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s81.sharepoint.com/sites/PurchasingWarehouse/Shared Documents/General/SOLICITATIONS/FY2023-2024/QT 8747-2324 - HS Equity Collection/"/>
    </mc:Choice>
  </mc:AlternateContent>
  <xr:revisionPtr revIDLastSave="175" documentId="8_{1344166A-9F0A-4C53-9B8F-06AFFDB4A233}" xr6:coauthVersionLast="47" xr6:coauthVersionMax="47" xr10:uidLastSave="{DCE015D7-0CB1-4ACA-AA37-6A3E2BB67716}"/>
  <bookViews>
    <workbookView xWindow="53664" yWindow="-10236" windowWidth="18420" windowHeight="17376" xr2:uid="{2BA068D2-284A-414C-99FC-93EA92333A7D}"/>
  </bookViews>
  <sheets>
    <sheet name="SECTION IV" sheetId="1" r:id="rId1"/>
    <sheet name="Tabulation" sheetId="2" r:id="rId2"/>
    <sheet name="Summary" sheetId="3" r:id="rId3"/>
  </sheets>
  <definedNames>
    <definedName name="_xlnm._FilterDatabase" localSheetId="0" hidden="1">'SECTION IV'!$A$4:$GE$699</definedName>
    <definedName name="_xlnm.Print_Area" localSheetId="0">'SECTION IV'!$A$1:$U$703</definedName>
    <definedName name="_xlnm.Print_Area" localSheetId="2">Summary!$I$1:$K$36</definedName>
    <definedName name="_xlnm.Print_Area" localSheetId="1">Tabulation!$O$1:$P$17</definedName>
    <definedName name="_xlnm.Print_Titles" localSheetId="0">'SECTION IV'!$1:$4</definedName>
    <definedName name="Z_081E423D_4722_4A6C_BC87_FCBF16E5B009_.wvu.PrintArea" localSheetId="2" hidden="1">Summary!$H$1:$J$15</definedName>
    <definedName name="Z_0B11C342_6382_4664_84A7_AB7322A2EB22_.wvu.PrintArea" localSheetId="2" hidden="1">Summary!$B$4:$D$21</definedName>
    <definedName name="Z_18C30574_C4AA_49B7_A6F0_06DAA79153E5_.wvu.PrintArea" localSheetId="2" hidden="1">Summary!$B$4:$D$21</definedName>
    <definedName name="Z_6AEDD42E_7EC6_40E9_83D8_0C8D5CAFFFB9_.wvu.PrintArea" localSheetId="2" hidden="1">Summary!$B$4:$D$21</definedName>
    <definedName name="Z_B586A60D_1148_4301_BE6F_15D2613A4386_.wvu.FilterData" localSheetId="0" hidden="1">'SECTION IV'!$A$4:$U$33</definedName>
    <definedName name="Z_B586A60D_1148_4301_BE6F_15D2613A4386_.wvu.PrintArea" localSheetId="2" hidden="1">Summary!$I$1:$K$36</definedName>
    <definedName name="Z_B586A60D_1148_4301_BE6F_15D2613A4386_.wvu.PrintArea" localSheetId="1" hidden="1">Tabulation!$O$1:$P$17</definedName>
    <definedName name="Z_B586A60D_1148_4301_BE6F_15D2613A4386_.wvu.PrintTitles" localSheetId="0" hidden="1">'SECTION IV'!$1:$4</definedName>
    <definedName name="Z_C1404249_4E5F_4821_92EE_F8043036F793_.wvu.PrintArea" localSheetId="2" hidden="1">Summary!$B$4:$D$21</definedName>
    <definedName name="Z_C5EAD4BF_364E_45D2_8ECF_D428B2883D7B_.wvu.PrintArea" localSheetId="2" hidden="1">Summary!$B$4:$D$21</definedName>
    <definedName name="Z_E4FFEA50_73D6_4353_92F8_3E77B3253238_.wvu.Cols" localSheetId="0" hidden="1">'SECTION IV'!$I:$FQ,'SECTION IV'!$FU:$GC</definedName>
    <definedName name="Z_E4FFEA50_73D6_4353_92F8_3E77B3253238_.wvu.FilterData" localSheetId="0" hidden="1">'SECTION IV'!$A$4:$GE$33</definedName>
    <definedName name="Z_E4FFEA50_73D6_4353_92F8_3E77B3253238_.wvu.PrintArea" localSheetId="2" hidden="1">Summary!$I$1:$K$36</definedName>
    <definedName name="Z_E4FFEA50_73D6_4353_92F8_3E77B3253238_.wvu.PrintArea" localSheetId="1" hidden="1">Tabulation!$O$1:$P$17</definedName>
    <definedName name="Z_E4FFEA50_73D6_4353_92F8_3E77B3253238_.wvu.PrintTitles" localSheetId="0" hidden="1">'SECTION IV'!$1:$4</definedName>
  </definedNames>
  <calcPr calcId="191029"/>
  <customWorkbookViews>
    <customWorkbookView name="Estimate" guid="{E4FFEA50-73D6-4353-92F8-3E77B3253238}" maximized="1" xWindow="-11" yWindow="-11" windowWidth="2582" windowHeight="1390" tabRatio="263" activeSheetId="1"/>
    <customWorkbookView name="All" guid="{B586A60D-1148-4301-BE6F-15D2613A4386}" xWindow="22" yWindow="63" windowWidth="3605" windowHeight="1093" tabRatio="26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96" i="1" l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L6" i="1" l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5" i="1"/>
  <c r="AZ699" i="1"/>
  <c r="AZ698" i="1"/>
  <c r="AZ697" i="1"/>
  <c r="AZ361" i="1"/>
  <c r="AZ257" i="1"/>
  <c r="AZ266" i="1"/>
  <c r="AZ222" i="1"/>
  <c r="AZ667" i="1"/>
  <c r="AZ113" i="1"/>
  <c r="AZ493" i="1"/>
  <c r="AZ638" i="1"/>
  <c r="AZ311" i="1"/>
  <c r="AZ490" i="1"/>
  <c r="AZ319" i="1"/>
  <c r="AZ316" i="1"/>
  <c r="AZ364" i="1"/>
  <c r="AZ255" i="1"/>
  <c r="AZ213" i="1"/>
  <c r="AZ203" i="1"/>
  <c r="AZ111" i="1"/>
  <c r="AZ108" i="1"/>
  <c r="AZ79" i="1"/>
  <c r="AZ43" i="1"/>
  <c r="AZ458" i="1"/>
  <c r="AZ483" i="1"/>
  <c r="AZ545" i="1"/>
  <c r="AZ383" i="1"/>
  <c r="AZ287" i="1"/>
  <c r="AZ438" i="1"/>
  <c r="AZ260" i="1"/>
  <c r="AZ447" i="1"/>
  <c r="AZ224" i="1"/>
  <c r="AZ660" i="1"/>
  <c r="AZ565" i="1"/>
  <c r="AZ687" i="1"/>
  <c r="AZ57" i="1"/>
  <c r="AZ354" i="1"/>
  <c r="AZ422" i="1"/>
  <c r="AZ159" i="1"/>
  <c r="AZ115" i="1"/>
  <c r="AZ417" i="1"/>
  <c r="AZ443" i="1"/>
  <c r="AZ416" i="1"/>
  <c r="AZ681" i="1"/>
  <c r="AZ102" i="1"/>
  <c r="AZ649" i="1"/>
  <c r="AZ247" i="1"/>
  <c r="AZ374" i="1"/>
  <c r="AZ456" i="1"/>
  <c r="AZ672" i="1"/>
  <c r="AZ345" i="1"/>
  <c r="AZ504" i="1"/>
  <c r="AZ457" i="1"/>
  <c r="AZ232" i="1"/>
  <c r="AZ91" i="1"/>
  <c r="AZ323" i="1"/>
  <c r="AZ523" i="1"/>
  <c r="AZ694" i="1"/>
  <c r="AZ633" i="1"/>
  <c r="AZ608" i="1"/>
  <c r="AZ616" i="1"/>
  <c r="AZ501" i="1"/>
  <c r="AZ498" i="1"/>
  <c r="AZ92" i="1"/>
  <c r="AZ594" i="1"/>
  <c r="AZ131" i="1"/>
  <c r="AZ132" i="1"/>
  <c r="AZ65" i="1"/>
  <c r="AZ471" i="1"/>
  <c r="AZ37" i="1"/>
  <c r="AZ421" i="1"/>
  <c r="AZ114" i="1"/>
  <c r="AZ124" i="1"/>
  <c r="AZ231" i="1"/>
  <c r="AZ592" i="1"/>
  <c r="AZ503" i="1"/>
  <c r="AZ103" i="1"/>
  <c r="AZ117" i="1"/>
  <c r="AZ300" i="1"/>
  <c r="AZ7" i="1"/>
  <c r="AZ376" i="1"/>
  <c r="AZ286" i="1"/>
  <c r="AZ54" i="1"/>
  <c r="AZ363" i="1"/>
  <c r="AZ157" i="1"/>
  <c r="AZ206" i="1"/>
  <c r="AZ615" i="1"/>
  <c r="AZ436" i="1"/>
  <c r="AZ481" i="1"/>
  <c r="AZ486" i="1"/>
  <c r="AZ557" i="1"/>
  <c r="AZ274" i="1"/>
  <c r="AZ273" i="1"/>
  <c r="AZ11" i="1"/>
  <c r="AZ125" i="1"/>
  <c r="AZ446" i="1"/>
  <c r="AZ162" i="1"/>
  <c r="AZ31" i="1"/>
  <c r="AZ229" i="1"/>
  <c r="AZ228" i="1"/>
  <c r="AZ294" i="1"/>
  <c r="AZ225" i="1"/>
  <c r="AZ489" i="1"/>
  <c r="AZ488" i="1"/>
  <c r="AZ487" i="1"/>
  <c r="AZ485" i="1"/>
  <c r="AZ484" i="1"/>
  <c r="AZ482" i="1"/>
  <c r="AZ480" i="1"/>
  <c r="AZ696" i="1"/>
  <c r="AZ479" i="1"/>
  <c r="AZ695" i="1"/>
  <c r="AZ478" i="1"/>
  <c r="AZ693" i="1"/>
  <c r="AZ477" i="1"/>
  <c r="AZ692" i="1"/>
  <c r="AZ691" i="1"/>
  <c r="AZ476" i="1"/>
  <c r="AZ475" i="1"/>
  <c r="AZ690" i="1"/>
  <c r="AZ689" i="1"/>
  <c r="AZ474" i="1"/>
  <c r="AZ688" i="1"/>
  <c r="AZ473" i="1"/>
  <c r="AZ472" i="1"/>
  <c r="AZ470" i="1"/>
  <c r="AZ686" i="1"/>
  <c r="AZ685" i="1"/>
  <c r="AZ469" i="1"/>
  <c r="AZ468" i="1"/>
  <c r="AZ467" i="1"/>
  <c r="AZ466" i="1"/>
  <c r="AZ465" i="1"/>
  <c r="AZ464" i="1"/>
  <c r="AZ684" i="1"/>
  <c r="AZ463" i="1"/>
  <c r="AZ462" i="1"/>
  <c r="AZ683" i="1"/>
  <c r="AZ461" i="1"/>
  <c r="AZ682" i="1"/>
  <c r="AZ460" i="1"/>
  <c r="AZ459" i="1"/>
  <c r="AZ680" i="1"/>
  <c r="AZ455" i="1"/>
  <c r="AZ454" i="1"/>
  <c r="AZ679" i="1"/>
  <c r="AZ453" i="1"/>
  <c r="AZ452" i="1"/>
  <c r="AZ451" i="1"/>
  <c r="AZ678" i="1"/>
  <c r="AZ450" i="1"/>
  <c r="AZ677" i="1"/>
  <c r="AZ449" i="1"/>
  <c r="AZ448" i="1"/>
  <c r="AZ676" i="1"/>
  <c r="AZ675" i="1"/>
  <c r="AZ674" i="1"/>
  <c r="AZ673" i="1"/>
  <c r="AZ445" i="1"/>
  <c r="AZ444" i="1"/>
  <c r="AZ442" i="1"/>
  <c r="AZ441" i="1"/>
  <c r="AZ440" i="1"/>
  <c r="AZ439" i="1"/>
  <c r="AZ437" i="1"/>
  <c r="AZ671" i="1"/>
  <c r="AZ434" i="1"/>
  <c r="AZ433" i="1"/>
  <c r="AZ432" i="1"/>
  <c r="AZ670" i="1"/>
  <c r="AZ431" i="1"/>
  <c r="AZ430" i="1"/>
  <c r="AZ669" i="1"/>
  <c r="AZ668" i="1"/>
  <c r="AZ429" i="1"/>
  <c r="AZ428" i="1"/>
  <c r="AZ427" i="1"/>
  <c r="AZ426" i="1"/>
  <c r="AZ425" i="1"/>
  <c r="AZ666" i="1"/>
  <c r="AZ424" i="1"/>
  <c r="AZ423" i="1"/>
  <c r="AZ665" i="1"/>
  <c r="AZ664" i="1"/>
  <c r="AZ663" i="1"/>
  <c r="AZ662" i="1"/>
  <c r="AZ420" i="1"/>
  <c r="AZ419" i="1"/>
  <c r="AZ418" i="1"/>
  <c r="AZ661" i="1"/>
  <c r="AZ659" i="1"/>
  <c r="AZ658" i="1"/>
  <c r="AZ657" i="1"/>
  <c r="AZ415" i="1"/>
  <c r="AZ656" i="1"/>
  <c r="AZ414" i="1"/>
  <c r="AZ413" i="1"/>
  <c r="AZ412" i="1"/>
  <c r="AZ411" i="1"/>
  <c r="AZ410" i="1"/>
  <c r="AZ655" i="1"/>
  <c r="AZ409" i="1"/>
  <c r="AZ408" i="1"/>
  <c r="AZ654" i="1"/>
  <c r="AZ407" i="1"/>
  <c r="AZ406" i="1"/>
  <c r="AZ405" i="1"/>
  <c r="AZ404" i="1"/>
  <c r="AZ653" i="1"/>
  <c r="AZ403" i="1"/>
  <c r="AZ402" i="1"/>
  <c r="AZ401" i="1"/>
  <c r="AZ400" i="1"/>
  <c r="AZ652" i="1"/>
  <c r="AZ399" i="1"/>
  <c r="AZ398" i="1"/>
  <c r="AZ397" i="1"/>
  <c r="AZ396" i="1"/>
  <c r="AZ651" i="1"/>
  <c r="AZ395" i="1"/>
  <c r="AZ650" i="1"/>
  <c r="AZ394" i="1"/>
  <c r="AZ393" i="1"/>
  <c r="AZ392" i="1"/>
  <c r="AZ391" i="1"/>
  <c r="AZ390" i="1"/>
  <c r="AZ389" i="1"/>
  <c r="AZ388" i="1"/>
  <c r="AZ387" i="1"/>
  <c r="AZ386" i="1"/>
  <c r="AZ385" i="1"/>
  <c r="AZ384" i="1"/>
  <c r="AZ382" i="1"/>
  <c r="AZ381" i="1"/>
  <c r="AZ648" i="1"/>
  <c r="AZ380" i="1"/>
  <c r="AZ379" i="1"/>
  <c r="AZ647" i="1"/>
  <c r="AZ378" i="1"/>
  <c r="AZ377" i="1"/>
  <c r="AZ375" i="1"/>
  <c r="AZ373" i="1"/>
  <c r="AZ372" i="1"/>
  <c r="AZ371" i="1"/>
  <c r="AZ646" i="1"/>
  <c r="AZ370" i="1"/>
  <c r="AZ645" i="1"/>
  <c r="AZ369" i="1"/>
  <c r="AZ644" i="1"/>
  <c r="AZ643" i="1"/>
  <c r="AZ368" i="1"/>
  <c r="AZ367" i="1"/>
  <c r="AZ366" i="1"/>
  <c r="AZ365" i="1"/>
  <c r="AZ642" i="1"/>
  <c r="AZ641" i="1"/>
  <c r="AZ640" i="1"/>
  <c r="AZ362" i="1"/>
  <c r="AZ360" i="1"/>
  <c r="AZ359" i="1"/>
  <c r="AZ358" i="1"/>
  <c r="AZ357" i="1"/>
  <c r="AZ356" i="1"/>
  <c r="AZ355" i="1"/>
  <c r="AZ353" i="1"/>
  <c r="AZ352" i="1"/>
  <c r="AZ637" i="1"/>
  <c r="AZ351" i="1"/>
  <c r="AZ350" i="1"/>
  <c r="AZ349" i="1"/>
  <c r="AZ348" i="1"/>
  <c r="AZ347" i="1"/>
  <c r="AZ346" i="1"/>
  <c r="AZ636" i="1"/>
  <c r="AZ344" i="1"/>
  <c r="AZ635" i="1"/>
  <c r="AZ634" i="1"/>
  <c r="AZ343" i="1"/>
  <c r="AZ342" i="1"/>
  <c r="AZ341" i="1"/>
  <c r="AZ340" i="1"/>
  <c r="AZ632" i="1"/>
  <c r="AZ339" i="1"/>
  <c r="AZ338" i="1"/>
  <c r="AZ337" i="1"/>
  <c r="AZ336" i="1"/>
  <c r="AZ335" i="1"/>
  <c r="AZ334" i="1"/>
  <c r="AZ631" i="1"/>
  <c r="AZ630" i="1"/>
  <c r="AZ629" i="1"/>
  <c r="AZ628" i="1"/>
  <c r="AZ333" i="1"/>
  <c r="AZ332" i="1"/>
  <c r="AZ331" i="1"/>
  <c r="AZ330" i="1"/>
  <c r="AZ329" i="1"/>
  <c r="AZ328" i="1"/>
  <c r="AZ627" i="1"/>
  <c r="AZ327" i="1"/>
  <c r="AZ626" i="1"/>
  <c r="AZ326" i="1"/>
  <c r="AZ325" i="1"/>
  <c r="AZ324" i="1"/>
  <c r="AZ322" i="1"/>
  <c r="AZ321" i="1"/>
  <c r="AZ625" i="1"/>
  <c r="AZ320" i="1"/>
  <c r="AZ318" i="1"/>
  <c r="AZ317" i="1"/>
  <c r="AZ315" i="1"/>
  <c r="AZ314" i="1"/>
  <c r="AZ313" i="1"/>
  <c r="AZ312" i="1"/>
  <c r="AZ624" i="1"/>
  <c r="AZ310" i="1"/>
  <c r="AZ623" i="1"/>
  <c r="AZ309" i="1"/>
  <c r="AZ308" i="1"/>
  <c r="AZ307" i="1"/>
  <c r="AZ622" i="1"/>
  <c r="AZ621" i="1"/>
  <c r="AZ306" i="1"/>
  <c r="AZ305" i="1"/>
  <c r="AZ304" i="1"/>
  <c r="AZ303" i="1"/>
  <c r="AZ302" i="1"/>
  <c r="AZ301" i="1"/>
  <c r="AZ299" i="1"/>
  <c r="AZ620" i="1"/>
  <c r="AZ619" i="1"/>
  <c r="AZ298" i="1"/>
  <c r="AZ618" i="1"/>
  <c r="AZ617" i="1"/>
  <c r="AZ297" i="1"/>
  <c r="AZ296" i="1"/>
  <c r="AZ295" i="1"/>
  <c r="AZ293" i="1"/>
  <c r="AZ292" i="1"/>
  <c r="AZ291" i="1"/>
  <c r="AZ614" i="1"/>
  <c r="AZ613" i="1"/>
  <c r="AZ612" i="1"/>
  <c r="AZ290" i="1"/>
  <c r="AZ289" i="1"/>
  <c r="AZ611" i="1"/>
  <c r="AZ610" i="1"/>
  <c r="AZ288" i="1"/>
  <c r="AZ609" i="1"/>
  <c r="AZ285" i="1"/>
  <c r="AZ284" i="1"/>
  <c r="AZ283" i="1"/>
  <c r="AZ282" i="1"/>
  <c r="AZ607" i="1"/>
  <c r="AZ606" i="1"/>
  <c r="AZ281" i="1"/>
  <c r="AZ280" i="1"/>
  <c r="AZ605" i="1"/>
  <c r="AZ279" i="1"/>
  <c r="AZ604" i="1"/>
  <c r="AZ603" i="1"/>
  <c r="AZ278" i="1"/>
  <c r="AZ277" i="1"/>
  <c r="AZ276" i="1"/>
  <c r="AZ275" i="1"/>
  <c r="AZ602" i="1"/>
  <c r="AZ601" i="1"/>
  <c r="AZ600" i="1"/>
  <c r="AZ272" i="1"/>
  <c r="AZ599" i="1"/>
  <c r="AZ598" i="1"/>
  <c r="AZ271" i="1"/>
  <c r="AZ597" i="1"/>
  <c r="AZ596" i="1"/>
  <c r="AZ595" i="1"/>
  <c r="AZ270" i="1"/>
  <c r="AZ269" i="1"/>
  <c r="AZ268" i="1"/>
  <c r="AZ267" i="1"/>
  <c r="AZ265" i="1"/>
  <c r="AZ264" i="1"/>
  <c r="AZ263" i="1"/>
  <c r="AZ262" i="1"/>
  <c r="AZ261" i="1"/>
  <c r="AZ593" i="1"/>
  <c r="AZ259" i="1"/>
  <c r="AZ591" i="1"/>
  <c r="AZ258" i="1"/>
  <c r="AZ590" i="1"/>
  <c r="AZ256" i="1"/>
  <c r="AZ254" i="1"/>
  <c r="AZ589" i="1"/>
  <c r="AZ588" i="1"/>
  <c r="AZ587" i="1"/>
  <c r="AZ252" i="1"/>
  <c r="AZ586" i="1"/>
  <c r="AZ251" i="1"/>
  <c r="AZ585" i="1"/>
  <c r="AZ250" i="1"/>
  <c r="AZ249" i="1"/>
  <c r="AZ248" i="1"/>
  <c r="AZ584" i="1"/>
  <c r="AZ583" i="1"/>
  <c r="AZ582" i="1"/>
  <c r="AZ246" i="1"/>
  <c r="AZ245" i="1"/>
  <c r="AZ581" i="1"/>
  <c r="AZ244" i="1"/>
  <c r="AZ243" i="1"/>
  <c r="AZ242" i="1"/>
  <c r="AZ580" i="1"/>
  <c r="AZ241" i="1"/>
  <c r="AZ240" i="1"/>
  <c r="AZ239" i="1"/>
  <c r="AZ238" i="1"/>
  <c r="AZ237" i="1"/>
  <c r="AZ236" i="1"/>
  <c r="AZ235" i="1"/>
  <c r="AZ234" i="1"/>
  <c r="AZ233" i="1"/>
  <c r="AZ230" i="1"/>
  <c r="AZ227" i="1"/>
  <c r="AZ226" i="1"/>
  <c r="AZ223" i="1"/>
  <c r="AZ579" i="1"/>
  <c r="AZ221" i="1"/>
  <c r="AZ578" i="1"/>
  <c r="AZ220" i="1"/>
  <c r="AZ577" i="1"/>
  <c r="AZ576" i="1"/>
  <c r="AZ219" i="1"/>
  <c r="AZ218" i="1"/>
  <c r="AZ217" i="1"/>
  <c r="AZ575" i="1"/>
  <c r="AZ216" i="1"/>
  <c r="AZ574" i="1"/>
  <c r="AZ573" i="1"/>
  <c r="AZ215" i="1"/>
  <c r="AZ214" i="1"/>
  <c r="AZ572" i="1"/>
  <c r="AZ571" i="1"/>
  <c r="AZ212" i="1"/>
  <c r="AZ211" i="1"/>
  <c r="AZ570" i="1"/>
  <c r="AZ210" i="1"/>
  <c r="AZ209" i="1"/>
  <c r="AZ569" i="1"/>
  <c r="AZ568" i="1"/>
  <c r="AZ208" i="1"/>
  <c r="AZ207" i="1"/>
  <c r="AZ205" i="1"/>
  <c r="AZ204" i="1"/>
  <c r="AZ202" i="1"/>
  <c r="AZ201" i="1"/>
  <c r="AZ200" i="1"/>
  <c r="AZ199" i="1"/>
  <c r="AZ198" i="1"/>
  <c r="AZ567" i="1"/>
  <c r="AZ197" i="1"/>
  <c r="AZ196" i="1"/>
  <c r="AZ566" i="1"/>
  <c r="AZ195" i="1"/>
  <c r="AZ564" i="1"/>
  <c r="AZ563" i="1"/>
  <c r="AZ562" i="1"/>
  <c r="AZ561" i="1"/>
  <c r="AZ194" i="1"/>
  <c r="AZ560" i="1"/>
  <c r="AZ193" i="1"/>
  <c r="AZ559" i="1"/>
  <c r="AZ558" i="1"/>
  <c r="AZ192" i="1"/>
  <c r="AZ191" i="1"/>
  <c r="AZ190" i="1"/>
  <c r="AZ189" i="1"/>
  <c r="AZ188" i="1"/>
  <c r="AZ556" i="1"/>
  <c r="AZ187" i="1"/>
  <c r="AZ186" i="1"/>
  <c r="AZ185" i="1"/>
  <c r="AZ555" i="1"/>
  <c r="AZ184" i="1"/>
  <c r="AZ183" i="1"/>
  <c r="AZ182" i="1"/>
  <c r="AZ181" i="1"/>
  <c r="AZ554" i="1"/>
  <c r="AZ553" i="1"/>
  <c r="AZ179" i="1"/>
  <c r="AZ177" i="1"/>
  <c r="AZ178" i="1"/>
  <c r="AZ176" i="1"/>
  <c r="AZ175" i="1"/>
  <c r="AZ174" i="1"/>
  <c r="AZ173" i="1"/>
  <c r="AZ552" i="1"/>
  <c r="AZ172" i="1"/>
  <c r="AZ551" i="1"/>
  <c r="AZ550" i="1"/>
  <c r="AZ171" i="1"/>
  <c r="AZ170" i="1"/>
  <c r="AZ169" i="1"/>
  <c r="AZ168" i="1"/>
  <c r="AZ167" i="1"/>
  <c r="AZ166" i="1"/>
  <c r="AZ165" i="1"/>
  <c r="AZ164" i="1"/>
  <c r="AZ163" i="1"/>
  <c r="AZ161" i="1"/>
  <c r="AZ160" i="1"/>
  <c r="AZ549" i="1"/>
  <c r="AZ158" i="1"/>
  <c r="AZ548" i="1"/>
  <c r="AZ156" i="1"/>
  <c r="AZ547" i="1"/>
  <c r="AZ155" i="1"/>
  <c r="AZ154" i="1"/>
  <c r="AZ153" i="1"/>
  <c r="AZ546" i="1"/>
  <c r="AZ152" i="1"/>
  <c r="AZ151" i="1"/>
  <c r="AZ150" i="1"/>
  <c r="AZ149" i="1"/>
  <c r="AZ148" i="1"/>
  <c r="AZ147" i="1"/>
  <c r="AZ146" i="1"/>
  <c r="AZ145" i="1"/>
  <c r="AZ144" i="1"/>
  <c r="AZ143" i="1"/>
  <c r="AZ142" i="1"/>
  <c r="AZ544" i="1"/>
  <c r="AZ141" i="1"/>
  <c r="AZ140" i="1"/>
  <c r="AZ139" i="1"/>
  <c r="AZ138" i="1"/>
  <c r="AZ137" i="1"/>
  <c r="AZ543" i="1"/>
  <c r="AZ542" i="1"/>
  <c r="AZ136" i="1"/>
  <c r="AZ135" i="1"/>
  <c r="AZ134" i="1"/>
  <c r="AZ541" i="1"/>
  <c r="AZ540" i="1"/>
  <c r="AZ133" i="1"/>
  <c r="AZ130" i="1"/>
  <c r="AZ129" i="1"/>
  <c r="AZ128" i="1"/>
  <c r="AZ127" i="1"/>
  <c r="AZ126" i="1"/>
  <c r="AZ123" i="1"/>
  <c r="AZ122" i="1"/>
  <c r="AZ121" i="1"/>
  <c r="AZ120" i="1"/>
  <c r="AZ119" i="1"/>
  <c r="AZ539" i="1"/>
  <c r="AZ118" i="1"/>
  <c r="AZ116" i="1"/>
  <c r="AZ538" i="1"/>
  <c r="AZ537" i="1"/>
  <c r="AZ112" i="1"/>
  <c r="AZ536" i="1"/>
  <c r="AZ110" i="1"/>
  <c r="AZ109" i="1"/>
  <c r="AZ535" i="1"/>
  <c r="AZ107" i="1"/>
  <c r="AZ106" i="1"/>
  <c r="AZ105" i="1"/>
  <c r="AZ534" i="1"/>
  <c r="AZ104" i="1"/>
  <c r="AZ101" i="1"/>
  <c r="AZ100" i="1"/>
  <c r="AZ533" i="1"/>
  <c r="AZ99" i="1"/>
  <c r="AZ98" i="1"/>
  <c r="AZ532" i="1"/>
  <c r="AZ531" i="1"/>
  <c r="AZ97" i="1"/>
  <c r="AZ96" i="1"/>
  <c r="AZ95" i="1"/>
  <c r="AZ94" i="1"/>
  <c r="AZ530" i="1"/>
  <c r="AZ529" i="1"/>
  <c r="AZ93" i="1"/>
  <c r="AZ528" i="1"/>
  <c r="AZ90" i="1"/>
  <c r="AZ89" i="1"/>
  <c r="AZ88" i="1"/>
  <c r="AZ527" i="1"/>
  <c r="AZ526" i="1"/>
  <c r="AZ87" i="1"/>
  <c r="AZ86" i="1"/>
  <c r="AZ85" i="1"/>
  <c r="AZ84" i="1"/>
  <c r="AZ83" i="1"/>
  <c r="AZ82" i="1"/>
  <c r="AZ525" i="1"/>
  <c r="AZ81" i="1"/>
  <c r="AZ80" i="1"/>
  <c r="AZ78" i="1"/>
  <c r="AZ524" i="1"/>
  <c r="AZ77" i="1"/>
  <c r="AZ522" i="1"/>
  <c r="AZ521" i="1"/>
  <c r="AZ520" i="1"/>
  <c r="AZ519" i="1"/>
  <c r="AZ76" i="1"/>
  <c r="AZ75" i="1"/>
  <c r="AZ74" i="1"/>
  <c r="AZ73" i="1"/>
  <c r="AZ72" i="1"/>
  <c r="AZ71" i="1"/>
  <c r="AZ70" i="1"/>
  <c r="AZ69" i="1"/>
  <c r="AZ518" i="1"/>
  <c r="AZ68" i="1"/>
  <c r="AZ67" i="1"/>
  <c r="AZ66" i="1"/>
  <c r="AZ517" i="1"/>
  <c r="AZ516" i="1"/>
  <c r="AZ64" i="1"/>
  <c r="AZ63" i="1"/>
  <c r="AZ62" i="1"/>
  <c r="AZ61" i="1"/>
  <c r="AZ60" i="1"/>
  <c r="AZ59" i="1"/>
  <c r="AZ515" i="1"/>
  <c r="AZ514" i="1"/>
  <c r="AZ513" i="1"/>
  <c r="AZ512" i="1"/>
  <c r="AZ511" i="1"/>
  <c r="AZ58" i="1"/>
  <c r="AZ510" i="1"/>
  <c r="AZ56" i="1"/>
  <c r="AZ55" i="1"/>
  <c r="AZ509" i="1"/>
  <c r="AZ53" i="1"/>
  <c r="AZ508" i="1"/>
  <c r="AZ52" i="1"/>
  <c r="AZ51" i="1"/>
  <c r="AZ50" i="1"/>
  <c r="AZ49" i="1"/>
  <c r="AZ48" i="1"/>
  <c r="AZ47" i="1"/>
  <c r="AZ46" i="1"/>
  <c r="AZ507" i="1"/>
  <c r="AZ45" i="1"/>
  <c r="AZ44" i="1"/>
  <c r="AZ506" i="1"/>
  <c r="AZ505" i="1"/>
  <c r="AZ42" i="1"/>
  <c r="AZ41" i="1"/>
  <c r="AZ40" i="1"/>
  <c r="AZ39" i="1"/>
  <c r="AZ38" i="1"/>
  <c r="AZ36" i="1"/>
  <c r="AZ35" i="1"/>
  <c r="AZ34" i="1"/>
  <c r="AZ33" i="1"/>
  <c r="AZ502" i="1"/>
  <c r="AZ32" i="1"/>
  <c r="AZ30" i="1"/>
  <c r="AZ29" i="1"/>
  <c r="AZ28" i="1"/>
  <c r="AZ27" i="1"/>
  <c r="AZ500" i="1"/>
  <c r="AZ26" i="1"/>
  <c r="AZ499" i="1"/>
  <c r="AZ25" i="1"/>
  <c r="AZ24" i="1"/>
  <c r="AZ23" i="1"/>
  <c r="AZ497" i="1"/>
  <c r="AZ496" i="1"/>
  <c r="AZ22" i="1"/>
  <c r="AZ21" i="1"/>
  <c r="AZ20" i="1"/>
  <c r="AZ19" i="1"/>
  <c r="AZ18" i="1"/>
  <c r="AZ17" i="1"/>
  <c r="AZ16" i="1"/>
  <c r="AZ495" i="1"/>
  <c r="AZ15" i="1"/>
  <c r="AZ14" i="1"/>
  <c r="AZ13" i="1"/>
  <c r="AZ494" i="1"/>
  <c r="AZ12" i="1"/>
  <c r="AZ10" i="1"/>
  <c r="AZ9" i="1"/>
  <c r="AZ8" i="1"/>
  <c r="AZ492" i="1"/>
  <c r="AZ6" i="1"/>
  <c r="AZ491" i="1"/>
  <c r="AZ5" i="1"/>
  <c r="AZ435" i="1"/>
  <c r="AZ639" i="1"/>
  <c r="AZ253" i="1"/>
  <c r="AZ180" i="1"/>
  <c r="FW699" i="1"/>
  <c r="FU699" i="1"/>
  <c r="FT699" i="1"/>
  <c r="FQ699" i="1"/>
  <c r="FO699" i="1" s="1"/>
  <c r="FL699" i="1"/>
  <c r="FJ699" i="1" s="1"/>
  <c r="FG699" i="1"/>
  <c r="FE699" i="1" s="1"/>
  <c r="FB699" i="1"/>
  <c r="EZ699" i="1" s="1"/>
  <c r="EW699" i="1"/>
  <c r="EU699" i="1" s="1"/>
  <c r="ER699" i="1"/>
  <c r="EP699" i="1" s="1"/>
  <c r="EM699" i="1"/>
  <c r="EK699" i="1" s="1"/>
  <c r="EH699" i="1"/>
  <c r="EF699" i="1" s="1"/>
  <c r="EC699" i="1"/>
  <c r="EA699" i="1" s="1"/>
  <c r="DX699" i="1"/>
  <c r="DV699" i="1" s="1"/>
  <c r="DS699" i="1"/>
  <c r="DQ699" i="1" s="1"/>
  <c r="DN699" i="1"/>
  <c r="DL699" i="1" s="1"/>
  <c r="DI699" i="1"/>
  <c r="DG699" i="1" s="1"/>
  <c r="DD699" i="1"/>
  <c r="DB699" i="1" s="1"/>
  <c r="CY699" i="1"/>
  <c r="CW699" i="1" s="1"/>
  <c r="CT699" i="1"/>
  <c r="CR699" i="1" s="1"/>
  <c r="CO699" i="1"/>
  <c r="CM699" i="1" s="1"/>
  <c r="CJ699" i="1"/>
  <c r="CH699" i="1"/>
  <c r="CE699" i="1"/>
  <c r="CC699" i="1" s="1"/>
  <c r="BZ699" i="1"/>
  <c r="BX699" i="1" s="1"/>
  <c r="BU699" i="1"/>
  <c r="BS699" i="1" s="1"/>
  <c r="BO699" i="1"/>
  <c r="BN699" i="1"/>
  <c r="BJ699" i="1"/>
  <c r="BI699" i="1"/>
  <c r="BE699" i="1"/>
  <c r="BD699" i="1"/>
  <c r="AY699" i="1"/>
  <c r="AU699" i="1"/>
  <c r="AT699" i="1"/>
  <c r="AP699" i="1"/>
  <c r="AO699" i="1"/>
  <c r="AK699" i="1"/>
  <c r="AJ699" i="1"/>
  <c r="AF699" i="1"/>
  <c r="AE699" i="1"/>
  <c r="AA699" i="1"/>
  <c r="Z699" i="1"/>
  <c r="U699" i="1"/>
  <c r="Q699" i="1"/>
  <c r="FW698" i="1"/>
  <c r="FU698" i="1"/>
  <c r="FT698" i="1"/>
  <c r="FQ698" i="1"/>
  <c r="FO698" i="1" s="1"/>
  <c r="FL698" i="1"/>
  <c r="FJ698" i="1" s="1"/>
  <c r="FG698" i="1"/>
  <c r="FE698" i="1" s="1"/>
  <c r="FB698" i="1"/>
  <c r="EZ698" i="1" s="1"/>
  <c r="EW698" i="1"/>
  <c r="EU698" i="1" s="1"/>
  <c r="ER698" i="1"/>
  <c r="EP698" i="1" s="1"/>
  <c r="EM698" i="1"/>
  <c r="EK698" i="1" s="1"/>
  <c r="EH698" i="1"/>
  <c r="EF698" i="1" s="1"/>
  <c r="EC698" i="1"/>
  <c r="EA698" i="1" s="1"/>
  <c r="DX698" i="1"/>
  <c r="DV698" i="1" s="1"/>
  <c r="DS698" i="1"/>
  <c r="DQ698" i="1" s="1"/>
  <c r="DN698" i="1"/>
  <c r="DL698" i="1" s="1"/>
  <c r="DI698" i="1"/>
  <c r="DG698" i="1" s="1"/>
  <c r="DD698" i="1"/>
  <c r="DB698" i="1" s="1"/>
  <c r="CY698" i="1"/>
  <c r="CW698" i="1" s="1"/>
  <c r="CT698" i="1"/>
  <c r="CR698" i="1" s="1"/>
  <c r="CO698" i="1"/>
  <c r="CM698" i="1" s="1"/>
  <c r="CJ698" i="1"/>
  <c r="CH698" i="1" s="1"/>
  <c r="CE698" i="1"/>
  <c r="CC698" i="1" s="1"/>
  <c r="BZ698" i="1"/>
  <c r="BX698" i="1" s="1"/>
  <c r="BU698" i="1"/>
  <c r="BS698" i="1" s="1"/>
  <c r="BO698" i="1"/>
  <c r="BN698" i="1"/>
  <c r="BJ698" i="1"/>
  <c r="BI698" i="1"/>
  <c r="BE698" i="1"/>
  <c r="BD698" i="1"/>
  <c r="AY698" i="1"/>
  <c r="AU698" i="1"/>
  <c r="AT698" i="1"/>
  <c r="AP698" i="1"/>
  <c r="AO698" i="1"/>
  <c r="AK698" i="1"/>
  <c r="AJ698" i="1"/>
  <c r="AF698" i="1"/>
  <c r="AE698" i="1"/>
  <c r="AA698" i="1"/>
  <c r="Z698" i="1"/>
  <c r="U698" i="1"/>
  <c r="Q698" i="1"/>
  <c r="FW697" i="1"/>
  <c r="FU697" i="1"/>
  <c r="FT697" i="1"/>
  <c r="FQ697" i="1"/>
  <c r="FO697" i="1" s="1"/>
  <c r="FL697" i="1"/>
  <c r="FJ697" i="1" s="1"/>
  <c r="FG697" i="1"/>
  <c r="FE697" i="1" s="1"/>
  <c r="FB697" i="1"/>
  <c r="EZ697" i="1" s="1"/>
  <c r="EW697" i="1"/>
  <c r="EU697" i="1" s="1"/>
  <c r="ER697" i="1"/>
  <c r="EP697" i="1" s="1"/>
  <c r="EM697" i="1"/>
  <c r="EK697" i="1" s="1"/>
  <c r="EH697" i="1"/>
  <c r="EF697" i="1" s="1"/>
  <c r="EC697" i="1"/>
  <c r="EA697" i="1" s="1"/>
  <c r="DX697" i="1"/>
  <c r="DV697" i="1" s="1"/>
  <c r="DS697" i="1"/>
  <c r="DQ697" i="1" s="1"/>
  <c r="DN697" i="1"/>
  <c r="DL697" i="1" s="1"/>
  <c r="DI697" i="1"/>
  <c r="DG697" i="1" s="1"/>
  <c r="DD697" i="1"/>
  <c r="DB697" i="1" s="1"/>
  <c r="CY697" i="1"/>
  <c r="CW697" i="1" s="1"/>
  <c r="CT697" i="1"/>
  <c r="CR697" i="1" s="1"/>
  <c r="CO697" i="1"/>
  <c r="CM697" i="1" s="1"/>
  <c r="CJ697" i="1"/>
  <c r="CH697" i="1" s="1"/>
  <c r="CE697" i="1"/>
  <c r="CC697" i="1" s="1"/>
  <c r="BZ697" i="1"/>
  <c r="BX697" i="1" s="1"/>
  <c r="BU697" i="1"/>
  <c r="BS697" i="1" s="1"/>
  <c r="BO697" i="1"/>
  <c r="BN697" i="1"/>
  <c r="BJ697" i="1"/>
  <c r="BI697" i="1"/>
  <c r="BE697" i="1"/>
  <c r="BD697" i="1"/>
  <c r="AY697" i="1"/>
  <c r="AU697" i="1"/>
  <c r="AT697" i="1"/>
  <c r="AP697" i="1"/>
  <c r="AO697" i="1"/>
  <c r="AK697" i="1"/>
  <c r="AJ697" i="1"/>
  <c r="AF697" i="1"/>
  <c r="AE697" i="1"/>
  <c r="AA697" i="1"/>
  <c r="Z697" i="1"/>
  <c r="U697" i="1"/>
  <c r="Q697" i="1"/>
  <c r="FT361" i="1"/>
  <c r="FQ361" i="1"/>
  <c r="FO361" i="1" s="1"/>
  <c r="FL361" i="1"/>
  <c r="FJ361" i="1" s="1"/>
  <c r="FG361" i="1"/>
  <c r="FE361" i="1" s="1"/>
  <c r="FB361" i="1"/>
  <c r="EZ361" i="1" s="1"/>
  <c r="EW361" i="1"/>
  <c r="EU361" i="1" s="1"/>
  <c r="ER361" i="1"/>
  <c r="EP361" i="1" s="1"/>
  <c r="EM361" i="1"/>
  <c r="EK361" i="1" s="1"/>
  <c r="EH361" i="1"/>
  <c r="EF361" i="1" s="1"/>
  <c r="EC361" i="1"/>
  <c r="EA361" i="1" s="1"/>
  <c r="DX361" i="1"/>
  <c r="DV361" i="1" s="1"/>
  <c r="DS361" i="1"/>
  <c r="DQ361" i="1" s="1"/>
  <c r="DN361" i="1"/>
  <c r="DL361" i="1" s="1"/>
  <c r="DI361" i="1"/>
  <c r="DG361" i="1" s="1"/>
  <c r="DD361" i="1"/>
  <c r="DB361" i="1" s="1"/>
  <c r="CY361" i="1"/>
  <c r="CW361" i="1" s="1"/>
  <c r="CT361" i="1"/>
  <c r="CR361" i="1" s="1"/>
  <c r="CO361" i="1"/>
  <c r="CM361" i="1" s="1"/>
  <c r="CJ361" i="1"/>
  <c r="CH361" i="1" s="1"/>
  <c r="CE361" i="1"/>
  <c r="CC361" i="1" s="1"/>
  <c r="BZ361" i="1"/>
  <c r="BX361" i="1" s="1"/>
  <c r="BU361" i="1"/>
  <c r="BS361" i="1" s="1"/>
  <c r="BO361" i="1"/>
  <c r="BN361" i="1"/>
  <c r="BJ361" i="1"/>
  <c r="BI361" i="1"/>
  <c r="BD361" i="1"/>
  <c r="AY361" i="1"/>
  <c r="AU361" i="1"/>
  <c r="AT361" i="1"/>
  <c r="AP361" i="1"/>
  <c r="AO361" i="1"/>
  <c r="AK361" i="1"/>
  <c r="AJ361" i="1"/>
  <c r="AF361" i="1"/>
  <c r="AE361" i="1"/>
  <c r="AA361" i="1"/>
  <c r="Z361" i="1"/>
  <c r="Q361" i="1"/>
  <c r="FT257" i="1"/>
  <c r="FQ257" i="1"/>
  <c r="FO257" i="1" s="1"/>
  <c r="FL257" i="1"/>
  <c r="FJ257" i="1" s="1"/>
  <c r="FG257" i="1"/>
  <c r="FE257" i="1" s="1"/>
  <c r="FB257" i="1"/>
  <c r="EZ257" i="1" s="1"/>
  <c r="EW257" i="1"/>
  <c r="EU257" i="1" s="1"/>
  <c r="ER257" i="1"/>
  <c r="EP257" i="1" s="1"/>
  <c r="EM257" i="1"/>
  <c r="EK257" i="1" s="1"/>
  <c r="EH257" i="1"/>
  <c r="EF257" i="1" s="1"/>
  <c r="EC257" i="1"/>
  <c r="EA257" i="1" s="1"/>
  <c r="DX257" i="1"/>
  <c r="DV257" i="1" s="1"/>
  <c r="DS257" i="1"/>
  <c r="DQ257" i="1" s="1"/>
  <c r="DN257" i="1"/>
  <c r="DL257" i="1" s="1"/>
  <c r="DI257" i="1"/>
  <c r="DG257" i="1" s="1"/>
  <c r="DD257" i="1"/>
  <c r="DB257" i="1" s="1"/>
  <c r="CY257" i="1"/>
  <c r="CW257" i="1" s="1"/>
  <c r="CT257" i="1"/>
  <c r="CR257" i="1" s="1"/>
  <c r="CO257" i="1"/>
  <c r="CM257" i="1" s="1"/>
  <c r="CJ257" i="1"/>
  <c r="CH257" i="1" s="1"/>
  <c r="CE257" i="1"/>
  <c r="CC257" i="1" s="1"/>
  <c r="BZ257" i="1"/>
  <c r="BX257" i="1" s="1"/>
  <c r="BU257" i="1"/>
  <c r="BS257" i="1" s="1"/>
  <c r="BO257" i="1"/>
  <c r="BN257" i="1"/>
  <c r="BJ257" i="1"/>
  <c r="BI257" i="1"/>
  <c r="BE257" i="1"/>
  <c r="BD257" i="1"/>
  <c r="AY257" i="1"/>
  <c r="AU257" i="1"/>
  <c r="AT257" i="1"/>
  <c r="AP257" i="1"/>
  <c r="AO257" i="1"/>
  <c r="AK257" i="1"/>
  <c r="AJ257" i="1"/>
  <c r="AF257" i="1"/>
  <c r="AE257" i="1"/>
  <c r="AA257" i="1"/>
  <c r="Z257" i="1"/>
  <c r="Q257" i="1"/>
  <c r="FT266" i="1"/>
  <c r="FQ266" i="1"/>
  <c r="FO266" i="1" s="1"/>
  <c r="FL266" i="1"/>
  <c r="FJ266" i="1" s="1"/>
  <c r="FG266" i="1"/>
  <c r="FE266" i="1" s="1"/>
  <c r="FB266" i="1"/>
  <c r="EZ266" i="1" s="1"/>
  <c r="EW266" i="1"/>
  <c r="EU266" i="1" s="1"/>
  <c r="ER266" i="1"/>
  <c r="EP266" i="1" s="1"/>
  <c r="EM266" i="1"/>
  <c r="EK266" i="1" s="1"/>
  <c r="EH266" i="1"/>
  <c r="EF266" i="1" s="1"/>
  <c r="EC266" i="1"/>
  <c r="EA266" i="1" s="1"/>
  <c r="DX266" i="1"/>
  <c r="DV266" i="1" s="1"/>
  <c r="DS266" i="1"/>
  <c r="DQ266" i="1" s="1"/>
  <c r="DN266" i="1"/>
  <c r="DL266" i="1" s="1"/>
  <c r="DI266" i="1"/>
  <c r="DG266" i="1" s="1"/>
  <c r="DD266" i="1"/>
  <c r="DB266" i="1" s="1"/>
  <c r="CY266" i="1"/>
  <c r="CW266" i="1" s="1"/>
  <c r="CT266" i="1"/>
  <c r="CR266" i="1" s="1"/>
  <c r="CO266" i="1"/>
  <c r="CM266" i="1" s="1"/>
  <c r="CJ266" i="1"/>
  <c r="CH266" i="1" s="1"/>
  <c r="CE266" i="1"/>
  <c r="CC266" i="1" s="1"/>
  <c r="BZ266" i="1"/>
  <c r="BX266" i="1" s="1"/>
  <c r="BU266" i="1"/>
  <c r="BS266" i="1" s="1"/>
  <c r="BO266" i="1"/>
  <c r="BN266" i="1"/>
  <c r="BJ266" i="1"/>
  <c r="BI266" i="1"/>
  <c r="BD266" i="1"/>
  <c r="AY266" i="1"/>
  <c r="AU266" i="1"/>
  <c r="AT266" i="1"/>
  <c r="AP266" i="1"/>
  <c r="AO266" i="1"/>
  <c r="AK266" i="1"/>
  <c r="AJ266" i="1"/>
  <c r="AF266" i="1"/>
  <c r="AE266" i="1"/>
  <c r="AA266" i="1"/>
  <c r="Z266" i="1"/>
  <c r="Q266" i="1"/>
  <c r="FT222" i="1"/>
  <c r="FQ222" i="1"/>
  <c r="FO222" i="1" s="1"/>
  <c r="FL222" i="1"/>
  <c r="FJ222" i="1" s="1"/>
  <c r="FG222" i="1"/>
  <c r="FE222" i="1" s="1"/>
  <c r="FB222" i="1"/>
  <c r="EZ222" i="1" s="1"/>
  <c r="EW222" i="1"/>
  <c r="EU222" i="1" s="1"/>
  <c r="ER222" i="1"/>
  <c r="EP222" i="1" s="1"/>
  <c r="EM222" i="1"/>
  <c r="EK222" i="1" s="1"/>
  <c r="EH222" i="1"/>
  <c r="EF222" i="1" s="1"/>
  <c r="EC222" i="1"/>
  <c r="EA222" i="1" s="1"/>
  <c r="DX222" i="1"/>
  <c r="DV222" i="1" s="1"/>
  <c r="DS222" i="1"/>
  <c r="DQ222" i="1" s="1"/>
  <c r="DN222" i="1"/>
  <c r="DL222" i="1" s="1"/>
  <c r="DI222" i="1"/>
  <c r="DG222" i="1" s="1"/>
  <c r="DD222" i="1"/>
  <c r="DB222" i="1" s="1"/>
  <c r="CY222" i="1"/>
  <c r="CW222" i="1" s="1"/>
  <c r="CT222" i="1"/>
  <c r="CR222" i="1" s="1"/>
  <c r="CO222" i="1"/>
  <c r="CM222" i="1" s="1"/>
  <c r="CJ222" i="1"/>
  <c r="CH222" i="1" s="1"/>
  <c r="CE222" i="1"/>
  <c r="CC222" i="1" s="1"/>
  <c r="BZ222" i="1"/>
  <c r="BX222" i="1" s="1"/>
  <c r="BU222" i="1"/>
  <c r="BS222" i="1" s="1"/>
  <c r="BO222" i="1"/>
  <c r="BN222" i="1"/>
  <c r="BJ222" i="1"/>
  <c r="BI222" i="1"/>
  <c r="BE222" i="1"/>
  <c r="BD222" i="1"/>
  <c r="AY222" i="1"/>
  <c r="AU222" i="1"/>
  <c r="AT222" i="1"/>
  <c r="AP222" i="1"/>
  <c r="AO222" i="1"/>
  <c r="AK222" i="1"/>
  <c r="AJ222" i="1"/>
  <c r="AF222" i="1"/>
  <c r="AE222" i="1"/>
  <c r="AA222" i="1"/>
  <c r="Z222" i="1"/>
  <c r="Q222" i="1"/>
  <c r="FT667" i="1"/>
  <c r="FQ667" i="1"/>
  <c r="FO667" i="1" s="1"/>
  <c r="FL667" i="1"/>
  <c r="FJ667" i="1" s="1"/>
  <c r="FG667" i="1"/>
  <c r="FE667" i="1" s="1"/>
  <c r="FB667" i="1"/>
  <c r="EZ667" i="1" s="1"/>
  <c r="EW667" i="1"/>
  <c r="EU667" i="1" s="1"/>
  <c r="ER667" i="1"/>
  <c r="EP667" i="1" s="1"/>
  <c r="EM667" i="1"/>
  <c r="EK667" i="1" s="1"/>
  <c r="EH667" i="1"/>
  <c r="EF667" i="1" s="1"/>
  <c r="EC667" i="1"/>
  <c r="EA667" i="1" s="1"/>
  <c r="DX667" i="1"/>
  <c r="DV667" i="1" s="1"/>
  <c r="DS667" i="1"/>
  <c r="DQ667" i="1" s="1"/>
  <c r="DN667" i="1"/>
  <c r="DL667" i="1" s="1"/>
  <c r="DI667" i="1"/>
  <c r="DG667" i="1" s="1"/>
  <c r="DD667" i="1"/>
  <c r="DB667" i="1" s="1"/>
  <c r="CY667" i="1"/>
  <c r="CW667" i="1" s="1"/>
  <c r="CT667" i="1"/>
  <c r="CR667" i="1" s="1"/>
  <c r="CO667" i="1"/>
  <c r="CM667" i="1" s="1"/>
  <c r="CJ667" i="1"/>
  <c r="CH667" i="1" s="1"/>
  <c r="CE667" i="1"/>
  <c r="CC667" i="1" s="1"/>
  <c r="BZ667" i="1"/>
  <c r="BX667" i="1" s="1"/>
  <c r="BU667" i="1"/>
  <c r="BS667" i="1" s="1"/>
  <c r="BO667" i="1"/>
  <c r="BN667" i="1"/>
  <c r="BJ667" i="1"/>
  <c r="BI667" i="1"/>
  <c r="BD667" i="1"/>
  <c r="AY667" i="1"/>
  <c r="AU667" i="1"/>
  <c r="AT667" i="1"/>
  <c r="AP667" i="1"/>
  <c r="AO667" i="1"/>
  <c r="AK667" i="1"/>
  <c r="AJ667" i="1"/>
  <c r="AF667" i="1"/>
  <c r="AE667" i="1"/>
  <c r="AA667" i="1"/>
  <c r="Z667" i="1"/>
  <c r="Q667" i="1"/>
  <c r="FT113" i="1"/>
  <c r="FQ113" i="1"/>
  <c r="FO113" i="1" s="1"/>
  <c r="FL113" i="1"/>
  <c r="FJ113" i="1" s="1"/>
  <c r="FG113" i="1"/>
  <c r="FE113" i="1" s="1"/>
  <c r="FB113" i="1"/>
  <c r="EZ113" i="1" s="1"/>
  <c r="EW113" i="1"/>
  <c r="EU113" i="1" s="1"/>
  <c r="ER113" i="1"/>
  <c r="EP113" i="1" s="1"/>
  <c r="EM113" i="1"/>
  <c r="EK113" i="1" s="1"/>
  <c r="EH113" i="1"/>
  <c r="EF113" i="1" s="1"/>
  <c r="EC113" i="1"/>
  <c r="EA113" i="1" s="1"/>
  <c r="DX113" i="1"/>
  <c r="DV113" i="1" s="1"/>
  <c r="DS113" i="1"/>
  <c r="DQ113" i="1" s="1"/>
  <c r="DN113" i="1"/>
  <c r="DL113" i="1" s="1"/>
  <c r="DI113" i="1"/>
  <c r="DG113" i="1" s="1"/>
  <c r="DD113" i="1"/>
  <c r="DB113" i="1" s="1"/>
  <c r="CY113" i="1"/>
  <c r="CW113" i="1" s="1"/>
  <c r="CT113" i="1"/>
  <c r="CR113" i="1" s="1"/>
  <c r="CO113" i="1"/>
  <c r="CM113" i="1" s="1"/>
  <c r="CJ113" i="1"/>
  <c r="CH113" i="1" s="1"/>
  <c r="CE113" i="1"/>
  <c r="CC113" i="1" s="1"/>
  <c r="BZ113" i="1"/>
  <c r="BX113" i="1" s="1"/>
  <c r="BU113" i="1"/>
  <c r="BS113" i="1" s="1"/>
  <c r="BO113" i="1"/>
  <c r="BN113" i="1"/>
  <c r="BJ113" i="1"/>
  <c r="BI113" i="1"/>
  <c r="BD113" i="1"/>
  <c r="AY113" i="1"/>
  <c r="AU113" i="1"/>
  <c r="AT113" i="1"/>
  <c r="AP113" i="1"/>
  <c r="AO113" i="1"/>
  <c r="AK113" i="1"/>
  <c r="AJ113" i="1"/>
  <c r="AF113" i="1"/>
  <c r="AE113" i="1"/>
  <c r="AA113" i="1"/>
  <c r="Z113" i="1"/>
  <c r="Q113" i="1"/>
  <c r="FT493" i="1"/>
  <c r="FQ493" i="1"/>
  <c r="FO493" i="1" s="1"/>
  <c r="FL493" i="1"/>
  <c r="FJ493" i="1" s="1"/>
  <c r="FG493" i="1"/>
  <c r="FE493" i="1" s="1"/>
  <c r="FB493" i="1"/>
  <c r="EZ493" i="1" s="1"/>
  <c r="EW493" i="1"/>
  <c r="EU493" i="1" s="1"/>
  <c r="ER493" i="1"/>
  <c r="EP493" i="1" s="1"/>
  <c r="EM493" i="1"/>
  <c r="EK493" i="1" s="1"/>
  <c r="EH493" i="1"/>
  <c r="EF493" i="1" s="1"/>
  <c r="EC493" i="1"/>
  <c r="EA493" i="1" s="1"/>
  <c r="DX493" i="1"/>
  <c r="DV493" i="1" s="1"/>
  <c r="DS493" i="1"/>
  <c r="DQ493" i="1" s="1"/>
  <c r="DN493" i="1"/>
  <c r="DL493" i="1" s="1"/>
  <c r="DI493" i="1"/>
  <c r="DG493" i="1" s="1"/>
  <c r="DD493" i="1"/>
  <c r="DB493" i="1" s="1"/>
  <c r="CY493" i="1"/>
  <c r="CW493" i="1" s="1"/>
  <c r="CT493" i="1"/>
  <c r="CR493" i="1" s="1"/>
  <c r="CO493" i="1"/>
  <c r="CM493" i="1" s="1"/>
  <c r="CJ493" i="1"/>
  <c r="CH493" i="1" s="1"/>
  <c r="CE493" i="1"/>
  <c r="CC493" i="1" s="1"/>
  <c r="BZ493" i="1"/>
  <c r="BX493" i="1" s="1"/>
  <c r="BU493" i="1"/>
  <c r="BS493" i="1" s="1"/>
  <c r="BO493" i="1"/>
  <c r="BN493" i="1"/>
  <c r="BJ493" i="1"/>
  <c r="BI493" i="1"/>
  <c r="BE493" i="1"/>
  <c r="BD493" i="1"/>
  <c r="AY493" i="1"/>
  <c r="AU493" i="1"/>
  <c r="AT493" i="1"/>
  <c r="AP493" i="1"/>
  <c r="AO493" i="1"/>
  <c r="AK493" i="1"/>
  <c r="AJ493" i="1"/>
  <c r="AF493" i="1"/>
  <c r="AE493" i="1"/>
  <c r="AA493" i="1"/>
  <c r="Z493" i="1"/>
  <c r="Q493" i="1"/>
  <c r="FT638" i="1"/>
  <c r="FQ638" i="1"/>
  <c r="FO638" i="1" s="1"/>
  <c r="FL638" i="1"/>
  <c r="FJ638" i="1" s="1"/>
  <c r="FG638" i="1"/>
  <c r="FE638" i="1" s="1"/>
  <c r="FB638" i="1"/>
  <c r="EZ638" i="1" s="1"/>
  <c r="EW638" i="1"/>
  <c r="EU638" i="1" s="1"/>
  <c r="ER638" i="1"/>
  <c r="EP638" i="1" s="1"/>
  <c r="EM638" i="1"/>
  <c r="EK638" i="1" s="1"/>
  <c r="EH638" i="1"/>
  <c r="EF638" i="1" s="1"/>
  <c r="EC638" i="1"/>
  <c r="EA638" i="1" s="1"/>
  <c r="DX638" i="1"/>
  <c r="DV638" i="1" s="1"/>
  <c r="DS638" i="1"/>
  <c r="DQ638" i="1" s="1"/>
  <c r="DN638" i="1"/>
  <c r="DL638" i="1" s="1"/>
  <c r="DI638" i="1"/>
  <c r="DG638" i="1" s="1"/>
  <c r="DD638" i="1"/>
  <c r="DB638" i="1" s="1"/>
  <c r="CY638" i="1"/>
  <c r="CW638" i="1" s="1"/>
  <c r="CT638" i="1"/>
  <c r="CR638" i="1" s="1"/>
  <c r="CO638" i="1"/>
  <c r="CM638" i="1" s="1"/>
  <c r="CJ638" i="1"/>
  <c r="CH638" i="1" s="1"/>
  <c r="CE638" i="1"/>
  <c r="CC638" i="1" s="1"/>
  <c r="BZ638" i="1"/>
  <c r="BX638" i="1" s="1"/>
  <c r="BU638" i="1"/>
  <c r="BS638" i="1" s="1"/>
  <c r="BO638" i="1"/>
  <c r="BN638" i="1"/>
  <c r="BJ638" i="1"/>
  <c r="BI638" i="1"/>
  <c r="BE638" i="1"/>
  <c r="BD638" i="1"/>
  <c r="AY638" i="1"/>
  <c r="AU638" i="1"/>
  <c r="AT638" i="1"/>
  <c r="AP638" i="1"/>
  <c r="AO638" i="1"/>
  <c r="AK638" i="1"/>
  <c r="AJ638" i="1"/>
  <c r="AF638" i="1"/>
  <c r="AE638" i="1"/>
  <c r="AA638" i="1"/>
  <c r="Z638" i="1"/>
  <c r="Q638" i="1"/>
  <c r="FT311" i="1"/>
  <c r="FQ311" i="1"/>
  <c r="FO311" i="1" s="1"/>
  <c r="FL311" i="1"/>
  <c r="FJ311" i="1" s="1"/>
  <c r="FG311" i="1"/>
  <c r="FE311" i="1" s="1"/>
  <c r="FB311" i="1"/>
  <c r="EZ311" i="1" s="1"/>
  <c r="EW311" i="1"/>
  <c r="EU311" i="1" s="1"/>
  <c r="ER311" i="1"/>
  <c r="EP311" i="1" s="1"/>
  <c r="EM311" i="1"/>
  <c r="EK311" i="1" s="1"/>
  <c r="EH311" i="1"/>
  <c r="EF311" i="1" s="1"/>
  <c r="EC311" i="1"/>
  <c r="EA311" i="1" s="1"/>
  <c r="DX311" i="1"/>
  <c r="DV311" i="1" s="1"/>
  <c r="DS311" i="1"/>
  <c r="DQ311" i="1" s="1"/>
  <c r="DN311" i="1"/>
  <c r="DL311" i="1" s="1"/>
  <c r="DI311" i="1"/>
  <c r="DG311" i="1" s="1"/>
  <c r="DD311" i="1"/>
  <c r="DB311" i="1" s="1"/>
  <c r="CY311" i="1"/>
  <c r="CW311" i="1" s="1"/>
  <c r="CT311" i="1"/>
  <c r="CR311" i="1" s="1"/>
  <c r="CO311" i="1"/>
  <c r="CM311" i="1" s="1"/>
  <c r="CJ311" i="1"/>
  <c r="CH311" i="1" s="1"/>
  <c r="CE311" i="1"/>
  <c r="CC311" i="1" s="1"/>
  <c r="BZ311" i="1"/>
  <c r="BX311" i="1" s="1"/>
  <c r="BU311" i="1"/>
  <c r="BS311" i="1" s="1"/>
  <c r="BO311" i="1"/>
  <c r="BN311" i="1"/>
  <c r="BJ311" i="1"/>
  <c r="BI311" i="1"/>
  <c r="BE311" i="1"/>
  <c r="BD311" i="1"/>
  <c r="AY311" i="1"/>
  <c r="AU311" i="1"/>
  <c r="AT311" i="1"/>
  <c r="AP311" i="1"/>
  <c r="AO311" i="1"/>
  <c r="AK311" i="1"/>
  <c r="AJ311" i="1"/>
  <c r="AF311" i="1"/>
  <c r="AE311" i="1"/>
  <c r="AA311" i="1"/>
  <c r="Z311" i="1"/>
  <c r="Q311" i="1"/>
  <c r="FT490" i="1"/>
  <c r="FQ490" i="1"/>
  <c r="FO490" i="1" s="1"/>
  <c r="FL490" i="1"/>
  <c r="FJ490" i="1" s="1"/>
  <c r="FG490" i="1"/>
  <c r="FE490" i="1" s="1"/>
  <c r="FB490" i="1"/>
  <c r="EZ490" i="1" s="1"/>
  <c r="EW490" i="1"/>
  <c r="EU490" i="1" s="1"/>
  <c r="ER490" i="1"/>
  <c r="EP490" i="1" s="1"/>
  <c r="EM490" i="1"/>
  <c r="EK490" i="1" s="1"/>
  <c r="EH490" i="1"/>
  <c r="EF490" i="1" s="1"/>
  <c r="EC490" i="1"/>
  <c r="EA490" i="1" s="1"/>
  <c r="DX490" i="1"/>
  <c r="DV490" i="1" s="1"/>
  <c r="DS490" i="1"/>
  <c r="DQ490" i="1" s="1"/>
  <c r="DN490" i="1"/>
  <c r="DL490" i="1" s="1"/>
  <c r="DI490" i="1"/>
  <c r="DG490" i="1" s="1"/>
  <c r="DD490" i="1"/>
  <c r="DB490" i="1" s="1"/>
  <c r="CY490" i="1"/>
  <c r="CW490" i="1" s="1"/>
  <c r="CT490" i="1"/>
  <c r="CR490" i="1" s="1"/>
  <c r="CO490" i="1"/>
  <c r="CM490" i="1" s="1"/>
  <c r="CJ490" i="1"/>
  <c r="CH490" i="1" s="1"/>
  <c r="CE490" i="1"/>
  <c r="CC490" i="1" s="1"/>
  <c r="BZ490" i="1"/>
  <c r="BX490" i="1" s="1"/>
  <c r="BU490" i="1"/>
  <c r="BS490" i="1" s="1"/>
  <c r="BO490" i="1"/>
  <c r="BN490" i="1"/>
  <c r="BJ490" i="1"/>
  <c r="BI490" i="1"/>
  <c r="BD490" i="1"/>
  <c r="AY490" i="1"/>
  <c r="AU490" i="1"/>
  <c r="AT490" i="1"/>
  <c r="AP490" i="1"/>
  <c r="AO490" i="1"/>
  <c r="AK490" i="1"/>
  <c r="AJ490" i="1"/>
  <c r="AF490" i="1"/>
  <c r="AE490" i="1"/>
  <c r="AA490" i="1"/>
  <c r="Z490" i="1"/>
  <c r="Q490" i="1"/>
  <c r="FT319" i="1"/>
  <c r="FQ319" i="1"/>
  <c r="FO319" i="1" s="1"/>
  <c r="FL319" i="1"/>
  <c r="FJ319" i="1" s="1"/>
  <c r="FG319" i="1"/>
  <c r="FE319" i="1" s="1"/>
  <c r="FB319" i="1"/>
  <c r="EZ319" i="1" s="1"/>
  <c r="EW319" i="1"/>
  <c r="EU319" i="1" s="1"/>
  <c r="ER319" i="1"/>
  <c r="EP319" i="1" s="1"/>
  <c r="EM319" i="1"/>
  <c r="EK319" i="1" s="1"/>
  <c r="EH319" i="1"/>
  <c r="EF319" i="1" s="1"/>
  <c r="EC319" i="1"/>
  <c r="EA319" i="1" s="1"/>
  <c r="DX319" i="1"/>
  <c r="DV319" i="1" s="1"/>
  <c r="DS319" i="1"/>
  <c r="DQ319" i="1" s="1"/>
  <c r="DN319" i="1"/>
  <c r="DL319" i="1" s="1"/>
  <c r="DI319" i="1"/>
  <c r="DG319" i="1" s="1"/>
  <c r="DD319" i="1"/>
  <c r="DB319" i="1" s="1"/>
  <c r="CY319" i="1"/>
  <c r="CW319" i="1" s="1"/>
  <c r="CT319" i="1"/>
  <c r="CR319" i="1" s="1"/>
  <c r="CO319" i="1"/>
  <c r="CM319" i="1" s="1"/>
  <c r="CJ319" i="1"/>
  <c r="CH319" i="1" s="1"/>
  <c r="CE319" i="1"/>
  <c r="CC319" i="1" s="1"/>
  <c r="BZ319" i="1"/>
  <c r="BX319" i="1" s="1"/>
  <c r="BU319" i="1"/>
  <c r="BS319" i="1" s="1"/>
  <c r="BO319" i="1"/>
  <c r="BN319" i="1"/>
  <c r="BJ319" i="1"/>
  <c r="BI319" i="1"/>
  <c r="BE319" i="1"/>
  <c r="BD319" i="1"/>
  <c r="AY319" i="1"/>
  <c r="AU319" i="1"/>
  <c r="AT319" i="1"/>
  <c r="AP319" i="1"/>
  <c r="AO319" i="1"/>
  <c r="AK319" i="1"/>
  <c r="AJ319" i="1"/>
  <c r="AF319" i="1"/>
  <c r="AE319" i="1"/>
  <c r="AA319" i="1"/>
  <c r="Z319" i="1"/>
  <c r="Q319" i="1"/>
  <c r="FT316" i="1"/>
  <c r="FQ316" i="1"/>
  <c r="FO316" i="1" s="1"/>
  <c r="FL316" i="1"/>
  <c r="FJ316" i="1" s="1"/>
  <c r="FG316" i="1"/>
  <c r="FE316" i="1" s="1"/>
  <c r="FB316" i="1"/>
  <c r="EZ316" i="1" s="1"/>
  <c r="EW316" i="1"/>
  <c r="EU316" i="1" s="1"/>
  <c r="ER316" i="1"/>
  <c r="EP316" i="1" s="1"/>
  <c r="EM316" i="1"/>
  <c r="EK316" i="1" s="1"/>
  <c r="EH316" i="1"/>
  <c r="EF316" i="1" s="1"/>
  <c r="EC316" i="1"/>
  <c r="EA316" i="1" s="1"/>
  <c r="DX316" i="1"/>
  <c r="DV316" i="1" s="1"/>
  <c r="DS316" i="1"/>
  <c r="DQ316" i="1" s="1"/>
  <c r="DN316" i="1"/>
  <c r="DL316" i="1" s="1"/>
  <c r="DI316" i="1"/>
  <c r="DG316" i="1" s="1"/>
  <c r="DD316" i="1"/>
  <c r="DB316" i="1" s="1"/>
  <c r="CY316" i="1"/>
  <c r="CW316" i="1" s="1"/>
  <c r="CT316" i="1"/>
  <c r="CR316" i="1" s="1"/>
  <c r="CO316" i="1"/>
  <c r="CM316" i="1" s="1"/>
  <c r="CJ316" i="1"/>
  <c r="CH316" i="1" s="1"/>
  <c r="CE316" i="1"/>
  <c r="CC316" i="1" s="1"/>
  <c r="BZ316" i="1"/>
  <c r="BX316" i="1" s="1"/>
  <c r="BU316" i="1"/>
  <c r="BS316" i="1" s="1"/>
  <c r="BO316" i="1"/>
  <c r="BN316" i="1"/>
  <c r="BJ316" i="1"/>
  <c r="BI316" i="1"/>
  <c r="BE316" i="1"/>
  <c r="BD316" i="1"/>
  <c r="AY316" i="1"/>
  <c r="AU316" i="1"/>
  <c r="AT316" i="1"/>
  <c r="AP316" i="1"/>
  <c r="AO316" i="1"/>
  <c r="AK316" i="1"/>
  <c r="AJ316" i="1"/>
  <c r="AF316" i="1"/>
  <c r="AE316" i="1"/>
  <c r="AA316" i="1"/>
  <c r="Z316" i="1"/>
  <c r="Q316" i="1"/>
  <c r="FT364" i="1"/>
  <c r="FQ364" i="1"/>
  <c r="FO364" i="1" s="1"/>
  <c r="FL364" i="1"/>
  <c r="FJ364" i="1" s="1"/>
  <c r="FG364" i="1"/>
  <c r="FE364" i="1" s="1"/>
  <c r="FB364" i="1"/>
  <c r="EZ364" i="1" s="1"/>
  <c r="EW364" i="1"/>
  <c r="EU364" i="1" s="1"/>
  <c r="ER364" i="1"/>
  <c r="EP364" i="1" s="1"/>
  <c r="EM364" i="1"/>
  <c r="EK364" i="1" s="1"/>
  <c r="EH364" i="1"/>
  <c r="EF364" i="1" s="1"/>
  <c r="EC364" i="1"/>
  <c r="EA364" i="1" s="1"/>
  <c r="DX364" i="1"/>
  <c r="DV364" i="1" s="1"/>
  <c r="DS364" i="1"/>
  <c r="DQ364" i="1" s="1"/>
  <c r="DN364" i="1"/>
  <c r="DL364" i="1" s="1"/>
  <c r="DI364" i="1"/>
  <c r="DG364" i="1" s="1"/>
  <c r="DD364" i="1"/>
  <c r="DB364" i="1" s="1"/>
  <c r="CY364" i="1"/>
  <c r="CW364" i="1" s="1"/>
  <c r="CT364" i="1"/>
  <c r="CR364" i="1" s="1"/>
  <c r="CO364" i="1"/>
  <c r="CM364" i="1" s="1"/>
  <c r="CJ364" i="1"/>
  <c r="CH364" i="1" s="1"/>
  <c r="CE364" i="1"/>
  <c r="CC364" i="1" s="1"/>
  <c r="BZ364" i="1"/>
  <c r="BX364" i="1" s="1"/>
  <c r="BU364" i="1"/>
  <c r="BS364" i="1" s="1"/>
  <c r="BO364" i="1"/>
  <c r="BN364" i="1"/>
  <c r="BJ364" i="1"/>
  <c r="BI364" i="1"/>
  <c r="BD364" i="1"/>
  <c r="AY364" i="1"/>
  <c r="AU364" i="1"/>
  <c r="AT364" i="1"/>
  <c r="AP364" i="1"/>
  <c r="AO364" i="1"/>
  <c r="AK364" i="1"/>
  <c r="AJ364" i="1"/>
  <c r="AF364" i="1"/>
  <c r="AE364" i="1"/>
  <c r="AA364" i="1"/>
  <c r="Z364" i="1"/>
  <c r="Q364" i="1"/>
  <c r="FT255" i="1"/>
  <c r="FQ255" i="1"/>
  <c r="FO255" i="1" s="1"/>
  <c r="FL255" i="1"/>
  <c r="FJ255" i="1" s="1"/>
  <c r="FG255" i="1"/>
  <c r="FE255" i="1" s="1"/>
  <c r="FB255" i="1"/>
  <c r="EZ255" i="1" s="1"/>
  <c r="EW255" i="1"/>
  <c r="EU255" i="1" s="1"/>
  <c r="ER255" i="1"/>
  <c r="EP255" i="1" s="1"/>
  <c r="EM255" i="1"/>
  <c r="EK255" i="1" s="1"/>
  <c r="EH255" i="1"/>
  <c r="EF255" i="1" s="1"/>
  <c r="EC255" i="1"/>
  <c r="EA255" i="1" s="1"/>
  <c r="DX255" i="1"/>
  <c r="DV255" i="1" s="1"/>
  <c r="DS255" i="1"/>
  <c r="DQ255" i="1" s="1"/>
  <c r="DN255" i="1"/>
  <c r="DL255" i="1" s="1"/>
  <c r="DI255" i="1"/>
  <c r="DG255" i="1" s="1"/>
  <c r="DD255" i="1"/>
  <c r="DB255" i="1" s="1"/>
  <c r="CY255" i="1"/>
  <c r="CW255" i="1" s="1"/>
  <c r="CT255" i="1"/>
  <c r="CR255" i="1" s="1"/>
  <c r="CO255" i="1"/>
  <c r="CM255" i="1" s="1"/>
  <c r="CJ255" i="1"/>
  <c r="CH255" i="1" s="1"/>
  <c r="CE255" i="1"/>
  <c r="CC255" i="1" s="1"/>
  <c r="BZ255" i="1"/>
  <c r="BX255" i="1" s="1"/>
  <c r="BU255" i="1"/>
  <c r="BS255" i="1" s="1"/>
  <c r="BO255" i="1"/>
  <c r="BN255" i="1"/>
  <c r="BJ255" i="1"/>
  <c r="BI255" i="1"/>
  <c r="BE255" i="1"/>
  <c r="BD255" i="1"/>
  <c r="AY255" i="1"/>
  <c r="AU255" i="1"/>
  <c r="AT255" i="1"/>
  <c r="AP255" i="1"/>
  <c r="AO255" i="1"/>
  <c r="AK255" i="1"/>
  <c r="AJ255" i="1"/>
  <c r="AF255" i="1"/>
  <c r="AE255" i="1"/>
  <c r="AA255" i="1"/>
  <c r="Z255" i="1"/>
  <c r="Q255" i="1"/>
  <c r="FT213" i="1"/>
  <c r="FQ213" i="1"/>
  <c r="FO213" i="1" s="1"/>
  <c r="FL213" i="1"/>
  <c r="FJ213" i="1" s="1"/>
  <c r="FG213" i="1"/>
  <c r="FE213" i="1" s="1"/>
  <c r="FB213" i="1"/>
  <c r="EZ213" i="1" s="1"/>
  <c r="EW213" i="1"/>
  <c r="EU213" i="1" s="1"/>
  <c r="ER213" i="1"/>
  <c r="EP213" i="1" s="1"/>
  <c r="EM213" i="1"/>
  <c r="EK213" i="1" s="1"/>
  <c r="EH213" i="1"/>
  <c r="EF213" i="1" s="1"/>
  <c r="EC213" i="1"/>
  <c r="EA213" i="1" s="1"/>
  <c r="DX213" i="1"/>
  <c r="DV213" i="1" s="1"/>
  <c r="DS213" i="1"/>
  <c r="DQ213" i="1" s="1"/>
  <c r="DN213" i="1"/>
  <c r="DL213" i="1" s="1"/>
  <c r="DI213" i="1"/>
  <c r="DG213" i="1" s="1"/>
  <c r="DD213" i="1"/>
  <c r="DB213" i="1" s="1"/>
  <c r="CY213" i="1"/>
  <c r="CW213" i="1" s="1"/>
  <c r="CT213" i="1"/>
  <c r="CR213" i="1" s="1"/>
  <c r="CO213" i="1"/>
  <c r="CM213" i="1" s="1"/>
  <c r="CJ213" i="1"/>
  <c r="CH213" i="1" s="1"/>
  <c r="CE213" i="1"/>
  <c r="CC213" i="1" s="1"/>
  <c r="BZ213" i="1"/>
  <c r="BX213" i="1" s="1"/>
  <c r="BU213" i="1"/>
  <c r="BS213" i="1" s="1"/>
  <c r="BO213" i="1"/>
  <c r="BN213" i="1"/>
  <c r="BJ213" i="1"/>
  <c r="BI213" i="1"/>
  <c r="BE213" i="1"/>
  <c r="BD213" i="1"/>
  <c r="AY213" i="1"/>
  <c r="AU213" i="1"/>
  <c r="AT213" i="1"/>
  <c r="AP213" i="1"/>
  <c r="AO213" i="1"/>
  <c r="AK213" i="1"/>
  <c r="AJ213" i="1"/>
  <c r="AF213" i="1"/>
  <c r="AE213" i="1"/>
  <c r="AA213" i="1"/>
  <c r="Z213" i="1"/>
  <c r="Q213" i="1"/>
  <c r="FT203" i="1"/>
  <c r="FQ203" i="1"/>
  <c r="FO203" i="1" s="1"/>
  <c r="FL203" i="1"/>
  <c r="FJ203" i="1" s="1"/>
  <c r="FG203" i="1"/>
  <c r="FE203" i="1" s="1"/>
  <c r="FB203" i="1"/>
  <c r="EZ203" i="1" s="1"/>
  <c r="EW203" i="1"/>
  <c r="EU203" i="1" s="1"/>
  <c r="ER203" i="1"/>
  <c r="EP203" i="1" s="1"/>
  <c r="EM203" i="1"/>
  <c r="EK203" i="1" s="1"/>
  <c r="EH203" i="1"/>
  <c r="EF203" i="1" s="1"/>
  <c r="EC203" i="1"/>
  <c r="EA203" i="1" s="1"/>
  <c r="DX203" i="1"/>
  <c r="DV203" i="1" s="1"/>
  <c r="DS203" i="1"/>
  <c r="DQ203" i="1" s="1"/>
  <c r="DN203" i="1"/>
  <c r="DL203" i="1" s="1"/>
  <c r="DI203" i="1"/>
  <c r="DG203" i="1" s="1"/>
  <c r="DD203" i="1"/>
  <c r="DB203" i="1" s="1"/>
  <c r="CY203" i="1"/>
  <c r="CW203" i="1" s="1"/>
  <c r="CT203" i="1"/>
  <c r="CR203" i="1" s="1"/>
  <c r="CO203" i="1"/>
  <c r="CM203" i="1" s="1"/>
  <c r="CJ203" i="1"/>
  <c r="CH203" i="1" s="1"/>
  <c r="CE203" i="1"/>
  <c r="CC203" i="1" s="1"/>
  <c r="BZ203" i="1"/>
  <c r="BX203" i="1" s="1"/>
  <c r="BU203" i="1"/>
  <c r="BS203" i="1" s="1"/>
  <c r="BO203" i="1"/>
  <c r="BN203" i="1"/>
  <c r="BJ203" i="1"/>
  <c r="BI203" i="1"/>
  <c r="BD203" i="1"/>
  <c r="AY203" i="1"/>
  <c r="AU203" i="1"/>
  <c r="AT203" i="1"/>
  <c r="AP203" i="1"/>
  <c r="AO203" i="1"/>
  <c r="AK203" i="1"/>
  <c r="AJ203" i="1"/>
  <c r="AF203" i="1"/>
  <c r="AE203" i="1"/>
  <c r="AA203" i="1"/>
  <c r="Z203" i="1"/>
  <c r="Q203" i="1"/>
  <c r="FT111" i="1"/>
  <c r="FQ111" i="1"/>
  <c r="FO111" i="1" s="1"/>
  <c r="FL111" i="1"/>
  <c r="FJ111" i="1" s="1"/>
  <c r="FG111" i="1"/>
  <c r="FE111" i="1" s="1"/>
  <c r="FB111" i="1"/>
  <c r="EZ111" i="1" s="1"/>
  <c r="EW111" i="1"/>
  <c r="EU111" i="1" s="1"/>
  <c r="ER111" i="1"/>
  <c r="EP111" i="1" s="1"/>
  <c r="EM111" i="1"/>
  <c r="EK111" i="1" s="1"/>
  <c r="EH111" i="1"/>
  <c r="EF111" i="1" s="1"/>
  <c r="EC111" i="1"/>
  <c r="EA111" i="1" s="1"/>
  <c r="DX111" i="1"/>
  <c r="DV111" i="1" s="1"/>
  <c r="DS111" i="1"/>
  <c r="DQ111" i="1" s="1"/>
  <c r="DN111" i="1"/>
  <c r="DL111" i="1" s="1"/>
  <c r="DI111" i="1"/>
  <c r="DG111" i="1" s="1"/>
  <c r="DD111" i="1"/>
  <c r="DB111" i="1" s="1"/>
  <c r="CY111" i="1"/>
  <c r="CW111" i="1" s="1"/>
  <c r="CT111" i="1"/>
  <c r="CR111" i="1" s="1"/>
  <c r="CO111" i="1"/>
  <c r="CM111" i="1" s="1"/>
  <c r="CJ111" i="1"/>
  <c r="CH111" i="1" s="1"/>
  <c r="CE111" i="1"/>
  <c r="CC111" i="1" s="1"/>
  <c r="BZ111" i="1"/>
  <c r="BX111" i="1" s="1"/>
  <c r="BU111" i="1"/>
  <c r="BS111" i="1" s="1"/>
  <c r="BO111" i="1"/>
  <c r="BN111" i="1"/>
  <c r="BJ111" i="1"/>
  <c r="BI111" i="1"/>
  <c r="BE111" i="1"/>
  <c r="BD111" i="1"/>
  <c r="AY111" i="1"/>
  <c r="AU111" i="1"/>
  <c r="AT111" i="1"/>
  <c r="AP111" i="1"/>
  <c r="AO111" i="1"/>
  <c r="AK111" i="1"/>
  <c r="AJ111" i="1"/>
  <c r="AF111" i="1"/>
  <c r="AE111" i="1"/>
  <c r="AA111" i="1"/>
  <c r="Z111" i="1"/>
  <c r="Q111" i="1"/>
  <c r="FT108" i="1"/>
  <c r="FQ108" i="1"/>
  <c r="FO108" i="1" s="1"/>
  <c r="FL108" i="1"/>
  <c r="FJ108" i="1" s="1"/>
  <c r="FG108" i="1"/>
  <c r="FE108" i="1" s="1"/>
  <c r="FB108" i="1"/>
  <c r="EZ108" i="1" s="1"/>
  <c r="EW108" i="1"/>
  <c r="EU108" i="1" s="1"/>
  <c r="ER108" i="1"/>
  <c r="EP108" i="1" s="1"/>
  <c r="EM108" i="1"/>
  <c r="EK108" i="1" s="1"/>
  <c r="EH108" i="1"/>
  <c r="EF108" i="1" s="1"/>
  <c r="EC108" i="1"/>
  <c r="EA108" i="1" s="1"/>
  <c r="DX108" i="1"/>
  <c r="DV108" i="1" s="1"/>
  <c r="DS108" i="1"/>
  <c r="DQ108" i="1" s="1"/>
  <c r="DN108" i="1"/>
  <c r="DL108" i="1" s="1"/>
  <c r="DI108" i="1"/>
  <c r="DG108" i="1" s="1"/>
  <c r="DD108" i="1"/>
  <c r="DB108" i="1" s="1"/>
  <c r="CY108" i="1"/>
  <c r="CW108" i="1" s="1"/>
  <c r="CT108" i="1"/>
  <c r="CR108" i="1" s="1"/>
  <c r="CO108" i="1"/>
  <c r="CM108" i="1" s="1"/>
  <c r="CJ108" i="1"/>
  <c r="CH108" i="1" s="1"/>
  <c r="CE108" i="1"/>
  <c r="CC108" i="1" s="1"/>
  <c r="BZ108" i="1"/>
  <c r="BX108" i="1" s="1"/>
  <c r="BU108" i="1"/>
  <c r="BS108" i="1" s="1"/>
  <c r="BO108" i="1"/>
  <c r="BN108" i="1"/>
  <c r="BJ108" i="1"/>
  <c r="BI108" i="1"/>
  <c r="BE108" i="1"/>
  <c r="BD108" i="1"/>
  <c r="AY108" i="1"/>
  <c r="AU108" i="1"/>
  <c r="AT108" i="1"/>
  <c r="AP108" i="1"/>
  <c r="AO108" i="1"/>
  <c r="AK108" i="1"/>
  <c r="AJ108" i="1"/>
  <c r="AF108" i="1"/>
  <c r="AE108" i="1"/>
  <c r="AA108" i="1"/>
  <c r="Z108" i="1"/>
  <c r="Q108" i="1"/>
  <c r="FT79" i="1"/>
  <c r="FQ79" i="1"/>
  <c r="FO79" i="1" s="1"/>
  <c r="FL79" i="1"/>
  <c r="FJ79" i="1" s="1"/>
  <c r="FG79" i="1"/>
  <c r="FE79" i="1" s="1"/>
  <c r="FB79" i="1"/>
  <c r="EZ79" i="1" s="1"/>
  <c r="EW79" i="1"/>
  <c r="EU79" i="1" s="1"/>
  <c r="ER79" i="1"/>
  <c r="EP79" i="1" s="1"/>
  <c r="EM79" i="1"/>
  <c r="EK79" i="1" s="1"/>
  <c r="EH79" i="1"/>
  <c r="EF79" i="1" s="1"/>
  <c r="EC79" i="1"/>
  <c r="EA79" i="1" s="1"/>
  <c r="DX79" i="1"/>
  <c r="DV79" i="1" s="1"/>
  <c r="DS79" i="1"/>
  <c r="DQ79" i="1" s="1"/>
  <c r="DN79" i="1"/>
  <c r="DL79" i="1" s="1"/>
  <c r="DI79" i="1"/>
  <c r="DG79" i="1" s="1"/>
  <c r="DD79" i="1"/>
  <c r="DB79" i="1" s="1"/>
  <c r="CY79" i="1"/>
  <c r="CW79" i="1" s="1"/>
  <c r="CT79" i="1"/>
  <c r="CR79" i="1" s="1"/>
  <c r="CO79" i="1"/>
  <c r="CM79" i="1" s="1"/>
  <c r="CJ79" i="1"/>
  <c r="CH79" i="1" s="1"/>
  <c r="CE79" i="1"/>
  <c r="CC79" i="1" s="1"/>
  <c r="BZ79" i="1"/>
  <c r="BX79" i="1" s="1"/>
  <c r="BU79" i="1"/>
  <c r="BS79" i="1" s="1"/>
  <c r="BO79" i="1"/>
  <c r="BN79" i="1"/>
  <c r="BJ79" i="1"/>
  <c r="BI79" i="1"/>
  <c r="BD79" i="1"/>
  <c r="AY79" i="1"/>
  <c r="AU79" i="1"/>
  <c r="AT79" i="1"/>
  <c r="AP79" i="1"/>
  <c r="AO79" i="1"/>
  <c r="AK79" i="1"/>
  <c r="AJ79" i="1"/>
  <c r="AF79" i="1"/>
  <c r="AE79" i="1"/>
  <c r="AA79" i="1"/>
  <c r="Z79" i="1"/>
  <c r="Q79" i="1"/>
  <c r="FT43" i="1"/>
  <c r="FQ43" i="1"/>
  <c r="FO43" i="1" s="1"/>
  <c r="FL43" i="1"/>
  <c r="FJ43" i="1" s="1"/>
  <c r="FG43" i="1"/>
  <c r="FE43" i="1" s="1"/>
  <c r="FB43" i="1"/>
  <c r="EZ43" i="1" s="1"/>
  <c r="EW43" i="1"/>
  <c r="EU43" i="1" s="1"/>
  <c r="ER43" i="1"/>
  <c r="EP43" i="1" s="1"/>
  <c r="EM43" i="1"/>
  <c r="EK43" i="1" s="1"/>
  <c r="EH43" i="1"/>
  <c r="EF43" i="1" s="1"/>
  <c r="EC43" i="1"/>
  <c r="EA43" i="1" s="1"/>
  <c r="DX43" i="1"/>
  <c r="DV43" i="1" s="1"/>
  <c r="DS43" i="1"/>
  <c r="DQ43" i="1" s="1"/>
  <c r="DN43" i="1"/>
  <c r="DL43" i="1" s="1"/>
  <c r="DI43" i="1"/>
  <c r="DG43" i="1" s="1"/>
  <c r="DD43" i="1"/>
  <c r="DB43" i="1" s="1"/>
  <c r="CY43" i="1"/>
  <c r="CW43" i="1" s="1"/>
  <c r="CT43" i="1"/>
  <c r="CR43" i="1" s="1"/>
  <c r="CO43" i="1"/>
  <c r="CM43" i="1" s="1"/>
  <c r="CJ43" i="1"/>
  <c r="CH43" i="1" s="1"/>
  <c r="CE43" i="1"/>
  <c r="CC43" i="1" s="1"/>
  <c r="BZ43" i="1"/>
  <c r="BX43" i="1" s="1"/>
  <c r="BU43" i="1"/>
  <c r="BS43" i="1" s="1"/>
  <c r="BO43" i="1"/>
  <c r="BN43" i="1"/>
  <c r="BJ43" i="1"/>
  <c r="BI43" i="1"/>
  <c r="BD43" i="1"/>
  <c r="AY43" i="1"/>
  <c r="AU43" i="1"/>
  <c r="AT43" i="1"/>
  <c r="AP43" i="1"/>
  <c r="AO43" i="1"/>
  <c r="AK43" i="1"/>
  <c r="AJ43" i="1"/>
  <c r="AF43" i="1"/>
  <c r="AE43" i="1"/>
  <c r="AA43" i="1"/>
  <c r="Z43" i="1"/>
  <c r="Q43" i="1"/>
  <c r="FT458" i="1"/>
  <c r="FQ458" i="1"/>
  <c r="FO458" i="1" s="1"/>
  <c r="FL458" i="1"/>
  <c r="FJ458" i="1" s="1"/>
  <c r="FG458" i="1"/>
  <c r="FE458" i="1" s="1"/>
  <c r="FB458" i="1"/>
  <c r="EZ458" i="1" s="1"/>
  <c r="EW458" i="1"/>
  <c r="EU458" i="1" s="1"/>
  <c r="ER458" i="1"/>
  <c r="EP458" i="1" s="1"/>
  <c r="EM458" i="1"/>
  <c r="EK458" i="1" s="1"/>
  <c r="EH458" i="1"/>
  <c r="EF458" i="1" s="1"/>
  <c r="EC458" i="1"/>
  <c r="EA458" i="1" s="1"/>
  <c r="DX458" i="1"/>
  <c r="DV458" i="1" s="1"/>
  <c r="DS458" i="1"/>
  <c r="DQ458" i="1" s="1"/>
  <c r="DN458" i="1"/>
  <c r="DL458" i="1" s="1"/>
  <c r="DI458" i="1"/>
  <c r="DG458" i="1" s="1"/>
  <c r="DD458" i="1"/>
  <c r="DB458" i="1" s="1"/>
  <c r="CY458" i="1"/>
  <c r="CW458" i="1" s="1"/>
  <c r="CT458" i="1"/>
  <c r="CR458" i="1" s="1"/>
  <c r="CO458" i="1"/>
  <c r="CM458" i="1" s="1"/>
  <c r="CJ458" i="1"/>
  <c r="CH458" i="1" s="1"/>
  <c r="CE458" i="1"/>
  <c r="CC458" i="1" s="1"/>
  <c r="BZ458" i="1"/>
  <c r="BX458" i="1" s="1"/>
  <c r="BU458" i="1"/>
  <c r="BS458" i="1" s="1"/>
  <c r="BO458" i="1"/>
  <c r="BN458" i="1"/>
  <c r="BJ458" i="1"/>
  <c r="BI458" i="1"/>
  <c r="BE458" i="1"/>
  <c r="BD458" i="1"/>
  <c r="AY458" i="1"/>
  <c r="AU458" i="1"/>
  <c r="AT458" i="1"/>
  <c r="AP458" i="1"/>
  <c r="AO458" i="1"/>
  <c r="AK458" i="1"/>
  <c r="AJ458" i="1"/>
  <c r="AF458" i="1"/>
  <c r="AE458" i="1"/>
  <c r="AA458" i="1"/>
  <c r="Z458" i="1"/>
  <c r="Q458" i="1"/>
  <c r="FT483" i="1"/>
  <c r="FQ483" i="1"/>
  <c r="FO483" i="1" s="1"/>
  <c r="FL483" i="1"/>
  <c r="FJ483" i="1" s="1"/>
  <c r="FG483" i="1"/>
  <c r="FE483" i="1" s="1"/>
  <c r="FB483" i="1"/>
  <c r="EZ483" i="1" s="1"/>
  <c r="EW483" i="1"/>
  <c r="EU483" i="1" s="1"/>
  <c r="ER483" i="1"/>
  <c r="EP483" i="1" s="1"/>
  <c r="EM483" i="1"/>
  <c r="EK483" i="1" s="1"/>
  <c r="EH483" i="1"/>
  <c r="EF483" i="1" s="1"/>
  <c r="EC483" i="1"/>
  <c r="EA483" i="1" s="1"/>
  <c r="DX483" i="1"/>
  <c r="DV483" i="1" s="1"/>
  <c r="DS483" i="1"/>
  <c r="DQ483" i="1" s="1"/>
  <c r="DN483" i="1"/>
  <c r="DL483" i="1" s="1"/>
  <c r="DI483" i="1"/>
  <c r="DG483" i="1" s="1"/>
  <c r="DD483" i="1"/>
  <c r="DB483" i="1" s="1"/>
  <c r="CY483" i="1"/>
  <c r="CW483" i="1" s="1"/>
  <c r="CT483" i="1"/>
  <c r="CR483" i="1" s="1"/>
  <c r="CO483" i="1"/>
  <c r="CM483" i="1" s="1"/>
  <c r="CJ483" i="1"/>
  <c r="CH483" i="1" s="1"/>
  <c r="CE483" i="1"/>
  <c r="CC483" i="1" s="1"/>
  <c r="BZ483" i="1"/>
  <c r="BX483" i="1" s="1"/>
  <c r="BU483" i="1"/>
  <c r="BS483" i="1" s="1"/>
  <c r="BO483" i="1"/>
  <c r="BN483" i="1"/>
  <c r="BJ483" i="1"/>
  <c r="BI483" i="1"/>
  <c r="BE483" i="1"/>
  <c r="BD483" i="1"/>
  <c r="AY483" i="1"/>
  <c r="AU483" i="1"/>
  <c r="AT483" i="1"/>
  <c r="AP483" i="1"/>
  <c r="AO483" i="1"/>
  <c r="AK483" i="1"/>
  <c r="AJ483" i="1"/>
  <c r="AF483" i="1"/>
  <c r="AE483" i="1"/>
  <c r="AA483" i="1"/>
  <c r="Z483" i="1"/>
  <c r="Q483" i="1"/>
  <c r="FT545" i="1"/>
  <c r="FQ545" i="1"/>
  <c r="FO545" i="1" s="1"/>
  <c r="FL545" i="1"/>
  <c r="FJ545" i="1" s="1"/>
  <c r="FG545" i="1"/>
  <c r="FE545" i="1" s="1"/>
  <c r="FB545" i="1"/>
  <c r="EZ545" i="1" s="1"/>
  <c r="EW545" i="1"/>
  <c r="EU545" i="1" s="1"/>
  <c r="ER545" i="1"/>
  <c r="EP545" i="1" s="1"/>
  <c r="EM545" i="1"/>
  <c r="EK545" i="1" s="1"/>
  <c r="EH545" i="1"/>
  <c r="EF545" i="1" s="1"/>
  <c r="EC545" i="1"/>
  <c r="EA545" i="1" s="1"/>
  <c r="DX545" i="1"/>
  <c r="DV545" i="1" s="1"/>
  <c r="DS545" i="1"/>
  <c r="DQ545" i="1" s="1"/>
  <c r="DN545" i="1"/>
  <c r="DL545" i="1" s="1"/>
  <c r="DI545" i="1"/>
  <c r="DG545" i="1" s="1"/>
  <c r="DD545" i="1"/>
  <c r="DB545" i="1" s="1"/>
  <c r="CY545" i="1"/>
  <c r="CW545" i="1" s="1"/>
  <c r="CT545" i="1"/>
  <c r="CR545" i="1" s="1"/>
  <c r="CO545" i="1"/>
  <c r="CM545" i="1" s="1"/>
  <c r="CJ545" i="1"/>
  <c r="CH545" i="1" s="1"/>
  <c r="CE545" i="1"/>
  <c r="CC545" i="1" s="1"/>
  <c r="BZ545" i="1"/>
  <c r="BX545" i="1" s="1"/>
  <c r="BU545" i="1"/>
  <c r="BS545" i="1" s="1"/>
  <c r="BO545" i="1"/>
  <c r="BN545" i="1"/>
  <c r="BJ545" i="1"/>
  <c r="BI545" i="1"/>
  <c r="BE545" i="1"/>
  <c r="BD545" i="1"/>
  <c r="AY545" i="1"/>
  <c r="AU545" i="1"/>
  <c r="AT545" i="1"/>
  <c r="AP545" i="1"/>
  <c r="AO545" i="1"/>
  <c r="AK545" i="1"/>
  <c r="AJ545" i="1"/>
  <c r="AF545" i="1"/>
  <c r="AE545" i="1"/>
  <c r="AA545" i="1"/>
  <c r="Z545" i="1"/>
  <c r="Q545" i="1"/>
  <c r="FT383" i="1"/>
  <c r="FQ383" i="1"/>
  <c r="FO383" i="1" s="1"/>
  <c r="FL383" i="1"/>
  <c r="FJ383" i="1" s="1"/>
  <c r="FG383" i="1"/>
  <c r="FE383" i="1" s="1"/>
  <c r="FB383" i="1"/>
  <c r="EZ383" i="1" s="1"/>
  <c r="EW383" i="1"/>
  <c r="EU383" i="1" s="1"/>
  <c r="ER383" i="1"/>
  <c r="EP383" i="1" s="1"/>
  <c r="EM383" i="1"/>
  <c r="EK383" i="1" s="1"/>
  <c r="EH383" i="1"/>
  <c r="EF383" i="1" s="1"/>
  <c r="EC383" i="1"/>
  <c r="EA383" i="1" s="1"/>
  <c r="DX383" i="1"/>
  <c r="DV383" i="1" s="1"/>
  <c r="DS383" i="1"/>
  <c r="DQ383" i="1" s="1"/>
  <c r="DN383" i="1"/>
  <c r="DL383" i="1" s="1"/>
  <c r="DI383" i="1"/>
  <c r="DG383" i="1" s="1"/>
  <c r="DD383" i="1"/>
  <c r="DB383" i="1" s="1"/>
  <c r="CY383" i="1"/>
  <c r="CW383" i="1" s="1"/>
  <c r="CT383" i="1"/>
  <c r="CR383" i="1" s="1"/>
  <c r="CO383" i="1"/>
  <c r="CM383" i="1" s="1"/>
  <c r="CJ383" i="1"/>
  <c r="CH383" i="1" s="1"/>
  <c r="CE383" i="1"/>
  <c r="CC383" i="1" s="1"/>
  <c r="BZ383" i="1"/>
  <c r="BX383" i="1" s="1"/>
  <c r="BU383" i="1"/>
  <c r="BS383" i="1" s="1"/>
  <c r="BO383" i="1"/>
  <c r="BN383" i="1"/>
  <c r="BJ383" i="1"/>
  <c r="BI383" i="1"/>
  <c r="BE383" i="1"/>
  <c r="BD383" i="1"/>
  <c r="AY383" i="1"/>
  <c r="AU383" i="1"/>
  <c r="AT383" i="1"/>
  <c r="AP383" i="1"/>
  <c r="AO383" i="1"/>
  <c r="AK383" i="1"/>
  <c r="AJ383" i="1"/>
  <c r="AF383" i="1"/>
  <c r="AE383" i="1"/>
  <c r="AA383" i="1"/>
  <c r="Z383" i="1"/>
  <c r="Q383" i="1"/>
  <c r="FT287" i="1"/>
  <c r="FQ287" i="1"/>
  <c r="FO287" i="1" s="1"/>
  <c r="FL287" i="1"/>
  <c r="FJ287" i="1" s="1"/>
  <c r="FG287" i="1"/>
  <c r="FE287" i="1" s="1"/>
  <c r="FB287" i="1"/>
  <c r="EZ287" i="1" s="1"/>
  <c r="EW287" i="1"/>
  <c r="EU287" i="1" s="1"/>
  <c r="ER287" i="1"/>
  <c r="EP287" i="1" s="1"/>
  <c r="EM287" i="1"/>
  <c r="EK287" i="1" s="1"/>
  <c r="EH287" i="1"/>
  <c r="EF287" i="1" s="1"/>
  <c r="EC287" i="1"/>
  <c r="EA287" i="1" s="1"/>
  <c r="DX287" i="1"/>
  <c r="DV287" i="1" s="1"/>
  <c r="DS287" i="1"/>
  <c r="DQ287" i="1" s="1"/>
  <c r="DN287" i="1"/>
  <c r="DL287" i="1" s="1"/>
  <c r="DI287" i="1"/>
  <c r="DG287" i="1" s="1"/>
  <c r="DD287" i="1"/>
  <c r="DB287" i="1" s="1"/>
  <c r="CY287" i="1"/>
  <c r="CW287" i="1" s="1"/>
  <c r="CT287" i="1"/>
  <c r="CR287" i="1" s="1"/>
  <c r="CO287" i="1"/>
  <c r="CM287" i="1" s="1"/>
  <c r="CJ287" i="1"/>
  <c r="CH287" i="1" s="1"/>
  <c r="CE287" i="1"/>
  <c r="CC287" i="1" s="1"/>
  <c r="BZ287" i="1"/>
  <c r="BX287" i="1" s="1"/>
  <c r="BU287" i="1"/>
  <c r="BS287" i="1" s="1"/>
  <c r="BO287" i="1"/>
  <c r="BN287" i="1"/>
  <c r="BJ287" i="1"/>
  <c r="BI287" i="1"/>
  <c r="BE287" i="1"/>
  <c r="BD287" i="1"/>
  <c r="AY287" i="1"/>
  <c r="AU287" i="1"/>
  <c r="AT287" i="1"/>
  <c r="AP287" i="1"/>
  <c r="AO287" i="1"/>
  <c r="AK287" i="1"/>
  <c r="AJ287" i="1"/>
  <c r="AF287" i="1"/>
  <c r="AE287" i="1"/>
  <c r="AA287" i="1"/>
  <c r="Z287" i="1"/>
  <c r="Q287" i="1"/>
  <c r="FT438" i="1"/>
  <c r="FQ438" i="1"/>
  <c r="FO438" i="1" s="1"/>
  <c r="FL438" i="1"/>
  <c r="FJ438" i="1" s="1"/>
  <c r="FG438" i="1"/>
  <c r="FE438" i="1" s="1"/>
  <c r="FB438" i="1"/>
  <c r="EZ438" i="1" s="1"/>
  <c r="EW438" i="1"/>
  <c r="EU438" i="1" s="1"/>
  <c r="ER438" i="1"/>
  <c r="EP438" i="1" s="1"/>
  <c r="EM438" i="1"/>
  <c r="EK438" i="1" s="1"/>
  <c r="EH438" i="1"/>
  <c r="EF438" i="1" s="1"/>
  <c r="EC438" i="1"/>
  <c r="EA438" i="1" s="1"/>
  <c r="DX438" i="1"/>
  <c r="DV438" i="1" s="1"/>
  <c r="DS438" i="1"/>
  <c r="DQ438" i="1" s="1"/>
  <c r="DN438" i="1"/>
  <c r="DL438" i="1" s="1"/>
  <c r="DI438" i="1"/>
  <c r="DG438" i="1" s="1"/>
  <c r="DD438" i="1"/>
  <c r="DB438" i="1" s="1"/>
  <c r="CY438" i="1"/>
  <c r="CW438" i="1" s="1"/>
  <c r="CT438" i="1"/>
  <c r="CR438" i="1" s="1"/>
  <c r="CO438" i="1"/>
  <c r="CM438" i="1" s="1"/>
  <c r="CJ438" i="1"/>
  <c r="CH438" i="1" s="1"/>
  <c r="CE438" i="1"/>
  <c r="CC438" i="1" s="1"/>
  <c r="BZ438" i="1"/>
  <c r="BX438" i="1" s="1"/>
  <c r="BU438" i="1"/>
  <c r="BS438" i="1" s="1"/>
  <c r="BO438" i="1"/>
  <c r="BN438" i="1"/>
  <c r="BJ438" i="1"/>
  <c r="BI438" i="1"/>
  <c r="BE438" i="1"/>
  <c r="BD438" i="1"/>
  <c r="AY438" i="1"/>
  <c r="AU438" i="1"/>
  <c r="AT438" i="1"/>
  <c r="AP438" i="1"/>
  <c r="AO438" i="1"/>
  <c r="AK438" i="1"/>
  <c r="AJ438" i="1"/>
  <c r="AF438" i="1"/>
  <c r="AE438" i="1"/>
  <c r="AA438" i="1"/>
  <c r="Z438" i="1"/>
  <c r="Q438" i="1"/>
  <c r="FT260" i="1"/>
  <c r="FQ260" i="1"/>
  <c r="FO260" i="1" s="1"/>
  <c r="FL260" i="1"/>
  <c r="FJ260" i="1" s="1"/>
  <c r="FG260" i="1"/>
  <c r="FE260" i="1" s="1"/>
  <c r="FB260" i="1"/>
  <c r="EZ260" i="1" s="1"/>
  <c r="EW260" i="1"/>
  <c r="EU260" i="1" s="1"/>
  <c r="ER260" i="1"/>
  <c r="EP260" i="1" s="1"/>
  <c r="EM260" i="1"/>
  <c r="EK260" i="1" s="1"/>
  <c r="EH260" i="1"/>
  <c r="EF260" i="1" s="1"/>
  <c r="EC260" i="1"/>
  <c r="EA260" i="1" s="1"/>
  <c r="DX260" i="1"/>
  <c r="DV260" i="1" s="1"/>
  <c r="DS260" i="1"/>
  <c r="DQ260" i="1" s="1"/>
  <c r="DN260" i="1"/>
  <c r="DL260" i="1" s="1"/>
  <c r="DI260" i="1"/>
  <c r="DG260" i="1" s="1"/>
  <c r="DD260" i="1"/>
  <c r="DB260" i="1" s="1"/>
  <c r="CY260" i="1"/>
  <c r="CW260" i="1" s="1"/>
  <c r="CT260" i="1"/>
  <c r="CR260" i="1" s="1"/>
  <c r="CO260" i="1"/>
  <c r="CM260" i="1" s="1"/>
  <c r="CJ260" i="1"/>
  <c r="CH260" i="1" s="1"/>
  <c r="CE260" i="1"/>
  <c r="CC260" i="1" s="1"/>
  <c r="BZ260" i="1"/>
  <c r="BX260" i="1" s="1"/>
  <c r="BU260" i="1"/>
  <c r="BS260" i="1" s="1"/>
  <c r="BO260" i="1"/>
  <c r="BN260" i="1"/>
  <c r="BJ260" i="1"/>
  <c r="BI260" i="1"/>
  <c r="BD260" i="1"/>
  <c r="AY260" i="1"/>
  <c r="AU260" i="1"/>
  <c r="AT260" i="1"/>
  <c r="AP260" i="1"/>
  <c r="AO260" i="1"/>
  <c r="AK260" i="1"/>
  <c r="AJ260" i="1"/>
  <c r="AF260" i="1"/>
  <c r="AE260" i="1"/>
  <c r="AA260" i="1"/>
  <c r="Z260" i="1"/>
  <c r="Q260" i="1"/>
  <c r="FT447" i="1"/>
  <c r="FQ447" i="1"/>
  <c r="FO447" i="1" s="1"/>
  <c r="FL447" i="1"/>
  <c r="FJ447" i="1" s="1"/>
  <c r="FG447" i="1"/>
  <c r="FE447" i="1" s="1"/>
  <c r="FB447" i="1"/>
  <c r="EZ447" i="1" s="1"/>
  <c r="EW447" i="1"/>
  <c r="EU447" i="1" s="1"/>
  <c r="ER447" i="1"/>
  <c r="EP447" i="1" s="1"/>
  <c r="EM447" i="1"/>
  <c r="EK447" i="1" s="1"/>
  <c r="EH447" i="1"/>
  <c r="EF447" i="1" s="1"/>
  <c r="EC447" i="1"/>
  <c r="EA447" i="1" s="1"/>
  <c r="DX447" i="1"/>
  <c r="DV447" i="1" s="1"/>
  <c r="DS447" i="1"/>
  <c r="DQ447" i="1" s="1"/>
  <c r="DN447" i="1"/>
  <c r="DL447" i="1" s="1"/>
  <c r="DI447" i="1"/>
  <c r="DG447" i="1" s="1"/>
  <c r="DD447" i="1"/>
  <c r="DB447" i="1" s="1"/>
  <c r="CY447" i="1"/>
  <c r="CW447" i="1" s="1"/>
  <c r="CT447" i="1"/>
  <c r="CR447" i="1" s="1"/>
  <c r="CO447" i="1"/>
  <c r="CM447" i="1" s="1"/>
  <c r="CJ447" i="1"/>
  <c r="CH447" i="1" s="1"/>
  <c r="CE447" i="1"/>
  <c r="CC447" i="1" s="1"/>
  <c r="BZ447" i="1"/>
  <c r="BX447" i="1" s="1"/>
  <c r="BU447" i="1"/>
  <c r="BS447" i="1" s="1"/>
  <c r="BO447" i="1"/>
  <c r="BN447" i="1"/>
  <c r="BJ447" i="1"/>
  <c r="BI447" i="1"/>
  <c r="BE447" i="1"/>
  <c r="BD447" i="1"/>
  <c r="AY447" i="1"/>
  <c r="AU447" i="1"/>
  <c r="AT447" i="1"/>
  <c r="AP447" i="1"/>
  <c r="AO447" i="1"/>
  <c r="AK447" i="1"/>
  <c r="AJ447" i="1"/>
  <c r="AF447" i="1"/>
  <c r="AE447" i="1"/>
  <c r="AA447" i="1"/>
  <c r="Z447" i="1"/>
  <c r="Q447" i="1"/>
  <c r="FT224" i="1"/>
  <c r="FQ224" i="1"/>
  <c r="FO224" i="1" s="1"/>
  <c r="FL224" i="1"/>
  <c r="FJ224" i="1" s="1"/>
  <c r="FG224" i="1"/>
  <c r="FE224" i="1" s="1"/>
  <c r="FB224" i="1"/>
  <c r="EZ224" i="1" s="1"/>
  <c r="EW224" i="1"/>
  <c r="EU224" i="1" s="1"/>
  <c r="ER224" i="1"/>
  <c r="EP224" i="1" s="1"/>
  <c r="EM224" i="1"/>
  <c r="EK224" i="1" s="1"/>
  <c r="EH224" i="1"/>
  <c r="EF224" i="1" s="1"/>
  <c r="EC224" i="1"/>
  <c r="EA224" i="1" s="1"/>
  <c r="DX224" i="1"/>
  <c r="DV224" i="1" s="1"/>
  <c r="DS224" i="1"/>
  <c r="DQ224" i="1" s="1"/>
  <c r="DN224" i="1"/>
  <c r="DL224" i="1" s="1"/>
  <c r="DI224" i="1"/>
  <c r="DG224" i="1" s="1"/>
  <c r="DD224" i="1"/>
  <c r="DB224" i="1" s="1"/>
  <c r="CY224" i="1"/>
  <c r="CW224" i="1" s="1"/>
  <c r="CT224" i="1"/>
  <c r="CR224" i="1" s="1"/>
  <c r="CO224" i="1"/>
  <c r="CM224" i="1" s="1"/>
  <c r="CJ224" i="1"/>
  <c r="CH224" i="1" s="1"/>
  <c r="CE224" i="1"/>
  <c r="CC224" i="1" s="1"/>
  <c r="BZ224" i="1"/>
  <c r="BX224" i="1" s="1"/>
  <c r="BU224" i="1"/>
  <c r="BS224" i="1" s="1"/>
  <c r="BO224" i="1"/>
  <c r="BN224" i="1"/>
  <c r="BJ224" i="1"/>
  <c r="BI224" i="1"/>
  <c r="BE224" i="1"/>
  <c r="BD224" i="1"/>
  <c r="AY224" i="1"/>
  <c r="AU224" i="1"/>
  <c r="AT224" i="1"/>
  <c r="AP224" i="1"/>
  <c r="AO224" i="1"/>
  <c r="AK224" i="1"/>
  <c r="AJ224" i="1"/>
  <c r="AF224" i="1"/>
  <c r="AE224" i="1"/>
  <c r="AA224" i="1"/>
  <c r="Z224" i="1"/>
  <c r="Q224" i="1"/>
  <c r="FT660" i="1"/>
  <c r="FQ660" i="1"/>
  <c r="FO660" i="1" s="1"/>
  <c r="FL660" i="1"/>
  <c r="FJ660" i="1" s="1"/>
  <c r="FG660" i="1"/>
  <c r="FE660" i="1" s="1"/>
  <c r="FB660" i="1"/>
  <c r="EZ660" i="1" s="1"/>
  <c r="EW660" i="1"/>
  <c r="EU660" i="1" s="1"/>
  <c r="ER660" i="1"/>
  <c r="EP660" i="1" s="1"/>
  <c r="EM660" i="1"/>
  <c r="EK660" i="1" s="1"/>
  <c r="EH660" i="1"/>
  <c r="EF660" i="1" s="1"/>
  <c r="EC660" i="1"/>
  <c r="EA660" i="1" s="1"/>
  <c r="DX660" i="1"/>
  <c r="DV660" i="1" s="1"/>
  <c r="DS660" i="1"/>
  <c r="DQ660" i="1" s="1"/>
  <c r="DN660" i="1"/>
  <c r="DL660" i="1" s="1"/>
  <c r="DI660" i="1"/>
  <c r="DG660" i="1" s="1"/>
  <c r="DD660" i="1"/>
  <c r="DB660" i="1" s="1"/>
  <c r="CY660" i="1"/>
  <c r="CW660" i="1" s="1"/>
  <c r="CT660" i="1"/>
  <c r="CR660" i="1" s="1"/>
  <c r="CO660" i="1"/>
  <c r="CM660" i="1" s="1"/>
  <c r="CJ660" i="1"/>
  <c r="CH660" i="1" s="1"/>
  <c r="CE660" i="1"/>
  <c r="CC660" i="1" s="1"/>
  <c r="BZ660" i="1"/>
  <c r="BX660" i="1" s="1"/>
  <c r="BU660" i="1"/>
  <c r="BS660" i="1" s="1"/>
  <c r="BO660" i="1"/>
  <c r="BN660" i="1"/>
  <c r="BJ660" i="1"/>
  <c r="BI660" i="1"/>
  <c r="BE660" i="1"/>
  <c r="BD660" i="1"/>
  <c r="AY660" i="1"/>
  <c r="AU660" i="1"/>
  <c r="AT660" i="1"/>
  <c r="AP660" i="1"/>
  <c r="AO660" i="1"/>
  <c r="AK660" i="1"/>
  <c r="AJ660" i="1"/>
  <c r="AF660" i="1"/>
  <c r="AE660" i="1"/>
  <c r="AA660" i="1"/>
  <c r="Z660" i="1"/>
  <c r="Q660" i="1"/>
  <c r="FT565" i="1"/>
  <c r="FQ565" i="1"/>
  <c r="FO565" i="1" s="1"/>
  <c r="FL565" i="1"/>
  <c r="FJ565" i="1" s="1"/>
  <c r="FG565" i="1"/>
  <c r="FE565" i="1" s="1"/>
  <c r="FB565" i="1"/>
  <c r="EZ565" i="1" s="1"/>
  <c r="EW565" i="1"/>
  <c r="EU565" i="1" s="1"/>
  <c r="ER565" i="1"/>
  <c r="EP565" i="1" s="1"/>
  <c r="EM565" i="1"/>
  <c r="EK565" i="1" s="1"/>
  <c r="EH565" i="1"/>
  <c r="EF565" i="1" s="1"/>
  <c r="EC565" i="1"/>
  <c r="EA565" i="1" s="1"/>
  <c r="DX565" i="1"/>
  <c r="DV565" i="1" s="1"/>
  <c r="DS565" i="1"/>
  <c r="DQ565" i="1" s="1"/>
  <c r="DN565" i="1"/>
  <c r="DL565" i="1" s="1"/>
  <c r="DI565" i="1"/>
  <c r="DG565" i="1" s="1"/>
  <c r="DD565" i="1"/>
  <c r="DB565" i="1" s="1"/>
  <c r="CY565" i="1"/>
  <c r="CW565" i="1" s="1"/>
  <c r="CT565" i="1"/>
  <c r="CR565" i="1" s="1"/>
  <c r="CO565" i="1"/>
  <c r="CM565" i="1" s="1"/>
  <c r="CJ565" i="1"/>
  <c r="CH565" i="1" s="1"/>
  <c r="CE565" i="1"/>
  <c r="CC565" i="1" s="1"/>
  <c r="BZ565" i="1"/>
  <c r="BX565" i="1" s="1"/>
  <c r="BU565" i="1"/>
  <c r="BS565" i="1" s="1"/>
  <c r="BO565" i="1"/>
  <c r="BN565" i="1"/>
  <c r="BJ565" i="1"/>
  <c r="BI565" i="1"/>
  <c r="BE565" i="1"/>
  <c r="BD565" i="1"/>
  <c r="AY565" i="1"/>
  <c r="AU565" i="1"/>
  <c r="AT565" i="1"/>
  <c r="AP565" i="1"/>
  <c r="AO565" i="1"/>
  <c r="AK565" i="1"/>
  <c r="AJ565" i="1"/>
  <c r="AF565" i="1"/>
  <c r="AE565" i="1"/>
  <c r="AA565" i="1"/>
  <c r="Z565" i="1"/>
  <c r="Q565" i="1"/>
  <c r="FT687" i="1"/>
  <c r="FQ687" i="1"/>
  <c r="FO687" i="1" s="1"/>
  <c r="FL687" i="1"/>
  <c r="FJ687" i="1" s="1"/>
  <c r="FG687" i="1"/>
  <c r="FE687" i="1" s="1"/>
  <c r="FB687" i="1"/>
  <c r="EZ687" i="1" s="1"/>
  <c r="EW687" i="1"/>
  <c r="EU687" i="1" s="1"/>
  <c r="ER687" i="1"/>
  <c r="EP687" i="1" s="1"/>
  <c r="EM687" i="1"/>
  <c r="EK687" i="1" s="1"/>
  <c r="EH687" i="1"/>
  <c r="EF687" i="1" s="1"/>
  <c r="EC687" i="1"/>
  <c r="EA687" i="1" s="1"/>
  <c r="DX687" i="1"/>
  <c r="DV687" i="1" s="1"/>
  <c r="DS687" i="1"/>
  <c r="DQ687" i="1" s="1"/>
  <c r="DN687" i="1"/>
  <c r="DL687" i="1" s="1"/>
  <c r="DI687" i="1"/>
  <c r="DG687" i="1" s="1"/>
  <c r="DD687" i="1"/>
  <c r="DB687" i="1" s="1"/>
  <c r="CY687" i="1"/>
  <c r="CW687" i="1" s="1"/>
  <c r="CT687" i="1"/>
  <c r="CR687" i="1" s="1"/>
  <c r="CO687" i="1"/>
  <c r="CM687" i="1" s="1"/>
  <c r="CJ687" i="1"/>
  <c r="CH687" i="1" s="1"/>
  <c r="CE687" i="1"/>
  <c r="CC687" i="1" s="1"/>
  <c r="BZ687" i="1"/>
  <c r="BX687" i="1" s="1"/>
  <c r="BU687" i="1"/>
  <c r="BS687" i="1" s="1"/>
  <c r="BO687" i="1"/>
  <c r="BN687" i="1"/>
  <c r="BJ687" i="1"/>
  <c r="BI687" i="1"/>
  <c r="BE687" i="1"/>
  <c r="BD687" i="1"/>
  <c r="AY687" i="1"/>
  <c r="AU687" i="1"/>
  <c r="AT687" i="1"/>
  <c r="AP687" i="1"/>
  <c r="AO687" i="1"/>
  <c r="AK687" i="1"/>
  <c r="AJ687" i="1"/>
  <c r="AF687" i="1"/>
  <c r="AE687" i="1"/>
  <c r="AA687" i="1"/>
  <c r="Z687" i="1"/>
  <c r="Q687" i="1"/>
  <c r="FT57" i="1"/>
  <c r="FQ57" i="1"/>
  <c r="FO57" i="1" s="1"/>
  <c r="FL57" i="1"/>
  <c r="FJ57" i="1" s="1"/>
  <c r="FG57" i="1"/>
  <c r="FE57" i="1" s="1"/>
  <c r="FB57" i="1"/>
  <c r="EZ57" i="1" s="1"/>
  <c r="EW57" i="1"/>
  <c r="EU57" i="1" s="1"/>
  <c r="ER57" i="1"/>
  <c r="EP57" i="1" s="1"/>
  <c r="EM57" i="1"/>
  <c r="EK57" i="1" s="1"/>
  <c r="EH57" i="1"/>
  <c r="EF57" i="1" s="1"/>
  <c r="EC57" i="1"/>
  <c r="EA57" i="1" s="1"/>
  <c r="DX57" i="1"/>
  <c r="DV57" i="1" s="1"/>
  <c r="DS57" i="1"/>
  <c r="DQ57" i="1" s="1"/>
  <c r="DN57" i="1"/>
  <c r="DL57" i="1" s="1"/>
  <c r="DI57" i="1"/>
  <c r="DG57" i="1" s="1"/>
  <c r="DD57" i="1"/>
  <c r="DB57" i="1" s="1"/>
  <c r="CY57" i="1"/>
  <c r="CW57" i="1" s="1"/>
  <c r="CT57" i="1"/>
  <c r="CR57" i="1" s="1"/>
  <c r="CO57" i="1"/>
  <c r="CM57" i="1" s="1"/>
  <c r="CJ57" i="1"/>
  <c r="CH57" i="1" s="1"/>
  <c r="CE57" i="1"/>
  <c r="CC57" i="1" s="1"/>
  <c r="BZ57" i="1"/>
  <c r="BX57" i="1" s="1"/>
  <c r="BU57" i="1"/>
  <c r="BS57" i="1" s="1"/>
  <c r="BO57" i="1"/>
  <c r="BN57" i="1"/>
  <c r="BJ57" i="1"/>
  <c r="BI57" i="1"/>
  <c r="BE57" i="1"/>
  <c r="BD57" i="1"/>
  <c r="AY57" i="1"/>
  <c r="AU57" i="1"/>
  <c r="AT57" i="1"/>
  <c r="AP57" i="1"/>
  <c r="AO57" i="1"/>
  <c r="AK57" i="1"/>
  <c r="AJ57" i="1"/>
  <c r="AF57" i="1"/>
  <c r="AE57" i="1"/>
  <c r="AA57" i="1"/>
  <c r="Z57" i="1"/>
  <c r="Q57" i="1"/>
  <c r="FT354" i="1"/>
  <c r="FQ354" i="1"/>
  <c r="FO354" i="1" s="1"/>
  <c r="FL354" i="1"/>
  <c r="FJ354" i="1" s="1"/>
  <c r="FG354" i="1"/>
  <c r="FE354" i="1" s="1"/>
  <c r="FB354" i="1"/>
  <c r="EZ354" i="1" s="1"/>
  <c r="EW354" i="1"/>
  <c r="EU354" i="1" s="1"/>
  <c r="ER354" i="1"/>
  <c r="EP354" i="1" s="1"/>
  <c r="EM354" i="1"/>
  <c r="EK354" i="1" s="1"/>
  <c r="EH354" i="1"/>
  <c r="EF354" i="1" s="1"/>
  <c r="EC354" i="1"/>
  <c r="EA354" i="1" s="1"/>
  <c r="DX354" i="1"/>
  <c r="DV354" i="1" s="1"/>
  <c r="DS354" i="1"/>
  <c r="DQ354" i="1" s="1"/>
  <c r="DN354" i="1"/>
  <c r="DL354" i="1" s="1"/>
  <c r="DI354" i="1"/>
  <c r="DG354" i="1" s="1"/>
  <c r="DD354" i="1"/>
  <c r="DB354" i="1" s="1"/>
  <c r="CY354" i="1"/>
  <c r="CW354" i="1" s="1"/>
  <c r="CT354" i="1"/>
  <c r="CR354" i="1" s="1"/>
  <c r="CO354" i="1"/>
  <c r="CM354" i="1" s="1"/>
  <c r="CJ354" i="1"/>
  <c r="CH354" i="1" s="1"/>
  <c r="CE354" i="1"/>
  <c r="CC354" i="1" s="1"/>
  <c r="BZ354" i="1"/>
  <c r="BX354" i="1" s="1"/>
  <c r="BU354" i="1"/>
  <c r="BS354" i="1" s="1"/>
  <c r="BO354" i="1"/>
  <c r="BN354" i="1"/>
  <c r="BJ354" i="1"/>
  <c r="BI354" i="1"/>
  <c r="BD354" i="1"/>
  <c r="AY354" i="1"/>
  <c r="AU354" i="1"/>
  <c r="AT354" i="1"/>
  <c r="AP354" i="1"/>
  <c r="AO354" i="1"/>
  <c r="AK354" i="1"/>
  <c r="AJ354" i="1"/>
  <c r="AF354" i="1"/>
  <c r="AE354" i="1"/>
  <c r="AA354" i="1"/>
  <c r="Z354" i="1"/>
  <c r="Q354" i="1"/>
  <c r="FT422" i="1"/>
  <c r="FQ422" i="1"/>
  <c r="FO422" i="1" s="1"/>
  <c r="FL422" i="1"/>
  <c r="FJ422" i="1" s="1"/>
  <c r="FG422" i="1"/>
  <c r="FE422" i="1" s="1"/>
  <c r="FB422" i="1"/>
  <c r="EZ422" i="1" s="1"/>
  <c r="EW422" i="1"/>
  <c r="EU422" i="1" s="1"/>
  <c r="ER422" i="1"/>
  <c r="EP422" i="1" s="1"/>
  <c r="EM422" i="1"/>
  <c r="EK422" i="1" s="1"/>
  <c r="EH422" i="1"/>
  <c r="EF422" i="1" s="1"/>
  <c r="EC422" i="1"/>
  <c r="EA422" i="1" s="1"/>
  <c r="DX422" i="1"/>
  <c r="DV422" i="1" s="1"/>
  <c r="DS422" i="1"/>
  <c r="DQ422" i="1" s="1"/>
  <c r="DN422" i="1"/>
  <c r="DL422" i="1" s="1"/>
  <c r="DI422" i="1"/>
  <c r="DG422" i="1" s="1"/>
  <c r="DD422" i="1"/>
  <c r="DB422" i="1" s="1"/>
  <c r="CY422" i="1"/>
  <c r="CW422" i="1" s="1"/>
  <c r="CT422" i="1"/>
  <c r="CR422" i="1" s="1"/>
  <c r="CO422" i="1"/>
  <c r="CM422" i="1" s="1"/>
  <c r="CJ422" i="1"/>
  <c r="CH422" i="1" s="1"/>
  <c r="CE422" i="1"/>
  <c r="CC422" i="1" s="1"/>
  <c r="BZ422" i="1"/>
  <c r="BX422" i="1" s="1"/>
  <c r="BU422" i="1"/>
  <c r="BS422" i="1" s="1"/>
  <c r="BO422" i="1"/>
  <c r="BN422" i="1"/>
  <c r="BJ422" i="1"/>
  <c r="BI422" i="1"/>
  <c r="BE422" i="1"/>
  <c r="BD422" i="1"/>
  <c r="AY422" i="1"/>
  <c r="AU422" i="1"/>
  <c r="AT422" i="1"/>
  <c r="AP422" i="1"/>
  <c r="AO422" i="1"/>
  <c r="AK422" i="1"/>
  <c r="AJ422" i="1"/>
  <c r="AF422" i="1"/>
  <c r="AE422" i="1"/>
  <c r="AA422" i="1"/>
  <c r="Z422" i="1"/>
  <c r="Q422" i="1"/>
  <c r="FT159" i="1"/>
  <c r="FQ159" i="1"/>
  <c r="FO159" i="1" s="1"/>
  <c r="FL159" i="1"/>
  <c r="FJ159" i="1" s="1"/>
  <c r="FG159" i="1"/>
  <c r="FE159" i="1" s="1"/>
  <c r="FB159" i="1"/>
  <c r="EZ159" i="1" s="1"/>
  <c r="EW159" i="1"/>
  <c r="EU159" i="1" s="1"/>
  <c r="ER159" i="1"/>
  <c r="EP159" i="1" s="1"/>
  <c r="EM159" i="1"/>
  <c r="EK159" i="1" s="1"/>
  <c r="EH159" i="1"/>
  <c r="EF159" i="1" s="1"/>
  <c r="EC159" i="1"/>
  <c r="EA159" i="1" s="1"/>
  <c r="DX159" i="1"/>
  <c r="DV159" i="1" s="1"/>
  <c r="DS159" i="1"/>
  <c r="DQ159" i="1" s="1"/>
  <c r="DN159" i="1"/>
  <c r="DL159" i="1" s="1"/>
  <c r="DI159" i="1"/>
  <c r="DG159" i="1" s="1"/>
  <c r="DD159" i="1"/>
  <c r="DB159" i="1" s="1"/>
  <c r="CY159" i="1"/>
  <c r="CW159" i="1" s="1"/>
  <c r="CT159" i="1"/>
  <c r="CR159" i="1" s="1"/>
  <c r="CO159" i="1"/>
  <c r="CM159" i="1" s="1"/>
  <c r="CJ159" i="1"/>
  <c r="CH159" i="1" s="1"/>
  <c r="CE159" i="1"/>
  <c r="CC159" i="1" s="1"/>
  <c r="BZ159" i="1"/>
  <c r="BX159" i="1" s="1"/>
  <c r="BU159" i="1"/>
  <c r="BS159" i="1" s="1"/>
  <c r="BO159" i="1"/>
  <c r="BN159" i="1"/>
  <c r="BJ159" i="1"/>
  <c r="BI159" i="1"/>
  <c r="BD159" i="1"/>
  <c r="AY159" i="1"/>
  <c r="AU159" i="1"/>
  <c r="AT159" i="1"/>
  <c r="AP159" i="1"/>
  <c r="AO159" i="1"/>
  <c r="AK159" i="1"/>
  <c r="AJ159" i="1"/>
  <c r="AF159" i="1"/>
  <c r="AE159" i="1"/>
  <c r="AA159" i="1"/>
  <c r="Z159" i="1"/>
  <c r="Q159" i="1"/>
  <c r="FT115" i="1"/>
  <c r="FQ115" i="1"/>
  <c r="FO115" i="1" s="1"/>
  <c r="FL115" i="1"/>
  <c r="FJ115" i="1" s="1"/>
  <c r="FG115" i="1"/>
  <c r="FE115" i="1" s="1"/>
  <c r="FB115" i="1"/>
  <c r="EZ115" i="1" s="1"/>
  <c r="EW115" i="1"/>
  <c r="EU115" i="1" s="1"/>
  <c r="ER115" i="1"/>
  <c r="EP115" i="1" s="1"/>
  <c r="EM115" i="1"/>
  <c r="EK115" i="1" s="1"/>
  <c r="EH115" i="1"/>
  <c r="EF115" i="1" s="1"/>
  <c r="EC115" i="1"/>
  <c r="EA115" i="1" s="1"/>
  <c r="DX115" i="1"/>
  <c r="DV115" i="1" s="1"/>
  <c r="DS115" i="1"/>
  <c r="DQ115" i="1" s="1"/>
  <c r="DN115" i="1"/>
  <c r="DL115" i="1" s="1"/>
  <c r="DI115" i="1"/>
  <c r="DG115" i="1" s="1"/>
  <c r="DD115" i="1"/>
  <c r="DB115" i="1" s="1"/>
  <c r="CY115" i="1"/>
  <c r="CW115" i="1" s="1"/>
  <c r="CT115" i="1"/>
  <c r="CR115" i="1" s="1"/>
  <c r="CO115" i="1"/>
  <c r="CM115" i="1" s="1"/>
  <c r="CJ115" i="1"/>
  <c r="CH115" i="1" s="1"/>
  <c r="CE115" i="1"/>
  <c r="CC115" i="1" s="1"/>
  <c r="BZ115" i="1"/>
  <c r="BX115" i="1" s="1"/>
  <c r="BU115" i="1"/>
  <c r="BS115" i="1" s="1"/>
  <c r="BO115" i="1"/>
  <c r="BN115" i="1"/>
  <c r="BJ115" i="1"/>
  <c r="BI115" i="1"/>
  <c r="BE115" i="1"/>
  <c r="BD115" i="1"/>
  <c r="AY115" i="1"/>
  <c r="AU115" i="1"/>
  <c r="AT115" i="1"/>
  <c r="AP115" i="1"/>
  <c r="AO115" i="1"/>
  <c r="AK115" i="1"/>
  <c r="AJ115" i="1"/>
  <c r="AF115" i="1"/>
  <c r="AE115" i="1"/>
  <c r="AA115" i="1"/>
  <c r="Z115" i="1"/>
  <c r="Q115" i="1"/>
  <c r="FT417" i="1"/>
  <c r="FQ417" i="1"/>
  <c r="FO417" i="1" s="1"/>
  <c r="FL417" i="1"/>
  <c r="FJ417" i="1" s="1"/>
  <c r="FG417" i="1"/>
  <c r="FE417" i="1" s="1"/>
  <c r="FB417" i="1"/>
  <c r="EZ417" i="1" s="1"/>
  <c r="EW417" i="1"/>
  <c r="EU417" i="1" s="1"/>
  <c r="ER417" i="1"/>
  <c r="EP417" i="1" s="1"/>
  <c r="EM417" i="1"/>
  <c r="EK417" i="1" s="1"/>
  <c r="EH417" i="1"/>
  <c r="EF417" i="1" s="1"/>
  <c r="EC417" i="1"/>
  <c r="EA417" i="1" s="1"/>
  <c r="DX417" i="1"/>
  <c r="DV417" i="1" s="1"/>
  <c r="DS417" i="1"/>
  <c r="DQ417" i="1" s="1"/>
  <c r="DN417" i="1"/>
  <c r="DL417" i="1" s="1"/>
  <c r="DI417" i="1"/>
  <c r="DG417" i="1" s="1"/>
  <c r="DD417" i="1"/>
  <c r="DB417" i="1" s="1"/>
  <c r="CY417" i="1"/>
  <c r="CW417" i="1" s="1"/>
  <c r="CT417" i="1"/>
  <c r="CR417" i="1" s="1"/>
  <c r="CO417" i="1"/>
  <c r="CM417" i="1" s="1"/>
  <c r="CJ417" i="1"/>
  <c r="CH417" i="1" s="1"/>
  <c r="CE417" i="1"/>
  <c r="CC417" i="1" s="1"/>
  <c r="BZ417" i="1"/>
  <c r="BX417" i="1" s="1"/>
  <c r="BU417" i="1"/>
  <c r="BS417" i="1" s="1"/>
  <c r="BO417" i="1"/>
  <c r="BN417" i="1"/>
  <c r="BJ417" i="1"/>
  <c r="BI417" i="1"/>
  <c r="BD417" i="1"/>
  <c r="AY417" i="1"/>
  <c r="AU417" i="1"/>
  <c r="AT417" i="1"/>
  <c r="AP417" i="1"/>
  <c r="AO417" i="1"/>
  <c r="AK417" i="1"/>
  <c r="AJ417" i="1"/>
  <c r="AF417" i="1"/>
  <c r="AE417" i="1"/>
  <c r="AA417" i="1"/>
  <c r="Z417" i="1"/>
  <c r="Q417" i="1"/>
  <c r="FT443" i="1"/>
  <c r="FQ443" i="1"/>
  <c r="FO443" i="1" s="1"/>
  <c r="FL443" i="1"/>
  <c r="FJ443" i="1" s="1"/>
  <c r="FG443" i="1"/>
  <c r="FE443" i="1" s="1"/>
  <c r="FB443" i="1"/>
  <c r="EZ443" i="1" s="1"/>
  <c r="EW443" i="1"/>
  <c r="EU443" i="1" s="1"/>
  <c r="ER443" i="1"/>
  <c r="EP443" i="1" s="1"/>
  <c r="EM443" i="1"/>
  <c r="EK443" i="1" s="1"/>
  <c r="EH443" i="1"/>
  <c r="EF443" i="1" s="1"/>
  <c r="EC443" i="1"/>
  <c r="EA443" i="1" s="1"/>
  <c r="DX443" i="1"/>
  <c r="DV443" i="1" s="1"/>
  <c r="DS443" i="1"/>
  <c r="DQ443" i="1" s="1"/>
  <c r="DN443" i="1"/>
  <c r="DL443" i="1" s="1"/>
  <c r="DI443" i="1"/>
  <c r="DG443" i="1" s="1"/>
  <c r="DD443" i="1"/>
  <c r="DB443" i="1" s="1"/>
  <c r="CY443" i="1"/>
  <c r="CW443" i="1" s="1"/>
  <c r="CT443" i="1"/>
  <c r="CR443" i="1" s="1"/>
  <c r="CO443" i="1"/>
  <c r="CM443" i="1" s="1"/>
  <c r="CJ443" i="1"/>
  <c r="CH443" i="1" s="1"/>
  <c r="CE443" i="1"/>
  <c r="CC443" i="1" s="1"/>
  <c r="BZ443" i="1"/>
  <c r="BX443" i="1" s="1"/>
  <c r="BU443" i="1"/>
  <c r="BS443" i="1" s="1"/>
  <c r="BO443" i="1"/>
  <c r="BN443" i="1"/>
  <c r="BJ443" i="1"/>
  <c r="BI443" i="1"/>
  <c r="BD443" i="1"/>
  <c r="AY443" i="1"/>
  <c r="AU443" i="1"/>
  <c r="AT443" i="1"/>
  <c r="AP443" i="1"/>
  <c r="AO443" i="1"/>
  <c r="AK443" i="1"/>
  <c r="AJ443" i="1"/>
  <c r="AF443" i="1"/>
  <c r="AE443" i="1"/>
  <c r="AA443" i="1"/>
  <c r="Z443" i="1"/>
  <c r="Q443" i="1"/>
  <c r="FT416" i="1"/>
  <c r="FQ416" i="1"/>
  <c r="FO416" i="1" s="1"/>
  <c r="FL416" i="1"/>
  <c r="FJ416" i="1" s="1"/>
  <c r="FG416" i="1"/>
  <c r="FE416" i="1" s="1"/>
  <c r="FB416" i="1"/>
  <c r="EZ416" i="1" s="1"/>
  <c r="EW416" i="1"/>
  <c r="EU416" i="1" s="1"/>
  <c r="ER416" i="1"/>
  <c r="EP416" i="1" s="1"/>
  <c r="EM416" i="1"/>
  <c r="EK416" i="1" s="1"/>
  <c r="EH416" i="1"/>
  <c r="EF416" i="1" s="1"/>
  <c r="EC416" i="1"/>
  <c r="EA416" i="1" s="1"/>
  <c r="DX416" i="1"/>
  <c r="DV416" i="1" s="1"/>
  <c r="DS416" i="1"/>
  <c r="DQ416" i="1" s="1"/>
  <c r="DN416" i="1"/>
  <c r="DL416" i="1" s="1"/>
  <c r="DI416" i="1"/>
  <c r="DG416" i="1" s="1"/>
  <c r="DD416" i="1"/>
  <c r="DB416" i="1" s="1"/>
  <c r="CY416" i="1"/>
  <c r="CW416" i="1" s="1"/>
  <c r="CT416" i="1"/>
  <c r="CR416" i="1" s="1"/>
  <c r="CO416" i="1"/>
  <c r="CM416" i="1" s="1"/>
  <c r="CJ416" i="1"/>
  <c r="CH416" i="1" s="1"/>
  <c r="CE416" i="1"/>
  <c r="CC416" i="1" s="1"/>
  <c r="BZ416" i="1"/>
  <c r="BX416" i="1" s="1"/>
  <c r="BU416" i="1"/>
  <c r="BS416" i="1" s="1"/>
  <c r="BO416" i="1"/>
  <c r="BN416" i="1"/>
  <c r="BJ416" i="1"/>
  <c r="BI416" i="1"/>
  <c r="BE416" i="1"/>
  <c r="BD416" i="1"/>
  <c r="AY416" i="1"/>
  <c r="AU416" i="1"/>
  <c r="AT416" i="1"/>
  <c r="AP416" i="1"/>
  <c r="AO416" i="1"/>
  <c r="AK416" i="1"/>
  <c r="AJ416" i="1"/>
  <c r="AF416" i="1"/>
  <c r="AE416" i="1"/>
  <c r="AA416" i="1"/>
  <c r="Z416" i="1"/>
  <c r="Q416" i="1"/>
  <c r="FT681" i="1"/>
  <c r="FQ681" i="1"/>
  <c r="FO681" i="1" s="1"/>
  <c r="FL681" i="1"/>
  <c r="FJ681" i="1" s="1"/>
  <c r="FG681" i="1"/>
  <c r="FE681" i="1" s="1"/>
  <c r="FB681" i="1"/>
  <c r="EZ681" i="1" s="1"/>
  <c r="EW681" i="1"/>
  <c r="EU681" i="1" s="1"/>
  <c r="ER681" i="1"/>
  <c r="EP681" i="1" s="1"/>
  <c r="EM681" i="1"/>
  <c r="EK681" i="1" s="1"/>
  <c r="EH681" i="1"/>
  <c r="EF681" i="1" s="1"/>
  <c r="EC681" i="1"/>
  <c r="EA681" i="1" s="1"/>
  <c r="DX681" i="1"/>
  <c r="DV681" i="1" s="1"/>
  <c r="DS681" i="1"/>
  <c r="DQ681" i="1" s="1"/>
  <c r="DN681" i="1"/>
  <c r="DL681" i="1" s="1"/>
  <c r="DI681" i="1"/>
  <c r="DG681" i="1" s="1"/>
  <c r="DD681" i="1"/>
  <c r="DB681" i="1" s="1"/>
  <c r="CY681" i="1"/>
  <c r="CW681" i="1" s="1"/>
  <c r="CT681" i="1"/>
  <c r="CR681" i="1" s="1"/>
  <c r="CO681" i="1"/>
  <c r="CM681" i="1" s="1"/>
  <c r="CJ681" i="1"/>
  <c r="CH681" i="1" s="1"/>
  <c r="CE681" i="1"/>
  <c r="CC681" i="1" s="1"/>
  <c r="BZ681" i="1"/>
  <c r="BX681" i="1" s="1"/>
  <c r="BU681" i="1"/>
  <c r="BS681" i="1" s="1"/>
  <c r="BO681" i="1"/>
  <c r="BN681" i="1"/>
  <c r="BJ681" i="1"/>
  <c r="BI681" i="1"/>
  <c r="BE681" i="1"/>
  <c r="BD681" i="1"/>
  <c r="AY681" i="1"/>
  <c r="AU681" i="1"/>
  <c r="AT681" i="1"/>
  <c r="AP681" i="1"/>
  <c r="AO681" i="1"/>
  <c r="AK681" i="1"/>
  <c r="AJ681" i="1"/>
  <c r="AF681" i="1"/>
  <c r="AE681" i="1"/>
  <c r="AA681" i="1"/>
  <c r="Z681" i="1"/>
  <c r="Q681" i="1"/>
  <c r="FT102" i="1"/>
  <c r="FQ102" i="1"/>
  <c r="FO102" i="1" s="1"/>
  <c r="FL102" i="1"/>
  <c r="FJ102" i="1" s="1"/>
  <c r="FG102" i="1"/>
  <c r="FE102" i="1" s="1"/>
  <c r="FB102" i="1"/>
  <c r="EZ102" i="1" s="1"/>
  <c r="EW102" i="1"/>
  <c r="EU102" i="1" s="1"/>
  <c r="ER102" i="1"/>
  <c r="EP102" i="1" s="1"/>
  <c r="EM102" i="1"/>
  <c r="EK102" i="1" s="1"/>
  <c r="EH102" i="1"/>
  <c r="EF102" i="1" s="1"/>
  <c r="EC102" i="1"/>
  <c r="EA102" i="1" s="1"/>
  <c r="DX102" i="1"/>
  <c r="DV102" i="1" s="1"/>
  <c r="DS102" i="1"/>
  <c r="DQ102" i="1" s="1"/>
  <c r="DN102" i="1"/>
  <c r="DL102" i="1" s="1"/>
  <c r="DI102" i="1"/>
  <c r="DG102" i="1" s="1"/>
  <c r="DD102" i="1"/>
  <c r="DB102" i="1" s="1"/>
  <c r="CY102" i="1"/>
  <c r="CW102" i="1" s="1"/>
  <c r="CT102" i="1"/>
  <c r="CR102" i="1" s="1"/>
  <c r="CO102" i="1"/>
  <c r="CM102" i="1" s="1"/>
  <c r="CJ102" i="1"/>
  <c r="CH102" i="1" s="1"/>
  <c r="CE102" i="1"/>
  <c r="CC102" i="1" s="1"/>
  <c r="BZ102" i="1"/>
  <c r="BX102" i="1" s="1"/>
  <c r="BU102" i="1"/>
  <c r="BS102" i="1" s="1"/>
  <c r="BO102" i="1"/>
  <c r="BN102" i="1"/>
  <c r="BJ102" i="1"/>
  <c r="BI102" i="1"/>
  <c r="BE102" i="1"/>
  <c r="BD102" i="1"/>
  <c r="AY102" i="1"/>
  <c r="AU102" i="1"/>
  <c r="AT102" i="1"/>
  <c r="AP102" i="1"/>
  <c r="AO102" i="1"/>
  <c r="AK102" i="1"/>
  <c r="AJ102" i="1"/>
  <c r="AF102" i="1"/>
  <c r="AE102" i="1"/>
  <c r="AA102" i="1"/>
  <c r="Z102" i="1"/>
  <c r="Q102" i="1"/>
  <c r="FT649" i="1"/>
  <c r="FQ649" i="1"/>
  <c r="FO649" i="1" s="1"/>
  <c r="FL649" i="1"/>
  <c r="FJ649" i="1" s="1"/>
  <c r="FG649" i="1"/>
  <c r="FE649" i="1" s="1"/>
  <c r="FB649" i="1"/>
  <c r="EZ649" i="1" s="1"/>
  <c r="EW649" i="1"/>
  <c r="EU649" i="1" s="1"/>
  <c r="ER649" i="1"/>
  <c r="EP649" i="1" s="1"/>
  <c r="EM649" i="1"/>
  <c r="EK649" i="1" s="1"/>
  <c r="EH649" i="1"/>
  <c r="EF649" i="1" s="1"/>
  <c r="EC649" i="1"/>
  <c r="EA649" i="1" s="1"/>
  <c r="DX649" i="1"/>
  <c r="DV649" i="1" s="1"/>
  <c r="DS649" i="1"/>
  <c r="DQ649" i="1" s="1"/>
  <c r="DN649" i="1"/>
  <c r="DL649" i="1" s="1"/>
  <c r="DI649" i="1"/>
  <c r="DG649" i="1" s="1"/>
  <c r="DD649" i="1"/>
  <c r="DB649" i="1" s="1"/>
  <c r="CY649" i="1"/>
  <c r="CW649" i="1" s="1"/>
  <c r="CT649" i="1"/>
  <c r="CR649" i="1" s="1"/>
  <c r="CO649" i="1"/>
  <c r="CM649" i="1" s="1"/>
  <c r="CJ649" i="1"/>
  <c r="CH649" i="1" s="1"/>
  <c r="CE649" i="1"/>
  <c r="CC649" i="1" s="1"/>
  <c r="BZ649" i="1"/>
  <c r="BX649" i="1" s="1"/>
  <c r="BU649" i="1"/>
  <c r="BS649" i="1" s="1"/>
  <c r="BO649" i="1"/>
  <c r="BN649" i="1"/>
  <c r="BJ649" i="1"/>
  <c r="BI649" i="1"/>
  <c r="BD649" i="1"/>
  <c r="AY649" i="1"/>
  <c r="AU649" i="1"/>
  <c r="AT649" i="1"/>
  <c r="AP649" i="1"/>
  <c r="AO649" i="1"/>
  <c r="AK649" i="1"/>
  <c r="AJ649" i="1"/>
  <c r="AF649" i="1"/>
  <c r="AE649" i="1"/>
  <c r="AA649" i="1"/>
  <c r="Z649" i="1"/>
  <c r="Q649" i="1"/>
  <c r="FT247" i="1"/>
  <c r="FQ247" i="1"/>
  <c r="FO247" i="1" s="1"/>
  <c r="FL247" i="1"/>
  <c r="FJ247" i="1" s="1"/>
  <c r="FG247" i="1"/>
  <c r="FE247" i="1" s="1"/>
  <c r="FB247" i="1"/>
  <c r="EZ247" i="1" s="1"/>
  <c r="EW247" i="1"/>
  <c r="EU247" i="1" s="1"/>
  <c r="ER247" i="1"/>
  <c r="EP247" i="1" s="1"/>
  <c r="EM247" i="1"/>
  <c r="EK247" i="1" s="1"/>
  <c r="EH247" i="1"/>
  <c r="EF247" i="1" s="1"/>
  <c r="EC247" i="1"/>
  <c r="EA247" i="1" s="1"/>
  <c r="DX247" i="1"/>
  <c r="DV247" i="1" s="1"/>
  <c r="DS247" i="1"/>
  <c r="DQ247" i="1" s="1"/>
  <c r="DN247" i="1"/>
  <c r="DL247" i="1" s="1"/>
  <c r="DI247" i="1"/>
  <c r="DG247" i="1" s="1"/>
  <c r="DD247" i="1"/>
  <c r="DB247" i="1" s="1"/>
  <c r="CY247" i="1"/>
  <c r="CW247" i="1" s="1"/>
  <c r="CT247" i="1"/>
  <c r="CR247" i="1" s="1"/>
  <c r="CO247" i="1"/>
  <c r="CM247" i="1" s="1"/>
  <c r="CJ247" i="1"/>
  <c r="CH247" i="1" s="1"/>
  <c r="CE247" i="1"/>
  <c r="CC247" i="1" s="1"/>
  <c r="BZ247" i="1"/>
  <c r="BX247" i="1" s="1"/>
  <c r="BU247" i="1"/>
  <c r="BS247" i="1" s="1"/>
  <c r="BO247" i="1"/>
  <c r="BN247" i="1"/>
  <c r="BJ247" i="1"/>
  <c r="BI247" i="1"/>
  <c r="BE247" i="1"/>
  <c r="BD247" i="1"/>
  <c r="AY247" i="1"/>
  <c r="AU247" i="1"/>
  <c r="AT247" i="1"/>
  <c r="AP247" i="1"/>
  <c r="AO247" i="1"/>
  <c r="AK247" i="1"/>
  <c r="AJ247" i="1"/>
  <c r="AF247" i="1"/>
  <c r="AE247" i="1"/>
  <c r="AA247" i="1"/>
  <c r="Z247" i="1"/>
  <c r="Q247" i="1"/>
  <c r="FT374" i="1"/>
  <c r="FQ374" i="1"/>
  <c r="FO374" i="1" s="1"/>
  <c r="FL374" i="1"/>
  <c r="FJ374" i="1" s="1"/>
  <c r="FG374" i="1"/>
  <c r="FE374" i="1" s="1"/>
  <c r="FB374" i="1"/>
  <c r="EZ374" i="1" s="1"/>
  <c r="EW374" i="1"/>
  <c r="EU374" i="1" s="1"/>
  <c r="ER374" i="1"/>
  <c r="EP374" i="1" s="1"/>
  <c r="EM374" i="1"/>
  <c r="EK374" i="1" s="1"/>
  <c r="EH374" i="1"/>
  <c r="EF374" i="1" s="1"/>
  <c r="EC374" i="1"/>
  <c r="EA374" i="1" s="1"/>
  <c r="DX374" i="1"/>
  <c r="DV374" i="1" s="1"/>
  <c r="DS374" i="1"/>
  <c r="DQ374" i="1" s="1"/>
  <c r="DN374" i="1"/>
  <c r="DL374" i="1" s="1"/>
  <c r="DI374" i="1"/>
  <c r="DG374" i="1" s="1"/>
  <c r="DD374" i="1"/>
  <c r="DB374" i="1" s="1"/>
  <c r="CY374" i="1"/>
  <c r="CW374" i="1" s="1"/>
  <c r="CT374" i="1"/>
  <c r="CR374" i="1" s="1"/>
  <c r="CO374" i="1"/>
  <c r="CM374" i="1" s="1"/>
  <c r="CJ374" i="1"/>
  <c r="CH374" i="1" s="1"/>
  <c r="CE374" i="1"/>
  <c r="CC374" i="1" s="1"/>
  <c r="BZ374" i="1"/>
  <c r="BX374" i="1" s="1"/>
  <c r="BU374" i="1"/>
  <c r="BS374" i="1" s="1"/>
  <c r="BO374" i="1"/>
  <c r="BN374" i="1"/>
  <c r="BJ374" i="1"/>
  <c r="BI374" i="1"/>
  <c r="BE374" i="1"/>
  <c r="BD374" i="1"/>
  <c r="AY374" i="1"/>
  <c r="AU374" i="1"/>
  <c r="AT374" i="1"/>
  <c r="AP374" i="1"/>
  <c r="AO374" i="1"/>
  <c r="AK374" i="1"/>
  <c r="AJ374" i="1"/>
  <c r="AF374" i="1"/>
  <c r="AE374" i="1"/>
  <c r="AA374" i="1"/>
  <c r="Z374" i="1"/>
  <c r="Q374" i="1"/>
  <c r="FT456" i="1"/>
  <c r="FQ456" i="1"/>
  <c r="FO456" i="1" s="1"/>
  <c r="FL456" i="1"/>
  <c r="FJ456" i="1" s="1"/>
  <c r="FG456" i="1"/>
  <c r="FE456" i="1" s="1"/>
  <c r="FB456" i="1"/>
  <c r="EZ456" i="1" s="1"/>
  <c r="EW456" i="1"/>
  <c r="EU456" i="1" s="1"/>
  <c r="ER456" i="1"/>
  <c r="EP456" i="1" s="1"/>
  <c r="EM456" i="1"/>
  <c r="EK456" i="1" s="1"/>
  <c r="EH456" i="1"/>
  <c r="EF456" i="1" s="1"/>
  <c r="EC456" i="1"/>
  <c r="EA456" i="1" s="1"/>
  <c r="DX456" i="1"/>
  <c r="DV456" i="1" s="1"/>
  <c r="DS456" i="1"/>
  <c r="DQ456" i="1" s="1"/>
  <c r="DN456" i="1"/>
  <c r="DL456" i="1" s="1"/>
  <c r="DI456" i="1"/>
  <c r="DG456" i="1" s="1"/>
  <c r="DD456" i="1"/>
  <c r="DB456" i="1" s="1"/>
  <c r="CY456" i="1"/>
  <c r="CW456" i="1" s="1"/>
  <c r="CT456" i="1"/>
  <c r="CR456" i="1" s="1"/>
  <c r="CO456" i="1"/>
  <c r="CM456" i="1" s="1"/>
  <c r="CJ456" i="1"/>
  <c r="CH456" i="1" s="1"/>
  <c r="CE456" i="1"/>
  <c r="CC456" i="1" s="1"/>
  <c r="BZ456" i="1"/>
  <c r="BX456" i="1" s="1"/>
  <c r="BU456" i="1"/>
  <c r="BS456" i="1" s="1"/>
  <c r="BO456" i="1"/>
  <c r="BN456" i="1"/>
  <c r="BJ456" i="1"/>
  <c r="BI456" i="1"/>
  <c r="BD456" i="1"/>
  <c r="AY456" i="1"/>
  <c r="AU456" i="1"/>
  <c r="AT456" i="1"/>
  <c r="AP456" i="1"/>
  <c r="AO456" i="1"/>
  <c r="AK456" i="1"/>
  <c r="AJ456" i="1"/>
  <c r="AF456" i="1"/>
  <c r="AE456" i="1"/>
  <c r="AA456" i="1"/>
  <c r="Z456" i="1"/>
  <c r="Q456" i="1"/>
  <c r="FT672" i="1"/>
  <c r="FQ672" i="1"/>
  <c r="FO672" i="1" s="1"/>
  <c r="FL672" i="1"/>
  <c r="FJ672" i="1" s="1"/>
  <c r="FG672" i="1"/>
  <c r="FE672" i="1" s="1"/>
  <c r="FB672" i="1"/>
  <c r="EZ672" i="1" s="1"/>
  <c r="EW672" i="1"/>
  <c r="EU672" i="1" s="1"/>
  <c r="ER672" i="1"/>
  <c r="EP672" i="1" s="1"/>
  <c r="EM672" i="1"/>
  <c r="EK672" i="1" s="1"/>
  <c r="EH672" i="1"/>
  <c r="EF672" i="1" s="1"/>
  <c r="EC672" i="1"/>
  <c r="EA672" i="1" s="1"/>
  <c r="DX672" i="1"/>
  <c r="DV672" i="1" s="1"/>
  <c r="DS672" i="1"/>
  <c r="DQ672" i="1" s="1"/>
  <c r="DN672" i="1"/>
  <c r="DL672" i="1" s="1"/>
  <c r="DI672" i="1"/>
  <c r="DG672" i="1" s="1"/>
  <c r="DD672" i="1"/>
  <c r="DB672" i="1" s="1"/>
  <c r="CY672" i="1"/>
  <c r="CW672" i="1" s="1"/>
  <c r="CT672" i="1"/>
  <c r="CR672" i="1" s="1"/>
  <c r="CO672" i="1"/>
  <c r="CM672" i="1" s="1"/>
  <c r="CJ672" i="1"/>
  <c r="CH672" i="1" s="1"/>
  <c r="CE672" i="1"/>
  <c r="CC672" i="1" s="1"/>
  <c r="BZ672" i="1"/>
  <c r="BX672" i="1" s="1"/>
  <c r="BU672" i="1"/>
  <c r="BS672" i="1" s="1"/>
  <c r="BO672" i="1"/>
  <c r="BN672" i="1"/>
  <c r="BJ672" i="1"/>
  <c r="BI672" i="1"/>
  <c r="BE672" i="1"/>
  <c r="BD672" i="1"/>
  <c r="AY672" i="1"/>
  <c r="AU672" i="1"/>
  <c r="AT672" i="1"/>
  <c r="AP672" i="1"/>
  <c r="AO672" i="1"/>
  <c r="AK672" i="1"/>
  <c r="AJ672" i="1"/>
  <c r="AF672" i="1"/>
  <c r="AE672" i="1"/>
  <c r="AA672" i="1"/>
  <c r="Z672" i="1"/>
  <c r="Q672" i="1"/>
  <c r="FT345" i="1"/>
  <c r="FQ345" i="1"/>
  <c r="FO345" i="1" s="1"/>
  <c r="FL345" i="1"/>
  <c r="FJ345" i="1" s="1"/>
  <c r="FG345" i="1"/>
  <c r="FE345" i="1" s="1"/>
  <c r="FB345" i="1"/>
  <c r="EZ345" i="1" s="1"/>
  <c r="EW345" i="1"/>
  <c r="EU345" i="1" s="1"/>
  <c r="ER345" i="1"/>
  <c r="EP345" i="1" s="1"/>
  <c r="EM345" i="1"/>
  <c r="EK345" i="1" s="1"/>
  <c r="EH345" i="1"/>
  <c r="EF345" i="1" s="1"/>
  <c r="EC345" i="1"/>
  <c r="EA345" i="1" s="1"/>
  <c r="DX345" i="1"/>
  <c r="DV345" i="1" s="1"/>
  <c r="DS345" i="1"/>
  <c r="DQ345" i="1" s="1"/>
  <c r="DN345" i="1"/>
  <c r="DL345" i="1" s="1"/>
  <c r="DI345" i="1"/>
  <c r="DG345" i="1" s="1"/>
  <c r="DD345" i="1"/>
  <c r="DB345" i="1" s="1"/>
  <c r="CY345" i="1"/>
  <c r="CW345" i="1" s="1"/>
  <c r="CT345" i="1"/>
  <c r="CR345" i="1" s="1"/>
  <c r="CO345" i="1"/>
  <c r="CM345" i="1" s="1"/>
  <c r="CJ345" i="1"/>
  <c r="CH345" i="1" s="1"/>
  <c r="CE345" i="1"/>
  <c r="CC345" i="1" s="1"/>
  <c r="BZ345" i="1"/>
  <c r="BX345" i="1" s="1"/>
  <c r="BU345" i="1"/>
  <c r="BS345" i="1" s="1"/>
  <c r="BO345" i="1"/>
  <c r="BN345" i="1"/>
  <c r="BJ345" i="1"/>
  <c r="BI345" i="1"/>
  <c r="BE345" i="1"/>
  <c r="BD345" i="1"/>
  <c r="AY345" i="1"/>
  <c r="AU345" i="1"/>
  <c r="AT345" i="1"/>
  <c r="AP345" i="1"/>
  <c r="AO345" i="1"/>
  <c r="AK345" i="1"/>
  <c r="AJ345" i="1"/>
  <c r="AF345" i="1"/>
  <c r="AE345" i="1"/>
  <c r="AA345" i="1"/>
  <c r="Z345" i="1"/>
  <c r="Q345" i="1"/>
  <c r="FT504" i="1"/>
  <c r="FQ504" i="1"/>
  <c r="FO504" i="1" s="1"/>
  <c r="FL504" i="1"/>
  <c r="FJ504" i="1" s="1"/>
  <c r="FG504" i="1"/>
  <c r="FE504" i="1" s="1"/>
  <c r="FB504" i="1"/>
  <c r="EZ504" i="1" s="1"/>
  <c r="EW504" i="1"/>
  <c r="EU504" i="1" s="1"/>
  <c r="ER504" i="1"/>
  <c r="EP504" i="1" s="1"/>
  <c r="EM504" i="1"/>
  <c r="EK504" i="1" s="1"/>
  <c r="EH504" i="1"/>
  <c r="EF504" i="1" s="1"/>
  <c r="EC504" i="1"/>
  <c r="EA504" i="1" s="1"/>
  <c r="DX504" i="1"/>
  <c r="DV504" i="1" s="1"/>
  <c r="DS504" i="1"/>
  <c r="DQ504" i="1" s="1"/>
  <c r="DN504" i="1"/>
  <c r="DL504" i="1" s="1"/>
  <c r="DI504" i="1"/>
  <c r="DG504" i="1" s="1"/>
  <c r="DD504" i="1"/>
  <c r="DB504" i="1" s="1"/>
  <c r="CY504" i="1"/>
  <c r="CW504" i="1" s="1"/>
  <c r="CT504" i="1"/>
  <c r="CR504" i="1" s="1"/>
  <c r="CO504" i="1"/>
  <c r="CM504" i="1" s="1"/>
  <c r="CJ504" i="1"/>
  <c r="CH504" i="1" s="1"/>
  <c r="CE504" i="1"/>
  <c r="CC504" i="1" s="1"/>
  <c r="BZ504" i="1"/>
  <c r="BX504" i="1" s="1"/>
  <c r="BU504" i="1"/>
  <c r="BS504" i="1" s="1"/>
  <c r="BO504" i="1"/>
  <c r="BN504" i="1"/>
  <c r="BJ504" i="1"/>
  <c r="BI504" i="1"/>
  <c r="BD504" i="1"/>
  <c r="AY504" i="1"/>
  <c r="AU504" i="1"/>
  <c r="AT504" i="1"/>
  <c r="AP504" i="1"/>
  <c r="AO504" i="1"/>
  <c r="AK504" i="1"/>
  <c r="AJ504" i="1"/>
  <c r="AF504" i="1"/>
  <c r="AE504" i="1"/>
  <c r="AA504" i="1"/>
  <c r="Z504" i="1"/>
  <c r="Q504" i="1"/>
  <c r="FT457" i="1"/>
  <c r="FQ457" i="1"/>
  <c r="FO457" i="1" s="1"/>
  <c r="FL457" i="1"/>
  <c r="FJ457" i="1" s="1"/>
  <c r="FG457" i="1"/>
  <c r="FE457" i="1" s="1"/>
  <c r="FB457" i="1"/>
  <c r="EZ457" i="1" s="1"/>
  <c r="EW457" i="1"/>
  <c r="EU457" i="1" s="1"/>
  <c r="ER457" i="1"/>
  <c r="EP457" i="1" s="1"/>
  <c r="EM457" i="1"/>
  <c r="EK457" i="1" s="1"/>
  <c r="EH457" i="1"/>
  <c r="EF457" i="1" s="1"/>
  <c r="EC457" i="1"/>
  <c r="EA457" i="1" s="1"/>
  <c r="DX457" i="1"/>
  <c r="DV457" i="1" s="1"/>
  <c r="DS457" i="1"/>
  <c r="DQ457" i="1" s="1"/>
  <c r="DN457" i="1"/>
  <c r="DL457" i="1" s="1"/>
  <c r="DI457" i="1"/>
  <c r="DG457" i="1" s="1"/>
  <c r="DD457" i="1"/>
  <c r="DB457" i="1" s="1"/>
  <c r="CY457" i="1"/>
  <c r="CW457" i="1" s="1"/>
  <c r="CT457" i="1"/>
  <c r="CR457" i="1" s="1"/>
  <c r="CO457" i="1"/>
  <c r="CM457" i="1" s="1"/>
  <c r="CJ457" i="1"/>
  <c r="CH457" i="1" s="1"/>
  <c r="CE457" i="1"/>
  <c r="CC457" i="1" s="1"/>
  <c r="BZ457" i="1"/>
  <c r="BX457" i="1" s="1"/>
  <c r="BU457" i="1"/>
  <c r="BS457" i="1" s="1"/>
  <c r="BO457" i="1"/>
  <c r="BN457" i="1"/>
  <c r="BJ457" i="1"/>
  <c r="BI457" i="1"/>
  <c r="BE457" i="1"/>
  <c r="BD457" i="1"/>
  <c r="AY457" i="1"/>
  <c r="AU457" i="1"/>
  <c r="AT457" i="1"/>
  <c r="AP457" i="1"/>
  <c r="AO457" i="1"/>
  <c r="AK457" i="1"/>
  <c r="AJ457" i="1"/>
  <c r="AF457" i="1"/>
  <c r="AE457" i="1"/>
  <c r="AA457" i="1"/>
  <c r="Z457" i="1"/>
  <c r="Q457" i="1"/>
  <c r="FT232" i="1"/>
  <c r="FQ232" i="1"/>
  <c r="FO232" i="1" s="1"/>
  <c r="FL232" i="1"/>
  <c r="FJ232" i="1" s="1"/>
  <c r="FG232" i="1"/>
  <c r="FE232" i="1" s="1"/>
  <c r="FB232" i="1"/>
  <c r="EZ232" i="1" s="1"/>
  <c r="EW232" i="1"/>
  <c r="EU232" i="1" s="1"/>
  <c r="ER232" i="1"/>
  <c r="EP232" i="1" s="1"/>
  <c r="EM232" i="1"/>
  <c r="EK232" i="1" s="1"/>
  <c r="EH232" i="1"/>
  <c r="EF232" i="1" s="1"/>
  <c r="EC232" i="1"/>
  <c r="EA232" i="1" s="1"/>
  <c r="DX232" i="1"/>
  <c r="DV232" i="1" s="1"/>
  <c r="DS232" i="1"/>
  <c r="DQ232" i="1" s="1"/>
  <c r="DN232" i="1"/>
  <c r="DL232" i="1" s="1"/>
  <c r="DI232" i="1"/>
  <c r="DG232" i="1" s="1"/>
  <c r="DD232" i="1"/>
  <c r="DB232" i="1" s="1"/>
  <c r="CY232" i="1"/>
  <c r="CW232" i="1" s="1"/>
  <c r="CT232" i="1"/>
  <c r="CR232" i="1" s="1"/>
  <c r="CO232" i="1"/>
  <c r="CM232" i="1" s="1"/>
  <c r="CJ232" i="1"/>
  <c r="CH232" i="1" s="1"/>
  <c r="CE232" i="1"/>
  <c r="CC232" i="1" s="1"/>
  <c r="BZ232" i="1"/>
  <c r="BX232" i="1" s="1"/>
  <c r="BU232" i="1"/>
  <c r="BS232" i="1" s="1"/>
  <c r="BO232" i="1"/>
  <c r="BN232" i="1"/>
  <c r="BJ232" i="1"/>
  <c r="BI232" i="1"/>
  <c r="BE232" i="1"/>
  <c r="BD232" i="1"/>
  <c r="AY232" i="1"/>
  <c r="AU232" i="1"/>
  <c r="AT232" i="1"/>
  <c r="AP232" i="1"/>
  <c r="AO232" i="1"/>
  <c r="AK232" i="1"/>
  <c r="AJ232" i="1"/>
  <c r="AF232" i="1"/>
  <c r="AE232" i="1"/>
  <c r="AA232" i="1"/>
  <c r="Z232" i="1"/>
  <c r="Q232" i="1"/>
  <c r="FT91" i="1"/>
  <c r="FQ91" i="1"/>
  <c r="FO91" i="1" s="1"/>
  <c r="FL91" i="1"/>
  <c r="FJ91" i="1" s="1"/>
  <c r="FG91" i="1"/>
  <c r="FE91" i="1" s="1"/>
  <c r="FB91" i="1"/>
  <c r="EZ91" i="1" s="1"/>
  <c r="EW91" i="1"/>
  <c r="EU91" i="1" s="1"/>
  <c r="ER91" i="1"/>
  <c r="EP91" i="1" s="1"/>
  <c r="EM91" i="1"/>
  <c r="EK91" i="1" s="1"/>
  <c r="EH91" i="1"/>
  <c r="EF91" i="1" s="1"/>
  <c r="EC91" i="1"/>
  <c r="EA91" i="1" s="1"/>
  <c r="DX91" i="1"/>
  <c r="DV91" i="1" s="1"/>
  <c r="DS91" i="1"/>
  <c r="DQ91" i="1" s="1"/>
  <c r="DN91" i="1"/>
  <c r="DL91" i="1" s="1"/>
  <c r="DI91" i="1"/>
  <c r="DG91" i="1" s="1"/>
  <c r="DD91" i="1"/>
  <c r="DB91" i="1" s="1"/>
  <c r="CY91" i="1"/>
  <c r="CW91" i="1" s="1"/>
  <c r="CT91" i="1"/>
  <c r="CR91" i="1" s="1"/>
  <c r="CO91" i="1"/>
  <c r="CM91" i="1" s="1"/>
  <c r="CJ91" i="1"/>
  <c r="CH91" i="1" s="1"/>
  <c r="CE91" i="1"/>
  <c r="CC91" i="1" s="1"/>
  <c r="BZ91" i="1"/>
  <c r="BX91" i="1" s="1"/>
  <c r="BU91" i="1"/>
  <c r="BS91" i="1" s="1"/>
  <c r="BO91" i="1"/>
  <c r="BN91" i="1"/>
  <c r="BJ91" i="1"/>
  <c r="BI91" i="1"/>
  <c r="BD91" i="1"/>
  <c r="AY91" i="1"/>
  <c r="AU91" i="1"/>
  <c r="AT91" i="1"/>
  <c r="AP91" i="1"/>
  <c r="AO91" i="1"/>
  <c r="AK91" i="1"/>
  <c r="AJ91" i="1"/>
  <c r="AF91" i="1"/>
  <c r="AE91" i="1"/>
  <c r="AA91" i="1"/>
  <c r="Z91" i="1"/>
  <c r="Q91" i="1"/>
  <c r="FT323" i="1"/>
  <c r="FQ323" i="1"/>
  <c r="FO323" i="1" s="1"/>
  <c r="FL323" i="1"/>
  <c r="FJ323" i="1" s="1"/>
  <c r="FG323" i="1"/>
  <c r="FE323" i="1" s="1"/>
  <c r="FB323" i="1"/>
  <c r="EZ323" i="1" s="1"/>
  <c r="EW323" i="1"/>
  <c r="EU323" i="1" s="1"/>
  <c r="ER323" i="1"/>
  <c r="EP323" i="1" s="1"/>
  <c r="EM323" i="1"/>
  <c r="EK323" i="1" s="1"/>
  <c r="EH323" i="1"/>
  <c r="EF323" i="1" s="1"/>
  <c r="EC323" i="1"/>
  <c r="EA323" i="1" s="1"/>
  <c r="DX323" i="1"/>
  <c r="DV323" i="1" s="1"/>
  <c r="DS323" i="1"/>
  <c r="DQ323" i="1" s="1"/>
  <c r="DN323" i="1"/>
  <c r="DL323" i="1" s="1"/>
  <c r="DI323" i="1"/>
  <c r="DG323" i="1" s="1"/>
  <c r="DD323" i="1"/>
  <c r="DB323" i="1" s="1"/>
  <c r="CY323" i="1"/>
  <c r="CW323" i="1" s="1"/>
  <c r="CT323" i="1"/>
  <c r="CR323" i="1" s="1"/>
  <c r="CO323" i="1"/>
  <c r="CM323" i="1" s="1"/>
  <c r="CJ323" i="1"/>
  <c r="CH323" i="1" s="1"/>
  <c r="CE323" i="1"/>
  <c r="CC323" i="1" s="1"/>
  <c r="BZ323" i="1"/>
  <c r="BX323" i="1" s="1"/>
  <c r="BU323" i="1"/>
  <c r="BS323" i="1" s="1"/>
  <c r="BO323" i="1"/>
  <c r="BN323" i="1"/>
  <c r="BJ323" i="1"/>
  <c r="BI323" i="1"/>
  <c r="BD323" i="1"/>
  <c r="AY323" i="1"/>
  <c r="AU323" i="1"/>
  <c r="AT323" i="1"/>
  <c r="AP323" i="1"/>
  <c r="AO323" i="1"/>
  <c r="AK323" i="1"/>
  <c r="AJ323" i="1"/>
  <c r="AF323" i="1"/>
  <c r="AE323" i="1"/>
  <c r="AA323" i="1"/>
  <c r="Z323" i="1"/>
  <c r="Q323" i="1"/>
  <c r="FT523" i="1"/>
  <c r="FQ523" i="1"/>
  <c r="FO523" i="1" s="1"/>
  <c r="FL523" i="1"/>
  <c r="FJ523" i="1" s="1"/>
  <c r="FG523" i="1"/>
  <c r="FE523" i="1" s="1"/>
  <c r="FB523" i="1"/>
  <c r="EZ523" i="1" s="1"/>
  <c r="EW523" i="1"/>
  <c r="EU523" i="1" s="1"/>
  <c r="ER523" i="1"/>
  <c r="EP523" i="1" s="1"/>
  <c r="EM523" i="1"/>
  <c r="EK523" i="1" s="1"/>
  <c r="EH523" i="1"/>
  <c r="EF523" i="1" s="1"/>
  <c r="EC523" i="1"/>
  <c r="EA523" i="1" s="1"/>
  <c r="DX523" i="1"/>
  <c r="DV523" i="1" s="1"/>
  <c r="DS523" i="1"/>
  <c r="DQ523" i="1" s="1"/>
  <c r="DN523" i="1"/>
  <c r="DL523" i="1" s="1"/>
  <c r="DI523" i="1"/>
  <c r="DG523" i="1" s="1"/>
  <c r="DD523" i="1"/>
  <c r="DB523" i="1" s="1"/>
  <c r="CY523" i="1"/>
  <c r="CW523" i="1" s="1"/>
  <c r="CT523" i="1"/>
  <c r="CR523" i="1" s="1"/>
  <c r="CO523" i="1"/>
  <c r="CM523" i="1" s="1"/>
  <c r="CJ523" i="1"/>
  <c r="CH523" i="1" s="1"/>
  <c r="CE523" i="1"/>
  <c r="CC523" i="1" s="1"/>
  <c r="BZ523" i="1"/>
  <c r="BX523" i="1" s="1"/>
  <c r="BU523" i="1"/>
  <c r="BS523" i="1" s="1"/>
  <c r="BO523" i="1"/>
  <c r="BN523" i="1"/>
  <c r="BJ523" i="1"/>
  <c r="BI523" i="1"/>
  <c r="BE523" i="1"/>
  <c r="BD523" i="1"/>
  <c r="AY523" i="1"/>
  <c r="AU523" i="1"/>
  <c r="AT523" i="1"/>
  <c r="AP523" i="1"/>
  <c r="AO523" i="1"/>
  <c r="AK523" i="1"/>
  <c r="AJ523" i="1"/>
  <c r="AF523" i="1"/>
  <c r="AE523" i="1"/>
  <c r="AA523" i="1"/>
  <c r="Z523" i="1"/>
  <c r="Q523" i="1"/>
  <c r="FT694" i="1"/>
  <c r="FQ694" i="1"/>
  <c r="FO694" i="1" s="1"/>
  <c r="FL694" i="1"/>
  <c r="FJ694" i="1" s="1"/>
  <c r="FG694" i="1"/>
  <c r="FE694" i="1" s="1"/>
  <c r="FB694" i="1"/>
  <c r="EZ694" i="1" s="1"/>
  <c r="EW694" i="1"/>
  <c r="EU694" i="1" s="1"/>
  <c r="ER694" i="1"/>
  <c r="EP694" i="1" s="1"/>
  <c r="EM694" i="1"/>
  <c r="EK694" i="1" s="1"/>
  <c r="EH694" i="1"/>
  <c r="EF694" i="1" s="1"/>
  <c r="EC694" i="1"/>
  <c r="EA694" i="1" s="1"/>
  <c r="DX694" i="1"/>
  <c r="DV694" i="1" s="1"/>
  <c r="DS694" i="1"/>
  <c r="DQ694" i="1" s="1"/>
  <c r="DN694" i="1"/>
  <c r="DL694" i="1" s="1"/>
  <c r="DI694" i="1"/>
  <c r="DG694" i="1" s="1"/>
  <c r="DD694" i="1"/>
  <c r="DB694" i="1" s="1"/>
  <c r="CY694" i="1"/>
  <c r="CW694" i="1" s="1"/>
  <c r="CT694" i="1"/>
  <c r="CR694" i="1" s="1"/>
  <c r="CO694" i="1"/>
  <c r="CM694" i="1" s="1"/>
  <c r="CJ694" i="1"/>
  <c r="CH694" i="1" s="1"/>
  <c r="CE694" i="1"/>
  <c r="CC694" i="1" s="1"/>
  <c r="BZ694" i="1"/>
  <c r="BX694" i="1" s="1"/>
  <c r="BU694" i="1"/>
  <c r="BS694" i="1" s="1"/>
  <c r="BO694" i="1"/>
  <c r="BN694" i="1"/>
  <c r="BJ694" i="1"/>
  <c r="BI694" i="1"/>
  <c r="BE694" i="1"/>
  <c r="BD694" i="1"/>
  <c r="AY694" i="1"/>
  <c r="AU694" i="1"/>
  <c r="AT694" i="1"/>
  <c r="AP694" i="1"/>
  <c r="AO694" i="1"/>
  <c r="AK694" i="1"/>
  <c r="AJ694" i="1"/>
  <c r="AF694" i="1"/>
  <c r="AE694" i="1"/>
  <c r="AA694" i="1"/>
  <c r="Z694" i="1"/>
  <c r="Q694" i="1"/>
  <c r="FT633" i="1"/>
  <c r="FQ633" i="1"/>
  <c r="FO633" i="1" s="1"/>
  <c r="FL633" i="1"/>
  <c r="FJ633" i="1" s="1"/>
  <c r="FG633" i="1"/>
  <c r="FE633" i="1" s="1"/>
  <c r="FB633" i="1"/>
  <c r="EZ633" i="1" s="1"/>
  <c r="EW633" i="1"/>
  <c r="EU633" i="1" s="1"/>
  <c r="ER633" i="1"/>
  <c r="EP633" i="1" s="1"/>
  <c r="EM633" i="1"/>
  <c r="EK633" i="1" s="1"/>
  <c r="EH633" i="1"/>
  <c r="EF633" i="1" s="1"/>
  <c r="EC633" i="1"/>
  <c r="EA633" i="1" s="1"/>
  <c r="DX633" i="1"/>
  <c r="DV633" i="1" s="1"/>
  <c r="DS633" i="1"/>
  <c r="DQ633" i="1" s="1"/>
  <c r="DN633" i="1"/>
  <c r="DL633" i="1" s="1"/>
  <c r="DI633" i="1"/>
  <c r="DG633" i="1" s="1"/>
  <c r="DD633" i="1"/>
  <c r="DB633" i="1" s="1"/>
  <c r="CY633" i="1"/>
  <c r="CW633" i="1" s="1"/>
  <c r="CT633" i="1"/>
  <c r="CR633" i="1" s="1"/>
  <c r="CO633" i="1"/>
  <c r="CM633" i="1" s="1"/>
  <c r="CJ633" i="1"/>
  <c r="CH633" i="1" s="1"/>
  <c r="CE633" i="1"/>
  <c r="CC633" i="1" s="1"/>
  <c r="BZ633" i="1"/>
  <c r="BX633" i="1" s="1"/>
  <c r="BU633" i="1"/>
  <c r="BS633" i="1" s="1"/>
  <c r="BO633" i="1"/>
  <c r="BN633" i="1"/>
  <c r="BJ633" i="1"/>
  <c r="BI633" i="1"/>
  <c r="BE633" i="1"/>
  <c r="BD633" i="1"/>
  <c r="AY633" i="1"/>
  <c r="AU633" i="1"/>
  <c r="AT633" i="1"/>
  <c r="AP633" i="1"/>
  <c r="AO633" i="1"/>
  <c r="AK633" i="1"/>
  <c r="AJ633" i="1"/>
  <c r="AF633" i="1"/>
  <c r="AE633" i="1"/>
  <c r="AA633" i="1"/>
  <c r="Z633" i="1"/>
  <c r="Q633" i="1"/>
  <c r="FT608" i="1"/>
  <c r="FQ608" i="1"/>
  <c r="FO608" i="1" s="1"/>
  <c r="FL608" i="1"/>
  <c r="FJ608" i="1" s="1"/>
  <c r="FG608" i="1"/>
  <c r="FE608" i="1" s="1"/>
  <c r="FB608" i="1"/>
  <c r="EZ608" i="1" s="1"/>
  <c r="EW608" i="1"/>
  <c r="EU608" i="1" s="1"/>
  <c r="ER608" i="1"/>
  <c r="EP608" i="1" s="1"/>
  <c r="EM608" i="1"/>
  <c r="EK608" i="1" s="1"/>
  <c r="EH608" i="1"/>
  <c r="EF608" i="1" s="1"/>
  <c r="EC608" i="1"/>
  <c r="EA608" i="1" s="1"/>
  <c r="DX608" i="1"/>
  <c r="DV608" i="1" s="1"/>
  <c r="DS608" i="1"/>
  <c r="DQ608" i="1" s="1"/>
  <c r="DN608" i="1"/>
  <c r="DL608" i="1" s="1"/>
  <c r="DI608" i="1"/>
  <c r="DG608" i="1" s="1"/>
  <c r="DD608" i="1"/>
  <c r="DB608" i="1" s="1"/>
  <c r="CY608" i="1"/>
  <c r="CW608" i="1" s="1"/>
  <c r="CT608" i="1"/>
  <c r="CR608" i="1" s="1"/>
  <c r="CO608" i="1"/>
  <c r="CM608" i="1" s="1"/>
  <c r="CJ608" i="1"/>
  <c r="CH608" i="1" s="1"/>
  <c r="CE608" i="1"/>
  <c r="CC608" i="1" s="1"/>
  <c r="BZ608" i="1"/>
  <c r="BX608" i="1" s="1"/>
  <c r="BU608" i="1"/>
  <c r="BS608" i="1" s="1"/>
  <c r="BO608" i="1"/>
  <c r="BN608" i="1"/>
  <c r="BJ608" i="1"/>
  <c r="BI608" i="1"/>
  <c r="BE608" i="1"/>
  <c r="BD608" i="1"/>
  <c r="AY608" i="1"/>
  <c r="AU608" i="1"/>
  <c r="AT608" i="1"/>
  <c r="AP608" i="1"/>
  <c r="AO608" i="1"/>
  <c r="AK608" i="1"/>
  <c r="AJ608" i="1"/>
  <c r="AF608" i="1"/>
  <c r="AE608" i="1"/>
  <c r="AA608" i="1"/>
  <c r="Z608" i="1"/>
  <c r="Q608" i="1"/>
  <c r="FT616" i="1"/>
  <c r="FQ616" i="1"/>
  <c r="FO616" i="1" s="1"/>
  <c r="FL616" i="1"/>
  <c r="FJ616" i="1" s="1"/>
  <c r="FG616" i="1"/>
  <c r="FE616" i="1" s="1"/>
  <c r="FB616" i="1"/>
  <c r="EZ616" i="1" s="1"/>
  <c r="EW616" i="1"/>
  <c r="EU616" i="1" s="1"/>
  <c r="ER616" i="1"/>
  <c r="EP616" i="1" s="1"/>
  <c r="EM616" i="1"/>
  <c r="EK616" i="1" s="1"/>
  <c r="EH616" i="1"/>
  <c r="EF616" i="1" s="1"/>
  <c r="EC616" i="1"/>
  <c r="EA616" i="1" s="1"/>
  <c r="DX616" i="1"/>
  <c r="DV616" i="1" s="1"/>
  <c r="DS616" i="1"/>
  <c r="DQ616" i="1" s="1"/>
  <c r="DN616" i="1"/>
  <c r="DL616" i="1" s="1"/>
  <c r="DI616" i="1"/>
  <c r="DG616" i="1" s="1"/>
  <c r="DD616" i="1"/>
  <c r="DB616" i="1" s="1"/>
  <c r="CY616" i="1"/>
  <c r="CW616" i="1" s="1"/>
  <c r="CT616" i="1"/>
  <c r="CR616" i="1" s="1"/>
  <c r="CO616" i="1"/>
  <c r="CM616" i="1" s="1"/>
  <c r="CJ616" i="1"/>
  <c r="CH616" i="1" s="1"/>
  <c r="CE616" i="1"/>
  <c r="CC616" i="1" s="1"/>
  <c r="BZ616" i="1"/>
  <c r="BX616" i="1" s="1"/>
  <c r="BU616" i="1"/>
  <c r="BS616" i="1" s="1"/>
  <c r="BO616" i="1"/>
  <c r="BN616" i="1"/>
  <c r="BJ616" i="1"/>
  <c r="BI616" i="1"/>
  <c r="BE616" i="1"/>
  <c r="BD616" i="1"/>
  <c r="AY616" i="1"/>
  <c r="AU616" i="1"/>
  <c r="AT616" i="1"/>
  <c r="AP616" i="1"/>
  <c r="AO616" i="1"/>
  <c r="AK616" i="1"/>
  <c r="AJ616" i="1"/>
  <c r="AF616" i="1"/>
  <c r="AE616" i="1"/>
  <c r="AA616" i="1"/>
  <c r="Z616" i="1"/>
  <c r="Q616" i="1"/>
  <c r="FT501" i="1"/>
  <c r="FQ501" i="1"/>
  <c r="FO501" i="1" s="1"/>
  <c r="FL501" i="1"/>
  <c r="FJ501" i="1" s="1"/>
  <c r="FG501" i="1"/>
  <c r="FE501" i="1" s="1"/>
  <c r="FB501" i="1"/>
  <c r="EZ501" i="1" s="1"/>
  <c r="EW501" i="1"/>
  <c r="EU501" i="1" s="1"/>
  <c r="ER501" i="1"/>
  <c r="EP501" i="1" s="1"/>
  <c r="EM501" i="1"/>
  <c r="EK501" i="1" s="1"/>
  <c r="EH501" i="1"/>
  <c r="EF501" i="1" s="1"/>
  <c r="EC501" i="1"/>
  <c r="EA501" i="1" s="1"/>
  <c r="DX501" i="1"/>
  <c r="DV501" i="1" s="1"/>
  <c r="DS501" i="1"/>
  <c r="DQ501" i="1" s="1"/>
  <c r="DN501" i="1"/>
  <c r="DL501" i="1" s="1"/>
  <c r="DI501" i="1"/>
  <c r="DG501" i="1" s="1"/>
  <c r="DD501" i="1"/>
  <c r="DB501" i="1" s="1"/>
  <c r="CY501" i="1"/>
  <c r="CW501" i="1" s="1"/>
  <c r="CT501" i="1"/>
  <c r="CR501" i="1" s="1"/>
  <c r="CO501" i="1"/>
  <c r="CM501" i="1" s="1"/>
  <c r="CJ501" i="1"/>
  <c r="CH501" i="1" s="1"/>
  <c r="CE501" i="1"/>
  <c r="CC501" i="1" s="1"/>
  <c r="BZ501" i="1"/>
  <c r="BX501" i="1" s="1"/>
  <c r="BU501" i="1"/>
  <c r="BS501" i="1" s="1"/>
  <c r="BO501" i="1"/>
  <c r="BN501" i="1"/>
  <c r="BJ501" i="1"/>
  <c r="BI501" i="1"/>
  <c r="BE501" i="1"/>
  <c r="BD501" i="1"/>
  <c r="AY501" i="1"/>
  <c r="AU501" i="1"/>
  <c r="AT501" i="1"/>
  <c r="AP501" i="1"/>
  <c r="AO501" i="1"/>
  <c r="AK501" i="1"/>
  <c r="AJ501" i="1"/>
  <c r="AF501" i="1"/>
  <c r="AE501" i="1"/>
  <c r="AA501" i="1"/>
  <c r="Z501" i="1"/>
  <c r="Q501" i="1"/>
  <c r="FT498" i="1"/>
  <c r="FQ498" i="1"/>
  <c r="FO498" i="1" s="1"/>
  <c r="FL498" i="1"/>
  <c r="FJ498" i="1" s="1"/>
  <c r="FG498" i="1"/>
  <c r="FE498" i="1" s="1"/>
  <c r="FB498" i="1"/>
  <c r="EZ498" i="1" s="1"/>
  <c r="EW498" i="1"/>
  <c r="EU498" i="1" s="1"/>
  <c r="ER498" i="1"/>
  <c r="EP498" i="1" s="1"/>
  <c r="EM498" i="1"/>
  <c r="EK498" i="1" s="1"/>
  <c r="EH498" i="1"/>
  <c r="EF498" i="1" s="1"/>
  <c r="EC498" i="1"/>
  <c r="EA498" i="1" s="1"/>
  <c r="DX498" i="1"/>
  <c r="DV498" i="1" s="1"/>
  <c r="DS498" i="1"/>
  <c r="DQ498" i="1" s="1"/>
  <c r="DN498" i="1"/>
  <c r="DL498" i="1" s="1"/>
  <c r="DI498" i="1"/>
  <c r="DG498" i="1" s="1"/>
  <c r="DD498" i="1"/>
  <c r="DB498" i="1" s="1"/>
  <c r="CY498" i="1"/>
  <c r="CW498" i="1" s="1"/>
  <c r="CT498" i="1"/>
  <c r="CR498" i="1" s="1"/>
  <c r="CO498" i="1"/>
  <c r="CM498" i="1" s="1"/>
  <c r="CJ498" i="1"/>
  <c r="CH498" i="1" s="1"/>
  <c r="CE498" i="1"/>
  <c r="CC498" i="1" s="1"/>
  <c r="BZ498" i="1"/>
  <c r="BX498" i="1" s="1"/>
  <c r="BU498" i="1"/>
  <c r="BS498" i="1" s="1"/>
  <c r="BO498" i="1"/>
  <c r="BN498" i="1"/>
  <c r="BJ498" i="1"/>
  <c r="BI498" i="1"/>
  <c r="BD498" i="1"/>
  <c r="AY498" i="1"/>
  <c r="AU498" i="1"/>
  <c r="AT498" i="1"/>
  <c r="AP498" i="1"/>
  <c r="AO498" i="1"/>
  <c r="AK498" i="1"/>
  <c r="AJ498" i="1"/>
  <c r="AF498" i="1"/>
  <c r="AE498" i="1"/>
  <c r="AA498" i="1"/>
  <c r="Z498" i="1"/>
  <c r="Q498" i="1"/>
  <c r="FT92" i="1"/>
  <c r="FQ92" i="1"/>
  <c r="FO92" i="1" s="1"/>
  <c r="FL92" i="1"/>
  <c r="FJ92" i="1" s="1"/>
  <c r="FG92" i="1"/>
  <c r="FE92" i="1" s="1"/>
  <c r="FB92" i="1"/>
  <c r="EZ92" i="1" s="1"/>
  <c r="EW92" i="1"/>
  <c r="EU92" i="1" s="1"/>
  <c r="ER92" i="1"/>
  <c r="EP92" i="1" s="1"/>
  <c r="EM92" i="1"/>
  <c r="EK92" i="1" s="1"/>
  <c r="EH92" i="1"/>
  <c r="EF92" i="1" s="1"/>
  <c r="EC92" i="1"/>
  <c r="EA92" i="1" s="1"/>
  <c r="DX92" i="1"/>
  <c r="DV92" i="1" s="1"/>
  <c r="DS92" i="1"/>
  <c r="DQ92" i="1" s="1"/>
  <c r="DN92" i="1"/>
  <c r="DL92" i="1" s="1"/>
  <c r="DI92" i="1"/>
  <c r="DG92" i="1" s="1"/>
  <c r="DD92" i="1"/>
  <c r="DB92" i="1" s="1"/>
  <c r="CY92" i="1"/>
  <c r="CW92" i="1" s="1"/>
  <c r="CT92" i="1"/>
  <c r="CR92" i="1" s="1"/>
  <c r="CO92" i="1"/>
  <c r="CM92" i="1" s="1"/>
  <c r="CJ92" i="1"/>
  <c r="CH92" i="1" s="1"/>
  <c r="CE92" i="1"/>
  <c r="CC92" i="1" s="1"/>
  <c r="BZ92" i="1"/>
  <c r="BX92" i="1" s="1"/>
  <c r="BU92" i="1"/>
  <c r="BS92" i="1" s="1"/>
  <c r="BO92" i="1"/>
  <c r="BN92" i="1"/>
  <c r="BJ92" i="1"/>
  <c r="BI92" i="1"/>
  <c r="BE92" i="1"/>
  <c r="BD92" i="1"/>
  <c r="AY92" i="1"/>
  <c r="AU92" i="1"/>
  <c r="AT92" i="1"/>
  <c r="AP92" i="1"/>
  <c r="AO92" i="1"/>
  <c r="AK92" i="1"/>
  <c r="AJ92" i="1"/>
  <c r="AF92" i="1"/>
  <c r="AE92" i="1"/>
  <c r="AA92" i="1"/>
  <c r="Z92" i="1"/>
  <c r="Q92" i="1"/>
  <c r="FT594" i="1"/>
  <c r="FQ594" i="1"/>
  <c r="FO594" i="1" s="1"/>
  <c r="FL594" i="1"/>
  <c r="FJ594" i="1" s="1"/>
  <c r="FG594" i="1"/>
  <c r="FE594" i="1" s="1"/>
  <c r="FB594" i="1"/>
  <c r="EZ594" i="1" s="1"/>
  <c r="EW594" i="1"/>
  <c r="EU594" i="1" s="1"/>
  <c r="ER594" i="1"/>
  <c r="EP594" i="1" s="1"/>
  <c r="EM594" i="1"/>
  <c r="EK594" i="1" s="1"/>
  <c r="EH594" i="1"/>
  <c r="EF594" i="1" s="1"/>
  <c r="EC594" i="1"/>
  <c r="EA594" i="1" s="1"/>
  <c r="DX594" i="1"/>
  <c r="DV594" i="1" s="1"/>
  <c r="DS594" i="1"/>
  <c r="DQ594" i="1" s="1"/>
  <c r="DN594" i="1"/>
  <c r="DL594" i="1" s="1"/>
  <c r="DI594" i="1"/>
  <c r="DG594" i="1" s="1"/>
  <c r="DD594" i="1"/>
  <c r="DB594" i="1" s="1"/>
  <c r="CY594" i="1"/>
  <c r="CW594" i="1" s="1"/>
  <c r="CT594" i="1"/>
  <c r="CR594" i="1" s="1"/>
  <c r="CO594" i="1"/>
  <c r="CM594" i="1" s="1"/>
  <c r="CJ594" i="1"/>
  <c r="CH594" i="1" s="1"/>
  <c r="CE594" i="1"/>
  <c r="CC594" i="1" s="1"/>
  <c r="BZ594" i="1"/>
  <c r="BX594" i="1" s="1"/>
  <c r="BU594" i="1"/>
  <c r="BS594" i="1" s="1"/>
  <c r="BO594" i="1"/>
  <c r="BN594" i="1"/>
  <c r="BJ594" i="1"/>
  <c r="BI594" i="1"/>
  <c r="BE594" i="1"/>
  <c r="BD594" i="1"/>
  <c r="AY594" i="1"/>
  <c r="AU594" i="1"/>
  <c r="AT594" i="1"/>
  <c r="AP594" i="1"/>
  <c r="AO594" i="1"/>
  <c r="AK594" i="1"/>
  <c r="AJ594" i="1"/>
  <c r="AF594" i="1"/>
  <c r="AE594" i="1"/>
  <c r="AA594" i="1"/>
  <c r="Z594" i="1"/>
  <c r="Q594" i="1"/>
  <c r="FT131" i="1"/>
  <c r="FQ131" i="1"/>
  <c r="FO131" i="1" s="1"/>
  <c r="FL131" i="1"/>
  <c r="FJ131" i="1" s="1"/>
  <c r="FG131" i="1"/>
  <c r="FE131" i="1" s="1"/>
  <c r="FB131" i="1"/>
  <c r="EZ131" i="1" s="1"/>
  <c r="EW131" i="1"/>
  <c r="EU131" i="1" s="1"/>
  <c r="ER131" i="1"/>
  <c r="EP131" i="1" s="1"/>
  <c r="EM131" i="1"/>
  <c r="EK131" i="1" s="1"/>
  <c r="EH131" i="1"/>
  <c r="EF131" i="1" s="1"/>
  <c r="EC131" i="1"/>
  <c r="EA131" i="1" s="1"/>
  <c r="DX131" i="1"/>
  <c r="DV131" i="1" s="1"/>
  <c r="DS131" i="1"/>
  <c r="DQ131" i="1" s="1"/>
  <c r="DN131" i="1"/>
  <c r="DL131" i="1" s="1"/>
  <c r="DI131" i="1"/>
  <c r="DG131" i="1" s="1"/>
  <c r="DD131" i="1"/>
  <c r="DB131" i="1" s="1"/>
  <c r="CY131" i="1"/>
  <c r="CW131" i="1" s="1"/>
  <c r="CT131" i="1"/>
  <c r="CR131" i="1" s="1"/>
  <c r="CO131" i="1"/>
  <c r="CM131" i="1" s="1"/>
  <c r="CJ131" i="1"/>
  <c r="CH131" i="1" s="1"/>
  <c r="CE131" i="1"/>
  <c r="CC131" i="1" s="1"/>
  <c r="BZ131" i="1"/>
  <c r="BX131" i="1" s="1"/>
  <c r="BU131" i="1"/>
  <c r="BS131" i="1" s="1"/>
  <c r="BO131" i="1"/>
  <c r="BN131" i="1"/>
  <c r="BJ131" i="1"/>
  <c r="BI131" i="1"/>
  <c r="BE131" i="1"/>
  <c r="BD131" i="1"/>
  <c r="AY131" i="1"/>
  <c r="AU131" i="1"/>
  <c r="AT131" i="1"/>
  <c r="AP131" i="1"/>
  <c r="AO131" i="1"/>
  <c r="AK131" i="1"/>
  <c r="AJ131" i="1"/>
  <c r="AF131" i="1"/>
  <c r="AE131" i="1"/>
  <c r="AA131" i="1"/>
  <c r="Z131" i="1"/>
  <c r="Q131" i="1"/>
  <c r="FT132" i="1"/>
  <c r="FQ132" i="1"/>
  <c r="FO132" i="1" s="1"/>
  <c r="FL132" i="1"/>
  <c r="FJ132" i="1" s="1"/>
  <c r="FG132" i="1"/>
  <c r="FE132" i="1" s="1"/>
  <c r="FB132" i="1"/>
  <c r="EZ132" i="1" s="1"/>
  <c r="EW132" i="1"/>
  <c r="EU132" i="1" s="1"/>
  <c r="ER132" i="1"/>
  <c r="EP132" i="1" s="1"/>
  <c r="EM132" i="1"/>
  <c r="EK132" i="1" s="1"/>
  <c r="EH132" i="1"/>
  <c r="EF132" i="1" s="1"/>
  <c r="EC132" i="1"/>
  <c r="EA132" i="1" s="1"/>
  <c r="DX132" i="1"/>
  <c r="DV132" i="1" s="1"/>
  <c r="DS132" i="1"/>
  <c r="DQ132" i="1" s="1"/>
  <c r="DN132" i="1"/>
  <c r="DL132" i="1" s="1"/>
  <c r="DI132" i="1"/>
  <c r="DG132" i="1" s="1"/>
  <c r="DD132" i="1"/>
  <c r="DB132" i="1" s="1"/>
  <c r="CY132" i="1"/>
  <c r="CW132" i="1" s="1"/>
  <c r="CT132" i="1"/>
  <c r="CR132" i="1" s="1"/>
  <c r="CO132" i="1"/>
  <c r="CM132" i="1" s="1"/>
  <c r="CJ132" i="1"/>
  <c r="CH132" i="1" s="1"/>
  <c r="CE132" i="1"/>
  <c r="CC132" i="1" s="1"/>
  <c r="BZ132" i="1"/>
  <c r="BX132" i="1" s="1"/>
  <c r="BU132" i="1"/>
  <c r="BS132" i="1" s="1"/>
  <c r="BO132" i="1"/>
  <c r="BN132" i="1"/>
  <c r="BJ132" i="1"/>
  <c r="BI132" i="1"/>
  <c r="BE132" i="1"/>
  <c r="BD132" i="1"/>
  <c r="AY132" i="1"/>
  <c r="AU132" i="1"/>
  <c r="AT132" i="1"/>
  <c r="AP132" i="1"/>
  <c r="AO132" i="1"/>
  <c r="AK132" i="1"/>
  <c r="AJ132" i="1"/>
  <c r="AF132" i="1"/>
  <c r="AE132" i="1"/>
  <c r="AA132" i="1"/>
  <c r="Z132" i="1"/>
  <c r="Q132" i="1"/>
  <c r="FT65" i="1"/>
  <c r="FQ65" i="1"/>
  <c r="FO65" i="1" s="1"/>
  <c r="FL65" i="1"/>
  <c r="FJ65" i="1" s="1"/>
  <c r="FG65" i="1"/>
  <c r="FE65" i="1" s="1"/>
  <c r="FB65" i="1"/>
  <c r="EZ65" i="1" s="1"/>
  <c r="EW65" i="1"/>
  <c r="EU65" i="1" s="1"/>
  <c r="ER65" i="1"/>
  <c r="EP65" i="1" s="1"/>
  <c r="EM65" i="1"/>
  <c r="EK65" i="1" s="1"/>
  <c r="EH65" i="1"/>
  <c r="EF65" i="1" s="1"/>
  <c r="EC65" i="1"/>
  <c r="EA65" i="1" s="1"/>
  <c r="DX65" i="1"/>
  <c r="DV65" i="1" s="1"/>
  <c r="DS65" i="1"/>
  <c r="DQ65" i="1" s="1"/>
  <c r="DN65" i="1"/>
  <c r="DL65" i="1" s="1"/>
  <c r="DI65" i="1"/>
  <c r="DG65" i="1" s="1"/>
  <c r="DD65" i="1"/>
  <c r="DB65" i="1" s="1"/>
  <c r="CY65" i="1"/>
  <c r="CW65" i="1" s="1"/>
  <c r="CT65" i="1"/>
  <c r="CR65" i="1" s="1"/>
  <c r="CO65" i="1"/>
  <c r="CM65" i="1" s="1"/>
  <c r="CJ65" i="1"/>
  <c r="CH65" i="1" s="1"/>
  <c r="CE65" i="1"/>
  <c r="CC65" i="1" s="1"/>
  <c r="BZ65" i="1"/>
  <c r="BX65" i="1" s="1"/>
  <c r="BU65" i="1"/>
  <c r="BS65" i="1" s="1"/>
  <c r="BO65" i="1"/>
  <c r="BN65" i="1"/>
  <c r="BJ65" i="1"/>
  <c r="BI65" i="1"/>
  <c r="BE65" i="1"/>
  <c r="BD65" i="1"/>
  <c r="AY65" i="1"/>
  <c r="AU65" i="1"/>
  <c r="AT65" i="1"/>
  <c r="AP65" i="1"/>
  <c r="AO65" i="1"/>
  <c r="AK65" i="1"/>
  <c r="AJ65" i="1"/>
  <c r="AF65" i="1"/>
  <c r="AE65" i="1"/>
  <c r="AA65" i="1"/>
  <c r="Z65" i="1"/>
  <c r="Q65" i="1"/>
  <c r="FT471" i="1"/>
  <c r="FQ471" i="1"/>
  <c r="FO471" i="1" s="1"/>
  <c r="FL471" i="1"/>
  <c r="FJ471" i="1" s="1"/>
  <c r="FG471" i="1"/>
  <c r="FE471" i="1" s="1"/>
  <c r="FB471" i="1"/>
  <c r="EZ471" i="1" s="1"/>
  <c r="EW471" i="1"/>
  <c r="EU471" i="1" s="1"/>
  <c r="ER471" i="1"/>
  <c r="EP471" i="1" s="1"/>
  <c r="EM471" i="1"/>
  <c r="EK471" i="1" s="1"/>
  <c r="EH471" i="1"/>
  <c r="EF471" i="1" s="1"/>
  <c r="EC471" i="1"/>
  <c r="EA471" i="1" s="1"/>
  <c r="DX471" i="1"/>
  <c r="DV471" i="1" s="1"/>
  <c r="DS471" i="1"/>
  <c r="DQ471" i="1" s="1"/>
  <c r="DN471" i="1"/>
  <c r="DL471" i="1" s="1"/>
  <c r="DI471" i="1"/>
  <c r="DG471" i="1" s="1"/>
  <c r="DD471" i="1"/>
  <c r="DB471" i="1" s="1"/>
  <c r="CY471" i="1"/>
  <c r="CW471" i="1" s="1"/>
  <c r="CT471" i="1"/>
  <c r="CR471" i="1" s="1"/>
  <c r="CO471" i="1"/>
  <c r="CM471" i="1" s="1"/>
  <c r="CJ471" i="1"/>
  <c r="CH471" i="1" s="1"/>
  <c r="CE471" i="1"/>
  <c r="CC471" i="1" s="1"/>
  <c r="BZ471" i="1"/>
  <c r="BX471" i="1" s="1"/>
  <c r="BU471" i="1"/>
  <c r="BS471" i="1" s="1"/>
  <c r="BO471" i="1"/>
  <c r="BN471" i="1"/>
  <c r="BJ471" i="1"/>
  <c r="BI471" i="1"/>
  <c r="BE471" i="1"/>
  <c r="BD471" i="1"/>
  <c r="AY471" i="1"/>
  <c r="AU471" i="1"/>
  <c r="AT471" i="1"/>
  <c r="AP471" i="1"/>
  <c r="AO471" i="1"/>
  <c r="AK471" i="1"/>
  <c r="AJ471" i="1"/>
  <c r="AF471" i="1"/>
  <c r="AE471" i="1"/>
  <c r="AA471" i="1"/>
  <c r="Z471" i="1"/>
  <c r="Q471" i="1"/>
  <c r="FT37" i="1"/>
  <c r="FQ37" i="1"/>
  <c r="FO37" i="1" s="1"/>
  <c r="FL37" i="1"/>
  <c r="FJ37" i="1" s="1"/>
  <c r="FG37" i="1"/>
  <c r="FE37" i="1" s="1"/>
  <c r="FB37" i="1"/>
  <c r="EZ37" i="1" s="1"/>
  <c r="EW37" i="1"/>
  <c r="EU37" i="1" s="1"/>
  <c r="ER37" i="1"/>
  <c r="EP37" i="1" s="1"/>
  <c r="EM37" i="1"/>
  <c r="EK37" i="1" s="1"/>
  <c r="EH37" i="1"/>
  <c r="EF37" i="1" s="1"/>
  <c r="EC37" i="1"/>
  <c r="EA37" i="1" s="1"/>
  <c r="DX37" i="1"/>
  <c r="DV37" i="1" s="1"/>
  <c r="DS37" i="1"/>
  <c r="DQ37" i="1" s="1"/>
  <c r="DN37" i="1"/>
  <c r="DL37" i="1" s="1"/>
  <c r="DI37" i="1"/>
  <c r="DG37" i="1" s="1"/>
  <c r="DD37" i="1"/>
  <c r="DB37" i="1" s="1"/>
  <c r="CY37" i="1"/>
  <c r="CW37" i="1" s="1"/>
  <c r="CT37" i="1"/>
  <c r="CR37" i="1" s="1"/>
  <c r="CO37" i="1"/>
  <c r="CM37" i="1" s="1"/>
  <c r="CJ37" i="1"/>
  <c r="CH37" i="1" s="1"/>
  <c r="CE37" i="1"/>
  <c r="CC37" i="1" s="1"/>
  <c r="BZ37" i="1"/>
  <c r="BX37" i="1" s="1"/>
  <c r="BU37" i="1"/>
  <c r="BS37" i="1" s="1"/>
  <c r="BO37" i="1"/>
  <c r="BN37" i="1"/>
  <c r="BJ37" i="1"/>
  <c r="BI37" i="1"/>
  <c r="BD37" i="1"/>
  <c r="AY37" i="1"/>
  <c r="AU37" i="1"/>
  <c r="AT37" i="1"/>
  <c r="AP37" i="1"/>
  <c r="AO37" i="1"/>
  <c r="AK37" i="1"/>
  <c r="AJ37" i="1"/>
  <c r="AF37" i="1"/>
  <c r="AE37" i="1"/>
  <c r="AA37" i="1"/>
  <c r="Z37" i="1"/>
  <c r="Q37" i="1"/>
  <c r="FT421" i="1"/>
  <c r="FQ421" i="1"/>
  <c r="FO421" i="1" s="1"/>
  <c r="FL421" i="1"/>
  <c r="FJ421" i="1" s="1"/>
  <c r="FG421" i="1"/>
  <c r="FE421" i="1" s="1"/>
  <c r="FB421" i="1"/>
  <c r="EZ421" i="1" s="1"/>
  <c r="EW421" i="1"/>
  <c r="EU421" i="1" s="1"/>
  <c r="ER421" i="1"/>
  <c r="EP421" i="1" s="1"/>
  <c r="EM421" i="1"/>
  <c r="EK421" i="1" s="1"/>
  <c r="EH421" i="1"/>
  <c r="EF421" i="1" s="1"/>
  <c r="EC421" i="1"/>
  <c r="EA421" i="1" s="1"/>
  <c r="DX421" i="1"/>
  <c r="DV421" i="1" s="1"/>
  <c r="DS421" i="1"/>
  <c r="DQ421" i="1" s="1"/>
  <c r="DN421" i="1"/>
  <c r="DL421" i="1" s="1"/>
  <c r="DI421" i="1"/>
  <c r="DG421" i="1" s="1"/>
  <c r="DD421" i="1"/>
  <c r="DB421" i="1" s="1"/>
  <c r="CY421" i="1"/>
  <c r="CW421" i="1" s="1"/>
  <c r="CT421" i="1"/>
  <c r="CR421" i="1" s="1"/>
  <c r="CO421" i="1"/>
  <c r="CM421" i="1" s="1"/>
  <c r="CJ421" i="1"/>
  <c r="CH421" i="1" s="1"/>
  <c r="CE421" i="1"/>
  <c r="CC421" i="1" s="1"/>
  <c r="BZ421" i="1"/>
  <c r="BX421" i="1" s="1"/>
  <c r="BU421" i="1"/>
  <c r="BS421" i="1" s="1"/>
  <c r="BO421" i="1"/>
  <c r="BN421" i="1"/>
  <c r="BJ421" i="1"/>
  <c r="BI421" i="1"/>
  <c r="BE421" i="1"/>
  <c r="BD421" i="1"/>
  <c r="AY421" i="1"/>
  <c r="AU421" i="1"/>
  <c r="AT421" i="1"/>
  <c r="AP421" i="1"/>
  <c r="AO421" i="1"/>
  <c r="AK421" i="1"/>
  <c r="AJ421" i="1"/>
  <c r="AF421" i="1"/>
  <c r="AE421" i="1"/>
  <c r="AA421" i="1"/>
  <c r="Z421" i="1"/>
  <c r="Q421" i="1"/>
  <c r="FT114" i="1"/>
  <c r="FQ114" i="1"/>
  <c r="FO114" i="1" s="1"/>
  <c r="FL114" i="1"/>
  <c r="FJ114" i="1" s="1"/>
  <c r="FG114" i="1"/>
  <c r="FE114" i="1" s="1"/>
  <c r="FB114" i="1"/>
  <c r="EZ114" i="1" s="1"/>
  <c r="EW114" i="1"/>
  <c r="EU114" i="1" s="1"/>
  <c r="ER114" i="1"/>
  <c r="EP114" i="1" s="1"/>
  <c r="EM114" i="1"/>
  <c r="EK114" i="1" s="1"/>
  <c r="EH114" i="1"/>
  <c r="EF114" i="1" s="1"/>
  <c r="EC114" i="1"/>
  <c r="EA114" i="1" s="1"/>
  <c r="DX114" i="1"/>
  <c r="DV114" i="1" s="1"/>
  <c r="DS114" i="1"/>
  <c r="DQ114" i="1" s="1"/>
  <c r="DN114" i="1"/>
  <c r="DL114" i="1" s="1"/>
  <c r="DI114" i="1"/>
  <c r="DG114" i="1" s="1"/>
  <c r="DD114" i="1"/>
  <c r="DB114" i="1" s="1"/>
  <c r="CY114" i="1"/>
  <c r="CW114" i="1" s="1"/>
  <c r="CT114" i="1"/>
  <c r="CR114" i="1" s="1"/>
  <c r="CO114" i="1"/>
  <c r="CM114" i="1" s="1"/>
  <c r="CJ114" i="1"/>
  <c r="CH114" i="1" s="1"/>
  <c r="CE114" i="1"/>
  <c r="CC114" i="1" s="1"/>
  <c r="BZ114" i="1"/>
  <c r="BX114" i="1" s="1"/>
  <c r="BU114" i="1"/>
  <c r="BS114" i="1" s="1"/>
  <c r="BO114" i="1"/>
  <c r="BN114" i="1"/>
  <c r="BJ114" i="1"/>
  <c r="BI114" i="1"/>
  <c r="BD114" i="1"/>
  <c r="AY114" i="1"/>
  <c r="AU114" i="1"/>
  <c r="AT114" i="1"/>
  <c r="AP114" i="1"/>
  <c r="AO114" i="1"/>
  <c r="AK114" i="1"/>
  <c r="AJ114" i="1"/>
  <c r="AF114" i="1"/>
  <c r="AE114" i="1"/>
  <c r="AA114" i="1"/>
  <c r="Z114" i="1"/>
  <c r="Q114" i="1"/>
  <c r="FT124" i="1"/>
  <c r="FQ124" i="1"/>
  <c r="FO124" i="1" s="1"/>
  <c r="FL124" i="1"/>
  <c r="FJ124" i="1" s="1"/>
  <c r="FG124" i="1"/>
  <c r="FE124" i="1" s="1"/>
  <c r="FB124" i="1"/>
  <c r="EZ124" i="1" s="1"/>
  <c r="EW124" i="1"/>
  <c r="EU124" i="1" s="1"/>
  <c r="ER124" i="1"/>
  <c r="EP124" i="1" s="1"/>
  <c r="EM124" i="1"/>
  <c r="EK124" i="1" s="1"/>
  <c r="EH124" i="1"/>
  <c r="EF124" i="1" s="1"/>
  <c r="EC124" i="1"/>
  <c r="EA124" i="1" s="1"/>
  <c r="DX124" i="1"/>
  <c r="DV124" i="1" s="1"/>
  <c r="DS124" i="1"/>
  <c r="DQ124" i="1" s="1"/>
  <c r="DN124" i="1"/>
  <c r="DL124" i="1" s="1"/>
  <c r="DI124" i="1"/>
  <c r="DG124" i="1" s="1"/>
  <c r="DD124" i="1"/>
  <c r="DB124" i="1" s="1"/>
  <c r="CY124" i="1"/>
  <c r="CW124" i="1" s="1"/>
  <c r="CT124" i="1"/>
  <c r="CR124" i="1" s="1"/>
  <c r="CO124" i="1"/>
  <c r="CM124" i="1" s="1"/>
  <c r="CJ124" i="1"/>
  <c r="CH124" i="1" s="1"/>
  <c r="CE124" i="1"/>
  <c r="CC124" i="1" s="1"/>
  <c r="BZ124" i="1"/>
  <c r="BX124" i="1" s="1"/>
  <c r="BU124" i="1"/>
  <c r="BS124" i="1" s="1"/>
  <c r="BO124" i="1"/>
  <c r="BN124" i="1"/>
  <c r="BJ124" i="1"/>
  <c r="BI124" i="1"/>
  <c r="BE124" i="1"/>
  <c r="BD124" i="1"/>
  <c r="AY124" i="1"/>
  <c r="AU124" i="1"/>
  <c r="AT124" i="1"/>
  <c r="AP124" i="1"/>
  <c r="AO124" i="1"/>
  <c r="AK124" i="1"/>
  <c r="AJ124" i="1"/>
  <c r="AF124" i="1"/>
  <c r="AE124" i="1"/>
  <c r="AA124" i="1"/>
  <c r="Z124" i="1"/>
  <c r="Q124" i="1"/>
  <c r="FT231" i="1"/>
  <c r="FQ231" i="1"/>
  <c r="FO231" i="1" s="1"/>
  <c r="FL231" i="1"/>
  <c r="FJ231" i="1" s="1"/>
  <c r="FG231" i="1"/>
  <c r="FE231" i="1" s="1"/>
  <c r="FB231" i="1"/>
  <c r="EZ231" i="1" s="1"/>
  <c r="EW231" i="1"/>
  <c r="EU231" i="1" s="1"/>
  <c r="ER231" i="1"/>
  <c r="EP231" i="1" s="1"/>
  <c r="EM231" i="1"/>
  <c r="EK231" i="1" s="1"/>
  <c r="EH231" i="1"/>
  <c r="EF231" i="1" s="1"/>
  <c r="EC231" i="1"/>
  <c r="EA231" i="1" s="1"/>
  <c r="DX231" i="1"/>
  <c r="DV231" i="1" s="1"/>
  <c r="DS231" i="1"/>
  <c r="DQ231" i="1" s="1"/>
  <c r="DN231" i="1"/>
  <c r="DL231" i="1" s="1"/>
  <c r="DI231" i="1"/>
  <c r="DG231" i="1" s="1"/>
  <c r="DD231" i="1"/>
  <c r="DB231" i="1" s="1"/>
  <c r="CY231" i="1"/>
  <c r="CW231" i="1" s="1"/>
  <c r="CT231" i="1"/>
  <c r="CR231" i="1" s="1"/>
  <c r="CO231" i="1"/>
  <c r="CM231" i="1" s="1"/>
  <c r="CJ231" i="1"/>
  <c r="CH231" i="1" s="1"/>
  <c r="CE231" i="1"/>
  <c r="CC231" i="1" s="1"/>
  <c r="BZ231" i="1"/>
  <c r="BX231" i="1" s="1"/>
  <c r="BU231" i="1"/>
  <c r="BS231" i="1" s="1"/>
  <c r="BO231" i="1"/>
  <c r="BN231" i="1"/>
  <c r="BJ231" i="1"/>
  <c r="BI231" i="1"/>
  <c r="BD231" i="1"/>
  <c r="AY231" i="1"/>
  <c r="AU231" i="1"/>
  <c r="AT231" i="1"/>
  <c r="AP231" i="1"/>
  <c r="AO231" i="1"/>
  <c r="AK231" i="1"/>
  <c r="AJ231" i="1"/>
  <c r="AF231" i="1"/>
  <c r="AE231" i="1"/>
  <c r="AA231" i="1"/>
  <c r="Z231" i="1"/>
  <c r="Q231" i="1"/>
  <c r="FT592" i="1"/>
  <c r="FQ592" i="1"/>
  <c r="FO592" i="1" s="1"/>
  <c r="FL592" i="1"/>
  <c r="FJ592" i="1" s="1"/>
  <c r="FG592" i="1"/>
  <c r="FE592" i="1" s="1"/>
  <c r="FB592" i="1"/>
  <c r="EZ592" i="1" s="1"/>
  <c r="EW592" i="1"/>
  <c r="EU592" i="1" s="1"/>
  <c r="ER592" i="1"/>
  <c r="EP592" i="1" s="1"/>
  <c r="EM592" i="1"/>
  <c r="EK592" i="1" s="1"/>
  <c r="EH592" i="1"/>
  <c r="EF592" i="1" s="1"/>
  <c r="EC592" i="1"/>
  <c r="EA592" i="1" s="1"/>
  <c r="DX592" i="1"/>
  <c r="DV592" i="1" s="1"/>
  <c r="DS592" i="1"/>
  <c r="DQ592" i="1" s="1"/>
  <c r="DN592" i="1"/>
  <c r="DL592" i="1" s="1"/>
  <c r="DI592" i="1"/>
  <c r="DG592" i="1" s="1"/>
  <c r="DD592" i="1"/>
  <c r="DB592" i="1" s="1"/>
  <c r="CY592" i="1"/>
  <c r="CW592" i="1" s="1"/>
  <c r="CT592" i="1"/>
  <c r="CR592" i="1" s="1"/>
  <c r="CO592" i="1"/>
  <c r="CM592" i="1" s="1"/>
  <c r="CJ592" i="1"/>
  <c r="CH592" i="1" s="1"/>
  <c r="CE592" i="1"/>
  <c r="CC592" i="1" s="1"/>
  <c r="BZ592" i="1"/>
  <c r="BX592" i="1" s="1"/>
  <c r="BU592" i="1"/>
  <c r="BS592" i="1" s="1"/>
  <c r="BO592" i="1"/>
  <c r="BN592" i="1"/>
  <c r="BJ592" i="1"/>
  <c r="BI592" i="1"/>
  <c r="BD592" i="1"/>
  <c r="AY592" i="1"/>
  <c r="AU592" i="1"/>
  <c r="AT592" i="1"/>
  <c r="AP592" i="1"/>
  <c r="AO592" i="1"/>
  <c r="AK592" i="1"/>
  <c r="AJ592" i="1"/>
  <c r="AF592" i="1"/>
  <c r="AE592" i="1"/>
  <c r="AA592" i="1"/>
  <c r="Z592" i="1"/>
  <c r="Q592" i="1"/>
  <c r="FT503" i="1"/>
  <c r="FQ503" i="1"/>
  <c r="FO503" i="1" s="1"/>
  <c r="FL503" i="1"/>
  <c r="FJ503" i="1" s="1"/>
  <c r="FG503" i="1"/>
  <c r="FE503" i="1" s="1"/>
  <c r="FB503" i="1"/>
  <c r="EZ503" i="1" s="1"/>
  <c r="EW503" i="1"/>
  <c r="EU503" i="1" s="1"/>
  <c r="ER503" i="1"/>
  <c r="EP503" i="1" s="1"/>
  <c r="EM503" i="1"/>
  <c r="EK503" i="1" s="1"/>
  <c r="EH503" i="1"/>
  <c r="EF503" i="1" s="1"/>
  <c r="EC503" i="1"/>
  <c r="EA503" i="1" s="1"/>
  <c r="DX503" i="1"/>
  <c r="DV503" i="1" s="1"/>
  <c r="DS503" i="1"/>
  <c r="DQ503" i="1" s="1"/>
  <c r="DN503" i="1"/>
  <c r="DL503" i="1" s="1"/>
  <c r="DI503" i="1"/>
  <c r="DG503" i="1" s="1"/>
  <c r="DD503" i="1"/>
  <c r="DB503" i="1" s="1"/>
  <c r="CY503" i="1"/>
  <c r="CW503" i="1" s="1"/>
  <c r="CT503" i="1"/>
  <c r="CR503" i="1" s="1"/>
  <c r="CO503" i="1"/>
  <c r="CM503" i="1" s="1"/>
  <c r="CJ503" i="1"/>
  <c r="CH503" i="1" s="1"/>
  <c r="CE503" i="1"/>
  <c r="CC503" i="1" s="1"/>
  <c r="BZ503" i="1"/>
  <c r="BX503" i="1" s="1"/>
  <c r="BU503" i="1"/>
  <c r="BS503" i="1" s="1"/>
  <c r="BO503" i="1"/>
  <c r="BN503" i="1"/>
  <c r="BJ503" i="1"/>
  <c r="BI503" i="1"/>
  <c r="BE503" i="1"/>
  <c r="BD503" i="1"/>
  <c r="AY503" i="1"/>
  <c r="AU503" i="1"/>
  <c r="AT503" i="1"/>
  <c r="AP503" i="1"/>
  <c r="AO503" i="1"/>
  <c r="AK503" i="1"/>
  <c r="AJ503" i="1"/>
  <c r="AF503" i="1"/>
  <c r="AE503" i="1"/>
  <c r="AA503" i="1"/>
  <c r="Z503" i="1"/>
  <c r="Q503" i="1"/>
  <c r="FT103" i="1"/>
  <c r="FQ103" i="1"/>
  <c r="FO103" i="1" s="1"/>
  <c r="FL103" i="1"/>
  <c r="FJ103" i="1" s="1"/>
  <c r="FG103" i="1"/>
  <c r="FE103" i="1" s="1"/>
  <c r="FB103" i="1"/>
  <c r="EZ103" i="1" s="1"/>
  <c r="EW103" i="1"/>
  <c r="EU103" i="1" s="1"/>
  <c r="ER103" i="1"/>
  <c r="EP103" i="1" s="1"/>
  <c r="EM103" i="1"/>
  <c r="EK103" i="1" s="1"/>
  <c r="EH103" i="1"/>
  <c r="EF103" i="1" s="1"/>
  <c r="EC103" i="1"/>
  <c r="EA103" i="1" s="1"/>
  <c r="DX103" i="1"/>
  <c r="DV103" i="1" s="1"/>
  <c r="DS103" i="1"/>
  <c r="DQ103" i="1" s="1"/>
  <c r="DN103" i="1"/>
  <c r="DL103" i="1" s="1"/>
  <c r="DI103" i="1"/>
  <c r="DG103" i="1" s="1"/>
  <c r="DD103" i="1"/>
  <c r="DB103" i="1" s="1"/>
  <c r="CY103" i="1"/>
  <c r="CW103" i="1" s="1"/>
  <c r="CT103" i="1"/>
  <c r="CR103" i="1" s="1"/>
  <c r="CO103" i="1"/>
  <c r="CM103" i="1" s="1"/>
  <c r="CJ103" i="1"/>
  <c r="CH103" i="1" s="1"/>
  <c r="CE103" i="1"/>
  <c r="CC103" i="1" s="1"/>
  <c r="BZ103" i="1"/>
  <c r="BX103" i="1" s="1"/>
  <c r="BU103" i="1"/>
  <c r="BS103" i="1" s="1"/>
  <c r="BO103" i="1"/>
  <c r="BN103" i="1"/>
  <c r="BJ103" i="1"/>
  <c r="BI103" i="1"/>
  <c r="BE103" i="1"/>
  <c r="BD103" i="1"/>
  <c r="AY103" i="1"/>
  <c r="AU103" i="1"/>
  <c r="AT103" i="1"/>
  <c r="AP103" i="1"/>
  <c r="AO103" i="1"/>
  <c r="AK103" i="1"/>
  <c r="AJ103" i="1"/>
  <c r="AF103" i="1"/>
  <c r="AE103" i="1"/>
  <c r="AA103" i="1"/>
  <c r="Z103" i="1"/>
  <c r="Q103" i="1"/>
  <c r="FT117" i="1"/>
  <c r="FQ117" i="1"/>
  <c r="FO117" i="1" s="1"/>
  <c r="FL117" i="1"/>
  <c r="FJ117" i="1" s="1"/>
  <c r="FG117" i="1"/>
  <c r="FE117" i="1" s="1"/>
  <c r="FB117" i="1"/>
  <c r="EZ117" i="1" s="1"/>
  <c r="EW117" i="1"/>
  <c r="EU117" i="1" s="1"/>
  <c r="ER117" i="1"/>
  <c r="EP117" i="1" s="1"/>
  <c r="EM117" i="1"/>
  <c r="EK117" i="1" s="1"/>
  <c r="EH117" i="1"/>
  <c r="EF117" i="1" s="1"/>
  <c r="EC117" i="1"/>
  <c r="EA117" i="1" s="1"/>
  <c r="DX117" i="1"/>
  <c r="DV117" i="1" s="1"/>
  <c r="DS117" i="1"/>
  <c r="DQ117" i="1" s="1"/>
  <c r="DN117" i="1"/>
  <c r="DL117" i="1" s="1"/>
  <c r="DI117" i="1"/>
  <c r="DG117" i="1" s="1"/>
  <c r="DD117" i="1"/>
  <c r="DB117" i="1" s="1"/>
  <c r="CY117" i="1"/>
  <c r="CW117" i="1" s="1"/>
  <c r="CT117" i="1"/>
  <c r="CR117" i="1" s="1"/>
  <c r="CO117" i="1"/>
  <c r="CM117" i="1" s="1"/>
  <c r="CJ117" i="1"/>
  <c r="CH117" i="1" s="1"/>
  <c r="CE117" i="1"/>
  <c r="CC117" i="1" s="1"/>
  <c r="BZ117" i="1"/>
  <c r="BX117" i="1" s="1"/>
  <c r="BU117" i="1"/>
  <c r="BS117" i="1" s="1"/>
  <c r="BO117" i="1"/>
  <c r="BN117" i="1"/>
  <c r="BJ117" i="1"/>
  <c r="BI117" i="1"/>
  <c r="BE117" i="1"/>
  <c r="BD117" i="1"/>
  <c r="AY117" i="1"/>
  <c r="AU117" i="1"/>
  <c r="AT117" i="1"/>
  <c r="AP117" i="1"/>
  <c r="AO117" i="1"/>
  <c r="AK117" i="1"/>
  <c r="AJ117" i="1"/>
  <c r="AF117" i="1"/>
  <c r="AE117" i="1"/>
  <c r="AA117" i="1"/>
  <c r="Z117" i="1"/>
  <c r="Q117" i="1"/>
  <c r="FT300" i="1"/>
  <c r="FQ300" i="1"/>
  <c r="FO300" i="1" s="1"/>
  <c r="FL300" i="1"/>
  <c r="FJ300" i="1" s="1"/>
  <c r="FG300" i="1"/>
  <c r="FE300" i="1" s="1"/>
  <c r="FB300" i="1"/>
  <c r="EZ300" i="1" s="1"/>
  <c r="EW300" i="1"/>
  <c r="EU300" i="1" s="1"/>
  <c r="ER300" i="1"/>
  <c r="EP300" i="1" s="1"/>
  <c r="EM300" i="1"/>
  <c r="EK300" i="1" s="1"/>
  <c r="EH300" i="1"/>
  <c r="EF300" i="1" s="1"/>
  <c r="EC300" i="1"/>
  <c r="EA300" i="1" s="1"/>
  <c r="DX300" i="1"/>
  <c r="DV300" i="1" s="1"/>
  <c r="DS300" i="1"/>
  <c r="DQ300" i="1" s="1"/>
  <c r="DN300" i="1"/>
  <c r="DL300" i="1" s="1"/>
  <c r="DI300" i="1"/>
  <c r="DG300" i="1" s="1"/>
  <c r="DD300" i="1"/>
  <c r="DB300" i="1" s="1"/>
  <c r="CY300" i="1"/>
  <c r="CW300" i="1" s="1"/>
  <c r="CT300" i="1"/>
  <c r="CR300" i="1" s="1"/>
  <c r="CO300" i="1"/>
  <c r="CM300" i="1" s="1"/>
  <c r="CJ300" i="1"/>
  <c r="CH300" i="1" s="1"/>
  <c r="CE300" i="1"/>
  <c r="CC300" i="1" s="1"/>
  <c r="BZ300" i="1"/>
  <c r="BX300" i="1" s="1"/>
  <c r="BU300" i="1"/>
  <c r="BS300" i="1" s="1"/>
  <c r="BO300" i="1"/>
  <c r="BN300" i="1"/>
  <c r="BJ300" i="1"/>
  <c r="BI300" i="1"/>
  <c r="BD300" i="1"/>
  <c r="AY300" i="1"/>
  <c r="AU300" i="1"/>
  <c r="AT300" i="1"/>
  <c r="AP300" i="1"/>
  <c r="AO300" i="1"/>
  <c r="AK300" i="1"/>
  <c r="AJ300" i="1"/>
  <c r="AF300" i="1"/>
  <c r="AE300" i="1"/>
  <c r="AA300" i="1"/>
  <c r="Z300" i="1"/>
  <c r="Q300" i="1"/>
  <c r="FT7" i="1"/>
  <c r="FQ7" i="1"/>
  <c r="FO7" i="1" s="1"/>
  <c r="FL7" i="1"/>
  <c r="FJ7" i="1" s="1"/>
  <c r="FG7" i="1"/>
  <c r="FE7" i="1" s="1"/>
  <c r="FB7" i="1"/>
  <c r="EZ7" i="1" s="1"/>
  <c r="EW7" i="1"/>
  <c r="EU7" i="1" s="1"/>
  <c r="ER7" i="1"/>
  <c r="EP7" i="1" s="1"/>
  <c r="EM7" i="1"/>
  <c r="EK7" i="1" s="1"/>
  <c r="EH7" i="1"/>
  <c r="EF7" i="1" s="1"/>
  <c r="EC7" i="1"/>
  <c r="EA7" i="1" s="1"/>
  <c r="DX7" i="1"/>
  <c r="DV7" i="1" s="1"/>
  <c r="DS7" i="1"/>
  <c r="DQ7" i="1" s="1"/>
  <c r="DN7" i="1"/>
  <c r="DL7" i="1" s="1"/>
  <c r="DI7" i="1"/>
  <c r="DG7" i="1" s="1"/>
  <c r="DD7" i="1"/>
  <c r="DB7" i="1" s="1"/>
  <c r="CY7" i="1"/>
  <c r="CW7" i="1" s="1"/>
  <c r="CT7" i="1"/>
  <c r="CR7" i="1" s="1"/>
  <c r="CO7" i="1"/>
  <c r="CM7" i="1" s="1"/>
  <c r="CJ7" i="1"/>
  <c r="CH7" i="1" s="1"/>
  <c r="CE7" i="1"/>
  <c r="CC7" i="1" s="1"/>
  <c r="BZ7" i="1"/>
  <c r="BX7" i="1" s="1"/>
  <c r="BU7" i="1"/>
  <c r="BS7" i="1" s="1"/>
  <c r="BO7" i="1"/>
  <c r="BN7" i="1"/>
  <c r="BJ7" i="1"/>
  <c r="BI7" i="1"/>
  <c r="BE7" i="1"/>
  <c r="BD7" i="1"/>
  <c r="AY7" i="1"/>
  <c r="AU7" i="1"/>
  <c r="AT7" i="1"/>
  <c r="AP7" i="1"/>
  <c r="AO7" i="1"/>
  <c r="AK7" i="1"/>
  <c r="AJ7" i="1"/>
  <c r="AF7" i="1"/>
  <c r="AE7" i="1"/>
  <c r="AA7" i="1"/>
  <c r="Z7" i="1"/>
  <c r="Q7" i="1"/>
  <c r="FT376" i="1"/>
  <c r="FQ376" i="1"/>
  <c r="FO376" i="1" s="1"/>
  <c r="FL376" i="1"/>
  <c r="FJ376" i="1" s="1"/>
  <c r="FG376" i="1"/>
  <c r="FE376" i="1" s="1"/>
  <c r="FB376" i="1"/>
  <c r="EZ376" i="1" s="1"/>
  <c r="EW376" i="1"/>
  <c r="EU376" i="1" s="1"/>
  <c r="ER376" i="1"/>
  <c r="EP376" i="1" s="1"/>
  <c r="EM376" i="1"/>
  <c r="EK376" i="1" s="1"/>
  <c r="EH376" i="1"/>
  <c r="EF376" i="1" s="1"/>
  <c r="EC376" i="1"/>
  <c r="EA376" i="1" s="1"/>
  <c r="DX376" i="1"/>
  <c r="DV376" i="1" s="1"/>
  <c r="DS376" i="1"/>
  <c r="DQ376" i="1" s="1"/>
  <c r="DN376" i="1"/>
  <c r="DL376" i="1" s="1"/>
  <c r="DI376" i="1"/>
  <c r="DG376" i="1" s="1"/>
  <c r="DD376" i="1"/>
  <c r="DB376" i="1" s="1"/>
  <c r="CY376" i="1"/>
  <c r="CW376" i="1" s="1"/>
  <c r="CT376" i="1"/>
  <c r="CR376" i="1" s="1"/>
  <c r="CO376" i="1"/>
  <c r="CM376" i="1" s="1"/>
  <c r="CJ376" i="1"/>
  <c r="CH376" i="1" s="1"/>
  <c r="CE376" i="1"/>
  <c r="CC376" i="1" s="1"/>
  <c r="BZ376" i="1"/>
  <c r="BX376" i="1" s="1"/>
  <c r="BU376" i="1"/>
  <c r="BS376" i="1" s="1"/>
  <c r="BO376" i="1"/>
  <c r="BN376" i="1"/>
  <c r="BJ376" i="1"/>
  <c r="BI376" i="1"/>
  <c r="BE376" i="1"/>
  <c r="BD376" i="1"/>
  <c r="AY376" i="1"/>
  <c r="AU376" i="1"/>
  <c r="AT376" i="1"/>
  <c r="AP376" i="1"/>
  <c r="AO376" i="1"/>
  <c r="AK376" i="1"/>
  <c r="AJ376" i="1"/>
  <c r="AF376" i="1"/>
  <c r="AE376" i="1"/>
  <c r="AA376" i="1"/>
  <c r="Z376" i="1"/>
  <c r="Q376" i="1"/>
  <c r="FT286" i="1"/>
  <c r="FQ286" i="1"/>
  <c r="FO286" i="1" s="1"/>
  <c r="FL286" i="1"/>
  <c r="FJ286" i="1" s="1"/>
  <c r="FG286" i="1"/>
  <c r="FE286" i="1" s="1"/>
  <c r="FB286" i="1"/>
  <c r="EZ286" i="1" s="1"/>
  <c r="EW286" i="1"/>
  <c r="EU286" i="1" s="1"/>
  <c r="ER286" i="1"/>
  <c r="EP286" i="1" s="1"/>
  <c r="EM286" i="1"/>
  <c r="EK286" i="1" s="1"/>
  <c r="EH286" i="1"/>
  <c r="EF286" i="1" s="1"/>
  <c r="EC286" i="1"/>
  <c r="EA286" i="1" s="1"/>
  <c r="DX286" i="1"/>
  <c r="DV286" i="1" s="1"/>
  <c r="DS286" i="1"/>
  <c r="DQ286" i="1" s="1"/>
  <c r="DN286" i="1"/>
  <c r="DL286" i="1" s="1"/>
  <c r="DI286" i="1"/>
  <c r="DG286" i="1" s="1"/>
  <c r="DD286" i="1"/>
  <c r="DB286" i="1" s="1"/>
  <c r="CY286" i="1"/>
  <c r="CW286" i="1" s="1"/>
  <c r="CT286" i="1"/>
  <c r="CR286" i="1" s="1"/>
  <c r="CO286" i="1"/>
  <c r="CM286" i="1" s="1"/>
  <c r="CJ286" i="1"/>
  <c r="CH286" i="1" s="1"/>
  <c r="CE286" i="1"/>
  <c r="CC286" i="1" s="1"/>
  <c r="BZ286" i="1"/>
  <c r="BX286" i="1" s="1"/>
  <c r="BU286" i="1"/>
  <c r="BS286" i="1" s="1"/>
  <c r="BO286" i="1"/>
  <c r="BN286" i="1"/>
  <c r="BJ286" i="1"/>
  <c r="BI286" i="1"/>
  <c r="BD286" i="1"/>
  <c r="AY286" i="1"/>
  <c r="AU286" i="1"/>
  <c r="AT286" i="1"/>
  <c r="AP286" i="1"/>
  <c r="AO286" i="1"/>
  <c r="AK286" i="1"/>
  <c r="AJ286" i="1"/>
  <c r="AF286" i="1"/>
  <c r="AE286" i="1"/>
  <c r="AA286" i="1"/>
  <c r="Z286" i="1"/>
  <c r="Q286" i="1"/>
  <c r="FT54" i="1"/>
  <c r="FQ54" i="1"/>
  <c r="FO54" i="1" s="1"/>
  <c r="FL54" i="1"/>
  <c r="FJ54" i="1" s="1"/>
  <c r="FG54" i="1"/>
  <c r="FE54" i="1" s="1"/>
  <c r="FB54" i="1"/>
  <c r="EZ54" i="1" s="1"/>
  <c r="EW54" i="1"/>
  <c r="EU54" i="1" s="1"/>
  <c r="ER54" i="1"/>
  <c r="EP54" i="1" s="1"/>
  <c r="EM54" i="1"/>
  <c r="EK54" i="1" s="1"/>
  <c r="EH54" i="1"/>
  <c r="EF54" i="1" s="1"/>
  <c r="EC54" i="1"/>
  <c r="EA54" i="1" s="1"/>
  <c r="DX54" i="1"/>
  <c r="DV54" i="1" s="1"/>
  <c r="DS54" i="1"/>
  <c r="DQ54" i="1" s="1"/>
  <c r="DN54" i="1"/>
  <c r="DL54" i="1" s="1"/>
  <c r="DI54" i="1"/>
  <c r="DG54" i="1" s="1"/>
  <c r="DD54" i="1"/>
  <c r="DB54" i="1" s="1"/>
  <c r="CY54" i="1"/>
  <c r="CW54" i="1" s="1"/>
  <c r="CT54" i="1"/>
  <c r="CR54" i="1" s="1"/>
  <c r="CO54" i="1"/>
  <c r="CM54" i="1" s="1"/>
  <c r="CJ54" i="1"/>
  <c r="CH54" i="1" s="1"/>
  <c r="CE54" i="1"/>
  <c r="CC54" i="1" s="1"/>
  <c r="BZ54" i="1"/>
  <c r="BX54" i="1" s="1"/>
  <c r="BU54" i="1"/>
  <c r="BS54" i="1" s="1"/>
  <c r="BO54" i="1"/>
  <c r="BN54" i="1"/>
  <c r="BJ54" i="1"/>
  <c r="BI54" i="1"/>
  <c r="BE54" i="1"/>
  <c r="BD54" i="1"/>
  <c r="AY54" i="1"/>
  <c r="AU54" i="1"/>
  <c r="AT54" i="1"/>
  <c r="AP54" i="1"/>
  <c r="AO54" i="1"/>
  <c r="AK54" i="1"/>
  <c r="AJ54" i="1"/>
  <c r="AF54" i="1"/>
  <c r="AE54" i="1"/>
  <c r="AA54" i="1"/>
  <c r="Z54" i="1"/>
  <c r="Q54" i="1"/>
  <c r="FT363" i="1"/>
  <c r="FQ363" i="1"/>
  <c r="FO363" i="1" s="1"/>
  <c r="FL363" i="1"/>
  <c r="FJ363" i="1" s="1"/>
  <c r="FG363" i="1"/>
  <c r="FE363" i="1" s="1"/>
  <c r="FB363" i="1"/>
  <c r="EZ363" i="1" s="1"/>
  <c r="EW363" i="1"/>
  <c r="EU363" i="1" s="1"/>
  <c r="ER363" i="1"/>
  <c r="EP363" i="1" s="1"/>
  <c r="EM363" i="1"/>
  <c r="EK363" i="1" s="1"/>
  <c r="EH363" i="1"/>
  <c r="EF363" i="1" s="1"/>
  <c r="EC363" i="1"/>
  <c r="EA363" i="1" s="1"/>
  <c r="DX363" i="1"/>
  <c r="DV363" i="1" s="1"/>
  <c r="DS363" i="1"/>
  <c r="DQ363" i="1" s="1"/>
  <c r="DN363" i="1"/>
  <c r="DL363" i="1" s="1"/>
  <c r="DI363" i="1"/>
  <c r="DG363" i="1" s="1"/>
  <c r="DD363" i="1"/>
  <c r="DB363" i="1" s="1"/>
  <c r="CY363" i="1"/>
  <c r="CW363" i="1" s="1"/>
  <c r="CT363" i="1"/>
  <c r="CR363" i="1" s="1"/>
  <c r="CO363" i="1"/>
  <c r="CM363" i="1" s="1"/>
  <c r="CJ363" i="1"/>
  <c r="CH363" i="1" s="1"/>
  <c r="CE363" i="1"/>
  <c r="CC363" i="1" s="1"/>
  <c r="BZ363" i="1"/>
  <c r="BX363" i="1" s="1"/>
  <c r="BU363" i="1"/>
  <c r="BS363" i="1" s="1"/>
  <c r="BO363" i="1"/>
  <c r="BN363" i="1"/>
  <c r="BJ363" i="1"/>
  <c r="BI363" i="1"/>
  <c r="BE363" i="1"/>
  <c r="BD363" i="1"/>
  <c r="AY363" i="1"/>
  <c r="AU363" i="1"/>
  <c r="AT363" i="1"/>
  <c r="AP363" i="1"/>
  <c r="AO363" i="1"/>
  <c r="AK363" i="1"/>
  <c r="AJ363" i="1"/>
  <c r="AF363" i="1"/>
  <c r="AE363" i="1"/>
  <c r="AA363" i="1"/>
  <c r="Z363" i="1"/>
  <c r="Q363" i="1"/>
  <c r="FT157" i="1"/>
  <c r="FQ157" i="1"/>
  <c r="FO157" i="1" s="1"/>
  <c r="FL157" i="1"/>
  <c r="FJ157" i="1" s="1"/>
  <c r="FG157" i="1"/>
  <c r="FE157" i="1" s="1"/>
  <c r="FB157" i="1"/>
  <c r="EZ157" i="1" s="1"/>
  <c r="EW157" i="1"/>
  <c r="EU157" i="1" s="1"/>
  <c r="ER157" i="1"/>
  <c r="EP157" i="1" s="1"/>
  <c r="EM157" i="1"/>
  <c r="EK157" i="1" s="1"/>
  <c r="EH157" i="1"/>
  <c r="EF157" i="1" s="1"/>
  <c r="EC157" i="1"/>
  <c r="EA157" i="1" s="1"/>
  <c r="DX157" i="1"/>
  <c r="DV157" i="1" s="1"/>
  <c r="DS157" i="1"/>
  <c r="DQ157" i="1" s="1"/>
  <c r="DN157" i="1"/>
  <c r="DL157" i="1" s="1"/>
  <c r="DI157" i="1"/>
  <c r="DG157" i="1" s="1"/>
  <c r="DD157" i="1"/>
  <c r="DB157" i="1" s="1"/>
  <c r="CY157" i="1"/>
  <c r="CW157" i="1" s="1"/>
  <c r="CT157" i="1"/>
  <c r="CR157" i="1" s="1"/>
  <c r="CO157" i="1"/>
  <c r="CM157" i="1" s="1"/>
  <c r="CJ157" i="1"/>
  <c r="CH157" i="1" s="1"/>
  <c r="CE157" i="1"/>
  <c r="CC157" i="1" s="1"/>
  <c r="BZ157" i="1"/>
  <c r="BX157" i="1" s="1"/>
  <c r="BU157" i="1"/>
  <c r="BS157" i="1" s="1"/>
  <c r="BO157" i="1"/>
  <c r="BN157" i="1"/>
  <c r="BJ157" i="1"/>
  <c r="BI157" i="1"/>
  <c r="BD157" i="1"/>
  <c r="AY157" i="1"/>
  <c r="AU157" i="1"/>
  <c r="AT157" i="1"/>
  <c r="AP157" i="1"/>
  <c r="AO157" i="1"/>
  <c r="AK157" i="1"/>
  <c r="AJ157" i="1"/>
  <c r="AF157" i="1"/>
  <c r="AE157" i="1"/>
  <c r="AA157" i="1"/>
  <c r="Z157" i="1"/>
  <c r="Q157" i="1"/>
  <c r="FT206" i="1"/>
  <c r="FQ206" i="1"/>
  <c r="FO206" i="1" s="1"/>
  <c r="FL206" i="1"/>
  <c r="FJ206" i="1" s="1"/>
  <c r="FG206" i="1"/>
  <c r="FE206" i="1" s="1"/>
  <c r="FB206" i="1"/>
  <c r="EZ206" i="1" s="1"/>
  <c r="EW206" i="1"/>
  <c r="EU206" i="1" s="1"/>
  <c r="ER206" i="1"/>
  <c r="EP206" i="1" s="1"/>
  <c r="EM206" i="1"/>
  <c r="EK206" i="1" s="1"/>
  <c r="EH206" i="1"/>
  <c r="EF206" i="1" s="1"/>
  <c r="EC206" i="1"/>
  <c r="EA206" i="1" s="1"/>
  <c r="DX206" i="1"/>
  <c r="DV206" i="1" s="1"/>
  <c r="DS206" i="1"/>
  <c r="DQ206" i="1" s="1"/>
  <c r="DN206" i="1"/>
  <c r="DL206" i="1" s="1"/>
  <c r="DI206" i="1"/>
  <c r="DG206" i="1" s="1"/>
  <c r="DD206" i="1"/>
  <c r="DB206" i="1" s="1"/>
  <c r="CY206" i="1"/>
  <c r="CW206" i="1" s="1"/>
  <c r="CT206" i="1"/>
  <c r="CR206" i="1" s="1"/>
  <c r="CO206" i="1"/>
  <c r="CM206" i="1" s="1"/>
  <c r="CJ206" i="1"/>
  <c r="CH206" i="1" s="1"/>
  <c r="CE206" i="1"/>
  <c r="CC206" i="1" s="1"/>
  <c r="BZ206" i="1"/>
  <c r="BX206" i="1" s="1"/>
  <c r="BU206" i="1"/>
  <c r="BS206" i="1" s="1"/>
  <c r="BO206" i="1"/>
  <c r="BN206" i="1"/>
  <c r="BJ206" i="1"/>
  <c r="BI206" i="1"/>
  <c r="BE206" i="1"/>
  <c r="BD206" i="1"/>
  <c r="AY206" i="1"/>
  <c r="AU206" i="1"/>
  <c r="AT206" i="1"/>
  <c r="AP206" i="1"/>
  <c r="AO206" i="1"/>
  <c r="AK206" i="1"/>
  <c r="AJ206" i="1"/>
  <c r="AF206" i="1"/>
  <c r="AE206" i="1"/>
  <c r="AA206" i="1"/>
  <c r="Z206" i="1"/>
  <c r="Q206" i="1"/>
  <c r="FT615" i="1"/>
  <c r="FQ615" i="1"/>
  <c r="FO615" i="1" s="1"/>
  <c r="FL615" i="1"/>
  <c r="FJ615" i="1" s="1"/>
  <c r="FG615" i="1"/>
  <c r="FE615" i="1" s="1"/>
  <c r="FB615" i="1"/>
  <c r="EZ615" i="1" s="1"/>
  <c r="EW615" i="1"/>
  <c r="EU615" i="1" s="1"/>
  <c r="ER615" i="1"/>
  <c r="EP615" i="1" s="1"/>
  <c r="EM615" i="1"/>
  <c r="EK615" i="1" s="1"/>
  <c r="EH615" i="1"/>
  <c r="EF615" i="1" s="1"/>
  <c r="EC615" i="1"/>
  <c r="EA615" i="1" s="1"/>
  <c r="DX615" i="1"/>
  <c r="DV615" i="1" s="1"/>
  <c r="DS615" i="1"/>
  <c r="DQ615" i="1" s="1"/>
  <c r="DN615" i="1"/>
  <c r="DL615" i="1" s="1"/>
  <c r="DI615" i="1"/>
  <c r="DG615" i="1" s="1"/>
  <c r="DD615" i="1"/>
  <c r="DB615" i="1" s="1"/>
  <c r="CY615" i="1"/>
  <c r="CW615" i="1" s="1"/>
  <c r="CT615" i="1"/>
  <c r="CR615" i="1" s="1"/>
  <c r="CO615" i="1"/>
  <c r="CM615" i="1" s="1"/>
  <c r="CJ615" i="1"/>
  <c r="CH615" i="1" s="1"/>
  <c r="CE615" i="1"/>
  <c r="CC615" i="1" s="1"/>
  <c r="BZ615" i="1"/>
  <c r="BX615" i="1" s="1"/>
  <c r="BU615" i="1"/>
  <c r="BS615" i="1" s="1"/>
  <c r="BO615" i="1"/>
  <c r="BN615" i="1"/>
  <c r="BJ615" i="1"/>
  <c r="BI615" i="1"/>
  <c r="BE615" i="1"/>
  <c r="BD615" i="1"/>
  <c r="AY615" i="1"/>
  <c r="AU615" i="1"/>
  <c r="AT615" i="1"/>
  <c r="AP615" i="1"/>
  <c r="AO615" i="1"/>
  <c r="AK615" i="1"/>
  <c r="AJ615" i="1"/>
  <c r="AF615" i="1"/>
  <c r="AE615" i="1"/>
  <c r="AA615" i="1"/>
  <c r="Z615" i="1"/>
  <c r="Q615" i="1"/>
  <c r="FT436" i="1"/>
  <c r="FQ436" i="1"/>
  <c r="FO436" i="1" s="1"/>
  <c r="FL436" i="1"/>
  <c r="FJ436" i="1" s="1"/>
  <c r="FG436" i="1"/>
  <c r="FE436" i="1" s="1"/>
  <c r="FB436" i="1"/>
  <c r="EZ436" i="1" s="1"/>
  <c r="EW436" i="1"/>
  <c r="EU436" i="1" s="1"/>
  <c r="ER436" i="1"/>
  <c r="EP436" i="1" s="1"/>
  <c r="EM436" i="1"/>
  <c r="EK436" i="1" s="1"/>
  <c r="EH436" i="1"/>
  <c r="EF436" i="1" s="1"/>
  <c r="EC436" i="1"/>
  <c r="EA436" i="1" s="1"/>
  <c r="DX436" i="1"/>
  <c r="DV436" i="1" s="1"/>
  <c r="DS436" i="1"/>
  <c r="DQ436" i="1" s="1"/>
  <c r="DN436" i="1"/>
  <c r="DL436" i="1" s="1"/>
  <c r="DI436" i="1"/>
  <c r="DG436" i="1" s="1"/>
  <c r="DD436" i="1"/>
  <c r="DB436" i="1" s="1"/>
  <c r="CY436" i="1"/>
  <c r="CW436" i="1" s="1"/>
  <c r="CT436" i="1"/>
  <c r="CR436" i="1" s="1"/>
  <c r="CO436" i="1"/>
  <c r="CM436" i="1" s="1"/>
  <c r="CJ436" i="1"/>
  <c r="CH436" i="1" s="1"/>
  <c r="CE436" i="1"/>
  <c r="CC436" i="1" s="1"/>
  <c r="BZ436" i="1"/>
  <c r="BX436" i="1" s="1"/>
  <c r="BU436" i="1"/>
  <c r="BS436" i="1" s="1"/>
  <c r="BO436" i="1"/>
  <c r="BN436" i="1"/>
  <c r="BJ436" i="1"/>
  <c r="BI436" i="1"/>
  <c r="BD436" i="1"/>
  <c r="AY436" i="1"/>
  <c r="AU436" i="1"/>
  <c r="AT436" i="1"/>
  <c r="AP436" i="1"/>
  <c r="AO436" i="1"/>
  <c r="AK436" i="1"/>
  <c r="AJ436" i="1"/>
  <c r="AF436" i="1"/>
  <c r="AE436" i="1"/>
  <c r="AA436" i="1"/>
  <c r="Z436" i="1"/>
  <c r="Q436" i="1"/>
  <c r="FT481" i="1"/>
  <c r="FQ481" i="1"/>
  <c r="FO481" i="1" s="1"/>
  <c r="FL481" i="1"/>
  <c r="FJ481" i="1" s="1"/>
  <c r="FG481" i="1"/>
  <c r="FE481" i="1" s="1"/>
  <c r="FB481" i="1"/>
  <c r="EZ481" i="1" s="1"/>
  <c r="EW481" i="1"/>
  <c r="EU481" i="1" s="1"/>
  <c r="ER481" i="1"/>
  <c r="EP481" i="1" s="1"/>
  <c r="EM481" i="1"/>
  <c r="EK481" i="1" s="1"/>
  <c r="EH481" i="1"/>
  <c r="EF481" i="1" s="1"/>
  <c r="EC481" i="1"/>
  <c r="EA481" i="1" s="1"/>
  <c r="DX481" i="1"/>
  <c r="DV481" i="1" s="1"/>
  <c r="DS481" i="1"/>
  <c r="DQ481" i="1" s="1"/>
  <c r="DN481" i="1"/>
  <c r="DL481" i="1" s="1"/>
  <c r="DI481" i="1"/>
  <c r="DG481" i="1" s="1"/>
  <c r="DD481" i="1"/>
  <c r="DB481" i="1" s="1"/>
  <c r="CY481" i="1"/>
  <c r="CW481" i="1" s="1"/>
  <c r="CT481" i="1"/>
  <c r="CR481" i="1" s="1"/>
  <c r="CO481" i="1"/>
  <c r="CM481" i="1" s="1"/>
  <c r="CJ481" i="1"/>
  <c r="CH481" i="1" s="1"/>
  <c r="CE481" i="1"/>
  <c r="CC481" i="1" s="1"/>
  <c r="BZ481" i="1"/>
  <c r="BX481" i="1" s="1"/>
  <c r="BU481" i="1"/>
  <c r="BS481" i="1" s="1"/>
  <c r="BO481" i="1"/>
  <c r="BN481" i="1"/>
  <c r="BJ481" i="1"/>
  <c r="BI481" i="1"/>
  <c r="BD481" i="1"/>
  <c r="AY481" i="1"/>
  <c r="AU481" i="1"/>
  <c r="AT481" i="1"/>
  <c r="AP481" i="1"/>
  <c r="AO481" i="1"/>
  <c r="AK481" i="1"/>
  <c r="AJ481" i="1"/>
  <c r="AF481" i="1"/>
  <c r="AE481" i="1"/>
  <c r="AA481" i="1"/>
  <c r="Z481" i="1"/>
  <c r="Q481" i="1"/>
  <c r="FT486" i="1"/>
  <c r="FQ486" i="1"/>
  <c r="FO486" i="1" s="1"/>
  <c r="FL486" i="1"/>
  <c r="FJ486" i="1" s="1"/>
  <c r="FG486" i="1"/>
  <c r="FE486" i="1" s="1"/>
  <c r="FB486" i="1"/>
  <c r="EZ486" i="1" s="1"/>
  <c r="EW486" i="1"/>
  <c r="EU486" i="1" s="1"/>
  <c r="ER486" i="1"/>
  <c r="EP486" i="1" s="1"/>
  <c r="EM486" i="1"/>
  <c r="EK486" i="1" s="1"/>
  <c r="EH486" i="1"/>
  <c r="EF486" i="1" s="1"/>
  <c r="EC486" i="1"/>
  <c r="EA486" i="1" s="1"/>
  <c r="DX486" i="1"/>
  <c r="DV486" i="1" s="1"/>
  <c r="DS486" i="1"/>
  <c r="DQ486" i="1" s="1"/>
  <c r="DN486" i="1"/>
  <c r="DL486" i="1" s="1"/>
  <c r="DI486" i="1"/>
  <c r="DG486" i="1" s="1"/>
  <c r="DD486" i="1"/>
  <c r="DB486" i="1" s="1"/>
  <c r="CY486" i="1"/>
  <c r="CW486" i="1" s="1"/>
  <c r="CT486" i="1"/>
  <c r="CR486" i="1" s="1"/>
  <c r="CO486" i="1"/>
  <c r="CM486" i="1" s="1"/>
  <c r="CJ486" i="1"/>
  <c r="CH486" i="1" s="1"/>
  <c r="CE486" i="1"/>
  <c r="CC486" i="1" s="1"/>
  <c r="BZ486" i="1"/>
  <c r="BX486" i="1" s="1"/>
  <c r="BU486" i="1"/>
  <c r="BS486" i="1" s="1"/>
  <c r="BO486" i="1"/>
  <c r="BN486" i="1"/>
  <c r="BJ486" i="1"/>
  <c r="BI486" i="1"/>
  <c r="BE486" i="1"/>
  <c r="BD486" i="1"/>
  <c r="AY486" i="1"/>
  <c r="AU486" i="1"/>
  <c r="AT486" i="1"/>
  <c r="AP486" i="1"/>
  <c r="AO486" i="1"/>
  <c r="AK486" i="1"/>
  <c r="AJ486" i="1"/>
  <c r="AF486" i="1"/>
  <c r="AE486" i="1"/>
  <c r="AA486" i="1"/>
  <c r="Z486" i="1"/>
  <c r="Q486" i="1"/>
  <c r="FT557" i="1"/>
  <c r="FQ557" i="1"/>
  <c r="FO557" i="1" s="1"/>
  <c r="FL557" i="1"/>
  <c r="FJ557" i="1" s="1"/>
  <c r="FG557" i="1"/>
  <c r="FE557" i="1" s="1"/>
  <c r="FB557" i="1"/>
  <c r="EZ557" i="1" s="1"/>
  <c r="EW557" i="1"/>
  <c r="EU557" i="1" s="1"/>
  <c r="ER557" i="1"/>
  <c r="EP557" i="1" s="1"/>
  <c r="EM557" i="1"/>
  <c r="EK557" i="1" s="1"/>
  <c r="EH557" i="1"/>
  <c r="EF557" i="1" s="1"/>
  <c r="EC557" i="1"/>
  <c r="EA557" i="1" s="1"/>
  <c r="DX557" i="1"/>
  <c r="DV557" i="1" s="1"/>
  <c r="DS557" i="1"/>
  <c r="DQ557" i="1" s="1"/>
  <c r="DN557" i="1"/>
  <c r="DL557" i="1" s="1"/>
  <c r="DI557" i="1"/>
  <c r="DG557" i="1" s="1"/>
  <c r="DD557" i="1"/>
  <c r="DB557" i="1" s="1"/>
  <c r="CY557" i="1"/>
  <c r="CW557" i="1" s="1"/>
  <c r="CT557" i="1"/>
  <c r="CR557" i="1" s="1"/>
  <c r="CO557" i="1"/>
  <c r="CM557" i="1" s="1"/>
  <c r="CJ557" i="1"/>
  <c r="CH557" i="1" s="1"/>
  <c r="CE557" i="1"/>
  <c r="CC557" i="1" s="1"/>
  <c r="BZ557" i="1"/>
  <c r="BX557" i="1" s="1"/>
  <c r="BU557" i="1"/>
  <c r="BS557" i="1" s="1"/>
  <c r="BO557" i="1"/>
  <c r="BN557" i="1"/>
  <c r="BJ557" i="1"/>
  <c r="BI557" i="1"/>
  <c r="BE557" i="1"/>
  <c r="BD557" i="1"/>
  <c r="AY557" i="1"/>
  <c r="AU557" i="1"/>
  <c r="AT557" i="1"/>
  <c r="AP557" i="1"/>
  <c r="AO557" i="1"/>
  <c r="AK557" i="1"/>
  <c r="AJ557" i="1"/>
  <c r="AF557" i="1"/>
  <c r="AE557" i="1"/>
  <c r="AA557" i="1"/>
  <c r="Z557" i="1"/>
  <c r="Q557" i="1"/>
  <c r="FT274" i="1"/>
  <c r="FQ274" i="1"/>
  <c r="FO274" i="1" s="1"/>
  <c r="FL274" i="1"/>
  <c r="FJ274" i="1" s="1"/>
  <c r="FG274" i="1"/>
  <c r="FE274" i="1" s="1"/>
  <c r="FB274" i="1"/>
  <c r="EZ274" i="1" s="1"/>
  <c r="EW274" i="1"/>
  <c r="EU274" i="1" s="1"/>
  <c r="ER274" i="1"/>
  <c r="EP274" i="1" s="1"/>
  <c r="EM274" i="1"/>
  <c r="EK274" i="1" s="1"/>
  <c r="EH274" i="1"/>
  <c r="EF274" i="1" s="1"/>
  <c r="EC274" i="1"/>
  <c r="EA274" i="1" s="1"/>
  <c r="DX274" i="1"/>
  <c r="DV274" i="1" s="1"/>
  <c r="DS274" i="1"/>
  <c r="DQ274" i="1" s="1"/>
  <c r="DN274" i="1"/>
  <c r="DL274" i="1" s="1"/>
  <c r="DI274" i="1"/>
  <c r="DG274" i="1" s="1"/>
  <c r="DD274" i="1"/>
  <c r="DB274" i="1" s="1"/>
  <c r="CY274" i="1"/>
  <c r="CW274" i="1" s="1"/>
  <c r="CT274" i="1"/>
  <c r="CR274" i="1" s="1"/>
  <c r="CO274" i="1"/>
  <c r="CM274" i="1" s="1"/>
  <c r="CJ274" i="1"/>
  <c r="CH274" i="1" s="1"/>
  <c r="CE274" i="1"/>
  <c r="CC274" i="1" s="1"/>
  <c r="BZ274" i="1"/>
  <c r="BX274" i="1" s="1"/>
  <c r="BU274" i="1"/>
  <c r="BS274" i="1" s="1"/>
  <c r="BO274" i="1"/>
  <c r="BN274" i="1"/>
  <c r="BJ274" i="1"/>
  <c r="BI274" i="1"/>
  <c r="BE274" i="1"/>
  <c r="BD274" i="1"/>
  <c r="AY274" i="1"/>
  <c r="AU274" i="1"/>
  <c r="AT274" i="1"/>
  <c r="AP274" i="1"/>
  <c r="AO274" i="1"/>
  <c r="AK274" i="1"/>
  <c r="AJ274" i="1"/>
  <c r="AF274" i="1"/>
  <c r="AE274" i="1"/>
  <c r="AA274" i="1"/>
  <c r="Z274" i="1"/>
  <c r="Q274" i="1"/>
  <c r="FT273" i="1"/>
  <c r="FQ273" i="1"/>
  <c r="FO273" i="1" s="1"/>
  <c r="FL273" i="1"/>
  <c r="FJ273" i="1" s="1"/>
  <c r="FG273" i="1"/>
  <c r="FE273" i="1" s="1"/>
  <c r="FB273" i="1"/>
  <c r="EZ273" i="1" s="1"/>
  <c r="EW273" i="1"/>
  <c r="EU273" i="1" s="1"/>
  <c r="ER273" i="1"/>
  <c r="EP273" i="1" s="1"/>
  <c r="EM273" i="1"/>
  <c r="EK273" i="1" s="1"/>
  <c r="EH273" i="1"/>
  <c r="EF273" i="1" s="1"/>
  <c r="EC273" i="1"/>
  <c r="EA273" i="1" s="1"/>
  <c r="DX273" i="1"/>
  <c r="DV273" i="1" s="1"/>
  <c r="DS273" i="1"/>
  <c r="DQ273" i="1" s="1"/>
  <c r="DN273" i="1"/>
  <c r="DL273" i="1" s="1"/>
  <c r="DI273" i="1"/>
  <c r="DG273" i="1" s="1"/>
  <c r="DD273" i="1"/>
  <c r="DB273" i="1" s="1"/>
  <c r="CY273" i="1"/>
  <c r="CW273" i="1" s="1"/>
  <c r="CT273" i="1"/>
  <c r="CR273" i="1" s="1"/>
  <c r="CO273" i="1"/>
  <c r="CM273" i="1" s="1"/>
  <c r="CJ273" i="1"/>
  <c r="CH273" i="1" s="1"/>
  <c r="CE273" i="1"/>
  <c r="CC273" i="1" s="1"/>
  <c r="BZ273" i="1"/>
  <c r="BX273" i="1" s="1"/>
  <c r="BU273" i="1"/>
  <c r="BS273" i="1" s="1"/>
  <c r="BO273" i="1"/>
  <c r="BN273" i="1"/>
  <c r="BJ273" i="1"/>
  <c r="BI273" i="1"/>
  <c r="BE273" i="1"/>
  <c r="BD273" i="1"/>
  <c r="AY273" i="1"/>
  <c r="AU273" i="1"/>
  <c r="AT273" i="1"/>
  <c r="AP273" i="1"/>
  <c r="AO273" i="1"/>
  <c r="AK273" i="1"/>
  <c r="AJ273" i="1"/>
  <c r="AF273" i="1"/>
  <c r="AE273" i="1"/>
  <c r="AA273" i="1"/>
  <c r="Z273" i="1"/>
  <c r="Q273" i="1"/>
  <c r="FT11" i="1"/>
  <c r="FQ11" i="1"/>
  <c r="FO11" i="1" s="1"/>
  <c r="FL11" i="1"/>
  <c r="FJ11" i="1" s="1"/>
  <c r="FG11" i="1"/>
  <c r="FE11" i="1" s="1"/>
  <c r="FB11" i="1"/>
  <c r="EZ11" i="1" s="1"/>
  <c r="EW11" i="1"/>
  <c r="EU11" i="1" s="1"/>
  <c r="ER11" i="1"/>
  <c r="EP11" i="1" s="1"/>
  <c r="EM11" i="1"/>
  <c r="EK11" i="1" s="1"/>
  <c r="EH11" i="1"/>
  <c r="EF11" i="1" s="1"/>
  <c r="EC11" i="1"/>
  <c r="EA11" i="1" s="1"/>
  <c r="DX11" i="1"/>
  <c r="DV11" i="1" s="1"/>
  <c r="DS11" i="1"/>
  <c r="DQ11" i="1" s="1"/>
  <c r="DN11" i="1"/>
  <c r="DL11" i="1" s="1"/>
  <c r="DI11" i="1"/>
  <c r="DG11" i="1" s="1"/>
  <c r="DD11" i="1"/>
  <c r="DB11" i="1" s="1"/>
  <c r="CY11" i="1"/>
  <c r="CW11" i="1" s="1"/>
  <c r="CT11" i="1"/>
  <c r="CR11" i="1" s="1"/>
  <c r="CO11" i="1"/>
  <c r="CM11" i="1" s="1"/>
  <c r="CJ11" i="1"/>
  <c r="CH11" i="1" s="1"/>
  <c r="CE11" i="1"/>
  <c r="CC11" i="1" s="1"/>
  <c r="BZ11" i="1"/>
  <c r="BX11" i="1" s="1"/>
  <c r="BU11" i="1"/>
  <c r="BS11" i="1" s="1"/>
  <c r="BO11" i="1"/>
  <c r="BN11" i="1"/>
  <c r="BJ11" i="1"/>
  <c r="BI11" i="1"/>
  <c r="BE11" i="1"/>
  <c r="BD11" i="1"/>
  <c r="AY11" i="1"/>
  <c r="AU11" i="1"/>
  <c r="AT11" i="1"/>
  <c r="AP11" i="1"/>
  <c r="AO11" i="1"/>
  <c r="AK11" i="1"/>
  <c r="AJ11" i="1"/>
  <c r="AF11" i="1"/>
  <c r="AE11" i="1"/>
  <c r="AA11" i="1"/>
  <c r="Z11" i="1"/>
  <c r="Q11" i="1"/>
  <c r="FT125" i="1"/>
  <c r="FQ125" i="1"/>
  <c r="FO125" i="1" s="1"/>
  <c r="FL125" i="1"/>
  <c r="FJ125" i="1" s="1"/>
  <c r="FG125" i="1"/>
  <c r="FE125" i="1" s="1"/>
  <c r="FB125" i="1"/>
  <c r="EZ125" i="1" s="1"/>
  <c r="EW125" i="1"/>
  <c r="EU125" i="1" s="1"/>
  <c r="ER125" i="1"/>
  <c r="EP125" i="1" s="1"/>
  <c r="EM125" i="1"/>
  <c r="EK125" i="1" s="1"/>
  <c r="EH125" i="1"/>
  <c r="EF125" i="1" s="1"/>
  <c r="EC125" i="1"/>
  <c r="EA125" i="1" s="1"/>
  <c r="DX125" i="1"/>
  <c r="DV125" i="1" s="1"/>
  <c r="DS125" i="1"/>
  <c r="DQ125" i="1" s="1"/>
  <c r="DN125" i="1"/>
  <c r="DL125" i="1" s="1"/>
  <c r="DI125" i="1"/>
  <c r="DG125" i="1" s="1"/>
  <c r="DD125" i="1"/>
  <c r="DB125" i="1" s="1"/>
  <c r="CY125" i="1"/>
  <c r="CW125" i="1" s="1"/>
  <c r="CT125" i="1"/>
  <c r="CR125" i="1" s="1"/>
  <c r="CO125" i="1"/>
  <c r="CM125" i="1" s="1"/>
  <c r="CJ125" i="1"/>
  <c r="CH125" i="1" s="1"/>
  <c r="CE125" i="1"/>
  <c r="CC125" i="1" s="1"/>
  <c r="BZ125" i="1"/>
  <c r="BX125" i="1" s="1"/>
  <c r="BU125" i="1"/>
  <c r="BS125" i="1" s="1"/>
  <c r="BO125" i="1"/>
  <c r="BN125" i="1"/>
  <c r="BJ125" i="1"/>
  <c r="BI125" i="1"/>
  <c r="BE125" i="1"/>
  <c r="BD125" i="1"/>
  <c r="AY125" i="1"/>
  <c r="AU125" i="1"/>
  <c r="AT125" i="1"/>
  <c r="AP125" i="1"/>
  <c r="AO125" i="1"/>
  <c r="AK125" i="1"/>
  <c r="AJ125" i="1"/>
  <c r="AF125" i="1"/>
  <c r="AE125" i="1"/>
  <c r="AA125" i="1"/>
  <c r="Z125" i="1"/>
  <c r="Q125" i="1"/>
  <c r="FT446" i="1"/>
  <c r="FQ446" i="1"/>
  <c r="FO446" i="1" s="1"/>
  <c r="FL446" i="1"/>
  <c r="FJ446" i="1" s="1"/>
  <c r="FG446" i="1"/>
  <c r="FE446" i="1" s="1"/>
  <c r="FB446" i="1"/>
  <c r="EZ446" i="1" s="1"/>
  <c r="EW446" i="1"/>
  <c r="EU446" i="1" s="1"/>
  <c r="ER446" i="1"/>
  <c r="EP446" i="1" s="1"/>
  <c r="EM446" i="1"/>
  <c r="EK446" i="1" s="1"/>
  <c r="EH446" i="1"/>
  <c r="EF446" i="1" s="1"/>
  <c r="EC446" i="1"/>
  <c r="EA446" i="1" s="1"/>
  <c r="DX446" i="1"/>
  <c r="DV446" i="1" s="1"/>
  <c r="DS446" i="1"/>
  <c r="DQ446" i="1" s="1"/>
  <c r="DN446" i="1"/>
  <c r="DL446" i="1" s="1"/>
  <c r="DI446" i="1"/>
  <c r="DG446" i="1" s="1"/>
  <c r="DD446" i="1"/>
  <c r="DB446" i="1" s="1"/>
  <c r="CY446" i="1"/>
  <c r="CW446" i="1" s="1"/>
  <c r="CT446" i="1"/>
  <c r="CR446" i="1" s="1"/>
  <c r="CO446" i="1"/>
  <c r="CM446" i="1" s="1"/>
  <c r="CJ446" i="1"/>
  <c r="CH446" i="1" s="1"/>
  <c r="CE446" i="1"/>
  <c r="CC446" i="1" s="1"/>
  <c r="BZ446" i="1"/>
  <c r="BX446" i="1" s="1"/>
  <c r="BU446" i="1"/>
  <c r="BS446" i="1" s="1"/>
  <c r="BO446" i="1"/>
  <c r="BN446" i="1"/>
  <c r="BJ446" i="1"/>
  <c r="BI446" i="1"/>
  <c r="BD446" i="1"/>
  <c r="AY446" i="1"/>
  <c r="AU446" i="1"/>
  <c r="AT446" i="1"/>
  <c r="AP446" i="1"/>
  <c r="AO446" i="1"/>
  <c r="AK446" i="1"/>
  <c r="AJ446" i="1"/>
  <c r="AF446" i="1"/>
  <c r="AE446" i="1"/>
  <c r="AA446" i="1"/>
  <c r="Z446" i="1"/>
  <c r="Q446" i="1"/>
  <c r="FT162" i="1"/>
  <c r="FQ162" i="1"/>
  <c r="FO162" i="1" s="1"/>
  <c r="FL162" i="1"/>
  <c r="FJ162" i="1" s="1"/>
  <c r="FG162" i="1"/>
  <c r="FE162" i="1" s="1"/>
  <c r="FB162" i="1"/>
  <c r="EZ162" i="1" s="1"/>
  <c r="EW162" i="1"/>
  <c r="EU162" i="1" s="1"/>
  <c r="ER162" i="1"/>
  <c r="EP162" i="1" s="1"/>
  <c r="EM162" i="1"/>
  <c r="EK162" i="1" s="1"/>
  <c r="EH162" i="1"/>
  <c r="EF162" i="1" s="1"/>
  <c r="EC162" i="1"/>
  <c r="EA162" i="1" s="1"/>
  <c r="DX162" i="1"/>
  <c r="DV162" i="1" s="1"/>
  <c r="DS162" i="1"/>
  <c r="DQ162" i="1" s="1"/>
  <c r="DN162" i="1"/>
  <c r="DL162" i="1" s="1"/>
  <c r="DI162" i="1"/>
  <c r="DG162" i="1" s="1"/>
  <c r="DD162" i="1"/>
  <c r="DB162" i="1" s="1"/>
  <c r="CY162" i="1"/>
  <c r="CW162" i="1" s="1"/>
  <c r="CT162" i="1"/>
  <c r="CR162" i="1" s="1"/>
  <c r="CO162" i="1"/>
  <c r="CM162" i="1" s="1"/>
  <c r="CJ162" i="1"/>
  <c r="CH162" i="1" s="1"/>
  <c r="CE162" i="1"/>
  <c r="CC162" i="1" s="1"/>
  <c r="BZ162" i="1"/>
  <c r="BX162" i="1" s="1"/>
  <c r="BU162" i="1"/>
  <c r="BS162" i="1" s="1"/>
  <c r="BO162" i="1"/>
  <c r="BN162" i="1"/>
  <c r="BJ162" i="1"/>
  <c r="BI162" i="1"/>
  <c r="BE162" i="1"/>
  <c r="BD162" i="1"/>
  <c r="AY162" i="1"/>
  <c r="AU162" i="1"/>
  <c r="AT162" i="1"/>
  <c r="AP162" i="1"/>
  <c r="AO162" i="1"/>
  <c r="AK162" i="1"/>
  <c r="AJ162" i="1"/>
  <c r="AF162" i="1"/>
  <c r="AE162" i="1"/>
  <c r="AA162" i="1"/>
  <c r="Z162" i="1"/>
  <c r="Q162" i="1"/>
  <c r="FT31" i="1"/>
  <c r="FQ31" i="1"/>
  <c r="FO31" i="1" s="1"/>
  <c r="FL31" i="1"/>
  <c r="FJ31" i="1" s="1"/>
  <c r="FG31" i="1"/>
  <c r="FE31" i="1" s="1"/>
  <c r="FB31" i="1"/>
  <c r="EZ31" i="1" s="1"/>
  <c r="EW31" i="1"/>
  <c r="EU31" i="1" s="1"/>
  <c r="ER31" i="1"/>
  <c r="EP31" i="1" s="1"/>
  <c r="EM31" i="1"/>
  <c r="EK31" i="1" s="1"/>
  <c r="EH31" i="1"/>
  <c r="EF31" i="1" s="1"/>
  <c r="EC31" i="1"/>
  <c r="EA31" i="1" s="1"/>
  <c r="DX31" i="1"/>
  <c r="DV31" i="1" s="1"/>
  <c r="DS31" i="1"/>
  <c r="DQ31" i="1" s="1"/>
  <c r="DN31" i="1"/>
  <c r="DL31" i="1" s="1"/>
  <c r="DI31" i="1"/>
  <c r="DG31" i="1" s="1"/>
  <c r="DD31" i="1"/>
  <c r="DB31" i="1" s="1"/>
  <c r="CY31" i="1"/>
  <c r="CW31" i="1" s="1"/>
  <c r="CT31" i="1"/>
  <c r="CR31" i="1" s="1"/>
  <c r="CO31" i="1"/>
  <c r="CM31" i="1" s="1"/>
  <c r="CJ31" i="1"/>
  <c r="CH31" i="1" s="1"/>
  <c r="CE31" i="1"/>
  <c r="CC31" i="1" s="1"/>
  <c r="BZ31" i="1"/>
  <c r="BX31" i="1" s="1"/>
  <c r="BU31" i="1"/>
  <c r="BS31" i="1" s="1"/>
  <c r="BO31" i="1"/>
  <c r="BN31" i="1"/>
  <c r="BJ31" i="1"/>
  <c r="BI31" i="1"/>
  <c r="BE31" i="1"/>
  <c r="BD31" i="1"/>
  <c r="AY31" i="1"/>
  <c r="AU31" i="1"/>
  <c r="AT31" i="1"/>
  <c r="AP31" i="1"/>
  <c r="AO31" i="1"/>
  <c r="AK31" i="1"/>
  <c r="AJ31" i="1"/>
  <c r="AF31" i="1"/>
  <c r="AE31" i="1"/>
  <c r="AA31" i="1"/>
  <c r="Z31" i="1"/>
  <c r="Q31" i="1"/>
  <c r="FT229" i="1"/>
  <c r="FQ229" i="1"/>
  <c r="FO229" i="1" s="1"/>
  <c r="FL229" i="1"/>
  <c r="FJ229" i="1" s="1"/>
  <c r="FG229" i="1"/>
  <c r="FE229" i="1" s="1"/>
  <c r="FB229" i="1"/>
  <c r="EZ229" i="1" s="1"/>
  <c r="EW229" i="1"/>
  <c r="EU229" i="1" s="1"/>
  <c r="ER229" i="1"/>
  <c r="EP229" i="1" s="1"/>
  <c r="EM229" i="1"/>
  <c r="EK229" i="1" s="1"/>
  <c r="EH229" i="1"/>
  <c r="EF229" i="1" s="1"/>
  <c r="EC229" i="1"/>
  <c r="EA229" i="1" s="1"/>
  <c r="DX229" i="1"/>
  <c r="DV229" i="1" s="1"/>
  <c r="DS229" i="1"/>
  <c r="DQ229" i="1" s="1"/>
  <c r="DN229" i="1"/>
  <c r="DL229" i="1" s="1"/>
  <c r="DI229" i="1"/>
  <c r="DG229" i="1" s="1"/>
  <c r="DD229" i="1"/>
  <c r="DB229" i="1" s="1"/>
  <c r="CY229" i="1"/>
  <c r="CW229" i="1" s="1"/>
  <c r="CT229" i="1"/>
  <c r="CR229" i="1" s="1"/>
  <c r="CO229" i="1"/>
  <c r="CM229" i="1" s="1"/>
  <c r="CJ229" i="1"/>
  <c r="CH229" i="1" s="1"/>
  <c r="CE229" i="1"/>
  <c r="CC229" i="1" s="1"/>
  <c r="BZ229" i="1"/>
  <c r="BX229" i="1" s="1"/>
  <c r="BU229" i="1"/>
  <c r="BS229" i="1" s="1"/>
  <c r="BO229" i="1"/>
  <c r="BN229" i="1"/>
  <c r="BJ229" i="1"/>
  <c r="BI229" i="1"/>
  <c r="BE229" i="1"/>
  <c r="BD229" i="1"/>
  <c r="AY229" i="1"/>
  <c r="AU229" i="1"/>
  <c r="AT229" i="1"/>
  <c r="AP229" i="1"/>
  <c r="AO229" i="1"/>
  <c r="AK229" i="1"/>
  <c r="AJ229" i="1"/>
  <c r="AF229" i="1"/>
  <c r="AE229" i="1"/>
  <c r="AA229" i="1"/>
  <c r="Z229" i="1"/>
  <c r="Q229" i="1"/>
  <c r="FT228" i="1"/>
  <c r="FQ228" i="1"/>
  <c r="FO228" i="1" s="1"/>
  <c r="FL228" i="1"/>
  <c r="FJ228" i="1" s="1"/>
  <c r="FG228" i="1"/>
  <c r="FE228" i="1" s="1"/>
  <c r="FB228" i="1"/>
  <c r="EZ228" i="1" s="1"/>
  <c r="EW228" i="1"/>
  <c r="EU228" i="1" s="1"/>
  <c r="ER228" i="1"/>
  <c r="EP228" i="1" s="1"/>
  <c r="EM228" i="1"/>
  <c r="EK228" i="1" s="1"/>
  <c r="EH228" i="1"/>
  <c r="EF228" i="1" s="1"/>
  <c r="EC228" i="1"/>
  <c r="EA228" i="1" s="1"/>
  <c r="DX228" i="1"/>
  <c r="DV228" i="1" s="1"/>
  <c r="DS228" i="1"/>
  <c r="DQ228" i="1" s="1"/>
  <c r="DN228" i="1"/>
  <c r="DL228" i="1" s="1"/>
  <c r="DI228" i="1"/>
  <c r="DG228" i="1" s="1"/>
  <c r="DD228" i="1"/>
  <c r="DB228" i="1" s="1"/>
  <c r="CY228" i="1"/>
  <c r="CW228" i="1" s="1"/>
  <c r="CT228" i="1"/>
  <c r="CR228" i="1" s="1"/>
  <c r="CO228" i="1"/>
  <c r="CM228" i="1" s="1"/>
  <c r="CJ228" i="1"/>
  <c r="CH228" i="1" s="1"/>
  <c r="CE228" i="1"/>
  <c r="CC228" i="1" s="1"/>
  <c r="BZ228" i="1"/>
  <c r="BX228" i="1" s="1"/>
  <c r="BU228" i="1"/>
  <c r="BS228" i="1" s="1"/>
  <c r="BO228" i="1"/>
  <c r="BN228" i="1"/>
  <c r="BJ228" i="1"/>
  <c r="BI228" i="1"/>
  <c r="BE228" i="1"/>
  <c r="BD228" i="1"/>
  <c r="AY228" i="1"/>
  <c r="AU228" i="1"/>
  <c r="AT228" i="1"/>
  <c r="AP228" i="1"/>
  <c r="AO228" i="1"/>
  <c r="AK228" i="1"/>
  <c r="AJ228" i="1"/>
  <c r="AF228" i="1"/>
  <c r="AE228" i="1"/>
  <c r="AA228" i="1"/>
  <c r="Z228" i="1"/>
  <c r="Q228" i="1"/>
  <c r="FT294" i="1"/>
  <c r="FQ294" i="1"/>
  <c r="FO294" i="1" s="1"/>
  <c r="FL294" i="1"/>
  <c r="FJ294" i="1" s="1"/>
  <c r="FG294" i="1"/>
  <c r="FE294" i="1" s="1"/>
  <c r="FB294" i="1"/>
  <c r="EZ294" i="1" s="1"/>
  <c r="EW294" i="1"/>
  <c r="EU294" i="1" s="1"/>
  <c r="ER294" i="1"/>
  <c r="EP294" i="1" s="1"/>
  <c r="EM294" i="1"/>
  <c r="EK294" i="1" s="1"/>
  <c r="EH294" i="1"/>
  <c r="EF294" i="1" s="1"/>
  <c r="EC294" i="1"/>
  <c r="EA294" i="1" s="1"/>
  <c r="DX294" i="1"/>
  <c r="DV294" i="1" s="1"/>
  <c r="DS294" i="1"/>
  <c r="DQ294" i="1" s="1"/>
  <c r="DN294" i="1"/>
  <c r="DL294" i="1" s="1"/>
  <c r="DI294" i="1"/>
  <c r="DG294" i="1" s="1"/>
  <c r="DD294" i="1"/>
  <c r="DB294" i="1" s="1"/>
  <c r="CY294" i="1"/>
  <c r="CW294" i="1" s="1"/>
  <c r="CT294" i="1"/>
  <c r="CR294" i="1" s="1"/>
  <c r="CO294" i="1"/>
  <c r="CM294" i="1" s="1"/>
  <c r="CJ294" i="1"/>
  <c r="CH294" i="1" s="1"/>
  <c r="CE294" i="1"/>
  <c r="CC294" i="1" s="1"/>
  <c r="BZ294" i="1"/>
  <c r="BX294" i="1" s="1"/>
  <c r="BU294" i="1"/>
  <c r="BS294" i="1" s="1"/>
  <c r="BO294" i="1"/>
  <c r="BN294" i="1"/>
  <c r="BJ294" i="1"/>
  <c r="BI294" i="1"/>
  <c r="BE294" i="1"/>
  <c r="BD294" i="1"/>
  <c r="AY294" i="1"/>
  <c r="AU294" i="1"/>
  <c r="AT294" i="1"/>
  <c r="AP294" i="1"/>
  <c r="AO294" i="1"/>
  <c r="AK294" i="1"/>
  <c r="AJ294" i="1"/>
  <c r="AF294" i="1"/>
  <c r="AE294" i="1"/>
  <c r="AA294" i="1"/>
  <c r="Z294" i="1"/>
  <c r="Q294" i="1"/>
  <c r="FT225" i="1"/>
  <c r="FQ225" i="1"/>
  <c r="FO225" i="1" s="1"/>
  <c r="FL225" i="1"/>
  <c r="FJ225" i="1" s="1"/>
  <c r="FG225" i="1"/>
  <c r="FE225" i="1" s="1"/>
  <c r="FB225" i="1"/>
  <c r="EZ225" i="1" s="1"/>
  <c r="EW225" i="1"/>
  <c r="EU225" i="1" s="1"/>
  <c r="ER225" i="1"/>
  <c r="EP225" i="1" s="1"/>
  <c r="EM225" i="1"/>
  <c r="EK225" i="1" s="1"/>
  <c r="EH225" i="1"/>
  <c r="EF225" i="1" s="1"/>
  <c r="EC225" i="1"/>
  <c r="EA225" i="1" s="1"/>
  <c r="DX225" i="1"/>
  <c r="DV225" i="1" s="1"/>
  <c r="DS225" i="1"/>
  <c r="DQ225" i="1" s="1"/>
  <c r="DN225" i="1"/>
  <c r="DL225" i="1" s="1"/>
  <c r="DI225" i="1"/>
  <c r="DG225" i="1" s="1"/>
  <c r="DD225" i="1"/>
  <c r="DB225" i="1" s="1"/>
  <c r="CY225" i="1"/>
  <c r="CW225" i="1" s="1"/>
  <c r="CT225" i="1"/>
  <c r="CR225" i="1" s="1"/>
  <c r="CO225" i="1"/>
  <c r="CM225" i="1" s="1"/>
  <c r="CJ225" i="1"/>
  <c r="CH225" i="1" s="1"/>
  <c r="CE225" i="1"/>
  <c r="CC225" i="1" s="1"/>
  <c r="BZ225" i="1"/>
  <c r="BX225" i="1" s="1"/>
  <c r="BU225" i="1"/>
  <c r="BS225" i="1" s="1"/>
  <c r="BO225" i="1"/>
  <c r="BN225" i="1"/>
  <c r="BJ225" i="1"/>
  <c r="BI225" i="1"/>
  <c r="BE225" i="1"/>
  <c r="BD225" i="1"/>
  <c r="AY225" i="1"/>
  <c r="AU225" i="1"/>
  <c r="AT225" i="1"/>
  <c r="AP225" i="1"/>
  <c r="AO225" i="1"/>
  <c r="AK225" i="1"/>
  <c r="AJ225" i="1"/>
  <c r="AF225" i="1"/>
  <c r="AE225" i="1"/>
  <c r="AA225" i="1"/>
  <c r="Z225" i="1"/>
  <c r="Q225" i="1"/>
  <c r="FT489" i="1"/>
  <c r="FQ489" i="1"/>
  <c r="FO489" i="1" s="1"/>
  <c r="FL489" i="1"/>
  <c r="FJ489" i="1" s="1"/>
  <c r="FG489" i="1"/>
  <c r="FE489" i="1" s="1"/>
  <c r="FB489" i="1"/>
  <c r="EZ489" i="1" s="1"/>
  <c r="EW489" i="1"/>
  <c r="EU489" i="1" s="1"/>
  <c r="ER489" i="1"/>
  <c r="EP489" i="1" s="1"/>
  <c r="EM489" i="1"/>
  <c r="EK489" i="1" s="1"/>
  <c r="EH489" i="1"/>
  <c r="EF489" i="1" s="1"/>
  <c r="EC489" i="1"/>
  <c r="EA489" i="1" s="1"/>
  <c r="DX489" i="1"/>
  <c r="DV489" i="1" s="1"/>
  <c r="DS489" i="1"/>
  <c r="DQ489" i="1" s="1"/>
  <c r="DN489" i="1"/>
  <c r="DL489" i="1" s="1"/>
  <c r="DI489" i="1"/>
  <c r="DG489" i="1" s="1"/>
  <c r="DD489" i="1"/>
  <c r="DB489" i="1" s="1"/>
  <c r="CY489" i="1"/>
  <c r="CW489" i="1" s="1"/>
  <c r="CT489" i="1"/>
  <c r="CR489" i="1" s="1"/>
  <c r="CO489" i="1"/>
  <c r="CM489" i="1" s="1"/>
  <c r="CJ489" i="1"/>
  <c r="CH489" i="1" s="1"/>
  <c r="CE489" i="1"/>
  <c r="CC489" i="1" s="1"/>
  <c r="BZ489" i="1"/>
  <c r="BX489" i="1" s="1"/>
  <c r="BU489" i="1"/>
  <c r="BS489" i="1" s="1"/>
  <c r="BO489" i="1"/>
  <c r="BN489" i="1"/>
  <c r="BJ489" i="1"/>
  <c r="BI489" i="1"/>
  <c r="BD489" i="1"/>
  <c r="AY489" i="1"/>
  <c r="AU489" i="1"/>
  <c r="AT489" i="1"/>
  <c r="AP489" i="1"/>
  <c r="AO489" i="1"/>
  <c r="AK489" i="1"/>
  <c r="AJ489" i="1"/>
  <c r="AF489" i="1"/>
  <c r="AE489" i="1"/>
  <c r="AA489" i="1"/>
  <c r="Z489" i="1"/>
  <c r="Q489" i="1"/>
  <c r="FT488" i="1"/>
  <c r="FQ488" i="1"/>
  <c r="FO488" i="1" s="1"/>
  <c r="FL488" i="1"/>
  <c r="FJ488" i="1" s="1"/>
  <c r="FG488" i="1"/>
  <c r="FE488" i="1" s="1"/>
  <c r="FB488" i="1"/>
  <c r="EZ488" i="1" s="1"/>
  <c r="EW488" i="1"/>
  <c r="EU488" i="1" s="1"/>
  <c r="ER488" i="1"/>
  <c r="EP488" i="1" s="1"/>
  <c r="EM488" i="1"/>
  <c r="EK488" i="1" s="1"/>
  <c r="EH488" i="1"/>
  <c r="EF488" i="1" s="1"/>
  <c r="EC488" i="1"/>
  <c r="EA488" i="1" s="1"/>
  <c r="DX488" i="1"/>
  <c r="DV488" i="1" s="1"/>
  <c r="DS488" i="1"/>
  <c r="DQ488" i="1" s="1"/>
  <c r="DN488" i="1"/>
  <c r="DL488" i="1" s="1"/>
  <c r="DI488" i="1"/>
  <c r="DG488" i="1" s="1"/>
  <c r="DD488" i="1"/>
  <c r="DB488" i="1" s="1"/>
  <c r="CY488" i="1"/>
  <c r="CW488" i="1" s="1"/>
  <c r="CT488" i="1"/>
  <c r="CR488" i="1" s="1"/>
  <c r="CO488" i="1"/>
  <c r="CM488" i="1" s="1"/>
  <c r="CJ488" i="1"/>
  <c r="CH488" i="1" s="1"/>
  <c r="CE488" i="1"/>
  <c r="CC488" i="1" s="1"/>
  <c r="BZ488" i="1"/>
  <c r="BX488" i="1" s="1"/>
  <c r="BU488" i="1"/>
  <c r="BS488" i="1" s="1"/>
  <c r="BO488" i="1"/>
  <c r="BN488" i="1"/>
  <c r="BJ488" i="1"/>
  <c r="BI488" i="1"/>
  <c r="BE488" i="1"/>
  <c r="BD488" i="1"/>
  <c r="AY488" i="1"/>
  <c r="AU488" i="1"/>
  <c r="AT488" i="1"/>
  <c r="AP488" i="1"/>
  <c r="AO488" i="1"/>
  <c r="AK488" i="1"/>
  <c r="AJ488" i="1"/>
  <c r="AF488" i="1"/>
  <c r="AE488" i="1"/>
  <c r="AA488" i="1"/>
  <c r="Z488" i="1"/>
  <c r="Q488" i="1"/>
  <c r="FT487" i="1"/>
  <c r="FQ487" i="1"/>
  <c r="FO487" i="1" s="1"/>
  <c r="FL487" i="1"/>
  <c r="FJ487" i="1" s="1"/>
  <c r="FG487" i="1"/>
  <c r="FE487" i="1" s="1"/>
  <c r="FB487" i="1"/>
  <c r="EZ487" i="1" s="1"/>
  <c r="EW487" i="1"/>
  <c r="EU487" i="1" s="1"/>
  <c r="ER487" i="1"/>
  <c r="EP487" i="1" s="1"/>
  <c r="EM487" i="1"/>
  <c r="EK487" i="1" s="1"/>
  <c r="EH487" i="1"/>
  <c r="EF487" i="1" s="1"/>
  <c r="EC487" i="1"/>
  <c r="EA487" i="1" s="1"/>
  <c r="DX487" i="1"/>
  <c r="DV487" i="1" s="1"/>
  <c r="DS487" i="1"/>
  <c r="DQ487" i="1" s="1"/>
  <c r="DN487" i="1"/>
  <c r="DL487" i="1" s="1"/>
  <c r="DI487" i="1"/>
  <c r="DG487" i="1" s="1"/>
  <c r="DD487" i="1"/>
  <c r="DB487" i="1" s="1"/>
  <c r="CY487" i="1"/>
  <c r="CW487" i="1" s="1"/>
  <c r="CT487" i="1"/>
  <c r="CR487" i="1" s="1"/>
  <c r="CO487" i="1"/>
  <c r="CM487" i="1" s="1"/>
  <c r="CJ487" i="1"/>
  <c r="CH487" i="1" s="1"/>
  <c r="CE487" i="1"/>
  <c r="CC487" i="1" s="1"/>
  <c r="BZ487" i="1"/>
  <c r="BX487" i="1" s="1"/>
  <c r="BU487" i="1"/>
  <c r="BS487" i="1" s="1"/>
  <c r="BO487" i="1"/>
  <c r="BN487" i="1"/>
  <c r="BJ487" i="1"/>
  <c r="BI487" i="1"/>
  <c r="BD487" i="1"/>
  <c r="AY487" i="1"/>
  <c r="AU487" i="1"/>
  <c r="AT487" i="1"/>
  <c r="AP487" i="1"/>
  <c r="AO487" i="1"/>
  <c r="AK487" i="1"/>
  <c r="AJ487" i="1"/>
  <c r="AF487" i="1"/>
  <c r="AE487" i="1"/>
  <c r="AA487" i="1"/>
  <c r="Z487" i="1"/>
  <c r="Q487" i="1"/>
  <c r="FT485" i="1"/>
  <c r="FQ485" i="1"/>
  <c r="FO485" i="1" s="1"/>
  <c r="FL485" i="1"/>
  <c r="FJ485" i="1" s="1"/>
  <c r="FG485" i="1"/>
  <c r="FE485" i="1" s="1"/>
  <c r="FB485" i="1"/>
  <c r="EZ485" i="1" s="1"/>
  <c r="EW485" i="1"/>
  <c r="EU485" i="1" s="1"/>
  <c r="ER485" i="1"/>
  <c r="EP485" i="1" s="1"/>
  <c r="EM485" i="1"/>
  <c r="EK485" i="1" s="1"/>
  <c r="EH485" i="1"/>
  <c r="EF485" i="1" s="1"/>
  <c r="EC485" i="1"/>
  <c r="EA485" i="1" s="1"/>
  <c r="DX485" i="1"/>
  <c r="DV485" i="1" s="1"/>
  <c r="DS485" i="1"/>
  <c r="DQ485" i="1" s="1"/>
  <c r="DN485" i="1"/>
  <c r="DL485" i="1" s="1"/>
  <c r="DI485" i="1"/>
  <c r="DG485" i="1" s="1"/>
  <c r="DD485" i="1"/>
  <c r="DB485" i="1" s="1"/>
  <c r="CY485" i="1"/>
  <c r="CW485" i="1" s="1"/>
  <c r="CT485" i="1"/>
  <c r="CR485" i="1" s="1"/>
  <c r="CO485" i="1"/>
  <c r="CM485" i="1" s="1"/>
  <c r="CJ485" i="1"/>
  <c r="CH485" i="1" s="1"/>
  <c r="CE485" i="1"/>
  <c r="CC485" i="1" s="1"/>
  <c r="BZ485" i="1"/>
  <c r="BX485" i="1" s="1"/>
  <c r="BU485" i="1"/>
  <c r="BS485" i="1" s="1"/>
  <c r="BO485" i="1"/>
  <c r="BN485" i="1"/>
  <c r="BJ485" i="1"/>
  <c r="BI485" i="1"/>
  <c r="BE485" i="1"/>
  <c r="BD485" i="1"/>
  <c r="AY485" i="1"/>
  <c r="AU485" i="1"/>
  <c r="AT485" i="1"/>
  <c r="AP485" i="1"/>
  <c r="AO485" i="1"/>
  <c r="AK485" i="1"/>
  <c r="AJ485" i="1"/>
  <c r="AF485" i="1"/>
  <c r="AE485" i="1"/>
  <c r="AA485" i="1"/>
  <c r="Z485" i="1"/>
  <c r="Q485" i="1"/>
  <c r="FT484" i="1"/>
  <c r="FQ484" i="1"/>
  <c r="FO484" i="1" s="1"/>
  <c r="FL484" i="1"/>
  <c r="FJ484" i="1" s="1"/>
  <c r="FG484" i="1"/>
  <c r="FE484" i="1" s="1"/>
  <c r="FB484" i="1"/>
  <c r="EZ484" i="1" s="1"/>
  <c r="EW484" i="1"/>
  <c r="EU484" i="1" s="1"/>
  <c r="ER484" i="1"/>
  <c r="EP484" i="1" s="1"/>
  <c r="EM484" i="1"/>
  <c r="EK484" i="1" s="1"/>
  <c r="EH484" i="1"/>
  <c r="EF484" i="1" s="1"/>
  <c r="EC484" i="1"/>
  <c r="EA484" i="1" s="1"/>
  <c r="DX484" i="1"/>
  <c r="DV484" i="1" s="1"/>
  <c r="DS484" i="1"/>
  <c r="DQ484" i="1" s="1"/>
  <c r="DN484" i="1"/>
  <c r="DL484" i="1" s="1"/>
  <c r="DI484" i="1"/>
  <c r="DG484" i="1" s="1"/>
  <c r="DD484" i="1"/>
  <c r="DB484" i="1" s="1"/>
  <c r="CY484" i="1"/>
  <c r="CW484" i="1" s="1"/>
  <c r="CT484" i="1"/>
  <c r="CR484" i="1" s="1"/>
  <c r="CO484" i="1"/>
  <c r="CM484" i="1" s="1"/>
  <c r="CJ484" i="1"/>
  <c r="CH484" i="1" s="1"/>
  <c r="CE484" i="1"/>
  <c r="CC484" i="1" s="1"/>
  <c r="BZ484" i="1"/>
  <c r="BX484" i="1" s="1"/>
  <c r="BU484" i="1"/>
  <c r="BS484" i="1" s="1"/>
  <c r="BO484" i="1"/>
  <c r="BN484" i="1"/>
  <c r="BJ484" i="1"/>
  <c r="BI484" i="1"/>
  <c r="BD484" i="1"/>
  <c r="AY484" i="1"/>
  <c r="AU484" i="1"/>
  <c r="AT484" i="1"/>
  <c r="AP484" i="1"/>
  <c r="AO484" i="1"/>
  <c r="AK484" i="1"/>
  <c r="AJ484" i="1"/>
  <c r="AF484" i="1"/>
  <c r="AE484" i="1"/>
  <c r="AA484" i="1"/>
  <c r="Z484" i="1"/>
  <c r="Q484" i="1"/>
  <c r="FT482" i="1"/>
  <c r="FQ482" i="1"/>
  <c r="FO482" i="1" s="1"/>
  <c r="FL482" i="1"/>
  <c r="FJ482" i="1" s="1"/>
  <c r="FG482" i="1"/>
  <c r="FE482" i="1" s="1"/>
  <c r="FB482" i="1"/>
  <c r="EZ482" i="1" s="1"/>
  <c r="EW482" i="1"/>
  <c r="EU482" i="1" s="1"/>
  <c r="ER482" i="1"/>
  <c r="EP482" i="1" s="1"/>
  <c r="EM482" i="1"/>
  <c r="EK482" i="1" s="1"/>
  <c r="EH482" i="1"/>
  <c r="EF482" i="1" s="1"/>
  <c r="EC482" i="1"/>
  <c r="EA482" i="1" s="1"/>
  <c r="DX482" i="1"/>
  <c r="DV482" i="1" s="1"/>
  <c r="DS482" i="1"/>
  <c r="DQ482" i="1" s="1"/>
  <c r="DN482" i="1"/>
  <c r="DL482" i="1" s="1"/>
  <c r="DI482" i="1"/>
  <c r="DG482" i="1" s="1"/>
  <c r="DD482" i="1"/>
  <c r="DB482" i="1" s="1"/>
  <c r="CY482" i="1"/>
  <c r="CW482" i="1" s="1"/>
  <c r="CT482" i="1"/>
  <c r="CR482" i="1" s="1"/>
  <c r="CO482" i="1"/>
  <c r="CM482" i="1" s="1"/>
  <c r="CJ482" i="1"/>
  <c r="CH482" i="1" s="1"/>
  <c r="CE482" i="1"/>
  <c r="CC482" i="1" s="1"/>
  <c r="BZ482" i="1"/>
  <c r="BX482" i="1" s="1"/>
  <c r="BU482" i="1"/>
  <c r="BS482" i="1" s="1"/>
  <c r="BO482" i="1"/>
  <c r="BN482" i="1"/>
  <c r="BJ482" i="1"/>
  <c r="BI482" i="1"/>
  <c r="BD482" i="1"/>
  <c r="AY482" i="1"/>
  <c r="AU482" i="1"/>
  <c r="AT482" i="1"/>
  <c r="AP482" i="1"/>
  <c r="AO482" i="1"/>
  <c r="AK482" i="1"/>
  <c r="AJ482" i="1"/>
  <c r="AF482" i="1"/>
  <c r="AE482" i="1"/>
  <c r="AA482" i="1"/>
  <c r="Z482" i="1"/>
  <c r="Q482" i="1"/>
  <c r="FT480" i="1"/>
  <c r="FQ480" i="1"/>
  <c r="FO480" i="1" s="1"/>
  <c r="FL480" i="1"/>
  <c r="FJ480" i="1" s="1"/>
  <c r="FG480" i="1"/>
  <c r="FE480" i="1" s="1"/>
  <c r="FB480" i="1"/>
  <c r="EZ480" i="1" s="1"/>
  <c r="EW480" i="1"/>
  <c r="EU480" i="1" s="1"/>
  <c r="ER480" i="1"/>
  <c r="EP480" i="1" s="1"/>
  <c r="EM480" i="1"/>
  <c r="EK480" i="1" s="1"/>
  <c r="EH480" i="1"/>
  <c r="EF480" i="1" s="1"/>
  <c r="EC480" i="1"/>
  <c r="EA480" i="1" s="1"/>
  <c r="DX480" i="1"/>
  <c r="DV480" i="1" s="1"/>
  <c r="DS480" i="1"/>
  <c r="DQ480" i="1" s="1"/>
  <c r="DN480" i="1"/>
  <c r="DL480" i="1" s="1"/>
  <c r="DI480" i="1"/>
  <c r="DG480" i="1" s="1"/>
  <c r="DD480" i="1"/>
  <c r="DB480" i="1" s="1"/>
  <c r="CY480" i="1"/>
  <c r="CW480" i="1" s="1"/>
  <c r="CT480" i="1"/>
  <c r="CR480" i="1" s="1"/>
  <c r="CO480" i="1"/>
  <c r="CM480" i="1" s="1"/>
  <c r="CJ480" i="1"/>
  <c r="CH480" i="1" s="1"/>
  <c r="CE480" i="1"/>
  <c r="CC480" i="1" s="1"/>
  <c r="BZ480" i="1"/>
  <c r="BX480" i="1" s="1"/>
  <c r="BU480" i="1"/>
  <c r="BS480" i="1" s="1"/>
  <c r="BO480" i="1"/>
  <c r="BN480" i="1"/>
  <c r="BJ480" i="1"/>
  <c r="BI480" i="1"/>
  <c r="BE480" i="1"/>
  <c r="BD480" i="1"/>
  <c r="AY480" i="1"/>
  <c r="AU480" i="1"/>
  <c r="AT480" i="1"/>
  <c r="AP480" i="1"/>
  <c r="AO480" i="1"/>
  <c r="AK480" i="1"/>
  <c r="AJ480" i="1"/>
  <c r="AF480" i="1"/>
  <c r="AE480" i="1"/>
  <c r="AA480" i="1"/>
  <c r="Z480" i="1"/>
  <c r="Q480" i="1"/>
  <c r="FT696" i="1"/>
  <c r="FQ696" i="1"/>
  <c r="FO696" i="1" s="1"/>
  <c r="FL696" i="1"/>
  <c r="FJ696" i="1" s="1"/>
  <c r="FG696" i="1"/>
  <c r="FE696" i="1" s="1"/>
  <c r="FB696" i="1"/>
  <c r="EZ696" i="1" s="1"/>
  <c r="EW696" i="1"/>
  <c r="EU696" i="1" s="1"/>
  <c r="ER696" i="1"/>
  <c r="EP696" i="1" s="1"/>
  <c r="EM696" i="1"/>
  <c r="EK696" i="1" s="1"/>
  <c r="EH696" i="1"/>
  <c r="EF696" i="1" s="1"/>
  <c r="EC696" i="1"/>
  <c r="EA696" i="1" s="1"/>
  <c r="DX696" i="1"/>
  <c r="DV696" i="1" s="1"/>
  <c r="DS696" i="1"/>
  <c r="DQ696" i="1" s="1"/>
  <c r="DN696" i="1"/>
  <c r="DL696" i="1" s="1"/>
  <c r="DI696" i="1"/>
  <c r="DG696" i="1" s="1"/>
  <c r="DD696" i="1"/>
  <c r="DB696" i="1" s="1"/>
  <c r="CY696" i="1"/>
  <c r="CW696" i="1" s="1"/>
  <c r="CT696" i="1"/>
  <c r="CR696" i="1" s="1"/>
  <c r="CO696" i="1"/>
  <c r="CM696" i="1" s="1"/>
  <c r="CJ696" i="1"/>
  <c r="CH696" i="1" s="1"/>
  <c r="CE696" i="1"/>
  <c r="CC696" i="1" s="1"/>
  <c r="BZ696" i="1"/>
  <c r="BX696" i="1" s="1"/>
  <c r="BU696" i="1"/>
  <c r="BS696" i="1" s="1"/>
  <c r="BO696" i="1"/>
  <c r="BN696" i="1"/>
  <c r="BJ696" i="1"/>
  <c r="BI696" i="1"/>
  <c r="BE696" i="1"/>
  <c r="BD696" i="1"/>
  <c r="AY696" i="1"/>
  <c r="AU696" i="1"/>
  <c r="AT696" i="1"/>
  <c r="AP696" i="1"/>
  <c r="AO696" i="1"/>
  <c r="AK696" i="1"/>
  <c r="AJ696" i="1"/>
  <c r="AF696" i="1"/>
  <c r="AE696" i="1"/>
  <c r="AA696" i="1"/>
  <c r="Z696" i="1"/>
  <c r="Q696" i="1"/>
  <c r="FT479" i="1"/>
  <c r="FQ479" i="1"/>
  <c r="FO479" i="1" s="1"/>
  <c r="FL479" i="1"/>
  <c r="FJ479" i="1" s="1"/>
  <c r="FG479" i="1"/>
  <c r="FE479" i="1" s="1"/>
  <c r="FB479" i="1"/>
  <c r="EZ479" i="1" s="1"/>
  <c r="EW479" i="1"/>
  <c r="EU479" i="1" s="1"/>
  <c r="ER479" i="1"/>
  <c r="EP479" i="1" s="1"/>
  <c r="EM479" i="1"/>
  <c r="EK479" i="1" s="1"/>
  <c r="EH479" i="1"/>
  <c r="EF479" i="1" s="1"/>
  <c r="EC479" i="1"/>
  <c r="EA479" i="1" s="1"/>
  <c r="DX479" i="1"/>
  <c r="DV479" i="1" s="1"/>
  <c r="DS479" i="1"/>
  <c r="DQ479" i="1" s="1"/>
  <c r="DN479" i="1"/>
  <c r="DL479" i="1" s="1"/>
  <c r="DI479" i="1"/>
  <c r="DG479" i="1" s="1"/>
  <c r="DD479" i="1"/>
  <c r="DB479" i="1" s="1"/>
  <c r="CY479" i="1"/>
  <c r="CW479" i="1" s="1"/>
  <c r="CT479" i="1"/>
  <c r="CR479" i="1" s="1"/>
  <c r="CO479" i="1"/>
  <c r="CM479" i="1" s="1"/>
  <c r="CJ479" i="1"/>
  <c r="CH479" i="1" s="1"/>
  <c r="CE479" i="1"/>
  <c r="CC479" i="1" s="1"/>
  <c r="BZ479" i="1"/>
  <c r="BX479" i="1" s="1"/>
  <c r="BU479" i="1"/>
  <c r="BS479" i="1" s="1"/>
  <c r="BO479" i="1"/>
  <c r="BN479" i="1"/>
  <c r="BJ479" i="1"/>
  <c r="BI479" i="1"/>
  <c r="BE479" i="1"/>
  <c r="BD479" i="1"/>
  <c r="AY479" i="1"/>
  <c r="AU479" i="1"/>
  <c r="AT479" i="1"/>
  <c r="AP479" i="1"/>
  <c r="AO479" i="1"/>
  <c r="AK479" i="1"/>
  <c r="AJ479" i="1"/>
  <c r="AF479" i="1"/>
  <c r="AE479" i="1"/>
  <c r="AA479" i="1"/>
  <c r="Z479" i="1"/>
  <c r="Q479" i="1"/>
  <c r="FT695" i="1"/>
  <c r="FQ695" i="1"/>
  <c r="FO695" i="1" s="1"/>
  <c r="FL695" i="1"/>
  <c r="FJ695" i="1" s="1"/>
  <c r="FG695" i="1"/>
  <c r="FE695" i="1" s="1"/>
  <c r="FB695" i="1"/>
  <c r="EZ695" i="1" s="1"/>
  <c r="EW695" i="1"/>
  <c r="EU695" i="1" s="1"/>
  <c r="ER695" i="1"/>
  <c r="EP695" i="1" s="1"/>
  <c r="EM695" i="1"/>
  <c r="EK695" i="1" s="1"/>
  <c r="EH695" i="1"/>
  <c r="EF695" i="1" s="1"/>
  <c r="EC695" i="1"/>
  <c r="EA695" i="1" s="1"/>
  <c r="DX695" i="1"/>
  <c r="DV695" i="1" s="1"/>
  <c r="DS695" i="1"/>
  <c r="DQ695" i="1" s="1"/>
  <c r="DN695" i="1"/>
  <c r="DL695" i="1" s="1"/>
  <c r="DI695" i="1"/>
  <c r="DG695" i="1" s="1"/>
  <c r="DD695" i="1"/>
  <c r="DB695" i="1" s="1"/>
  <c r="CY695" i="1"/>
  <c r="CW695" i="1" s="1"/>
  <c r="CT695" i="1"/>
  <c r="CR695" i="1" s="1"/>
  <c r="CO695" i="1"/>
  <c r="CM695" i="1" s="1"/>
  <c r="CJ695" i="1"/>
  <c r="CH695" i="1" s="1"/>
  <c r="CE695" i="1"/>
  <c r="CC695" i="1" s="1"/>
  <c r="BZ695" i="1"/>
  <c r="BX695" i="1" s="1"/>
  <c r="BU695" i="1"/>
  <c r="BS695" i="1" s="1"/>
  <c r="BO695" i="1"/>
  <c r="BN695" i="1"/>
  <c r="BJ695" i="1"/>
  <c r="BI695" i="1"/>
  <c r="BD695" i="1"/>
  <c r="AY695" i="1"/>
  <c r="AU695" i="1"/>
  <c r="AT695" i="1"/>
  <c r="AP695" i="1"/>
  <c r="AO695" i="1"/>
  <c r="AK695" i="1"/>
  <c r="AJ695" i="1"/>
  <c r="AF695" i="1"/>
  <c r="AE695" i="1"/>
  <c r="AA695" i="1"/>
  <c r="Z695" i="1"/>
  <c r="Q695" i="1"/>
  <c r="FT478" i="1"/>
  <c r="FQ478" i="1"/>
  <c r="FO478" i="1" s="1"/>
  <c r="FL478" i="1"/>
  <c r="FJ478" i="1" s="1"/>
  <c r="FG478" i="1"/>
  <c r="FE478" i="1" s="1"/>
  <c r="FB478" i="1"/>
  <c r="EZ478" i="1" s="1"/>
  <c r="EW478" i="1"/>
  <c r="EU478" i="1" s="1"/>
  <c r="ER478" i="1"/>
  <c r="EP478" i="1" s="1"/>
  <c r="EM478" i="1"/>
  <c r="EK478" i="1" s="1"/>
  <c r="EH478" i="1"/>
  <c r="EF478" i="1" s="1"/>
  <c r="EC478" i="1"/>
  <c r="EA478" i="1" s="1"/>
  <c r="DX478" i="1"/>
  <c r="DV478" i="1" s="1"/>
  <c r="DS478" i="1"/>
  <c r="DQ478" i="1" s="1"/>
  <c r="DN478" i="1"/>
  <c r="DL478" i="1" s="1"/>
  <c r="DI478" i="1"/>
  <c r="DG478" i="1" s="1"/>
  <c r="DD478" i="1"/>
  <c r="DB478" i="1" s="1"/>
  <c r="CY478" i="1"/>
  <c r="CW478" i="1" s="1"/>
  <c r="CT478" i="1"/>
  <c r="CR478" i="1" s="1"/>
  <c r="CO478" i="1"/>
  <c r="CM478" i="1" s="1"/>
  <c r="CJ478" i="1"/>
  <c r="CH478" i="1" s="1"/>
  <c r="CE478" i="1"/>
  <c r="CC478" i="1" s="1"/>
  <c r="BZ478" i="1"/>
  <c r="BX478" i="1" s="1"/>
  <c r="BU478" i="1"/>
  <c r="BS478" i="1" s="1"/>
  <c r="BO478" i="1"/>
  <c r="BN478" i="1"/>
  <c r="BJ478" i="1"/>
  <c r="BI478" i="1"/>
  <c r="BE478" i="1"/>
  <c r="BD478" i="1"/>
  <c r="AY478" i="1"/>
  <c r="AU478" i="1"/>
  <c r="AT478" i="1"/>
  <c r="AP478" i="1"/>
  <c r="AO478" i="1"/>
  <c r="AK478" i="1"/>
  <c r="AJ478" i="1"/>
  <c r="AF478" i="1"/>
  <c r="AE478" i="1"/>
  <c r="AA478" i="1"/>
  <c r="Z478" i="1"/>
  <c r="Q478" i="1"/>
  <c r="FT693" i="1"/>
  <c r="FQ693" i="1"/>
  <c r="FO693" i="1" s="1"/>
  <c r="FL693" i="1"/>
  <c r="FJ693" i="1" s="1"/>
  <c r="FG693" i="1"/>
  <c r="FE693" i="1" s="1"/>
  <c r="FB693" i="1"/>
  <c r="EZ693" i="1" s="1"/>
  <c r="EW693" i="1"/>
  <c r="EU693" i="1" s="1"/>
  <c r="ER693" i="1"/>
  <c r="EP693" i="1" s="1"/>
  <c r="EM693" i="1"/>
  <c r="EK693" i="1" s="1"/>
  <c r="EH693" i="1"/>
  <c r="EF693" i="1" s="1"/>
  <c r="EC693" i="1"/>
  <c r="EA693" i="1" s="1"/>
  <c r="DX693" i="1"/>
  <c r="DV693" i="1" s="1"/>
  <c r="DS693" i="1"/>
  <c r="DQ693" i="1" s="1"/>
  <c r="DN693" i="1"/>
  <c r="DL693" i="1" s="1"/>
  <c r="DI693" i="1"/>
  <c r="DG693" i="1" s="1"/>
  <c r="DD693" i="1"/>
  <c r="DB693" i="1" s="1"/>
  <c r="CY693" i="1"/>
  <c r="CW693" i="1" s="1"/>
  <c r="CT693" i="1"/>
  <c r="CR693" i="1" s="1"/>
  <c r="CO693" i="1"/>
  <c r="CM693" i="1" s="1"/>
  <c r="CJ693" i="1"/>
  <c r="CH693" i="1" s="1"/>
  <c r="CE693" i="1"/>
  <c r="CC693" i="1" s="1"/>
  <c r="BZ693" i="1"/>
  <c r="BX693" i="1" s="1"/>
  <c r="BU693" i="1"/>
  <c r="BS693" i="1" s="1"/>
  <c r="BO693" i="1"/>
  <c r="BN693" i="1"/>
  <c r="BJ693" i="1"/>
  <c r="BI693" i="1"/>
  <c r="BE693" i="1"/>
  <c r="BD693" i="1"/>
  <c r="AY693" i="1"/>
  <c r="AU693" i="1"/>
  <c r="AT693" i="1"/>
  <c r="AP693" i="1"/>
  <c r="AO693" i="1"/>
  <c r="AK693" i="1"/>
  <c r="AJ693" i="1"/>
  <c r="AF693" i="1"/>
  <c r="AE693" i="1"/>
  <c r="AA693" i="1"/>
  <c r="Z693" i="1"/>
  <c r="Q693" i="1"/>
  <c r="FT477" i="1"/>
  <c r="FQ477" i="1"/>
  <c r="FO477" i="1" s="1"/>
  <c r="FL477" i="1"/>
  <c r="FJ477" i="1" s="1"/>
  <c r="FG477" i="1"/>
  <c r="FE477" i="1" s="1"/>
  <c r="FB477" i="1"/>
  <c r="EZ477" i="1" s="1"/>
  <c r="EW477" i="1"/>
  <c r="EU477" i="1" s="1"/>
  <c r="ER477" i="1"/>
  <c r="EP477" i="1" s="1"/>
  <c r="EM477" i="1"/>
  <c r="EK477" i="1" s="1"/>
  <c r="EH477" i="1"/>
  <c r="EF477" i="1" s="1"/>
  <c r="EC477" i="1"/>
  <c r="EA477" i="1" s="1"/>
  <c r="DX477" i="1"/>
  <c r="DV477" i="1" s="1"/>
  <c r="DS477" i="1"/>
  <c r="DQ477" i="1" s="1"/>
  <c r="DN477" i="1"/>
  <c r="DL477" i="1" s="1"/>
  <c r="DI477" i="1"/>
  <c r="DG477" i="1" s="1"/>
  <c r="DD477" i="1"/>
  <c r="DB477" i="1" s="1"/>
  <c r="CY477" i="1"/>
  <c r="CW477" i="1" s="1"/>
  <c r="CT477" i="1"/>
  <c r="CR477" i="1" s="1"/>
  <c r="CO477" i="1"/>
  <c r="CM477" i="1" s="1"/>
  <c r="CJ477" i="1"/>
  <c r="CH477" i="1" s="1"/>
  <c r="CE477" i="1"/>
  <c r="CC477" i="1" s="1"/>
  <c r="BZ477" i="1"/>
  <c r="BX477" i="1" s="1"/>
  <c r="BU477" i="1"/>
  <c r="BS477" i="1" s="1"/>
  <c r="BO477" i="1"/>
  <c r="BN477" i="1"/>
  <c r="BJ477" i="1"/>
  <c r="BI477" i="1"/>
  <c r="BD477" i="1"/>
  <c r="AY477" i="1"/>
  <c r="AU477" i="1"/>
  <c r="AT477" i="1"/>
  <c r="AP477" i="1"/>
  <c r="AO477" i="1"/>
  <c r="AK477" i="1"/>
  <c r="AJ477" i="1"/>
  <c r="AF477" i="1"/>
  <c r="AE477" i="1"/>
  <c r="AA477" i="1"/>
  <c r="Z477" i="1"/>
  <c r="Q477" i="1"/>
  <c r="FT692" i="1"/>
  <c r="FQ692" i="1"/>
  <c r="FO692" i="1" s="1"/>
  <c r="FL692" i="1"/>
  <c r="FJ692" i="1" s="1"/>
  <c r="FG692" i="1"/>
  <c r="FE692" i="1" s="1"/>
  <c r="FB692" i="1"/>
  <c r="EZ692" i="1" s="1"/>
  <c r="EW692" i="1"/>
  <c r="EU692" i="1" s="1"/>
  <c r="ER692" i="1"/>
  <c r="EP692" i="1" s="1"/>
  <c r="EM692" i="1"/>
  <c r="EK692" i="1" s="1"/>
  <c r="EH692" i="1"/>
  <c r="EF692" i="1" s="1"/>
  <c r="EC692" i="1"/>
  <c r="EA692" i="1" s="1"/>
  <c r="DX692" i="1"/>
  <c r="DV692" i="1" s="1"/>
  <c r="DS692" i="1"/>
  <c r="DQ692" i="1" s="1"/>
  <c r="DN692" i="1"/>
  <c r="DL692" i="1" s="1"/>
  <c r="DI692" i="1"/>
  <c r="DG692" i="1" s="1"/>
  <c r="DD692" i="1"/>
  <c r="DB692" i="1" s="1"/>
  <c r="CY692" i="1"/>
  <c r="CW692" i="1" s="1"/>
  <c r="CT692" i="1"/>
  <c r="CR692" i="1" s="1"/>
  <c r="CO692" i="1"/>
  <c r="CM692" i="1" s="1"/>
  <c r="CJ692" i="1"/>
  <c r="CH692" i="1" s="1"/>
  <c r="CE692" i="1"/>
  <c r="CC692" i="1" s="1"/>
  <c r="BZ692" i="1"/>
  <c r="BX692" i="1" s="1"/>
  <c r="BU692" i="1"/>
  <c r="BS692" i="1" s="1"/>
  <c r="BO692" i="1"/>
  <c r="BN692" i="1"/>
  <c r="BJ692" i="1"/>
  <c r="BI692" i="1"/>
  <c r="BE692" i="1"/>
  <c r="BD692" i="1"/>
  <c r="AY692" i="1"/>
  <c r="AU692" i="1"/>
  <c r="AT692" i="1"/>
  <c r="AP692" i="1"/>
  <c r="AO692" i="1"/>
  <c r="AK692" i="1"/>
  <c r="AJ692" i="1"/>
  <c r="AF692" i="1"/>
  <c r="AE692" i="1"/>
  <c r="AA692" i="1"/>
  <c r="Z692" i="1"/>
  <c r="Q692" i="1"/>
  <c r="FT691" i="1"/>
  <c r="FQ691" i="1"/>
  <c r="FO691" i="1" s="1"/>
  <c r="FL691" i="1"/>
  <c r="FJ691" i="1" s="1"/>
  <c r="FG691" i="1"/>
  <c r="FE691" i="1" s="1"/>
  <c r="FB691" i="1"/>
  <c r="EZ691" i="1" s="1"/>
  <c r="EW691" i="1"/>
  <c r="EU691" i="1" s="1"/>
  <c r="ER691" i="1"/>
  <c r="EP691" i="1" s="1"/>
  <c r="EM691" i="1"/>
  <c r="EK691" i="1" s="1"/>
  <c r="EH691" i="1"/>
  <c r="EF691" i="1" s="1"/>
  <c r="EC691" i="1"/>
  <c r="EA691" i="1" s="1"/>
  <c r="DX691" i="1"/>
  <c r="DV691" i="1" s="1"/>
  <c r="DS691" i="1"/>
  <c r="DQ691" i="1" s="1"/>
  <c r="DN691" i="1"/>
  <c r="DL691" i="1" s="1"/>
  <c r="DI691" i="1"/>
  <c r="DG691" i="1" s="1"/>
  <c r="DD691" i="1"/>
  <c r="DB691" i="1" s="1"/>
  <c r="CY691" i="1"/>
  <c r="CW691" i="1" s="1"/>
  <c r="CT691" i="1"/>
  <c r="CR691" i="1" s="1"/>
  <c r="CO691" i="1"/>
  <c r="CM691" i="1" s="1"/>
  <c r="CJ691" i="1"/>
  <c r="CH691" i="1" s="1"/>
  <c r="CE691" i="1"/>
  <c r="CC691" i="1" s="1"/>
  <c r="BZ691" i="1"/>
  <c r="BX691" i="1" s="1"/>
  <c r="BU691" i="1"/>
  <c r="BS691" i="1" s="1"/>
  <c r="BO691" i="1"/>
  <c r="BN691" i="1"/>
  <c r="BJ691" i="1"/>
  <c r="BI691" i="1"/>
  <c r="BE691" i="1"/>
  <c r="BD691" i="1"/>
  <c r="AY691" i="1"/>
  <c r="AU691" i="1"/>
  <c r="AT691" i="1"/>
  <c r="AP691" i="1"/>
  <c r="AO691" i="1"/>
  <c r="AK691" i="1"/>
  <c r="AJ691" i="1"/>
  <c r="AF691" i="1"/>
  <c r="AE691" i="1"/>
  <c r="AA691" i="1"/>
  <c r="Z691" i="1"/>
  <c r="Q691" i="1"/>
  <c r="FT476" i="1"/>
  <c r="FQ476" i="1"/>
  <c r="FO476" i="1" s="1"/>
  <c r="FL476" i="1"/>
  <c r="FJ476" i="1" s="1"/>
  <c r="FG476" i="1"/>
  <c r="FE476" i="1" s="1"/>
  <c r="FB476" i="1"/>
  <c r="EZ476" i="1" s="1"/>
  <c r="EW476" i="1"/>
  <c r="EU476" i="1" s="1"/>
  <c r="ER476" i="1"/>
  <c r="EP476" i="1" s="1"/>
  <c r="EM476" i="1"/>
  <c r="EK476" i="1" s="1"/>
  <c r="EH476" i="1"/>
  <c r="EF476" i="1" s="1"/>
  <c r="EC476" i="1"/>
  <c r="EA476" i="1" s="1"/>
  <c r="DX476" i="1"/>
  <c r="DV476" i="1" s="1"/>
  <c r="DS476" i="1"/>
  <c r="DQ476" i="1" s="1"/>
  <c r="DN476" i="1"/>
  <c r="DL476" i="1" s="1"/>
  <c r="DI476" i="1"/>
  <c r="DG476" i="1" s="1"/>
  <c r="DD476" i="1"/>
  <c r="DB476" i="1" s="1"/>
  <c r="CY476" i="1"/>
  <c r="CW476" i="1" s="1"/>
  <c r="CT476" i="1"/>
  <c r="CR476" i="1" s="1"/>
  <c r="CO476" i="1"/>
  <c r="CM476" i="1" s="1"/>
  <c r="CJ476" i="1"/>
  <c r="CH476" i="1" s="1"/>
  <c r="CE476" i="1"/>
  <c r="CC476" i="1" s="1"/>
  <c r="BZ476" i="1"/>
  <c r="BX476" i="1" s="1"/>
  <c r="BU476" i="1"/>
  <c r="BS476" i="1" s="1"/>
  <c r="BO476" i="1"/>
  <c r="BN476" i="1"/>
  <c r="BJ476" i="1"/>
  <c r="BI476" i="1"/>
  <c r="BD476" i="1"/>
  <c r="AY476" i="1"/>
  <c r="AU476" i="1"/>
  <c r="AT476" i="1"/>
  <c r="AP476" i="1"/>
  <c r="AO476" i="1"/>
  <c r="AK476" i="1"/>
  <c r="AJ476" i="1"/>
  <c r="AF476" i="1"/>
  <c r="AE476" i="1"/>
  <c r="AA476" i="1"/>
  <c r="Z476" i="1"/>
  <c r="Q476" i="1"/>
  <c r="FT475" i="1"/>
  <c r="FQ475" i="1"/>
  <c r="FO475" i="1" s="1"/>
  <c r="FL475" i="1"/>
  <c r="FJ475" i="1" s="1"/>
  <c r="FG475" i="1"/>
  <c r="FE475" i="1" s="1"/>
  <c r="FB475" i="1"/>
  <c r="EZ475" i="1" s="1"/>
  <c r="EW475" i="1"/>
  <c r="EU475" i="1" s="1"/>
  <c r="ER475" i="1"/>
  <c r="EP475" i="1" s="1"/>
  <c r="EM475" i="1"/>
  <c r="EK475" i="1" s="1"/>
  <c r="EH475" i="1"/>
  <c r="EF475" i="1" s="1"/>
  <c r="EC475" i="1"/>
  <c r="EA475" i="1" s="1"/>
  <c r="DX475" i="1"/>
  <c r="DV475" i="1" s="1"/>
  <c r="DS475" i="1"/>
  <c r="DQ475" i="1" s="1"/>
  <c r="DN475" i="1"/>
  <c r="DL475" i="1" s="1"/>
  <c r="DI475" i="1"/>
  <c r="DG475" i="1" s="1"/>
  <c r="DD475" i="1"/>
  <c r="DB475" i="1" s="1"/>
  <c r="CY475" i="1"/>
  <c r="CW475" i="1" s="1"/>
  <c r="CT475" i="1"/>
  <c r="CR475" i="1" s="1"/>
  <c r="CO475" i="1"/>
  <c r="CM475" i="1" s="1"/>
  <c r="CJ475" i="1"/>
  <c r="CH475" i="1" s="1"/>
  <c r="CE475" i="1"/>
  <c r="CC475" i="1" s="1"/>
  <c r="BZ475" i="1"/>
  <c r="BX475" i="1" s="1"/>
  <c r="BU475" i="1"/>
  <c r="BS475" i="1" s="1"/>
  <c r="BO475" i="1"/>
  <c r="BN475" i="1"/>
  <c r="BJ475" i="1"/>
  <c r="BI475" i="1"/>
  <c r="BE475" i="1"/>
  <c r="BD475" i="1"/>
  <c r="AY475" i="1"/>
  <c r="AU475" i="1"/>
  <c r="AT475" i="1"/>
  <c r="AP475" i="1"/>
  <c r="AO475" i="1"/>
  <c r="AK475" i="1"/>
  <c r="AJ475" i="1"/>
  <c r="AF475" i="1"/>
  <c r="AE475" i="1"/>
  <c r="AA475" i="1"/>
  <c r="Z475" i="1"/>
  <c r="Q475" i="1"/>
  <c r="FT690" i="1"/>
  <c r="FQ690" i="1"/>
  <c r="FO690" i="1" s="1"/>
  <c r="FL690" i="1"/>
  <c r="FJ690" i="1" s="1"/>
  <c r="FG690" i="1"/>
  <c r="FE690" i="1" s="1"/>
  <c r="FB690" i="1"/>
  <c r="EZ690" i="1" s="1"/>
  <c r="EW690" i="1"/>
  <c r="EU690" i="1" s="1"/>
  <c r="ER690" i="1"/>
  <c r="EP690" i="1" s="1"/>
  <c r="EM690" i="1"/>
  <c r="EK690" i="1" s="1"/>
  <c r="EH690" i="1"/>
  <c r="EF690" i="1" s="1"/>
  <c r="EC690" i="1"/>
  <c r="EA690" i="1" s="1"/>
  <c r="DX690" i="1"/>
  <c r="DV690" i="1" s="1"/>
  <c r="DS690" i="1"/>
  <c r="DQ690" i="1" s="1"/>
  <c r="DN690" i="1"/>
  <c r="DL690" i="1" s="1"/>
  <c r="DI690" i="1"/>
  <c r="DG690" i="1" s="1"/>
  <c r="DD690" i="1"/>
  <c r="DB690" i="1" s="1"/>
  <c r="CY690" i="1"/>
  <c r="CW690" i="1" s="1"/>
  <c r="CT690" i="1"/>
  <c r="CR690" i="1" s="1"/>
  <c r="CO690" i="1"/>
  <c r="CM690" i="1" s="1"/>
  <c r="CJ690" i="1"/>
  <c r="CH690" i="1" s="1"/>
  <c r="CE690" i="1"/>
  <c r="CC690" i="1" s="1"/>
  <c r="BZ690" i="1"/>
  <c r="BX690" i="1" s="1"/>
  <c r="BU690" i="1"/>
  <c r="BS690" i="1" s="1"/>
  <c r="BO690" i="1"/>
  <c r="BN690" i="1"/>
  <c r="BJ690" i="1"/>
  <c r="BI690" i="1"/>
  <c r="BE690" i="1"/>
  <c r="BD690" i="1"/>
  <c r="AY690" i="1"/>
  <c r="AU690" i="1"/>
  <c r="AT690" i="1"/>
  <c r="AP690" i="1"/>
  <c r="AO690" i="1"/>
  <c r="AK690" i="1"/>
  <c r="AJ690" i="1"/>
  <c r="AF690" i="1"/>
  <c r="AE690" i="1"/>
  <c r="AA690" i="1"/>
  <c r="Z690" i="1"/>
  <c r="Q690" i="1"/>
  <c r="FT689" i="1"/>
  <c r="FQ689" i="1"/>
  <c r="FO689" i="1" s="1"/>
  <c r="FL689" i="1"/>
  <c r="FJ689" i="1" s="1"/>
  <c r="FG689" i="1"/>
  <c r="FE689" i="1" s="1"/>
  <c r="FB689" i="1"/>
  <c r="EZ689" i="1" s="1"/>
  <c r="EW689" i="1"/>
  <c r="EU689" i="1" s="1"/>
  <c r="ER689" i="1"/>
  <c r="EP689" i="1" s="1"/>
  <c r="EM689" i="1"/>
  <c r="EK689" i="1" s="1"/>
  <c r="EH689" i="1"/>
  <c r="EF689" i="1" s="1"/>
  <c r="EC689" i="1"/>
  <c r="EA689" i="1" s="1"/>
  <c r="DX689" i="1"/>
  <c r="DV689" i="1" s="1"/>
  <c r="DS689" i="1"/>
  <c r="DQ689" i="1" s="1"/>
  <c r="DN689" i="1"/>
  <c r="DL689" i="1" s="1"/>
  <c r="DI689" i="1"/>
  <c r="DG689" i="1" s="1"/>
  <c r="DD689" i="1"/>
  <c r="DB689" i="1" s="1"/>
  <c r="CY689" i="1"/>
  <c r="CW689" i="1" s="1"/>
  <c r="CT689" i="1"/>
  <c r="CR689" i="1" s="1"/>
  <c r="CO689" i="1"/>
  <c r="CM689" i="1" s="1"/>
  <c r="CJ689" i="1"/>
  <c r="CH689" i="1" s="1"/>
  <c r="CE689" i="1"/>
  <c r="CC689" i="1" s="1"/>
  <c r="BZ689" i="1"/>
  <c r="BX689" i="1" s="1"/>
  <c r="BU689" i="1"/>
  <c r="BS689" i="1" s="1"/>
  <c r="BO689" i="1"/>
  <c r="BN689" i="1"/>
  <c r="BJ689" i="1"/>
  <c r="BI689" i="1"/>
  <c r="BD689" i="1"/>
  <c r="AY689" i="1"/>
  <c r="AU689" i="1"/>
  <c r="AT689" i="1"/>
  <c r="AP689" i="1"/>
  <c r="AO689" i="1"/>
  <c r="AK689" i="1"/>
  <c r="AJ689" i="1"/>
  <c r="AF689" i="1"/>
  <c r="AE689" i="1"/>
  <c r="AA689" i="1"/>
  <c r="Z689" i="1"/>
  <c r="Q689" i="1"/>
  <c r="FT474" i="1"/>
  <c r="FQ474" i="1"/>
  <c r="FO474" i="1" s="1"/>
  <c r="FL474" i="1"/>
  <c r="FJ474" i="1" s="1"/>
  <c r="FG474" i="1"/>
  <c r="FE474" i="1" s="1"/>
  <c r="FB474" i="1"/>
  <c r="EZ474" i="1" s="1"/>
  <c r="EW474" i="1"/>
  <c r="EU474" i="1" s="1"/>
  <c r="ER474" i="1"/>
  <c r="EP474" i="1" s="1"/>
  <c r="EM474" i="1"/>
  <c r="EK474" i="1" s="1"/>
  <c r="EH474" i="1"/>
  <c r="EF474" i="1" s="1"/>
  <c r="EC474" i="1"/>
  <c r="EA474" i="1" s="1"/>
  <c r="DX474" i="1"/>
  <c r="DV474" i="1" s="1"/>
  <c r="DS474" i="1"/>
  <c r="DQ474" i="1" s="1"/>
  <c r="DN474" i="1"/>
  <c r="DL474" i="1" s="1"/>
  <c r="DI474" i="1"/>
  <c r="DG474" i="1" s="1"/>
  <c r="DD474" i="1"/>
  <c r="DB474" i="1" s="1"/>
  <c r="CY474" i="1"/>
  <c r="CW474" i="1" s="1"/>
  <c r="CT474" i="1"/>
  <c r="CR474" i="1" s="1"/>
  <c r="CO474" i="1"/>
  <c r="CM474" i="1" s="1"/>
  <c r="CJ474" i="1"/>
  <c r="CH474" i="1" s="1"/>
  <c r="CE474" i="1"/>
  <c r="CC474" i="1" s="1"/>
  <c r="BZ474" i="1"/>
  <c r="BX474" i="1" s="1"/>
  <c r="BU474" i="1"/>
  <c r="BS474" i="1" s="1"/>
  <c r="BO474" i="1"/>
  <c r="BN474" i="1"/>
  <c r="BJ474" i="1"/>
  <c r="BI474" i="1"/>
  <c r="BD474" i="1"/>
  <c r="AY474" i="1"/>
  <c r="AU474" i="1"/>
  <c r="AT474" i="1"/>
  <c r="AP474" i="1"/>
  <c r="AO474" i="1"/>
  <c r="AK474" i="1"/>
  <c r="AJ474" i="1"/>
  <c r="AF474" i="1"/>
  <c r="AE474" i="1"/>
  <c r="AA474" i="1"/>
  <c r="Z474" i="1"/>
  <c r="Q474" i="1"/>
  <c r="FT688" i="1"/>
  <c r="FQ688" i="1"/>
  <c r="FO688" i="1" s="1"/>
  <c r="FL688" i="1"/>
  <c r="FJ688" i="1" s="1"/>
  <c r="FG688" i="1"/>
  <c r="FE688" i="1" s="1"/>
  <c r="FB688" i="1"/>
  <c r="EZ688" i="1" s="1"/>
  <c r="EW688" i="1"/>
  <c r="EU688" i="1" s="1"/>
  <c r="ER688" i="1"/>
  <c r="EP688" i="1" s="1"/>
  <c r="EM688" i="1"/>
  <c r="EK688" i="1" s="1"/>
  <c r="EH688" i="1"/>
  <c r="EF688" i="1" s="1"/>
  <c r="EC688" i="1"/>
  <c r="EA688" i="1" s="1"/>
  <c r="DX688" i="1"/>
  <c r="DV688" i="1" s="1"/>
  <c r="DS688" i="1"/>
  <c r="DQ688" i="1" s="1"/>
  <c r="DN688" i="1"/>
  <c r="DL688" i="1" s="1"/>
  <c r="DI688" i="1"/>
  <c r="DG688" i="1" s="1"/>
  <c r="DD688" i="1"/>
  <c r="DB688" i="1" s="1"/>
  <c r="CY688" i="1"/>
  <c r="CW688" i="1" s="1"/>
  <c r="CT688" i="1"/>
  <c r="CR688" i="1" s="1"/>
  <c r="CO688" i="1"/>
  <c r="CM688" i="1" s="1"/>
  <c r="CJ688" i="1"/>
  <c r="CH688" i="1" s="1"/>
  <c r="CE688" i="1"/>
  <c r="CC688" i="1" s="1"/>
  <c r="BZ688" i="1"/>
  <c r="BX688" i="1" s="1"/>
  <c r="BU688" i="1"/>
  <c r="BS688" i="1" s="1"/>
  <c r="BO688" i="1"/>
  <c r="BN688" i="1"/>
  <c r="BJ688" i="1"/>
  <c r="BI688" i="1"/>
  <c r="BE688" i="1"/>
  <c r="BD688" i="1"/>
  <c r="AY688" i="1"/>
  <c r="AU688" i="1"/>
  <c r="AT688" i="1"/>
  <c r="AP688" i="1"/>
  <c r="AO688" i="1"/>
  <c r="AK688" i="1"/>
  <c r="AJ688" i="1"/>
  <c r="AF688" i="1"/>
  <c r="AE688" i="1"/>
  <c r="AA688" i="1"/>
  <c r="Z688" i="1"/>
  <c r="Q688" i="1"/>
  <c r="FT473" i="1"/>
  <c r="FQ473" i="1"/>
  <c r="FO473" i="1" s="1"/>
  <c r="FL473" i="1"/>
  <c r="FJ473" i="1" s="1"/>
  <c r="FG473" i="1"/>
  <c r="FE473" i="1" s="1"/>
  <c r="FB473" i="1"/>
  <c r="EZ473" i="1" s="1"/>
  <c r="EW473" i="1"/>
  <c r="EU473" i="1" s="1"/>
  <c r="ER473" i="1"/>
  <c r="EP473" i="1" s="1"/>
  <c r="EM473" i="1"/>
  <c r="EK473" i="1" s="1"/>
  <c r="EH473" i="1"/>
  <c r="EF473" i="1" s="1"/>
  <c r="EC473" i="1"/>
  <c r="EA473" i="1" s="1"/>
  <c r="DX473" i="1"/>
  <c r="DV473" i="1" s="1"/>
  <c r="DS473" i="1"/>
  <c r="DQ473" i="1" s="1"/>
  <c r="DN473" i="1"/>
  <c r="DL473" i="1" s="1"/>
  <c r="DI473" i="1"/>
  <c r="DG473" i="1" s="1"/>
  <c r="DD473" i="1"/>
  <c r="DB473" i="1" s="1"/>
  <c r="CY473" i="1"/>
  <c r="CW473" i="1" s="1"/>
  <c r="CT473" i="1"/>
  <c r="CR473" i="1" s="1"/>
  <c r="CO473" i="1"/>
  <c r="CM473" i="1" s="1"/>
  <c r="CJ473" i="1"/>
  <c r="CH473" i="1" s="1"/>
  <c r="CE473" i="1"/>
  <c r="CC473" i="1" s="1"/>
  <c r="BZ473" i="1"/>
  <c r="BX473" i="1" s="1"/>
  <c r="BU473" i="1"/>
  <c r="BS473" i="1" s="1"/>
  <c r="BO473" i="1"/>
  <c r="BN473" i="1"/>
  <c r="BJ473" i="1"/>
  <c r="BI473" i="1"/>
  <c r="BE473" i="1"/>
  <c r="BD473" i="1"/>
  <c r="AY473" i="1"/>
  <c r="AU473" i="1"/>
  <c r="AT473" i="1"/>
  <c r="AP473" i="1"/>
  <c r="AO473" i="1"/>
  <c r="AK473" i="1"/>
  <c r="AJ473" i="1"/>
  <c r="AF473" i="1"/>
  <c r="AE473" i="1"/>
  <c r="AA473" i="1"/>
  <c r="Z473" i="1"/>
  <c r="Q473" i="1"/>
  <c r="FT472" i="1"/>
  <c r="FQ472" i="1"/>
  <c r="FO472" i="1" s="1"/>
  <c r="FL472" i="1"/>
  <c r="FJ472" i="1" s="1"/>
  <c r="FG472" i="1"/>
  <c r="FE472" i="1" s="1"/>
  <c r="FB472" i="1"/>
  <c r="EZ472" i="1" s="1"/>
  <c r="EW472" i="1"/>
  <c r="EU472" i="1" s="1"/>
  <c r="ER472" i="1"/>
  <c r="EP472" i="1" s="1"/>
  <c r="EM472" i="1"/>
  <c r="EK472" i="1" s="1"/>
  <c r="EH472" i="1"/>
  <c r="EF472" i="1" s="1"/>
  <c r="EC472" i="1"/>
  <c r="EA472" i="1" s="1"/>
  <c r="DX472" i="1"/>
  <c r="DV472" i="1" s="1"/>
  <c r="DS472" i="1"/>
  <c r="DQ472" i="1" s="1"/>
  <c r="DN472" i="1"/>
  <c r="DL472" i="1" s="1"/>
  <c r="DI472" i="1"/>
  <c r="DG472" i="1" s="1"/>
  <c r="DD472" i="1"/>
  <c r="DB472" i="1" s="1"/>
  <c r="CY472" i="1"/>
  <c r="CW472" i="1" s="1"/>
  <c r="CT472" i="1"/>
  <c r="CR472" i="1" s="1"/>
  <c r="CO472" i="1"/>
  <c r="CM472" i="1" s="1"/>
  <c r="CJ472" i="1"/>
  <c r="CH472" i="1" s="1"/>
  <c r="CE472" i="1"/>
  <c r="CC472" i="1" s="1"/>
  <c r="BZ472" i="1"/>
  <c r="BX472" i="1" s="1"/>
  <c r="BU472" i="1"/>
  <c r="BS472" i="1" s="1"/>
  <c r="BO472" i="1"/>
  <c r="BN472" i="1"/>
  <c r="BJ472" i="1"/>
  <c r="BI472" i="1"/>
  <c r="BE472" i="1"/>
  <c r="BD472" i="1"/>
  <c r="AY472" i="1"/>
  <c r="AU472" i="1"/>
  <c r="AT472" i="1"/>
  <c r="AP472" i="1"/>
  <c r="AO472" i="1"/>
  <c r="AK472" i="1"/>
  <c r="AJ472" i="1"/>
  <c r="AF472" i="1"/>
  <c r="AE472" i="1"/>
  <c r="AA472" i="1"/>
  <c r="Z472" i="1"/>
  <c r="Q472" i="1"/>
  <c r="FT470" i="1"/>
  <c r="FQ470" i="1"/>
  <c r="FO470" i="1" s="1"/>
  <c r="FL470" i="1"/>
  <c r="FJ470" i="1" s="1"/>
  <c r="FG470" i="1"/>
  <c r="FE470" i="1" s="1"/>
  <c r="FB470" i="1"/>
  <c r="EZ470" i="1" s="1"/>
  <c r="EW470" i="1"/>
  <c r="EU470" i="1" s="1"/>
  <c r="ER470" i="1"/>
  <c r="EP470" i="1" s="1"/>
  <c r="EM470" i="1"/>
  <c r="EK470" i="1" s="1"/>
  <c r="EH470" i="1"/>
  <c r="EF470" i="1" s="1"/>
  <c r="EC470" i="1"/>
  <c r="EA470" i="1" s="1"/>
  <c r="DX470" i="1"/>
  <c r="DV470" i="1" s="1"/>
  <c r="DS470" i="1"/>
  <c r="DQ470" i="1" s="1"/>
  <c r="DN470" i="1"/>
  <c r="DL470" i="1" s="1"/>
  <c r="DI470" i="1"/>
  <c r="DG470" i="1" s="1"/>
  <c r="DD470" i="1"/>
  <c r="DB470" i="1" s="1"/>
  <c r="CY470" i="1"/>
  <c r="CW470" i="1" s="1"/>
  <c r="CT470" i="1"/>
  <c r="CR470" i="1" s="1"/>
  <c r="CO470" i="1"/>
  <c r="CM470" i="1" s="1"/>
  <c r="CJ470" i="1"/>
  <c r="CH470" i="1" s="1"/>
  <c r="CE470" i="1"/>
  <c r="CC470" i="1" s="1"/>
  <c r="BZ470" i="1"/>
  <c r="BX470" i="1" s="1"/>
  <c r="BU470" i="1"/>
  <c r="BS470" i="1" s="1"/>
  <c r="BO470" i="1"/>
  <c r="BN470" i="1"/>
  <c r="BJ470" i="1"/>
  <c r="BI470" i="1"/>
  <c r="BE470" i="1"/>
  <c r="BD470" i="1"/>
  <c r="AY470" i="1"/>
  <c r="AU470" i="1"/>
  <c r="AT470" i="1"/>
  <c r="AP470" i="1"/>
  <c r="AO470" i="1"/>
  <c r="AK470" i="1"/>
  <c r="AJ470" i="1"/>
  <c r="AF470" i="1"/>
  <c r="AE470" i="1"/>
  <c r="AA470" i="1"/>
  <c r="Z470" i="1"/>
  <c r="Q470" i="1"/>
  <c r="FT686" i="1"/>
  <c r="FQ686" i="1"/>
  <c r="FO686" i="1" s="1"/>
  <c r="FL686" i="1"/>
  <c r="FJ686" i="1" s="1"/>
  <c r="FG686" i="1"/>
  <c r="FE686" i="1" s="1"/>
  <c r="FB686" i="1"/>
  <c r="EZ686" i="1" s="1"/>
  <c r="EW686" i="1"/>
  <c r="EU686" i="1" s="1"/>
  <c r="ER686" i="1"/>
  <c r="EP686" i="1" s="1"/>
  <c r="EM686" i="1"/>
  <c r="EK686" i="1" s="1"/>
  <c r="EH686" i="1"/>
  <c r="EF686" i="1" s="1"/>
  <c r="EC686" i="1"/>
  <c r="EA686" i="1" s="1"/>
  <c r="DX686" i="1"/>
  <c r="DV686" i="1" s="1"/>
  <c r="DS686" i="1"/>
  <c r="DQ686" i="1" s="1"/>
  <c r="DN686" i="1"/>
  <c r="DL686" i="1" s="1"/>
  <c r="DI686" i="1"/>
  <c r="DG686" i="1" s="1"/>
  <c r="DD686" i="1"/>
  <c r="DB686" i="1" s="1"/>
  <c r="CY686" i="1"/>
  <c r="CW686" i="1" s="1"/>
  <c r="CT686" i="1"/>
  <c r="CR686" i="1" s="1"/>
  <c r="CO686" i="1"/>
  <c r="CM686" i="1" s="1"/>
  <c r="CJ686" i="1"/>
  <c r="CH686" i="1" s="1"/>
  <c r="CE686" i="1"/>
  <c r="CC686" i="1" s="1"/>
  <c r="BZ686" i="1"/>
  <c r="BX686" i="1" s="1"/>
  <c r="BU686" i="1"/>
  <c r="BS686" i="1" s="1"/>
  <c r="BO686" i="1"/>
  <c r="BN686" i="1"/>
  <c r="BJ686" i="1"/>
  <c r="BI686" i="1"/>
  <c r="BE686" i="1"/>
  <c r="BD686" i="1"/>
  <c r="AY686" i="1"/>
  <c r="AU686" i="1"/>
  <c r="AT686" i="1"/>
  <c r="AP686" i="1"/>
  <c r="AO686" i="1"/>
  <c r="AK686" i="1"/>
  <c r="AJ686" i="1"/>
  <c r="AF686" i="1"/>
  <c r="AE686" i="1"/>
  <c r="AA686" i="1"/>
  <c r="Z686" i="1"/>
  <c r="Q686" i="1"/>
  <c r="FT685" i="1"/>
  <c r="FQ685" i="1"/>
  <c r="FO685" i="1" s="1"/>
  <c r="FL685" i="1"/>
  <c r="FJ685" i="1" s="1"/>
  <c r="FG685" i="1"/>
  <c r="FE685" i="1" s="1"/>
  <c r="FB685" i="1"/>
  <c r="EZ685" i="1" s="1"/>
  <c r="EW685" i="1"/>
  <c r="EU685" i="1" s="1"/>
  <c r="ER685" i="1"/>
  <c r="EP685" i="1" s="1"/>
  <c r="EM685" i="1"/>
  <c r="EK685" i="1" s="1"/>
  <c r="EH685" i="1"/>
  <c r="EF685" i="1" s="1"/>
  <c r="EC685" i="1"/>
  <c r="EA685" i="1" s="1"/>
  <c r="DX685" i="1"/>
  <c r="DV685" i="1" s="1"/>
  <c r="DS685" i="1"/>
  <c r="DQ685" i="1" s="1"/>
  <c r="DN685" i="1"/>
  <c r="DL685" i="1" s="1"/>
  <c r="DI685" i="1"/>
  <c r="DG685" i="1" s="1"/>
  <c r="DD685" i="1"/>
  <c r="DB685" i="1" s="1"/>
  <c r="CY685" i="1"/>
  <c r="CW685" i="1" s="1"/>
  <c r="CT685" i="1"/>
  <c r="CR685" i="1" s="1"/>
  <c r="CO685" i="1"/>
  <c r="CM685" i="1" s="1"/>
  <c r="CJ685" i="1"/>
  <c r="CH685" i="1" s="1"/>
  <c r="CE685" i="1"/>
  <c r="CC685" i="1" s="1"/>
  <c r="BZ685" i="1"/>
  <c r="BX685" i="1" s="1"/>
  <c r="BU685" i="1"/>
  <c r="BS685" i="1" s="1"/>
  <c r="BO685" i="1"/>
  <c r="BN685" i="1"/>
  <c r="BJ685" i="1"/>
  <c r="BI685" i="1"/>
  <c r="BE685" i="1"/>
  <c r="BD685" i="1"/>
  <c r="AY685" i="1"/>
  <c r="AU685" i="1"/>
  <c r="AT685" i="1"/>
  <c r="AP685" i="1"/>
  <c r="AO685" i="1"/>
  <c r="AK685" i="1"/>
  <c r="AJ685" i="1"/>
  <c r="AF685" i="1"/>
  <c r="AE685" i="1"/>
  <c r="AA685" i="1"/>
  <c r="Z685" i="1"/>
  <c r="Q685" i="1"/>
  <c r="FT469" i="1"/>
  <c r="FQ469" i="1"/>
  <c r="FO469" i="1" s="1"/>
  <c r="FL469" i="1"/>
  <c r="FJ469" i="1" s="1"/>
  <c r="FG469" i="1"/>
  <c r="FE469" i="1" s="1"/>
  <c r="FB469" i="1"/>
  <c r="EZ469" i="1" s="1"/>
  <c r="EW469" i="1"/>
  <c r="EU469" i="1" s="1"/>
  <c r="ER469" i="1"/>
  <c r="EP469" i="1" s="1"/>
  <c r="EM469" i="1"/>
  <c r="EK469" i="1" s="1"/>
  <c r="EH469" i="1"/>
  <c r="EF469" i="1" s="1"/>
  <c r="EC469" i="1"/>
  <c r="EA469" i="1" s="1"/>
  <c r="DX469" i="1"/>
  <c r="DV469" i="1" s="1"/>
  <c r="DS469" i="1"/>
  <c r="DQ469" i="1" s="1"/>
  <c r="DN469" i="1"/>
  <c r="DL469" i="1" s="1"/>
  <c r="DI469" i="1"/>
  <c r="DG469" i="1" s="1"/>
  <c r="DD469" i="1"/>
  <c r="DB469" i="1" s="1"/>
  <c r="CY469" i="1"/>
  <c r="CW469" i="1" s="1"/>
  <c r="CT469" i="1"/>
  <c r="CR469" i="1" s="1"/>
  <c r="CO469" i="1"/>
  <c r="CM469" i="1" s="1"/>
  <c r="CJ469" i="1"/>
  <c r="CH469" i="1" s="1"/>
  <c r="CE469" i="1"/>
  <c r="CC469" i="1" s="1"/>
  <c r="BZ469" i="1"/>
  <c r="BX469" i="1" s="1"/>
  <c r="BU469" i="1"/>
  <c r="BS469" i="1" s="1"/>
  <c r="BO469" i="1"/>
  <c r="BN469" i="1"/>
  <c r="BJ469" i="1"/>
  <c r="BI469" i="1"/>
  <c r="BD469" i="1"/>
  <c r="AY469" i="1"/>
  <c r="AU469" i="1"/>
  <c r="AT469" i="1"/>
  <c r="AP469" i="1"/>
  <c r="AO469" i="1"/>
  <c r="AK469" i="1"/>
  <c r="AJ469" i="1"/>
  <c r="AF469" i="1"/>
  <c r="AE469" i="1"/>
  <c r="AA469" i="1"/>
  <c r="Z469" i="1"/>
  <c r="Q469" i="1"/>
  <c r="FT468" i="1"/>
  <c r="FQ468" i="1"/>
  <c r="FO468" i="1" s="1"/>
  <c r="FL468" i="1"/>
  <c r="FJ468" i="1" s="1"/>
  <c r="FG468" i="1"/>
  <c r="FE468" i="1" s="1"/>
  <c r="FB468" i="1"/>
  <c r="EZ468" i="1" s="1"/>
  <c r="EW468" i="1"/>
  <c r="EU468" i="1" s="1"/>
  <c r="ER468" i="1"/>
  <c r="EP468" i="1" s="1"/>
  <c r="EM468" i="1"/>
  <c r="EK468" i="1" s="1"/>
  <c r="EH468" i="1"/>
  <c r="EF468" i="1" s="1"/>
  <c r="EC468" i="1"/>
  <c r="EA468" i="1" s="1"/>
  <c r="DX468" i="1"/>
  <c r="DV468" i="1" s="1"/>
  <c r="DS468" i="1"/>
  <c r="DQ468" i="1" s="1"/>
  <c r="DN468" i="1"/>
  <c r="DL468" i="1" s="1"/>
  <c r="DI468" i="1"/>
  <c r="DG468" i="1" s="1"/>
  <c r="DD468" i="1"/>
  <c r="DB468" i="1" s="1"/>
  <c r="CY468" i="1"/>
  <c r="CW468" i="1" s="1"/>
  <c r="CT468" i="1"/>
  <c r="CR468" i="1" s="1"/>
  <c r="CO468" i="1"/>
  <c r="CM468" i="1" s="1"/>
  <c r="CJ468" i="1"/>
  <c r="CH468" i="1" s="1"/>
  <c r="CE468" i="1"/>
  <c r="CC468" i="1" s="1"/>
  <c r="BZ468" i="1"/>
  <c r="BX468" i="1" s="1"/>
  <c r="BU468" i="1"/>
  <c r="BS468" i="1" s="1"/>
  <c r="BO468" i="1"/>
  <c r="BN468" i="1"/>
  <c r="BJ468" i="1"/>
  <c r="BI468" i="1"/>
  <c r="BE468" i="1"/>
  <c r="BD468" i="1"/>
  <c r="AY468" i="1"/>
  <c r="AU468" i="1"/>
  <c r="AT468" i="1"/>
  <c r="AP468" i="1"/>
  <c r="AO468" i="1"/>
  <c r="AK468" i="1"/>
  <c r="AJ468" i="1"/>
  <c r="AF468" i="1"/>
  <c r="AE468" i="1"/>
  <c r="AA468" i="1"/>
  <c r="Z468" i="1"/>
  <c r="Q468" i="1"/>
  <c r="FT467" i="1"/>
  <c r="FQ467" i="1"/>
  <c r="FO467" i="1" s="1"/>
  <c r="FL467" i="1"/>
  <c r="FJ467" i="1" s="1"/>
  <c r="FG467" i="1"/>
  <c r="FE467" i="1" s="1"/>
  <c r="FB467" i="1"/>
  <c r="EZ467" i="1" s="1"/>
  <c r="EW467" i="1"/>
  <c r="EU467" i="1" s="1"/>
  <c r="ER467" i="1"/>
  <c r="EP467" i="1" s="1"/>
  <c r="EM467" i="1"/>
  <c r="EK467" i="1" s="1"/>
  <c r="EH467" i="1"/>
  <c r="EF467" i="1" s="1"/>
  <c r="EC467" i="1"/>
  <c r="EA467" i="1" s="1"/>
  <c r="DX467" i="1"/>
  <c r="DV467" i="1" s="1"/>
  <c r="DS467" i="1"/>
  <c r="DQ467" i="1" s="1"/>
  <c r="DN467" i="1"/>
  <c r="DL467" i="1" s="1"/>
  <c r="DI467" i="1"/>
  <c r="DG467" i="1" s="1"/>
  <c r="DD467" i="1"/>
  <c r="DB467" i="1" s="1"/>
  <c r="CY467" i="1"/>
  <c r="CW467" i="1" s="1"/>
  <c r="CT467" i="1"/>
  <c r="CR467" i="1" s="1"/>
  <c r="CO467" i="1"/>
  <c r="CM467" i="1" s="1"/>
  <c r="CJ467" i="1"/>
  <c r="CH467" i="1" s="1"/>
  <c r="CE467" i="1"/>
  <c r="CC467" i="1" s="1"/>
  <c r="BZ467" i="1"/>
  <c r="BX467" i="1" s="1"/>
  <c r="BU467" i="1"/>
  <c r="BS467" i="1" s="1"/>
  <c r="BO467" i="1"/>
  <c r="BN467" i="1"/>
  <c r="BJ467" i="1"/>
  <c r="BI467" i="1"/>
  <c r="BE467" i="1"/>
  <c r="BD467" i="1"/>
  <c r="AY467" i="1"/>
  <c r="AU467" i="1"/>
  <c r="AT467" i="1"/>
  <c r="AP467" i="1"/>
  <c r="AO467" i="1"/>
  <c r="AK467" i="1"/>
  <c r="AJ467" i="1"/>
  <c r="AF467" i="1"/>
  <c r="AE467" i="1"/>
  <c r="AA467" i="1"/>
  <c r="Z467" i="1"/>
  <c r="Q467" i="1"/>
  <c r="FT466" i="1"/>
  <c r="FQ466" i="1"/>
  <c r="FO466" i="1" s="1"/>
  <c r="FL466" i="1"/>
  <c r="FJ466" i="1" s="1"/>
  <c r="FG466" i="1"/>
  <c r="FE466" i="1" s="1"/>
  <c r="FB466" i="1"/>
  <c r="EZ466" i="1" s="1"/>
  <c r="EW466" i="1"/>
  <c r="EU466" i="1" s="1"/>
  <c r="ER466" i="1"/>
  <c r="EP466" i="1" s="1"/>
  <c r="EM466" i="1"/>
  <c r="EK466" i="1" s="1"/>
  <c r="EH466" i="1"/>
  <c r="EF466" i="1" s="1"/>
  <c r="EC466" i="1"/>
  <c r="EA466" i="1" s="1"/>
  <c r="DX466" i="1"/>
  <c r="DV466" i="1" s="1"/>
  <c r="DS466" i="1"/>
  <c r="DQ466" i="1" s="1"/>
  <c r="DN466" i="1"/>
  <c r="DL466" i="1" s="1"/>
  <c r="DI466" i="1"/>
  <c r="DG466" i="1" s="1"/>
  <c r="DD466" i="1"/>
  <c r="DB466" i="1" s="1"/>
  <c r="CY466" i="1"/>
  <c r="CW466" i="1" s="1"/>
  <c r="CT466" i="1"/>
  <c r="CR466" i="1" s="1"/>
  <c r="CO466" i="1"/>
  <c r="CM466" i="1" s="1"/>
  <c r="CJ466" i="1"/>
  <c r="CH466" i="1" s="1"/>
  <c r="CE466" i="1"/>
  <c r="CC466" i="1" s="1"/>
  <c r="BZ466" i="1"/>
  <c r="BX466" i="1" s="1"/>
  <c r="BU466" i="1"/>
  <c r="BS466" i="1" s="1"/>
  <c r="BO466" i="1"/>
  <c r="BN466" i="1"/>
  <c r="BJ466" i="1"/>
  <c r="BI466" i="1"/>
  <c r="BE466" i="1"/>
  <c r="BD466" i="1"/>
  <c r="AY466" i="1"/>
  <c r="AU466" i="1"/>
  <c r="AT466" i="1"/>
  <c r="AP466" i="1"/>
  <c r="AO466" i="1"/>
  <c r="AK466" i="1"/>
  <c r="AJ466" i="1"/>
  <c r="AF466" i="1"/>
  <c r="AE466" i="1"/>
  <c r="AA466" i="1"/>
  <c r="Z466" i="1"/>
  <c r="Q466" i="1"/>
  <c r="FT465" i="1"/>
  <c r="FQ465" i="1"/>
  <c r="FO465" i="1" s="1"/>
  <c r="FL465" i="1"/>
  <c r="FJ465" i="1" s="1"/>
  <c r="FG465" i="1"/>
  <c r="FE465" i="1" s="1"/>
  <c r="FB465" i="1"/>
  <c r="EZ465" i="1" s="1"/>
  <c r="EW465" i="1"/>
  <c r="EU465" i="1" s="1"/>
  <c r="ER465" i="1"/>
  <c r="EP465" i="1" s="1"/>
  <c r="EM465" i="1"/>
  <c r="EK465" i="1" s="1"/>
  <c r="EH465" i="1"/>
  <c r="EF465" i="1" s="1"/>
  <c r="EC465" i="1"/>
  <c r="EA465" i="1" s="1"/>
  <c r="DX465" i="1"/>
  <c r="DV465" i="1" s="1"/>
  <c r="DS465" i="1"/>
  <c r="DQ465" i="1" s="1"/>
  <c r="DN465" i="1"/>
  <c r="DL465" i="1" s="1"/>
  <c r="DI465" i="1"/>
  <c r="DG465" i="1" s="1"/>
  <c r="DD465" i="1"/>
  <c r="DB465" i="1" s="1"/>
  <c r="CY465" i="1"/>
  <c r="CW465" i="1" s="1"/>
  <c r="CT465" i="1"/>
  <c r="CR465" i="1" s="1"/>
  <c r="CO465" i="1"/>
  <c r="CM465" i="1" s="1"/>
  <c r="CJ465" i="1"/>
  <c r="CH465" i="1" s="1"/>
  <c r="CE465" i="1"/>
  <c r="CC465" i="1" s="1"/>
  <c r="BZ465" i="1"/>
  <c r="BX465" i="1" s="1"/>
  <c r="BU465" i="1"/>
  <c r="BS465" i="1" s="1"/>
  <c r="BO465" i="1"/>
  <c r="BN465" i="1"/>
  <c r="BJ465" i="1"/>
  <c r="BI465" i="1"/>
  <c r="BE465" i="1"/>
  <c r="BD465" i="1"/>
  <c r="AY465" i="1"/>
  <c r="AU465" i="1"/>
  <c r="AT465" i="1"/>
  <c r="AP465" i="1"/>
  <c r="AO465" i="1"/>
  <c r="AK465" i="1"/>
  <c r="AJ465" i="1"/>
  <c r="AF465" i="1"/>
  <c r="AE465" i="1"/>
  <c r="AA465" i="1"/>
  <c r="Z465" i="1"/>
  <c r="Q465" i="1"/>
  <c r="FT464" i="1"/>
  <c r="FQ464" i="1"/>
  <c r="FO464" i="1" s="1"/>
  <c r="FL464" i="1"/>
  <c r="FJ464" i="1" s="1"/>
  <c r="FG464" i="1"/>
  <c r="FE464" i="1" s="1"/>
  <c r="FB464" i="1"/>
  <c r="EZ464" i="1" s="1"/>
  <c r="EW464" i="1"/>
  <c r="EU464" i="1" s="1"/>
  <c r="ER464" i="1"/>
  <c r="EP464" i="1" s="1"/>
  <c r="EM464" i="1"/>
  <c r="EK464" i="1" s="1"/>
  <c r="EH464" i="1"/>
  <c r="EF464" i="1" s="1"/>
  <c r="EC464" i="1"/>
  <c r="EA464" i="1" s="1"/>
  <c r="DX464" i="1"/>
  <c r="DV464" i="1" s="1"/>
  <c r="DS464" i="1"/>
  <c r="DQ464" i="1" s="1"/>
  <c r="DN464" i="1"/>
  <c r="DL464" i="1" s="1"/>
  <c r="DI464" i="1"/>
  <c r="DG464" i="1" s="1"/>
  <c r="DD464" i="1"/>
  <c r="DB464" i="1" s="1"/>
  <c r="CY464" i="1"/>
  <c r="CW464" i="1" s="1"/>
  <c r="CT464" i="1"/>
  <c r="CR464" i="1" s="1"/>
  <c r="CO464" i="1"/>
  <c r="CM464" i="1" s="1"/>
  <c r="CJ464" i="1"/>
  <c r="CH464" i="1" s="1"/>
  <c r="CE464" i="1"/>
  <c r="CC464" i="1" s="1"/>
  <c r="BZ464" i="1"/>
  <c r="BX464" i="1" s="1"/>
  <c r="BU464" i="1"/>
  <c r="BS464" i="1" s="1"/>
  <c r="BO464" i="1"/>
  <c r="BN464" i="1"/>
  <c r="BJ464" i="1"/>
  <c r="BI464" i="1"/>
  <c r="BE464" i="1"/>
  <c r="BD464" i="1"/>
  <c r="AY464" i="1"/>
  <c r="AU464" i="1"/>
  <c r="AT464" i="1"/>
  <c r="AP464" i="1"/>
  <c r="AO464" i="1"/>
  <c r="AK464" i="1"/>
  <c r="AJ464" i="1"/>
  <c r="AF464" i="1"/>
  <c r="AE464" i="1"/>
  <c r="AA464" i="1"/>
  <c r="Z464" i="1"/>
  <c r="Q464" i="1"/>
  <c r="FT684" i="1"/>
  <c r="FQ684" i="1"/>
  <c r="FO684" i="1" s="1"/>
  <c r="FL684" i="1"/>
  <c r="FJ684" i="1" s="1"/>
  <c r="FG684" i="1"/>
  <c r="FE684" i="1" s="1"/>
  <c r="FB684" i="1"/>
  <c r="EZ684" i="1" s="1"/>
  <c r="EW684" i="1"/>
  <c r="EU684" i="1" s="1"/>
  <c r="ER684" i="1"/>
  <c r="EP684" i="1" s="1"/>
  <c r="EM684" i="1"/>
  <c r="EK684" i="1" s="1"/>
  <c r="EH684" i="1"/>
  <c r="EF684" i="1" s="1"/>
  <c r="EC684" i="1"/>
  <c r="EA684" i="1" s="1"/>
  <c r="DX684" i="1"/>
  <c r="DV684" i="1" s="1"/>
  <c r="DS684" i="1"/>
  <c r="DQ684" i="1" s="1"/>
  <c r="DN684" i="1"/>
  <c r="DL684" i="1" s="1"/>
  <c r="DI684" i="1"/>
  <c r="DG684" i="1" s="1"/>
  <c r="DD684" i="1"/>
  <c r="DB684" i="1" s="1"/>
  <c r="CY684" i="1"/>
  <c r="CW684" i="1" s="1"/>
  <c r="CT684" i="1"/>
  <c r="CR684" i="1" s="1"/>
  <c r="CO684" i="1"/>
  <c r="CM684" i="1" s="1"/>
  <c r="CJ684" i="1"/>
  <c r="CH684" i="1" s="1"/>
  <c r="CE684" i="1"/>
  <c r="CC684" i="1" s="1"/>
  <c r="BZ684" i="1"/>
  <c r="BX684" i="1" s="1"/>
  <c r="BU684" i="1"/>
  <c r="BS684" i="1" s="1"/>
  <c r="BO684" i="1"/>
  <c r="BN684" i="1"/>
  <c r="BJ684" i="1"/>
  <c r="BI684" i="1"/>
  <c r="BE684" i="1"/>
  <c r="BD684" i="1"/>
  <c r="AY684" i="1"/>
  <c r="AU684" i="1"/>
  <c r="AT684" i="1"/>
  <c r="AP684" i="1"/>
  <c r="AO684" i="1"/>
  <c r="AK684" i="1"/>
  <c r="AJ684" i="1"/>
  <c r="AF684" i="1"/>
  <c r="AE684" i="1"/>
  <c r="AA684" i="1"/>
  <c r="Z684" i="1"/>
  <c r="Q684" i="1"/>
  <c r="FT463" i="1"/>
  <c r="FQ463" i="1"/>
  <c r="FO463" i="1" s="1"/>
  <c r="FL463" i="1"/>
  <c r="FJ463" i="1" s="1"/>
  <c r="FG463" i="1"/>
  <c r="FE463" i="1" s="1"/>
  <c r="FB463" i="1"/>
  <c r="EZ463" i="1" s="1"/>
  <c r="EW463" i="1"/>
  <c r="EU463" i="1" s="1"/>
  <c r="ER463" i="1"/>
  <c r="EP463" i="1" s="1"/>
  <c r="EM463" i="1"/>
  <c r="EK463" i="1" s="1"/>
  <c r="EH463" i="1"/>
  <c r="EF463" i="1" s="1"/>
  <c r="EC463" i="1"/>
  <c r="EA463" i="1" s="1"/>
  <c r="DX463" i="1"/>
  <c r="DV463" i="1" s="1"/>
  <c r="DS463" i="1"/>
  <c r="DQ463" i="1" s="1"/>
  <c r="DN463" i="1"/>
  <c r="DL463" i="1" s="1"/>
  <c r="DI463" i="1"/>
  <c r="DG463" i="1" s="1"/>
  <c r="DD463" i="1"/>
  <c r="DB463" i="1" s="1"/>
  <c r="CY463" i="1"/>
  <c r="CW463" i="1" s="1"/>
  <c r="CT463" i="1"/>
  <c r="CR463" i="1" s="1"/>
  <c r="CO463" i="1"/>
  <c r="CM463" i="1" s="1"/>
  <c r="CJ463" i="1"/>
  <c r="CH463" i="1" s="1"/>
  <c r="CE463" i="1"/>
  <c r="CC463" i="1" s="1"/>
  <c r="BZ463" i="1"/>
  <c r="BX463" i="1" s="1"/>
  <c r="BU463" i="1"/>
  <c r="BS463" i="1" s="1"/>
  <c r="BO463" i="1"/>
  <c r="BN463" i="1"/>
  <c r="BJ463" i="1"/>
  <c r="BI463" i="1"/>
  <c r="BD463" i="1"/>
  <c r="AY463" i="1"/>
  <c r="AU463" i="1"/>
  <c r="AT463" i="1"/>
  <c r="AP463" i="1"/>
  <c r="AO463" i="1"/>
  <c r="AK463" i="1"/>
  <c r="AJ463" i="1"/>
  <c r="AF463" i="1"/>
  <c r="AE463" i="1"/>
  <c r="AA463" i="1"/>
  <c r="Z463" i="1"/>
  <c r="Q463" i="1"/>
  <c r="FT462" i="1"/>
  <c r="FQ462" i="1"/>
  <c r="FO462" i="1" s="1"/>
  <c r="FL462" i="1"/>
  <c r="FJ462" i="1" s="1"/>
  <c r="FG462" i="1"/>
  <c r="FE462" i="1" s="1"/>
  <c r="FB462" i="1"/>
  <c r="EZ462" i="1" s="1"/>
  <c r="EW462" i="1"/>
  <c r="EU462" i="1" s="1"/>
  <c r="ER462" i="1"/>
  <c r="EP462" i="1" s="1"/>
  <c r="EM462" i="1"/>
  <c r="EK462" i="1" s="1"/>
  <c r="EH462" i="1"/>
  <c r="EF462" i="1" s="1"/>
  <c r="EC462" i="1"/>
  <c r="EA462" i="1" s="1"/>
  <c r="DX462" i="1"/>
  <c r="DV462" i="1" s="1"/>
  <c r="DS462" i="1"/>
  <c r="DQ462" i="1" s="1"/>
  <c r="DN462" i="1"/>
  <c r="DL462" i="1" s="1"/>
  <c r="DI462" i="1"/>
  <c r="DG462" i="1" s="1"/>
  <c r="DD462" i="1"/>
  <c r="DB462" i="1" s="1"/>
  <c r="CY462" i="1"/>
  <c r="CW462" i="1" s="1"/>
  <c r="CT462" i="1"/>
  <c r="CR462" i="1" s="1"/>
  <c r="CO462" i="1"/>
  <c r="CM462" i="1" s="1"/>
  <c r="CJ462" i="1"/>
  <c r="CH462" i="1" s="1"/>
  <c r="CE462" i="1"/>
  <c r="CC462" i="1" s="1"/>
  <c r="BZ462" i="1"/>
  <c r="BX462" i="1" s="1"/>
  <c r="BU462" i="1"/>
  <c r="BS462" i="1" s="1"/>
  <c r="BO462" i="1"/>
  <c r="BN462" i="1"/>
  <c r="BJ462" i="1"/>
  <c r="BI462" i="1"/>
  <c r="BE462" i="1"/>
  <c r="BD462" i="1"/>
  <c r="AY462" i="1"/>
  <c r="AU462" i="1"/>
  <c r="AT462" i="1"/>
  <c r="AP462" i="1"/>
  <c r="AO462" i="1"/>
  <c r="AK462" i="1"/>
  <c r="AJ462" i="1"/>
  <c r="AF462" i="1"/>
  <c r="AE462" i="1"/>
  <c r="AA462" i="1"/>
  <c r="Z462" i="1"/>
  <c r="Q462" i="1"/>
  <c r="FT683" i="1"/>
  <c r="FQ683" i="1"/>
  <c r="FO683" i="1" s="1"/>
  <c r="FL683" i="1"/>
  <c r="FJ683" i="1" s="1"/>
  <c r="FG683" i="1"/>
  <c r="FE683" i="1" s="1"/>
  <c r="FB683" i="1"/>
  <c r="EZ683" i="1" s="1"/>
  <c r="EW683" i="1"/>
  <c r="EU683" i="1" s="1"/>
  <c r="ER683" i="1"/>
  <c r="EP683" i="1" s="1"/>
  <c r="EM683" i="1"/>
  <c r="EK683" i="1" s="1"/>
  <c r="EH683" i="1"/>
  <c r="EF683" i="1" s="1"/>
  <c r="EC683" i="1"/>
  <c r="EA683" i="1" s="1"/>
  <c r="DX683" i="1"/>
  <c r="DV683" i="1" s="1"/>
  <c r="DS683" i="1"/>
  <c r="DQ683" i="1" s="1"/>
  <c r="DN683" i="1"/>
  <c r="DL683" i="1" s="1"/>
  <c r="DI683" i="1"/>
  <c r="DG683" i="1" s="1"/>
  <c r="DD683" i="1"/>
  <c r="DB683" i="1" s="1"/>
  <c r="CY683" i="1"/>
  <c r="CW683" i="1" s="1"/>
  <c r="CT683" i="1"/>
  <c r="CR683" i="1" s="1"/>
  <c r="CO683" i="1"/>
  <c r="CM683" i="1" s="1"/>
  <c r="CJ683" i="1"/>
  <c r="CH683" i="1" s="1"/>
  <c r="CE683" i="1"/>
  <c r="CC683" i="1" s="1"/>
  <c r="BZ683" i="1"/>
  <c r="BX683" i="1" s="1"/>
  <c r="BU683" i="1"/>
  <c r="BS683" i="1" s="1"/>
  <c r="BO683" i="1"/>
  <c r="BN683" i="1"/>
  <c r="BJ683" i="1"/>
  <c r="BI683" i="1"/>
  <c r="BD683" i="1"/>
  <c r="AY683" i="1"/>
  <c r="AU683" i="1"/>
  <c r="AT683" i="1"/>
  <c r="AP683" i="1"/>
  <c r="AO683" i="1"/>
  <c r="AK683" i="1"/>
  <c r="AJ683" i="1"/>
  <c r="AF683" i="1"/>
  <c r="AE683" i="1"/>
  <c r="AA683" i="1"/>
  <c r="Z683" i="1"/>
  <c r="Q683" i="1"/>
  <c r="FT461" i="1"/>
  <c r="FQ461" i="1"/>
  <c r="FO461" i="1" s="1"/>
  <c r="FL461" i="1"/>
  <c r="FJ461" i="1" s="1"/>
  <c r="FG461" i="1"/>
  <c r="FE461" i="1" s="1"/>
  <c r="FB461" i="1"/>
  <c r="EZ461" i="1" s="1"/>
  <c r="EW461" i="1"/>
  <c r="EU461" i="1" s="1"/>
  <c r="ER461" i="1"/>
  <c r="EP461" i="1" s="1"/>
  <c r="EM461" i="1"/>
  <c r="EK461" i="1" s="1"/>
  <c r="EH461" i="1"/>
  <c r="EF461" i="1" s="1"/>
  <c r="EC461" i="1"/>
  <c r="EA461" i="1" s="1"/>
  <c r="DX461" i="1"/>
  <c r="DV461" i="1" s="1"/>
  <c r="DS461" i="1"/>
  <c r="DQ461" i="1" s="1"/>
  <c r="DN461" i="1"/>
  <c r="DL461" i="1" s="1"/>
  <c r="DI461" i="1"/>
  <c r="DG461" i="1" s="1"/>
  <c r="DD461" i="1"/>
  <c r="DB461" i="1" s="1"/>
  <c r="CY461" i="1"/>
  <c r="CW461" i="1" s="1"/>
  <c r="CT461" i="1"/>
  <c r="CR461" i="1" s="1"/>
  <c r="CO461" i="1"/>
  <c r="CM461" i="1" s="1"/>
  <c r="CJ461" i="1"/>
  <c r="CH461" i="1" s="1"/>
  <c r="CE461" i="1"/>
  <c r="CC461" i="1" s="1"/>
  <c r="BZ461" i="1"/>
  <c r="BX461" i="1" s="1"/>
  <c r="BU461" i="1"/>
  <c r="BS461" i="1" s="1"/>
  <c r="BO461" i="1"/>
  <c r="BN461" i="1"/>
  <c r="BJ461" i="1"/>
  <c r="BI461" i="1"/>
  <c r="BE461" i="1"/>
  <c r="BD461" i="1"/>
  <c r="AY461" i="1"/>
  <c r="AU461" i="1"/>
  <c r="AT461" i="1"/>
  <c r="AP461" i="1"/>
  <c r="AO461" i="1"/>
  <c r="AK461" i="1"/>
  <c r="AJ461" i="1"/>
  <c r="AF461" i="1"/>
  <c r="AE461" i="1"/>
  <c r="AA461" i="1"/>
  <c r="Z461" i="1"/>
  <c r="Q461" i="1"/>
  <c r="FT682" i="1"/>
  <c r="FQ682" i="1"/>
  <c r="FO682" i="1" s="1"/>
  <c r="FL682" i="1"/>
  <c r="FJ682" i="1" s="1"/>
  <c r="FG682" i="1"/>
  <c r="FE682" i="1" s="1"/>
  <c r="FB682" i="1"/>
  <c r="EZ682" i="1" s="1"/>
  <c r="EW682" i="1"/>
  <c r="EU682" i="1" s="1"/>
  <c r="ER682" i="1"/>
  <c r="EP682" i="1" s="1"/>
  <c r="EM682" i="1"/>
  <c r="EK682" i="1" s="1"/>
  <c r="EH682" i="1"/>
  <c r="EF682" i="1" s="1"/>
  <c r="EC682" i="1"/>
  <c r="EA682" i="1" s="1"/>
  <c r="DX682" i="1"/>
  <c r="DV682" i="1" s="1"/>
  <c r="DS682" i="1"/>
  <c r="DQ682" i="1" s="1"/>
  <c r="DN682" i="1"/>
  <c r="DL682" i="1" s="1"/>
  <c r="DI682" i="1"/>
  <c r="DG682" i="1" s="1"/>
  <c r="DD682" i="1"/>
  <c r="DB682" i="1" s="1"/>
  <c r="CY682" i="1"/>
  <c r="CW682" i="1" s="1"/>
  <c r="CT682" i="1"/>
  <c r="CR682" i="1" s="1"/>
  <c r="CO682" i="1"/>
  <c r="CM682" i="1" s="1"/>
  <c r="CJ682" i="1"/>
  <c r="CH682" i="1" s="1"/>
  <c r="CE682" i="1"/>
  <c r="CC682" i="1" s="1"/>
  <c r="BZ682" i="1"/>
  <c r="BX682" i="1" s="1"/>
  <c r="BU682" i="1"/>
  <c r="BS682" i="1" s="1"/>
  <c r="BO682" i="1"/>
  <c r="BN682" i="1"/>
  <c r="BJ682" i="1"/>
  <c r="BI682" i="1"/>
  <c r="BD682" i="1"/>
  <c r="AY682" i="1"/>
  <c r="AU682" i="1"/>
  <c r="AT682" i="1"/>
  <c r="AP682" i="1"/>
  <c r="AO682" i="1"/>
  <c r="AK682" i="1"/>
  <c r="AJ682" i="1"/>
  <c r="AF682" i="1"/>
  <c r="AE682" i="1"/>
  <c r="AA682" i="1"/>
  <c r="Z682" i="1"/>
  <c r="Q682" i="1"/>
  <c r="FT460" i="1"/>
  <c r="FQ460" i="1"/>
  <c r="FO460" i="1" s="1"/>
  <c r="FL460" i="1"/>
  <c r="FJ460" i="1" s="1"/>
  <c r="FG460" i="1"/>
  <c r="FE460" i="1" s="1"/>
  <c r="FB460" i="1"/>
  <c r="EZ460" i="1" s="1"/>
  <c r="EW460" i="1"/>
  <c r="EU460" i="1" s="1"/>
  <c r="ER460" i="1"/>
  <c r="EP460" i="1" s="1"/>
  <c r="EM460" i="1"/>
  <c r="EK460" i="1" s="1"/>
  <c r="EH460" i="1"/>
  <c r="EF460" i="1" s="1"/>
  <c r="EC460" i="1"/>
  <c r="EA460" i="1" s="1"/>
  <c r="DX460" i="1"/>
  <c r="DV460" i="1" s="1"/>
  <c r="DS460" i="1"/>
  <c r="DQ460" i="1" s="1"/>
  <c r="DN460" i="1"/>
  <c r="DL460" i="1" s="1"/>
  <c r="DI460" i="1"/>
  <c r="DG460" i="1" s="1"/>
  <c r="DD460" i="1"/>
  <c r="DB460" i="1" s="1"/>
  <c r="CY460" i="1"/>
  <c r="CW460" i="1" s="1"/>
  <c r="CT460" i="1"/>
  <c r="CR460" i="1" s="1"/>
  <c r="CO460" i="1"/>
  <c r="CM460" i="1" s="1"/>
  <c r="CJ460" i="1"/>
  <c r="CH460" i="1" s="1"/>
  <c r="CE460" i="1"/>
  <c r="CC460" i="1" s="1"/>
  <c r="BZ460" i="1"/>
  <c r="BX460" i="1" s="1"/>
  <c r="BU460" i="1"/>
  <c r="BS460" i="1" s="1"/>
  <c r="BO460" i="1"/>
  <c r="BN460" i="1"/>
  <c r="BJ460" i="1"/>
  <c r="BI460" i="1"/>
  <c r="BD460" i="1"/>
  <c r="AY460" i="1"/>
  <c r="AU460" i="1"/>
  <c r="AT460" i="1"/>
  <c r="AP460" i="1"/>
  <c r="AO460" i="1"/>
  <c r="AK460" i="1"/>
  <c r="AJ460" i="1"/>
  <c r="AF460" i="1"/>
  <c r="AE460" i="1"/>
  <c r="AA460" i="1"/>
  <c r="Z460" i="1"/>
  <c r="Q460" i="1"/>
  <c r="FT459" i="1"/>
  <c r="FQ459" i="1"/>
  <c r="FO459" i="1" s="1"/>
  <c r="FL459" i="1"/>
  <c r="FJ459" i="1" s="1"/>
  <c r="FG459" i="1"/>
  <c r="FE459" i="1" s="1"/>
  <c r="FB459" i="1"/>
  <c r="EZ459" i="1" s="1"/>
  <c r="EW459" i="1"/>
  <c r="EU459" i="1" s="1"/>
  <c r="ER459" i="1"/>
  <c r="EP459" i="1" s="1"/>
  <c r="EM459" i="1"/>
  <c r="EK459" i="1" s="1"/>
  <c r="EH459" i="1"/>
  <c r="EF459" i="1" s="1"/>
  <c r="EC459" i="1"/>
  <c r="EA459" i="1" s="1"/>
  <c r="DX459" i="1"/>
  <c r="DV459" i="1" s="1"/>
  <c r="DS459" i="1"/>
  <c r="DQ459" i="1" s="1"/>
  <c r="DN459" i="1"/>
  <c r="DL459" i="1" s="1"/>
  <c r="DI459" i="1"/>
  <c r="DG459" i="1" s="1"/>
  <c r="DD459" i="1"/>
  <c r="DB459" i="1" s="1"/>
  <c r="CY459" i="1"/>
  <c r="CW459" i="1" s="1"/>
  <c r="CT459" i="1"/>
  <c r="CR459" i="1" s="1"/>
  <c r="CO459" i="1"/>
  <c r="CM459" i="1" s="1"/>
  <c r="CJ459" i="1"/>
  <c r="CH459" i="1" s="1"/>
  <c r="CE459" i="1"/>
  <c r="CC459" i="1" s="1"/>
  <c r="BZ459" i="1"/>
  <c r="BX459" i="1" s="1"/>
  <c r="BU459" i="1"/>
  <c r="BS459" i="1" s="1"/>
  <c r="BO459" i="1"/>
  <c r="BN459" i="1"/>
  <c r="BJ459" i="1"/>
  <c r="BI459" i="1"/>
  <c r="BE459" i="1"/>
  <c r="BD459" i="1"/>
  <c r="AY459" i="1"/>
  <c r="AU459" i="1"/>
  <c r="AT459" i="1"/>
  <c r="AP459" i="1"/>
  <c r="AO459" i="1"/>
  <c r="AK459" i="1"/>
  <c r="AJ459" i="1"/>
  <c r="AF459" i="1"/>
  <c r="AE459" i="1"/>
  <c r="AA459" i="1"/>
  <c r="Z459" i="1"/>
  <c r="Q459" i="1"/>
  <c r="FT680" i="1"/>
  <c r="FQ680" i="1"/>
  <c r="FO680" i="1" s="1"/>
  <c r="FL680" i="1"/>
  <c r="FJ680" i="1" s="1"/>
  <c r="FG680" i="1"/>
  <c r="FE680" i="1" s="1"/>
  <c r="FB680" i="1"/>
  <c r="EZ680" i="1" s="1"/>
  <c r="EW680" i="1"/>
  <c r="EU680" i="1" s="1"/>
  <c r="ER680" i="1"/>
  <c r="EP680" i="1" s="1"/>
  <c r="EM680" i="1"/>
  <c r="EK680" i="1" s="1"/>
  <c r="EH680" i="1"/>
  <c r="EF680" i="1" s="1"/>
  <c r="EC680" i="1"/>
  <c r="EA680" i="1" s="1"/>
  <c r="DX680" i="1"/>
  <c r="DV680" i="1" s="1"/>
  <c r="DS680" i="1"/>
  <c r="DQ680" i="1" s="1"/>
  <c r="DN680" i="1"/>
  <c r="DL680" i="1" s="1"/>
  <c r="DI680" i="1"/>
  <c r="DG680" i="1" s="1"/>
  <c r="DD680" i="1"/>
  <c r="DB680" i="1" s="1"/>
  <c r="CY680" i="1"/>
  <c r="CW680" i="1" s="1"/>
  <c r="CT680" i="1"/>
  <c r="CR680" i="1" s="1"/>
  <c r="CO680" i="1"/>
  <c r="CM680" i="1" s="1"/>
  <c r="CJ680" i="1"/>
  <c r="CH680" i="1" s="1"/>
  <c r="CE680" i="1"/>
  <c r="CC680" i="1" s="1"/>
  <c r="BZ680" i="1"/>
  <c r="BX680" i="1" s="1"/>
  <c r="BU680" i="1"/>
  <c r="BS680" i="1" s="1"/>
  <c r="BO680" i="1"/>
  <c r="BN680" i="1"/>
  <c r="BJ680" i="1"/>
  <c r="BI680" i="1"/>
  <c r="BE680" i="1"/>
  <c r="BD680" i="1"/>
  <c r="AY680" i="1"/>
  <c r="AU680" i="1"/>
  <c r="AT680" i="1"/>
  <c r="AP680" i="1"/>
  <c r="AO680" i="1"/>
  <c r="AK680" i="1"/>
  <c r="AJ680" i="1"/>
  <c r="AF680" i="1"/>
  <c r="AE680" i="1"/>
  <c r="AA680" i="1"/>
  <c r="Z680" i="1"/>
  <c r="Q680" i="1"/>
  <c r="FT455" i="1"/>
  <c r="FQ455" i="1"/>
  <c r="FO455" i="1" s="1"/>
  <c r="FL455" i="1"/>
  <c r="FJ455" i="1" s="1"/>
  <c r="FG455" i="1"/>
  <c r="FE455" i="1" s="1"/>
  <c r="FB455" i="1"/>
  <c r="EZ455" i="1" s="1"/>
  <c r="EW455" i="1"/>
  <c r="EU455" i="1" s="1"/>
  <c r="ER455" i="1"/>
  <c r="EP455" i="1" s="1"/>
  <c r="EM455" i="1"/>
  <c r="EK455" i="1" s="1"/>
  <c r="EH455" i="1"/>
  <c r="EF455" i="1" s="1"/>
  <c r="EC455" i="1"/>
  <c r="EA455" i="1" s="1"/>
  <c r="DX455" i="1"/>
  <c r="DV455" i="1" s="1"/>
  <c r="DS455" i="1"/>
  <c r="DQ455" i="1" s="1"/>
  <c r="DN455" i="1"/>
  <c r="DL455" i="1" s="1"/>
  <c r="DI455" i="1"/>
  <c r="DG455" i="1" s="1"/>
  <c r="DD455" i="1"/>
  <c r="DB455" i="1" s="1"/>
  <c r="CY455" i="1"/>
  <c r="CW455" i="1" s="1"/>
  <c r="CT455" i="1"/>
  <c r="CR455" i="1" s="1"/>
  <c r="CO455" i="1"/>
  <c r="CM455" i="1" s="1"/>
  <c r="CJ455" i="1"/>
  <c r="CH455" i="1" s="1"/>
  <c r="CE455" i="1"/>
  <c r="CC455" i="1" s="1"/>
  <c r="BZ455" i="1"/>
  <c r="BX455" i="1" s="1"/>
  <c r="BU455" i="1"/>
  <c r="BS455" i="1" s="1"/>
  <c r="BO455" i="1"/>
  <c r="BN455" i="1"/>
  <c r="BJ455" i="1"/>
  <c r="BI455" i="1"/>
  <c r="BE455" i="1"/>
  <c r="BD455" i="1"/>
  <c r="AY455" i="1"/>
  <c r="AU455" i="1"/>
  <c r="AT455" i="1"/>
  <c r="AP455" i="1"/>
  <c r="AO455" i="1"/>
  <c r="AK455" i="1"/>
  <c r="AJ455" i="1"/>
  <c r="AF455" i="1"/>
  <c r="AE455" i="1"/>
  <c r="AA455" i="1"/>
  <c r="Z455" i="1"/>
  <c r="Q455" i="1"/>
  <c r="FT454" i="1"/>
  <c r="FQ454" i="1"/>
  <c r="FO454" i="1" s="1"/>
  <c r="FL454" i="1"/>
  <c r="FJ454" i="1" s="1"/>
  <c r="FG454" i="1"/>
  <c r="FE454" i="1" s="1"/>
  <c r="FB454" i="1"/>
  <c r="EZ454" i="1" s="1"/>
  <c r="EW454" i="1"/>
  <c r="EU454" i="1" s="1"/>
  <c r="ER454" i="1"/>
  <c r="EP454" i="1" s="1"/>
  <c r="EM454" i="1"/>
  <c r="EK454" i="1" s="1"/>
  <c r="EH454" i="1"/>
  <c r="EF454" i="1" s="1"/>
  <c r="EC454" i="1"/>
  <c r="EA454" i="1" s="1"/>
  <c r="DX454" i="1"/>
  <c r="DV454" i="1" s="1"/>
  <c r="DS454" i="1"/>
  <c r="DQ454" i="1" s="1"/>
  <c r="DN454" i="1"/>
  <c r="DL454" i="1" s="1"/>
  <c r="DI454" i="1"/>
  <c r="DG454" i="1" s="1"/>
  <c r="DD454" i="1"/>
  <c r="DB454" i="1" s="1"/>
  <c r="CY454" i="1"/>
  <c r="CW454" i="1" s="1"/>
  <c r="CT454" i="1"/>
  <c r="CR454" i="1" s="1"/>
  <c r="CO454" i="1"/>
  <c r="CM454" i="1" s="1"/>
  <c r="CJ454" i="1"/>
  <c r="CH454" i="1" s="1"/>
  <c r="CE454" i="1"/>
  <c r="CC454" i="1" s="1"/>
  <c r="BZ454" i="1"/>
  <c r="BX454" i="1" s="1"/>
  <c r="BU454" i="1"/>
  <c r="BS454" i="1" s="1"/>
  <c r="BO454" i="1"/>
  <c r="BN454" i="1"/>
  <c r="BJ454" i="1"/>
  <c r="BI454" i="1"/>
  <c r="BD454" i="1"/>
  <c r="AY454" i="1"/>
  <c r="AU454" i="1"/>
  <c r="AT454" i="1"/>
  <c r="AP454" i="1"/>
  <c r="AO454" i="1"/>
  <c r="AK454" i="1"/>
  <c r="AJ454" i="1"/>
  <c r="AF454" i="1"/>
  <c r="AE454" i="1"/>
  <c r="AA454" i="1"/>
  <c r="Z454" i="1"/>
  <c r="Q454" i="1"/>
  <c r="FT679" i="1"/>
  <c r="FQ679" i="1"/>
  <c r="FO679" i="1" s="1"/>
  <c r="FL679" i="1"/>
  <c r="FJ679" i="1" s="1"/>
  <c r="FG679" i="1"/>
  <c r="FE679" i="1" s="1"/>
  <c r="FB679" i="1"/>
  <c r="EZ679" i="1" s="1"/>
  <c r="EW679" i="1"/>
  <c r="EU679" i="1" s="1"/>
  <c r="ER679" i="1"/>
  <c r="EP679" i="1" s="1"/>
  <c r="EM679" i="1"/>
  <c r="EK679" i="1" s="1"/>
  <c r="EH679" i="1"/>
  <c r="EF679" i="1" s="1"/>
  <c r="EC679" i="1"/>
  <c r="EA679" i="1" s="1"/>
  <c r="DX679" i="1"/>
  <c r="DV679" i="1" s="1"/>
  <c r="DS679" i="1"/>
  <c r="DQ679" i="1" s="1"/>
  <c r="DN679" i="1"/>
  <c r="DL679" i="1" s="1"/>
  <c r="DI679" i="1"/>
  <c r="DG679" i="1" s="1"/>
  <c r="DD679" i="1"/>
  <c r="DB679" i="1" s="1"/>
  <c r="CY679" i="1"/>
  <c r="CW679" i="1" s="1"/>
  <c r="CT679" i="1"/>
  <c r="CR679" i="1" s="1"/>
  <c r="CO679" i="1"/>
  <c r="CM679" i="1" s="1"/>
  <c r="CJ679" i="1"/>
  <c r="CH679" i="1" s="1"/>
  <c r="CE679" i="1"/>
  <c r="CC679" i="1" s="1"/>
  <c r="BZ679" i="1"/>
  <c r="BX679" i="1" s="1"/>
  <c r="BU679" i="1"/>
  <c r="BS679" i="1" s="1"/>
  <c r="BO679" i="1"/>
  <c r="BN679" i="1"/>
  <c r="BJ679" i="1"/>
  <c r="BI679" i="1"/>
  <c r="BE679" i="1"/>
  <c r="BD679" i="1"/>
  <c r="AY679" i="1"/>
  <c r="AU679" i="1"/>
  <c r="AT679" i="1"/>
  <c r="AP679" i="1"/>
  <c r="AO679" i="1"/>
  <c r="AK679" i="1"/>
  <c r="AJ679" i="1"/>
  <c r="AF679" i="1"/>
  <c r="AE679" i="1"/>
  <c r="AA679" i="1"/>
  <c r="Z679" i="1"/>
  <c r="Q679" i="1"/>
  <c r="FT453" i="1"/>
  <c r="FQ453" i="1"/>
  <c r="FO453" i="1" s="1"/>
  <c r="FL453" i="1"/>
  <c r="FJ453" i="1" s="1"/>
  <c r="FG453" i="1"/>
  <c r="FE453" i="1" s="1"/>
  <c r="FB453" i="1"/>
  <c r="EZ453" i="1" s="1"/>
  <c r="EW453" i="1"/>
  <c r="EU453" i="1" s="1"/>
  <c r="ER453" i="1"/>
  <c r="EP453" i="1" s="1"/>
  <c r="EM453" i="1"/>
  <c r="EK453" i="1" s="1"/>
  <c r="EH453" i="1"/>
  <c r="EF453" i="1" s="1"/>
  <c r="EC453" i="1"/>
  <c r="EA453" i="1" s="1"/>
  <c r="DX453" i="1"/>
  <c r="DV453" i="1" s="1"/>
  <c r="DS453" i="1"/>
  <c r="DQ453" i="1" s="1"/>
  <c r="DN453" i="1"/>
  <c r="DL453" i="1" s="1"/>
  <c r="DI453" i="1"/>
  <c r="DG453" i="1" s="1"/>
  <c r="DD453" i="1"/>
  <c r="DB453" i="1" s="1"/>
  <c r="CY453" i="1"/>
  <c r="CW453" i="1" s="1"/>
  <c r="CT453" i="1"/>
  <c r="CR453" i="1" s="1"/>
  <c r="CO453" i="1"/>
  <c r="CM453" i="1" s="1"/>
  <c r="CJ453" i="1"/>
  <c r="CH453" i="1" s="1"/>
  <c r="CE453" i="1"/>
  <c r="CC453" i="1" s="1"/>
  <c r="BZ453" i="1"/>
  <c r="BX453" i="1" s="1"/>
  <c r="BU453" i="1"/>
  <c r="BS453" i="1" s="1"/>
  <c r="BO453" i="1"/>
  <c r="BN453" i="1"/>
  <c r="BJ453" i="1"/>
  <c r="BI453" i="1"/>
  <c r="BE453" i="1"/>
  <c r="BD453" i="1"/>
  <c r="AY453" i="1"/>
  <c r="AU453" i="1"/>
  <c r="AT453" i="1"/>
  <c r="AP453" i="1"/>
  <c r="AO453" i="1"/>
  <c r="AK453" i="1"/>
  <c r="AJ453" i="1"/>
  <c r="AF453" i="1"/>
  <c r="AE453" i="1"/>
  <c r="AA453" i="1"/>
  <c r="Z453" i="1"/>
  <c r="Q453" i="1"/>
  <c r="FT452" i="1"/>
  <c r="FQ452" i="1"/>
  <c r="FO452" i="1" s="1"/>
  <c r="FL452" i="1"/>
  <c r="FJ452" i="1" s="1"/>
  <c r="FG452" i="1"/>
  <c r="FE452" i="1" s="1"/>
  <c r="FB452" i="1"/>
  <c r="EZ452" i="1" s="1"/>
  <c r="EW452" i="1"/>
  <c r="EU452" i="1" s="1"/>
  <c r="ER452" i="1"/>
  <c r="EP452" i="1" s="1"/>
  <c r="EM452" i="1"/>
  <c r="EK452" i="1" s="1"/>
  <c r="EH452" i="1"/>
  <c r="EF452" i="1" s="1"/>
  <c r="EC452" i="1"/>
  <c r="EA452" i="1" s="1"/>
  <c r="DX452" i="1"/>
  <c r="DV452" i="1" s="1"/>
  <c r="DS452" i="1"/>
  <c r="DQ452" i="1" s="1"/>
  <c r="DN452" i="1"/>
  <c r="DL452" i="1" s="1"/>
  <c r="DI452" i="1"/>
  <c r="DG452" i="1" s="1"/>
  <c r="DD452" i="1"/>
  <c r="DB452" i="1" s="1"/>
  <c r="CY452" i="1"/>
  <c r="CW452" i="1" s="1"/>
  <c r="CT452" i="1"/>
  <c r="CR452" i="1" s="1"/>
  <c r="CO452" i="1"/>
  <c r="CM452" i="1" s="1"/>
  <c r="CJ452" i="1"/>
  <c r="CH452" i="1" s="1"/>
  <c r="CE452" i="1"/>
  <c r="CC452" i="1" s="1"/>
  <c r="BZ452" i="1"/>
  <c r="BX452" i="1" s="1"/>
  <c r="BU452" i="1"/>
  <c r="BS452" i="1" s="1"/>
  <c r="BO452" i="1"/>
  <c r="BN452" i="1"/>
  <c r="BJ452" i="1"/>
  <c r="BI452" i="1"/>
  <c r="BD452" i="1"/>
  <c r="AY452" i="1"/>
  <c r="AU452" i="1"/>
  <c r="AT452" i="1"/>
  <c r="AP452" i="1"/>
  <c r="AO452" i="1"/>
  <c r="AK452" i="1"/>
  <c r="AJ452" i="1"/>
  <c r="AF452" i="1"/>
  <c r="AE452" i="1"/>
  <c r="AA452" i="1"/>
  <c r="Z452" i="1"/>
  <c r="Q452" i="1"/>
  <c r="FT451" i="1"/>
  <c r="FQ451" i="1"/>
  <c r="FO451" i="1" s="1"/>
  <c r="FL451" i="1"/>
  <c r="FJ451" i="1" s="1"/>
  <c r="FG451" i="1"/>
  <c r="FE451" i="1" s="1"/>
  <c r="FB451" i="1"/>
  <c r="EZ451" i="1" s="1"/>
  <c r="EW451" i="1"/>
  <c r="EU451" i="1" s="1"/>
  <c r="ER451" i="1"/>
  <c r="EP451" i="1" s="1"/>
  <c r="EM451" i="1"/>
  <c r="EK451" i="1" s="1"/>
  <c r="EH451" i="1"/>
  <c r="EF451" i="1" s="1"/>
  <c r="EC451" i="1"/>
  <c r="EA451" i="1" s="1"/>
  <c r="DX451" i="1"/>
  <c r="DV451" i="1" s="1"/>
  <c r="DS451" i="1"/>
  <c r="DQ451" i="1" s="1"/>
  <c r="DN451" i="1"/>
  <c r="DL451" i="1" s="1"/>
  <c r="DI451" i="1"/>
  <c r="DG451" i="1" s="1"/>
  <c r="DD451" i="1"/>
  <c r="DB451" i="1" s="1"/>
  <c r="CY451" i="1"/>
  <c r="CW451" i="1" s="1"/>
  <c r="CT451" i="1"/>
  <c r="CR451" i="1" s="1"/>
  <c r="CO451" i="1"/>
  <c r="CM451" i="1" s="1"/>
  <c r="CJ451" i="1"/>
  <c r="CH451" i="1" s="1"/>
  <c r="CE451" i="1"/>
  <c r="CC451" i="1" s="1"/>
  <c r="BZ451" i="1"/>
  <c r="BX451" i="1" s="1"/>
  <c r="BU451" i="1"/>
  <c r="BS451" i="1" s="1"/>
  <c r="BO451" i="1"/>
  <c r="BN451" i="1"/>
  <c r="BJ451" i="1"/>
  <c r="BI451" i="1"/>
  <c r="BE451" i="1"/>
  <c r="BD451" i="1"/>
  <c r="AY451" i="1"/>
  <c r="AU451" i="1"/>
  <c r="AT451" i="1"/>
  <c r="AP451" i="1"/>
  <c r="AO451" i="1"/>
  <c r="AK451" i="1"/>
  <c r="AJ451" i="1"/>
  <c r="AF451" i="1"/>
  <c r="AE451" i="1"/>
  <c r="AA451" i="1"/>
  <c r="Z451" i="1"/>
  <c r="Q451" i="1"/>
  <c r="FT678" i="1"/>
  <c r="FQ678" i="1"/>
  <c r="FO678" i="1" s="1"/>
  <c r="FL678" i="1"/>
  <c r="FJ678" i="1" s="1"/>
  <c r="FG678" i="1"/>
  <c r="FE678" i="1" s="1"/>
  <c r="FB678" i="1"/>
  <c r="EZ678" i="1" s="1"/>
  <c r="EW678" i="1"/>
  <c r="EU678" i="1" s="1"/>
  <c r="ER678" i="1"/>
  <c r="EP678" i="1" s="1"/>
  <c r="EM678" i="1"/>
  <c r="EK678" i="1" s="1"/>
  <c r="EH678" i="1"/>
  <c r="EF678" i="1" s="1"/>
  <c r="EC678" i="1"/>
  <c r="EA678" i="1" s="1"/>
  <c r="DX678" i="1"/>
  <c r="DV678" i="1" s="1"/>
  <c r="DS678" i="1"/>
  <c r="DQ678" i="1" s="1"/>
  <c r="DN678" i="1"/>
  <c r="DL678" i="1" s="1"/>
  <c r="DI678" i="1"/>
  <c r="DG678" i="1" s="1"/>
  <c r="DD678" i="1"/>
  <c r="DB678" i="1" s="1"/>
  <c r="CY678" i="1"/>
  <c r="CW678" i="1" s="1"/>
  <c r="CT678" i="1"/>
  <c r="CR678" i="1" s="1"/>
  <c r="CO678" i="1"/>
  <c r="CM678" i="1" s="1"/>
  <c r="CJ678" i="1"/>
  <c r="CH678" i="1" s="1"/>
  <c r="CE678" i="1"/>
  <c r="CC678" i="1" s="1"/>
  <c r="BZ678" i="1"/>
  <c r="BX678" i="1" s="1"/>
  <c r="BU678" i="1"/>
  <c r="BS678" i="1" s="1"/>
  <c r="BO678" i="1"/>
  <c r="BN678" i="1"/>
  <c r="BJ678" i="1"/>
  <c r="BI678" i="1"/>
  <c r="BE678" i="1"/>
  <c r="BD678" i="1"/>
  <c r="AY678" i="1"/>
  <c r="AU678" i="1"/>
  <c r="AT678" i="1"/>
  <c r="AP678" i="1"/>
  <c r="AO678" i="1"/>
  <c r="AK678" i="1"/>
  <c r="AJ678" i="1"/>
  <c r="AF678" i="1"/>
  <c r="AE678" i="1"/>
  <c r="AA678" i="1"/>
  <c r="Z678" i="1"/>
  <c r="Q678" i="1"/>
  <c r="FT450" i="1"/>
  <c r="FQ450" i="1"/>
  <c r="FO450" i="1" s="1"/>
  <c r="FL450" i="1"/>
  <c r="FJ450" i="1" s="1"/>
  <c r="FG450" i="1"/>
  <c r="FE450" i="1" s="1"/>
  <c r="FB450" i="1"/>
  <c r="EZ450" i="1" s="1"/>
  <c r="EW450" i="1"/>
  <c r="EU450" i="1" s="1"/>
  <c r="ER450" i="1"/>
  <c r="EP450" i="1" s="1"/>
  <c r="EM450" i="1"/>
  <c r="EK450" i="1" s="1"/>
  <c r="EH450" i="1"/>
  <c r="EF450" i="1" s="1"/>
  <c r="EC450" i="1"/>
  <c r="EA450" i="1" s="1"/>
  <c r="DX450" i="1"/>
  <c r="DV450" i="1" s="1"/>
  <c r="DS450" i="1"/>
  <c r="DQ450" i="1" s="1"/>
  <c r="DN450" i="1"/>
  <c r="DL450" i="1" s="1"/>
  <c r="DI450" i="1"/>
  <c r="DG450" i="1" s="1"/>
  <c r="DD450" i="1"/>
  <c r="DB450" i="1" s="1"/>
  <c r="CY450" i="1"/>
  <c r="CW450" i="1" s="1"/>
  <c r="CT450" i="1"/>
  <c r="CR450" i="1" s="1"/>
  <c r="CO450" i="1"/>
  <c r="CM450" i="1" s="1"/>
  <c r="CJ450" i="1"/>
  <c r="CH450" i="1" s="1"/>
  <c r="CE450" i="1"/>
  <c r="CC450" i="1" s="1"/>
  <c r="BZ450" i="1"/>
  <c r="BX450" i="1" s="1"/>
  <c r="BU450" i="1"/>
  <c r="BS450" i="1" s="1"/>
  <c r="BO450" i="1"/>
  <c r="BN450" i="1"/>
  <c r="BJ450" i="1"/>
  <c r="BI450" i="1"/>
  <c r="BD450" i="1"/>
  <c r="AY450" i="1"/>
  <c r="AU450" i="1"/>
  <c r="AT450" i="1"/>
  <c r="AP450" i="1"/>
  <c r="AO450" i="1"/>
  <c r="AK450" i="1"/>
  <c r="AJ450" i="1"/>
  <c r="AF450" i="1"/>
  <c r="AE450" i="1"/>
  <c r="AA450" i="1"/>
  <c r="Z450" i="1"/>
  <c r="Q450" i="1"/>
  <c r="FT677" i="1"/>
  <c r="FQ677" i="1"/>
  <c r="FO677" i="1" s="1"/>
  <c r="FL677" i="1"/>
  <c r="FJ677" i="1" s="1"/>
  <c r="FG677" i="1"/>
  <c r="FE677" i="1" s="1"/>
  <c r="FB677" i="1"/>
  <c r="EZ677" i="1" s="1"/>
  <c r="EW677" i="1"/>
  <c r="EU677" i="1" s="1"/>
  <c r="ER677" i="1"/>
  <c r="EP677" i="1" s="1"/>
  <c r="EM677" i="1"/>
  <c r="EK677" i="1" s="1"/>
  <c r="EH677" i="1"/>
  <c r="EF677" i="1" s="1"/>
  <c r="EC677" i="1"/>
  <c r="EA677" i="1" s="1"/>
  <c r="DX677" i="1"/>
  <c r="DV677" i="1" s="1"/>
  <c r="DS677" i="1"/>
  <c r="DQ677" i="1" s="1"/>
  <c r="DN677" i="1"/>
  <c r="DL677" i="1" s="1"/>
  <c r="DI677" i="1"/>
  <c r="DG677" i="1" s="1"/>
  <c r="DD677" i="1"/>
  <c r="DB677" i="1" s="1"/>
  <c r="CY677" i="1"/>
  <c r="CW677" i="1" s="1"/>
  <c r="CT677" i="1"/>
  <c r="CR677" i="1" s="1"/>
  <c r="CO677" i="1"/>
  <c r="CM677" i="1" s="1"/>
  <c r="CJ677" i="1"/>
  <c r="CH677" i="1" s="1"/>
  <c r="CE677" i="1"/>
  <c r="CC677" i="1" s="1"/>
  <c r="BZ677" i="1"/>
  <c r="BX677" i="1" s="1"/>
  <c r="BU677" i="1"/>
  <c r="BS677" i="1" s="1"/>
  <c r="BO677" i="1"/>
  <c r="BN677" i="1"/>
  <c r="BJ677" i="1"/>
  <c r="BI677" i="1"/>
  <c r="BE677" i="1"/>
  <c r="BD677" i="1"/>
  <c r="AY677" i="1"/>
  <c r="AU677" i="1"/>
  <c r="AT677" i="1"/>
  <c r="AP677" i="1"/>
  <c r="AO677" i="1"/>
  <c r="AK677" i="1"/>
  <c r="AJ677" i="1"/>
  <c r="AF677" i="1"/>
  <c r="AE677" i="1"/>
  <c r="AA677" i="1"/>
  <c r="Z677" i="1"/>
  <c r="Q677" i="1"/>
  <c r="FT449" i="1"/>
  <c r="FQ449" i="1"/>
  <c r="FO449" i="1" s="1"/>
  <c r="FL449" i="1"/>
  <c r="FJ449" i="1" s="1"/>
  <c r="FG449" i="1"/>
  <c r="FE449" i="1" s="1"/>
  <c r="FB449" i="1"/>
  <c r="EZ449" i="1" s="1"/>
  <c r="EW449" i="1"/>
  <c r="EU449" i="1" s="1"/>
  <c r="ER449" i="1"/>
  <c r="EP449" i="1" s="1"/>
  <c r="EM449" i="1"/>
  <c r="EK449" i="1" s="1"/>
  <c r="EH449" i="1"/>
  <c r="EF449" i="1" s="1"/>
  <c r="EC449" i="1"/>
  <c r="EA449" i="1" s="1"/>
  <c r="DX449" i="1"/>
  <c r="DV449" i="1" s="1"/>
  <c r="DS449" i="1"/>
  <c r="DQ449" i="1" s="1"/>
  <c r="DN449" i="1"/>
  <c r="DL449" i="1" s="1"/>
  <c r="DI449" i="1"/>
  <c r="DG449" i="1" s="1"/>
  <c r="DD449" i="1"/>
  <c r="DB449" i="1" s="1"/>
  <c r="CY449" i="1"/>
  <c r="CW449" i="1" s="1"/>
  <c r="CT449" i="1"/>
  <c r="CR449" i="1" s="1"/>
  <c r="CO449" i="1"/>
  <c r="CM449" i="1" s="1"/>
  <c r="CJ449" i="1"/>
  <c r="CH449" i="1" s="1"/>
  <c r="CE449" i="1"/>
  <c r="CC449" i="1" s="1"/>
  <c r="BZ449" i="1"/>
  <c r="BX449" i="1" s="1"/>
  <c r="BU449" i="1"/>
  <c r="BS449" i="1" s="1"/>
  <c r="BO449" i="1"/>
  <c r="BN449" i="1"/>
  <c r="BJ449" i="1"/>
  <c r="BI449" i="1"/>
  <c r="BE449" i="1"/>
  <c r="BD449" i="1"/>
  <c r="AY449" i="1"/>
  <c r="AU449" i="1"/>
  <c r="AT449" i="1"/>
  <c r="AP449" i="1"/>
  <c r="AO449" i="1"/>
  <c r="AK449" i="1"/>
  <c r="AJ449" i="1"/>
  <c r="AF449" i="1"/>
  <c r="AE449" i="1"/>
  <c r="AA449" i="1"/>
  <c r="Z449" i="1"/>
  <c r="Q449" i="1"/>
  <c r="FT448" i="1"/>
  <c r="FQ448" i="1"/>
  <c r="FO448" i="1" s="1"/>
  <c r="FL448" i="1"/>
  <c r="FJ448" i="1" s="1"/>
  <c r="FG448" i="1"/>
  <c r="FE448" i="1" s="1"/>
  <c r="FB448" i="1"/>
  <c r="EZ448" i="1" s="1"/>
  <c r="EW448" i="1"/>
  <c r="EU448" i="1" s="1"/>
  <c r="ER448" i="1"/>
  <c r="EP448" i="1" s="1"/>
  <c r="EM448" i="1"/>
  <c r="EK448" i="1" s="1"/>
  <c r="EH448" i="1"/>
  <c r="EF448" i="1" s="1"/>
  <c r="EC448" i="1"/>
  <c r="EA448" i="1" s="1"/>
  <c r="DX448" i="1"/>
  <c r="DV448" i="1" s="1"/>
  <c r="DS448" i="1"/>
  <c r="DQ448" i="1" s="1"/>
  <c r="DN448" i="1"/>
  <c r="DL448" i="1" s="1"/>
  <c r="DI448" i="1"/>
  <c r="DG448" i="1" s="1"/>
  <c r="DD448" i="1"/>
  <c r="DB448" i="1" s="1"/>
  <c r="CY448" i="1"/>
  <c r="CW448" i="1" s="1"/>
  <c r="CT448" i="1"/>
  <c r="CR448" i="1" s="1"/>
  <c r="CO448" i="1"/>
  <c r="CM448" i="1" s="1"/>
  <c r="CJ448" i="1"/>
  <c r="CH448" i="1" s="1"/>
  <c r="CE448" i="1"/>
  <c r="CC448" i="1" s="1"/>
  <c r="BZ448" i="1"/>
  <c r="BX448" i="1" s="1"/>
  <c r="BU448" i="1"/>
  <c r="BS448" i="1" s="1"/>
  <c r="BO448" i="1"/>
  <c r="BN448" i="1"/>
  <c r="BJ448" i="1"/>
  <c r="BI448" i="1"/>
  <c r="BD448" i="1"/>
  <c r="AY448" i="1"/>
  <c r="AU448" i="1"/>
  <c r="AT448" i="1"/>
  <c r="AP448" i="1"/>
  <c r="AO448" i="1"/>
  <c r="AK448" i="1"/>
  <c r="AJ448" i="1"/>
  <c r="AF448" i="1"/>
  <c r="AE448" i="1"/>
  <c r="AA448" i="1"/>
  <c r="Z448" i="1"/>
  <c r="Q448" i="1"/>
  <c r="FT676" i="1"/>
  <c r="FQ676" i="1"/>
  <c r="FO676" i="1" s="1"/>
  <c r="FL676" i="1"/>
  <c r="FJ676" i="1" s="1"/>
  <c r="FG676" i="1"/>
  <c r="FE676" i="1" s="1"/>
  <c r="FB676" i="1"/>
  <c r="EZ676" i="1" s="1"/>
  <c r="EW676" i="1"/>
  <c r="EU676" i="1" s="1"/>
  <c r="ER676" i="1"/>
  <c r="EP676" i="1" s="1"/>
  <c r="EM676" i="1"/>
  <c r="EK676" i="1" s="1"/>
  <c r="EH676" i="1"/>
  <c r="EF676" i="1" s="1"/>
  <c r="EC676" i="1"/>
  <c r="EA676" i="1" s="1"/>
  <c r="DX676" i="1"/>
  <c r="DV676" i="1" s="1"/>
  <c r="DS676" i="1"/>
  <c r="DQ676" i="1" s="1"/>
  <c r="DN676" i="1"/>
  <c r="DL676" i="1" s="1"/>
  <c r="DI676" i="1"/>
  <c r="DG676" i="1" s="1"/>
  <c r="DD676" i="1"/>
  <c r="DB676" i="1" s="1"/>
  <c r="CY676" i="1"/>
  <c r="CW676" i="1" s="1"/>
  <c r="CT676" i="1"/>
  <c r="CR676" i="1" s="1"/>
  <c r="CO676" i="1"/>
  <c r="CM676" i="1" s="1"/>
  <c r="CJ676" i="1"/>
  <c r="CH676" i="1" s="1"/>
  <c r="CE676" i="1"/>
  <c r="CC676" i="1" s="1"/>
  <c r="BZ676" i="1"/>
  <c r="BX676" i="1" s="1"/>
  <c r="BU676" i="1"/>
  <c r="BS676" i="1" s="1"/>
  <c r="BO676" i="1"/>
  <c r="BN676" i="1"/>
  <c r="BJ676" i="1"/>
  <c r="BI676" i="1"/>
  <c r="BD676" i="1"/>
  <c r="AY676" i="1"/>
  <c r="AU676" i="1"/>
  <c r="AT676" i="1"/>
  <c r="AP676" i="1"/>
  <c r="AO676" i="1"/>
  <c r="AK676" i="1"/>
  <c r="AJ676" i="1"/>
  <c r="AF676" i="1"/>
  <c r="AE676" i="1"/>
  <c r="AA676" i="1"/>
  <c r="Z676" i="1"/>
  <c r="Q676" i="1"/>
  <c r="FT675" i="1"/>
  <c r="FQ675" i="1"/>
  <c r="FO675" i="1" s="1"/>
  <c r="FL675" i="1"/>
  <c r="FJ675" i="1" s="1"/>
  <c r="FG675" i="1"/>
  <c r="FE675" i="1" s="1"/>
  <c r="FB675" i="1"/>
  <c r="EZ675" i="1" s="1"/>
  <c r="EW675" i="1"/>
  <c r="EU675" i="1" s="1"/>
  <c r="ER675" i="1"/>
  <c r="EP675" i="1" s="1"/>
  <c r="EM675" i="1"/>
  <c r="EK675" i="1" s="1"/>
  <c r="EH675" i="1"/>
  <c r="EF675" i="1" s="1"/>
  <c r="EC675" i="1"/>
  <c r="EA675" i="1" s="1"/>
  <c r="DX675" i="1"/>
  <c r="DV675" i="1" s="1"/>
  <c r="DS675" i="1"/>
  <c r="DQ675" i="1" s="1"/>
  <c r="DN675" i="1"/>
  <c r="DL675" i="1" s="1"/>
  <c r="DI675" i="1"/>
  <c r="DG675" i="1" s="1"/>
  <c r="DD675" i="1"/>
  <c r="DB675" i="1" s="1"/>
  <c r="CY675" i="1"/>
  <c r="CW675" i="1" s="1"/>
  <c r="CT675" i="1"/>
  <c r="CR675" i="1" s="1"/>
  <c r="CO675" i="1"/>
  <c r="CM675" i="1" s="1"/>
  <c r="CJ675" i="1"/>
  <c r="CH675" i="1" s="1"/>
  <c r="CE675" i="1"/>
  <c r="CC675" i="1" s="1"/>
  <c r="BZ675" i="1"/>
  <c r="BX675" i="1" s="1"/>
  <c r="BU675" i="1"/>
  <c r="BS675" i="1" s="1"/>
  <c r="BO675" i="1"/>
  <c r="BN675" i="1"/>
  <c r="BJ675" i="1"/>
  <c r="BI675" i="1"/>
  <c r="BE675" i="1"/>
  <c r="BD675" i="1"/>
  <c r="AY675" i="1"/>
  <c r="AU675" i="1"/>
  <c r="AT675" i="1"/>
  <c r="AP675" i="1"/>
  <c r="AO675" i="1"/>
  <c r="AK675" i="1"/>
  <c r="AJ675" i="1"/>
  <c r="AF675" i="1"/>
  <c r="AE675" i="1"/>
  <c r="AA675" i="1"/>
  <c r="Z675" i="1"/>
  <c r="Q675" i="1"/>
  <c r="FT674" i="1"/>
  <c r="FQ674" i="1"/>
  <c r="FO674" i="1" s="1"/>
  <c r="FL674" i="1"/>
  <c r="FJ674" i="1" s="1"/>
  <c r="FG674" i="1"/>
  <c r="FE674" i="1" s="1"/>
  <c r="FB674" i="1"/>
  <c r="EZ674" i="1" s="1"/>
  <c r="EW674" i="1"/>
  <c r="EU674" i="1" s="1"/>
  <c r="ER674" i="1"/>
  <c r="EP674" i="1" s="1"/>
  <c r="EM674" i="1"/>
  <c r="EK674" i="1" s="1"/>
  <c r="EH674" i="1"/>
  <c r="EF674" i="1" s="1"/>
  <c r="EC674" i="1"/>
  <c r="EA674" i="1" s="1"/>
  <c r="DX674" i="1"/>
  <c r="DV674" i="1" s="1"/>
  <c r="DS674" i="1"/>
  <c r="DQ674" i="1" s="1"/>
  <c r="DN674" i="1"/>
  <c r="DL674" i="1" s="1"/>
  <c r="DI674" i="1"/>
  <c r="DG674" i="1" s="1"/>
  <c r="DD674" i="1"/>
  <c r="DB674" i="1" s="1"/>
  <c r="CY674" i="1"/>
  <c r="CW674" i="1" s="1"/>
  <c r="CT674" i="1"/>
  <c r="CR674" i="1" s="1"/>
  <c r="CO674" i="1"/>
  <c r="CM674" i="1" s="1"/>
  <c r="CJ674" i="1"/>
  <c r="CH674" i="1" s="1"/>
  <c r="CE674" i="1"/>
  <c r="CC674" i="1" s="1"/>
  <c r="BZ674" i="1"/>
  <c r="BX674" i="1" s="1"/>
  <c r="BU674" i="1"/>
  <c r="BS674" i="1" s="1"/>
  <c r="BO674" i="1"/>
  <c r="BN674" i="1"/>
  <c r="BJ674" i="1"/>
  <c r="BI674" i="1"/>
  <c r="BE674" i="1"/>
  <c r="BD674" i="1"/>
  <c r="AY674" i="1"/>
  <c r="AU674" i="1"/>
  <c r="AT674" i="1"/>
  <c r="AP674" i="1"/>
  <c r="AO674" i="1"/>
  <c r="AK674" i="1"/>
  <c r="AJ674" i="1"/>
  <c r="AF674" i="1"/>
  <c r="AE674" i="1"/>
  <c r="AA674" i="1"/>
  <c r="Z674" i="1"/>
  <c r="Q674" i="1"/>
  <c r="FT673" i="1"/>
  <c r="FQ673" i="1"/>
  <c r="FO673" i="1" s="1"/>
  <c r="FL673" i="1"/>
  <c r="FJ673" i="1" s="1"/>
  <c r="FG673" i="1"/>
  <c r="FE673" i="1" s="1"/>
  <c r="FB673" i="1"/>
  <c r="EZ673" i="1" s="1"/>
  <c r="EW673" i="1"/>
  <c r="EU673" i="1" s="1"/>
  <c r="ER673" i="1"/>
  <c r="EP673" i="1" s="1"/>
  <c r="EM673" i="1"/>
  <c r="EK673" i="1" s="1"/>
  <c r="EH673" i="1"/>
  <c r="EF673" i="1" s="1"/>
  <c r="EC673" i="1"/>
  <c r="EA673" i="1" s="1"/>
  <c r="DX673" i="1"/>
  <c r="DV673" i="1" s="1"/>
  <c r="DS673" i="1"/>
  <c r="DQ673" i="1" s="1"/>
  <c r="DN673" i="1"/>
  <c r="DL673" i="1" s="1"/>
  <c r="DI673" i="1"/>
  <c r="DG673" i="1" s="1"/>
  <c r="DD673" i="1"/>
  <c r="DB673" i="1" s="1"/>
  <c r="CY673" i="1"/>
  <c r="CW673" i="1" s="1"/>
  <c r="CT673" i="1"/>
  <c r="CR673" i="1" s="1"/>
  <c r="CO673" i="1"/>
  <c r="CM673" i="1" s="1"/>
  <c r="CJ673" i="1"/>
  <c r="CH673" i="1" s="1"/>
  <c r="CE673" i="1"/>
  <c r="CC673" i="1" s="1"/>
  <c r="BZ673" i="1"/>
  <c r="BX673" i="1" s="1"/>
  <c r="BU673" i="1"/>
  <c r="BS673" i="1" s="1"/>
  <c r="BO673" i="1"/>
  <c r="BN673" i="1"/>
  <c r="BJ673" i="1"/>
  <c r="BI673" i="1"/>
  <c r="BE673" i="1"/>
  <c r="BD673" i="1"/>
  <c r="AY673" i="1"/>
  <c r="AU673" i="1"/>
  <c r="AT673" i="1"/>
  <c r="AP673" i="1"/>
  <c r="AO673" i="1"/>
  <c r="AK673" i="1"/>
  <c r="AJ673" i="1"/>
  <c r="AF673" i="1"/>
  <c r="AE673" i="1"/>
  <c r="AA673" i="1"/>
  <c r="Z673" i="1"/>
  <c r="Q673" i="1"/>
  <c r="FT445" i="1"/>
  <c r="FQ445" i="1"/>
  <c r="FO445" i="1" s="1"/>
  <c r="FL445" i="1"/>
  <c r="FJ445" i="1" s="1"/>
  <c r="FG445" i="1"/>
  <c r="FE445" i="1" s="1"/>
  <c r="FB445" i="1"/>
  <c r="EZ445" i="1" s="1"/>
  <c r="EW445" i="1"/>
  <c r="EU445" i="1" s="1"/>
  <c r="ER445" i="1"/>
  <c r="EP445" i="1" s="1"/>
  <c r="EM445" i="1"/>
  <c r="EK445" i="1" s="1"/>
  <c r="EH445" i="1"/>
  <c r="EF445" i="1" s="1"/>
  <c r="EC445" i="1"/>
  <c r="EA445" i="1" s="1"/>
  <c r="DX445" i="1"/>
  <c r="DV445" i="1" s="1"/>
  <c r="DS445" i="1"/>
  <c r="DQ445" i="1" s="1"/>
  <c r="DN445" i="1"/>
  <c r="DL445" i="1" s="1"/>
  <c r="DI445" i="1"/>
  <c r="DG445" i="1" s="1"/>
  <c r="DD445" i="1"/>
  <c r="DB445" i="1" s="1"/>
  <c r="CY445" i="1"/>
  <c r="CW445" i="1" s="1"/>
  <c r="CT445" i="1"/>
  <c r="CR445" i="1" s="1"/>
  <c r="CO445" i="1"/>
  <c r="CM445" i="1" s="1"/>
  <c r="CJ445" i="1"/>
  <c r="CH445" i="1" s="1"/>
  <c r="CE445" i="1"/>
  <c r="CC445" i="1" s="1"/>
  <c r="BZ445" i="1"/>
  <c r="BX445" i="1" s="1"/>
  <c r="BU445" i="1"/>
  <c r="BS445" i="1" s="1"/>
  <c r="BO445" i="1"/>
  <c r="BN445" i="1"/>
  <c r="BJ445" i="1"/>
  <c r="BI445" i="1"/>
  <c r="BE445" i="1"/>
  <c r="BD445" i="1"/>
  <c r="AY445" i="1"/>
  <c r="AU445" i="1"/>
  <c r="AT445" i="1"/>
  <c r="AP445" i="1"/>
  <c r="AO445" i="1"/>
  <c r="AK445" i="1"/>
  <c r="AJ445" i="1"/>
  <c r="AF445" i="1"/>
  <c r="AE445" i="1"/>
  <c r="AA445" i="1"/>
  <c r="Z445" i="1"/>
  <c r="Q445" i="1"/>
  <c r="FT444" i="1"/>
  <c r="FQ444" i="1"/>
  <c r="FO444" i="1" s="1"/>
  <c r="FL444" i="1"/>
  <c r="FJ444" i="1" s="1"/>
  <c r="FG444" i="1"/>
  <c r="FE444" i="1" s="1"/>
  <c r="FB444" i="1"/>
  <c r="EZ444" i="1" s="1"/>
  <c r="EW444" i="1"/>
  <c r="EU444" i="1" s="1"/>
  <c r="ER444" i="1"/>
  <c r="EP444" i="1" s="1"/>
  <c r="EM444" i="1"/>
  <c r="EK444" i="1" s="1"/>
  <c r="EH444" i="1"/>
  <c r="EF444" i="1" s="1"/>
  <c r="EC444" i="1"/>
  <c r="EA444" i="1" s="1"/>
  <c r="DX444" i="1"/>
  <c r="DV444" i="1" s="1"/>
  <c r="DS444" i="1"/>
  <c r="DQ444" i="1" s="1"/>
  <c r="DN444" i="1"/>
  <c r="DL444" i="1" s="1"/>
  <c r="DI444" i="1"/>
  <c r="DG444" i="1" s="1"/>
  <c r="DD444" i="1"/>
  <c r="DB444" i="1" s="1"/>
  <c r="CY444" i="1"/>
  <c r="CW444" i="1" s="1"/>
  <c r="CT444" i="1"/>
  <c r="CR444" i="1" s="1"/>
  <c r="CO444" i="1"/>
  <c r="CM444" i="1" s="1"/>
  <c r="CJ444" i="1"/>
  <c r="CH444" i="1" s="1"/>
  <c r="CE444" i="1"/>
  <c r="CC444" i="1" s="1"/>
  <c r="BZ444" i="1"/>
  <c r="BX444" i="1" s="1"/>
  <c r="BU444" i="1"/>
  <c r="BS444" i="1" s="1"/>
  <c r="BO444" i="1"/>
  <c r="BN444" i="1"/>
  <c r="BJ444" i="1"/>
  <c r="BI444" i="1"/>
  <c r="BE444" i="1"/>
  <c r="BD444" i="1"/>
  <c r="AY444" i="1"/>
  <c r="AU444" i="1"/>
  <c r="AT444" i="1"/>
  <c r="AP444" i="1"/>
  <c r="AO444" i="1"/>
  <c r="AK444" i="1"/>
  <c r="AJ444" i="1"/>
  <c r="AF444" i="1"/>
  <c r="AE444" i="1"/>
  <c r="AA444" i="1"/>
  <c r="Z444" i="1"/>
  <c r="Q444" i="1"/>
  <c r="FT442" i="1"/>
  <c r="FQ442" i="1"/>
  <c r="FO442" i="1" s="1"/>
  <c r="FL442" i="1"/>
  <c r="FJ442" i="1" s="1"/>
  <c r="FG442" i="1"/>
  <c r="FE442" i="1" s="1"/>
  <c r="FB442" i="1"/>
  <c r="EZ442" i="1" s="1"/>
  <c r="EW442" i="1"/>
  <c r="EU442" i="1" s="1"/>
  <c r="ER442" i="1"/>
  <c r="EP442" i="1" s="1"/>
  <c r="EM442" i="1"/>
  <c r="EK442" i="1" s="1"/>
  <c r="EH442" i="1"/>
  <c r="EF442" i="1" s="1"/>
  <c r="EC442" i="1"/>
  <c r="EA442" i="1" s="1"/>
  <c r="DX442" i="1"/>
  <c r="DV442" i="1" s="1"/>
  <c r="DS442" i="1"/>
  <c r="DQ442" i="1" s="1"/>
  <c r="DN442" i="1"/>
  <c r="DL442" i="1" s="1"/>
  <c r="DI442" i="1"/>
  <c r="DG442" i="1" s="1"/>
  <c r="DD442" i="1"/>
  <c r="DB442" i="1" s="1"/>
  <c r="CY442" i="1"/>
  <c r="CW442" i="1" s="1"/>
  <c r="CT442" i="1"/>
  <c r="CR442" i="1" s="1"/>
  <c r="CO442" i="1"/>
  <c r="CM442" i="1" s="1"/>
  <c r="CJ442" i="1"/>
  <c r="CH442" i="1" s="1"/>
  <c r="CE442" i="1"/>
  <c r="CC442" i="1" s="1"/>
  <c r="BZ442" i="1"/>
  <c r="BX442" i="1" s="1"/>
  <c r="BU442" i="1"/>
  <c r="BS442" i="1" s="1"/>
  <c r="BO442" i="1"/>
  <c r="BN442" i="1"/>
  <c r="BJ442" i="1"/>
  <c r="BI442" i="1"/>
  <c r="BE442" i="1"/>
  <c r="BD442" i="1"/>
  <c r="AY442" i="1"/>
  <c r="AU442" i="1"/>
  <c r="AT442" i="1"/>
  <c r="AP442" i="1"/>
  <c r="AO442" i="1"/>
  <c r="AK442" i="1"/>
  <c r="AJ442" i="1"/>
  <c r="AF442" i="1"/>
  <c r="AE442" i="1"/>
  <c r="AA442" i="1"/>
  <c r="Z442" i="1"/>
  <c r="Q442" i="1"/>
  <c r="FT441" i="1"/>
  <c r="FQ441" i="1"/>
  <c r="FO441" i="1" s="1"/>
  <c r="FL441" i="1"/>
  <c r="FJ441" i="1" s="1"/>
  <c r="FG441" i="1"/>
  <c r="FE441" i="1" s="1"/>
  <c r="FB441" i="1"/>
  <c r="EZ441" i="1" s="1"/>
  <c r="EW441" i="1"/>
  <c r="EU441" i="1" s="1"/>
  <c r="ER441" i="1"/>
  <c r="EP441" i="1" s="1"/>
  <c r="EM441" i="1"/>
  <c r="EK441" i="1" s="1"/>
  <c r="EH441" i="1"/>
  <c r="EF441" i="1" s="1"/>
  <c r="EC441" i="1"/>
  <c r="EA441" i="1" s="1"/>
  <c r="DX441" i="1"/>
  <c r="DV441" i="1" s="1"/>
  <c r="DS441" i="1"/>
  <c r="DQ441" i="1" s="1"/>
  <c r="DN441" i="1"/>
  <c r="DL441" i="1" s="1"/>
  <c r="DI441" i="1"/>
  <c r="DG441" i="1" s="1"/>
  <c r="DD441" i="1"/>
  <c r="DB441" i="1" s="1"/>
  <c r="CY441" i="1"/>
  <c r="CW441" i="1" s="1"/>
  <c r="CT441" i="1"/>
  <c r="CR441" i="1" s="1"/>
  <c r="CO441" i="1"/>
  <c r="CM441" i="1" s="1"/>
  <c r="CJ441" i="1"/>
  <c r="CH441" i="1" s="1"/>
  <c r="CE441" i="1"/>
  <c r="CC441" i="1" s="1"/>
  <c r="BZ441" i="1"/>
  <c r="BX441" i="1" s="1"/>
  <c r="BU441" i="1"/>
  <c r="BS441" i="1" s="1"/>
  <c r="BO441" i="1"/>
  <c r="BN441" i="1"/>
  <c r="BJ441" i="1"/>
  <c r="BI441" i="1"/>
  <c r="BD441" i="1"/>
  <c r="AY441" i="1"/>
  <c r="AU441" i="1"/>
  <c r="AT441" i="1"/>
  <c r="AP441" i="1"/>
  <c r="AO441" i="1"/>
  <c r="AK441" i="1"/>
  <c r="AJ441" i="1"/>
  <c r="AF441" i="1"/>
  <c r="AE441" i="1"/>
  <c r="AA441" i="1"/>
  <c r="Z441" i="1"/>
  <c r="Q441" i="1"/>
  <c r="FT440" i="1"/>
  <c r="FQ440" i="1"/>
  <c r="FO440" i="1" s="1"/>
  <c r="FL440" i="1"/>
  <c r="FJ440" i="1" s="1"/>
  <c r="FG440" i="1"/>
  <c r="FE440" i="1" s="1"/>
  <c r="FB440" i="1"/>
  <c r="EZ440" i="1" s="1"/>
  <c r="EW440" i="1"/>
  <c r="EU440" i="1" s="1"/>
  <c r="ER440" i="1"/>
  <c r="EP440" i="1" s="1"/>
  <c r="EM440" i="1"/>
  <c r="EK440" i="1" s="1"/>
  <c r="EH440" i="1"/>
  <c r="EF440" i="1" s="1"/>
  <c r="EC440" i="1"/>
  <c r="EA440" i="1" s="1"/>
  <c r="DX440" i="1"/>
  <c r="DV440" i="1" s="1"/>
  <c r="DS440" i="1"/>
  <c r="DQ440" i="1" s="1"/>
  <c r="DN440" i="1"/>
  <c r="DL440" i="1" s="1"/>
  <c r="DI440" i="1"/>
  <c r="DG440" i="1" s="1"/>
  <c r="DD440" i="1"/>
  <c r="DB440" i="1" s="1"/>
  <c r="CY440" i="1"/>
  <c r="CW440" i="1" s="1"/>
  <c r="CT440" i="1"/>
  <c r="CR440" i="1" s="1"/>
  <c r="CO440" i="1"/>
  <c r="CM440" i="1" s="1"/>
  <c r="CJ440" i="1"/>
  <c r="CH440" i="1" s="1"/>
  <c r="CE440" i="1"/>
  <c r="CC440" i="1" s="1"/>
  <c r="BZ440" i="1"/>
  <c r="BX440" i="1" s="1"/>
  <c r="BU440" i="1"/>
  <c r="BS440" i="1" s="1"/>
  <c r="BO440" i="1"/>
  <c r="BN440" i="1"/>
  <c r="BJ440" i="1"/>
  <c r="BI440" i="1"/>
  <c r="BE440" i="1"/>
  <c r="BD440" i="1"/>
  <c r="AY440" i="1"/>
  <c r="AU440" i="1"/>
  <c r="AT440" i="1"/>
  <c r="AP440" i="1"/>
  <c r="AO440" i="1"/>
  <c r="AK440" i="1"/>
  <c r="AJ440" i="1"/>
  <c r="AF440" i="1"/>
  <c r="AE440" i="1"/>
  <c r="AA440" i="1"/>
  <c r="Z440" i="1"/>
  <c r="Q440" i="1"/>
  <c r="FT439" i="1"/>
  <c r="FQ439" i="1"/>
  <c r="FO439" i="1" s="1"/>
  <c r="FL439" i="1"/>
  <c r="FJ439" i="1" s="1"/>
  <c r="FG439" i="1"/>
  <c r="FE439" i="1" s="1"/>
  <c r="FB439" i="1"/>
  <c r="EZ439" i="1" s="1"/>
  <c r="EW439" i="1"/>
  <c r="EU439" i="1" s="1"/>
  <c r="ER439" i="1"/>
  <c r="EP439" i="1" s="1"/>
  <c r="EM439" i="1"/>
  <c r="EK439" i="1" s="1"/>
  <c r="EH439" i="1"/>
  <c r="EF439" i="1" s="1"/>
  <c r="EC439" i="1"/>
  <c r="EA439" i="1" s="1"/>
  <c r="DX439" i="1"/>
  <c r="DV439" i="1" s="1"/>
  <c r="DS439" i="1"/>
  <c r="DQ439" i="1" s="1"/>
  <c r="DN439" i="1"/>
  <c r="DL439" i="1" s="1"/>
  <c r="DI439" i="1"/>
  <c r="DG439" i="1" s="1"/>
  <c r="DD439" i="1"/>
  <c r="DB439" i="1" s="1"/>
  <c r="CY439" i="1"/>
  <c r="CW439" i="1" s="1"/>
  <c r="CT439" i="1"/>
  <c r="CR439" i="1" s="1"/>
  <c r="CO439" i="1"/>
  <c r="CM439" i="1" s="1"/>
  <c r="CJ439" i="1"/>
  <c r="CH439" i="1" s="1"/>
  <c r="CE439" i="1"/>
  <c r="CC439" i="1" s="1"/>
  <c r="BZ439" i="1"/>
  <c r="BX439" i="1" s="1"/>
  <c r="BU439" i="1"/>
  <c r="BS439" i="1" s="1"/>
  <c r="BO439" i="1"/>
  <c r="BN439" i="1"/>
  <c r="BJ439" i="1"/>
  <c r="BI439" i="1"/>
  <c r="BE439" i="1"/>
  <c r="BD439" i="1"/>
  <c r="AY439" i="1"/>
  <c r="AU439" i="1"/>
  <c r="AT439" i="1"/>
  <c r="AP439" i="1"/>
  <c r="AO439" i="1"/>
  <c r="AK439" i="1"/>
  <c r="AJ439" i="1"/>
  <c r="AF439" i="1"/>
  <c r="AE439" i="1"/>
  <c r="AA439" i="1"/>
  <c r="Z439" i="1"/>
  <c r="Q439" i="1"/>
  <c r="FT437" i="1"/>
  <c r="FQ437" i="1"/>
  <c r="FO437" i="1" s="1"/>
  <c r="FL437" i="1"/>
  <c r="FJ437" i="1" s="1"/>
  <c r="FG437" i="1"/>
  <c r="FE437" i="1" s="1"/>
  <c r="FB437" i="1"/>
  <c r="EZ437" i="1" s="1"/>
  <c r="EW437" i="1"/>
  <c r="EU437" i="1" s="1"/>
  <c r="ER437" i="1"/>
  <c r="EP437" i="1" s="1"/>
  <c r="EM437" i="1"/>
  <c r="EK437" i="1" s="1"/>
  <c r="EH437" i="1"/>
  <c r="EF437" i="1" s="1"/>
  <c r="EC437" i="1"/>
  <c r="EA437" i="1" s="1"/>
  <c r="DX437" i="1"/>
  <c r="DV437" i="1" s="1"/>
  <c r="DS437" i="1"/>
  <c r="DQ437" i="1" s="1"/>
  <c r="DN437" i="1"/>
  <c r="DL437" i="1" s="1"/>
  <c r="DI437" i="1"/>
  <c r="DG437" i="1" s="1"/>
  <c r="DD437" i="1"/>
  <c r="DB437" i="1" s="1"/>
  <c r="CY437" i="1"/>
  <c r="CW437" i="1" s="1"/>
  <c r="CT437" i="1"/>
  <c r="CR437" i="1" s="1"/>
  <c r="CO437" i="1"/>
  <c r="CM437" i="1" s="1"/>
  <c r="CJ437" i="1"/>
  <c r="CH437" i="1" s="1"/>
  <c r="CE437" i="1"/>
  <c r="CC437" i="1" s="1"/>
  <c r="BZ437" i="1"/>
  <c r="BX437" i="1" s="1"/>
  <c r="BU437" i="1"/>
  <c r="BS437" i="1" s="1"/>
  <c r="BO437" i="1"/>
  <c r="BN437" i="1"/>
  <c r="BJ437" i="1"/>
  <c r="BI437" i="1"/>
  <c r="BE437" i="1"/>
  <c r="BD437" i="1"/>
  <c r="AY437" i="1"/>
  <c r="AU437" i="1"/>
  <c r="AT437" i="1"/>
  <c r="AP437" i="1"/>
  <c r="AO437" i="1"/>
  <c r="AK437" i="1"/>
  <c r="AJ437" i="1"/>
  <c r="AF437" i="1"/>
  <c r="AE437" i="1"/>
  <c r="AA437" i="1"/>
  <c r="Z437" i="1"/>
  <c r="Q437" i="1"/>
  <c r="FT671" i="1"/>
  <c r="FQ671" i="1"/>
  <c r="FO671" i="1" s="1"/>
  <c r="FL671" i="1"/>
  <c r="FJ671" i="1" s="1"/>
  <c r="FG671" i="1"/>
  <c r="FE671" i="1" s="1"/>
  <c r="FB671" i="1"/>
  <c r="EZ671" i="1" s="1"/>
  <c r="EW671" i="1"/>
  <c r="EU671" i="1" s="1"/>
  <c r="ER671" i="1"/>
  <c r="EP671" i="1" s="1"/>
  <c r="EM671" i="1"/>
  <c r="EK671" i="1" s="1"/>
  <c r="EH671" i="1"/>
  <c r="EF671" i="1" s="1"/>
  <c r="EC671" i="1"/>
  <c r="EA671" i="1" s="1"/>
  <c r="DX671" i="1"/>
  <c r="DV671" i="1" s="1"/>
  <c r="DS671" i="1"/>
  <c r="DQ671" i="1" s="1"/>
  <c r="DN671" i="1"/>
  <c r="DL671" i="1" s="1"/>
  <c r="DI671" i="1"/>
  <c r="DG671" i="1" s="1"/>
  <c r="DD671" i="1"/>
  <c r="DB671" i="1" s="1"/>
  <c r="CY671" i="1"/>
  <c r="CW671" i="1" s="1"/>
  <c r="CT671" i="1"/>
  <c r="CR671" i="1" s="1"/>
  <c r="CO671" i="1"/>
  <c r="CM671" i="1" s="1"/>
  <c r="CJ671" i="1"/>
  <c r="CH671" i="1" s="1"/>
  <c r="CE671" i="1"/>
  <c r="CC671" i="1" s="1"/>
  <c r="BZ671" i="1"/>
  <c r="BX671" i="1" s="1"/>
  <c r="BU671" i="1"/>
  <c r="BS671" i="1" s="1"/>
  <c r="BO671" i="1"/>
  <c r="BN671" i="1"/>
  <c r="BJ671" i="1"/>
  <c r="BI671" i="1"/>
  <c r="BE671" i="1"/>
  <c r="BD671" i="1"/>
  <c r="AY671" i="1"/>
  <c r="AU671" i="1"/>
  <c r="AT671" i="1"/>
  <c r="AP671" i="1"/>
  <c r="AO671" i="1"/>
  <c r="AK671" i="1"/>
  <c r="AJ671" i="1"/>
  <c r="AF671" i="1"/>
  <c r="AE671" i="1"/>
  <c r="AA671" i="1"/>
  <c r="Z671" i="1"/>
  <c r="Q671" i="1"/>
  <c r="FT434" i="1"/>
  <c r="FQ434" i="1"/>
  <c r="FO434" i="1" s="1"/>
  <c r="FL434" i="1"/>
  <c r="FJ434" i="1" s="1"/>
  <c r="FG434" i="1"/>
  <c r="FE434" i="1" s="1"/>
  <c r="FB434" i="1"/>
  <c r="EZ434" i="1" s="1"/>
  <c r="EW434" i="1"/>
  <c r="EU434" i="1" s="1"/>
  <c r="ER434" i="1"/>
  <c r="EP434" i="1" s="1"/>
  <c r="EM434" i="1"/>
  <c r="EK434" i="1" s="1"/>
  <c r="EH434" i="1"/>
  <c r="EF434" i="1" s="1"/>
  <c r="EC434" i="1"/>
  <c r="EA434" i="1" s="1"/>
  <c r="DX434" i="1"/>
  <c r="DV434" i="1" s="1"/>
  <c r="DS434" i="1"/>
  <c r="DQ434" i="1" s="1"/>
  <c r="DN434" i="1"/>
  <c r="DL434" i="1" s="1"/>
  <c r="DI434" i="1"/>
  <c r="DG434" i="1" s="1"/>
  <c r="DD434" i="1"/>
  <c r="DB434" i="1" s="1"/>
  <c r="CY434" i="1"/>
  <c r="CW434" i="1" s="1"/>
  <c r="CT434" i="1"/>
  <c r="CR434" i="1" s="1"/>
  <c r="CO434" i="1"/>
  <c r="CM434" i="1" s="1"/>
  <c r="CJ434" i="1"/>
  <c r="CH434" i="1" s="1"/>
  <c r="CE434" i="1"/>
  <c r="CC434" i="1" s="1"/>
  <c r="BZ434" i="1"/>
  <c r="BX434" i="1" s="1"/>
  <c r="BU434" i="1"/>
  <c r="BS434" i="1" s="1"/>
  <c r="BO434" i="1"/>
  <c r="BN434" i="1"/>
  <c r="BJ434" i="1"/>
  <c r="BI434" i="1"/>
  <c r="BE434" i="1"/>
  <c r="BD434" i="1"/>
  <c r="AY434" i="1"/>
  <c r="AU434" i="1"/>
  <c r="AT434" i="1"/>
  <c r="AP434" i="1"/>
  <c r="AO434" i="1"/>
  <c r="AK434" i="1"/>
  <c r="AJ434" i="1"/>
  <c r="AF434" i="1"/>
  <c r="AE434" i="1"/>
  <c r="AA434" i="1"/>
  <c r="Z434" i="1"/>
  <c r="Q434" i="1"/>
  <c r="FT433" i="1"/>
  <c r="FQ433" i="1"/>
  <c r="FO433" i="1" s="1"/>
  <c r="FL433" i="1"/>
  <c r="FJ433" i="1" s="1"/>
  <c r="FG433" i="1"/>
  <c r="FE433" i="1" s="1"/>
  <c r="FB433" i="1"/>
  <c r="EZ433" i="1" s="1"/>
  <c r="EW433" i="1"/>
  <c r="EU433" i="1" s="1"/>
  <c r="ER433" i="1"/>
  <c r="EP433" i="1" s="1"/>
  <c r="EM433" i="1"/>
  <c r="EK433" i="1" s="1"/>
  <c r="EH433" i="1"/>
  <c r="EF433" i="1" s="1"/>
  <c r="EC433" i="1"/>
  <c r="EA433" i="1" s="1"/>
  <c r="DX433" i="1"/>
  <c r="DV433" i="1" s="1"/>
  <c r="DS433" i="1"/>
  <c r="DQ433" i="1" s="1"/>
  <c r="DN433" i="1"/>
  <c r="DL433" i="1" s="1"/>
  <c r="DI433" i="1"/>
  <c r="DG433" i="1" s="1"/>
  <c r="DD433" i="1"/>
  <c r="DB433" i="1" s="1"/>
  <c r="CY433" i="1"/>
  <c r="CW433" i="1" s="1"/>
  <c r="CT433" i="1"/>
  <c r="CR433" i="1" s="1"/>
  <c r="CO433" i="1"/>
  <c r="CM433" i="1" s="1"/>
  <c r="CJ433" i="1"/>
  <c r="CH433" i="1" s="1"/>
  <c r="CE433" i="1"/>
  <c r="CC433" i="1" s="1"/>
  <c r="BZ433" i="1"/>
  <c r="BX433" i="1" s="1"/>
  <c r="BU433" i="1"/>
  <c r="BS433" i="1" s="1"/>
  <c r="BO433" i="1"/>
  <c r="BN433" i="1"/>
  <c r="BJ433" i="1"/>
  <c r="BI433" i="1"/>
  <c r="BE433" i="1"/>
  <c r="BD433" i="1"/>
  <c r="AY433" i="1"/>
  <c r="AU433" i="1"/>
  <c r="AT433" i="1"/>
  <c r="AP433" i="1"/>
  <c r="AO433" i="1"/>
  <c r="AK433" i="1"/>
  <c r="AJ433" i="1"/>
  <c r="AF433" i="1"/>
  <c r="AE433" i="1"/>
  <c r="AA433" i="1"/>
  <c r="Z433" i="1"/>
  <c r="Q433" i="1"/>
  <c r="FT432" i="1"/>
  <c r="FQ432" i="1"/>
  <c r="FO432" i="1" s="1"/>
  <c r="FL432" i="1"/>
  <c r="FJ432" i="1" s="1"/>
  <c r="FG432" i="1"/>
  <c r="FE432" i="1" s="1"/>
  <c r="FB432" i="1"/>
  <c r="EZ432" i="1" s="1"/>
  <c r="EW432" i="1"/>
  <c r="EU432" i="1" s="1"/>
  <c r="ER432" i="1"/>
  <c r="EP432" i="1" s="1"/>
  <c r="EM432" i="1"/>
  <c r="EK432" i="1" s="1"/>
  <c r="EH432" i="1"/>
  <c r="EF432" i="1" s="1"/>
  <c r="EC432" i="1"/>
  <c r="EA432" i="1" s="1"/>
  <c r="DX432" i="1"/>
  <c r="DV432" i="1" s="1"/>
  <c r="DS432" i="1"/>
  <c r="DQ432" i="1" s="1"/>
  <c r="DN432" i="1"/>
  <c r="DL432" i="1" s="1"/>
  <c r="DI432" i="1"/>
  <c r="DG432" i="1" s="1"/>
  <c r="DD432" i="1"/>
  <c r="DB432" i="1" s="1"/>
  <c r="CY432" i="1"/>
  <c r="CW432" i="1" s="1"/>
  <c r="CT432" i="1"/>
  <c r="CR432" i="1" s="1"/>
  <c r="CO432" i="1"/>
  <c r="CM432" i="1" s="1"/>
  <c r="CJ432" i="1"/>
  <c r="CH432" i="1" s="1"/>
  <c r="CE432" i="1"/>
  <c r="CC432" i="1" s="1"/>
  <c r="BZ432" i="1"/>
  <c r="BX432" i="1" s="1"/>
  <c r="BU432" i="1"/>
  <c r="BS432" i="1" s="1"/>
  <c r="BO432" i="1"/>
  <c r="BN432" i="1"/>
  <c r="BJ432" i="1"/>
  <c r="BI432" i="1"/>
  <c r="BD432" i="1"/>
  <c r="AY432" i="1"/>
  <c r="AU432" i="1"/>
  <c r="AT432" i="1"/>
  <c r="AP432" i="1"/>
  <c r="AO432" i="1"/>
  <c r="AK432" i="1"/>
  <c r="AJ432" i="1"/>
  <c r="AF432" i="1"/>
  <c r="AE432" i="1"/>
  <c r="AA432" i="1"/>
  <c r="Z432" i="1"/>
  <c r="Q432" i="1"/>
  <c r="FT670" i="1"/>
  <c r="FQ670" i="1"/>
  <c r="FO670" i="1" s="1"/>
  <c r="FL670" i="1"/>
  <c r="FJ670" i="1" s="1"/>
  <c r="FG670" i="1"/>
  <c r="FE670" i="1" s="1"/>
  <c r="FB670" i="1"/>
  <c r="EZ670" i="1" s="1"/>
  <c r="EW670" i="1"/>
  <c r="EU670" i="1" s="1"/>
  <c r="ER670" i="1"/>
  <c r="EP670" i="1" s="1"/>
  <c r="EM670" i="1"/>
  <c r="EK670" i="1" s="1"/>
  <c r="EH670" i="1"/>
  <c r="EF670" i="1" s="1"/>
  <c r="EC670" i="1"/>
  <c r="EA670" i="1" s="1"/>
  <c r="DX670" i="1"/>
  <c r="DV670" i="1" s="1"/>
  <c r="DS670" i="1"/>
  <c r="DQ670" i="1" s="1"/>
  <c r="DN670" i="1"/>
  <c r="DL670" i="1" s="1"/>
  <c r="DI670" i="1"/>
  <c r="DG670" i="1" s="1"/>
  <c r="DD670" i="1"/>
  <c r="DB670" i="1" s="1"/>
  <c r="CY670" i="1"/>
  <c r="CW670" i="1" s="1"/>
  <c r="CT670" i="1"/>
  <c r="CR670" i="1" s="1"/>
  <c r="CO670" i="1"/>
  <c r="CM670" i="1" s="1"/>
  <c r="CJ670" i="1"/>
  <c r="CH670" i="1" s="1"/>
  <c r="CE670" i="1"/>
  <c r="CC670" i="1" s="1"/>
  <c r="BZ670" i="1"/>
  <c r="BX670" i="1" s="1"/>
  <c r="BU670" i="1"/>
  <c r="BS670" i="1" s="1"/>
  <c r="BO670" i="1"/>
  <c r="BN670" i="1"/>
  <c r="BJ670" i="1"/>
  <c r="BI670" i="1"/>
  <c r="BE670" i="1"/>
  <c r="BD670" i="1"/>
  <c r="AY670" i="1"/>
  <c r="AU670" i="1"/>
  <c r="AT670" i="1"/>
  <c r="AP670" i="1"/>
  <c r="AO670" i="1"/>
  <c r="AK670" i="1"/>
  <c r="AJ670" i="1"/>
  <c r="AF670" i="1"/>
  <c r="AE670" i="1"/>
  <c r="AA670" i="1"/>
  <c r="Z670" i="1"/>
  <c r="Q670" i="1"/>
  <c r="FT431" i="1"/>
  <c r="FQ431" i="1"/>
  <c r="FO431" i="1" s="1"/>
  <c r="FL431" i="1"/>
  <c r="FJ431" i="1" s="1"/>
  <c r="FG431" i="1"/>
  <c r="FE431" i="1" s="1"/>
  <c r="FB431" i="1"/>
  <c r="EZ431" i="1" s="1"/>
  <c r="EW431" i="1"/>
  <c r="EU431" i="1" s="1"/>
  <c r="ER431" i="1"/>
  <c r="EP431" i="1" s="1"/>
  <c r="EM431" i="1"/>
  <c r="EK431" i="1" s="1"/>
  <c r="EH431" i="1"/>
  <c r="EF431" i="1" s="1"/>
  <c r="EC431" i="1"/>
  <c r="EA431" i="1" s="1"/>
  <c r="DX431" i="1"/>
  <c r="DV431" i="1" s="1"/>
  <c r="DS431" i="1"/>
  <c r="DQ431" i="1" s="1"/>
  <c r="DN431" i="1"/>
  <c r="DL431" i="1" s="1"/>
  <c r="DI431" i="1"/>
  <c r="DG431" i="1" s="1"/>
  <c r="DD431" i="1"/>
  <c r="DB431" i="1" s="1"/>
  <c r="CY431" i="1"/>
  <c r="CW431" i="1" s="1"/>
  <c r="CT431" i="1"/>
  <c r="CR431" i="1" s="1"/>
  <c r="CO431" i="1"/>
  <c r="CM431" i="1" s="1"/>
  <c r="CJ431" i="1"/>
  <c r="CH431" i="1" s="1"/>
  <c r="CE431" i="1"/>
  <c r="CC431" i="1" s="1"/>
  <c r="BZ431" i="1"/>
  <c r="BX431" i="1" s="1"/>
  <c r="BU431" i="1"/>
  <c r="BS431" i="1" s="1"/>
  <c r="BO431" i="1"/>
  <c r="BN431" i="1"/>
  <c r="BJ431" i="1"/>
  <c r="BI431" i="1"/>
  <c r="BD431" i="1"/>
  <c r="AY431" i="1"/>
  <c r="AU431" i="1"/>
  <c r="AT431" i="1"/>
  <c r="AP431" i="1"/>
  <c r="AO431" i="1"/>
  <c r="AK431" i="1"/>
  <c r="AJ431" i="1"/>
  <c r="AF431" i="1"/>
  <c r="AE431" i="1"/>
  <c r="AA431" i="1"/>
  <c r="Z431" i="1"/>
  <c r="Q431" i="1"/>
  <c r="FT430" i="1"/>
  <c r="FQ430" i="1"/>
  <c r="FO430" i="1" s="1"/>
  <c r="FL430" i="1"/>
  <c r="FJ430" i="1" s="1"/>
  <c r="FG430" i="1"/>
  <c r="FE430" i="1" s="1"/>
  <c r="FB430" i="1"/>
  <c r="EZ430" i="1" s="1"/>
  <c r="EW430" i="1"/>
  <c r="EU430" i="1" s="1"/>
  <c r="ER430" i="1"/>
  <c r="EP430" i="1" s="1"/>
  <c r="EM430" i="1"/>
  <c r="EK430" i="1" s="1"/>
  <c r="EH430" i="1"/>
  <c r="EF430" i="1" s="1"/>
  <c r="EC430" i="1"/>
  <c r="EA430" i="1" s="1"/>
  <c r="DX430" i="1"/>
  <c r="DV430" i="1" s="1"/>
  <c r="DS430" i="1"/>
  <c r="DQ430" i="1" s="1"/>
  <c r="DN430" i="1"/>
  <c r="DL430" i="1" s="1"/>
  <c r="DI430" i="1"/>
  <c r="DG430" i="1" s="1"/>
  <c r="DD430" i="1"/>
  <c r="DB430" i="1" s="1"/>
  <c r="CY430" i="1"/>
  <c r="CW430" i="1" s="1"/>
  <c r="CT430" i="1"/>
  <c r="CR430" i="1" s="1"/>
  <c r="CO430" i="1"/>
  <c r="CM430" i="1" s="1"/>
  <c r="CJ430" i="1"/>
  <c r="CH430" i="1" s="1"/>
  <c r="CE430" i="1"/>
  <c r="CC430" i="1" s="1"/>
  <c r="BZ430" i="1"/>
  <c r="BX430" i="1" s="1"/>
  <c r="BU430" i="1"/>
  <c r="BS430" i="1" s="1"/>
  <c r="BO430" i="1"/>
  <c r="BN430" i="1"/>
  <c r="BJ430" i="1"/>
  <c r="BI430" i="1"/>
  <c r="BE430" i="1"/>
  <c r="BD430" i="1"/>
  <c r="AY430" i="1"/>
  <c r="AU430" i="1"/>
  <c r="AT430" i="1"/>
  <c r="AP430" i="1"/>
  <c r="AO430" i="1"/>
  <c r="AK430" i="1"/>
  <c r="AJ430" i="1"/>
  <c r="AF430" i="1"/>
  <c r="AE430" i="1"/>
  <c r="AA430" i="1"/>
  <c r="Z430" i="1"/>
  <c r="Q430" i="1"/>
  <c r="FT669" i="1"/>
  <c r="FQ669" i="1"/>
  <c r="FO669" i="1" s="1"/>
  <c r="FL669" i="1"/>
  <c r="FJ669" i="1" s="1"/>
  <c r="FG669" i="1"/>
  <c r="FE669" i="1" s="1"/>
  <c r="FB669" i="1"/>
  <c r="EZ669" i="1" s="1"/>
  <c r="EW669" i="1"/>
  <c r="EU669" i="1" s="1"/>
  <c r="ER669" i="1"/>
  <c r="EP669" i="1" s="1"/>
  <c r="EM669" i="1"/>
  <c r="EK669" i="1" s="1"/>
  <c r="EH669" i="1"/>
  <c r="EF669" i="1" s="1"/>
  <c r="EC669" i="1"/>
  <c r="EA669" i="1" s="1"/>
  <c r="DX669" i="1"/>
  <c r="DV669" i="1" s="1"/>
  <c r="DS669" i="1"/>
  <c r="DQ669" i="1" s="1"/>
  <c r="DN669" i="1"/>
  <c r="DL669" i="1" s="1"/>
  <c r="DI669" i="1"/>
  <c r="DG669" i="1" s="1"/>
  <c r="DD669" i="1"/>
  <c r="DB669" i="1" s="1"/>
  <c r="CY669" i="1"/>
  <c r="CW669" i="1" s="1"/>
  <c r="CT669" i="1"/>
  <c r="CR669" i="1" s="1"/>
  <c r="CO669" i="1"/>
  <c r="CM669" i="1" s="1"/>
  <c r="CJ669" i="1"/>
  <c r="CH669" i="1" s="1"/>
  <c r="CE669" i="1"/>
  <c r="CC669" i="1" s="1"/>
  <c r="BZ669" i="1"/>
  <c r="BX669" i="1" s="1"/>
  <c r="BU669" i="1"/>
  <c r="BS669" i="1" s="1"/>
  <c r="BO669" i="1"/>
  <c r="BN669" i="1"/>
  <c r="BJ669" i="1"/>
  <c r="BI669" i="1"/>
  <c r="BD669" i="1"/>
  <c r="AY669" i="1"/>
  <c r="AU669" i="1"/>
  <c r="AT669" i="1"/>
  <c r="AP669" i="1"/>
  <c r="AO669" i="1"/>
  <c r="AK669" i="1"/>
  <c r="AJ669" i="1"/>
  <c r="AF669" i="1"/>
  <c r="AE669" i="1"/>
  <c r="AA669" i="1"/>
  <c r="Z669" i="1"/>
  <c r="Q669" i="1"/>
  <c r="FT668" i="1"/>
  <c r="FQ668" i="1"/>
  <c r="FO668" i="1" s="1"/>
  <c r="FL668" i="1"/>
  <c r="FJ668" i="1" s="1"/>
  <c r="FG668" i="1"/>
  <c r="FE668" i="1" s="1"/>
  <c r="FB668" i="1"/>
  <c r="EZ668" i="1" s="1"/>
  <c r="EW668" i="1"/>
  <c r="EU668" i="1" s="1"/>
  <c r="ER668" i="1"/>
  <c r="EP668" i="1" s="1"/>
  <c r="EM668" i="1"/>
  <c r="EK668" i="1" s="1"/>
  <c r="EH668" i="1"/>
  <c r="EF668" i="1" s="1"/>
  <c r="EC668" i="1"/>
  <c r="EA668" i="1" s="1"/>
  <c r="DX668" i="1"/>
  <c r="DV668" i="1" s="1"/>
  <c r="DS668" i="1"/>
  <c r="DQ668" i="1" s="1"/>
  <c r="DN668" i="1"/>
  <c r="DL668" i="1" s="1"/>
  <c r="DI668" i="1"/>
  <c r="DG668" i="1" s="1"/>
  <c r="DD668" i="1"/>
  <c r="DB668" i="1" s="1"/>
  <c r="CY668" i="1"/>
  <c r="CW668" i="1" s="1"/>
  <c r="CT668" i="1"/>
  <c r="CR668" i="1" s="1"/>
  <c r="CO668" i="1"/>
  <c r="CM668" i="1" s="1"/>
  <c r="CJ668" i="1"/>
  <c r="CH668" i="1" s="1"/>
  <c r="CE668" i="1"/>
  <c r="CC668" i="1" s="1"/>
  <c r="BZ668" i="1"/>
  <c r="BX668" i="1" s="1"/>
  <c r="BU668" i="1"/>
  <c r="BS668" i="1" s="1"/>
  <c r="BO668" i="1"/>
  <c r="BN668" i="1"/>
  <c r="BJ668" i="1"/>
  <c r="BI668" i="1"/>
  <c r="BD668" i="1"/>
  <c r="AY668" i="1"/>
  <c r="AU668" i="1"/>
  <c r="AT668" i="1"/>
  <c r="AP668" i="1"/>
  <c r="AO668" i="1"/>
  <c r="AK668" i="1"/>
  <c r="AJ668" i="1"/>
  <c r="AF668" i="1"/>
  <c r="AE668" i="1"/>
  <c r="AA668" i="1"/>
  <c r="Z668" i="1"/>
  <c r="Q668" i="1"/>
  <c r="FT429" i="1"/>
  <c r="FQ429" i="1"/>
  <c r="FO429" i="1" s="1"/>
  <c r="FL429" i="1"/>
  <c r="FJ429" i="1" s="1"/>
  <c r="FG429" i="1"/>
  <c r="FE429" i="1" s="1"/>
  <c r="FB429" i="1"/>
  <c r="EZ429" i="1" s="1"/>
  <c r="EW429" i="1"/>
  <c r="EU429" i="1" s="1"/>
  <c r="ER429" i="1"/>
  <c r="EP429" i="1" s="1"/>
  <c r="EM429" i="1"/>
  <c r="EK429" i="1" s="1"/>
  <c r="EH429" i="1"/>
  <c r="EF429" i="1" s="1"/>
  <c r="EC429" i="1"/>
  <c r="EA429" i="1" s="1"/>
  <c r="DX429" i="1"/>
  <c r="DV429" i="1" s="1"/>
  <c r="DS429" i="1"/>
  <c r="DQ429" i="1" s="1"/>
  <c r="DN429" i="1"/>
  <c r="DL429" i="1" s="1"/>
  <c r="DI429" i="1"/>
  <c r="DG429" i="1" s="1"/>
  <c r="DD429" i="1"/>
  <c r="DB429" i="1" s="1"/>
  <c r="CY429" i="1"/>
  <c r="CW429" i="1" s="1"/>
  <c r="CT429" i="1"/>
  <c r="CR429" i="1" s="1"/>
  <c r="CO429" i="1"/>
  <c r="CM429" i="1" s="1"/>
  <c r="CJ429" i="1"/>
  <c r="CH429" i="1" s="1"/>
  <c r="CE429" i="1"/>
  <c r="CC429" i="1" s="1"/>
  <c r="BZ429" i="1"/>
  <c r="BX429" i="1" s="1"/>
  <c r="BU429" i="1"/>
  <c r="BS429" i="1" s="1"/>
  <c r="BO429" i="1"/>
  <c r="BN429" i="1"/>
  <c r="BJ429" i="1"/>
  <c r="BI429" i="1"/>
  <c r="BE429" i="1"/>
  <c r="BD429" i="1"/>
  <c r="AY429" i="1"/>
  <c r="AU429" i="1"/>
  <c r="AT429" i="1"/>
  <c r="AP429" i="1"/>
  <c r="AO429" i="1"/>
  <c r="AK429" i="1"/>
  <c r="AJ429" i="1"/>
  <c r="AF429" i="1"/>
  <c r="AE429" i="1"/>
  <c r="AA429" i="1"/>
  <c r="Z429" i="1"/>
  <c r="Q429" i="1"/>
  <c r="FT428" i="1"/>
  <c r="FQ428" i="1"/>
  <c r="FO428" i="1" s="1"/>
  <c r="FL428" i="1"/>
  <c r="FJ428" i="1" s="1"/>
  <c r="FG428" i="1"/>
  <c r="FE428" i="1" s="1"/>
  <c r="FB428" i="1"/>
  <c r="EZ428" i="1" s="1"/>
  <c r="EW428" i="1"/>
  <c r="EU428" i="1" s="1"/>
  <c r="ER428" i="1"/>
  <c r="EP428" i="1" s="1"/>
  <c r="EM428" i="1"/>
  <c r="EK428" i="1" s="1"/>
  <c r="EH428" i="1"/>
  <c r="EF428" i="1" s="1"/>
  <c r="EC428" i="1"/>
  <c r="EA428" i="1" s="1"/>
  <c r="DX428" i="1"/>
  <c r="DV428" i="1" s="1"/>
  <c r="DS428" i="1"/>
  <c r="DQ428" i="1" s="1"/>
  <c r="DN428" i="1"/>
  <c r="DL428" i="1" s="1"/>
  <c r="DI428" i="1"/>
  <c r="DG428" i="1" s="1"/>
  <c r="DD428" i="1"/>
  <c r="DB428" i="1" s="1"/>
  <c r="CY428" i="1"/>
  <c r="CW428" i="1" s="1"/>
  <c r="CT428" i="1"/>
  <c r="CR428" i="1" s="1"/>
  <c r="CO428" i="1"/>
  <c r="CM428" i="1" s="1"/>
  <c r="CJ428" i="1"/>
  <c r="CH428" i="1" s="1"/>
  <c r="CE428" i="1"/>
  <c r="CC428" i="1" s="1"/>
  <c r="BZ428" i="1"/>
  <c r="BX428" i="1" s="1"/>
  <c r="BU428" i="1"/>
  <c r="BS428" i="1" s="1"/>
  <c r="BO428" i="1"/>
  <c r="BN428" i="1"/>
  <c r="BJ428" i="1"/>
  <c r="BI428" i="1"/>
  <c r="BE428" i="1"/>
  <c r="BD428" i="1"/>
  <c r="AY428" i="1"/>
  <c r="AU428" i="1"/>
  <c r="AT428" i="1"/>
  <c r="AP428" i="1"/>
  <c r="AO428" i="1"/>
  <c r="AK428" i="1"/>
  <c r="AJ428" i="1"/>
  <c r="AF428" i="1"/>
  <c r="AE428" i="1"/>
  <c r="AA428" i="1"/>
  <c r="Z428" i="1"/>
  <c r="Q428" i="1"/>
  <c r="FT427" i="1"/>
  <c r="FQ427" i="1"/>
  <c r="FO427" i="1" s="1"/>
  <c r="FL427" i="1"/>
  <c r="FJ427" i="1" s="1"/>
  <c r="FG427" i="1"/>
  <c r="FE427" i="1" s="1"/>
  <c r="FB427" i="1"/>
  <c r="EZ427" i="1" s="1"/>
  <c r="EW427" i="1"/>
  <c r="EU427" i="1" s="1"/>
  <c r="ER427" i="1"/>
  <c r="EP427" i="1" s="1"/>
  <c r="EM427" i="1"/>
  <c r="EK427" i="1" s="1"/>
  <c r="EH427" i="1"/>
  <c r="EF427" i="1" s="1"/>
  <c r="EC427" i="1"/>
  <c r="EA427" i="1" s="1"/>
  <c r="DX427" i="1"/>
  <c r="DV427" i="1" s="1"/>
  <c r="DS427" i="1"/>
  <c r="DQ427" i="1" s="1"/>
  <c r="DN427" i="1"/>
  <c r="DL427" i="1" s="1"/>
  <c r="DI427" i="1"/>
  <c r="DG427" i="1" s="1"/>
  <c r="DD427" i="1"/>
  <c r="DB427" i="1" s="1"/>
  <c r="CY427" i="1"/>
  <c r="CW427" i="1" s="1"/>
  <c r="CT427" i="1"/>
  <c r="CR427" i="1" s="1"/>
  <c r="CO427" i="1"/>
  <c r="CM427" i="1" s="1"/>
  <c r="CJ427" i="1"/>
  <c r="CH427" i="1" s="1"/>
  <c r="CE427" i="1"/>
  <c r="CC427" i="1" s="1"/>
  <c r="BZ427" i="1"/>
  <c r="BX427" i="1" s="1"/>
  <c r="BU427" i="1"/>
  <c r="BS427" i="1" s="1"/>
  <c r="BO427" i="1"/>
  <c r="BN427" i="1"/>
  <c r="BJ427" i="1"/>
  <c r="BI427" i="1"/>
  <c r="BE427" i="1"/>
  <c r="BD427" i="1"/>
  <c r="AY427" i="1"/>
  <c r="AU427" i="1"/>
  <c r="AT427" i="1"/>
  <c r="AP427" i="1"/>
  <c r="AO427" i="1"/>
  <c r="AK427" i="1"/>
  <c r="AJ427" i="1"/>
  <c r="AF427" i="1"/>
  <c r="AE427" i="1"/>
  <c r="AA427" i="1"/>
  <c r="Z427" i="1"/>
  <c r="Q427" i="1"/>
  <c r="FT426" i="1"/>
  <c r="FQ426" i="1"/>
  <c r="FO426" i="1" s="1"/>
  <c r="FL426" i="1"/>
  <c r="FJ426" i="1" s="1"/>
  <c r="FG426" i="1"/>
  <c r="FE426" i="1" s="1"/>
  <c r="FB426" i="1"/>
  <c r="EZ426" i="1" s="1"/>
  <c r="EW426" i="1"/>
  <c r="EU426" i="1" s="1"/>
  <c r="ER426" i="1"/>
  <c r="EP426" i="1" s="1"/>
  <c r="EM426" i="1"/>
  <c r="EK426" i="1" s="1"/>
  <c r="EH426" i="1"/>
  <c r="EF426" i="1" s="1"/>
  <c r="EC426" i="1"/>
  <c r="EA426" i="1" s="1"/>
  <c r="DX426" i="1"/>
  <c r="DV426" i="1" s="1"/>
  <c r="DS426" i="1"/>
  <c r="DQ426" i="1" s="1"/>
  <c r="DN426" i="1"/>
  <c r="DL426" i="1" s="1"/>
  <c r="DI426" i="1"/>
  <c r="DG426" i="1" s="1"/>
  <c r="DD426" i="1"/>
  <c r="DB426" i="1" s="1"/>
  <c r="CY426" i="1"/>
  <c r="CW426" i="1" s="1"/>
  <c r="CT426" i="1"/>
  <c r="CR426" i="1" s="1"/>
  <c r="CO426" i="1"/>
  <c r="CM426" i="1" s="1"/>
  <c r="CJ426" i="1"/>
  <c r="CH426" i="1" s="1"/>
  <c r="CE426" i="1"/>
  <c r="CC426" i="1" s="1"/>
  <c r="BZ426" i="1"/>
  <c r="BX426" i="1" s="1"/>
  <c r="BU426" i="1"/>
  <c r="BS426" i="1" s="1"/>
  <c r="BO426" i="1"/>
  <c r="BN426" i="1"/>
  <c r="BJ426" i="1"/>
  <c r="BI426" i="1"/>
  <c r="BD426" i="1"/>
  <c r="AY426" i="1"/>
  <c r="AU426" i="1"/>
  <c r="AT426" i="1"/>
  <c r="AP426" i="1"/>
  <c r="AO426" i="1"/>
  <c r="AK426" i="1"/>
  <c r="AJ426" i="1"/>
  <c r="AF426" i="1"/>
  <c r="AE426" i="1"/>
  <c r="AA426" i="1"/>
  <c r="Z426" i="1"/>
  <c r="Q426" i="1"/>
  <c r="FT425" i="1"/>
  <c r="FQ425" i="1"/>
  <c r="FO425" i="1" s="1"/>
  <c r="FL425" i="1"/>
  <c r="FJ425" i="1" s="1"/>
  <c r="FG425" i="1"/>
  <c r="FE425" i="1" s="1"/>
  <c r="FB425" i="1"/>
  <c r="EZ425" i="1" s="1"/>
  <c r="EW425" i="1"/>
  <c r="EU425" i="1" s="1"/>
  <c r="ER425" i="1"/>
  <c r="EP425" i="1" s="1"/>
  <c r="EM425" i="1"/>
  <c r="EK425" i="1" s="1"/>
  <c r="EH425" i="1"/>
  <c r="EF425" i="1" s="1"/>
  <c r="EC425" i="1"/>
  <c r="EA425" i="1" s="1"/>
  <c r="DX425" i="1"/>
  <c r="DV425" i="1" s="1"/>
  <c r="DS425" i="1"/>
  <c r="DQ425" i="1" s="1"/>
  <c r="DN425" i="1"/>
  <c r="DL425" i="1" s="1"/>
  <c r="DI425" i="1"/>
  <c r="DG425" i="1" s="1"/>
  <c r="DD425" i="1"/>
  <c r="DB425" i="1" s="1"/>
  <c r="CY425" i="1"/>
  <c r="CW425" i="1" s="1"/>
  <c r="CT425" i="1"/>
  <c r="CR425" i="1" s="1"/>
  <c r="CO425" i="1"/>
  <c r="CM425" i="1" s="1"/>
  <c r="CJ425" i="1"/>
  <c r="CH425" i="1" s="1"/>
  <c r="CE425" i="1"/>
  <c r="CC425" i="1" s="1"/>
  <c r="BZ425" i="1"/>
  <c r="BX425" i="1" s="1"/>
  <c r="BU425" i="1"/>
  <c r="BS425" i="1" s="1"/>
  <c r="BO425" i="1"/>
  <c r="BN425" i="1"/>
  <c r="BJ425" i="1"/>
  <c r="BI425" i="1"/>
  <c r="BE425" i="1"/>
  <c r="BD425" i="1"/>
  <c r="AY425" i="1"/>
  <c r="AU425" i="1"/>
  <c r="AT425" i="1"/>
  <c r="AP425" i="1"/>
  <c r="AO425" i="1"/>
  <c r="AK425" i="1"/>
  <c r="AJ425" i="1"/>
  <c r="AF425" i="1"/>
  <c r="AE425" i="1"/>
  <c r="AA425" i="1"/>
  <c r="Z425" i="1"/>
  <c r="Q425" i="1"/>
  <c r="FT666" i="1"/>
  <c r="FQ666" i="1"/>
  <c r="FO666" i="1" s="1"/>
  <c r="FL666" i="1"/>
  <c r="FJ666" i="1" s="1"/>
  <c r="FG666" i="1"/>
  <c r="FE666" i="1" s="1"/>
  <c r="FB666" i="1"/>
  <c r="EZ666" i="1" s="1"/>
  <c r="EW666" i="1"/>
  <c r="EU666" i="1" s="1"/>
  <c r="ER666" i="1"/>
  <c r="EP666" i="1" s="1"/>
  <c r="EM666" i="1"/>
  <c r="EK666" i="1" s="1"/>
  <c r="EH666" i="1"/>
  <c r="EF666" i="1" s="1"/>
  <c r="EC666" i="1"/>
  <c r="EA666" i="1" s="1"/>
  <c r="DX666" i="1"/>
  <c r="DV666" i="1" s="1"/>
  <c r="DS666" i="1"/>
  <c r="DQ666" i="1" s="1"/>
  <c r="DN666" i="1"/>
  <c r="DL666" i="1" s="1"/>
  <c r="DI666" i="1"/>
  <c r="DG666" i="1" s="1"/>
  <c r="DD666" i="1"/>
  <c r="DB666" i="1" s="1"/>
  <c r="CY666" i="1"/>
  <c r="CW666" i="1" s="1"/>
  <c r="CT666" i="1"/>
  <c r="CR666" i="1" s="1"/>
  <c r="CO666" i="1"/>
  <c r="CM666" i="1" s="1"/>
  <c r="CJ666" i="1"/>
  <c r="CH666" i="1" s="1"/>
  <c r="CE666" i="1"/>
  <c r="CC666" i="1" s="1"/>
  <c r="BZ666" i="1"/>
  <c r="BX666" i="1" s="1"/>
  <c r="BU666" i="1"/>
  <c r="BS666" i="1" s="1"/>
  <c r="BO666" i="1"/>
  <c r="BN666" i="1"/>
  <c r="BJ666" i="1"/>
  <c r="BI666" i="1"/>
  <c r="BE666" i="1"/>
  <c r="BD666" i="1"/>
  <c r="AY666" i="1"/>
  <c r="AU666" i="1"/>
  <c r="AT666" i="1"/>
  <c r="AP666" i="1"/>
  <c r="AO666" i="1"/>
  <c r="AK666" i="1"/>
  <c r="AJ666" i="1"/>
  <c r="AF666" i="1"/>
  <c r="AE666" i="1"/>
  <c r="AA666" i="1"/>
  <c r="Z666" i="1"/>
  <c r="Q666" i="1"/>
  <c r="FT424" i="1"/>
  <c r="FQ424" i="1"/>
  <c r="FO424" i="1" s="1"/>
  <c r="FL424" i="1"/>
  <c r="FJ424" i="1" s="1"/>
  <c r="FG424" i="1"/>
  <c r="FE424" i="1" s="1"/>
  <c r="FB424" i="1"/>
  <c r="EZ424" i="1" s="1"/>
  <c r="EW424" i="1"/>
  <c r="EU424" i="1" s="1"/>
  <c r="ER424" i="1"/>
  <c r="EP424" i="1" s="1"/>
  <c r="EM424" i="1"/>
  <c r="EK424" i="1" s="1"/>
  <c r="EH424" i="1"/>
  <c r="EF424" i="1" s="1"/>
  <c r="EC424" i="1"/>
  <c r="EA424" i="1" s="1"/>
  <c r="DX424" i="1"/>
  <c r="DV424" i="1" s="1"/>
  <c r="DS424" i="1"/>
  <c r="DQ424" i="1" s="1"/>
  <c r="DN424" i="1"/>
  <c r="DL424" i="1" s="1"/>
  <c r="DI424" i="1"/>
  <c r="DG424" i="1" s="1"/>
  <c r="DD424" i="1"/>
  <c r="DB424" i="1" s="1"/>
  <c r="CY424" i="1"/>
  <c r="CW424" i="1" s="1"/>
  <c r="CT424" i="1"/>
  <c r="CR424" i="1" s="1"/>
  <c r="CO424" i="1"/>
  <c r="CM424" i="1" s="1"/>
  <c r="CJ424" i="1"/>
  <c r="CH424" i="1" s="1"/>
  <c r="CE424" i="1"/>
  <c r="CC424" i="1" s="1"/>
  <c r="BZ424" i="1"/>
  <c r="BX424" i="1" s="1"/>
  <c r="BU424" i="1"/>
  <c r="BS424" i="1" s="1"/>
  <c r="BO424" i="1"/>
  <c r="BN424" i="1"/>
  <c r="BJ424" i="1"/>
  <c r="BI424" i="1"/>
  <c r="BD424" i="1"/>
  <c r="AY424" i="1"/>
  <c r="AU424" i="1"/>
  <c r="AT424" i="1"/>
  <c r="AP424" i="1"/>
  <c r="AO424" i="1"/>
  <c r="AK424" i="1"/>
  <c r="AJ424" i="1"/>
  <c r="AF424" i="1"/>
  <c r="AE424" i="1"/>
  <c r="AA424" i="1"/>
  <c r="Z424" i="1"/>
  <c r="Q424" i="1"/>
  <c r="FT423" i="1"/>
  <c r="FQ423" i="1"/>
  <c r="FO423" i="1" s="1"/>
  <c r="FL423" i="1"/>
  <c r="FJ423" i="1" s="1"/>
  <c r="FG423" i="1"/>
  <c r="FE423" i="1" s="1"/>
  <c r="FB423" i="1"/>
  <c r="EZ423" i="1" s="1"/>
  <c r="EW423" i="1"/>
  <c r="EU423" i="1" s="1"/>
  <c r="ER423" i="1"/>
  <c r="EP423" i="1" s="1"/>
  <c r="EM423" i="1"/>
  <c r="EK423" i="1" s="1"/>
  <c r="EH423" i="1"/>
  <c r="EF423" i="1" s="1"/>
  <c r="EC423" i="1"/>
  <c r="EA423" i="1" s="1"/>
  <c r="DX423" i="1"/>
  <c r="DV423" i="1" s="1"/>
  <c r="DS423" i="1"/>
  <c r="DQ423" i="1" s="1"/>
  <c r="DN423" i="1"/>
  <c r="DL423" i="1" s="1"/>
  <c r="DI423" i="1"/>
  <c r="DG423" i="1" s="1"/>
  <c r="DD423" i="1"/>
  <c r="DB423" i="1" s="1"/>
  <c r="CY423" i="1"/>
  <c r="CW423" i="1" s="1"/>
  <c r="CT423" i="1"/>
  <c r="CR423" i="1" s="1"/>
  <c r="CO423" i="1"/>
  <c r="CM423" i="1" s="1"/>
  <c r="CJ423" i="1"/>
  <c r="CH423" i="1" s="1"/>
  <c r="CE423" i="1"/>
  <c r="CC423" i="1" s="1"/>
  <c r="BZ423" i="1"/>
  <c r="BX423" i="1" s="1"/>
  <c r="BU423" i="1"/>
  <c r="BS423" i="1" s="1"/>
  <c r="BO423" i="1"/>
  <c r="BN423" i="1"/>
  <c r="BJ423" i="1"/>
  <c r="BI423" i="1"/>
  <c r="BE423" i="1"/>
  <c r="BD423" i="1"/>
  <c r="AY423" i="1"/>
  <c r="AU423" i="1"/>
  <c r="AT423" i="1"/>
  <c r="AP423" i="1"/>
  <c r="AO423" i="1"/>
  <c r="AK423" i="1"/>
  <c r="AJ423" i="1"/>
  <c r="AF423" i="1"/>
  <c r="AE423" i="1"/>
  <c r="AA423" i="1"/>
  <c r="Z423" i="1"/>
  <c r="Q423" i="1"/>
  <c r="FT665" i="1"/>
  <c r="FQ665" i="1"/>
  <c r="FO665" i="1" s="1"/>
  <c r="FL665" i="1"/>
  <c r="FJ665" i="1" s="1"/>
  <c r="FG665" i="1"/>
  <c r="FE665" i="1" s="1"/>
  <c r="FB665" i="1"/>
  <c r="EZ665" i="1" s="1"/>
  <c r="EW665" i="1"/>
  <c r="EU665" i="1" s="1"/>
  <c r="ER665" i="1"/>
  <c r="EP665" i="1" s="1"/>
  <c r="EM665" i="1"/>
  <c r="EK665" i="1" s="1"/>
  <c r="EH665" i="1"/>
  <c r="EF665" i="1" s="1"/>
  <c r="EC665" i="1"/>
  <c r="EA665" i="1" s="1"/>
  <c r="DX665" i="1"/>
  <c r="DV665" i="1" s="1"/>
  <c r="DS665" i="1"/>
  <c r="DQ665" i="1" s="1"/>
  <c r="DN665" i="1"/>
  <c r="DL665" i="1" s="1"/>
  <c r="DI665" i="1"/>
  <c r="DG665" i="1" s="1"/>
  <c r="DD665" i="1"/>
  <c r="DB665" i="1" s="1"/>
  <c r="CY665" i="1"/>
  <c r="CW665" i="1" s="1"/>
  <c r="CT665" i="1"/>
  <c r="CR665" i="1" s="1"/>
  <c r="CO665" i="1"/>
  <c r="CM665" i="1" s="1"/>
  <c r="CJ665" i="1"/>
  <c r="CH665" i="1" s="1"/>
  <c r="CE665" i="1"/>
  <c r="CC665" i="1" s="1"/>
  <c r="BZ665" i="1"/>
  <c r="BX665" i="1" s="1"/>
  <c r="BU665" i="1"/>
  <c r="BS665" i="1" s="1"/>
  <c r="BO665" i="1"/>
  <c r="BN665" i="1"/>
  <c r="BJ665" i="1"/>
  <c r="BI665" i="1"/>
  <c r="BE665" i="1"/>
  <c r="BD665" i="1"/>
  <c r="AY665" i="1"/>
  <c r="AU665" i="1"/>
  <c r="AT665" i="1"/>
  <c r="AP665" i="1"/>
  <c r="AO665" i="1"/>
  <c r="AK665" i="1"/>
  <c r="AJ665" i="1"/>
  <c r="AF665" i="1"/>
  <c r="AE665" i="1"/>
  <c r="AA665" i="1"/>
  <c r="Z665" i="1"/>
  <c r="Q665" i="1"/>
  <c r="FT664" i="1"/>
  <c r="FQ664" i="1"/>
  <c r="FO664" i="1" s="1"/>
  <c r="FL664" i="1"/>
  <c r="FJ664" i="1" s="1"/>
  <c r="FG664" i="1"/>
  <c r="FE664" i="1" s="1"/>
  <c r="FB664" i="1"/>
  <c r="EZ664" i="1" s="1"/>
  <c r="EW664" i="1"/>
  <c r="EU664" i="1" s="1"/>
  <c r="ER664" i="1"/>
  <c r="EP664" i="1" s="1"/>
  <c r="EM664" i="1"/>
  <c r="EK664" i="1" s="1"/>
  <c r="EH664" i="1"/>
  <c r="EF664" i="1" s="1"/>
  <c r="EC664" i="1"/>
  <c r="EA664" i="1" s="1"/>
  <c r="DX664" i="1"/>
  <c r="DV664" i="1" s="1"/>
  <c r="DS664" i="1"/>
  <c r="DQ664" i="1" s="1"/>
  <c r="DN664" i="1"/>
  <c r="DL664" i="1" s="1"/>
  <c r="DI664" i="1"/>
  <c r="DG664" i="1" s="1"/>
  <c r="DD664" i="1"/>
  <c r="DB664" i="1" s="1"/>
  <c r="CY664" i="1"/>
  <c r="CW664" i="1" s="1"/>
  <c r="CT664" i="1"/>
  <c r="CR664" i="1" s="1"/>
  <c r="CO664" i="1"/>
  <c r="CM664" i="1" s="1"/>
  <c r="CJ664" i="1"/>
  <c r="CH664" i="1" s="1"/>
  <c r="CE664" i="1"/>
  <c r="CC664" i="1" s="1"/>
  <c r="BZ664" i="1"/>
  <c r="BX664" i="1" s="1"/>
  <c r="BU664" i="1"/>
  <c r="BS664" i="1" s="1"/>
  <c r="BO664" i="1"/>
  <c r="BN664" i="1"/>
  <c r="BJ664" i="1"/>
  <c r="BI664" i="1"/>
  <c r="BD664" i="1"/>
  <c r="AY664" i="1"/>
  <c r="AU664" i="1"/>
  <c r="AT664" i="1"/>
  <c r="AP664" i="1"/>
  <c r="AO664" i="1"/>
  <c r="AK664" i="1"/>
  <c r="AJ664" i="1"/>
  <c r="AF664" i="1"/>
  <c r="AE664" i="1"/>
  <c r="AA664" i="1"/>
  <c r="Z664" i="1"/>
  <c r="Q664" i="1"/>
  <c r="FT663" i="1"/>
  <c r="FQ663" i="1"/>
  <c r="FO663" i="1" s="1"/>
  <c r="FL663" i="1"/>
  <c r="FJ663" i="1" s="1"/>
  <c r="FG663" i="1"/>
  <c r="FE663" i="1" s="1"/>
  <c r="FB663" i="1"/>
  <c r="EZ663" i="1" s="1"/>
  <c r="EW663" i="1"/>
  <c r="EU663" i="1" s="1"/>
  <c r="ER663" i="1"/>
  <c r="EP663" i="1" s="1"/>
  <c r="EM663" i="1"/>
  <c r="EK663" i="1" s="1"/>
  <c r="EH663" i="1"/>
  <c r="EF663" i="1" s="1"/>
  <c r="EC663" i="1"/>
  <c r="EA663" i="1" s="1"/>
  <c r="DX663" i="1"/>
  <c r="DV663" i="1" s="1"/>
  <c r="DS663" i="1"/>
  <c r="DQ663" i="1" s="1"/>
  <c r="DN663" i="1"/>
  <c r="DL663" i="1" s="1"/>
  <c r="DI663" i="1"/>
  <c r="DG663" i="1" s="1"/>
  <c r="DD663" i="1"/>
  <c r="DB663" i="1" s="1"/>
  <c r="CY663" i="1"/>
  <c r="CW663" i="1" s="1"/>
  <c r="CT663" i="1"/>
  <c r="CR663" i="1" s="1"/>
  <c r="CO663" i="1"/>
  <c r="CM663" i="1" s="1"/>
  <c r="CJ663" i="1"/>
  <c r="CH663" i="1" s="1"/>
  <c r="CE663" i="1"/>
  <c r="CC663" i="1" s="1"/>
  <c r="BZ663" i="1"/>
  <c r="BX663" i="1" s="1"/>
  <c r="BU663" i="1"/>
  <c r="BS663" i="1" s="1"/>
  <c r="BO663" i="1"/>
  <c r="BN663" i="1"/>
  <c r="BJ663" i="1"/>
  <c r="BI663" i="1"/>
  <c r="BE663" i="1"/>
  <c r="BD663" i="1"/>
  <c r="AY663" i="1"/>
  <c r="AU663" i="1"/>
  <c r="AT663" i="1"/>
  <c r="AP663" i="1"/>
  <c r="AO663" i="1"/>
  <c r="AK663" i="1"/>
  <c r="AJ663" i="1"/>
  <c r="AF663" i="1"/>
  <c r="AE663" i="1"/>
  <c r="AA663" i="1"/>
  <c r="Z663" i="1"/>
  <c r="Q663" i="1"/>
  <c r="FT662" i="1"/>
  <c r="FQ662" i="1"/>
  <c r="FO662" i="1" s="1"/>
  <c r="FL662" i="1"/>
  <c r="FJ662" i="1" s="1"/>
  <c r="FG662" i="1"/>
  <c r="FE662" i="1" s="1"/>
  <c r="FB662" i="1"/>
  <c r="EZ662" i="1" s="1"/>
  <c r="EW662" i="1"/>
  <c r="EU662" i="1" s="1"/>
  <c r="ER662" i="1"/>
  <c r="EP662" i="1" s="1"/>
  <c r="EM662" i="1"/>
  <c r="EK662" i="1" s="1"/>
  <c r="EH662" i="1"/>
  <c r="EF662" i="1" s="1"/>
  <c r="EC662" i="1"/>
  <c r="EA662" i="1" s="1"/>
  <c r="DX662" i="1"/>
  <c r="DV662" i="1" s="1"/>
  <c r="DS662" i="1"/>
  <c r="DQ662" i="1" s="1"/>
  <c r="DN662" i="1"/>
  <c r="DL662" i="1" s="1"/>
  <c r="DI662" i="1"/>
  <c r="DG662" i="1" s="1"/>
  <c r="DD662" i="1"/>
  <c r="DB662" i="1" s="1"/>
  <c r="CY662" i="1"/>
  <c r="CW662" i="1" s="1"/>
  <c r="CT662" i="1"/>
  <c r="CR662" i="1" s="1"/>
  <c r="CO662" i="1"/>
  <c r="CM662" i="1" s="1"/>
  <c r="CJ662" i="1"/>
  <c r="CH662" i="1" s="1"/>
  <c r="CE662" i="1"/>
  <c r="CC662" i="1" s="1"/>
  <c r="BZ662" i="1"/>
  <c r="BX662" i="1" s="1"/>
  <c r="BU662" i="1"/>
  <c r="BS662" i="1" s="1"/>
  <c r="BO662" i="1"/>
  <c r="BN662" i="1"/>
  <c r="BJ662" i="1"/>
  <c r="BI662" i="1"/>
  <c r="BE662" i="1"/>
  <c r="BD662" i="1"/>
  <c r="AY662" i="1"/>
  <c r="AU662" i="1"/>
  <c r="AT662" i="1"/>
  <c r="AP662" i="1"/>
  <c r="AO662" i="1"/>
  <c r="AK662" i="1"/>
  <c r="AJ662" i="1"/>
  <c r="AF662" i="1"/>
  <c r="AE662" i="1"/>
  <c r="AA662" i="1"/>
  <c r="Z662" i="1"/>
  <c r="Q662" i="1"/>
  <c r="FT420" i="1"/>
  <c r="FQ420" i="1"/>
  <c r="FO420" i="1" s="1"/>
  <c r="FL420" i="1"/>
  <c r="FJ420" i="1" s="1"/>
  <c r="FG420" i="1"/>
  <c r="FE420" i="1" s="1"/>
  <c r="FB420" i="1"/>
  <c r="EZ420" i="1" s="1"/>
  <c r="EW420" i="1"/>
  <c r="EU420" i="1" s="1"/>
  <c r="ER420" i="1"/>
  <c r="EP420" i="1" s="1"/>
  <c r="EM420" i="1"/>
  <c r="EK420" i="1" s="1"/>
  <c r="EH420" i="1"/>
  <c r="EF420" i="1" s="1"/>
  <c r="EC420" i="1"/>
  <c r="EA420" i="1" s="1"/>
  <c r="DX420" i="1"/>
  <c r="DV420" i="1" s="1"/>
  <c r="DS420" i="1"/>
  <c r="DQ420" i="1" s="1"/>
  <c r="DN420" i="1"/>
  <c r="DL420" i="1" s="1"/>
  <c r="DI420" i="1"/>
  <c r="DG420" i="1" s="1"/>
  <c r="DD420" i="1"/>
  <c r="DB420" i="1" s="1"/>
  <c r="CY420" i="1"/>
  <c r="CW420" i="1" s="1"/>
  <c r="CT420" i="1"/>
  <c r="CR420" i="1" s="1"/>
  <c r="CO420" i="1"/>
  <c r="CM420" i="1" s="1"/>
  <c r="CJ420" i="1"/>
  <c r="CH420" i="1" s="1"/>
  <c r="CE420" i="1"/>
  <c r="CC420" i="1" s="1"/>
  <c r="BZ420" i="1"/>
  <c r="BX420" i="1" s="1"/>
  <c r="BU420" i="1"/>
  <c r="BS420" i="1" s="1"/>
  <c r="BO420" i="1"/>
  <c r="BN420" i="1"/>
  <c r="BJ420" i="1"/>
  <c r="BI420" i="1"/>
  <c r="BD420" i="1"/>
  <c r="AY420" i="1"/>
  <c r="AU420" i="1"/>
  <c r="AT420" i="1"/>
  <c r="AP420" i="1"/>
  <c r="AO420" i="1"/>
  <c r="AK420" i="1"/>
  <c r="AJ420" i="1"/>
  <c r="AF420" i="1"/>
  <c r="AE420" i="1"/>
  <c r="AA420" i="1"/>
  <c r="Z420" i="1"/>
  <c r="Q420" i="1"/>
  <c r="FT419" i="1"/>
  <c r="FQ419" i="1"/>
  <c r="FO419" i="1" s="1"/>
  <c r="FL419" i="1"/>
  <c r="FJ419" i="1" s="1"/>
  <c r="FG419" i="1"/>
  <c r="FE419" i="1" s="1"/>
  <c r="FB419" i="1"/>
  <c r="EZ419" i="1" s="1"/>
  <c r="EW419" i="1"/>
  <c r="EU419" i="1" s="1"/>
  <c r="ER419" i="1"/>
  <c r="EP419" i="1" s="1"/>
  <c r="EM419" i="1"/>
  <c r="EK419" i="1" s="1"/>
  <c r="EH419" i="1"/>
  <c r="EF419" i="1" s="1"/>
  <c r="EC419" i="1"/>
  <c r="EA419" i="1" s="1"/>
  <c r="DX419" i="1"/>
  <c r="DV419" i="1" s="1"/>
  <c r="DS419" i="1"/>
  <c r="DQ419" i="1" s="1"/>
  <c r="DN419" i="1"/>
  <c r="DL419" i="1" s="1"/>
  <c r="DI419" i="1"/>
  <c r="DG419" i="1" s="1"/>
  <c r="DD419" i="1"/>
  <c r="DB419" i="1" s="1"/>
  <c r="CY419" i="1"/>
  <c r="CW419" i="1" s="1"/>
  <c r="CT419" i="1"/>
  <c r="CR419" i="1" s="1"/>
  <c r="CO419" i="1"/>
  <c r="CM419" i="1" s="1"/>
  <c r="CJ419" i="1"/>
  <c r="CH419" i="1" s="1"/>
  <c r="CE419" i="1"/>
  <c r="CC419" i="1" s="1"/>
  <c r="BZ419" i="1"/>
  <c r="BX419" i="1" s="1"/>
  <c r="BU419" i="1"/>
  <c r="BS419" i="1" s="1"/>
  <c r="BO419" i="1"/>
  <c r="BN419" i="1"/>
  <c r="BJ419" i="1"/>
  <c r="BI419" i="1"/>
  <c r="BD419" i="1"/>
  <c r="AY419" i="1"/>
  <c r="AU419" i="1"/>
  <c r="AT419" i="1"/>
  <c r="AP419" i="1"/>
  <c r="AO419" i="1"/>
  <c r="AK419" i="1"/>
  <c r="AJ419" i="1"/>
  <c r="AF419" i="1"/>
  <c r="AE419" i="1"/>
  <c r="AA419" i="1"/>
  <c r="Z419" i="1"/>
  <c r="Q419" i="1"/>
  <c r="FT418" i="1"/>
  <c r="FQ418" i="1"/>
  <c r="FO418" i="1" s="1"/>
  <c r="FL418" i="1"/>
  <c r="FJ418" i="1" s="1"/>
  <c r="FG418" i="1"/>
  <c r="FE418" i="1" s="1"/>
  <c r="FB418" i="1"/>
  <c r="EZ418" i="1" s="1"/>
  <c r="EW418" i="1"/>
  <c r="EU418" i="1" s="1"/>
  <c r="ER418" i="1"/>
  <c r="EP418" i="1" s="1"/>
  <c r="EM418" i="1"/>
  <c r="EK418" i="1" s="1"/>
  <c r="EH418" i="1"/>
  <c r="EF418" i="1" s="1"/>
  <c r="EC418" i="1"/>
  <c r="EA418" i="1" s="1"/>
  <c r="DX418" i="1"/>
  <c r="DV418" i="1" s="1"/>
  <c r="DS418" i="1"/>
  <c r="DQ418" i="1" s="1"/>
  <c r="DN418" i="1"/>
  <c r="DL418" i="1" s="1"/>
  <c r="DI418" i="1"/>
  <c r="DG418" i="1" s="1"/>
  <c r="DD418" i="1"/>
  <c r="DB418" i="1" s="1"/>
  <c r="CY418" i="1"/>
  <c r="CW418" i="1" s="1"/>
  <c r="CT418" i="1"/>
  <c r="CR418" i="1" s="1"/>
  <c r="CO418" i="1"/>
  <c r="CM418" i="1" s="1"/>
  <c r="CJ418" i="1"/>
  <c r="CH418" i="1" s="1"/>
  <c r="CE418" i="1"/>
  <c r="CC418" i="1" s="1"/>
  <c r="BZ418" i="1"/>
  <c r="BX418" i="1" s="1"/>
  <c r="BU418" i="1"/>
  <c r="BS418" i="1" s="1"/>
  <c r="BO418" i="1"/>
  <c r="BN418" i="1"/>
  <c r="BJ418" i="1"/>
  <c r="BI418" i="1"/>
  <c r="BE418" i="1"/>
  <c r="BD418" i="1"/>
  <c r="AY418" i="1"/>
  <c r="AU418" i="1"/>
  <c r="AT418" i="1"/>
  <c r="AP418" i="1"/>
  <c r="AO418" i="1"/>
  <c r="AK418" i="1"/>
  <c r="AJ418" i="1"/>
  <c r="AF418" i="1"/>
  <c r="AE418" i="1"/>
  <c r="AA418" i="1"/>
  <c r="Z418" i="1"/>
  <c r="Q418" i="1"/>
  <c r="FT661" i="1"/>
  <c r="FQ661" i="1"/>
  <c r="FO661" i="1" s="1"/>
  <c r="FL661" i="1"/>
  <c r="FJ661" i="1" s="1"/>
  <c r="FG661" i="1"/>
  <c r="FE661" i="1" s="1"/>
  <c r="FB661" i="1"/>
  <c r="EZ661" i="1" s="1"/>
  <c r="EW661" i="1"/>
  <c r="EU661" i="1" s="1"/>
  <c r="ER661" i="1"/>
  <c r="EP661" i="1" s="1"/>
  <c r="EM661" i="1"/>
  <c r="EK661" i="1" s="1"/>
  <c r="EH661" i="1"/>
  <c r="EF661" i="1" s="1"/>
  <c r="EC661" i="1"/>
  <c r="EA661" i="1" s="1"/>
  <c r="DX661" i="1"/>
  <c r="DV661" i="1" s="1"/>
  <c r="DS661" i="1"/>
  <c r="DQ661" i="1" s="1"/>
  <c r="DN661" i="1"/>
  <c r="DL661" i="1" s="1"/>
  <c r="DI661" i="1"/>
  <c r="DG661" i="1" s="1"/>
  <c r="DD661" i="1"/>
  <c r="DB661" i="1" s="1"/>
  <c r="CY661" i="1"/>
  <c r="CW661" i="1" s="1"/>
  <c r="CT661" i="1"/>
  <c r="CR661" i="1" s="1"/>
  <c r="CO661" i="1"/>
  <c r="CM661" i="1" s="1"/>
  <c r="CJ661" i="1"/>
  <c r="CH661" i="1" s="1"/>
  <c r="CE661" i="1"/>
  <c r="CC661" i="1" s="1"/>
  <c r="BZ661" i="1"/>
  <c r="BX661" i="1" s="1"/>
  <c r="BU661" i="1"/>
  <c r="BS661" i="1" s="1"/>
  <c r="BO661" i="1"/>
  <c r="BN661" i="1"/>
  <c r="BJ661" i="1"/>
  <c r="BI661" i="1"/>
  <c r="BE661" i="1"/>
  <c r="BD661" i="1"/>
  <c r="AY661" i="1"/>
  <c r="AU661" i="1"/>
  <c r="AT661" i="1"/>
  <c r="AP661" i="1"/>
  <c r="AO661" i="1"/>
  <c r="AK661" i="1"/>
  <c r="AJ661" i="1"/>
  <c r="AF661" i="1"/>
  <c r="AE661" i="1"/>
  <c r="AA661" i="1"/>
  <c r="Z661" i="1"/>
  <c r="Q661" i="1"/>
  <c r="FT659" i="1"/>
  <c r="FQ659" i="1"/>
  <c r="FO659" i="1" s="1"/>
  <c r="FL659" i="1"/>
  <c r="FJ659" i="1" s="1"/>
  <c r="FG659" i="1"/>
  <c r="FE659" i="1" s="1"/>
  <c r="FB659" i="1"/>
  <c r="EZ659" i="1" s="1"/>
  <c r="EW659" i="1"/>
  <c r="EU659" i="1" s="1"/>
  <c r="ER659" i="1"/>
  <c r="EP659" i="1" s="1"/>
  <c r="EM659" i="1"/>
  <c r="EK659" i="1" s="1"/>
  <c r="EH659" i="1"/>
  <c r="EF659" i="1" s="1"/>
  <c r="EC659" i="1"/>
  <c r="EA659" i="1" s="1"/>
  <c r="DX659" i="1"/>
  <c r="DV659" i="1" s="1"/>
  <c r="DS659" i="1"/>
  <c r="DQ659" i="1" s="1"/>
  <c r="DN659" i="1"/>
  <c r="DL659" i="1" s="1"/>
  <c r="DI659" i="1"/>
  <c r="DG659" i="1" s="1"/>
  <c r="DD659" i="1"/>
  <c r="DB659" i="1" s="1"/>
  <c r="CY659" i="1"/>
  <c r="CW659" i="1" s="1"/>
  <c r="CT659" i="1"/>
  <c r="CR659" i="1" s="1"/>
  <c r="CO659" i="1"/>
  <c r="CM659" i="1" s="1"/>
  <c r="CJ659" i="1"/>
  <c r="CH659" i="1" s="1"/>
  <c r="CE659" i="1"/>
  <c r="CC659" i="1" s="1"/>
  <c r="BZ659" i="1"/>
  <c r="BX659" i="1" s="1"/>
  <c r="BU659" i="1"/>
  <c r="BS659" i="1" s="1"/>
  <c r="BO659" i="1"/>
  <c r="BN659" i="1"/>
  <c r="BJ659" i="1"/>
  <c r="BI659" i="1"/>
  <c r="BE659" i="1"/>
  <c r="BD659" i="1"/>
  <c r="AY659" i="1"/>
  <c r="AU659" i="1"/>
  <c r="AT659" i="1"/>
  <c r="AP659" i="1"/>
  <c r="AO659" i="1"/>
  <c r="AK659" i="1"/>
  <c r="AJ659" i="1"/>
  <c r="AF659" i="1"/>
  <c r="AE659" i="1"/>
  <c r="AA659" i="1"/>
  <c r="Z659" i="1"/>
  <c r="Q659" i="1"/>
  <c r="FT658" i="1"/>
  <c r="FQ658" i="1"/>
  <c r="FO658" i="1" s="1"/>
  <c r="FL658" i="1"/>
  <c r="FJ658" i="1" s="1"/>
  <c r="FG658" i="1"/>
  <c r="FE658" i="1" s="1"/>
  <c r="FB658" i="1"/>
  <c r="EZ658" i="1" s="1"/>
  <c r="EW658" i="1"/>
  <c r="EU658" i="1" s="1"/>
  <c r="ER658" i="1"/>
  <c r="EP658" i="1" s="1"/>
  <c r="EM658" i="1"/>
  <c r="EK658" i="1" s="1"/>
  <c r="EH658" i="1"/>
  <c r="EF658" i="1" s="1"/>
  <c r="EC658" i="1"/>
  <c r="EA658" i="1" s="1"/>
  <c r="DX658" i="1"/>
  <c r="DV658" i="1" s="1"/>
  <c r="DS658" i="1"/>
  <c r="DQ658" i="1" s="1"/>
  <c r="DN658" i="1"/>
  <c r="DL658" i="1" s="1"/>
  <c r="DI658" i="1"/>
  <c r="DG658" i="1" s="1"/>
  <c r="DD658" i="1"/>
  <c r="DB658" i="1" s="1"/>
  <c r="CY658" i="1"/>
  <c r="CW658" i="1" s="1"/>
  <c r="CT658" i="1"/>
  <c r="CR658" i="1" s="1"/>
  <c r="CO658" i="1"/>
  <c r="CM658" i="1" s="1"/>
  <c r="CJ658" i="1"/>
  <c r="CH658" i="1" s="1"/>
  <c r="CE658" i="1"/>
  <c r="CC658" i="1" s="1"/>
  <c r="BZ658" i="1"/>
  <c r="BX658" i="1" s="1"/>
  <c r="BU658" i="1"/>
  <c r="BS658" i="1" s="1"/>
  <c r="BO658" i="1"/>
  <c r="BN658" i="1"/>
  <c r="BJ658" i="1"/>
  <c r="BI658" i="1"/>
  <c r="BE658" i="1"/>
  <c r="BD658" i="1"/>
  <c r="AY658" i="1"/>
  <c r="AU658" i="1"/>
  <c r="AT658" i="1"/>
  <c r="AP658" i="1"/>
  <c r="AO658" i="1"/>
  <c r="AK658" i="1"/>
  <c r="AJ658" i="1"/>
  <c r="AF658" i="1"/>
  <c r="AE658" i="1"/>
  <c r="AA658" i="1"/>
  <c r="Z658" i="1"/>
  <c r="Q658" i="1"/>
  <c r="FT657" i="1"/>
  <c r="FQ657" i="1"/>
  <c r="FO657" i="1" s="1"/>
  <c r="FL657" i="1"/>
  <c r="FJ657" i="1" s="1"/>
  <c r="FG657" i="1"/>
  <c r="FE657" i="1" s="1"/>
  <c r="FB657" i="1"/>
  <c r="EZ657" i="1" s="1"/>
  <c r="EW657" i="1"/>
  <c r="EU657" i="1" s="1"/>
  <c r="ER657" i="1"/>
  <c r="EP657" i="1" s="1"/>
  <c r="EM657" i="1"/>
  <c r="EK657" i="1" s="1"/>
  <c r="EH657" i="1"/>
  <c r="EF657" i="1" s="1"/>
  <c r="EC657" i="1"/>
  <c r="EA657" i="1" s="1"/>
  <c r="DX657" i="1"/>
  <c r="DV657" i="1" s="1"/>
  <c r="DS657" i="1"/>
  <c r="DQ657" i="1" s="1"/>
  <c r="DN657" i="1"/>
  <c r="DL657" i="1" s="1"/>
  <c r="DI657" i="1"/>
  <c r="DG657" i="1" s="1"/>
  <c r="DD657" i="1"/>
  <c r="DB657" i="1" s="1"/>
  <c r="CY657" i="1"/>
  <c r="CW657" i="1" s="1"/>
  <c r="CT657" i="1"/>
  <c r="CR657" i="1" s="1"/>
  <c r="CO657" i="1"/>
  <c r="CM657" i="1" s="1"/>
  <c r="CJ657" i="1"/>
  <c r="CH657" i="1" s="1"/>
  <c r="CE657" i="1"/>
  <c r="CC657" i="1" s="1"/>
  <c r="BZ657" i="1"/>
  <c r="BX657" i="1" s="1"/>
  <c r="BU657" i="1"/>
  <c r="BS657" i="1" s="1"/>
  <c r="BO657" i="1"/>
  <c r="BN657" i="1"/>
  <c r="BJ657" i="1"/>
  <c r="BI657" i="1"/>
  <c r="BE657" i="1"/>
  <c r="BD657" i="1"/>
  <c r="AY657" i="1"/>
  <c r="AU657" i="1"/>
  <c r="AT657" i="1"/>
  <c r="AP657" i="1"/>
  <c r="AO657" i="1"/>
  <c r="AK657" i="1"/>
  <c r="AJ657" i="1"/>
  <c r="AF657" i="1"/>
  <c r="AE657" i="1"/>
  <c r="AA657" i="1"/>
  <c r="Z657" i="1"/>
  <c r="Q657" i="1"/>
  <c r="FT415" i="1"/>
  <c r="FQ415" i="1"/>
  <c r="FO415" i="1" s="1"/>
  <c r="FL415" i="1"/>
  <c r="FJ415" i="1" s="1"/>
  <c r="FG415" i="1"/>
  <c r="FE415" i="1" s="1"/>
  <c r="FB415" i="1"/>
  <c r="EZ415" i="1" s="1"/>
  <c r="EW415" i="1"/>
  <c r="EU415" i="1" s="1"/>
  <c r="ER415" i="1"/>
  <c r="EP415" i="1" s="1"/>
  <c r="EM415" i="1"/>
  <c r="EK415" i="1" s="1"/>
  <c r="EH415" i="1"/>
  <c r="EF415" i="1" s="1"/>
  <c r="EC415" i="1"/>
  <c r="EA415" i="1" s="1"/>
  <c r="DX415" i="1"/>
  <c r="DV415" i="1" s="1"/>
  <c r="DS415" i="1"/>
  <c r="DQ415" i="1" s="1"/>
  <c r="DN415" i="1"/>
  <c r="DL415" i="1" s="1"/>
  <c r="DI415" i="1"/>
  <c r="DG415" i="1" s="1"/>
  <c r="DD415" i="1"/>
  <c r="DB415" i="1" s="1"/>
  <c r="CY415" i="1"/>
  <c r="CW415" i="1" s="1"/>
  <c r="CT415" i="1"/>
  <c r="CR415" i="1" s="1"/>
  <c r="CO415" i="1"/>
  <c r="CM415" i="1" s="1"/>
  <c r="CJ415" i="1"/>
  <c r="CH415" i="1" s="1"/>
  <c r="CE415" i="1"/>
  <c r="CC415" i="1" s="1"/>
  <c r="BZ415" i="1"/>
  <c r="BX415" i="1" s="1"/>
  <c r="BU415" i="1"/>
  <c r="BS415" i="1" s="1"/>
  <c r="BO415" i="1"/>
  <c r="BN415" i="1"/>
  <c r="BJ415" i="1"/>
  <c r="BI415" i="1"/>
  <c r="BE415" i="1"/>
  <c r="BD415" i="1"/>
  <c r="AY415" i="1"/>
  <c r="AU415" i="1"/>
  <c r="AT415" i="1"/>
  <c r="AP415" i="1"/>
  <c r="AO415" i="1"/>
  <c r="AK415" i="1"/>
  <c r="AJ415" i="1"/>
  <c r="AF415" i="1"/>
  <c r="AE415" i="1"/>
  <c r="AA415" i="1"/>
  <c r="Z415" i="1"/>
  <c r="Q415" i="1"/>
  <c r="FT656" i="1"/>
  <c r="FQ656" i="1"/>
  <c r="FO656" i="1" s="1"/>
  <c r="FL656" i="1"/>
  <c r="FJ656" i="1" s="1"/>
  <c r="FG656" i="1"/>
  <c r="FE656" i="1" s="1"/>
  <c r="FB656" i="1"/>
  <c r="EZ656" i="1" s="1"/>
  <c r="EW656" i="1"/>
  <c r="EU656" i="1" s="1"/>
  <c r="ER656" i="1"/>
  <c r="EP656" i="1" s="1"/>
  <c r="EM656" i="1"/>
  <c r="EK656" i="1" s="1"/>
  <c r="EH656" i="1"/>
  <c r="EF656" i="1" s="1"/>
  <c r="EC656" i="1"/>
  <c r="EA656" i="1" s="1"/>
  <c r="DX656" i="1"/>
  <c r="DV656" i="1" s="1"/>
  <c r="DS656" i="1"/>
  <c r="DQ656" i="1" s="1"/>
  <c r="DN656" i="1"/>
  <c r="DL656" i="1" s="1"/>
  <c r="DI656" i="1"/>
  <c r="DG656" i="1" s="1"/>
  <c r="DD656" i="1"/>
  <c r="DB656" i="1" s="1"/>
  <c r="CY656" i="1"/>
  <c r="CW656" i="1" s="1"/>
  <c r="CT656" i="1"/>
  <c r="CR656" i="1" s="1"/>
  <c r="CO656" i="1"/>
  <c r="CM656" i="1" s="1"/>
  <c r="CJ656" i="1"/>
  <c r="CH656" i="1" s="1"/>
  <c r="CE656" i="1"/>
  <c r="CC656" i="1" s="1"/>
  <c r="BZ656" i="1"/>
  <c r="BX656" i="1" s="1"/>
  <c r="BU656" i="1"/>
  <c r="BS656" i="1" s="1"/>
  <c r="BO656" i="1"/>
  <c r="BN656" i="1"/>
  <c r="BJ656" i="1"/>
  <c r="BI656" i="1"/>
  <c r="BD656" i="1"/>
  <c r="AY656" i="1"/>
  <c r="AU656" i="1"/>
  <c r="AT656" i="1"/>
  <c r="AP656" i="1"/>
  <c r="AO656" i="1"/>
  <c r="AK656" i="1"/>
  <c r="AJ656" i="1"/>
  <c r="AF656" i="1"/>
  <c r="AE656" i="1"/>
  <c r="AA656" i="1"/>
  <c r="Z656" i="1"/>
  <c r="Q656" i="1"/>
  <c r="FT414" i="1"/>
  <c r="FQ414" i="1"/>
  <c r="FO414" i="1" s="1"/>
  <c r="FL414" i="1"/>
  <c r="FJ414" i="1" s="1"/>
  <c r="FG414" i="1"/>
  <c r="FE414" i="1" s="1"/>
  <c r="FB414" i="1"/>
  <c r="EZ414" i="1" s="1"/>
  <c r="EW414" i="1"/>
  <c r="EU414" i="1" s="1"/>
  <c r="ER414" i="1"/>
  <c r="EP414" i="1" s="1"/>
  <c r="EM414" i="1"/>
  <c r="EK414" i="1" s="1"/>
  <c r="EH414" i="1"/>
  <c r="EF414" i="1" s="1"/>
  <c r="EC414" i="1"/>
  <c r="EA414" i="1" s="1"/>
  <c r="DX414" i="1"/>
  <c r="DV414" i="1" s="1"/>
  <c r="DS414" i="1"/>
  <c r="DQ414" i="1" s="1"/>
  <c r="DN414" i="1"/>
  <c r="DL414" i="1" s="1"/>
  <c r="DI414" i="1"/>
  <c r="DG414" i="1" s="1"/>
  <c r="DD414" i="1"/>
  <c r="DB414" i="1" s="1"/>
  <c r="CY414" i="1"/>
  <c r="CW414" i="1" s="1"/>
  <c r="CT414" i="1"/>
  <c r="CR414" i="1" s="1"/>
  <c r="CO414" i="1"/>
  <c r="CM414" i="1" s="1"/>
  <c r="CJ414" i="1"/>
  <c r="CH414" i="1" s="1"/>
  <c r="CE414" i="1"/>
  <c r="CC414" i="1" s="1"/>
  <c r="BZ414" i="1"/>
  <c r="BX414" i="1" s="1"/>
  <c r="BU414" i="1"/>
  <c r="BS414" i="1" s="1"/>
  <c r="BO414" i="1"/>
  <c r="BN414" i="1"/>
  <c r="BJ414" i="1"/>
  <c r="BI414" i="1"/>
  <c r="BE414" i="1"/>
  <c r="BD414" i="1"/>
  <c r="AY414" i="1"/>
  <c r="AU414" i="1"/>
  <c r="AT414" i="1"/>
  <c r="AP414" i="1"/>
  <c r="AO414" i="1"/>
  <c r="AK414" i="1"/>
  <c r="AJ414" i="1"/>
  <c r="AF414" i="1"/>
  <c r="AE414" i="1"/>
  <c r="AA414" i="1"/>
  <c r="Z414" i="1"/>
  <c r="Q414" i="1"/>
  <c r="FT413" i="1"/>
  <c r="FQ413" i="1"/>
  <c r="FO413" i="1" s="1"/>
  <c r="FL413" i="1"/>
  <c r="FJ413" i="1" s="1"/>
  <c r="FG413" i="1"/>
  <c r="FE413" i="1" s="1"/>
  <c r="FB413" i="1"/>
  <c r="EZ413" i="1" s="1"/>
  <c r="EW413" i="1"/>
  <c r="EU413" i="1" s="1"/>
  <c r="ER413" i="1"/>
  <c r="EP413" i="1" s="1"/>
  <c r="EM413" i="1"/>
  <c r="EK413" i="1" s="1"/>
  <c r="EH413" i="1"/>
  <c r="EF413" i="1" s="1"/>
  <c r="EC413" i="1"/>
  <c r="EA413" i="1" s="1"/>
  <c r="DX413" i="1"/>
  <c r="DV413" i="1" s="1"/>
  <c r="DS413" i="1"/>
  <c r="DQ413" i="1" s="1"/>
  <c r="DN413" i="1"/>
  <c r="DL413" i="1" s="1"/>
  <c r="DI413" i="1"/>
  <c r="DG413" i="1" s="1"/>
  <c r="DD413" i="1"/>
  <c r="DB413" i="1" s="1"/>
  <c r="CY413" i="1"/>
  <c r="CW413" i="1" s="1"/>
  <c r="CT413" i="1"/>
  <c r="CR413" i="1" s="1"/>
  <c r="CO413" i="1"/>
  <c r="CM413" i="1" s="1"/>
  <c r="CJ413" i="1"/>
  <c r="CH413" i="1" s="1"/>
  <c r="CE413" i="1"/>
  <c r="CC413" i="1" s="1"/>
  <c r="BZ413" i="1"/>
  <c r="BX413" i="1" s="1"/>
  <c r="BU413" i="1"/>
  <c r="BS413" i="1" s="1"/>
  <c r="BO413" i="1"/>
  <c r="BN413" i="1"/>
  <c r="BJ413" i="1"/>
  <c r="BI413" i="1"/>
  <c r="BE413" i="1"/>
  <c r="BD413" i="1"/>
  <c r="AY413" i="1"/>
  <c r="AU413" i="1"/>
  <c r="AT413" i="1"/>
  <c r="AP413" i="1"/>
  <c r="AO413" i="1"/>
  <c r="AK413" i="1"/>
  <c r="AJ413" i="1"/>
  <c r="AF413" i="1"/>
  <c r="AE413" i="1"/>
  <c r="AA413" i="1"/>
  <c r="Z413" i="1"/>
  <c r="Q413" i="1"/>
  <c r="FT412" i="1"/>
  <c r="FQ412" i="1"/>
  <c r="FO412" i="1" s="1"/>
  <c r="FL412" i="1"/>
  <c r="FJ412" i="1" s="1"/>
  <c r="FG412" i="1"/>
  <c r="FE412" i="1" s="1"/>
  <c r="FB412" i="1"/>
  <c r="EZ412" i="1" s="1"/>
  <c r="EW412" i="1"/>
  <c r="EU412" i="1" s="1"/>
  <c r="ER412" i="1"/>
  <c r="EP412" i="1" s="1"/>
  <c r="EM412" i="1"/>
  <c r="EK412" i="1" s="1"/>
  <c r="EH412" i="1"/>
  <c r="EF412" i="1" s="1"/>
  <c r="EC412" i="1"/>
  <c r="EA412" i="1" s="1"/>
  <c r="DX412" i="1"/>
  <c r="DV412" i="1" s="1"/>
  <c r="DS412" i="1"/>
  <c r="DQ412" i="1" s="1"/>
  <c r="DN412" i="1"/>
  <c r="DL412" i="1" s="1"/>
  <c r="DI412" i="1"/>
  <c r="DG412" i="1" s="1"/>
  <c r="DD412" i="1"/>
  <c r="DB412" i="1" s="1"/>
  <c r="CY412" i="1"/>
  <c r="CW412" i="1" s="1"/>
  <c r="CT412" i="1"/>
  <c r="CR412" i="1" s="1"/>
  <c r="CO412" i="1"/>
  <c r="CM412" i="1" s="1"/>
  <c r="CJ412" i="1"/>
  <c r="CH412" i="1" s="1"/>
  <c r="CE412" i="1"/>
  <c r="CC412" i="1" s="1"/>
  <c r="BZ412" i="1"/>
  <c r="BX412" i="1" s="1"/>
  <c r="BU412" i="1"/>
  <c r="BS412" i="1" s="1"/>
  <c r="BO412" i="1"/>
  <c r="BN412" i="1"/>
  <c r="BJ412" i="1"/>
  <c r="BI412" i="1"/>
  <c r="BE412" i="1"/>
  <c r="BD412" i="1"/>
  <c r="AY412" i="1"/>
  <c r="AU412" i="1"/>
  <c r="AT412" i="1"/>
  <c r="AP412" i="1"/>
  <c r="AO412" i="1"/>
  <c r="AK412" i="1"/>
  <c r="AJ412" i="1"/>
  <c r="AF412" i="1"/>
  <c r="AE412" i="1"/>
  <c r="AA412" i="1"/>
  <c r="Z412" i="1"/>
  <c r="Q412" i="1"/>
  <c r="FT411" i="1"/>
  <c r="FQ411" i="1"/>
  <c r="FO411" i="1" s="1"/>
  <c r="FL411" i="1"/>
  <c r="FJ411" i="1" s="1"/>
  <c r="FG411" i="1"/>
  <c r="FE411" i="1" s="1"/>
  <c r="FB411" i="1"/>
  <c r="EZ411" i="1" s="1"/>
  <c r="EW411" i="1"/>
  <c r="EU411" i="1" s="1"/>
  <c r="ER411" i="1"/>
  <c r="EP411" i="1" s="1"/>
  <c r="EM411" i="1"/>
  <c r="EK411" i="1" s="1"/>
  <c r="EH411" i="1"/>
  <c r="EF411" i="1" s="1"/>
  <c r="EC411" i="1"/>
  <c r="EA411" i="1" s="1"/>
  <c r="DX411" i="1"/>
  <c r="DV411" i="1" s="1"/>
  <c r="DS411" i="1"/>
  <c r="DQ411" i="1" s="1"/>
  <c r="DN411" i="1"/>
  <c r="DL411" i="1" s="1"/>
  <c r="DI411" i="1"/>
  <c r="DG411" i="1" s="1"/>
  <c r="DD411" i="1"/>
  <c r="DB411" i="1" s="1"/>
  <c r="CY411" i="1"/>
  <c r="CW411" i="1" s="1"/>
  <c r="CT411" i="1"/>
  <c r="CR411" i="1" s="1"/>
  <c r="CO411" i="1"/>
  <c r="CM411" i="1" s="1"/>
  <c r="CJ411" i="1"/>
  <c r="CH411" i="1" s="1"/>
  <c r="CE411" i="1"/>
  <c r="CC411" i="1" s="1"/>
  <c r="BZ411" i="1"/>
  <c r="BX411" i="1" s="1"/>
  <c r="BU411" i="1"/>
  <c r="BS411" i="1" s="1"/>
  <c r="BO411" i="1"/>
  <c r="BN411" i="1"/>
  <c r="BJ411" i="1"/>
  <c r="BI411" i="1"/>
  <c r="BE411" i="1"/>
  <c r="BD411" i="1"/>
  <c r="AY411" i="1"/>
  <c r="AU411" i="1"/>
  <c r="AT411" i="1"/>
  <c r="AP411" i="1"/>
  <c r="AO411" i="1"/>
  <c r="AK411" i="1"/>
  <c r="AJ411" i="1"/>
  <c r="AF411" i="1"/>
  <c r="AE411" i="1"/>
  <c r="AA411" i="1"/>
  <c r="Z411" i="1"/>
  <c r="Q411" i="1"/>
  <c r="FT410" i="1"/>
  <c r="FQ410" i="1"/>
  <c r="FO410" i="1" s="1"/>
  <c r="FL410" i="1"/>
  <c r="FJ410" i="1" s="1"/>
  <c r="FG410" i="1"/>
  <c r="FE410" i="1" s="1"/>
  <c r="FB410" i="1"/>
  <c r="EZ410" i="1" s="1"/>
  <c r="EW410" i="1"/>
  <c r="EU410" i="1" s="1"/>
  <c r="ER410" i="1"/>
  <c r="EP410" i="1" s="1"/>
  <c r="EM410" i="1"/>
  <c r="EK410" i="1" s="1"/>
  <c r="EH410" i="1"/>
  <c r="EF410" i="1" s="1"/>
  <c r="EC410" i="1"/>
  <c r="EA410" i="1" s="1"/>
  <c r="DX410" i="1"/>
  <c r="DV410" i="1" s="1"/>
  <c r="DS410" i="1"/>
  <c r="DQ410" i="1" s="1"/>
  <c r="DN410" i="1"/>
  <c r="DL410" i="1" s="1"/>
  <c r="DI410" i="1"/>
  <c r="DG410" i="1" s="1"/>
  <c r="DD410" i="1"/>
  <c r="DB410" i="1" s="1"/>
  <c r="CY410" i="1"/>
  <c r="CW410" i="1" s="1"/>
  <c r="CT410" i="1"/>
  <c r="CR410" i="1" s="1"/>
  <c r="CO410" i="1"/>
  <c r="CM410" i="1" s="1"/>
  <c r="CJ410" i="1"/>
  <c r="CH410" i="1" s="1"/>
  <c r="CE410" i="1"/>
  <c r="CC410" i="1" s="1"/>
  <c r="BZ410" i="1"/>
  <c r="BX410" i="1" s="1"/>
  <c r="BU410" i="1"/>
  <c r="BS410" i="1" s="1"/>
  <c r="BO410" i="1"/>
  <c r="BN410" i="1"/>
  <c r="BJ410" i="1"/>
  <c r="BI410" i="1"/>
  <c r="BE410" i="1"/>
  <c r="BD410" i="1"/>
  <c r="AY410" i="1"/>
  <c r="AU410" i="1"/>
  <c r="AT410" i="1"/>
  <c r="AP410" i="1"/>
  <c r="AO410" i="1"/>
  <c r="AK410" i="1"/>
  <c r="AJ410" i="1"/>
  <c r="AF410" i="1"/>
  <c r="AE410" i="1"/>
  <c r="AA410" i="1"/>
  <c r="Z410" i="1"/>
  <c r="Q410" i="1"/>
  <c r="FT655" i="1"/>
  <c r="FQ655" i="1"/>
  <c r="FO655" i="1" s="1"/>
  <c r="FL655" i="1"/>
  <c r="FJ655" i="1" s="1"/>
  <c r="FG655" i="1"/>
  <c r="FE655" i="1" s="1"/>
  <c r="FB655" i="1"/>
  <c r="EZ655" i="1" s="1"/>
  <c r="EW655" i="1"/>
  <c r="EU655" i="1" s="1"/>
  <c r="ER655" i="1"/>
  <c r="EP655" i="1" s="1"/>
  <c r="EM655" i="1"/>
  <c r="EK655" i="1" s="1"/>
  <c r="EH655" i="1"/>
  <c r="EF655" i="1" s="1"/>
  <c r="EC655" i="1"/>
  <c r="EA655" i="1" s="1"/>
  <c r="DX655" i="1"/>
  <c r="DV655" i="1" s="1"/>
  <c r="DS655" i="1"/>
  <c r="DQ655" i="1" s="1"/>
  <c r="DN655" i="1"/>
  <c r="DL655" i="1" s="1"/>
  <c r="DI655" i="1"/>
  <c r="DG655" i="1" s="1"/>
  <c r="DD655" i="1"/>
  <c r="DB655" i="1" s="1"/>
  <c r="CY655" i="1"/>
  <c r="CW655" i="1" s="1"/>
  <c r="CT655" i="1"/>
  <c r="CR655" i="1" s="1"/>
  <c r="CO655" i="1"/>
  <c r="CM655" i="1" s="1"/>
  <c r="CJ655" i="1"/>
  <c r="CH655" i="1" s="1"/>
  <c r="CE655" i="1"/>
  <c r="CC655" i="1" s="1"/>
  <c r="BZ655" i="1"/>
  <c r="BX655" i="1" s="1"/>
  <c r="BU655" i="1"/>
  <c r="BS655" i="1" s="1"/>
  <c r="BO655" i="1"/>
  <c r="BN655" i="1"/>
  <c r="BJ655" i="1"/>
  <c r="BI655" i="1"/>
  <c r="BE655" i="1"/>
  <c r="BD655" i="1"/>
  <c r="AY655" i="1"/>
  <c r="AU655" i="1"/>
  <c r="AT655" i="1"/>
  <c r="AP655" i="1"/>
  <c r="AO655" i="1"/>
  <c r="AK655" i="1"/>
  <c r="AJ655" i="1"/>
  <c r="AF655" i="1"/>
  <c r="AE655" i="1"/>
  <c r="AA655" i="1"/>
  <c r="Z655" i="1"/>
  <c r="Q655" i="1"/>
  <c r="FT409" i="1"/>
  <c r="FQ409" i="1"/>
  <c r="FO409" i="1" s="1"/>
  <c r="FL409" i="1"/>
  <c r="FJ409" i="1" s="1"/>
  <c r="FG409" i="1"/>
  <c r="FE409" i="1" s="1"/>
  <c r="FB409" i="1"/>
  <c r="EZ409" i="1" s="1"/>
  <c r="EW409" i="1"/>
  <c r="EU409" i="1" s="1"/>
  <c r="ER409" i="1"/>
  <c r="EP409" i="1" s="1"/>
  <c r="EM409" i="1"/>
  <c r="EK409" i="1" s="1"/>
  <c r="EH409" i="1"/>
  <c r="EF409" i="1" s="1"/>
  <c r="EC409" i="1"/>
  <c r="EA409" i="1" s="1"/>
  <c r="DX409" i="1"/>
  <c r="DV409" i="1" s="1"/>
  <c r="DS409" i="1"/>
  <c r="DQ409" i="1" s="1"/>
  <c r="DN409" i="1"/>
  <c r="DL409" i="1" s="1"/>
  <c r="DI409" i="1"/>
  <c r="DG409" i="1" s="1"/>
  <c r="DD409" i="1"/>
  <c r="DB409" i="1" s="1"/>
  <c r="CY409" i="1"/>
  <c r="CW409" i="1" s="1"/>
  <c r="CT409" i="1"/>
  <c r="CR409" i="1" s="1"/>
  <c r="CO409" i="1"/>
  <c r="CM409" i="1" s="1"/>
  <c r="CJ409" i="1"/>
  <c r="CH409" i="1" s="1"/>
  <c r="CE409" i="1"/>
  <c r="CC409" i="1" s="1"/>
  <c r="BZ409" i="1"/>
  <c r="BX409" i="1" s="1"/>
  <c r="BU409" i="1"/>
  <c r="BS409" i="1" s="1"/>
  <c r="BO409" i="1"/>
  <c r="BN409" i="1"/>
  <c r="BJ409" i="1"/>
  <c r="BI409" i="1"/>
  <c r="BD409" i="1"/>
  <c r="AY409" i="1"/>
  <c r="AU409" i="1"/>
  <c r="AT409" i="1"/>
  <c r="AP409" i="1"/>
  <c r="AO409" i="1"/>
  <c r="AK409" i="1"/>
  <c r="AJ409" i="1"/>
  <c r="AF409" i="1"/>
  <c r="AE409" i="1"/>
  <c r="AA409" i="1"/>
  <c r="Z409" i="1"/>
  <c r="Q409" i="1"/>
  <c r="FT408" i="1"/>
  <c r="FQ408" i="1"/>
  <c r="FO408" i="1" s="1"/>
  <c r="FL408" i="1"/>
  <c r="FJ408" i="1" s="1"/>
  <c r="FG408" i="1"/>
  <c r="FE408" i="1" s="1"/>
  <c r="FB408" i="1"/>
  <c r="EZ408" i="1" s="1"/>
  <c r="EW408" i="1"/>
  <c r="EU408" i="1" s="1"/>
  <c r="ER408" i="1"/>
  <c r="EP408" i="1" s="1"/>
  <c r="EM408" i="1"/>
  <c r="EK408" i="1" s="1"/>
  <c r="EH408" i="1"/>
  <c r="EF408" i="1" s="1"/>
  <c r="EC408" i="1"/>
  <c r="EA408" i="1" s="1"/>
  <c r="DX408" i="1"/>
  <c r="DV408" i="1" s="1"/>
  <c r="DS408" i="1"/>
  <c r="DQ408" i="1" s="1"/>
  <c r="DN408" i="1"/>
  <c r="DL408" i="1" s="1"/>
  <c r="DI408" i="1"/>
  <c r="DG408" i="1" s="1"/>
  <c r="DD408" i="1"/>
  <c r="DB408" i="1" s="1"/>
  <c r="CY408" i="1"/>
  <c r="CW408" i="1" s="1"/>
  <c r="CT408" i="1"/>
  <c r="CR408" i="1" s="1"/>
  <c r="CO408" i="1"/>
  <c r="CM408" i="1" s="1"/>
  <c r="CJ408" i="1"/>
  <c r="CH408" i="1" s="1"/>
  <c r="CE408" i="1"/>
  <c r="CC408" i="1" s="1"/>
  <c r="BZ408" i="1"/>
  <c r="BX408" i="1" s="1"/>
  <c r="BU408" i="1"/>
  <c r="BS408" i="1" s="1"/>
  <c r="BO408" i="1"/>
  <c r="BN408" i="1"/>
  <c r="BJ408" i="1"/>
  <c r="BI408" i="1"/>
  <c r="BE408" i="1"/>
  <c r="BD408" i="1"/>
  <c r="AY408" i="1"/>
  <c r="AU408" i="1"/>
  <c r="AT408" i="1"/>
  <c r="AP408" i="1"/>
  <c r="AO408" i="1"/>
  <c r="AK408" i="1"/>
  <c r="AJ408" i="1"/>
  <c r="AF408" i="1"/>
  <c r="AE408" i="1"/>
  <c r="AA408" i="1"/>
  <c r="Z408" i="1"/>
  <c r="Q408" i="1"/>
  <c r="FT654" i="1"/>
  <c r="FQ654" i="1"/>
  <c r="FO654" i="1" s="1"/>
  <c r="FL654" i="1"/>
  <c r="FJ654" i="1" s="1"/>
  <c r="FG654" i="1"/>
  <c r="FE654" i="1" s="1"/>
  <c r="FB654" i="1"/>
  <c r="EZ654" i="1" s="1"/>
  <c r="EW654" i="1"/>
  <c r="EU654" i="1" s="1"/>
  <c r="ER654" i="1"/>
  <c r="EP654" i="1" s="1"/>
  <c r="EM654" i="1"/>
  <c r="EK654" i="1" s="1"/>
  <c r="EH654" i="1"/>
  <c r="EF654" i="1" s="1"/>
  <c r="EC654" i="1"/>
  <c r="EA654" i="1" s="1"/>
  <c r="DX654" i="1"/>
  <c r="DV654" i="1" s="1"/>
  <c r="DS654" i="1"/>
  <c r="DQ654" i="1" s="1"/>
  <c r="DN654" i="1"/>
  <c r="DL654" i="1" s="1"/>
  <c r="DI654" i="1"/>
  <c r="DG654" i="1" s="1"/>
  <c r="DD654" i="1"/>
  <c r="DB654" i="1" s="1"/>
  <c r="CY654" i="1"/>
  <c r="CW654" i="1" s="1"/>
  <c r="CT654" i="1"/>
  <c r="CR654" i="1" s="1"/>
  <c r="CO654" i="1"/>
  <c r="CM654" i="1" s="1"/>
  <c r="CJ654" i="1"/>
  <c r="CH654" i="1" s="1"/>
  <c r="CE654" i="1"/>
  <c r="CC654" i="1" s="1"/>
  <c r="BZ654" i="1"/>
  <c r="BX654" i="1" s="1"/>
  <c r="BU654" i="1"/>
  <c r="BS654" i="1" s="1"/>
  <c r="BO654" i="1"/>
  <c r="BN654" i="1"/>
  <c r="BJ654" i="1"/>
  <c r="BI654" i="1"/>
  <c r="BD654" i="1"/>
  <c r="AY654" i="1"/>
  <c r="AU654" i="1"/>
  <c r="AT654" i="1"/>
  <c r="AP654" i="1"/>
  <c r="AO654" i="1"/>
  <c r="AK654" i="1"/>
  <c r="AJ654" i="1"/>
  <c r="AF654" i="1"/>
  <c r="AE654" i="1"/>
  <c r="AA654" i="1"/>
  <c r="Z654" i="1"/>
  <c r="Q654" i="1"/>
  <c r="FT407" i="1"/>
  <c r="FQ407" i="1"/>
  <c r="FO407" i="1" s="1"/>
  <c r="FL407" i="1"/>
  <c r="FJ407" i="1" s="1"/>
  <c r="FG407" i="1"/>
  <c r="FE407" i="1" s="1"/>
  <c r="FB407" i="1"/>
  <c r="EZ407" i="1" s="1"/>
  <c r="EW407" i="1"/>
  <c r="EU407" i="1" s="1"/>
  <c r="ER407" i="1"/>
  <c r="EP407" i="1" s="1"/>
  <c r="EM407" i="1"/>
  <c r="EK407" i="1" s="1"/>
  <c r="EH407" i="1"/>
  <c r="EF407" i="1" s="1"/>
  <c r="EC407" i="1"/>
  <c r="EA407" i="1" s="1"/>
  <c r="DX407" i="1"/>
  <c r="DV407" i="1" s="1"/>
  <c r="DS407" i="1"/>
  <c r="DQ407" i="1" s="1"/>
  <c r="DN407" i="1"/>
  <c r="DL407" i="1" s="1"/>
  <c r="DI407" i="1"/>
  <c r="DG407" i="1" s="1"/>
  <c r="DD407" i="1"/>
  <c r="DB407" i="1" s="1"/>
  <c r="CY407" i="1"/>
  <c r="CW407" i="1" s="1"/>
  <c r="CT407" i="1"/>
  <c r="CR407" i="1" s="1"/>
  <c r="CO407" i="1"/>
  <c r="CM407" i="1" s="1"/>
  <c r="CJ407" i="1"/>
  <c r="CH407" i="1" s="1"/>
  <c r="CE407" i="1"/>
  <c r="CC407" i="1" s="1"/>
  <c r="BZ407" i="1"/>
  <c r="BX407" i="1" s="1"/>
  <c r="BU407" i="1"/>
  <c r="BS407" i="1" s="1"/>
  <c r="BO407" i="1"/>
  <c r="BN407" i="1"/>
  <c r="BJ407" i="1"/>
  <c r="BI407" i="1"/>
  <c r="BE407" i="1"/>
  <c r="BD407" i="1"/>
  <c r="AY407" i="1"/>
  <c r="AU407" i="1"/>
  <c r="AT407" i="1"/>
  <c r="AP407" i="1"/>
  <c r="AO407" i="1"/>
  <c r="AK407" i="1"/>
  <c r="AJ407" i="1"/>
  <c r="AF407" i="1"/>
  <c r="AE407" i="1"/>
  <c r="AA407" i="1"/>
  <c r="Z407" i="1"/>
  <c r="Q407" i="1"/>
  <c r="FT406" i="1"/>
  <c r="FQ406" i="1"/>
  <c r="FO406" i="1" s="1"/>
  <c r="FL406" i="1"/>
  <c r="FJ406" i="1" s="1"/>
  <c r="FG406" i="1"/>
  <c r="FE406" i="1" s="1"/>
  <c r="FB406" i="1"/>
  <c r="EZ406" i="1" s="1"/>
  <c r="EW406" i="1"/>
  <c r="EU406" i="1" s="1"/>
  <c r="ER406" i="1"/>
  <c r="EP406" i="1" s="1"/>
  <c r="EM406" i="1"/>
  <c r="EK406" i="1" s="1"/>
  <c r="EH406" i="1"/>
  <c r="EF406" i="1" s="1"/>
  <c r="EC406" i="1"/>
  <c r="EA406" i="1" s="1"/>
  <c r="DX406" i="1"/>
  <c r="DV406" i="1" s="1"/>
  <c r="DS406" i="1"/>
  <c r="DQ406" i="1" s="1"/>
  <c r="DN406" i="1"/>
  <c r="DL406" i="1" s="1"/>
  <c r="DI406" i="1"/>
  <c r="DG406" i="1" s="1"/>
  <c r="DD406" i="1"/>
  <c r="DB406" i="1" s="1"/>
  <c r="CY406" i="1"/>
  <c r="CW406" i="1" s="1"/>
  <c r="CT406" i="1"/>
  <c r="CR406" i="1" s="1"/>
  <c r="CO406" i="1"/>
  <c r="CM406" i="1" s="1"/>
  <c r="CJ406" i="1"/>
  <c r="CH406" i="1" s="1"/>
  <c r="CE406" i="1"/>
  <c r="CC406" i="1" s="1"/>
  <c r="BZ406" i="1"/>
  <c r="BX406" i="1" s="1"/>
  <c r="BU406" i="1"/>
  <c r="BS406" i="1" s="1"/>
  <c r="BO406" i="1"/>
  <c r="BN406" i="1"/>
  <c r="BJ406" i="1"/>
  <c r="BI406" i="1"/>
  <c r="BD406" i="1"/>
  <c r="AY406" i="1"/>
  <c r="AU406" i="1"/>
  <c r="AT406" i="1"/>
  <c r="AP406" i="1"/>
  <c r="AO406" i="1"/>
  <c r="AK406" i="1"/>
  <c r="AJ406" i="1"/>
  <c r="AF406" i="1"/>
  <c r="AE406" i="1"/>
  <c r="AA406" i="1"/>
  <c r="Z406" i="1"/>
  <c r="Q406" i="1"/>
  <c r="FT405" i="1"/>
  <c r="FQ405" i="1"/>
  <c r="FO405" i="1" s="1"/>
  <c r="FL405" i="1"/>
  <c r="FJ405" i="1" s="1"/>
  <c r="FG405" i="1"/>
  <c r="FE405" i="1" s="1"/>
  <c r="FB405" i="1"/>
  <c r="EZ405" i="1" s="1"/>
  <c r="EW405" i="1"/>
  <c r="EU405" i="1" s="1"/>
  <c r="ER405" i="1"/>
  <c r="EP405" i="1" s="1"/>
  <c r="EM405" i="1"/>
  <c r="EK405" i="1" s="1"/>
  <c r="EH405" i="1"/>
  <c r="EF405" i="1" s="1"/>
  <c r="EC405" i="1"/>
  <c r="EA405" i="1" s="1"/>
  <c r="DX405" i="1"/>
  <c r="DV405" i="1" s="1"/>
  <c r="DS405" i="1"/>
  <c r="DQ405" i="1" s="1"/>
  <c r="DN405" i="1"/>
  <c r="DL405" i="1" s="1"/>
  <c r="DI405" i="1"/>
  <c r="DG405" i="1" s="1"/>
  <c r="DD405" i="1"/>
  <c r="DB405" i="1" s="1"/>
  <c r="CY405" i="1"/>
  <c r="CW405" i="1" s="1"/>
  <c r="CT405" i="1"/>
  <c r="CR405" i="1" s="1"/>
  <c r="CO405" i="1"/>
  <c r="CM405" i="1" s="1"/>
  <c r="CJ405" i="1"/>
  <c r="CH405" i="1" s="1"/>
  <c r="CE405" i="1"/>
  <c r="CC405" i="1" s="1"/>
  <c r="BZ405" i="1"/>
  <c r="BX405" i="1" s="1"/>
  <c r="BU405" i="1"/>
  <c r="BS405" i="1" s="1"/>
  <c r="BO405" i="1"/>
  <c r="BN405" i="1"/>
  <c r="BJ405" i="1"/>
  <c r="BI405" i="1"/>
  <c r="BD405" i="1"/>
  <c r="AY405" i="1"/>
  <c r="AU405" i="1"/>
  <c r="AT405" i="1"/>
  <c r="AP405" i="1"/>
  <c r="AO405" i="1"/>
  <c r="AK405" i="1"/>
  <c r="AJ405" i="1"/>
  <c r="AF405" i="1"/>
  <c r="AE405" i="1"/>
  <c r="AA405" i="1"/>
  <c r="Z405" i="1"/>
  <c r="Q405" i="1"/>
  <c r="FT404" i="1"/>
  <c r="FQ404" i="1"/>
  <c r="FO404" i="1" s="1"/>
  <c r="FL404" i="1"/>
  <c r="FJ404" i="1" s="1"/>
  <c r="FG404" i="1"/>
  <c r="FE404" i="1" s="1"/>
  <c r="FB404" i="1"/>
  <c r="EZ404" i="1" s="1"/>
  <c r="EW404" i="1"/>
  <c r="EU404" i="1" s="1"/>
  <c r="ER404" i="1"/>
  <c r="EP404" i="1" s="1"/>
  <c r="EM404" i="1"/>
  <c r="EK404" i="1" s="1"/>
  <c r="EH404" i="1"/>
  <c r="EF404" i="1" s="1"/>
  <c r="EC404" i="1"/>
  <c r="EA404" i="1" s="1"/>
  <c r="DX404" i="1"/>
  <c r="DV404" i="1" s="1"/>
  <c r="DS404" i="1"/>
  <c r="DQ404" i="1" s="1"/>
  <c r="DN404" i="1"/>
  <c r="DL404" i="1" s="1"/>
  <c r="DI404" i="1"/>
  <c r="DG404" i="1" s="1"/>
  <c r="DD404" i="1"/>
  <c r="DB404" i="1" s="1"/>
  <c r="CY404" i="1"/>
  <c r="CW404" i="1" s="1"/>
  <c r="CT404" i="1"/>
  <c r="CR404" i="1" s="1"/>
  <c r="CO404" i="1"/>
  <c r="CM404" i="1" s="1"/>
  <c r="CJ404" i="1"/>
  <c r="CH404" i="1" s="1"/>
  <c r="CE404" i="1"/>
  <c r="CC404" i="1" s="1"/>
  <c r="BZ404" i="1"/>
  <c r="BX404" i="1" s="1"/>
  <c r="BU404" i="1"/>
  <c r="BS404" i="1" s="1"/>
  <c r="BO404" i="1"/>
  <c r="BN404" i="1"/>
  <c r="BJ404" i="1"/>
  <c r="BI404" i="1"/>
  <c r="BE404" i="1"/>
  <c r="BD404" i="1"/>
  <c r="AY404" i="1"/>
  <c r="AU404" i="1"/>
  <c r="AT404" i="1"/>
  <c r="AP404" i="1"/>
  <c r="AO404" i="1"/>
  <c r="AK404" i="1"/>
  <c r="AJ404" i="1"/>
  <c r="AF404" i="1"/>
  <c r="AE404" i="1"/>
  <c r="AA404" i="1"/>
  <c r="Z404" i="1"/>
  <c r="Q404" i="1"/>
  <c r="FT653" i="1"/>
  <c r="FQ653" i="1"/>
  <c r="FO653" i="1" s="1"/>
  <c r="FL653" i="1"/>
  <c r="FJ653" i="1" s="1"/>
  <c r="FG653" i="1"/>
  <c r="FE653" i="1" s="1"/>
  <c r="FB653" i="1"/>
  <c r="EZ653" i="1" s="1"/>
  <c r="EW653" i="1"/>
  <c r="EU653" i="1" s="1"/>
  <c r="ER653" i="1"/>
  <c r="EP653" i="1" s="1"/>
  <c r="EM653" i="1"/>
  <c r="EK653" i="1" s="1"/>
  <c r="EH653" i="1"/>
  <c r="EF653" i="1" s="1"/>
  <c r="EC653" i="1"/>
  <c r="EA653" i="1" s="1"/>
  <c r="DX653" i="1"/>
  <c r="DV653" i="1" s="1"/>
  <c r="DS653" i="1"/>
  <c r="DQ653" i="1" s="1"/>
  <c r="DN653" i="1"/>
  <c r="DL653" i="1" s="1"/>
  <c r="DI653" i="1"/>
  <c r="DG653" i="1" s="1"/>
  <c r="DD653" i="1"/>
  <c r="DB653" i="1" s="1"/>
  <c r="CY653" i="1"/>
  <c r="CW653" i="1" s="1"/>
  <c r="CT653" i="1"/>
  <c r="CR653" i="1" s="1"/>
  <c r="CO653" i="1"/>
  <c r="CM653" i="1" s="1"/>
  <c r="CJ653" i="1"/>
  <c r="CH653" i="1" s="1"/>
  <c r="CE653" i="1"/>
  <c r="CC653" i="1" s="1"/>
  <c r="BZ653" i="1"/>
  <c r="BX653" i="1" s="1"/>
  <c r="BU653" i="1"/>
  <c r="BS653" i="1" s="1"/>
  <c r="BO653" i="1"/>
  <c r="BN653" i="1"/>
  <c r="BJ653" i="1"/>
  <c r="BI653" i="1"/>
  <c r="BE653" i="1"/>
  <c r="BD653" i="1"/>
  <c r="AY653" i="1"/>
  <c r="AU653" i="1"/>
  <c r="AT653" i="1"/>
  <c r="AP653" i="1"/>
  <c r="AO653" i="1"/>
  <c r="AK653" i="1"/>
  <c r="AJ653" i="1"/>
  <c r="AF653" i="1"/>
  <c r="AE653" i="1"/>
  <c r="AA653" i="1"/>
  <c r="Z653" i="1"/>
  <c r="Q653" i="1"/>
  <c r="FT403" i="1"/>
  <c r="FQ403" i="1"/>
  <c r="FO403" i="1" s="1"/>
  <c r="FL403" i="1"/>
  <c r="FJ403" i="1" s="1"/>
  <c r="FG403" i="1"/>
  <c r="FE403" i="1" s="1"/>
  <c r="FB403" i="1"/>
  <c r="EZ403" i="1" s="1"/>
  <c r="EW403" i="1"/>
  <c r="EU403" i="1" s="1"/>
  <c r="ER403" i="1"/>
  <c r="EP403" i="1" s="1"/>
  <c r="EM403" i="1"/>
  <c r="EK403" i="1" s="1"/>
  <c r="EH403" i="1"/>
  <c r="EF403" i="1" s="1"/>
  <c r="EC403" i="1"/>
  <c r="EA403" i="1" s="1"/>
  <c r="DX403" i="1"/>
  <c r="DV403" i="1" s="1"/>
  <c r="DS403" i="1"/>
  <c r="DQ403" i="1" s="1"/>
  <c r="DN403" i="1"/>
  <c r="DL403" i="1" s="1"/>
  <c r="DI403" i="1"/>
  <c r="DG403" i="1" s="1"/>
  <c r="DD403" i="1"/>
  <c r="DB403" i="1" s="1"/>
  <c r="CY403" i="1"/>
  <c r="CW403" i="1" s="1"/>
  <c r="CT403" i="1"/>
  <c r="CR403" i="1" s="1"/>
  <c r="CO403" i="1"/>
  <c r="CM403" i="1" s="1"/>
  <c r="CJ403" i="1"/>
  <c r="CH403" i="1" s="1"/>
  <c r="CE403" i="1"/>
  <c r="CC403" i="1" s="1"/>
  <c r="BZ403" i="1"/>
  <c r="BX403" i="1" s="1"/>
  <c r="BU403" i="1"/>
  <c r="BS403" i="1" s="1"/>
  <c r="BO403" i="1"/>
  <c r="BN403" i="1"/>
  <c r="BJ403" i="1"/>
  <c r="BI403" i="1"/>
  <c r="BE403" i="1"/>
  <c r="BD403" i="1"/>
  <c r="AY403" i="1"/>
  <c r="AU403" i="1"/>
  <c r="AT403" i="1"/>
  <c r="AP403" i="1"/>
  <c r="AO403" i="1"/>
  <c r="AK403" i="1"/>
  <c r="AJ403" i="1"/>
  <c r="AF403" i="1"/>
  <c r="AE403" i="1"/>
  <c r="AA403" i="1"/>
  <c r="Z403" i="1"/>
  <c r="Q403" i="1"/>
  <c r="FT402" i="1"/>
  <c r="FQ402" i="1"/>
  <c r="FO402" i="1" s="1"/>
  <c r="FL402" i="1"/>
  <c r="FJ402" i="1" s="1"/>
  <c r="FG402" i="1"/>
  <c r="FE402" i="1" s="1"/>
  <c r="FB402" i="1"/>
  <c r="EZ402" i="1" s="1"/>
  <c r="EW402" i="1"/>
  <c r="EU402" i="1" s="1"/>
  <c r="ER402" i="1"/>
  <c r="EP402" i="1" s="1"/>
  <c r="EM402" i="1"/>
  <c r="EK402" i="1" s="1"/>
  <c r="EH402" i="1"/>
  <c r="EF402" i="1" s="1"/>
  <c r="EC402" i="1"/>
  <c r="EA402" i="1" s="1"/>
  <c r="DX402" i="1"/>
  <c r="DV402" i="1" s="1"/>
  <c r="DS402" i="1"/>
  <c r="DQ402" i="1" s="1"/>
  <c r="DN402" i="1"/>
  <c r="DL402" i="1" s="1"/>
  <c r="DI402" i="1"/>
  <c r="DG402" i="1" s="1"/>
  <c r="DD402" i="1"/>
  <c r="DB402" i="1" s="1"/>
  <c r="CY402" i="1"/>
  <c r="CW402" i="1" s="1"/>
  <c r="CT402" i="1"/>
  <c r="CR402" i="1" s="1"/>
  <c r="CO402" i="1"/>
  <c r="CM402" i="1" s="1"/>
  <c r="CJ402" i="1"/>
  <c r="CH402" i="1" s="1"/>
  <c r="CE402" i="1"/>
  <c r="CC402" i="1" s="1"/>
  <c r="BZ402" i="1"/>
  <c r="BX402" i="1" s="1"/>
  <c r="BU402" i="1"/>
  <c r="BS402" i="1" s="1"/>
  <c r="BO402" i="1"/>
  <c r="BN402" i="1"/>
  <c r="BJ402" i="1"/>
  <c r="BI402" i="1"/>
  <c r="BD402" i="1"/>
  <c r="AY402" i="1"/>
  <c r="AU402" i="1"/>
  <c r="AT402" i="1"/>
  <c r="AP402" i="1"/>
  <c r="AO402" i="1"/>
  <c r="AK402" i="1"/>
  <c r="AJ402" i="1"/>
  <c r="AF402" i="1"/>
  <c r="AE402" i="1"/>
  <c r="AA402" i="1"/>
  <c r="Z402" i="1"/>
  <c r="Q402" i="1"/>
  <c r="FT401" i="1"/>
  <c r="FQ401" i="1"/>
  <c r="FO401" i="1" s="1"/>
  <c r="FL401" i="1"/>
  <c r="FJ401" i="1" s="1"/>
  <c r="FG401" i="1"/>
  <c r="FE401" i="1" s="1"/>
  <c r="FB401" i="1"/>
  <c r="EZ401" i="1" s="1"/>
  <c r="EW401" i="1"/>
  <c r="EU401" i="1" s="1"/>
  <c r="ER401" i="1"/>
  <c r="EP401" i="1" s="1"/>
  <c r="EM401" i="1"/>
  <c r="EK401" i="1" s="1"/>
  <c r="EH401" i="1"/>
  <c r="EF401" i="1" s="1"/>
  <c r="EC401" i="1"/>
  <c r="EA401" i="1" s="1"/>
  <c r="DX401" i="1"/>
  <c r="DV401" i="1" s="1"/>
  <c r="DS401" i="1"/>
  <c r="DQ401" i="1" s="1"/>
  <c r="DN401" i="1"/>
  <c r="DL401" i="1" s="1"/>
  <c r="DI401" i="1"/>
  <c r="DG401" i="1" s="1"/>
  <c r="DD401" i="1"/>
  <c r="DB401" i="1" s="1"/>
  <c r="CY401" i="1"/>
  <c r="CW401" i="1" s="1"/>
  <c r="CT401" i="1"/>
  <c r="CR401" i="1" s="1"/>
  <c r="CO401" i="1"/>
  <c r="CM401" i="1" s="1"/>
  <c r="CJ401" i="1"/>
  <c r="CH401" i="1" s="1"/>
  <c r="CE401" i="1"/>
  <c r="CC401" i="1" s="1"/>
  <c r="BZ401" i="1"/>
  <c r="BX401" i="1" s="1"/>
  <c r="BU401" i="1"/>
  <c r="BS401" i="1" s="1"/>
  <c r="BO401" i="1"/>
  <c r="BN401" i="1"/>
  <c r="BJ401" i="1"/>
  <c r="BI401" i="1"/>
  <c r="BE401" i="1"/>
  <c r="BD401" i="1"/>
  <c r="AY401" i="1"/>
  <c r="AU401" i="1"/>
  <c r="AT401" i="1"/>
  <c r="AP401" i="1"/>
  <c r="AO401" i="1"/>
  <c r="AK401" i="1"/>
  <c r="AJ401" i="1"/>
  <c r="AF401" i="1"/>
  <c r="AE401" i="1"/>
  <c r="AA401" i="1"/>
  <c r="Z401" i="1"/>
  <c r="Q401" i="1"/>
  <c r="FT400" i="1"/>
  <c r="FQ400" i="1"/>
  <c r="FO400" i="1" s="1"/>
  <c r="FL400" i="1"/>
  <c r="FJ400" i="1" s="1"/>
  <c r="FG400" i="1"/>
  <c r="FE400" i="1" s="1"/>
  <c r="FB400" i="1"/>
  <c r="EZ400" i="1" s="1"/>
  <c r="EW400" i="1"/>
  <c r="EU400" i="1" s="1"/>
  <c r="ER400" i="1"/>
  <c r="EP400" i="1" s="1"/>
  <c r="EM400" i="1"/>
  <c r="EK400" i="1" s="1"/>
  <c r="EH400" i="1"/>
  <c r="EF400" i="1" s="1"/>
  <c r="EC400" i="1"/>
  <c r="EA400" i="1" s="1"/>
  <c r="DX400" i="1"/>
  <c r="DV400" i="1" s="1"/>
  <c r="DS400" i="1"/>
  <c r="DQ400" i="1" s="1"/>
  <c r="DN400" i="1"/>
  <c r="DL400" i="1" s="1"/>
  <c r="DI400" i="1"/>
  <c r="DG400" i="1" s="1"/>
  <c r="DD400" i="1"/>
  <c r="DB400" i="1" s="1"/>
  <c r="CY400" i="1"/>
  <c r="CW400" i="1" s="1"/>
  <c r="CT400" i="1"/>
  <c r="CR400" i="1" s="1"/>
  <c r="CO400" i="1"/>
  <c r="CM400" i="1" s="1"/>
  <c r="CJ400" i="1"/>
  <c r="CH400" i="1" s="1"/>
  <c r="CE400" i="1"/>
  <c r="CC400" i="1" s="1"/>
  <c r="BZ400" i="1"/>
  <c r="BX400" i="1" s="1"/>
  <c r="BU400" i="1"/>
  <c r="BS400" i="1" s="1"/>
  <c r="BO400" i="1"/>
  <c r="BN400" i="1"/>
  <c r="BJ400" i="1"/>
  <c r="BI400" i="1"/>
  <c r="BE400" i="1"/>
  <c r="BD400" i="1"/>
  <c r="AY400" i="1"/>
  <c r="AU400" i="1"/>
  <c r="AT400" i="1"/>
  <c r="AP400" i="1"/>
  <c r="AO400" i="1"/>
  <c r="AK400" i="1"/>
  <c r="AJ400" i="1"/>
  <c r="AF400" i="1"/>
  <c r="AE400" i="1"/>
  <c r="AA400" i="1"/>
  <c r="Z400" i="1"/>
  <c r="Q400" i="1"/>
  <c r="FT652" i="1"/>
  <c r="FQ652" i="1"/>
  <c r="FO652" i="1" s="1"/>
  <c r="FL652" i="1"/>
  <c r="FJ652" i="1" s="1"/>
  <c r="FG652" i="1"/>
  <c r="FE652" i="1" s="1"/>
  <c r="FB652" i="1"/>
  <c r="EZ652" i="1" s="1"/>
  <c r="EW652" i="1"/>
  <c r="EU652" i="1" s="1"/>
  <c r="ER652" i="1"/>
  <c r="EP652" i="1" s="1"/>
  <c r="EM652" i="1"/>
  <c r="EK652" i="1" s="1"/>
  <c r="EH652" i="1"/>
  <c r="EF652" i="1" s="1"/>
  <c r="EC652" i="1"/>
  <c r="EA652" i="1" s="1"/>
  <c r="DX652" i="1"/>
  <c r="DV652" i="1" s="1"/>
  <c r="DS652" i="1"/>
  <c r="DQ652" i="1" s="1"/>
  <c r="DN652" i="1"/>
  <c r="DL652" i="1" s="1"/>
  <c r="DI652" i="1"/>
  <c r="DG652" i="1" s="1"/>
  <c r="DD652" i="1"/>
  <c r="DB652" i="1" s="1"/>
  <c r="CY652" i="1"/>
  <c r="CW652" i="1" s="1"/>
  <c r="CT652" i="1"/>
  <c r="CR652" i="1" s="1"/>
  <c r="CO652" i="1"/>
  <c r="CM652" i="1" s="1"/>
  <c r="CJ652" i="1"/>
  <c r="CH652" i="1" s="1"/>
  <c r="CE652" i="1"/>
  <c r="CC652" i="1" s="1"/>
  <c r="BZ652" i="1"/>
  <c r="BX652" i="1" s="1"/>
  <c r="BU652" i="1"/>
  <c r="BS652" i="1" s="1"/>
  <c r="BO652" i="1"/>
  <c r="BN652" i="1"/>
  <c r="BJ652" i="1"/>
  <c r="BI652" i="1"/>
  <c r="BD652" i="1"/>
  <c r="AY652" i="1"/>
  <c r="AU652" i="1"/>
  <c r="AT652" i="1"/>
  <c r="AP652" i="1"/>
  <c r="AO652" i="1"/>
  <c r="AK652" i="1"/>
  <c r="AJ652" i="1"/>
  <c r="AF652" i="1"/>
  <c r="AE652" i="1"/>
  <c r="AA652" i="1"/>
  <c r="Z652" i="1"/>
  <c r="Q652" i="1"/>
  <c r="FT399" i="1"/>
  <c r="FQ399" i="1"/>
  <c r="FO399" i="1" s="1"/>
  <c r="FL399" i="1"/>
  <c r="FJ399" i="1" s="1"/>
  <c r="FG399" i="1"/>
  <c r="FE399" i="1" s="1"/>
  <c r="FB399" i="1"/>
  <c r="EZ399" i="1" s="1"/>
  <c r="EW399" i="1"/>
  <c r="EU399" i="1" s="1"/>
  <c r="ER399" i="1"/>
  <c r="EP399" i="1" s="1"/>
  <c r="EM399" i="1"/>
  <c r="EK399" i="1" s="1"/>
  <c r="EH399" i="1"/>
  <c r="EF399" i="1" s="1"/>
  <c r="EC399" i="1"/>
  <c r="EA399" i="1" s="1"/>
  <c r="DX399" i="1"/>
  <c r="DV399" i="1" s="1"/>
  <c r="DS399" i="1"/>
  <c r="DQ399" i="1" s="1"/>
  <c r="DN399" i="1"/>
  <c r="DL399" i="1" s="1"/>
  <c r="DI399" i="1"/>
  <c r="DG399" i="1" s="1"/>
  <c r="DD399" i="1"/>
  <c r="DB399" i="1" s="1"/>
  <c r="CY399" i="1"/>
  <c r="CW399" i="1" s="1"/>
  <c r="CT399" i="1"/>
  <c r="CR399" i="1" s="1"/>
  <c r="CO399" i="1"/>
  <c r="CM399" i="1" s="1"/>
  <c r="CJ399" i="1"/>
  <c r="CH399" i="1" s="1"/>
  <c r="CE399" i="1"/>
  <c r="CC399" i="1" s="1"/>
  <c r="BZ399" i="1"/>
  <c r="BX399" i="1" s="1"/>
  <c r="BU399" i="1"/>
  <c r="BS399" i="1" s="1"/>
  <c r="BO399" i="1"/>
  <c r="BN399" i="1"/>
  <c r="BJ399" i="1"/>
  <c r="BI399" i="1"/>
  <c r="BE399" i="1"/>
  <c r="BD399" i="1"/>
  <c r="AY399" i="1"/>
  <c r="AU399" i="1"/>
  <c r="AT399" i="1"/>
  <c r="AP399" i="1"/>
  <c r="AO399" i="1"/>
  <c r="AK399" i="1"/>
  <c r="AJ399" i="1"/>
  <c r="AF399" i="1"/>
  <c r="AE399" i="1"/>
  <c r="AA399" i="1"/>
  <c r="Z399" i="1"/>
  <c r="Q399" i="1"/>
  <c r="FT398" i="1"/>
  <c r="FQ398" i="1"/>
  <c r="FO398" i="1" s="1"/>
  <c r="FL398" i="1"/>
  <c r="FJ398" i="1" s="1"/>
  <c r="FG398" i="1"/>
  <c r="FE398" i="1" s="1"/>
  <c r="FB398" i="1"/>
  <c r="EZ398" i="1" s="1"/>
  <c r="EW398" i="1"/>
  <c r="EU398" i="1" s="1"/>
  <c r="ER398" i="1"/>
  <c r="EP398" i="1" s="1"/>
  <c r="EM398" i="1"/>
  <c r="EK398" i="1" s="1"/>
  <c r="EH398" i="1"/>
  <c r="EF398" i="1" s="1"/>
  <c r="EC398" i="1"/>
  <c r="EA398" i="1" s="1"/>
  <c r="DX398" i="1"/>
  <c r="DV398" i="1" s="1"/>
  <c r="DS398" i="1"/>
  <c r="DQ398" i="1" s="1"/>
  <c r="DN398" i="1"/>
  <c r="DL398" i="1" s="1"/>
  <c r="DI398" i="1"/>
  <c r="DG398" i="1" s="1"/>
  <c r="DD398" i="1"/>
  <c r="DB398" i="1" s="1"/>
  <c r="CY398" i="1"/>
  <c r="CW398" i="1" s="1"/>
  <c r="CT398" i="1"/>
  <c r="CR398" i="1" s="1"/>
  <c r="CO398" i="1"/>
  <c r="CM398" i="1" s="1"/>
  <c r="CJ398" i="1"/>
  <c r="CH398" i="1" s="1"/>
  <c r="CE398" i="1"/>
  <c r="CC398" i="1" s="1"/>
  <c r="BZ398" i="1"/>
  <c r="BX398" i="1" s="1"/>
  <c r="BU398" i="1"/>
  <c r="BS398" i="1" s="1"/>
  <c r="BO398" i="1"/>
  <c r="BN398" i="1"/>
  <c r="BJ398" i="1"/>
  <c r="BI398" i="1"/>
  <c r="BE398" i="1"/>
  <c r="BD398" i="1"/>
  <c r="AY398" i="1"/>
  <c r="AU398" i="1"/>
  <c r="AT398" i="1"/>
  <c r="AP398" i="1"/>
  <c r="AO398" i="1"/>
  <c r="AK398" i="1"/>
  <c r="AJ398" i="1"/>
  <c r="AF398" i="1"/>
  <c r="AE398" i="1"/>
  <c r="AA398" i="1"/>
  <c r="Z398" i="1"/>
  <c r="Q398" i="1"/>
  <c r="FT397" i="1"/>
  <c r="FQ397" i="1"/>
  <c r="FO397" i="1" s="1"/>
  <c r="FL397" i="1"/>
  <c r="FJ397" i="1" s="1"/>
  <c r="FG397" i="1"/>
  <c r="FE397" i="1" s="1"/>
  <c r="FB397" i="1"/>
  <c r="EZ397" i="1" s="1"/>
  <c r="EW397" i="1"/>
  <c r="EU397" i="1" s="1"/>
  <c r="ER397" i="1"/>
  <c r="EP397" i="1" s="1"/>
  <c r="EM397" i="1"/>
  <c r="EK397" i="1" s="1"/>
  <c r="EH397" i="1"/>
  <c r="EF397" i="1" s="1"/>
  <c r="EC397" i="1"/>
  <c r="EA397" i="1" s="1"/>
  <c r="DX397" i="1"/>
  <c r="DV397" i="1" s="1"/>
  <c r="DS397" i="1"/>
  <c r="DQ397" i="1" s="1"/>
  <c r="DN397" i="1"/>
  <c r="DL397" i="1" s="1"/>
  <c r="DI397" i="1"/>
  <c r="DG397" i="1" s="1"/>
  <c r="DD397" i="1"/>
  <c r="DB397" i="1" s="1"/>
  <c r="CY397" i="1"/>
  <c r="CW397" i="1" s="1"/>
  <c r="CT397" i="1"/>
  <c r="CR397" i="1" s="1"/>
  <c r="CO397" i="1"/>
  <c r="CM397" i="1" s="1"/>
  <c r="CJ397" i="1"/>
  <c r="CH397" i="1" s="1"/>
  <c r="CE397" i="1"/>
  <c r="CC397" i="1" s="1"/>
  <c r="BZ397" i="1"/>
  <c r="BX397" i="1" s="1"/>
  <c r="BU397" i="1"/>
  <c r="BS397" i="1" s="1"/>
  <c r="BO397" i="1"/>
  <c r="BN397" i="1"/>
  <c r="BJ397" i="1"/>
  <c r="BI397" i="1"/>
  <c r="BD397" i="1"/>
  <c r="AY397" i="1"/>
  <c r="AU397" i="1"/>
  <c r="AT397" i="1"/>
  <c r="AP397" i="1"/>
  <c r="AO397" i="1"/>
  <c r="AK397" i="1"/>
  <c r="AJ397" i="1"/>
  <c r="AF397" i="1"/>
  <c r="AE397" i="1"/>
  <c r="AA397" i="1"/>
  <c r="Z397" i="1"/>
  <c r="Q397" i="1"/>
  <c r="FT396" i="1"/>
  <c r="FQ396" i="1"/>
  <c r="FO396" i="1" s="1"/>
  <c r="FL396" i="1"/>
  <c r="FJ396" i="1" s="1"/>
  <c r="FG396" i="1"/>
  <c r="FE396" i="1" s="1"/>
  <c r="FB396" i="1"/>
  <c r="EZ396" i="1" s="1"/>
  <c r="EW396" i="1"/>
  <c r="EU396" i="1" s="1"/>
  <c r="ER396" i="1"/>
  <c r="EP396" i="1" s="1"/>
  <c r="EM396" i="1"/>
  <c r="EK396" i="1" s="1"/>
  <c r="EH396" i="1"/>
  <c r="EF396" i="1" s="1"/>
  <c r="EC396" i="1"/>
  <c r="EA396" i="1" s="1"/>
  <c r="DX396" i="1"/>
  <c r="DV396" i="1" s="1"/>
  <c r="DS396" i="1"/>
  <c r="DQ396" i="1" s="1"/>
  <c r="DN396" i="1"/>
  <c r="DL396" i="1" s="1"/>
  <c r="DI396" i="1"/>
  <c r="DG396" i="1" s="1"/>
  <c r="DD396" i="1"/>
  <c r="DB396" i="1" s="1"/>
  <c r="CY396" i="1"/>
  <c r="CW396" i="1" s="1"/>
  <c r="CT396" i="1"/>
  <c r="CR396" i="1" s="1"/>
  <c r="CO396" i="1"/>
  <c r="CM396" i="1" s="1"/>
  <c r="CJ396" i="1"/>
  <c r="CH396" i="1" s="1"/>
  <c r="CE396" i="1"/>
  <c r="CC396" i="1" s="1"/>
  <c r="BZ396" i="1"/>
  <c r="BX396" i="1" s="1"/>
  <c r="BU396" i="1"/>
  <c r="BS396" i="1" s="1"/>
  <c r="BO396" i="1"/>
  <c r="BN396" i="1"/>
  <c r="BJ396" i="1"/>
  <c r="BI396" i="1"/>
  <c r="BE396" i="1"/>
  <c r="BD396" i="1"/>
  <c r="AY396" i="1"/>
  <c r="AU396" i="1"/>
  <c r="AT396" i="1"/>
  <c r="AP396" i="1"/>
  <c r="AO396" i="1"/>
  <c r="AK396" i="1"/>
  <c r="AJ396" i="1"/>
  <c r="AF396" i="1"/>
  <c r="AE396" i="1"/>
  <c r="AA396" i="1"/>
  <c r="Z396" i="1"/>
  <c r="Q396" i="1"/>
  <c r="FT651" i="1"/>
  <c r="FQ651" i="1"/>
  <c r="FO651" i="1" s="1"/>
  <c r="FL651" i="1"/>
  <c r="FJ651" i="1" s="1"/>
  <c r="FG651" i="1"/>
  <c r="FE651" i="1" s="1"/>
  <c r="FB651" i="1"/>
  <c r="EZ651" i="1" s="1"/>
  <c r="EW651" i="1"/>
  <c r="EU651" i="1" s="1"/>
  <c r="ER651" i="1"/>
  <c r="EP651" i="1" s="1"/>
  <c r="EM651" i="1"/>
  <c r="EK651" i="1" s="1"/>
  <c r="EH651" i="1"/>
  <c r="EF651" i="1" s="1"/>
  <c r="EC651" i="1"/>
  <c r="EA651" i="1" s="1"/>
  <c r="DX651" i="1"/>
  <c r="DV651" i="1" s="1"/>
  <c r="DS651" i="1"/>
  <c r="DQ651" i="1" s="1"/>
  <c r="DN651" i="1"/>
  <c r="DL651" i="1" s="1"/>
  <c r="DI651" i="1"/>
  <c r="DG651" i="1" s="1"/>
  <c r="DD651" i="1"/>
  <c r="DB651" i="1" s="1"/>
  <c r="CY651" i="1"/>
  <c r="CW651" i="1" s="1"/>
  <c r="CT651" i="1"/>
  <c r="CR651" i="1" s="1"/>
  <c r="CO651" i="1"/>
  <c r="CM651" i="1" s="1"/>
  <c r="CJ651" i="1"/>
  <c r="CH651" i="1" s="1"/>
  <c r="CE651" i="1"/>
  <c r="CC651" i="1" s="1"/>
  <c r="BZ651" i="1"/>
  <c r="BX651" i="1" s="1"/>
  <c r="BU651" i="1"/>
  <c r="BS651" i="1" s="1"/>
  <c r="BO651" i="1"/>
  <c r="BN651" i="1"/>
  <c r="BJ651" i="1"/>
  <c r="BI651" i="1"/>
  <c r="BE651" i="1"/>
  <c r="BD651" i="1"/>
  <c r="AY651" i="1"/>
  <c r="AU651" i="1"/>
  <c r="AT651" i="1"/>
  <c r="AP651" i="1"/>
  <c r="AO651" i="1"/>
  <c r="AK651" i="1"/>
  <c r="AJ651" i="1"/>
  <c r="AF651" i="1"/>
  <c r="AE651" i="1"/>
  <c r="AA651" i="1"/>
  <c r="Z651" i="1"/>
  <c r="Q651" i="1"/>
  <c r="FT395" i="1"/>
  <c r="FQ395" i="1"/>
  <c r="FO395" i="1" s="1"/>
  <c r="FL395" i="1"/>
  <c r="FJ395" i="1" s="1"/>
  <c r="FG395" i="1"/>
  <c r="FE395" i="1" s="1"/>
  <c r="FB395" i="1"/>
  <c r="EZ395" i="1" s="1"/>
  <c r="EW395" i="1"/>
  <c r="EU395" i="1" s="1"/>
  <c r="ER395" i="1"/>
  <c r="EP395" i="1" s="1"/>
  <c r="EM395" i="1"/>
  <c r="EK395" i="1" s="1"/>
  <c r="EH395" i="1"/>
  <c r="EF395" i="1" s="1"/>
  <c r="EC395" i="1"/>
  <c r="EA395" i="1" s="1"/>
  <c r="DX395" i="1"/>
  <c r="DV395" i="1" s="1"/>
  <c r="DS395" i="1"/>
  <c r="DQ395" i="1" s="1"/>
  <c r="DN395" i="1"/>
  <c r="DL395" i="1" s="1"/>
  <c r="DI395" i="1"/>
  <c r="DG395" i="1" s="1"/>
  <c r="DD395" i="1"/>
  <c r="DB395" i="1" s="1"/>
  <c r="CY395" i="1"/>
  <c r="CW395" i="1" s="1"/>
  <c r="CT395" i="1"/>
  <c r="CR395" i="1" s="1"/>
  <c r="CO395" i="1"/>
  <c r="CM395" i="1" s="1"/>
  <c r="CJ395" i="1"/>
  <c r="CH395" i="1" s="1"/>
  <c r="CE395" i="1"/>
  <c r="CC395" i="1" s="1"/>
  <c r="BZ395" i="1"/>
  <c r="BX395" i="1" s="1"/>
  <c r="BU395" i="1"/>
  <c r="BS395" i="1" s="1"/>
  <c r="BO395" i="1"/>
  <c r="BN395" i="1"/>
  <c r="BJ395" i="1"/>
  <c r="BI395" i="1"/>
  <c r="BD395" i="1"/>
  <c r="AY395" i="1"/>
  <c r="AU395" i="1"/>
  <c r="AT395" i="1"/>
  <c r="AP395" i="1"/>
  <c r="AO395" i="1"/>
  <c r="AK395" i="1"/>
  <c r="AJ395" i="1"/>
  <c r="AF395" i="1"/>
  <c r="AE395" i="1"/>
  <c r="AA395" i="1"/>
  <c r="Z395" i="1"/>
  <c r="Q395" i="1"/>
  <c r="FT650" i="1"/>
  <c r="FQ650" i="1"/>
  <c r="FO650" i="1" s="1"/>
  <c r="FL650" i="1"/>
  <c r="FJ650" i="1" s="1"/>
  <c r="FG650" i="1"/>
  <c r="FE650" i="1" s="1"/>
  <c r="FB650" i="1"/>
  <c r="EZ650" i="1" s="1"/>
  <c r="EW650" i="1"/>
  <c r="EU650" i="1" s="1"/>
  <c r="ER650" i="1"/>
  <c r="EP650" i="1" s="1"/>
  <c r="EM650" i="1"/>
  <c r="EK650" i="1" s="1"/>
  <c r="EH650" i="1"/>
  <c r="EF650" i="1" s="1"/>
  <c r="EC650" i="1"/>
  <c r="EA650" i="1" s="1"/>
  <c r="DX650" i="1"/>
  <c r="DV650" i="1" s="1"/>
  <c r="DS650" i="1"/>
  <c r="DQ650" i="1" s="1"/>
  <c r="DN650" i="1"/>
  <c r="DL650" i="1" s="1"/>
  <c r="DI650" i="1"/>
  <c r="DG650" i="1" s="1"/>
  <c r="DD650" i="1"/>
  <c r="DB650" i="1" s="1"/>
  <c r="CY650" i="1"/>
  <c r="CW650" i="1" s="1"/>
  <c r="CT650" i="1"/>
  <c r="CR650" i="1" s="1"/>
  <c r="CO650" i="1"/>
  <c r="CM650" i="1" s="1"/>
  <c r="CJ650" i="1"/>
  <c r="CH650" i="1" s="1"/>
  <c r="CE650" i="1"/>
  <c r="CC650" i="1" s="1"/>
  <c r="BZ650" i="1"/>
  <c r="BX650" i="1" s="1"/>
  <c r="BU650" i="1"/>
  <c r="BS650" i="1" s="1"/>
  <c r="BO650" i="1"/>
  <c r="BN650" i="1"/>
  <c r="BJ650" i="1"/>
  <c r="BI650" i="1"/>
  <c r="BD650" i="1"/>
  <c r="AY650" i="1"/>
  <c r="AU650" i="1"/>
  <c r="AT650" i="1"/>
  <c r="AP650" i="1"/>
  <c r="AO650" i="1"/>
  <c r="AK650" i="1"/>
  <c r="AJ650" i="1"/>
  <c r="AF650" i="1"/>
  <c r="AE650" i="1"/>
  <c r="AA650" i="1"/>
  <c r="Z650" i="1"/>
  <c r="Q650" i="1"/>
  <c r="FT394" i="1"/>
  <c r="FQ394" i="1"/>
  <c r="FO394" i="1" s="1"/>
  <c r="FL394" i="1"/>
  <c r="FJ394" i="1" s="1"/>
  <c r="FG394" i="1"/>
  <c r="FE394" i="1" s="1"/>
  <c r="FB394" i="1"/>
  <c r="EZ394" i="1" s="1"/>
  <c r="EW394" i="1"/>
  <c r="EU394" i="1" s="1"/>
  <c r="ER394" i="1"/>
  <c r="EP394" i="1" s="1"/>
  <c r="EM394" i="1"/>
  <c r="EK394" i="1" s="1"/>
  <c r="EH394" i="1"/>
  <c r="EF394" i="1" s="1"/>
  <c r="EC394" i="1"/>
  <c r="EA394" i="1" s="1"/>
  <c r="DX394" i="1"/>
  <c r="DV394" i="1" s="1"/>
  <c r="DS394" i="1"/>
  <c r="DQ394" i="1" s="1"/>
  <c r="DN394" i="1"/>
  <c r="DL394" i="1" s="1"/>
  <c r="DI394" i="1"/>
  <c r="DG394" i="1" s="1"/>
  <c r="DD394" i="1"/>
  <c r="DB394" i="1" s="1"/>
  <c r="CY394" i="1"/>
  <c r="CW394" i="1" s="1"/>
  <c r="CT394" i="1"/>
  <c r="CR394" i="1" s="1"/>
  <c r="CO394" i="1"/>
  <c r="CM394" i="1" s="1"/>
  <c r="CJ394" i="1"/>
  <c r="CH394" i="1" s="1"/>
  <c r="CE394" i="1"/>
  <c r="CC394" i="1" s="1"/>
  <c r="BZ394" i="1"/>
  <c r="BX394" i="1" s="1"/>
  <c r="BU394" i="1"/>
  <c r="BS394" i="1" s="1"/>
  <c r="BO394" i="1"/>
  <c r="BN394" i="1"/>
  <c r="BJ394" i="1"/>
  <c r="BI394" i="1"/>
  <c r="BE394" i="1"/>
  <c r="BD394" i="1"/>
  <c r="AY394" i="1"/>
  <c r="AU394" i="1"/>
  <c r="AT394" i="1"/>
  <c r="AP394" i="1"/>
  <c r="AO394" i="1"/>
  <c r="AK394" i="1"/>
  <c r="AJ394" i="1"/>
  <c r="AF394" i="1"/>
  <c r="AE394" i="1"/>
  <c r="AA394" i="1"/>
  <c r="Z394" i="1"/>
  <c r="Q394" i="1"/>
  <c r="FT393" i="1"/>
  <c r="FQ393" i="1"/>
  <c r="FO393" i="1" s="1"/>
  <c r="FL393" i="1"/>
  <c r="FJ393" i="1" s="1"/>
  <c r="FG393" i="1"/>
  <c r="FE393" i="1" s="1"/>
  <c r="FB393" i="1"/>
  <c r="EZ393" i="1" s="1"/>
  <c r="EW393" i="1"/>
  <c r="EU393" i="1" s="1"/>
  <c r="ER393" i="1"/>
  <c r="EP393" i="1" s="1"/>
  <c r="EM393" i="1"/>
  <c r="EK393" i="1" s="1"/>
  <c r="EH393" i="1"/>
  <c r="EF393" i="1" s="1"/>
  <c r="EC393" i="1"/>
  <c r="EA393" i="1" s="1"/>
  <c r="DX393" i="1"/>
  <c r="DV393" i="1" s="1"/>
  <c r="DS393" i="1"/>
  <c r="DQ393" i="1" s="1"/>
  <c r="DN393" i="1"/>
  <c r="DL393" i="1" s="1"/>
  <c r="DI393" i="1"/>
  <c r="DG393" i="1" s="1"/>
  <c r="DD393" i="1"/>
  <c r="DB393" i="1" s="1"/>
  <c r="CY393" i="1"/>
  <c r="CW393" i="1" s="1"/>
  <c r="CT393" i="1"/>
  <c r="CR393" i="1" s="1"/>
  <c r="CO393" i="1"/>
  <c r="CM393" i="1" s="1"/>
  <c r="CJ393" i="1"/>
  <c r="CH393" i="1" s="1"/>
  <c r="CE393" i="1"/>
  <c r="CC393" i="1" s="1"/>
  <c r="BZ393" i="1"/>
  <c r="BX393" i="1" s="1"/>
  <c r="BU393" i="1"/>
  <c r="BS393" i="1" s="1"/>
  <c r="BO393" i="1"/>
  <c r="BN393" i="1"/>
  <c r="BJ393" i="1"/>
  <c r="BI393" i="1"/>
  <c r="BE393" i="1"/>
  <c r="BD393" i="1"/>
  <c r="AY393" i="1"/>
  <c r="AU393" i="1"/>
  <c r="AT393" i="1"/>
  <c r="AP393" i="1"/>
  <c r="AO393" i="1"/>
  <c r="AK393" i="1"/>
  <c r="AJ393" i="1"/>
  <c r="AF393" i="1"/>
  <c r="AE393" i="1"/>
  <c r="AA393" i="1"/>
  <c r="Z393" i="1"/>
  <c r="Q393" i="1"/>
  <c r="FT392" i="1"/>
  <c r="FQ392" i="1"/>
  <c r="FO392" i="1" s="1"/>
  <c r="FL392" i="1"/>
  <c r="FJ392" i="1" s="1"/>
  <c r="FG392" i="1"/>
  <c r="FE392" i="1" s="1"/>
  <c r="FB392" i="1"/>
  <c r="EZ392" i="1" s="1"/>
  <c r="EW392" i="1"/>
  <c r="EU392" i="1" s="1"/>
  <c r="ER392" i="1"/>
  <c r="EP392" i="1" s="1"/>
  <c r="EM392" i="1"/>
  <c r="EK392" i="1" s="1"/>
  <c r="EH392" i="1"/>
  <c r="EF392" i="1" s="1"/>
  <c r="EC392" i="1"/>
  <c r="EA392" i="1" s="1"/>
  <c r="DX392" i="1"/>
  <c r="DV392" i="1" s="1"/>
  <c r="DS392" i="1"/>
  <c r="DQ392" i="1" s="1"/>
  <c r="DN392" i="1"/>
  <c r="DL392" i="1" s="1"/>
  <c r="DI392" i="1"/>
  <c r="DG392" i="1" s="1"/>
  <c r="DD392" i="1"/>
  <c r="DB392" i="1" s="1"/>
  <c r="CY392" i="1"/>
  <c r="CW392" i="1" s="1"/>
  <c r="CT392" i="1"/>
  <c r="CR392" i="1" s="1"/>
  <c r="CO392" i="1"/>
  <c r="CM392" i="1" s="1"/>
  <c r="CJ392" i="1"/>
  <c r="CH392" i="1" s="1"/>
  <c r="CE392" i="1"/>
  <c r="CC392" i="1" s="1"/>
  <c r="BZ392" i="1"/>
  <c r="BX392" i="1" s="1"/>
  <c r="BU392" i="1"/>
  <c r="BS392" i="1" s="1"/>
  <c r="BO392" i="1"/>
  <c r="BN392" i="1"/>
  <c r="BJ392" i="1"/>
  <c r="BI392" i="1"/>
  <c r="BE392" i="1"/>
  <c r="BD392" i="1"/>
  <c r="AY392" i="1"/>
  <c r="AU392" i="1"/>
  <c r="AT392" i="1"/>
  <c r="AP392" i="1"/>
  <c r="AO392" i="1"/>
  <c r="AK392" i="1"/>
  <c r="AJ392" i="1"/>
  <c r="AF392" i="1"/>
  <c r="AE392" i="1"/>
  <c r="AA392" i="1"/>
  <c r="Z392" i="1"/>
  <c r="Q392" i="1"/>
  <c r="FT391" i="1"/>
  <c r="FQ391" i="1"/>
  <c r="FO391" i="1" s="1"/>
  <c r="FL391" i="1"/>
  <c r="FJ391" i="1" s="1"/>
  <c r="FG391" i="1"/>
  <c r="FE391" i="1" s="1"/>
  <c r="FB391" i="1"/>
  <c r="EZ391" i="1" s="1"/>
  <c r="EW391" i="1"/>
  <c r="EU391" i="1" s="1"/>
  <c r="ER391" i="1"/>
  <c r="EP391" i="1" s="1"/>
  <c r="EM391" i="1"/>
  <c r="EK391" i="1" s="1"/>
  <c r="EH391" i="1"/>
  <c r="EF391" i="1" s="1"/>
  <c r="EC391" i="1"/>
  <c r="EA391" i="1" s="1"/>
  <c r="DX391" i="1"/>
  <c r="DV391" i="1" s="1"/>
  <c r="DS391" i="1"/>
  <c r="DQ391" i="1" s="1"/>
  <c r="DN391" i="1"/>
  <c r="DL391" i="1" s="1"/>
  <c r="DI391" i="1"/>
  <c r="DG391" i="1" s="1"/>
  <c r="DD391" i="1"/>
  <c r="DB391" i="1" s="1"/>
  <c r="CY391" i="1"/>
  <c r="CW391" i="1" s="1"/>
  <c r="CT391" i="1"/>
  <c r="CR391" i="1" s="1"/>
  <c r="CO391" i="1"/>
  <c r="CM391" i="1" s="1"/>
  <c r="CJ391" i="1"/>
  <c r="CH391" i="1" s="1"/>
  <c r="CE391" i="1"/>
  <c r="CC391" i="1" s="1"/>
  <c r="BZ391" i="1"/>
  <c r="BX391" i="1" s="1"/>
  <c r="BU391" i="1"/>
  <c r="BS391" i="1" s="1"/>
  <c r="BO391" i="1"/>
  <c r="BN391" i="1"/>
  <c r="BJ391" i="1"/>
  <c r="BI391" i="1"/>
  <c r="BE391" i="1"/>
  <c r="BD391" i="1"/>
  <c r="AY391" i="1"/>
  <c r="AU391" i="1"/>
  <c r="AT391" i="1"/>
  <c r="AP391" i="1"/>
  <c r="AO391" i="1"/>
  <c r="AK391" i="1"/>
  <c r="AJ391" i="1"/>
  <c r="AF391" i="1"/>
  <c r="AE391" i="1"/>
  <c r="AA391" i="1"/>
  <c r="Z391" i="1"/>
  <c r="Q391" i="1"/>
  <c r="FT390" i="1"/>
  <c r="FQ390" i="1"/>
  <c r="FO390" i="1" s="1"/>
  <c r="FL390" i="1"/>
  <c r="FJ390" i="1" s="1"/>
  <c r="FG390" i="1"/>
  <c r="FE390" i="1" s="1"/>
  <c r="FB390" i="1"/>
  <c r="EZ390" i="1" s="1"/>
  <c r="EW390" i="1"/>
  <c r="EU390" i="1" s="1"/>
  <c r="ER390" i="1"/>
  <c r="EP390" i="1" s="1"/>
  <c r="EM390" i="1"/>
  <c r="EK390" i="1" s="1"/>
  <c r="EH390" i="1"/>
  <c r="EF390" i="1" s="1"/>
  <c r="EC390" i="1"/>
  <c r="EA390" i="1" s="1"/>
  <c r="DX390" i="1"/>
  <c r="DV390" i="1" s="1"/>
  <c r="DS390" i="1"/>
  <c r="DQ390" i="1" s="1"/>
  <c r="DN390" i="1"/>
  <c r="DL390" i="1" s="1"/>
  <c r="DI390" i="1"/>
  <c r="DG390" i="1" s="1"/>
  <c r="DD390" i="1"/>
  <c r="DB390" i="1" s="1"/>
  <c r="CY390" i="1"/>
  <c r="CW390" i="1" s="1"/>
  <c r="CT390" i="1"/>
  <c r="CR390" i="1" s="1"/>
  <c r="CO390" i="1"/>
  <c r="CM390" i="1" s="1"/>
  <c r="CJ390" i="1"/>
  <c r="CH390" i="1" s="1"/>
  <c r="CE390" i="1"/>
  <c r="CC390" i="1" s="1"/>
  <c r="BZ390" i="1"/>
  <c r="BX390" i="1" s="1"/>
  <c r="BU390" i="1"/>
  <c r="BS390" i="1" s="1"/>
  <c r="BO390" i="1"/>
  <c r="BN390" i="1"/>
  <c r="BJ390" i="1"/>
  <c r="BI390" i="1"/>
  <c r="BE390" i="1"/>
  <c r="BD390" i="1"/>
  <c r="AY390" i="1"/>
  <c r="AU390" i="1"/>
  <c r="AT390" i="1"/>
  <c r="AP390" i="1"/>
  <c r="AO390" i="1"/>
  <c r="AK390" i="1"/>
  <c r="AJ390" i="1"/>
  <c r="AF390" i="1"/>
  <c r="AE390" i="1"/>
  <c r="AA390" i="1"/>
  <c r="Z390" i="1"/>
  <c r="Q390" i="1"/>
  <c r="FT389" i="1"/>
  <c r="FQ389" i="1"/>
  <c r="FO389" i="1" s="1"/>
  <c r="FL389" i="1"/>
  <c r="FJ389" i="1" s="1"/>
  <c r="FG389" i="1"/>
  <c r="FE389" i="1" s="1"/>
  <c r="FB389" i="1"/>
  <c r="EZ389" i="1" s="1"/>
  <c r="EW389" i="1"/>
  <c r="EU389" i="1" s="1"/>
  <c r="ER389" i="1"/>
  <c r="EP389" i="1" s="1"/>
  <c r="EM389" i="1"/>
  <c r="EK389" i="1" s="1"/>
  <c r="EH389" i="1"/>
  <c r="EF389" i="1" s="1"/>
  <c r="EC389" i="1"/>
  <c r="EA389" i="1" s="1"/>
  <c r="DX389" i="1"/>
  <c r="DV389" i="1" s="1"/>
  <c r="DS389" i="1"/>
  <c r="DQ389" i="1" s="1"/>
  <c r="DN389" i="1"/>
  <c r="DL389" i="1" s="1"/>
  <c r="DI389" i="1"/>
  <c r="DG389" i="1" s="1"/>
  <c r="DD389" i="1"/>
  <c r="DB389" i="1" s="1"/>
  <c r="CY389" i="1"/>
  <c r="CW389" i="1" s="1"/>
  <c r="CT389" i="1"/>
  <c r="CR389" i="1" s="1"/>
  <c r="CO389" i="1"/>
  <c r="CM389" i="1" s="1"/>
  <c r="CJ389" i="1"/>
  <c r="CH389" i="1" s="1"/>
  <c r="CE389" i="1"/>
  <c r="CC389" i="1" s="1"/>
  <c r="BZ389" i="1"/>
  <c r="BX389" i="1" s="1"/>
  <c r="BU389" i="1"/>
  <c r="BS389" i="1" s="1"/>
  <c r="BO389" i="1"/>
  <c r="BN389" i="1"/>
  <c r="BJ389" i="1"/>
  <c r="BI389" i="1"/>
  <c r="BE389" i="1"/>
  <c r="BD389" i="1"/>
  <c r="AY389" i="1"/>
  <c r="AU389" i="1"/>
  <c r="AT389" i="1"/>
  <c r="AP389" i="1"/>
  <c r="AO389" i="1"/>
  <c r="AK389" i="1"/>
  <c r="AJ389" i="1"/>
  <c r="AF389" i="1"/>
  <c r="AE389" i="1"/>
  <c r="AA389" i="1"/>
  <c r="Z389" i="1"/>
  <c r="Q389" i="1"/>
  <c r="FT388" i="1"/>
  <c r="FQ388" i="1"/>
  <c r="FO388" i="1" s="1"/>
  <c r="FL388" i="1"/>
  <c r="FJ388" i="1" s="1"/>
  <c r="FG388" i="1"/>
  <c r="FE388" i="1" s="1"/>
  <c r="FB388" i="1"/>
  <c r="EZ388" i="1" s="1"/>
  <c r="EW388" i="1"/>
  <c r="EU388" i="1" s="1"/>
  <c r="ER388" i="1"/>
  <c r="EP388" i="1" s="1"/>
  <c r="EM388" i="1"/>
  <c r="EK388" i="1" s="1"/>
  <c r="EH388" i="1"/>
  <c r="EF388" i="1" s="1"/>
  <c r="EC388" i="1"/>
  <c r="EA388" i="1" s="1"/>
  <c r="DX388" i="1"/>
  <c r="DV388" i="1" s="1"/>
  <c r="DS388" i="1"/>
  <c r="DQ388" i="1" s="1"/>
  <c r="DN388" i="1"/>
  <c r="DL388" i="1" s="1"/>
  <c r="DI388" i="1"/>
  <c r="DG388" i="1" s="1"/>
  <c r="DD388" i="1"/>
  <c r="DB388" i="1" s="1"/>
  <c r="CY388" i="1"/>
  <c r="CW388" i="1" s="1"/>
  <c r="CT388" i="1"/>
  <c r="CR388" i="1" s="1"/>
  <c r="CO388" i="1"/>
  <c r="CM388" i="1" s="1"/>
  <c r="CJ388" i="1"/>
  <c r="CH388" i="1" s="1"/>
  <c r="CE388" i="1"/>
  <c r="CC388" i="1" s="1"/>
  <c r="BZ388" i="1"/>
  <c r="BX388" i="1" s="1"/>
  <c r="BU388" i="1"/>
  <c r="BS388" i="1" s="1"/>
  <c r="BO388" i="1"/>
  <c r="BN388" i="1"/>
  <c r="BJ388" i="1"/>
  <c r="BI388" i="1"/>
  <c r="BD388" i="1"/>
  <c r="AY388" i="1"/>
  <c r="AU388" i="1"/>
  <c r="AT388" i="1"/>
  <c r="AP388" i="1"/>
  <c r="AO388" i="1"/>
  <c r="AK388" i="1"/>
  <c r="AJ388" i="1"/>
  <c r="AF388" i="1"/>
  <c r="AE388" i="1"/>
  <c r="AA388" i="1"/>
  <c r="Z388" i="1"/>
  <c r="Q388" i="1"/>
  <c r="FT387" i="1"/>
  <c r="FQ387" i="1"/>
  <c r="FO387" i="1" s="1"/>
  <c r="FL387" i="1"/>
  <c r="FJ387" i="1" s="1"/>
  <c r="FG387" i="1"/>
  <c r="FE387" i="1" s="1"/>
  <c r="FB387" i="1"/>
  <c r="EZ387" i="1" s="1"/>
  <c r="EW387" i="1"/>
  <c r="EU387" i="1" s="1"/>
  <c r="ER387" i="1"/>
  <c r="EP387" i="1" s="1"/>
  <c r="EM387" i="1"/>
  <c r="EK387" i="1" s="1"/>
  <c r="EH387" i="1"/>
  <c r="EF387" i="1" s="1"/>
  <c r="EC387" i="1"/>
  <c r="EA387" i="1" s="1"/>
  <c r="DX387" i="1"/>
  <c r="DV387" i="1" s="1"/>
  <c r="DS387" i="1"/>
  <c r="DQ387" i="1" s="1"/>
  <c r="DN387" i="1"/>
  <c r="DL387" i="1" s="1"/>
  <c r="DI387" i="1"/>
  <c r="DG387" i="1" s="1"/>
  <c r="DD387" i="1"/>
  <c r="DB387" i="1" s="1"/>
  <c r="CY387" i="1"/>
  <c r="CW387" i="1" s="1"/>
  <c r="CT387" i="1"/>
  <c r="CR387" i="1" s="1"/>
  <c r="CO387" i="1"/>
  <c r="CM387" i="1" s="1"/>
  <c r="CJ387" i="1"/>
  <c r="CH387" i="1" s="1"/>
  <c r="CE387" i="1"/>
  <c r="CC387" i="1" s="1"/>
  <c r="BZ387" i="1"/>
  <c r="BX387" i="1" s="1"/>
  <c r="BU387" i="1"/>
  <c r="BS387" i="1" s="1"/>
  <c r="BO387" i="1"/>
  <c r="BN387" i="1"/>
  <c r="BJ387" i="1"/>
  <c r="BI387" i="1"/>
  <c r="BE387" i="1"/>
  <c r="BD387" i="1"/>
  <c r="AY387" i="1"/>
  <c r="AU387" i="1"/>
  <c r="AT387" i="1"/>
  <c r="AP387" i="1"/>
  <c r="AO387" i="1"/>
  <c r="AK387" i="1"/>
  <c r="AJ387" i="1"/>
  <c r="AF387" i="1"/>
  <c r="AE387" i="1"/>
  <c r="AA387" i="1"/>
  <c r="Z387" i="1"/>
  <c r="Q387" i="1"/>
  <c r="FT386" i="1"/>
  <c r="FQ386" i="1"/>
  <c r="FO386" i="1" s="1"/>
  <c r="FL386" i="1"/>
  <c r="FJ386" i="1" s="1"/>
  <c r="FG386" i="1"/>
  <c r="FE386" i="1" s="1"/>
  <c r="FB386" i="1"/>
  <c r="EZ386" i="1" s="1"/>
  <c r="EW386" i="1"/>
  <c r="EU386" i="1" s="1"/>
  <c r="ER386" i="1"/>
  <c r="EP386" i="1" s="1"/>
  <c r="EM386" i="1"/>
  <c r="EK386" i="1" s="1"/>
  <c r="EH386" i="1"/>
  <c r="EF386" i="1" s="1"/>
  <c r="EC386" i="1"/>
  <c r="EA386" i="1" s="1"/>
  <c r="DX386" i="1"/>
  <c r="DV386" i="1" s="1"/>
  <c r="DS386" i="1"/>
  <c r="DQ386" i="1" s="1"/>
  <c r="DN386" i="1"/>
  <c r="DL386" i="1" s="1"/>
  <c r="DI386" i="1"/>
  <c r="DG386" i="1" s="1"/>
  <c r="DD386" i="1"/>
  <c r="DB386" i="1" s="1"/>
  <c r="CY386" i="1"/>
  <c r="CW386" i="1" s="1"/>
  <c r="CT386" i="1"/>
  <c r="CR386" i="1" s="1"/>
  <c r="CO386" i="1"/>
  <c r="CM386" i="1" s="1"/>
  <c r="CJ386" i="1"/>
  <c r="CH386" i="1" s="1"/>
  <c r="CE386" i="1"/>
  <c r="CC386" i="1" s="1"/>
  <c r="BZ386" i="1"/>
  <c r="BX386" i="1" s="1"/>
  <c r="BU386" i="1"/>
  <c r="BS386" i="1" s="1"/>
  <c r="BO386" i="1"/>
  <c r="BN386" i="1"/>
  <c r="BJ386" i="1"/>
  <c r="BI386" i="1"/>
  <c r="BE386" i="1"/>
  <c r="BD386" i="1"/>
  <c r="AY386" i="1"/>
  <c r="AU386" i="1"/>
  <c r="AT386" i="1"/>
  <c r="AP386" i="1"/>
  <c r="AO386" i="1"/>
  <c r="AK386" i="1"/>
  <c r="AJ386" i="1"/>
  <c r="AF386" i="1"/>
  <c r="AE386" i="1"/>
  <c r="AA386" i="1"/>
  <c r="Z386" i="1"/>
  <c r="Q386" i="1"/>
  <c r="FT385" i="1"/>
  <c r="FQ385" i="1"/>
  <c r="FO385" i="1" s="1"/>
  <c r="FL385" i="1"/>
  <c r="FJ385" i="1" s="1"/>
  <c r="FG385" i="1"/>
  <c r="FE385" i="1" s="1"/>
  <c r="FB385" i="1"/>
  <c r="EZ385" i="1" s="1"/>
  <c r="EW385" i="1"/>
  <c r="EU385" i="1" s="1"/>
  <c r="ER385" i="1"/>
  <c r="EP385" i="1" s="1"/>
  <c r="EM385" i="1"/>
  <c r="EK385" i="1" s="1"/>
  <c r="EH385" i="1"/>
  <c r="EF385" i="1" s="1"/>
  <c r="EC385" i="1"/>
  <c r="EA385" i="1" s="1"/>
  <c r="DX385" i="1"/>
  <c r="DV385" i="1" s="1"/>
  <c r="DS385" i="1"/>
  <c r="DQ385" i="1" s="1"/>
  <c r="DN385" i="1"/>
  <c r="DL385" i="1" s="1"/>
  <c r="DI385" i="1"/>
  <c r="DG385" i="1" s="1"/>
  <c r="DD385" i="1"/>
  <c r="DB385" i="1" s="1"/>
  <c r="CY385" i="1"/>
  <c r="CW385" i="1" s="1"/>
  <c r="CT385" i="1"/>
  <c r="CR385" i="1" s="1"/>
  <c r="CO385" i="1"/>
  <c r="CM385" i="1" s="1"/>
  <c r="CJ385" i="1"/>
  <c r="CH385" i="1" s="1"/>
  <c r="CE385" i="1"/>
  <c r="CC385" i="1" s="1"/>
  <c r="BZ385" i="1"/>
  <c r="BX385" i="1" s="1"/>
  <c r="BU385" i="1"/>
  <c r="BS385" i="1" s="1"/>
  <c r="BO385" i="1"/>
  <c r="BN385" i="1"/>
  <c r="BJ385" i="1"/>
  <c r="BI385" i="1"/>
  <c r="BE385" i="1"/>
  <c r="BD385" i="1"/>
  <c r="AY385" i="1"/>
  <c r="AU385" i="1"/>
  <c r="AT385" i="1"/>
  <c r="AP385" i="1"/>
  <c r="AO385" i="1"/>
  <c r="AK385" i="1"/>
  <c r="AJ385" i="1"/>
  <c r="AF385" i="1"/>
  <c r="AE385" i="1"/>
  <c r="AA385" i="1"/>
  <c r="Z385" i="1"/>
  <c r="Q385" i="1"/>
  <c r="FT384" i="1"/>
  <c r="FQ384" i="1"/>
  <c r="FO384" i="1" s="1"/>
  <c r="FL384" i="1"/>
  <c r="FJ384" i="1" s="1"/>
  <c r="FG384" i="1"/>
  <c r="FE384" i="1" s="1"/>
  <c r="FB384" i="1"/>
  <c r="EZ384" i="1" s="1"/>
  <c r="EW384" i="1"/>
  <c r="EU384" i="1" s="1"/>
  <c r="ER384" i="1"/>
  <c r="EP384" i="1" s="1"/>
  <c r="EM384" i="1"/>
  <c r="EK384" i="1" s="1"/>
  <c r="EH384" i="1"/>
  <c r="EF384" i="1" s="1"/>
  <c r="EC384" i="1"/>
  <c r="EA384" i="1" s="1"/>
  <c r="DX384" i="1"/>
  <c r="DV384" i="1" s="1"/>
  <c r="DS384" i="1"/>
  <c r="DQ384" i="1" s="1"/>
  <c r="DN384" i="1"/>
  <c r="DL384" i="1" s="1"/>
  <c r="DI384" i="1"/>
  <c r="DG384" i="1" s="1"/>
  <c r="DD384" i="1"/>
  <c r="DB384" i="1" s="1"/>
  <c r="CY384" i="1"/>
  <c r="CW384" i="1" s="1"/>
  <c r="CT384" i="1"/>
  <c r="CR384" i="1" s="1"/>
  <c r="CO384" i="1"/>
  <c r="CM384" i="1" s="1"/>
  <c r="CJ384" i="1"/>
  <c r="CH384" i="1" s="1"/>
  <c r="CE384" i="1"/>
  <c r="CC384" i="1" s="1"/>
  <c r="BZ384" i="1"/>
  <c r="BX384" i="1" s="1"/>
  <c r="BU384" i="1"/>
  <c r="BS384" i="1" s="1"/>
  <c r="BO384" i="1"/>
  <c r="BN384" i="1"/>
  <c r="BJ384" i="1"/>
  <c r="BI384" i="1"/>
  <c r="BE384" i="1"/>
  <c r="BD384" i="1"/>
  <c r="AY384" i="1"/>
  <c r="AU384" i="1"/>
  <c r="AT384" i="1"/>
  <c r="AP384" i="1"/>
  <c r="AO384" i="1"/>
  <c r="AK384" i="1"/>
  <c r="AJ384" i="1"/>
  <c r="AF384" i="1"/>
  <c r="AE384" i="1"/>
  <c r="AA384" i="1"/>
  <c r="Z384" i="1"/>
  <c r="Q384" i="1"/>
  <c r="FT382" i="1"/>
  <c r="FQ382" i="1"/>
  <c r="FO382" i="1" s="1"/>
  <c r="FL382" i="1"/>
  <c r="FJ382" i="1" s="1"/>
  <c r="FG382" i="1"/>
  <c r="FE382" i="1" s="1"/>
  <c r="FB382" i="1"/>
  <c r="EZ382" i="1" s="1"/>
  <c r="EW382" i="1"/>
  <c r="EU382" i="1" s="1"/>
  <c r="ER382" i="1"/>
  <c r="EP382" i="1" s="1"/>
  <c r="EM382" i="1"/>
  <c r="EK382" i="1" s="1"/>
  <c r="EH382" i="1"/>
  <c r="EF382" i="1" s="1"/>
  <c r="EC382" i="1"/>
  <c r="EA382" i="1" s="1"/>
  <c r="DX382" i="1"/>
  <c r="DV382" i="1" s="1"/>
  <c r="DS382" i="1"/>
  <c r="DQ382" i="1" s="1"/>
  <c r="DN382" i="1"/>
  <c r="DL382" i="1" s="1"/>
  <c r="DI382" i="1"/>
  <c r="DG382" i="1" s="1"/>
  <c r="DD382" i="1"/>
  <c r="DB382" i="1" s="1"/>
  <c r="CY382" i="1"/>
  <c r="CW382" i="1" s="1"/>
  <c r="CT382" i="1"/>
  <c r="CR382" i="1" s="1"/>
  <c r="CO382" i="1"/>
  <c r="CM382" i="1" s="1"/>
  <c r="CJ382" i="1"/>
  <c r="CH382" i="1" s="1"/>
  <c r="CE382" i="1"/>
  <c r="CC382" i="1" s="1"/>
  <c r="BZ382" i="1"/>
  <c r="BX382" i="1" s="1"/>
  <c r="BU382" i="1"/>
  <c r="BS382" i="1" s="1"/>
  <c r="BO382" i="1"/>
  <c r="BN382" i="1"/>
  <c r="BJ382" i="1"/>
  <c r="BI382" i="1"/>
  <c r="BE382" i="1"/>
  <c r="BD382" i="1"/>
  <c r="AY382" i="1"/>
  <c r="AU382" i="1"/>
  <c r="AT382" i="1"/>
  <c r="AP382" i="1"/>
  <c r="AO382" i="1"/>
  <c r="AK382" i="1"/>
  <c r="AJ382" i="1"/>
  <c r="AF382" i="1"/>
  <c r="AE382" i="1"/>
  <c r="AA382" i="1"/>
  <c r="Z382" i="1"/>
  <c r="Q382" i="1"/>
  <c r="FT381" i="1"/>
  <c r="FQ381" i="1"/>
  <c r="FO381" i="1" s="1"/>
  <c r="FL381" i="1"/>
  <c r="FJ381" i="1" s="1"/>
  <c r="FG381" i="1"/>
  <c r="FE381" i="1" s="1"/>
  <c r="FB381" i="1"/>
  <c r="EZ381" i="1" s="1"/>
  <c r="EW381" i="1"/>
  <c r="EU381" i="1" s="1"/>
  <c r="ER381" i="1"/>
  <c r="EP381" i="1" s="1"/>
  <c r="EM381" i="1"/>
  <c r="EK381" i="1" s="1"/>
  <c r="EH381" i="1"/>
  <c r="EF381" i="1" s="1"/>
  <c r="EC381" i="1"/>
  <c r="EA381" i="1" s="1"/>
  <c r="DX381" i="1"/>
  <c r="DV381" i="1" s="1"/>
  <c r="DS381" i="1"/>
  <c r="DQ381" i="1" s="1"/>
  <c r="DN381" i="1"/>
  <c r="DL381" i="1" s="1"/>
  <c r="DI381" i="1"/>
  <c r="DG381" i="1" s="1"/>
  <c r="DD381" i="1"/>
  <c r="DB381" i="1" s="1"/>
  <c r="CY381" i="1"/>
  <c r="CW381" i="1" s="1"/>
  <c r="CT381" i="1"/>
  <c r="CR381" i="1" s="1"/>
  <c r="CO381" i="1"/>
  <c r="CM381" i="1" s="1"/>
  <c r="CJ381" i="1"/>
  <c r="CH381" i="1" s="1"/>
  <c r="CE381" i="1"/>
  <c r="CC381" i="1" s="1"/>
  <c r="BZ381" i="1"/>
  <c r="BX381" i="1" s="1"/>
  <c r="BU381" i="1"/>
  <c r="BS381" i="1" s="1"/>
  <c r="BO381" i="1"/>
  <c r="BN381" i="1"/>
  <c r="BJ381" i="1"/>
  <c r="BI381" i="1"/>
  <c r="BE381" i="1"/>
  <c r="BD381" i="1"/>
  <c r="AY381" i="1"/>
  <c r="AU381" i="1"/>
  <c r="AT381" i="1"/>
  <c r="AP381" i="1"/>
  <c r="AO381" i="1"/>
  <c r="AK381" i="1"/>
  <c r="AJ381" i="1"/>
  <c r="AF381" i="1"/>
  <c r="AE381" i="1"/>
  <c r="AA381" i="1"/>
  <c r="Z381" i="1"/>
  <c r="Q381" i="1"/>
  <c r="FT648" i="1"/>
  <c r="FQ648" i="1"/>
  <c r="FO648" i="1" s="1"/>
  <c r="FL648" i="1"/>
  <c r="FJ648" i="1" s="1"/>
  <c r="FG648" i="1"/>
  <c r="FE648" i="1" s="1"/>
  <c r="FB648" i="1"/>
  <c r="EZ648" i="1" s="1"/>
  <c r="EW648" i="1"/>
  <c r="EU648" i="1" s="1"/>
  <c r="ER648" i="1"/>
  <c r="EP648" i="1" s="1"/>
  <c r="EM648" i="1"/>
  <c r="EK648" i="1" s="1"/>
  <c r="EH648" i="1"/>
  <c r="EF648" i="1" s="1"/>
  <c r="EC648" i="1"/>
  <c r="EA648" i="1" s="1"/>
  <c r="DX648" i="1"/>
  <c r="DV648" i="1" s="1"/>
  <c r="DS648" i="1"/>
  <c r="DQ648" i="1" s="1"/>
  <c r="DN648" i="1"/>
  <c r="DL648" i="1" s="1"/>
  <c r="DI648" i="1"/>
  <c r="DG648" i="1" s="1"/>
  <c r="DD648" i="1"/>
  <c r="DB648" i="1" s="1"/>
  <c r="CY648" i="1"/>
  <c r="CW648" i="1" s="1"/>
  <c r="CT648" i="1"/>
  <c r="CR648" i="1" s="1"/>
  <c r="CO648" i="1"/>
  <c r="CM648" i="1" s="1"/>
  <c r="CJ648" i="1"/>
  <c r="CH648" i="1" s="1"/>
  <c r="CE648" i="1"/>
  <c r="CC648" i="1" s="1"/>
  <c r="BZ648" i="1"/>
  <c r="BX648" i="1" s="1"/>
  <c r="BU648" i="1"/>
  <c r="BS648" i="1" s="1"/>
  <c r="BO648" i="1"/>
  <c r="BN648" i="1"/>
  <c r="BJ648" i="1"/>
  <c r="BI648" i="1"/>
  <c r="BD648" i="1"/>
  <c r="AY648" i="1"/>
  <c r="AU648" i="1"/>
  <c r="AT648" i="1"/>
  <c r="AP648" i="1"/>
  <c r="AO648" i="1"/>
  <c r="AK648" i="1"/>
  <c r="AJ648" i="1"/>
  <c r="AF648" i="1"/>
  <c r="AE648" i="1"/>
  <c r="AA648" i="1"/>
  <c r="Z648" i="1"/>
  <c r="Q648" i="1"/>
  <c r="FT380" i="1"/>
  <c r="FQ380" i="1"/>
  <c r="FO380" i="1" s="1"/>
  <c r="FL380" i="1"/>
  <c r="FJ380" i="1" s="1"/>
  <c r="FG380" i="1"/>
  <c r="FE380" i="1" s="1"/>
  <c r="FB380" i="1"/>
  <c r="EZ380" i="1" s="1"/>
  <c r="EW380" i="1"/>
  <c r="EU380" i="1" s="1"/>
  <c r="ER380" i="1"/>
  <c r="EP380" i="1" s="1"/>
  <c r="EM380" i="1"/>
  <c r="EK380" i="1" s="1"/>
  <c r="EH380" i="1"/>
  <c r="EF380" i="1" s="1"/>
  <c r="EC380" i="1"/>
  <c r="EA380" i="1" s="1"/>
  <c r="DX380" i="1"/>
  <c r="DV380" i="1" s="1"/>
  <c r="DS380" i="1"/>
  <c r="DQ380" i="1" s="1"/>
  <c r="DN380" i="1"/>
  <c r="DL380" i="1" s="1"/>
  <c r="DI380" i="1"/>
  <c r="DG380" i="1" s="1"/>
  <c r="DD380" i="1"/>
  <c r="DB380" i="1" s="1"/>
  <c r="CY380" i="1"/>
  <c r="CW380" i="1" s="1"/>
  <c r="CT380" i="1"/>
  <c r="CR380" i="1" s="1"/>
  <c r="CO380" i="1"/>
  <c r="CM380" i="1" s="1"/>
  <c r="CJ380" i="1"/>
  <c r="CH380" i="1" s="1"/>
  <c r="CE380" i="1"/>
  <c r="CC380" i="1" s="1"/>
  <c r="BZ380" i="1"/>
  <c r="BX380" i="1" s="1"/>
  <c r="BU380" i="1"/>
  <c r="BS380" i="1" s="1"/>
  <c r="BO380" i="1"/>
  <c r="BN380" i="1"/>
  <c r="BJ380" i="1"/>
  <c r="BI380" i="1"/>
  <c r="BE380" i="1"/>
  <c r="BD380" i="1"/>
  <c r="AY380" i="1"/>
  <c r="AU380" i="1"/>
  <c r="AT380" i="1"/>
  <c r="AP380" i="1"/>
  <c r="AO380" i="1"/>
  <c r="AK380" i="1"/>
  <c r="AJ380" i="1"/>
  <c r="AF380" i="1"/>
  <c r="AE380" i="1"/>
  <c r="AA380" i="1"/>
  <c r="Z380" i="1"/>
  <c r="Q380" i="1"/>
  <c r="FT379" i="1"/>
  <c r="FQ379" i="1"/>
  <c r="FO379" i="1" s="1"/>
  <c r="FL379" i="1"/>
  <c r="FJ379" i="1" s="1"/>
  <c r="FG379" i="1"/>
  <c r="FE379" i="1" s="1"/>
  <c r="FB379" i="1"/>
  <c r="EZ379" i="1" s="1"/>
  <c r="EW379" i="1"/>
  <c r="EU379" i="1" s="1"/>
  <c r="ER379" i="1"/>
  <c r="EP379" i="1" s="1"/>
  <c r="EM379" i="1"/>
  <c r="EK379" i="1" s="1"/>
  <c r="EH379" i="1"/>
  <c r="EF379" i="1" s="1"/>
  <c r="EC379" i="1"/>
  <c r="EA379" i="1" s="1"/>
  <c r="DX379" i="1"/>
  <c r="DV379" i="1" s="1"/>
  <c r="DS379" i="1"/>
  <c r="DQ379" i="1" s="1"/>
  <c r="DN379" i="1"/>
  <c r="DL379" i="1" s="1"/>
  <c r="DI379" i="1"/>
  <c r="DG379" i="1" s="1"/>
  <c r="DD379" i="1"/>
  <c r="DB379" i="1" s="1"/>
  <c r="CY379" i="1"/>
  <c r="CW379" i="1" s="1"/>
  <c r="CT379" i="1"/>
  <c r="CR379" i="1" s="1"/>
  <c r="CO379" i="1"/>
  <c r="CM379" i="1" s="1"/>
  <c r="CJ379" i="1"/>
  <c r="CH379" i="1" s="1"/>
  <c r="CE379" i="1"/>
  <c r="CC379" i="1" s="1"/>
  <c r="BZ379" i="1"/>
  <c r="BX379" i="1" s="1"/>
  <c r="BU379" i="1"/>
  <c r="BS379" i="1" s="1"/>
  <c r="BO379" i="1"/>
  <c r="BN379" i="1"/>
  <c r="BJ379" i="1"/>
  <c r="BI379" i="1"/>
  <c r="BD379" i="1"/>
  <c r="AY379" i="1"/>
  <c r="AU379" i="1"/>
  <c r="AT379" i="1"/>
  <c r="AP379" i="1"/>
  <c r="AO379" i="1"/>
  <c r="AK379" i="1"/>
  <c r="AJ379" i="1"/>
  <c r="AF379" i="1"/>
  <c r="AE379" i="1"/>
  <c r="AA379" i="1"/>
  <c r="Z379" i="1"/>
  <c r="Q379" i="1"/>
  <c r="FT647" i="1"/>
  <c r="FQ647" i="1"/>
  <c r="FO647" i="1" s="1"/>
  <c r="FL647" i="1"/>
  <c r="FJ647" i="1" s="1"/>
  <c r="FG647" i="1"/>
  <c r="FE647" i="1" s="1"/>
  <c r="FB647" i="1"/>
  <c r="EZ647" i="1" s="1"/>
  <c r="EW647" i="1"/>
  <c r="EU647" i="1" s="1"/>
  <c r="ER647" i="1"/>
  <c r="EP647" i="1" s="1"/>
  <c r="EM647" i="1"/>
  <c r="EK647" i="1" s="1"/>
  <c r="EH647" i="1"/>
  <c r="EF647" i="1" s="1"/>
  <c r="EC647" i="1"/>
  <c r="EA647" i="1" s="1"/>
  <c r="DX647" i="1"/>
  <c r="DV647" i="1" s="1"/>
  <c r="DS647" i="1"/>
  <c r="DQ647" i="1" s="1"/>
  <c r="DN647" i="1"/>
  <c r="DL647" i="1" s="1"/>
  <c r="DI647" i="1"/>
  <c r="DG647" i="1" s="1"/>
  <c r="DD647" i="1"/>
  <c r="DB647" i="1" s="1"/>
  <c r="CY647" i="1"/>
  <c r="CW647" i="1" s="1"/>
  <c r="CT647" i="1"/>
  <c r="CR647" i="1" s="1"/>
  <c r="CO647" i="1"/>
  <c r="CM647" i="1" s="1"/>
  <c r="CJ647" i="1"/>
  <c r="CH647" i="1" s="1"/>
  <c r="CE647" i="1"/>
  <c r="CC647" i="1" s="1"/>
  <c r="BZ647" i="1"/>
  <c r="BX647" i="1" s="1"/>
  <c r="BU647" i="1"/>
  <c r="BS647" i="1" s="1"/>
  <c r="BO647" i="1"/>
  <c r="BN647" i="1"/>
  <c r="BJ647" i="1"/>
  <c r="BI647" i="1"/>
  <c r="BE647" i="1"/>
  <c r="BD647" i="1"/>
  <c r="AY647" i="1"/>
  <c r="AU647" i="1"/>
  <c r="AT647" i="1"/>
  <c r="AP647" i="1"/>
  <c r="AO647" i="1"/>
  <c r="AK647" i="1"/>
  <c r="AJ647" i="1"/>
  <c r="AF647" i="1"/>
  <c r="AE647" i="1"/>
  <c r="AA647" i="1"/>
  <c r="Z647" i="1"/>
  <c r="Q647" i="1"/>
  <c r="FT378" i="1"/>
  <c r="FQ378" i="1"/>
  <c r="FO378" i="1" s="1"/>
  <c r="FL378" i="1"/>
  <c r="FJ378" i="1" s="1"/>
  <c r="FG378" i="1"/>
  <c r="FE378" i="1" s="1"/>
  <c r="FB378" i="1"/>
  <c r="EZ378" i="1" s="1"/>
  <c r="EW378" i="1"/>
  <c r="EU378" i="1" s="1"/>
  <c r="ER378" i="1"/>
  <c r="EP378" i="1" s="1"/>
  <c r="EM378" i="1"/>
  <c r="EK378" i="1" s="1"/>
  <c r="EH378" i="1"/>
  <c r="EF378" i="1" s="1"/>
  <c r="EC378" i="1"/>
  <c r="EA378" i="1" s="1"/>
  <c r="DX378" i="1"/>
  <c r="DV378" i="1" s="1"/>
  <c r="DS378" i="1"/>
  <c r="DQ378" i="1" s="1"/>
  <c r="DN378" i="1"/>
  <c r="DL378" i="1" s="1"/>
  <c r="DI378" i="1"/>
  <c r="DG378" i="1" s="1"/>
  <c r="DD378" i="1"/>
  <c r="DB378" i="1" s="1"/>
  <c r="CY378" i="1"/>
  <c r="CW378" i="1" s="1"/>
  <c r="CT378" i="1"/>
  <c r="CR378" i="1" s="1"/>
  <c r="CO378" i="1"/>
  <c r="CM378" i="1" s="1"/>
  <c r="CJ378" i="1"/>
  <c r="CH378" i="1" s="1"/>
  <c r="CE378" i="1"/>
  <c r="CC378" i="1" s="1"/>
  <c r="BZ378" i="1"/>
  <c r="BX378" i="1" s="1"/>
  <c r="BU378" i="1"/>
  <c r="BS378" i="1" s="1"/>
  <c r="BO378" i="1"/>
  <c r="BN378" i="1"/>
  <c r="BJ378" i="1"/>
  <c r="BI378" i="1"/>
  <c r="BD378" i="1"/>
  <c r="AY378" i="1"/>
  <c r="AU378" i="1"/>
  <c r="AT378" i="1"/>
  <c r="AP378" i="1"/>
  <c r="AO378" i="1"/>
  <c r="AK378" i="1"/>
  <c r="AJ378" i="1"/>
  <c r="AF378" i="1"/>
  <c r="AE378" i="1"/>
  <c r="AA378" i="1"/>
  <c r="Z378" i="1"/>
  <c r="Q378" i="1"/>
  <c r="FT377" i="1"/>
  <c r="FQ377" i="1"/>
  <c r="FO377" i="1" s="1"/>
  <c r="FL377" i="1"/>
  <c r="FJ377" i="1" s="1"/>
  <c r="FG377" i="1"/>
  <c r="FE377" i="1" s="1"/>
  <c r="FB377" i="1"/>
  <c r="EZ377" i="1" s="1"/>
  <c r="EW377" i="1"/>
  <c r="EU377" i="1" s="1"/>
  <c r="ER377" i="1"/>
  <c r="EP377" i="1" s="1"/>
  <c r="EM377" i="1"/>
  <c r="EK377" i="1" s="1"/>
  <c r="EH377" i="1"/>
  <c r="EF377" i="1" s="1"/>
  <c r="EC377" i="1"/>
  <c r="EA377" i="1" s="1"/>
  <c r="DX377" i="1"/>
  <c r="DV377" i="1" s="1"/>
  <c r="DS377" i="1"/>
  <c r="DQ377" i="1" s="1"/>
  <c r="DN377" i="1"/>
  <c r="DL377" i="1" s="1"/>
  <c r="DI377" i="1"/>
  <c r="DG377" i="1" s="1"/>
  <c r="DD377" i="1"/>
  <c r="DB377" i="1" s="1"/>
  <c r="CY377" i="1"/>
  <c r="CW377" i="1" s="1"/>
  <c r="CT377" i="1"/>
  <c r="CR377" i="1" s="1"/>
  <c r="CO377" i="1"/>
  <c r="CM377" i="1" s="1"/>
  <c r="CJ377" i="1"/>
  <c r="CH377" i="1" s="1"/>
  <c r="CE377" i="1"/>
  <c r="CC377" i="1" s="1"/>
  <c r="BZ377" i="1"/>
  <c r="BX377" i="1" s="1"/>
  <c r="BU377" i="1"/>
  <c r="BS377" i="1" s="1"/>
  <c r="BO377" i="1"/>
  <c r="BN377" i="1"/>
  <c r="BJ377" i="1"/>
  <c r="BI377" i="1"/>
  <c r="BD377" i="1"/>
  <c r="AY377" i="1"/>
  <c r="AU377" i="1"/>
  <c r="AT377" i="1"/>
  <c r="AP377" i="1"/>
  <c r="AO377" i="1"/>
  <c r="AK377" i="1"/>
  <c r="AJ377" i="1"/>
  <c r="AF377" i="1"/>
  <c r="AE377" i="1"/>
  <c r="AA377" i="1"/>
  <c r="Z377" i="1"/>
  <c r="Q377" i="1"/>
  <c r="FT375" i="1"/>
  <c r="FQ375" i="1"/>
  <c r="FO375" i="1" s="1"/>
  <c r="FL375" i="1"/>
  <c r="FJ375" i="1" s="1"/>
  <c r="FG375" i="1"/>
  <c r="FE375" i="1" s="1"/>
  <c r="FB375" i="1"/>
  <c r="EZ375" i="1" s="1"/>
  <c r="EW375" i="1"/>
  <c r="EU375" i="1" s="1"/>
  <c r="ER375" i="1"/>
  <c r="EP375" i="1" s="1"/>
  <c r="EM375" i="1"/>
  <c r="EK375" i="1" s="1"/>
  <c r="EH375" i="1"/>
  <c r="EF375" i="1" s="1"/>
  <c r="EC375" i="1"/>
  <c r="EA375" i="1" s="1"/>
  <c r="DX375" i="1"/>
  <c r="DV375" i="1" s="1"/>
  <c r="DS375" i="1"/>
  <c r="DQ375" i="1" s="1"/>
  <c r="DN375" i="1"/>
  <c r="DL375" i="1" s="1"/>
  <c r="DI375" i="1"/>
  <c r="DG375" i="1" s="1"/>
  <c r="DD375" i="1"/>
  <c r="DB375" i="1" s="1"/>
  <c r="CY375" i="1"/>
  <c r="CW375" i="1" s="1"/>
  <c r="CT375" i="1"/>
  <c r="CR375" i="1" s="1"/>
  <c r="CO375" i="1"/>
  <c r="CM375" i="1" s="1"/>
  <c r="CJ375" i="1"/>
  <c r="CH375" i="1" s="1"/>
  <c r="CE375" i="1"/>
  <c r="CC375" i="1" s="1"/>
  <c r="BZ375" i="1"/>
  <c r="BX375" i="1" s="1"/>
  <c r="BU375" i="1"/>
  <c r="BS375" i="1" s="1"/>
  <c r="BO375" i="1"/>
  <c r="BN375" i="1"/>
  <c r="BJ375" i="1"/>
  <c r="BI375" i="1"/>
  <c r="BE375" i="1"/>
  <c r="BD375" i="1"/>
  <c r="AY375" i="1"/>
  <c r="AU375" i="1"/>
  <c r="AT375" i="1"/>
  <c r="AP375" i="1"/>
  <c r="AO375" i="1"/>
  <c r="AK375" i="1"/>
  <c r="AJ375" i="1"/>
  <c r="AF375" i="1"/>
  <c r="AE375" i="1"/>
  <c r="AA375" i="1"/>
  <c r="Z375" i="1"/>
  <c r="Q375" i="1"/>
  <c r="FT373" i="1"/>
  <c r="FQ373" i="1"/>
  <c r="FO373" i="1" s="1"/>
  <c r="FL373" i="1"/>
  <c r="FJ373" i="1" s="1"/>
  <c r="FG373" i="1"/>
  <c r="FE373" i="1" s="1"/>
  <c r="FB373" i="1"/>
  <c r="EZ373" i="1" s="1"/>
  <c r="EW373" i="1"/>
  <c r="EU373" i="1" s="1"/>
  <c r="ER373" i="1"/>
  <c r="EP373" i="1" s="1"/>
  <c r="EM373" i="1"/>
  <c r="EK373" i="1" s="1"/>
  <c r="EH373" i="1"/>
  <c r="EF373" i="1" s="1"/>
  <c r="EC373" i="1"/>
  <c r="EA373" i="1" s="1"/>
  <c r="DX373" i="1"/>
  <c r="DV373" i="1" s="1"/>
  <c r="DS373" i="1"/>
  <c r="DQ373" i="1" s="1"/>
  <c r="DN373" i="1"/>
  <c r="DL373" i="1" s="1"/>
  <c r="DI373" i="1"/>
  <c r="DG373" i="1" s="1"/>
  <c r="DD373" i="1"/>
  <c r="DB373" i="1" s="1"/>
  <c r="CY373" i="1"/>
  <c r="CW373" i="1" s="1"/>
  <c r="CT373" i="1"/>
  <c r="CR373" i="1" s="1"/>
  <c r="CO373" i="1"/>
  <c r="CM373" i="1" s="1"/>
  <c r="CJ373" i="1"/>
  <c r="CH373" i="1" s="1"/>
  <c r="CE373" i="1"/>
  <c r="CC373" i="1" s="1"/>
  <c r="BZ373" i="1"/>
  <c r="BX373" i="1" s="1"/>
  <c r="BU373" i="1"/>
  <c r="BS373" i="1" s="1"/>
  <c r="BO373" i="1"/>
  <c r="BN373" i="1"/>
  <c r="BJ373" i="1"/>
  <c r="BI373" i="1"/>
  <c r="BE373" i="1"/>
  <c r="BD373" i="1"/>
  <c r="AY373" i="1"/>
  <c r="AU373" i="1"/>
  <c r="AT373" i="1"/>
  <c r="AP373" i="1"/>
  <c r="AO373" i="1"/>
  <c r="AK373" i="1"/>
  <c r="AJ373" i="1"/>
  <c r="AF373" i="1"/>
  <c r="AE373" i="1"/>
  <c r="AA373" i="1"/>
  <c r="Z373" i="1"/>
  <c r="Q373" i="1"/>
  <c r="FT372" i="1"/>
  <c r="FQ372" i="1"/>
  <c r="FO372" i="1" s="1"/>
  <c r="FL372" i="1"/>
  <c r="FJ372" i="1" s="1"/>
  <c r="FG372" i="1"/>
  <c r="FE372" i="1" s="1"/>
  <c r="FB372" i="1"/>
  <c r="EZ372" i="1" s="1"/>
  <c r="EW372" i="1"/>
  <c r="EU372" i="1" s="1"/>
  <c r="ER372" i="1"/>
  <c r="EP372" i="1" s="1"/>
  <c r="EM372" i="1"/>
  <c r="EK372" i="1" s="1"/>
  <c r="EH372" i="1"/>
  <c r="EF372" i="1" s="1"/>
  <c r="EC372" i="1"/>
  <c r="EA372" i="1" s="1"/>
  <c r="DX372" i="1"/>
  <c r="DV372" i="1" s="1"/>
  <c r="DS372" i="1"/>
  <c r="DQ372" i="1" s="1"/>
  <c r="DN372" i="1"/>
  <c r="DL372" i="1" s="1"/>
  <c r="DI372" i="1"/>
  <c r="DG372" i="1" s="1"/>
  <c r="DD372" i="1"/>
  <c r="DB372" i="1" s="1"/>
  <c r="CY372" i="1"/>
  <c r="CW372" i="1" s="1"/>
  <c r="CT372" i="1"/>
  <c r="CR372" i="1" s="1"/>
  <c r="CO372" i="1"/>
  <c r="CM372" i="1" s="1"/>
  <c r="CJ372" i="1"/>
  <c r="CH372" i="1" s="1"/>
  <c r="CE372" i="1"/>
  <c r="CC372" i="1" s="1"/>
  <c r="BZ372" i="1"/>
  <c r="BX372" i="1" s="1"/>
  <c r="BU372" i="1"/>
  <c r="BS372" i="1" s="1"/>
  <c r="BO372" i="1"/>
  <c r="BN372" i="1"/>
  <c r="BJ372" i="1"/>
  <c r="BI372" i="1"/>
  <c r="BE372" i="1"/>
  <c r="BD372" i="1"/>
  <c r="AY372" i="1"/>
  <c r="AU372" i="1"/>
  <c r="AT372" i="1"/>
  <c r="AP372" i="1"/>
  <c r="AO372" i="1"/>
  <c r="AK372" i="1"/>
  <c r="AJ372" i="1"/>
  <c r="AF372" i="1"/>
  <c r="AE372" i="1"/>
  <c r="AA372" i="1"/>
  <c r="Z372" i="1"/>
  <c r="Q372" i="1"/>
  <c r="FT371" i="1"/>
  <c r="FQ371" i="1"/>
  <c r="FO371" i="1" s="1"/>
  <c r="FL371" i="1"/>
  <c r="FJ371" i="1" s="1"/>
  <c r="FG371" i="1"/>
  <c r="FE371" i="1" s="1"/>
  <c r="FB371" i="1"/>
  <c r="EZ371" i="1" s="1"/>
  <c r="EW371" i="1"/>
  <c r="EU371" i="1" s="1"/>
  <c r="ER371" i="1"/>
  <c r="EP371" i="1" s="1"/>
  <c r="EM371" i="1"/>
  <c r="EK371" i="1" s="1"/>
  <c r="EH371" i="1"/>
  <c r="EF371" i="1" s="1"/>
  <c r="EC371" i="1"/>
  <c r="EA371" i="1" s="1"/>
  <c r="DX371" i="1"/>
  <c r="DV371" i="1" s="1"/>
  <c r="DS371" i="1"/>
  <c r="DQ371" i="1" s="1"/>
  <c r="DN371" i="1"/>
  <c r="DL371" i="1" s="1"/>
  <c r="DI371" i="1"/>
  <c r="DG371" i="1" s="1"/>
  <c r="DD371" i="1"/>
  <c r="DB371" i="1" s="1"/>
  <c r="CY371" i="1"/>
  <c r="CW371" i="1" s="1"/>
  <c r="CT371" i="1"/>
  <c r="CR371" i="1" s="1"/>
  <c r="CO371" i="1"/>
  <c r="CM371" i="1" s="1"/>
  <c r="CJ371" i="1"/>
  <c r="CH371" i="1" s="1"/>
  <c r="CE371" i="1"/>
  <c r="CC371" i="1" s="1"/>
  <c r="BZ371" i="1"/>
  <c r="BX371" i="1" s="1"/>
  <c r="BU371" i="1"/>
  <c r="BS371" i="1" s="1"/>
  <c r="BO371" i="1"/>
  <c r="BN371" i="1"/>
  <c r="BJ371" i="1"/>
  <c r="BI371" i="1"/>
  <c r="BD371" i="1"/>
  <c r="AY371" i="1"/>
  <c r="AU371" i="1"/>
  <c r="AT371" i="1"/>
  <c r="AP371" i="1"/>
  <c r="AO371" i="1"/>
  <c r="AK371" i="1"/>
  <c r="AJ371" i="1"/>
  <c r="AF371" i="1"/>
  <c r="AE371" i="1"/>
  <c r="AA371" i="1"/>
  <c r="Z371" i="1"/>
  <c r="Q371" i="1"/>
  <c r="FT646" i="1"/>
  <c r="FQ646" i="1"/>
  <c r="FO646" i="1" s="1"/>
  <c r="FL646" i="1"/>
  <c r="FJ646" i="1" s="1"/>
  <c r="FG646" i="1"/>
  <c r="FE646" i="1" s="1"/>
  <c r="FB646" i="1"/>
  <c r="EZ646" i="1" s="1"/>
  <c r="EW646" i="1"/>
  <c r="EU646" i="1" s="1"/>
  <c r="ER646" i="1"/>
  <c r="EP646" i="1" s="1"/>
  <c r="EM646" i="1"/>
  <c r="EK646" i="1" s="1"/>
  <c r="EH646" i="1"/>
  <c r="EF646" i="1" s="1"/>
  <c r="EC646" i="1"/>
  <c r="EA646" i="1" s="1"/>
  <c r="DX646" i="1"/>
  <c r="DV646" i="1" s="1"/>
  <c r="DS646" i="1"/>
  <c r="DQ646" i="1" s="1"/>
  <c r="DN646" i="1"/>
  <c r="DL646" i="1" s="1"/>
  <c r="DI646" i="1"/>
  <c r="DG646" i="1" s="1"/>
  <c r="DD646" i="1"/>
  <c r="DB646" i="1" s="1"/>
  <c r="CY646" i="1"/>
  <c r="CW646" i="1" s="1"/>
  <c r="CT646" i="1"/>
  <c r="CR646" i="1" s="1"/>
  <c r="CO646" i="1"/>
  <c r="CM646" i="1" s="1"/>
  <c r="CJ646" i="1"/>
  <c r="CH646" i="1" s="1"/>
  <c r="CE646" i="1"/>
  <c r="CC646" i="1" s="1"/>
  <c r="BZ646" i="1"/>
  <c r="BX646" i="1" s="1"/>
  <c r="BU646" i="1"/>
  <c r="BS646" i="1" s="1"/>
  <c r="BO646" i="1"/>
  <c r="BN646" i="1"/>
  <c r="BJ646" i="1"/>
  <c r="BI646" i="1"/>
  <c r="BE646" i="1"/>
  <c r="BD646" i="1"/>
  <c r="AY646" i="1"/>
  <c r="AU646" i="1"/>
  <c r="AT646" i="1"/>
  <c r="AP646" i="1"/>
  <c r="AO646" i="1"/>
  <c r="AK646" i="1"/>
  <c r="AJ646" i="1"/>
  <c r="AF646" i="1"/>
  <c r="AE646" i="1"/>
  <c r="AA646" i="1"/>
  <c r="Z646" i="1"/>
  <c r="Q646" i="1"/>
  <c r="FT370" i="1"/>
  <c r="FQ370" i="1"/>
  <c r="FO370" i="1" s="1"/>
  <c r="FL370" i="1"/>
  <c r="FJ370" i="1" s="1"/>
  <c r="FG370" i="1"/>
  <c r="FE370" i="1" s="1"/>
  <c r="FB370" i="1"/>
  <c r="EZ370" i="1" s="1"/>
  <c r="EW370" i="1"/>
  <c r="EU370" i="1" s="1"/>
  <c r="ER370" i="1"/>
  <c r="EP370" i="1" s="1"/>
  <c r="EM370" i="1"/>
  <c r="EK370" i="1" s="1"/>
  <c r="EH370" i="1"/>
  <c r="EF370" i="1" s="1"/>
  <c r="EC370" i="1"/>
  <c r="EA370" i="1" s="1"/>
  <c r="DX370" i="1"/>
  <c r="DV370" i="1" s="1"/>
  <c r="DS370" i="1"/>
  <c r="DQ370" i="1" s="1"/>
  <c r="DN370" i="1"/>
  <c r="DL370" i="1" s="1"/>
  <c r="DI370" i="1"/>
  <c r="DG370" i="1" s="1"/>
  <c r="DD370" i="1"/>
  <c r="DB370" i="1" s="1"/>
  <c r="CY370" i="1"/>
  <c r="CW370" i="1" s="1"/>
  <c r="CT370" i="1"/>
  <c r="CR370" i="1" s="1"/>
  <c r="CO370" i="1"/>
  <c r="CM370" i="1" s="1"/>
  <c r="CJ370" i="1"/>
  <c r="CH370" i="1" s="1"/>
  <c r="CE370" i="1"/>
  <c r="CC370" i="1" s="1"/>
  <c r="BZ370" i="1"/>
  <c r="BX370" i="1" s="1"/>
  <c r="BU370" i="1"/>
  <c r="BS370" i="1" s="1"/>
  <c r="BO370" i="1"/>
  <c r="BN370" i="1"/>
  <c r="BJ370" i="1"/>
  <c r="BI370" i="1"/>
  <c r="BE370" i="1"/>
  <c r="BD370" i="1"/>
  <c r="AY370" i="1"/>
  <c r="AU370" i="1"/>
  <c r="AT370" i="1"/>
  <c r="AP370" i="1"/>
  <c r="AO370" i="1"/>
  <c r="AK370" i="1"/>
  <c r="AJ370" i="1"/>
  <c r="AF370" i="1"/>
  <c r="AE370" i="1"/>
  <c r="AA370" i="1"/>
  <c r="Z370" i="1"/>
  <c r="Q370" i="1"/>
  <c r="FT645" i="1"/>
  <c r="FQ645" i="1"/>
  <c r="FO645" i="1" s="1"/>
  <c r="FL645" i="1"/>
  <c r="FJ645" i="1" s="1"/>
  <c r="FG645" i="1"/>
  <c r="FE645" i="1" s="1"/>
  <c r="FB645" i="1"/>
  <c r="EZ645" i="1" s="1"/>
  <c r="EW645" i="1"/>
  <c r="EU645" i="1" s="1"/>
  <c r="ER645" i="1"/>
  <c r="EP645" i="1" s="1"/>
  <c r="EM645" i="1"/>
  <c r="EK645" i="1" s="1"/>
  <c r="EH645" i="1"/>
  <c r="EF645" i="1" s="1"/>
  <c r="EC645" i="1"/>
  <c r="EA645" i="1" s="1"/>
  <c r="DX645" i="1"/>
  <c r="DV645" i="1" s="1"/>
  <c r="DS645" i="1"/>
  <c r="DQ645" i="1" s="1"/>
  <c r="DN645" i="1"/>
  <c r="DL645" i="1" s="1"/>
  <c r="DI645" i="1"/>
  <c r="DG645" i="1" s="1"/>
  <c r="DD645" i="1"/>
  <c r="DB645" i="1" s="1"/>
  <c r="CY645" i="1"/>
  <c r="CW645" i="1" s="1"/>
  <c r="CT645" i="1"/>
  <c r="CR645" i="1" s="1"/>
  <c r="CO645" i="1"/>
  <c r="CM645" i="1" s="1"/>
  <c r="CJ645" i="1"/>
  <c r="CH645" i="1" s="1"/>
  <c r="CE645" i="1"/>
  <c r="CC645" i="1" s="1"/>
  <c r="BZ645" i="1"/>
  <c r="BX645" i="1" s="1"/>
  <c r="BU645" i="1"/>
  <c r="BS645" i="1" s="1"/>
  <c r="BO645" i="1"/>
  <c r="BN645" i="1"/>
  <c r="BJ645" i="1"/>
  <c r="BI645" i="1"/>
  <c r="BD645" i="1"/>
  <c r="AY645" i="1"/>
  <c r="AU645" i="1"/>
  <c r="AT645" i="1"/>
  <c r="AP645" i="1"/>
  <c r="AO645" i="1"/>
  <c r="AK645" i="1"/>
  <c r="AJ645" i="1"/>
  <c r="AF645" i="1"/>
  <c r="AE645" i="1"/>
  <c r="AA645" i="1"/>
  <c r="Z645" i="1"/>
  <c r="Q645" i="1"/>
  <c r="FT369" i="1"/>
  <c r="FQ369" i="1"/>
  <c r="FO369" i="1" s="1"/>
  <c r="FL369" i="1"/>
  <c r="FJ369" i="1" s="1"/>
  <c r="FG369" i="1"/>
  <c r="FE369" i="1" s="1"/>
  <c r="FB369" i="1"/>
  <c r="EZ369" i="1" s="1"/>
  <c r="EW369" i="1"/>
  <c r="EU369" i="1" s="1"/>
  <c r="ER369" i="1"/>
  <c r="EP369" i="1" s="1"/>
  <c r="EM369" i="1"/>
  <c r="EK369" i="1" s="1"/>
  <c r="EH369" i="1"/>
  <c r="EF369" i="1" s="1"/>
  <c r="EC369" i="1"/>
  <c r="EA369" i="1" s="1"/>
  <c r="DX369" i="1"/>
  <c r="DV369" i="1" s="1"/>
  <c r="DS369" i="1"/>
  <c r="DQ369" i="1" s="1"/>
  <c r="DN369" i="1"/>
  <c r="DL369" i="1" s="1"/>
  <c r="DI369" i="1"/>
  <c r="DG369" i="1" s="1"/>
  <c r="DD369" i="1"/>
  <c r="DB369" i="1" s="1"/>
  <c r="CY369" i="1"/>
  <c r="CW369" i="1" s="1"/>
  <c r="CT369" i="1"/>
  <c r="CR369" i="1" s="1"/>
  <c r="CO369" i="1"/>
  <c r="CM369" i="1" s="1"/>
  <c r="CJ369" i="1"/>
  <c r="CH369" i="1" s="1"/>
  <c r="CE369" i="1"/>
  <c r="CC369" i="1" s="1"/>
  <c r="BZ369" i="1"/>
  <c r="BX369" i="1" s="1"/>
  <c r="BU369" i="1"/>
  <c r="BS369" i="1" s="1"/>
  <c r="BO369" i="1"/>
  <c r="BN369" i="1"/>
  <c r="BJ369" i="1"/>
  <c r="BI369" i="1"/>
  <c r="BE369" i="1"/>
  <c r="BD369" i="1"/>
  <c r="AY369" i="1"/>
  <c r="AU369" i="1"/>
  <c r="AT369" i="1"/>
  <c r="AP369" i="1"/>
  <c r="AO369" i="1"/>
  <c r="AK369" i="1"/>
  <c r="AJ369" i="1"/>
  <c r="AF369" i="1"/>
  <c r="AE369" i="1"/>
  <c r="AA369" i="1"/>
  <c r="Z369" i="1"/>
  <c r="Q369" i="1"/>
  <c r="FT644" i="1"/>
  <c r="FQ644" i="1"/>
  <c r="FO644" i="1" s="1"/>
  <c r="FL644" i="1"/>
  <c r="FJ644" i="1" s="1"/>
  <c r="FG644" i="1"/>
  <c r="FE644" i="1" s="1"/>
  <c r="FB644" i="1"/>
  <c r="EZ644" i="1" s="1"/>
  <c r="EW644" i="1"/>
  <c r="EU644" i="1" s="1"/>
  <c r="ER644" i="1"/>
  <c r="EP644" i="1" s="1"/>
  <c r="EM644" i="1"/>
  <c r="EK644" i="1" s="1"/>
  <c r="EH644" i="1"/>
  <c r="EF644" i="1" s="1"/>
  <c r="EC644" i="1"/>
  <c r="EA644" i="1" s="1"/>
  <c r="DX644" i="1"/>
  <c r="DV644" i="1" s="1"/>
  <c r="DS644" i="1"/>
  <c r="DQ644" i="1" s="1"/>
  <c r="DN644" i="1"/>
  <c r="DL644" i="1" s="1"/>
  <c r="DI644" i="1"/>
  <c r="DG644" i="1" s="1"/>
  <c r="DD644" i="1"/>
  <c r="DB644" i="1" s="1"/>
  <c r="CY644" i="1"/>
  <c r="CW644" i="1" s="1"/>
  <c r="CT644" i="1"/>
  <c r="CR644" i="1" s="1"/>
  <c r="CO644" i="1"/>
  <c r="CM644" i="1" s="1"/>
  <c r="CJ644" i="1"/>
  <c r="CH644" i="1" s="1"/>
  <c r="CE644" i="1"/>
  <c r="CC644" i="1" s="1"/>
  <c r="BZ644" i="1"/>
  <c r="BX644" i="1" s="1"/>
  <c r="BU644" i="1"/>
  <c r="BS644" i="1" s="1"/>
  <c r="BO644" i="1"/>
  <c r="BN644" i="1"/>
  <c r="BJ644" i="1"/>
  <c r="BI644" i="1"/>
  <c r="BE644" i="1"/>
  <c r="BD644" i="1"/>
  <c r="AY644" i="1"/>
  <c r="AU644" i="1"/>
  <c r="AT644" i="1"/>
  <c r="AP644" i="1"/>
  <c r="AO644" i="1"/>
  <c r="AK644" i="1"/>
  <c r="AJ644" i="1"/>
  <c r="AF644" i="1"/>
  <c r="AE644" i="1"/>
  <c r="AA644" i="1"/>
  <c r="Z644" i="1"/>
  <c r="Q644" i="1"/>
  <c r="FT643" i="1"/>
  <c r="FQ643" i="1"/>
  <c r="FO643" i="1" s="1"/>
  <c r="FL643" i="1"/>
  <c r="FJ643" i="1" s="1"/>
  <c r="FG643" i="1"/>
  <c r="FE643" i="1" s="1"/>
  <c r="FB643" i="1"/>
  <c r="EZ643" i="1" s="1"/>
  <c r="EW643" i="1"/>
  <c r="EU643" i="1" s="1"/>
  <c r="ER643" i="1"/>
  <c r="EP643" i="1" s="1"/>
  <c r="EM643" i="1"/>
  <c r="EK643" i="1" s="1"/>
  <c r="EH643" i="1"/>
  <c r="EF643" i="1" s="1"/>
  <c r="EC643" i="1"/>
  <c r="EA643" i="1" s="1"/>
  <c r="DX643" i="1"/>
  <c r="DV643" i="1" s="1"/>
  <c r="DS643" i="1"/>
  <c r="DQ643" i="1" s="1"/>
  <c r="DN643" i="1"/>
  <c r="DL643" i="1" s="1"/>
  <c r="DI643" i="1"/>
  <c r="DG643" i="1" s="1"/>
  <c r="DD643" i="1"/>
  <c r="DB643" i="1" s="1"/>
  <c r="CY643" i="1"/>
  <c r="CW643" i="1" s="1"/>
  <c r="CT643" i="1"/>
  <c r="CR643" i="1" s="1"/>
  <c r="CO643" i="1"/>
  <c r="CM643" i="1" s="1"/>
  <c r="CJ643" i="1"/>
  <c r="CH643" i="1" s="1"/>
  <c r="CE643" i="1"/>
  <c r="CC643" i="1" s="1"/>
  <c r="BZ643" i="1"/>
  <c r="BX643" i="1" s="1"/>
  <c r="BU643" i="1"/>
  <c r="BS643" i="1" s="1"/>
  <c r="BO643" i="1"/>
  <c r="BN643" i="1"/>
  <c r="BJ643" i="1"/>
  <c r="BI643" i="1"/>
  <c r="BD643" i="1"/>
  <c r="AY643" i="1"/>
  <c r="AU643" i="1"/>
  <c r="AT643" i="1"/>
  <c r="AP643" i="1"/>
  <c r="AO643" i="1"/>
  <c r="AK643" i="1"/>
  <c r="AJ643" i="1"/>
  <c r="AF643" i="1"/>
  <c r="AE643" i="1"/>
  <c r="AA643" i="1"/>
  <c r="Z643" i="1"/>
  <c r="Q643" i="1"/>
  <c r="FT368" i="1"/>
  <c r="FQ368" i="1"/>
  <c r="FO368" i="1" s="1"/>
  <c r="FL368" i="1"/>
  <c r="FJ368" i="1" s="1"/>
  <c r="FG368" i="1"/>
  <c r="FE368" i="1" s="1"/>
  <c r="FB368" i="1"/>
  <c r="EZ368" i="1" s="1"/>
  <c r="EW368" i="1"/>
  <c r="EU368" i="1" s="1"/>
  <c r="ER368" i="1"/>
  <c r="EP368" i="1" s="1"/>
  <c r="EM368" i="1"/>
  <c r="EK368" i="1" s="1"/>
  <c r="EH368" i="1"/>
  <c r="EF368" i="1" s="1"/>
  <c r="EC368" i="1"/>
  <c r="EA368" i="1" s="1"/>
  <c r="DX368" i="1"/>
  <c r="DV368" i="1" s="1"/>
  <c r="DS368" i="1"/>
  <c r="DQ368" i="1" s="1"/>
  <c r="DN368" i="1"/>
  <c r="DL368" i="1" s="1"/>
  <c r="DI368" i="1"/>
  <c r="DG368" i="1" s="1"/>
  <c r="DD368" i="1"/>
  <c r="DB368" i="1" s="1"/>
  <c r="CY368" i="1"/>
  <c r="CW368" i="1" s="1"/>
  <c r="CT368" i="1"/>
  <c r="CR368" i="1" s="1"/>
  <c r="CO368" i="1"/>
  <c r="CM368" i="1" s="1"/>
  <c r="CJ368" i="1"/>
  <c r="CH368" i="1" s="1"/>
  <c r="CE368" i="1"/>
  <c r="CC368" i="1" s="1"/>
  <c r="BZ368" i="1"/>
  <c r="BX368" i="1" s="1"/>
  <c r="BU368" i="1"/>
  <c r="BS368" i="1" s="1"/>
  <c r="BO368" i="1"/>
  <c r="BN368" i="1"/>
  <c r="BJ368" i="1"/>
  <c r="BI368" i="1"/>
  <c r="BE368" i="1"/>
  <c r="BD368" i="1"/>
  <c r="AY368" i="1"/>
  <c r="AU368" i="1"/>
  <c r="AT368" i="1"/>
  <c r="AP368" i="1"/>
  <c r="AO368" i="1"/>
  <c r="AK368" i="1"/>
  <c r="AJ368" i="1"/>
  <c r="AF368" i="1"/>
  <c r="AE368" i="1"/>
  <c r="AA368" i="1"/>
  <c r="Z368" i="1"/>
  <c r="Q368" i="1"/>
  <c r="FT367" i="1"/>
  <c r="FQ367" i="1"/>
  <c r="FO367" i="1" s="1"/>
  <c r="FL367" i="1"/>
  <c r="FJ367" i="1" s="1"/>
  <c r="FG367" i="1"/>
  <c r="FE367" i="1" s="1"/>
  <c r="FB367" i="1"/>
  <c r="EZ367" i="1" s="1"/>
  <c r="EW367" i="1"/>
  <c r="EU367" i="1" s="1"/>
  <c r="ER367" i="1"/>
  <c r="EP367" i="1" s="1"/>
  <c r="EM367" i="1"/>
  <c r="EK367" i="1" s="1"/>
  <c r="EH367" i="1"/>
  <c r="EF367" i="1" s="1"/>
  <c r="EC367" i="1"/>
  <c r="EA367" i="1" s="1"/>
  <c r="DX367" i="1"/>
  <c r="DV367" i="1" s="1"/>
  <c r="DS367" i="1"/>
  <c r="DQ367" i="1" s="1"/>
  <c r="DN367" i="1"/>
  <c r="DL367" i="1" s="1"/>
  <c r="DI367" i="1"/>
  <c r="DG367" i="1" s="1"/>
  <c r="DD367" i="1"/>
  <c r="DB367" i="1" s="1"/>
  <c r="CY367" i="1"/>
  <c r="CW367" i="1" s="1"/>
  <c r="CT367" i="1"/>
  <c r="CR367" i="1" s="1"/>
  <c r="CO367" i="1"/>
  <c r="CM367" i="1" s="1"/>
  <c r="CJ367" i="1"/>
  <c r="CH367" i="1" s="1"/>
  <c r="CE367" i="1"/>
  <c r="CC367" i="1" s="1"/>
  <c r="BZ367" i="1"/>
  <c r="BX367" i="1" s="1"/>
  <c r="BU367" i="1"/>
  <c r="BS367" i="1" s="1"/>
  <c r="BO367" i="1"/>
  <c r="BN367" i="1"/>
  <c r="BJ367" i="1"/>
  <c r="BI367" i="1"/>
  <c r="BE367" i="1"/>
  <c r="BD367" i="1"/>
  <c r="AY367" i="1"/>
  <c r="AU367" i="1"/>
  <c r="AT367" i="1"/>
  <c r="AP367" i="1"/>
  <c r="AO367" i="1"/>
  <c r="AK367" i="1"/>
  <c r="AJ367" i="1"/>
  <c r="AF367" i="1"/>
  <c r="AE367" i="1"/>
  <c r="AA367" i="1"/>
  <c r="Z367" i="1"/>
  <c r="Q367" i="1"/>
  <c r="FT366" i="1"/>
  <c r="FQ366" i="1"/>
  <c r="FO366" i="1" s="1"/>
  <c r="FL366" i="1"/>
  <c r="FJ366" i="1" s="1"/>
  <c r="FG366" i="1"/>
  <c r="FE366" i="1" s="1"/>
  <c r="FB366" i="1"/>
  <c r="EZ366" i="1" s="1"/>
  <c r="EW366" i="1"/>
  <c r="EU366" i="1" s="1"/>
  <c r="ER366" i="1"/>
  <c r="EP366" i="1" s="1"/>
  <c r="EM366" i="1"/>
  <c r="EK366" i="1" s="1"/>
  <c r="EH366" i="1"/>
  <c r="EF366" i="1" s="1"/>
  <c r="EC366" i="1"/>
  <c r="EA366" i="1" s="1"/>
  <c r="DX366" i="1"/>
  <c r="DV366" i="1" s="1"/>
  <c r="DS366" i="1"/>
  <c r="DQ366" i="1" s="1"/>
  <c r="DN366" i="1"/>
  <c r="DL366" i="1" s="1"/>
  <c r="DI366" i="1"/>
  <c r="DG366" i="1" s="1"/>
  <c r="DD366" i="1"/>
  <c r="DB366" i="1" s="1"/>
  <c r="CY366" i="1"/>
  <c r="CW366" i="1" s="1"/>
  <c r="CT366" i="1"/>
  <c r="CR366" i="1" s="1"/>
  <c r="CO366" i="1"/>
  <c r="CM366" i="1" s="1"/>
  <c r="CJ366" i="1"/>
  <c r="CH366" i="1" s="1"/>
  <c r="CE366" i="1"/>
  <c r="CC366" i="1" s="1"/>
  <c r="BZ366" i="1"/>
  <c r="BX366" i="1" s="1"/>
  <c r="BU366" i="1"/>
  <c r="BS366" i="1" s="1"/>
  <c r="BO366" i="1"/>
  <c r="BN366" i="1"/>
  <c r="BJ366" i="1"/>
  <c r="BI366" i="1"/>
  <c r="BD366" i="1"/>
  <c r="AY366" i="1"/>
  <c r="AU366" i="1"/>
  <c r="AT366" i="1"/>
  <c r="AP366" i="1"/>
  <c r="AO366" i="1"/>
  <c r="AK366" i="1"/>
  <c r="AJ366" i="1"/>
  <c r="AF366" i="1"/>
  <c r="AE366" i="1"/>
  <c r="AA366" i="1"/>
  <c r="Z366" i="1"/>
  <c r="Q366" i="1"/>
  <c r="FT365" i="1"/>
  <c r="FQ365" i="1"/>
  <c r="FO365" i="1" s="1"/>
  <c r="FL365" i="1"/>
  <c r="FJ365" i="1" s="1"/>
  <c r="FG365" i="1"/>
  <c r="FE365" i="1" s="1"/>
  <c r="FB365" i="1"/>
  <c r="EZ365" i="1" s="1"/>
  <c r="EW365" i="1"/>
  <c r="EU365" i="1" s="1"/>
  <c r="ER365" i="1"/>
  <c r="EP365" i="1" s="1"/>
  <c r="EM365" i="1"/>
  <c r="EK365" i="1" s="1"/>
  <c r="EH365" i="1"/>
  <c r="EF365" i="1" s="1"/>
  <c r="EC365" i="1"/>
  <c r="EA365" i="1" s="1"/>
  <c r="DX365" i="1"/>
  <c r="DV365" i="1" s="1"/>
  <c r="DS365" i="1"/>
  <c r="DQ365" i="1" s="1"/>
  <c r="DN365" i="1"/>
  <c r="DL365" i="1" s="1"/>
  <c r="DI365" i="1"/>
  <c r="DG365" i="1" s="1"/>
  <c r="DD365" i="1"/>
  <c r="DB365" i="1" s="1"/>
  <c r="CY365" i="1"/>
  <c r="CW365" i="1" s="1"/>
  <c r="CT365" i="1"/>
  <c r="CR365" i="1" s="1"/>
  <c r="CO365" i="1"/>
  <c r="CM365" i="1" s="1"/>
  <c r="CJ365" i="1"/>
  <c r="CH365" i="1" s="1"/>
  <c r="CE365" i="1"/>
  <c r="CC365" i="1" s="1"/>
  <c r="BZ365" i="1"/>
  <c r="BX365" i="1" s="1"/>
  <c r="BU365" i="1"/>
  <c r="BS365" i="1" s="1"/>
  <c r="BO365" i="1"/>
  <c r="BN365" i="1"/>
  <c r="BJ365" i="1"/>
  <c r="BI365" i="1"/>
  <c r="BD365" i="1"/>
  <c r="AY365" i="1"/>
  <c r="AU365" i="1"/>
  <c r="AT365" i="1"/>
  <c r="AP365" i="1"/>
  <c r="AO365" i="1"/>
  <c r="AK365" i="1"/>
  <c r="AJ365" i="1"/>
  <c r="AF365" i="1"/>
  <c r="AE365" i="1"/>
  <c r="AA365" i="1"/>
  <c r="Z365" i="1"/>
  <c r="Q365" i="1"/>
  <c r="FT642" i="1"/>
  <c r="FQ642" i="1"/>
  <c r="FO642" i="1" s="1"/>
  <c r="FL642" i="1"/>
  <c r="FJ642" i="1" s="1"/>
  <c r="FG642" i="1"/>
  <c r="FE642" i="1" s="1"/>
  <c r="FB642" i="1"/>
  <c r="EZ642" i="1" s="1"/>
  <c r="EW642" i="1"/>
  <c r="EU642" i="1" s="1"/>
  <c r="ER642" i="1"/>
  <c r="EP642" i="1" s="1"/>
  <c r="EM642" i="1"/>
  <c r="EK642" i="1" s="1"/>
  <c r="EH642" i="1"/>
  <c r="EF642" i="1" s="1"/>
  <c r="EC642" i="1"/>
  <c r="EA642" i="1" s="1"/>
  <c r="DX642" i="1"/>
  <c r="DV642" i="1" s="1"/>
  <c r="DS642" i="1"/>
  <c r="DQ642" i="1" s="1"/>
  <c r="DN642" i="1"/>
  <c r="DL642" i="1" s="1"/>
  <c r="DI642" i="1"/>
  <c r="DG642" i="1" s="1"/>
  <c r="DD642" i="1"/>
  <c r="DB642" i="1" s="1"/>
  <c r="CY642" i="1"/>
  <c r="CW642" i="1" s="1"/>
  <c r="CT642" i="1"/>
  <c r="CR642" i="1" s="1"/>
  <c r="CO642" i="1"/>
  <c r="CM642" i="1" s="1"/>
  <c r="CJ642" i="1"/>
  <c r="CH642" i="1" s="1"/>
  <c r="CE642" i="1"/>
  <c r="CC642" i="1" s="1"/>
  <c r="BZ642" i="1"/>
  <c r="BX642" i="1" s="1"/>
  <c r="BU642" i="1"/>
  <c r="BS642" i="1" s="1"/>
  <c r="BO642" i="1"/>
  <c r="BN642" i="1"/>
  <c r="BJ642" i="1"/>
  <c r="BI642" i="1"/>
  <c r="BE642" i="1"/>
  <c r="BD642" i="1"/>
  <c r="AY642" i="1"/>
  <c r="AU642" i="1"/>
  <c r="AT642" i="1"/>
  <c r="AP642" i="1"/>
  <c r="AO642" i="1"/>
  <c r="AK642" i="1"/>
  <c r="AJ642" i="1"/>
  <c r="AF642" i="1"/>
  <c r="AE642" i="1"/>
  <c r="AA642" i="1"/>
  <c r="Z642" i="1"/>
  <c r="Q642" i="1"/>
  <c r="FT641" i="1"/>
  <c r="FQ641" i="1"/>
  <c r="FO641" i="1" s="1"/>
  <c r="FL641" i="1"/>
  <c r="FJ641" i="1" s="1"/>
  <c r="FG641" i="1"/>
  <c r="FE641" i="1" s="1"/>
  <c r="FB641" i="1"/>
  <c r="EZ641" i="1" s="1"/>
  <c r="EW641" i="1"/>
  <c r="EU641" i="1" s="1"/>
  <c r="ER641" i="1"/>
  <c r="EP641" i="1" s="1"/>
  <c r="EM641" i="1"/>
  <c r="EK641" i="1" s="1"/>
  <c r="EH641" i="1"/>
  <c r="EF641" i="1" s="1"/>
  <c r="EC641" i="1"/>
  <c r="EA641" i="1" s="1"/>
  <c r="DX641" i="1"/>
  <c r="DV641" i="1" s="1"/>
  <c r="DS641" i="1"/>
  <c r="DQ641" i="1" s="1"/>
  <c r="DN641" i="1"/>
  <c r="DL641" i="1" s="1"/>
  <c r="DI641" i="1"/>
  <c r="DG641" i="1" s="1"/>
  <c r="DD641" i="1"/>
  <c r="DB641" i="1" s="1"/>
  <c r="CY641" i="1"/>
  <c r="CW641" i="1" s="1"/>
  <c r="CT641" i="1"/>
  <c r="CR641" i="1" s="1"/>
  <c r="CO641" i="1"/>
  <c r="CM641" i="1" s="1"/>
  <c r="CJ641" i="1"/>
  <c r="CH641" i="1" s="1"/>
  <c r="CE641" i="1"/>
  <c r="CC641" i="1" s="1"/>
  <c r="BZ641" i="1"/>
  <c r="BX641" i="1" s="1"/>
  <c r="BU641" i="1"/>
  <c r="BS641" i="1" s="1"/>
  <c r="BO641" i="1"/>
  <c r="BN641" i="1"/>
  <c r="BJ641" i="1"/>
  <c r="BI641" i="1"/>
  <c r="BE641" i="1"/>
  <c r="BD641" i="1"/>
  <c r="AY641" i="1"/>
  <c r="AU641" i="1"/>
  <c r="AT641" i="1"/>
  <c r="AP641" i="1"/>
  <c r="AO641" i="1"/>
  <c r="AK641" i="1"/>
  <c r="AJ641" i="1"/>
  <c r="AF641" i="1"/>
  <c r="AE641" i="1"/>
  <c r="AA641" i="1"/>
  <c r="Z641" i="1"/>
  <c r="Q641" i="1"/>
  <c r="FT640" i="1"/>
  <c r="FQ640" i="1"/>
  <c r="FO640" i="1" s="1"/>
  <c r="FL640" i="1"/>
  <c r="FJ640" i="1" s="1"/>
  <c r="FG640" i="1"/>
  <c r="FE640" i="1" s="1"/>
  <c r="FB640" i="1"/>
  <c r="EZ640" i="1" s="1"/>
  <c r="EW640" i="1"/>
  <c r="EU640" i="1" s="1"/>
  <c r="ER640" i="1"/>
  <c r="EP640" i="1" s="1"/>
  <c r="EM640" i="1"/>
  <c r="EK640" i="1" s="1"/>
  <c r="EH640" i="1"/>
  <c r="EF640" i="1" s="1"/>
  <c r="EC640" i="1"/>
  <c r="EA640" i="1" s="1"/>
  <c r="DX640" i="1"/>
  <c r="DV640" i="1" s="1"/>
  <c r="DS640" i="1"/>
  <c r="DQ640" i="1" s="1"/>
  <c r="DN640" i="1"/>
  <c r="DL640" i="1" s="1"/>
  <c r="DI640" i="1"/>
  <c r="DG640" i="1" s="1"/>
  <c r="DD640" i="1"/>
  <c r="DB640" i="1" s="1"/>
  <c r="CY640" i="1"/>
  <c r="CW640" i="1" s="1"/>
  <c r="CT640" i="1"/>
  <c r="CR640" i="1" s="1"/>
  <c r="CO640" i="1"/>
  <c r="CM640" i="1" s="1"/>
  <c r="CJ640" i="1"/>
  <c r="CH640" i="1" s="1"/>
  <c r="CE640" i="1"/>
  <c r="CC640" i="1" s="1"/>
  <c r="BZ640" i="1"/>
  <c r="BX640" i="1" s="1"/>
  <c r="BU640" i="1"/>
  <c r="BS640" i="1" s="1"/>
  <c r="BO640" i="1"/>
  <c r="BN640" i="1"/>
  <c r="BJ640" i="1"/>
  <c r="BI640" i="1"/>
  <c r="BE640" i="1"/>
  <c r="BD640" i="1"/>
  <c r="AY640" i="1"/>
  <c r="AU640" i="1"/>
  <c r="AT640" i="1"/>
  <c r="AP640" i="1"/>
  <c r="AO640" i="1"/>
  <c r="AK640" i="1"/>
  <c r="AJ640" i="1"/>
  <c r="AF640" i="1"/>
  <c r="AE640" i="1"/>
  <c r="AA640" i="1"/>
  <c r="Z640" i="1"/>
  <c r="Q640" i="1"/>
  <c r="FT362" i="1"/>
  <c r="FQ362" i="1"/>
  <c r="FO362" i="1" s="1"/>
  <c r="FL362" i="1"/>
  <c r="FJ362" i="1" s="1"/>
  <c r="FG362" i="1"/>
  <c r="FE362" i="1" s="1"/>
  <c r="FB362" i="1"/>
  <c r="EZ362" i="1" s="1"/>
  <c r="EW362" i="1"/>
  <c r="EU362" i="1" s="1"/>
  <c r="ER362" i="1"/>
  <c r="EP362" i="1" s="1"/>
  <c r="EM362" i="1"/>
  <c r="EK362" i="1" s="1"/>
  <c r="EH362" i="1"/>
  <c r="EF362" i="1" s="1"/>
  <c r="EC362" i="1"/>
  <c r="EA362" i="1" s="1"/>
  <c r="DX362" i="1"/>
  <c r="DV362" i="1" s="1"/>
  <c r="DS362" i="1"/>
  <c r="DQ362" i="1" s="1"/>
  <c r="DN362" i="1"/>
  <c r="DL362" i="1" s="1"/>
  <c r="DI362" i="1"/>
  <c r="DG362" i="1" s="1"/>
  <c r="DD362" i="1"/>
  <c r="DB362" i="1" s="1"/>
  <c r="CY362" i="1"/>
  <c r="CW362" i="1" s="1"/>
  <c r="CT362" i="1"/>
  <c r="CR362" i="1" s="1"/>
  <c r="CO362" i="1"/>
  <c r="CM362" i="1" s="1"/>
  <c r="CJ362" i="1"/>
  <c r="CH362" i="1" s="1"/>
  <c r="CE362" i="1"/>
  <c r="CC362" i="1" s="1"/>
  <c r="BZ362" i="1"/>
  <c r="BX362" i="1" s="1"/>
  <c r="BU362" i="1"/>
  <c r="BS362" i="1" s="1"/>
  <c r="BO362" i="1"/>
  <c r="BN362" i="1"/>
  <c r="BJ362" i="1"/>
  <c r="BI362" i="1"/>
  <c r="BE362" i="1"/>
  <c r="BD362" i="1"/>
  <c r="AY362" i="1"/>
  <c r="AU362" i="1"/>
  <c r="AT362" i="1"/>
  <c r="AP362" i="1"/>
  <c r="AO362" i="1"/>
  <c r="AK362" i="1"/>
  <c r="AJ362" i="1"/>
  <c r="AF362" i="1"/>
  <c r="AE362" i="1"/>
  <c r="AA362" i="1"/>
  <c r="Z362" i="1"/>
  <c r="Q362" i="1"/>
  <c r="FT360" i="1"/>
  <c r="FQ360" i="1"/>
  <c r="FO360" i="1" s="1"/>
  <c r="FL360" i="1"/>
  <c r="FJ360" i="1" s="1"/>
  <c r="FG360" i="1"/>
  <c r="FE360" i="1" s="1"/>
  <c r="FB360" i="1"/>
  <c r="EZ360" i="1" s="1"/>
  <c r="EW360" i="1"/>
  <c r="EU360" i="1" s="1"/>
  <c r="ER360" i="1"/>
  <c r="EP360" i="1" s="1"/>
  <c r="EM360" i="1"/>
  <c r="EK360" i="1" s="1"/>
  <c r="EH360" i="1"/>
  <c r="EF360" i="1" s="1"/>
  <c r="EC360" i="1"/>
  <c r="EA360" i="1" s="1"/>
  <c r="DX360" i="1"/>
  <c r="DV360" i="1" s="1"/>
  <c r="DS360" i="1"/>
  <c r="DQ360" i="1" s="1"/>
  <c r="DN360" i="1"/>
  <c r="DL360" i="1" s="1"/>
  <c r="DI360" i="1"/>
  <c r="DG360" i="1" s="1"/>
  <c r="DD360" i="1"/>
  <c r="DB360" i="1" s="1"/>
  <c r="CY360" i="1"/>
  <c r="CW360" i="1" s="1"/>
  <c r="CT360" i="1"/>
  <c r="CR360" i="1" s="1"/>
  <c r="CO360" i="1"/>
  <c r="CM360" i="1" s="1"/>
  <c r="CJ360" i="1"/>
  <c r="CH360" i="1" s="1"/>
  <c r="CE360" i="1"/>
  <c r="CC360" i="1" s="1"/>
  <c r="BZ360" i="1"/>
  <c r="BX360" i="1" s="1"/>
  <c r="BU360" i="1"/>
  <c r="BS360" i="1" s="1"/>
  <c r="BO360" i="1"/>
  <c r="BN360" i="1"/>
  <c r="BJ360" i="1"/>
  <c r="BI360" i="1"/>
  <c r="BE360" i="1"/>
  <c r="BD360" i="1"/>
  <c r="AY360" i="1"/>
  <c r="AU360" i="1"/>
  <c r="AT360" i="1"/>
  <c r="AP360" i="1"/>
  <c r="AO360" i="1"/>
  <c r="AK360" i="1"/>
  <c r="AJ360" i="1"/>
  <c r="AF360" i="1"/>
  <c r="AE360" i="1"/>
  <c r="AA360" i="1"/>
  <c r="Z360" i="1"/>
  <c r="Q360" i="1"/>
  <c r="FT359" i="1"/>
  <c r="FQ359" i="1"/>
  <c r="FO359" i="1" s="1"/>
  <c r="FL359" i="1"/>
  <c r="FJ359" i="1" s="1"/>
  <c r="FG359" i="1"/>
  <c r="FE359" i="1" s="1"/>
  <c r="FB359" i="1"/>
  <c r="EZ359" i="1" s="1"/>
  <c r="EW359" i="1"/>
  <c r="EU359" i="1" s="1"/>
  <c r="ER359" i="1"/>
  <c r="EP359" i="1" s="1"/>
  <c r="EM359" i="1"/>
  <c r="EK359" i="1" s="1"/>
  <c r="EH359" i="1"/>
  <c r="EF359" i="1" s="1"/>
  <c r="EC359" i="1"/>
  <c r="EA359" i="1" s="1"/>
  <c r="DX359" i="1"/>
  <c r="DV359" i="1" s="1"/>
  <c r="DS359" i="1"/>
  <c r="DQ359" i="1" s="1"/>
  <c r="DN359" i="1"/>
  <c r="DL359" i="1" s="1"/>
  <c r="DI359" i="1"/>
  <c r="DG359" i="1" s="1"/>
  <c r="DD359" i="1"/>
  <c r="DB359" i="1" s="1"/>
  <c r="CY359" i="1"/>
  <c r="CW359" i="1" s="1"/>
  <c r="CT359" i="1"/>
  <c r="CR359" i="1" s="1"/>
  <c r="CO359" i="1"/>
  <c r="CM359" i="1" s="1"/>
  <c r="CJ359" i="1"/>
  <c r="CH359" i="1" s="1"/>
  <c r="CE359" i="1"/>
  <c r="CC359" i="1" s="1"/>
  <c r="BZ359" i="1"/>
  <c r="BX359" i="1" s="1"/>
  <c r="BU359" i="1"/>
  <c r="BS359" i="1" s="1"/>
  <c r="BO359" i="1"/>
  <c r="BN359" i="1"/>
  <c r="BJ359" i="1"/>
  <c r="BI359" i="1"/>
  <c r="BE359" i="1"/>
  <c r="BD359" i="1"/>
  <c r="AY359" i="1"/>
  <c r="AU359" i="1"/>
  <c r="AT359" i="1"/>
  <c r="AP359" i="1"/>
  <c r="AO359" i="1"/>
  <c r="AK359" i="1"/>
  <c r="AJ359" i="1"/>
  <c r="AF359" i="1"/>
  <c r="AE359" i="1"/>
  <c r="AA359" i="1"/>
  <c r="Z359" i="1"/>
  <c r="Q359" i="1"/>
  <c r="FT358" i="1"/>
  <c r="FQ358" i="1"/>
  <c r="FO358" i="1" s="1"/>
  <c r="FL358" i="1"/>
  <c r="FJ358" i="1" s="1"/>
  <c r="FG358" i="1"/>
  <c r="FE358" i="1" s="1"/>
  <c r="FB358" i="1"/>
  <c r="EZ358" i="1" s="1"/>
  <c r="EW358" i="1"/>
  <c r="EU358" i="1" s="1"/>
  <c r="ER358" i="1"/>
  <c r="EP358" i="1" s="1"/>
  <c r="EM358" i="1"/>
  <c r="EK358" i="1" s="1"/>
  <c r="EH358" i="1"/>
  <c r="EF358" i="1" s="1"/>
  <c r="EC358" i="1"/>
  <c r="EA358" i="1" s="1"/>
  <c r="DX358" i="1"/>
  <c r="DV358" i="1" s="1"/>
  <c r="DS358" i="1"/>
  <c r="DQ358" i="1" s="1"/>
  <c r="DN358" i="1"/>
  <c r="DL358" i="1" s="1"/>
  <c r="DI358" i="1"/>
  <c r="DG358" i="1" s="1"/>
  <c r="DD358" i="1"/>
  <c r="DB358" i="1" s="1"/>
  <c r="CY358" i="1"/>
  <c r="CW358" i="1" s="1"/>
  <c r="CT358" i="1"/>
  <c r="CR358" i="1" s="1"/>
  <c r="CO358" i="1"/>
  <c r="CM358" i="1" s="1"/>
  <c r="CJ358" i="1"/>
  <c r="CH358" i="1" s="1"/>
  <c r="CE358" i="1"/>
  <c r="CC358" i="1" s="1"/>
  <c r="BZ358" i="1"/>
  <c r="BX358" i="1" s="1"/>
  <c r="BU358" i="1"/>
  <c r="BS358" i="1" s="1"/>
  <c r="BO358" i="1"/>
  <c r="BN358" i="1"/>
  <c r="BJ358" i="1"/>
  <c r="BI358" i="1"/>
  <c r="BD358" i="1"/>
  <c r="AY358" i="1"/>
  <c r="AU358" i="1"/>
  <c r="AT358" i="1"/>
  <c r="AP358" i="1"/>
  <c r="AO358" i="1"/>
  <c r="AK358" i="1"/>
  <c r="AJ358" i="1"/>
  <c r="AF358" i="1"/>
  <c r="AE358" i="1"/>
  <c r="AA358" i="1"/>
  <c r="Z358" i="1"/>
  <c r="Q358" i="1"/>
  <c r="FT357" i="1"/>
  <c r="FQ357" i="1"/>
  <c r="FO357" i="1" s="1"/>
  <c r="FL357" i="1"/>
  <c r="FJ357" i="1" s="1"/>
  <c r="FG357" i="1"/>
  <c r="FE357" i="1" s="1"/>
  <c r="FB357" i="1"/>
  <c r="EZ357" i="1" s="1"/>
  <c r="EW357" i="1"/>
  <c r="EU357" i="1" s="1"/>
  <c r="ER357" i="1"/>
  <c r="EP357" i="1" s="1"/>
  <c r="EM357" i="1"/>
  <c r="EK357" i="1" s="1"/>
  <c r="EH357" i="1"/>
  <c r="EF357" i="1" s="1"/>
  <c r="EC357" i="1"/>
  <c r="EA357" i="1" s="1"/>
  <c r="DX357" i="1"/>
  <c r="DV357" i="1" s="1"/>
  <c r="DS357" i="1"/>
  <c r="DQ357" i="1" s="1"/>
  <c r="DN357" i="1"/>
  <c r="DL357" i="1" s="1"/>
  <c r="DI357" i="1"/>
  <c r="DG357" i="1" s="1"/>
  <c r="DD357" i="1"/>
  <c r="DB357" i="1" s="1"/>
  <c r="CY357" i="1"/>
  <c r="CW357" i="1" s="1"/>
  <c r="CT357" i="1"/>
  <c r="CR357" i="1" s="1"/>
  <c r="CO357" i="1"/>
  <c r="CM357" i="1" s="1"/>
  <c r="CJ357" i="1"/>
  <c r="CH357" i="1" s="1"/>
  <c r="CE357" i="1"/>
  <c r="CC357" i="1" s="1"/>
  <c r="BZ357" i="1"/>
  <c r="BX357" i="1" s="1"/>
  <c r="BU357" i="1"/>
  <c r="BS357" i="1" s="1"/>
  <c r="BO357" i="1"/>
  <c r="BN357" i="1"/>
  <c r="BJ357" i="1"/>
  <c r="BI357" i="1"/>
  <c r="BE357" i="1"/>
  <c r="BD357" i="1"/>
  <c r="AY357" i="1"/>
  <c r="AU357" i="1"/>
  <c r="AT357" i="1"/>
  <c r="AP357" i="1"/>
  <c r="AO357" i="1"/>
  <c r="AK357" i="1"/>
  <c r="AJ357" i="1"/>
  <c r="AF357" i="1"/>
  <c r="AE357" i="1"/>
  <c r="AA357" i="1"/>
  <c r="Z357" i="1"/>
  <c r="Q357" i="1"/>
  <c r="FT356" i="1"/>
  <c r="FQ356" i="1"/>
  <c r="FO356" i="1" s="1"/>
  <c r="FL356" i="1"/>
  <c r="FJ356" i="1" s="1"/>
  <c r="FG356" i="1"/>
  <c r="FE356" i="1" s="1"/>
  <c r="FB356" i="1"/>
  <c r="EZ356" i="1" s="1"/>
  <c r="EW356" i="1"/>
  <c r="EU356" i="1" s="1"/>
  <c r="ER356" i="1"/>
  <c r="EP356" i="1" s="1"/>
  <c r="EM356" i="1"/>
  <c r="EK356" i="1" s="1"/>
  <c r="EH356" i="1"/>
  <c r="EF356" i="1" s="1"/>
  <c r="EC356" i="1"/>
  <c r="EA356" i="1" s="1"/>
  <c r="DX356" i="1"/>
  <c r="DV356" i="1" s="1"/>
  <c r="DS356" i="1"/>
  <c r="DQ356" i="1" s="1"/>
  <c r="DN356" i="1"/>
  <c r="DL356" i="1" s="1"/>
  <c r="DI356" i="1"/>
  <c r="DG356" i="1" s="1"/>
  <c r="DD356" i="1"/>
  <c r="DB356" i="1" s="1"/>
  <c r="CY356" i="1"/>
  <c r="CW356" i="1" s="1"/>
  <c r="CT356" i="1"/>
  <c r="CR356" i="1" s="1"/>
  <c r="CO356" i="1"/>
  <c r="CM356" i="1" s="1"/>
  <c r="CJ356" i="1"/>
  <c r="CH356" i="1" s="1"/>
  <c r="CE356" i="1"/>
  <c r="CC356" i="1" s="1"/>
  <c r="BZ356" i="1"/>
  <c r="BX356" i="1" s="1"/>
  <c r="BU356" i="1"/>
  <c r="BS356" i="1" s="1"/>
  <c r="BO356" i="1"/>
  <c r="BN356" i="1"/>
  <c r="BJ356" i="1"/>
  <c r="BI356" i="1"/>
  <c r="BE356" i="1"/>
  <c r="BD356" i="1"/>
  <c r="AY356" i="1"/>
  <c r="AU356" i="1"/>
  <c r="AT356" i="1"/>
  <c r="AP356" i="1"/>
  <c r="AO356" i="1"/>
  <c r="AK356" i="1"/>
  <c r="AJ356" i="1"/>
  <c r="AF356" i="1"/>
  <c r="AE356" i="1"/>
  <c r="AA356" i="1"/>
  <c r="Z356" i="1"/>
  <c r="Q356" i="1"/>
  <c r="FT355" i="1"/>
  <c r="FQ355" i="1"/>
  <c r="FO355" i="1" s="1"/>
  <c r="FL355" i="1"/>
  <c r="FJ355" i="1" s="1"/>
  <c r="FG355" i="1"/>
  <c r="FE355" i="1" s="1"/>
  <c r="FB355" i="1"/>
  <c r="EZ355" i="1" s="1"/>
  <c r="EW355" i="1"/>
  <c r="EU355" i="1" s="1"/>
  <c r="ER355" i="1"/>
  <c r="EP355" i="1" s="1"/>
  <c r="EM355" i="1"/>
  <c r="EK355" i="1" s="1"/>
  <c r="EH355" i="1"/>
  <c r="EF355" i="1" s="1"/>
  <c r="EC355" i="1"/>
  <c r="EA355" i="1" s="1"/>
  <c r="DX355" i="1"/>
  <c r="DV355" i="1" s="1"/>
  <c r="DS355" i="1"/>
  <c r="DQ355" i="1" s="1"/>
  <c r="DN355" i="1"/>
  <c r="DL355" i="1" s="1"/>
  <c r="DI355" i="1"/>
  <c r="DG355" i="1" s="1"/>
  <c r="DD355" i="1"/>
  <c r="DB355" i="1" s="1"/>
  <c r="CY355" i="1"/>
  <c r="CW355" i="1" s="1"/>
  <c r="CT355" i="1"/>
  <c r="CR355" i="1" s="1"/>
  <c r="CO355" i="1"/>
  <c r="CM355" i="1" s="1"/>
  <c r="CJ355" i="1"/>
  <c r="CH355" i="1" s="1"/>
  <c r="CE355" i="1"/>
  <c r="CC355" i="1" s="1"/>
  <c r="BZ355" i="1"/>
  <c r="BX355" i="1" s="1"/>
  <c r="BU355" i="1"/>
  <c r="BS355" i="1" s="1"/>
  <c r="BO355" i="1"/>
  <c r="BN355" i="1"/>
  <c r="BJ355" i="1"/>
  <c r="BI355" i="1"/>
  <c r="BE355" i="1"/>
  <c r="BD355" i="1"/>
  <c r="AY355" i="1"/>
  <c r="AU355" i="1"/>
  <c r="AT355" i="1"/>
  <c r="AP355" i="1"/>
  <c r="AO355" i="1"/>
  <c r="AK355" i="1"/>
  <c r="AJ355" i="1"/>
  <c r="AF355" i="1"/>
  <c r="AE355" i="1"/>
  <c r="AA355" i="1"/>
  <c r="Z355" i="1"/>
  <c r="Q355" i="1"/>
  <c r="FT353" i="1"/>
  <c r="FQ353" i="1"/>
  <c r="FO353" i="1" s="1"/>
  <c r="FL353" i="1"/>
  <c r="FJ353" i="1" s="1"/>
  <c r="FG353" i="1"/>
  <c r="FE353" i="1" s="1"/>
  <c r="FB353" i="1"/>
  <c r="EZ353" i="1" s="1"/>
  <c r="EW353" i="1"/>
  <c r="EU353" i="1" s="1"/>
  <c r="ER353" i="1"/>
  <c r="EP353" i="1" s="1"/>
  <c r="EM353" i="1"/>
  <c r="EK353" i="1" s="1"/>
  <c r="EH353" i="1"/>
  <c r="EF353" i="1" s="1"/>
  <c r="EC353" i="1"/>
  <c r="EA353" i="1" s="1"/>
  <c r="DX353" i="1"/>
  <c r="DV353" i="1" s="1"/>
  <c r="DS353" i="1"/>
  <c r="DQ353" i="1" s="1"/>
  <c r="DN353" i="1"/>
  <c r="DL353" i="1" s="1"/>
  <c r="DI353" i="1"/>
  <c r="DG353" i="1" s="1"/>
  <c r="DD353" i="1"/>
  <c r="DB353" i="1" s="1"/>
  <c r="CY353" i="1"/>
  <c r="CW353" i="1" s="1"/>
  <c r="CT353" i="1"/>
  <c r="CR353" i="1" s="1"/>
  <c r="CO353" i="1"/>
  <c r="CM353" i="1" s="1"/>
  <c r="CJ353" i="1"/>
  <c r="CH353" i="1" s="1"/>
  <c r="CE353" i="1"/>
  <c r="CC353" i="1" s="1"/>
  <c r="BZ353" i="1"/>
  <c r="BX353" i="1" s="1"/>
  <c r="BU353" i="1"/>
  <c r="BS353" i="1" s="1"/>
  <c r="BO353" i="1"/>
  <c r="BN353" i="1"/>
  <c r="BJ353" i="1"/>
  <c r="BI353" i="1"/>
  <c r="BE353" i="1"/>
  <c r="BD353" i="1"/>
  <c r="AY353" i="1"/>
  <c r="AU353" i="1"/>
  <c r="AT353" i="1"/>
  <c r="AP353" i="1"/>
  <c r="AO353" i="1"/>
  <c r="AK353" i="1"/>
  <c r="AJ353" i="1"/>
  <c r="AF353" i="1"/>
  <c r="AE353" i="1"/>
  <c r="AA353" i="1"/>
  <c r="Z353" i="1"/>
  <c r="Q353" i="1"/>
  <c r="FT352" i="1"/>
  <c r="FQ352" i="1"/>
  <c r="FO352" i="1" s="1"/>
  <c r="FL352" i="1"/>
  <c r="FJ352" i="1" s="1"/>
  <c r="FG352" i="1"/>
  <c r="FE352" i="1" s="1"/>
  <c r="FB352" i="1"/>
  <c r="EZ352" i="1" s="1"/>
  <c r="EW352" i="1"/>
  <c r="EU352" i="1" s="1"/>
  <c r="ER352" i="1"/>
  <c r="EP352" i="1" s="1"/>
  <c r="EM352" i="1"/>
  <c r="EK352" i="1" s="1"/>
  <c r="EH352" i="1"/>
  <c r="EF352" i="1" s="1"/>
  <c r="EC352" i="1"/>
  <c r="EA352" i="1" s="1"/>
  <c r="DX352" i="1"/>
  <c r="DV352" i="1" s="1"/>
  <c r="DS352" i="1"/>
  <c r="DQ352" i="1" s="1"/>
  <c r="DN352" i="1"/>
  <c r="DL352" i="1" s="1"/>
  <c r="DI352" i="1"/>
  <c r="DG352" i="1" s="1"/>
  <c r="DD352" i="1"/>
  <c r="DB352" i="1" s="1"/>
  <c r="CY352" i="1"/>
  <c r="CW352" i="1" s="1"/>
  <c r="CT352" i="1"/>
  <c r="CR352" i="1" s="1"/>
  <c r="CO352" i="1"/>
  <c r="CM352" i="1" s="1"/>
  <c r="CJ352" i="1"/>
  <c r="CH352" i="1" s="1"/>
  <c r="CE352" i="1"/>
  <c r="CC352" i="1" s="1"/>
  <c r="BZ352" i="1"/>
  <c r="BX352" i="1" s="1"/>
  <c r="BU352" i="1"/>
  <c r="BS352" i="1" s="1"/>
  <c r="BO352" i="1"/>
  <c r="BN352" i="1"/>
  <c r="BJ352" i="1"/>
  <c r="BI352" i="1"/>
  <c r="BE352" i="1"/>
  <c r="BD352" i="1"/>
  <c r="AY352" i="1"/>
  <c r="AU352" i="1"/>
  <c r="AT352" i="1"/>
  <c r="AP352" i="1"/>
  <c r="AO352" i="1"/>
  <c r="AK352" i="1"/>
  <c r="AJ352" i="1"/>
  <c r="AF352" i="1"/>
  <c r="AE352" i="1"/>
  <c r="AA352" i="1"/>
  <c r="Z352" i="1"/>
  <c r="Q352" i="1"/>
  <c r="FT637" i="1"/>
  <c r="FQ637" i="1"/>
  <c r="FO637" i="1" s="1"/>
  <c r="FL637" i="1"/>
  <c r="FJ637" i="1" s="1"/>
  <c r="FG637" i="1"/>
  <c r="FE637" i="1" s="1"/>
  <c r="FB637" i="1"/>
  <c r="EZ637" i="1" s="1"/>
  <c r="EW637" i="1"/>
  <c r="EU637" i="1" s="1"/>
  <c r="ER637" i="1"/>
  <c r="EP637" i="1" s="1"/>
  <c r="EM637" i="1"/>
  <c r="EK637" i="1" s="1"/>
  <c r="EH637" i="1"/>
  <c r="EF637" i="1" s="1"/>
  <c r="EC637" i="1"/>
  <c r="EA637" i="1" s="1"/>
  <c r="DX637" i="1"/>
  <c r="DV637" i="1" s="1"/>
  <c r="DS637" i="1"/>
  <c r="DQ637" i="1" s="1"/>
  <c r="DN637" i="1"/>
  <c r="DL637" i="1" s="1"/>
  <c r="DI637" i="1"/>
  <c r="DG637" i="1" s="1"/>
  <c r="DD637" i="1"/>
  <c r="DB637" i="1" s="1"/>
  <c r="CY637" i="1"/>
  <c r="CW637" i="1" s="1"/>
  <c r="CT637" i="1"/>
  <c r="CR637" i="1" s="1"/>
  <c r="CO637" i="1"/>
  <c r="CM637" i="1" s="1"/>
  <c r="CJ637" i="1"/>
  <c r="CH637" i="1" s="1"/>
  <c r="CE637" i="1"/>
  <c r="CC637" i="1" s="1"/>
  <c r="BZ637" i="1"/>
  <c r="BX637" i="1" s="1"/>
  <c r="BU637" i="1"/>
  <c r="BS637" i="1" s="1"/>
  <c r="BO637" i="1"/>
  <c r="BN637" i="1"/>
  <c r="BJ637" i="1"/>
  <c r="BI637" i="1"/>
  <c r="BE637" i="1"/>
  <c r="BD637" i="1"/>
  <c r="AY637" i="1"/>
  <c r="AU637" i="1"/>
  <c r="AT637" i="1"/>
  <c r="AP637" i="1"/>
  <c r="AO637" i="1"/>
  <c r="AK637" i="1"/>
  <c r="AJ637" i="1"/>
  <c r="AF637" i="1"/>
  <c r="AE637" i="1"/>
  <c r="AA637" i="1"/>
  <c r="Z637" i="1"/>
  <c r="Q637" i="1"/>
  <c r="FT351" i="1"/>
  <c r="FQ351" i="1"/>
  <c r="FO351" i="1" s="1"/>
  <c r="FL351" i="1"/>
  <c r="FJ351" i="1" s="1"/>
  <c r="FG351" i="1"/>
  <c r="FE351" i="1" s="1"/>
  <c r="FB351" i="1"/>
  <c r="EZ351" i="1" s="1"/>
  <c r="EW351" i="1"/>
  <c r="EU351" i="1" s="1"/>
  <c r="ER351" i="1"/>
  <c r="EP351" i="1" s="1"/>
  <c r="EM351" i="1"/>
  <c r="EK351" i="1" s="1"/>
  <c r="EH351" i="1"/>
  <c r="EF351" i="1" s="1"/>
  <c r="EC351" i="1"/>
  <c r="EA351" i="1" s="1"/>
  <c r="DX351" i="1"/>
  <c r="DV351" i="1" s="1"/>
  <c r="DS351" i="1"/>
  <c r="DQ351" i="1" s="1"/>
  <c r="DN351" i="1"/>
  <c r="DL351" i="1" s="1"/>
  <c r="DI351" i="1"/>
  <c r="DG351" i="1" s="1"/>
  <c r="DD351" i="1"/>
  <c r="DB351" i="1" s="1"/>
  <c r="CY351" i="1"/>
  <c r="CW351" i="1" s="1"/>
  <c r="CT351" i="1"/>
  <c r="CR351" i="1" s="1"/>
  <c r="CO351" i="1"/>
  <c r="CM351" i="1" s="1"/>
  <c r="CJ351" i="1"/>
  <c r="CH351" i="1" s="1"/>
  <c r="CE351" i="1"/>
  <c r="CC351" i="1" s="1"/>
  <c r="BZ351" i="1"/>
  <c r="BX351" i="1" s="1"/>
  <c r="BU351" i="1"/>
  <c r="BS351" i="1" s="1"/>
  <c r="BO351" i="1"/>
  <c r="BN351" i="1"/>
  <c r="BJ351" i="1"/>
  <c r="BI351" i="1"/>
  <c r="BD351" i="1"/>
  <c r="AY351" i="1"/>
  <c r="AU351" i="1"/>
  <c r="AT351" i="1"/>
  <c r="AP351" i="1"/>
  <c r="AO351" i="1"/>
  <c r="AK351" i="1"/>
  <c r="AJ351" i="1"/>
  <c r="AF351" i="1"/>
  <c r="AE351" i="1"/>
  <c r="AA351" i="1"/>
  <c r="Z351" i="1"/>
  <c r="Q351" i="1"/>
  <c r="FT350" i="1"/>
  <c r="FQ350" i="1"/>
  <c r="FO350" i="1" s="1"/>
  <c r="FL350" i="1"/>
  <c r="FJ350" i="1" s="1"/>
  <c r="FG350" i="1"/>
  <c r="FE350" i="1" s="1"/>
  <c r="FB350" i="1"/>
  <c r="EZ350" i="1" s="1"/>
  <c r="EW350" i="1"/>
  <c r="EU350" i="1" s="1"/>
  <c r="ER350" i="1"/>
  <c r="EP350" i="1" s="1"/>
  <c r="EM350" i="1"/>
  <c r="EK350" i="1" s="1"/>
  <c r="EH350" i="1"/>
  <c r="EF350" i="1" s="1"/>
  <c r="EC350" i="1"/>
  <c r="EA350" i="1" s="1"/>
  <c r="DX350" i="1"/>
  <c r="DV350" i="1" s="1"/>
  <c r="DS350" i="1"/>
  <c r="DQ350" i="1" s="1"/>
  <c r="DN350" i="1"/>
  <c r="DL350" i="1" s="1"/>
  <c r="DI350" i="1"/>
  <c r="DG350" i="1" s="1"/>
  <c r="DD350" i="1"/>
  <c r="DB350" i="1" s="1"/>
  <c r="CY350" i="1"/>
  <c r="CW350" i="1" s="1"/>
  <c r="CT350" i="1"/>
  <c r="CR350" i="1" s="1"/>
  <c r="CO350" i="1"/>
  <c r="CM350" i="1" s="1"/>
  <c r="CJ350" i="1"/>
  <c r="CH350" i="1" s="1"/>
  <c r="CE350" i="1"/>
  <c r="CC350" i="1" s="1"/>
  <c r="BZ350" i="1"/>
  <c r="BX350" i="1" s="1"/>
  <c r="BU350" i="1"/>
  <c r="BS350" i="1" s="1"/>
  <c r="BO350" i="1"/>
  <c r="BN350" i="1"/>
  <c r="BJ350" i="1"/>
  <c r="BI350" i="1"/>
  <c r="BE350" i="1"/>
  <c r="BD350" i="1"/>
  <c r="AY350" i="1"/>
  <c r="AU350" i="1"/>
  <c r="AT350" i="1"/>
  <c r="AP350" i="1"/>
  <c r="AO350" i="1"/>
  <c r="AK350" i="1"/>
  <c r="AJ350" i="1"/>
  <c r="AF350" i="1"/>
  <c r="AE350" i="1"/>
  <c r="AA350" i="1"/>
  <c r="Z350" i="1"/>
  <c r="Q350" i="1"/>
  <c r="FT349" i="1"/>
  <c r="FQ349" i="1"/>
  <c r="FO349" i="1" s="1"/>
  <c r="FL349" i="1"/>
  <c r="FJ349" i="1" s="1"/>
  <c r="FG349" i="1"/>
  <c r="FE349" i="1" s="1"/>
  <c r="FB349" i="1"/>
  <c r="EZ349" i="1" s="1"/>
  <c r="EW349" i="1"/>
  <c r="EU349" i="1" s="1"/>
  <c r="ER349" i="1"/>
  <c r="EP349" i="1" s="1"/>
  <c r="EM349" i="1"/>
  <c r="EK349" i="1" s="1"/>
  <c r="EH349" i="1"/>
  <c r="EF349" i="1" s="1"/>
  <c r="EC349" i="1"/>
  <c r="EA349" i="1" s="1"/>
  <c r="DX349" i="1"/>
  <c r="DV349" i="1" s="1"/>
  <c r="DS349" i="1"/>
  <c r="DQ349" i="1" s="1"/>
  <c r="DN349" i="1"/>
  <c r="DL349" i="1" s="1"/>
  <c r="DI349" i="1"/>
  <c r="DG349" i="1" s="1"/>
  <c r="DD349" i="1"/>
  <c r="DB349" i="1" s="1"/>
  <c r="CY349" i="1"/>
  <c r="CW349" i="1" s="1"/>
  <c r="CT349" i="1"/>
  <c r="CR349" i="1" s="1"/>
  <c r="CO349" i="1"/>
  <c r="CM349" i="1" s="1"/>
  <c r="CJ349" i="1"/>
  <c r="CH349" i="1" s="1"/>
  <c r="CE349" i="1"/>
  <c r="CC349" i="1" s="1"/>
  <c r="BZ349" i="1"/>
  <c r="BX349" i="1" s="1"/>
  <c r="BU349" i="1"/>
  <c r="BS349" i="1" s="1"/>
  <c r="BO349" i="1"/>
  <c r="BN349" i="1"/>
  <c r="BJ349" i="1"/>
  <c r="BI349" i="1"/>
  <c r="BD349" i="1"/>
  <c r="AY349" i="1"/>
  <c r="AU349" i="1"/>
  <c r="AT349" i="1"/>
  <c r="AP349" i="1"/>
  <c r="AO349" i="1"/>
  <c r="AK349" i="1"/>
  <c r="AJ349" i="1"/>
  <c r="AF349" i="1"/>
  <c r="AE349" i="1"/>
  <c r="AA349" i="1"/>
  <c r="Z349" i="1"/>
  <c r="Q349" i="1"/>
  <c r="FT348" i="1"/>
  <c r="FQ348" i="1"/>
  <c r="FO348" i="1" s="1"/>
  <c r="FL348" i="1"/>
  <c r="FJ348" i="1" s="1"/>
  <c r="FG348" i="1"/>
  <c r="FE348" i="1" s="1"/>
  <c r="FB348" i="1"/>
  <c r="EZ348" i="1" s="1"/>
  <c r="EW348" i="1"/>
  <c r="EU348" i="1" s="1"/>
  <c r="ER348" i="1"/>
  <c r="EP348" i="1" s="1"/>
  <c r="EM348" i="1"/>
  <c r="EK348" i="1" s="1"/>
  <c r="EH348" i="1"/>
  <c r="EF348" i="1" s="1"/>
  <c r="EC348" i="1"/>
  <c r="EA348" i="1" s="1"/>
  <c r="DX348" i="1"/>
  <c r="DV348" i="1" s="1"/>
  <c r="DS348" i="1"/>
  <c r="DQ348" i="1" s="1"/>
  <c r="DN348" i="1"/>
  <c r="DL348" i="1" s="1"/>
  <c r="DI348" i="1"/>
  <c r="DG348" i="1" s="1"/>
  <c r="DD348" i="1"/>
  <c r="DB348" i="1" s="1"/>
  <c r="CY348" i="1"/>
  <c r="CW348" i="1" s="1"/>
  <c r="CT348" i="1"/>
  <c r="CR348" i="1" s="1"/>
  <c r="CO348" i="1"/>
  <c r="CM348" i="1" s="1"/>
  <c r="CJ348" i="1"/>
  <c r="CH348" i="1" s="1"/>
  <c r="CE348" i="1"/>
  <c r="CC348" i="1" s="1"/>
  <c r="BZ348" i="1"/>
  <c r="BX348" i="1" s="1"/>
  <c r="BU348" i="1"/>
  <c r="BS348" i="1" s="1"/>
  <c r="BO348" i="1"/>
  <c r="BN348" i="1"/>
  <c r="BJ348" i="1"/>
  <c r="BI348" i="1"/>
  <c r="BE348" i="1"/>
  <c r="BD348" i="1"/>
  <c r="AY348" i="1"/>
  <c r="AU348" i="1"/>
  <c r="AT348" i="1"/>
  <c r="AP348" i="1"/>
  <c r="AO348" i="1"/>
  <c r="AK348" i="1"/>
  <c r="AJ348" i="1"/>
  <c r="AF348" i="1"/>
  <c r="AE348" i="1"/>
  <c r="AA348" i="1"/>
  <c r="Z348" i="1"/>
  <c r="Q348" i="1"/>
  <c r="FT347" i="1"/>
  <c r="FQ347" i="1"/>
  <c r="FO347" i="1" s="1"/>
  <c r="FL347" i="1"/>
  <c r="FJ347" i="1" s="1"/>
  <c r="FG347" i="1"/>
  <c r="FE347" i="1" s="1"/>
  <c r="FB347" i="1"/>
  <c r="EZ347" i="1" s="1"/>
  <c r="EW347" i="1"/>
  <c r="EU347" i="1" s="1"/>
  <c r="ER347" i="1"/>
  <c r="EP347" i="1" s="1"/>
  <c r="EM347" i="1"/>
  <c r="EK347" i="1" s="1"/>
  <c r="EH347" i="1"/>
  <c r="EF347" i="1" s="1"/>
  <c r="EC347" i="1"/>
  <c r="EA347" i="1" s="1"/>
  <c r="DX347" i="1"/>
  <c r="DV347" i="1" s="1"/>
  <c r="DS347" i="1"/>
  <c r="DQ347" i="1" s="1"/>
  <c r="DN347" i="1"/>
  <c r="DL347" i="1" s="1"/>
  <c r="DI347" i="1"/>
  <c r="DG347" i="1" s="1"/>
  <c r="DD347" i="1"/>
  <c r="DB347" i="1" s="1"/>
  <c r="CY347" i="1"/>
  <c r="CW347" i="1" s="1"/>
  <c r="CT347" i="1"/>
  <c r="CR347" i="1" s="1"/>
  <c r="CO347" i="1"/>
  <c r="CM347" i="1" s="1"/>
  <c r="CJ347" i="1"/>
  <c r="CH347" i="1" s="1"/>
  <c r="CE347" i="1"/>
  <c r="CC347" i="1" s="1"/>
  <c r="BZ347" i="1"/>
  <c r="BX347" i="1" s="1"/>
  <c r="BU347" i="1"/>
  <c r="BS347" i="1" s="1"/>
  <c r="BO347" i="1"/>
  <c r="BN347" i="1"/>
  <c r="BJ347" i="1"/>
  <c r="BI347" i="1"/>
  <c r="BD347" i="1"/>
  <c r="AY347" i="1"/>
  <c r="AU347" i="1"/>
  <c r="AT347" i="1"/>
  <c r="AP347" i="1"/>
  <c r="AO347" i="1"/>
  <c r="AK347" i="1"/>
  <c r="AJ347" i="1"/>
  <c r="AF347" i="1"/>
  <c r="AE347" i="1"/>
  <c r="AA347" i="1"/>
  <c r="Z347" i="1"/>
  <c r="Q347" i="1"/>
  <c r="FT346" i="1"/>
  <c r="FQ346" i="1"/>
  <c r="FO346" i="1" s="1"/>
  <c r="FL346" i="1"/>
  <c r="FJ346" i="1" s="1"/>
  <c r="FG346" i="1"/>
  <c r="FE346" i="1" s="1"/>
  <c r="FB346" i="1"/>
  <c r="EZ346" i="1" s="1"/>
  <c r="EW346" i="1"/>
  <c r="EU346" i="1" s="1"/>
  <c r="ER346" i="1"/>
  <c r="EP346" i="1" s="1"/>
  <c r="EM346" i="1"/>
  <c r="EK346" i="1" s="1"/>
  <c r="EH346" i="1"/>
  <c r="EF346" i="1" s="1"/>
  <c r="EC346" i="1"/>
  <c r="EA346" i="1" s="1"/>
  <c r="DX346" i="1"/>
  <c r="DV346" i="1" s="1"/>
  <c r="DS346" i="1"/>
  <c r="DQ346" i="1" s="1"/>
  <c r="DN346" i="1"/>
  <c r="DL346" i="1" s="1"/>
  <c r="DI346" i="1"/>
  <c r="DG346" i="1" s="1"/>
  <c r="DD346" i="1"/>
  <c r="DB346" i="1" s="1"/>
  <c r="CY346" i="1"/>
  <c r="CW346" i="1" s="1"/>
  <c r="CT346" i="1"/>
  <c r="CR346" i="1" s="1"/>
  <c r="CO346" i="1"/>
  <c r="CM346" i="1" s="1"/>
  <c r="CJ346" i="1"/>
  <c r="CH346" i="1" s="1"/>
  <c r="CE346" i="1"/>
  <c r="CC346" i="1" s="1"/>
  <c r="BZ346" i="1"/>
  <c r="BX346" i="1" s="1"/>
  <c r="BU346" i="1"/>
  <c r="BS346" i="1" s="1"/>
  <c r="BO346" i="1"/>
  <c r="BN346" i="1"/>
  <c r="BJ346" i="1"/>
  <c r="BI346" i="1"/>
  <c r="BD346" i="1"/>
  <c r="AY346" i="1"/>
  <c r="AU346" i="1"/>
  <c r="AT346" i="1"/>
  <c r="AP346" i="1"/>
  <c r="AO346" i="1"/>
  <c r="AK346" i="1"/>
  <c r="AJ346" i="1"/>
  <c r="AF346" i="1"/>
  <c r="AE346" i="1"/>
  <c r="AA346" i="1"/>
  <c r="Z346" i="1"/>
  <c r="Q346" i="1"/>
  <c r="FT636" i="1"/>
  <c r="FQ636" i="1"/>
  <c r="FO636" i="1" s="1"/>
  <c r="FL636" i="1"/>
  <c r="FJ636" i="1" s="1"/>
  <c r="FG636" i="1"/>
  <c r="FE636" i="1" s="1"/>
  <c r="FB636" i="1"/>
  <c r="EZ636" i="1" s="1"/>
  <c r="EW636" i="1"/>
  <c r="EU636" i="1" s="1"/>
  <c r="ER636" i="1"/>
  <c r="EP636" i="1" s="1"/>
  <c r="EM636" i="1"/>
  <c r="EK636" i="1" s="1"/>
  <c r="EH636" i="1"/>
  <c r="EF636" i="1" s="1"/>
  <c r="EC636" i="1"/>
  <c r="EA636" i="1" s="1"/>
  <c r="DX636" i="1"/>
  <c r="DV636" i="1" s="1"/>
  <c r="DS636" i="1"/>
  <c r="DQ636" i="1" s="1"/>
  <c r="DN636" i="1"/>
  <c r="DL636" i="1" s="1"/>
  <c r="DI636" i="1"/>
  <c r="DG636" i="1" s="1"/>
  <c r="DD636" i="1"/>
  <c r="DB636" i="1" s="1"/>
  <c r="CY636" i="1"/>
  <c r="CW636" i="1" s="1"/>
  <c r="CT636" i="1"/>
  <c r="CR636" i="1" s="1"/>
  <c r="CO636" i="1"/>
  <c r="CM636" i="1" s="1"/>
  <c r="CJ636" i="1"/>
  <c r="CH636" i="1" s="1"/>
  <c r="CE636" i="1"/>
  <c r="CC636" i="1" s="1"/>
  <c r="BZ636" i="1"/>
  <c r="BX636" i="1" s="1"/>
  <c r="BU636" i="1"/>
  <c r="BS636" i="1" s="1"/>
  <c r="BO636" i="1"/>
  <c r="BN636" i="1"/>
  <c r="BJ636" i="1"/>
  <c r="BI636" i="1"/>
  <c r="BE636" i="1"/>
  <c r="BD636" i="1"/>
  <c r="AY636" i="1"/>
  <c r="AU636" i="1"/>
  <c r="AT636" i="1"/>
  <c r="AP636" i="1"/>
  <c r="AO636" i="1"/>
  <c r="AK636" i="1"/>
  <c r="AJ636" i="1"/>
  <c r="AF636" i="1"/>
  <c r="AE636" i="1"/>
  <c r="AA636" i="1"/>
  <c r="Z636" i="1"/>
  <c r="Q636" i="1"/>
  <c r="FT344" i="1"/>
  <c r="FQ344" i="1"/>
  <c r="FO344" i="1" s="1"/>
  <c r="FL344" i="1"/>
  <c r="FJ344" i="1" s="1"/>
  <c r="FG344" i="1"/>
  <c r="FE344" i="1" s="1"/>
  <c r="FB344" i="1"/>
  <c r="EZ344" i="1" s="1"/>
  <c r="EW344" i="1"/>
  <c r="EU344" i="1" s="1"/>
  <c r="ER344" i="1"/>
  <c r="EP344" i="1" s="1"/>
  <c r="EM344" i="1"/>
  <c r="EK344" i="1" s="1"/>
  <c r="EH344" i="1"/>
  <c r="EF344" i="1" s="1"/>
  <c r="EC344" i="1"/>
  <c r="EA344" i="1" s="1"/>
  <c r="DX344" i="1"/>
  <c r="DV344" i="1" s="1"/>
  <c r="DS344" i="1"/>
  <c r="DQ344" i="1" s="1"/>
  <c r="DN344" i="1"/>
  <c r="DL344" i="1" s="1"/>
  <c r="DI344" i="1"/>
  <c r="DG344" i="1" s="1"/>
  <c r="DD344" i="1"/>
  <c r="DB344" i="1" s="1"/>
  <c r="CY344" i="1"/>
  <c r="CW344" i="1" s="1"/>
  <c r="CT344" i="1"/>
  <c r="CR344" i="1" s="1"/>
  <c r="CO344" i="1"/>
  <c r="CM344" i="1" s="1"/>
  <c r="CJ344" i="1"/>
  <c r="CH344" i="1" s="1"/>
  <c r="CE344" i="1"/>
  <c r="CC344" i="1" s="1"/>
  <c r="BZ344" i="1"/>
  <c r="BX344" i="1" s="1"/>
  <c r="BU344" i="1"/>
  <c r="BS344" i="1" s="1"/>
  <c r="BO344" i="1"/>
  <c r="BN344" i="1"/>
  <c r="BJ344" i="1"/>
  <c r="BI344" i="1"/>
  <c r="BE344" i="1"/>
  <c r="BD344" i="1"/>
  <c r="AY344" i="1"/>
  <c r="AU344" i="1"/>
  <c r="AT344" i="1"/>
  <c r="AP344" i="1"/>
  <c r="AO344" i="1"/>
  <c r="AK344" i="1"/>
  <c r="AJ344" i="1"/>
  <c r="AF344" i="1"/>
  <c r="AE344" i="1"/>
  <c r="AA344" i="1"/>
  <c r="Z344" i="1"/>
  <c r="Q344" i="1"/>
  <c r="FT635" i="1"/>
  <c r="FQ635" i="1"/>
  <c r="FO635" i="1" s="1"/>
  <c r="FL635" i="1"/>
  <c r="FJ635" i="1" s="1"/>
  <c r="FG635" i="1"/>
  <c r="FE635" i="1" s="1"/>
  <c r="FB635" i="1"/>
  <c r="EZ635" i="1" s="1"/>
  <c r="EW635" i="1"/>
  <c r="EU635" i="1" s="1"/>
  <c r="ER635" i="1"/>
  <c r="EP635" i="1" s="1"/>
  <c r="EM635" i="1"/>
  <c r="EK635" i="1" s="1"/>
  <c r="EH635" i="1"/>
  <c r="EF635" i="1" s="1"/>
  <c r="EC635" i="1"/>
  <c r="EA635" i="1" s="1"/>
  <c r="DX635" i="1"/>
  <c r="DV635" i="1" s="1"/>
  <c r="DS635" i="1"/>
  <c r="DQ635" i="1" s="1"/>
  <c r="DN635" i="1"/>
  <c r="DL635" i="1" s="1"/>
  <c r="DI635" i="1"/>
  <c r="DG635" i="1" s="1"/>
  <c r="DD635" i="1"/>
  <c r="DB635" i="1" s="1"/>
  <c r="CY635" i="1"/>
  <c r="CW635" i="1" s="1"/>
  <c r="CT635" i="1"/>
  <c r="CR635" i="1" s="1"/>
  <c r="CO635" i="1"/>
  <c r="CM635" i="1" s="1"/>
  <c r="CJ635" i="1"/>
  <c r="CH635" i="1" s="1"/>
  <c r="CE635" i="1"/>
  <c r="CC635" i="1" s="1"/>
  <c r="BZ635" i="1"/>
  <c r="BX635" i="1" s="1"/>
  <c r="BU635" i="1"/>
  <c r="BS635" i="1" s="1"/>
  <c r="BO635" i="1"/>
  <c r="BN635" i="1"/>
  <c r="BJ635" i="1"/>
  <c r="BI635" i="1"/>
  <c r="BE635" i="1"/>
  <c r="BD635" i="1"/>
  <c r="AY635" i="1"/>
  <c r="AU635" i="1"/>
  <c r="AT635" i="1"/>
  <c r="AP635" i="1"/>
  <c r="AO635" i="1"/>
  <c r="AK635" i="1"/>
  <c r="AJ635" i="1"/>
  <c r="AF635" i="1"/>
  <c r="AE635" i="1"/>
  <c r="AA635" i="1"/>
  <c r="Z635" i="1"/>
  <c r="Q635" i="1"/>
  <c r="FT634" i="1"/>
  <c r="FQ634" i="1"/>
  <c r="FO634" i="1" s="1"/>
  <c r="FL634" i="1"/>
  <c r="FJ634" i="1" s="1"/>
  <c r="FG634" i="1"/>
  <c r="FE634" i="1" s="1"/>
  <c r="FB634" i="1"/>
  <c r="EZ634" i="1" s="1"/>
  <c r="EW634" i="1"/>
  <c r="EU634" i="1" s="1"/>
  <c r="ER634" i="1"/>
  <c r="EP634" i="1" s="1"/>
  <c r="EM634" i="1"/>
  <c r="EK634" i="1" s="1"/>
  <c r="EH634" i="1"/>
  <c r="EF634" i="1" s="1"/>
  <c r="EC634" i="1"/>
  <c r="EA634" i="1" s="1"/>
  <c r="DX634" i="1"/>
  <c r="DV634" i="1" s="1"/>
  <c r="DS634" i="1"/>
  <c r="DQ634" i="1" s="1"/>
  <c r="DN634" i="1"/>
  <c r="DL634" i="1" s="1"/>
  <c r="DI634" i="1"/>
  <c r="DG634" i="1" s="1"/>
  <c r="DD634" i="1"/>
  <c r="DB634" i="1" s="1"/>
  <c r="CY634" i="1"/>
  <c r="CW634" i="1" s="1"/>
  <c r="CT634" i="1"/>
  <c r="CR634" i="1" s="1"/>
  <c r="CO634" i="1"/>
  <c r="CM634" i="1" s="1"/>
  <c r="CJ634" i="1"/>
  <c r="CH634" i="1" s="1"/>
  <c r="CE634" i="1"/>
  <c r="CC634" i="1" s="1"/>
  <c r="BZ634" i="1"/>
  <c r="BX634" i="1" s="1"/>
  <c r="BU634" i="1"/>
  <c r="BS634" i="1" s="1"/>
  <c r="BO634" i="1"/>
  <c r="BN634" i="1"/>
  <c r="BJ634" i="1"/>
  <c r="BI634" i="1"/>
  <c r="BD634" i="1"/>
  <c r="AY634" i="1"/>
  <c r="AU634" i="1"/>
  <c r="AT634" i="1"/>
  <c r="AP634" i="1"/>
  <c r="AO634" i="1"/>
  <c r="AK634" i="1"/>
  <c r="AJ634" i="1"/>
  <c r="AF634" i="1"/>
  <c r="AE634" i="1"/>
  <c r="AA634" i="1"/>
  <c r="Z634" i="1"/>
  <c r="Q634" i="1"/>
  <c r="FT343" i="1"/>
  <c r="FQ343" i="1"/>
  <c r="FO343" i="1" s="1"/>
  <c r="FL343" i="1"/>
  <c r="FJ343" i="1" s="1"/>
  <c r="FG343" i="1"/>
  <c r="FE343" i="1" s="1"/>
  <c r="FB343" i="1"/>
  <c r="EZ343" i="1" s="1"/>
  <c r="EW343" i="1"/>
  <c r="EU343" i="1" s="1"/>
  <c r="ER343" i="1"/>
  <c r="EP343" i="1" s="1"/>
  <c r="EM343" i="1"/>
  <c r="EK343" i="1" s="1"/>
  <c r="EH343" i="1"/>
  <c r="EF343" i="1" s="1"/>
  <c r="EC343" i="1"/>
  <c r="EA343" i="1" s="1"/>
  <c r="DX343" i="1"/>
  <c r="DV343" i="1" s="1"/>
  <c r="DS343" i="1"/>
  <c r="DQ343" i="1" s="1"/>
  <c r="DN343" i="1"/>
  <c r="DL343" i="1" s="1"/>
  <c r="DI343" i="1"/>
  <c r="DG343" i="1" s="1"/>
  <c r="DD343" i="1"/>
  <c r="DB343" i="1" s="1"/>
  <c r="CY343" i="1"/>
  <c r="CW343" i="1" s="1"/>
  <c r="CT343" i="1"/>
  <c r="CR343" i="1" s="1"/>
  <c r="CO343" i="1"/>
  <c r="CM343" i="1" s="1"/>
  <c r="CJ343" i="1"/>
  <c r="CH343" i="1" s="1"/>
  <c r="CE343" i="1"/>
  <c r="CC343" i="1" s="1"/>
  <c r="BZ343" i="1"/>
  <c r="BX343" i="1" s="1"/>
  <c r="BU343" i="1"/>
  <c r="BS343" i="1" s="1"/>
  <c r="BO343" i="1"/>
  <c r="BN343" i="1"/>
  <c r="BJ343" i="1"/>
  <c r="BI343" i="1"/>
  <c r="BE343" i="1"/>
  <c r="BD343" i="1"/>
  <c r="AY343" i="1"/>
  <c r="AU343" i="1"/>
  <c r="AT343" i="1"/>
  <c r="AP343" i="1"/>
  <c r="AO343" i="1"/>
  <c r="AK343" i="1"/>
  <c r="AJ343" i="1"/>
  <c r="AF343" i="1"/>
  <c r="AE343" i="1"/>
  <c r="AA343" i="1"/>
  <c r="Z343" i="1"/>
  <c r="Q343" i="1"/>
  <c r="FT342" i="1"/>
  <c r="FQ342" i="1"/>
  <c r="FO342" i="1" s="1"/>
  <c r="FL342" i="1"/>
  <c r="FJ342" i="1" s="1"/>
  <c r="FG342" i="1"/>
  <c r="FE342" i="1" s="1"/>
  <c r="FB342" i="1"/>
  <c r="EZ342" i="1" s="1"/>
  <c r="EW342" i="1"/>
  <c r="EU342" i="1" s="1"/>
  <c r="ER342" i="1"/>
  <c r="EP342" i="1" s="1"/>
  <c r="EM342" i="1"/>
  <c r="EK342" i="1" s="1"/>
  <c r="EH342" i="1"/>
  <c r="EF342" i="1" s="1"/>
  <c r="EC342" i="1"/>
  <c r="EA342" i="1" s="1"/>
  <c r="DX342" i="1"/>
  <c r="DV342" i="1" s="1"/>
  <c r="DS342" i="1"/>
  <c r="DQ342" i="1" s="1"/>
  <c r="DN342" i="1"/>
  <c r="DL342" i="1" s="1"/>
  <c r="DI342" i="1"/>
  <c r="DG342" i="1" s="1"/>
  <c r="DD342" i="1"/>
  <c r="DB342" i="1" s="1"/>
  <c r="CY342" i="1"/>
  <c r="CW342" i="1" s="1"/>
  <c r="CT342" i="1"/>
  <c r="CR342" i="1" s="1"/>
  <c r="CO342" i="1"/>
  <c r="CM342" i="1" s="1"/>
  <c r="CJ342" i="1"/>
  <c r="CH342" i="1" s="1"/>
  <c r="CE342" i="1"/>
  <c r="CC342" i="1" s="1"/>
  <c r="BZ342" i="1"/>
  <c r="BX342" i="1" s="1"/>
  <c r="BU342" i="1"/>
  <c r="BS342" i="1" s="1"/>
  <c r="BO342" i="1"/>
  <c r="BN342" i="1"/>
  <c r="BJ342" i="1"/>
  <c r="BI342" i="1"/>
  <c r="BE342" i="1"/>
  <c r="BD342" i="1"/>
  <c r="AY342" i="1"/>
  <c r="AU342" i="1"/>
  <c r="AT342" i="1"/>
  <c r="AP342" i="1"/>
  <c r="AO342" i="1"/>
  <c r="AK342" i="1"/>
  <c r="AJ342" i="1"/>
  <c r="AF342" i="1"/>
  <c r="AE342" i="1"/>
  <c r="AA342" i="1"/>
  <c r="Z342" i="1"/>
  <c r="Q342" i="1"/>
  <c r="FT341" i="1"/>
  <c r="FQ341" i="1"/>
  <c r="FO341" i="1" s="1"/>
  <c r="FL341" i="1"/>
  <c r="FJ341" i="1" s="1"/>
  <c r="FG341" i="1"/>
  <c r="FE341" i="1" s="1"/>
  <c r="FB341" i="1"/>
  <c r="EZ341" i="1" s="1"/>
  <c r="EW341" i="1"/>
  <c r="EU341" i="1" s="1"/>
  <c r="ER341" i="1"/>
  <c r="EP341" i="1" s="1"/>
  <c r="EM341" i="1"/>
  <c r="EK341" i="1" s="1"/>
  <c r="EH341" i="1"/>
  <c r="EF341" i="1" s="1"/>
  <c r="EC341" i="1"/>
  <c r="EA341" i="1" s="1"/>
  <c r="DX341" i="1"/>
  <c r="DV341" i="1" s="1"/>
  <c r="DS341" i="1"/>
  <c r="DQ341" i="1" s="1"/>
  <c r="DN341" i="1"/>
  <c r="DL341" i="1" s="1"/>
  <c r="DI341" i="1"/>
  <c r="DG341" i="1" s="1"/>
  <c r="DD341" i="1"/>
  <c r="DB341" i="1" s="1"/>
  <c r="CY341" i="1"/>
  <c r="CW341" i="1" s="1"/>
  <c r="CT341" i="1"/>
  <c r="CR341" i="1" s="1"/>
  <c r="CO341" i="1"/>
  <c r="CM341" i="1" s="1"/>
  <c r="CJ341" i="1"/>
  <c r="CH341" i="1" s="1"/>
  <c r="CE341" i="1"/>
  <c r="CC341" i="1" s="1"/>
  <c r="BZ341" i="1"/>
  <c r="BX341" i="1" s="1"/>
  <c r="BU341" i="1"/>
  <c r="BS341" i="1" s="1"/>
  <c r="BO341" i="1"/>
  <c r="BN341" i="1"/>
  <c r="BJ341" i="1"/>
  <c r="BI341" i="1"/>
  <c r="BD341" i="1"/>
  <c r="AY341" i="1"/>
  <c r="AU341" i="1"/>
  <c r="AT341" i="1"/>
  <c r="AP341" i="1"/>
  <c r="AO341" i="1"/>
  <c r="AK341" i="1"/>
  <c r="AJ341" i="1"/>
  <c r="AF341" i="1"/>
  <c r="AE341" i="1"/>
  <c r="AA341" i="1"/>
  <c r="Z341" i="1"/>
  <c r="Q341" i="1"/>
  <c r="FT340" i="1"/>
  <c r="FQ340" i="1"/>
  <c r="FO340" i="1" s="1"/>
  <c r="FL340" i="1"/>
  <c r="FJ340" i="1" s="1"/>
  <c r="FG340" i="1"/>
  <c r="FE340" i="1" s="1"/>
  <c r="FB340" i="1"/>
  <c r="EZ340" i="1" s="1"/>
  <c r="EW340" i="1"/>
  <c r="EU340" i="1" s="1"/>
  <c r="ER340" i="1"/>
  <c r="EP340" i="1" s="1"/>
  <c r="EM340" i="1"/>
  <c r="EK340" i="1" s="1"/>
  <c r="EH340" i="1"/>
  <c r="EF340" i="1" s="1"/>
  <c r="EC340" i="1"/>
  <c r="EA340" i="1" s="1"/>
  <c r="DX340" i="1"/>
  <c r="DV340" i="1" s="1"/>
  <c r="DS340" i="1"/>
  <c r="DQ340" i="1" s="1"/>
  <c r="DN340" i="1"/>
  <c r="DL340" i="1" s="1"/>
  <c r="DI340" i="1"/>
  <c r="DG340" i="1" s="1"/>
  <c r="DD340" i="1"/>
  <c r="DB340" i="1" s="1"/>
  <c r="CY340" i="1"/>
  <c r="CW340" i="1" s="1"/>
  <c r="CT340" i="1"/>
  <c r="CR340" i="1" s="1"/>
  <c r="CO340" i="1"/>
  <c r="CM340" i="1" s="1"/>
  <c r="CJ340" i="1"/>
  <c r="CH340" i="1" s="1"/>
  <c r="CE340" i="1"/>
  <c r="CC340" i="1" s="1"/>
  <c r="BZ340" i="1"/>
  <c r="BX340" i="1" s="1"/>
  <c r="BU340" i="1"/>
  <c r="BS340" i="1" s="1"/>
  <c r="BO340" i="1"/>
  <c r="BN340" i="1"/>
  <c r="BJ340" i="1"/>
  <c r="BI340" i="1"/>
  <c r="BE340" i="1"/>
  <c r="BD340" i="1"/>
  <c r="AY340" i="1"/>
  <c r="AU340" i="1"/>
  <c r="AT340" i="1"/>
  <c r="AP340" i="1"/>
  <c r="AO340" i="1"/>
  <c r="AK340" i="1"/>
  <c r="AJ340" i="1"/>
  <c r="AF340" i="1"/>
  <c r="AE340" i="1"/>
  <c r="AA340" i="1"/>
  <c r="Z340" i="1"/>
  <c r="Q340" i="1"/>
  <c r="FT632" i="1"/>
  <c r="FQ632" i="1"/>
  <c r="FO632" i="1" s="1"/>
  <c r="FL632" i="1"/>
  <c r="FJ632" i="1" s="1"/>
  <c r="FG632" i="1"/>
  <c r="FE632" i="1" s="1"/>
  <c r="FB632" i="1"/>
  <c r="EZ632" i="1" s="1"/>
  <c r="EW632" i="1"/>
  <c r="EU632" i="1" s="1"/>
  <c r="ER632" i="1"/>
  <c r="EP632" i="1" s="1"/>
  <c r="EM632" i="1"/>
  <c r="EK632" i="1" s="1"/>
  <c r="EH632" i="1"/>
  <c r="EF632" i="1" s="1"/>
  <c r="EC632" i="1"/>
  <c r="EA632" i="1" s="1"/>
  <c r="DX632" i="1"/>
  <c r="DV632" i="1" s="1"/>
  <c r="DS632" i="1"/>
  <c r="DQ632" i="1" s="1"/>
  <c r="DN632" i="1"/>
  <c r="DL632" i="1" s="1"/>
  <c r="DI632" i="1"/>
  <c r="DG632" i="1" s="1"/>
  <c r="DD632" i="1"/>
  <c r="DB632" i="1" s="1"/>
  <c r="CY632" i="1"/>
  <c r="CW632" i="1" s="1"/>
  <c r="CT632" i="1"/>
  <c r="CR632" i="1" s="1"/>
  <c r="CO632" i="1"/>
  <c r="CM632" i="1" s="1"/>
  <c r="CJ632" i="1"/>
  <c r="CH632" i="1" s="1"/>
  <c r="CE632" i="1"/>
  <c r="CC632" i="1" s="1"/>
  <c r="BZ632" i="1"/>
  <c r="BX632" i="1" s="1"/>
  <c r="BU632" i="1"/>
  <c r="BS632" i="1" s="1"/>
  <c r="BO632" i="1"/>
  <c r="BN632" i="1"/>
  <c r="BJ632" i="1"/>
  <c r="BI632" i="1"/>
  <c r="BE632" i="1"/>
  <c r="BD632" i="1"/>
  <c r="AY632" i="1"/>
  <c r="AU632" i="1"/>
  <c r="AT632" i="1"/>
  <c r="AP632" i="1"/>
  <c r="AO632" i="1"/>
  <c r="AK632" i="1"/>
  <c r="AJ632" i="1"/>
  <c r="AF632" i="1"/>
  <c r="AE632" i="1"/>
  <c r="AA632" i="1"/>
  <c r="Z632" i="1"/>
  <c r="Q632" i="1"/>
  <c r="FT339" i="1"/>
  <c r="FQ339" i="1"/>
  <c r="FO339" i="1" s="1"/>
  <c r="FL339" i="1"/>
  <c r="FJ339" i="1" s="1"/>
  <c r="FG339" i="1"/>
  <c r="FE339" i="1" s="1"/>
  <c r="FB339" i="1"/>
  <c r="EZ339" i="1" s="1"/>
  <c r="EW339" i="1"/>
  <c r="EU339" i="1" s="1"/>
  <c r="ER339" i="1"/>
  <c r="EP339" i="1" s="1"/>
  <c r="EM339" i="1"/>
  <c r="EK339" i="1" s="1"/>
  <c r="EH339" i="1"/>
  <c r="EF339" i="1" s="1"/>
  <c r="EC339" i="1"/>
  <c r="EA339" i="1" s="1"/>
  <c r="DX339" i="1"/>
  <c r="DV339" i="1" s="1"/>
  <c r="DS339" i="1"/>
  <c r="DQ339" i="1" s="1"/>
  <c r="DN339" i="1"/>
  <c r="DL339" i="1" s="1"/>
  <c r="DI339" i="1"/>
  <c r="DG339" i="1" s="1"/>
  <c r="DD339" i="1"/>
  <c r="DB339" i="1" s="1"/>
  <c r="CY339" i="1"/>
  <c r="CW339" i="1" s="1"/>
  <c r="CT339" i="1"/>
  <c r="CR339" i="1" s="1"/>
  <c r="CO339" i="1"/>
  <c r="CM339" i="1" s="1"/>
  <c r="CJ339" i="1"/>
  <c r="CH339" i="1" s="1"/>
  <c r="CE339" i="1"/>
  <c r="CC339" i="1" s="1"/>
  <c r="BZ339" i="1"/>
  <c r="BX339" i="1" s="1"/>
  <c r="BU339" i="1"/>
  <c r="BS339" i="1" s="1"/>
  <c r="BO339" i="1"/>
  <c r="BN339" i="1"/>
  <c r="BJ339" i="1"/>
  <c r="BI339" i="1"/>
  <c r="BD339" i="1"/>
  <c r="AY339" i="1"/>
  <c r="AU339" i="1"/>
  <c r="AT339" i="1"/>
  <c r="AP339" i="1"/>
  <c r="AO339" i="1"/>
  <c r="AK339" i="1"/>
  <c r="AJ339" i="1"/>
  <c r="AF339" i="1"/>
  <c r="AE339" i="1"/>
  <c r="AA339" i="1"/>
  <c r="Z339" i="1"/>
  <c r="Q339" i="1"/>
  <c r="FT338" i="1"/>
  <c r="FQ338" i="1"/>
  <c r="FO338" i="1" s="1"/>
  <c r="FL338" i="1"/>
  <c r="FJ338" i="1" s="1"/>
  <c r="FG338" i="1"/>
  <c r="FE338" i="1" s="1"/>
  <c r="FB338" i="1"/>
  <c r="EZ338" i="1" s="1"/>
  <c r="EW338" i="1"/>
  <c r="EU338" i="1" s="1"/>
  <c r="ER338" i="1"/>
  <c r="EP338" i="1" s="1"/>
  <c r="EM338" i="1"/>
  <c r="EK338" i="1" s="1"/>
  <c r="EH338" i="1"/>
  <c r="EF338" i="1" s="1"/>
  <c r="EC338" i="1"/>
  <c r="EA338" i="1" s="1"/>
  <c r="DX338" i="1"/>
  <c r="DV338" i="1" s="1"/>
  <c r="DS338" i="1"/>
  <c r="DQ338" i="1" s="1"/>
  <c r="DN338" i="1"/>
  <c r="DL338" i="1" s="1"/>
  <c r="DI338" i="1"/>
  <c r="DG338" i="1" s="1"/>
  <c r="DD338" i="1"/>
  <c r="DB338" i="1" s="1"/>
  <c r="CY338" i="1"/>
  <c r="CW338" i="1" s="1"/>
  <c r="CT338" i="1"/>
  <c r="CR338" i="1" s="1"/>
  <c r="CO338" i="1"/>
  <c r="CM338" i="1" s="1"/>
  <c r="CJ338" i="1"/>
  <c r="CH338" i="1" s="1"/>
  <c r="CE338" i="1"/>
  <c r="CC338" i="1" s="1"/>
  <c r="BZ338" i="1"/>
  <c r="BX338" i="1" s="1"/>
  <c r="BU338" i="1"/>
  <c r="BS338" i="1" s="1"/>
  <c r="BO338" i="1"/>
  <c r="BN338" i="1"/>
  <c r="BJ338" i="1"/>
  <c r="BI338" i="1"/>
  <c r="BE338" i="1"/>
  <c r="BD338" i="1"/>
  <c r="AY338" i="1"/>
  <c r="AU338" i="1"/>
  <c r="AT338" i="1"/>
  <c r="AP338" i="1"/>
  <c r="AO338" i="1"/>
  <c r="AK338" i="1"/>
  <c r="AJ338" i="1"/>
  <c r="AF338" i="1"/>
  <c r="AE338" i="1"/>
  <c r="AA338" i="1"/>
  <c r="Z338" i="1"/>
  <c r="Q338" i="1"/>
  <c r="FT337" i="1"/>
  <c r="FQ337" i="1"/>
  <c r="FO337" i="1" s="1"/>
  <c r="FL337" i="1"/>
  <c r="FJ337" i="1" s="1"/>
  <c r="FG337" i="1"/>
  <c r="FE337" i="1" s="1"/>
  <c r="FB337" i="1"/>
  <c r="EZ337" i="1" s="1"/>
  <c r="EW337" i="1"/>
  <c r="EU337" i="1" s="1"/>
  <c r="ER337" i="1"/>
  <c r="EP337" i="1" s="1"/>
  <c r="EM337" i="1"/>
  <c r="EK337" i="1" s="1"/>
  <c r="EH337" i="1"/>
  <c r="EF337" i="1" s="1"/>
  <c r="EC337" i="1"/>
  <c r="EA337" i="1" s="1"/>
  <c r="DX337" i="1"/>
  <c r="DV337" i="1" s="1"/>
  <c r="DS337" i="1"/>
  <c r="DQ337" i="1" s="1"/>
  <c r="DN337" i="1"/>
  <c r="DL337" i="1" s="1"/>
  <c r="DI337" i="1"/>
  <c r="DG337" i="1" s="1"/>
  <c r="DD337" i="1"/>
  <c r="DB337" i="1" s="1"/>
  <c r="CY337" i="1"/>
  <c r="CW337" i="1" s="1"/>
  <c r="CT337" i="1"/>
  <c r="CR337" i="1" s="1"/>
  <c r="CO337" i="1"/>
  <c r="CM337" i="1" s="1"/>
  <c r="CJ337" i="1"/>
  <c r="CH337" i="1" s="1"/>
  <c r="CE337" i="1"/>
  <c r="CC337" i="1" s="1"/>
  <c r="BZ337" i="1"/>
  <c r="BX337" i="1" s="1"/>
  <c r="BU337" i="1"/>
  <c r="BS337" i="1" s="1"/>
  <c r="BO337" i="1"/>
  <c r="BN337" i="1"/>
  <c r="BJ337" i="1"/>
  <c r="BI337" i="1"/>
  <c r="BE337" i="1"/>
  <c r="BD337" i="1"/>
  <c r="AY337" i="1"/>
  <c r="AU337" i="1"/>
  <c r="AT337" i="1"/>
  <c r="AP337" i="1"/>
  <c r="AO337" i="1"/>
  <c r="AK337" i="1"/>
  <c r="AJ337" i="1"/>
  <c r="AF337" i="1"/>
  <c r="AE337" i="1"/>
  <c r="AA337" i="1"/>
  <c r="Z337" i="1"/>
  <c r="Q337" i="1"/>
  <c r="FT336" i="1"/>
  <c r="FQ336" i="1"/>
  <c r="FO336" i="1" s="1"/>
  <c r="FL336" i="1"/>
  <c r="FJ336" i="1" s="1"/>
  <c r="FG336" i="1"/>
  <c r="FE336" i="1" s="1"/>
  <c r="FB336" i="1"/>
  <c r="EZ336" i="1" s="1"/>
  <c r="EW336" i="1"/>
  <c r="EU336" i="1" s="1"/>
  <c r="ER336" i="1"/>
  <c r="EP336" i="1" s="1"/>
  <c r="EM336" i="1"/>
  <c r="EK336" i="1" s="1"/>
  <c r="EH336" i="1"/>
  <c r="EF336" i="1" s="1"/>
  <c r="EC336" i="1"/>
  <c r="EA336" i="1" s="1"/>
  <c r="DX336" i="1"/>
  <c r="DV336" i="1" s="1"/>
  <c r="DS336" i="1"/>
  <c r="DQ336" i="1" s="1"/>
  <c r="DN336" i="1"/>
  <c r="DL336" i="1" s="1"/>
  <c r="DI336" i="1"/>
  <c r="DG336" i="1" s="1"/>
  <c r="DD336" i="1"/>
  <c r="DB336" i="1" s="1"/>
  <c r="CY336" i="1"/>
  <c r="CW336" i="1" s="1"/>
  <c r="CT336" i="1"/>
  <c r="CR336" i="1" s="1"/>
  <c r="CO336" i="1"/>
  <c r="CM336" i="1" s="1"/>
  <c r="CJ336" i="1"/>
  <c r="CH336" i="1" s="1"/>
  <c r="CE336" i="1"/>
  <c r="CC336" i="1" s="1"/>
  <c r="BZ336" i="1"/>
  <c r="BX336" i="1" s="1"/>
  <c r="BU336" i="1"/>
  <c r="BS336" i="1" s="1"/>
  <c r="BO336" i="1"/>
  <c r="BN336" i="1"/>
  <c r="BJ336" i="1"/>
  <c r="BI336" i="1"/>
  <c r="BD336" i="1"/>
  <c r="AY336" i="1"/>
  <c r="AU336" i="1"/>
  <c r="AT336" i="1"/>
  <c r="AP336" i="1"/>
  <c r="AO336" i="1"/>
  <c r="AK336" i="1"/>
  <c r="AJ336" i="1"/>
  <c r="AF336" i="1"/>
  <c r="AE336" i="1"/>
  <c r="AA336" i="1"/>
  <c r="Z336" i="1"/>
  <c r="Q336" i="1"/>
  <c r="FT335" i="1"/>
  <c r="FQ335" i="1"/>
  <c r="FO335" i="1" s="1"/>
  <c r="FL335" i="1"/>
  <c r="FJ335" i="1" s="1"/>
  <c r="FG335" i="1"/>
  <c r="FE335" i="1" s="1"/>
  <c r="FB335" i="1"/>
  <c r="EZ335" i="1" s="1"/>
  <c r="EW335" i="1"/>
  <c r="EU335" i="1" s="1"/>
  <c r="ER335" i="1"/>
  <c r="EP335" i="1" s="1"/>
  <c r="EM335" i="1"/>
  <c r="EK335" i="1" s="1"/>
  <c r="EH335" i="1"/>
  <c r="EF335" i="1" s="1"/>
  <c r="EC335" i="1"/>
  <c r="EA335" i="1" s="1"/>
  <c r="DX335" i="1"/>
  <c r="DV335" i="1" s="1"/>
  <c r="DS335" i="1"/>
  <c r="DQ335" i="1" s="1"/>
  <c r="DN335" i="1"/>
  <c r="DL335" i="1" s="1"/>
  <c r="DI335" i="1"/>
  <c r="DG335" i="1" s="1"/>
  <c r="DD335" i="1"/>
  <c r="DB335" i="1" s="1"/>
  <c r="CY335" i="1"/>
  <c r="CW335" i="1" s="1"/>
  <c r="CT335" i="1"/>
  <c r="CR335" i="1" s="1"/>
  <c r="CO335" i="1"/>
  <c r="CM335" i="1" s="1"/>
  <c r="CJ335" i="1"/>
  <c r="CH335" i="1" s="1"/>
  <c r="CE335" i="1"/>
  <c r="CC335" i="1" s="1"/>
  <c r="BZ335" i="1"/>
  <c r="BX335" i="1" s="1"/>
  <c r="BU335" i="1"/>
  <c r="BS335" i="1" s="1"/>
  <c r="BO335" i="1"/>
  <c r="BN335" i="1"/>
  <c r="BJ335" i="1"/>
  <c r="BI335" i="1"/>
  <c r="BD335" i="1"/>
  <c r="AY335" i="1"/>
  <c r="AU335" i="1"/>
  <c r="AT335" i="1"/>
  <c r="AP335" i="1"/>
  <c r="AO335" i="1"/>
  <c r="AK335" i="1"/>
  <c r="AJ335" i="1"/>
  <c r="AF335" i="1"/>
  <c r="AE335" i="1"/>
  <c r="AA335" i="1"/>
  <c r="Z335" i="1"/>
  <c r="Q335" i="1"/>
  <c r="FT334" i="1"/>
  <c r="FQ334" i="1"/>
  <c r="FO334" i="1" s="1"/>
  <c r="FL334" i="1"/>
  <c r="FJ334" i="1" s="1"/>
  <c r="FG334" i="1"/>
  <c r="FE334" i="1" s="1"/>
  <c r="FB334" i="1"/>
  <c r="EZ334" i="1" s="1"/>
  <c r="EW334" i="1"/>
  <c r="EU334" i="1" s="1"/>
  <c r="ER334" i="1"/>
  <c r="EP334" i="1" s="1"/>
  <c r="EM334" i="1"/>
  <c r="EK334" i="1" s="1"/>
  <c r="EH334" i="1"/>
  <c r="EF334" i="1" s="1"/>
  <c r="EC334" i="1"/>
  <c r="EA334" i="1" s="1"/>
  <c r="DX334" i="1"/>
  <c r="DV334" i="1" s="1"/>
  <c r="DS334" i="1"/>
  <c r="DQ334" i="1" s="1"/>
  <c r="DN334" i="1"/>
  <c r="DL334" i="1" s="1"/>
  <c r="DI334" i="1"/>
  <c r="DG334" i="1" s="1"/>
  <c r="DD334" i="1"/>
  <c r="DB334" i="1" s="1"/>
  <c r="CY334" i="1"/>
  <c r="CW334" i="1" s="1"/>
  <c r="CT334" i="1"/>
  <c r="CR334" i="1" s="1"/>
  <c r="CO334" i="1"/>
  <c r="CM334" i="1" s="1"/>
  <c r="CJ334" i="1"/>
  <c r="CH334" i="1" s="1"/>
  <c r="CE334" i="1"/>
  <c r="CC334" i="1" s="1"/>
  <c r="BZ334" i="1"/>
  <c r="BX334" i="1" s="1"/>
  <c r="BU334" i="1"/>
  <c r="BS334" i="1" s="1"/>
  <c r="BO334" i="1"/>
  <c r="BN334" i="1"/>
  <c r="BJ334" i="1"/>
  <c r="BI334" i="1"/>
  <c r="BE334" i="1"/>
  <c r="BD334" i="1"/>
  <c r="AY334" i="1"/>
  <c r="AU334" i="1"/>
  <c r="AT334" i="1"/>
  <c r="AP334" i="1"/>
  <c r="AO334" i="1"/>
  <c r="AK334" i="1"/>
  <c r="AJ334" i="1"/>
  <c r="AF334" i="1"/>
  <c r="AE334" i="1"/>
  <c r="AA334" i="1"/>
  <c r="Z334" i="1"/>
  <c r="Q334" i="1"/>
  <c r="FT631" i="1"/>
  <c r="FQ631" i="1"/>
  <c r="FO631" i="1" s="1"/>
  <c r="FL631" i="1"/>
  <c r="FJ631" i="1" s="1"/>
  <c r="FG631" i="1"/>
  <c r="FE631" i="1" s="1"/>
  <c r="FB631" i="1"/>
  <c r="EZ631" i="1" s="1"/>
  <c r="EW631" i="1"/>
  <c r="EU631" i="1" s="1"/>
  <c r="ER631" i="1"/>
  <c r="EP631" i="1" s="1"/>
  <c r="EM631" i="1"/>
  <c r="EK631" i="1" s="1"/>
  <c r="EH631" i="1"/>
  <c r="EF631" i="1" s="1"/>
  <c r="EC631" i="1"/>
  <c r="EA631" i="1" s="1"/>
  <c r="DX631" i="1"/>
  <c r="DV631" i="1" s="1"/>
  <c r="DS631" i="1"/>
  <c r="DQ631" i="1" s="1"/>
  <c r="DN631" i="1"/>
  <c r="DL631" i="1" s="1"/>
  <c r="DI631" i="1"/>
  <c r="DG631" i="1" s="1"/>
  <c r="DD631" i="1"/>
  <c r="DB631" i="1" s="1"/>
  <c r="CY631" i="1"/>
  <c r="CW631" i="1" s="1"/>
  <c r="CT631" i="1"/>
  <c r="CR631" i="1" s="1"/>
  <c r="CO631" i="1"/>
  <c r="CM631" i="1" s="1"/>
  <c r="CJ631" i="1"/>
  <c r="CH631" i="1" s="1"/>
  <c r="CE631" i="1"/>
  <c r="CC631" i="1" s="1"/>
  <c r="BZ631" i="1"/>
  <c r="BX631" i="1" s="1"/>
  <c r="BU631" i="1"/>
  <c r="BS631" i="1" s="1"/>
  <c r="BO631" i="1"/>
  <c r="BN631" i="1"/>
  <c r="BJ631" i="1"/>
  <c r="BI631" i="1"/>
  <c r="BE631" i="1"/>
  <c r="BD631" i="1"/>
  <c r="AY631" i="1"/>
  <c r="AU631" i="1"/>
  <c r="AT631" i="1"/>
  <c r="AP631" i="1"/>
  <c r="AO631" i="1"/>
  <c r="AK631" i="1"/>
  <c r="AJ631" i="1"/>
  <c r="AF631" i="1"/>
  <c r="AE631" i="1"/>
  <c r="AA631" i="1"/>
  <c r="Z631" i="1"/>
  <c r="Q631" i="1"/>
  <c r="FT630" i="1"/>
  <c r="FQ630" i="1"/>
  <c r="FO630" i="1" s="1"/>
  <c r="FL630" i="1"/>
  <c r="FJ630" i="1" s="1"/>
  <c r="FG630" i="1"/>
  <c r="FE630" i="1" s="1"/>
  <c r="FB630" i="1"/>
  <c r="EZ630" i="1" s="1"/>
  <c r="EW630" i="1"/>
  <c r="EU630" i="1" s="1"/>
  <c r="ER630" i="1"/>
  <c r="EP630" i="1" s="1"/>
  <c r="EM630" i="1"/>
  <c r="EK630" i="1" s="1"/>
  <c r="EH630" i="1"/>
  <c r="EF630" i="1" s="1"/>
  <c r="EC630" i="1"/>
  <c r="EA630" i="1" s="1"/>
  <c r="DX630" i="1"/>
  <c r="DV630" i="1" s="1"/>
  <c r="DS630" i="1"/>
  <c r="DQ630" i="1" s="1"/>
  <c r="DN630" i="1"/>
  <c r="DL630" i="1" s="1"/>
  <c r="DI630" i="1"/>
  <c r="DG630" i="1" s="1"/>
  <c r="DD630" i="1"/>
  <c r="DB630" i="1" s="1"/>
  <c r="CY630" i="1"/>
  <c r="CW630" i="1" s="1"/>
  <c r="CT630" i="1"/>
  <c r="CR630" i="1" s="1"/>
  <c r="CO630" i="1"/>
  <c r="CM630" i="1" s="1"/>
  <c r="CJ630" i="1"/>
  <c r="CH630" i="1" s="1"/>
  <c r="CE630" i="1"/>
  <c r="CC630" i="1" s="1"/>
  <c r="BZ630" i="1"/>
  <c r="BX630" i="1" s="1"/>
  <c r="BU630" i="1"/>
  <c r="BS630" i="1" s="1"/>
  <c r="BO630" i="1"/>
  <c r="BN630" i="1"/>
  <c r="BJ630" i="1"/>
  <c r="BI630" i="1"/>
  <c r="BE630" i="1"/>
  <c r="BD630" i="1"/>
  <c r="AY630" i="1"/>
  <c r="AU630" i="1"/>
  <c r="AT630" i="1"/>
  <c r="AP630" i="1"/>
  <c r="AO630" i="1"/>
  <c r="AK630" i="1"/>
  <c r="AJ630" i="1"/>
  <c r="AF630" i="1"/>
  <c r="AE630" i="1"/>
  <c r="AA630" i="1"/>
  <c r="Z630" i="1"/>
  <c r="Q630" i="1"/>
  <c r="FT629" i="1"/>
  <c r="FQ629" i="1"/>
  <c r="FO629" i="1" s="1"/>
  <c r="FL629" i="1"/>
  <c r="FJ629" i="1" s="1"/>
  <c r="FG629" i="1"/>
  <c r="FE629" i="1" s="1"/>
  <c r="FB629" i="1"/>
  <c r="EZ629" i="1" s="1"/>
  <c r="EW629" i="1"/>
  <c r="EU629" i="1" s="1"/>
  <c r="ER629" i="1"/>
  <c r="EP629" i="1" s="1"/>
  <c r="EM629" i="1"/>
  <c r="EK629" i="1" s="1"/>
  <c r="EH629" i="1"/>
  <c r="EF629" i="1" s="1"/>
  <c r="EC629" i="1"/>
  <c r="EA629" i="1" s="1"/>
  <c r="DX629" i="1"/>
  <c r="DV629" i="1" s="1"/>
  <c r="DS629" i="1"/>
  <c r="DQ629" i="1" s="1"/>
  <c r="DN629" i="1"/>
  <c r="DL629" i="1" s="1"/>
  <c r="DI629" i="1"/>
  <c r="DG629" i="1" s="1"/>
  <c r="DD629" i="1"/>
  <c r="DB629" i="1" s="1"/>
  <c r="CY629" i="1"/>
  <c r="CW629" i="1" s="1"/>
  <c r="CT629" i="1"/>
  <c r="CR629" i="1" s="1"/>
  <c r="CO629" i="1"/>
  <c r="CM629" i="1" s="1"/>
  <c r="CJ629" i="1"/>
  <c r="CH629" i="1" s="1"/>
  <c r="CE629" i="1"/>
  <c r="CC629" i="1" s="1"/>
  <c r="BZ629" i="1"/>
  <c r="BX629" i="1" s="1"/>
  <c r="BU629" i="1"/>
  <c r="BS629" i="1" s="1"/>
  <c r="BO629" i="1"/>
  <c r="BN629" i="1"/>
  <c r="BJ629" i="1"/>
  <c r="BI629" i="1"/>
  <c r="BE629" i="1"/>
  <c r="BD629" i="1"/>
  <c r="AY629" i="1"/>
  <c r="AU629" i="1"/>
  <c r="AT629" i="1"/>
  <c r="AP629" i="1"/>
  <c r="AO629" i="1"/>
  <c r="AK629" i="1"/>
  <c r="AJ629" i="1"/>
  <c r="AF629" i="1"/>
  <c r="AE629" i="1"/>
  <c r="AA629" i="1"/>
  <c r="Z629" i="1"/>
  <c r="Q629" i="1"/>
  <c r="FT628" i="1"/>
  <c r="FQ628" i="1"/>
  <c r="FO628" i="1" s="1"/>
  <c r="FL628" i="1"/>
  <c r="FJ628" i="1" s="1"/>
  <c r="FG628" i="1"/>
  <c r="FE628" i="1" s="1"/>
  <c r="FB628" i="1"/>
  <c r="EZ628" i="1" s="1"/>
  <c r="EW628" i="1"/>
  <c r="EU628" i="1" s="1"/>
  <c r="ER628" i="1"/>
  <c r="EP628" i="1" s="1"/>
  <c r="EM628" i="1"/>
  <c r="EK628" i="1" s="1"/>
  <c r="EH628" i="1"/>
  <c r="EF628" i="1" s="1"/>
  <c r="EC628" i="1"/>
  <c r="EA628" i="1" s="1"/>
  <c r="DX628" i="1"/>
  <c r="DV628" i="1" s="1"/>
  <c r="DS628" i="1"/>
  <c r="DQ628" i="1" s="1"/>
  <c r="DN628" i="1"/>
  <c r="DL628" i="1" s="1"/>
  <c r="DI628" i="1"/>
  <c r="DG628" i="1" s="1"/>
  <c r="DD628" i="1"/>
  <c r="DB628" i="1" s="1"/>
  <c r="CY628" i="1"/>
  <c r="CW628" i="1" s="1"/>
  <c r="CT628" i="1"/>
  <c r="CR628" i="1" s="1"/>
  <c r="CO628" i="1"/>
  <c r="CM628" i="1" s="1"/>
  <c r="CJ628" i="1"/>
  <c r="CH628" i="1" s="1"/>
  <c r="CE628" i="1"/>
  <c r="CC628" i="1" s="1"/>
  <c r="BZ628" i="1"/>
  <c r="BX628" i="1" s="1"/>
  <c r="BU628" i="1"/>
  <c r="BS628" i="1" s="1"/>
  <c r="BO628" i="1"/>
  <c r="BN628" i="1"/>
  <c r="BJ628" i="1"/>
  <c r="BI628" i="1"/>
  <c r="BE628" i="1"/>
  <c r="BD628" i="1"/>
  <c r="AY628" i="1"/>
  <c r="AU628" i="1"/>
  <c r="AT628" i="1"/>
  <c r="AP628" i="1"/>
  <c r="AO628" i="1"/>
  <c r="AK628" i="1"/>
  <c r="AJ628" i="1"/>
  <c r="AF628" i="1"/>
  <c r="AE628" i="1"/>
  <c r="AA628" i="1"/>
  <c r="Z628" i="1"/>
  <c r="Q628" i="1"/>
  <c r="FT333" i="1"/>
  <c r="FQ333" i="1"/>
  <c r="FO333" i="1" s="1"/>
  <c r="FL333" i="1"/>
  <c r="FJ333" i="1" s="1"/>
  <c r="FG333" i="1"/>
  <c r="FE333" i="1" s="1"/>
  <c r="FB333" i="1"/>
  <c r="EZ333" i="1" s="1"/>
  <c r="EW333" i="1"/>
  <c r="EU333" i="1" s="1"/>
  <c r="ER333" i="1"/>
  <c r="EP333" i="1" s="1"/>
  <c r="EM333" i="1"/>
  <c r="EK333" i="1" s="1"/>
  <c r="EH333" i="1"/>
  <c r="EF333" i="1" s="1"/>
  <c r="EC333" i="1"/>
  <c r="EA333" i="1" s="1"/>
  <c r="DX333" i="1"/>
  <c r="DV333" i="1" s="1"/>
  <c r="DS333" i="1"/>
  <c r="DQ333" i="1" s="1"/>
  <c r="DN333" i="1"/>
  <c r="DL333" i="1" s="1"/>
  <c r="DI333" i="1"/>
  <c r="DG333" i="1" s="1"/>
  <c r="DD333" i="1"/>
  <c r="DB333" i="1" s="1"/>
  <c r="CY333" i="1"/>
  <c r="CW333" i="1" s="1"/>
  <c r="CT333" i="1"/>
  <c r="CR333" i="1" s="1"/>
  <c r="CO333" i="1"/>
  <c r="CM333" i="1" s="1"/>
  <c r="CJ333" i="1"/>
  <c r="CH333" i="1" s="1"/>
  <c r="CE333" i="1"/>
  <c r="CC333" i="1" s="1"/>
  <c r="BZ333" i="1"/>
  <c r="BX333" i="1" s="1"/>
  <c r="BU333" i="1"/>
  <c r="BS333" i="1" s="1"/>
  <c r="BO333" i="1"/>
  <c r="BN333" i="1"/>
  <c r="BJ333" i="1"/>
  <c r="BI333" i="1"/>
  <c r="BE333" i="1"/>
  <c r="BD333" i="1"/>
  <c r="AY333" i="1"/>
  <c r="AU333" i="1"/>
  <c r="AT333" i="1"/>
  <c r="AP333" i="1"/>
  <c r="AO333" i="1"/>
  <c r="AK333" i="1"/>
  <c r="AJ333" i="1"/>
  <c r="AF333" i="1"/>
  <c r="AE333" i="1"/>
  <c r="AA333" i="1"/>
  <c r="Z333" i="1"/>
  <c r="Q333" i="1"/>
  <c r="FT332" i="1"/>
  <c r="FQ332" i="1"/>
  <c r="FO332" i="1" s="1"/>
  <c r="FL332" i="1"/>
  <c r="FJ332" i="1" s="1"/>
  <c r="FG332" i="1"/>
  <c r="FE332" i="1" s="1"/>
  <c r="FB332" i="1"/>
  <c r="EZ332" i="1" s="1"/>
  <c r="EW332" i="1"/>
  <c r="EU332" i="1" s="1"/>
  <c r="ER332" i="1"/>
  <c r="EP332" i="1" s="1"/>
  <c r="EM332" i="1"/>
  <c r="EK332" i="1" s="1"/>
  <c r="EH332" i="1"/>
  <c r="EF332" i="1" s="1"/>
  <c r="EC332" i="1"/>
  <c r="EA332" i="1" s="1"/>
  <c r="DX332" i="1"/>
  <c r="DV332" i="1" s="1"/>
  <c r="DS332" i="1"/>
  <c r="DQ332" i="1" s="1"/>
  <c r="DN332" i="1"/>
  <c r="DL332" i="1" s="1"/>
  <c r="DI332" i="1"/>
  <c r="DG332" i="1" s="1"/>
  <c r="DD332" i="1"/>
  <c r="DB332" i="1" s="1"/>
  <c r="CY332" i="1"/>
  <c r="CW332" i="1" s="1"/>
  <c r="CT332" i="1"/>
  <c r="CR332" i="1" s="1"/>
  <c r="CO332" i="1"/>
  <c r="CM332" i="1" s="1"/>
  <c r="CJ332" i="1"/>
  <c r="CH332" i="1" s="1"/>
  <c r="CE332" i="1"/>
  <c r="CC332" i="1" s="1"/>
  <c r="BZ332" i="1"/>
  <c r="BX332" i="1" s="1"/>
  <c r="BU332" i="1"/>
  <c r="BS332" i="1" s="1"/>
  <c r="BO332" i="1"/>
  <c r="BN332" i="1"/>
  <c r="BJ332" i="1"/>
  <c r="BI332" i="1"/>
  <c r="BD332" i="1"/>
  <c r="AY332" i="1"/>
  <c r="AU332" i="1"/>
  <c r="AT332" i="1"/>
  <c r="AP332" i="1"/>
  <c r="AO332" i="1"/>
  <c r="AK332" i="1"/>
  <c r="AJ332" i="1"/>
  <c r="AF332" i="1"/>
  <c r="AE332" i="1"/>
  <c r="AA332" i="1"/>
  <c r="Z332" i="1"/>
  <c r="Q332" i="1"/>
  <c r="FT331" i="1"/>
  <c r="FQ331" i="1"/>
  <c r="FO331" i="1" s="1"/>
  <c r="FL331" i="1"/>
  <c r="FJ331" i="1" s="1"/>
  <c r="FG331" i="1"/>
  <c r="FE331" i="1" s="1"/>
  <c r="FB331" i="1"/>
  <c r="EZ331" i="1" s="1"/>
  <c r="EW331" i="1"/>
  <c r="EU331" i="1" s="1"/>
  <c r="ER331" i="1"/>
  <c r="EP331" i="1" s="1"/>
  <c r="EM331" i="1"/>
  <c r="EK331" i="1" s="1"/>
  <c r="EH331" i="1"/>
  <c r="EF331" i="1" s="1"/>
  <c r="EC331" i="1"/>
  <c r="EA331" i="1" s="1"/>
  <c r="DX331" i="1"/>
  <c r="DV331" i="1" s="1"/>
  <c r="DS331" i="1"/>
  <c r="DQ331" i="1" s="1"/>
  <c r="DN331" i="1"/>
  <c r="DL331" i="1" s="1"/>
  <c r="DI331" i="1"/>
  <c r="DG331" i="1" s="1"/>
  <c r="DD331" i="1"/>
  <c r="DB331" i="1" s="1"/>
  <c r="CY331" i="1"/>
  <c r="CW331" i="1" s="1"/>
  <c r="CT331" i="1"/>
  <c r="CR331" i="1" s="1"/>
  <c r="CO331" i="1"/>
  <c r="CM331" i="1" s="1"/>
  <c r="CJ331" i="1"/>
  <c r="CH331" i="1" s="1"/>
  <c r="CE331" i="1"/>
  <c r="CC331" i="1" s="1"/>
  <c r="BZ331" i="1"/>
  <c r="BX331" i="1" s="1"/>
  <c r="BU331" i="1"/>
  <c r="BS331" i="1" s="1"/>
  <c r="BO331" i="1"/>
  <c r="BN331" i="1"/>
  <c r="BJ331" i="1"/>
  <c r="BI331" i="1"/>
  <c r="BE331" i="1"/>
  <c r="BD331" i="1"/>
  <c r="AY331" i="1"/>
  <c r="AU331" i="1"/>
  <c r="AT331" i="1"/>
  <c r="AP331" i="1"/>
  <c r="AO331" i="1"/>
  <c r="AK331" i="1"/>
  <c r="AJ331" i="1"/>
  <c r="AF331" i="1"/>
  <c r="AE331" i="1"/>
  <c r="AA331" i="1"/>
  <c r="Z331" i="1"/>
  <c r="Q331" i="1"/>
  <c r="FT330" i="1"/>
  <c r="FQ330" i="1"/>
  <c r="FO330" i="1" s="1"/>
  <c r="FL330" i="1"/>
  <c r="FJ330" i="1" s="1"/>
  <c r="FG330" i="1"/>
  <c r="FE330" i="1" s="1"/>
  <c r="FB330" i="1"/>
  <c r="EZ330" i="1" s="1"/>
  <c r="EW330" i="1"/>
  <c r="EU330" i="1" s="1"/>
  <c r="ER330" i="1"/>
  <c r="EP330" i="1" s="1"/>
  <c r="EM330" i="1"/>
  <c r="EK330" i="1" s="1"/>
  <c r="EH330" i="1"/>
  <c r="EF330" i="1" s="1"/>
  <c r="EC330" i="1"/>
  <c r="EA330" i="1" s="1"/>
  <c r="DX330" i="1"/>
  <c r="DV330" i="1" s="1"/>
  <c r="DS330" i="1"/>
  <c r="DQ330" i="1" s="1"/>
  <c r="DN330" i="1"/>
  <c r="DL330" i="1" s="1"/>
  <c r="DI330" i="1"/>
  <c r="DG330" i="1" s="1"/>
  <c r="DD330" i="1"/>
  <c r="DB330" i="1" s="1"/>
  <c r="CY330" i="1"/>
  <c r="CW330" i="1" s="1"/>
  <c r="CT330" i="1"/>
  <c r="CR330" i="1" s="1"/>
  <c r="CO330" i="1"/>
  <c r="CM330" i="1" s="1"/>
  <c r="CJ330" i="1"/>
  <c r="CH330" i="1" s="1"/>
  <c r="CE330" i="1"/>
  <c r="CC330" i="1" s="1"/>
  <c r="BZ330" i="1"/>
  <c r="BX330" i="1" s="1"/>
  <c r="BU330" i="1"/>
  <c r="BS330" i="1" s="1"/>
  <c r="BO330" i="1"/>
  <c r="BN330" i="1"/>
  <c r="BJ330" i="1"/>
  <c r="BI330" i="1"/>
  <c r="BE330" i="1"/>
  <c r="BD330" i="1"/>
  <c r="AY330" i="1"/>
  <c r="AU330" i="1"/>
  <c r="AT330" i="1"/>
  <c r="AP330" i="1"/>
  <c r="AO330" i="1"/>
  <c r="AK330" i="1"/>
  <c r="AJ330" i="1"/>
  <c r="AF330" i="1"/>
  <c r="AE330" i="1"/>
  <c r="AA330" i="1"/>
  <c r="Z330" i="1"/>
  <c r="Q330" i="1"/>
  <c r="FT329" i="1"/>
  <c r="FQ329" i="1"/>
  <c r="FO329" i="1" s="1"/>
  <c r="FL329" i="1"/>
  <c r="FJ329" i="1" s="1"/>
  <c r="FG329" i="1"/>
  <c r="FE329" i="1" s="1"/>
  <c r="FB329" i="1"/>
  <c r="EZ329" i="1" s="1"/>
  <c r="EW329" i="1"/>
  <c r="EU329" i="1" s="1"/>
  <c r="ER329" i="1"/>
  <c r="EP329" i="1" s="1"/>
  <c r="EM329" i="1"/>
  <c r="EK329" i="1" s="1"/>
  <c r="EH329" i="1"/>
  <c r="EF329" i="1" s="1"/>
  <c r="EC329" i="1"/>
  <c r="EA329" i="1" s="1"/>
  <c r="DX329" i="1"/>
  <c r="DV329" i="1" s="1"/>
  <c r="DS329" i="1"/>
  <c r="DQ329" i="1" s="1"/>
  <c r="DN329" i="1"/>
  <c r="DL329" i="1" s="1"/>
  <c r="DI329" i="1"/>
  <c r="DG329" i="1" s="1"/>
  <c r="DD329" i="1"/>
  <c r="DB329" i="1" s="1"/>
  <c r="CY329" i="1"/>
  <c r="CW329" i="1" s="1"/>
  <c r="CT329" i="1"/>
  <c r="CR329" i="1" s="1"/>
  <c r="CO329" i="1"/>
  <c r="CM329" i="1" s="1"/>
  <c r="CJ329" i="1"/>
  <c r="CH329" i="1" s="1"/>
  <c r="CE329" i="1"/>
  <c r="CC329" i="1" s="1"/>
  <c r="BZ329" i="1"/>
  <c r="BX329" i="1" s="1"/>
  <c r="BU329" i="1"/>
  <c r="BS329" i="1" s="1"/>
  <c r="BO329" i="1"/>
  <c r="BN329" i="1"/>
  <c r="BJ329" i="1"/>
  <c r="BI329" i="1"/>
  <c r="BE329" i="1"/>
  <c r="BD329" i="1"/>
  <c r="AY329" i="1"/>
  <c r="AU329" i="1"/>
  <c r="AT329" i="1"/>
  <c r="AP329" i="1"/>
  <c r="AO329" i="1"/>
  <c r="AK329" i="1"/>
  <c r="AJ329" i="1"/>
  <c r="AF329" i="1"/>
  <c r="AE329" i="1"/>
  <c r="AA329" i="1"/>
  <c r="Z329" i="1"/>
  <c r="Q329" i="1"/>
  <c r="FT328" i="1"/>
  <c r="FQ328" i="1"/>
  <c r="FO328" i="1" s="1"/>
  <c r="FL328" i="1"/>
  <c r="FJ328" i="1" s="1"/>
  <c r="FG328" i="1"/>
  <c r="FE328" i="1" s="1"/>
  <c r="FB328" i="1"/>
  <c r="EZ328" i="1" s="1"/>
  <c r="EW328" i="1"/>
  <c r="EU328" i="1" s="1"/>
  <c r="ER328" i="1"/>
  <c r="EP328" i="1" s="1"/>
  <c r="EM328" i="1"/>
  <c r="EK328" i="1" s="1"/>
  <c r="EH328" i="1"/>
  <c r="EF328" i="1" s="1"/>
  <c r="EC328" i="1"/>
  <c r="EA328" i="1" s="1"/>
  <c r="DX328" i="1"/>
  <c r="DV328" i="1" s="1"/>
  <c r="DS328" i="1"/>
  <c r="DQ328" i="1" s="1"/>
  <c r="DN328" i="1"/>
  <c r="DL328" i="1" s="1"/>
  <c r="DI328" i="1"/>
  <c r="DG328" i="1" s="1"/>
  <c r="DD328" i="1"/>
  <c r="DB328" i="1" s="1"/>
  <c r="CY328" i="1"/>
  <c r="CW328" i="1" s="1"/>
  <c r="CT328" i="1"/>
  <c r="CR328" i="1" s="1"/>
  <c r="CO328" i="1"/>
  <c r="CM328" i="1" s="1"/>
  <c r="CJ328" i="1"/>
  <c r="CH328" i="1" s="1"/>
  <c r="CE328" i="1"/>
  <c r="CC328" i="1" s="1"/>
  <c r="BZ328" i="1"/>
  <c r="BX328" i="1" s="1"/>
  <c r="BU328" i="1"/>
  <c r="BS328" i="1" s="1"/>
  <c r="BO328" i="1"/>
  <c r="BN328" i="1"/>
  <c r="BJ328" i="1"/>
  <c r="BI328" i="1"/>
  <c r="BE328" i="1"/>
  <c r="BD328" i="1"/>
  <c r="AY328" i="1"/>
  <c r="AU328" i="1"/>
  <c r="AT328" i="1"/>
  <c r="AP328" i="1"/>
  <c r="AO328" i="1"/>
  <c r="AK328" i="1"/>
  <c r="AJ328" i="1"/>
  <c r="AF328" i="1"/>
  <c r="AE328" i="1"/>
  <c r="AA328" i="1"/>
  <c r="Z328" i="1"/>
  <c r="Q328" i="1"/>
  <c r="FT627" i="1"/>
  <c r="FQ627" i="1"/>
  <c r="FO627" i="1" s="1"/>
  <c r="FL627" i="1"/>
  <c r="FJ627" i="1" s="1"/>
  <c r="FG627" i="1"/>
  <c r="FE627" i="1" s="1"/>
  <c r="FB627" i="1"/>
  <c r="EZ627" i="1" s="1"/>
  <c r="EW627" i="1"/>
  <c r="EU627" i="1" s="1"/>
  <c r="ER627" i="1"/>
  <c r="EP627" i="1" s="1"/>
  <c r="EM627" i="1"/>
  <c r="EK627" i="1" s="1"/>
  <c r="EH627" i="1"/>
  <c r="EF627" i="1" s="1"/>
  <c r="EC627" i="1"/>
  <c r="EA627" i="1" s="1"/>
  <c r="DX627" i="1"/>
  <c r="DV627" i="1" s="1"/>
  <c r="DS627" i="1"/>
  <c r="DQ627" i="1" s="1"/>
  <c r="DN627" i="1"/>
  <c r="DL627" i="1" s="1"/>
  <c r="DI627" i="1"/>
  <c r="DG627" i="1" s="1"/>
  <c r="DD627" i="1"/>
  <c r="DB627" i="1" s="1"/>
  <c r="CY627" i="1"/>
  <c r="CW627" i="1" s="1"/>
  <c r="CT627" i="1"/>
  <c r="CR627" i="1" s="1"/>
  <c r="CO627" i="1"/>
  <c r="CM627" i="1" s="1"/>
  <c r="CJ627" i="1"/>
  <c r="CH627" i="1" s="1"/>
  <c r="CE627" i="1"/>
  <c r="CC627" i="1" s="1"/>
  <c r="BZ627" i="1"/>
  <c r="BX627" i="1" s="1"/>
  <c r="BU627" i="1"/>
  <c r="BS627" i="1" s="1"/>
  <c r="BO627" i="1"/>
  <c r="BN627" i="1"/>
  <c r="BJ627" i="1"/>
  <c r="BI627" i="1"/>
  <c r="BE627" i="1"/>
  <c r="BD627" i="1"/>
  <c r="AY627" i="1"/>
  <c r="AU627" i="1"/>
  <c r="AT627" i="1"/>
  <c r="AP627" i="1"/>
  <c r="AO627" i="1"/>
  <c r="AK627" i="1"/>
  <c r="AJ627" i="1"/>
  <c r="AF627" i="1"/>
  <c r="AE627" i="1"/>
  <c r="AA627" i="1"/>
  <c r="Z627" i="1"/>
  <c r="Q627" i="1"/>
  <c r="FT327" i="1"/>
  <c r="FQ327" i="1"/>
  <c r="FO327" i="1" s="1"/>
  <c r="FL327" i="1"/>
  <c r="FJ327" i="1" s="1"/>
  <c r="FG327" i="1"/>
  <c r="FE327" i="1" s="1"/>
  <c r="FB327" i="1"/>
  <c r="EZ327" i="1" s="1"/>
  <c r="EW327" i="1"/>
  <c r="EU327" i="1" s="1"/>
  <c r="ER327" i="1"/>
  <c r="EP327" i="1" s="1"/>
  <c r="EM327" i="1"/>
  <c r="EK327" i="1" s="1"/>
  <c r="EH327" i="1"/>
  <c r="EF327" i="1" s="1"/>
  <c r="EC327" i="1"/>
  <c r="EA327" i="1" s="1"/>
  <c r="DX327" i="1"/>
  <c r="DV327" i="1" s="1"/>
  <c r="DS327" i="1"/>
  <c r="DQ327" i="1" s="1"/>
  <c r="DN327" i="1"/>
  <c r="DL327" i="1" s="1"/>
  <c r="DI327" i="1"/>
  <c r="DG327" i="1" s="1"/>
  <c r="DD327" i="1"/>
  <c r="DB327" i="1" s="1"/>
  <c r="CY327" i="1"/>
  <c r="CW327" i="1" s="1"/>
  <c r="CT327" i="1"/>
  <c r="CR327" i="1" s="1"/>
  <c r="CO327" i="1"/>
  <c r="CM327" i="1" s="1"/>
  <c r="CJ327" i="1"/>
  <c r="CH327" i="1" s="1"/>
  <c r="CE327" i="1"/>
  <c r="CC327" i="1" s="1"/>
  <c r="BZ327" i="1"/>
  <c r="BX327" i="1" s="1"/>
  <c r="BU327" i="1"/>
  <c r="BS327" i="1" s="1"/>
  <c r="BO327" i="1"/>
  <c r="BN327" i="1"/>
  <c r="BJ327" i="1"/>
  <c r="BI327" i="1"/>
  <c r="BE327" i="1"/>
  <c r="BD327" i="1"/>
  <c r="AY327" i="1"/>
  <c r="AU327" i="1"/>
  <c r="AT327" i="1"/>
  <c r="AP327" i="1"/>
  <c r="AO327" i="1"/>
  <c r="AK327" i="1"/>
  <c r="AJ327" i="1"/>
  <c r="AF327" i="1"/>
  <c r="AE327" i="1"/>
  <c r="AA327" i="1"/>
  <c r="Z327" i="1"/>
  <c r="Q327" i="1"/>
  <c r="FT626" i="1"/>
  <c r="FQ626" i="1"/>
  <c r="FO626" i="1" s="1"/>
  <c r="FL626" i="1"/>
  <c r="FJ626" i="1" s="1"/>
  <c r="FG626" i="1"/>
  <c r="FE626" i="1" s="1"/>
  <c r="FB626" i="1"/>
  <c r="EZ626" i="1" s="1"/>
  <c r="EW626" i="1"/>
  <c r="EU626" i="1" s="1"/>
  <c r="ER626" i="1"/>
  <c r="EP626" i="1" s="1"/>
  <c r="EM626" i="1"/>
  <c r="EK626" i="1" s="1"/>
  <c r="EH626" i="1"/>
  <c r="EF626" i="1" s="1"/>
  <c r="EC626" i="1"/>
  <c r="EA626" i="1" s="1"/>
  <c r="DX626" i="1"/>
  <c r="DV626" i="1" s="1"/>
  <c r="DS626" i="1"/>
  <c r="DQ626" i="1" s="1"/>
  <c r="DN626" i="1"/>
  <c r="DL626" i="1" s="1"/>
  <c r="DI626" i="1"/>
  <c r="DG626" i="1" s="1"/>
  <c r="DD626" i="1"/>
  <c r="DB626" i="1" s="1"/>
  <c r="CY626" i="1"/>
  <c r="CW626" i="1" s="1"/>
  <c r="CT626" i="1"/>
  <c r="CR626" i="1" s="1"/>
  <c r="CO626" i="1"/>
  <c r="CM626" i="1" s="1"/>
  <c r="CJ626" i="1"/>
  <c r="CH626" i="1" s="1"/>
  <c r="CE626" i="1"/>
  <c r="CC626" i="1" s="1"/>
  <c r="BZ626" i="1"/>
  <c r="BX626" i="1" s="1"/>
  <c r="BU626" i="1"/>
  <c r="BS626" i="1" s="1"/>
  <c r="BO626" i="1"/>
  <c r="BN626" i="1"/>
  <c r="BJ626" i="1"/>
  <c r="BI626" i="1"/>
  <c r="BD626" i="1"/>
  <c r="AY626" i="1"/>
  <c r="AU626" i="1"/>
  <c r="AT626" i="1"/>
  <c r="AP626" i="1"/>
  <c r="AO626" i="1"/>
  <c r="AK626" i="1"/>
  <c r="AJ626" i="1"/>
  <c r="AF626" i="1"/>
  <c r="AE626" i="1"/>
  <c r="AA626" i="1"/>
  <c r="Z626" i="1"/>
  <c r="Q626" i="1"/>
  <c r="FT326" i="1"/>
  <c r="FQ326" i="1"/>
  <c r="FO326" i="1" s="1"/>
  <c r="FL326" i="1"/>
  <c r="FJ326" i="1" s="1"/>
  <c r="FG326" i="1"/>
  <c r="FE326" i="1" s="1"/>
  <c r="FB326" i="1"/>
  <c r="EZ326" i="1" s="1"/>
  <c r="EW326" i="1"/>
  <c r="EU326" i="1" s="1"/>
  <c r="ER326" i="1"/>
  <c r="EP326" i="1" s="1"/>
  <c r="EM326" i="1"/>
  <c r="EK326" i="1" s="1"/>
  <c r="EH326" i="1"/>
  <c r="EF326" i="1" s="1"/>
  <c r="EC326" i="1"/>
  <c r="EA326" i="1" s="1"/>
  <c r="DX326" i="1"/>
  <c r="DV326" i="1" s="1"/>
  <c r="DS326" i="1"/>
  <c r="DQ326" i="1" s="1"/>
  <c r="DN326" i="1"/>
  <c r="DL326" i="1" s="1"/>
  <c r="DI326" i="1"/>
  <c r="DG326" i="1" s="1"/>
  <c r="DD326" i="1"/>
  <c r="DB326" i="1" s="1"/>
  <c r="CY326" i="1"/>
  <c r="CW326" i="1" s="1"/>
  <c r="CT326" i="1"/>
  <c r="CR326" i="1" s="1"/>
  <c r="CO326" i="1"/>
  <c r="CM326" i="1" s="1"/>
  <c r="CJ326" i="1"/>
  <c r="CH326" i="1" s="1"/>
  <c r="CE326" i="1"/>
  <c r="CC326" i="1" s="1"/>
  <c r="BZ326" i="1"/>
  <c r="BX326" i="1" s="1"/>
  <c r="BU326" i="1"/>
  <c r="BS326" i="1" s="1"/>
  <c r="BO326" i="1"/>
  <c r="BN326" i="1"/>
  <c r="BJ326" i="1"/>
  <c r="BI326" i="1"/>
  <c r="BE326" i="1"/>
  <c r="BD326" i="1"/>
  <c r="AY326" i="1"/>
  <c r="AU326" i="1"/>
  <c r="AT326" i="1"/>
  <c r="AP326" i="1"/>
  <c r="AO326" i="1"/>
  <c r="AK326" i="1"/>
  <c r="AJ326" i="1"/>
  <c r="AF326" i="1"/>
  <c r="AE326" i="1"/>
  <c r="AA326" i="1"/>
  <c r="Z326" i="1"/>
  <c r="Q326" i="1"/>
  <c r="FT325" i="1"/>
  <c r="FQ325" i="1"/>
  <c r="FO325" i="1" s="1"/>
  <c r="FL325" i="1"/>
  <c r="FJ325" i="1" s="1"/>
  <c r="FG325" i="1"/>
  <c r="FE325" i="1" s="1"/>
  <c r="FB325" i="1"/>
  <c r="EZ325" i="1" s="1"/>
  <c r="EW325" i="1"/>
  <c r="EU325" i="1" s="1"/>
  <c r="ER325" i="1"/>
  <c r="EP325" i="1" s="1"/>
  <c r="EM325" i="1"/>
  <c r="EK325" i="1" s="1"/>
  <c r="EH325" i="1"/>
  <c r="EF325" i="1" s="1"/>
  <c r="EC325" i="1"/>
  <c r="EA325" i="1" s="1"/>
  <c r="DX325" i="1"/>
  <c r="DV325" i="1" s="1"/>
  <c r="DS325" i="1"/>
  <c r="DQ325" i="1" s="1"/>
  <c r="DN325" i="1"/>
  <c r="DL325" i="1" s="1"/>
  <c r="DI325" i="1"/>
  <c r="DG325" i="1" s="1"/>
  <c r="DD325" i="1"/>
  <c r="DB325" i="1" s="1"/>
  <c r="CY325" i="1"/>
  <c r="CW325" i="1" s="1"/>
  <c r="CT325" i="1"/>
  <c r="CR325" i="1" s="1"/>
  <c r="CO325" i="1"/>
  <c r="CM325" i="1" s="1"/>
  <c r="CJ325" i="1"/>
  <c r="CH325" i="1" s="1"/>
  <c r="CE325" i="1"/>
  <c r="CC325" i="1" s="1"/>
  <c r="BZ325" i="1"/>
  <c r="BX325" i="1" s="1"/>
  <c r="BU325" i="1"/>
  <c r="BS325" i="1" s="1"/>
  <c r="BO325" i="1"/>
  <c r="BN325" i="1"/>
  <c r="BJ325" i="1"/>
  <c r="BI325" i="1"/>
  <c r="BD325" i="1"/>
  <c r="AY325" i="1"/>
  <c r="AU325" i="1"/>
  <c r="AT325" i="1"/>
  <c r="AP325" i="1"/>
  <c r="AO325" i="1"/>
  <c r="AK325" i="1"/>
  <c r="AJ325" i="1"/>
  <c r="AF325" i="1"/>
  <c r="AE325" i="1"/>
  <c r="AA325" i="1"/>
  <c r="Z325" i="1"/>
  <c r="Q325" i="1"/>
  <c r="FT324" i="1"/>
  <c r="FQ324" i="1"/>
  <c r="FO324" i="1" s="1"/>
  <c r="FL324" i="1"/>
  <c r="FJ324" i="1" s="1"/>
  <c r="FG324" i="1"/>
  <c r="FE324" i="1" s="1"/>
  <c r="FB324" i="1"/>
  <c r="EZ324" i="1" s="1"/>
  <c r="EW324" i="1"/>
  <c r="EU324" i="1" s="1"/>
  <c r="ER324" i="1"/>
  <c r="EP324" i="1" s="1"/>
  <c r="EM324" i="1"/>
  <c r="EK324" i="1" s="1"/>
  <c r="EH324" i="1"/>
  <c r="EF324" i="1" s="1"/>
  <c r="EC324" i="1"/>
  <c r="EA324" i="1" s="1"/>
  <c r="DX324" i="1"/>
  <c r="DV324" i="1" s="1"/>
  <c r="DS324" i="1"/>
  <c r="DQ324" i="1" s="1"/>
  <c r="DN324" i="1"/>
  <c r="DL324" i="1" s="1"/>
  <c r="DI324" i="1"/>
  <c r="DG324" i="1" s="1"/>
  <c r="DD324" i="1"/>
  <c r="DB324" i="1" s="1"/>
  <c r="CY324" i="1"/>
  <c r="CW324" i="1" s="1"/>
  <c r="CT324" i="1"/>
  <c r="CR324" i="1" s="1"/>
  <c r="CO324" i="1"/>
  <c r="CM324" i="1" s="1"/>
  <c r="CJ324" i="1"/>
  <c r="CH324" i="1" s="1"/>
  <c r="CE324" i="1"/>
  <c r="CC324" i="1" s="1"/>
  <c r="BZ324" i="1"/>
  <c r="BX324" i="1" s="1"/>
  <c r="BU324" i="1"/>
  <c r="BS324" i="1" s="1"/>
  <c r="BO324" i="1"/>
  <c r="BN324" i="1"/>
  <c r="BJ324" i="1"/>
  <c r="BI324" i="1"/>
  <c r="BE324" i="1"/>
  <c r="BD324" i="1"/>
  <c r="AY324" i="1"/>
  <c r="AU324" i="1"/>
  <c r="AT324" i="1"/>
  <c r="AP324" i="1"/>
  <c r="AO324" i="1"/>
  <c r="AK324" i="1"/>
  <c r="AJ324" i="1"/>
  <c r="AF324" i="1"/>
  <c r="AE324" i="1"/>
  <c r="AA324" i="1"/>
  <c r="Z324" i="1"/>
  <c r="Q324" i="1"/>
  <c r="FT322" i="1"/>
  <c r="FQ322" i="1"/>
  <c r="FO322" i="1" s="1"/>
  <c r="FL322" i="1"/>
  <c r="FJ322" i="1" s="1"/>
  <c r="FG322" i="1"/>
  <c r="FE322" i="1" s="1"/>
  <c r="FB322" i="1"/>
  <c r="EZ322" i="1" s="1"/>
  <c r="EW322" i="1"/>
  <c r="EU322" i="1" s="1"/>
  <c r="ER322" i="1"/>
  <c r="EP322" i="1" s="1"/>
  <c r="EM322" i="1"/>
  <c r="EK322" i="1" s="1"/>
  <c r="EH322" i="1"/>
  <c r="EF322" i="1" s="1"/>
  <c r="EC322" i="1"/>
  <c r="EA322" i="1" s="1"/>
  <c r="DX322" i="1"/>
  <c r="DV322" i="1" s="1"/>
  <c r="DS322" i="1"/>
  <c r="DQ322" i="1" s="1"/>
  <c r="DN322" i="1"/>
  <c r="DL322" i="1" s="1"/>
  <c r="DI322" i="1"/>
  <c r="DG322" i="1" s="1"/>
  <c r="DD322" i="1"/>
  <c r="DB322" i="1" s="1"/>
  <c r="CY322" i="1"/>
  <c r="CW322" i="1" s="1"/>
  <c r="CT322" i="1"/>
  <c r="CR322" i="1" s="1"/>
  <c r="CO322" i="1"/>
  <c r="CM322" i="1" s="1"/>
  <c r="CJ322" i="1"/>
  <c r="CH322" i="1" s="1"/>
  <c r="CE322" i="1"/>
  <c r="CC322" i="1" s="1"/>
  <c r="BZ322" i="1"/>
  <c r="BX322" i="1" s="1"/>
  <c r="BU322" i="1"/>
  <c r="BS322" i="1" s="1"/>
  <c r="BO322" i="1"/>
  <c r="BN322" i="1"/>
  <c r="BJ322" i="1"/>
  <c r="BI322" i="1"/>
  <c r="BD322" i="1"/>
  <c r="AY322" i="1"/>
  <c r="AU322" i="1"/>
  <c r="AT322" i="1"/>
  <c r="AP322" i="1"/>
  <c r="AO322" i="1"/>
  <c r="AK322" i="1"/>
  <c r="AJ322" i="1"/>
  <c r="AF322" i="1"/>
  <c r="AE322" i="1"/>
  <c r="AA322" i="1"/>
  <c r="Z322" i="1"/>
  <c r="Q322" i="1"/>
  <c r="FT321" i="1"/>
  <c r="FQ321" i="1"/>
  <c r="FO321" i="1" s="1"/>
  <c r="FL321" i="1"/>
  <c r="FJ321" i="1" s="1"/>
  <c r="FG321" i="1"/>
  <c r="FE321" i="1" s="1"/>
  <c r="FB321" i="1"/>
  <c r="EZ321" i="1" s="1"/>
  <c r="EW321" i="1"/>
  <c r="EU321" i="1" s="1"/>
  <c r="ER321" i="1"/>
  <c r="EP321" i="1" s="1"/>
  <c r="EM321" i="1"/>
  <c r="EK321" i="1" s="1"/>
  <c r="EH321" i="1"/>
  <c r="EF321" i="1" s="1"/>
  <c r="EC321" i="1"/>
  <c r="EA321" i="1" s="1"/>
  <c r="DX321" i="1"/>
  <c r="DV321" i="1" s="1"/>
  <c r="DS321" i="1"/>
  <c r="DQ321" i="1" s="1"/>
  <c r="DN321" i="1"/>
  <c r="DL321" i="1" s="1"/>
  <c r="DI321" i="1"/>
  <c r="DG321" i="1" s="1"/>
  <c r="DD321" i="1"/>
  <c r="DB321" i="1" s="1"/>
  <c r="CY321" i="1"/>
  <c r="CW321" i="1" s="1"/>
  <c r="CT321" i="1"/>
  <c r="CR321" i="1" s="1"/>
  <c r="CO321" i="1"/>
  <c r="CM321" i="1" s="1"/>
  <c r="CJ321" i="1"/>
  <c r="CH321" i="1" s="1"/>
  <c r="CE321" i="1"/>
  <c r="CC321" i="1" s="1"/>
  <c r="BZ321" i="1"/>
  <c r="BX321" i="1" s="1"/>
  <c r="BU321" i="1"/>
  <c r="BS321" i="1" s="1"/>
  <c r="BO321" i="1"/>
  <c r="BN321" i="1"/>
  <c r="BJ321" i="1"/>
  <c r="BI321" i="1"/>
  <c r="BD321" i="1"/>
  <c r="AY321" i="1"/>
  <c r="AU321" i="1"/>
  <c r="AT321" i="1"/>
  <c r="AP321" i="1"/>
  <c r="AO321" i="1"/>
  <c r="AK321" i="1"/>
  <c r="AJ321" i="1"/>
  <c r="AF321" i="1"/>
  <c r="AE321" i="1"/>
  <c r="AA321" i="1"/>
  <c r="Z321" i="1"/>
  <c r="Q321" i="1"/>
  <c r="FT625" i="1"/>
  <c r="FQ625" i="1"/>
  <c r="FO625" i="1" s="1"/>
  <c r="FL625" i="1"/>
  <c r="FJ625" i="1" s="1"/>
  <c r="FG625" i="1"/>
  <c r="FE625" i="1" s="1"/>
  <c r="FB625" i="1"/>
  <c r="EZ625" i="1" s="1"/>
  <c r="EW625" i="1"/>
  <c r="EU625" i="1" s="1"/>
  <c r="ER625" i="1"/>
  <c r="EP625" i="1" s="1"/>
  <c r="EM625" i="1"/>
  <c r="EK625" i="1" s="1"/>
  <c r="EH625" i="1"/>
  <c r="EF625" i="1" s="1"/>
  <c r="EC625" i="1"/>
  <c r="EA625" i="1" s="1"/>
  <c r="DX625" i="1"/>
  <c r="DV625" i="1" s="1"/>
  <c r="DS625" i="1"/>
  <c r="DQ625" i="1" s="1"/>
  <c r="DN625" i="1"/>
  <c r="DL625" i="1" s="1"/>
  <c r="DI625" i="1"/>
  <c r="DG625" i="1" s="1"/>
  <c r="DD625" i="1"/>
  <c r="DB625" i="1" s="1"/>
  <c r="CY625" i="1"/>
  <c r="CW625" i="1" s="1"/>
  <c r="CT625" i="1"/>
  <c r="CR625" i="1" s="1"/>
  <c r="CO625" i="1"/>
  <c r="CM625" i="1" s="1"/>
  <c r="CJ625" i="1"/>
  <c r="CH625" i="1" s="1"/>
  <c r="CE625" i="1"/>
  <c r="CC625" i="1" s="1"/>
  <c r="BZ625" i="1"/>
  <c r="BX625" i="1" s="1"/>
  <c r="BU625" i="1"/>
  <c r="BS625" i="1" s="1"/>
  <c r="BO625" i="1"/>
  <c r="BN625" i="1"/>
  <c r="BJ625" i="1"/>
  <c r="BI625" i="1"/>
  <c r="BE625" i="1"/>
  <c r="BD625" i="1"/>
  <c r="AY625" i="1"/>
  <c r="AU625" i="1"/>
  <c r="AT625" i="1"/>
  <c r="AP625" i="1"/>
  <c r="AO625" i="1"/>
  <c r="AK625" i="1"/>
  <c r="AJ625" i="1"/>
  <c r="AF625" i="1"/>
  <c r="AE625" i="1"/>
  <c r="AA625" i="1"/>
  <c r="Z625" i="1"/>
  <c r="Q625" i="1"/>
  <c r="FT320" i="1"/>
  <c r="FQ320" i="1"/>
  <c r="FO320" i="1" s="1"/>
  <c r="FL320" i="1"/>
  <c r="FJ320" i="1" s="1"/>
  <c r="FG320" i="1"/>
  <c r="FE320" i="1" s="1"/>
  <c r="FB320" i="1"/>
  <c r="EZ320" i="1" s="1"/>
  <c r="EW320" i="1"/>
  <c r="EU320" i="1" s="1"/>
  <c r="ER320" i="1"/>
  <c r="EP320" i="1" s="1"/>
  <c r="EM320" i="1"/>
  <c r="EK320" i="1" s="1"/>
  <c r="EH320" i="1"/>
  <c r="EF320" i="1" s="1"/>
  <c r="EC320" i="1"/>
  <c r="EA320" i="1" s="1"/>
  <c r="DX320" i="1"/>
  <c r="DV320" i="1" s="1"/>
  <c r="DS320" i="1"/>
  <c r="DQ320" i="1" s="1"/>
  <c r="DN320" i="1"/>
  <c r="DL320" i="1" s="1"/>
  <c r="DI320" i="1"/>
  <c r="DG320" i="1" s="1"/>
  <c r="DD320" i="1"/>
  <c r="DB320" i="1" s="1"/>
  <c r="CY320" i="1"/>
  <c r="CW320" i="1" s="1"/>
  <c r="CT320" i="1"/>
  <c r="CR320" i="1" s="1"/>
  <c r="CO320" i="1"/>
  <c r="CM320" i="1" s="1"/>
  <c r="CJ320" i="1"/>
  <c r="CH320" i="1" s="1"/>
  <c r="CE320" i="1"/>
  <c r="CC320" i="1" s="1"/>
  <c r="BZ320" i="1"/>
  <c r="BX320" i="1" s="1"/>
  <c r="BU320" i="1"/>
  <c r="BS320" i="1" s="1"/>
  <c r="BO320" i="1"/>
  <c r="BN320" i="1"/>
  <c r="BJ320" i="1"/>
  <c r="BI320" i="1"/>
  <c r="BE320" i="1"/>
  <c r="BD320" i="1"/>
  <c r="AY320" i="1"/>
  <c r="AU320" i="1"/>
  <c r="AT320" i="1"/>
  <c r="AP320" i="1"/>
  <c r="AO320" i="1"/>
  <c r="AK320" i="1"/>
  <c r="AJ320" i="1"/>
  <c r="AF320" i="1"/>
  <c r="AE320" i="1"/>
  <c r="AA320" i="1"/>
  <c r="Z320" i="1"/>
  <c r="Q320" i="1"/>
  <c r="FT318" i="1"/>
  <c r="FQ318" i="1"/>
  <c r="FO318" i="1" s="1"/>
  <c r="FL318" i="1"/>
  <c r="FJ318" i="1" s="1"/>
  <c r="FG318" i="1"/>
  <c r="FE318" i="1" s="1"/>
  <c r="FB318" i="1"/>
  <c r="EZ318" i="1" s="1"/>
  <c r="EW318" i="1"/>
  <c r="EU318" i="1" s="1"/>
  <c r="ER318" i="1"/>
  <c r="EP318" i="1" s="1"/>
  <c r="EM318" i="1"/>
  <c r="EK318" i="1" s="1"/>
  <c r="EH318" i="1"/>
  <c r="EF318" i="1" s="1"/>
  <c r="EC318" i="1"/>
  <c r="EA318" i="1" s="1"/>
  <c r="DX318" i="1"/>
  <c r="DV318" i="1" s="1"/>
  <c r="DS318" i="1"/>
  <c r="DQ318" i="1" s="1"/>
  <c r="DN318" i="1"/>
  <c r="DL318" i="1" s="1"/>
  <c r="DI318" i="1"/>
  <c r="DG318" i="1" s="1"/>
  <c r="DD318" i="1"/>
  <c r="DB318" i="1" s="1"/>
  <c r="CY318" i="1"/>
  <c r="CW318" i="1" s="1"/>
  <c r="CT318" i="1"/>
  <c r="CR318" i="1" s="1"/>
  <c r="CO318" i="1"/>
  <c r="CM318" i="1" s="1"/>
  <c r="CJ318" i="1"/>
  <c r="CH318" i="1" s="1"/>
  <c r="CE318" i="1"/>
  <c r="CC318" i="1" s="1"/>
  <c r="BZ318" i="1"/>
  <c r="BX318" i="1" s="1"/>
  <c r="BU318" i="1"/>
  <c r="BS318" i="1" s="1"/>
  <c r="BO318" i="1"/>
  <c r="BN318" i="1"/>
  <c r="BJ318" i="1"/>
  <c r="BI318" i="1"/>
  <c r="BE318" i="1"/>
  <c r="BD318" i="1"/>
  <c r="AY318" i="1"/>
  <c r="AU318" i="1"/>
  <c r="AT318" i="1"/>
  <c r="AP318" i="1"/>
  <c r="AO318" i="1"/>
  <c r="AK318" i="1"/>
  <c r="AJ318" i="1"/>
  <c r="AF318" i="1"/>
  <c r="AE318" i="1"/>
  <c r="AA318" i="1"/>
  <c r="Z318" i="1"/>
  <c r="Q318" i="1"/>
  <c r="FT317" i="1"/>
  <c r="FQ317" i="1"/>
  <c r="FO317" i="1" s="1"/>
  <c r="FL317" i="1"/>
  <c r="FJ317" i="1" s="1"/>
  <c r="FG317" i="1"/>
  <c r="FE317" i="1" s="1"/>
  <c r="FB317" i="1"/>
  <c r="EZ317" i="1" s="1"/>
  <c r="EW317" i="1"/>
  <c r="EU317" i="1" s="1"/>
  <c r="ER317" i="1"/>
  <c r="EP317" i="1" s="1"/>
  <c r="EM317" i="1"/>
  <c r="EK317" i="1" s="1"/>
  <c r="EH317" i="1"/>
  <c r="EF317" i="1" s="1"/>
  <c r="EC317" i="1"/>
  <c r="EA317" i="1" s="1"/>
  <c r="DX317" i="1"/>
  <c r="DV317" i="1" s="1"/>
  <c r="DS317" i="1"/>
  <c r="DQ317" i="1" s="1"/>
  <c r="DN317" i="1"/>
  <c r="DL317" i="1" s="1"/>
  <c r="DI317" i="1"/>
  <c r="DG317" i="1" s="1"/>
  <c r="DD317" i="1"/>
  <c r="DB317" i="1" s="1"/>
  <c r="CY317" i="1"/>
  <c r="CW317" i="1" s="1"/>
  <c r="CT317" i="1"/>
  <c r="CR317" i="1" s="1"/>
  <c r="CO317" i="1"/>
  <c r="CM317" i="1" s="1"/>
  <c r="CJ317" i="1"/>
  <c r="CH317" i="1" s="1"/>
  <c r="CE317" i="1"/>
  <c r="CC317" i="1" s="1"/>
  <c r="BZ317" i="1"/>
  <c r="BX317" i="1" s="1"/>
  <c r="BU317" i="1"/>
  <c r="BS317" i="1" s="1"/>
  <c r="BO317" i="1"/>
  <c r="BN317" i="1"/>
  <c r="BJ317" i="1"/>
  <c r="BI317" i="1"/>
  <c r="BD317" i="1"/>
  <c r="AY317" i="1"/>
  <c r="AU317" i="1"/>
  <c r="AT317" i="1"/>
  <c r="AP317" i="1"/>
  <c r="AO317" i="1"/>
  <c r="AK317" i="1"/>
  <c r="AJ317" i="1"/>
  <c r="AF317" i="1"/>
  <c r="AE317" i="1"/>
  <c r="AA317" i="1"/>
  <c r="Z317" i="1"/>
  <c r="Q317" i="1"/>
  <c r="FT315" i="1"/>
  <c r="FQ315" i="1"/>
  <c r="FO315" i="1" s="1"/>
  <c r="FL315" i="1"/>
  <c r="FJ315" i="1" s="1"/>
  <c r="FG315" i="1"/>
  <c r="FE315" i="1" s="1"/>
  <c r="FB315" i="1"/>
  <c r="EZ315" i="1" s="1"/>
  <c r="EW315" i="1"/>
  <c r="EU315" i="1" s="1"/>
  <c r="ER315" i="1"/>
  <c r="EP315" i="1" s="1"/>
  <c r="EM315" i="1"/>
  <c r="EK315" i="1" s="1"/>
  <c r="EH315" i="1"/>
  <c r="EF315" i="1" s="1"/>
  <c r="EC315" i="1"/>
  <c r="EA315" i="1" s="1"/>
  <c r="DX315" i="1"/>
  <c r="DV315" i="1" s="1"/>
  <c r="DS315" i="1"/>
  <c r="DQ315" i="1" s="1"/>
  <c r="DN315" i="1"/>
  <c r="DL315" i="1" s="1"/>
  <c r="DI315" i="1"/>
  <c r="DG315" i="1" s="1"/>
  <c r="DD315" i="1"/>
  <c r="DB315" i="1" s="1"/>
  <c r="CY315" i="1"/>
  <c r="CW315" i="1" s="1"/>
  <c r="CT315" i="1"/>
  <c r="CR315" i="1" s="1"/>
  <c r="CO315" i="1"/>
  <c r="CM315" i="1" s="1"/>
  <c r="CJ315" i="1"/>
  <c r="CH315" i="1" s="1"/>
  <c r="CE315" i="1"/>
  <c r="CC315" i="1" s="1"/>
  <c r="BZ315" i="1"/>
  <c r="BX315" i="1" s="1"/>
  <c r="BU315" i="1"/>
  <c r="BS315" i="1" s="1"/>
  <c r="BO315" i="1"/>
  <c r="BN315" i="1"/>
  <c r="BJ315" i="1"/>
  <c r="BI315" i="1"/>
  <c r="BE315" i="1"/>
  <c r="BD315" i="1"/>
  <c r="AY315" i="1"/>
  <c r="AU315" i="1"/>
  <c r="AT315" i="1"/>
  <c r="AP315" i="1"/>
  <c r="AO315" i="1"/>
  <c r="AK315" i="1"/>
  <c r="AJ315" i="1"/>
  <c r="AF315" i="1"/>
  <c r="AE315" i="1"/>
  <c r="AA315" i="1"/>
  <c r="Z315" i="1"/>
  <c r="Q315" i="1"/>
  <c r="FT314" i="1"/>
  <c r="FQ314" i="1"/>
  <c r="FO314" i="1" s="1"/>
  <c r="FL314" i="1"/>
  <c r="FJ314" i="1" s="1"/>
  <c r="FG314" i="1"/>
  <c r="FE314" i="1" s="1"/>
  <c r="FB314" i="1"/>
  <c r="EZ314" i="1" s="1"/>
  <c r="EW314" i="1"/>
  <c r="EU314" i="1" s="1"/>
  <c r="ER314" i="1"/>
  <c r="EP314" i="1" s="1"/>
  <c r="EM314" i="1"/>
  <c r="EK314" i="1" s="1"/>
  <c r="EH314" i="1"/>
  <c r="EF314" i="1" s="1"/>
  <c r="EC314" i="1"/>
  <c r="EA314" i="1" s="1"/>
  <c r="DX314" i="1"/>
  <c r="DV314" i="1" s="1"/>
  <c r="DS314" i="1"/>
  <c r="DQ314" i="1" s="1"/>
  <c r="DN314" i="1"/>
  <c r="DL314" i="1" s="1"/>
  <c r="DI314" i="1"/>
  <c r="DG314" i="1" s="1"/>
  <c r="DD314" i="1"/>
  <c r="DB314" i="1" s="1"/>
  <c r="CY314" i="1"/>
  <c r="CW314" i="1" s="1"/>
  <c r="CT314" i="1"/>
  <c r="CR314" i="1" s="1"/>
  <c r="CO314" i="1"/>
  <c r="CM314" i="1" s="1"/>
  <c r="CJ314" i="1"/>
  <c r="CH314" i="1" s="1"/>
  <c r="CE314" i="1"/>
  <c r="CC314" i="1" s="1"/>
  <c r="BZ314" i="1"/>
  <c r="BX314" i="1" s="1"/>
  <c r="BU314" i="1"/>
  <c r="BS314" i="1" s="1"/>
  <c r="BO314" i="1"/>
  <c r="BN314" i="1"/>
  <c r="BJ314" i="1"/>
  <c r="BI314" i="1"/>
  <c r="BE314" i="1"/>
  <c r="BD314" i="1"/>
  <c r="AY314" i="1"/>
  <c r="AU314" i="1"/>
  <c r="AT314" i="1"/>
  <c r="AP314" i="1"/>
  <c r="AO314" i="1"/>
  <c r="AK314" i="1"/>
  <c r="AJ314" i="1"/>
  <c r="AF314" i="1"/>
  <c r="AE314" i="1"/>
  <c r="AA314" i="1"/>
  <c r="Z314" i="1"/>
  <c r="Q314" i="1"/>
  <c r="FT313" i="1"/>
  <c r="FQ313" i="1"/>
  <c r="FO313" i="1" s="1"/>
  <c r="FL313" i="1"/>
  <c r="FJ313" i="1" s="1"/>
  <c r="FG313" i="1"/>
  <c r="FE313" i="1" s="1"/>
  <c r="FB313" i="1"/>
  <c r="EZ313" i="1" s="1"/>
  <c r="EW313" i="1"/>
  <c r="EU313" i="1" s="1"/>
  <c r="ER313" i="1"/>
  <c r="EP313" i="1" s="1"/>
  <c r="EM313" i="1"/>
  <c r="EK313" i="1" s="1"/>
  <c r="EH313" i="1"/>
  <c r="EF313" i="1" s="1"/>
  <c r="EC313" i="1"/>
  <c r="EA313" i="1" s="1"/>
  <c r="DX313" i="1"/>
  <c r="DV313" i="1" s="1"/>
  <c r="DS313" i="1"/>
  <c r="DQ313" i="1" s="1"/>
  <c r="DN313" i="1"/>
  <c r="DL313" i="1" s="1"/>
  <c r="DI313" i="1"/>
  <c r="DG313" i="1" s="1"/>
  <c r="DD313" i="1"/>
  <c r="DB313" i="1" s="1"/>
  <c r="CY313" i="1"/>
  <c r="CW313" i="1" s="1"/>
  <c r="CT313" i="1"/>
  <c r="CR313" i="1" s="1"/>
  <c r="CO313" i="1"/>
  <c r="CM313" i="1" s="1"/>
  <c r="CJ313" i="1"/>
  <c r="CH313" i="1" s="1"/>
  <c r="CE313" i="1"/>
  <c r="CC313" i="1" s="1"/>
  <c r="BZ313" i="1"/>
  <c r="BX313" i="1" s="1"/>
  <c r="BU313" i="1"/>
  <c r="BS313" i="1" s="1"/>
  <c r="BO313" i="1"/>
  <c r="BN313" i="1"/>
  <c r="BJ313" i="1"/>
  <c r="BI313" i="1"/>
  <c r="BD313" i="1"/>
  <c r="AY313" i="1"/>
  <c r="AU313" i="1"/>
  <c r="AT313" i="1"/>
  <c r="AP313" i="1"/>
  <c r="AO313" i="1"/>
  <c r="AK313" i="1"/>
  <c r="AJ313" i="1"/>
  <c r="AF313" i="1"/>
  <c r="AE313" i="1"/>
  <c r="AA313" i="1"/>
  <c r="Z313" i="1"/>
  <c r="Q313" i="1"/>
  <c r="FT312" i="1"/>
  <c r="FQ312" i="1"/>
  <c r="FO312" i="1" s="1"/>
  <c r="FL312" i="1"/>
  <c r="FJ312" i="1" s="1"/>
  <c r="FG312" i="1"/>
  <c r="FE312" i="1" s="1"/>
  <c r="FB312" i="1"/>
  <c r="EZ312" i="1" s="1"/>
  <c r="EW312" i="1"/>
  <c r="EU312" i="1" s="1"/>
  <c r="ER312" i="1"/>
  <c r="EP312" i="1" s="1"/>
  <c r="EM312" i="1"/>
  <c r="EK312" i="1" s="1"/>
  <c r="EH312" i="1"/>
  <c r="EF312" i="1" s="1"/>
  <c r="EC312" i="1"/>
  <c r="EA312" i="1" s="1"/>
  <c r="DX312" i="1"/>
  <c r="DV312" i="1" s="1"/>
  <c r="DS312" i="1"/>
  <c r="DQ312" i="1" s="1"/>
  <c r="DN312" i="1"/>
  <c r="DL312" i="1" s="1"/>
  <c r="DI312" i="1"/>
  <c r="DG312" i="1" s="1"/>
  <c r="DD312" i="1"/>
  <c r="DB312" i="1" s="1"/>
  <c r="CY312" i="1"/>
  <c r="CW312" i="1" s="1"/>
  <c r="CT312" i="1"/>
  <c r="CR312" i="1" s="1"/>
  <c r="CO312" i="1"/>
  <c r="CM312" i="1" s="1"/>
  <c r="CJ312" i="1"/>
  <c r="CH312" i="1" s="1"/>
  <c r="CE312" i="1"/>
  <c r="CC312" i="1" s="1"/>
  <c r="BZ312" i="1"/>
  <c r="BX312" i="1" s="1"/>
  <c r="BU312" i="1"/>
  <c r="BS312" i="1" s="1"/>
  <c r="BO312" i="1"/>
  <c r="BN312" i="1"/>
  <c r="BJ312" i="1"/>
  <c r="BI312" i="1"/>
  <c r="BE312" i="1"/>
  <c r="BD312" i="1"/>
  <c r="AY312" i="1"/>
  <c r="AU312" i="1"/>
  <c r="AT312" i="1"/>
  <c r="AP312" i="1"/>
  <c r="AO312" i="1"/>
  <c r="AK312" i="1"/>
  <c r="AJ312" i="1"/>
  <c r="AF312" i="1"/>
  <c r="AE312" i="1"/>
  <c r="AA312" i="1"/>
  <c r="Z312" i="1"/>
  <c r="Q312" i="1"/>
  <c r="FT624" i="1"/>
  <c r="FQ624" i="1"/>
  <c r="FO624" i="1" s="1"/>
  <c r="FL624" i="1"/>
  <c r="FJ624" i="1" s="1"/>
  <c r="FG624" i="1"/>
  <c r="FE624" i="1" s="1"/>
  <c r="FB624" i="1"/>
  <c r="EZ624" i="1" s="1"/>
  <c r="EW624" i="1"/>
  <c r="EU624" i="1" s="1"/>
  <c r="ER624" i="1"/>
  <c r="EP624" i="1" s="1"/>
  <c r="EM624" i="1"/>
  <c r="EK624" i="1" s="1"/>
  <c r="EH624" i="1"/>
  <c r="EF624" i="1" s="1"/>
  <c r="EC624" i="1"/>
  <c r="EA624" i="1" s="1"/>
  <c r="DX624" i="1"/>
  <c r="DV624" i="1" s="1"/>
  <c r="DS624" i="1"/>
  <c r="DQ624" i="1" s="1"/>
  <c r="DN624" i="1"/>
  <c r="DL624" i="1" s="1"/>
  <c r="DI624" i="1"/>
  <c r="DG624" i="1" s="1"/>
  <c r="DD624" i="1"/>
  <c r="DB624" i="1" s="1"/>
  <c r="CY624" i="1"/>
  <c r="CW624" i="1" s="1"/>
  <c r="CT624" i="1"/>
  <c r="CR624" i="1" s="1"/>
  <c r="CO624" i="1"/>
  <c r="CM624" i="1" s="1"/>
  <c r="CJ624" i="1"/>
  <c r="CH624" i="1" s="1"/>
  <c r="CE624" i="1"/>
  <c r="CC624" i="1" s="1"/>
  <c r="BZ624" i="1"/>
  <c r="BX624" i="1" s="1"/>
  <c r="BU624" i="1"/>
  <c r="BS624" i="1" s="1"/>
  <c r="BO624" i="1"/>
  <c r="BN624" i="1"/>
  <c r="BJ624" i="1"/>
  <c r="BI624" i="1"/>
  <c r="BE624" i="1"/>
  <c r="BD624" i="1"/>
  <c r="AY624" i="1"/>
  <c r="AU624" i="1"/>
  <c r="AT624" i="1"/>
  <c r="AP624" i="1"/>
  <c r="AO624" i="1"/>
  <c r="AK624" i="1"/>
  <c r="AJ624" i="1"/>
  <c r="AF624" i="1"/>
  <c r="AE624" i="1"/>
  <c r="AA624" i="1"/>
  <c r="Z624" i="1"/>
  <c r="Q624" i="1"/>
  <c r="FT310" i="1"/>
  <c r="FQ310" i="1"/>
  <c r="FO310" i="1" s="1"/>
  <c r="FL310" i="1"/>
  <c r="FJ310" i="1" s="1"/>
  <c r="FG310" i="1"/>
  <c r="FE310" i="1" s="1"/>
  <c r="FB310" i="1"/>
  <c r="EZ310" i="1" s="1"/>
  <c r="EW310" i="1"/>
  <c r="EU310" i="1" s="1"/>
  <c r="ER310" i="1"/>
  <c r="EP310" i="1" s="1"/>
  <c r="EM310" i="1"/>
  <c r="EK310" i="1" s="1"/>
  <c r="EH310" i="1"/>
  <c r="EF310" i="1" s="1"/>
  <c r="EC310" i="1"/>
  <c r="EA310" i="1" s="1"/>
  <c r="DX310" i="1"/>
  <c r="DV310" i="1" s="1"/>
  <c r="DS310" i="1"/>
  <c r="DQ310" i="1" s="1"/>
  <c r="DN310" i="1"/>
  <c r="DL310" i="1" s="1"/>
  <c r="DI310" i="1"/>
  <c r="DG310" i="1" s="1"/>
  <c r="DD310" i="1"/>
  <c r="DB310" i="1" s="1"/>
  <c r="CY310" i="1"/>
  <c r="CW310" i="1" s="1"/>
  <c r="CT310" i="1"/>
  <c r="CR310" i="1" s="1"/>
  <c r="CO310" i="1"/>
  <c r="CM310" i="1" s="1"/>
  <c r="CJ310" i="1"/>
  <c r="CH310" i="1" s="1"/>
  <c r="CE310" i="1"/>
  <c r="CC310" i="1" s="1"/>
  <c r="BZ310" i="1"/>
  <c r="BX310" i="1" s="1"/>
  <c r="BU310" i="1"/>
  <c r="BS310" i="1" s="1"/>
  <c r="BO310" i="1"/>
  <c r="BN310" i="1"/>
  <c r="BJ310" i="1"/>
  <c r="BI310" i="1"/>
  <c r="BD310" i="1"/>
  <c r="AY310" i="1"/>
  <c r="AU310" i="1"/>
  <c r="AT310" i="1"/>
  <c r="AP310" i="1"/>
  <c r="AO310" i="1"/>
  <c r="AK310" i="1"/>
  <c r="AJ310" i="1"/>
  <c r="AF310" i="1"/>
  <c r="AE310" i="1"/>
  <c r="AA310" i="1"/>
  <c r="Z310" i="1"/>
  <c r="Q310" i="1"/>
  <c r="FT623" i="1"/>
  <c r="FQ623" i="1"/>
  <c r="FO623" i="1" s="1"/>
  <c r="FL623" i="1"/>
  <c r="FJ623" i="1" s="1"/>
  <c r="FG623" i="1"/>
  <c r="FE623" i="1" s="1"/>
  <c r="FB623" i="1"/>
  <c r="EZ623" i="1" s="1"/>
  <c r="EW623" i="1"/>
  <c r="EU623" i="1" s="1"/>
  <c r="ER623" i="1"/>
  <c r="EP623" i="1" s="1"/>
  <c r="EM623" i="1"/>
  <c r="EK623" i="1" s="1"/>
  <c r="EH623" i="1"/>
  <c r="EF623" i="1" s="1"/>
  <c r="EC623" i="1"/>
  <c r="EA623" i="1" s="1"/>
  <c r="DX623" i="1"/>
  <c r="DV623" i="1" s="1"/>
  <c r="DS623" i="1"/>
  <c r="DQ623" i="1" s="1"/>
  <c r="DN623" i="1"/>
  <c r="DL623" i="1" s="1"/>
  <c r="DI623" i="1"/>
  <c r="DG623" i="1" s="1"/>
  <c r="DD623" i="1"/>
  <c r="DB623" i="1" s="1"/>
  <c r="CY623" i="1"/>
  <c r="CW623" i="1" s="1"/>
  <c r="CT623" i="1"/>
  <c r="CR623" i="1" s="1"/>
  <c r="CO623" i="1"/>
  <c r="CM623" i="1" s="1"/>
  <c r="CJ623" i="1"/>
  <c r="CH623" i="1" s="1"/>
  <c r="CE623" i="1"/>
  <c r="CC623" i="1" s="1"/>
  <c r="BZ623" i="1"/>
  <c r="BX623" i="1" s="1"/>
  <c r="BU623" i="1"/>
  <c r="BS623" i="1" s="1"/>
  <c r="BO623" i="1"/>
  <c r="BN623" i="1"/>
  <c r="BJ623" i="1"/>
  <c r="BI623" i="1"/>
  <c r="BE623" i="1"/>
  <c r="BD623" i="1"/>
  <c r="AY623" i="1"/>
  <c r="AU623" i="1"/>
  <c r="AT623" i="1"/>
  <c r="AP623" i="1"/>
  <c r="AO623" i="1"/>
  <c r="AK623" i="1"/>
  <c r="AJ623" i="1"/>
  <c r="AF623" i="1"/>
  <c r="AE623" i="1"/>
  <c r="AA623" i="1"/>
  <c r="Z623" i="1"/>
  <c r="Q623" i="1"/>
  <c r="FT309" i="1"/>
  <c r="FQ309" i="1"/>
  <c r="FO309" i="1" s="1"/>
  <c r="FL309" i="1"/>
  <c r="FJ309" i="1" s="1"/>
  <c r="FG309" i="1"/>
  <c r="FE309" i="1" s="1"/>
  <c r="FB309" i="1"/>
  <c r="EZ309" i="1" s="1"/>
  <c r="EW309" i="1"/>
  <c r="EU309" i="1" s="1"/>
  <c r="ER309" i="1"/>
  <c r="EP309" i="1" s="1"/>
  <c r="EM309" i="1"/>
  <c r="EK309" i="1" s="1"/>
  <c r="EH309" i="1"/>
  <c r="EF309" i="1" s="1"/>
  <c r="EC309" i="1"/>
  <c r="EA309" i="1" s="1"/>
  <c r="DX309" i="1"/>
  <c r="DV309" i="1" s="1"/>
  <c r="DS309" i="1"/>
  <c r="DQ309" i="1" s="1"/>
  <c r="DN309" i="1"/>
  <c r="DL309" i="1" s="1"/>
  <c r="DI309" i="1"/>
  <c r="DG309" i="1" s="1"/>
  <c r="DD309" i="1"/>
  <c r="DB309" i="1" s="1"/>
  <c r="CY309" i="1"/>
  <c r="CW309" i="1" s="1"/>
  <c r="CT309" i="1"/>
  <c r="CR309" i="1" s="1"/>
  <c r="CO309" i="1"/>
  <c r="CM309" i="1" s="1"/>
  <c r="CJ309" i="1"/>
  <c r="CH309" i="1" s="1"/>
  <c r="CE309" i="1"/>
  <c r="CC309" i="1" s="1"/>
  <c r="BZ309" i="1"/>
  <c r="BX309" i="1" s="1"/>
  <c r="BU309" i="1"/>
  <c r="BS309" i="1" s="1"/>
  <c r="BO309" i="1"/>
  <c r="BN309" i="1"/>
  <c r="BJ309" i="1"/>
  <c r="BI309" i="1"/>
  <c r="BE309" i="1"/>
  <c r="BD309" i="1"/>
  <c r="AY309" i="1"/>
  <c r="AU309" i="1"/>
  <c r="AT309" i="1"/>
  <c r="AP309" i="1"/>
  <c r="AO309" i="1"/>
  <c r="AK309" i="1"/>
  <c r="AJ309" i="1"/>
  <c r="AF309" i="1"/>
  <c r="AE309" i="1"/>
  <c r="AA309" i="1"/>
  <c r="Z309" i="1"/>
  <c r="Q309" i="1"/>
  <c r="FT308" i="1"/>
  <c r="FQ308" i="1"/>
  <c r="FO308" i="1" s="1"/>
  <c r="FL308" i="1"/>
  <c r="FJ308" i="1" s="1"/>
  <c r="FG308" i="1"/>
  <c r="FE308" i="1" s="1"/>
  <c r="FB308" i="1"/>
  <c r="EZ308" i="1" s="1"/>
  <c r="EW308" i="1"/>
  <c r="EU308" i="1" s="1"/>
  <c r="ER308" i="1"/>
  <c r="EP308" i="1" s="1"/>
  <c r="EM308" i="1"/>
  <c r="EK308" i="1" s="1"/>
  <c r="EH308" i="1"/>
  <c r="EF308" i="1" s="1"/>
  <c r="EC308" i="1"/>
  <c r="EA308" i="1" s="1"/>
  <c r="DX308" i="1"/>
  <c r="DV308" i="1" s="1"/>
  <c r="DS308" i="1"/>
  <c r="DQ308" i="1" s="1"/>
  <c r="DN308" i="1"/>
  <c r="DL308" i="1" s="1"/>
  <c r="DI308" i="1"/>
  <c r="DG308" i="1" s="1"/>
  <c r="DD308" i="1"/>
  <c r="DB308" i="1" s="1"/>
  <c r="CY308" i="1"/>
  <c r="CW308" i="1" s="1"/>
  <c r="CT308" i="1"/>
  <c r="CR308" i="1" s="1"/>
  <c r="CO308" i="1"/>
  <c r="CM308" i="1" s="1"/>
  <c r="CJ308" i="1"/>
  <c r="CH308" i="1" s="1"/>
  <c r="CE308" i="1"/>
  <c r="CC308" i="1" s="1"/>
  <c r="BZ308" i="1"/>
  <c r="BX308" i="1" s="1"/>
  <c r="BU308" i="1"/>
  <c r="BS308" i="1" s="1"/>
  <c r="BO308" i="1"/>
  <c r="BN308" i="1"/>
  <c r="BJ308" i="1"/>
  <c r="BI308" i="1"/>
  <c r="BD308" i="1"/>
  <c r="AY308" i="1"/>
  <c r="AU308" i="1"/>
  <c r="AT308" i="1"/>
  <c r="AP308" i="1"/>
  <c r="AO308" i="1"/>
  <c r="AK308" i="1"/>
  <c r="AJ308" i="1"/>
  <c r="AF308" i="1"/>
  <c r="AE308" i="1"/>
  <c r="AA308" i="1"/>
  <c r="Z308" i="1"/>
  <c r="Q308" i="1"/>
  <c r="FT307" i="1"/>
  <c r="FQ307" i="1"/>
  <c r="FO307" i="1" s="1"/>
  <c r="FL307" i="1"/>
  <c r="FJ307" i="1" s="1"/>
  <c r="FG307" i="1"/>
  <c r="FE307" i="1" s="1"/>
  <c r="FB307" i="1"/>
  <c r="EZ307" i="1" s="1"/>
  <c r="EW307" i="1"/>
  <c r="EU307" i="1" s="1"/>
  <c r="ER307" i="1"/>
  <c r="EP307" i="1" s="1"/>
  <c r="EM307" i="1"/>
  <c r="EK307" i="1" s="1"/>
  <c r="EH307" i="1"/>
  <c r="EF307" i="1" s="1"/>
  <c r="EC307" i="1"/>
  <c r="EA307" i="1" s="1"/>
  <c r="DX307" i="1"/>
  <c r="DV307" i="1" s="1"/>
  <c r="DS307" i="1"/>
  <c r="DQ307" i="1" s="1"/>
  <c r="DN307" i="1"/>
  <c r="DL307" i="1" s="1"/>
  <c r="DI307" i="1"/>
  <c r="DG307" i="1" s="1"/>
  <c r="DD307" i="1"/>
  <c r="DB307" i="1" s="1"/>
  <c r="CY307" i="1"/>
  <c r="CW307" i="1" s="1"/>
  <c r="CT307" i="1"/>
  <c r="CR307" i="1" s="1"/>
  <c r="CO307" i="1"/>
  <c r="CM307" i="1" s="1"/>
  <c r="CJ307" i="1"/>
  <c r="CH307" i="1" s="1"/>
  <c r="CE307" i="1"/>
  <c r="CC307" i="1" s="1"/>
  <c r="BZ307" i="1"/>
  <c r="BX307" i="1" s="1"/>
  <c r="BU307" i="1"/>
  <c r="BS307" i="1" s="1"/>
  <c r="BO307" i="1"/>
  <c r="BN307" i="1"/>
  <c r="BJ307" i="1"/>
  <c r="BI307" i="1"/>
  <c r="BD307" i="1"/>
  <c r="AY307" i="1"/>
  <c r="AU307" i="1"/>
  <c r="AT307" i="1"/>
  <c r="AP307" i="1"/>
  <c r="AO307" i="1"/>
  <c r="AK307" i="1"/>
  <c r="AJ307" i="1"/>
  <c r="AF307" i="1"/>
  <c r="AE307" i="1"/>
  <c r="AA307" i="1"/>
  <c r="Z307" i="1"/>
  <c r="Q307" i="1"/>
  <c r="FT622" i="1"/>
  <c r="FQ622" i="1"/>
  <c r="FO622" i="1" s="1"/>
  <c r="FL622" i="1"/>
  <c r="FJ622" i="1" s="1"/>
  <c r="FG622" i="1"/>
  <c r="FE622" i="1" s="1"/>
  <c r="FB622" i="1"/>
  <c r="EZ622" i="1" s="1"/>
  <c r="EW622" i="1"/>
  <c r="EU622" i="1" s="1"/>
  <c r="ER622" i="1"/>
  <c r="EP622" i="1" s="1"/>
  <c r="EM622" i="1"/>
  <c r="EK622" i="1" s="1"/>
  <c r="EH622" i="1"/>
  <c r="EF622" i="1" s="1"/>
  <c r="EC622" i="1"/>
  <c r="EA622" i="1" s="1"/>
  <c r="DX622" i="1"/>
  <c r="DV622" i="1" s="1"/>
  <c r="DS622" i="1"/>
  <c r="DQ622" i="1" s="1"/>
  <c r="DN622" i="1"/>
  <c r="DL622" i="1" s="1"/>
  <c r="DI622" i="1"/>
  <c r="DG622" i="1" s="1"/>
  <c r="DD622" i="1"/>
  <c r="DB622" i="1" s="1"/>
  <c r="CY622" i="1"/>
  <c r="CW622" i="1" s="1"/>
  <c r="CT622" i="1"/>
  <c r="CR622" i="1" s="1"/>
  <c r="CO622" i="1"/>
  <c r="CM622" i="1" s="1"/>
  <c r="CJ622" i="1"/>
  <c r="CH622" i="1" s="1"/>
  <c r="CE622" i="1"/>
  <c r="CC622" i="1" s="1"/>
  <c r="BZ622" i="1"/>
  <c r="BX622" i="1" s="1"/>
  <c r="BU622" i="1"/>
  <c r="BS622" i="1" s="1"/>
  <c r="BO622" i="1"/>
  <c r="BN622" i="1"/>
  <c r="BJ622" i="1"/>
  <c r="BI622" i="1"/>
  <c r="BE622" i="1"/>
  <c r="BD622" i="1"/>
  <c r="AY622" i="1"/>
  <c r="AU622" i="1"/>
  <c r="AT622" i="1"/>
  <c r="AP622" i="1"/>
  <c r="AO622" i="1"/>
  <c r="AK622" i="1"/>
  <c r="AJ622" i="1"/>
  <c r="AF622" i="1"/>
  <c r="AE622" i="1"/>
  <c r="AA622" i="1"/>
  <c r="Z622" i="1"/>
  <c r="Q622" i="1"/>
  <c r="FT621" i="1"/>
  <c r="FQ621" i="1"/>
  <c r="FO621" i="1" s="1"/>
  <c r="FL621" i="1"/>
  <c r="FJ621" i="1" s="1"/>
  <c r="FG621" i="1"/>
  <c r="FE621" i="1" s="1"/>
  <c r="FB621" i="1"/>
  <c r="EZ621" i="1" s="1"/>
  <c r="EW621" i="1"/>
  <c r="EU621" i="1" s="1"/>
  <c r="ER621" i="1"/>
  <c r="EP621" i="1" s="1"/>
  <c r="EM621" i="1"/>
  <c r="EK621" i="1" s="1"/>
  <c r="EH621" i="1"/>
  <c r="EF621" i="1" s="1"/>
  <c r="EC621" i="1"/>
  <c r="EA621" i="1" s="1"/>
  <c r="DX621" i="1"/>
  <c r="DV621" i="1" s="1"/>
  <c r="DS621" i="1"/>
  <c r="DQ621" i="1" s="1"/>
  <c r="DN621" i="1"/>
  <c r="DL621" i="1" s="1"/>
  <c r="DI621" i="1"/>
  <c r="DG621" i="1" s="1"/>
  <c r="DD621" i="1"/>
  <c r="DB621" i="1" s="1"/>
  <c r="CY621" i="1"/>
  <c r="CW621" i="1" s="1"/>
  <c r="CT621" i="1"/>
  <c r="CR621" i="1" s="1"/>
  <c r="CO621" i="1"/>
  <c r="CM621" i="1" s="1"/>
  <c r="CJ621" i="1"/>
  <c r="CH621" i="1" s="1"/>
  <c r="CE621" i="1"/>
  <c r="CC621" i="1" s="1"/>
  <c r="BZ621" i="1"/>
  <c r="BX621" i="1" s="1"/>
  <c r="BU621" i="1"/>
  <c r="BS621" i="1" s="1"/>
  <c r="BO621" i="1"/>
  <c r="BN621" i="1"/>
  <c r="BJ621" i="1"/>
  <c r="BI621" i="1"/>
  <c r="BE621" i="1"/>
  <c r="BD621" i="1"/>
  <c r="AY621" i="1"/>
  <c r="AU621" i="1"/>
  <c r="AT621" i="1"/>
  <c r="AP621" i="1"/>
  <c r="AO621" i="1"/>
  <c r="AK621" i="1"/>
  <c r="AJ621" i="1"/>
  <c r="AF621" i="1"/>
  <c r="AE621" i="1"/>
  <c r="AA621" i="1"/>
  <c r="Z621" i="1"/>
  <c r="Q621" i="1"/>
  <c r="FT306" i="1"/>
  <c r="FQ306" i="1"/>
  <c r="FO306" i="1" s="1"/>
  <c r="FL306" i="1"/>
  <c r="FJ306" i="1" s="1"/>
  <c r="FG306" i="1"/>
  <c r="FE306" i="1" s="1"/>
  <c r="FB306" i="1"/>
  <c r="EZ306" i="1" s="1"/>
  <c r="EW306" i="1"/>
  <c r="EU306" i="1" s="1"/>
  <c r="ER306" i="1"/>
  <c r="EP306" i="1" s="1"/>
  <c r="EM306" i="1"/>
  <c r="EK306" i="1" s="1"/>
  <c r="EH306" i="1"/>
  <c r="EF306" i="1" s="1"/>
  <c r="EC306" i="1"/>
  <c r="EA306" i="1" s="1"/>
  <c r="DX306" i="1"/>
  <c r="DV306" i="1" s="1"/>
  <c r="DS306" i="1"/>
  <c r="DQ306" i="1" s="1"/>
  <c r="DN306" i="1"/>
  <c r="DL306" i="1" s="1"/>
  <c r="DI306" i="1"/>
  <c r="DG306" i="1" s="1"/>
  <c r="DD306" i="1"/>
  <c r="DB306" i="1" s="1"/>
  <c r="CY306" i="1"/>
  <c r="CW306" i="1" s="1"/>
  <c r="CT306" i="1"/>
  <c r="CR306" i="1" s="1"/>
  <c r="CO306" i="1"/>
  <c r="CM306" i="1" s="1"/>
  <c r="CJ306" i="1"/>
  <c r="CH306" i="1" s="1"/>
  <c r="CE306" i="1"/>
  <c r="CC306" i="1" s="1"/>
  <c r="BZ306" i="1"/>
  <c r="BX306" i="1" s="1"/>
  <c r="BU306" i="1"/>
  <c r="BS306" i="1" s="1"/>
  <c r="BO306" i="1"/>
  <c r="BN306" i="1"/>
  <c r="BJ306" i="1"/>
  <c r="BI306" i="1"/>
  <c r="BE306" i="1"/>
  <c r="BD306" i="1"/>
  <c r="AY306" i="1"/>
  <c r="AU306" i="1"/>
  <c r="AT306" i="1"/>
  <c r="AP306" i="1"/>
  <c r="AO306" i="1"/>
  <c r="AK306" i="1"/>
  <c r="AJ306" i="1"/>
  <c r="AF306" i="1"/>
  <c r="AE306" i="1"/>
  <c r="AA306" i="1"/>
  <c r="Z306" i="1"/>
  <c r="Q306" i="1"/>
  <c r="FT305" i="1"/>
  <c r="FQ305" i="1"/>
  <c r="FO305" i="1" s="1"/>
  <c r="FL305" i="1"/>
  <c r="FJ305" i="1" s="1"/>
  <c r="FG305" i="1"/>
  <c r="FE305" i="1" s="1"/>
  <c r="FB305" i="1"/>
  <c r="EZ305" i="1" s="1"/>
  <c r="EW305" i="1"/>
  <c r="EU305" i="1" s="1"/>
  <c r="ER305" i="1"/>
  <c r="EP305" i="1" s="1"/>
  <c r="EM305" i="1"/>
  <c r="EK305" i="1" s="1"/>
  <c r="EH305" i="1"/>
  <c r="EF305" i="1" s="1"/>
  <c r="EC305" i="1"/>
  <c r="EA305" i="1" s="1"/>
  <c r="DX305" i="1"/>
  <c r="DV305" i="1" s="1"/>
  <c r="DS305" i="1"/>
  <c r="DQ305" i="1" s="1"/>
  <c r="DN305" i="1"/>
  <c r="DL305" i="1" s="1"/>
  <c r="DI305" i="1"/>
  <c r="DG305" i="1" s="1"/>
  <c r="DD305" i="1"/>
  <c r="DB305" i="1" s="1"/>
  <c r="CY305" i="1"/>
  <c r="CW305" i="1" s="1"/>
  <c r="CT305" i="1"/>
  <c r="CR305" i="1" s="1"/>
  <c r="CO305" i="1"/>
  <c r="CM305" i="1" s="1"/>
  <c r="CJ305" i="1"/>
  <c r="CH305" i="1" s="1"/>
  <c r="CE305" i="1"/>
  <c r="CC305" i="1" s="1"/>
  <c r="BZ305" i="1"/>
  <c r="BX305" i="1" s="1"/>
  <c r="BU305" i="1"/>
  <c r="BS305" i="1" s="1"/>
  <c r="BO305" i="1"/>
  <c r="BN305" i="1"/>
  <c r="BJ305" i="1"/>
  <c r="BI305" i="1"/>
  <c r="BE305" i="1"/>
  <c r="BD305" i="1"/>
  <c r="AY305" i="1"/>
  <c r="AU305" i="1"/>
  <c r="AT305" i="1"/>
  <c r="AP305" i="1"/>
  <c r="AO305" i="1"/>
  <c r="AK305" i="1"/>
  <c r="AJ305" i="1"/>
  <c r="AF305" i="1"/>
  <c r="AE305" i="1"/>
  <c r="AA305" i="1"/>
  <c r="Z305" i="1"/>
  <c r="Q305" i="1"/>
  <c r="FT304" i="1"/>
  <c r="FQ304" i="1"/>
  <c r="FO304" i="1" s="1"/>
  <c r="FL304" i="1"/>
  <c r="FJ304" i="1" s="1"/>
  <c r="FG304" i="1"/>
  <c r="FE304" i="1" s="1"/>
  <c r="FB304" i="1"/>
  <c r="EZ304" i="1" s="1"/>
  <c r="EW304" i="1"/>
  <c r="EU304" i="1" s="1"/>
  <c r="ER304" i="1"/>
  <c r="EP304" i="1" s="1"/>
  <c r="EM304" i="1"/>
  <c r="EK304" i="1" s="1"/>
  <c r="EH304" i="1"/>
  <c r="EF304" i="1" s="1"/>
  <c r="EC304" i="1"/>
  <c r="EA304" i="1" s="1"/>
  <c r="DX304" i="1"/>
  <c r="DV304" i="1" s="1"/>
  <c r="DS304" i="1"/>
  <c r="DQ304" i="1" s="1"/>
  <c r="DN304" i="1"/>
  <c r="DL304" i="1" s="1"/>
  <c r="DI304" i="1"/>
  <c r="DG304" i="1" s="1"/>
  <c r="DD304" i="1"/>
  <c r="DB304" i="1" s="1"/>
  <c r="CY304" i="1"/>
  <c r="CW304" i="1" s="1"/>
  <c r="CT304" i="1"/>
  <c r="CR304" i="1" s="1"/>
  <c r="CO304" i="1"/>
  <c r="CM304" i="1" s="1"/>
  <c r="CJ304" i="1"/>
  <c r="CH304" i="1" s="1"/>
  <c r="CE304" i="1"/>
  <c r="CC304" i="1" s="1"/>
  <c r="BZ304" i="1"/>
  <c r="BX304" i="1" s="1"/>
  <c r="BU304" i="1"/>
  <c r="BS304" i="1" s="1"/>
  <c r="BO304" i="1"/>
  <c r="BN304" i="1"/>
  <c r="BJ304" i="1"/>
  <c r="BI304" i="1"/>
  <c r="BE304" i="1"/>
  <c r="BD304" i="1"/>
  <c r="AY304" i="1"/>
  <c r="AU304" i="1"/>
  <c r="AT304" i="1"/>
  <c r="AP304" i="1"/>
  <c r="AO304" i="1"/>
  <c r="AK304" i="1"/>
  <c r="AJ304" i="1"/>
  <c r="AF304" i="1"/>
  <c r="AE304" i="1"/>
  <c r="AA304" i="1"/>
  <c r="Z304" i="1"/>
  <c r="Q304" i="1"/>
  <c r="FT303" i="1"/>
  <c r="FQ303" i="1"/>
  <c r="FO303" i="1" s="1"/>
  <c r="FL303" i="1"/>
  <c r="FJ303" i="1" s="1"/>
  <c r="FG303" i="1"/>
  <c r="FE303" i="1" s="1"/>
  <c r="FB303" i="1"/>
  <c r="EZ303" i="1" s="1"/>
  <c r="EW303" i="1"/>
  <c r="EU303" i="1" s="1"/>
  <c r="ER303" i="1"/>
  <c r="EP303" i="1" s="1"/>
  <c r="EM303" i="1"/>
  <c r="EK303" i="1" s="1"/>
  <c r="EH303" i="1"/>
  <c r="EF303" i="1" s="1"/>
  <c r="EC303" i="1"/>
  <c r="EA303" i="1" s="1"/>
  <c r="DX303" i="1"/>
  <c r="DV303" i="1" s="1"/>
  <c r="DS303" i="1"/>
  <c r="DQ303" i="1" s="1"/>
  <c r="DN303" i="1"/>
  <c r="DL303" i="1" s="1"/>
  <c r="DI303" i="1"/>
  <c r="DG303" i="1" s="1"/>
  <c r="DD303" i="1"/>
  <c r="DB303" i="1" s="1"/>
  <c r="CY303" i="1"/>
  <c r="CW303" i="1" s="1"/>
  <c r="CT303" i="1"/>
  <c r="CR303" i="1" s="1"/>
  <c r="CO303" i="1"/>
  <c r="CM303" i="1" s="1"/>
  <c r="CJ303" i="1"/>
  <c r="CH303" i="1" s="1"/>
  <c r="CE303" i="1"/>
  <c r="CC303" i="1" s="1"/>
  <c r="BZ303" i="1"/>
  <c r="BX303" i="1" s="1"/>
  <c r="BU303" i="1"/>
  <c r="BS303" i="1" s="1"/>
  <c r="BO303" i="1"/>
  <c r="BN303" i="1"/>
  <c r="BJ303" i="1"/>
  <c r="BI303" i="1"/>
  <c r="BE303" i="1"/>
  <c r="BD303" i="1"/>
  <c r="AY303" i="1"/>
  <c r="AU303" i="1"/>
  <c r="AT303" i="1"/>
  <c r="AP303" i="1"/>
  <c r="AO303" i="1"/>
  <c r="AK303" i="1"/>
  <c r="AJ303" i="1"/>
  <c r="AF303" i="1"/>
  <c r="AE303" i="1"/>
  <c r="AA303" i="1"/>
  <c r="Z303" i="1"/>
  <c r="Q303" i="1"/>
  <c r="FT302" i="1"/>
  <c r="FQ302" i="1"/>
  <c r="FO302" i="1" s="1"/>
  <c r="FL302" i="1"/>
  <c r="FJ302" i="1" s="1"/>
  <c r="FG302" i="1"/>
  <c r="FE302" i="1" s="1"/>
  <c r="FB302" i="1"/>
  <c r="EZ302" i="1" s="1"/>
  <c r="EW302" i="1"/>
  <c r="EU302" i="1" s="1"/>
  <c r="ER302" i="1"/>
  <c r="EP302" i="1" s="1"/>
  <c r="EM302" i="1"/>
  <c r="EK302" i="1" s="1"/>
  <c r="EH302" i="1"/>
  <c r="EF302" i="1" s="1"/>
  <c r="EC302" i="1"/>
  <c r="EA302" i="1" s="1"/>
  <c r="DX302" i="1"/>
  <c r="DV302" i="1" s="1"/>
  <c r="DS302" i="1"/>
  <c r="DQ302" i="1" s="1"/>
  <c r="DN302" i="1"/>
  <c r="DL302" i="1" s="1"/>
  <c r="DI302" i="1"/>
  <c r="DG302" i="1" s="1"/>
  <c r="DD302" i="1"/>
  <c r="DB302" i="1" s="1"/>
  <c r="CY302" i="1"/>
  <c r="CW302" i="1" s="1"/>
  <c r="CT302" i="1"/>
  <c r="CR302" i="1" s="1"/>
  <c r="CO302" i="1"/>
  <c r="CM302" i="1" s="1"/>
  <c r="CJ302" i="1"/>
  <c r="CH302" i="1" s="1"/>
  <c r="CE302" i="1"/>
  <c r="CC302" i="1" s="1"/>
  <c r="BZ302" i="1"/>
  <c r="BX302" i="1" s="1"/>
  <c r="BU302" i="1"/>
  <c r="BS302" i="1" s="1"/>
  <c r="BO302" i="1"/>
  <c r="BN302" i="1"/>
  <c r="BJ302" i="1"/>
  <c r="BI302" i="1"/>
  <c r="BD302" i="1"/>
  <c r="AY302" i="1"/>
  <c r="AU302" i="1"/>
  <c r="AT302" i="1"/>
  <c r="AP302" i="1"/>
  <c r="AO302" i="1"/>
  <c r="AK302" i="1"/>
  <c r="AJ302" i="1"/>
  <c r="AF302" i="1"/>
  <c r="AE302" i="1"/>
  <c r="AA302" i="1"/>
  <c r="Z302" i="1"/>
  <c r="Q302" i="1"/>
  <c r="FT301" i="1"/>
  <c r="FQ301" i="1"/>
  <c r="FO301" i="1" s="1"/>
  <c r="FL301" i="1"/>
  <c r="FJ301" i="1" s="1"/>
  <c r="FG301" i="1"/>
  <c r="FE301" i="1" s="1"/>
  <c r="FB301" i="1"/>
  <c r="EZ301" i="1" s="1"/>
  <c r="EW301" i="1"/>
  <c r="EU301" i="1" s="1"/>
  <c r="ER301" i="1"/>
  <c r="EP301" i="1" s="1"/>
  <c r="EM301" i="1"/>
  <c r="EK301" i="1" s="1"/>
  <c r="EH301" i="1"/>
  <c r="EF301" i="1" s="1"/>
  <c r="EC301" i="1"/>
  <c r="EA301" i="1" s="1"/>
  <c r="DX301" i="1"/>
  <c r="DV301" i="1" s="1"/>
  <c r="DS301" i="1"/>
  <c r="DQ301" i="1" s="1"/>
  <c r="DN301" i="1"/>
  <c r="DL301" i="1" s="1"/>
  <c r="DI301" i="1"/>
  <c r="DG301" i="1" s="1"/>
  <c r="DD301" i="1"/>
  <c r="DB301" i="1" s="1"/>
  <c r="CY301" i="1"/>
  <c r="CW301" i="1" s="1"/>
  <c r="CT301" i="1"/>
  <c r="CR301" i="1" s="1"/>
  <c r="CO301" i="1"/>
  <c r="CM301" i="1" s="1"/>
  <c r="CJ301" i="1"/>
  <c r="CH301" i="1" s="1"/>
  <c r="CE301" i="1"/>
  <c r="CC301" i="1" s="1"/>
  <c r="BZ301" i="1"/>
  <c r="BX301" i="1" s="1"/>
  <c r="BU301" i="1"/>
  <c r="BS301" i="1" s="1"/>
  <c r="BO301" i="1"/>
  <c r="BN301" i="1"/>
  <c r="BJ301" i="1"/>
  <c r="BI301" i="1"/>
  <c r="BE301" i="1"/>
  <c r="BD301" i="1"/>
  <c r="AY301" i="1"/>
  <c r="AU301" i="1"/>
  <c r="AT301" i="1"/>
  <c r="AP301" i="1"/>
  <c r="AO301" i="1"/>
  <c r="AK301" i="1"/>
  <c r="AJ301" i="1"/>
  <c r="AF301" i="1"/>
  <c r="AE301" i="1"/>
  <c r="AA301" i="1"/>
  <c r="Z301" i="1"/>
  <c r="Q301" i="1"/>
  <c r="FT299" i="1"/>
  <c r="FQ299" i="1"/>
  <c r="FO299" i="1" s="1"/>
  <c r="FL299" i="1"/>
  <c r="FJ299" i="1" s="1"/>
  <c r="FG299" i="1"/>
  <c r="FE299" i="1" s="1"/>
  <c r="FB299" i="1"/>
  <c r="EZ299" i="1" s="1"/>
  <c r="EW299" i="1"/>
  <c r="EU299" i="1" s="1"/>
  <c r="ER299" i="1"/>
  <c r="EP299" i="1" s="1"/>
  <c r="EM299" i="1"/>
  <c r="EK299" i="1" s="1"/>
  <c r="EH299" i="1"/>
  <c r="EF299" i="1" s="1"/>
  <c r="EC299" i="1"/>
  <c r="EA299" i="1" s="1"/>
  <c r="DX299" i="1"/>
  <c r="DV299" i="1" s="1"/>
  <c r="DS299" i="1"/>
  <c r="DQ299" i="1" s="1"/>
  <c r="DN299" i="1"/>
  <c r="DL299" i="1" s="1"/>
  <c r="DI299" i="1"/>
  <c r="DG299" i="1" s="1"/>
  <c r="DD299" i="1"/>
  <c r="DB299" i="1" s="1"/>
  <c r="CY299" i="1"/>
  <c r="CW299" i="1" s="1"/>
  <c r="CT299" i="1"/>
  <c r="CR299" i="1" s="1"/>
  <c r="CO299" i="1"/>
  <c r="CM299" i="1" s="1"/>
  <c r="CJ299" i="1"/>
  <c r="CH299" i="1" s="1"/>
  <c r="CE299" i="1"/>
  <c r="CC299" i="1" s="1"/>
  <c r="BZ299" i="1"/>
  <c r="BX299" i="1" s="1"/>
  <c r="BU299" i="1"/>
  <c r="BS299" i="1" s="1"/>
  <c r="BO299" i="1"/>
  <c r="BN299" i="1"/>
  <c r="BJ299" i="1"/>
  <c r="BI299" i="1"/>
  <c r="BE299" i="1"/>
  <c r="BD299" i="1"/>
  <c r="AY299" i="1"/>
  <c r="AU299" i="1"/>
  <c r="AT299" i="1"/>
  <c r="AP299" i="1"/>
  <c r="AO299" i="1"/>
  <c r="AK299" i="1"/>
  <c r="AJ299" i="1"/>
  <c r="AF299" i="1"/>
  <c r="AE299" i="1"/>
  <c r="AA299" i="1"/>
  <c r="Z299" i="1"/>
  <c r="Q299" i="1"/>
  <c r="FT620" i="1"/>
  <c r="FQ620" i="1"/>
  <c r="FO620" i="1" s="1"/>
  <c r="FL620" i="1"/>
  <c r="FJ620" i="1" s="1"/>
  <c r="FG620" i="1"/>
  <c r="FE620" i="1" s="1"/>
  <c r="FB620" i="1"/>
  <c r="EZ620" i="1" s="1"/>
  <c r="EW620" i="1"/>
  <c r="EU620" i="1" s="1"/>
  <c r="ER620" i="1"/>
  <c r="EP620" i="1" s="1"/>
  <c r="EM620" i="1"/>
  <c r="EK620" i="1" s="1"/>
  <c r="EH620" i="1"/>
  <c r="EF620" i="1" s="1"/>
  <c r="EC620" i="1"/>
  <c r="EA620" i="1" s="1"/>
  <c r="DX620" i="1"/>
  <c r="DV620" i="1" s="1"/>
  <c r="DS620" i="1"/>
  <c r="DQ620" i="1" s="1"/>
  <c r="DN620" i="1"/>
  <c r="DL620" i="1" s="1"/>
  <c r="DI620" i="1"/>
  <c r="DG620" i="1" s="1"/>
  <c r="DD620" i="1"/>
  <c r="DB620" i="1" s="1"/>
  <c r="CY620" i="1"/>
  <c r="CW620" i="1" s="1"/>
  <c r="CT620" i="1"/>
  <c r="CR620" i="1" s="1"/>
  <c r="CO620" i="1"/>
  <c r="CM620" i="1" s="1"/>
  <c r="CJ620" i="1"/>
  <c r="CH620" i="1" s="1"/>
  <c r="CE620" i="1"/>
  <c r="CC620" i="1" s="1"/>
  <c r="BZ620" i="1"/>
  <c r="BX620" i="1" s="1"/>
  <c r="BU620" i="1"/>
  <c r="BS620" i="1" s="1"/>
  <c r="BO620" i="1"/>
  <c r="BN620" i="1"/>
  <c r="BJ620" i="1"/>
  <c r="BI620" i="1"/>
  <c r="BE620" i="1"/>
  <c r="BD620" i="1"/>
  <c r="AY620" i="1"/>
  <c r="AU620" i="1"/>
  <c r="AT620" i="1"/>
  <c r="AP620" i="1"/>
  <c r="AO620" i="1"/>
  <c r="AK620" i="1"/>
  <c r="AJ620" i="1"/>
  <c r="AF620" i="1"/>
  <c r="AE620" i="1"/>
  <c r="AA620" i="1"/>
  <c r="Z620" i="1"/>
  <c r="Q620" i="1"/>
  <c r="FT619" i="1"/>
  <c r="FQ619" i="1"/>
  <c r="FO619" i="1" s="1"/>
  <c r="FL619" i="1"/>
  <c r="FJ619" i="1" s="1"/>
  <c r="FG619" i="1"/>
  <c r="FE619" i="1" s="1"/>
  <c r="FB619" i="1"/>
  <c r="EZ619" i="1" s="1"/>
  <c r="EW619" i="1"/>
  <c r="EU619" i="1" s="1"/>
  <c r="ER619" i="1"/>
  <c r="EP619" i="1" s="1"/>
  <c r="EM619" i="1"/>
  <c r="EK619" i="1" s="1"/>
  <c r="EH619" i="1"/>
  <c r="EF619" i="1" s="1"/>
  <c r="EC619" i="1"/>
  <c r="EA619" i="1" s="1"/>
  <c r="DX619" i="1"/>
  <c r="DV619" i="1" s="1"/>
  <c r="DS619" i="1"/>
  <c r="DQ619" i="1" s="1"/>
  <c r="DN619" i="1"/>
  <c r="DL619" i="1" s="1"/>
  <c r="DI619" i="1"/>
  <c r="DG619" i="1" s="1"/>
  <c r="DD619" i="1"/>
  <c r="DB619" i="1" s="1"/>
  <c r="CY619" i="1"/>
  <c r="CW619" i="1" s="1"/>
  <c r="CT619" i="1"/>
  <c r="CR619" i="1" s="1"/>
  <c r="CO619" i="1"/>
  <c r="CM619" i="1" s="1"/>
  <c r="CJ619" i="1"/>
  <c r="CH619" i="1" s="1"/>
  <c r="CE619" i="1"/>
  <c r="CC619" i="1" s="1"/>
  <c r="BZ619" i="1"/>
  <c r="BX619" i="1" s="1"/>
  <c r="BU619" i="1"/>
  <c r="BS619" i="1" s="1"/>
  <c r="BO619" i="1"/>
  <c r="BN619" i="1"/>
  <c r="BJ619" i="1"/>
  <c r="BI619" i="1"/>
  <c r="BE619" i="1"/>
  <c r="BD619" i="1"/>
  <c r="AY619" i="1"/>
  <c r="AU619" i="1"/>
  <c r="AT619" i="1"/>
  <c r="AP619" i="1"/>
  <c r="AO619" i="1"/>
  <c r="AK619" i="1"/>
  <c r="AJ619" i="1"/>
  <c r="AF619" i="1"/>
  <c r="AE619" i="1"/>
  <c r="AA619" i="1"/>
  <c r="Z619" i="1"/>
  <c r="Q619" i="1"/>
  <c r="FT298" i="1"/>
  <c r="FQ298" i="1"/>
  <c r="FO298" i="1" s="1"/>
  <c r="FL298" i="1"/>
  <c r="FJ298" i="1" s="1"/>
  <c r="FG298" i="1"/>
  <c r="FE298" i="1" s="1"/>
  <c r="FB298" i="1"/>
  <c r="EZ298" i="1" s="1"/>
  <c r="EW298" i="1"/>
  <c r="EU298" i="1" s="1"/>
  <c r="ER298" i="1"/>
  <c r="EP298" i="1" s="1"/>
  <c r="EM298" i="1"/>
  <c r="EK298" i="1" s="1"/>
  <c r="EH298" i="1"/>
  <c r="EF298" i="1" s="1"/>
  <c r="EC298" i="1"/>
  <c r="EA298" i="1" s="1"/>
  <c r="DX298" i="1"/>
  <c r="DV298" i="1" s="1"/>
  <c r="DS298" i="1"/>
  <c r="DQ298" i="1" s="1"/>
  <c r="DN298" i="1"/>
  <c r="DL298" i="1" s="1"/>
  <c r="DI298" i="1"/>
  <c r="DG298" i="1" s="1"/>
  <c r="DD298" i="1"/>
  <c r="DB298" i="1" s="1"/>
  <c r="CY298" i="1"/>
  <c r="CW298" i="1" s="1"/>
  <c r="CT298" i="1"/>
  <c r="CR298" i="1" s="1"/>
  <c r="CO298" i="1"/>
  <c r="CM298" i="1" s="1"/>
  <c r="CJ298" i="1"/>
  <c r="CH298" i="1" s="1"/>
  <c r="CE298" i="1"/>
  <c r="CC298" i="1" s="1"/>
  <c r="BZ298" i="1"/>
  <c r="BX298" i="1" s="1"/>
  <c r="BU298" i="1"/>
  <c r="BS298" i="1" s="1"/>
  <c r="BO298" i="1"/>
  <c r="BN298" i="1"/>
  <c r="BJ298" i="1"/>
  <c r="BI298" i="1"/>
  <c r="BE298" i="1"/>
  <c r="BD298" i="1"/>
  <c r="AY298" i="1"/>
  <c r="AU298" i="1"/>
  <c r="AT298" i="1"/>
  <c r="AP298" i="1"/>
  <c r="AO298" i="1"/>
  <c r="AK298" i="1"/>
  <c r="AJ298" i="1"/>
  <c r="AF298" i="1"/>
  <c r="AE298" i="1"/>
  <c r="AA298" i="1"/>
  <c r="Z298" i="1"/>
  <c r="Q298" i="1"/>
  <c r="FT618" i="1"/>
  <c r="FQ618" i="1"/>
  <c r="FO618" i="1" s="1"/>
  <c r="FL618" i="1"/>
  <c r="FJ618" i="1" s="1"/>
  <c r="FG618" i="1"/>
  <c r="FE618" i="1" s="1"/>
  <c r="FB618" i="1"/>
  <c r="EZ618" i="1" s="1"/>
  <c r="EW618" i="1"/>
  <c r="EU618" i="1" s="1"/>
  <c r="ER618" i="1"/>
  <c r="EP618" i="1" s="1"/>
  <c r="EM618" i="1"/>
  <c r="EK618" i="1" s="1"/>
  <c r="EH618" i="1"/>
  <c r="EF618" i="1" s="1"/>
  <c r="EC618" i="1"/>
  <c r="EA618" i="1" s="1"/>
  <c r="DX618" i="1"/>
  <c r="DV618" i="1" s="1"/>
  <c r="DS618" i="1"/>
  <c r="DQ618" i="1" s="1"/>
  <c r="DN618" i="1"/>
  <c r="DL618" i="1" s="1"/>
  <c r="DI618" i="1"/>
  <c r="DG618" i="1" s="1"/>
  <c r="DD618" i="1"/>
  <c r="DB618" i="1" s="1"/>
  <c r="CY618" i="1"/>
  <c r="CW618" i="1" s="1"/>
  <c r="CT618" i="1"/>
  <c r="CR618" i="1" s="1"/>
  <c r="CO618" i="1"/>
  <c r="CM618" i="1" s="1"/>
  <c r="CJ618" i="1"/>
  <c r="CH618" i="1" s="1"/>
  <c r="CE618" i="1"/>
  <c r="CC618" i="1" s="1"/>
  <c r="BZ618" i="1"/>
  <c r="BX618" i="1" s="1"/>
  <c r="BU618" i="1"/>
  <c r="BS618" i="1" s="1"/>
  <c r="BO618" i="1"/>
  <c r="BN618" i="1"/>
  <c r="BJ618" i="1"/>
  <c r="BI618" i="1"/>
  <c r="BE618" i="1"/>
  <c r="BD618" i="1"/>
  <c r="AY618" i="1"/>
  <c r="AU618" i="1"/>
  <c r="AT618" i="1"/>
  <c r="AP618" i="1"/>
  <c r="AO618" i="1"/>
  <c r="AK618" i="1"/>
  <c r="AJ618" i="1"/>
  <c r="AF618" i="1"/>
  <c r="AE618" i="1"/>
  <c r="AA618" i="1"/>
  <c r="Z618" i="1"/>
  <c r="Q618" i="1"/>
  <c r="FT617" i="1"/>
  <c r="FQ617" i="1"/>
  <c r="FO617" i="1" s="1"/>
  <c r="FL617" i="1"/>
  <c r="FJ617" i="1" s="1"/>
  <c r="FG617" i="1"/>
  <c r="FE617" i="1" s="1"/>
  <c r="FB617" i="1"/>
  <c r="EZ617" i="1" s="1"/>
  <c r="EW617" i="1"/>
  <c r="EU617" i="1" s="1"/>
  <c r="ER617" i="1"/>
  <c r="EP617" i="1" s="1"/>
  <c r="EM617" i="1"/>
  <c r="EK617" i="1" s="1"/>
  <c r="EH617" i="1"/>
  <c r="EF617" i="1" s="1"/>
  <c r="EC617" i="1"/>
  <c r="EA617" i="1" s="1"/>
  <c r="DX617" i="1"/>
  <c r="DV617" i="1" s="1"/>
  <c r="DS617" i="1"/>
  <c r="DQ617" i="1" s="1"/>
  <c r="DN617" i="1"/>
  <c r="DL617" i="1" s="1"/>
  <c r="DI617" i="1"/>
  <c r="DG617" i="1" s="1"/>
  <c r="DD617" i="1"/>
  <c r="DB617" i="1" s="1"/>
  <c r="CY617" i="1"/>
  <c r="CW617" i="1" s="1"/>
  <c r="CT617" i="1"/>
  <c r="CR617" i="1" s="1"/>
  <c r="CO617" i="1"/>
  <c r="CM617" i="1" s="1"/>
  <c r="CJ617" i="1"/>
  <c r="CH617" i="1" s="1"/>
  <c r="CE617" i="1"/>
  <c r="CC617" i="1" s="1"/>
  <c r="BZ617" i="1"/>
  <c r="BX617" i="1" s="1"/>
  <c r="BU617" i="1"/>
  <c r="BS617" i="1" s="1"/>
  <c r="BO617" i="1"/>
  <c r="BN617" i="1"/>
  <c r="BJ617" i="1"/>
  <c r="BI617" i="1"/>
  <c r="BD617" i="1"/>
  <c r="AY617" i="1"/>
  <c r="AU617" i="1"/>
  <c r="AT617" i="1"/>
  <c r="AP617" i="1"/>
  <c r="AO617" i="1"/>
  <c r="AK617" i="1"/>
  <c r="AJ617" i="1"/>
  <c r="AF617" i="1"/>
  <c r="AE617" i="1"/>
  <c r="AA617" i="1"/>
  <c r="Z617" i="1"/>
  <c r="Q617" i="1"/>
  <c r="FT297" i="1"/>
  <c r="FQ297" i="1"/>
  <c r="FO297" i="1" s="1"/>
  <c r="FL297" i="1"/>
  <c r="FJ297" i="1" s="1"/>
  <c r="FG297" i="1"/>
  <c r="FE297" i="1" s="1"/>
  <c r="FB297" i="1"/>
  <c r="EZ297" i="1" s="1"/>
  <c r="EW297" i="1"/>
  <c r="EU297" i="1" s="1"/>
  <c r="ER297" i="1"/>
  <c r="EP297" i="1" s="1"/>
  <c r="EM297" i="1"/>
  <c r="EK297" i="1" s="1"/>
  <c r="EH297" i="1"/>
  <c r="EF297" i="1" s="1"/>
  <c r="EC297" i="1"/>
  <c r="EA297" i="1" s="1"/>
  <c r="DX297" i="1"/>
  <c r="DV297" i="1" s="1"/>
  <c r="DS297" i="1"/>
  <c r="DQ297" i="1" s="1"/>
  <c r="DN297" i="1"/>
  <c r="DL297" i="1" s="1"/>
  <c r="DI297" i="1"/>
  <c r="DG297" i="1" s="1"/>
  <c r="DD297" i="1"/>
  <c r="DB297" i="1" s="1"/>
  <c r="CY297" i="1"/>
  <c r="CW297" i="1" s="1"/>
  <c r="CT297" i="1"/>
  <c r="CR297" i="1" s="1"/>
  <c r="CO297" i="1"/>
  <c r="CM297" i="1" s="1"/>
  <c r="CJ297" i="1"/>
  <c r="CH297" i="1" s="1"/>
  <c r="CE297" i="1"/>
  <c r="CC297" i="1" s="1"/>
  <c r="BZ297" i="1"/>
  <c r="BX297" i="1" s="1"/>
  <c r="BU297" i="1"/>
  <c r="BS297" i="1" s="1"/>
  <c r="BO297" i="1"/>
  <c r="BN297" i="1"/>
  <c r="BJ297" i="1"/>
  <c r="BI297" i="1"/>
  <c r="BE297" i="1"/>
  <c r="BD297" i="1"/>
  <c r="AY297" i="1"/>
  <c r="AU297" i="1"/>
  <c r="AT297" i="1"/>
  <c r="AP297" i="1"/>
  <c r="AO297" i="1"/>
  <c r="AK297" i="1"/>
  <c r="AJ297" i="1"/>
  <c r="AF297" i="1"/>
  <c r="AE297" i="1"/>
  <c r="AA297" i="1"/>
  <c r="Z297" i="1"/>
  <c r="Q297" i="1"/>
  <c r="FT296" i="1"/>
  <c r="FQ296" i="1"/>
  <c r="FO296" i="1" s="1"/>
  <c r="FL296" i="1"/>
  <c r="FJ296" i="1" s="1"/>
  <c r="FG296" i="1"/>
  <c r="FE296" i="1" s="1"/>
  <c r="FB296" i="1"/>
  <c r="EZ296" i="1" s="1"/>
  <c r="EW296" i="1"/>
  <c r="EU296" i="1" s="1"/>
  <c r="ER296" i="1"/>
  <c r="EP296" i="1" s="1"/>
  <c r="EM296" i="1"/>
  <c r="EK296" i="1" s="1"/>
  <c r="EH296" i="1"/>
  <c r="EF296" i="1" s="1"/>
  <c r="EC296" i="1"/>
  <c r="EA296" i="1" s="1"/>
  <c r="DX296" i="1"/>
  <c r="DV296" i="1" s="1"/>
  <c r="DS296" i="1"/>
  <c r="DQ296" i="1" s="1"/>
  <c r="DN296" i="1"/>
  <c r="DL296" i="1" s="1"/>
  <c r="DI296" i="1"/>
  <c r="DG296" i="1" s="1"/>
  <c r="DD296" i="1"/>
  <c r="DB296" i="1" s="1"/>
  <c r="CY296" i="1"/>
  <c r="CW296" i="1" s="1"/>
  <c r="CT296" i="1"/>
  <c r="CR296" i="1" s="1"/>
  <c r="CO296" i="1"/>
  <c r="CM296" i="1" s="1"/>
  <c r="CJ296" i="1"/>
  <c r="CH296" i="1" s="1"/>
  <c r="CE296" i="1"/>
  <c r="CC296" i="1" s="1"/>
  <c r="BZ296" i="1"/>
  <c r="BX296" i="1" s="1"/>
  <c r="BU296" i="1"/>
  <c r="BS296" i="1" s="1"/>
  <c r="BO296" i="1"/>
  <c r="BN296" i="1"/>
  <c r="BJ296" i="1"/>
  <c r="BI296" i="1"/>
  <c r="BD296" i="1"/>
  <c r="AY296" i="1"/>
  <c r="AU296" i="1"/>
  <c r="AT296" i="1"/>
  <c r="AP296" i="1"/>
  <c r="AO296" i="1"/>
  <c r="AK296" i="1"/>
  <c r="AJ296" i="1"/>
  <c r="AF296" i="1"/>
  <c r="AE296" i="1"/>
  <c r="AA296" i="1"/>
  <c r="Z296" i="1"/>
  <c r="Q296" i="1"/>
  <c r="FT295" i="1"/>
  <c r="FQ295" i="1"/>
  <c r="FO295" i="1" s="1"/>
  <c r="FL295" i="1"/>
  <c r="FJ295" i="1" s="1"/>
  <c r="FG295" i="1"/>
  <c r="FE295" i="1" s="1"/>
  <c r="FB295" i="1"/>
  <c r="EZ295" i="1" s="1"/>
  <c r="EW295" i="1"/>
  <c r="EU295" i="1" s="1"/>
  <c r="ER295" i="1"/>
  <c r="EP295" i="1" s="1"/>
  <c r="EM295" i="1"/>
  <c r="EK295" i="1" s="1"/>
  <c r="EH295" i="1"/>
  <c r="EF295" i="1" s="1"/>
  <c r="EC295" i="1"/>
  <c r="EA295" i="1" s="1"/>
  <c r="DX295" i="1"/>
  <c r="DV295" i="1" s="1"/>
  <c r="DS295" i="1"/>
  <c r="DQ295" i="1" s="1"/>
  <c r="DN295" i="1"/>
  <c r="DL295" i="1" s="1"/>
  <c r="DI295" i="1"/>
  <c r="DG295" i="1" s="1"/>
  <c r="DD295" i="1"/>
  <c r="DB295" i="1" s="1"/>
  <c r="CY295" i="1"/>
  <c r="CW295" i="1" s="1"/>
  <c r="CT295" i="1"/>
  <c r="CR295" i="1" s="1"/>
  <c r="CO295" i="1"/>
  <c r="CM295" i="1" s="1"/>
  <c r="CJ295" i="1"/>
  <c r="CH295" i="1" s="1"/>
  <c r="CE295" i="1"/>
  <c r="CC295" i="1" s="1"/>
  <c r="BZ295" i="1"/>
  <c r="BX295" i="1" s="1"/>
  <c r="BU295" i="1"/>
  <c r="BS295" i="1" s="1"/>
  <c r="BO295" i="1"/>
  <c r="BN295" i="1"/>
  <c r="BJ295" i="1"/>
  <c r="BI295" i="1"/>
  <c r="BE295" i="1"/>
  <c r="BD295" i="1"/>
  <c r="AY295" i="1"/>
  <c r="AU295" i="1"/>
  <c r="AT295" i="1"/>
  <c r="AP295" i="1"/>
  <c r="AO295" i="1"/>
  <c r="AK295" i="1"/>
  <c r="AJ295" i="1"/>
  <c r="AF295" i="1"/>
  <c r="AE295" i="1"/>
  <c r="AA295" i="1"/>
  <c r="Z295" i="1"/>
  <c r="Q295" i="1"/>
  <c r="FT293" i="1"/>
  <c r="FQ293" i="1"/>
  <c r="FO293" i="1" s="1"/>
  <c r="FL293" i="1"/>
  <c r="FJ293" i="1" s="1"/>
  <c r="FG293" i="1"/>
  <c r="FE293" i="1" s="1"/>
  <c r="FB293" i="1"/>
  <c r="EZ293" i="1" s="1"/>
  <c r="EW293" i="1"/>
  <c r="EU293" i="1" s="1"/>
  <c r="ER293" i="1"/>
  <c r="EP293" i="1" s="1"/>
  <c r="EM293" i="1"/>
  <c r="EK293" i="1" s="1"/>
  <c r="EH293" i="1"/>
  <c r="EF293" i="1" s="1"/>
  <c r="EC293" i="1"/>
  <c r="EA293" i="1" s="1"/>
  <c r="DX293" i="1"/>
  <c r="DV293" i="1" s="1"/>
  <c r="DS293" i="1"/>
  <c r="DQ293" i="1" s="1"/>
  <c r="DN293" i="1"/>
  <c r="DL293" i="1" s="1"/>
  <c r="DI293" i="1"/>
  <c r="DG293" i="1" s="1"/>
  <c r="DD293" i="1"/>
  <c r="DB293" i="1" s="1"/>
  <c r="CY293" i="1"/>
  <c r="CW293" i="1" s="1"/>
  <c r="CT293" i="1"/>
  <c r="CR293" i="1" s="1"/>
  <c r="CO293" i="1"/>
  <c r="CM293" i="1" s="1"/>
  <c r="CJ293" i="1"/>
  <c r="CH293" i="1" s="1"/>
  <c r="CE293" i="1"/>
  <c r="CC293" i="1" s="1"/>
  <c r="BZ293" i="1"/>
  <c r="BX293" i="1" s="1"/>
  <c r="BU293" i="1"/>
  <c r="BS293" i="1" s="1"/>
  <c r="BO293" i="1"/>
  <c r="BN293" i="1"/>
  <c r="BJ293" i="1"/>
  <c r="BI293" i="1"/>
  <c r="BD293" i="1"/>
  <c r="AY293" i="1"/>
  <c r="AU293" i="1"/>
  <c r="AT293" i="1"/>
  <c r="AP293" i="1"/>
  <c r="AO293" i="1"/>
  <c r="AK293" i="1"/>
  <c r="AJ293" i="1"/>
  <c r="AF293" i="1"/>
  <c r="AE293" i="1"/>
  <c r="AA293" i="1"/>
  <c r="Z293" i="1"/>
  <c r="Q293" i="1"/>
  <c r="FT292" i="1"/>
  <c r="FQ292" i="1"/>
  <c r="FO292" i="1" s="1"/>
  <c r="FL292" i="1"/>
  <c r="FJ292" i="1" s="1"/>
  <c r="FG292" i="1"/>
  <c r="FE292" i="1" s="1"/>
  <c r="FB292" i="1"/>
  <c r="EZ292" i="1" s="1"/>
  <c r="EW292" i="1"/>
  <c r="EU292" i="1" s="1"/>
  <c r="ER292" i="1"/>
  <c r="EP292" i="1" s="1"/>
  <c r="EM292" i="1"/>
  <c r="EK292" i="1" s="1"/>
  <c r="EH292" i="1"/>
  <c r="EF292" i="1" s="1"/>
  <c r="EC292" i="1"/>
  <c r="EA292" i="1" s="1"/>
  <c r="DX292" i="1"/>
  <c r="DV292" i="1" s="1"/>
  <c r="DS292" i="1"/>
  <c r="DQ292" i="1" s="1"/>
  <c r="DN292" i="1"/>
  <c r="DL292" i="1" s="1"/>
  <c r="DI292" i="1"/>
  <c r="DG292" i="1" s="1"/>
  <c r="DD292" i="1"/>
  <c r="DB292" i="1" s="1"/>
  <c r="CY292" i="1"/>
  <c r="CW292" i="1" s="1"/>
  <c r="CT292" i="1"/>
  <c r="CR292" i="1" s="1"/>
  <c r="CO292" i="1"/>
  <c r="CM292" i="1" s="1"/>
  <c r="CJ292" i="1"/>
  <c r="CH292" i="1" s="1"/>
  <c r="CE292" i="1"/>
  <c r="CC292" i="1" s="1"/>
  <c r="BZ292" i="1"/>
  <c r="BX292" i="1" s="1"/>
  <c r="BU292" i="1"/>
  <c r="BS292" i="1" s="1"/>
  <c r="BO292" i="1"/>
  <c r="BN292" i="1"/>
  <c r="BJ292" i="1"/>
  <c r="BI292" i="1"/>
  <c r="BD292" i="1"/>
  <c r="AY292" i="1"/>
  <c r="AU292" i="1"/>
  <c r="AT292" i="1"/>
  <c r="AP292" i="1"/>
  <c r="AO292" i="1"/>
  <c r="AK292" i="1"/>
  <c r="AJ292" i="1"/>
  <c r="AF292" i="1"/>
  <c r="AE292" i="1"/>
  <c r="AA292" i="1"/>
  <c r="Z292" i="1"/>
  <c r="Q292" i="1"/>
  <c r="FT291" i="1"/>
  <c r="FQ291" i="1"/>
  <c r="FO291" i="1" s="1"/>
  <c r="FL291" i="1"/>
  <c r="FJ291" i="1" s="1"/>
  <c r="FG291" i="1"/>
  <c r="FE291" i="1" s="1"/>
  <c r="FB291" i="1"/>
  <c r="EZ291" i="1" s="1"/>
  <c r="EW291" i="1"/>
  <c r="EU291" i="1" s="1"/>
  <c r="ER291" i="1"/>
  <c r="EP291" i="1" s="1"/>
  <c r="EM291" i="1"/>
  <c r="EK291" i="1" s="1"/>
  <c r="EH291" i="1"/>
  <c r="EF291" i="1" s="1"/>
  <c r="EC291" i="1"/>
  <c r="EA291" i="1" s="1"/>
  <c r="DX291" i="1"/>
  <c r="DV291" i="1" s="1"/>
  <c r="DS291" i="1"/>
  <c r="DQ291" i="1" s="1"/>
  <c r="DN291" i="1"/>
  <c r="DL291" i="1" s="1"/>
  <c r="DI291" i="1"/>
  <c r="DG291" i="1" s="1"/>
  <c r="DD291" i="1"/>
  <c r="DB291" i="1" s="1"/>
  <c r="CY291" i="1"/>
  <c r="CW291" i="1" s="1"/>
  <c r="CT291" i="1"/>
  <c r="CR291" i="1" s="1"/>
  <c r="CO291" i="1"/>
  <c r="CM291" i="1" s="1"/>
  <c r="CJ291" i="1"/>
  <c r="CH291" i="1" s="1"/>
  <c r="CE291" i="1"/>
  <c r="CC291" i="1" s="1"/>
  <c r="BZ291" i="1"/>
  <c r="BX291" i="1" s="1"/>
  <c r="BU291" i="1"/>
  <c r="BS291" i="1" s="1"/>
  <c r="BO291" i="1"/>
  <c r="BN291" i="1"/>
  <c r="BJ291" i="1"/>
  <c r="BI291" i="1"/>
  <c r="BE291" i="1"/>
  <c r="BD291" i="1"/>
  <c r="AY291" i="1"/>
  <c r="AU291" i="1"/>
  <c r="AT291" i="1"/>
  <c r="AP291" i="1"/>
  <c r="AO291" i="1"/>
  <c r="AK291" i="1"/>
  <c r="AJ291" i="1"/>
  <c r="AF291" i="1"/>
  <c r="AE291" i="1"/>
  <c r="AA291" i="1"/>
  <c r="Z291" i="1"/>
  <c r="Q291" i="1"/>
  <c r="FT614" i="1"/>
  <c r="FQ614" i="1"/>
  <c r="FO614" i="1" s="1"/>
  <c r="FL614" i="1"/>
  <c r="FJ614" i="1" s="1"/>
  <c r="FG614" i="1"/>
  <c r="FE614" i="1" s="1"/>
  <c r="FB614" i="1"/>
  <c r="EZ614" i="1" s="1"/>
  <c r="EW614" i="1"/>
  <c r="EU614" i="1" s="1"/>
  <c r="ER614" i="1"/>
  <c r="EP614" i="1" s="1"/>
  <c r="EM614" i="1"/>
  <c r="EK614" i="1" s="1"/>
  <c r="EH614" i="1"/>
  <c r="EF614" i="1" s="1"/>
  <c r="EC614" i="1"/>
  <c r="EA614" i="1" s="1"/>
  <c r="DX614" i="1"/>
  <c r="DV614" i="1" s="1"/>
  <c r="DS614" i="1"/>
  <c r="DQ614" i="1" s="1"/>
  <c r="DN614" i="1"/>
  <c r="DL614" i="1" s="1"/>
  <c r="DI614" i="1"/>
  <c r="DG614" i="1" s="1"/>
  <c r="DD614" i="1"/>
  <c r="DB614" i="1" s="1"/>
  <c r="CY614" i="1"/>
  <c r="CW614" i="1" s="1"/>
  <c r="CT614" i="1"/>
  <c r="CR614" i="1" s="1"/>
  <c r="CO614" i="1"/>
  <c r="CM614" i="1" s="1"/>
  <c r="CJ614" i="1"/>
  <c r="CH614" i="1" s="1"/>
  <c r="CE614" i="1"/>
  <c r="CC614" i="1" s="1"/>
  <c r="BZ614" i="1"/>
  <c r="BX614" i="1" s="1"/>
  <c r="BU614" i="1"/>
  <c r="BS614" i="1" s="1"/>
  <c r="BO614" i="1"/>
  <c r="BN614" i="1"/>
  <c r="BJ614" i="1"/>
  <c r="BI614" i="1"/>
  <c r="BE614" i="1"/>
  <c r="BD614" i="1"/>
  <c r="AY614" i="1"/>
  <c r="AU614" i="1"/>
  <c r="AT614" i="1"/>
  <c r="AP614" i="1"/>
  <c r="AO614" i="1"/>
  <c r="AK614" i="1"/>
  <c r="AJ614" i="1"/>
  <c r="AF614" i="1"/>
  <c r="AE614" i="1"/>
  <c r="AA614" i="1"/>
  <c r="Z614" i="1"/>
  <c r="Q614" i="1"/>
  <c r="FT613" i="1"/>
  <c r="FQ613" i="1"/>
  <c r="FO613" i="1" s="1"/>
  <c r="FL613" i="1"/>
  <c r="FJ613" i="1" s="1"/>
  <c r="FG613" i="1"/>
  <c r="FE613" i="1" s="1"/>
  <c r="FB613" i="1"/>
  <c r="EZ613" i="1" s="1"/>
  <c r="EW613" i="1"/>
  <c r="EU613" i="1" s="1"/>
  <c r="ER613" i="1"/>
  <c r="EP613" i="1" s="1"/>
  <c r="EM613" i="1"/>
  <c r="EK613" i="1" s="1"/>
  <c r="EH613" i="1"/>
  <c r="EF613" i="1" s="1"/>
  <c r="EC613" i="1"/>
  <c r="EA613" i="1" s="1"/>
  <c r="DX613" i="1"/>
  <c r="DV613" i="1" s="1"/>
  <c r="DS613" i="1"/>
  <c r="DQ613" i="1" s="1"/>
  <c r="DN613" i="1"/>
  <c r="DL613" i="1" s="1"/>
  <c r="DI613" i="1"/>
  <c r="DG613" i="1" s="1"/>
  <c r="DD613" i="1"/>
  <c r="DB613" i="1" s="1"/>
  <c r="CY613" i="1"/>
  <c r="CW613" i="1" s="1"/>
  <c r="CT613" i="1"/>
  <c r="CR613" i="1" s="1"/>
  <c r="CO613" i="1"/>
  <c r="CM613" i="1" s="1"/>
  <c r="CJ613" i="1"/>
  <c r="CH613" i="1" s="1"/>
  <c r="CE613" i="1"/>
  <c r="CC613" i="1" s="1"/>
  <c r="BZ613" i="1"/>
  <c r="BX613" i="1" s="1"/>
  <c r="BU613" i="1"/>
  <c r="BS613" i="1" s="1"/>
  <c r="BO613" i="1"/>
  <c r="BN613" i="1"/>
  <c r="BJ613" i="1"/>
  <c r="BI613" i="1"/>
  <c r="BE613" i="1"/>
  <c r="BD613" i="1"/>
  <c r="AY613" i="1"/>
  <c r="AU613" i="1"/>
  <c r="AT613" i="1"/>
  <c r="AP613" i="1"/>
  <c r="AO613" i="1"/>
  <c r="AK613" i="1"/>
  <c r="AJ613" i="1"/>
  <c r="AF613" i="1"/>
  <c r="AE613" i="1"/>
  <c r="AA613" i="1"/>
  <c r="Z613" i="1"/>
  <c r="Q613" i="1"/>
  <c r="FT612" i="1"/>
  <c r="FQ612" i="1"/>
  <c r="FO612" i="1" s="1"/>
  <c r="FL612" i="1"/>
  <c r="FJ612" i="1" s="1"/>
  <c r="FG612" i="1"/>
  <c r="FE612" i="1" s="1"/>
  <c r="FB612" i="1"/>
  <c r="EZ612" i="1" s="1"/>
  <c r="EW612" i="1"/>
  <c r="EU612" i="1" s="1"/>
  <c r="ER612" i="1"/>
  <c r="EP612" i="1" s="1"/>
  <c r="EM612" i="1"/>
  <c r="EK612" i="1" s="1"/>
  <c r="EH612" i="1"/>
  <c r="EF612" i="1" s="1"/>
  <c r="EC612" i="1"/>
  <c r="EA612" i="1" s="1"/>
  <c r="DX612" i="1"/>
  <c r="DV612" i="1" s="1"/>
  <c r="DS612" i="1"/>
  <c r="DQ612" i="1" s="1"/>
  <c r="DN612" i="1"/>
  <c r="DL612" i="1" s="1"/>
  <c r="DI612" i="1"/>
  <c r="DG612" i="1" s="1"/>
  <c r="DD612" i="1"/>
  <c r="DB612" i="1" s="1"/>
  <c r="CY612" i="1"/>
  <c r="CW612" i="1" s="1"/>
  <c r="CT612" i="1"/>
  <c r="CR612" i="1" s="1"/>
  <c r="CO612" i="1"/>
  <c r="CM612" i="1" s="1"/>
  <c r="CJ612" i="1"/>
  <c r="CH612" i="1" s="1"/>
  <c r="CE612" i="1"/>
  <c r="CC612" i="1" s="1"/>
  <c r="BZ612" i="1"/>
  <c r="BX612" i="1" s="1"/>
  <c r="BU612" i="1"/>
  <c r="BS612" i="1" s="1"/>
  <c r="BO612" i="1"/>
  <c r="BN612" i="1"/>
  <c r="BJ612" i="1"/>
  <c r="BI612" i="1"/>
  <c r="BD612" i="1"/>
  <c r="AY612" i="1"/>
  <c r="AU612" i="1"/>
  <c r="AT612" i="1"/>
  <c r="AP612" i="1"/>
  <c r="AO612" i="1"/>
  <c r="AK612" i="1"/>
  <c r="AJ612" i="1"/>
  <c r="AF612" i="1"/>
  <c r="AE612" i="1"/>
  <c r="AA612" i="1"/>
  <c r="Z612" i="1"/>
  <c r="Q612" i="1"/>
  <c r="FT290" i="1"/>
  <c r="FQ290" i="1"/>
  <c r="FO290" i="1" s="1"/>
  <c r="FL290" i="1"/>
  <c r="FJ290" i="1" s="1"/>
  <c r="FG290" i="1"/>
  <c r="FE290" i="1" s="1"/>
  <c r="FB290" i="1"/>
  <c r="EZ290" i="1" s="1"/>
  <c r="EW290" i="1"/>
  <c r="EU290" i="1" s="1"/>
  <c r="ER290" i="1"/>
  <c r="EP290" i="1" s="1"/>
  <c r="EM290" i="1"/>
  <c r="EK290" i="1" s="1"/>
  <c r="EH290" i="1"/>
  <c r="EF290" i="1" s="1"/>
  <c r="EC290" i="1"/>
  <c r="EA290" i="1" s="1"/>
  <c r="DX290" i="1"/>
  <c r="DV290" i="1" s="1"/>
  <c r="DS290" i="1"/>
  <c r="DQ290" i="1" s="1"/>
  <c r="DN290" i="1"/>
  <c r="DL290" i="1" s="1"/>
  <c r="DI290" i="1"/>
  <c r="DG290" i="1" s="1"/>
  <c r="DD290" i="1"/>
  <c r="DB290" i="1" s="1"/>
  <c r="CY290" i="1"/>
  <c r="CW290" i="1" s="1"/>
  <c r="CT290" i="1"/>
  <c r="CR290" i="1" s="1"/>
  <c r="CO290" i="1"/>
  <c r="CM290" i="1" s="1"/>
  <c r="CJ290" i="1"/>
  <c r="CH290" i="1" s="1"/>
  <c r="CE290" i="1"/>
  <c r="CC290" i="1" s="1"/>
  <c r="BZ290" i="1"/>
  <c r="BX290" i="1" s="1"/>
  <c r="BU290" i="1"/>
  <c r="BS290" i="1" s="1"/>
  <c r="BO290" i="1"/>
  <c r="BN290" i="1"/>
  <c r="BJ290" i="1"/>
  <c r="BI290" i="1"/>
  <c r="BE290" i="1"/>
  <c r="BD290" i="1"/>
  <c r="AY290" i="1"/>
  <c r="AU290" i="1"/>
  <c r="AT290" i="1"/>
  <c r="AP290" i="1"/>
  <c r="AO290" i="1"/>
  <c r="AK290" i="1"/>
  <c r="AJ290" i="1"/>
  <c r="AF290" i="1"/>
  <c r="AE290" i="1"/>
  <c r="AA290" i="1"/>
  <c r="Z290" i="1"/>
  <c r="Q290" i="1"/>
  <c r="FT289" i="1"/>
  <c r="FQ289" i="1"/>
  <c r="FO289" i="1" s="1"/>
  <c r="FL289" i="1"/>
  <c r="FJ289" i="1" s="1"/>
  <c r="FG289" i="1"/>
  <c r="FE289" i="1" s="1"/>
  <c r="FB289" i="1"/>
  <c r="EZ289" i="1" s="1"/>
  <c r="EW289" i="1"/>
  <c r="EU289" i="1" s="1"/>
  <c r="ER289" i="1"/>
  <c r="EP289" i="1" s="1"/>
  <c r="EM289" i="1"/>
  <c r="EK289" i="1" s="1"/>
  <c r="EH289" i="1"/>
  <c r="EF289" i="1" s="1"/>
  <c r="EC289" i="1"/>
  <c r="EA289" i="1" s="1"/>
  <c r="DX289" i="1"/>
  <c r="DV289" i="1" s="1"/>
  <c r="DS289" i="1"/>
  <c r="DQ289" i="1" s="1"/>
  <c r="DN289" i="1"/>
  <c r="DL289" i="1" s="1"/>
  <c r="DI289" i="1"/>
  <c r="DG289" i="1" s="1"/>
  <c r="DD289" i="1"/>
  <c r="DB289" i="1" s="1"/>
  <c r="CY289" i="1"/>
  <c r="CW289" i="1" s="1"/>
  <c r="CT289" i="1"/>
  <c r="CR289" i="1" s="1"/>
  <c r="CO289" i="1"/>
  <c r="CM289" i="1" s="1"/>
  <c r="CJ289" i="1"/>
  <c r="CH289" i="1" s="1"/>
  <c r="CE289" i="1"/>
  <c r="CC289" i="1" s="1"/>
  <c r="BZ289" i="1"/>
  <c r="BX289" i="1" s="1"/>
  <c r="BU289" i="1"/>
  <c r="BS289" i="1" s="1"/>
  <c r="BO289" i="1"/>
  <c r="BN289" i="1"/>
  <c r="BJ289" i="1"/>
  <c r="BI289" i="1"/>
  <c r="BE289" i="1"/>
  <c r="BD289" i="1"/>
  <c r="AY289" i="1"/>
  <c r="AU289" i="1"/>
  <c r="AT289" i="1"/>
  <c r="AP289" i="1"/>
  <c r="AO289" i="1"/>
  <c r="AK289" i="1"/>
  <c r="AJ289" i="1"/>
  <c r="AF289" i="1"/>
  <c r="AE289" i="1"/>
  <c r="AA289" i="1"/>
  <c r="Z289" i="1"/>
  <c r="Q289" i="1"/>
  <c r="FT611" i="1"/>
  <c r="FQ611" i="1"/>
  <c r="FO611" i="1" s="1"/>
  <c r="FL611" i="1"/>
  <c r="FJ611" i="1" s="1"/>
  <c r="FG611" i="1"/>
  <c r="FE611" i="1" s="1"/>
  <c r="FB611" i="1"/>
  <c r="EZ611" i="1" s="1"/>
  <c r="EW611" i="1"/>
  <c r="EU611" i="1" s="1"/>
  <c r="ER611" i="1"/>
  <c r="EP611" i="1" s="1"/>
  <c r="EM611" i="1"/>
  <c r="EK611" i="1" s="1"/>
  <c r="EH611" i="1"/>
  <c r="EF611" i="1" s="1"/>
  <c r="EC611" i="1"/>
  <c r="EA611" i="1" s="1"/>
  <c r="DX611" i="1"/>
  <c r="DV611" i="1" s="1"/>
  <c r="DS611" i="1"/>
  <c r="DQ611" i="1" s="1"/>
  <c r="DN611" i="1"/>
  <c r="DL611" i="1" s="1"/>
  <c r="DI611" i="1"/>
  <c r="DG611" i="1" s="1"/>
  <c r="DD611" i="1"/>
  <c r="DB611" i="1" s="1"/>
  <c r="CY611" i="1"/>
  <c r="CW611" i="1" s="1"/>
  <c r="CT611" i="1"/>
  <c r="CR611" i="1" s="1"/>
  <c r="CO611" i="1"/>
  <c r="CM611" i="1" s="1"/>
  <c r="CJ611" i="1"/>
  <c r="CH611" i="1" s="1"/>
  <c r="CE611" i="1"/>
  <c r="CC611" i="1" s="1"/>
  <c r="BZ611" i="1"/>
  <c r="BX611" i="1" s="1"/>
  <c r="BU611" i="1"/>
  <c r="BS611" i="1" s="1"/>
  <c r="BO611" i="1"/>
  <c r="BN611" i="1"/>
  <c r="BJ611" i="1"/>
  <c r="BI611" i="1"/>
  <c r="BD611" i="1"/>
  <c r="AY611" i="1"/>
  <c r="AU611" i="1"/>
  <c r="AT611" i="1"/>
  <c r="AP611" i="1"/>
  <c r="AO611" i="1"/>
  <c r="AK611" i="1"/>
  <c r="AJ611" i="1"/>
  <c r="AF611" i="1"/>
  <c r="AE611" i="1"/>
  <c r="AA611" i="1"/>
  <c r="Z611" i="1"/>
  <c r="Q611" i="1"/>
  <c r="FT610" i="1"/>
  <c r="FQ610" i="1"/>
  <c r="FO610" i="1" s="1"/>
  <c r="FL610" i="1"/>
  <c r="FJ610" i="1" s="1"/>
  <c r="FG610" i="1"/>
  <c r="FE610" i="1" s="1"/>
  <c r="FB610" i="1"/>
  <c r="EZ610" i="1" s="1"/>
  <c r="EW610" i="1"/>
  <c r="EU610" i="1" s="1"/>
  <c r="ER610" i="1"/>
  <c r="EP610" i="1" s="1"/>
  <c r="EM610" i="1"/>
  <c r="EK610" i="1" s="1"/>
  <c r="EH610" i="1"/>
  <c r="EF610" i="1" s="1"/>
  <c r="EC610" i="1"/>
  <c r="EA610" i="1" s="1"/>
  <c r="DX610" i="1"/>
  <c r="DV610" i="1" s="1"/>
  <c r="DS610" i="1"/>
  <c r="DQ610" i="1" s="1"/>
  <c r="DN610" i="1"/>
  <c r="DL610" i="1" s="1"/>
  <c r="DI610" i="1"/>
  <c r="DG610" i="1" s="1"/>
  <c r="DD610" i="1"/>
  <c r="DB610" i="1" s="1"/>
  <c r="CY610" i="1"/>
  <c r="CW610" i="1" s="1"/>
  <c r="CT610" i="1"/>
  <c r="CR610" i="1" s="1"/>
  <c r="CO610" i="1"/>
  <c r="CM610" i="1" s="1"/>
  <c r="CJ610" i="1"/>
  <c r="CH610" i="1" s="1"/>
  <c r="CE610" i="1"/>
  <c r="CC610" i="1" s="1"/>
  <c r="BZ610" i="1"/>
  <c r="BX610" i="1" s="1"/>
  <c r="BU610" i="1"/>
  <c r="BS610" i="1" s="1"/>
  <c r="BO610" i="1"/>
  <c r="BN610" i="1"/>
  <c r="BJ610" i="1"/>
  <c r="BI610" i="1"/>
  <c r="BE610" i="1"/>
  <c r="BD610" i="1"/>
  <c r="AY610" i="1"/>
  <c r="AU610" i="1"/>
  <c r="AT610" i="1"/>
  <c r="AP610" i="1"/>
  <c r="AO610" i="1"/>
  <c r="AK610" i="1"/>
  <c r="AJ610" i="1"/>
  <c r="AF610" i="1"/>
  <c r="AE610" i="1"/>
  <c r="AA610" i="1"/>
  <c r="Z610" i="1"/>
  <c r="Q610" i="1"/>
  <c r="FT288" i="1"/>
  <c r="FQ288" i="1"/>
  <c r="FO288" i="1" s="1"/>
  <c r="FL288" i="1"/>
  <c r="FJ288" i="1" s="1"/>
  <c r="FG288" i="1"/>
  <c r="FE288" i="1" s="1"/>
  <c r="FB288" i="1"/>
  <c r="EZ288" i="1" s="1"/>
  <c r="EW288" i="1"/>
  <c r="EU288" i="1" s="1"/>
  <c r="ER288" i="1"/>
  <c r="EP288" i="1" s="1"/>
  <c r="EM288" i="1"/>
  <c r="EK288" i="1" s="1"/>
  <c r="EH288" i="1"/>
  <c r="EF288" i="1" s="1"/>
  <c r="EC288" i="1"/>
  <c r="EA288" i="1" s="1"/>
  <c r="DX288" i="1"/>
  <c r="DV288" i="1" s="1"/>
  <c r="DS288" i="1"/>
  <c r="DQ288" i="1" s="1"/>
  <c r="DN288" i="1"/>
  <c r="DL288" i="1" s="1"/>
  <c r="DI288" i="1"/>
  <c r="DG288" i="1" s="1"/>
  <c r="DD288" i="1"/>
  <c r="DB288" i="1" s="1"/>
  <c r="CY288" i="1"/>
  <c r="CW288" i="1" s="1"/>
  <c r="CT288" i="1"/>
  <c r="CR288" i="1" s="1"/>
  <c r="CO288" i="1"/>
  <c r="CM288" i="1" s="1"/>
  <c r="CJ288" i="1"/>
  <c r="CH288" i="1" s="1"/>
  <c r="CE288" i="1"/>
  <c r="CC288" i="1" s="1"/>
  <c r="BZ288" i="1"/>
  <c r="BX288" i="1" s="1"/>
  <c r="BU288" i="1"/>
  <c r="BS288" i="1" s="1"/>
  <c r="BO288" i="1"/>
  <c r="BN288" i="1"/>
  <c r="BJ288" i="1"/>
  <c r="BI288" i="1"/>
  <c r="BE288" i="1"/>
  <c r="BD288" i="1"/>
  <c r="AY288" i="1"/>
  <c r="AU288" i="1"/>
  <c r="AT288" i="1"/>
  <c r="AP288" i="1"/>
  <c r="AO288" i="1"/>
  <c r="AK288" i="1"/>
  <c r="AJ288" i="1"/>
  <c r="AF288" i="1"/>
  <c r="AE288" i="1"/>
  <c r="AA288" i="1"/>
  <c r="Z288" i="1"/>
  <c r="Q288" i="1"/>
  <c r="FT609" i="1"/>
  <c r="FQ609" i="1"/>
  <c r="FO609" i="1" s="1"/>
  <c r="FL609" i="1"/>
  <c r="FJ609" i="1" s="1"/>
  <c r="FG609" i="1"/>
  <c r="FE609" i="1" s="1"/>
  <c r="FB609" i="1"/>
  <c r="EZ609" i="1" s="1"/>
  <c r="EW609" i="1"/>
  <c r="EU609" i="1" s="1"/>
  <c r="ER609" i="1"/>
  <c r="EP609" i="1" s="1"/>
  <c r="EM609" i="1"/>
  <c r="EK609" i="1" s="1"/>
  <c r="EH609" i="1"/>
  <c r="EF609" i="1" s="1"/>
  <c r="EC609" i="1"/>
  <c r="EA609" i="1" s="1"/>
  <c r="DX609" i="1"/>
  <c r="DV609" i="1" s="1"/>
  <c r="DS609" i="1"/>
  <c r="DQ609" i="1" s="1"/>
  <c r="DN609" i="1"/>
  <c r="DL609" i="1" s="1"/>
  <c r="DI609" i="1"/>
  <c r="DG609" i="1" s="1"/>
  <c r="DD609" i="1"/>
  <c r="DB609" i="1" s="1"/>
  <c r="CY609" i="1"/>
  <c r="CW609" i="1" s="1"/>
  <c r="CT609" i="1"/>
  <c r="CR609" i="1" s="1"/>
  <c r="CO609" i="1"/>
  <c r="CM609" i="1" s="1"/>
  <c r="CJ609" i="1"/>
  <c r="CH609" i="1" s="1"/>
  <c r="CE609" i="1"/>
  <c r="CC609" i="1" s="1"/>
  <c r="BZ609" i="1"/>
  <c r="BX609" i="1" s="1"/>
  <c r="BU609" i="1"/>
  <c r="BS609" i="1" s="1"/>
  <c r="BO609" i="1"/>
  <c r="BN609" i="1"/>
  <c r="BJ609" i="1"/>
  <c r="BI609" i="1"/>
  <c r="BD609" i="1"/>
  <c r="AY609" i="1"/>
  <c r="AU609" i="1"/>
  <c r="AT609" i="1"/>
  <c r="AP609" i="1"/>
  <c r="AO609" i="1"/>
  <c r="AK609" i="1"/>
  <c r="AJ609" i="1"/>
  <c r="AF609" i="1"/>
  <c r="AE609" i="1"/>
  <c r="AA609" i="1"/>
  <c r="Z609" i="1"/>
  <c r="Q609" i="1"/>
  <c r="FT285" i="1"/>
  <c r="FQ285" i="1"/>
  <c r="FO285" i="1" s="1"/>
  <c r="FL285" i="1"/>
  <c r="FJ285" i="1" s="1"/>
  <c r="FG285" i="1"/>
  <c r="FE285" i="1" s="1"/>
  <c r="FB285" i="1"/>
  <c r="EZ285" i="1" s="1"/>
  <c r="EW285" i="1"/>
  <c r="EU285" i="1" s="1"/>
  <c r="ER285" i="1"/>
  <c r="EP285" i="1" s="1"/>
  <c r="EM285" i="1"/>
  <c r="EK285" i="1" s="1"/>
  <c r="EH285" i="1"/>
  <c r="EF285" i="1" s="1"/>
  <c r="EC285" i="1"/>
  <c r="EA285" i="1" s="1"/>
  <c r="DX285" i="1"/>
  <c r="DV285" i="1" s="1"/>
  <c r="DS285" i="1"/>
  <c r="DQ285" i="1" s="1"/>
  <c r="DN285" i="1"/>
  <c r="DL285" i="1" s="1"/>
  <c r="DI285" i="1"/>
  <c r="DG285" i="1" s="1"/>
  <c r="DD285" i="1"/>
  <c r="DB285" i="1" s="1"/>
  <c r="CY285" i="1"/>
  <c r="CW285" i="1" s="1"/>
  <c r="CT285" i="1"/>
  <c r="CR285" i="1" s="1"/>
  <c r="CO285" i="1"/>
  <c r="CM285" i="1" s="1"/>
  <c r="CJ285" i="1"/>
  <c r="CH285" i="1" s="1"/>
  <c r="CE285" i="1"/>
  <c r="CC285" i="1" s="1"/>
  <c r="BZ285" i="1"/>
  <c r="BX285" i="1" s="1"/>
  <c r="BU285" i="1"/>
  <c r="BS285" i="1" s="1"/>
  <c r="BO285" i="1"/>
  <c r="BN285" i="1"/>
  <c r="BJ285" i="1"/>
  <c r="BI285" i="1"/>
  <c r="BE285" i="1"/>
  <c r="BD285" i="1"/>
  <c r="AY285" i="1"/>
  <c r="AU285" i="1"/>
  <c r="AT285" i="1"/>
  <c r="AP285" i="1"/>
  <c r="AO285" i="1"/>
  <c r="AK285" i="1"/>
  <c r="AJ285" i="1"/>
  <c r="AF285" i="1"/>
  <c r="AE285" i="1"/>
  <c r="AA285" i="1"/>
  <c r="Z285" i="1"/>
  <c r="Q285" i="1"/>
  <c r="FT284" i="1"/>
  <c r="FQ284" i="1"/>
  <c r="FO284" i="1" s="1"/>
  <c r="FL284" i="1"/>
  <c r="FJ284" i="1" s="1"/>
  <c r="FG284" i="1"/>
  <c r="FE284" i="1" s="1"/>
  <c r="FB284" i="1"/>
  <c r="EZ284" i="1" s="1"/>
  <c r="EW284" i="1"/>
  <c r="EU284" i="1" s="1"/>
  <c r="ER284" i="1"/>
  <c r="EP284" i="1" s="1"/>
  <c r="EM284" i="1"/>
  <c r="EK284" i="1" s="1"/>
  <c r="EH284" i="1"/>
  <c r="EF284" i="1" s="1"/>
  <c r="EC284" i="1"/>
  <c r="EA284" i="1" s="1"/>
  <c r="DX284" i="1"/>
  <c r="DV284" i="1" s="1"/>
  <c r="DS284" i="1"/>
  <c r="DQ284" i="1" s="1"/>
  <c r="DN284" i="1"/>
  <c r="DL284" i="1" s="1"/>
  <c r="DI284" i="1"/>
  <c r="DG284" i="1" s="1"/>
  <c r="DD284" i="1"/>
  <c r="DB284" i="1" s="1"/>
  <c r="CY284" i="1"/>
  <c r="CW284" i="1" s="1"/>
  <c r="CT284" i="1"/>
  <c r="CR284" i="1" s="1"/>
  <c r="CO284" i="1"/>
  <c r="CM284" i="1" s="1"/>
  <c r="CJ284" i="1"/>
  <c r="CH284" i="1" s="1"/>
  <c r="CE284" i="1"/>
  <c r="CC284" i="1" s="1"/>
  <c r="BZ284" i="1"/>
  <c r="BX284" i="1" s="1"/>
  <c r="BU284" i="1"/>
  <c r="BS284" i="1" s="1"/>
  <c r="BO284" i="1"/>
  <c r="BN284" i="1"/>
  <c r="BJ284" i="1"/>
  <c r="BI284" i="1"/>
  <c r="BE284" i="1"/>
  <c r="BD284" i="1"/>
  <c r="AY284" i="1"/>
  <c r="AU284" i="1"/>
  <c r="AT284" i="1"/>
  <c r="AP284" i="1"/>
  <c r="AO284" i="1"/>
  <c r="AK284" i="1"/>
  <c r="AJ284" i="1"/>
  <c r="AF284" i="1"/>
  <c r="AE284" i="1"/>
  <c r="AA284" i="1"/>
  <c r="Z284" i="1"/>
  <c r="Q284" i="1"/>
  <c r="FT283" i="1"/>
  <c r="FQ283" i="1"/>
  <c r="FO283" i="1" s="1"/>
  <c r="FL283" i="1"/>
  <c r="FJ283" i="1" s="1"/>
  <c r="FG283" i="1"/>
  <c r="FE283" i="1" s="1"/>
  <c r="FB283" i="1"/>
  <c r="EZ283" i="1" s="1"/>
  <c r="EW283" i="1"/>
  <c r="EU283" i="1" s="1"/>
  <c r="ER283" i="1"/>
  <c r="EP283" i="1" s="1"/>
  <c r="EM283" i="1"/>
  <c r="EK283" i="1" s="1"/>
  <c r="EH283" i="1"/>
  <c r="EF283" i="1" s="1"/>
  <c r="EC283" i="1"/>
  <c r="EA283" i="1" s="1"/>
  <c r="DX283" i="1"/>
  <c r="DV283" i="1" s="1"/>
  <c r="DS283" i="1"/>
  <c r="DQ283" i="1" s="1"/>
  <c r="DN283" i="1"/>
  <c r="DL283" i="1" s="1"/>
  <c r="DI283" i="1"/>
  <c r="DG283" i="1" s="1"/>
  <c r="DD283" i="1"/>
  <c r="DB283" i="1" s="1"/>
  <c r="CY283" i="1"/>
  <c r="CW283" i="1" s="1"/>
  <c r="CT283" i="1"/>
  <c r="CR283" i="1" s="1"/>
  <c r="CO283" i="1"/>
  <c r="CM283" i="1" s="1"/>
  <c r="CJ283" i="1"/>
  <c r="CH283" i="1" s="1"/>
  <c r="CE283" i="1"/>
  <c r="CC283" i="1" s="1"/>
  <c r="BZ283" i="1"/>
  <c r="BX283" i="1" s="1"/>
  <c r="BU283" i="1"/>
  <c r="BS283" i="1" s="1"/>
  <c r="BO283" i="1"/>
  <c r="BN283" i="1"/>
  <c r="BJ283" i="1"/>
  <c r="BI283" i="1"/>
  <c r="BD283" i="1"/>
  <c r="AY283" i="1"/>
  <c r="AU283" i="1"/>
  <c r="AT283" i="1"/>
  <c r="AP283" i="1"/>
  <c r="AO283" i="1"/>
  <c r="AK283" i="1"/>
  <c r="AJ283" i="1"/>
  <c r="AF283" i="1"/>
  <c r="AE283" i="1"/>
  <c r="AA283" i="1"/>
  <c r="Z283" i="1"/>
  <c r="Q283" i="1"/>
  <c r="FT282" i="1"/>
  <c r="FQ282" i="1"/>
  <c r="FO282" i="1" s="1"/>
  <c r="FL282" i="1"/>
  <c r="FJ282" i="1" s="1"/>
  <c r="FG282" i="1"/>
  <c r="FE282" i="1" s="1"/>
  <c r="FB282" i="1"/>
  <c r="EZ282" i="1" s="1"/>
  <c r="EW282" i="1"/>
  <c r="EU282" i="1" s="1"/>
  <c r="ER282" i="1"/>
  <c r="EP282" i="1" s="1"/>
  <c r="EM282" i="1"/>
  <c r="EK282" i="1" s="1"/>
  <c r="EH282" i="1"/>
  <c r="EF282" i="1" s="1"/>
  <c r="EC282" i="1"/>
  <c r="EA282" i="1" s="1"/>
  <c r="DX282" i="1"/>
  <c r="DV282" i="1" s="1"/>
  <c r="DS282" i="1"/>
  <c r="DQ282" i="1" s="1"/>
  <c r="DN282" i="1"/>
  <c r="DL282" i="1" s="1"/>
  <c r="DI282" i="1"/>
  <c r="DG282" i="1" s="1"/>
  <c r="DD282" i="1"/>
  <c r="DB282" i="1" s="1"/>
  <c r="CY282" i="1"/>
  <c r="CW282" i="1" s="1"/>
  <c r="CT282" i="1"/>
  <c r="CR282" i="1" s="1"/>
  <c r="CO282" i="1"/>
  <c r="CM282" i="1" s="1"/>
  <c r="CJ282" i="1"/>
  <c r="CH282" i="1" s="1"/>
  <c r="CE282" i="1"/>
  <c r="CC282" i="1" s="1"/>
  <c r="BZ282" i="1"/>
  <c r="BX282" i="1" s="1"/>
  <c r="BU282" i="1"/>
  <c r="BS282" i="1" s="1"/>
  <c r="BO282" i="1"/>
  <c r="BN282" i="1"/>
  <c r="BJ282" i="1"/>
  <c r="BI282" i="1"/>
  <c r="BD282" i="1"/>
  <c r="AY282" i="1"/>
  <c r="AU282" i="1"/>
  <c r="AT282" i="1"/>
  <c r="AP282" i="1"/>
  <c r="AO282" i="1"/>
  <c r="AK282" i="1"/>
  <c r="AJ282" i="1"/>
  <c r="AF282" i="1"/>
  <c r="AE282" i="1"/>
  <c r="AA282" i="1"/>
  <c r="Z282" i="1"/>
  <c r="Q282" i="1"/>
  <c r="FT607" i="1"/>
  <c r="FQ607" i="1"/>
  <c r="FO607" i="1" s="1"/>
  <c r="FL607" i="1"/>
  <c r="FJ607" i="1" s="1"/>
  <c r="FG607" i="1"/>
  <c r="FE607" i="1" s="1"/>
  <c r="FB607" i="1"/>
  <c r="EZ607" i="1" s="1"/>
  <c r="EW607" i="1"/>
  <c r="EU607" i="1" s="1"/>
  <c r="ER607" i="1"/>
  <c r="EP607" i="1" s="1"/>
  <c r="EM607" i="1"/>
  <c r="EK607" i="1" s="1"/>
  <c r="EH607" i="1"/>
  <c r="EF607" i="1" s="1"/>
  <c r="EC607" i="1"/>
  <c r="EA607" i="1" s="1"/>
  <c r="DX607" i="1"/>
  <c r="DV607" i="1" s="1"/>
  <c r="DS607" i="1"/>
  <c r="DQ607" i="1" s="1"/>
  <c r="DN607" i="1"/>
  <c r="DL607" i="1" s="1"/>
  <c r="DI607" i="1"/>
  <c r="DG607" i="1" s="1"/>
  <c r="DD607" i="1"/>
  <c r="DB607" i="1" s="1"/>
  <c r="CY607" i="1"/>
  <c r="CW607" i="1" s="1"/>
  <c r="CT607" i="1"/>
  <c r="CR607" i="1" s="1"/>
  <c r="CO607" i="1"/>
  <c r="CM607" i="1" s="1"/>
  <c r="CJ607" i="1"/>
  <c r="CH607" i="1" s="1"/>
  <c r="CE607" i="1"/>
  <c r="CC607" i="1" s="1"/>
  <c r="BZ607" i="1"/>
  <c r="BX607" i="1" s="1"/>
  <c r="BU607" i="1"/>
  <c r="BS607" i="1" s="1"/>
  <c r="BO607" i="1"/>
  <c r="BN607" i="1"/>
  <c r="BJ607" i="1"/>
  <c r="BI607" i="1"/>
  <c r="BE607" i="1"/>
  <c r="BD607" i="1"/>
  <c r="AY607" i="1"/>
  <c r="AU607" i="1"/>
  <c r="AT607" i="1"/>
  <c r="AP607" i="1"/>
  <c r="AO607" i="1"/>
  <c r="AK607" i="1"/>
  <c r="AJ607" i="1"/>
  <c r="AF607" i="1"/>
  <c r="AE607" i="1"/>
  <c r="AA607" i="1"/>
  <c r="Z607" i="1"/>
  <c r="Q607" i="1"/>
  <c r="FT606" i="1"/>
  <c r="FQ606" i="1"/>
  <c r="FO606" i="1" s="1"/>
  <c r="FL606" i="1"/>
  <c r="FJ606" i="1" s="1"/>
  <c r="FG606" i="1"/>
  <c r="FE606" i="1" s="1"/>
  <c r="FB606" i="1"/>
  <c r="EZ606" i="1" s="1"/>
  <c r="EW606" i="1"/>
  <c r="EU606" i="1" s="1"/>
  <c r="ER606" i="1"/>
  <c r="EP606" i="1" s="1"/>
  <c r="EM606" i="1"/>
  <c r="EK606" i="1" s="1"/>
  <c r="EH606" i="1"/>
  <c r="EF606" i="1" s="1"/>
  <c r="EC606" i="1"/>
  <c r="EA606" i="1" s="1"/>
  <c r="DX606" i="1"/>
  <c r="DV606" i="1" s="1"/>
  <c r="DS606" i="1"/>
  <c r="DQ606" i="1" s="1"/>
  <c r="DN606" i="1"/>
  <c r="DL606" i="1" s="1"/>
  <c r="DI606" i="1"/>
  <c r="DG606" i="1" s="1"/>
  <c r="DD606" i="1"/>
  <c r="DB606" i="1" s="1"/>
  <c r="CY606" i="1"/>
  <c r="CW606" i="1" s="1"/>
  <c r="CT606" i="1"/>
  <c r="CR606" i="1" s="1"/>
  <c r="CO606" i="1"/>
  <c r="CM606" i="1" s="1"/>
  <c r="CJ606" i="1"/>
  <c r="CH606" i="1" s="1"/>
  <c r="CE606" i="1"/>
  <c r="CC606" i="1" s="1"/>
  <c r="BZ606" i="1"/>
  <c r="BX606" i="1" s="1"/>
  <c r="BU606" i="1"/>
  <c r="BS606" i="1" s="1"/>
  <c r="BO606" i="1"/>
  <c r="BN606" i="1"/>
  <c r="BJ606" i="1"/>
  <c r="BI606" i="1"/>
  <c r="BE606" i="1"/>
  <c r="BD606" i="1"/>
  <c r="AY606" i="1"/>
  <c r="AU606" i="1"/>
  <c r="AT606" i="1"/>
  <c r="AP606" i="1"/>
  <c r="AO606" i="1"/>
  <c r="AK606" i="1"/>
  <c r="AJ606" i="1"/>
  <c r="AF606" i="1"/>
  <c r="AE606" i="1"/>
  <c r="AA606" i="1"/>
  <c r="Z606" i="1"/>
  <c r="Q606" i="1"/>
  <c r="FT281" i="1"/>
  <c r="FQ281" i="1"/>
  <c r="FO281" i="1" s="1"/>
  <c r="FL281" i="1"/>
  <c r="FJ281" i="1" s="1"/>
  <c r="FG281" i="1"/>
  <c r="FE281" i="1" s="1"/>
  <c r="FB281" i="1"/>
  <c r="EZ281" i="1" s="1"/>
  <c r="EW281" i="1"/>
  <c r="EU281" i="1" s="1"/>
  <c r="ER281" i="1"/>
  <c r="EP281" i="1" s="1"/>
  <c r="EM281" i="1"/>
  <c r="EK281" i="1" s="1"/>
  <c r="EH281" i="1"/>
  <c r="EF281" i="1" s="1"/>
  <c r="EC281" i="1"/>
  <c r="EA281" i="1" s="1"/>
  <c r="DX281" i="1"/>
  <c r="DV281" i="1" s="1"/>
  <c r="DS281" i="1"/>
  <c r="DQ281" i="1" s="1"/>
  <c r="DN281" i="1"/>
  <c r="DL281" i="1" s="1"/>
  <c r="DI281" i="1"/>
  <c r="DG281" i="1" s="1"/>
  <c r="DD281" i="1"/>
  <c r="DB281" i="1" s="1"/>
  <c r="CY281" i="1"/>
  <c r="CW281" i="1" s="1"/>
  <c r="CT281" i="1"/>
  <c r="CR281" i="1" s="1"/>
  <c r="CO281" i="1"/>
  <c r="CM281" i="1" s="1"/>
  <c r="CJ281" i="1"/>
  <c r="CH281" i="1" s="1"/>
  <c r="CE281" i="1"/>
  <c r="CC281" i="1" s="1"/>
  <c r="BZ281" i="1"/>
  <c r="BX281" i="1" s="1"/>
  <c r="BU281" i="1"/>
  <c r="BS281" i="1" s="1"/>
  <c r="BO281" i="1"/>
  <c r="BN281" i="1"/>
  <c r="BJ281" i="1"/>
  <c r="BI281" i="1"/>
  <c r="BE281" i="1"/>
  <c r="BD281" i="1"/>
  <c r="AY281" i="1"/>
  <c r="AU281" i="1"/>
  <c r="AT281" i="1"/>
  <c r="AP281" i="1"/>
  <c r="AO281" i="1"/>
  <c r="AK281" i="1"/>
  <c r="AJ281" i="1"/>
  <c r="AF281" i="1"/>
  <c r="AE281" i="1"/>
  <c r="AA281" i="1"/>
  <c r="Z281" i="1"/>
  <c r="Q281" i="1"/>
  <c r="FT280" i="1"/>
  <c r="FQ280" i="1"/>
  <c r="FO280" i="1" s="1"/>
  <c r="FL280" i="1"/>
  <c r="FJ280" i="1" s="1"/>
  <c r="FG280" i="1"/>
  <c r="FE280" i="1" s="1"/>
  <c r="FB280" i="1"/>
  <c r="EZ280" i="1" s="1"/>
  <c r="EW280" i="1"/>
  <c r="EU280" i="1" s="1"/>
  <c r="ER280" i="1"/>
  <c r="EP280" i="1" s="1"/>
  <c r="EM280" i="1"/>
  <c r="EK280" i="1" s="1"/>
  <c r="EH280" i="1"/>
  <c r="EF280" i="1" s="1"/>
  <c r="EC280" i="1"/>
  <c r="EA280" i="1" s="1"/>
  <c r="DX280" i="1"/>
  <c r="DV280" i="1" s="1"/>
  <c r="DS280" i="1"/>
  <c r="DQ280" i="1" s="1"/>
  <c r="DN280" i="1"/>
  <c r="DL280" i="1" s="1"/>
  <c r="DI280" i="1"/>
  <c r="DG280" i="1" s="1"/>
  <c r="DD280" i="1"/>
  <c r="DB280" i="1" s="1"/>
  <c r="CY280" i="1"/>
  <c r="CW280" i="1" s="1"/>
  <c r="CT280" i="1"/>
  <c r="CR280" i="1" s="1"/>
  <c r="CO280" i="1"/>
  <c r="CM280" i="1" s="1"/>
  <c r="CJ280" i="1"/>
  <c r="CH280" i="1" s="1"/>
  <c r="CE280" i="1"/>
  <c r="CC280" i="1" s="1"/>
  <c r="BZ280" i="1"/>
  <c r="BX280" i="1" s="1"/>
  <c r="BU280" i="1"/>
  <c r="BS280" i="1" s="1"/>
  <c r="BO280" i="1"/>
  <c r="BN280" i="1"/>
  <c r="BJ280" i="1"/>
  <c r="BI280" i="1"/>
  <c r="BE280" i="1"/>
  <c r="BD280" i="1"/>
  <c r="AY280" i="1"/>
  <c r="AU280" i="1"/>
  <c r="AT280" i="1"/>
  <c r="AP280" i="1"/>
  <c r="AO280" i="1"/>
  <c r="AK280" i="1"/>
  <c r="AJ280" i="1"/>
  <c r="AF280" i="1"/>
  <c r="AE280" i="1"/>
  <c r="AA280" i="1"/>
  <c r="Z280" i="1"/>
  <c r="Q280" i="1"/>
  <c r="FT605" i="1"/>
  <c r="FQ605" i="1"/>
  <c r="FO605" i="1" s="1"/>
  <c r="FL605" i="1"/>
  <c r="FJ605" i="1" s="1"/>
  <c r="FG605" i="1"/>
  <c r="FE605" i="1" s="1"/>
  <c r="FB605" i="1"/>
  <c r="EZ605" i="1" s="1"/>
  <c r="EW605" i="1"/>
  <c r="EU605" i="1" s="1"/>
  <c r="ER605" i="1"/>
  <c r="EP605" i="1" s="1"/>
  <c r="EM605" i="1"/>
  <c r="EK605" i="1" s="1"/>
  <c r="EH605" i="1"/>
  <c r="EF605" i="1" s="1"/>
  <c r="EC605" i="1"/>
  <c r="EA605" i="1" s="1"/>
  <c r="DX605" i="1"/>
  <c r="DV605" i="1" s="1"/>
  <c r="DS605" i="1"/>
  <c r="DQ605" i="1" s="1"/>
  <c r="DN605" i="1"/>
  <c r="DL605" i="1" s="1"/>
  <c r="DI605" i="1"/>
  <c r="DG605" i="1" s="1"/>
  <c r="DD605" i="1"/>
  <c r="DB605" i="1" s="1"/>
  <c r="CY605" i="1"/>
  <c r="CW605" i="1" s="1"/>
  <c r="CT605" i="1"/>
  <c r="CR605" i="1" s="1"/>
  <c r="CO605" i="1"/>
  <c r="CM605" i="1" s="1"/>
  <c r="CJ605" i="1"/>
  <c r="CH605" i="1" s="1"/>
  <c r="CE605" i="1"/>
  <c r="CC605" i="1" s="1"/>
  <c r="BZ605" i="1"/>
  <c r="BX605" i="1" s="1"/>
  <c r="BU605" i="1"/>
  <c r="BS605" i="1" s="1"/>
  <c r="BO605" i="1"/>
  <c r="BN605" i="1"/>
  <c r="BJ605" i="1"/>
  <c r="BI605" i="1"/>
  <c r="BE605" i="1"/>
  <c r="BD605" i="1"/>
  <c r="AY605" i="1"/>
  <c r="AU605" i="1"/>
  <c r="AT605" i="1"/>
  <c r="AP605" i="1"/>
  <c r="AO605" i="1"/>
  <c r="AK605" i="1"/>
  <c r="AJ605" i="1"/>
  <c r="AF605" i="1"/>
  <c r="AE605" i="1"/>
  <c r="AA605" i="1"/>
  <c r="Z605" i="1"/>
  <c r="Q605" i="1"/>
  <c r="FT279" i="1"/>
  <c r="FQ279" i="1"/>
  <c r="FO279" i="1" s="1"/>
  <c r="FL279" i="1"/>
  <c r="FJ279" i="1" s="1"/>
  <c r="FG279" i="1"/>
  <c r="FE279" i="1" s="1"/>
  <c r="FB279" i="1"/>
  <c r="EZ279" i="1" s="1"/>
  <c r="EW279" i="1"/>
  <c r="EU279" i="1" s="1"/>
  <c r="ER279" i="1"/>
  <c r="EP279" i="1" s="1"/>
  <c r="EM279" i="1"/>
  <c r="EK279" i="1" s="1"/>
  <c r="EH279" i="1"/>
  <c r="EF279" i="1" s="1"/>
  <c r="EC279" i="1"/>
  <c r="EA279" i="1" s="1"/>
  <c r="DX279" i="1"/>
  <c r="DV279" i="1" s="1"/>
  <c r="DS279" i="1"/>
  <c r="DQ279" i="1" s="1"/>
  <c r="DN279" i="1"/>
  <c r="DL279" i="1" s="1"/>
  <c r="DI279" i="1"/>
  <c r="DG279" i="1" s="1"/>
  <c r="DD279" i="1"/>
  <c r="DB279" i="1" s="1"/>
  <c r="CY279" i="1"/>
  <c r="CW279" i="1" s="1"/>
  <c r="CT279" i="1"/>
  <c r="CR279" i="1" s="1"/>
  <c r="CO279" i="1"/>
  <c r="CM279" i="1" s="1"/>
  <c r="CJ279" i="1"/>
  <c r="CH279" i="1" s="1"/>
  <c r="CE279" i="1"/>
  <c r="CC279" i="1" s="1"/>
  <c r="BZ279" i="1"/>
  <c r="BX279" i="1" s="1"/>
  <c r="BU279" i="1"/>
  <c r="BS279" i="1" s="1"/>
  <c r="BO279" i="1"/>
  <c r="BN279" i="1"/>
  <c r="BJ279" i="1"/>
  <c r="BI279" i="1"/>
  <c r="BE279" i="1"/>
  <c r="BD279" i="1"/>
  <c r="AY279" i="1"/>
  <c r="AU279" i="1"/>
  <c r="AT279" i="1"/>
  <c r="AP279" i="1"/>
  <c r="AO279" i="1"/>
  <c r="AK279" i="1"/>
  <c r="AJ279" i="1"/>
  <c r="AF279" i="1"/>
  <c r="AE279" i="1"/>
  <c r="AA279" i="1"/>
  <c r="Z279" i="1"/>
  <c r="Q279" i="1"/>
  <c r="FT604" i="1"/>
  <c r="FQ604" i="1"/>
  <c r="FO604" i="1" s="1"/>
  <c r="FL604" i="1"/>
  <c r="FJ604" i="1" s="1"/>
  <c r="FG604" i="1"/>
  <c r="FE604" i="1" s="1"/>
  <c r="FB604" i="1"/>
  <c r="EZ604" i="1" s="1"/>
  <c r="EW604" i="1"/>
  <c r="EU604" i="1" s="1"/>
  <c r="ER604" i="1"/>
  <c r="EP604" i="1" s="1"/>
  <c r="EM604" i="1"/>
  <c r="EK604" i="1" s="1"/>
  <c r="EH604" i="1"/>
  <c r="EF604" i="1" s="1"/>
  <c r="EC604" i="1"/>
  <c r="EA604" i="1" s="1"/>
  <c r="DX604" i="1"/>
  <c r="DV604" i="1" s="1"/>
  <c r="DS604" i="1"/>
  <c r="DQ604" i="1" s="1"/>
  <c r="DN604" i="1"/>
  <c r="DL604" i="1" s="1"/>
  <c r="DI604" i="1"/>
  <c r="DG604" i="1" s="1"/>
  <c r="DD604" i="1"/>
  <c r="DB604" i="1" s="1"/>
  <c r="CY604" i="1"/>
  <c r="CW604" i="1" s="1"/>
  <c r="CT604" i="1"/>
  <c r="CR604" i="1" s="1"/>
  <c r="CO604" i="1"/>
  <c r="CM604" i="1" s="1"/>
  <c r="CJ604" i="1"/>
  <c r="CH604" i="1" s="1"/>
  <c r="CE604" i="1"/>
  <c r="CC604" i="1" s="1"/>
  <c r="BZ604" i="1"/>
  <c r="BX604" i="1" s="1"/>
  <c r="BU604" i="1"/>
  <c r="BS604" i="1" s="1"/>
  <c r="BO604" i="1"/>
  <c r="BN604" i="1"/>
  <c r="BJ604" i="1"/>
  <c r="BI604" i="1"/>
  <c r="BD604" i="1"/>
  <c r="AY604" i="1"/>
  <c r="AU604" i="1"/>
  <c r="AT604" i="1"/>
  <c r="AP604" i="1"/>
  <c r="AO604" i="1"/>
  <c r="AK604" i="1"/>
  <c r="AJ604" i="1"/>
  <c r="AF604" i="1"/>
  <c r="AE604" i="1"/>
  <c r="AA604" i="1"/>
  <c r="Z604" i="1"/>
  <c r="Q604" i="1"/>
  <c r="FT603" i="1"/>
  <c r="FQ603" i="1"/>
  <c r="FO603" i="1" s="1"/>
  <c r="FL603" i="1"/>
  <c r="FJ603" i="1" s="1"/>
  <c r="FG603" i="1"/>
  <c r="FE603" i="1" s="1"/>
  <c r="FB603" i="1"/>
  <c r="EZ603" i="1" s="1"/>
  <c r="EW603" i="1"/>
  <c r="EU603" i="1" s="1"/>
  <c r="ER603" i="1"/>
  <c r="EP603" i="1" s="1"/>
  <c r="EM603" i="1"/>
  <c r="EK603" i="1" s="1"/>
  <c r="EH603" i="1"/>
  <c r="EF603" i="1" s="1"/>
  <c r="EC603" i="1"/>
  <c r="EA603" i="1" s="1"/>
  <c r="DX603" i="1"/>
  <c r="DV603" i="1" s="1"/>
  <c r="DS603" i="1"/>
  <c r="DQ603" i="1" s="1"/>
  <c r="DN603" i="1"/>
  <c r="DL603" i="1" s="1"/>
  <c r="DI603" i="1"/>
  <c r="DG603" i="1" s="1"/>
  <c r="DD603" i="1"/>
  <c r="DB603" i="1" s="1"/>
  <c r="CY603" i="1"/>
  <c r="CW603" i="1" s="1"/>
  <c r="CT603" i="1"/>
  <c r="CR603" i="1" s="1"/>
  <c r="CO603" i="1"/>
  <c r="CM603" i="1" s="1"/>
  <c r="CJ603" i="1"/>
  <c r="CH603" i="1" s="1"/>
  <c r="CE603" i="1"/>
  <c r="CC603" i="1" s="1"/>
  <c r="BZ603" i="1"/>
  <c r="BX603" i="1" s="1"/>
  <c r="BU603" i="1"/>
  <c r="BS603" i="1" s="1"/>
  <c r="BO603" i="1"/>
  <c r="BN603" i="1"/>
  <c r="BJ603" i="1"/>
  <c r="BI603" i="1"/>
  <c r="BE603" i="1"/>
  <c r="BD603" i="1"/>
  <c r="AY603" i="1"/>
  <c r="AU603" i="1"/>
  <c r="AT603" i="1"/>
  <c r="AP603" i="1"/>
  <c r="AO603" i="1"/>
  <c r="AK603" i="1"/>
  <c r="AJ603" i="1"/>
  <c r="AF603" i="1"/>
  <c r="AE603" i="1"/>
  <c r="AA603" i="1"/>
  <c r="Z603" i="1"/>
  <c r="Q603" i="1"/>
  <c r="FT278" i="1"/>
  <c r="FQ278" i="1"/>
  <c r="FO278" i="1" s="1"/>
  <c r="FL278" i="1"/>
  <c r="FJ278" i="1" s="1"/>
  <c r="FG278" i="1"/>
  <c r="FE278" i="1" s="1"/>
  <c r="FB278" i="1"/>
  <c r="EZ278" i="1" s="1"/>
  <c r="EW278" i="1"/>
  <c r="EU278" i="1" s="1"/>
  <c r="ER278" i="1"/>
  <c r="EP278" i="1" s="1"/>
  <c r="EM278" i="1"/>
  <c r="EK278" i="1" s="1"/>
  <c r="EH278" i="1"/>
  <c r="EF278" i="1" s="1"/>
  <c r="EC278" i="1"/>
  <c r="EA278" i="1" s="1"/>
  <c r="DX278" i="1"/>
  <c r="DV278" i="1" s="1"/>
  <c r="DS278" i="1"/>
  <c r="DQ278" i="1" s="1"/>
  <c r="DN278" i="1"/>
  <c r="DL278" i="1" s="1"/>
  <c r="DI278" i="1"/>
  <c r="DG278" i="1" s="1"/>
  <c r="DD278" i="1"/>
  <c r="DB278" i="1" s="1"/>
  <c r="CY278" i="1"/>
  <c r="CW278" i="1" s="1"/>
  <c r="CT278" i="1"/>
  <c r="CR278" i="1" s="1"/>
  <c r="CO278" i="1"/>
  <c r="CM278" i="1" s="1"/>
  <c r="CJ278" i="1"/>
  <c r="CH278" i="1" s="1"/>
  <c r="CE278" i="1"/>
  <c r="CC278" i="1" s="1"/>
  <c r="BZ278" i="1"/>
  <c r="BX278" i="1" s="1"/>
  <c r="BU278" i="1"/>
  <c r="BS278" i="1" s="1"/>
  <c r="BO278" i="1"/>
  <c r="BN278" i="1"/>
  <c r="BJ278" i="1"/>
  <c r="BI278" i="1"/>
  <c r="BE278" i="1"/>
  <c r="BD278" i="1"/>
  <c r="AY278" i="1"/>
  <c r="AU278" i="1"/>
  <c r="AT278" i="1"/>
  <c r="AP278" i="1"/>
  <c r="AO278" i="1"/>
  <c r="AK278" i="1"/>
  <c r="AJ278" i="1"/>
  <c r="AF278" i="1"/>
  <c r="AE278" i="1"/>
  <c r="AA278" i="1"/>
  <c r="Z278" i="1"/>
  <c r="Q278" i="1"/>
  <c r="FT277" i="1"/>
  <c r="FQ277" i="1"/>
  <c r="FO277" i="1" s="1"/>
  <c r="FL277" i="1"/>
  <c r="FJ277" i="1" s="1"/>
  <c r="FG277" i="1"/>
  <c r="FE277" i="1" s="1"/>
  <c r="FB277" i="1"/>
  <c r="EZ277" i="1" s="1"/>
  <c r="EW277" i="1"/>
  <c r="EU277" i="1" s="1"/>
  <c r="ER277" i="1"/>
  <c r="EP277" i="1" s="1"/>
  <c r="EM277" i="1"/>
  <c r="EK277" i="1" s="1"/>
  <c r="EH277" i="1"/>
  <c r="EF277" i="1" s="1"/>
  <c r="EC277" i="1"/>
  <c r="EA277" i="1" s="1"/>
  <c r="DX277" i="1"/>
  <c r="DV277" i="1" s="1"/>
  <c r="DS277" i="1"/>
  <c r="DQ277" i="1" s="1"/>
  <c r="DN277" i="1"/>
  <c r="DL277" i="1" s="1"/>
  <c r="DI277" i="1"/>
  <c r="DG277" i="1" s="1"/>
  <c r="DD277" i="1"/>
  <c r="DB277" i="1" s="1"/>
  <c r="CY277" i="1"/>
  <c r="CW277" i="1" s="1"/>
  <c r="CT277" i="1"/>
  <c r="CR277" i="1" s="1"/>
  <c r="CO277" i="1"/>
  <c r="CM277" i="1" s="1"/>
  <c r="CJ277" i="1"/>
  <c r="CH277" i="1" s="1"/>
  <c r="CE277" i="1"/>
  <c r="CC277" i="1" s="1"/>
  <c r="BZ277" i="1"/>
  <c r="BX277" i="1" s="1"/>
  <c r="BU277" i="1"/>
  <c r="BS277" i="1" s="1"/>
  <c r="BO277" i="1"/>
  <c r="BN277" i="1"/>
  <c r="BJ277" i="1"/>
  <c r="BI277" i="1"/>
  <c r="BE277" i="1"/>
  <c r="BD277" i="1"/>
  <c r="AY277" i="1"/>
  <c r="AU277" i="1"/>
  <c r="AT277" i="1"/>
  <c r="AP277" i="1"/>
  <c r="AO277" i="1"/>
  <c r="AK277" i="1"/>
  <c r="AJ277" i="1"/>
  <c r="AF277" i="1"/>
  <c r="AE277" i="1"/>
  <c r="AA277" i="1"/>
  <c r="Z277" i="1"/>
  <c r="Q277" i="1"/>
  <c r="FT276" i="1"/>
  <c r="FQ276" i="1"/>
  <c r="FO276" i="1" s="1"/>
  <c r="FL276" i="1"/>
  <c r="FJ276" i="1" s="1"/>
  <c r="FG276" i="1"/>
  <c r="FE276" i="1" s="1"/>
  <c r="FB276" i="1"/>
  <c r="EZ276" i="1" s="1"/>
  <c r="EW276" i="1"/>
  <c r="EU276" i="1" s="1"/>
  <c r="ER276" i="1"/>
  <c r="EP276" i="1" s="1"/>
  <c r="EM276" i="1"/>
  <c r="EK276" i="1" s="1"/>
  <c r="EH276" i="1"/>
  <c r="EF276" i="1" s="1"/>
  <c r="EC276" i="1"/>
  <c r="EA276" i="1" s="1"/>
  <c r="DX276" i="1"/>
  <c r="DV276" i="1" s="1"/>
  <c r="DS276" i="1"/>
  <c r="DQ276" i="1" s="1"/>
  <c r="DN276" i="1"/>
  <c r="DL276" i="1" s="1"/>
  <c r="DI276" i="1"/>
  <c r="DG276" i="1" s="1"/>
  <c r="DD276" i="1"/>
  <c r="DB276" i="1" s="1"/>
  <c r="CY276" i="1"/>
  <c r="CW276" i="1" s="1"/>
  <c r="CT276" i="1"/>
  <c r="CR276" i="1" s="1"/>
  <c r="CO276" i="1"/>
  <c r="CM276" i="1" s="1"/>
  <c r="CJ276" i="1"/>
  <c r="CH276" i="1" s="1"/>
  <c r="CE276" i="1"/>
  <c r="CC276" i="1" s="1"/>
  <c r="BZ276" i="1"/>
  <c r="BX276" i="1" s="1"/>
  <c r="BU276" i="1"/>
  <c r="BS276" i="1" s="1"/>
  <c r="BO276" i="1"/>
  <c r="BN276" i="1"/>
  <c r="BJ276" i="1"/>
  <c r="BI276" i="1"/>
  <c r="BE276" i="1"/>
  <c r="BD276" i="1"/>
  <c r="AY276" i="1"/>
  <c r="AU276" i="1"/>
  <c r="AT276" i="1"/>
  <c r="AP276" i="1"/>
  <c r="AO276" i="1"/>
  <c r="AK276" i="1"/>
  <c r="AJ276" i="1"/>
  <c r="AF276" i="1"/>
  <c r="AE276" i="1"/>
  <c r="AA276" i="1"/>
  <c r="Z276" i="1"/>
  <c r="Q276" i="1"/>
  <c r="FT275" i="1"/>
  <c r="FQ275" i="1"/>
  <c r="FO275" i="1" s="1"/>
  <c r="FL275" i="1"/>
  <c r="FJ275" i="1" s="1"/>
  <c r="FG275" i="1"/>
  <c r="FE275" i="1" s="1"/>
  <c r="FB275" i="1"/>
  <c r="EZ275" i="1" s="1"/>
  <c r="EW275" i="1"/>
  <c r="EU275" i="1" s="1"/>
  <c r="ER275" i="1"/>
  <c r="EP275" i="1" s="1"/>
  <c r="EM275" i="1"/>
  <c r="EK275" i="1" s="1"/>
  <c r="EH275" i="1"/>
  <c r="EF275" i="1" s="1"/>
  <c r="EC275" i="1"/>
  <c r="EA275" i="1" s="1"/>
  <c r="DX275" i="1"/>
  <c r="DV275" i="1" s="1"/>
  <c r="DS275" i="1"/>
  <c r="DQ275" i="1" s="1"/>
  <c r="DN275" i="1"/>
  <c r="DL275" i="1" s="1"/>
  <c r="DI275" i="1"/>
  <c r="DG275" i="1" s="1"/>
  <c r="DD275" i="1"/>
  <c r="DB275" i="1" s="1"/>
  <c r="CY275" i="1"/>
  <c r="CW275" i="1" s="1"/>
  <c r="CT275" i="1"/>
  <c r="CR275" i="1" s="1"/>
  <c r="CO275" i="1"/>
  <c r="CM275" i="1" s="1"/>
  <c r="CJ275" i="1"/>
  <c r="CH275" i="1" s="1"/>
  <c r="CE275" i="1"/>
  <c r="CC275" i="1" s="1"/>
  <c r="BZ275" i="1"/>
  <c r="BX275" i="1" s="1"/>
  <c r="BU275" i="1"/>
  <c r="BS275" i="1" s="1"/>
  <c r="BO275" i="1"/>
  <c r="BN275" i="1"/>
  <c r="BJ275" i="1"/>
  <c r="BI275" i="1"/>
  <c r="BE275" i="1"/>
  <c r="BD275" i="1"/>
  <c r="AY275" i="1"/>
  <c r="AU275" i="1"/>
  <c r="AT275" i="1"/>
  <c r="AP275" i="1"/>
  <c r="AO275" i="1"/>
  <c r="AK275" i="1"/>
  <c r="AJ275" i="1"/>
  <c r="AF275" i="1"/>
  <c r="AE275" i="1"/>
  <c r="AA275" i="1"/>
  <c r="Z275" i="1"/>
  <c r="Q275" i="1"/>
  <c r="FT602" i="1"/>
  <c r="FQ602" i="1"/>
  <c r="FO602" i="1" s="1"/>
  <c r="FL602" i="1"/>
  <c r="FJ602" i="1" s="1"/>
  <c r="FG602" i="1"/>
  <c r="FE602" i="1" s="1"/>
  <c r="FB602" i="1"/>
  <c r="EZ602" i="1" s="1"/>
  <c r="EW602" i="1"/>
  <c r="EU602" i="1" s="1"/>
  <c r="ER602" i="1"/>
  <c r="EP602" i="1" s="1"/>
  <c r="EM602" i="1"/>
  <c r="EK602" i="1" s="1"/>
  <c r="EH602" i="1"/>
  <c r="EF602" i="1" s="1"/>
  <c r="EC602" i="1"/>
  <c r="EA602" i="1" s="1"/>
  <c r="DX602" i="1"/>
  <c r="DV602" i="1" s="1"/>
  <c r="DS602" i="1"/>
  <c r="DQ602" i="1" s="1"/>
  <c r="DN602" i="1"/>
  <c r="DL602" i="1" s="1"/>
  <c r="DI602" i="1"/>
  <c r="DG602" i="1" s="1"/>
  <c r="DD602" i="1"/>
  <c r="DB602" i="1" s="1"/>
  <c r="CY602" i="1"/>
  <c r="CW602" i="1" s="1"/>
  <c r="CT602" i="1"/>
  <c r="CR602" i="1" s="1"/>
  <c r="CO602" i="1"/>
  <c r="CM602" i="1" s="1"/>
  <c r="CJ602" i="1"/>
  <c r="CH602" i="1" s="1"/>
  <c r="CE602" i="1"/>
  <c r="CC602" i="1" s="1"/>
  <c r="BZ602" i="1"/>
  <c r="BX602" i="1" s="1"/>
  <c r="BU602" i="1"/>
  <c r="BS602" i="1" s="1"/>
  <c r="BO602" i="1"/>
  <c r="BN602" i="1"/>
  <c r="BJ602" i="1"/>
  <c r="BI602" i="1"/>
  <c r="BE602" i="1"/>
  <c r="BD602" i="1"/>
  <c r="AY602" i="1"/>
  <c r="AU602" i="1"/>
  <c r="AT602" i="1"/>
  <c r="AP602" i="1"/>
  <c r="AO602" i="1"/>
  <c r="AK602" i="1"/>
  <c r="AJ602" i="1"/>
  <c r="AF602" i="1"/>
  <c r="AE602" i="1"/>
  <c r="AA602" i="1"/>
  <c r="Z602" i="1"/>
  <c r="Q602" i="1"/>
  <c r="FT601" i="1"/>
  <c r="FQ601" i="1"/>
  <c r="FO601" i="1" s="1"/>
  <c r="FL601" i="1"/>
  <c r="FJ601" i="1" s="1"/>
  <c r="FG601" i="1"/>
  <c r="FE601" i="1" s="1"/>
  <c r="FB601" i="1"/>
  <c r="EZ601" i="1" s="1"/>
  <c r="EW601" i="1"/>
  <c r="EU601" i="1" s="1"/>
  <c r="ER601" i="1"/>
  <c r="EP601" i="1" s="1"/>
  <c r="EM601" i="1"/>
  <c r="EK601" i="1" s="1"/>
  <c r="EH601" i="1"/>
  <c r="EF601" i="1" s="1"/>
  <c r="EC601" i="1"/>
  <c r="EA601" i="1" s="1"/>
  <c r="DX601" i="1"/>
  <c r="DV601" i="1" s="1"/>
  <c r="DS601" i="1"/>
  <c r="DQ601" i="1" s="1"/>
  <c r="DN601" i="1"/>
  <c r="DL601" i="1" s="1"/>
  <c r="DI601" i="1"/>
  <c r="DG601" i="1" s="1"/>
  <c r="DD601" i="1"/>
  <c r="DB601" i="1" s="1"/>
  <c r="CY601" i="1"/>
  <c r="CW601" i="1" s="1"/>
  <c r="CT601" i="1"/>
  <c r="CR601" i="1" s="1"/>
  <c r="CO601" i="1"/>
  <c r="CM601" i="1" s="1"/>
  <c r="CJ601" i="1"/>
  <c r="CH601" i="1" s="1"/>
  <c r="CE601" i="1"/>
  <c r="CC601" i="1" s="1"/>
  <c r="BZ601" i="1"/>
  <c r="BX601" i="1" s="1"/>
  <c r="BU601" i="1"/>
  <c r="BS601" i="1" s="1"/>
  <c r="BO601" i="1"/>
  <c r="BN601" i="1"/>
  <c r="BJ601" i="1"/>
  <c r="BI601" i="1"/>
  <c r="BD601" i="1"/>
  <c r="AY601" i="1"/>
  <c r="AU601" i="1"/>
  <c r="AT601" i="1"/>
  <c r="AP601" i="1"/>
  <c r="AO601" i="1"/>
  <c r="AK601" i="1"/>
  <c r="AJ601" i="1"/>
  <c r="AF601" i="1"/>
  <c r="AE601" i="1"/>
  <c r="AA601" i="1"/>
  <c r="Z601" i="1"/>
  <c r="Q601" i="1"/>
  <c r="FT600" i="1"/>
  <c r="FQ600" i="1"/>
  <c r="FO600" i="1" s="1"/>
  <c r="FL600" i="1"/>
  <c r="FJ600" i="1" s="1"/>
  <c r="FG600" i="1"/>
  <c r="FE600" i="1" s="1"/>
  <c r="FB600" i="1"/>
  <c r="EZ600" i="1" s="1"/>
  <c r="EW600" i="1"/>
  <c r="EU600" i="1" s="1"/>
  <c r="ER600" i="1"/>
  <c r="EP600" i="1" s="1"/>
  <c r="EM600" i="1"/>
  <c r="EK600" i="1" s="1"/>
  <c r="EH600" i="1"/>
  <c r="EF600" i="1" s="1"/>
  <c r="EC600" i="1"/>
  <c r="EA600" i="1" s="1"/>
  <c r="DX600" i="1"/>
  <c r="DV600" i="1" s="1"/>
  <c r="DS600" i="1"/>
  <c r="DQ600" i="1" s="1"/>
  <c r="DN600" i="1"/>
  <c r="DL600" i="1" s="1"/>
  <c r="DI600" i="1"/>
  <c r="DG600" i="1" s="1"/>
  <c r="DD600" i="1"/>
  <c r="DB600" i="1" s="1"/>
  <c r="CY600" i="1"/>
  <c r="CW600" i="1" s="1"/>
  <c r="CT600" i="1"/>
  <c r="CR600" i="1" s="1"/>
  <c r="CO600" i="1"/>
  <c r="CM600" i="1" s="1"/>
  <c r="CJ600" i="1"/>
  <c r="CH600" i="1" s="1"/>
  <c r="CE600" i="1"/>
  <c r="CC600" i="1" s="1"/>
  <c r="BZ600" i="1"/>
  <c r="BX600" i="1" s="1"/>
  <c r="BU600" i="1"/>
  <c r="BS600" i="1" s="1"/>
  <c r="BO600" i="1"/>
  <c r="BN600" i="1"/>
  <c r="BJ600" i="1"/>
  <c r="BI600" i="1"/>
  <c r="BE600" i="1"/>
  <c r="BD600" i="1"/>
  <c r="AY600" i="1"/>
  <c r="AU600" i="1"/>
  <c r="AT600" i="1"/>
  <c r="AP600" i="1"/>
  <c r="AO600" i="1"/>
  <c r="AK600" i="1"/>
  <c r="AJ600" i="1"/>
  <c r="AF600" i="1"/>
  <c r="AE600" i="1"/>
  <c r="AA600" i="1"/>
  <c r="Z600" i="1"/>
  <c r="Q600" i="1"/>
  <c r="FT272" i="1"/>
  <c r="FQ272" i="1"/>
  <c r="FO272" i="1" s="1"/>
  <c r="FL272" i="1"/>
  <c r="FJ272" i="1" s="1"/>
  <c r="FG272" i="1"/>
  <c r="FE272" i="1" s="1"/>
  <c r="FB272" i="1"/>
  <c r="EZ272" i="1" s="1"/>
  <c r="EW272" i="1"/>
  <c r="EU272" i="1" s="1"/>
  <c r="ER272" i="1"/>
  <c r="EP272" i="1" s="1"/>
  <c r="EM272" i="1"/>
  <c r="EK272" i="1" s="1"/>
  <c r="EH272" i="1"/>
  <c r="EF272" i="1" s="1"/>
  <c r="EC272" i="1"/>
  <c r="EA272" i="1" s="1"/>
  <c r="DX272" i="1"/>
  <c r="DV272" i="1" s="1"/>
  <c r="DS272" i="1"/>
  <c r="DQ272" i="1" s="1"/>
  <c r="DN272" i="1"/>
  <c r="DL272" i="1" s="1"/>
  <c r="DI272" i="1"/>
  <c r="DG272" i="1" s="1"/>
  <c r="DD272" i="1"/>
  <c r="DB272" i="1" s="1"/>
  <c r="CY272" i="1"/>
  <c r="CW272" i="1" s="1"/>
  <c r="CT272" i="1"/>
  <c r="CR272" i="1" s="1"/>
  <c r="CO272" i="1"/>
  <c r="CM272" i="1" s="1"/>
  <c r="CJ272" i="1"/>
  <c r="CH272" i="1" s="1"/>
  <c r="CE272" i="1"/>
  <c r="CC272" i="1" s="1"/>
  <c r="BZ272" i="1"/>
  <c r="BX272" i="1" s="1"/>
  <c r="BU272" i="1"/>
  <c r="BS272" i="1" s="1"/>
  <c r="BO272" i="1"/>
  <c r="BN272" i="1"/>
  <c r="BJ272" i="1"/>
  <c r="BI272" i="1"/>
  <c r="BD272" i="1"/>
  <c r="AY272" i="1"/>
  <c r="AU272" i="1"/>
  <c r="AT272" i="1"/>
  <c r="AP272" i="1"/>
  <c r="AO272" i="1"/>
  <c r="AK272" i="1"/>
  <c r="AJ272" i="1"/>
  <c r="AF272" i="1"/>
  <c r="AE272" i="1"/>
  <c r="AA272" i="1"/>
  <c r="Z272" i="1"/>
  <c r="Q272" i="1"/>
  <c r="FT599" i="1"/>
  <c r="FQ599" i="1"/>
  <c r="FO599" i="1" s="1"/>
  <c r="FL599" i="1"/>
  <c r="FJ599" i="1" s="1"/>
  <c r="FG599" i="1"/>
  <c r="FE599" i="1" s="1"/>
  <c r="FB599" i="1"/>
  <c r="EZ599" i="1" s="1"/>
  <c r="EW599" i="1"/>
  <c r="EU599" i="1" s="1"/>
  <c r="ER599" i="1"/>
  <c r="EP599" i="1" s="1"/>
  <c r="EM599" i="1"/>
  <c r="EK599" i="1" s="1"/>
  <c r="EH599" i="1"/>
  <c r="EF599" i="1" s="1"/>
  <c r="EC599" i="1"/>
  <c r="EA599" i="1" s="1"/>
  <c r="DX599" i="1"/>
  <c r="DV599" i="1" s="1"/>
  <c r="DS599" i="1"/>
  <c r="DQ599" i="1" s="1"/>
  <c r="DN599" i="1"/>
  <c r="DL599" i="1" s="1"/>
  <c r="DI599" i="1"/>
  <c r="DG599" i="1" s="1"/>
  <c r="DD599" i="1"/>
  <c r="DB599" i="1" s="1"/>
  <c r="CY599" i="1"/>
  <c r="CW599" i="1" s="1"/>
  <c r="CT599" i="1"/>
  <c r="CR599" i="1" s="1"/>
  <c r="CO599" i="1"/>
  <c r="CM599" i="1" s="1"/>
  <c r="CJ599" i="1"/>
  <c r="CH599" i="1" s="1"/>
  <c r="CE599" i="1"/>
  <c r="CC599" i="1" s="1"/>
  <c r="BZ599" i="1"/>
  <c r="BX599" i="1" s="1"/>
  <c r="BU599" i="1"/>
  <c r="BS599" i="1" s="1"/>
  <c r="BO599" i="1"/>
  <c r="BN599" i="1"/>
  <c r="BJ599" i="1"/>
  <c r="BI599" i="1"/>
  <c r="BE599" i="1"/>
  <c r="BD599" i="1"/>
  <c r="AY599" i="1"/>
  <c r="AU599" i="1"/>
  <c r="AT599" i="1"/>
  <c r="AP599" i="1"/>
  <c r="AO599" i="1"/>
  <c r="AK599" i="1"/>
  <c r="AJ599" i="1"/>
  <c r="AF599" i="1"/>
  <c r="AE599" i="1"/>
  <c r="AA599" i="1"/>
  <c r="Z599" i="1"/>
  <c r="Q599" i="1"/>
  <c r="FT598" i="1"/>
  <c r="FQ598" i="1"/>
  <c r="FO598" i="1" s="1"/>
  <c r="FL598" i="1"/>
  <c r="FJ598" i="1" s="1"/>
  <c r="FG598" i="1"/>
  <c r="FE598" i="1" s="1"/>
  <c r="FB598" i="1"/>
  <c r="EZ598" i="1" s="1"/>
  <c r="EW598" i="1"/>
  <c r="EU598" i="1" s="1"/>
  <c r="ER598" i="1"/>
  <c r="EP598" i="1" s="1"/>
  <c r="EM598" i="1"/>
  <c r="EK598" i="1" s="1"/>
  <c r="EH598" i="1"/>
  <c r="EF598" i="1" s="1"/>
  <c r="EC598" i="1"/>
  <c r="EA598" i="1" s="1"/>
  <c r="DX598" i="1"/>
  <c r="DV598" i="1" s="1"/>
  <c r="DS598" i="1"/>
  <c r="DQ598" i="1" s="1"/>
  <c r="DN598" i="1"/>
  <c r="DL598" i="1" s="1"/>
  <c r="DI598" i="1"/>
  <c r="DG598" i="1" s="1"/>
  <c r="DD598" i="1"/>
  <c r="DB598" i="1" s="1"/>
  <c r="CY598" i="1"/>
  <c r="CW598" i="1" s="1"/>
  <c r="CT598" i="1"/>
  <c r="CR598" i="1" s="1"/>
  <c r="CO598" i="1"/>
  <c r="CM598" i="1" s="1"/>
  <c r="CJ598" i="1"/>
  <c r="CH598" i="1" s="1"/>
  <c r="CE598" i="1"/>
  <c r="CC598" i="1" s="1"/>
  <c r="BZ598" i="1"/>
  <c r="BX598" i="1" s="1"/>
  <c r="BU598" i="1"/>
  <c r="BS598" i="1" s="1"/>
  <c r="BO598" i="1"/>
  <c r="BN598" i="1"/>
  <c r="BJ598" i="1"/>
  <c r="BI598" i="1"/>
  <c r="BD598" i="1"/>
  <c r="AY598" i="1"/>
  <c r="AU598" i="1"/>
  <c r="AT598" i="1"/>
  <c r="AP598" i="1"/>
  <c r="AO598" i="1"/>
  <c r="AK598" i="1"/>
  <c r="AJ598" i="1"/>
  <c r="AF598" i="1"/>
  <c r="AE598" i="1"/>
  <c r="AA598" i="1"/>
  <c r="Z598" i="1"/>
  <c r="Q598" i="1"/>
  <c r="FT271" i="1"/>
  <c r="FQ271" i="1"/>
  <c r="FO271" i="1" s="1"/>
  <c r="FL271" i="1"/>
  <c r="FJ271" i="1" s="1"/>
  <c r="FG271" i="1"/>
  <c r="FE271" i="1" s="1"/>
  <c r="FB271" i="1"/>
  <c r="EZ271" i="1" s="1"/>
  <c r="EW271" i="1"/>
  <c r="EU271" i="1" s="1"/>
  <c r="ER271" i="1"/>
  <c r="EP271" i="1" s="1"/>
  <c r="EM271" i="1"/>
  <c r="EK271" i="1" s="1"/>
  <c r="EH271" i="1"/>
  <c r="EF271" i="1" s="1"/>
  <c r="EC271" i="1"/>
  <c r="EA271" i="1" s="1"/>
  <c r="DX271" i="1"/>
  <c r="DV271" i="1" s="1"/>
  <c r="DS271" i="1"/>
  <c r="DQ271" i="1" s="1"/>
  <c r="DN271" i="1"/>
  <c r="DL271" i="1" s="1"/>
  <c r="DI271" i="1"/>
  <c r="DG271" i="1" s="1"/>
  <c r="DD271" i="1"/>
  <c r="DB271" i="1" s="1"/>
  <c r="CY271" i="1"/>
  <c r="CW271" i="1" s="1"/>
  <c r="CT271" i="1"/>
  <c r="CR271" i="1" s="1"/>
  <c r="CO271" i="1"/>
  <c r="CM271" i="1" s="1"/>
  <c r="CJ271" i="1"/>
  <c r="CH271" i="1" s="1"/>
  <c r="CE271" i="1"/>
  <c r="CC271" i="1" s="1"/>
  <c r="BZ271" i="1"/>
  <c r="BX271" i="1" s="1"/>
  <c r="BU271" i="1"/>
  <c r="BS271" i="1" s="1"/>
  <c r="BO271" i="1"/>
  <c r="BN271" i="1"/>
  <c r="BJ271" i="1"/>
  <c r="BI271" i="1"/>
  <c r="BD271" i="1"/>
  <c r="AY271" i="1"/>
  <c r="AU271" i="1"/>
  <c r="AT271" i="1"/>
  <c r="AP271" i="1"/>
  <c r="AO271" i="1"/>
  <c r="AK271" i="1"/>
  <c r="AJ271" i="1"/>
  <c r="AF271" i="1"/>
  <c r="AE271" i="1"/>
  <c r="AA271" i="1"/>
  <c r="Z271" i="1"/>
  <c r="Q271" i="1"/>
  <c r="FT597" i="1"/>
  <c r="FQ597" i="1"/>
  <c r="FO597" i="1" s="1"/>
  <c r="FL597" i="1"/>
  <c r="FJ597" i="1" s="1"/>
  <c r="FG597" i="1"/>
  <c r="FE597" i="1" s="1"/>
  <c r="FB597" i="1"/>
  <c r="EZ597" i="1" s="1"/>
  <c r="EW597" i="1"/>
  <c r="EU597" i="1" s="1"/>
  <c r="ER597" i="1"/>
  <c r="EP597" i="1" s="1"/>
  <c r="EM597" i="1"/>
  <c r="EK597" i="1" s="1"/>
  <c r="EH597" i="1"/>
  <c r="EF597" i="1" s="1"/>
  <c r="EC597" i="1"/>
  <c r="EA597" i="1" s="1"/>
  <c r="DX597" i="1"/>
  <c r="DV597" i="1" s="1"/>
  <c r="DS597" i="1"/>
  <c r="DQ597" i="1" s="1"/>
  <c r="DN597" i="1"/>
  <c r="DL597" i="1" s="1"/>
  <c r="DI597" i="1"/>
  <c r="DG597" i="1" s="1"/>
  <c r="DD597" i="1"/>
  <c r="DB597" i="1" s="1"/>
  <c r="CY597" i="1"/>
  <c r="CW597" i="1" s="1"/>
  <c r="CT597" i="1"/>
  <c r="CR597" i="1" s="1"/>
  <c r="CO597" i="1"/>
  <c r="CM597" i="1" s="1"/>
  <c r="CJ597" i="1"/>
  <c r="CH597" i="1" s="1"/>
  <c r="CE597" i="1"/>
  <c r="CC597" i="1" s="1"/>
  <c r="BZ597" i="1"/>
  <c r="BX597" i="1" s="1"/>
  <c r="BU597" i="1"/>
  <c r="BS597" i="1" s="1"/>
  <c r="BO597" i="1"/>
  <c r="BN597" i="1"/>
  <c r="BJ597" i="1"/>
  <c r="BI597" i="1"/>
  <c r="BE597" i="1"/>
  <c r="BD597" i="1"/>
  <c r="AY597" i="1"/>
  <c r="AU597" i="1"/>
  <c r="AT597" i="1"/>
  <c r="AP597" i="1"/>
  <c r="AO597" i="1"/>
  <c r="AK597" i="1"/>
  <c r="AJ597" i="1"/>
  <c r="AF597" i="1"/>
  <c r="AE597" i="1"/>
  <c r="AA597" i="1"/>
  <c r="Z597" i="1"/>
  <c r="Q597" i="1"/>
  <c r="FT596" i="1"/>
  <c r="FQ596" i="1"/>
  <c r="FO596" i="1" s="1"/>
  <c r="FL596" i="1"/>
  <c r="FJ596" i="1" s="1"/>
  <c r="FG596" i="1"/>
  <c r="FE596" i="1" s="1"/>
  <c r="FB596" i="1"/>
  <c r="EZ596" i="1" s="1"/>
  <c r="EW596" i="1"/>
  <c r="EU596" i="1" s="1"/>
  <c r="ER596" i="1"/>
  <c r="EP596" i="1" s="1"/>
  <c r="EM596" i="1"/>
  <c r="EK596" i="1" s="1"/>
  <c r="EH596" i="1"/>
  <c r="EF596" i="1" s="1"/>
  <c r="EC596" i="1"/>
  <c r="EA596" i="1" s="1"/>
  <c r="DX596" i="1"/>
  <c r="DV596" i="1" s="1"/>
  <c r="DS596" i="1"/>
  <c r="DQ596" i="1" s="1"/>
  <c r="DN596" i="1"/>
  <c r="DL596" i="1" s="1"/>
  <c r="DI596" i="1"/>
  <c r="DG596" i="1" s="1"/>
  <c r="DD596" i="1"/>
  <c r="DB596" i="1" s="1"/>
  <c r="CY596" i="1"/>
  <c r="CW596" i="1" s="1"/>
  <c r="CT596" i="1"/>
  <c r="CR596" i="1" s="1"/>
  <c r="CO596" i="1"/>
  <c r="CM596" i="1" s="1"/>
  <c r="CJ596" i="1"/>
  <c r="CH596" i="1" s="1"/>
  <c r="CE596" i="1"/>
  <c r="CC596" i="1" s="1"/>
  <c r="BZ596" i="1"/>
  <c r="BX596" i="1" s="1"/>
  <c r="BU596" i="1"/>
  <c r="BS596" i="1" s="1"/>
  <c r="BO596" i="1"/>
  <c r="BN596" i="1"/>
  <c r="BJ596" i="1"/>
  <c r="BI596" i="1"/>
  <c r="BE596" i="1"/>
  <c r="BD596" i="1"/>
  <c r="AY596" i="1"/>
  <c r="AU596" i="1"/>
  <c r="AT596" i="1"/>
  <c r="AP596" i="1"/>
  <c r="AO596" i="1"/>
  <c r="AK596" i="1"/>
  <c r="AJ596" i="1"/>
  <c r="AF596" i="1"/>
  <c r="AE596" i="1"/>
  <c r="AA596" i="1"/>
  <c r="Z596" i="1"/>
  <c r="Q596" i="1"/>
  <c r="FT595" i="1"/>
  <c r="FQ595" i="1"/>
  <c r="FO595" i="1" s="1"/>
  <c r="FL595" i="1"/>
  <c r="FJ595" i="1" s="1"/>
  <c r="FG595" i="1"/>
  <c r="FE595" i="1" s="1"/>
  <c r="FB595" i="1"/>
  <c r="EZ595" i="1" s="1"/>
  <c r="EW595" i="1"/>
  <c r="EU595" i="1" s="1"/>
  <c r="ER595" i="1"/>
  <c r="EP595" i="1" s="1"/>
  <c r="EM595" i="1"/>
  <c r="EK595" i="1" s="1"/>
  <c r="EH595" i="1"/>
  <c r="EF595" i="1" s="1"/>
  <c r="EC595" i="1"/>
  <c r="EA595" i="1" s="1"/>
  <c r="DX595" i="1"/>
  <c r="DV595" i="1" s="1"/>
  <c r="DS595" i="1"/>
  <c r="DQ595" i="1" s="1"/>
  <c r="DN595" i="1"/>
  <c r="DL595" i="1" s="1"/>
  <c r="DI595" i="1"/>
  <c r="DG595" i="1" s="1"/>
  <c r="DD595" i="1"/>
  <c r="DB595" i="1" s="1"/>
  <c r="CY595" i="1"/>
  <c r="CW595" i="1" s="1"/>
  <c r="CT595" i="1"/>
  <c r="CR595" i="1" s="1"/>
  <c r="CO595" i="1"/>
  <c r="CM595" i="1" s="1"/>
  <c r="CJ595" i="1"/>
  <c r="CH595" i="1" s="1"/>
  <c r="CE595" i="1"/>
  <c r="CC595" i="1" s="1"/>
  <c r="BZ595" i="1"/>
  <c r="BX595" i="1" s="1"/>
  <c r="BU595" i="1"/>
  <c r="BS595" i="1" s="1"/>
  <c r="BO595" i="1"/>
  <c r="BN595" i="1"/>
  <c r="BJ595" i="1"/>
  <c r="BI595" i="1"/>
  <c r="BE595" i="1"/>
  <c r="BD595" i="1"/>
  <c r="AY595" i="1"/>
  <c r="AU595" i="1"/>
  <c r="AT595" i="1"/>
  <c r="AP595" i="1"/>
  <c r="AO595" i="1"/>
  <c r="AK595" i="1"/>
  <c r="AJ595" i="1"/>
  <c r="AF595" i="1"/>
  <c r="AE595" i="1"/>
  <c r="AA595" i="1"/>
  <c r="Z595" i="1"/>
  <c r="Q595" i="1"/>
  <c r="FT270" i="1"/>
  <c r="FQ270" i="1"/>
  <c r="FO270" i="1" s="1"/>
  <c r="FL270" i="1"/>
  <c r="FJ270" i="1" s="1"/>
  <c r="FG270" i="1"/>
  <c r="FE270" i="1" s="1"/>
  <c r="FB270" i="1"/>
  <c r="EZ270" i="1" s="1"/>
  <c r="EW270" i="1"/>
  <c r="EU270" i="1" s="1"/>
  <c r="ER270" i="1"/>
  <c r="EP270" i="1" s="1"/>
  <c r="EM270" i="1"/>
  <c r="EK270" i="1" s="1"/>
  <c r="EH270" i="1"/>
  <c r="EF270" i="1" s="1"/>
  <c r="EC270" i="1"/>
  <c r="EA270" i="1" s="1"/>
  <c r="DX270" i="1"/>
  <c r="DV270" i="1" s="1"/>
  <c r="DS270" i="1"/>
  <c r="DQ270" i="1" s="1"/>
  <c r="DN270" i="1"/>
  <c r="DL270" i="1" s="1"/>
  <c r="DI270" i="1"/>
  <c r="DG270" i="1" s="1"/>
  <c r="DD270" i="1"/>
  <c r="DB270" i="1" s="1"/>
  <c r="CY270" i="1"/>
  <c r="CW270" i="1" s="1"/>
  <c r="CT270" i="1"/>
  <c r="CR270" i="1" s="1"/>
  <c r="CO270" i="1"/>
  <c r="CM270" i="1" s="1"/>
  <c r="CJ270" i="1"/>
  <c r="CH270" i="1" s="1"/>
  <c r="CE270" i="1"/>
  <c r="CC270" i="1" s="1"/>
  <c r="BZ270" i="1"/>
  <c r="BX270" i="1" s="1"/>
  <c r="BU270" i="1"/>
  <c r="BS270" i="1" s="1"/>
  <c r="BO270" i="1"/>
  <c r="BN270" i="1"/>
  <c r="BJ270" i="1"/>
  <c r="BI270" i="1"/>
  <c r="BD270" i="1"/>
  <c r="AY270" i="1"/>
  <c r="AU270" i="1"/>
  <c r="AT270" i="1"/>
  <c r="AP270" i="1"/>
  <c r="AO270" i="1"/>
  <c r="AK270" i="1"/>
  <c r="AJ270" i="1"/>
  <c r="AF270" i="1"/>
  <c r="AE270" i="1"/>
  <c r="AA270" i="1"/>
  <c r="Z270" i="1"/>
  <c r="Q270" i="1"/>
  <c r="FT269" i="1"/>
  <c r="FQ269" i="1"/>
  <c r="FO269" i="1" s="1"/>
  <c r="FL269" i="1"/>
  <c r="FJ269" i="1" s="1"/>
  <c r="FG269" i="1"/>
  <c r="FE269" i="1" s="1"/>
  <c r="FB269" i="1"/>
  <c r="EZ269" i="1" s="1"/>
  <c r="EW269" i="1"/>
  <c r="EU269" i="1" s="1"/>
  <c r="ER269" i="1"/>
  <c r="EP269" i="1" s="1"/>
  <c r="EM269" i="1"/>
  <c r="EK269" i="1" s="1"/>
  <c r="EH269" i="1"/>
  <c r="EF269" i="1" s="1"/>
  <c r="EC269" i="1"/>
  <c r="EA269" i="1" s="1"/>
  <c r="DX269" i="1"/>
  <c r="DV269" i="1" s="1"/>
  <c r="DS269" i="1"/>
  <c r="DQ269" i="1" s="1"/>
  <c r="DN269" i="1"/>
  <c r="DL269" i="1" s="1"/>
  <c r="DI269" i="1"/>
  <c r="DG269" i="1" s="1"/>
  <c r="DD269" i="1"/>
  <c r="DB269" i="1" s="1"/>
  <c r="CY269" i="1"/>
  <c r="CW269" i="1" s="1"/>
  <c r="CT269" i="1"/>
  <c r="CR269" i="1" s="1"/>
  <c r="CO269" i="1"/>
  <c r="CM269" i="1" s="1"/>
  <c r="CJ269" i="1"/>
  <c r="CH269" i="1" s="1"/>
  <c r="CE269" i="1"/>
  <c r="CC269" i="1" s="1"/>
  <c r="BZ269" i="1"/>
  <c r="BX269" i="1" s="1"/>
  <c r="BU269" i="1"/>
  <c r="BS269" i="1" s="1"/>
  <c r="BO269" i="1"/>
  <c r="BN269" i="1"/>
  <c r="BJ269" i="1"/>
  <c r="BI269" i="1"/>
  <c r="BE269" i="1"/>
  <c r="BD269" i="1"/>
  <c r="AY269" i="1"/>
  <c r="AU269" i="1"/>
  <c r="AT269" i="1"/>
  <c r="AP269" i="1"/>
  <c r="AO269" i="1"/>
  <c r="AK269" i="1"/>
  <c r="AJ269" i="1"/>
  <c r="AF269" i="1"/>
  <c r="AE269" i="1"/>
  <c r="AA269" i="1"/>
  <c r="Z269" i="1"/>
  <c r="Q269" i="1"/>
  <c r="FT268" i="1"/>
  <c r="FQ268" i="1"/>
  <c r="FO268" i="1" s="1"/>
  <c r="FL268" i="1"/>
  <c r="FJ268" i="1" s="1"/>
  <c r="FG268" i="1"/>
  <c r="FE268" i="1" s="1"/>
  <c r="FB268" i="1"/>
  <c r="EZ268" i="1" s="1"/>
  <c r="EW268" i="1"/>
  <c r="EU268" i="1" s="1"/>
  <c r="ER268" i="1"/>
  <c r="EP268" i="1" s="1"/>
  <c r="EM268" i="1"/>
  <c r="EK268" i="1" s="1"/>
  <c r="EH268" i="1"/>
  <c r="EF268" i="1" s="1"/>
  <c r="EC268" i="1"/>
  <c r="EA268" i="1" s="1"/>
  <c r="DX268" i="1"/>
  <c r="DV268" i="1" s="1"/>
  <c r="DS268" i="1"/>
  <c r="DQ268" i="1" s="1"/>
  <c r="DN268" i="1"/>
  <c r="DL268" i="1" s="1"/>
  <c r="DI268" i="1"/>
  <c r="DG268" i="1" s="1"/>
  <c r="DD268" i="1"/>
  <c r="DB268" i="1" s="1"/>
  <c r="CY268" i="1"/>
  <c r="CW268" i="1" s="1"/>
  <c r="CT268" i="1"/>
  <c r="CR268" i="1" s="1"/>
  <c r="CO268" i="1"/>
  <c r="CM268" i="1" s="1"/>
  <c r="CJ268" i="1"/>
  <c r="CH268" i="1" s="1"/>
  <c r="CE268" i="1"/>
  <c r="CC268" i="1" s="1"/>
  <c r="BZ268" i="1"/>
  <c r="BX268" i="1" s="1"/>
  <c r="BU268" i="1"/>
  <c r="BS268" i="1" s="1"/>
  <c r="BO268" i="1"/>
  <c r="BN268" i="1"/>
  <c r="BJ268" i="1"/>
  <c r="BI268" i="1"/>
  <c r="BE268" i="1"/>
  <c r="BD268" i="1"/>
  <c r="AY268" i="1"/>
  <c r="AU268" i="1"/>
  <c r="AT268" i="1"/>
  <c r="AP268" i="1"/>
  <c r="AO268" i="1"/>
  <c r="AK268" i="1"/>
  <c r="AJ268" i="1"/>
  <c r="AF268" i="1"/>
  <c r="AE268" i="1"/>
  <c r="AA268" i="1"/>
  <c r="Z268" i="1"/>
  <c r="Q268" i="1"/>
  <c r="FT267" i="1"/>
  <c r="FQ267" i="1"/>
  <c r="FO267" i="1" s="1"/>
  <c r="FL267" i="1"/>
  <c r="FJ267" i="1" s="1"/>
  <c r="FG267" i="1"/>
  <c r="FE267" i="1" s="1"/>
  <c r="FB267" i="1"/>
  <c r="EZ267" i="1" s="1"/>
  <c r="EW267" i="1"/>
  <c r="EU267" i="1" s="1"/>
  <c r="ER267" i="1"/>
  <c r="EP267" i="1" s="1"/>
  <c r="EM267" i="1"/>
  <c r="EK267" i="1" s="1"/>
  <c r="EH267" i="1"/>
  <c r="EF267" i="1" s="1"/>
  <c r="EC267" i="1"/>
  <c r="EA267" i="1" s="1"/>
  <c r="DX267" i="1"/>
  <c r="DV267" i="1" s="1"/>
  <c r="DS267" i="1"/>
  <c r="DQ267" i="1" s="1"/>
  <c r="DN267" i="1"/>
  <c r="DL267" i="1" s="1"/>
  <c r="DI267" i="1"/>
  <c r="DG267" i="1" s="1"/>
  <c r="DD267" i="1"/>
  <c r="DB267" i="1" s="1"/>
  <c r="CY267" i="1"/>
  <c r="CW267" i="1" s="1"/>
  <c r="CT267" i="1"/>
  <c r="CR267" i="1" s="1"/>
  <c r="CO267" i="1"/>
  <c r="CM267" i="1" s="1"/>
  <c r="CJ267" i="1"/>
  <c r="CH267" i="1" s="1"/>
  <c r="CE267" i="1"/>
  <c r="CC267" i="1" s="1"/>
  <c r="BZ267" i="1"/>
  <c r="BX267" i="1" s="1"/>
  <c r="BU267" i="1"/>
  <c r="BS267" i="1" s="1"/>
  <c r="BO267" i="1"/>
  <c r="BN267" i="1"/>
  <c r="BJ267" i="1"/>
  <c r="BI267" i="1"/>
  <c r="BD267" i="1"/>
  <c r="AY267" i="1"/>
  <c r="AU267" i="1"/>
  <c r="AT267" i="1"/>
  <c r="AP267" i="1"/>
  <c r="AO267" i="1"/>
  <c r="AK267" i="1"/>
  <c r="AJ267" i="1"/>
  <c r="AF267" i="1"/>
  <c r="AE267" i="1"/>
  <c r="AA267" i="1"/>
  <c r="Z267" i="1"/>
  <c r="Q267" i="1"/>
  <c r="FT265" i="1"/>
  <c r="FQ265" i="1"/>
  <c r="FO265" i="1" s="1"/>
  <c r="FL265" i="1"/>
  <c r="FJ265" i="1" s="1"/>
  <c r="FG265" i="1"/>
  <c r="FE265" i="1" s="1"/>
  <c r="FB265" i="1"/>
  <c r="EZ265" i="1" s="1"/>
  <c r="EW265" i="1"/>
  <c r="EU265" i="1" s="1"/>
  <c r="ER265" i="1"/>
  <c r="EP265" i="1" s="1"/>
  <c r="EM265" i="1"/>
  <c r="EK265" i="1" s="1"/>
  <c r="EH265" i="1"/>
  <c r="EF265" i="1" s="1"/>
  <c r="EC265" i="1"/>
  <c r="EA265" i="1" s="1"/>
  <c r="DX265" i="1"/>
  <c r="DV265" i="1" s="1"/>
  <c r="DS265" i="1"/>
  <c r="DQ265" i="1" s="1"/>
  <c r="DN265" i="1"/>
  <c r="DL265" i="1" s="1"/>
  <c r="DI265" i="1"/>
  <c r="DG265" i="1" s="1"/>
  <c r="DD265" i="1"/>
  <c r="DB265" i="1" s="1"/>
  <c r="CY265" i="1"/>
  <c r="CW265" i="1" s="1"/>
  <c r="CT265" i="1"/>
  <c r="CR265" i="1" s="1"/>
  <c r="CO265" i="1"/>
  <c r="CM265" i="1" s="1"/>
  <c r="CJ265" i="1"/>
  <c r="CH265" i="1" s="1"/>
  <c r="CE265" i="1"/>
  <c r="CC265" i="1" s="1"/>
  <c r="BZ265" i="1"/>
  <c r="BX265" i="1" s="1"/>
  <c r="BU265" i="1"/>
  <c r="BS265" i="1" s="1"/>
  <c r="BO265" i="1"/>
  <c r="BN265" i="1"/>
  <c r="BJ265" i="1"/>
  <c r="BI265" i="1"/>
  <c r="BE265" i="1"/>
  <c r="BD265" i="1"/>
  <c r="AY265" i="1"/>
  <c r="AU265" i="1"/>
  <c r="AT265" i="1"/>
  <c r="AP265" i="1"/>
  <c r="AO265" i="1"/>
  <c r="AK265" i="1"/>
  <c r="AJ265" i="1"/>
  <c r="AF265" i="1"/>
  <c r="AE265" i="1"/>
  <c r="AA265" i="1"/>
  <c r="Z265" i="1"/>
  <c r="Q265" i="1"/>
  <c r="FT264" i="1"/>
  <c r="FQ264" i="1"/>
  <c r="FO264" i="1" s="1"/>
  <c r="FL264" i="1"/>
  <c r="FJ264" i="1" s="1"/>
  <c r="FG264" i="1"/>
  <c r="FE264" i="1" s="1"/>
  <c r="FB264" i="1"/>
  <c r="EZ264" i="1" s="1"/>
  <c r="EW264" i="1"/>
  <c r="EU264" i="1" s="1"/>
  <c r="ER264" i="1"/>
  <c r="EP264" i="1" s="1"/>
  <c r="EM264" i="1"/>
  <c r="EK264" i="1" s="1"/>
  <c r="EH264" i="1"/>
  <c r="EF264" i="1" s="1"/>
  <c r="EC264" i="1"/>
  <c r="EA264" i="1" s="1"/>
  <c r="DX264" i="1"/>
  <c r="DV264" i="1" s="1"/>
  <c r="DS264" i="1"/>
  <c r="DQ264" i="1" s="1"/>
  <c r="DN264" i="1"/>
  <c r="DL264" i="1" s="1"/>
  <c r="DI264" i="1"/>
  <c r="DG264" i="1" s="1"/>
  <c r="DD264" i="1"/>
  <c r="DB264" i="1" s="1"/>
  <c r="CY264" i="1"/>
  <c r="CW264" i="1" s="1"/>
  <c r="CT264" i="1"/>
  <c r="CR264" i="1" s="1"/>
  <c r="CO264" i="1"/>
  <c r="CM264" i="1" s="1"/>
  <c r="CJ264" i="1"/>
  <c r="CH264" i="1" s="1"/>
  <c r="CE264" i="1"/>
  <c r="CC264" i="1" s="1"/>
  <c r="BZ264" i="1"/>
  <c r="BX264" i="1" s="1"/>
  <c r="BU264" i="1"/>
  <c r="BS264" i="1" s="1"/>
  <c r="BO264" i="1"/>
  <c r="BN264" i="1"/>
  <c r="BJ264" i="1"/>
  <c r="BI264" i="1"/>
  <c r="BE264" i="1"/>
  <c r="BD264" i="1"/>
  <c r="AY264" i="1"/>
  <c r="AU264" i="1"/>
  <c r="AT264" i="1"/>
  <c r="AP264" i="1"/>
  <c r="AO264" i="1"/>
  <c r="AK264" i="1"/>
  <c r="AJ264" i="1"/>
  <c r="AF264" i="1"/>
  <c r="AE264" i="1"/>
  <c r="AA264" i="1"/>
  <c r="Z264" i="1"/>
  <c r="Q264" i="1"/>
  <c r="FT263" i="1"/>
  <c r="FQ263" i="1"/>
  <c r="FO263" i="1" s="1"/>
  <c r="FL263" i="1"/>
  <c r="FJ263" i="1" s="1"/>
  <c r="FG263" i="1"/>
  <c r="FE263" i="1" s="1"/>
  <c r="FB263" i="1"/>
  <c r="EZ263" i="1" s="1"/>
  <c r="EW263" i="1"/>
  <c r="EU263" i="1" s="1"/>
  <c r="ER263" i="1"/>
  <c r="EP263" i="1" s="1"/>
  <c r="EM263" i="1"/>
  <c r="EK263" i="1" s="1"/>
  <c r="EH263" i="1"/>
  <c r="EF263" i="1" s="1"/>
  <c r="EC263" i="1"/>
  <c r="EA263" i="1" s="1"/>
  <c r="DX263" i="1"/>
  <c r="DV263" i="1" s="1"/>
  <c r="DS263" i="1"/>
  <c r="DQ263" i="1" s="1"/>
  <c r="DN263" i="1"/>
  <c r="DL263" i="1" s="1"/>
  <c r="DI263" i="1"/>
  <c r="DG263" i="1" s="1"/>
  <c r="DD263" i="1"/>
  <c r="DB263" i="1" s="1"/>
  <c r="CY263" i="1"/>
  <c r="CW263" i="1" s="1"/>
  <c r="CT263" i="1"/>
  <c r="CR263" i="1" s="1"/>
  <c r="CO263" i="1"/>
  <c r="CM263" i="1" s="1"/>
  <c r="CJ263" i="1"/>
  <c r="CH263" i="1" s="1"/>
  <c r="CE263" i="1"/>
  <c r="CC263" i="1" s="1"/>
  <c r="BZ263" i="1"/>
  <c r="BX263" i="1" s="1"/>
  <c r="BU263" i="1"/>
  <c r="BS263" i="1" s="1"/>
  <c r="BO263" i="1"/>
  <c r="BN263" i="1"/>
  <c r="BJ263" i="1"/>
  <c r="BI263" i="1"/>
  <c r="BD263" i="1"/>
  <c r="AY263" i="1"/>
  <c r="AU263" i="1"/>
  <c r="AT263" i="1"/>
  <c r="AP263" i="1"/>
  <c r="AO263" i="1"/>
  <c r="AK263" i="1"/>
  <c r="AJ263" i="1"/>
  <c r="AF263" i="1"/>
  <c r="AE263" i="1"/>
  <c r="AA263" i="1"/>
  <c r="Z263" i="1"/>
  <c r="Q263" i="1"/>
  <c r="FT262" i="1"/>
  <c r="FQ262" i="1"/>
  <c r="FO262" i="1" s="1"/>
  <c r="FL262" i="1"/>
  <c r="FJ262" i="1" s="1"/>
  <c r="FG262" i="1"/>
  <c r="FE262" i="1" s="1"/>
  <c r="FB262" i="1"/>
  <c r="EZ262" i="1" s="1"/>
  <c r="EW262" i="1"/>
  <c r="EU262" i="1" s="1"/>
  <c r="ER262" i="1"/>
  <c r="EP262" i="1" s="1"/>
  <c r="EM262" i="1"/>
  <c r="EK262" i="1" s="1"/>
  <c r="EH262" i="1"/>
  <c r="EF262" i="1" s="1"/>
  <c r="EC262" i="1"/>
  <c r="EA262" i="1" s="1"/>
  <c r="DX262" i="1"/>
  <c r="DV262" i="1" s="1"/>
  <c r="DS262" i="1"/>
  <c r="DQ262" i="1" s="1"/>
  <c r="DN262" i="1"/>
  <c r="DL262" i="1" s="1"/>
  <c r="DI262" i="1"/>
  <c r="DG262" i="1" s="1"/>
  <c r="DD262" i="1"/>
  <c r="DB262" i="1" s="1"/>
  <c r="CY262" i="1"/>
  <c r="CW262" i="1" s="1"/>
  <c r="CT262" i="1"/>
  <c r="CR262" i="1" s="1"/>
  <c r="CO262" i="1"/>
  <c r="CM262" i="1" s="1"/>
  <c r="CJ262" i="1"/>
  <c r="CH262" i="1" s="1"/>
  <c r="CE262" i="1"/>
  <c r="CC262" i="1" s="1"/>
  <c r="BZ262" i="1"/>
  <c r="BX262" i="1" s="1"/>
  <c r="BU262" i="1"/>
  <c r="BS262" i="1" s="1"/>
  <c r="BO262" i="1"/>
  <c r="BN262" i="1"/>
  <c r="BJ262" i="1"/>
  <c r="BI262" i="1"/>
  <c r="BE262" i="1"/>
  <c r="BD262" i="1"/>
  <c r="AY262" i="1"/>
  <c r="AU262" i="1"/>
  <c r="AT262" i="1"/>
  <c r="AP262" i="1"/>
  <c r="AO262" i="1"/>
  <c r="AK262" i="1"/>
  <c r="AJ262" i="1"/>
  <c r="AF262" i="1"/>
  <c r="AE262" i="1"/>
  <c r="AA262" i="1"/>
  <c r="Z262" i="1"/>
  <c r="Q262" i="1"/>
  <c r="FT261" i="1"/>
  <c r="FQ261" i="1"/>
  <c r="FO261" i="1" s="1"/>
  <c r="FL261" i="1"/>
  <c r="FJ261" i="1" s="1"/>
  <c r="FG261" i="1"/>
  <c r="FE261" i="1" s="1"/>
  <c r="FB261" i="1"/>
  <c r="EZ261" i="1" s="1"/>
  <c r="EW261" i="1"/>
  <c r="EU261" i="1" s="1"/>
  <c r="ER261" i="1"/>
  <c r="EP261" i="1" s="1"/>
  <c r="EM261" i="1"/>
  <c r="EK261" i="1" s="1"/>
  <c r="EH261" i="1"/>
  <c r="EF261" i="1" s="1"/>
  <c r="EC261" i="1"/>
  <c r="EA261" i="1" s="1"/>
  <c r="DX261" i="1"/>
  <c r="DV261" i="1" s="1"/>
  <c r="DS261" i="1"/>
  <c r="DQ261" i="1" s="1"/>
  <c r="DN261" i="1"/>
  <c r="DL261" i="1" s="1"/>
  <c r="DI261" i="1"/>
  <c r="DG261" i="1" s="1"/>
  <c r="DD261" i="1"/>
  <c r="DB261" i="1" s="1"/>
  <c r="CY261" i="1"/>
  <c r="CW261" i="1" s="1"/>
  <c r="CT261" i="1"/>
  <c r="CR261" i="1" s="1"/>
  <c r="CO261" i="1"/>
  <c r="CM261" i="1" s="1"/>
  <c r="CJ261" i="1"/>
  <c r="CH261" i="1" s="1"/>
  <c r="CE261" i="1"/>
  <c r="CC261" i="1" s="1"/>
  <c r="BZ261" i="1"/>
  <c r="BX261" i="1" s="1"/>
  <c r="BU261" i="1"/>
  <c r="BS261" i="1" s="1"/>
  <c r="BO261" i="1"/>
  <c r="BN261" i="1"/>
  <c r="BJ261" i="1"/>
  <c r="BI261" i="1"/>
  <c r="BE261" i="1"/>
  <c r="BD261" i="1"/>
  <c r="AY261" i="1"/>
  <c r="AU261" i="1"/>
  <c r="AT261" i="1"/>
  <c r="AP261" i="1"/>
  <c r="AO261" i="1"/>
  <c r="AK261" i="1"/>
  <c r="AJ261" i="1"/>
  <c r="AF261" i="1"/>
  <c r="AE261" i="1"/>
  <c r="AA261" i="1"/>
  <c r="Z261" i="1"/>
  <c r="Q261" i="1"/>
  <c r="FT593" i="1"/>
  <c r="FQ593" i="1"/>
  <c r="FO593" i="1" s="1"/>
  <c r="FL593" i="1"/>
  <c r="FJ593" i="1" s="1"/>
  <c r="FG593" i="1"/>
  <c r="FE593" i="1" s="1"/>
  <c r="FB593" i="1"/>
  <c r="EZ593" i="1" s="1"/>
  <c r="EW593" i="1"/>
  <c r="EU593" i="1" s="1"/>
  <c r="ER593" i="1"/>
  <c r="EP593" i="1" s="1"/>
  <c r="EM593" i="1"/>
  <c r="EK593" i="1" s="1"/>
  <c r="EH593" i="1"/>
  <c r="EF593" i="1" s="1"/>
  <c r="EC593" i="1"/>
  <c r="EA593" i="1" s="1"/>
  <c r="DX593" i="1"/>
  <c r="DV593" i="1" s="1"/>
  <c r="DS593" i="1"/>
  <c r="DQ593" i="1" s="1"/>
  <c r="DN593" i="1"/>
  <c r="DL593" i="1" s="1"/>
  <c r="DI593" i="1"/>
  <c r="DG593" i="1" s="1"/>
  <c r="DD593" i="1"/>
  <c r="DB593" i="1" s="1"/>
  <c r="CY593" i="1"/>
  <c r="CW593" i="1" s="1"/>
  <c r="CT593" i="1"/>
  <c r="CR593" i="1" s="1"/>
  <c r="CO593" i="1"/>
  <c r="CM593" i="1" s="1"/>
  <c r="CJ593" i="1"/>
  <c r="CH593" i="1" s="1"/>
  <c r="CE593" i="1"/>
  <c r="CC593" i="1" s="1"/>
  <c r="BZ593" i="1"/>
  <c r="BX593" i="1" s="1"/>
  <c r="BU593" i="1"/>
  <c r="BS593" i="1" s="1"/>
  <c r="BO593" i="1"/>
  <c r="BN593" i="1"/>
  <c r="BJ593" i="1"/>
  <c r="BI593" i="1"/>
  <c r="BD593" i="1"/>
  <c r="AY593" i="1"/>
  <c r="AU593" i="1"/>
  <c r="AT593" i="1"/>
  <c r="AP593" i="1"/>
  <c r="AO593" i="1"/>
  <c r="AK593" i="1"/>
  <c r="AJ593" i="1"/>
  <c r="AF593" i="1"/>
  <c r="AE593" i="1"/>
  <c r="AA593" i="1"/>
  <c r="Z593" i="1"/>
  <c r="Q593" i="1"/>
  <c r="FT259" i="1"/>
  <c r="FQ259" i="1"/>
  <c r="FO259" i="1" s="1"/>
  <c r="FL259" i="1"/>
  <c r="FJ259" i="1" s="1"/>
  <c r="FG259" i="1"/>
  <c r="FE259" i="1" s="1"/>
  <c r="FB259" i="1"/>
  <c r="EZ259" i="1" s="1"/>
  <c r="EW259" i="1"/>
  <c r="EU259" i="1" s="1"/>
  <c r="ER259" i="1"/>
  <c r="EP259" i="1" s="1"/>
  <c r="EM259" i="1"/>
  <c r="EK259" i="1" s="1"/>
  <c r="EH259" i="1"/>
  <c r="EF259" i="1" s="1"/>
  <c r="EC259" i="1"/>
  <c r="EA259" i="1" s="1"/>
  <c r="DX259" i="1"/>
  <c r="DV259" i="1" s="1"/>
  <c r="DS259" i="1"/>
  <c r="DQ259" i="1" s="1"/>
  <c r="DN259" i="1"/>
  <c r="DL259" i="1" s="1"/>
  <c r="DI259" i="1"/>
  <c r="DG259" i="1" s="1"/>
  <c r="DD259" i="1"/>
  <c r="DB259" i="1" s="1"/>
  <c r="CY259" i="1"/>
  <c r="CW259" i="1" s="1"/>
  <c r="CT259" i="1"/>
  <c r="CR259" i="1" s="1"/>
  <c r="CO259" i="1"/>
  <c r="CM259" i="1" s="1"/>
  <c r="CJ259" i="1"/>
  <c r="CH259" i="1" s="1"/>
  <c r="CE259" i="1"/>
  <c r="CC259" i="1" s="1"/>
  <c r="BZ259" i="1"/>
  <c r="BX259" i="1" s="1"/>
  <c r="BU259" i="1"/>
  <c r="BS259" i="1" s="1"/>
  <c r="BO259" i="1"/>
  <c r="BN259" i="1"/>
  <c r="BJ259" i="1"/>
  <c r="BI259" i="1"/>
  <c r="BD259" i="1"/>
  <c r="AY259" i="1"/>
  <c r="AU259" i="1"/>
  <c r="AT259" i="1"/>
  <c r="AP259" i="1"/>
  <c r="AO259" i="1"/>
  <c r="AK259" i="1"/>
  <c r="AJ259" i="1"/>
  <c r="AF259" i="1"/>
  <c r="AE259" i="1"/>
  <c r="AA259" i="1"/>
  <c r="Z259" i="1"/>
  <c r="Q259" i="1"/>
  <c r="FT591" i="1"/>
  <c r="FQ591" i="1"/>
  <c r="FO591" i="1" s="1"/>
  <c r="FL591" i="1"/>
  <c r="FJ591" i="1" s="1"/>
  <c r="FG591" i="1"/>
  <c r="FE591" i="1" s="1"/>
  <c r="FB591" i="1"/>
  <c r="EZ591" i="1" s="1"/>
  <c r="EW591" i="1"/>
  <c r="EU591" i="1" s="1"/>
  <c r="ER591" i="1"/>
  <c r="EP591" i="1" s="1"/>
  <c r="EM591" i="1"/>
  <c r="EK591" i="1" s="1"/>
  <c r="EH591" i="1"/>
  <c r="EF591" i="1" s="1"/>
  <c r="EC591" i="1"/>
  <c r="EA591" i="1" s="1"/>
  <c r="DX591" i="1"/>
  <c r="DV591" i="1" s="1"/>
  <c r="DS591" i="1"/>
  <c r="DQ591" i="1" s="1"/>
  <c r="DN591" i="1"/>
  <c r="DL591" i="1" s="1"/>
  <c r="DI591" i="1"/>
  <c r="DG591" i="1" s="1"/>
  <c r="DD591" i="1"/>
  <c r="DB591" i="1" s="1"/>
  <c r="CY591" i="1"/>
  <c r="CW591" i="1" s="1"/>
  <c r="CT591" i="1"/>
  <c r="CR591" i="1" s="1"/>
  <c r="CO591" i="1"/>
  <c r="CM591" i="1" s="1"/>
  <c r="CJ591" i="1"/>
  <c r="CH591" i="1" s="1"/>
  <c r="CE591" i="1"/>
  <c r="CC591" i="1" s="1"/>
  <c r="BZ591" i="1"/>
  <c r="BX591" i="1" s="1"/>
  <c r="BU591" i="1"/>
  <c r="BS591" i="1" s="1"/>
  <c r="BO591" i="1"/>
  <c r="BN591" i="1"/>
  <c r="BJ591" i="1"/>
  <c r="BI591" i="1"/>
  <c r="BE591" i="1"/>
  <c r="BD591" i="1"/>
  <c r="AY591" i="1"/>
  <c r="AU591" i="1"/>
  <c r="AT591" i="1"/>
  <c r="AP591" i="1"/>
  <c r="AO591" i="1"/>
  <c r="AK591" i="1"/>
  <c r="AJ591" i="1"/>
  <c r="AF591" i="1"/>
  <c r="AE591" i="1"/>
  <c r="AA591" i="1"/>
  <c r="Z591" i="1"/>
  <c r="Q591" i="1"/>
  <c r="FT258" i="1"/>
  <c r="FQ258" i="1"/>
  <c r="FO258" i="1" s="1"/>
  <c r="FL258" i="1"/>
  <c r="FJ258" i="1" s="1"/>
  <c r="FG258" i="1"/>
  <c r="FE258" i="1" s="1"/>
  <c r="FB258" i="1"/>
  <c r="EZ258" i="1" s="1"/>
  <c r="EW258" i="1"/>
  <c r="EU258" i="1" s="1"/>
  <c r="ER258" i="1"/>
  <c r="EP258" i="1" s="1"/>
  <c r="EM258" i="1"/>
  <c r="EK258" i="1" s="1"/>
  <c r="EH258" i="1"/>
  <c r="EF258" i="1" s="1"/>
  <c r="EC258" i="1"/>
  <c r="EA258" i="1" s="1"/>
  <c r="DX258" i="1"/>
  <c r="DV258" i="1" s="1"/>
  <c r="DS258" i="1"/>
  <c r="DQ258" i="1" s="1"/>
  <c r="DN258" i="1"/>
  <c r="DL258" i="1" s="1"/>
  <c r="DI258" i="1"/>
  <c r="DG258" i="1" s="1"/>
  <c r="DD258" i="1"/>
  <c r="DB258" i="1" s="1"/>
  <c r="CY258" i="1"/>
  <c r="CW258" i="1" s="1"/>
  <c r="CT258" i="1"/>
  <c r="CR258" i="1" s="1"/>
  <c r="CO258" i="1"/>
  <c r="CM258" i="1" s="1"/>
  <c r="CJ258" i="1"/>
  <c r="CH258" i="1" s="1"/>
  <c r="CE258" i="1"/>
  <c r="CC258" i="1" s="1"/>
  <c r="BZ258" i="1"/>
  <c r="BX258" i="1" s="1"/>
  <c r="BU258" i="1"/>
  <c r="BS258" i="1" s="1"/>
  <c r="BO258" i="1"/>
  <c r="BN258" i="1"/>
  <c r="BJ258" i="1"/>
  <c r="BI258" i="1"/>
  <c r="BE258" i="1"/>
  <c r="BD258" i="1"/>
  <c r="AY258" i="1"/>
  <c r="AU258" i="1"/>
  <c r="AT258" i="1"/>
  <c r="AP258" i="1"/>
  <c r="AO258" i="1"/>
  <c r="AK258" i="1"/>
  <c r="AJ258" i="1"/>
  <c r="AF258" i="1"/>
  <c r="AE258" i="1"/>
  <c r="AA258" i="1"/>
  <c r="Z258" i="1"/>
  <c r="Q258" i="1"/>
  <c r="FT590" i="1"/>
  <c r="FQ590" i="1"/>
  <c r="FO590" i="1" s="1"/>
  <c r="FL590" i="1"/>
  <c r="FJ590" i="1" s="1"/>
  <c r="FG590" i="1"/>
  <c r="FE590" i="1" s="1"/>
  <c r="FB590" i="1"/>
  <c r="EZ590" i="1" s="1"/>
  <c r="EW590" i="1"/>
  <c r="EU590" i="1" s="1"/>
  <c r="ER590" i="1"/>
  <c r="EP590" i="1" s="1"/>
  <c r="EM590" i="1"/>
  <c r="EK590" i="1" s="1"/>
  <c r="EH590" i="1"/>
  <c r="EF590" i="1" s="1"/>
  <c r="EC590" i="1"/>
  <c r="EA590" i="1" s="1"/>
  <c r="DX590" i="1"/>
  <c r="DV590" i="1" s="1"/>
  <c r="DS590" i="1"/>
  <c r="DQ590" i="1" s="1"/>
  <c r="DN590" i="1"/>
  <c r="DL590" i="1" s="1"/>
  <c r="DI590" i="1"/>
  <c r="DG590" i="1" s="1"/>
  <c r="DD590" i="1"/>
  <c r="DB590" i="1" s="1"/>
  <c r="CY590" i="1"/>
  <c r="CW590" i="1" s="1"/>
  <c r="CT590" i="1"/>
  <c r="CR590" i="1" s="1"/>
  <c r="CO590" i="1"/>
  <c r="CM590" i="1" s="1"/>
  <c r="CJ590" i="1"/>
  <c r="CH590" i="1" s="1"/>
  <c r="CE590" i="1"/>
  <c r="CC590" i="1" s="1"/>
  <c r="BZ590" i="1"/>
  <c r="BX590" i="1" s="1"/>
  <c r="BU590" i="1"/>
  <c r="BS590" i="1" s="1"/>
  <c r="BO590" i="1"/>
  <c r="BN590" i="1"/>
  <c r="BJ590" i="1"/>
  <c r="BI590" i="1"/>
  <c r="BE590" i="1"/>
  <c r="BD590" i="1"/>
  <c r="AY590" i="1"/>
  <c r="AU590" i="1"/>
  <c r="AT590" i="1"/>
  <c r="AP590" i="1"/>
  <c r="AO590" i="1"/>
  <c r="AK590" i="1"/>
  <c r="AJ590" i="1"/>
  <c r="AF590" i="1"/>
  <c r="AE590" i="1"/>
  <c r="AA590" i="1"/>
  <c r="Z590" i="1"/>
  <c r="Q590" i="1"/>
  <c r="FT256" i="1"/>
  <c r="FQ256" i="1"/>
  <c r="FO256" i="1" s="1"/>
  <c r="FL256" i="1"/>
  <c r="FJ256" i="1" s="1"/>
  <c r="FG256" i="1"/>
  <c r="FE256" i="1" s="1"/>
  <c r="FB256" i="1"/>
  <c r="EZ256" i="1" s="1"/>
  <c r="EW256" i="1"/>
  <c r="EU256" i="1" s="1"/>
  <c r="ER256" i="1"/>
  <c r="EP256" i="1" s="1"/>
  <c r="EM256" i="1"/>
  <c r="EK256" i="1" s="1"/>
  <c r="EH256" i="1"/>
  <c r="EF256" i="1" s="1"/>
  <c r="EC256" i="1"/>
  <c r="EA256" i="1" s="1"/>
  <c r="DX256" i="1"/>
  <c r="DV256" i="1" s="1"/>
  <c r="DS256" i="1"/>
  <c r="DQ256" i="1" s="1"/>
  <c r="DN256" i="1"/>
  <c r="DL256" i="1" s="1"/>
  <c r="DI256" i="1"/>
  <c r="DG256" i="1" s="1"/>
  <c r="DD256" i="1"/>
  <c r="DB256" i="1" s="1"/>
  <c r="CY256" i="1"/>
  <c r="CW256" i="1" s="1"/>
  <c r="CT256" i="1"/>
  <c r="CR256" i="1" s="1"/>
  <c r="CO256" i="1"/>
  <c r="CM256" i="1" s="1"/>
  <c r="CJ256" i="1"/>
  <c r="CH256" i="1" s="1"/>
  <c r="CE256" i="1"/>
  <c r="CC256" i="1" s="1"/>
  <c r="BZ256" i="1"/>
  <c r="BX256" i="1" s="1"/>
  <c r="BU256" i="1"/>
  <c r="BS256" i="1" s="1"/>
  <c r="BO256" i="1"/>
  <c r="BN256" i="1"/>
  <c r="BJ256" i="1"/>
  <c r="BI256" i="1"/>
  <c r="BE256" i="1"/>
  <c r="BD256" i="1"/>
  <c r="AY256" i="1"/>
  <c r="AU256" i="1"/>
  <c r="AT256" i="1"/>
  <c r="AP256" i="1"/>
  <c r="AO256" i="1"/>
  <c r="AK256" i="1"/>
  <c r="AJ256" i="1"/>
  <c r="AF256" i="1"/>
  <c r="AE256" i="1"/>
  <c r="AA256" i="1"/>
  <c r="Z256" i="1"/>
  <c r="Q256" i="1"/>
  <c r="FT254" i="1"/>
  <c r="FQ254" i="1"/>
  <c r="FO254" i="1" s="1"/>
  <c r="FL254" i="1"/>
  <c r="FJ254" i="1" s="1"/>
  <c r="FG254" i="1"/>
  <c r="FE254" i="1" s="1"/>
  <c r="FB254" i="1"/>
  <c r="EZ254" i="1" s="1"/>
  <c r="EW254" i="1"/>
  <c r="EU254" i="1" s="1"/>
  <c r="ER254" i="1"/>
  <c r="EP254" i="1" s="1"/>
  <c r="EM254" i="1"/>
  <c r="EK254" i="1" s="1"/>
  <c r="EH254" i="1"/>
  <c r="EF254" i="1" s="1"/>
  <c r="EC254" i="1"/>
  <c r="EA254" i="1" s="1"/>
  <c r="DX254" i="1"/>
  <c r="DV254" i="1" s="1"/>
  <c r="DS254" i="1"/>
  <c r="DQ254" i="1" s="1"/>
  <c r="DN254" i="1"/>
  <c r="DL254" i="1" s="1"/>
  <c r="DI254" i="1"/>
  <c r="DG254" i="1" s="1"/>
  <c r="DD254" i="1"/>
  <c r="DB254" i="1" s="1"/>
  <c r="CY254" i="1"/>
  <c r="CW254" i="1" s="1"/>
  <c r="CT254" i="1"/>
  <c r="CR254" i="1" s="1"/>
  <c r="CO254" i="1"/>
  <c r="CM254" i="1" s="1"/>
  <c r="CJ254" i="1"/>
  <c r="CH254" i="1" s="1"/>
  <c r="CE254" i="1"/>
  <c r="CC254" i="1" s="1"/>
  <c r="BZ254" i="1"/>
  <c r="BX254" i="1" s="1"/>
  <c r="BU254" i="1"/>
  <c r="BS254" i="1" s="1"/>
  <c r="BO254" i="1"/>
  <c r="BN254" i="1"/>
  <c r="BJ254" i="1"/>
  <c r="BI254" i="1"/>
  <c r="BE254" i="1"/>
  <c r="BD254" i="1"/>
  <c r="AY254" i="1"/>
  <c r="AU254" i="1"/>
  <c r="AT254" i="1"/>
  <c r="AP254" i="1"/>
  <c r="AO254" i="1"/>
  <c r="AK254" i="1"/>
  <c r="AJ254" i="1"/>
  <c r="AF254" i="1"/>
  <c r="AE254" i="1"/>
  <c r="AA254" i="1"/>
  <c r="Z254" i="1"/>
  <c r="Q254" i="1"/>
  <c r="FT589" i="1"/>
  <c r="FQ589" i="1"/>
  <c r="FO589" i="1" s="1"/>
  <c r="FL589" i="1"/>
  <c r="FJ589" i="1" s="1"/>
  <c r="FG589" i="1"/>
  <c r="FE589" i="1" s="1"/>
  <c r="FB589" i="1"/>
  <c r="EZ589" i="1" s="1"/>
  <c r="EW589" i="1"/>
  <c r="EU589" i="1" s="1"/>
  <c r="ER589" i="1"/>
  <c r="EP589" i="1" s="1"/>
  <c r="EM589" i="1"/>
  <c r="EK589" i="1" s="1"/>
  <c r="EH589" i="1"/>
  <c r="EF589" i="1" s="1"/>
  <c r="EC589" i="1"/>
  <c r="EA589" i="1" s="1"/>
  <c r="DX589" i="1"/>
  <c r="DV589" i="1" s="1"/>
  <c r="DS589" i="1"/>
  <c r="DQ589" i="1" s="1"/>
  <c r="DN589" i="1"/>
  <c r="DL589" i="1" s="1"/>
  <c r="DI589" i="1"/>
  <c r="DG589" i="1" s="1"/>
  <c r="DD589" i="1"/>
  <c r="DB589" i="1" s="1"/>
  <c r="CY589" i="1"/>
  <c r="CW589" i="1" s="1"/>
  <c r="CT589" i="1"/>
  <c r="CR589" i="1" s="1"/>
  <c r="CO589" i="1"/>
  <c r="CM589" i="1" s="1"/>
  <c r="CJ589" i="1"/>
  <c r="CH589" i="1" s="1"/>
  <c r="CE589" i="1"/>
  <c r="CC589" i="1" s="1"/>
  <c r="BZ589" i="1"/>
  <c r="BX589" i="1" s="1"/>
  <c r="BU589" i="1"/>
  <c r="BS589" i="1" s="1"/>
  <c r="BO589" i="1"/>
  <c r="BN589" i="1"/>
  <c r="BJ589" i="1"/>
  <c r="BI589" i="1"/>
  <c r="BE589" i="1"/>
  <c r="BD589" i="1"/>
  <c r="AY589" i="1"/>
  <c r="AU589" i="1"/>
  <c r="AT589" i="1"/>
  <c r="AP589" i="1"/>
  <c r="AO589" i="1"/>
  <c r="AK589" i="1"/>
  <c r="AJ589" i="1"/>
  <c r="AF589" i="1"/>
  <c r="AE589" i="1"/>
  <c r="AA589" i="1"/>
  <c r="Z589" i="1"/>
  <c r="Q589" i="1"/>
  <c r="FT588" i="1"/>
  <c r="FQ588" i="1"/>
  <c r="FO588" i="1" s="1"/>
  <c r="FL588" i="1"/>
  <c r="FJ588" i="1" s="1"/>
  <c r="FG588" i="1"/>
  <c r="FE588" i="1" s="1"/>
  <c r="FB588" i="1"/>
  <c r="EZ588" i="1" s="1"/>
  <c r="EW588" i="1"/>
  <c r="EU588" i="1" s="1"/>
  <c r="ER588" i="1"/>
  <c r="EP588" i="1" s="1"/>
  <c r="EM588" i="1"/>
  <c r="EK588" i="1" s="1"/>
  <c r="EH588" i="1"/>
  <c r="EF588" i="1" s="1"/>
  <c r="EC588" i="1"/>
  <c r="EA588" i="1" s="1"/>
  <c r="DX588" i="1"/>
  <c r="DV588" i="1" s="1"/>
  <c r="DS588" i="1"/>
  <c r="DQ588" i="1" s="1"/>
  <c r="DN588" i="1"/>
  <c r="DL588" i="1" s="1"/>
  <c r="DI588" i="1"/>
  <c r="DG588" i="1" s="1"/>
  <c r="DD588" i="1"/>
  <c r="DB588" i="1" s="1"/>
  <c r="CY588" i="1"/>
  <c r="CW588" i="1" s="1"/>
  <c r="CT588" i="1"/>
  <c r="CR588" i="1" s="1"/>
  <c r="CO588" i="1"/>
  <c r="CM588" i="1" s="1"/>
  <c r="CJ588" i="1"/>
  <c r="CH588" i="1" s="1"/>
  <c r="CE588" i="1"/>
  <c r="CC588" i="1" s="1"/>
  <c r="BZ588" i="1"/>
  <c r="BX588" i="1" s="1"/>
  <c r="BU588" i="1"/>
  <c r="BS588" i="1" s="1"/>
  <c r="BO588" i="1"/>
  <c r="BN588" i="1"/>
  <c r="BJ588" i="1"/>
  <c r="BI588" i="1"/>
  <c r="BD588" i="1"/>
  <c r="AY588" i="1"/>
  <c r="AU588" i="1"/>
  <c r="AT588" i="1"/>
  <c r="AP588" i="1"/>
  <c r="AO588" i="1"/>
  <c r="AK588" i="1"/>
  <c r="AJ588" i="1"/>
  <c r="AF588" i="1"/>
  <c r="AE588" i="1"/>
  <c r="AA588" i="1"/>
  <c r="Z588" i="1"/>
  <c r="Q588" i="1"/>
  <c r="FT587" i="1"/>
  <c r="FQ587" i="1"/>
  <c r="FO587" i="1" s="1"/>
  <c r="FL587" i="1"/>
  <c r="FJ587" i="1" s="1"/>
  <c r="FG587" i="1"/>
  <c r="FE587" i="1" s="1"/>
  <c r="FB587" i="1"/>
  <c r="EZ587" i="1" s="1"/>
  <c r="EW587" i="1"/>
  <c r="EU587" i="1" s="1"/>
  <c r="ER587" i="1"/>
  <c r="EP587" i="1" s="1"/>
  <c r="EM587" i="1"/>
  <c r="EK587" i="1" s="1"/>
  <c r="EH587" i="1"/>
  <c r="EF587" i="1" s="1"/>
  <c r="EC587" i="1"/>
  <c r="EA587" i="1" s="1"/>
  <c r="DX587" i="1"/>
  <c r="DV587" i="1" s="1"/>
  <c r="DS587" i="1"/>
  <c r="DQ587" i="1" s="1"/>
  <c r="DN587" i="1"/>
  <c r="DL587" i="1" s="1"/>
  <c r="DI587" i="1"/>
  <c r="DG587" i="1" s="1"/>
  <c r="DD587" i="1"/>
  <c r="DB587" i="1" s="1"/>
  <c r="CY587" i="1"/>
  <c r="CW587" i="1" s="1"/>
  <c r="CT587" i="1"/>
  <c r="CR587" i="1" s="1"/>
  <c r="CO587" i="1"/>
  <c r="CM587" i="1" s="1"/>
  <c r="CJ587" i="1"/>
  <c r="CH587" i="1" s="1"/>
  <c r="CE587" i="1"/>
  <c r="CC587" i="1" s="1"/>
  <c r="BZ587" i="1"/>
  <c r="BX587" i="1" s="1"/>
  <c r="BU587" i="1"/>
  <c r="BS587" i="1" s="1"/>
  <c r="BO587" i="1"/>
  <c r="BN587" i="1"/>
  <c r="BJ587" i="1"/>
  <c r="BI587" i="1"/>
  <c r="BE587" i="1"/>
  <c r="BD587" i="1"/>
  <c r="AY587" i="1"/>
  <c r="AU587" i="1"/>
  <c r="AT587" i="1"/>
  <c r="AP587" i="1"/>
  <c r="AO587" i="1"/>
  <c r="AK587" i="1"/>
  <c r="AJ587" i="1"/>
  <c r="AF587" i="1"/>
  <c r="AE587" i="1"/>
  <c r="AA587" i="1"/>
  <c r="Z587" i="1"/>
  <c r="Q587" i="1"/>
  <c r="FT252" i="1"/>
  <c r="FQ252" i="1"/>
  <c r="FO252" i="1" s="1"/>
  <c r="FL252" i="1"/>
  <c r="FJ252" i="1" s="1"/>
  <c r="FG252" i="1"/>
  <c r="FE252" i="1" s="1"/>
  <c r="FB252" i="1"/>
  <c r="EZ252" i="1" s="1"/>
  <c r="EW252" i="1"/>
  <c r="EU252" i="1" s="1"/>
  <c r="ER252" i="1"/>
  <c r="EP252" i="1" s="1"/>
  <c r="EM252" i="1"/>
  <c r="EK252" i="1" s="1"/>
  <c r="EH252" i="1"/>
  <c r="EF252" i="1" s="1"/>
  <c r="EC252" i="1"/>
  <c r="EA252" i="1" s="1"/>
  <c r="DX252" i="1"/>
  <c r="DV252" i="1" s="1"/>
  <c r="DS252" i="1"/>
  <c r="DQ252" i="1" s="1"/>
  <c r="DN252" i="1"/>
  <c r="DL252" i="1" s="1"/>
  <c r="DI252" i="1"/>
  <c r="DG252" i="1" s="1"/>
  <c r="DD252" i="1"/>
  <c r="DB252" i="1" s="1"/>
  <c r="CY252" i="1"/>
  <c r="CW252" i="1" s="1"/>
  <c r="CT252" i="1"/>
  <c r="CR252" i="1" s="1"/>
  <c r="CO252" i="1"/>
  <c r="CM252" i="1" s="1"/>
  <c r="CJ252" i="1"/>
  <c r="CH252" i="1" s="1"/>
  <c r="CE252" i="1"/>
  <c r="CC252" i="1" s="1"/>
  <c r="BZ252" i="1"/>
  <c r="BX252" i="1" s="1"/>
  <c r="BU252" i="1"/>
  <c r="BS252" i="1" s="1"/>
  <c r="BO252" i="1"/>
  <c r="BN252" i="1"/>
  <c r="BJ252" i="1"/>
  <c r="BI252" i="1"/>
  <c r="BE252" i="1"/>
  <c r="BD252" i="1"/>
  <c r="AY252" i="1"/>
  <c r="AU252" i="1"/>
  <c r="AT252" i="1"/>
  <c r="AP252" i="1"/>
  <c r="AO252" i="1"/>
  <c r="AK252" i="1"/>
  <c r="AJ252" i="1"/>
  <c r="AF252" i="1"/>
  <c r="AE252" i="1"/>
  <c r="AA252" i="1"/>
  <c r="Z252" i="1"/>
  <c r="Q252" i="1"/>
  <c r="FT586" i="1"/>
  <c r="FQ586" i="1"/>
  <c r="FO586" i="1" s="1"/>
  <c r="FL586" i="1"/>
  <c r="FJ586" i="1" s="1"/>
  <c r="FG586" i="1"/>
  <c r="FE586" i="1" s="1"/>
  <c r="FB586" i="1"/>
  <c r="EZ586" i="1" s="1"/>
  <c r="EW586" i="1"/>
  <c r="EU586" i="1" s="1"/>
  <c r="ER586" i="1"/>
  <c r="EP586" i="1" s="1"/>
  <c r="EM586" i="1"/>
  <c r="EK586" i="1" s="1"/>
  <c r="EH586" i="1"/>
  <c r="EF586" i="1" s="1"/>
  <c r="EC586" i="1"/>
  <c r="EA586" i="1" s="1"/>
  <c r="DX586" i="1"/>
  <c r="DV586" i="1" s="1"/>
  <c r="DS586" i="1"/>
  <c r="DQ586" i="1" s="1"/>
  <c r="DN586" i="1"/>
  <c r="DL586" i="1" s="1"/>
  <c r="DI586" i="1"/>
  <c r="DG586" i="1" s="1"/>
  <c r="DD586" i="1"/>
  <c r="DB586" i="1" s="1"/>
  <c r="CY586" i="1"/>
  <c r="CW586" i="1" s="1"/>
  <c r="CT586" i="1"/>
  <c r="CR586" i="1" s="1"/>
  <c r="CO586" i="1"/>
  <c r="CM586" i="1" s="1"/>
  <c r="CJ586" i="1"/>
  <c r="CH586" i="1" s="1"/>
  <c r="CE586" i="1"/>
  <c r="CC586" i="1" s="1"/>
  <c r="BZ586" i="1"/>
  <c r="BX586" i="1" s="1"/>
  <c r="BU586" i="1"/>
  <c r="BS586" i="1" s="1"/>
  <c r="BO586" i="1"/>
  <c r="BN586" i="1"/>
  <c r="BJ586" i="1"/>
  <c r="BI586" i="1"/>
  <c r="BE586" i="1"/>
  <c r="BD586" i="1"/>
  <c r="AY586" i="1"/>
  <c r="AU586" i="1"/>
  <c r="AT586" i="1"/>
  <c r="AP586" i="1"/>
  <c r="AO586" i="1"/>
  <c r="AK586" i="1"/>
  <c r="AJ586" i="1"/>
  <c r="AF586" i="1"/>
  <c r="AE586" i="1"/>
  <c r="AA586" i="1"/>
  <c r="Z586" i="1"/>
  <c r="Q586" i="1"/>
  <c r="FT251" i="1"/>
  <c r="FQ251" i="1"/>
  <c r="FO251" i="1" s="1"/>
  <c r="FL251" i="1"/>
  <c r="FJ251" i="1" s="1"/>
  <c r="FG251" i="1"/>
  <c r="FE251" i="1" s="1"/>
  <c r="FB251" i="1"/>
  <c r="EZ251" i="1" s="1"/>
  <c r="EW251" i="1"/>
  <c r="EU251" i="1" s="1"/>
  <c r="ER251" i="1"/>
  <c r="EP251" i="1" s="1"/>
  <c r="EM251" i="1"/>
  <c r="EK251" i="1" s="1"/>
  <c r="EH251" i="1"/>
  <c r="EF251" i="1" s="1"/>
  <c r="EC251" i="1"/>
  <c r="EA251" i="1" s="1"/>
  <c r="DX251" i="1"/>
  <c r="DV251" i="1" s="1"/>
  <c r="DS251" i="1"/>
  <c r="DQ251" i="1" s="1"/>
  <c r="DN251" i="1"/>
  <c r="DL251" i="1" s="1"/>
  <c r="DI251" i="1"/>
  <c r="DG251" i="1" s="1"/>
  <c r="DD251" i="1"/>
  <c r="DB251" i="1" s="1"/>
  <c r="CY251" i="1"/>
  <c r="CW251" i="1" s="1"/>
  <c r="CT251" i="1"/>
  <c r="CR251" i="1" s="1"/>
  <c r="CO251" i="1"/>
  <c r="CM251" i="1" s="1"/>
  <c r="CJ251" i="1"/>
  <c r="CH251" i="1" s="1"/>
  <c r="CE251" i="1"/>
  <c r="CC251" i="1" s="1"/>
  <c r="BZ251" i="1"/>
  <c r="BX251" i="1" s="1"/>
  <c r="BU251" i="1"/>
  <c r="BS251" i="1" s="1"/>
  <c r="BO251" i="1"/>
  <c r="BN251" i="1"/>
  <c r="BJ251" i="1"/>
  <c r="BI251" i="1"/>
  <c r="BE251" i="1"/>
  <c r="BD251" i="1"/>
  <c r="AY251" i="1"/>
  <c r="AU251" i="1"/>
  <c r="AT251" i="1"/>
  <c r="AP251" i="1"/>
  <c r="AO251" i="1"/>
  <c r="AK251" i="1"/>
  <c r="AJ251" i="1"/>
  <c r="AF251" i="1"/>
  <c r="AE251" i="1"/>
  <c r="AA251" i="1"/>
  <c r="Z251" i="1"/>
  <c r="Q251" i="1"/>
  <c r="FT585" i="1"/>
  <c r="FQ585" i="1"/>
  <c r="FO585" i="1" s="1"/>
  <c r="FL585" i="1"/>
  <c r="FJ585" i="1" s="1"/>
  <c r="FG585" i="1"/>
  <c r="FE585" i="1" s="1"/>
  <c r="FB585" i="1"/>
  <c r="EZ585" i="1" s="1"/>
  <c r="EW585" i="1"/>
  <c r="EU585" i="1" s="1"/>
  <c r="ER585" i="1"/>
  <c r="EP585" i="1" s="1"/>
  <c r="EM585" i="1"/>
  <c r="EK585" i="1" s="1"/>
  <c r="EH585" i="1"/>
  <c r="EF585" i="1" s="1"/>
  <c r="EC585" i="1"/>
  <c r="EA585" i="1" s="1"/>
  <c r="DX585" i="1"/>
  <c r="DV585" i="1" s="1"/>
  <c r="DS585" i="1"/>
  <c r="DQ585" i="1" s="1"/>
  <c r="DN585" i="1"/>
  <c r="DL585" i="1" s="1"/>
  <c r="DI585" i="1"/>
  <c r="DG585" i="1" s="1"/>
  <c r="DD585" i="1"/>
  <c r="DB585" i="1" s="1"/>
  <c r="CY585" i="1"/>
  <c r="CW585" i="1" s="1"/>
  <c r="CT585" i="1"/>
  <c r="CR585" i="1" s="1"/>
  <c r="CO585" i="1"/>
  <c r="CM585" i="1" s="1"/>
  <c r="CJ585" i="1"/>
  <c r="CH585" i="1" s="1"/>
  <c r="CE585" i="1"/>
  <c r="CC585" i="1" s="1"/>
  <c r="BZ585" i="1"/>
  <c r="BX585" i="1" s="1"/>
  <c r="BU585" i="1"/>
  <c r="BS585" i="1" s="1"/>
  <c r="BO585" i="1"/>
  <c r="BN585" i="1"/>
  <c r="BJ585" i="1"/>
  <c r="BI585" i="1"/>
  <c r="BE585" i="1"/>
  <c r="BD585" i="1"/>
  <c r="AY585" i="1"/>
  <c r="AU585" i="1"/>
  <c r="AT585" i="1"/>
  <c r="AP585" i="1"/>
  <c r="AO585" i="1"/>
  <c r="AK585" i="1"/>
  <c r="AJ585" i="1"/>
  <c r="AF585" i="1"/>
  <c r="AE585" i="1"/>
  <c r="AA585" i="1"/>
  <c r="Z585" i="1"/>
  <c r="Q585" i="1"/>
  <c r="FT250" i="1"/>
  <c r="FQ250" i="1"/>
  <c r="FO250" i="1" s="1"/>
  <c r="FL250" i="1"/>
  <c r="FJ250" i="1" s="1"/>
  <c r="FG250" i="1"/>
  <c r="FE250" i="1" s="1"/>
  <c r="FB250" i="1"/>
  <c r="EZ250" i="1" s="1"/>
  <c r="EW250" i="1"/>
  <c r="EU250" i="1" s="1"/>
  <c r="ER250" i="1"/>
  <c r="EP250" i="1" s="1"/>
  <c r="EM250" i="1"/>
  <c r="EK250" i="1" s="1"/>
  <c r="EH250" i="1"/>
  <c r="EF250" i="1" s="1"/>
  <c r="EC250" i="1"/>
  <c r="EA250" i="1" s="1"/>
  <c r="DX250" i="1"/>
  <c r="DV250" i="1" s="1"/>
  <c r="DS250" i="1"/>
  <c r="DQ250" i="1" s="1"/>
  <c r="DN250" i="1"/>
  <c r="DL250" i="1" s="1"/>
  <c r="DI250" i="1"/>
  <c r="DG250" i="1" s="1"/>
  <c r="DD250" i="1"/>
  <c r="DB250" i="1" s="1"/>
  <c r="CY250" i="1"/>
  <c r="CW250" i="1" s="1"/>
  <c r="CT250" i="1"/>
  <c r="CR250" i="1" s="1"/>
  <c r="CO250" i="1"/>
  <c r="CM250" i="1" s="1"/>
  <c r="CJ250" i="1"/>
  <c r="CH250" i="1" s="1"/>
  <c r="CE250" i="1"/>
  <c r="CC250" i="1" s="1"/>
  <c r="BZ250" i="1"/>
  <c r="BX250" i="1" s="1"/>
  <c r="BU250" i="1"/>
  <c r="BS250" i="1" s="1"/>
  <c r="BO250" i="1"/>
  <c r="BN250" i="1"/>
  <c r="BJ250" i="1"/>
  <c r="BI250" i="1"/>
  <c r="BE250" i="1"/>
  <c r="BD250" i="1"/>
  <c r="AY250" i="1"/>
  <c r="AU250" i="1"/>
  <c r="AT250" i="1"/>
  <c r="AP250" i="1"/>
  <c r="AO250" i="1"/>
  <c r="AK250" i="1"/>
  <c r="AJ250" i="1"/>
  <c r="AF250" i="1"/>
  <c r="AE250" i="1"/>
  <c r="AA250" i="1"/>
  <c r="Z250" i="1"/>
  <c r="Q250" i="1"/>
  <c r="FT249" i="1"/>
  <c r="FQ249" i="1"/>
  <c r="FO249" i="1" s="1"/>
  <c r="FL249" i="1"/>
  <c r="FJ249" i="1" s="1"/>
  <c r="FG249" i="1"/>
  <c r="FE249" i="1" s="1"/>
  <c r="FB249" i="1"/>
  <c r="EZ249" i="1" s="1"/>
  <c r="EW249" i="1"/>
  <c r="EU249" i="1" s="1"/>
  <c r="ER249" i="1"/>
  <c r="EP249" i="1" s="1"/>
  <c r="EM249" i="1"/>
  <c r="EK249" i="1" s="1"/>
  <c r="EH249" i="1"/>
  <c r="EF249" i="1" s="1"/>
  <c r="EC249" i="1"/>
  <c r="EA249" i="1" s="1"/>
  <c r="DX249" i="1"/>
  <c r="DV249" i="1" s="1"/>
  <c r="DS249" i="1"/>
  <c r="DQ249" i="1" s="1"/>
  <c r="DN249" i="1"/>
  <c r="DL249" i="1" s="1"/>
  <c r="DI249" i="1"/>
  <c r="DG249" i="1" s="1"/>
  <c r="DD249" i="1"/>
  <c r="DB249" i="1" s="1"/>
  <c r="CY249" i="1"/>
  <c r="CW249" i="1" s="1"/>
  <c r="CT249" i="1"/>
  <c r="CR249" i="1" s="1"/>
  <c r="CO249" i="1"/>
  <c r="CM249" i="1" s="1"/>
  <c r="CJ249" i="1"/>
  <c r="CH249" i="1" s="1"/>
  <c r="CE249" i="1"/>
  <c r="CC249" i="1" s="1"/>
  <c r="BZ249" i="1"/>
  <c r="BX249" i="1" s="1"/>
  <c r="BU249" i="1"/>
  <c r="BS249" i="1" s="1"/>
  <c r="BO249" i="1"/>
  <c r="BN249" i="1"/>
  <c r="BJ249" i="1"/>
  <c r="BI249" i="1"/>
  <c r="BD249" i="1"/>
  <c r="AY249" i="1"/>
  <c r="AU249" i="1"/>
  <c r="AT249" i="1"/>
  <c r="AP249" i="1"/>
  <c r="AO249" i="1"/>
  <c r="AK249" i="1"/>
  <c r="AJ249" i="1"/>
  <c r="AF249" i="1"/>
  <c r="AE249" i="1"/>
  <c r="AA249" i="1"/>
  <c r="Z249" i="1"/>
  <c r="Q249" i="1"/>
  <c r="FT248" i="1"/>
  <c r="FQ248" i="1"/>
  <c r="FO248" i="1" s="1"/>
  <c r="FL248" i="1"/>
  <c r="FJ248" i="1" s="1"/>
  <c r="FG248" i="1"/>
  <c r="FE248" i="1" s="1"/>
  <c r="FB248" i="1"/>
  <c r="EZ248" i="1" s="1"/>
  <c r="EW248" i="1"/>
  <c r="EU248" i="1" s="1"/>
  <c r="ER248" i="1"/>
  <c r="EP248" i="1" s="1"/>
  <c r="EM248" i="1"/>
  <c r="EK248" i="1" s="1"/>
  <c r="EH248" i="1"/>
  <c r="EF248" i="1" s="1"/>
  <c r="EC248" i="1"/>
  <c r="EA248" i="1" s="1"/>
  <c r="DX248" i="1"/>
  <c r="DV248" i="1" s="1"/>
  <c r="DS248" i="1"/>
  <c r="DQ248" i="1" s="1"/>
  <c r="DN248" i="1"/>
  <c r="DL248" i="1" s="1"/>
  <c r="DI248" i="1"/>
  <c r="DG248" i="1" s="1"/>
  <c r="DD248" i="1"/>
  <c r="DB248" i="1" s="1"/>
  <c r="CY248" i="1"/>
  <c r="CW248" i="1" s="1"/>
  <c r="CT248" i="1"/>
  <c r="CR248" i="1" s="1"/>
  <c r="CO248" i="1"/>
  <c r="CM248" i="1" s="1"/>
  <c r="CJ248" i="1"/>
  <c r="CH248" i="1" s="1"/>
  <c r="CE248" i="1"/>
  <c r="CC248" i="1" s="1"/>
  <c r="BZ248" i="1"/>
  <c r="BX248" i="1" s="1"/>
  <c r="BU248" i="1"/>
  <c r="BS248" i="1" s="1"/>
  <c r="BO248" i="1"/>
  <c r="BN248" i="1"/>
  <c r="BJ248" i="1"/>
  <c r="BI248" i="1"/>
  <c r="BE248" i="1"/>
  <c r="BD248" i="1"/>
  <c r="AY248" i="1"/>
  <c r="AU248" i="1"/>
  <c r="AT248" i="1"/>
  <c r="AP248" i="1"/>
  <c r="AO248" i="1"/>
  <c r="AK248" i="1"/>
  <c r="AJ248" i="1"/>
  <c r="AF248" i="1"/>
  <c r="AE248" i="1"/>
  <c r="AA248" i="1"/>
  <c r="Z248" i="1"/>
  <c r="Q248" i="1"/>
  <c r="FT584" i="1"/>
  <c r="FQ584" i="1"/>
  <c r="FO584" i="1" s="1"/>
  <c r="FL584" i="1"/>
  <c r="FJ584" i="1" s="1"/>
  <c r="FG584" i="1"/>
  <c r="FE584" i="1" s="1"/>
  <c r="FB584" i="1"/>
  <c r="EZ584" i="1" s="1"/>
  <c r="EW584" i="1"/>
  <c r="EU584" i="1" s="1"/>
  <c r="ER584" i="1"/>
  <c r="EP584" i="1" s="1"/>
  <c r="EM584" i="1"/>
  <c r="EK584" i="1" s="1"/>
  <c r="EH584" i="1"/>
  <c r="EF584" i="1" s="1"/>
  <c r="EC584" i="1"/>
  <c r="EA584" i="1" s="1"/>
  <c r="DX584" i="1"/>
  <c r="DV584" i="1" s="1"/>
  <c r="DS584" i="1"/>
  <c r="DQ584" i="1" s="1"/>
  <c r="DN584" i="1"/>
  <c r="DL584" i="1" s="1"/>
  <c r="DI584" i="1"/>
  <c r="DG584" i="1" s="1"/>
  <c r="DD584" i="1"/>
  <c r="DB584" i="1" s="1"/>
  <c r="CY584" i="1"/>
  <c r="CW584" i="1" s="1"/>
  <c r="CT584" i="1"/>
  <c r="CR584" i="1" s="1"/>
  <c r="CO584" i="1"/>
  <c r="CM584" i="1" s="1"/>
  <c r="CJ584" i="1"/>
  <c r="CH584" i="1" s="1"/>
  <c r="CE584" i="1"/>
  <c r="CC584" i="1" s="1"/>
  <c r="BZ584" i="1"/>
  <c r="BX584" i="1" s="1"/>
  <c r="BU584" i="1"/>
  <c r="BS584" i="1" s="1"/>
  <c r="BO584" i="1"/>
  <c r="BN584" i="1"/>
  <c r="BJ584" i="1"/>
  <c r="BI584" i="1"/>
  <c r="BD584" i="1"/>
  <c r="AY584" i="1"/>
  <c r="AU584" i="1"/>
  <c r="AT584" i="1"/>
  <c r="AP584" i="1"/>
  <c r="AO584" i="1"/>
  <c r="AK584" i="1"/>
  <c r="AJ584" i="1"/>
  <c r="AF584" i="1"/>
  <c r="AE584" i="1"/>
  <c r="AA584" i="1"/>
  <c r="Z584" i="1"/>
  <c r="Q584" i="1"/>
  <c r="FT583" i="1"/>
  <c r="FQ583" i="1"/>
  <c r="FO583" i="1" s="1"/>
  <c r="FL583" i="1"/>
  <c r="FJ583" i="1" s="1"/>
  <c r="FG583" i="1"/>
  <c r="FE583" i="1" s="1"/>
  <c r="FB583" i="1"/>
  <c r="EZ583" i="1" s="1"/>
  <c r="EW583" i="1"/>
  <c r="EU583" i="1" s="1"/>
  <c r="ER583" i="1"/>
  <c r="EP583" i="1" s="1"/>
  <c r="EM583" i="1"/>
  <c r="EK583" i="1" s="1"/>
  <c r="EH583" i="1"/>
  <c r="EF583" i="1" s="1"/>
  <c r="EC583" i="1"/>
  <c r="EA583" i="1" s="1"/>
  <c r="DX583" i="1"/>
  <c r="DV583" i="1" s="1"/>
  <c r="DS583" i="1"/>
  <c r="DQ583" i="1" s="1"/>
  <c r="DN583" i="1"/>
  <c r="DL583" i="1" s="1"/>
  <c r="DI583" i="1"/>
  <c r="DG583" i="1" s="1"/>
  <c r="DD583" i="1"/>
  <c r="DB583" i="1" s="1"/>
  <c r="CY583" i="1"/>
  <c r="CW583" i="1" s="1"/>
  <c r="CT583" i="1"/>
  <c r="CR583" i="1" s="1"/>
  <c r="CO583" i="1"/>
  <c r="CM583" i="1" s="1"/>
  <c r="CJ583" i="1"/>
  <c r="CH583" i="1" s="1"/>
  <c r="CE583" i="1"/>
  <c r="CC583" i="1" s="1"/>
  <c r="BZ583" i="1"/>
  <c r="BX583" i="1" s="1"/>
  <c r="BU583" i="1"/>
  <c r="BS583" i="1" s="1"/>
  <c r="BO583" i="1"/>
  <c r="BN583" i="1"/>
  <c r="BJ583" i="1"/>
  <c r="BI583" i="1"/>
  <c r="BE583" i="1"/>
  <c r="BD583" i="1"/>
  <c r="AY583" i="1"/>
  <c r="AU583" i="1"/>
  <c r="AT583" i="1"/>
  <c r="AP583" i="1"/>
  <c r="AO583" i="1"/>
  <c r="AK583" i="1"/>
  <c r="AJ583" i="1"/>
  <c r="AF583" i="1"/>
  <c r="AE583" i="1"/>
  <c r="AA583" i="1"/>
  <c r="Z583" i="1"/>
  <c r="Q583" i="1"/>
  <c r="FT582" i="1"/>
  <c r="FQ582" i="1"/>
  <c r="FO582" i="1" s="1"/>
  <c r="FL582" i="1"/>
  <c r="FJ582" i="1" s="1"/>
  <c r="FG582" i="1"/>
  <c r="FE582" i="1" s="1"/>
  <c r="FB582" i="1"/>
  <c r="EZ582" i="1" s="1"/>
  <c r="EW582" i="1"/>
  <c r="EU582" i="1" s="1"/>
  <c r="ER582" i="1"/>
  <c r="EP582" i="1" s="1"/>
  <c r="EM582" i="1"/>
  <c r="EK582" i="1" s="1"/>
  <c r="EH582" i="1"/>
  <c r="EF582" i="1" s="1"/>
  <c r="EC582" i="1"/>
  <c r="EA582" i="1" s="1"/>
  <c r="DX582" i="1"/>
  <c r="DV582" i="1" s="1"/>
  <c r="DS582" i="1"/>
  <c r="DQ582" i="1" s="1"/>
  <c r="DN582" i="1"/>
  <c r="DL582" i="1" s="1"/>
  <c r="DI582" i="1"/>
  <c r="DG582" i="1" s="1"/>
  <c r="DD582" i="1"/>
  <c r="DB582" i="1" s="1"/>
  <c r="CY582" i="1"/>
  <c r="CW582" i="1" s="1"/>
  <c r="CT582" i="1"/>
  <c r="CR582" i="1" s="1"/>
  <c r="CO582" i="1"/>
  <c r="CM582" i="1" s="1"/>
  <c r="CJ582" i="1"/>
  <c r="CH582" i="1" s="1"/>
  <c r="CE582" i="1"/>
  <c r="CC582" i="1" s="1"/>
  <c r="BZ582" i="1"/>
  <c r="BX582" i="1" s="1"/>
  <c r="BU582" i="1"/>
  <c r="BS582" i="1" s="1"/>
  <c r="BO582" i="1"/>
  <c r="BN582" i="1"/>
  <c r="BJ582" i="1"/>
  <c r="BI582" i="1"/>
  <c r="BD582" i="1"/>
  <c r="AY582" i="1"/>
  <c r="AU582" i="1"/>
  <c r="AT582" i="1"/>
  <c r="AP582" i="1"/>
  <c r="AO582" i="1"/>
  <c r="AK582" i="1"/>
  <c r="AJ582" i="1"/>
  <c r="AF582" i="1"/>
  <c r="AE582" i="1"/>
  <c r="AA582" i="1"/>
  <c r="Z582" i="1"/>
  <c r="Q582" i="1"/>
  <c r="FT246" i="1"/>
  <c r="FQ246" i="1"/>
  <c r="FO246" i="1" s="1"/>
  <c r="FL246" i="1"/>
  <c r="FJ246" i="1" s="1"/>
  <c r="FG246" i="1"/>
  <c r="FE246" i="1" s="1"/>
  <c r="FB246" i="1"/>
  <c r="EZ246" i="1" s="1"/>
  <c r="EW246" i="1"/>
  <c r="EU246" i="1" s="1"/>
  <c r="ER246" i="1"/>
  <c r="EP246" i="1" s="1"/>
  <c r="EM246" i="1"/>
  <c r="EK246" i="1" s="1"/>
  <c r="EH246" i="1"/>
  <c r="EF246" i="1" s="1"/>
  <c r="EC246" i="1"/>
  <c r="EA246" i="1" s="1"/>
  <c r="DX246" i="1"/>
  <c r="DV246" i="1" s="1"/>
  <c r="DS246" i="1"/>
  <c r="DQ246" i="1" s="1"/>
  <c r="DN246" i="1"/>
  <c r="DL246" i="1" s="1"/>
  <c r="DI246" i="1"/>
  <c r="DG246" i="1" s="1"/>
  <c r="DD246" i="1"/>
  <c r="DB246" i="1" s="1"/>
  <c r="CY246" i="1"/>
  <c r="CW246" i="1" s="1"/>
  <c r="CT246" i="1"/>
  <c r="CR246" i="1" s="1"/>
  <c r="CO246" i="1"/>
  <c r="CM246" i="1" s="1"/>
  <c r="CJ246" i="1"/>
  <c r="CH246" i="1" s="1"/>
  <c r="CE246" i="1"/>
  <c r="CC246" i="1" s="1"/>
  <c r="BZ246" i="1"/>
  <c r="BX246" i="1" s="1"/>
  <c r="BU246" i="1"/>
  <c r="BS246" i="1" s="1"/>
  <c r="BO246" i="1"/>
  <c r="BN246" i="1"/>
  <c r="BJ246" i="1"/>
  <c r="BI246" i="1"/>
  <c r="BD246" i="1"/>
  <c r="AY246" i="1"/>
  <c r="AU246" i="1"/>
  <c r="AT246" i="1"/>
  <c r="AP246" i="1"/>
  <c r="AO246" i="1"/>
  <c r="AK246" i="1"/>
  <c r="AJ246" i="1"/>
  <c r="AF246" i="1"/>
  <c r="AE246" i="1"/>
  <c r="AA246" i="1"/>
  <c r="Z246" i="1"/>
  <c r="Q246" i="1"/>
  <c r="FT245" i="1"/>
  <c r="FQ245" i="1"/>
  <c r="FO245" i="1" s="1"/>
  <c r="FL245" i="1"/>
  <c r="FJ245" i="1" s="1"/>
  <c r="FG245" i="1"/>
  <c r="FE245" i="1" s="1"/>
  <c r="FB245" i="1"/>
  <c r="EZ245" i="1" s="1"/>
  <c r="EW245" i="1"/>
  <c r="EU245" i="1" s="1"/>
  <c r="ER245" i="1"/>
  <c r="EP245" i="1" s="1"/>
  <c r="EM245" i="1"/>
  <c r="EK245" i="1" s="1"/>
  <c r="EH245" i="1"/>
  <c r="EF245" i="1" s="1"/>
  <c r="EC245" i="1"/>
  <c r="EA245" i="1" s="1"/>
  <c r="DX245" i="1"/>
  <c r="DV245" i="1" s="1"/>
  <c r="DS245" i="1"/>
  <c r="DQ245" i="1" s="1"/>
  <c r="DN245" i="1"/>
  <c r="DL245" i="1" s="1"/>
  <c r="DI245" i="1"/>
  <c r="DG245" i="1" s="1"/>
  <c r="DD245" i="1"/>
  <c r="DB245" i="1" s="1"/>
  <c r="CY245" i="1"/>
  <c r="CW245" i="1" s="1"/>
  <c r="CT245" i="1"/>
  <c r="CR245" i="1" s="1"/>
  <c r="CO245" i="1"/>
  <c r="CM245" i="1" s="1"/>
  <c r="CJ245" i="1"/>
  <c r="CH245" i="1" s="1"/>
  <c r="CE245" i="1"/>
  <c r="CC245" i="1" s="1"/>
  <c r="BZ245" i="1"/>
  <c r="BX245" i="1" s="1"/>
  <c r="BU245" i="1"/>
  <c r="BS245" i="1" s="1"/>
  <c r="BO245" i="1"/>
  <c r="BN245" i="1"/>
  <c r="BJ245" i="1"/>
  <c r="BI245" i="1"/>
  <c r="BE245" i="1"/>
  <c r="BD245" i="1"/>
  <c r="AY245" i="1"/>
  <c r="AU245" i="1"/>
  <c r="AT245" i="1"/>
  <c r="AP245" i="1"/>
  <c r="AO245" i="1"/>
  <c r="AK245" i="1"/>
  <c r="AJ245" i="1"/>
  <c r="AF245" i="1"/>
  <c r="AE245" i="1"/>
  <c r="AA245" i="1"/>
  <c r="Z245" i="1"/>
  <c r="Q245" i="1"/>
  <c r="FT581" i="1"/>
  <c r="FQ581" i="1"/>
  <c r="FO581" i="1" s="1"/>
  <c r="FL581" i="1"/>
  <c r="FJ581" i="1" s="1"/>
  <c r="FG581" i="1"/>
  <c r="FE581" i="1" s="1"/>
  <c r="FB581" i="1"/>
  <c r="EZ581" i="1" s="1"/>
  <c r="EW581" i="1"/>
  <c r="EU581" i="1" s="1"/>
  <c r="ER581" i="1"/>
  <c r="EP581" i="1" s="1"/>
  <c r="EM581" i="1"/>
  <c r="EK581" i="1" s="1"/>
  <c r="EH581" i="1"/>
  <c r="EF581" i="1" s="1"/>
  <c r="EC581" i="1"/>
  <c r="EA581" i="1" s="1"/>
  <c r="DX581" i="1"/>
  <c r="DV581" i="1" s="1"/>
  <c r="DS581" i="1"/>
  <c r="DQ581" i="1" s="1"/>
  <c r="DN581" i="1"/>
  <c r="DL581" i="1" s="1"/>
  <c r="DI581" i="1"/>
  <c r="DG581" i="1" s="1"/>
  <c r="DD581" i="1"/>
  <c r="DB581" i="1" s="1"/>
  <c r="CY581" i="1"/>
  <c r="CW581" i="1" s="1"/>
  <c r="CT581" i="1"/>
  <c r="CR581" i="1" s="1"/>
  <c r="CO581" i="1"/>
  <c r="CM581" i="1" s="1"/>
  <c r="CJ581" i="1"/>
  <c r="CH581" i="1" s="1"/>
  <c r="CE581" i="1"/>
  <c r="CC581" i="1" s="1"/>
  <c r="BZ581" i="1"/>
  <c r="BX581" i="1" s="1"/>
  <c r="BU581" i="1"/>
  <c r="BS581" i="1" s="1"/>
  <c r="BO581" i="1"/>
  <c r="BN581" i="1"/>
  <c r="BJ581" i="1"/>
  <c r="BI581" i="1"/>
  <c r="BE581" i="1"/>
  <c r="BD581" i="1"/>
  <c r="AY581" i="1"/>
  <c r="AU581" i="1"/>
  <c r="AT581" i="1"/>
  <c r="AP581" i="1"/>
  <c r="AO581" i="1"/>
  <c r="AK581" i="1"/>
  <c r="AJ581" i="1"/>
  <c r="AF581" i="1"/>
  <c r="AE581" i="1"/>
  <c r="AA581" i="1"/>
  <c r="Z581" i="1"/>
  <c r="Q581" i="1"/>
  <c r="FT244" i="1"/>
  <c r="FQ244" i="1"/>
  <c r="FO244" i="1" s="1"/>
  <c r="FL244" i="1"/>
  <c r="FJ244" i="1" s="1"/>
  <c r="FG244" i="1"/>
  <c r="FE244" i="1" s="1"/>
  <c r="FB244" i="1"/>
  <c r="EZ244" i="1" s="1"/>
  <c r="EW244" i="1"/>
  <c r="EU244" i="1" s="1"/>
  <c r="ER244" i="1"/>
  <c r="EP244" i="1" s="1"/>
  <c r="EM244" i="1"/>
  <c r="EK244" i="1" s="1"/>
  <c r="EH244" i="1"/>
  <c r="EF244" i="1" s="1"/>
  <c r="EC244" i="1"/>
  <c r="EA244" i="1" s="1"/>
  <c r="DX244" i="1"/>
  <c r="DV244" i="1" s="1"/>
  <c r="DS244" i="1"/>
  <c r="DQ244" i="1" s="1"/>
  <c r="DN244" i="1"/>
  <c r="DL244" i="1" s="1"/>
  <c r="DI244" i="1"/>
  <c r="DG244" i="1" s="1"/>
  <c r="DD244" i="1"/>
  <c r="DB244" i="1" s="1"/>
  <c r="CY244" i="1"/>
  <c r="CW244" i="1" s="1"/>
  <c r="CT244" i="1"/>
  <c r="CR244" i="1" s="1"/>
  <c r="CO244" i="1"/>
  <c r="CM244" i="1" s="1"/>
  <c r="CJ244" i="1"/>
  <c r="CH244" i="1" s="1"/>
  <c r="CE244" i="1"/>
  <c r="CC244" i="1" s="1"/>
  <c r="BZ244" i="1"/>
  <c r="BX244" i="1" s="1"/>
  <c r="BU244" i="1"/>
  <c r="BS244" i="1" s="1"/>
  <c r="BO244" i="1"/>
  <c r="BN244" i="1"/>
  <c r="BJ244" i="1"/>
  <c r="BI244" i="1"/>
  <c r="BE244" i="1"/>
  <c r="BD244" i="1"/>
  <c r="AY244" i="1"/>
  <c r="AU244" i="1"/>
  <c r="AT244" i="1"/>
  <c r="AP244" i="1"/>
  <c r="AO244" i="1"/>
  <c r="AK244" i="1"/>
  <c r="AJ244" i="1"/>
  <c r="AF244" i="1"/>
  <c r="AE244" i="1"/>
  <c r="AA244" i="1"/>
  <c r="Z244" i="1"/>
  <c r="Q244" i="1"/>
  <c r="FT243" i="1"/>
  <c r="FQ243" i="1"/>
  <c r="FO243" i="1" s="1"/>
  <c r="FL243" i="1"/>
  <c r="FJ243" i="1" s="1"/>
  <c r="FG243" i="1"/>
  <c r="FE243" i="1" s="1"/>
  <c r="FB243" i="1"/>
  <c r="EZ243" i="1" s="1"/>
  <c r="EW243" i="1"/>
  <c r="EU243" i="1" s="1"/>
  <c r="ER243" i="1"/>
  <c r="EP243" i="1" s="1"/>
  <c r="EM243" i="1"/>
  <c r="EK243" i="1" s="1"/>
  <c r="EH243" i="1"/>
  <c r="EF243" i="1" s="1"/>
  <c r="EC243" i="1"/>
  <c r="EA243" i="1" s="1"/>
  <c r="DX243" i="1"/>
  <c r="DV243" i="1" s="1"/>
  <c r="DS243" i="1"/>
  <c r="DQ243" i="1" s="1"/>
  <c r="DN243" i="1"/>
  <c r="DL243" i="1" s="1"/>
  <c r="DI243" i="1"/>
  <c r="DG243" i="1" s="1"/>
  <c r="DD243" i="1"/>
  <c r="DB243" i="1" s="1"/>
  <c r="CY243" i="1"/>
  <c r="CW243" i="1" s="1"/>
  <c r="CT243" i="1"/>
  <c r="CR243" i="1" s="1"/>
  <c r="CO243" i="1"/>
  <c r="CM243" i="1" s="1"/>
  <c r="CJ243" i="1"/>
  <c r="CH243" i="1" s="1"/>
  <c r="CE243" i="1"/>
  <c r="CC243" i="1" s="1"/>
  <c r="BZ243" i="1"/>
  <c r="BX243" i="1" s="1"/>
  <c r="BU243" i="1"/>
  <c r="BS243" i="1" s="1"/>
  <c r="BO243" i="1"/>
  <c r="BN243" i="1"/>
  <c r="BJ243" i="1"/>
  <c r="BI243" i="1"/>
  <c r="BD243" i="1"/>
  <c r="AY243" i="1"/>
  <c r="AU243" i="1"/>
  <c r="AT243" i="1"/>
  <c r="AP243" i="1"/>
  <c r="AO243" i="1"/>
  <c r="AK243" i="1"/>
  <c r="AJ243" i="1"/>
  <c r="AF243" i="1"/>
  <c r="AE243" i="1"/>
  <c r="AA243" i="1"/>
  <c r="Z243" i="1"/>
  <c r="Q243" i="1"/>
  <c r="FT242" i="1"/>
  <c r="FQ242" i="1"/>
  <c r="FO242" i="1" s="1"/>
  <c r="FL242" i="1"/>
  <c r="FJ242" i="1" s="1"/>
  <c r="FG242" i="1"/>
  <c r="FE242" i="1" s="1"/>
  <c r="FB242" i="1"/>
  <c r="EZ242" i="1" s="1"/>
  <c r="EW242" i="1"/>
  <c r="EU242" i="1" s="1"/>
  <c r="ER242" i="1"/>
  <c r="EP242" i="1" s="1"/>
  <c r="EM242" i="1"/>
  <c r="EK242" i="1" s="1"/>
  <c r="EH242" i="1"/>
  <c r="EF242" i="1" s="1"/>
  <c r="EC242" i="1"/>
  <c r="EA242" i="1" s="1"/>
  <c r="DX242" i="1"/>
  <c r="DV242" i="1" s="1"/>
  <c r="DS242" i="1"/>
  <c r="DQ242" i="1" s="1"/>
  <c r="DN242" i="1"/>
  <c r="DL242" i="1" s="1"/>
  <c r="DI242" i="1"/>
  <c r="DG242" i="1" s="1"/>
  <c r="DD242" i="1"/>
  <c r="DB242" i="1" s="1"/>
  <c r="CY242" i="1"/>
  <c r="CW242" i="1" s="1"/>
  <c r="CT242" i="1"/>
  <c r="CR242" i="1" s="1"/>
  <c r="CO242" i="1"/>
  <c r="CM242" i="1" s="1"/>
  <c r="CJ242" i="1"/>
  <c r="CH242" i="1" s="1"/>
  <c r="CE242" i="1"/>
  <c r="CC242" i="1" s="1"/>
  <c r="BZ242" i="1"/>
  <c r="BX242" i="1" s="1"/>
  <c r="BU242" i="1"/>
  <c r="BS242" i="1" s="1"/>
  <c r="BO242" i="1"/>
  <c r="BN242" i="1"/>
  <c r="BJ242" i="1"/>
  <c r="BI242" i="1"/>
  <c r="BE242" i="1"/>
  <c r="BD242" i="1"/>
  <c r="AY242" i="1"/>
  <c r="AU242" i="1"/>
  <c r="AT242" i="1"/>
  <c r="AP242" i="1"/>
  <c r="AO242" i="1"/>
  <c r="AK242" i="1"/>
  <c r="AJ242" i="1"/>
  <c r="AF242" i="1"/>
  <c r="AE242" i="1"/>
  <c r="AA242" i="1"/>
  <c r="Z242" i="1"/>
  <c r="Q242" i="1"/>
  <c r="FT580" i="1"/>
  <c r="FQ580" i="1"/>
  <c r="FO580" i="1" s="1"/>
  <c r="FL580" i="1"/>
  <c r="FJ580" i="1" s="1"/>
  <c r="FG580" i="1"/>
  <c r="FE580" i="1" s="1"/>
  <c r="FB580" i="1"/>
  <c r="EZ580" i="1" s="1"/>
  <c r="EW580" i="1"/>
  <c r="EU580" i="1" s="1"/>
  <c r="ER580" i="1"/>
  <c r="EP580" i="1" s="1"/>
  <c r="EM580" i="1"/>
  <c r="EK580" i="1" s="1"/>
  <c r="EH580" i="1"/>
  <c r="EF580" i="1" s="1"/>
  <c r="EC580" i="1"/>
  <c r="EA580" i="1" s="1"/>
  <c r="DX580" i="1"/>
  <c r="DV580" i="1" s="1"/>
  <c r="DS580" i="1"/>
  <c r="DQ580" i="1" s="1"/>
  <c r="DN580" i="1"/>
  <c r="DL580" i="1" s="1"/>
  <c r="DI580" i="1"/>
  <c r="DG580" i="1" s="1"/>
  <c r="DD580" i="1"/>
  <c r="DB580" i="1" s="1"/>
  <c r="CY580" i="1"/>
  <c r="CW580" i="1" s="1"/>
  <c r="CT580" i="1"/>
  <c r="CR580" i="1" s="1"/>
  <c r="CO580" i="1"/>
  <c r="CM580" i="1" s="1"/>
  <c r="CJ580" i="1"/>
  <c r="CH580" i="1" s="1"/>
  <c r="CE580" i="1"/>
  <c r="CC580" i="1" s="1"/>
  <c r="BZ580" i="1"/>
  <c r="BX580" i="1" s="1"/>
  <c r="BU580" i="1"/>
  <c r="BS580" i="1" s="1"/>
  <c r="BO580" i="1"/>
  <c r="BN580" i="1"/>
  <c r="BJ580" i="1"/>
  <c r="BI580" i="1"/>
  <c r="BE580" i="1"/>
  <c r="BD580" i="1"/>
  <c r="AY580" i="1"/>
  <c r="AU580" i="1"/>
  <c r="AT580" i="1"/>
  <c r="AP580" i="1"/>
  <c r="AO580" i="1"/>
  <c r="AK580" i="1"/>
  <c r="AJ580" i="1"/>
  <c r="AF580" i="1"/>
  <c r="AE580" i="1"/>
  <c r="AA580" i="1"/>
  <c r="Z580" i="1"/>
  <c r="Q580" i="1"/>
  <c r="FT241" i="1"/>
  <c r="FQ241" i="1"/>
  <c r="FO241" i="1" s="1"/>
  <c r="FL241" i="1"/>
  <c r="FJ241" i="1" s="1"/>
  <c r="FG241" i="1"/>
  <c r="FE241" i="1" s="1"/>
  <c r="FB241" i="1"/>
  <c r="EZ241" i="1" s="1"/>
  <c r="EW241" i="1"/>
  <c r="EU241" i="1" s="1"/>
  <c r="ER241" i="1"/>
  <c r="EP241" i="1" s="1"/>
  <c r="EM241" i="1"/>
  <c r="EK241" i="1" s="1"/>
  <c r="EH241" i="1"/>
  <c r="EF241" i="1" s="1"/>
  <c r="EC241" i="1"/>
  <c r="EA241" i="1" s="1"/>
  <c r="DX241" i="1"/>
  <c r="DV241" i="1" s="1"/>
  <c r="DS241" i="1"/>
  <c r="DQ241" i="1" s="1"/>
  <c r="DN241" i="1"/>
  <c r="DL241" i="1" s="1"/>
  <c r="DI241" i="1"/>
  <c r="DG241" i="1" s="1"/>
  <c r="DD241" i="1"/>
  <c r="DB241" i="1" s="1"/>
  <c r="CY241" i="1"/>
  <c r="CW241" i="1" s="1"/>
  <c r="CT241" i="1"/>
  <c r="CR241" i="1" s="1"/>
  <c r="CO241" i="1"/>
  <c r="CM241" i="1" s="1"/>
  <c r="CJ241" i="1"/>
  <c r="CH241" i="1" s="1"/>
  <c r="CE241" i="1"/>
  <c r="CC241" i="1" s="1"/>
  <c r="BZ241" i="1"/>
  <c r="BX241" i="1" s="1"/>
  <c r="BU241" i="1"/>
  <c r="BS241" i="1" s="1"/>
  <c r="BO241" i="1"/>
  <c r="BN241" i="1"/>
  <c r="BJ241" i="1"/>
  <c r="BI241" i="1"/>
  <c r="BD241" i="1"/>
  <c r="AY241" i="1"/>
  <c r="AU241" i="1"/>
  <c r="AT241" i="1"/>
  <c r="AP241" i="1"/>
  <c r="AO241" i="1"/>
  <c r="AK241" i="1"/>
  <c r="AJ241" i="1"/>
  <c r="AF241" i="1"/>
  <c r="AE241" i="1"/>
  <c r="AA241" i="1"/>
  <c r="Z241" i="1"/>
  <c r="Q241" i="1"/>
  <c r="FT240" i="1"/>
  <c r="FQ240" i="1"/>
  <c r="FO240" i="1" s="1"/>
  <c r="FL240" i="1"/>
  <c r="FJ240" i="1" s="1"/>
  <c r="FG240" i="1"/>
  <c r="FE240" i="1" s="1"/>
  <c r="FB240" i="1"/>
  <c r="EZ240" i="1" s="1"/>
  <c r="EW240" i="1"/>
  <c r="EU240" i="1" s="1"/>
  <c r="ER240" i="1"/>
  <c r="EP240" i="1" s="1"/>
  <c r="EM240" i="1"/>
  <c r="EK240" i="1" s="1"/>
  <c r="EH240" i="1"/>
  <c r="EF240" i="1" s="1"/>
  <c r="EC240" i="1"/>
  <c r="EA240" i="1" s="1"/>
  <c r="DX240" i="1"/>
  <c r="DV240" i="1" s="1"/>
  <c r="DS240" i="1"/>
  <c r="DQ240" i="1" s="1"/>
  <c r="DN240" i="1"/>
  <c r="DL240" i="1" s="1"/>
  <c r="DI240" i="1"/>
  <c r="DG240" i="1" s="1"/>
  <c r="DD240" i="1"/>
  <c r="DB240" i="1" s="1"/>
  <c r="CY240" i="1"/>
  <c r="CW240" i="1" s="1"/>
  <c r="CT240" i="1"/>
  <c r="CR240" i="1" s="1"/>
  <c r="CO240" i="1"/>
  <c r="CM240" i="1" s="1"/>
  <c r="CJ240" i="1"/>
  <c r="CH240" i="1" s="1"/>
  <c r="CE240" i="1"/>
  <c r="CC240" i="1" s="1"/>
  <c r="BZ240" i="1"/>
  <c r="BX240" i="1" s="1"/>
  <c r="BU240" i="1"/>
  <c r="BS240" i="1" s="1"/>
  <c r="BO240" i="1"/>
  <c r="BN240" i="1"/>
  <c r="BJ240" i="1"/>
  <c r="BI240" i="1"/>
  <c r="BE240" i="1"/>
  <c r="BD240" i="1"/>
  <c r="AY240" i="1"/>
  <c r="AU240" i="1"/>
  <c r="AT240" i="1"/>
  <c r="AP240" i="1"/>
  <c r="AO240" i="1"/>
  <c r="AK240" i="1"/>
  <c r="AJ240" i="1"/>
  <c r="AF240" i="1"/>
  <c r="AE240" i="1"/>
  <c r="AA240" i="1"/>
  <c r="Z240" i="1"/>
  <c r="Q240" i="1"/>
  <c r="FT239" i="1"/>
  <c r="FQ239" i="1"/>
  <c r="FO239" i="1" s="1"/>
  <c r="FL239" i="1"/>
  <c r="FJ239" i="1" s="1"/>
  <c r="FG239" i="1"/>
  <c r="FE239" i="1" s="1"/>
  <c r="FB239" i="1"/>
  <c r="EZ239" i="1" s="1"/>
  <c r="EW239" i="1"/>
  <c r="EU239" i="1" s="1"/>
  <c r="ER239" i="1"/>
  <c r="EP239" i="1" s="1"/>
  <c r="EM239" i="1"/>
  <c r="EK239" i="1" s="1"/>
  <c r="EH239" i="1"/>
  <c r="EF239" i="1" s="1"/>
  <c r="EC239" i="1"/>
  <c r="EA239" i="1" s="1"/>
  <c r="DX239" i="1"/>
  <c r="DV239" i="1" s="1"/>
  <c r="DS239" i="1"/>
  <c r="DQ239" i="1" s="1"/>
  <c r="DN239" i="1"/>
  <c r="DL239" i="1" s="1"/>
  <c r="DI239" i="1"/>
  <c r="DG239" i="1" s="1"/>
  <c r="DD239" i="1"/>
  <c r="DB239" i="1" s="1"/>
  <c r="CY239" i="1"/>
  <c r="CW239" i="1" s="1"/>
  <c r="CT239" i="1"/>
  <c r="CR239" i="1" s="1"/>
  <c r="CO239" i="1"/>
  <c r="CM239" i="1" s="1"/>
  <c r="CJ239" i="1"/>
  <c r="CH239" i="1" s="1"/>
  <c r="CE239" i="1"/>
  <c r="CC239" i="1" s="1"/>
  <c r="BZ239" i="1"/>
  <c r="BX239" i="1" s="1"/>
  <c r="BU239" i="1"/>
  <c r="BS239" i="1" s="1"/>
  <c r="BO239" i="1"/>
  <c r="BN239" i="1"/>
  <c r="BJ239" i="1"/>
  <c r="BI239" i="1"/>
  <c r="BE239" i="1"/>
  <c r="BD239" i="1"/>
  <c r="AY239" i="1"/>
  <c r="AU239" i="1"/>
  <c r="AT239" i="1"/>
  <c r="AP239" i="1"/>
  <c r="AO239" i="1"/>
  <c r="AK239" i="1"/>
  <c r="AJ239" i="1"/>
  <c r="AF239" i="1"/>
  <c r="AE239" i="1"/>
  <c r="AA239" i="1"/>
  <c r="Z239" i="1"/>
  <c r="Q239" i="1"/>
  <c r="FT238" i="1"/>
  <c r="FQ238" i="1"/>
  <c r="FO238" i="1" s="1"/>
  <c r="FL238" i="1"/>
  <c r="FJ238" i="1" s="1"/>
  <c r="FG238" i="1"/>
  <c r="FE238" i="1" s="1"/>
  <c r="FB238" i="1"/>
  <c r="EZ238" i="1" s="1"/>
  <c r="EW238" i="1"/>
  <c r="EU238" i="1" s="1"/>
  <c r="ER238" i="1"/>
  <c r="EP238" i="1" s="1"/>
  <c r="EM238" i="1"/>
  <c r="EK238" i="1" s="1"/>
  <c r="EH238" i="1"/>
  <c r="EF238" i="1" s="1"/>
  <c r="EC238" i="1"/>
  <c r="EA238" i="1" s="1"/>
  <c r="DX238" i="1"/>
  <c r="DV238" i="1" s="1"/>
  <c r="DS238" i="1"/>
  <c r="DQ238" i="1" s="1"/>
  <c r="DN238" i="1"/>
  <c r="DL238" i="1" s="1"/>
  <c r="DI238" i="1"/>
  <c r="DG238" i="1" s="1"/>
  <c r="DD238" i="1"/>
  <c r="DB238" i="1" s="1"/>
  <c r="CY238" i="1"/>
  <c r="CW238" i="1" s="1"/>
  <c r="CT238" i="1"/>
  <c r="CR238" i="1" s="1"/>
  <c r="CO238" i="1"/>
  <c r="CM238" i="1" s="1"/>
  <c r="CJ238" i="1"/>
  <c r="CH238" i="1" s="1"/>
  <c r="CE238" i="1"/>
  <c r="CC238" i="1" s="1"/>
  <c r="BZ238" i="1"/>
  <c r="BX238" i="1" s="1"/>
  <c r="BU238" i="1"/>
  <c r="BS238" i="1" s="1"/>
  <c r="BO238" i="1"/>
  <c r="BN238" i="1"/>
  <c r="BJ238" i="1"/>
  <c r="BI238" i="1"/>
  <c r="BD238" i="1"/>
  <c r="AY238" i="1"/>
  <c r="AU238" i="1"/>
  <c r="AT238" i="1"/>
  <c r="AP238" i="1"/>
  <c r="AO238" i="1"/>
  <c r="AK238" i="1"/>
  <c r="AJ238" i="1"/>
  <c r="AF238" i="1"/>
  <c r="AE238" i="1"/>
  <c r="AA238" i="1"/>
  <c r="Z238" i="1"/>
  <c r="Q238" i="1"/>
  <c r="FT237" i="1"/>
  <c r="FQ237" i="1"/>
  <c r="FO237" i="1" s="1"/>
  <c r="FL237" i="1"/>
  <c r="FJ237" i="1" s="1"/>
  <c r="FG237" i="1"/>
  <c r="FE237" i="1" s="1"/>
  <c r="FB237" i="1"/>
  <c r="EZ237" i="1" s="1"/>
  <c r="EW237" i="1"/>
  <c r="EU237" i="1" s="1"/>
  <c r="ER237" i="1"/>
  <c r="EP237" i="1" s="1"/>
  <c r="EM237" i="1"/>
  <c r="EK237" i="1" s="1"/>
  <c r="EH237" i="1"/>
  <c r="EF237" i="1" s="1"/>
  <c r="EC237" i="1"/>
  <c r="EA237" i="1" s="1"/>
  <c r="DX237" i="1"/>
  <c r="DV237" i="1" s="1"/>
  <c r="DS237" i="1"/>
  <c r="DQ237" i="1" s="1"/>
  <c r="DN237" i="1"/>
  <c r="DL237" i="1" s="1"/>
  <c r="DI237" i="1"/>
  <c r="DG237" i="1" s="1"/>
  <c r="DD237" i="1"/>
  <c r="DB237" i="1" s="1"/>
  <c r="CY237" i="1"/>
  <c r="CW237" i="1" s="1"/>
  <c r="CT237" i="1"/>
  <c r="CR237" i="1" s="1"/>
  <c r="CO237" i="1"/>
  <c r="CM237" i="1" s="1"/>
  <c r="CJ237" i="1"/>
  <c r="CH237" i="1" s="1"/>
  <c r="CE237" i="1"/>
  <c r="CC237" i="1" s="1"/>
  <c r="BZ237" i="1"/>
  <c r="BX237" i="1" s="1"/>
  <c r="BU237" i="1"/>
  <c r="BS237" i="1" s="1"/>
  <c r="BO237" i="1"/>
  <c r="BN237" i="1"/>
  <c r="BJ237" i="1"/>
  <c r="BI237" i="1"/>
  <c r="BE237" i="1"/>
  <c r="BD237" i="1"/>
  <c r="AY237" i="1"/>
  <c r="AU237" i="1"/>
  <c r="AT237" i="1"/>
  <c r="AP237" i="1"/>
  <c r="AO237" i="1"/>
  <c r="AK237" i="1"/>
  <c r="AJ237" i="1"/>
  <c r="AF237" i="1"/>
  <c r="AE237" i="1"/>
  <c r="AA237" i="1"/>
  <c r="Z237" i="1"/>
  <c r="Q237" i="1"/>
  <c r="FT236" i="1"/>
  <c r="FQ236" i="1"/>
  <c r="FO236" i="1" s="1"/>
  <c r="FL236" i="1"/>
  <c r="FJ236" i="1" s="1"/>
  <c r="FG236" i="1"/>
  <c r="FE236" i="1" s="1"/>
  <c r="FB236" i="1"/>
  <c r="EZ236" i="1" s="1"/>
  <c r="EW236" i="1"/>
  <c r="EU236" i="1" s="1"/>
  <c r="ER236" i="1"/>
  <c r="EP236" i="1" s="1"/>
  <c r="EM236" i="1"/>
  <c r="EK236" i="1" s="1"/>
  <c r="EH236" i="1"/>
  <c r="EF236" i="1" s="1"/>
  <c r="EC236" i="1"/>
  <c r="EA236" i="1" s="1"/>
  <c r="DX236" i="1"/>
  <c r="DV236" i="1" s="1"/>
  <c r="DS236" i="1"/>
  <c r="DQ236" i="1" s="1"/>
  <c r="DN236" i="1"/>
  <c r="DL236" i="1" s="1"/>
  <c r="DI236" i="1"/>
  <c r="DG236" i="1" s="1"/>
  <c r="DD236" i="1"/>
  <c r="DB236" i="1" s="1"/>
  <c r="CY236" i="1"/>
  <c r="CW236" i="1" s="1"/>
  <c r="CT236" i="1"/>
  <c r="CR236" i="1" s="1"/>
  <c r="CO236" i="1"/>
  <c r="CM236" i="1" s="1"/>
  <c r="CJ236" i="1"/>
  <c r="CH236" i="1" s="1"/>
  <c r="CE236" i="1"/>
  <c r="CC236" i="1" s="1"/>
  <c r="BZ236" i="1"/>
  <c r="BX236" i="1" s="1"/>
  <c r="BU236" i="1"/>
  <c r="BS236" i="1" s="1"/>
  <c r="BO236" i="1"/>
  <c r="BN236" i="1"/>
  <c r="BJ236" i="1"/>
  <c r="BI236" i="1"/>
  <c r="BE236" i="1"/>
  <c r="BD236" i="1"/>
  <c r="AY236" i="1"/>
  <c r="AU236" i="1"/>
  <c r="AT236" i="1"/>
  <c r="AP236" i="1"/>
  <c r="AO236" i="1"/>
  <c r="AK236" i="1"/>
  <c r="AJ236" i="1"/>
  <c r="AF236" i="1"/>
  <c r="AE236" i="1"/>
  <c r="AA236" i="1"/>
  <c r="Z236" i="1"/>
  <c r="Q236" i="1"/>
  <c r="FT235" i="1"/>
  <c r="FQ235" i="1"/>
  <c r="FO235" i="1" s="1"/>
  <c r="FL235" i="1"/>
  <c r="FJ235" i="1" s="1"/>
  <c r="FG235" i="1"/>
  <c r="FE235" i="1" s="1"/>
  <c r="FB235" i="1"/>
  <c r="EZ235" i="1" s="1"/>
  <c r="EW235" i="1"/>
  <c r="EU235" i="1" s="1"/>
  <c r="ER235" i="1"/>
  <c r="EP235" i="1" s="1"/>
  <c r="EM235" i="1"/>
  <c r="EK235" i="1" s="1"/>
  <c r="EH235" i="1"/>
  <c r="EF235" i="1" s="1"/>
  <c r="EC235" i="1"/>
  <c r="EA235" i="1" s="1"/>
  <c r="DX235" i="1"/>
  <c r="DV235" i="1" s="1"/>
  <c r="DS235" i="1"/>
  <c r="DQ235" i="1" s="1"/>
  <c r="DN235" i="1"/>
  <c r="DL235" i="1" s="1"/>
  <c r="DI235" i="1"/>
  <c r="DG235" i="1" s="1"/>
  <c r="DD235" i="1"/>
  <c r="DB235" i="1" s="1"/>
  <c r="CY235" i="1"/>
  <c r="CW235" i="1" s="1"/>
  <c r="CT235" i="1"/>
  <c r="CR235" i="1" s="1"/>
  <c r="CO235" i="1"/>
  <c r="CM235" i="1" s="1"/>
  <c r="CJ235" i="1"/>
  <c r="CH235" i="1" s="1"/>
  <c r="CE235" i="1"/>
  <c r="CC235" i="1" s="1"/>
  <c r="BZ235" i="1"/>
  <c r="BX235" i="1" s="1"/>
  <c r="BU235" i="1"/>
  <c r="BS235" i="1" s="1"/>
  <c r="BO235" i="1"/>
  <c r="BN235" i="1"/>
  <c r="BJ235" i="1"/>
  <c r="BI235" i="1"/>
  <c r="BD235" i="1"/>
  <c r="AY235" i="1"/>
  <c r="AU235" i="1"/>
  <c r="AT235" i="1"/>
  <c r="AP235" i="1"/>
  <c r="AO235" i="1"/>
  <c r="AK235" i="1"/>
  <c r="AJ235" i="1"/>
  <c r="AF235" i="1"/>
  <c r="AE235" i="1"/>
  <c r="AA235" i="1"/>
  <c r="Z235" i="1"/>
  <c r="Q235" i="1"/>
  <c r="FT234" i="1"/>
  <c r="FQ234" i="1"/>
  <c r="FO234" i="1" s="1"/>
  <c r="FL234" i="1"/>
  <c r="FJ234" i="1" s="1"/>
  <c r="FG234" i="1"/>
  <c r="FE234" i="1" s="1"/>
  <c r="FB234" i="1"/>
  <c r="EZ234" i="1" s="1"/>
  <c r="EW234" i="1"/>
  <c r="EU234" i="1" s="1"/>
  <c r="ER234" i="1"/>
  <c r="EP234" i="1" s="1"/>
  <c r="EM234" i="1"/>
  <c r="EK234" i="1" s="1"/>
  <c r="EH234" i="1"/>
  <c r="EF234" i="1" s="1"/>
  <c r="EC234" i="1"/>
  <c r="EA234" i="1" s="1"/>
  <c r="DX234" i="1"/>
  <c r="DV234" i="1" s="1"/>
  <c r="DS234" i="1"/>
  <c r="DQ234" i="1" s="1"/>
  <c r="DN234" i="1"/>
  <c r="DL234" i="1" s="1"/>
  <c r="DI234" i="1"/>
  <c r="DG234" i="1" s="1"/>
  <c r="DD234" i="1"/>
  <c r="DB234" i="1" s="1"/>
  <c r="CY234" i="1"/>
  <c r="CW234" i="1" s="1"/>
  <c r="CT234" i="1"/>
  <c r="CR234" i="1" s="1"/>
  <c r="CO234" i="1"/>
  <c r="CM234" i="1" s="1"/>
  <c r="CJ234" i="1"/>
  <c r="CH234" i="1" s="1"/>
  <c r="CE234" i="1"/>
  <c r="CC234" i="1" s="1"/>
  <c r="BZ234" i="1"/>
  <c r="BX234" i="1" s="1"/>
  <c r="BU234" i="1"/>
  <c r="BS234" i="1" s="1"/>
  <c r="BO234" i="1"/>
  <c r="BN234" i="1"/>
  <c r="BJ234" i="1"/>
  <c r="BI234" i="1"/>
  <c r="BD234" i="1"/>
  <c r="AY234" i="1"/>
  <c r="AU234" i="1"/>
  <c r="AT234" i="1"/>
  <c r="AP234" i="1"/>
  <c r="AO234" i="1"/>
  <c r="AK234" i="1"/>
  <c r="AJ234" i="1"/>
  <c r="AF234" i="1"/>
  <c r="AE234" i="1"/>
  <c r="AA234" i="1"/>
  <c r="Z234" i="1"/>
  <c r="Q234" i="1"/>
  <c r="FT233" i="1"/>
  <c r="FQ233" i="1"/>
  <c r="FO233" i="1" s="1"/>
  <c r="FL233" i="1"/>
  <c r="FJ233" i="1" s="1"/>
  <c r="FG233" i="1"/>
  <c r="FE233" i="1" s="1"/>
  <c r="FB233" i="1"/>
  <c r="EZ233" i="1" s="1"/>
  <c r="EW233" i="1"/>
  <c r="EU233" i="1" s="1"/>
  <c r="ER233" i="1"/>
  <c r="EP233" i="1" s="1"/>
  <c r="EM233" i="1"/>
  <c r="EK233" i="1" s="1"/>
  <c r="EH233" i="1"/>
  <c r="EF233" i="1" s="1"/>
  <c r="EC233" i="1"/>
  <c r="EA233" i="1" s="1"/>
  <c r="DX233" i="1"/>
  <c r="DV233" i="1" s="1"/>
  <c r="DS233" i="1"/>
  <c r="DQ233" i="1" s="1"/>
  <c r="DN233" i="1"/>
  <c r="DL233" i="1" s="1"/>
  <c r="DI233" i="1"/>
  <c r="DG233" i="1" s="1"/>
  <c r="DD233" i="1"/>
  <c r="DB233" i="1" s="1"/>
  <c r="CY233" i="1"/>
  <c r="CW233" i="1" s="1"/>
  <c r="CT233" i="1"/>
  <c r="CR233" i="1" s="1"/>
  <c r="CO233" i="1"/>
  <c r="CM233" i="1" s="1"/>
  <c r="CJ233" i="1"/>
  <c r="CH233" i="1" s="1"/>
  <c r="CE233" i="1"/>
  <c r="CC233" i="1" s="1"/>
  <c r="BZ233" i="1"/>
  <c r="BX233" i="1" s="1"/>
  <c r="BU233" i="1"/>
  <c r="BS233" i="1" s="1"/>
  <c r="BO233" i="1"/>
  <c r="BN233" i="1"/>
  <c r="BJ233" i="1"/>
  <c r="BI233" i="1"/>
  <c r="BE233" i="1"/>
  <c r="BD233" i="1"/>
  <c r="AY233" i="1"/>
  <c r="AU233" i="1"/>
  <c r="AT233" i="1"/>
  <c r="AP233" i="1"/>
  <c r="AO233" i="1"/>
  <c r="AK233" i="1"/>
  <c r="AJ233" i="1"/>
  <c r="AF233" i="1"/>
  <c r="AE233" i="1"/>
  <c r="AA233" i="1"/>
  <c r="Z233" i="1"/>
  <c r="Q233" i="1"/>
  <c r="FT230" i="1"/>
  <c r="FQ230" i="1"/>
  <c r="FO230" i="1" s="1"/>
  <c r="FL230" i="1"/>
  <c r="FJ230" i="1" s="1"/>
  <c r="FG230" i="1"/>
  <c r="FE230" i="1" s="1"/>
  <c r="FB230" i="1"/>
  <c r="EZ230" i="1" s="1"/>
  <c r="EW230" i="1"/>
  <c r="EU230" i="1" s="1"/>
  <c r="ER230" i="1"/>
  <c r="EP230" i="1" s="1"/>
  <c r="EM230" i="1"/>
  <c r="EK230" i="1" s="1"/>
  <c r="EH230" i="1"/>
  <c r="EF230" i="1" s="1"/>
  <c r="EC230" i="1"/>
  <c r="EA230" i="1" s="1"/>
  <c r="DX230" i="1"/>
  <c r="DV230" i="1" s="1"/>
  <c r="DS230" i="1"/>
  <c r="DQ230" i="1" s="1"/>
  <c r="DN230" i="1"/>
  <c r="DL230" i="1" s="1"/>
  <c r="DI230" i="1"/>
  <c r="DG230" i="1" s="1"/>
  <c r="DD230" i="1"/>
  <c r="DB230" i="1" s="1"/>
  <c r="CY230" i="1"/>
  <c r="CW230" i="1" s="1"/>
  <c r="CT230" i="1"/>
  <c r="CR230" i="1" s="1"/>
  <c r="CO230" i="1"/>
  <c r="CM230" i="1" s="1"/>
  <c r="CJ230" i="1"/>
  <c r="CH230" i="1" s="1"/>
  <c r="CE230" i="1"/>
  <c r="CC230" i="1" s="1"/>
  <c r="BZ230" i="1"/>
  <c r="BX230" i="1" s="1"/>
  <c r="BU230" i="1"/>
  <c r="BS230" i="1" s="1"/>
  <c r="BO230" i="1"/>
  <c r="BN230" i="1"/>
  <c r="BJ230" i="1"/>
  <c r="BI230" i="1"/>
  <c r="BE230" i="1"/>
  <c r="BD230" i="1"/>
  <c r="AY230" i="1"/>
  <c r="AU230" i="1"/>
  <c r="AT230" i="1"/>
  <c r="AP230" i="1"/>
  <c r="AO230" i="1"/>
  <c r="AK230" i="1"/>
  <c r="AJ230" i="1"/>
  <c r="AF230" i="1"/>
  <c r="AE230" i="1"/>
  <c r="AA230" i="1"/>
  <c r="Z230" i="1"/>
  <c r="Q230" i="1"/>
  <c r="FT227" i="1"/>
  <c r="FQ227" i="1"/>
  <c r="FO227" i="1" s="1"/>
  <c r="FL227" i="1"/>
  <c r="FJ227" i="1" s="1"/>
  <c r="FG227" i="1"/>
  <c r="FE227" i="1" s="1"/>
  <c r="FB227" i="1"/>
  <c r="EZ227" i="1" s="1"/>
  <c r="EW227" i="1"/>
  <c r="EU227" i="1" s="1"/>
  <c r="ER227" i="1"/>
  <c r="EP227" i="1" s="1"/>
  <c r="EM227" i="1"/>
  <c r="EK227" i="1" s="1"/>
  <c r="EH227" i="1"/>
  <c r="EF227" i="1" s="1"/>
  <c r="EC227" i="1"/>
  <c r="EA227" i="1" s="1"/>
  <c r="DX227" i="1"/>
  <c r="DV227" i="1" s="1"/>
  <c r="DS227" i="1"/>
  <c r="DQ227" i="1" s="1"/>
  <c r="DN227" i="1"/>
  <c r="DL227" i="1" s="1"/>
  <c r="DI227" i="1"/>
  <c r="DG227" i="1" s="1"/>
  <c r="DD227" i="1"/>
  <c r="DB227" i="1" s="1"/>
  <c r="CY227" i="1"/>
  <c r="CW227" i="1" s="1"/>
  <c r="CT227" i="1"/>
  <c r="CR227" i="1" s="1"/>
  <c r="CO227" i="1"/>
  <c r="CM227" i="1" s="1"/>
  <c r="CJ227" i="1"/>
  <c r="CH227" i="1" s="1"/>
  <c r="CE227" i="1"/>
  <c r="CC227" i="1" s="1"/>
  <c r="BZ227" i="1"/>
  <c r="BX227" i="1" s="1"/>
  <c r="BU227" i="1"/>
  <c r="BS227" i="1" s="1"/>
  <c r="BO227" i="1"/>
  <c r="BN227" i="1"/>
  <c r="BJ227" i="1"/>
  <c r="BI227" i="1"/>
  <c r="BE227" i="1"/>
  <c r="BD227" i="1"/>
  <c r="AY227" i="1"/>
  <c r="AU227" i="1"/>
  <c r="AT227" i="1"/>
  <c r="AP227" i="1"/>
  <c r="AO227" i="1"/>
  <c r="AK227" i="1"/>
  <c r="AJ227" i="1"/>
  <c r="AF227" i="1"/>
  <c r="AE227" i="1"/>
  <c r="AA227" i="1"/>
  <c r="Z227" i="1"/>
  <c r="Q227" i="1"/>
  <c r="FT226" i="1"/>
  <c r="FQ226" i="1"/>
  <c r="FO226" i="1" s="1"/>
  <c r="FL226" i="1"/>
  <c r="FJ226" i="1" s="1"/>
  <c r="FG226" i="1"/>
  <c r="FE226" i="1" s="1"/>
  <c r="FB226" i="1"/>
  <c r="EZ226" i="1" s="1"/>
  <c r="EW226" i="1"/>
  <c r="EU226" i="1" s="1"/>
  <c r="ER226" i="1"/>
  <c r="EP226" i="1" s="1"/>
  <c r="EM226" i="1"/>
  <c r="EK226" i="1" s="1"/>
  <c r="EH226" i="1"/>
  <c r="EF226" i="1" s="1"/>
  <c r="EC226" i="1"/>
  <c r="EA226" i="1" s="1"/>
  <c r="DX226" i="1"/>
  <c r="DV226" i="1" s="1"/>
  <c r="DS226" i="1"/>
  <c r="DQ226" i="1" s="1"/>
  <c r="DN226" i="1"/>
  <c r="DL226" i="1" s="1"/>
  <c r="DI226" i="1"/>
  <c r="DG226" i="1" s="1"/>
  <c r="DD226" i="1"/>
  <c r="DB226" i="1" s="1"/>
  <c r="CY226" i="1"/>
  <c r="CW226" i="1" s="1"/>
  <c r="CT226" i="1"/>
  <c r="CR226" i="1" s="1"/>
  <c r="CO226" i="1"/>
  <c r="CM226" i="1" s="1"/>
  <c r="CJ226" i="1"/>
  <c r="CH226" i="1" s="1"/>
  <c r="CE226" i="1"/>
  <c r="CC226" i="1" s="1"/>
  <c r="BZ226" i="1"/>
  <c r="BX226" i="1" s="1"/>
  <c r="BU226" i="1"/>
  <c r="BS226" i="1" s="1"/>
  <c r="BO226" i="1"/>
  <c r="BN226" i="1"/>
  <c r="BJ226" i="1"/>
  <c r="BI226" i="1"/>
  <c r="BE226" i="1"/>
  <c r="BD226" i="1"/>
  <c r="AY226" i="1"/>
  <c r="AU226" i="1"/>
  <c r="AT226" i="1"/>
  <c r="AP226" i="1"/>
  <c r="AO226" i="1"/>
  <c r="AK226" i="1"/>
  <c r="AJ226" i="1"/>
  <c r="AF226" i="1"/>
  <c r="AE226" i="1"/>
  <c r="AA226" i="1"/>
  <c r="Z226" i="1"/>
  <c r="Q226" i="1"/>
  <c r="FT223" i="1"/>
  <c r="FQ223" i="1"/>
  <c r="FO223" i="1" s="1"/>
  <c r="FL223" i="1"/>
  <c r="FJ223" i="1" s="1"/>
  <c r="FG223" i="1"/>
  <c r="FE223" i="1" s="1"/>
  <c r="FB223" i="1"/>
  <c r="EZ223" i="1" s="1"/>
  <c r="EW223" i="1"/>
  <c r="EU223" i="1" s="1"/>
  <c r="ER223" i="1"/>
  <c r="EP223" i="1" s="1"/>
  <c r="EM223" i="1"/>
  <c r="EK223" i="1" s="1"/>
  <c r="EH223" i="1"/>
  <c r="EF223" i="1" s="1"/>
  <c r="EC223" i="1"/>
  <c r="EA223" i="1" s="1"/>
  <c r="DX223" i="1"/>
  <c r="DV223" i="1" s="1"/>
  <c r="DS223" i="1"/>
  <c r="DQ223" i="1" s="1"/>
  <c r="DN223" i="1"/>
  <c r="DL223" i="1" s="1"/>
  <c r="DI223" i="1"/>
  <c r="DG223" i="1" s="1"/>
  <c r="DD223" i="1"/>
  <c r="DB223" i="1" s="1"/>
  <c r="CY223" i="1"/>
  <c r="CW223" i="1" s="1"/>
  <c r="CT223" i="1"/>
  <c r="CR223" i="1" s="1"/>
  <c r="CO223" i="1"/>
  <c r="CM223" i="1" s="1"/>
  <c r="CJ223" i="1"/>
  <c r="CH223" i="1" s="1"/>
  <c r="CE223" i="1"/>
  <c r="CC223" i="1" s="1"/>
  <c r="BZ223" i="1"/>
  <c r="BX223" i="1" s="1"/>
  <c r="BU223" i="1"/>
  <c r="BS223" i="1" s="1"/>
  <c r="BO223" i="1"/>
  <c r="BN223" i="1"/>
  <c r="BJ223" i="1"/>
  <c r="BI223" i="1"/>
  <c r="BE223" i="1"/>
  <c r="BD223" i="1"/>
  <c r="AY223" i="1"/>
  <c r="AU223" i="1"/>
  <c r="AT223" i="1"/>
  <c r="AP223" i="1"/>
  <c r="AO223" i="1"/>
  <c r="AK223" i="1"/>
  <c r="AJ223" i="1"/>
  <c r="AF223" i="1"/>
  <c r="AE223" i="1"/>
  <c r="AA223" i="1"/>
  <c r="Z223" i="1"/>
  <c r="Q223" i="1"/>
  <c r="FT579" i="1"/>
  <c r="FQ579" i="1"/>
  <c r="FO579" i="1" s="1"/>
  <c r="FL579" i="1"/>
  <c r="FJ579" i="1" s="1"/>
  <c r="FG579" i="1"/>
  <c r="FE579" i="1" s="1"/>
  <c r="FB579" i="1"/>
  <c r="EZ579" i="1" s="1"/>
  <c r="EW579" i="1"/>
  <c r="EU579" i="1" s="1"/>
  <c r="ER579" i="1"/>
  <c r="EP579" i="1" s="1"/>
  <c r="EM579" i="1"/>
  <c r="EK579" i="1" s="1"/>
  <c r="EH579" i="1"/>
  <c r="EF579" i="1" s="1"/>
  <c r="EC579" i="1"/>
  <c r="EA579" i="1" s="1"/>
  <c r="DX579" i="1"/>
  <c r="DV579" i="1" s="1"/>
  <c r="DS579" i="1"/>
  <c r="DQ579" i="1" s="1"/>
  <c r="DN579" i="1"/>
  <c r="DL579" i="1" s="1"/>
  <c r="DI579" i="1"/>
  <c r="DG579" i="1" s="1"/>
  <c r="DD579" i="1"/>
  <c r="DB579" i="1" s="1"/>
  <c r="CY579" i="1"/>
  <c r="CW579" i="1" s="1"/>
  <c r="CT579" i="1"/>
  <c r="CR579" i="1" s="1"/>
  <c r="CO579" i="1"/>
  <c r="CM579" i="1" s="1"/>
  <c r="CJ579" i="1"/>
  <c r="CH579" i="1" s="1"/>
  <c r="CE579" i="1"/>
  <c r="CC579" i="1" s="1"/>
  <c r="BZ579" i="1"/>
  <c r="BX579" i="1" s="1"/>
  <c r="BU579" i="1"/>
  <c r="BS579" i="1" s="1"/>
  <c r="BO579" i="1"/>
  <c r="BN579" i="1"/>
  <c r="BJ579" i="1"/>
  <c r="BI579" i="1"/>
  <c r="BE579" i="1"/>
  <c r="BD579" i="1"/>
  <c r="AY579" i="1"/>
  <c r="AU579" i="1"/>
  <c r="AT579" i="1"/>
  <c r="AP579" i="1"/>
  <c r="AO579" i="1"/>
  <c r="AK579" i="1"/>
  <c r="AJ579" i="1"/>
  <c r="AF579" i="1"/>
  <c r="AE579" i="1"/>
  <c r="AA579" i="1"/>
  <c r="Z579" i="1"/>
  <c r="Q579" i="1"/>
  <c r="FT221" i="1"/>
  <c r="FQ221" i="1"/>
  <c r="FO221" i="1" s="1"/>
  <c r="FL221" i="1"/>
  <c r="FJ221" i="1" s="1"/>
  <c r="FG221" i="1"/>
  <c r="FE221" i="1" s="1"/>
  <c r="FB221" i="1"/>
  <c r="EZ221" i="1" s="1"/>
  <c r="EW221" i="1"/>
  <c r="EU221" i="1" s="1"/>
  <c r="ER221" i="1"/>
  <c r="EP221" i="1" s="1"/>
  <c r="EM221" i="1"/>
  <c r="EK221" i="1" s="1"/>
  <c r="EH221" i="1"/>
  <c r="EF221" i="1" s="1"/>
  <c r="EC221" i="1"/>
  <c r="EA221" i="1" s="1"/>
  <c r="DX221" i="1"/>
  <c r="DV221" i="1" s="1"/>
  <c r="DS221" i="1"/>
  <c r="DQ221" i="1" s="1"/>
  <c r="DN221" i="1"/>
  <c r="DL221" i="1" s="1"/>
  <c r="DI221" i="1"/>
  <c r="DG221" i="1" s="1"/>
  <c r="DD221" i="1"/>
  <c r="DB221" i="1" s="1"/>
  <c r="CY221" i="1"/>
  <c r="CW221" i="1" s="1"/>
  <c r="CT221" i="1"/>
  <c r="CR221" i="1" s="1"/>
  <c r="CO221" i="1"/>
  <c r="CM221" i="1" s="1"/>
  <c r="CJ221" i="1"/>
  <c r="CH221" i="1" s="1"/>
  <c r="CE221" i="1"/>
  <c r="CC221" i="1" s="1"/>
  <c r="BZ221" i="1"/>
  <c r="BX221" i="1" s="1"/>
  <c r="BU221" i="1"/>
  <c r="BS221" i="1" s="1"/>
  <c r="BO221" i="1"/>
  <c r="BN221" i="1"/>
  <c r="BJ221" i="1"/>
  <c r="BI221" i="1"/>
  <c r="BD221" i="1"/>
  <c r="AY221" i="1"/>
  <c r="AU221" i="1"/>
  <c r="AT221" i="1"/>
  <c r="AP221" i="1"/>
  <c r="AO221" i="1"/>
  <c r="AK221" i="1"/>
  <c r="AJ221" i="1"/>
  <c r="AF221" i="1"/>
  <c r="AE221" i="1"/>
  <c r="AA221" i="1"/>
  <c r="Z221" i="1"/>
  <c r="Q221" i="1"/>
  <c r="FT578" i="1"/>
  <c r="FQ578" i="1"/>
  <c r="FO578" i="1" s="1"/>
  <c r="FL578" i="1"/>
  <c r="FJ578" i="1" s="1"/>
  <c r="FG578" i="1"/>
  <c r="FE578" i="1" s="1"/>
  <c r="FB578" i="1"/>
  <c r="EZ578" i="1" s="1"/>
  <c r="EW578" i="1"/>
  <c r="EU578" i="1" s="1"/>
  <c r="ER578" i="1"/>
  <c r="EP578" i="1" s="1"/>
  <c r="EM578" i="1"/>
  <c r="EK578" i="1" s="1"/>
  <c r="EH578" i="1"/>
  <c r="EF578" i="1" s="1"/>
  <c r="EC578" i="1"/>
  <c r="EA578" i="1" s="1"/>
  <c r="DX578" i="1"/>
  <c r="DV578" i="1" s="1"/>
  <c r="DS578" i="1"/>
  <c r="DQ578" i="1" s="1"/>
  <c r="DN578" i="1"/>
  <c r="DL578" i="1" s="1"/>
  <c r="DI578" i="1"/>
  <c r="DG578" i="1" s="1"/>
  <c r="DD578" i="1"/>
  <c r="DB578" i="1" s="1"/>
  <c r="CY578" i="1"/>
  <c r="CW578" i="1" s="1"/>
  <c r="CT578" i="1"/>
  <c r="CR578" i="1" s="1"/>
  <c r="CO578" i="1"/>
  <c r="CM578" i="1" s="1"/>
  <c r="CJ578" i="1"/>
  <c r="CH578" i="1" s="1"/>
  <c r="CE578" i="1"/>
  <c r="CC578" i="1" s="1"/>
  <c r="BZ578" i="1"/>
  <c r="BX578" i="1" s="1"/>
  <c r="BU578" i="1"/>
  <c r="BS578" i="1" s="1"/>
  <c r="BO578" i="1"/>
  <c r="BN578" i="1"/>
  <c r="BJ578" i="1"/>
  <c r="BI578" i="1"/>
  <c r="BE578" i="1"/>
  <c r="BD578" i="1"/>
  <c r="AY578" i="1"/>
  <c r="AU578" i="1"/>
  <c r="AT578" i="1"/>
  <c r="AP578" i="1"/>
  <c r="AO578" i="1"/>
  <c r="AK578" i="1"/>
  <c r="AJ578" i="1"/>
  <c r="AF578" i="1"/>
  <c r="AE578" i="1"/>
  <c r="AA578" i="1"/>
  <c r="Z578" i="1"/>
  <c r="Q578" i="1"/>
  <c r="FT220" i="1"/>
  <c r="FQ220" i="1"/>
  <c r="FO220" i="1" s="1"/>
  <c r="FL220" i="1"/>
  <c r="FJ220" i="1" s="1"/>
  <c r="FG220" i="1"/>
  <c r="FE220" i="1" s="1"/>
  <c r="FB220" i="1"/>
  <c r="EZ220" i="1" s="1"/>
  <c r="EW220" i="1"/>
  <c r="EU220" i="1" s="1"/>
  <c r="ER220" i="1"/>
  <c r="EP220" i="1" s="1"/>
  <c r="EM220" i="1"/>
  <c r="EK220" i="1" s="1"/>
  <c r="EH220" i="1"/>
  <c r="EF220" i="1" s="1"/>
  <c r="EC220" i="1"/>
  <c r="EA220" i="1" s="1"/>
  <c r="DX220" i="1"/>
  <c r="DV220" i="1" s="1"/>
  <c r="DS220" i="1"/>
  <c r="DQ220" i="1" s="1"/>
  <c r="DN220" i="1"/>
  <c r="DL220" i="1" s="1"/>
  <c r="DI220" i="1"/>
  <c r="DG220" i="1" s="1"/>
  <c r="DD220" i="1"/>
  <c r="DB220" i="1" s="1"/>
  <c r="CY220" i="1"/>
  <c r="CW220" i="1" s="1"/>
  <c r="CT220" i="1"/>
  <c r="CR220" i="1" s="1"/>
  <c r="CO220" i="1"/>
  <c r="CM220" i="1" s="1"/>
  <c r="CJ220" i="1"/>
  <c r="CH220" i="1" s="1"/>
  <c r="CE220" i="1"/>
  <c r="CC220" i="1" s="1"/>
  <c r="BZ220" i="1"/>
  <c r="BX220" i="1" s="1"/>
  <c r="BU220" i="1"/>
  <c r="BS220" i="1" s="1"/>
  <c r="BO220" i="1"/>
  <c r="BN220" i="1"/>
  <c r="BJ220" i="1"/>
  <c r="BI220" i="1"/>
  <c r="BE220" i="1"/>
  <c r="BD220" i="1"/>
  <c r="AY220" i="1"/>
  <c r="AU220" i="1"/>
  <c r="AT220" i="1"/>
  <c r="AP220" i="1"/>
  <c r="AO220" i="1"/>
  <c r="AK220" i="1"/>
  <c r="AJ220" i="1"/>
  <c r="AF220" i="1"/>
  <c r="AE220" i="1"/>
  <c r="AA220" i="1"/>
  <c r="Z220" i="1"/>
  <c r="Q220" i="1"/>
  <c r="FT577" i="1"/>
  <c r="FQ577" i="1"/>
  <c r="FO577" i="1" s="1"/>
  <c r="FL577" i="1"/>
  <c r="FJ577" i="1" s="1"/>
  <c r="FG577" i="1"/>
  <c r="FE577" i="1" s="1"/>
  <c r="FB577" i="1"/>
  <c r="EZ577" i="1" s="1"/>
  <c r="EW577" i="1"/>
  <c r="EU577" i="1" s="1"/>
  <c r="ER577" i="1"/>
  <c r="EP577" i="1" s="1"/>
  <c r="EM577" i="1"/>
  <c r="EK577" i="1" s="1"/>
  <c r="EH577" i="1"/>
  <c r="EF577" i="1" s="1"/>
  <c r="EC577" i="1"/>
  <c r="EA577" i="1" s="1"/>
  <c r="DX577" i="1"/>
  <c r="DV577" i="1" s="1"/>
  <c r="DS577" i="1"/>
  <c r="DQ577" i="1" s="1"/>
  <c r="DN577" i="1"/>
  <c r="DL577" i="1" s="1"/>
  <c r="DI577" i="1"/>
  <c r="DG577" i="1" s="1"/>
  <c r="DD577" i="1"/>
  <c r="DB577" i="1" s="1"/>
  <c r="CY577" i="1"/>
  <c r="CW577" i="1" s="1"/>
  <c r="CT577" i="1"/>
  <c r="CR577" i="1" s="1"/>
  <c r="CO577" i="1"/>
  <c r="CM577" i="1" s="1"/>
  <c r="CJ577" i="1"/>
  <c r="CH577" i="1" s="1"/>
  <c r="CE577" i="1"/>
  <c r="CC577" i="1" s="1"/>
  <c r="BZ577" i="1"/>
  <c r="BX577" i="1" s="1"/>
  <c r="BU577" i="1"/>
  <c r="BS577" i="1" s="1"/>
  <c r="BO577" i="1"/>
  <c r="BN577" i="1"/>
  <c r="BJ577" i="1"/>
  <c r="BI577" i="1"/>
  <c r="BE577" i="1"/>
  <c r="BD577" i="1"/>
  <c r="AY577" i="1"/>
  <c r="AU577" i="1"/>
  <c r="AT577" i="1"/>
  <c r="AP577" i="1"/>
  <c r="AO577" i="1"/>
  <c r="AK577" i="1"/>
  <c r="AJ577" i="1"/>
  <c r="AF577" i="1"/>
  <c r="AE577" i="1"/>
  <c r="AA577" i="1"/>
  <c r="Z577" i="1"/>
  <c r="Q577" i="1"/>
  <c r="FT576" i="1"/>
  <c r="FQ576" i="1"/>
  <c r="FO576" i="1" s="1"/>
  <c r="FL576" i="1"/>
  <c r="FJ576" i="1" s="1"/>
  <c r="FG576" i="1"/>
  <c r="FE576" i="1" s="1"/>
  <c r="FB576" i="1"/>
  <c r="EZ576" i="1" s="1"/>
  <c r="EW576" i="1"/>
  <c r="EU576" i="1" s="1"/>
  <c r="ER576" i="1"/>
  <c r="EP576" i="1" s="1"/>
  <c r="EM576" i="1"/>
  <c r="EK576" i="1" s="1"/>
  <c r="EH576" i="1"/>
  <c r="EF576" i="1" s="1"/>
  <c r="EC576" i="1"/>
  <c r="EA576" i="1" s="1"/>
  <c r="DX576" i="1"/>
  <c r="DV576" i="1" s="1"/>
  <c r="DS576" i="1"/>
  <c r="DQ576" i="1" s="1"/>
  <c r="DN576" i="1"/>
  <c r="DL576" i="1" s="1"/>
  <c r="DI576" i="1"/>
  <c r="DG576" i="1" s="1"/>
  <c r="DD576" i="1"/>
  <c r="DB576" i="1" s="1"/>
  <c r="CY576" i="1"/>
  <c r="CW576" i="1" s="1"/>
  <c r="CT576" i="1"/>
  <c r="CR576" i="1" s="1"/>
  <c r="CO576" i="1"/>
  <c r="CM576" i="1" s="1"/>
  <c r="CJ576" i="1"/>
  <c r="CH576" i="1" s="1"/>
  <c r="CE576" i="1"/>
  <c r="CC576" i="1" s="1"/>
  <c r="BZ576" i="1"/>
  <c r="BX576" i="1" s="1"/>
  <c r="BU576" i="1"/>
  <c r="BS576" i="1" s="1"/>
  <c r="BO576" i="1"/>
  <c r="BN576" i="1"/>
  <c r="BJ576" i="1"/>
  <c r="BI576" i="1"/>
  <c r="BE576" i="1"/>
  <c r="BD576" i="1"/>
  <c r="AY576" i="1"/>
  <c r="AU576" i="1"/>
  <c r="AT576" i="1"/>
  <c r="AP576" i="1"/>
  <c r="AO576" i="1"/>
  <c r="AK576" i="1"/>
  <c r="AJ576" i="1"/>
  <c r="AF576" i="1"/>
  <c r="AE576" i="1"/>
  <c r="AA576" i="1"/>
  <c r="Z576" i="1"/>
  <c r="Q576" i="1"/>
  <c r="FT219" i="1"/>
  <c r="FQ219" i="1"/>
  <c r="FO219" i="1" s="1"/>
  <c r="FL219" i="1"/>
  <c r="FJ219" i="1" s="1"/>
  <c r="FG219" i="1"/>
  <c r="FE219" i="1" s="1"/>
  <c r="FB219" i="1"/>
  <c r="EZ219" i="1" s="1"/>
  <c r="EW219" i="1"/>
  <c r="EU219" i="1" s="1"/>
  <c r="ER219" i="1"/>
  <c r="EP219" i="1" s="1"/>
  <c r="EM219" i="1"/>
  <c r="EK219" i="1" s="1"/>
  <c r="EH219" i="1"/>
  <c r="EF219" i="1" s="1"/>
  <c r="EC219" i="1"/>
  <c r="EA219" i="1" s="1"/>
  <c r="DX219" i="1"/>
  <c r="DV219" i="1" s="1"/>
  <c r="DS219" i="1"/>
  <c r="DQ219" i="1" s="1"/>
  <c r="DN219" i="1"/>
  <c r="DL219" i="1" s="1"/>
  <c r="DI219" i="1"/>
  <c r="DG219" i="1" s="1"/>
  <c r="DD219" i="1"/>
  <c r="DB219" i="1" s="1"/>
  <c r="CY219" i="1"/>
  <c r="CW219" i="1" s="1"/>
  <c r="CT219" i="1"/>
  <c r="CR219" i="1" s="1"/>
  <c r="CO219" i="1"/>
  <c r="CM219" i="1" s="1"/>
  <c r="CJ219" i="1"/>
  <c r="CH219" i="1" s="1"/>
  <c r="CE219" i="1"/>
  <c r="CC219" i="1" s="1"/>
  <c r="BZ219" i="1"/>
  <c r="BX219" i="1" s="1"/>
  <c r="BU219" i="1"/>
  <c r="BS219" i="1" s="1"/>
  <c r="BO219" i="1"/>
  <c r="BN219" i="1"/>
  <c r="BJ219" i="1"/>
  <c r="BI219" i="1"/>
  <c r="BE219" i="1"/>
  <c r="BD219" i="1"/>
  <c r="AY219" i="1"/>
  <c r="AU219" i="1"/>
  <c r="AT219" i="1"/>
  <c r="AP219" i="1"/>
  <c r="AO219" i="1"/>
  <c r="AK219" i="1"/>
  <c r="AJ219" i="1"/>
  <c r="AF219" i="1"/>
  <c r="AE219" i="1"/>
  <c r="AA219" i="1"/>
  <c r="Z219" i="1"/>
  <c r="Q219" i="1"/>
  <c r="FT218" i="1"/>
  <c r="FQ218" i="1"/>
  <c r="FO218" i="1" s="1"/>
  <c r="FL218" i="1"/>
  <c r="FJ218" i="1" s="1"/>
  <c r="FG218" i="1"/>
  <c r="FE218" i="1" s="1"/>
  <c r="FB218" i="1"/>
  <c r="EZ218" i="1" s="1"/>
  <c r="EW218" i="1"/>
  <c r="EU218" i="1" s="1"/>
  <c r="ER218" i="1"/>
  <c r="EP218" i="1" s="1"/>
  <c r="EM218" i="1"/>
  <c r="EK218" i="1" s="1"/>
  <c r="EH218" i="1"/>
  <c r="EF218" i="1" s="1"/>
  <c r="EC218" i="1"/>
  <c r="EA218" i="1" s="1"/>
  <c r="DX218" i="1"/>
  <c r="DV218" i="1" s="1"/>
  <c r="DS218" i="1"/>
  <c r="DQ218" i="1" s="1"/>
  <c r="DN218" i="1"/>
  <c r="DL218" i="1" s="1"/>
  <c r="DI218" i="1"/>
  <c r="DG218" i="1" s="1"/>
  <c r="DD218" i="1"/>
  <c r="DB218" i="1" s="1"/>
  <c r="CY218" i="1"/>
  <c r="CW218" i="1" s="1"/>
  <c r="CT218" i="1"/>
  <c r="CR218" i="1" s="1"/>
  <c r="CO218" i="1"/>
  <c r="CM218" i="1" s="1"/>
  <c r="CJ218" i="1"/>
  <c r="CH218" i="1" s="1"/>
  <c r="CE218" i="1"/>
  <c r="CC218" i="1" s="1"/>
  <c r="BZ218" i="1"/>
  <c r="BX218" i="1" s="1"/>
  <c r="BU218" i="1"/>
  <c r="BS218" i="1" s="1"/>
  <c r="BO218" i="1"/>
  <c r="BN218" i="1"/>
  <c r="BJ218" i="1"/>
  <c r="BI218" i="1"/>
  <c r="BE218" i="1"/>
  <c r="BD218" i="1"/>
  <c r="AY218" i="1"/>
  <c r="AU218" i="1"/>
  <c r="AT218" i="1"/>
  <c r="AP218" i="1"/>
  <c r="AO218" i="1"/>
  <c r="AK218" i="1"/>
  <c r="AJ218" i="1"/>
  <c r="AF218" i="1"/>
  <c r="AE218" i="1"/>
  <c r="AA218" i="1"/>
  <c r="Z218" i="1"/>
  <c r="Q218" i="1"/>
  <c r="FT217" i="1"/>
  <c r="FQ217" i="1"/>
  <c r="FO217" i="1" s="1"/>
  <c r="FL217" i="1"/>
  <c r="FJ217" i="1" s="1"/>
  <c r="FG217" i="1"/>
  <c r="FE217" i="1" s="1"/>
  <c r="FB217" i="1"/>
  <c r="EZ217" i="1" s="1"/>
  <c r="EW217" i="1"/>
  <c r="EU217" i="1" s="1"/>
  <c r="ER217" i="1"/>
  <c r="EP217" i="1" s="1"/>
  <c r="EM217" i="1"/>
  <c r="EK217" i="1" s="1"/>
  <c r="EH217" i="1"/>
  <c r="EF217" i="1" s="1"/>
  <c r="EC217" i="1"/>
  <c r="EA217" i="1" s="1"/>
  <c r="DX217" i="1"/>
  <c r="DV217" i="1" s="1"/>
  <c r="DS217" i="1"/>
  <c r="DQ217" i="1" s="1"/>
  <c r="DN217" i="1"/>
  <c r="DL217" i="1" s="1"/>
  <c r="DI217" i="1"/>
  <c r="DG217" i="1" s="1"/>
  <c r="DD217" i="1"/>
  <c r="DB217" i="1" s="1"/>
  <c r="CY217" i="1"/>
  <c r="CW217" i="1" s="1"/>
  <c r="CT217" i="1"/>
  <c r="CR217" i="1" s="1"/>
  <c r="CO217" i="1"/>
  <c r="CM217" i="1" s="1"/>
  <c r="CJ217" i="1"/>
  <c r="CH217" i="1" s="1"/>
  <c r="CE217" i="1"/>
  <c r="CC217" i="1" s="1"/>
  <c r="BZ217" i="1"/>
  <c r="BX217" i="1" s="1"/>
  <c r="BU217" i="1"/>
  <c r="BS217" i="1" s="1"/>
  <c r="BO217" i="1"/>
  <c r="BN217" i="1"/>
  <c r="BJ217" i="1"/>
  <c r="BI217" i="1"/>
  <c r="BD217" i="1"/>
  <c r="AY217" i="1"/>
  <c r="AU217" i="1"/>
  <c r="AT217" i="1"/>
  <c r="AP217" i="1"/>
  <c r="AO217" i="1"/>
  <c r="AK217" i="1"/>
  <c r="AJ217" i="1"/>
  <c r="AF217" i="1"/>
  <c r="AE217" i="1"/>
  <c r="AA217" i="1"/>
  <c r="Z217" i="1"/>
  <c r="Q217" i="1"/>
  <c r="FT575" i="1"/>
  <c r="FQ575" i="1"/>
  <c r="FO575" i="1" s="1"/>
  <c r="FL575" i="1"/>
  <c r="FJ575" i="1" s="1"/>
  <c r="FG575" i="1"/>
  <c r="FE575" i="1" s="1"/>
  <c r="FB575" i="1"/>
  <c r="EZ575" i="1" s="1"/>
  <c r="EW575" i="1"/>
  <c r="EU575" i="1" s="1"/>
  <c r="ER575" i="1"/>
  <c r="EP575" i="1" s="1"/>
  <c r="EM575" i="1"/>
  <c r="EK575" i="1" s="1"/>
  <c r="EH575" i="1"/>
  <c r="EF575" i="1" s="1"/>
  <c r="EC575" i="1"/>
  <c r="EA575" i="1" s="1"/>
  <c r="DX575" i="1"/>
  <c r="DV575" i="1" s="1"/>
  <c r="DS575" i="1"/>
  <c r="DQ575" i="1" s="1"/>
  <c r="DN575" i="1"/>
  <c r="DL575" i="1" s="1"/>
  <c r="DI575" i="1"/>
  <c r="DG575" i="1" s="1"/>
  <c r="DD575" i="1"/>
  <c r="DB575" i="1" s="1"/>
  <c r="CY575" i="1"/>
  <c r="CW575" i="1" s="1"/>
  <c r="CT575" i="1"/>
  <c r="CR575" i="1" s="1"/>
  <c r="CO575" i="1"/>
  <c r="CM575" i="1" s="1"/>
  <c r="CJ575" i="1"/>
  <c r="CH575" i="1" s="1"/>
  <c r="CE575" i="1"/>
  <c r="CC575" i="1" s="1"/>
  <c r="BZ575" i="1"/>
  <c r="BX575" i="1" s="1"/>
  <c r="BU575" i="1"/>
  <c r="BS575" i="1" s="1"/>
  <c r="BO575" i="1"/>
  <c r="BN575" i="1"/>
  <c r="BJ575" i="1"/>
  <c r="BI575" i="1"/>
  <c r="BE575" i="1"/>
  <c r="BD575" i="1"/>
  <c r="AY575" i="1"/>
  <c r="AU575" i="1"/>
  <c r="AT575" i="1"/>
  <c r="AP575" i="1"/>
  <c r="AO575" i="1"/>
  <c r="AK575" i="1"/>
  <c r="AJ575" i="1"/>
  <c r="AF575" i="1"/>
  <c r="AE575" i="1"/>
  <c r="AA575" i="1"/>
  <c r="Z575" i="1"/>
  <c r="Q575" i="1"/>
  <c r="FT216" i="1"/>
  <c r="FQ216" i="1"/>
  <c r="FO216" i="1" s="1"/>
  <c r="FL216" i="1"/>
  <c r="FJ216" i="1" s="1"/>
  <c r="FG216" i="1"/>
  <c r="FE216" i="1" s="1"/>
  <c r="FB216" i="1"/>
  <c r="EZ216" i="1" s="1"/>
  <c r="EW216" i="1"/>
  <c r="EU216" i="1" s="1"/>
  <c r="ER216" i="1"/>
  <c r="EP216" i="1" s="1"/>
  <c r="EM216" i="1"/>
  <c r="EK216" i="1" s="1"/>
  <c r="EH216" i="1"/>
  <c r="EF216" i="1" s="1"/>
  <c r="EC216" i="1"/>
  <c r="EA216" i="1" s="1"/>
  <c r="DX216" i="1"/>
  <c r="DV216" i="1" s="1"/>
  <c r="DS216" i="1"/>
  <c r="DQ216" i="1" s="1"/>
  <c r="DN216" i="1"/>
  <c r="DL216" i="1" s="1"/>
  <c r="DI216" i="1"/>
  <c r="DG216" i="1" s="1"/>
  <c r="DD216" i="1"/>
  <c r="DB216" i="1" s="1"/>
  <c r="CY216" i="1"/>
  <c r="CW216" i="1" s="1"/>
  <c r="CT216" i="1"/>
  <c r="CR216" i="1" s="1"/>
  <c r="CO216" i="1"/>
  <c r="CM216" i="1" s="1"/>
  <c r="CJ216" i="1"/>
  <c r="CH216" i="1" s="1"/>
  <c r="CE216" i="1"/>
  <c r="CC216" i="1" s="1"/>
  <c r="BZ216" i="1"/>
  <c r="BX216" i="1" s="1"/>
  <c r="BU216" i="1"/>
  <c r="BS216" i="1" s="1"/>
  <c r="BO216" i="1"/>
  <c r="BN216" i="1"/>
  <c r="BJ216" i="1"/>
  <c r="BI216" i="1"/>
  <c r="BD216" i="1"/>
  <c r="AY216" i="1"/>
  <c r="AU216" i="1"/>
  <c r="AT216" i="1"/>
  <c r="AP216" i="1"/>
  <c r="AO216" i="1"/>
  <c r="AK216" i="1"/>
  <c r="AJ216" i="1"/>
  <c r="AF216" i="1"/>
  <c r="AE216" i="1"/>
  <c r="AA216" i="1"/>
  <c r="Z216" i="1"/>
  <c r="Q216" i="1"/>
  <c r="FT574" i="1"/>
  <c r="FQ574" i="1"/>
  <c r="FO574" i="1" s="1"/>
  <c r="FL574" i="1"/>
  <c r="FJ574" i="1" s="1"/>
  <c r="FG574" i="1"/>
  <c r="FE574" i="1" s="1"/>
  <c r="FB574" i="1"/>
  <c r="EZ574" i="1" s="1"/>
  <c r="EW574" i="1"/>
  <c r="EU574" i="1" s="1"/>
  <c r="ER574" i="1"/>
  <c r="EP574" i="1" s="1"/>
  <c r="EM574" i="1"/>
  <c r="EK574" i="1" s="1"/>
  <c r="EH574" i="1"/>
  <c r="EF574" i="1" s="1"/>
  <c r="EC574" i="1"/>
  <c r="EA574" i="1" s="1"/>
  <c r="DX574" i="1"/>
  <c r="DV574" i="1" s="1"/>
  <c r="DS574" i="1"/>
  <c r="DQ574" i="1" s="1"/>
  <c r="DN574" i="1"/>
  <c r="DL574" i="1" s="1"/>
  <c r="DI574" i="1"/>
  <c r="DG574" i="1" s="1"/>
  <c r="DD574" i="1"/>
  <c r="DB574" i="1" s="1"/>
  <c r="CY574" i="1"/>
  <c r="CW574" i="1" s="1"/>
  <c r="CT574" i="1"/>
  <c r="CR574" i="1" s="1"/>
  <c r="CO574" i="1"/>
  <c r="CM574" i="1" s="1"/>
  <c r="CJ574" i="1"/>
  <c r="CH574" i="1" s="1"/>
  <c r="CE574" i="1"/>
  <c r="CC574" i="1" s="1"/>
  <c r="BZ574" i="1"/>
  <c r="BX574" i="1" s="1"/>
  <c r="BU574" i="1"/>
  <c r="BS574" i="1" s="1"/>
  <c r="BO574" i="1"/>
  <c r="BN574" i="1"/>
  <c r="BJ574" i="1"/>
  <c r="BI574" i="1"/>
  <c r="BE574" i="1"/>
  <c r="BD574" i="1"/>
  <c r="AY574" i="1"/>
  <c r="AU574" i="1"/>
  <c r="AT574" i="1"/>
  <c r="AP574" i="1"/>
  <c r="AO574" i="1"/>
  <c r="AK574" i="1"/>
  <c r="AJ574" i="1"/>
  <c r="AF574" i="1"/>
  <c r="AE574" i="1"/>
  <c r="AA574" i="1"/>
  <c r="Z574" i="1"/>
  <c r="Q574" i="1"/>
  <c r="FT573" i="1"/>
  <c r="FQ573" i="1"/>
  <c r="FO573" i="1" s="1"/>
  <c r="FL573" i="1"/>
  <c r="FJ573" i="1" s="1"/>
  <c r="FG573" i="1"/>
  <c r="FE573" i="1" s="1"/>
  <c r="FB573" i="1"/>
  <c r="EZ573" i="1" s="1"/>
  <c r="EW573" i="1"/>
  <c r="EU573" i="1" s="1"/>
  <c r="ER573" i="1"/>
  <c r="EP573" i="1" s="1"/>
  <c r="EM573" i="1"/>
  <c r="EK573" i="1" s="1"/>
  <c r="EH573" i="1"/>
  <c r="EF573" i="1" s="1"/>
  <c r="EC573" i="1"/>
  <c r="EA573" i="1" s="1"/>
  <c r="DX573" i="1"/>
  <c r="DV573" i="1" s="1"/>
  <c r="DS573" i="1"/>
  <c r="DQ573" i="1" s="1"/>
  <c r="DN573" i="1"/>
  <c r="DL573" i="1" s="1"/>
  <c r="DI573" i="1"/>
  <c r="DG573" i="1" s="1"/>
  <c r="DD573" i="1"/>
  <c r="DB573" i="1" s="1"/>
  <c r="CY573" i="1"/>
  <c r="CW573" i="1" s="1"/>
  <c r="CT573" i="1"/>
  <c r="CR573" i="1" s="1"/>
  <c r="CO573" i="1"/>
  <c r="CM573" i="1" s="1"/>
  <c r="CJ573" i="1"/>
  <c r="CH573" i="1" s="1"/>
  <c r="CE573" i="1"/>
  <c r="CC573" i="1" s="1"/>
  <c r="BZ573" i="1"/>
  <c r="BX573" i="1" s="1"/>
  <c r="BU573" i="1"/>
  <c r="BS573" i="1" s="1"/>
  <c r="BO573" i="1"/>
  <c r="BN573" i="1"/>
  <c r="BJ573" i="1"/>
  <c r="BI573" i="1"/>
  <c r="BD573" i="1"/>
  <c r="AY573" i="1"/>
  <c r="AU573" i="1"/>
  <c r="AT573" i="1"/>
  <c r="AP573" i="1"/>
  <c r="AO573" i="1"/>
  <c r="AK573" i="1"/>
  <c r="AJ573" i="1"/>
  <c r="AF573" i="1"/>
  <c r="AE573" i="1"/>
  <c r="AA573" i="1"/>
  <c r="Z573" i="1"/>
  <c r="Q573" i="1"/>
  <c r="FT215" i="1"/>
  <c r="FQ215" i="1"/>
  <c r="FO215" i="1" s="1"/>
  <c r="FL215" i="1"/>
  <c r="FJ215" i="1" s="1"/>
  <c r="FG215" i="1"/>
  <c r="FE215" i="1" s="1"/>
  <c r="FB215" i="1"/>
  <c r="EZ215" i="1" s="1"/>
  <c r="EW215" i="1"/>
  <c r="EU215" i="1" s="1"/>
  <c r="ER215" i="1"/>
  <c r="EP215" i="1" s="1"/>
  <c r="EM215" i="1"/>
  <c r="EK215" i="1" s="1"/>
  <c r="EH215" i="1"/>
  <c r="EF215" i="1" s="1"/>
  <c r="EC215" i="1"/>
  <c r="EA215" i="1" s="1"/>
  <c r="DX215" i="1"/>
  <c r="DV215" i="1" s="1"/>
  <c r="DS215" i="1"/>
  <c r="DQ215" i="1" s="1"/>
  <c r="DN215" i="1"/>
  <c r="DL215" i="1" s="1"/>
  <c r="DI215" i="1"/>
  <c r="DG215" i="1" s="1"/>
  <c r="DD215" i="1"/>
  <c r="DB215" i="1" s="1"/>
  <c r="CY215" i="1"/>
  <c r="CW215" i="1" s="1"/>
  <c r="CT215" i="1"/>
  <c r="CR215" i="1" s="1"/>
  <c r="CO215" i="1"/>
  <c r="CM215" i="1" s="1"/>
  <c r="CJ215" i="1"/>
  <c r="CH215" i="1" s="1"/>
  <c r="CE215" i="1"/>
  <c r="CC215" i="1" s="1"/>
  <c r="BZ215" i="1"/>
  <c r="BX215" i="1" s="1"/>
  <c r="BU215" i="1"/>
  <c r="BS215" i="1" s="1"/>
  <c r="BO215" i="1"/>
  <c r="BN215" i="1"/>
  <c r="BJ215" i="1"/>
  <c r="BI215" i="1"/>
  <c r="BD215" i="1"/>
  <c r="AY215" i="1"/>
  <c r="AU215" i="1"/>
  <c r="AT215" i="1"/>
  <c r="AP215" i="1"/>
  <c r="AO215" i="1"/>
  <c r="AK215" i="1"/>
  <c r="AJ215" i="1"/>
  <c r="AF215" i="1"/>
  <c r="AE215" i="1"/>
  <c r="AA215" i="1"/>
  <c r="Z215" i="1"/>
  <c r="Q215" i="1"/>
  <c r="FT214" i="1"/>
  <c r="FQ214" i="1"/>
  <c r="FO214" i="1" s="1"/>
  <c r="FL214" i="1"/>
  <c r="FJ214" i="1" s="1"/>
  <c r="FG214" i="1"/>
  <c r="FE214" i="1" s="1"/>
  <c r="FB214" i="1"/>
  <c r="EZ214" i="1" s="1"/>
  <c r="EW214" i="1"/>
  <c r="EU214" i="1" s="1"/>
  <c r="ER214" i="1"/>
  <c r="EP214" i="1" s="1"/>
  <c r="EM214" i="1"/>
  <c r="EK214" i="1" s="1"/>
  <c r="EH214" i="1"/>
  <c r="EF214" i="1" s="1"/>
  <c r="EC214" i="1"/>
  <c r="EA214" i="1" s="1"/>
  <c r="DX214" i="1"/>
  <c r="DV214" i="1" s="1"/>
  <c r="DS214" i="1"/>
  <c r="DQ214" i="1" s="1"/>
  <c r="DN214" i="1"/>
  <c r="DL214" i="1" s="1"/>
  <c r="DI214" i="1"/>
  <c r="DG214" i="1" s="1"/>
  <c r="DD214" i="1"/>
  <c r="DB214" i="1" s="1"/>
  <c r="CY214" i="1"/>
  <c r="CW214" i="1" s="1"/>
  <c r="CT214" i="1"/>
  <c r="CR214" i="1" s="1"/>
  <c r="CO214" i="1"/>
  <c r="CM214" i="1" s="1"/>
  <c r="CJ214" i="1"/>
  <c r="CH214" i="1" s="1"/>
  <c r="CE214" i="1"/>
  <c r="CC214" i="1" s="1"/>
  <c r="BZ214" i="1"/>
  <c r="BX214" i="1" s="1"/>
  <c r="BU214" i="1"/>
  <c r="BS214" i="1" s="1"/>
  <c r="BO214" i="1"/>
  <c r="BN214" i="1"/>
  <c r="BJ214" i="1"/>
  <c r="BI214" i="1"/>
  <c r="BE214" i="1"/>
  <c r="BD214" i="1"/>
  <c r="AY214" i="1"/>
  <c r="AU214" i="1"/>
  <c r="AT214" i="1"/>
  <c r="AP214" i="1"/>
  <c r="AO214" i="1"/>
  <c r="AK214" i="1"/>
  <c r="AJ214" i="1"/>
  <c r="AF214" i="1"/>
  <c r="AE214" i="1"/>
  <c r="AA214" i="1"/>
  <c r="Z214" i="1"/>
  <c r="Q214" i="1"/>
  <c r="FT572" i="1"/>
  <c r="FQ572" i="1"/>
  <c r="FO572" i="1" s="1"/>
  <c r="FL572" i="1"/>
  <c r="FJ572" i="1" s="1"/>
  <c r="FG572" i="1"/>
  <c r="FE572" i="1" s="1"/>
  <c r="FB572" i="1"/>
  <c r="EZ572" i="1" s="1"/>
  <c r="EW572" i="1"/>
  <c r="EU572" i="1" s="1"/>
  <c r="ER572" i="1"/>
  <c r="EP572" i="1" s="1"/>
  <c r="EM572" i="1"/>
  <c r="EK572" i="1" s="1"/>
  <c r="EH572" i="1"/>
  <c r="EF572" i="1" s="1"/>
  <c r="EC572" i="1"/>
  <c r="EA572" i="1" s="1"/>
  <c r="DX572" i="1"/>
  <c r="DV572" i="1" s="1"/>
  <c r="DS572" i="1"/>
  <c r="DQ572" i="1" s="1"/>
  <c r="DN572" i="1"/>
  <c r="DL572" i="1" s="1"/>
  <c r="DI572" i="1"/>
  <c r="DG572" i="1" s="1"/>
  <c r="DD572" i="1"/>
  <c r="DB572" i="1" s="1"/>
  <c r="CY572" i="1"/>
  <c r="CW572" i="1" s="1"/>
  <c r="CT572" i="1"/>
  <c r="CR572" i="1" s="1"/>
  <c r="CO572" i="1"/>
  <c r="CM572" i="1" s="1"/>
  <c r="CJ572" i="1"/>
  <c r="CH572" i="1" s="1"/>
  <c r="CE572" i="1"/>
  <c r="CC572" i="1" s="1"/>
  <c r="BZ572" i="1"/>
  <c r="BX572" i="1" s="1"/>
  <c r="BU572" i="1"/>
  <c r="BS572" i="1" s="1"/>
  <c r="BO572" i="1"/>
  <c r="BN572" i="1"/>
  <c r="BJ572" i="1"/>
  <c r="BI572" i="1"/>
  <c r="BE572" i="1"/>
  <c r="BD572" i="1"/>
  <c r="AY572" i="1"/>
  <c r="AU572" i="1"/>
  <c r="AT572" i="1"/>
  <c r="AP572" i="1"/>
  <c r="AO572" i="1"/>
  <c r="AK572" i="1"/>
  <c r="AJ572" i="1"/>
  <c r="AF572" i="1"/>
  <c r="AE572" i="1"/>
  <c r="AA572" i="1"/>
  <c r="Z572" i="1"/>
  <c r="Q572" i="1"/>
  <c r="FT571" i="1"/>
  <c r="FQ571" i="1"/>
  <c r="FO571" i="1" s="1"/>
  <c r="FL571" i="1"/>
  <c r="FJ571" i="1" s="1"/>
  <c r="FG571" i="1"/>
  <c r="FE571" i="1" s="1"/>
  <c r="FB571" i="1"/>
  <c r="EZ571" i="1" s="1"/>
  <c r="EW571" i="1"/>
  <c r="EU571" i="1" s="1"/>
  <c r="ER571" i="1"/>
  <c r="EP571" i="1" s="1"/>
  <c r="EM571" i="1"/>
  <c r="EK571" i="1" s="1"/>
  <c r="EH571" i="1"/>
  <c r="EF571" i="1" s="1"/>
  <c r="EC571" i="1"/>
  <c r="EA571" i="1" s="1"/>
  <c r="DX571" i="1"/>
  <c r="DV571" i="1" s="1"/>
  <c r="DS571" i="1"/>
  <c r="DQ571" i="1" s="1"/>
  <c r="DN571" i="1"/>
  <c r="DL571" i="1" s="1"/>
  <c r="DI571" i="1"/>
  <c r="DG571" i="1" s="1"/>
  <c r="DD571" i="1"/>
  <c r="DB571" i="1" s="1"/>
  <c r="CY571" i="1"/>
  <c r="CW571" i="1" s="1"/>
  <c r="CT571" i="1"/>
  <c r="CR571" i="1" s="1"/>
  <c r="CO571" i="1"/>
  <c r="CM571" i="1" s="1"/>
  <c r="CJ571" i="1"/>
  <c r="CH571" i="1" s="1"/>
  <c r="CE571" i="1"/>
  <c r="CC571" i="1" s="1"/>
  <c r="BZ571" i="1"/>
  <c r="BX571" i="1" s="1"/>
  <c r="BU571" i="1"/>
  <c r="BS571" i="1" s="1"/>
  <c r="BO571" i="1"/>
  <c r="BN571" i="1"/>
  <c r="BJ571" i="1"/>
  <c r="BI571" i="1"/>
  <c r="BE571" i="1"/>
  <c r="BD571" i="1"/>
  <c r="AY571" i="1"/>
  <c r="AU571" i="1"/>
  <c r="AT571" i="1"/>
  <c r="AP571" i="1"/>
  <c r="AO571" i="1"/>
  <c r="AK571" i="1"/>
  <c r="AJ571" i="1"/>
  <c r="AF571" i="1"/>
  <c r="AE571" i="1"/>
  <c r="AA571" i="1"/>
  <c r="Z571" i="1"/>
  <c r="Q571" i="1"/>
  <c r="FT212" i="1"/>
  <c r="FQ212" i="1"/>
  <c r="FO212" i="1" s="1"/>
  <c r="FL212" i="1"/>
  <c r="FJ212" i="1" s="1"/>
  <c r="FG212" i="1"/>
  <c r="FE212" i="1" s="1"/>
  <c r="FB212" i="1"/>
  <c r="EZ212" i="1" s="1"/>
  <c r="EW212" i="1"/>
  <c r="EU212" i="1" s="1"/>
  <c r="ER212" i="1"/>
  <c r="EP212" i="1" s="1"/>
  <c r="EM212" i="1"/>
  <c r="EK212" i="1" s="1"/>
  <c r="EH212" i="1"/>
  <c r="EF212" i="1" s="1"/>
  <c r="EC212" i="1"/>
  <c r="EA212" i="1" s="1"/>
  <c r="DX212" i="1"/>
  <c r="DV212" i="1" s="1"/>
  <c r="DS212" i="1"/>
  <c r="DQ212" i="1" s="1"/>
  <c r="DN212" i="1"/>
  <c r="DL212" i="1" s="1"/>
  <c r="DI212" i="1"/>
  <c r="DG212" i="1" s="1"/>
  <c r="DD212" i="1"/>
  <c r="DB212" i="1" s="1"/>
  <c r="CY212" i="1"/>
  <c r="CW212" i="1" s="1"/>
  <c r="CT212" i="1"/>
  <c r="CR212" i="1" s="1"/>
  <c r="CO212" i="1"/>
  <c r="CM212" i="1" s="1"/>
  <c r="CJ212" i="1"/>
  <c r="CH212" i="1" s="1"/>
  <c r="CE212" i="1"/>
  <c r="CC212" i="1" s="1"/>
  <c r="BZ212" i="1"/>
  <c r="BX212" i="1" s="1"/>
  <c r="BU212" i="1"/>
  <c r="BS212" i="1" s="1"/>
  <c r="BO212" i="1"/>
  <c r="BN212" i="1"/>
  <c r="BJ212" i="1"/>
  <c r="BI212" i="1"/>
  <c r="BD212" i="1"/>
  <c r="AY212" i="1"/>
  <c r="AU212" i="1"/>
  <c r="AT212" i="1"/>
  <c r="AP212" i="1"/>
  <c r="AO212" i="1"/>
  <c r="AK212" i="1"/>
  <c r="AJ212" i="1"/>
  <c r="AF212" i="1"/>
  <c r="AE212" i="1"/>
  <c r="AA212" i="1"/>
  <c r="Z212" i="1"/>
  <c r="Q212" i="1"/>
  <c r="FT211" i="1"/>
  <c r="FQ211" i="1"/>
  <c r="FO211" i="1" s="1"/>
  <c r="FL211" i="1"/>
  <c r="FJ211" i="1" s="1"/>
  <c r="FG211" i="1"/>
  <c r="FE211" i="1" s="1"/>
  <c r="FB211" i="1"/>
  <c r="EZ211" i="1" s="1"/>
  <c r="EW211" i="1"/>
  <c r="EU211" i="1" s="1"/>
  <c r="ER211" i="1"/>
  <c r="EP211" i="1" s="1"/>
  <c r="EM211" i="1"/>
  <c r="EK211" i="1" s="1"/>
  <c r="EH211" i="1"/>
  <c r="EF211" i="1" s="1"/>
  <c r="EC211" i="1"/>
  <c r="EA211" i="1" s="1"/>
  <c r="DX211" i="1"/>
  <c r="DV211" i="1" s="1"/>
  <c r="DS211" i="1"/>
  <c r="DQ211" i="1" s="1"/>
  <c r="DN211" i="1"/>
  <c r="DL211" i="1" s="1"/>
  <c r="DI211" i="1"/>
  <c r="DG211" i="1" s="1"/>
  <c r="DD211" i="1"/>
  <c r="DB211" i="1" s="1"/>
  <c r="CY211" i="1"/>
  <c r="CW211" i="1" s="1"/>
  <c r="CT211" i="1"/>
  <c r="CR211" i="1" s="1"/>
  <c r="CO211" i="1"/>
  <c r="CM211" i="1" s="1"/>
  <c r="CJ211" i="1"/>
  <c r="CH211" i="1" s="1"/>
  <c r="CE211" i="1"/>
  <c r="CC211" i="1" s="1"/>
  <c r="BZ211" i="1"/>
  <c r="BX211" i="1" s="1"/>
  <c r="BU211" i="1"/>
  <c r="BS211" i="1" s="1"/>
  <c r="BO211" i="1"/>
  <c r="BN211" i="1"/>
  <c r="BJ211" i="1"/>
  <c r="BI211" i="1"/>
  <c r="BE211" i="1"/>
  <c r="BD211" i="1"/>
  <c r="AY211" i="1"/>
  <c r="AU211" i="1"/>
  <c r="AT211" i="1"/>
  <c r="AP211" i="1"/>
  <c r="AO211" i="1"/>
  <c r="AK211" i="1"/>
  <c r="AJ211" i="1"/>
  <c r="AF211" i="1"/>
  <c r="AE211" i="1"/>
  <c r="AA211" i="1"/>
  <c r="Z211" i="1"/>
  <c r="Q211" i="1"/>
  <c r="FT570" i="1"/>
  <c r="FQ570" i="1"/>
  <c r="FO570" i="1" s="1"/>
  <c r="FL570" i="1"/>
  <c r="FJ570" i="1" s="1"/>
  <c r="FG570" i="1"/>
  <c r="FE570" i="1" s="1"/>
  <c r="FB570" i="1"/>
  <c r="EZ570" i="1" s="1"/>
  <c r="EW570" i="1"/>
  <c r="EU570" i="1" s="1"/>
  <c r="ER570" i="1"/>
  <c r="EP570" i="1" s="1"/>
  <c r="EM570" i="1"/>
  <c r="EK570" i="1" s="1"/>
  <c r="EH570" i="1"/>
  <c r="EF570" i="1" s="1"/>
  <c r="EC570" i="1"/>
  <c r="EA570" i="1" s="1"/>
  <c r="DX570" i="1"/>
  <c r="DV570" i="1" s="1"/>
  <c r="DS570" i="1"/>
  <c r="DQ570" i="1" s="1"/>
  <c r="DN570" i="1"/>
  <c r="DL570" i="1" s="1"/>
  <c r="DI570" i="1"/>
  <c r="DG570" i="1" s="1"/>
  <c r="DD570" i="1"/>
  <c r="DB570" i="1" s="1"/>
  <c r="CY570" i="1"/>
  <c r="CW570" i="1" s="1"/>
  <c r="CT570" i="1"/>
  <c r="CR570" i="1" s="1"/>
  <c r="CO570" i="1"/>
  <c r="CM570" i="1" s="1"/>
  <c r="CJ570" i="1"/>
  <c r="CH570" i="1" s="1"/>
  <c r="CE570" i="1"/>
  <c r="CC570" i="1" s="1"/>
  <c r="BZ570" i="1"/>
  <c r="BX570" i="1" s="1"/>
  <c r="BU570" i="1"/>
  <c r="BS570" i="1" s="1"/>
  <c r="BO570" i="1"/>
  <c r="BN570" i="1"/>
  <c r="BJ570" i="1"/>
  <c r="BI570" i="1"/>
  <c r="BE570" i="1"/>
  <c r="BD570" i="1"/>
  <c r="AY570" i="1"/>
  <c r="AU570" i="1"/>
  <c r="AT570" i="1"/>
  <c r="AP570" i="1"/>
  <c r="AO570" i="1"/>
  <c r="AK570" i="1"/>
  <c r="AJ570" i="1"/>
  <c r="AF570" i="1"/>
  <c r="AE570" i="1"/>
  <c r="AA570" i="1"/>
  <c r="Z570" i="1"/>
  <c r="Q570" i="1"/>
  <c r="FT210" i="1"/>
  <c r="FQ210" i="1"/>
  <c r="FO210" i="1" s="1"/>
  <c r="FL210" i="1"/>
  <c r="FJ210" i="1" s="1"/>
  <c r="FG210" i="1"/>
  <c r="FE210" i="1" s="1"/>
  <c r="FB210" i="1"/>
  <c r="EZ210" i="1" s="1"/>
  <c r="EW210" i="1"/>
  <c r="EU210" i="1" s="1"/>
  <c r="ER210" i="1"/>
  <c r="EP210" i="1" s="1"/>
  <c r="EM210" i="1"/>
  <c r="EK210" i="1" s="1"/>
  <c r="EH210" i="1"/>
  <c r="EF210" i="1" s="1"/>
  <c r="EC210" i="1"/>
  <c r="EA210" i="1" s="1"/>
  <c r="DX210" i="1"/>
  <c r="DV210" i="1" s="1"/>
  <c r="DS210" i="1"/>
  <c r="DQ210" i="1" s="1"/>
  <c r="DN210" i="1"/>
  <c r="DL210" i="1" s="1"/>
  <c r="DI210" i="1"/>
  <c r="DG210" i="1" s="1"/>
  <c r="DD210" i="1"/>
  <c r="DB210" i="1" s="1"/>
  <c r="CY210" i="1"/>
  <c r="CW210" i="1" s="1"/>
  <c r="CT210" i="1"/>
  <c r="CR210" i="1" s="1"/>
  <c r="CO210" i="1"/>
  <c r="CM210" i="1" s="1"/>
  <c r="CJ210" i="1"/>
  <c r="CH210" i="1" s="1"/>
  <c r="CE210" i="1"/>
  <c r="CC210" i="1" s="1"/>
  <c r="BZ210" i="1"/>
  <c r="BX210" i="1" s="1"/>
  <c r="BU210" i="1"/>
  <c r="BS210" i="1" s="1"/>
  <c r="BO210" i="1"/>
  <c r="BN210" i="1"/>
  <c r="BJ210" i="1"/>
  <c r="BI210" i="1"/>
  <c r="BD210" i="1"/>
  <c r="AY210" i="1"/>
  <c r="AU210" i="1"/>
  <c r="AT210" i="1"/>
  <c r="AP210" i="1"/>
  <c r="AO210" i="1"/>
  <c r="AK210" i="1"/>
  <c r="AJ210" i="1"/>
  <c r="AF210" i="1"/>
  <c r="AE210" i="1"/>
  <c r="AA210" i="1"/>
  <c r="Z210" i="1"/>
  <c r="Q210" i="1"/>
  <c r="FT209" i="1"/>
  <c r="FQ209" i="1"/>
  <c r="FO209" i="1" s="1"/>
  <c r="FL209" i="1"/>
  <c r="FJ209" i="1" s="1"/>
  <c r="FG209" i="1"/>
  <c r="FE209" i="1" s="1"/>
  <c r="FB209" i="1"/>
  <c r="EZ209" i="1" s="1"/>
  <c r="EW209" i="1"/>
  <c r="EU209" i="1" s="1"/>
  <c r="ER209" i="1"/>
  <c r="EP209" i="1" s="1"/>
  <c r="EM209" i="1"/>
  <c r="EK209" i="1" s="1"/>
  <c r="EH209" i="1"/>
  <c r="EF209" i="1" s="1"/>
  <c r="EC209" i="1"/>
  <c r="EA209" i="1" s="1"/>
  <c r="DX209" i="1"/>
  <c r="DV209" i="1" s="1"/>
  <c r="DS209" i="1"/>
  <c r="DQ209" i="1" s="1"/>
  <c r="DN209" i="1"/>
  <c r="DL209" i="1" s="1"/>
  <c r="DI209" i="1"/>
  <c r="DG209" i="1" s="1"/>
  <c r="DD209" i="1"/>
  <c r="DB209" i="1" s="1"/>
  <c r="CY209" i="1"/>
  <c r="CW209" i="1" s="1"/>
  <c r="CT209" i="1"/>
  <c r="CR209" i="1" s="1"/>
  <c r="CO209" i="1"/>
  <c r="CM209" i="1" s="1"/>
  <c r="CJ209" i="1"/>
  <c r="CH209" i="1" s="1"/>
  <c r="CE209" i="1"/>
  <c r="CC209" i="1" s="1"/>
  <c r="BZ209" i="1"/>
  <c r="BX209" i="1" s="1"/>
  <c r="BU209" i="1"/>
  <c r="BS209" i="1" s="1"/>
  <c r="BO209" i="1"/>
  <c r="BN209" i="1"/>
  <c r="BJ209" i="1"/>
  <c r="BI209" i="1"/>
  <c r="BE209" i="1"/>
  <c r="BD209" i="1"/>
  <c r="AY209" i="1"/>
  <c r="AU209" i="1"/>
  <c r="AT209" i="1"/>
  <c r="AP209" i="1"/>
  <c r="AO209" i="1"/>
  <c r="AK209" i="1"/>
  <c r="AJ209" i="1"/>
  <c r="AF209" i="1"/>
  <c r="AE209" i="1"/>
  <c r="AA209" i="1"/>
  <c r="Z209" i="1"/>
  <c r="Q209" i="1"/>
  <c r="FT569" i="1"/>
  <c r="FQ569" i="1"/>
  <c r="FO569" i="1" s="1"/>
  <c r="FL569" i="1"/>
  <c r="FJ569" i="1" s="1"/>
  <c r="FG569" i="1"/>
  <c r="FE569" i="1" s="1"/>
  <c r="FB569" i="1"/>
  <c r="EZ569" i="1" s="1"/>
  <c r="EW569" i="1"/>
  <c r="EU569" i="1" s="1"/>
  <c r="ER569" i="1"/>
  <c r="EP569" i="1" s="1"/>
  <c r="EM569" i="1"/>
  <c r="EK569" i="1" s="1"/>
  <c r="EH569" i="1"/>
  <c r="EF569" i="1" s="1"/>
  <c r="EC569" i="1"/>
  <c r="EA569" i="1" s="1"/>
  <c r="DX569" i="1"/>
  <c r="DV569" i="1" s="1"/>
  <c r="DS569" i="1"/>
  <c r="DQ569" i="1" s="1"/>
  <c r="DN569" i="1"/>
  <c r="DL569" i="1" s="1"/>
  <c r="DI569" i="1"/>
  <c r="DG569" i="1" s="1"/>
  <c r="DD569" i="1"/>
  <c r="DB569" i="1" s="1"/>
  <c r="CY569" i="1"/>
  <c r="CW569" i="1" s="1"/>
  <c r="CT569" i="1"/>
  <c r="CR569" i="1" s="1"/>
  <c r="CO569" i="1"/>
  <c r="CM569" i="1" s="1"/>
  <c r="CJ569" i="1"/>
  <c r="CH569" i="1" s="1"/>
  <c r="CE569" i="1"/>
  <c r="CC569" i="1" s="1"/>
  <c r="BZ569" i="1"/>
  <c r="BX569" i="1" s="1"/>
  <c r="BU569" i="1"/>
  <c r="BS569" i="1" s="1"/>
  <c r="BO569" i="1"/>
  <c r="BN569" i="1"/>
  <c r="BJ569" i="1"/>
  <c r="BI569" i="1"/>
  <c r="BE569" i="1"/>
  <c r="BD569" i="1"/>
  <c r="AY569" i="1"/>
  <c r="AU569" i="1"/>
  <c r="AT569" i="1"/>
  <c r="AP569" i="1"/>
  <c r="AO569" i="1"/>
  <c r="AK569" i="1"/>
  <c r="AJ569" i="1"/>
  <c r="AF569" i="1"/>
  <c r="AE569" i="1"/>
  <c r="AA569" i="1"/>
  <c r="Z569" i="1"/>
  <c r="Q569" i="1"/>
  <c r="FT568" i="1"/>
  <c r="FQ568" i="1"/>
  <c r="FO568" i="1" s="1"/>
  <c r="FL568" i="1"/>
  <c r="FJ568" i="1" s="1"/>
  <c r="FG568" i="1"/>
  <c r="FE568" i="1" s="1"/>
  <c r="FB568" i="1"/>
  <c r="EZ568" i="1" s="1"/>
  <c r="EW568" i="1"/>
  <c r="EU568" i="1" s="1"/>
  <c r="ER568" i="1"/>
  <c r="EP568" i="1" s="1"/>
  <c r="EM568" i="1"/>
  <c r="EK568" i="1" s="1"/>
  <c r="EH568" i="1"/>
  <c r="EF568" i="1" s="1"/>
  <c r="EC568" i="1"/>
  <c r="EA568" i="1" s="1"/>
  <c r="DX568" i="1"/>
  <c r="DV568" i="1" s="1"/>
  <c r="DS568" i="1"/>
  <c r="DQ568" i="1" s="1"/>
  <c r="DN568" i="1"/>
  <c r="DL568" i="1" s="1"/>
  <c r="DI568" i="1"/>
  <c r="DG568" i="1" s="1"/>
  <c r="DD568" i="1"/>
  <c r="DB568" i="1" s="1"/>
  <c r="CY568" i="1"/>
  <c r="CW568" i="1" s="1"/>
  <c r="CT568" i="1"/>
  <c r="CR568" i="1" s="1"/>
  <c r="CO568" i="1"/>
  <c r="CM568" i="1" s="1"/>
  <c r="CJ568" i="1"/>
  <c r="CH568" i="1" s="1"/>
  <c r="CE568" i="1"/>
  <c r="CC568" i="1" s="1"/>
  <c r="BZ568" i="1"/>
  <c r="BX568" i="1" s="1"/>
  <c r="BU568" i="1"/>
  <c r="BS568" i="1" s="1"/>
  <c r="BO568" i="1"/>
  <c r="BN568" i="1"/>
  <c r="BJ568" i="1"/>
  <c r="BI568" i="1"/>
  <c r="BD568" i="1"/>
  <c r="AY568" i="1"/>
  <c r="AU568" i="1"/>
  <c r="AT568" i="1"/>
  <c r="AP568" i="1"/>
  <c r="AO568" i="1"/>
  <c r="AK568" i="1"/>
  <c r="AJ568" i="1"/>
  <c r="AF568" i="1"/>
  <c r="AE568" i="1"/>
  <c r="AA568" i="1"/>
  <c r="Z568" i="1"/>
  <c r="Q568" i="1"/>
  <c r="FT208" i="1"/>
  <c r="FQ208" i="1"/>
  <c r="FO208" i="1" s="1"/>
  <c r="FL208" i="1"/>
  <c r="FJ208" i="1" s="1"/>
  <c r="FG208" i="1"/>
  <c r="FE208" i="1" s="1"/>
  <c r="FB208" i="1"/>
  <c r="EZ208" i="1" s="1"/>
  <c r="EW208" i="1"/>
  <c r="EU208" i="1" s="1"/>
  <c r="ER208" i="1"/>
  <c r="EP208" i="1" s="1"/>
  <c r="EM208" i="1"/>
  <c r="EK208" i="1" s="1"/>
  <c r="EH208" i="1"/>
  <c r="EF208" i="1" s="1"/>
  <c r="EC208" i="1"/>
  <c r="EA208" i="1" s="1"/>
  <c r="DX208" i="1"/>
  <c r="DV208" i="1" s="1"/>
  <c r="DS208" i="1"/>
  <c r="DQ208" i="1" s="1"/>
  <c r="DN208" i="1"/>
  <c r="DL208" i="1" s="1"/>
  <c r="DI208" i="1"/>
  <c r="DG208" i="1" s="1"/>
  <c r="DD208" i="1"/>
  <c r="DB208" i="1" s="1"/>
  <c r="CY208" i="1"/>
  <c r="CW208" i="1" s="1"/>
  <c r="CT208" i="1"/>
  <c r="CR208" i="1" s="1"/>
  <c r="CO208" i="1"/>
  <c r="CM208" i="1" s="1"/>
  <c r="CJ208" i="1"/>
  <c r="CH208" i="1" s="1"/>
  <c r="CE208" i="1"/>
  <c r="CC208" i="1" s="1"/>
  <c r="BZ208" i="1"/>
  <c r="BX208" i="1" s="1"/>
  <c r="BU208" i="1"/>
  <c r="BS208" i="1" s="1"/>
  <c r="BO208" i="1"/>
  <c r="BN208" i="1"/>
  <c r="BJ208" i="1"/>
  <c r="BI208" i="1"/>
  <c r="BE208" i="1"/>
  <c r="BD208" i="1"/>
  <c r="AY208" i="1"/>
  <c r="AU208" i="1"/>
  <c r="AT208" i="1"/>
  <c r="AP208" i="1"/>
  <c r="AO208" i="1"/>
  <c r="AK208" i="1"/>
  <c r="AJ208" i="1"/>
  <c r="AF208" i="1"/>
  <c r="AE208" i="1"/>
  <c r="AA208" i="1"/>
  <c r="Z208" i="1"/>
  <c r="Q208" i="1"/>
  <c r="FT207" i="1"/>
  <c r="FQ207" i="1"/>
  <c r="FO207" i="1" s="1"/>
  <c r="FL207" i="1"/>
  <c r="FJ207" i="1" s="1"/>
  <c r="FG207" i="1"/>
  <c r="FE207" i="1" s="1"/>
  <c r="FB207" i="1"/>
  <c r="EZ207" i="1" s="1"/>
  <c r="EW207" i="1"/>
  <c r="EU207" i="1" s="1"/>
  <c r="ER207" i="1"/>
  <c r="EP207" i="1" s="1"/>
  <c r="EM207" i="1"/>
  <c r="EK207" i="1" s="1"/>
  <c r="EH207" i="1"/>
  <c r="EF207" i="1" s="1"/>
  <c r="EC207" i="1"/>
  <c r="EA207" i="1" s="1"/>
  <c r="DX207" i="1"/>
  <c r="DV207" i="1" s="1"/>
  <c r="DS207" i="1"/>
  <c r="DQ207" i="1" s="1"/>
  <c r="DN207" i="1"/>
  <c r="DL207" i="1" s="1"/>
  <c r="DI207" i="1"/>
  <c r="DG207" i="1" s="1"/>
  <c r="DD207" i="1"/>
  <c r="DB207" i="1" s="1"/>
  <c r="CY207" i="1"/>
  <c r="CW207" i="1" s="1"/>
  <c r="CT207" i="1"/>
  <c r="CR207" i="1" s="1"/>
  <c r="CO207" i="1"/>
  <c r="CM207" i="1" s="1"/>
  <c r="CJ207" i="1"/>
  <c r="CH207" i="1" s="1"/>
  <c r="CE207" i="1"/>
  <c r="CC207" i="1" s="1"/>
  <c r="BZ207" i="1"/>
  <c r="BX207" i="1" s="1"/>
  <c r="BU207" i="1"/>
  <c r="BS207" i="1" s="1"/>
  <c r="BO207" i="1"/>
  <c r="BN207" i="1"/>
  <c r="BJ207" i="1"/>
  <c r="BI207" i="1"/>
  <c r="BE207" i="1"/>
  <c r="BD207" i="1"/>
  <c r="AY207" i="1"/>
  <c r="AU207" i="1"/>
  <c r="AT207" i="1"/>
  <c r="AP207" i="1"/>
  <c r="AO207" i="1"/>
  <c r="AK207" i="1"/>
  <c r="AJ207" i="1"/>
  <c r="AF207" i="1"/>
  <c r="AE207" i="1"/>
  <c r="AA207" i="1"/>
  <c r="Z207" i="1"/>
  <c r="Q207" i="1"/>
  <c r="FT205" i="1"/>
  <c r="FQ205" i="1"/>
  <c r="FO205" i="1" s="1"/>
  <c r="FL205" i="1"/>
  <c r="FJ205" i="1" s="1"/>
  <c r="FG205" i="1"/>
  <c r="FE205" i="1" s="1"/>
  <c r="FB205" i="1"/>
  <c r="EZ205" i="1" s="1"/>
  <c r="EW205" i="1"/>
  <c r="EU205" i="1" s="1"/>
  <c r="ER205" i="1"/>
  <c r="EP205" i="1" s="1"/>
  <c r="EM205" i="1"/>
  <c r="EK205" i="1" s="1"/>
  <c r="EH205" i="1"/>
  <c r="EF205" i="1" s="1"/>
  <c r="EC205" i="1"/>
  <c r="EA205" i="1" s="1"/>
  <c r="DX205" i="1"/>
  <c r="DV205" i="1" s="1"/>
  <c r="DS205" i="1"/>
  <c r="DQ205" i="1" s="1"/>
  <c r="DN205" i="1"/>
  <c r="DL205" i="1" s="1"/>
  <c r="DI205" i="1"/>
  <c r="DG205" i="1" s="1"/>
  <c r="DD205" i="1"/>
  <c r="DB205" i="1" s="1"/>
  <c r="CY205" i="1"/>
  <c r="CW205" i="1" s="1"/>
  <c r="CT205" i="1"/>
  <c r="CR205" i="1" s="1"/>
  <c r="CO205" i="1"/>
  <c r="CM205" i="1" s="1"/>
  <c r="CJ205" i="1"/>
  <c r="CH205" i="1" s="1"/>
  <c r="CE205" i="1"/>
  <c r="CC205" i="1" s="1"/>
  <c r="BZ205" i="1"/>
  <c r="BX205" i="1" s="1"/>
  <c r="BU205" i="1"/>
  <c r="BS205" i="1" s="1"/>
  <c r="BO205" i="1"/>
  <c r="BN205" i="1"/>
  <c r="BJ205" i="1"/>
  <c r="BI205" i="1"/>
  <c r="BD205" i="1"/>
  <c r="AY205" i="1"/>
  <c r="AU205" i="1"/>
  <c r="AT205" i="1"/>
  <c r="AP205" i="1"/>
  <c r="AO205" i="1"/>
  <c r="AK205" i="1"/>
  <c r="AJ205" i="1"/>
  <c r="AF205" i="1"/>
  <c r="AE205" i="1"/>
  <c r="AA205" i="1"/>
  <c r="Z205" i="1"/>
  <c r="Q205" i="1"/>
  <c r="FT204" i="1"/>
  <c r="FQ204" i="1"/>
  <c r="FO204" i="1" s="1"/>
  <c r="FL204" i="1"/>
  <c r="FJ204" i="1" s="1"/>
  <c r="FG204" i="1"/>
  <c r="FE204" i="1" s="1"/>
  <c r="FB204" i="1"/>
  <c r="EZ204" i="1" s="1"/>
  <c r="EW204" i="1"/>
  <c r="EU204" i="1" s="1"/>
  <c r="ER204" i="1"/>
  <c r="EP204" i="1" s="1"/>
  <c r="EM204" i="1"/>
  <c r="EK204" i="1" s="1"/>
  <c r="EH204" i="1"/>
  <c r="EF204" i="1" s="1"/>
  <c r="EC204" i="1"/>
  <c r="EA204" i="1" s="1"/>
  <c r="DX204" i="1"/>
  <c r="DV204" i="1" s="1"/>
  <c r="DS204" i="1"/>
  <c r="DQ204" i="1" s="1"/>
  <c r="DN204" i="1"/>
  <c r="DL204" i="1" s="1"/>
  <c r="DI204" i="1"/>
  <c r="DG204" i="1" s="1"/>
  <c r="DD204" i="1"/>
  <c r="DB204" i="1" s="1"/>
  <c r="CY204" i="1"/>
  <c r="CW204" i="1" s="1"/>
  <c r="CT204" i="1"/>
  <c r="CR204" i="1" s="1"/>
  <c r="CO204" i="1"/>
  <c r="CM204" i="1" s="1"/>
  <c r="CJ204" i="1"/>
  <c r="CH204" i="1" s="1"/>
  <c r="CE204" i="1"/>
  <c r="CC204" i="1" s="1"/>
  <c r="BZ204" i="1"/>
  <c r="BX204" i="1" s="1"/>
  <c r="BU204" i="1"/>
  <c r="BS204" i="1" s="1"/>
  <c r="BO204" i="1"/>
  <c r="BN204" i="1"/>
  <c r="BJ204" i="1"/>
  <c r="BI204" i="1"/>
  <c r="BD204" i="1"/>
  <c r="AY204" i="1"/>
  <c r="AU204" i="1"/>
  <c r="AT204" i="1"/>
  <c r="AP204" i="1"/>
  <c r="AO204" i="1"/>
  <c r="AK204" i="1"/>
  <c r="AJ204" i="1"/>
  <c r="AF204" i="1"/>
  <c r="AE204" i="1"/>
  <c r="AA204" i="1"/>
  <c r="Z204" i="1"/>
  <c r="Q204" i="1"/>
  <c r="FT202" i="1"/>
  <c r="FQ202" i="1"/>
  <c r="FO202" i="1" s="1"/>
  <c r="FL202" i="1"/>
  <c r="FJ202" i="1" s="1"/>
  <c r="FG202" i="1"/>
  <c r="FE202" i="1" s="1"/>
  <c r="FB202" i="1"/>
  <c r="EZ202" i="1" s="1"/>
  <c r="EW202" i="1"/>
  <c r="EU202" i="1" s="1"/>
  <c r="ER202" i="1"/>
  <c r="EP202" i="1" s="1"/>
  <c r="EM202" i="1"/>
  <c r="EK202" i="1" s="1"/>
  <c r="EH202" i="1"/>
  <c r="EF202" i="1" s="1"/>
  <c r="EC202" i="1"/>
  <c r="EA202" i="1" s="1"/>
  <c r="DX202" i="1"/>
  <c r="DV202" i="1" s="1"/>
  <c r="DS202" i="1"/>
  <c r="DQ202" i="1" s="1"/>
  <c r="DN202" i="1"/>
  <c r="DL202" i="1" s="1"/>
  <c r="DI202" i="1"/>
  <c r="DG202" i="1" s="1"/>
  <c r="DD202" i="1"/>
  <c r="DB202" i="1" s="1"/>
  <c r="CY202" i="1"/>
  <c r="CW202" i="1" s="1"/>
  <c r="CT202" i="1"/>
  <c r="CR202" i="1" s="1"/>
  <c r="CO202" i="1"/>
  <c r="CM202" i="1" s="1"/>
  <c r="CJ202" i="1"/>
  <c r="CH202" i="1" s="1"/>
  <c r="CE202" i="1"/>
  <c r="CC202" i="1" s="1"/>
  <c r="BZ202" i="1"/>
  <c r="BX202" i="1" s="1"/>
  <c r="BU202" i="1"/>
  <c r="BS202" i="1" s="1"/>
  <c r="BO202" i="1"/>
  <c r="BN202" i="1"/>
  <c r="BJ202" i="1"/>
  <c r="BI202" i="1"/>
  <c r="BE202" i="1"/>
  <c r="BD202" i="1"/>
  <c r="AY202" i="1"/>
  <c r="AU202" i="1"/>
  <c r="AT202" i="1"/>
  <c r="AP202" i="1"/>
  <c r="AO202" i="1"/>
  <c r="AK202" i="1"/>
  <c r="AJ202" i="1"/>
  <c r="AF202" i="1"/>
  <c r="AE202" i="1"/>
  <c r="AA202" i="1"/>
  <c r="Z202" i="1"/>
  <c r="Q202" i="1"/>
  <c r="FT201" i="1"/>
  <c r="FQ201" i="1"/>
  <c r="FO201" i="1" s="1"/>
  <c r="FL201" i="1"/>
  <c r="FJ201" i="1" s="1"/>
  <c r="FG201" i="1"/>
  <c r="FE201" i="1" s="1"/>
  <c r="FB201" i="1"/>
  <c r="EZ201" i="1" s="1"/>
  <c r="EW201" i="1"/>
  <c r="EU201" i="1" s="1"/>
  <c r="ER201" i="1"/>
  <c r="EP201" i="1" s="1"/>
  <c r="EM201" i="1"/>
  <c r="EK201" i="1" s="1"/>
  <c r="EH201" i="1"/>
  <c r="EF201" i="1" s="1"/>
  <c r="EC201" i="1"/>
  <c r="EA201" i="1" s="1"/>
  <c r="DX201" i="1"/>
  <c r="DV201" i="1" s="1"/>
  <c r="DS201" i="1"/>
  <c r="DQ201" i="1" s="1"/>
  <c r="DN201" i="1"/>
  <c r="DL201" i="1" s="1"/>
  <c r="DI201" i="1"/>
  <c r="DG201" i="1" s="1"/>
  <c r="DD201" i="1"/>
  <c r="DB201" i="1" s="1"/>
  <c r="CY201" i="1"/>
  <c r="CW201" i="1" s="1"/>
  <c r="CT201" i="1"/>
  <c r="CR201" i="1" s="1"/>
  <c r="CO201" i="1"/>
  <c r="CM201" i="1" s="1"/>
  <c r="CJ201" i="1"/>
  <c r="CH201" i="1" s="1"/>
  <c r="CE201" i="1"/>
  <c r="CC201" i="1" s="1"/>
  <c r="BZ201" i="1"/>
  <c r="BX201" i="1" s="1"/>
  <c r="BU201" i="1"/>
  <c r="BS201" i="1" s="1"/>
  <c r="BO201" i="1"/>
  <c r="BN201" i="1"/>
  <c r="BJ201" i="1"/>
  <c r="BI201" i="1"/>
  <c r="BE201" i="1"/>
  <c r="BD201" i="1"/>
  <c r="AY201" i="1"/>
  <c r="AU201" i="1"/>
  <c r="AT201" i="1"/>
  <c r="AP201" i="1"/>
  <c r="AO201" i="1"/>
  <c r="AK201" i="1"/>
  <c r="AJ201" i="1"/>
  <c r="AF201" i="1"/>
  <c r="AE201" i="1"/>
  <c r="AA201" i="1"/>
  <c r="Z201" i="1"/>
  <c r="Q201" i="1"/>
  <c r="FT200" i="1"/>
  <c r="FQ200" i="1"/>
  <c r="FO200" i="1" s="1"/>
  <c r="FL200" i="1"/>
  <c r="FJ200" i="1" s="1"/>
  <c r="FG200" i="1"/>
  <c r="FE200" i="1" s="1"/>
  <c r="FB200" i="1"/>
  <c r="EZ200" i="1" s="1"/>
  <c r="EW200" i="1"/>
  <c r="EU200" i="1" s="1"/>
  <c r="ER200" i="1"/>
  <c r="EP200" i="1" s="1"/>
  <c r="EM200" i="1"/>
  <c r="EK200" i="1" s="1"/>
  <c r="EH200" i="1"/>
  <c r="EF200" i="1" s="1"/>
  <c r="EC200" i="1"/>
  <c r="EA200" i="1" s="1"/>
  <c r="DX200" i="1"/>
  <c r="DV200" i="1" s="1"/>
  <c r="DS200" i="1"/>
  <c r="DQ200" i="1" s="1"/>
  <c r="DN200" i="1"/>
  <c r="DL200" i="1" s="1"/>
  <c r="DI200" i="1"/>
  <c r="DG200" i="1" s="1"/>
  <c r="DD200" i="1"/>
  <c r="DB200" i="1" s="1"/>
  <c r="CY200" i="1"/>
  <c r="CW200" i="1" s="1"/>
  <c r="CT200" i="1"/>
  <c r="CR200" i="1" s="1"/>
  <c r="CO200" i="1"/>
  <c r="CM200" i="1" s="1"/>
  <c r="CJ200" i="1"/>
  <c r="CH200" i="1" s="1"/>
  <c r="CE200" i="1"/>
  <c r="CC200" i="1" s="1"/>
  <c r="BZ200" i="1"/>
  <c r="BX200" i="1" s="1"/>
  <c r="BU200" i="1"/>
  <c r="BS200" i="1" s="1"/>
  <c r="BO200" i="1"/>
  <c r="BN200" i="1"/>
  <c r="BJ200" i="1"/>
  <c r="BI200" i="1"/>
  <c r="BE200" i="1"/>
  <c r="BD200" i="1"/>
  <c r="AY200" i="1"/>
  <c r="AU200" i="1"/>
  <c r="AT200" i="1"/>
  <c r="AP200" i="1"/>
  <c r="AO200" i="1"/>
  <c r="AK200" i="1"/>
  <c r="AJ200" i="1"/>
  <c r="AF200" i="1"/>
  <c r="AE200" i="1"/>
  <c r="AA200" i="1"/>
  <c r="Z200" i="1"/>
  <c r="Q200" i="1"/>
  <c r="FT199" i="1"/>
  <c r="FQ199" i="1"/>
  <c r="FO199" i="1" s="1"/>
  <c r="FL199" i="1"/>
  <c r="FJ199" i="1" s="1"/>
  <c r="FG199" i="1"/>
  <c r="FE199" i="1" s="1"/>
  <c r="FB199" i="1"/>
  <c r="EZ199" i="1" s="1"/>
  <c r="EW199" i="1"/>
  <c r="EU199" i="1" s="1"/>
  <c r="ER199" i="1"/>
  <c r="EP199" i="1" s="1"/>
  <c r="EM199" i="1"/>
  <c r="EK199" i="1" s="1"/>
  <c r="EH199" i="1"/>
  <c r="EF199" i="1" s="1"/>
  <c r="EC199" i="1"/>
  <c r="EA199" i="1" s="1"/>
  <c r="DX199" i="1"/>
  <c r="DV199" i="1" s="1"/>
  <c r="DS199" i="1"/>
  <c r="DQ199" i="1" s="1"/>
  <c r="DN199" i="1"/>
  <c r="DL199" i="1" s="1"/>
  <c r="DI199" i="1"/>
  <c r="DG199" i="1" s="1"/>
  <c r="DD199" i="1"/>
  <c r="DB199" i="1" s="1"/>
  <c r="CY199" i="1"/>
  <c r="CW199" i="1" s="1"/>
  <c r="CT199" i="1"/>
  <c r="CR199" i="1" s="1"/>
  <c r="CO199" i="1"/>
  <c r="CM199" i="1" s="1"/>
  <c r="CJ199" i="1"/>
  <c r="CH199" i="1" s="1"/>
  <c r="CE199" i="1"/>
  <c r="CC199" i="1" s="1"/>
  <c r="BZ199" i="1"/>
  <c r="BX199" i="1" s="1"/>
  <c r="BU199" i="1"/>
  <c r="BS199" i="1" s="1"/>
  <c r="BO199" i="1"/>
  <c r="BN199" i="1"/>
  <c r="BJ199" i="1"/>
  <c r="BI199" i="1"/>
  <c r="BE199" i="1"/>
  <c r="BD199" i="1"/>
  <c r="AY199" i="1"/>
  <c r="AU199" i="1"/>
  <c r="AT199" i="1"/>
  <c r="AP199" i="1"/>
  <c r="AO199" i="1"/>
  <c r="AK199" i="1"/>
  <c r="AJ199" i="1"/>
  <c r="AF199" i="1"/>
  <c r="AE199" i="1"/>
  <c r="AA199" i="1"/>
  <c r="Z199" i="1"/>
  <c r="Q199" i="1"/>
  <c r="FT198" i="1"/>
  <c r="FQ198" i="1"/>
  <c r="FO198" i="1" s="1"/>
  <c r="FL198" i="1"/>
  <c r="FJ198" i="1" s="1"/>
  <c r="FG198" i="1"/>
  <c r="FE198" i="1" s="1"/>
  <c r="FB198" i="1"/>
  <c r="EZ198" i="1" s="1"/>
  <c r="EW198" i="1"/>
  <c r="EU198" i="1" s="1"/>
  <c r="ER198" i="1"/>
  <c r="EP198" i="1" s="1"/>
  <c r="EM198" i="1"/>
  <c r="EK198" i="1" s="1"/>
  <c r="EH198" i="1"/>
  <c r="EF198" i="1" s="1"/>
  <c r="EC198" i="1"/>
  <c r="EA198" i="1" s="1"/>
  <c r="DX198" i="1"/>
  <c r="DV198" i="1" s="1"/>
  <c r="DS198" i="1"/>
  <c r="DQ198" i="1" s="1"/>
  <c r="DN198" i="1"/>
  <c r="DL198" i="1" s="1"/>
  <c r="DI198" i="1"/>
  <c r="DG198" i="1" s="1"/>
  <c r="DD198" i="1"/>
  <c r="DB198" i="1" s="1"/>
  <c r="CY198" i="1"/>
  <c r="CW198" i="1" s="1"/>
  <c r="CT198" i="1"/>
  <c r="CR198" i="1" s="1"/>
  <c r="CO198" i="1"/>
  <c r="CM198" i="1" s="1"/>
  <c r="CJ198" i="1"/>
  <c r="CH198" i="1" s="1"/>
  <c r="CE198" i="1"/>
  <c r="CC198" i="1" s="1"/>
  <c r="BZ198" i="1"/>
  <c r="BX198" i="1" s="1"/>
  <c r="BU198" i="1"/>
  <c r="BS198" i="1" s="1"/>
  <c r="BO198" i="1"/>
  <c r="BN198" i="1"/>
  <c r="BJ198" i="1"/>
  <c r="BI198" i="1"/>
  <c r="BE198" i="1"/>
  <c r="BD198" i="1"/>
  <c r="AY198" i="1"/>
  <c r="AU198" i="1"/>
  <c r="AT198" i="1"/>
  <c r="AP198" i="1"/>
  <c r="AO198" i="1"/>
  <c r="AK198" i="1"/>
  <c r="AJ198" i="1"/>
  <c r="AF198" i="1"/>
  <c r="AE198" i="1"/>
  <c r="AA198" i="1"/>
  <c r="Z198" i="1"/>
  <c r="Q198" i="1"/>
  <c r="FT567" i="1"/>
  <c r="FQ567" i="1"/>
  <c r="FO567" i="1" s="1"/>
  <c r="FL567" i="1"/>
  <c r="FJ567" i="1" s="1"/>
  <c r="FG567" i="1"/>
  <c r="FE567" i="1" s="1"/>
  <c r="FB567" i="1"/>
  <c r="EZ567" i="1" s="1"/>
  <c r="EW567" i="1"/>
  <c r="EU567" i="1" s="1"/>
  <c r="ER567" i="1"/>
  <c r="EP567" i="1" s="1"/>
  <c r="EM567" i="1"/>
  <c r="EK567" i="1" s="1"/>
  <c r="EH567" i="1"/>
  <c r="EF567" i="1" s="1"/>
  <c r="EC567" i="1"/>
  <c r="EA567" i="1" s="1"/>
  <c r="DX567" i="1"/>
  <c r="DV567" i="1" s="1"/>
  <c r="DS567" i="1"/>
  <c r="DQ567" i="1" s="1"/>
  <c r="DN567" i="1"/>
  <c r="DL567" i="1" s="1"/>
  <c r="DI567" i="1"/>
  <c r="DG567" i="1" s="1"/>
  <c r="DD567" i="1"/>
  <c r="DB567" i="1" s="1"/>
  <c r="CY567" i="1"/>
  <c r="CW567" i="1" s="1"/>
  <c r="CT567" i="1"/>
  <c r="CR567" i="1" s="1"/>
  <c r="CO567" i="1"/>
  <c r="CM567" i="1" s="1"/>
  <c r="CJ567" i="1"/>
  <c r="CH567" i="1" s="1"/>
  <c r="CE567" i="1"/>
  <c r="CC567" i="1" s="1"/>
  <c r="BZ567" i="1"/>
  <c r="BX567" i="1" s="1"/>
  <c r="BU567" i="1"/>
  <c r="BS567" i="1" s="1"/>
  <c r="BO567" i="1"/>
  <c r="BN567" i="1"/>
  <c r="BJ567" i="1"/>
  <c r="BI567" i="1"/>
  <c r="BE567" i="1"/>
  <c r="BD567" i="1"/>
  <c r="AY567" i="1"/>
  <c r="AU567" i="1"/>
  <c r="AT567" i="1"/>
  <c r="AP567" i="1"/>
  <c r="AO567" i="1"/>
  <c r="AK567" i="1"/>
  <c r="AJ567" i="1"/>
  <c r="AF567" i="1"/>
  <c r="AE567" i="1"/>
  <c r="AA567" i="1"/>
  <c r="Z567" i="1"/>
  <c r="Q567" i="1"/>
  <c r="FT197" i="1"/>
  <c r="FQ197" i="1"/>
  <c r="FO197" i="1" s="1"/>
  <c r="FL197" i="1"/>
  <c r="FJ197" i="1" s="1"/>
  <c r="FG197" i="1"/>
  <c r="FE197" i="1" s="1"/>
  <c r="FB197" i="1"/>
  <c r="EZ197" i="1" s="1"/>
  <c r="EW197" i="1"/>
  <c r="EU197" i="1" s="1"/>
  <c r="ER197" i="1"/>
  <c r="EP197" i="1" s="1"/>
  <c r="EM197" i="1"/>
  <c r="EK197" i="1" s="1"/>
  <c r="EH197" i="1"/>
  <c r="EF197" i="1" s="1"/>
  <c r="EC197" i="1"/>
  <c r="EA197" i="1" s="1"/>
  <c r="DX197" i="1"/>
  <c r="DV197" i="1" s="1"/>
  <c r="DS197" i="1"/>
  <c r="DQ197" i="1" s="1"/>
  <c r="DN197" i="1"/>
  <c r="DL197" i="1" s="1"/>
  <c r="DI197" i="1"/>
  <c r="DG197" i="1" s="1"/>
  <c r="DD197" i="1"/>
  <c r="DB197" i="1" s="1"/>
  <c r="CY197" i="1"/>
  <c r="CW197" i="1" s="1"/>
  <c r="CT197" i="1"/>
  <c r="CR197" i="1" s="1"/>
  <c r="CO197" i="1"/>
  <c r="CM197" i="1" s="1"/>
  <c r="CJ197" i="1"/>
  <c r="CH197" i="1" s="1"/>
  <c r="CE197" i="1"/>
  <c r="CC197" i="1" s="1"/>
  <c r="BZ197" i="1"/>
  <c r="BX197" i="1" s="1"/>
  <c r="BU197" i="1"/>
  <c r="BS197" i="1" s="1"/>
  <c r="BO197" i="1"/>
  <c r="BN197" i="1"/>
  <c r="BJ197" i="1"/>
  <c r="BI197" i="1"/>
  <c r="BD197" i="1"/>
  <c r="AY197" i="1"/>
  <c r="AU197" i="1"/>
  <c r="AT197" i="1"/>
  <c r="AP197" i="1"/>
  <c r="AO197" i="1"/>
  <c r="AK197" i="1"/>
  <c r="AJ197" i="1"/>
  <c r="AF197" i="1"/>
  <c r="AE197" i="1"/>
  <c r="AA197" i="1"/>
  <c r="Z197" i="1"/>
  <c r="Q197" i="1"/>
  <c r="FT196" i="1"/>
  <c r="FQ196" i="1"/>
  <c r="FO196" i="1" s="1"/>
  <c r="FL196" i="1"/>
  <c r="FJ196" i="1" s="1"/>
  <c r="FG196" i="1"/>
  <c r="FE196" i="1" s="1"/>
  <c r="FB196" i="1"/>
  <c r="EZ196" i="1" s="1"/>
  <c r="EW196" i="1"/>
  <c r="EU196" i="1" s="1"/>
  <c r="ER196" i="1"/>
  <c r="EP196" i="1" s="1"/>
  <c r="EM196" i="1"/>
  <c r="EK196" i="1" s="1"/>
  <c r="EH196" i="1"/>
  <c r="EF196" i="1" s="1"/>
  <c r="EC196" i="1"/>
  <c r="EA196" i="1" s="1"/>
  <c r="DX196" i="1"/>
  <c r="DV196" i="1" s="1"/>
  <c r="DS196" i="1"/>
  <c r="DQ196" i="1" s="1"/>
  <c r="DN196" i="1"/>
  <c r="DL196" i="1" s="1"/>
  <c r="DI196" i="1"/>
  <c r="DG196" i="1" s="1"/>
  <c r="DD196" i="1"/>
  <c r="DB196" i="1" s="1"/>
  <c r="CY196" i="1"/>
  <c r="CW196" i="1" s="1"/>
  <c r="CT196" i="1"/>
  <c r="CR196" i="1" s="1"/>
  <c r="CO196" i="1"/>
  <c r="CM196" i="1" s="1"/>
  <c r="CJ196" i="1"/>
  <c r="CH196" i="1" s="1"/>
  <c r="CE196" i="1"/>
  <c r="CC196" i="1" s="1"/>
  <c r="BZ196" i="1"/>
  <c r="BX196" i="1" s="1"/>
  <c r="BU196" i="1"/>
  <c r="BS196" i="1" s="1"/>
  <c r="BO196" i="1"/>
  <c r="BN196" i="1"/>
  <c r="BJ196" i="1"/>
  <c r="BI196" i="1"/>
  <c r="BE196" i="1"/>
  <c r="BD196" i="1"/>
  <c r="AY196" i="1"/>
  <c r="AU196" i="1"/>
  <c r="AT196" i="1"/>
  <c r="AP196" i="1"/>
  <c r="AO196" i="1"/>
  <c r="AK196" i="1"/>
  <c r="AJ196" i="1"/>
  <c r="AF196" i="1"/>
  <c r="AE196" i="1"/>
  <c r="AA196" i="1"/>
  <c r="Z196" i="1"/>
  <c r="Q196" i="1"/>
  <c r="FT566" i="1"/>
  <c r="FQ566" i="1"/>
  <c r="FO566" i="1" s="1"/>
  <c r="FL566" i="1"/>
  <c r="FJ566" i="1" s="1"/>
  <c r="FG566" i="1"/>
  <c r="FE566" i="1" s="1"/>
  <c r="FB566" i="1"/>
  <c r="EZ566" i="1" s="1"/>
  <c r="EW566" i="1"/>
  <c r="EU566" i="1" s="1"/>
  <c r="ER566" i="1"/>
  <c r="EP566" i="1" s="1"/>
  <c r="EM566" i="1"/>
  <c r="EK566" i="1" s="1"/>
  <c r="EH566" i="1"/>
  <c r="EF566" i="1" s="1"/>
  <c r="EC566" i="1"/>
  <c r="EA566" i="1" s="1"/>
  <c r="DX566" i="1"/>
  <c r="DV566" i="1" s="1"/>
  <c r="DS566" i="1"/>
  <c r="DQ566" i="1" s="1"/>
  <c r="DN566" i="1"/>
  <c r="DL566" i="1" s="1"/>
  <c r="DI566" i="1"/>
  <c r="DG566" i="1" s="1"/>
  <c r="DD566" i="1"/>
  <c r="DB566" i="1" s="1"/>
  <c r="CY566" i="1"/>
  <c r="CW566" i="1" s="1"/>
  <c r="CT566" i="1"/>
  <c r="CR566" i="1" s="1"/>
  <c r="CO566" i="1"/>
  <c r="CM566" i="1" s="1"/>
  <c r="CJ566" i="1"/>
  <c r="CH566" i="1" s="1"/>
  <c r="CE566" i="1"/>
  <c r="CC566" i="1" s="1"/>
  <c r="BZ566" i="1"/>
  <c r="BX566" i="1" s="1"/>
  <c r="BU566" i="1"/>
  <c r="BS566" i="1" s="1"/>
  <c r="BO566" i="1"/>
  <c r="BN566" i="1"/>
  <c r="BJ566" i="1"/>
  <c r="BI566" i="1"/>
  <c r="BE566" i="1"/>
  <c r="BD566" i="1"/>
  <c r="AY566" i="1"/>
  <c r="AU566" i="1"/>
  <c r="AT566" i="1"/>
  <c r="AP566" i="1"/>
  <c r="AO566" i="1"/>
  <c r="AK566" i="1"/>
  <c r="AJ566" i="1"/>
  <c r="AF566" i="1"/>
  <c r="AE566" i="1"/>
  <c r="AA566" i="1"/>
  <c r="Z566" i="1"/>
  <c r="Q566" i="1"/>
  <c r="FT195" i="1"/>
  <c r="FQ195" i="1"/>
  <c r="FO195" i="1" s="1"/>
  <c r="FL195" i="1"/>
  <c r="FJ195" i="1" s="1"/>
  <c r="FG195" i="1"/>
  <c r="FE195" i="1" s="1"/>
  <c r="FB195" i="1"/>
  <c r="EZ195" i="1" s="1"/>
  <c r="EW195" i="1"/>
  <c r="EU195" i="1" s="1"/>
  <c r="ER195" i="1"/>
  <c r="EP195" i="1" s="1"/>
  <c r="EM195" i="1"/>
  <c r="EK195" i="1" s="1"/>
  <c r="EH195" i="1"/>
  <c r="EF195" i="1" s="1"/>
  <c r="EC195" i="1"/>
  <c r="EA195" i="1" s="1"/>
  <c r="DX195" i="1"/>
  <c r="DV195" i="1" s="1"/>
  <c r="DS195" i="1"/>
  <c r="DQ195" i="1" s="1"/>
  <c r="DN195" i="1"/>
  <c r="DL195" i="1" s="1"/>
  <c r="DI195" i="1"/>
  <c r="DG195" i="1" s="1"/>
  <c r="DD195" i="1"/>
  <c r="DB195" i="1" s="1"/>
  <c r="CY195" i="1"/>
  <c r="CW195" i="1" s="1"/>
  <c r="CT195" i="1"/>
  <c r="CR195" i="1" s="1"/>
  <c r="CO195" i="1"/>
  <c r="CM195" i="1" s="1"/>
  <c r="CJ195" i="1"/>
  <c r="CH195" i="1" s="1"/>
  <c r="CE195" i="1"/>
  <c r="CC195" i="1" s="1"/>
  <c r="BZ195" i="1"/>
  <c r="BX195" i="1" s="1"/>
  <c r="BU195" i="1"/>
  <c r="BS195" i="1" s="1"/>
  <c r="BO195" i="1"/>
  <c r="BN195" i="1"/>
  <c r="BJ195" i="1"/>
  <c r="BI195" i="1"/>
  <c r="BE195" i="1"/>
  <c r="BD195" i="1"/>
  <c r="AY195" i="1"/>
  <c r="AU195" i="1"/>
  <c r="AT195" i="1"/>
  <c r="AP195" i="1"/>
  <c r="AO195" i="1"/>
  <c r="AK195" i="1"/>
  <c r="AJ195" i="1"/>
  <c r="AF195" i="1"/>
  <c r="AE195" i="1"/>
  <c r="AA195" i="1"/>
  <c r="Z195" i="1"/>
  <c r="Q195" i="1"/>
  <c r="FT564" i="1"/>
  <c r="FQ564" i="1"/>
  <c r="FO564" i="1" s="1"/>
  <c r="FL564" i="1"/>
  <c r="FJ564" i="1" s="1"/>
  <c r="FG564" i="1"/>
  <c r="FE564" i="1" s="1"/>
  <c r="FB564" i="1"/>
  <c r="EZ564" i="1" s="1"/>
  <c r="EW564" i="1"/>
  <c r="EU564" i="1" s="1"/>
  <c r="ER564" i="1"/>
  <c r="EP564" i="1" s="1"/>
  <c r="EM564" i="1"/>
  <c r="EK564" i="1" s="1"/>
  <c r="EH564" i="1"/>
  <c r="EF564" i="1" s="1"/>
  <c r="EC564" i="1"/>
  <c r="EA564" i="1" s="1"/>
  <c r="DX564" i="1"/>
  <c r="DV564" i="1" s="1"/>
  <c r="DS564" i="1"/>
  <c r="DQ564" i="1" s="1"/>
  <c r="DN564" i="1"/>
  <c r="DL564" i="1" s="1"/>
  <c r="DI564" i="1"/>
  <c r="DG564" i="1" s="1"/>
  <c r="DD564" i="1"/>
  <c r="DB564" i="1" s="1"/>
  <c r="CY564" i="1"/>
  <c r="CW564" i="1" s="1"/>
  <c r="CT564" i="1"/>
  <c r="CR564" i="1" s="1"/>
  <c r="CO564" i="1"/>
  <c r="CM564" i="1" s="1"/>
  <c r="CJ564" i="1"/>
  <c r="CH564" i="1" s="1"/>
  <c r="CE564" i="1"/>
  <c r="CC564" i="1" s="1"/>
  <c r="BZ564" i="1"/>
  <c r="BX564" i="1" s="1"/>
  <c r="BU564" i="1"/>
  <c r="BS564" i="1" s="1"/>
  <c r="BO564" i="1"/>
  <c r="BN564" i="1"/>
  <c r="BJ564" i="1"/>
  <c r="BI564" i="1"/>
  <c r="BE564" i="1"/>
  <c r="BD564" i="1"/>
  <c r="AY564" i="1"/>
  <c r="AU564" i="1"/>
  <c r="AT564" i="1"/>
  <c r="AP564" i="1"/>
  <c r="AO564" i="1"/>
  <c r="AK564" i="1"/>
  <c r="AJ564" i="1"/>
  <c r="AF564" i="1"/>
  <c r="AE564" i="1"/>
  <c r="AA564" i="1"/>
  <c r="Z564" i="1"/>
  <c r="Q564" i="1"/>
  <c r="FT563" i="1"/>
  <c r="FQ563" i="1"/>
  <c r="FO563" i="1" s="1"/>
  <c r="FL563" i="1"/>
  <c r="FJ563" i="1" s="1"/>
  <c r="FG563" i="1"/>
  <c r="FE563" i="1" s="1"/>
  <c r="FB563" i="1"/>
  <c r="EZ563" i="1" s="1"/>
  <c r="EW563" i="1"/>
  <c r="EU563" i="1" s="1"/>
  <c r="ER563" i="1"/>
  <c r="EP563" i="1" s="1"/>
  <c r="EM563" i="1"/>
  <c r="EK563" i="1" s="1"/>
  <c r="EH563" i="1"/>
  <c r="EF563" i="1" s="1"/>
  <c r="EC563" i="1"/>
  <c r="EA563" i="1" s="1"/>
  <c r="DX563" i="1"/>
  <c r="DV563" i="1" s="1"/>
  <c r="DS563" i="1"/>
  <c r="DQ563" i="1" s="1"/>
  <c r="DN563" i="1"/>
  <c r="DL563" i="1" s="1"/>
  <c r="DI563" i="1"/>
  <c r="DG563" i="1" s="1"/>
  <c r="DD563" i="1"/>
  <c r="DB563" i="1" s="1"/>
  <c r="CY563" i="1"/>
  <c r="CW563" i="1" s="1"/>
  <c r="CT563" i="1"/>
  <c r="CR563" i="1" s="1"/>
  <c r="CO563" i="1"/>
  <c r="CM563" i="1" s="1"/>
  <c r="CJ563" i="1"/>
  <c r="CH563" i="1" s="1"/>
  <c r="CE563" i="1"/>
  <c r="CC563" i="1" s="1"/>
  <c r="BZ563" i="1"/>
  <c r="BX563" i="1" s="1"/>
  <c r="BU563" i="1"/>
  <c r="BS563" i="1" s="1"/>
  <c r="BO563" i="1"/>
  <c r="BN563" i="1"/>
  <c r="BJ563" i="1"/>
  <c r="BI563" i="1"/>
  <c r="BE563" i="1"/>
  <c r="BD563" i="1"/>
  <c r="AY563" i="1"/>
  <c r="AU563" i="1"/>
  <c r="AT563" i="1"/>
  <c r="AP563" i="1"/>
  <c r="AO563" i="1"/>
  <c r="AK563" i="1"/>
  <c r="AJ563" i="1"/>
  <c r="AF563" i="1"/>
  <c r="AE563" i="1"/>
  <c r="AA563" i="1"/>
  <c r="Z563" i="1"/>
  <c r="Q563" i="1"/>
  <c r="FT562" i="1"/>
  <c r="FQ562" i="1"/>
  <c r="FO562" i="1" s="1"/>
  <c r="FL562" i="1"/>
  <c r="FJ562" i="1" s="1"/>
  <c r="FG562" i="1"/>
  <c r="FE562" i="1" s="1"/>
  <c r="FB562" i="1"/>
  <c r="EZ562" i="1" s="1"/>
  <c r="EW562" i="1"/>
  <c r="EU562" i="1" s="1"/>
  <c r="ER562" i="1"/>
  <c r="EP562" i="1" s="1"/>
  <c r="EM562" i="1"/>
  <c r="EK562" i="1" s="1"/>
  <c r="EH562" i="1"/>
  <c r="EF562" i="1" s="1"/>
  <c r="EC562" i="1"/>
  <c r="EA562" i="1" s="1"/>
  <c r="DX562" i="1"/>
  <c r="DV562" i="1" s="1"/>
  <c r="DS562" i="1"/>
  <c r="DQ562" i="1" s="1"/>
  <c r="DN562" i="1"/>
  <c r="DL562" i="1" s="1"/>
  <c r="DI562" i="1"/>
  <c r="DG562" i="1" s="1"/>
  <c r="DD562" i="1"/>
  <c r="DB562" i="1" s="1"/>
  <c r="CY562" i="1"/>
  <c r="CW562" i="1" s="1"/>
  <c r="CT562" i="1"/>
  <c r="CR562" i="1" s="1"/>
  <c r="CO562" i="1"/>
  <c r="CM562" i="1" s="1"/>
  <c r="CJ562" i="1"/>
  <c r="CH562" i="1" s="1"/>
  <c r="CE562" i="1"/>
  <c r="CC562" i="1" s="1"/>
  <c r="BZ562" i="1"/>
  <c r="BX562" i="1" s="1"/>
  <c r="BU562" i="1"/>
  <c r="BS562" i="1" s="1"/>
  <c r="BO562" i="1"/>
  <c r="BN562" i="1"/>
  <c r="BJ562" i="1"/>
  <c r="BI562" i="1"/>
  <c r="BE562" i="1"/>
  <c r="BD562" i="1"/>
  <c r="AY562" i="1"/>
  <c r="AU562" i="1"/>
  <c r="AT562" i="1"/>
  <c r="AP562" i="1"/>
  <c r="AO562" i="1"/>
  <c r="AK562" i="1"/>
  <c r="AJ562" i="1"/>
  <c r="AF562" i="1"/>
  <c r="AE562" i="1"/>
  <c r="AA562" i="1"/>
  <c r="Z562" i="1"/>
  <c r="Q562" i="1"/>
  <c r="FT561" i="1"/>
  <c r="FQ561" i="1"/>
  <c r="FO561" i="1" s="1"/>
  <c r="FL561" i="1"/>
  <c r="FJ561" i="1" s="1"/>
  <c r="FG561" i="1"/>
  <c r="FE561" i="1" s="1"/>
  <c r="FB561" i="1"/>
  <c r="EZ561" i="1" s="1"/>
  <c r="EW561" i="1"/>
  <c r="EU561" i="1" s="1"/>
  <c r="ER561" i="1"/>
  <c r="EP561" i="1" s="1"/>
  <c r="EM561" i="1"/>
  <c r="EK561" i="1" s="1"/>
  <c r="EH561" i="1"/>
  <c r="EF561" i="1" s="1"/>
  <c r="EC561" i="1"/>
  <c r="EA561" i="1" s="1"/>
  <c r="DX561" i="1"/>
  <c r="DV561" i="1" s="1"/>
  <c r="DS561" i="1"/>
  <c r="DQ561" i="1" s="1"/>
  <c r="DN561" i="1"/>
  <c r="DL561" i="1" s="1"/>
  <c r="DI561" i="1"/>
  <c r="DG561" i="1" s="1"/>
  <c r="DD561" i="1"/>
  <c r="DB561" i="1" s="1"/>
  <c r="CY561" i="1"/>
  <c r="CW561" i="1" s="1"/>
  <c r="CT561" i="1"/>
  <c r="CR561" i="1" s="1"/>
  <c r="CO561" i="1"/>
  <c r="CM561" i="1" s="1"/>
  <c r="CJ561" i="1"/>
  <c r="CH561" i="1" s="1"/>
  <c r="CE561" i="1"/>
  <c r="CC561" i="1" s="1"/>
  <c r="BZ561" i="1"/>
  <c r="BX561" i="1" s="1"/>
  <c r="BU561" i="1"/>
  <c r="BS561" i="1" s="1"/>
  <c r="BO561" i="1"/>
  <c r="BN561" i="1"/>
  <c r="BJ561" i="1"/>
  <c r="BI561" i="1"/>
  <c r="BD561" i="1"/>
  <c r="AY561" i="1"/>
  <c r="AU561" i="1"/>
  <c r="AT561" i="1"/>
  <c r="AP561" i="1"/>
  <c r="AO561" i="1"/>
  <c r="AK561" i="1"/>
  <c r="AJ561" i="1"/>
  <c r="AF561" i="1"/>
  <c r="AE561" i="1"/>
  <c r="AA561" i="1"/>
  <c r="Z561" i="1"/>
  <c r="Q561" i="1"/>
  <c r="FT194" i="1"/>
  <c r="FQ194" i="1"/>
  <c r="FO194" i="1" s="1"/>
  <c r="FL194" i="1"/>
  <c r="FJ194" i="1" s="1"/>
  <c r="FG194" i="1"/>
  <c r="FE194" i="1" s="1"/>
  <c r="FB194" i="1"/>
  <c r="EZ194" i="1" s="1"/>
  <c r="EW194" i="1"/>
  <c r="EU194" i="1" s="1"/>
  <c r="ER194" i="1"/>
  <c r="EP194" i="1" s="1"/>
  <c r="EM194" i="1"/>
  <c r="EK194" i="1" s="1"/>
  <c r="EH194" i="1"/>
  <c r="EF194" i="1" s="1"/>
  <c r="EC194" i="1"/>
  <c r="EA194" i="1" s="1"/>
  <c r="DX194" i="1"/>
  <c r="DV194" i="1" s="1"/>
  <c r="DS194" i="1"/>
  <c r="DQ194" i="1" s="1"/>
  <c r="DN194" i="1"/>
  <c r="DL194" i="1" s="1"/>
  <c r="DI194" i="1"/>
  <c r="DG194" i="1" s="1"/>
  <c r="DD194" i="1"/>
  <c r="DB194" i="1" s="1"/>
  <c r="CY194" i="1"/>
  <c r="CW194" i="1" s="1"/>
  <c r="CT194" i="1"/>
  <c r="CR194" i="1" s="1"/>
  <c r="CO194" i="1"/>
  <c r="CM194" i="1" s="1"/>
  <c r="CJ194" i="1"/>
  <c r="CH194" i="1" s="1"/>
  <c r="CE194" i="1"/>
  <c r="CC194" i="1" s="1"/>
  <c r="BZ194" i="1"/>
  <c r="BX194" i="1" s="1"/>
  <c r="BU194" i="1"/>
  <c r="BS194" i="1" s="1"/>
  <c r="BO194" i="1"/>
  <c r="BN194" i="1"/>
  <c r="BJ194" i="1"/>
  <c r="BI194" i="1"/>
  <c r="BE194" i="1"/>
  <c r="BD194" i="1"/>
  <c r="AY194" i="1"/>
  <c r="AU194" i="1"/>
  <c r="AT194" i="1"/>
  <c r="AP194" i="1"/>
  <c r="AO194" i="1"/>
  <c r="AK194" i="1"/>
  <c r="AJ194" i="1"/>
  <c r="AF194" i="1"/>
  <c r="AE194" i="1"/>
  <c r="AA194" i="1"/>
  <c r="Z194" i="1"/>
  <c r="Q194" i="1"/>
  <c r="FT560" i="1"/>
  <c r="FQ560" i="1"/>
  <c r="FO560" i="1" s="1"/>
  <c r="FL560" i="1"/>
  <c r="FJ560" i="1" s="1"/>
  <c r="FG560" i="1"/>
  <c r="FE560" i="1" s="1"/>
  <c r="FB560" i="1"/>
  <c r="EZ560" i="1" s="1"/>
  <c r="EW560" i="1"/>
  <c r="EU560" i="1" s="1"/>
  <c r="ER560" i="1"/>
  <c r="EP560" i="1" s="1"/>
  <c r="EM560" i="1"/>
  <c r="EK560" i="1" s="1"/>
  <c r="EH560" i="1"/>
  <c r="EF560" i="1" s="1"/>
  <c r="EC560" i="1"/>
  <c r="EA560" i="1" s="1"/>
  <c r="DX560" i="1"/>
  <c r="DV560" i="1" s="1"/>
  <c r="DS560" i="1"/>
  <c r="DQ560" i="1" s="1"/>
  <c r="DN560" i="1"/>
  <c r="DL560" i="1" s="1"/>
  <c r="DI560" i="1"/>
  <c r="DG560" i="1" s="1"/>
  <c r="DD560" i="1"/>
  <c r="DB560" i="1" s="1"/>
  <c r="CY560" i="1"/>
  <c r="CW560" i="1" s="1"/>
  <c r="CT560" i="1"/>
  <c r="CR560" i="1" s="1"/>
  <c r="CO560" i="1"/>
  <c r="CM560" i="1" s="1"/>
  <c r="CJ560" i="1"/>
  <c r="CH560" i="1" s="1"/>
  <c r="CE560" i="1"/>
  <c r="CC560" i="1" s="1"/>
  <c r="BZ560" i="1"/>
  <c r="BX560" i="1" s="1"/>
  <c r="BU560" i="1"/>
  <c r="BS560" i="1" s="1"/>
  <c r="BO560" i="1"/>
  <c r="BN560" i="1"/>
  <c r="BJ560" i="1"/>
  <c r="BI560" i="1"/>
  <c r="BD560" i="1"/>
  <c r="AY560" i="1"/>
  <c r="AU560" i="1"/>
  <c r="AT560" i="1"/>
  <c r="AP560" i="1"/>
  <c r="AO560" i="1"/>
  <c r="AK560" i="1"/>
  <c r="AJ560" i="1"/>
  <c r="AF560" i="1"/>
  <c r="AE560" i="1"/>
  <c r="AA560" i="1"/>
  <c r="Z560" i="1"/>
  <c r="Q560" i="1"/>
  <c r="FT193" i="1"/>
  <c r="FQ193" i="1"/>
  <c r="FO193" i="1" s="1"/>
  <c r="FL193" i="1"/>
  <c r="FJ193" i="1" s="1"/>
  <c r="FG193" i="1"/>
  <c r="FE193" i="1" s="1"/>
  <c r="FB193" i="1"/>
  <c r="EZ193" i="1" s="1"/>
  <c r="EW193" i="1"/>
  <c r="EU193" i="1" s="1"/>
  <c r="ER193" i="1"/>
  <c r="EP193" i="1" s="1"/>
  <c r="EM193" i="1"/>
  <c r="EK193" i="1" s="1"/>
  <c r="EH193" i="1"/>
  <c r="EF193" i="1" s="1"/>
  <c r="EC193" i="1"/>
  <c r="EA193" i="1" s="1"/>
  <c r="DX193" i="1"/>
  <c r="DV193" i="1" s="1"/>
  <c r="DS193" i="1"/>
  <c r="DQ193" i="1" s="1"/>
  <c r="DN193" i="1"/>
  <c r="DL193" i="1" s="1"/>
  <c r="DI193" i="1"/>
  <c r="DG193" i="1" s="1"/>
  <c r="DD193" i="1"/>
  <c r="DB193" i="1" s="1"/>
  <c r="CY193" i="1"/>
  <c r="CW193" i="1" s="1"/>
  <c r="CT193" i="1"/>
  <c r="CR193" i="1" s="1"/>
  <c r="CO193" i="1"/>
  <c r="CM193" i="1" s="1"/>
  <c r="CJ193" i="1"/>
  <c r="CH193" i="1" s="1"/>
  <c r="CE193" i="1"/>
  <c r="CC193" i="1" s="1"/>
  <c r="BZ193" i="1"/>
  <c r="BX193" i="1" s="1"/>
  <c r="BU193" i="1"/>
  <c r="BS193" i="1" s="1"/>
  <c r="BO193" i="1"/>
  <c r="BN193" i="1"/>
  <c r="BJ193" i="1"/>
  <c r="BI193" i="1"/>
  <c r="BE193" i="1"/>
  <c r="BD193" i="1"/>
  <c r="AY193" i="1"/>
  <c r="AU193" i="1"/>
  <c r="AT193" i="1"/>
  <c r="AP193" i="1"/>
  <c r="AO193" i="1"/>
  <c r="AK193" i="1"/>
  <c r="AJ193" i="1"/>
  <c r="AF193" i="1"/>
  <c r="AE193" i="1"/>
  <c r="AA193" i="1"/>
  <c r="Z193" i="1"/>
  <c r="Q193" i="1"/>
  <c r="FT559" i="1"/>
  <c r="FQ559" i="1"/>
  <c r="FO559" i="1" s="1"/>
  <c r="FL559" i="1"/>
  <c r="FJ559" i="1" s="1"/>
  <c r="FG559" i="1"/>
  <c r="FE559" i="1" s="1"/>
  <c r="FB559" i="1"/>
  <c r="EZ559" i="1" s="1"/>
  <c r="EW559" i="1"/>
  <c r="EU559" i="1" s="1"/>
  <c r="ER559" i="1"/>
  <c r="EP559" i="1" s="1"/>
  <c r="EM559" i="1"/>
  <c r="EK559" i="1" s="1"/>
  <c r="EH559" i="1"/>
  <c r="EF559" i="1" s="1"/>
  <c r="EC559" i="1"/>
  <c r="EA559" i="1" s="1"/>
  <c r="DX559" i="1"/>
  <c r="DV559" i="1" s="1"/>
  <c r="DS559" i="1"/>
  <c r="DQ559" i="1" s="1"/>
  <c r="DN559" i="1"/>
  <c r="DL559" i="1" s="1"/>
  <c r="DI559" i="1"/>
  <c r="DG559" i="1" s="1"/>
  <c r="DD559" i="1"/>
  <c r="DB559" i="1" s="1"/>
  <c r="CY559" i="1"/>
  <c r="CW559" i="1" s="1"/>
  <c r="CT559" i="1"/>
  <c r="CR559" i="1" s="1"/>
  <c r="CO559" i="1"/>
  <c r="CM559" i="1" s="1"/>
  <c r="CJ559" i="1"/>
  <c r="CH559" i="1" s="1"/>
  <c r="CE559" i="1"/>
  <c r="CC559" i="1" s="1"/>
  <c r="BZ559" i="1"/>
  <c r="BX559" i="1" s="1"/>
  <c r="BU559" i="1"/>
  <c r="BS559" i="1" s="1"/>
  <c r="BO559" i="1"/>
  <c r="BN559" i="1"/>
  <c r="BJ559" i="1"/>
  <c r="BI559" i="1"/>
  <c r="BD559" i="1"/>
  <c r="AY559" i="1"/>
  <c r="AU559" i="1"/>
  <c r="AT559" i="1"/>
  <c r="AP559" i="1"/>
  <c r="AO559" i="1"/>
  <c r="AK559" i="1"/>
  <c r="AJ559" i="1"/>
  <c r="AF559" i="1"/>
  <c r="AE559" i="1"/>
  <c r="AA559" i="1"/>
  <c r="Z559" i="1"/>
  <c r="Q559" i="1"/>
  <c r="FT558" i="1"/>
  <c r="FQ558" i="1"/>
  <c r="FO558" i="1" s="1"/>
  <c r="FL558" i="1"/>
  <c r="FJ558" i="1" s="1"/>
  <c r="FG558" i="1"/>
  <c r="FE558" i="1" s="1"/>
  <c r="FB558" i="1"/>
  <c r="EZ558" i="1" s="1"/>
  <c r="EW558" i="1"/>
  <c r="EU558" i="1" s="1"/>
  <c r="ER558" i="1"/>
  <c r="EP558" i="1" s="1"/>
  <c r="EM558" i="1"/>
  <c r="EK558" i="1" s="1"/>
  <c r="EH558" i="1"/>
  <c r="EF558" i="1" s="1"/>
  <c r="EC558" i="1"/>
  <c r="EA558" i="1" s="1"/>
  <c r="DX558" i="1"/>
  <c r="DV558" i="1" s="1"/>
  <c r="DS558" i="1"/>
  <c r="DQ558" i="1" s="1"/>
  <c r="DN558" i="1"/>
  <c r="DL558" i="1" s="1"/>
  <c r="DI558" i="1"/>
  <c r="DG558" i="1" s="1"/>
  <c r="DD558" i="1"/>
  <c r="DB558" i="1" s="1"/>
  <c r="CY558" i="1"/>
  <c r="CW558" i="1" s="1"/>
  <c r="CT558" i="1"/>
  <c r="CR558" i="1" s="1"/>
  <c r="CO558" i="1"/>
  <c r="CM558" i="1" s="1"/>
  <c r="CJ558" i="1"/>
  <c r="CH558" i="1" s="1"/>
  <c r="CE558" i="1"/>
  <c r="CC558" i="1" s="1"/>
  <c r="BZ558" i="1"/>
  <c r="BX558" i="1" s="1"/>
  <c r="BU558" i="1"/>
  <c r="BS558" i="1" s="1"/>
  <c r="BO558" i="1"/>
  <c r="BN558" i="1"/>
  <c r="BJ558" i="1"/>
  <c r="BI558" i="1"/>
  <c r="BD558" i="1"/>
  <c r="AY558" i="1"/>
  <c r="AU558" i="1"/>
  <c r="AT558" i="1"/>
  <c r="AP558" i="1"/>
  <c r="AO558" i="1"/>
  <c r="AK558" i="1"/>
  <c r="AJ558" i="1"/>
  <c r="AF558" i="1"/>
  <c r="AE558" i="1"/>
  <c r="AA558" i="1"/>
  <c r="Z558" i="1"/>
  <c r="Q558" i="1"/>
  <c r="FT192" i="1"/>
  <c r="FQ192" i="1"/>
  <c r="FO192" i="1" s="1"/>
  <c r="FL192" i="1"/>
  <c r="FJ192" i="1" s="1"/>
  <c r="FG192" i="1"/>
  <c r="FE192" i="1" s="1"/>
  <c r="FB192" i="1"/>
  <c r="EZ192" i="1" s="1"/>
  <c r="EW192" i="1"/>
  <c r="EU192" i="1" s="1"/>
  <c r="ER192" i="1"/>
  <c r="EP192" i="1" s="1"/>
  <c r="EM192" i="1"/>
  <c r="EK192" i="1" s="1"/>
  <c r="EH192" i="1"/>
  <c r="EF192" i="1" s="1"/>
  <c r="EC192" i="1"/>
  <c r="EA192" i="1" s="1"/>
  <c r="DX192" i="1"/>
  <c r="DV192" i="1" s="1"/>
  <c r="DS192" i="1"/>
  <c r="DQ192" i="1" s="1"/>
  <c r="DN192" i="1"/>
  <c r="DL192" i="1" s="1"/>
  <c r="DI192" i="1"/>
  <c r="DG192" i="1" s="1"/>
  <c r="DD192" i="1"/>
  <c r="DB192" i="1" s="1"/>
  <c r="CY192" i="1"/>
  <c r="CW192" i="1" s="1"/>
  <c r="CT192" i="1"/>
  <c r="CR192" i="1" s="1"/>
  <c r="CO192" i="1"/>
  <c r="CM192" i="1" s="1"/>
  <c r="CJ192" i="1"/>
  <c r="CH192" i="1" s="1"/>
  <c r="CE192" i="1"/>
  <c r="CC192" i="1" s="1"/>
  <c r="BZ192" i="1"/>
  <c r="BX192" i="1" s="1"/>
  <c r="BU192" i="1"/>
  <c r="BS192" i="1" s="1"/>
  <c r="BO192" i="1"/>
  <c r="BN192" i="1"/>
  <c r="BJ192" i="1"/>
  <c r="BI192" i="1"/>
  <c r="BE192" i="1"/>
  <c r="BD192" i="1"/>
  <c r="AY192" i="1"/>
  <c r="AU192" i="1"/>
  <c r="AT192" i="1"/>
  <c r="AP192" i="1"/>
  <c r="AO192" i="1"/>
  <c r="AK192" i="1"/>
  <c r="AJ192" i="1"/>
  <c r="AF192" i="1"/>
  <c r="AE192" i="1"/>
  <c r="AA192" i="1"/>
  <c r="Z192" i="1"/>
  <c r="Q192" i="1"/>
  <c r="FT191" i="1"/>
  <c r="FQ191" i="1"/>
  <c r="FO191" i="1" s="1"/>
  <c r="FL191" i="1"/>
  <c r="FJ191" i="1" s="1"/>
  <c r="FG191" i="1"/>
  <c r="FE191" i="1" s="1"/>
  <c r="FB191" i="1"/>
  <c r="EZ191" i="1" s="1"/>
  <c r="EW191" i="1"/>
  <c r="EU191" i="1" s="1"/>
  <c r="ER191" i="1"/>
  <c r="EP191" i="1" s="1"/>
  <c r="EM191" i="1"/>
  <c r="EK191" i="1" s="1"/>
  <c r="EH191" i="1"/>
  <c r="EF191" i="1" s="1"/>
  <c r="EC191" i="1"/>
  <c r="EA191" i="1" s="1"/>
  <c r="DX191" i="1"/>
  <c r="DV191" i="1" s="1"/>
  <c r="DS191" i="1"/>
  <c r="DQ191" i="1" s="1"/>
  <c r="DN191" i="1"/>
  <c r="DL191" i="1" s="1"/>
  <c r="DI191" i="1"/>
  <c r="DG191" i="1" s="1"/>
  <c r="DD191" i="1"/>
  <c r="DB191" i="1" s="1"/>
  <c r="CY191" i="1"/>
  <c r="CW191" i="1" s="1"/>
  <c r="CT191" i="1"/>
  <c r="CR191" i="1" s="1"/>
  <c r="CO191" i="1"/>
  <c r="CM191" i="1" s="1"/>
  <c r="CJ191" i="1"/>
  <c r="CH191" i="1" s="1"/>
  <c r="CE191" i="1"/>
  <c r="CC191" i="1" s="1"/>
  <c r="BZ191" i="1"/>
  <c r="BX191" i="1" s="1"/>
  <c r="BU191" i="1"/>
  <c r="BS191" i="1" s="1"/>
  <c r="BO191" i="1"/>
  <c r="BN191" i="1"/>
  <c r="BJ191" i="1"/>
  <c r="BI191" i="1"/>
  <c r="BE191" i="1"/>
  <c r="BD191" i="1"/>
  <c r="AY191" i="1"/>
  <c r="AU191" i="1"/>
  <c r="AT191" i="1"/>
  <c r="AP191" i="1"/>
  <c r="AO191" i="1"/>
  <c r="AK191" i="1"/>
  <c r="AJ191" i="1"/>
  <c r="AF191" i="1"/>
  <c r="AE191" i="1"/>
  <c r="AA191" i="1"/>
  <c r="Z191" i="1"/>
  <c r="Q191" i="1"/>
  <c r="FT190" i="1"/>
  <c r="FQ190" i="1"/>
  <c r="FO190" i="1" s="1"/>
  <c r="FL190" i="1"/>
  <c r="FJ190" i="1" s="1"/>
  <c r="FG190" i="1"/>
  <c r="FE190" i="1" s="1"/>
  <c r="FB190" i="1"/>
  <c r="EZ190" i="1" s="1"/>
  <c r="EW190" i="1"/>
  <c r="EU190" i="1" s="1"/>
  <c r="ER190" i="1"/>
  <c r="EP190" i="1" s="1"/>
  <c r="EM190" i="1"/>
  <c r="EK190" i="1" s="1"/>
  <c r="EH190" i="1"/>
  <c r="EF190" i="1" s="1"/>
  <c r="EC190" i="1"/>
  <c r="EA190" i="1" s="1"/>
  <c r="DX190" i="1"/>
  <c r="DV190" i="1" s="1"/>
  <c r="DS190" i="1"/>
  <c r="DQ190" i="1" s="1"/>
  <c r="DN190" i="1"/>
  <c r="DL190" i="1" s="1"/>
  <c r="DI190" i="1"/>
  <c r="DG190" i="1" s="1"/>
  <c r="DD190" i="1"/>
  <c r="DB190" i="1" s="1"/>
  <c r="CY190" i="1"/>
  <c r="CW190" i="1" s="1"/>
  <c r="CT190" i="1"/>
  <c r="CR190" i="1" s="1"/>
  <c r="CO190" i="1"/>
  <c r="CM190" i="1" s="1"/>
  <c r="CJ190" i="1"/>
  <c r="CH190" i="1" s="1"/>
  <c r="CE190" i="1"/>
  <c r="CC190" i="1" s="1"/>
  <c r="BZ190" i="1"/>
  <c r="BX190" i="1" s="1"/>
  <c r="BU190" i="1"/>
  <c r="BS190" i="1" s="1"/>
  <c r="BO190" i="1"/>
  <c r="BN190" i="1"/>
  <c r="BJ190" i="1"/>
  <c r="BI190" i="1"/>
  <c r="BE190" i="1"/>
  <c r="BD190" i="1"/>
  <c r="AY190" i="1"/>
  <c r="AU190" i="1"/>
  <c r="AT190" i="1"/>
  <c r="AP190" i="1"/>
  <c r="AO190" i="1"/>
  <c r="AK190" i="1"/>
  <c r="AJ190" i="1"/>
  <c r="AF190" i="1"/>
  <c r="AE190" i="1"/>
  <c r="AA190" i="1"/>
  <c r="Z190" i="1"/>
  <c r="Q190" i="1"/>
  <c r="FT189" i="1"/>
  <c r="FQ189" i="1"/>
  <c r="FO189" i="1" s="1"/>
  <c r="FL189" i="1"/>
  <c r="FJ189" i="1" s="1"/>
  <c r="FG189" i="1"/>
  <c r="FE189" i="1" s="1"/>
  <c r="FB189" i="1"/>
  <c r="EZ189" i="1" s="1"/>
  <c r="EW189" i="1"/>
  <c r="EU189" i="1" s="1"/>
  <c r="ER189" i="1"/>
  <c r="EP189" i="1" s="1"/>
  <c r="EM189" i="1"/>
  <c r="EK189" i="1" s="1"/>
  <c r="EH189" i="1"/>
  <c r="EF189" i="1" s="1"/>
  <c r="EC189" i="1"/>
  <c r="EA189" i="1" s="1"/>
  <c r="DX189" i="1"/>
  <c r="DV189" i="1" s="1"/>
  <c r="DS189" i="1"/>
  <c r="DQ189" i="1" s="1"/>
  <c r="DN189" i="1"/>
  <c r="DL189" i="1" s="1"/>
  <c r="DI189" i="1"/>
  <c r="DG189" i="1" s="1"/>
  <c r="DD189" i="1"/>
  <c r="DB189" i="1" s="1"/>
  <c r="CY189" i="1"/>
  <c r="CW189" i="1" s="1"/>
  <c r="CT189" i="1"/>
  <c r="CR189" i="1" s="1"/>
  <c r="CO189" i="1"/>
  <c r="CM189" i="1" s="1"/>
  <c r="CJ189" i="1"/>
  <c r="CH189" i="1" s="1"/>
  <c r="CE189" i="1"/>
  <c r="CC189" i="1" s="1"/>
  <c r="BZ189" i="1"/>
  <c r="BX189" i="1" s="1"/>
  <c r="BU189" i="1"/>
  <c r="BS189" i="1" s="1"/>
  <c r="BO189" i="1"/>
  <c r="BN189" i="1"/>
  <c r="BJ189" i="1"/>
  <c r="BI189" i="1"/>
  <c r="BD189" i="1"/>
  <c r="AY189" i="1"/>
  <c r="AU189" i="1"/>
  <c r="AT189" i="1"/>
  <c r="AP189" i="1"/>
  <c r="AO189" i="1"/>
  <c r="AK189" i="1"/>
  <c r="AJ189" i="1"/>
  <c r="AF189" i="1"/>
  <c r="AE189" i="1"/>
  <c r="AA189" i="1"/>
  <c r="Z189" i="1"/>
  <c r="Q189" i="1"/>
  <c r="FT188" i="1"/>
  <c r="FQ188" i="1"/>
  <c r="FO188" i="1" s="1"/>
  <c r="FL188" i="1"/>
  <c r="FJ188" i="1" s="1"/>
  <c r="FG188" i="1"/>
  <c r="FE188" i="1" s="1"/>
  <c r="FB188" i="1"/>
  <c r="EZ188" i="1" s="1"/>
  <c r="EW188" i="1"/>
  <c r="EU188" i="1" s="1"/>
  <c r="ER188" i="1"/>
  <c r="EP188" i="1" s="1"/>
  <c r="EM188" i="1"/>
  <c r="EK188" i="1" s="1"/>
  <c r="EH188" i="1"/>
  <c r="EF188" i="1" s="1"/>
  <c r="EC188" i="1"/>
  <c r="EA188" i="1" s="1"/>
  <c r="DX188" i="1"/>
  <c r="DV188" i="1" s="1"/>
  <c r="DS188" i="1"/>
  <c r="DQ188" i="1" s="1"/>
  <c r="DN188" i="1"/>
  <c r="DL188" i="1" s="1"/>
  <c r="DI188" i="1"/>
  <c r="DG188" i="1" s="1"/>
  <c r="DD188" i="1"/>
  <c r="DB188" i="1" s="1"/>
  <c r="CY188" i="1"/>
  <c r="CW188" i="1" s="1"/>
  <c r="CT188" i="1"/>
  <c r="CR188" i="1" s="1"/>
  <c r="CO188" i="1"/>
  <c r="CM188" i="1" s="1"/>
  <c r="CJ188" i="1"/>
  <c r="CH188" i="1" s="1"/>
  <c r="CE188" i="1"/>
  <c r="CC188" i="1" s="1"/>
  <c r="BZ188" i="1"/>
  <c r="BX188" i="1" s="1"/>
  <c r="BU188" i="1"/>
  <c r="BS188" i="1" s="1"/>
  <c r="BO188" i="1"/>
  <c r="BN188" i="1"/>
  <c r="BJ188" i="1"/>
  <c r="BI188" i="1"/>
  <c r="BE188" i="1"/>
  <c r="BD188" i="1"/>
  <c r="AY188" i="1"/>
  <c r="AU188" i="1"/>
  <c r="AT188" i="1"/>
  <c r="AP188" i="1"/>
  <c r="AO188" i="1"/>
  <c r="AK188" i="1"/>
  <c r="AJ188" i="1"/>
  <c r="AF188" i="1"/>
  <c r="AE188" i="1"/>
  <c r="AA188" i="1"/>
  <c r="Z188" i="1"/>
  <c r="Q188" i="1"/>
  <c r="FT556" i="1"/>
  <c r="FQ556" i="1"/>
  <c r="FO556" i="1" s="1"/>
  <c r="FL556" i="1"/>
  <c r="FJ556" i="1" s="1"/>
  <c r="FG556" i="1"/>
  <c r="FE556" i="1" s="1"/>
  <c r="FB556" i="1"/>
  <c r="EZ556" i="1" s="1"/>
  <c r="EW556" i="1"/>
  <c r="EU556" i="1" s="1"/>
  <c r="ER556" i="1"/>
  <c r="EP556" i="1" s="1"/>
  <c r="EM556" i="1"/>
  <c r="EK556" i="1" s="1"/>
  <c r="EH556" i="1"/>
  <c r="EF556" i="1" s="1"/>
  <c r="EC556" i="1"/>
  <c r="EA556" i="1" s="1"/>
  <c r="DX556" i="1"/>
  <c r="DV556" i="1" s="1"/>
  <c r="DS556" i="1"/>
  <c r="DQ556" i="1" s="1"/>
  <c r="DN556" i="1"/>
  <c r="DL556" i="1" s="1"/>
  <c r="DI556" i="1"/>
  <c r="DG556" i="1" s="1"/>
  <c r="DD556" i="1"/>
  <c r="DB556" i="1" s="1"/>
  <c r="CY556" i="1"/>
  <c r="CW556" i="1" s="1"/>
  <c r="CT556" i="1"/>
  <c r="CR556" i="1" s="1"/>
  <c r="CO556" i="1"/>
  <c r="CM556" i="1" s="1"/>
  <c r="CJ556" i="1"/>
  <c r="CH556" i="1" s="1"/>
  <c r="CE556" i="1"/>
  <c r="CC556" i="1" s="1"/>
  <c r="BZ556" i="1"/>
  <c r="BX556" i="1" s="1"/>
  <c r="BU556" i="1"/>
  <c r="BS556" i="1" s="1"/>
  <c r="BO556" i="1"/>
  <c r="BN556" i="1"/>
  <c r="BJ556" i="1"/>
  <c r="BI556" i="1"/>
  <c r="BE556" i="1"/>
  <c r="BD556" i="1"/>
  <c r="AY556" i="1"/>
  <c r="AU556" i="1"/>
  <c r="AT556" i="1"/>
  <c r="AP556" i="1"/>
  <c r="AO556" i="1"/>
  <c r="AK556" i="1"/>
  <c r="AJ556" i="1"/>
  <c r="AF556" i="1"/>
  <c r="AE556" i="1"/>
  <c r="AA556" i="1"/>
  <c r="Z556" i="1"/>
  <c r="Q556" i="1"/>
  <c r="FT187" i="1"/>
  <c r="FQ187" i="1"/>
  <c r="FO187" i="1" s="1"/>
  <c r="FL187" i="1"/>
  <c r="FJ187" i="1" s="1"/>
  <c r="FG187" i="1"/>
  <c r="FE187" i="1" s="1"/>
  <c r="FB187" i="1"/>
  <c r="EZ187" i="1" s="1"/>
  <c r="EW187" i="1"/>
  <c r="EU187" i="1" s="1"/>
  <c r="ER187" i="1"/>
  <c r="EP187" i="1" s="1"/>
  <c r="EM187" i="1"/>
  <c r="EK187" i="1" s="1"/>
  <c r="EH187" i="1"/>
  <c r="EF187" i="1" s="1"/>
  <c r="EC187" i="1"/>
  <c r="EA187" i="1" s="1"/>
  <c r="DX187" i="1"/>
  <c r="DV187" i="1" s="1"/>
  <c r="DS187" i="1"/>
  <c r="DQ187" i="1" s="1"/>
  <c r="DN187" i="1"/>
  <c r="DL187" i="1" s="1"/>
  <c r="DI187" i="1"/>
  <c r="DG187" i="1" s="1"/>
  <c r="DD187" i="1"/>
  <c r="DB187" i="1" s="1"/>
  <c r="CY187" i="1"/>
  <c r="CW187" i="1" s="1"/>
  <c r="CT187" i="1"/>
  <c r="CR187" i="1" s="1"/>
  <c r="CO187" i="1"/>
  <c r="CM187" i="1" s="1"/>
  <c r="CJ187" i="1"/>
  <c r="CH187" i="1" s="1"/>
  <c r="CE187" i="1"/>
  <c r="CC187" i="1" s="1"/>
  <c r="BZ187" i="1"/>
  <c r="BX187" i="1" s="1"/>
  <c r="BU187" i="1"/>
  <c r="BS187" i="1" s="1"/>
  <c r="BO187" i="1"/>
  <c r="BN187" i="1"/>
  <c r="BJ187" i="1"/>
  <c r="BI187" i="1"/>
  <c r="BD187" i="1"/>
  <c r="AY187" i="1"/>
  <c r="AU187" i="1"/>
  <c r="AT187" i="1"/>
  <c r="AP187" i="1"/>
  <c r="AO187" i="1"/>
  <c r="AK187" i="1"/>
  <c r="AJ187" i="1"/>
  <c r="AF187" i="1"/>
  <c r="AE187" i="1"/>
  <c r="AA187" i="1"/>
  <c r="Z187" i="1"/>
  <c r="Q187" i="1"/>
  <c r="FT186" i="1"/>
  <c r="FQ186" i="1"/>
  <c r="FO186" i="1" s="1"/>
  <c r="FL186" i="1"/>
  <c r="FJ186" i="1" s="1"/>
  <c r="FG186" i="1"/>
  <c r="FE186" i="1" s="1"/>
  <c r="FB186" i="1"/>
  <c r="EZ186" i="1" s="1"/>
  <c r="EW186" i="1"/>
  <c r="EU186" i="1" s="1"/>
  <c r="ER186" i="1"/>
  <c r="EP186" i="1" s="1"/>
  <c r="EM186" i="1"/>
  <c r="EK186" i="1" s="1"/>
  <c r="EH186" i="1"/>
  <c r="EF186" i="1" s="1"/>
  <c r="EC186" i="1"/>
  <c r="EA186" i="1" s="1"/>
  <c r="DX186" i="1"/>
  <c r="DV186" i="1" s="1"/>
  <c r="DS186" i="1"/>
  <c r="DQ186" i="1" s="1"/>
  <c r="DN186" i="1"/>
  <c r="DL186" i="1" s="1"/>
  <c r="DI186" i="1"/>
  <c r="DG186" i="1" s="1"/>
  <c r="DD186" i="1"/>
  <c r="DB186" i="1" s="1"/>
  <c r="CY186" i="1"/>
  <c r="CW186" i="1" s="1"/>
  <c r="CT186" i="1"/>
  <c r="CR186" i="1" s="1"/>
  <c r="CO186" i="1"/>
  <c r="CM186" i="1" s="1"/>
  <c r="CJ186" i="1"/>
  <c r="CH186" i="1" s="1"/>
  <c r="CE186" i="1"/>
  <c r="CC186" i="1" s="1"/>
  <c r="BZ186" i="1"/>
  <c r="BX186" i="1" s="1"/>
  <c r="BU186" i="1"/>
  <c r="BS186" i="1" s="1"/>
  <c r="BO186" i="1"/>
  <c r="BN186" i="1"/>
  <c r="BJ186" i="1"/>
  <c r="BI186" i="1"/>
  <c r="BE186" i="1"/>
  <c r="BD186" i="1"/>
  <c r="AY186" i="1"/>
  <c r="AU186" i="1"/>
  <c r="AT186" i="1"/>
  <c r="AP186" i="1"/>
  <c r="AO186" i="1"/>
  <c r="AK186" i="1"/>
  <c r="AJ186" i="1"/>
  <c r="AF186" i="1"/>
  <c r="AE186" i="1"/>
  <c r="AA186" i="1"/>
  <c r="Z186" i="1"/>
  <c r="Q186" i="1"/>
  <c r="FT185" i="1"/>
  <c r="FQ185" i="1"/>
  <c r="FO185" i="1" s="1"/>
  <c r="FL185" i="1"/>
  <c r="FJ185" i="1" s="1"/>
  <c r="FG185" i="1"/>
  <c r="FE185" i="1" s="1"/>
  <c r="FB185" i="1"/>
  <c r="EZ185" i="1" s="1"/>
  <c r="EW185" i="1"/>
  <c r="EU185" i="1" s="1"/>
  <c r="ER185" i="1"/>
  <c r="EP185" i="1" s="1"/>
  <c r="EM185" i="1"/>
  <c r="EK185" i="1" s="1"/>
  <c r="EH185" i="1"/>
  <c r="EF185" i="1" s="1"/>
  <c r="EC185" i="1"/>
  <c r="EA185" i="1" s="1"/>
  <c r="DX185" i="1"/>
  <c r="DV185" i="1" s="1"/>
  <c r="DS185" i="1"/>
  <c r="DQ185" i="1" s="1"/>
  <c r="DN185" i="1"/>
  <c r="DL185" i="1" s="1"/>
  <c r="DI185" i="1"/>
  <c r="DG185" i="1" s="1"/>
  <c r="DD185" i="1"/>
  <c r="DB185" i="1" s="1"/>
  <c r="CY185" i="1"/>
  <c r="CW185" i="1" s="1"/>
  <c r="CT185" i="1"/>
  <c r="CR185" i="1" s="1"/>
  <c r="CO185" i="1"/>
  <c r="CM185" i="1" s="1"/>
  <c r="CJ185" i="1"/>
  <c r="CH185" i="1" s="1"/>
  <c r="CE185" i="1"/>
  <c r="CC185" i="1" s="1"/>
  <c r="BZ185" i="1"/>
  <c r="BX185" i="1" s="1"/>
  <c r="BU185" i="1"/>
  <c r="BS185" i="1" s="1"/>
  <c r="BO185" i="1"/>
  <c r="BN185" i="1"/>
  <c r="BJ185" i="1"/>
  <c r="BI185" i="1"/>
  <c r="BE185" i="1"/>
  <c r="BD185" i="1"/>
  <c r="AY185" i="1"/>
  <c r="AU185" i="1"/>
  <c r="AT185" i="1"/>
  <c r="AP185" i="1"/>
  <c r="AO185" i="1"/>
  <c r="AK185" i="1"/>
  <c r="AJ185" i="1"/>
  <c r="AF185" i="1"/>
  <c r="AE185" i="1"/>
  <c r="AA185" i="1"/>
  <c r="Z185" i="1"/>
  <c r="Q185" i="1"/>
  <c r="FT555" i="1"/>
  <c r="FQ555" i="1"/>
  <c r="FO555" i="1" s="1"/>
  <c r="FL555" i="1"/>
  <c r="FJ555" i="1" s="1"/>
  <c r="FG555" i="1"/>
  <c r="FE555" i="1" s="1"/>
  <c r="FB555" i="1"/>
  <c r="EZ555" i="1" s="1"/>
  <c r="EW555" i="1"/>
  <c r="EU555" i="1" s="1"/>
  <c r="ER555" i="1"/>
  <c r="EP555" i="1" s="1"/>
  <c r="EM555" i="1"/>
  <c r="EK555" i="1" s="1"/>
  <c r="EH555" i="1"/>
  <c r="EF555" i="1" s="1"/>
  <c r="EC555" i="1"/>
  <c r="EA555" i="1" s="1"/>
  <c r="DX555" i="1"/>
  <c r="DV555" i="1" s="1"/>
  <c r="DS555" i="1"/>
  <c r="DQ555" i="1" s="1"/>
  <c r="DN555" i="1"/>
  <c r="DL555" i="1" s="1"/>
  <c r="DI555" i="1"/>
  <c r="DG555" i="1" s="1"/>
  <c r="DD555" i="1"/>
  <c r="DB555" i="1" s="1"/>
  <c r="CY555" i="1"/>
  <c r="CW555" i="1" s="1"/>
  <c r="CT555" i="1"/>
  <c r="CR555" i="1" s="1"/>
  <c r="CO555" i="1"/>
  <c r="CM555" i="1" s="1"/>
  <c r="CJ555" i="1"/>
  <c r="CH555" i="1" s="1"/>
  <c r="CE555" i="1"/>
  <c r="CC555" i="1" s="1"/>
  <c r="BZ555" i="1"/>
  <c r="BX555" i="1" s="1"/>
  <c r="BU555" i="1"/>
  <c r="BS555" i="1" s="1"/>
  <c r="BO555" i="1"/>
  <c r="BN555" i="1"/>
  <c r="BJ555" i="1"/>
  <c r="BI555" i="1"/>
  <c r="BD555" i="1"/>
  <c r="AY555" i="1"/>
  <c r="AU555" i="1"/>
  <c r="AT555" i="1"/>
  <c r="AP555" i="1"/>
  <c r="AO555" i="1"/>
  <c r="AK555" i="1"/>
  <c r="AJ555" i="1"/>
  <c r="AF555" i="1"/>
  <c r="AE555" i="1"/>
  <c r="AA555" i="1"/>
  <c r="Z555" i="1"/>
  <c r="Q555" i="1"/>
  <c r="FT184" i="1"/>
  <c r="FQ184" i="1"/>
  <c r="FO184" i="1" s="1"/>
  <c r="FL184" i="1"/>
  <c r="FJ184" i="1" s="1"/>
  <c r="FG184" i="1"/>
  <c r="FE184" i="1" s="1"/>
  <c r="FB184" i="1"/>
  <c r="EZ184" i="1" s="1"/>
  <c r="EW184" i="1"/>
  <c r="EU184" i="1" s="1"/>
  <c r="ER184" i="1"/>
  <c r="EP184" i="1" s="1"/>
  <c r="EM184" i="1"/>
  <c r="EK184" i="1" s="1"/>
  <c r="EH184" i="1"/>
  <c r="EF184" i="1" s="1"/>
  <c r="EC184" i="1"/>
  <c r="EA184" i="1" s="1"/>
  <c r="DX184" i="1"/>
  <c r="DV184" i="1" s="1"/>
  <c r="DS184" i="1"/>
  <c r="DQ184" i="1" s="1"/>
  <c r="DN184" i="1"/>
  <c r="DL184" i="1" s="1"/>
  <c r="DI184" i="1"/>
  <c r="DG184" i="1" s="1"/>
  <c r="DD184" i="1"/>
  <c r="DB184" i="1" s="1"/>
  <c r="CY184" i="1"/>
  <c r="CW184" i="1" s="1"/>
  <c r="CT184" i="1"/>
  <c r="CR184" i="1" s="1"/>
  <c r="CO184" i="1"/>
  <c r="CM184" i="1" s="1"/>
  <c r="CJ184" i="1"/>
  <c r="CH184" i="1" s="1"/>
  <c r="CE184" i="1"/>
  <c r="CC184" i="1" s="1"/>
  <c r="BZ184" i="1"/>
  <c r="BX184" i="1" s="1"/>
  <c r="BU184" i="1"/>
  <c r="BS184" i="1" s="1"/>
  <c r="BO184" i="1"/>
  <c r="BN184" i="1"/>
  <c r="BJ184" i="1"/>
  <c r="BI184" i="1"/>
  <c r="BE184" i="1"/>
  <c r="BD184" i="1"/>
  <c r="AY184" i="1"/>
  <c r="AU184" i="1"/>
  <c r="AT184" i="1"/>
  <c r="AP184" i="1"/>
  <c r="AO184" i="1"/>
  <c r="AK184" i="1"/>
  <c r="AJ184" i="1"/>
  <c r="AF184" i="1"/>
  <c r="AE184" i="1"/>
  <c r="AA184" i="1"/>
  <c r="Z184" i="1"/>
  <c r="Q184" i="1"/>
  <c r="FT183" i="1"/>
  <c r="FQ183" i="1"/>
  <c r="FO183" i="1" s="1"/>
  <c r="FL183" i="1"/>
  <c r="FJ183" i="1" s="1"/>
  <c r="FG183" i="1"/>
  <c r="FE183" i="1" s="1"/>
  <c r="FB183" i="1"/>
  <c r="EZ183" i="1" s="1"/>
  <c r="EW183" i="1"/>
  <c r="EU183" i="1" s="1"/>
  <c r="ER183" i="1"/>
  <c r="EP183" i="1" s="1"/>
  <c r="EM183" i="1"/>
  <c r="EK183" i="1" s="1"/>
  <c r="EH183" i="1"/>
  <c r="EF183" i="1" s="1"/>
  <c r="EC183" i="1"/>
  <c r="EA183" i="1" s="1"/>
  <c r="DX183" i="1"/>
  <c r="DV183" i="1" s="1"/>
  <c r="DS183" i="1"/>
  <c r="DQ183" i="1" s="1"/>
  <c r="DN183" i="1"/>
  <c r="DL183" i="1" s="1"/>
  <c r="DI183" i="1"/>
  <c r="DG183" i="1" s="1"/>
  <c r="DD183" i="1"/>
  <c r="DB183" i="1" s="1"/>
  <c r="CY183" i="1"/>
  <c r="CW183" i="1" s="1"/>
  <c r="CT183" i="1"/>
  <c r="CR183" i="1" s="1"/>
  <c r="CO183" i="1"/>
  <c r="CM183" i="1" s="1"/>
  <c r="CJ183" i="1"/>
  <c r="CH183" i="1" s="1"/>
  <c r="CE183" i="1"/>
  <c r="CC183" i="1" s="1"/>
  <c r="BZ183" i="1"/>
  <c r="BX183" i="1" s="1"/>
  <c r="BU183" i="1"/>
  <c r="BS183" i="1" s="1"/>
  <c r="BO183" i="1"/>
  <c r="BN183" i="1"/>
  <c r="BJ183" i="1"/>
  <c r="BI183" i="1"/>
  <c r="BE183" i="1"/>
  <c r="BD183" i="1"/>
  <c r="AY183" i="1"/>
  <c r="AU183" i="1"/>
  <c r="AT183" i="1"/>
  <c r="AP183" i="1"/>
  <c r="AO183" i="1"/>
  <c r="AK183" i="1"/>
  <c r="AJ183" i="1"/>
  <c r="AF183" i="1"/>
  <c r="AE183" i="1"/>
  <c r="AA183" i="1"/>
  <c r="Z183" i="1"/>
  <c r="Q183" i="1"/>
  <c r="FT182" i="1"/>
  <c r="FQ182" i="1"/>
  <c r="FO182" i="1" s="1"/>
  <c r="FL182" i="1"/>
  <c r="FJ182" i="1" s="1"/>
  <c r="FG182" i="1"/>
  <c r="FE182" i="1" s="1"/>
  <c r="FB182" i="1"/>
  <c r="EZ182" i="1" s="1"/>
  <c r="EW182" i="1"/>
  <c r="EU182" i="1" s="1"/>
  <c r="ER182" i="1"/>
  <c r="EP182" i="1" s="1"/>
  <c r="EM182" i="1"/>
  <c r="EK182" i="1" s="1"/>
  <c r="EH182" i="1"/>
  <c r="EF182" i="1" s="1"/>
  <c r="EC182" i="1"/>
  <c r="EA182" i="1" s="1"/>
  <c r="DX182" i="1"/>
  <c r="DV182" i="1" s="1"/>
  <c r="DS182" i="1"/>
  <c r="DQ182" i="1" s="1"/>
  <c r="DN182" i="1"/>
  <c r="DL182" i="1" s="1"/>
  <c r="DI182" i="1"/>
  <c r="DG182" i="1" s="1"/>
  <c r="DD182" i="1"/>
  <c r="DB182" i="1" s="1"/>
  <c r="CY182" i="1"/>
  <c r="CW182" i="1" s="1"/>
  <c r="CT182" i="1"/>
  <c r="CR182" i="1" s="1"/>
  <c r="CO182" i="1"/>
  <c r="CM182" i="1" s="1"/>
  <c r="CJ182" i="1"/>
  <c r="CH182" i="1" s="1"/>
  <c r="CE182" i="1"/>
  <c r="CC182" i="1" s="1"/>
  <c r="BZ182" i="1"/>
  <c r="BX182" i="1" s="1"/>
  <c r="BU182" i="1"/>
  <c r="BS182" i="1" s="1"/>
  <c r="BO182" i="1"/>
  <c r="BN182" i="1"/>
  <c r="BJ182" i="1"/>
  <c r="BI182" i="1"/>
  <c r="BD182" i="1"/>
  <c r="AY182" i="1"/>
  <c r="AU182" i="1"/>
  <c r="AT182" i="1"/>
  <c r="AP182" i="1"/>
  <c r="AO182" i="1"/>
  <c r="AK182" i="1"/>
  <c r="AJ182" i="1"/>
  <c r="AF182" i="1"/>
  <c r="AE182" i="1"/>
  <c r="AA182" i="1"/>
  <c r="Z182" i="1"/>
  <c r="Q182" i="1"/>
  <c r="FT181" i="1"/>
  <c r="FQ181" i="1"/>
  <c r="FO181" i="1" s="1"/>
  <c r="FL181" i="1"/>
  <c r="FJ181" i="1" s="1"/>
  <c r="FG181" i="1"/>
  <c r="FE181" i="1" s="1"/>
  <c r="FB181" i="1"/>
  <c r="EZ181" i="1" s="1"/>
  <c r="EW181" i="1"/>
  <c r="EU181" i="1" s="1"/>
  <c r="ER181" i="1"/>
  <c r="EP181" i="1" s="1"/>
  <c r="EM181" i="1"/>
  <c r="EK181" i="1" s="1"/>
  <c r="EH181" i="1"/>
  <c r="EF181" i="1" s="1"/>
  <c r="EC181" i="1"/>
  <c r="EA181" i="1" s="1"/>
  <c r="DX181" i="1"/>
  <c r="DV181" i="1" s="1"/>
  <c r="DS181" i="1"/>
  <c r="DQ181" i="1" s="1"/>
  <c r="DN181" i="1"/>
  <c r="DL181" i="1" s="1"/>
  <c r="DI181" i="1"/>
  <c r="DG181" i="1" s="1"/>
  <c r="DD181" i="1"/>
  <c r="DB181" i="1" s="1"/>
  <c r="CY181" i="1"/>
  <c r="CW181" i="1" s="1"/>
  <c r="CT181" i="1"/>
  <c r="CR181" i="1" s="1"/>
  <c r="CO181" i="1"/>
  <c r="CM181" i="1" s="1"/>
  <c r="CJ181" i="1"/>
  <c r="CH181" i="1" s="1"/>
  <c r="CE181" i="1"/>
  <c r="CC181" i="1" s="1"/>
  <c r="BZ181" i="1"/>
  <c r="BX181" i="1" s="1"/>
  <c r="BU181" i="1"/>
  <c r="BS181" i="1" s="1"/>
  <c r="BO181" i="1"/>
  <c r="BN181" i="1"/>
  <c r="BJ181" i="1"/>
  <c r="BI181" i="1"/>
  <c r="BD181" i="1"/>
  <c r="AY181" i="1"/>
  <c r="AU181" i="1"/>
  <c r="AT181" i="1"/>
  <c r="AP181" i="1"/>
  <c r="AO181" i="1"/>
  <c r="AK181" i="1"/>
  <c r="AJ181" i="1"/>
  <c r="AF181" i="1"/>
  <c r="AE181" i="1"/>
  <c r="AA181" i="1"/>
  <c r="Z181" i="1"/>
  <c r="Q181" i="1"/>
  <c r="FT554" i="1"/>
  <c r="FQ554" i="1"/>
  <c r="FO554" i="1" s="1"/>
  <c r="FL554" i="1"/>
  <c r="FJ554" i="1" s="1"/>
  <c r="FG554" i="1"/>
  <c r="FE554" i="1" s="1"/>
  <c r="FB554" i="1"/>
  <c r="EZ554" i="1" s="1"/>
  <c r="EW554" i="1"/>
  <c r="EU554" i="1" s="1"/>
  <c r="ER554" i="1"/>
  <c r="EP554" i="1" s="1"/>
  <c r="EM554" i="1"/>
  <c r="EK554" i="1" s="1"/>
  <c r="EH554" i="1"/>
  <c r="EF554" i="1" s="1"/>
  <c r="EC554" i="1"/>
  <c r="EA554" i="1" s="1"/>
  <c r="DX554" i="1"/>
  <c r="DV554" i="1" s="1"/>
  <c r="DS554" i="1"/>
  <c r="DQ554" i="1" s="1"/>
  <c r="DN554" i="1"/>
  <c r="DL554" i="1" s="1"/>
  <c r="DI554" i="1"/>
  <c r="DG554" i="1" s="1"/>
  <c r="DD554" i="1"/>
  <c r="DB554" i="1" s="1"/>
  <c r="CY554" i="1"/>
  <c r="CW554" i="1" s="1"/>
  <c r="CT554" i="1"/>
  <c r="CR554" i="1" s="1"/>
  <c r="CO554" i="1"/>
  <c r="CM554" i="1" s="1"/>
  <c r="CJ554" i="1"/>
  <c r="CH554" i="1" s="1"/>
  <c r="CE554" i="1"/>
  <c r="CC554" i="1" s="1"/>
  <c r="BZ554" i="1"/>
  <c r="BX554" i="1" s="1"/>
  <c r="BU554" i="1"/>
  <c r="BS554" i="1" s="1"/>
  <c r="BO554" i="1"/>
  <c r="BN554" i="1"/>
  <c r="BJ554" i="1"/>
  <c r="BI554" i="1"/>
  <c r="BE554" i="1"/>
  <c r="BD554" i="1"/>
  <c r="AY554" i="1"/>
  <c r="AU554" i="1"/>
  <c r="AT554" i="1"/>
  <c r="AP554" i="1"/>
  <c r="AO554" i="1"/>
  <c r="AK554" i="1"/>
  <c r="AJ554" i="1"/>
  <c r="AF554" i="1"/>
  <c r="AE554" i="1"/>
  <c r="AA554" i="1"/>
  <c r="Z554" i="1"/>
  <c r="Q554" i="1"/>
  <c r="FT553" i="1"/>
  <c r="FQ553" i="1"/>
  <c r="FO553" i="1" s="1"/>
  <c r="FL553" i="1"/>
  <c r="FJ553" i="1" s="1"/>
  <c r="FG553" i="1"/>
  <c r="FE553" i="1" s="1"/>
  <c r="FB553" i="1"/>
  <c r="EZ553" i="1" s="1"/>
  <c r="EW553" i="1"/>
  <c r="EU553" i="1" s="1"/>
  <c r="ER553" i="1"/>
  <c r="EP553" i="1" s="1"/>
  <c r="EM553" i="1"/>
  <c r="EK553" i="1" s="1"/>
  <c r="EH553" i="1"/>
  <c r="EF553" i="1" s="1"/>
  <c r="EC553" i="1"/>
  <c r="EA553" i="1" s="1"/>
  <c r="DX553" i="1"/>
  <c r="DV553" i="1" s="1"/>
  <c r="DS553" i="1"/>
  <c r="DQ553" i="1" s="1"/>
  <c r="DN553" i="1"/>
  <c r="DL553" i="1" s="1"/>
  <c r="DI553" i="1"/>
  <c r="DG553" i="1" s="1"/>
  <c r="DD553" i="1"/>
  <c r="DB553" i="1" s="1"/>
  <c r="CY553" i="1"/>
  <c r="CW553" i="1" s="1"/>
  <c r="CT553" i="1"/>
  <c r="CR553" i="1" s="1"/>
  <c r="CO553" i="1"/>
  <c r="CM553" i="1" s="1"/>
  <c r="CJ553" i="1"/>
  <c r="CH553" i="1" s="1"/>
  <c r="CE553" i="1"/>
  <c r="CC553" i="1" s="1"/>
  <c r="BZ553" i="1"/>
  <c r="BX553" i="1" s="1"/>
  <c r="BU553" i="1"/>
  <c r="BS553" i="1" s="1"/>
  <c r="BO553" i="1"/>
  <c r="BN553" i="1"/>
  <c r="BJ553" i="1"/>
  <c r="BI553" i="1"/>
  <c r="BE553" i="1"/>
  <c r="BD553" i="1"/>
  <c r="AY553" i="1"/>
  <c r="AU553" i="1"/>
  <c r="AT553" i="1"/>
  <c r="AP553" i="1"/>
  <c r="AO553" i="1"/>
  <c r="AK553" i="1"/>
  <c r="AJ553" i="1"/>
  <c r="AF553" i="1"/>
  <c r="AE553" i="1"/>
  <c r="AA553" i="1"/>
  <c r="Z553" i="1"/>
  <c r="Q553" i="1"/>
  <c r="FT179" i="1"/>
  <c r="FQ179" i="1"/>
  <c r="FO179" i="1" s="1"/>
  <c r="FL179" i="1"/>
  <c r="FJ179" i="1" s="1"/>
  <c r="FG179" i="1"/>
  <c r="FE179" i="1" s="1"/>
  <c r="FB179" i="1"/>
  <c r="EZ179" i="1" s="1"/>
  <c r="EW179" i="1"/>
  <c r="EU179" i="1" s="1"/>
  <c r="ER179" i="1"/>
  <c r="EP179" i="1" s="1"/>
  <c r="EM179" i="1"/>
  <c r="EK179" i="1" s="1"/>
  <c r="EH179" i="1"/>
  <c r="EF179" i="1" s="1"/>
  <c r="EC179" i="1"/>
  <c r="EA179" i="1" s="1"/>
  <c r="DX179" i="1"/>
  <c r="DV179" i="1" s="1"/>
  <c r="DS179" i="1"/>
  <c r="DQ179" i="1" s="1"/>
  <c r="DN179" i="1"/>
  <c r="DL179" i="1" s="1"/>
  <c r="DI179" i="1"/>
  <c r="DG179" i="1" s="1"/>
  <c r="DD179" i="1"/>
  <c r="DB179" i="1" s="1"/>
  <c r="CY179" i="1"/>
  <c r="CW179" i="1" s="1"/>
  <c r="CT179" i="1"/>
  <c r="CR179" i="1" s="1"/>
  <c r="CO179" i="1"/>
  <c r="CM179" i="1" s="1"/>
  <c r="CJ179" i="1"/>
  <c r="CH179" i="1" s="1"/>
  <c r="CE179" i="1"/>
  <c r="CC179" i="1" s="1"/>
  <c r="BZ179" i="1"/>
  <c r="BX179" i="1" s="1"/>
  <c r="BU179" i="1"/>
  <c r="BS179" i="1" s="1"/>
  <c r="BO179" i="1"/>
  <c r="BN179" i="1"/>
  <c r="BJ179" i="1"/>
  <c r="BI179" i="1"/>
  <c r="BE179" i="1"/>
  <c r="BD179" i="1"/>
  <c r="AY179" i="1"/>
  <c r="AU179" i="1"/>
  <c r="AT179" i="1"/>
  <c r="AP179" i="1"/>
  <c r="AO179" i="1"/>
  <c r="AK179" i="1"/>
  <c r="AJ179" i="1"/>
  <c r="AF179" i="1"/>
  <c r="AE179" i="1"/>
  <c r="AA179" i="1"/>
  <c r="Z179" i="1"/>
  <c r="Q179" i="1"/>
  <c r="FT177" i="1"/>
  <c r="FQ177" i="1"/>
  <c r="FO177" i="1" s="1"/>
  <c r="FL177" i="1"/>
  <c r="FJ177" i="1" s="1"/>
  <c r="FG177" i="1"/>
  <c r="FE177" i="1" s="1"/>
  <c r="FB177" i="1"/>
  <c r="EZ177" i="1" s="1"/>
  <c r="EW177" i="1"/>
  <c r="EU177" i="1" s="1"/>
  <c r="ER177" i="1"/>
  <c r="EP177" i="1" s="1"/>
  <c r="EM177" i="1"/>
  <c r="EK177" i="1" s="1"/>
  <c r="EH177" i="1"/>
  <c r="EF177" i="1" s="1"/>
  <c r="EC177" i="1"/>
  <c r="EA177" i="1" s="1"/>
  <c r="DX177" i="1"/>
  <c r="DV177" i="1" s="1"/>
  <c r="DS177" i="1"/>
  <c r="DQ177" i="1" s="1"/>
  <c r="DN177" i="1"/>
  <c r="DL177" i="1" s="1"/>
  <c r="DI177" i="1"/>
  <c r="DG177" i="1" s="1"/>
  <c r="DD177" i="1"/>
  <c r="DB177" i="1" s="1"/>
  <c r="CY177" i="1"/>
  <c r="CW177" i="1" s="1"/>
  <c r="CT177" i="1"/>
  <c r="CR177" i="1" s="1"/>
  <c r="CO177" i="1"/>
  <c r="CM177" i="1" s="1"/>
  <c r="CJ177" i="1"/>
  <c r="CH177" i="1" s="1"/>
  <c r="CE177" i="1"/>
  <c r="CC177" i="1" s="1"/>
  <c r="BZ177" i="1"/>
  <c r="BX177" i="1" s="1"/>
  <c r="BU177" i="1"/>
  <c r="BS177" i="1" s="1"/>
  <c r="BO177" i="1"/>
  <c r="BN177" i="1"/>
  <c r="BJ177" i="1"/>
  <c r="BI177" i="1"/>
  <c r="BE177" i="1"/>
  <c r="BD177" i="1"/>
  <c r="AY177" i="1"/>
  <c r="AU177" i="1"/>
  <c r="AT177" i="1"/>
  <c r="AP177" i="1"/>
  <c r="AO177" i="1"/>
  <c r="AK177" i="1"/>
  <c r="AJ177" i="1"/>
  <c r="AF177" i="1"/>
  <c r="AE177" i="1"/>
  <c r="AA177" i="1"/>
  <c r="Z177" i="1"/>
  <c r="Q177" i="1"/>
  <c r="FT178" i="1"/>
  <c r="FQ178" i="1"/>
  <c r="FO178" i="1" s="1"/>
  <c r="FL178" i="1"/>
  <c r="FJ178" i="1" s="1"/>
  <c r="FG178" i="1"/>
  <c r="FE178" i="1" s="1"/>
  <c r="FB178" i="1"/>
  <c r="EZ178" i="1" s="1"/>
  <c r="EW178" i="1"/>
  <c r="EU178" i="1" s="1"/>
  <c r="ER178" i="1"/>
  <c r="EP178" i="1" s="1"/>
  <c r="EM178" i="1"/>
  <c r="EK178" i="1" s="1"/>
  <c r="EH178" i="1"/>
  <c r="EF178" i="1" s="1"/>
  <c r="EC178" i="1"/>
  <c r="EA178" i="1" s="1"/>
  <c r="DX178" i="1"/>
  <c r="DV178" i="1" s="1"/>
  <c r="DS178" i="1"/>
  <c r="DQ178" i="1" s="1"/>
  <c r="DN178" i="1"/>
  <c r="DL178" i="1" s="1"/>
  <c r="DI178" i="1"/>
  <c r="DG178" i="1" s="1"/>
  <c r="DD178" i="1"/>
  <c r="DB178" i="1" s="1"/>
  <c r="CY178" i="1"/>
  <c r="CW178" i="1" s="1"/>
  <c r="CT178" i="1"/>
  <c r="CR178" i="1" s="1"/>
  <c r="CO178" i="1"/>
  <c r="CM178" i="1" s="1"/>
  <c r="CJ178" i="1"/>
  <c r="CH178" i="1" s="1"/>
  <c r="CE178" i="1"/>
  <c r="CC178" i="1" s="1"/>
  <c r="BZ178" i="1"/>
  <c r="BX178" i="1" s="1"/>
  <c r="BU178" i="1"/>
  <c r="BS178" i="1" s="1"/>
  <c r="BO178" i="1"/>
  <c r="BN178" i="1"/>
  <c r="BJ178" i="1"/>
  <c r="BI178" i="1"/>
  <c r="BE178" i="1"/>
  <c r="BD178" i="1"/>
  <c r="AY178" i="1"/>
  <c r="AU178" i="1"/>
  <c r="AT178" i="1"/>
  <c r="AP178" i="1"/>
  <c r="AO178" i="1"/>
  <c r="AK178" i="1"/>
  <c r="AJ178" i="1"/>
  <c r="AF178" i="1"/>
  <c r="AE178" i="1"/>
  <c r="AA178" i="1"/>
  <c r="Z178" i="1"/>
  <c r="Q178" i="1"/>
  <c r="FT176" i="1"/>
  <c r="FQ176" i="1"/>
  <c r="FO176" i="1" s="1"/>
  <c r="FL176" i="1"/>
  <c r="FJ176" i="1" s="1"/>
  <c r="FG176" i="1"/>
  <c r="FE176" i="1" s="1"/>
  <c r="FB176" i="1"/>
  <c r="EZ176" i="1" s="1"/>
  <c r="EW176" i="1"/>
  <c r="EU176" i="1" s="1"/>
  <c r="ER176" i="1"/>
  <c r="EP176" i="1" s="1"/>
  <c r="EM176" i="1"/>
  <c r="EK176" i="1" s="1"/>
  <c r="EH176" i="1"/>
  <c r="EF176" i="1" s="1"/>
  <c r="EC176" i="1"/>
  <c r="EA176" i="1" s="1"/>
  <c r="DX176" i="1"/>
  <c r="DV176" i="1" s="1"/>
  <c r="DS176" i="1"/>
  <c r="DQ176" i="1" s="1"/>
  <c r="DN176" i="1"/>
  <c r="DL176" i="1" s="1"/>
  <c r="DI176" i="1"/>
  <c r="DG176" i="1" s="1"/>
  <c r="DD176" i="1"/>
  <c r="DB176" i="1" s="1"/>
  <c r="CY176" i="1"/>
  <c r="CW176" i="1" s="1"/>
  <c r="CT176" i="1"/>
  <c r="CR176" i="1" s="1"/>
  <c r="CO176" i="1"/>
  <c r="CM176" i="1" s="1"/>
  <c r="CJ176" i="1"/>
  <c r="CH176" i="1" s="1"/>
  <c r="CE176" i="1"/>
  <c r="CC176" i="1" s="1"/>
  <c r="BZ176" i="1"/>
  <c r="BX176" i="1" s="1"/>
  <c r="BU176" i="1"/>
  <c r="BS176" i="1" s="1"/>
  <c r="BO176" i="1"/>
  <c r="BN176" i="1"/>
  <c r="BJ176" i="1"/>
  <c r="BI176" i="1"/>
  <c r="BE176" i="1"/>
  <c r="BD176" i="1"/>
  <c r="AY176" i="1"/>
  <c r="AU176" i="1"/>
  <c r="AT176" i="1"/>
  <c r="AP176" i="1"/>
  <c r="AO176" i="1"/>
  <c r="AK176" i="1"/>
  <c r="AJ176" i="1"/>
  <c r="AF176" i="1"/>
  <c r="AE176" i="1"/>
  <c r="AA176" i="1"/>
  <c r="Z176" i="1"/>
  <c r="Q176" i="1"/>
  <c r="FT175" i="1"/>
  <c r="FQ175" i="1"/>
  <c r="FO175" i="1" s="1"/>
  <c r="FL175" i="1"/>
  <c r="FJ175" i="1" s="1"/>
  <c r="FG175" i="1"/>
  <c r="FE175" i="1" s="1"/>
  <c r="FB175" i="1"/>
  <c r="EZ175" i="1" s="1"/>
  <c r="EW175" i="1"/>
  <c r="EU175" i="1" s="1"/>
  <c r="ER175" i="1"/>
  <c r="EP175" i="1" s="1"/>
  <c r="EM175" i="1"/>
  <c r="EK175" i="1" s="1"/>
  <c r="EH175" i="1"/>
  <c r="EF175" i="1" s="1"/>
  <c r="EC175" i="1"/>
  <c r="EA175" i="1" s="1"/>
  <c r="DX175" i="1"/>
  <c r="DV175" i="1" s="1"/>
  <c r="DS175" i="1"/>
  <c r="DQ175" i="1" s="1"/>
  <c r="DN175" i="1"/>
  <c r="DL175" i="1" s="1"/>
  <c r="DI175" i="1"/>
  <c r="DG175" i="1" s="1"/>
  <c r="DD175" i="1"/>
  <c r="DB175" i="1" s="1"/>
  <c r="CY175" i="1"/>
  <c r="CW175" i="1" s="1"/>
  <c r="CT175" i="1"/>
  <c r="CR175" i="1" s="1"/>
  <c r="CO175" i="1"/>
  <c r="CM175" i="1" s="1"/>
  <c r="CJ175" i="1"/>
  <c r="CH175" i="1" s="1"/>
  <c r="CE175" i="1"/>
  <c r="CC175" i="1" s="1"/>
  <c r="BZ175" i="1"/>
  <c r="BX175" i="1" s="1"/>
  <c r="BU175" i="1"/>
  <c r="BS175" i="1" s="1"/>
  <c r="BO175" i="1"/>
  <c r="BN175" i="1"/>
  <c r="BJ175" i="1"/>
  <c r="BI175" i="1"/>
  <c r="BD175" i="1"/>
  <c r="AY175" i="1"/>
  <c r="AU175" i="1"/>
  <c r="AT175" i="1"/>
  <c r="AP175" i="1"/>
  <c r="AO175" i="1"/>
  <c r="AK175" i="1"/>
  <c r="AJ175" i="1"/>
  <c r="AF175" i="1"/>
  <c r="AE175" i="1"/>
  <c r="AA175" i="1"/>
  <c r="Z175" i="1"/>
  <c r="Q175" i="1"/>
  <c r="FT174" i="1"/>
  <c r="FQ174" i="1"/>
  <c r="FO174" i="1" s="1"/>
  <c r="FL174" i="1"/>
  <c r="FJ174" i="1" s="1"/>
  <c r="FG174" i="1"/>
  <c r="FE174" i="1" s="1"/>
  <c r="FB174" i="1"/>
  <c r="EZ174" i="1" s="1"/>
  <c r="EW174" i="1"/>
  <c r="EU174" i="1" s="1"/>
  <c r="ER174" i="1"/>
  <c r="EP174" i="1" s="1"/>
  <c r="EM174" i="1"/>
  <c r="EK174" i="1" s="1"/>
  <c r="EH174" i="1"/>
  <c r="EF174" i="1" s="1"/>
  <c r="EC174" i="1"/>
  <c r="EA174" i="1" s="1"/>
  <c r="DX174" i="1"/>
  <c r="DV174" i="1" s="1"/>
  <c r="DS174" i="1"/>
  <c r="DQ174" i="1" s="1"/>
  <c r="DN174" i="1"/>
  <c r="DL174" i="1" s="1"/>
  <c r="DI174" i="1"/>
  <c r="DG174" i="1" s="1"/>
  <c r="DD174" i="1"/>
  <c r="DB174" i="1" s="1"/>
  <c r="CY174" i="1"/>
  <c r="CW174" i="1" s="1"/>
  <c r="CT174" i="1"/>
  <c r="CR174" i="1" s="1"/>
  <c r="CO174" i="1"/>
  <c r="CM174" i="1" s="1"/>
  <c r="CJ174" i="1"/>
  <c r="CH174" i="1" s="1"/>
  <c r="CE174" i="1"/>
  <c r="CC174" i="1" s="1"/>
  <c r="BZ174" i="1"/>
  <c r="BX174" i="1" s="1"/>
  <c r="BU174" i="1"/>
  <c r="BS174" i="1" s="1"/>
  <c r="BO174" i="1"/>
  <c r="BN174" i="1"/>
  <c r="BJ174" i="1"/>
  <c r="BI174" i="1"/>
  <c r="BE174" i="1"/>
  <c r="BD174" i="1"/>
  <c r="AY174" i="1"/>
  <c r="AU174" i="1"/>
  <c r="AT174" i="1"/>
  <c r="AP174" i="1"/>
  <c r="AO174" i="1"/>
  <c r="AK174" i="1"/>
  <c r="AJ174" i="1"/>
  <c r="AF174" i="1"/>
  <c r="AE174" i="1"/>
  <c r="AA174" i="1"/>
  <c r="Z174" i="1"/>
  <c r="Q174" i="1"/>
  <c r="FT173" i="1"/>
  <c r="FQ173" i="1"/>
  <c r="FO173" i="1" s="1"/>
  <c r="FL173" i="1"/>
  <c r="FJ173" i="1" s="1"/>
  <c r="FG173" i="1"/>
  <c r="FE173" i="1" s="1"/>
  <c r="FB173" i="1"/>
  <c r="EZ173" i="1" s="1"/>
  <c r="EW173" i="1"/>
  <c r="EU173" i="1" s="1"/>
  <c r="ER173" i="1"/>
  <c r="EP173" i="1" s="1"/>
  <c r="EM173" i="1"/>
  <c r="EK173" i="1" s="1"/>
  <c r="EH173" i="1"/>
  <c r="EF173" i="1" s="1"/>
  <c r="EC173" i="1"/>
  <c r="EA173" i="1" s="1"/>
  <c r="DX173" i="1"/>
  <c r="DV173" i="1" s="1"/>
  <c r="DS173" i="1"/>
  <c r="DQ173" i="1" s="1"/>
  <c r="DN173" i="1"/>
  <c r="DL173" i="1" s="1"/>
  <c r="DI173" i="1"/>
  <c r="DG173" i="1" s="1"/>
  <c r="DD173" i="1"/>
  <c r="DB173" i="1" s="1"/>
  <c r="CY173" i="1"/>
  <c r="CW173" i="1" s="1"/>
  <c r="CT173" i="1"/>
  <c r="CR173" i="1" s="1"/>
  <c r="CO173" i="1"/>
  <c r="CM173" i="1" s="1"/>
  <c r="CJ173" i="1"/>
  <c r="CH173" i="1" s="1"/>
  <c r="CE173" i="1"/>
  <c r="CC173" i="1" s="1"/>
  <c r="BZ173" i="1"/>
  <c r="BX173" i="1" s="1"/>
  <c r="BU173" i="1"/>
  <c r="BS173" i="1" s="1"/>
  <c r="BO173" i="1"/>
  <c r="BN173" i="1"/>
  <c r="BJ173" i="1"/>
  <c r="BI173" i="1"/>
  <c r="BE173" i="1"/>
  <c r="BD173" i="1"/>
  <c r="AY173" i="1"/>
  <c r="AU173" i="1"/>
  <c r="AT173" i="1"/>
  <c r="AP173" i="1"/>
  <c r="AO173" i="1"/>
  <c r="AK173" i="1"/>
  <c r="AJ173" i="1"/>
  <c r="AF173" i="1"/>
  <c r="AE173" i="1"/>
  <c r="AA173" i="1"/>
  <c r="Z173" i="1"/>
  <c r="Q173" i="1"/>
  <c r="FT552" i="1"/>
  <c r="FQ552" i="1"/>
  <c r="FO552" i="1" s="1"/>
  <c r="FL552" i="1"/>
  <c r="FJ552" i="1" s="1"/>
  <c r="FG552" i="1"/>
  <c r="FE552" i="1" s="1"/>
  <c r="FB552" i="1"/>
  <c r="EZ552" i="1" s="1"/>
  <c r="EW552" i="1"/>
  <c r="EU552" i="1" s="1"/>
  <c r="ER552" i="1"/>
  <c r="EP552" i="1" s="1"/>
  <c r="EM552" i="1"/>
  <c r="EK552" i="1" s="1"/>
  <c r="EH552" i="1"/>
  <c r="EF552" i="1" s="1"/>
  <c r="EC552" i="1"/>
  <c r="EA552" i="1" s="1"/>
  <c r="DX552" i="1"/>
  <c r="DV552" i="1" s="1"/>
  <c r="DS552" i="1"/>
  <c r="DQ552" i="1" s="1"/>
  <c r="DN552" i="1"/>
  <c r="DL552" i="1" s="1"/>
  <c r="DI552" i="1"/>
  <c r="DG552" i="1" s="1"/>
  <c r="DD552" i="1"/>
  <c r="DB552" i="1" s="1"/>
  <c r="CY552" i="1"/>
  <c r="CW552" i="1" s="1"/>
  <c r="CT552" i="1"/>
  <c r="CR552" i="1" s="1"/>
  <c r="CO552" i="1"/>
  <c r="CM552" i="1" s="1"/>
  <c r="CJ552" i="1"/>
  <c r="CH552" i="1" s="1"/>
  <c r="CE552" i="1"/>
  <c r="CC552" i="1" s="1"/>
  <c r="BZ552" i="1"/>
  <c r="BX552" i="1" s="1"/>
  <c r="BU552" i="1"/>
  <c r="BS552" i="1" s="1"/>
  <c r="BO552" i="1"/>
  <c r="BN552" i="1"/>
  <c r="BJ552" i="1"/>
  <c r="BI552" i="1"/>
  <c r="BE552" i="1"/>
  <c r="BD552" i="1"/>
  <c r="AY552" i="1"/>
  <c r="AU552" i="1"/>
  <c r="AT552" i="1"/>
  <c r="AP552" i="1"/>
  <c r="AO552" i="1"/>
  <c r="AK552" i="1"/>
  <c r="AJ552" i="1"/>
  <c r="AF552" i="1"/>
  <c r="AE552" i="1"/>
  <c r="AA552" i="1"/>
  <c r="Z552" i="1"/>
  <c r="Q552" i="1"/>
  <c r="FT172" i="1"/>
  <c r="FQ172" i="1"/>
  <c r="FO172" i="1" s="1"/>
  <c r="FL172" i="1"/>
  <c r="FJ172" i="1" s="1"/>
  <c r="FG172" i="1"/>
  <c r="FE172" i="1" s="1"/>
  <c r="FB172" i="1"/>
  <c r="EZ172" i="1" s="1"/>
  <c r="EW172" i="1"/>
  <c r="EU172" i="1" s="1"/>
  <c r="ER172" i="1"/>
  <c r="EP172" i="1" s="1"/>
  <c r="EM172" i="1"/>
  <c r="EK172" i="1" s="1"/>
  <c r="EH172" i="1"/>
  <c r="EF172" i="1" s="1"/>
  <c r="EC172" i="1"/>
  <c r="EA172" i="1" s="1"/>
  <c r="DX172" i="1"/>
  <c r="DV172" i="1" s="1"/>
  <c r="DS172" i="1"/>
  <c r="DQ172" i="1" s="1"/>
  <c r="DN172" i="1"/>
  <c r="DL172" i="1" s="1"/>
  <c r="DI172" i="1"/>
  <c r="DG172" i="1" s="1"/>
  <c r="DD172" i="1"/>
  <c r="DB172" i="1" s="1"/>
  <c r="CY172" i="1"/>
  <c r="CW172" i="1" s="1"/>
  <c r="CT172" i="1"/>
  <c r="CR172" i="1" s="1"/>
  <c r="CO172" i="1"/>
  <c r="CM172" i="1" s="1"/>
  <c r="CJ172" i="1"/>
  <c r="CH172" i="1" s="1"/>
  <c r="CE172" i="1"/>
  <c r="CC172" i="1" s="1"/>
  <c r="BZ172" i="1"/>
  <c r="BX172" i="1" s="1"/>
  <c r="BU172" i="1"/>
  <c r="BS172" i="1" s="1"/>
  <c r="BO172" i="1"/>
  <c r="BN172" i="1"/>
  <c r="BJ172" i="1"/>
  <c r="BI172" i="1"/>
  <c r="BE172" i="1"/>
  <c r="BD172" i="1"/>
  <c r="AY172" i="1"/>
  <c r="AU172" i="1"/>
  <c r="AT172" i="1"/>
  <c r="AP172" i="1"/>
  <c r="AO172" i="1"/>
  <c r="AK172" i="1"/>
  <c r="AJ172" i="1"/>
  <c r="AF172" i="1"/>
  <c r="AE172" i="1"/>
  <c r="AA172" i="1"/>
  <c r="Z172" i="1"/>
  <c r="Q172" i="1"/>
  <c r="FT551" i="1"/>
  <c r="FQ551" i="1"/>
  <c r="FO551" i="1" s="1"/>
  <c r="FL551" i="1"/>
  <c r="FJ551" i="1" s="1"/>
  <c r="FG551" i="1"/>
  <c r="FE551" i="1" s="1"/>
  <c r="FB551" i="1"/>
  <c r="EZ551" i="1" s="1"/>
  <c r="EW551" i="1"/>
  <c r="EU551" i="1" s="1"/>
  <c r="ER551" i="1"/>
  <c r="EP551" i="1" s="1"/>
  <c r="EM551" i="1"/>
  <c r="EK551" i="1" s="1"/>
  <c r="EH551" i="1"/>
  <c r="EF551" i="1" s="1"/>
  <c r="EC551" i="1"/>
  <c r="EA551" i="1" s="1"/>
  <c r="DX551" i="1"/>
  <c r="DV551" i="1" s="1"/>
  <c r="DS551" i="1"/>
  <c r="DQ551" i="1" s="1"/>
  <c r="DN551" i="1"/>
  <c r="DL551" i="1" s="1"/>
  <c r="DI551" i="1"/>
  <c r="DG551" i="1" s="1"/>
  <c r="DD551" i="1"/>
  <c r="DB551" i="1" s="1"/>
  <c r="CY551" i="1"/>
  <c r="CW551" i="1" s="1"/>
  <c r="CT551" i="1"/>
  <c r="CR551" i="1" s="1"/>
  <c r="CO551" i="1"/>
  <c r="CM551" i="1" s="1"/>
  <c r="CJ551" i="1"/>
  <c r="CH551" i="1" s="1"/>
  <c r="CE551" i="1"/>
  <c r="CC551" i="1" s="1"/>
  <c r="BZ551" i="1"/>
  <c r="BX551" i="1" s="1"/>
  <c r="BU551" i="1"/>
  <c r="BS551" i="1" s="1"/>
  <c r="BO551" i="1"/>
  <c r="BN551" i="1"/>
  <c r="BJ551" i="1"/>
  <c r="BI551" i="1"/>
  <c r="BE551" i="1"/>
  <c r="BD551" i="1"/>
  <c r="AY551" i="1"/>
  <c r="AU551" i="1"/>
  <c r="AT551" i="1"/>
  <c r="AP551" i="1"/>
  <c r="AO551" i="1"/>
  <c r="AK551" i="1"/>
  <c r="AJ551" i="1"/>
  <c r="AF551" i="1"/>
  <c r="AE551" i="1"/>
  <c r="AA551" i="1"/>
  <c r="Z551" i="1"/>
  <c r="Q551" i="1"/>
  <c r="FT550" i="1"/>
  <c r="FQ550" i="1"/>
  <c r="FO550" i="1" s="1"/>
  <c r="FL550" i="1"/>
  <c r="FJ550" i="1" s="1"/>
  <c r="FG550" i="1"/>
  <c r="FE550" i="1" s="1"/>
  <c r="FB550" i="1"/>
  <c r="EZ550" i="1" s="1"/>
  <c r="EW550" i="1"/>
  <c r="EU550" i="1" s="1"/>
  <c r="ER550" i="1"/>
  <c r="EP550" i="1" s="1"/>
  <c r="EM550" i="1"/>
  <c r="EK550" i="1" s="1"/>
  <c r="EH550" i="1"/>
  <c r="EF550" i="1" s="1"/>
  <c r="EC550" i="1"/>
  <c r="EA550" i="1" s="1"/>
  <c r="DX550" i="1"/>
  <c r="DV550" i="1" s="1"/>
  <c r="DS550" i="1"/>
  <c r="DQ550" i="1" s="1"/>
  <c r="DN550" i="1"/>
  <c r="DL550" i="1" s="1"/>
  <c r="DI550" i="1"/>
  <c r="DG550" i="1" s="1"/>
  <c r="DD550" i="1"/>
  <c r="DB550" i="1" s="1"/>
  <c r="CY550" i="1"/>
  <c r="CW550" i="1" s="1"/>
  <c r="CT550" i="1"/>
  <c r="CR550" i="1" s="1"/>
  <c r="CO550" i="1"/>
  <c r="CM550" i="1" s="1"/>
  <c r="CJ550" i="1"/>
  <c r="CH550" i="1" s="1"/>
  <c r="CE550" i="1"/>
  <c r="CC550" i="1" s="1"/>
  <c r="BZ550" i="1"/>
  <c r="BX550" i="1" s="1"/>
  <c r="BU550" i="1"/>
  <c r="BS550" i="1" s="1"/>
  <c r="BO550" i="1"/>
  <c r="BN550" i="1"/>
  <c r="BJ550" i="1"/>
  <c r="BI550" i="1"/>
  <c r="BE550" i="1"/>
  <c r="BD550" i="1"/>
  <c r="AY550" i="1"/>
  <c r="AU550" i="1"/>
  <c r="AT550" i="1"/>
  <c r="AP550" i="1"/>
  <c r="AO550" i="1"/>
  <c r="AK550" i="1"/>
  <c r="AJ550" i="1"/>
  <c r="AF550" i="1"/>
  <c r="AE550" i="1"/>
  <c r="AA550" i="1"/>
  <c r="Z550" i="1"/>
  <c r="Q550" i="1"/>
  <c r="FT171" i="1"/>
  <c r="FQ171" i="1"/>
  <c r="FO171" i="1" s="1"/>
  <c r="FL171" i="1"/>
  <c r="FJ171" i="1" s="1"/>
  <c r="FG171" i="1"/>
  <c r="FE171" i="1" s="1"/>
  <c r="FB171" i="1"/>
  <c r="EZ171" i="1" s="1"/>
  <c r="EW171" i="1"/>
  <c r="EU171" i="1" s="1"/>
  <c r="ER171" i="1"/>
  <c r="EP171" i="1" s="1"/>
  <c r="EM171" i="1"/>
  <c r="EK171" i="1" s="1"/>
  <c r="EH171" i="1"/>
  <c r="EF171" i="1" s="1"/>
  <c r="EC171" i="1"/>
  <c r="EA171" i="1" s="1"/>
  <c r="DX171" i="1"/>
  <c r="DV171" i="1" s="1"/>
  <c r="DS171" i="1"/>
  <c r="DQ171" i="1" s="1"/>
  <c r="DN171" i="1"/>
  <c r="DL171" i="1" s="1"/>
  <c r="DI171" i="1"/>
  <c r="DG171" i="1" s="1"/>
  <c r="DD171" i="1"/>
  <c r="DB171" i="1" s="1"/>
  <c r="CY171" i="1"/>
  <c r="CW171" i="1" s="1"/>
  <c r="CT171" i="1"/>
  <c r="CR171" i="1" s="1"/>
  <c r="CO171" i="1"/>
  <c r="CM171" i="1" s="1"/>
  <c r="CJ171" i="1"/>
  <c r="CH171" i="1" s="1"/>
  <c r="CE171" i="1"/>
  <c r="CC171" i="1" s="1"/>
  <c r="BZ171" i="1"/>
  <c r="BX171" i="1" s="1"/>
  <c r="BU171" i="1"/>
  <c r="BS171" i="1" s="1"/>
  <c r="BO171" i="1"/>
  <c r="BN171" i="1"/>
  <c r="BJ171" i="1"/>
  <c r="BI171" i="1"/>
  <c r="BD171" i="1"/>
  <c r="AY171" i="1"/>
  <c r="AU171" i="1"/>
  <c r="AT171" i="1"/>
  <c r="AP171" i="1"/>
  <c r="AO171" i="1"/>
  <c r="AK171" i="1"/>
  <c r="AJ171" i="1"/>
  <c r="AF171" i="1"/>
  <c r="AE171" i="1"/>
  <c r="AA171" i="1"/>
  <c r="Z171" i="1"/>
  <c r="Q171" i="1"/>
  <c r="FT170" i="1"/>
  <c r="FQ170" i="1"/>
  <c r="FO170" i="1" s="1"/>
  <c r="FL170" i="1"/>
  <c r="FJ170" i="1" s="1"/>
  <c r="FG170" i="1"/>
  <c r="FE170" i="1" s="1"/>
  <c r="FB170" i="1"/>
  <c r="EZ170" i="1" s="1"/>
  <c r="EW170" i="1"/>
  <c r="EU170" i="1" s="1"/>
  <c r="ER170" i="1"/>
  <c r="EP170" i="1" s="1"/>
  <c r="EM170" i="1"/>
  <c r="EK170" i="1" s="1"/>
  <c r="EH170" i="1"/>
  <c r="EF170" i="1" s="1"/>
  <c r="EC170" i="1"/>
  <c r="EA170" i="1" s="1"/>
  <c r="DX170" i="1"/>
  <c r="DV170" i="1" s="1"/>
  <c r="DS170" i="1"/>
  <c r="DQ170" i="1" s="1"/>
  <c r="DN170" i="1"/>
  <c r="DL170" i="1" s="1"/>
  <c r="DI170" i="1"/>
  <c r="DG170" i="1" s="1"/>
  <c r="DD170" i="1"/>
  <c r="DB170" i="1" s="1"/>
  <c r="CY170" i="1"/>
  <c r="CW170" i="1" s="1"/>
  <c r="CT170" i="1"/>
  <c r="CR170" i="1" s="1"/>
  <c r="CO170" i="1"/>
  <c r="CM170" i="1" s="1"/>
  <c r="CJ170" i="1"/>
  <c r="CH170" i="1" s="1"/>
  <c r="CE170" i="1"/>
  <c r="CC170" i="1" s="1"/>
  <c r="BZ170" i="1"/>
  <c r="BX170" i="1" s="1"/>
  <c r="BU170" i="1"/>
  <c r="BS170" i="1" s="1"/>
  <c r="BO170" i="1"/>
  <c r="BN170" i="1"/>
  <c r="BJ170" i="1"/>
  <c r="BI170" i="1"/>
  <c r="BE170" i="1"/>
  <c r="BD170" i="1"/>
  <c r="AY170" i="1"/>
  <c r="AU170" i="1"/>
  <c r="AT170" i="1"/>
  <c r="AP170" i="1"/>
  <c r="AO170" i="1"/>
  <c r="AK170" i="1"/>
  <c r="AJ170" i="1"/>
  <c r="AF170" i="1"/>
  <c r="AE170" i="1"/>
  <c r="AA170" i="1"/>
  <c r="Z170" i="1"/>
  <c r="Q170" i="1"/>
  <c r="FT169" i="1"/>
  <c r="FQ169" i="1"/>
  <c r="FO169" i="1" s="1"/>
  <c r="FL169" i="1"/>
  <c r="FJ169" i="1" s="1"/>
  <c r="FG169" i="1"/>
  <c r="FE169" i="1" s="1"/>
  <c r="FB169" i="1"/>
  <c r="EZ169" i="1" s="1"/>
  <c r="EW169" i="1"/>
  <c r="EU169" i="1" s="1"/>
  <c r="ER169" i="1"/>
  <c r="EP169" i="1" s="1"/>
  <c r="EM169" i="1"/>
  <c r="EK169" i="1" s="1"/>
  <c r="EH169" i="1"/>
  <c r="EF169" i="1" s="1"/>
  <c r="EC169" i="1"/>
  <c r="EA169" i="1" s="1"/>
  <c r="DX169" i="1"/>
  <c r="DV169" i="1" s="1"/>
  <c r="DS169" i="1"/>
  <c r="DQ169" i="1" s="1"/>
  <c r="DN169" i="1"/>
  <c r="DL169" i="1" s="1"/>
  <c r="DI169" i="1"/>
  <c r="DG169" i="1" s="1"/>
  <c r="DD169" i="1"/>
  <c r="DB169" i="1" s="1"/>
  <c r="CY169" i="1"/>
  <c r="CW169" i="1" s="1"/>
  <c r="CT169" i="1"/>
  <c r="CR169" i="1" s="1"/>
  <c r="CO169" i="1"/>
  <c r="CM169" i="1" s="1"/>
  <c r="CJ169" i="1"/>
  <c r="CH169" i="1" s="1"/>
  <c r="CE169" i="1"/>
  <c r="CC169" i="1" s="1"/>
  <c r="BZ169" i="1"/>
  <c r="BX169" i="1" s="1"/>
  <c r="BU169" i="1"/>
  <c r="BS169" i="1" s="1"/>
  <c r="BO169" i="1"/>
  <c r="BN169" i="1"/>
  <c r="BJ169" i="1"/>
  <c r="BI169" i="1"/>
  <c r="BD169" i="1"/>
  <c r="AY169" i="1"/>
  <c r="AU169" i="1"/>
  <c r="AT169" i="1"/>
  <c r="AP169" i="1"/>
  <c r="AO169" i="1"/>
  <c r="AK169" i="1"/>
  <c r="AJ169" i="1"/>
  <c r="AF169" i="1"/>
  <c r="AE169" i="1"/>
  <c r="AA169" i="1"/>
  <c r="Z169" i="1"/>
  <c r="Q169" i="1"/>
  <c r="FT168" i="1"/>
  <c r="FQ168" i="1"/>
  <c r="FO168" i="1" s="1"/>
  <c r="FL168" i="1"/>
  <c r="FJ168" i="1" s="1"/>
  <c r="FG168" i="1"/>
  <c r="FE168" i="1" s="1"/>
  <c r="FB168" i="1"/>
  <c r="EZ168" i="1" s="1"/>
  <c r="EW168" i="1"/>
  <c r="EU168" i="1" s="1"/>
  <c r="ER168" i="1"/>
  <c r="EP168" i="1" s="1"/>
  <c r="EM168" i="1"/>
  <c r="EK168" i="1" s="1"/>
  <c r="EH168" i="1"/>
  <c r="EF168" i="1" s="1"/>
  <c r="EC168" i="1"/>
  <c r="EA168" i="1" s="1"/>
  <c r="DX168" i="1"/>
  <c r="DV168" i="1" s="1"/>
  <c r="DS168" i="1"/>
  <c r="DQ168" i="1" s="1"/>
  <c r="DN168" i="1"/>
  <c r="DL168" i="1" s="1"/>
  <c r="DI168" i="1"/>
  <c r="DG168" i="1" s="1"/>
  <c r="DD168" i="1"/>
  <c r="DB168" i="1" s="1"/>
  <c r="CY168" i="1"/>
  <c r="CW168" i="1" s="1"/>
  <c r="CT168" i="1"/>
  <c r="CR168" i="1" s="1"/>
  <c r="CO168" i="1"/>
  <c r="CM168" i="1" s="1"/>
  <c r="CJ168" i="1"/>
  <c r="CH168" i="1" s="1"/>
  <c r="CE168" i="1"/>
  <c r="CC168" i="1" s="1"/>
  <c r="BZ168" i="1"/>
  <c r="BX168" i="1" s="1"/>
  <c r="BU168" i="1"/>
  <c r="BS168" i="1" s="1"/>
  <c r="BO168" i="1"/>
  <c r="BN168" i="1"/>
  <c r="BJ168" i="1"/>
  <c r="BI168" i="1"/>
  <c r="BE168" i="1"/>
  <c r="BD168" i="1"/>
  <c r="AY168" i="1"/>
  <c r="AU168" i="1"/>
  <c r="AT168" i="1"/>
  <c r="AP168" i="1"/>
  <c r="AO168" i="1"/>
  <c r="AK168" i="1"/>
  <c r="AJ168" i="1"/>
  <c r="AF168" i="1"/>
  <c r="AE168" i="1"/>
  <c r="AA168" i="1"/>
  <c r="Z168" i="1"/>
  <c r="Q168" i="1"/>
  <c r="FT167" i="1"/>
  <c r="FQ167" i="1"/>
  <c r="FO167" i="1" s="1"/>
  <c r="FL167" i="1"/>
  <c r="FJ167" i="1" s="1"/>
  <c r="FG167" i="1"/>
  <c r="FE167" i="1" s="1"/>
  <c r="FB167" i="1"/>
  <c r="EZ167" i="1" s="1"/>
  <c r="EW167" i="1"/>
  <c r="EU167" i="1" s="1"/>
  <c r="ER167" i="1"/>
  <c r="EP167" i="1" s="1"/>
  <c r="EM167" i="1"/>
  <c r="EK167" i="1" s="1"/>
  <c r="EH167" i="1"/>
  <c r="EF167" i="1" s="1"/>
  <c r="EC167" i="1"/>
  <c r="EA167" i="1" s="1"/>
  <c r="DX167" i="1"/>
  <c r="DV167" i="1" s="1"/>
  <c r="DS167" i="1"/>
  <c r="DQ167" i="1" s="1"/>
  <c r="DN167" i="1"/>
  <c r="DL167" i="1" s="1"/>
  <c r="DI167" i="1"/>
  <c r="DG167" i="1" s="1"/>
  <c r="DD167" i="1"/>
  <c r="DB167" i="1" s="1"/>
  <c r="CY167" i="1"/>
  <c r="CW167" i="1" s="1"/>
  <c r="CT167" i="1"/>
  <c r="CR167" i="1" s="1"/>
  <c r="CO167" i="1"/>
  <c r="CM167" i="1" s="1"/>
  <c r="CJ167" i="1"/>
  <c r="CH167" i="1" s="1"/>
  <c r="CE167" i="1"/>
  <c r="CC167" i="1" s="1"/>
  <c r="BZ167" i="1"/>
  <c r="BX167" i="1" s="1"/>
  <c r="BU167" i="1"/>
  <c r="BS167" i="1" s="1"/>
  <c r="BO167" i="1"/>
  <c r="BN167" i="1"/>
  <c r="BJ167" i="1"/>
  <c r="BI167" i="1"/>
  <c r="BD167" i="1"/>
  <c r="AY167" i="1"/>
  <c r="AU167" i="1"/>
  <c r="AT167" i="1"/>
  <c r="AP167" i="1"/>
  <c r="AO167" i="1"/>
  <c r="AK167" i="1"/>
  <c r="AJ167" i="1"/>
  <c r="AF167" i="1"/>
  <c r="AE167" i="1"/>
  <c r="AA167" i="1"/>
  <c r="Z167" i="1"/>
  <c r="Q167" i="1"/>
  <c r="FT166" i="1"/>
  <c r="FQ166" i="1"/>
  <c r="FO166" i="1" s="1"/>
  <c r="FL166" i="1"/>
  <c r="FJ166" i="1" s="1"/>
  <c r="FG166" i="1"/>
  <c r="FE166" i="1" s="1"/>
  <c r="FB166" i="1"/>
  <c r="EZ166" i="1" s="1"/>
  <c r="EW166" i="1"/>
  <c r="EU166" i="1" s="1"/>
  <c r="ER166" i="1"/>
  <c r="EP166" i="1" s="1"/>
  <c r="EM166" i="1"/>
  <c r="EK166" i="1" s="1"/>
  <c r="EH166" i="1"/>
  <c r="EF166" i="1" s="1"/>
  <c r="EC166" i="1"/>
  <c r="EA166" i="1" s="1"/>
  <c r="DX166" i="1"/>
  <c r="DV166" i="1" s="1"/>
  <c r="DS166" i="1"/>
  <c r="DQ166" i="1" s="1"/>
  <c r="DN166" i="1"/>
  <c r="DL166" i="1" s="1"/>
  <c r="DI166" i="1"/>
  <c r="DG166" i="1" s="1"/>
  <c r="DD166" i="1"/>
  <c r="DB166" i="1" s="1"/>
  <c r="CY166" i="1"/>
  <c r="CW166" i="1" s="1"/>
  <c r="CT166" i="1"/>
  <c r="CR166" i="1" s="1"/>
  <c r="CO166" i="1"/>
  <c r="CM166" i="1" s="1"/>
  <c r="CJ166" i="1"/>
  <c r="CH166" i="1" s="1"/>
  <c r="CE166" i="1"/>
  <c r="CC166" i="1" s="1"/>
  <c r="BZ166" i="1"/>
  <c r="BX166" i="1" s="1"/>
  <c r="BU166" i="1"/>
  <c r="BS166" i="1" s="1"/>
  <c r="BO166" i="1"/>
  <c r="BN166" i="1"/>
  <c r="BJ166" i="1"/>
  <c r="BI166" i="1"/>
  <c r="BD166" i="1"/>
  <c r="AY166" i="1"/>
  <c r="AU166" i="1"/>
  <c r="AT166" i="1"/>
  <c r="AP166" i="1"/>
  <c r="AO166" i="1"/>
  <c r="AK166" i="1"/>
  <c r="AJ166" i="1"/>
  <c r="AF166" i="1"/>
  <c r="AE166" i="1"/>
  <c r="AA166" i="1"/>
  <c r="Z166" i="1"/>
  <c r="Q166" i="1"/>
  <c r="FT165" i="1"/>
  <c r="FQ165" i="1"/>
  <c r="FO165" i="1" s="1"/>
  <c r="FL165" i="1"/>
  <c r="FJ165" i="1" s="1"/>
  <c r="FG165" i="1"/>
  <c r="FE165" i="1" s="1"/>
  <c r="FB165" i="1"/>
  <c r="EZ165" i="1" s="1"/>
  <c r="EW165" i="1"/>
  <c r="EU165" i="1" s="1"/>
  <c r="ER165" i="1"/>
  <c r="EP165" i="1" s="1"/>
  <c r="EM165" i="1"/>
  <c r="EK165" i="1" s="1"/>
  <c r="EH165" i="1"/>
  <c r="EF165" i="1" s="1"/>
  <c r="EC165" i="1"/>
  <c r="EA165" i="1" s="1"/>
  <c r="DX165" i="1"/>
  <c r="DV165" i="1" s="1"/>
  <c r="DS165" i="1"/>
  <c r="DQ165" i="1" s="1"/>
  <c r="DN165" i="1"/>
  <c r="DL165" i="1" s="1"/>
  <c r="DI165" i="1"/>
  <c r="DG165" i="1" s="1"/>
  <c r="DD165" i="1"/>
  <c r="DB165" i="1" s="1"/>
  <c r="CY165" i="1"/>
  <c r="CW165" i="1" s="1"/>
  <c r="CT165" i="1"/>
  <c r="CR165" i="1" s="1"/>
  <c r="CO165" i="1"/>
  <c r="CM165" i="1" s="1"/>
  <c r="CJ165" i="1"/>
  <c r="CH165" i="1" s="1"/>
  <c r="CE165" i="1"/>
  <c r="CC165" i="1" s="1"/>
  <c r="BZ165" i="1"/>
  <c r="BX165" i="1" s="1"/>
  <c r="BU165" i="1"/>
  <c r="BS165" i="1" s="1"/>
  <c r="BO165" i="1"/>
  <c r="BN165" i="1"/>
  <c r="BJ165" i="1"/>
  <c r="BI165" i="1"/>
  <c r="BE165" i="1"/>
  <c r="BD165" i="1"/>
  <c r="AY165" i="1"/>
  <c r="AU165" i="1"/>
  <c r="AT165" i="1"/>
  <c r="AP165" i="1"/>
  <c r="AO165" i="1"/>
  <c r="AK165" i="1"/>
  <c r="AJ165" i="1"/>
  <c r="AF165" i="1"/>
  <c r="AE165" i="1"/>
  <c r="AA165" i="1"/>
  <c r="Z165" i="1"/>
  <c r="Q165" i="1"/>
  <c r="FT164" i="1"/>
  <c r="FQ164" i="1"/>
  <c r="FO164" i="1" s="1"/>
  <c r="FL164" i="1"/>
  <c r="FJ164" i="1" s="1"/>
  <c r="FG164" i="1"/>
  <c r="FE164" i="1" s="1"/>
  <c r="FB164" i="1"/>
  <c r="EZ164" i="1" s="1"/>
  <c r="EW164" i="1"/>
  <c r="EU164" i="1" s="1"/>
  <c r="ER164" i="1"/>
  <c r="EP164" i="1" s="1"/>
  <c r="EM164" i="1"/>
  <c r="EK164" i="1" s="1"/>
  <c r="EH164" i="1"/>
  <c r="EF164" i="1" s="1"/>
  <c r="EC164" i="1"/>
  <c r="EA164" i="1" s="1"/>
  <c r="DX164" i="1"/>
  <c r="DV164" i="1" s="1"/>
  <c r="DS164" i="1"/>
  <c r="DQ164" i="1" s="1"/>
  <c r="DN164" i="1"/>
  <c r="DL164" i="1" s="1"/>
  <c r="DI164" i="1"/>
  <c r="DG164" i="1" s="1"/>
  <c r="DD164" i="1"/>
  <c r="DB164" i="1" s="1"/>
  <c r="CY164" i="1"/>
  <c r="CW164" i="1" s="1"/>
  <c r="CT164" i="1"/>
  <c r="CR164" i="1" s="1"/>
  <c r="CO164" i="1"/>
  <c r="CM164" i="1" s="1"/>
  <c r="CJ164" i="1"/>
  <c r="CH164" i="1" s="1"/>
  <c r="CE164" i="1"/>
  <c r="CC164" i="1" s="1"/>
  <c r="BZ164" i="1"/>
  <c r="BX164" i="1" s="1"/>
  <c r="BU164" i="1"/>
  <c r="BS164" i="1" s="1"/>
  <c r="BO164" i="1"/>
  <c r="BN164" i="1"/>
  <c r="BJ164" i="1"/>
  <c r="BI164" i="1"/>
  <c r="BE164" i="1"/>
  <c r="BD164" i="1"/>
  <c r="AY164" i="1"/>
  <c r="AU164" i="1"/>
  <c r="AT164" i="1"/>
  <c r="AP164" i="1"/>
  <c r="AO164" i="1"/>
  <c r="AK164" i="1"/>
  <c r="AJ164" i="1"/>
  <c r="AF164" i="1"/>
  <c r="AE164" i="1"/>
  <c r="AA164" i="1"/>
  <c r="Z164" i="1"/>
  <c r="Q164" i="1"/>
  <c r="FT163" i="1"/>
  <c r="FQ163" i="1"/>
  <c r="FO163" i="1" s="1"/>
  <c r="FL163" i="1"/>
  <c r="FJ163" i="1" s="1"/>
  <c r="FG163" i="1"/>
  <c r="FE163" i="1" s="1"/>
  <c r="FB163" i="1"/>
  <c r="EZ163" i="1" s="1"/>
  <c r="EW163" i="1"/>
  <c r="EU163" i="1" s="1"/>
  <c r="ER163" i="1"/>
  <c r="EP163" i="1" s="1"/>
  <c r="EM163" i="1"/>
  <c r="EK163" i="1" s="1"/>
  <c r="EH163" i="1"/>
  <c r="EF163" i="1" s="1"/>
  <c r="EC163" i="1"/>
  <c r="EA163" i="1" s="1"/>
  <c r="DX163" i="1"/>
  <c r="DV163" i="1" s="1"/>
  <c r="DS163" i="1"/>
  <c r="DQ163" i="1" s="1"/>
  <c r="DN163" i="1"/>
  <c r="DL163" i="1" s="1"/>
  <c r="DI163" i="1"/>
  <c r="DG163" i="1" s="1"/>
  <c r="DD163" i="1"/>
  <c r="DB163" i="1" s="1"/>
  <c r="CY163" i="1"/>
  <c r="CW163" i="1" s="1"/>
  <c r="CT163" i="1"/>
  <c r="CR163" i="1" s="1"/>
  <c r="CO163" i="1"/>
  <c r="CM163" i="1" s="1"/>
  <c r="CJ163" i="1"/>
  <c r="CH163" i="1" s="1"/>
  <c r="CE163" i="1"/>
  <c r="CC163" i="1" s="1"/>
  <c r="BZ163" i="1"/>
  <c r="BX163" i="1" s="1"/>
  <c r="BU163" i="1"/>
  <c r="BS163" i="1" s="1"/>
  <c r="BO163" i="1"/>
  <c r="BN163" i="1"/>
  <c r="BJ163" i="1"/>
  <c r="BI163" i="1"/>
  <c r="BE163" i="1"/>
  <c r="BD163" i="1"/>
  <c r="AY163" i="1"/>
  <c r="AU163" i="1"/>
  <c r="AT163" i="1"/>
  <c r="AP163" i="1"/>
  <c r="AO163" i="1"/>
  <c r="AK163" i="1"/>
  <c r="AJ163" i="1"/>
  <c r="AF163" i="1"/>
  <c r="AE163" i="1"/>
  <c r="AA163" i="1"/>
  <c r="Z163" i="1"/>
  <c r="Q163" i="1"/>
  <c r="FT161" i="1"/>
  <c r="FQ161" i="1"/>
  <c r="FO161" i="1" s="1"/>
  <c r="FL161" i="1"/>
  <c r="FJ161" i="1" s="1"/>
  <c r="FG161" i="1"/>
  <c r="FE161" i="1" s="1"/>
  <c r="FB161" i="1"/>
  <c r="EZ161" i="1" s="1"/>
  <c r="EW161" i="1"/>
  <c r="EU161" i="1" s="1"/>
  <c r="ER161" i="1"/>
  <c r="EP161" i="1" s="1"/>
  <c r="EM161" i="1"/>
  <c r="EK161" i="1" s="1"/>
  <c r="EH161" i="1"/>
  <c r="EF161" i="1" s="1"/>
  <c r="EC161" i="1"/>
  <c r="EA161" i="1" s="1"/>
  <c r="DX161" i="1"/>
  <c r="DV161" i="1" s="1"/>
  <c r="DS161" i="1"/>
  <c r="DQ161" i="1" s="1"/>
  <c r="DN161" i="1"/>
  <c r="DL161" i="1" s="1"/>
  <c r="DI161" i="1"/>
  <c r="DG161" i="1" s="1"/>
  <c r="DD161" i="1"/>
  <c r="DB161" i="1" s="1"/>
  <c r="CY161" i="1"/>
  <c r="CW161" i="1" s="1"/>
  <c r="CT161" i="1"/>
  <c r="CR161" i="1" s="1"/>
  <c r="CO161" i="1"/>
  <c r="CM161" i="1" s="1"/>
  <c r="CJ161" i="1"/>
  <c r="CH161" i="1" s="1"/>
  <c r="CE161" i="1"/>
  <c r="CC161" i="1" s="1"/>
  <c r="BZ161" i="1"/>
  <c r="BX161" i="1" s="1"/>
  <c r="BU161" i="1"/>
  <c r="BS161" i="1" s="1"/>
  <c r="BO161" i="1"/>
  <c r="BN161" i="1"/>
  <c r="BJ161" i="1"/>
  <c r="BI161" i="1"/>
  <c r="BD161" i="1"/>
  <c r="AY161" i="1"/>
  <c r="AU161" i="1"/>
  <c r="AT161" i="1"/>
  <c r="AP161" i="1"/>
  <c r="AO161" i="1"/>
  <c r="AK161" i="1"/>
  <c r="AJ161" i="1"/>
  <c r="AF161" i="1"/>
  <c r="AE161" i="1"/>
  <c r="AA161" i="1"/>
  <c r="Z161" i="1"/>
  <c r="Q161" i="1"/>
  <c r="FT160" i="1"/>
  <c r="FQ160" i="1"/>
  <c r="FO160" i="1" s="1"/>
  <c r="FL160" i="1"/>
  <c r="FJ160" i="1" s="1"/>
  <c r="FG160" i="1"/>
  <c r="FE160" i="1" s="1"/>
  <c r="FB160" i="1"/>
  <c r="EZ160" i="1" s="1"/>
  <c r="EW160" i="1"/>
  <c r="EU160" i="1" s="1"/>
  <c r="ER160" i="1"/>
  <c r="EP160" i="1" s="1"/>
  <c r="EM160" i="1"/>
  <c r="EK160" i="1" s="1"/>
  <c r="EH160" i="1"/>
  <c r="EF160" i="1" s="1"/>
  <c r="EC160" i="1"/>
  <c r="EA160" i="1" s="1"/>
  <c r="DX160" i="1"/>
  <c r="DV160" i="1" s="1"/>
  <c r="DS160" i="1"/>
  <c r="DQ160" i="1" s="1"/>
  <c r="DN160" i="1"/>
  <c r="DL160" i="1" s="1"/>
  <c r="DI160" i="1"/>
  <c r="DG160" i="1" s="1"/>
  <c r="DD160" i="1"/>
  <c r="DB160" i="1" s="1"/>
  <c r="CY160" i="1"/>
  <c r="CW160" i="1" s="1"/>
  <c r="CT160" i="1"/>
  <c r="CR160" i="1" s="1"/>
  <c r="CO160" i="1"/>
  <c r="CM160" i="1" s="1"/>
  <c r="CJ160" i="1"/>
  <c r="CH160" i="1" s="1"/>
  <c r="CE160" i="1"/>
  <c r="CC160" i="1" s="1"/>
  <c r="BZ160" i="1"/>
  <c r="BX160" i="1" s="1"/>
  <c r="BU160" i="1"/>
  <c r="BS160" i="1" s="1"/>
  <c r="BO160" i="1"/>
  <c r="BN160" i="1"/>
  <c r="BJ160" i="1"/>
  <c r="BI160" i="1"/>
  <c r="BE160" i="1"/>
  <c r="BD160" i="1"/>
  <c r="AY160" i="1"/>
  <c r="AU160" i="1"/>
  <c r="AT160" i="1"/>
  <c r="AP160" i="1"/>
  <c r="AO160" i="1"/>
  <c r="AK160" i="1"/>
  <c r="AJ160" i="1"/>
  <c r="AF160" i="1"/>
  <c r="AE160" i="1"/>
  <c r="AA160" i="1"/>
  <c r="Z160" i="1"/>
  <c r="Q160" i="1"/>
  <c r="FT549" i="1"/>
  <c r="FQ549" i="1"/>
  <c r="FO549" i="1" s="1"/>
  <c r="FL549" i="1"/>
  <c r="FJ549" i="1" s="1"/>
  <c r="FG549" i="1"/>
  <c r="FE549" i="1" s="1"/>
  <c r="FB549" i="1"/>
  <c r="EZ549" i="1" s="1"/>
  <c r="EW549" i="1"/>
  <c r="EU549" i="1" s="1"/>
  <c r="ER549" i="1"/>
  <c r="EP549" i="1" s="1"/>
  <c r="EM549" i="1"/>
  <c r="EK549" i="1" s="1"/>
  <c r="EH549" i="1"/>
  <c r="EF549" i="1" s="1"/>
  <c r="EC549" i="1"/>
  <c r="EA549" i="1" s="1"/>
  <c r="DX549" i="1"/>
  <c r="DV549" i="1" s="1"/>
  <c r="DS549" i="1"/>
  <c r="DQ549" i="1" s="1"/>
  <c r="DN549" i="1"/>
  <c r="DL549" i="1" s="1"/>
  <c r="DI549" i="1"/>
  <c r="DG549" i="1" s="1"/>
  <c r="DD549" i="1"/>
  <c r="DB549" i="1" s="1"/>
  <c r="CY549" i="1"/>
  <c r="CW549" i="1" s="1"/>
  <c r="CT549" i="1"/>
  <c r="CR549" i="1" s="1"/>
  <c r="CO549" i="1"/>
  <c r="CM549" i="1" s="1"/>
  <c r="CJ549" i="1"/>
  <c r="CH549" i="1" s="1"/>
  <c r="CE549" i="1"/>
  <c r="CC549" i="1" s="1"/>
  <c r="BZ549" i="1"/>
  <c r="BX549" i="1" s="1"/>
  <c r="BU549" i="1"/>
  <c r="BS549" i="1" s="1"/>
  <c r="BO549" i="1"/>
  <c r="BN549" i="1"/>
  <c r="BJ549" i="1"/>
  <c r="BI549" i="1"/>
  <c r="BE549" i="1"/>
  <c r="BD549" i="1"/>
  <c r="AY549" i="1"/>
  <c r="AU549" i="1"/>
  <c r="AT549" i="1"/>
  <c r="AP549" i="1"/>
  <c r="AO549" i="1"/>
  <c r="AK549" i="1"/>
  <c r="AJ549" i="1"/>
  <c r="AF549" i="1"/>
  <c r="AE549" i="1"/>
  <c r="AA549" i="1"/>
  <c r="Z549" i="1"/>
  <c r="Q549" i="1"/>
  <c r="FT158" i="1"/>
  <c r="FQ158" i="1"/>
  <c r="FO158" i="1" s="1"/>
  <c r="FL158" i="1"/>
  <c r="FJ158" i="1" s="1"/>
  <c r="FG158" i="1"/>
  <c r="FE158" i="1" s="1"/>
  <c r="FB158" i="1"/>
  <c r="EZ158" i="1" s="1"/>
  <c r="EW158" i="1"/>
  <c r="EU158" i="1" s="1"/>
  <c r="ER158" i="1"/>
  <c r="EP158" i="1" s="1"/>
  <c r="EM158" i="1"/>
  <c r="EK158" i="1" s="1"/>
  <c r="EH158" i="1"/>
  <c r="EF158" i="1" s="1"/>
  <c r="EC158" i="1"/>
  <c r="EA158" i="1" s="1"/>
  <c r="DX158" i="1"/>
  <c r="DV158" i="1" s="1"/>
  <c r="DS158" i="1"/>
  <c r="DQ158" i="1" s="1"/>
  <c r="DN158" i="1"/>
  <c r="DL158" i="1" s="1"/>
  <c r="DI158" i="1"/>
  <c r="DG158" i="1" s="1"/>
  <c r="DD158" i="1"/>
  <c r="DB158" i="1" s="1"/>
  <c r="CY158" i="1"/>
  <c r="CW158" i="1" s="1"/>
  <c r="CT158" i="1"/>
  <c r="CR158" i="1" s="1"/>
  <c r="CO158" i="1"/>
  <c r="CM158" i="1" s="1"/>
  <c r="CJ158" i="1"/>
  <c r="CH158" i="1" s="1"/>
  <c r="CE158" i="1"/>
  <c r="CC158" i="1" s="1"/>
  <c r="BZ158" i="1"/>
  <c r="BX158" i="1" s="1"/>
  <c r="BU158" i="1"/>
  <c r="BS158" i="1" s="1"/>
  <c r="BO158" i="1"/>
  <c r="BN158" i="1"/>
  <c r="BJ158" i="1"/>
  <c r="BI158" i="1"/>
  <c r="BD158" i="1"/>
  <c r="AY158" i="1"/>
  <c r="AU158" i="1"/>
  <c r="AT158" i="1"/>
  <c r="AP158" i="1"/>
  <c r="AO158" i="1"/>
  <c r="AK158" i="1"/>
  <c r="AJ158" i="1"/>
  <c r="AF158" i="1"/>
  <c r="AE158" i="1"/>
  <c r="AA158" i="1"/>
  <c r="Z158" i="1"/>
  <c r="Q158" i="1"/>
  <c r="FT548" i="1"/>
  <c r="FQ548" i="1"/>
  <c r="FO548" i="1" s="1"/>
  <c r="FL548" i="1"/>
  <c r="FJ548" i="1" s="1"/>
  <c r="FG548" i="1"/>
  <c r="FE548" i="1" s="1"/>
  <c r="FB548" i="1"/>
  <c r="EZ548" i="1" s="1"/>
  <c r="EW548" i="1"/>
  <c r="EU548" i="1" s="1"/>
  <c r="ER548" i="1"/>
  <c r="EP548" i="1" s="1"/>
  <c r="EM548" i="1"/>
  <c r="EK548" i="1" s="1"/>
  <c r="EH548" i="1"/>
  <c r="EF548" i="1" s="1"/>
  <c r="EC548" i="1"/>
  <c r="EA548" i="1" s="1"/>
  <c r="DX548" i="1"/>
  <c r="DV548" i="1" s="1"/>
  <c r="DS548" i="1"/>
  <c r="DQ548" i="1" s="1"/>
  <c r="DN548" i="1"/>
  <c r="DL548" i="1" s="1"/>
  <c r="DI548" i="1"/>
  <c r="DG548" i="1" s="1"/>
  <c r="DD548" i="1"/>
  <c r="DB548" i="1" s="1"/>
  <c r="CY548" i="1"/>
  <c r="CW548" i="1" s="1"/>
  <c r="CT548" i="1"/>
  <c r="CR548" i="1" s="1"/>
  <c r="CO548" i="1"/>
  <c r="CM548" i="1" s="1"/>
  <c r="CJ548" i="1"/>
  <c r="CH548" i="1" s="1"/>
  <c r="CE548" i="1"/>
  <c r="CC548" i="1" s="1"/>
  <c r="BZ548" i="1"/>
  <c r="BX548" i="1" s="1"/>
  <c r="BU548" i="1"/>
  <c r="BS548" i="1" s="1"/>
  <c r="BO548" i="1"/>
  <c r="BN548" i="1"/>
  <c r="BJ548" i="1"/>
  <c r="BI548" i="1"/>
  <c r="BE548" i="1"/>
  <c r="BD548" i="1"/>
  <c r="AY548" i="1"/>
  <c r="AU548" i="1"/>
  <c r="AT548" i="1"/>
  <c r="AP548" i="1"/>
  <c r="AO548" i="1"/>
  <c r="AK548" i="1"/>
  <c r="AJ548" i="1"/>
  <c r="AF548" i="1"/>
  <c r="AE548" i="1"/>
  <c r="AA548" i="1"/>
  <c r="Z548" i="1"/>
  <c r="Q548" i="1"/>
  <c r="FT156" i="1"/>
  <c r="FQ156" i="1"/>
  <c r="FO156" i="1" s="1"/>
  <c r="FL156" i="1"/>
  <c r="FJ156" i="1" s="1"/>
  <c r="FG156" i="1"/>
  <c r="FE156" i="1" s="1"/>
  <c r="FB156" i="1"/>
  <c r="EZ156" i="1" s="1"/>
  <c r="EW156" i="1"/>
  <c r="EU156" i="1" s="1"/>
  <c r="ER156" i="1"/>
  <c r="EP156" i="1" s="1"/>
  <c r="EM156" i="1"/>
  <c r="EK156" i="1" s="1"/>
  <c r="EH156" i="1"/>
  <c r="EF156" i="1" s="1"/>
  <c r="EC156" i="1"/>
  <c r="EA156" i="1" s="1"/>
  <c r="DX156" i="1"/>
  <c r="DV156" i="1" s="1"/>
  <c r="DS156" i="1"/>
  <c r="DQ156" i="1" s="1"/>
  <c r="DN156" i="1"/>
  <c r="DL156" i="1" s="1"/>
  <c r="DI156" i="1"/>
  <c r="DG156" i="1" s="1"/>
  <c r="DD156" i="1"/>
  <c r="DB156" i="1" s="1"/>
  <c r="CY156" i="1"/>
  <c r="CW156" i="1" s="1"/>
  <c r="CT156" i="1"/>
  <c r="CR156" i="1" s="1"/>
  <c r="CO156" i="1"/>
  <c r="CM156" i="1" s="1"/>
  <c r="CJ156" i="1"/>
  <c r="CH156" i="1" s="1"/>
  <c r="CE156" i="1"/>
  <c r="CC156" i="1" s="1"/>
  <c r="BZ156" i="1"/>
  <c r="BX156" i="1" s="1"/>
  <c r="BU156" i="1"/>
  <c r="BS156" i="1" s="1"/>
  <c r="BO156" i="1"/>
  <c r="BN156" i="1"/>
  <c r="BJ156" i="1"/>
  <c r="BI156" i="1"/>
  <c r="BE156" i="1"/>
  <c r="BD156" i="1"/>
  <c r="AY156" i="1"/>
  <c r="AU156" i="1"/>
  <c r="AT156" i="1"/>
  <c r="AP156" i="1"/>
  <c r="AO156" i="1"/>
  <c r="AK156" i="1"/>
  <c r="AJ156" i="1"/>
  <c r="AF156" i="1"/>
  <c r="AE156" i="1"/>
  <c r="AA156" i="1"/>
  <c r="Z156" i="1"/>
  <c r="Q156" i="1"/>
  <c r="FT547" i="1"/>
  <c r="FQ547" i="1"/>
  <c r="FO547" i="1" s="1"/>
  <c r="FL547" i="1"/>
  <c r="FJ547" i="1" s="1"/>
  <c r="FG547" i="1"/>
  <c r="FE547" i="1" s="1"/>
  <c r="FB547" i="1"/>
  <c r="EZ547" i="1" s="1"/>
  <c r="EW547" i="1"/>
  <c r="EU547" i="1" s="1"/>
  <c r="ER547" i="1"/>
  <c r="EP547" i="1" s="1"/>
  <c r="EM547" i="1"/>
  <c r="EK547" i="1" s="1"/>
  <c r="EH547" i="1"/>
  <c r="EF547" i="1" s="1"/>
  <c r="EC547" i="1"/>
  <c r="EA547" i="1" s="1"/>
  <c r="DX547" i="1"/>
  <c r="DV547" i="1" s="1"/>
  <c r="DS547" i="1"/>
  <c r="DQ547" i="1" s="1"/>
  <c r="DN547" i="1"/>
  <c r="DL547" i="1" s="1"/>
  <c r="DI547" i="1"/>
  <c r="DG547" i="1" s="1"/>
  <c r="DD547" i="1"/>
  <c r="DB547" i="1" s="1"/>
  <c r="CY547" i="1"/>
  <c r="CW547" i="1" s="1"/>
  <c r="CT547" i="1"/>
  <c r="CR547" i="1" s="1"/>
  <c r="CO547" i="1"/>
  <c r="CM547" i="1" s="1"/>
  <c r="CJ547" i="1"/>
  <c r="CH547" i="1" s="1"/>
  <c r="CE547" i="1"/>
  <c r="CC547" i="1" s="1"/>
  <c r="BZ547" i="1"/>
  <c r="BX547" i="1" s="1"/>
  <c r="BU547" i="1"/>
  <c r="BS547" i="1" s="1"/>
  <c r="BO547" i="1"/>
  <c r="BN547" i="1"/>
  <c r="BJ547" i="1"/>
  <c r="BI547" i="1"/>
  <c r="BD547" i="1"/>
  <c r="AY547" i="1"/>
  <c r="AU547" i="1"/>
  <c r="AT547" i="1"/>
  <c r="AP547" i="1"/>
  <c r="AO547" i="1"/>
  <c r="AK547" i="1"/>
  <c r="AJ547" i="1"/>
  <c r="AF547" i="1"/>
  <c r="AE547" i="1"/>
  <c r="AA547" i="1"/>
  <c r="Z547" i="1"/>
  <c r="Q547" i="1"/>
  <c r="FT155" i="1"/>
  <c r="FQ155" i="1"/>
  <c r="FO155" i="1" s="1"/>
  <c r="FL155" i="1"/>
  <c r="FJ155" i="1" s="1"/>
  <c r="FG155" i="1"/>
  <c r="FE155" i="1" s="1"/>
  <c r="FB155" i="1"/>
  <c r="EZ155" i="1" s="1"/>
  <c r="EW155" i="1"/>
  <c r="EU155" i="1" s="1"/>
  <c r="ER155" i="1"/>
  <c r="EP155" i="1" s="1"/>
  <c r="EM155" i="1"/>
  <c r="EK155" i="1" s="1"/>
  <c r="EH155" i="1"/>
  <c r="EF155" i="1" s="1"/>
  <c r="EC155" i="1"/>
  <c r="EA155" i="1" s="1"/>
  <c r="DX155" i="1"/>
  <c r="DV155" i="1" s="1"/>
  <c r="DS155" i="1"/>
  <c r="DQ155" i="1" s="1"/>
  <c r="DN155" i="1"/>
  <c r="DL155" i="1" s="1"/>
  <c r="DI155" i="1"/>
  <c r="DG155" i="1" s="1"/>
  <c r="DD155" i="1"/>
  <c r="DB155" i="1" s="1"/>
  <c r="CY155" i="1"/>
  <c r="CW155" i="1" s="1"/>
  <c r="CT155" i="1"/>
  <c r="CR155" i="1" s="1"/>
  <c r="CO155" i="1"/>
  <c r="CM155" i="1" s="1"/>
  <c r="CJ155" i="1"/>
  <c r="CH155" i="1" s="1"/>
  <c r="CE155" i="1"/>
  <c r="CC155" i="1" s="1"/>
  <c r="BZ155" i="1"/>
  <c r="BX155" i="1" s="1"/>
  <c r="BU155" i="1"/>
  <c r="BS155" i="1" s="1"/>
  <c r="BO155" i="1"/>
  <c r="BN155" i="1"/>
  <c r="BJ155" i="1"/>
  <c r="BI155" i="1"/>
  <c r="BE155" i="1"/>
  <c r="BD155" i="1"/>
  <c r="AY155" i="1"/>
  <c r="AU155" i="1"/>
  <c r="AT155" i="1"/>
  <c r="AP155" i="1"/>
  <c r="AO155" i="1"/>
  <c r="AK155" i="1"/>
  <c r="AJ155" i="1"/>
  <c r="AF155" i="1"/>
  <c r="AE155" i="1"/>
  <c r="AA155" i="1"/>
  <c r="Z155" i="1"/>
  <c r="Q155" i="1"/>
  <c r="FT154" i="1"/>
  <c r="FQ154" i="1"/>
  <c r="FO154" i="1" s="1"/>
  <c r="FL154" i="1"/>
  <c r="FJ154" i="1" s="1"/>
  <c r="FG154" i="1"/>
  <c r="FE154" i="1" s="1"/>
  <c r="FB154" i="1"/>
  <c r="EZ154" i="1" s="1"/>
  <c r="EW154" i="1"/>
  <c r="EU154" i="1" s="1"/>
  <c r="ER154" i="1"/>
  <c r="EP154" i="1" s="1"/>
  <c r="EM154" i="1"/>
  <c r="EK154" i="1" s="1"/>
  <c r="EH154" i="1"/>
  <c r="EF154" i="1" s="1"/>
  <c r="EC154" i="1"/>
  <c r="EA154" i="1" s="1"/>
  <c r="DX154" i="1"/>
  <c r="DV154" i="1" s="1"/>
  <c r="DS154" i="1"/>
  <c r="DQ154" i="1" s="1"/>
  <c r="DN154" i="1"/>
  <c r="DL154" i="1" s="1"/>
  <c r="DI154" i="1"/>
  <c r="DG154" i="1" s="1"/>
  <c r="DD154" i="1"/>
  <c r="DB154" i="1" s="1"/>
  <c r="CY154" i="1"/>
  <c r="CW154" i="1" s="1"/>
  <c r="CT154" i="1"/>
  <c r="CR154" i="1" s="1"/>
  <c r="CO154" i="1"/>
  <c r="CM154" i="1" s="1"/>
  <c r="CJ154" i="1"/>
  <c r="CH154" i="1" s="1"/>
  <c r="CE154" i="1"/>
  <c r="CC154" i="1" s="1"/>
  <c r="BZ154" i="1"/>
  <c r="BX154" i="1" s="1"/>
  <c r="BU154" i="1"/>
  <c r="BS154" i="1" s="1"/>
  <c r="BO154" i="1"/>
  <c r="BN154" i="1"/>
  <c r="BJ154" i="1"/>
  <c r="BI154" i="1"/>
  <c r="BE154" i="1"/>
  <c r="BD154" i="1"/>
  <c r="AY154" i="1"/>
  <c r="AU154" i="1"/>
  <c r="AT154" i="1"/>
  <c r="AP154" i="1"/>
  <c r="AO154" i="1"/>
  <c r="AK154" i="1"/>
  <c r="AJ154" i="1"/>
  <c r="AF154" i="1"/>
  <c r="AE154" i="1"/>
  <c r="AA154" i="1"/>
  <c r="Z154" i="1"/>
  <c r="Q154" i="1"/>
  <c r="FT153" i="1"/>
  <c r="FQ153" i="1"/>
  <c r="FO153" i="1" s="1"/>
  <c r="FL153" i="1"/>
  <c r="FJ153" i="1" s="1"/>
  <c r="FG153" i="1"/>
  <c r="FE153" i="1" s="1"/>
  <c r="FB153" i="1"/>
  <c r="EZ153" i="1" s="1"/>
  <c r="EW153" i="1"/>
  <c r="EU153" i="1" s="1"/>
  <c r="ER153" i="1"/>
  <c r="EP153" i="1" s="1"/>
  <c r="EM153" i="1"/>
  <c r="EK153" i="1" s="1"/>
  <c r="EH153" i="1"/>
  <c r="EF153" i="1" s="1"/>
  <c r="EC153" i="1"/>
  <c r="EA153" i="1" s="1"/>
  <c r="DX153" i="1"/>
  <c r="DV153" i="1" s="1"/>
  <c r="DS153" i="1"/>
  <c r="DQ153" i="1" s="1"/>
  <c r="DN153" i="1"/>
  <c r="DL153" i="1" s="1"/>
  <c r="DI153" i="1"/>
  <c r="DG153" i="1" s="1"/>
  <c r="DD153" i="1"/>
  <c r="DB153" i="1" s="1"/>
  <c r="CY153" i="1"/>
  <c r="CW153" i="1" s="1"/>
  <c r="CT153" i="1"/>
  <c r="CR153" i="1" s="1"/>
  <c r="CO153" i="1"/>
  <c r="CM153" i="1" s="1"/>
  <c r="CJ153" i="1"/>
  <c r="CH153" i="1" s="1"/>
  <c r="CE153" i="1"/>
  <c r="CC153" i="1" s="1"/>
  <c r="BZ153" i="1"/>
  <c r="BX153" i="1" s="1"/>
  <c r="BU153" i="1"/>
  <c r="BS153" i="1" s="1"/>
  <c r="BO153" i="1"/>
  <c r="BN153" i="1"/>
  <c r="BJ153" i="1"/>
  <c r="BI153" i="1"/>
  <c r="BD153" i="1"/>
  <c r="AY153" i="1"/>
  <c r="AU153" i="1"/>
  <c r="AT153" i="1"/>
  <c r="AP153" i="1"/>
  <c r="AO153" i="1"/>
  <c r="AK153" i="1"/>
  <c r="AJ153" i="1"/>
  <c r="AF153" i="1"/>
  <c r="AE153" i="1"/>
  <c r="AA153" i="1"/>
  <c r="Z153" i="1"/>
  <c r="Q153" i="1"/>
  <c r="FT546" i="1"/>
  <c r="FQ546" i="1"/>
  <c r="FO546" i="1" s="1"/>
  <c r="FL546" i="1"/>
  <c r="FJ546" i="1" s="1"/>
  <c r="FG546" i="1"/>
  <c r="FE546" i="1" s="1"/>
  <c r="FB546" i="1"/>
  <c r="EZ546" i="1" s="1"/>
  <c r="EW546" i="1"/>
  <c r="EU546" i="1" s="1"/>
  <c r="ER546" i="1"/>
  <c r="EP546" i="1" s="1"/>
  <c r="EM546" i="1"/>
  <c r="EK546" i="1" s="1"/>
  <c r="EH546" i="1"/>
  <c r="EF546" i="1" s="1"/>
  <c r="EC546" i="1"/>
  <c r="EA546" i="1" s="1"/>
  <c r="DX546" i="1"/>
  <c r="DV546" i="1" s="1"/>
  <c r="DS546" i="1"/>
  <c r="DQ546" i="1" s="1"/>
  <c r="DN546" i="1"/>
  <c r="DL546" i="1" s="1"/>
  <c r="DI546" i="1"/>
  <c r="DG546" i="1" s="1"/>
  <c r="DD546" i="1"/>
  <c r="DB546" i="1" s="1"/>
  <c r="CY546" i="1"/>
  <c r="CW546" i="1" s="1"/>
  <c r="CT546" i="1"/>
  <c r="CR546" i="1" s="1"/>
  <c r="CO546" i="1"/>
  <c r="CM546" i="1" s="1"/>
  <c r="CJ546" i="1"/>
  <c r="CH546" i="1" s="1"/>
  <c r="CE546" i="1"/>
  <c r="CC546" i="1" s="1"/>
  <c r="BZ546" i="1"/>
  <c r="BX546" i="1" s="1"/>
  <c r="BU546" i="1"/>
  <c r="BS546" i="1" s="1"/>
  <c r="BO546" i="1"/>
  <c r="BN546" i="1"/>
  <c r="BJ546" i="1"/>
  <c r="BI546" i="1"/>
  <c r="BD546" i="1"/>
  <c r="AY546" i="1"/>
  <c r="AU546" i="1"/>
  <c r="AT546" i="1"/>
  <c r="AP546" i="1"/>
  <c r="AO546" i="1"/>
  <c r="AK546" i="1"/>
  <c r="AJ546" i="1"/>
  <c r="AF546" i="1"/>
  <c r="AE546" i="1"/>
  <c r="AA546" i="1"/>
  <c r="Z546" i="1"/>
  <c r="Q546" i="1"/>
  <c r="FT152" i="1"/>
  <c r="FQ152" i="1"/>
  <c r="FO152" i="1" s="1"/>
  <c r="FL152" i="1"/>
  <c r="FJ152" i="1" s="1"/>
  <c r="FG152" i="1"/>
  <c r="FE152" i="1" s="1"/>
  <c r="FB152" i="1"/>
  <c r="EZ152" i="1" s="1"/>
  <c r="EW152" i="1"/>
  <c r="EU152" i="1" s="1"/>
  <c r="ER152" i="1"/>
  <c r="EP152" i="1" s="1"/>
  <c r="EM152" i="1"/>
  <c r="EK152" i="1" s="1"/>
  <c r="EH152" i="1"/>
  <c r="EF152" i="1" s="1"/>
  <c r="EC152" i="1"/>
  <c r="EA152" i="1" s="1"/>
  <c r="DX152" i="1"/>
  <c r="DV152" i="1" s="1"/>
  <c r="DS152" i="1"/>
  <c r="DQ152" i="1" s="1"/>
  <c r="DN152" i="1"/>
  <c r="DL152" i="1" s="1"/>
  <c r="DI152" i="1"/>
  <c r="DG152" i="1" s="1"/>
  <c r="DD152" i="1"/>
  <c r="DB152" i="1" s="1"/>
  <c r="CY152" i="1"/>
  <c r="CW152" i="1" s="1"/>
  <c r="CT152" i="1"/>
  <c r="CR152" i="1" s="1"/>
  <c r="CO152" i="1"/>
  <c r="CM152" i="1" s="1"/>
  <c r="CJ152" i="1"/>
  <c r="CH152" i="1" s="1"/>
  <c r="CE152" i="1"/>
  <c r="CC152" i="1" s="1"/>
  <c r="BZ152" i="1"/>
  <c r="BX152" i="1" s="1"/>
  <c r="BU152" i="1"/>
  <c r="BS152" i="1" s="1"/>
  <c r="BO152" i="1"/>
  <c r="BN152" i="1"/>
  <c r="BJ152" i="1"/>
  <c r="BI152" i="1"/>
  <c r="BE152" i="1"/>
  <c r="BD152" i="1"/>
  <c r="AY152" i="1"/>
  <c r="AU152" i="1"/>
  <c r="AT152" i="1"/>
  <c r="AP152" i="1"/>
  <c r="AO152" i="1"/>
  <c r="AK152" i="1"/>
  <c r="AJ152" i="1"/>
  <c r="AF152" i="1"/>
  <c r="AE152" i="1"/>
  <c r="AA152" i="1"/>
  <c r="Z152" i="1"/>
  <c r="Q152" i="1"/>
  <c r="FT151" i="1"/>
  <c r="FQ151" i="1"/>
  <c r="FO151" i="1" s="1"/>
  <c r="FL151" i="1"/>
  <c r="FJ151" i="1" s="1"/>
  <c r="FG151" i="1"/>
  <c r="FE151" i="1" s="1"/>
  <c r="FB151" i="1"/>
  <c r="EZ151" i="1" s="1"/>
  <c r="EW151" i="1"/>
  <c r="EU151" i="1" s="1"/>
  <c r="ER151" i="1"/>
  <c r="EP151" i="1" s="1"/>
  <c r="EM151" i="1"/>
  <c r="EK151" i="1" s="1"/>
  <c r="EH151" i="1"/>
  <c r="EF151" i="1" s="1"/>
  <c r="EC151" i="1"/>
  <c r="EA151" i="1" s="1"/>
  <c r="DX151" i="1"/>
  <c r="DV151" i="1" s="1"/>
  <c r="DS151" i="1"/>
  <c r="DQ151" i="1" s="1"/>
  <c r="DN151" i="1"/>
  <c r="DL151" i="1" s="1"/>
  <c r="DI151" i="1"/>
  <c r="DG151" i="1" s="1"/>
  <c r="DD151" i="1"/>
  <c r="DB151" i="1" s="1"/>
  <c r="CY151" i="1"/>
  <c r="CW151" i="1" s="1"/>
  <c r="CT151" i="1"/>
  <c r="CR151" i="1" s="1"/>
  <c r="CO151" i="1"/>
  <c r="CM151" i="1" s="1"/>
  <c r="CJ151" i="1"/>
  <c r="CH151" i="1" s="1"/>
  <c r="CE151" i="1"/>
  <c r="CC151" i="1" s="1"/>
  <c r="BZ151" i="1"/>
  <c r="BX151" i="1" s="1"/>
  <c r="BU151" i="1"/>
  <c r="BS151" i="1" s="1"/>
  <c r="BO151" i="1"/>
  <c r="BN151" i="1"/>
  <c r="BJ151" i="1"/>
  <c r="BI151" i="1"/>
  <c r="BE151" i="1"/>
  <c r="BD151" i="1"/>
  <c r="AY151" i="1"/>
  <c r="AU151" i="1"/>
  <c r="AT151" i="1"/>
  <c r="AP151" i="1"/>
  <c r="AO151" i="1"/>
  <c r="AK151" i="1"/>
  <c r="AJ151" i="1"/>
  <c r="AF151" i="1"/>
  <c r="AE151" i="1"/>
  <c r="AA151" i="1"/>
  <c r="Z151" i="1"/>
  <c r="Q151" i="1"/>
  <c r="FT150" i="1"/>
  <c r="FQ150" i="1"/>
  <c r="FO150" i="1" s="1"/>
  <c r="FL150" i="1"/>
  <c r="FJ150" i="1" s="1"/>
  <c r="FG150" i="1"/>
  <c r="FE150" i="1" s="1"/>
  <c r="FB150" i="1"/>
  <c r="EZ150" i="1" s="1"/>
  <c r="EW150" i="1"/>
  <c r="EU150" i="1" s="1"/>
  <c r="ER150" i="1"/>
  <c r="EP150" i="1" s="1"/>
  <c r="EM150" i="1"/>
  <c r="EK150" i="1" s="1"/>
  <c r="EH150" i="1"/>
  <c r="EF150" i="1" s="1"/>
  <c r="EC150" i="1"/>
  <c r="EA150" i="1" s="1"/>
  <c r="DX150" i="1"/>
  <c r="DV150" i="1" s="1"/>
  <c r="DS150" i="1"/>
  <c r="DQ150" i="1" s="1"/>
  <c r="DN150" i="1"/>
  <c r="DL150" i="1" s="1"/>
  <c r="DI150" i="1"/>
  <c r="DG150" i="1" s="1"/>
  <c r="DD150" i="1"/>
  <c r="DB150" i="1" s="1"/>
  <c r="CY150" i="1"/>
  <c r="CW150" i="1" s="1"/>
  <c r="CT150" i="1"/>
  <c r="CR150" i="1" s="1"/>
  <c r="CO150" i="1"/>
  <c r="CM150" i="1" s="1"/>
  <c r="CJ150" i="1"/>
  <c r="CH150" i="1" s="1"/>
  <c r="CE150" i="1"/>
  <c r="CC150" i="1" s="1"/>
  <c r="BZ150" i="1"/>
  <c r="BX150" i="1" s="1"/>
  <c r="BU150" i="1"/>
  <c r="BS150" i="1" s="1"/>
  <c r="BO150" i="1"/>
  <c r="BN150" i="1"/>
  <c r="BJ150" i="1"/>
  <c r="BI150" i="1"/>
  <c r="BE150" i="1"/>
  <c r="BD150" i="1"/>
  <c r="AY150" i="1"/>
  <c r="AU150" i="1"/>
  <c r="AT150" i="1"/>
  <c r="AP150" i="1"/>
  <c r="AO150" i="1"/>
  <c r="AK150" i="1"/>
  <c r="AJ150" i="1"/>
  <c r="AF150" i="1"/>
  <c r="AE150" i="1"/>
  <c r="AA150" i="1"/>
  <c r="Z150" i="1"/>
  <c r="Q150" i="1"/>
  <c r="FT149" i="1"/>
  <c r="FQ149" i="1"/>
  <c r="FO149" i="1" s="1"/>
  <c r="FL149" i="1"/>
  <c r="FJ149" i="1" s="1"/>
  <c r="FG149" i="1"/>
  <c r="FE149" i="1" s="1"/>
  <c r="FB149" i="1"/>
  <c r="EZ149" i="1" s="1"/>
  <c r="EW149" i="1"/>
  <c r="EU149" i="1" s="1"/>
  <c r="ER149" i="1"/>
  <c r="EP149" i="1" s="1"/>
  <c r="EM149" i="1"/>
  <c r="EK149" i="1" s="1"/>
  <c r="EH149" i="1"/>
  <c r="EF149" i="1" s="1"/>
  <c r="EC149" i="1"/>
  <c r="EA149" i="1" s="1"/>
  <c r="DX149" i="1"/>
  <c r="DV149" i="1" s="1"/>
  <c r="DS149" i="1"/>
  <c r="DQ149" i="1" s="1"/>
  <c r="DN149" i="1"/>
  <c r="DL149" i="1" s="1"/>
  <c r="DI149" i="1"/>
  <c r="DG149" i="1" s="1"/>
  <c r="DD149" i="1"/>
  <c r="DB149" i="1" s="1"/>
  <c r="CY149" i="1"/>
  <c r="CW149" i="1" s="1"/>
  <c r="CT149" i="1"/>
  <c r="CR149" i="1" s="1"/>
  <c r="CO149" i="1"/>
  <c r="CM149" i="1" s="1"/>
  <c r="CJ149" i="1"/>
  <c r="CH149" i="1" s="1"/>
  <c r="CE149" i="1"/>
  <c r="CC149" i="1" s="1"/>
  <c r="BZ149" i="1"/>
  <c r="BX149" i="1" s="1"/>
  <c r="BU149" i="1"/>
  <c r="BS149" i="1" s="1"/>
  <c r="BO149" i="1"/>
  <c r="BN149" i="1"/>
  <c r="BJ149" i="1"/>
  <c r="BI149" i="1"/>
  <c r="BE149" i="1"/>
  <c r="BD149" i="1"/>
  <c r="AY149" i="1"/>
  <c r="AU149" i="1"/>
  <c r="AT149" i="1"/>
  <c r="AP149" i="1"/>
  <c r="AO149" i="1"/>
  <c r="AK149" i="1"/>
  <c r="AJ149" i="1"/>
  <c r="AF149" i="1"/>
  <c r="AE149" i="1"/>
  <c r="AA149" i="1"/>
  <c r="Z149" i="1"/>
  <c r="Q149" i="1"/>
  <c r="FT148" i="1"/>
  <c r="FQ148" i="1"/>
  <c r="FO148" i="1" s="1"/>
  <c r="FL148" i="1"/>
  <c r="FJ148" i="1" s="1"/>
  <c r="FG148" i="1"/>
  <c r="FE148" i="1" s="1"/>
  <c r="FB148" i="1"/>
  <c r="EZ148" i="1" s="1"/>
  <c r="EW148" i="1"/>
  <c r="EU148" i="1" s="1"/>
  <c r="ER148" i="1"/>
  <c r="EP148" i="1" s="1"/>
  <c r="EM148" i="1"/>
  <c r="EK148" i="1" s="1"/>
  <c r="EH148" i="1"/>
  <c r="EF148" i="1" s="1"/>
  <c r="EC148" i="1"/>
  <c r="EA148" i="1" s="1"/>
  <c r="DX148" i="1"/>
  <c r="DV148" i="1" s="1"/>
  <c r="DS148" i="1"/>
  <c r="DQ148" i="1" s="1"/>
  <c r="DN148" i="1"/>
  <c r="DL148" i="1" s="1"/>
  <c r="DI148" i="1"/>
  <c r="DG148" i="1" s="1"/>
  <c r="DD148" i="1"/>
  <c r="DB148" i="1" s="1"/>
  <c r="CY148" i="1"/>
  <c r="CW148" i="1" s="1"/>
  <c r="CT148" i="1"/>
  <c r="CR148" i="1" s="1"/>
  <c r="CO148" i="1"/>
  <c r="CM148" i="1" s="1"/>
  <c r="CJ148" i="1"/>
  <c r="CH148" i="1" s="1"/>
  <c r="CE148" i="1"/>
  <c r="CC148" i="1" s="1"/>
  <c r="BZ148" i="1"/>
  <c r="BX148" i="1" s="1"/>
  <c r="BU148" i="1"/>
  <c r="BS148" i="1" s="1"/>
  <c r="BO148" i="1"/>
  <c r="BN148" i="1"/>
  <c r="BJ148" i="1"/>
  <c r="BI148" i="1"/>
  <c r="BE148" i="1"/>
  <c r="BD148" i="1"/>
  <c r="AY148" i="1"/>
  <c r="AU148" i="1"/>
  <c r="AT148" i="1"/>
  <c r="AP148" i="1"/>
  <c r="AO148" i="1"/>
  <c r="AK148" i="1"/>
  <c r="AJ148" i="1"/>
  <c r="AF148" i="1"/>
  <c r="AE148" i="1"/>
  <c r="AA148" i="1"/>
  <c r="Z148" i="1"/>
  <c r="Q148" i="1"/>
  <c r="FT147" i="1"/>
  <c r="FQ147" i="1"/>
  <c r="FO147" i="1" s="1"/>
  <c r="FL147" i="1"/>
  <c r="FJ147" i="1" s="1"/>
  <c r="FG147" i="1"/>
  <c r="FE147" i="1" s="1"/>
  <c r="FB147" i="1"/>
  <c r="EZ147" i="1" s="1"/>
  <c r="EW147" i="1"/>
  <c r="EU147" i="1" s="1"/>
  <c r="ER147" i="1"/>
  <c r="EP147" i="1" s="1"/>
  <c r="EM147" i="1"/>
  <c r="EK147" i="1" s="1"/>
  <c r="EH147" i="1"/>
  <c r="EF147" i="1" s="1"/>
  <c r="EC147" i="1"/>
  <c r="EA147" i="1" s="1"/>
  <c r="DX147" i="1"/>
  <c r="DV147" i="1" s="1"/>
  <c r="DS147" i="1"/>
  <c r="DQ147" i="1" s="1"/>
  <c r="DN147" i="1"/>
  <c r="DL147" i="1" s="1"/>
  <c r="DI147" i="1"/>
  <c r="DG147" i="1" s="1"/>
  <c r="DD147" i="1"/>
  <c r="DB147" i="1" s="1"/>
  <c r="CY147" i="1"/>
  <c r="CW147" i="1" s="1"/>
  <c r="CT147" i="1"/>
  <c r="CR147" i="1" s="1"/>
  <c r="CO147" i="1"/>
  <c r="CM147" i="1" s="1"/>
  <c r="CJ147" i="1"/>
  <c r="CH147" i="1" s="1"/>
  <c r="CE147" i="1"/>
  <c r="CC147" i="1" s="1"/>
  <c r="BZ147" i="1"/>
  <c r="BX147" i="1" s="1"/>
  <c r="BU147" i="1"/>
  <c r="BS147" i="1" s="1"/>
  <c r="BO147" i="1"/>
  <c r="BN147" i="1"/>
  <c r="BJ147" i="1"/>
  <c r="BI147" i="1"/>
  <c r="BE147" i="1"/>
  <c r="BD147" i="1"/>
  <c r="AY147" i="1"/>
  <c r="AU147" i="1"/>
  <c r="AT147" i="1"/>
  <c r="AP147" i="1"/>
  <c r="AO147" i="1"/>
  <c r="AK147" i="1"/>
  <c r="AJ147" i="1"/>
  <c r="AF147" i="1"/>
  <c r="AE147" i="1"/>
  <c r="AA147" i="1"/>
  <c r="Z147" i="1"/>
  <c r="Q147" i="1"/>
  <c r="FT146" i="1"/>
  <c r="FQ146" i="1"/>
  <c r="FO146" i="1" s="1"/>
  <c r="FL146" i="1"/>
  <c r="FJ146" i="1" s="1"/>
  <c r="FG146" i="1"/>
  <c r="FE146" i="1" s="1"/>
  <c r="FB146" i="1"/>
  <c r="EZ146" i="1" s="1"/>
  <c r="EW146" i="1"/>
  <c r="EU146" i="1" s="1"/>
  <c r="ER146" i="1"/>
  <c r="EP146" i="1" s="1"/>
  <c r="EM146" i="1"/>
  <c r="EK146" i="1" s="1"/>
  <c r="EH146" i="1"/>
  <c r="EF146" i="1" s="1"/>
  <c r="EC146" i="1"/>
  <c r="EA146" i="1" s="1"/>
  <c r="DX146" i="1"/>
  <c r="DV146" i="1" s="1"/>
  <c r="DS146" i="1"/>
  <c r="DQ146" i="1" s="1"/>
  <c r="DN146" i="1"/>
  <c r="DL146" i="1" s="1"/>
  <c r="DI146" i="1"/>
  <c r="DG146" i="1" s="1"/>
  <c r="DD146" i="1"/>
  <c r="DB146" i="1" s="1"/>
  <c r="CY146" i="1"/>
  <c r="CW146" i="1" s="1"/>
  <c r="CT146" i="1"/>
  <c r="CR146" i="1" s="1"/>
  <c r="CO146" i="1"/>
  <c r="CM146" i="1" s="1"/>
  <c r="CJ146" i="1"/>
  <c r="CH146" i="1" s="1"/>
  <c r="CE146" i="1"/>
  <c r="CC146" i="1" s="1"/>
  <c r="BZ146" i="1"/>
  <c r="BX146" i="1" s="1"/>
  <c r="BU146" i="1"/>
  <c r="BS146" i="1" s="1"/>
  <c r="BO146" i="1"/>
  <c r="BN146" i="1"/>
  <c r="BJ146" i="1"/>
  <c r="BI146" i="1"/>
  <c r="BD146" i="1"/>
  <c r="AY146" i="1"/>
  <c r="AU146" i="1"/>
  <c r="AT146" i="1"/>
  <c r="AP146" i="1"/>
  <c r="AO146" i="1"/>
  <c r="AK146" i="1"/>
  <c r="AJ146" i="1"/>
  <c r="AF146" i="1"/>
  <c r="AE146" i="1"/>
  <c r="AA146" i="1"/>
  <c r="Z146" i="1"/>
  <c r="Q146" i="1"/>
  <c r="FT145" i="1"/>
  <c r="FQ145" i="1"/>
  <c r="FO145" i="1" s="1"/>
  <c r="FL145" i="1"/>
  <c r="FJ145" i="1" s="1"/>
  <c r="FG145" i="1"/>
  <c r="FE145" i="1" s="1"/>
  <c r="FB145" i="1"/>
  <c r="EZ145" i="1" s="1"/>
  <c r="EW145" i="1"/>
  <c r="EU145" i="1" s="1"/>
  <c r="ER145" i="1"/>
  <c r="EP145" i="1" s="1"/>
  <c r="EM145" i="1"/>
  <c r="EK145" i="1" s="1"/>
  <c r="EH145" i="1"/>
  <c r="EF145" i="1" s="1"/>
  <c r="EC145" i="1"/>
  <c r="EA145" i="1" s="1"/>
  <c r="DX145" i="1"/>
  <c r="DV145" i="1" s="1"/>
  <c r="DS145" i="1"/>
  <c r="DQ145" i="1" s="1"/>
  <c r="DN145" i="1"/>
  <c r="DL145" i="1" s="1"/>
  <c r="DI145" i="1"/>
  <c r="DG145" i="1" s="1"/>
  <c r="DD145" i="1"/>
  <c r="DB145" i="1" s="1"/>
  <c r="CY145" i="1"/>
  <c r="CW145" i="1" s="1"/>
  <c r="CT145" i="1"/>
  <c r="CR145" i="1" s="1"/>
  <c r="CO145" i="1"/>
  <c r="CM145" i="1" s="1"/>
  <c r="CJ145" i="1"/>
  <c r="CH145" i="1" s="1"/>
  <c r="CE145" i="1"/>
  <c r="CC145" i="1" s="1"/>
  <c r="BZ145" i="1"/>
  <c r="BX145" i="1" s="1"/>
  <c r="BU145" i="1"/>
  <c r="BS145" i="1" s="1"/>
  <c r="BO145" i="1"/>
  <c r="BN145" i="1"/>
  <c r="BJ145" i="1"/>
  <c r="BI145" i="1"/>
  <c r="BE145" i="1"/>
  <c r="BD145" i="1"/>
  <c r="AY145" i="1"/>
  <c r="AU145" i="1"/>
  <c r="AT145" i="1"/>
  <c r="AP145" i="1"/>
  <c r="AO145" i="1"/>
  <c r="AK145" i="1"/>
  <c r="AJ145" i="1"/>
  <c r="AF145" i="1"/>
  <c r="AE145" i="1"/>
  <c r="AA145" i="1"/>
  <c r="Z145" i="1"/>
  <c r="Q145" i="1"/>
  <c r="FT144" i="1"/>
  <c r="FQ144" i="1"/>
  <c r="FO144" i="1" s="1"/>
  <c r="FL144" i="1"/>
  <c r="FJ144" i="1" s="1"/>
  <c r="FG144" i="1"/>
  <c r="FE144" i="1" s="1"/>
  <c r="FB144" i="1"/>
  <c r="EZ144" i="1" s="1"/>
  <c r="EW144" i="1"/>
  <c r="EU144" i="1" s="1"/>
  <c r="ER144" i="1"/>
  <c r="EP144" i="1" s="1"/>
  <c r="EM144" i="1"/>
  <c r="EK144" i="1" s="1"/>
  <c r="EH144" i="1"/>
  <c r="EF144" i="1" s="1"/>
  <c r="EC144" i="1"/>
  <c r="EA144" i="1" s="1"/>
  <c r="DX144" i="1"/>
  <c r="DV144" i="1" s="1"/>
  <c r="DS144" i="1"/>
  <c r="DQ144" i="1" s="1"/>
  <c r="DN144" i="1"/>
  <c r="DL144" i="1" s="1"/>
  <c r="DI144" i="1"/>
  <c r="DG144" i="1" s="1"/>
  <c r="DD144" i="1"/>
  <c r="DB144" i="1" s="1"/>
  <c r="CY144" i="1"/>
  <c r="CW144" i="1" s="1"/>
  <c r="CT144" i="1"/>
  <c r="CR144" i="1" s="1"/>
  <c r="CO144" i="1"/>
  <c r="CM144" i="1" s="1"/>
  <c r="CJ144" i="1"/>
  <c r="CH144" i="1" s="1"/>
  <c r="CE144" i="1"/>
  <c r="CC144" i="1" s="1"/>
  <c r="BZ144" i="1"/>
  <c r="BX144" i="1" s="1"/>
  <c r="BU144" i="1"/>
  <c r="BS144" i="1" s="1"/>
  <c r="BO144" i="1"/>
  <c r="BN144" i="1"/>
  <c r="BJ144" i="1"/>
  <c r="BI144" i="1"/>
  <c r="BE144" i="1"/>
  <c r="BD144" i="1"/>
  <c r="AY144" i="1"/>
  <c r="AU144" i="1"/>
  <c r="AT144" i="1"/>
  <c r="AP144" i="1"/>
  <c r="AO144" i="1"/>
  <c r="AK144" i="1"/>
  <c r="AJ144" i="1"/>
  <c r="AF144" i="1"/>
  <c r="AE144" i="1"/>
  <c r="AA144" i="1"/>
  <c r="Z144" i="1"/>
  <c r="Q144" i="1"/>
  <c r="FT143" i="1"/>
  <c r="FQ143" i="1"/>
  <c r="FO143" i="1" s="1"/>
  <c r="FL143" i="1"/>
  <c r="FJ143" i="1" s="1"/>
  <c r="FG143" i="1"/>
  <c r="FE143" i="1" s="1"/>
  <c r="FB143" i="1"/>
  <c r="EZ143" i="1" s="1"/>
  <c r="EW143" i="1"/>
  <c r="EU143" i="1" s="1"/>
  <c r="ER143" i="1"/>
  <c r="EP143" i="1" s="1"/>
  <c r="EM143" i="1"/>
  <c r="EK143" i="1" s="1"/>
  <c r="EH143" i="1"/>
  <c r="EF143" i="1" s="1"/>
  <c r="EC143" i="1"/>
  <c r="EA143" i="1" s="1"/>
  <c r="DX143" i="1"/>
  <c r="DV143" i="1" s="1"/>
  <c r="DS143" i="1"/>
  <c r="DQ143" i="1" s="1"/>
  <c r="DN143" i="1"/>
  <c r="DL143" i="1" s="1"/>
  <c r="DI143" i="1"/>
  <c r="DG143" i="1" s="1"/>
  <c r="DD143" i="1"/>
  <c r="DB143" i="1" s="1"/>
  <c r="CY143" i="1"/>
  <c r="CW143" i="1" s="1"/>
  <c r="CT143" i="1"/>
  <c r="CR143" i="1" s="1"/>
  <c r="CO143" i="1"/>
  <c r="CM143" i="1" s="1"/>
  <c r="CJ143" i="1"/>
  <c r="CH143" i="1" s="1"/>
  <c r="CE143" i="1"/>
  <c r="CC143" i="1" s="1"/>
  <c r="BZ143" i="1"/>
  <c r="BX143" i="1" s="1"/>
  <c r="BU143" i="1"/>
  <c r="BS143" i="1" s="1"/>
  <c r="BO143" i="1"/>
  <c r="BN143" i="1"/>
  <c r="BJ143" i="1"/>
  <c r="BI143" i="1"/>
  <c r="BE143" i="1"/>
  <c r="BD143" i="1"/>
  <c r="AY143" i="1"/>
  <c r="AU143" i="1"/>
  <c r="AT143" i="1"/>
  <c r="AP143" i="1"/>
  <c r="AO143" i="1"/>
  <c r="AK143" i="1"/>
  <c r="AJ143" i="1"/>
  <c r="AF143" i="1"/>
  <c r="AE143" i="1"/>
  <c r="AA143" i="1"/>
  <c r="Z143" i="1"/>
  <c r="Q143" i="1"/>
  <c r="FT142" i="1"/>
  <c r="FQ142" i="1"/>
  <c r="FO142" i="1" s="1"/>
  <c r="FL142" i="1"/>
  <c r="FJ142" i="1" s="1"/>
  <c r="FG142" i="1"/>
  <c r="FE142" i="1" s="1"/>
  <c r="FB142" i="1"/>
  <c r="EZ142" i="1" s="1"/>
  <c r="EW142" i="1"/>
  <c r="EU142" i="1" s="1"/>
  <c r="ER142" i="1"/>
  <c r="EP142" i="1" s="1"/>
  <c r="EM142" i="1"/>
  <c r="EK142" i="1" s="1"/>
  <c r="EH142" i="1"/>
  <c r="EF142" i="1" s="1"/>
  <c r="EC142" i="1"/>
  <c r="EA142" i="1" s="1"/>
  <c r="DX142" i="1"/>
  <c r="DV142" i="1" s="1"/>
  <c r="DS142" i="1"/>
  <c r="DQ142" i="1" s="1"/>
  <c r="DN142" i="1"/>
  <c r="DL142" i="1" s="1"/>
  <c r="DI142" i="1"/>
  <c r="DG142" i="1" s="1"/>
  <c r="DD142" i="1"/>
  <c r="DB142" i="1" s="1"/>
  <c r="CY142" i="1"/>
  <c r="CW142" i="1" s="1"/>
  <c r="CT142" i="1"/>
  <c r="CR142" i="1" s="1"/>
  <c r="CO142" i="1"/>
  <c r="CM142" i="1" s="1"/>
  <c r="CJ142" i="1"/>
  <c r="CH142" i="1" s="1"/>
  <c r="CE142" i="1"/>
  <c r="CC142" i="1" s="1"/>
  <c r="BZ142" i="1"/>
  <c r="BX142" i="1" s="1"/>
  <c r="BU142" i="1"/>
  <c r="BS142" i="1" s="1"/>
  <c r="BO142" i="1"/>
  <c r="BN142" i="1"/>
  <c r="BJ142" i="1"/>
  <c r="BI142" i="1"/>
  <c r="BE142" i="1"/>
  <c r="BD142" i="1"/>
  <c r="AY142" i="1"/>
  <c r="AU142" i="1"/>
  <c r="AT142" i="1"/>
  <c r="AP142" i="1"/>
  <c r="AO142" i="1"/>
  <c r="AK142" i="1"/>
  <c r="AJ142" i="1"/>
  <c r="AF142" i="1"/>
  <c r="AE142" i="1"/>
  <c r="AA142" i="1"/>
  <c r="Z142" i="1"/>
  <c r="Q142" i="1"/>
  <c r="FT544" i="1"/>
  <c r="FQ544" i="1"/>
  <c r="FO544" i="1" s="1"/>
  <c r="FL544" i="1"/>
  <c r="FJ544" i="1" s="1"/>
  <c r="FG544" i="1"/>
  <c r="FE544" i="1" s="1"/>
  <c r="FB544" i="1"/>
  <c r="EZ544" i="1" s="1"/>
  <c r="EW544" i="1"/>
  <c r="EU544" i="1" s="1"/>
  <c r="ER544" i="1"/>
  <c r="EP544" i="1" s="1"/>
  <c r="EM544" i="1"/>
  <c r="EK544" i="1" s="1"/>
  <c r="EH544" i="1"/>
  <c r="EF544" i="1" s="1"/>
  <c r="EC544" i="1"/>
  <c r="EA544" i="1" s="1"/>
  <c r="DX544" i="1"/>
  <c r="DV544" i="1" s="1"/>
  <c r="DS544" i="1"/>
  <c r="DQ544" i="1" s="1"/>
  <c r="DN544" i="1"/>
  <c r="DL544" i="1" s="1"/>
  <c r="DI544" i="1"/>
  <c r="DG544" i="1" s="1"/>
  <c r="DD544" i="1"/>
  <c r="DB544" i="1" s="1"/>
  <c r="CY544" i="1"/>
  <c r="CW544" i="1" s="1"/>
  <c r="CT544" i="1"/>
  <c r="CR544" i="1" s="1"/>
  <c r="CO544" i="1"/>
  <c r="CM544" i="1" s="1"/>
  <c r="CJ544" i="1"/>
  <c r="CH544" i="1" s="1"/>
  <c r="CE544" i="1"/>
  <c r="CC544" i="1" s="1"/>
  <c r="BZ544" i="1"/>
  <c r="BX544" i="1" s="1"/>
  <c r="BU544" i="1"/>
  <c r="BS544" i="1" s="1"/>
  <c r="BO544" i="1"/>
  <c r="BN544" i="1"/>
  <c r="BJ544" i="1"/>
  <c r="BI544" i="1"/>
  <c r="BE544" i="1"/>
  <c r="BD544" i="1"/>
  <c r="AY544" i="1"/>
  <c r="AU544" i="1"/>
  <c r="AT544" i="1"/>
  <c r="AP544" i="1"/>
  <c r="AO544" i="1"/>
  <c r="AK544" i="1"/>
  <c r="AJ544" i="1"/>
  <c r="AF544" i="1"/>
  <c r="AE544" i="1"/>
  <c r="AA544" i="1"/>
  <c r="Z544" i="1"/>
  <c r="Q544" i="1"/>
  <c r="FT141" i="1"/>
  <c r="FQ141" i="1"/>
  <c r="FO141" i="1" s="1"/>
  <c r="FL141" i="1"/>
  <c r="FJ141" i="1" s="1"/>
  <c r="FG141" i="1"/>
  <c r="FE141" i="1" s="1"/>
  <c r="FB141" i="1"/>
  <c r="EZ141" i="1" s="1"/>
  <c r="EW141" i="1"/>
  <c r="EU141" i="1" s="1"/>
  <c r="ER141" i="1"/>
  <c r="EP141" i="1" s="1"/>
  <c r="EM141" i="1"/>
  <c r="EK141" i="1" s="1"/>
  <c r="EH141" i="1"/>
  <c r="EF141" i="1" s="1"/>
  <c r="EC141" i="1"/>
  <c r="EA141" i="1" s="1"/>
  <c r="DX141" i="1"/>
  <c r="DV141" i="1" s="1"/>
  <c r="DS141" i="1"/>
  <c r="DQ141" i="1" s="1"/>
  <c r="DN141" i="1"/>
  <c r="DL141" i="1" s="1"/>
  <c r="DI141" i="1"/>
  <c r="DG141" i="1" s="1"/>
  <c r="DD141" i="1"/>
  <c r="DB141" i="1" s="1"/>
  <c r="CY141" i="1"/>
  <c r="CW141" i="1" s="1"/>
  <c r="CT141" i="1"/>
  <c r="CR141" i="1" s="1"/>
  <c r="CO141" i="1"/>
  <c r="CM141" i="1" s="1"/>
  <c r="CJ141" i="1"/>
  <c r="CH141" i="1" s="1"/>
  <c r="CE141" i="1"/>
  <c r="CC141" i="1" s="1"/>
  <c r="BZ141" i="1"/>
  <c r="BX141" i="1" s="1"/>
  <c r="BU141" i="1"/>
  <c r="BS141" i="1" s="1"/>
  <c r="BO141" i="1"/>
  <c r="BN141" i="1"/>
  <c r="BJ141" i="1"/>
  <c r="BI141" i="1"/>
  <c r="BE141" i="1"/>
  <c r="BD141" i="1"/>
  <c r="AY141" i="1"/>
  <c r="AU141" i="1"/>
  <c r="AT141" i="1"/>
  <c r="AP141" i="1"/>
  <c r="AO141" i="1"/>
  <c r="AK141" i="1"/>
  <c r="AJ141" i="1"/>
  <c r="AF141" i="1"/>
  <c r="AE141" i="1"/>
  <c r="AA141" i="1"/>
  <c r="Z141" i="1"/>
  <c r="Q141" i="1"/>
  <c r="FT140" i="1"/>
  <c r="FQ140" i="1"/>
  <c r="FO140" i="1" s="1"/>
  <c r="FL140" i="1"/>
  <c r="FJ140" i="1" s="1"/>
  <c r="FG140" i="1"/>
  <c r="FE140" i="1" s="1"/>
  <c r="FB140" i="1"/>
  <c r="EZ140" i="1" s="1"/>
  <c r="EW140" i="1"/>
  <c r="EU140" i="1" s="1"/>
  <c r="ER140" i="1"/>
  <c r="EP140" i="1" s="1"/>
  <c r="EM140" i="1"/>
  <c r="EK140" i="1" s="1"/>
  <c r="EH140" i="1"/>
  <c r="EF140" i="1" s="1"/>
  <c r="EC140" i="1"/>
  <c r="EA140" i="1" s="1"/>
  <c r="DX140" i="1"/>
  <c r="DV140" i="1" s="1"/>
  <c r="DS140" i="1"/>
  <c r="DQ140" i="1" s="1"/>
  <c r="DN140" i="1"/>
  <c r="DL140" i="1" s="1"/>
  <c r="DI140" i="1"/>
  <c r="DG140" i="1" s="1"/>
  <c r="DD140" i="1"/>
  <c r="DB140" i="1" s="1"/>
  <c r="CY140" i="1"/>
  <c r="CW140" i="1" s="1"/>
  <c r="CT140" i="1"/>
  <c r="CR140" i="1" s="1"/>
  <c r="CO140" i="1"/>
  <c r="CM140" i="1" s="1"/>
  <c r="CJ140" i="1"/>
  <c r="CH140" i="1" s="1"/>
  <c r="CE140" i="1"/>
  <c r="CC140" i="1" s="1"/>
  <c r="BZ140" i="1"/>
  <c r="BX140" i="1" s="1"/>
  <c r="BU140" i="1"/>
  <c r="BS140" i="1" s="1"/>
  <c r="BO140" i="1"/>
  <c r="BN140" i="1"/>
  <c r="BJ140" i="1"/>
  <c r="BI140" i="1"/>
  <c r="BD140" i="1"/>
  <c r="AY140" i="1"/>
  <c r="AU140" i="1"/>
  <c r="AT140" i="1"/>
  <c r="AP140" i="1"/>
  <c r="AO140" i="1"/>
  <c r="AK140" i="1"/>
  <c r="AJ140" i="1"/>
  <c r="AF140" i="1"/>
  <c r="AE140" i="1"/>
  <c r="AA140" i="1"/>
  <c r="Z140" i="1"/>
  <c r="Q140" i="1"/>
  <c r="FT139" i="1"/>
  <c r="FQ139" i="1"/>
  <c r="FO139" i="1" s="1"/>
  <c r="FL139" i="1"/>
  <c r="FJ139" i="1" s="1"/>
  <c r="FG139" i="1"/>
  <c r="FE139" i="1" s="1"/>
  <c r="FB139" i="1"/>
  <c r="EZ139" i="1" s="1"/>
  <c r="EW139" i="1"/>
  <c r="EU139" i="1" s="1"/>
  <c r="ER139" i="1"/>
  <c r="EP139" i="1" s="1"/>
  <c r="EM139" i="1"/>
  <c r="EK139" i="1" s="1"/>
  <c r="EH139" i="1"/>
  <c r="EF139" i="1" s="1"/>
  <c r="EC139" i="1"/>
  <c r="EA139" i="1" s="1"/>
  <c r="DX139" i="1"/>
  <c r="DV139" i="1" s="1"/>
  <c r="DS139" i="1"/>
  <c r="DQ139" i="1" s="1"/>
  <c r="DN139" i="1"/>
  <c r="DL139" i="1" s="1"/>
  <c r="DI139" i="1"/>
  <c r="DG139" i="1" s="1"/>
  <c r="DD139" i="1"/>
  <c r="DB139" i="1" s="1"/>
  <c r="CY139" i="1"/>
  <c r="CW139" i="1" s="1"/>
  <c r="CT139" i="1"/>
  <c r="CR139" i="1" s="1"/>
  <c r="CO139" i="1"/>
  <c r="CM139" i="1" s="1"/>
  <c r="CJ139" i="1"/>
  <c r="CH139" i="1" s="1"/>
  <c r="CE139" i="1"/>
  <c r="CC139" i="1" s="1"/>
  <c r="BZ139" i="1"/>
  <c r="BX139" i="1" s="1"/>
  <c r="BU139" i="1"/>
  <c r="BS139" i="1" s="1"/>
  <c r="BO139" i="1"/>
  <c r="BN139" i="1"/>
  <c r="BJ139" i="1"/>
  <c r="BI139" i="1"/>
  <c r="BE139" i="1"/>
  <c r="BD139" i="1"/>
  <c r="AY139" i="1"/>
  <c r="AU139" i="1"/>
  <c r="AT139" i="1"/>
  <c r="AP139" i="1"/>
  <c r="AO139" i="1"/>
  <c r="AK139" i="1"/>
  <c r="AJ139" i="1"/>
  <c r="AF139" i="1"/>
  <c r="AE139" i="1"/>
  <c r="AA139" i="1"/>
  <c r="Z139" i="1"/>
  <c r="Q139" i="1"/>
  <c r="FT138" i="1"/>
  <c r="FQ138" i="1"/>
  <c r="FO138" i="1" s="1"/>
  <c r="FL138" i="1"/>
  <c r="FJ138" i="1" s="1"/>
  <c r="FG138" i="1"/>
  <c r="FE138" i="1" s="1"/>
  <c r="FB138" i="1"/>
  <c r="EZ138" i="1" s="1"/>
  <c r="EW138" i="1"/>
  <c r="EU138" i="1" s="1"/>
  <c r="ER138" i="1"/>
  <c r="EP138" i="1" s="1"/>
  <c r="EM138" i="1"/>
  <c r="EK138" i="1" s="1"/>
  <c r="EH138" i="1"/>
  <c r="EF138" i="1" s="1"/>
  <c r="EC138" i="1"/>
  <c r="EA138" i="1" s="1"/>
  <c r="DX138" i="1"/>
  <c r="DV138" i="1" s="1"/>
  <c r="DS138" i="1"/>
  <c r="DQ138" i="1" s="1"/>
  <c r="DN138" i="1"/>
  <c r="DL138" i="1" s="1"/>
  <c r="DI138" i="1"/>
  <c r="DG138" i="1" s="1"/>
  <c r="DD138" i="1"/>
  <c r="DB138" i="1" s="1"/>
  <c r="CY138" i="1"/>
  <c r="CW138" i="1" s="1"/>
  <c r="CT138" i="1"/>
  <c r="CR138" i="1" s="1"/>
  <c r="CO138" i="1"/>
  <c r="CM138" i="1" s="1"/>
  <c r="CJ138" i="1"/>
  <c r="CH138" i="1" s="1"/>
  <c r="CE138" i="1"/>
  <c r="CC138" i="1" s="1"/>
  <c r="BZ138" i="1"/>
  <c r="BX138" i="1" s="1"/>
  <c r="BU138" i="1"/>
  <c r="BS138" i="1" s="1"/>
  <c r="BO138" i="1"/>
  <c r="BN138" i="1"/>
  <c r="BJ138" i="1"/>
  <c r="BI138" i="1"/>
  <c r="BD138" i="1"/>
  <c r="AY138" i="1"/>
  <c r="AU138" i="1"/>
  <c r="AT138" i="1"/>
  <c r="AP138" i="1"/>
  <c r="AO138" i="1"/>
  <c r="AK138" i="1"/>
  <c r="AJ138" i="1"/>
  <c r="AF138" i="1"/>
  <c r="AE138" i="1"/>
  <c r="AA138" i="1"/>
  <c r="Z138" i="1"/>
  <c r="Q138" i="1"/>
  <c r="FT137" i="1"/>
  <c r="FQ137" i="1"/>
  <c r="FO137" i="1" s="1"/>
  <c r="FL137" i="1"/>
  <c r="FJ137" i="1" s="1"/>
  <c r="FG137" i="1"/>
  <c r="FE137" i="1" s="1"/>
  <c r="FB137" i="1"/>
  <c r="EZ137" i="1" s="1"/>
  <c r="EW137" i="1"/>
  <c r="EU137" i="1" s="1"/>
  <c r="ER137" i="1"/>
  <c r="EP137" i="1" s="1"/>
  <c r="EM137" i="1"/>
  <c r="EK137" i="1" s="1"/>
  <c r="EH137" i="1"/>
  <c r="EF137" i="1" s="1"/>
  <c r="EC137" i="1"/>
  <c r="EA137" i="1" s="1"/>
  <c r="DX137" i="1"/>
  <c r="DV137" i="1" s="1"/>
  <c r="DS137" i="1"/>
  <c r="DQ137" i="1" s="1"/>
  <c r="DN137" i="1"/>
  <c r="DL137" i="1" s="1"/>
  <c r="DI137" i="1"/>
  <c r="DG137" i="1" s="1"/>
  <c r="DD137" i="1"/>
  <c r="DB137" i="1" s="1"/>
  <c r="CY137" i="1"/>
  <c r="CW137" i="1" s="1"/>
  <c r="CT137" i="1"/>
  <c r="CR137" i="1" s="1"/>
  <c r="CO137" i="1"/>
  <c r="CM137" i="1" s="1"/>
  <c r="CJ137" i="1"/>
  <c r="CH137" i="1" s="1"/>
  <c r="CE137" i="1"/>
  <c r="CC137" i="1" s="1"/>
  <c r="BZ137" i="1"/>
  <c r="BX137" i="1" s="1"/>
  <c r="BU137" i="1"/>
  <c r="BS137" i="1" s="1"/>
  <c r="BO137" i="1"/>
  <c r="BN137" i="1"/>
  <c r="BJ137" i="1"/>
  <c r="BI137" i="1"/>
  <c r="BE137" i="1"/>
  <c r="BD137" i="1"/>
  <c r="AY137" i="1"/>
  <c r="AU137" i="1"/>
  <c r="AT137" i="1"/>
  <c r="AP137" i="1"/>
  <c r="AO137" i="1"/>
  <c r="AK137" i="1"/>
  <c r="AJ137" i="1"/>
  <c r="AF137" i="1"/>
  <c r="AE137" i="1"/>
  <c r="AA137" i="1"/>
  <c r="Z137" i="1"/>
  <c r="Q137" i="1"/>
  <c r="FT543" i="1"/>
  <c r="FQ543" i="1"/>
  <c r="FO543" i="1" s="1"/>
  <c r="FL543" i="1"/>
  <c r="FJ543" i="1" s="1"/>
  <c r="FG543" i="1"/>
  <c r="FE543" i="1" s="1"/>
  <c r="FB543" i="1"/>
  <c r="EZ543" i="1" s="1"/>
  <c r="EW543" i="1"/>
  <c r="EU543" i="1" s="1"/>
  <c r="ER543" i="1"/>
  <c r="EP543" i="1" s="1"/>
  <c r="EM543" i="1"/>
  <c r="EK543" i="1" s="1"/>
  <c r="EH543" i="1"/>
  <c r="EF543" i="1" s="1"/>
  <c r="EC543" i="1"/>
  <c r="EA543" i="1" s="1"/>
  <c r="DX543" i="1"/>
  <c r="DV543" i="1" s="1"/>
  <c r="DS543" i="1"/>
  <c r="DQ543" i="1" s="1"/>
  <c r="DN543" i="1"/>
  <c r="DL543" i="1" s="1"/>
  <c r="DI543" i="1"/>
  <c r="DG543" i="1" s="1"/>
  <c r="DD543" i="1"/>
  <c r="DB543" i="1" s="1"/>
  <c r="CY543" i="1"/>
  <c r="CW543" i="1" s="1"/>
  <c r="CT543" i="1"/>
  <c r="CR543" i="1" s="1"/>
  <c r="CO543" i="1"/>
  <c r="CM543" i="1" s="1"/>
  <c r="CJ543" i="1"/>
  <c r="CH543" i="1" s="1"/>
  <c r="CE543" i="1"/>
  <c r="CC543" i="1" s="1"/>
  <c r="BZ543" i="1"/>
  <c r="BX543" i="1" s="1"/>
  <c r="BU543" i="1"/>
  <c r="BS543" i="1" s="1"/>
  <c r="BO543" i="1"/>
  <c r="BN543" i="1"/>
  <c r="BJ543" i="1"/>
  <c r="BI543" i="1"/>
  <c r="BD543" i="1"/>
  <c r="AY543" i="1"/>
  <c r="AU543" i="1"/>
  <c r="AT543" i="1"/>
  <c r="AP543" i="1"/>
  <c r="AO543" i="1"/>
  <c r="AK543" i="1"/>
  <c r="AJ543" i="1"/>
  <c r="AF543" i="1"/>
  <c r="AE543" i="1"/>
  <c r="AA543" i="1"/>
  <c r="Z543" i="1"/>
  <c r="Q543" i="1"/>
  <c r="FT542" i="1"/>
  <c r="FQ542" i="1"/>
  <c r="FO542" i="1" s="1"/>
  <c r="FL542" i="1"/>
  <c r="FJ542" i="1" s="1"/>
  <c r="FG542" i="1"/>
  <c r="FE542" i="1" s="1"/>
  <c r="FB542" i="1"/>
  <c r="EZ542" i="1" s="1"/>
  <c r="EW542" i="1"/>
  <c r="EU542" i="1" s="1"/>
  <c r="ER542" i="1"/>
  <c r="EP542" i="1" s="1"/>
  <c r="EM542" i="1"/>
  <c r="EK542" i="1" s="1"/>
  <c r="EH542" i="1"/>
  <c r="EF542" i="1" s="1"/>
  <c r="EC542" i="1"/>
  <c r="EA542" i="1" s="1"/>
  <c r="DX542" i="1"/>
  <c r="DV542" i="1" s="1"/>
  <c r="DS542" i="1"/>
  <c r="DQ542" i="1" s="1"/>
  <c r="DN542" i="1"/>
  <c r="DL542" i="1" s="1"/>
  <c r="DI542" i="1"/>
  <c r="DG542" i="1" s="1"/>
  <c r="DD542" i="1"/>
  <c r="DB542" i="1" s="1"/>
  <c r="CY542" i="1"/>
  <c r="CW542" i="1" s="1"/>
  <c r="CT542" i="1"/>
  <c r="CR542" i="1" s="1"/>
  <c r="CO542" i="1"/>
  <c r="CM542" i="1" s="1"/>
  <c r="CJ542" i="1"/>
  <c r="CH542" i="1" s="1"/>
  <c r="CE542" i="1"/>
  <c r="CC542" i="1" s="1"/>
  <c r="BZ542" i="1"/>
  <c r="BX542" i="1" s="1"/>
  <c r="BU542" i="1"/>
  <c r="BS542" i="1" s="1"/>
  <c r="BO542" i="1"/>
  <c r="BN542" i="1"/>
  <c r="BJ542" i="1"/>
  <c r="BI542" i="1"/>
  <c r="BD542" i="1"/>
  <c r="AY542" i="1"/>
  <c r="AU542" i="1"/>
  <c r="AT542" i="1"/>
  <c r="AP542" i="1"/>
  <c r="AO542" i="1"/>
  <c r="AK542" i="1"/>
  <c r="AJ542" i="1"/>
  <c r="AF542" i="1"/>
  <c r="AE542" i="1"/>
  <c r="AA542" i="1"/>
  <c r="Z542" i="1"/>
  <c r="Q542" i="1"/>
  <c r="FT136" i="1"/>
  <c r="FQ136" i="1"/>
  <c r="FO136" i="1" s="1"/>
  <c r="FL136" i="1"/>
  <c r="FJ136" i="1" s="1"/>
  <c r="FG136" i="1"/>
  <c r="FE136" i="1" s="1"/>
  <c r="FB136" i="1"/>
  <c r="EZ136" i="1" s="1"/>
  <c r="EW136" i="1"/>
  <c r="EU136" i="1" s="1"/>
  <c r="ER136" i="1"/>
  <c r="EP136" i="1" s="1"/>
  <c r="EM136" i="1"/>
  <c r="EK136" i="1" s="1"/>
  <c r="EH136" i="1"/>
  <c r="EF136" i="1" s="1"/>
  <c r="EC136" i="1"/>
  <c r="EA136" i="1" s="1"/>
  <c r="DX136" i="1"/>
  <c r="DV136" i="1" s="1"/>
  <c r="DS136" i="1"/>
  <c r="DQ136" i="1" s="1"/>
  <c r="DN136" i="1"/>
  <c r="DL136" i="1" s="1"/>
  <c r="DI136" i="1"/>
  <c r="DG136" i="1" s="1"/>
  <c r="DD136" i="1"/>
  <c r="DB136" i="1" s="1"/>
  <c r="CY136" i="1"/>
  <c r="CW136" i="1" s="1"/>
  <c r="CT136" i="1"/>
  <c r="CR136" i="1" s="1"/>
  <c r="CO136" i="1"/>
  <c r="CM136" i="1" s="1"/>
  <c r="CJ136" i="1"/>
  <c r="CH136" i="1" s="1"/>
  <c r="CE136" i="1"/>
  <c r="CC136" i="1" s="1"/>
  <c r="BZ136" i="1"/>
  <c r="BX136" i="1" s="1"/>
  <c r="BU136" i="1"/>
  <c r="BS136" i="1" s="1"/>
  <c r="BO136" i="1"/>
  <c r="BN136" i="1"/>
  <c r="BJ136" i="1"/>
  <c r="BI136" i="1"/>
  <c r="BE136" i="1"/>
  <c r="BD136" i="1"/>
  <c r="AY136" i="1"/>
  <c r="AU136" i="1"/>
  <c r="AT136" i="1"/>
  <c r="AP136" i="1"/>
  <c r="AO136" i="1"/>
  <c r="AK136" i="1"/>
  <c r="AJ136" i="1"/>
  <c r="AF136" i="1"/>
  <c r="AE136" i="1"/>
  <c r="AA136" i="1"/>
  <c r="Z136" i="1"/>
  <c r="Q136" i="1"/>
  <c r="FT135" i="1"/>
  <c r="FQ135" i="1"/>
  <c r="FO135" i="1" s="1"/>
  <c r="FL135" i="1"/>
  <c r="FJ135" i="1" s="1"/>
  <c r="FG135" i="1"/>
  <c r="FE135" i="1" s="1"/>
  <c r="FB135" i="1"/>
  <c r="EZ135" i="1" s="1"/>
  <c r="EW135" i="1"/>
  <c r="EU135" i="1" s="1"/>
  <c r="ER135" i="1"/>
  <c r="EP135" i="1" s="1"/>
  <c r="EM135" i="1"/>
  <c r="EK135" i="1" s="1"/>
  <c r="EH135" i="1"/>
  <c r="EF135" i="1" s="1"/>
  <c r="EC135" i="1"/>
  <c r="EA135" i="1" s="1"/>
  <c r="DX135" i="1"/>
  <c r="DV135" i="1" s="1"/>
  <c r="DS135" i="1"/>
  <c r="DQ135" i="1" s="1"/>
  <c r="DN135" i="1"/>
  <c r="DL135" i="1" s="1"/>
  <c r="DI135" i="1"/>
  <c r="DG135" i="1" s="1"/>
  <c r="DD135" i="1"/>
  <c r="DB135" i="1" s="1"/>
  <c r="CY135" i="1"/>
  <c r="CW135" i="1" s="1"/>
  <c r="CT135" i="1"/>
  <c r="CR135" i="1" s="1"/>
  <c r="CO135" i="1"/>
  <c r="CM135" i="1" s="1"/>
  <c r="CJ135" i="1"/>
  <c r="CH135" i="1" s="1"/>
  <c r="CE135" i="1"/>
  <c r="CC135" i="1" s="1"/>
  <c r="BZ135" i="1"/>
  <c r="BX135" i="1" s="1"/>
  <c r="BU135" i="1"/>
  <c r="BS135" i="1" s="1"/>
  <c r="BO135" i="1"/>
  <c r="BN135" i="1"/>
  <c r="BJ135" i="1"/>
  <c r="BI135" i="1"/>
  <c r="BE135" i="1"/>
  <c r="BD135" i="1"/>
  <c r="AY135" i="1"/>
  <c r="AU135" i="1"/>
  <c r="AT135" i="1"/>
  <c r="AP135" i="1"/>
  <c r="AO135" i="1"/>
  <c r="AK135" i="1"/>
  <c r="AJ135" i="1"/>
  <c r="AF135" i="1"/>
  <c r="AE135" i="1"/>
  <c r="AA135" i="1"/>
  <c r="Z135" i="1"/>
  <c r="Q135" i="1"/>
  <c r="FT134" i="1"/>
  <c r="FQ134" i="1"/>
  <c r="FO134" i="1" s="1"/>
  <c r="FL134" i="1"/>
  <c r="FJ134" i="1" s="1"/>
  <c r="FG134" i="1"/>
  <c r="FE134" i="1" s="1"/>
  <c r="FB134" i="1"/>
  <c r="EZ134" i="1" s="1"/>
  <c r="EW134" i="1"/>
  <c r="EU134" i="1" s="1"/>
  <c r="ER134" i="1"/>
  <c r="EP134" i="1" s="1"/>
  <c r="EM134" i="1"/>
  <c r="EK134" i="1" s="1"/>
  <c r="EH134" i="1"/>
  <c r="EF134" i="1" s="1"/>
  <c r="EC134" i="1"/>
  <c r="EA134" i="1" s="1"/>
  <c r="DX134" i="1"/>
  <c r="DV134" i="1" s="1"/>
  <c r="DS134" i="1"/>
  <c r="DQ134" i="1" s="1"/>
  <c r="DN134" i="1"/>
  <c r="DL134" i="1" s="1"/>
  <c r="DI134" i="1"/>
  <c r="DG134" i="1" s="1"/>
  <c r="DD134" i="1"/>
  <c r="DB134" i="1" s="1"/>
  <c r="CY134" i="1"/>
  <c r="CW134" i="1" s="1"/>
  <c r="CT134" i="1"/>
  <c r="CR134" i="1" s="1"/>
  <c r="CO134" i="1"/>
  <c r="CM134" i="1" s="1"/>
  <c r="CJ134" i="1"/>
  <c r="CH134" i="1" s="1"/>
  <c r="CE134" i="1"/>
  <c r="CC134" i="1" s="1"/>
  <c r="BZ134" i="1"/>
  <c r="BX134" i="1" s="1"/>
  <c r="BU134" i="1"/>
  <c r="BS134" i="1" s="1"/>
  <c r="BO134" i="1"/>
  <c r="BN134" i="1"/>
  <c r="BJ134" i="1"/>
  <c r="BI134" i="1"/>
  <c r="BE134" i="1"/>
  <c r="BD134" i="1"/>
  <c r="AY134" i="1"/>
  <c r="AU134" i="1"/>
  <c r="AT134" i="1"/>
  <c r="AP134" i="1"/>
  <c r="AO134" i="1"/>
  <c r="AK134" i="1"/>
  <c r="AJ134" i="1"/>
  <c r="AF134" i="1"/>
  <c r="AE134" i="1"/>
  <c r="AA134" i="1"/>
  <c r="Z134" i="1"/>
  <c r="Q134" i="1"/>
  <c r="FT541" i="1"/>
  <c r="FQ541" i="1"/>
  <c r="FO541" i="1" s="1"/>
  <c r="FL541" i="1"/>
  <c r="FJ541" i="1" s="1"/>
  <c r="FG541" i="1"/>
  <c r="FE541" i="1" s="1"/>
  <c r="FB541" i="1"/>
  <c r="EZ541" i="1" s="1"/>
  <c r="EW541" i="1"/>
  <c r="EU541" i="1" s="1"/>
  <c r="ER541" i="1"/>
  <c r="EP541" i="1" s="1"/>
  <c r="EM541" i="1"/>
  <c r="EK541" i="1" s="1"/>
  <c r="EH541" i="1"/>
  <c r="EF541" i="1" s="1"/>
  <c r="EC541" i="1"/>
  <c r="EA541" i="1" s="1"/>
  <c r="DX541" i="1"/>
  <c r="DV541" i="1" s="1"/>
  <c r="DS541" i="1"/>
  <c r="DQ541" i="1" s="1"/>
  <c r="DN541" i="1"/>
  <c r="DL541" i="1" s="1"/>
  <c r="DI541" i="1"/>
  <c r="DG541" i="1" s="1"/>
  <c r="DD541" i="1"/>
  <c r="DB541" i="1" s="1"/>
  <c r="CY541" i="1"/>
  <c r="CW541" i="1" s="1"/>
  <c r="CT541" i="1"/>
  <c r="CR541" i="1" s="1"/>
  <c r="CO541" i="1"/>
  <c r="CM541" i="1" s="1"/>
  <c r="CJ541" i="1"/>
  <c r="CH541" i="1" s="1"/>
  <c r="CE541" i="1"/>
  <c r="CC541" i="1" s="1"/>
  <c r="BZ541" i="1"/>
  <c r="BX541" i="1" s="1"/>
  <c r="BU541" i="1"/>
  <c r="BS541" i="1" s="1"/>
  <c r="BO541" i="1"/>
  <c r="BN541" i="1"/>
  <c r="BJ541" i="1"/>
  <c r="BI541" i="1"/>
  <c r="BD541" i="1"/>
  <c r="AY541" i="1"/>
  <c r="AU541" i="1"/>
  <c r="AT541" i="1"/>
  <c r="AP541" i="1"/>
  <c r="AO541" i="1"/>
  <c r="AK541" i="1"/>
  <c r="AJ541" i="1"/>
  <c r="AF541" i="1"/>
  <c r="AE541" i="1"/>
  <c r="AA541" i="1"/>
  <c r="Z541" i="1"/>
  <c r="Q541" i="1"/>
  <c r="FT540" i="1"/>
  <c r="FQ540" i="1"/>
  <c r="FO540" i="1" s="1"/>
  <c r="FL540" i="1"/>
  <c r="FJ540" i="1" s="1"/>
  <c r="FG540" i="1"/>
  <c r="FE540" i="1" s="1"/>
  <c r="FB540" i="1"/>
  <c r="EZ540" i="1" s="1"/>
  <c r="EW540" i="1"/>
  <c r="EU540" i="1" s="1"/>
  <c r="ER540" i="1"/>
  <c r="EP540" i="1" s="1"/>
  <c r="EM540" i="1"/>
  <c r="EK540" i="1" s="1"/>
  <c r="EH540" i="1"/>
  <c r="EF540" i="1" s="1"/>
  <c r="EC540" i="1"/>
  <c r="EA540" i="1" s="1"/>
  <c r="DX540" i="1"/>
  <c r="DV540" i="1" s="1"/>
  <c r="DS540" i="1"/>
  <c r="DQ540" i="1" s="1"/>
  <c r="DN540" i="1"/>
  <c r="DL540" i="1" s="1"/>
  <c r="DI540" i="1"/>
  <c r="DG540" i="1" s="1"/>
  <c r="DD540" i="1"/>
  <c r="DB540" i="1" s="1"/>
  <c r="CY540" i="1"/>
  <c r="CW540" i="1" s="1"/>
  <c r="CT540" i="1"/>
  <c r="CR540" i="1" s="1"/>
  <c r="CO540" i="1"/>
  <c r="CM540" i="1" s="1"/>
  <c r="CJ540" i="1"/>
  <c r="CH540" i="1" s="1"/>
  <c r="CE540" i="1"/>
  <c r="CC540" i="1" s="1"/>
  <c r="BZ540" i="1"/>
  <c r="BX540" i="1" s="1"/>
  <c r="BU540" i="1"/>
  <c r="BS540" i="1" s="1"/>
  <c r="BO540" i="1"/>
  <c r="BN540" i="1"/>
  <c r="BJ540" i="1"/>
  <c r="BI540" i="1"/>
  <c r="BE540" i="1"/>
  <c r="BD540" i="1"/>
  <c r="AY540" i="1"/>
  <c r="AU540" i="1"/>
  <c r="AT540" i="1"/>
  <c r="AP540" i="1"/>
  <c r="AO540" i="1"/>
  <c r="AK540" i="1"/>
  <c r="AJ540" i="1"/>
  <c r="AF540" i="1"/>
  <c r="AE540" i="1"/>
  <c r="AA540" i="1"/>
  <c r="Z540" i="1"/>
  <c r="Q540" i="1"/>
  <c r="FT133" i="1"/>
  <c r="FQ133" i="1"/>
  <c r="FO133" i="1" s="1"/>
  <c r="FL133" i="1"/>
  <c r="FJ133" i="1" s="1"/>
  <c r="FG133" i="1"/>
  <c r="FE133" i="1" s="1"/>
  <c r="FB133" i="1"/>
  <c r="EZ133" i="1" s="1"/>
  <c r="EW133" i="1"/>
  <c r="EU133" i="1" s="1"/>
  <c r="ER133" i="1"/>
  <c r="EP133" i="1" s="1"/>
  <c r="EM133" i="1"/>
  <c r="EK133" i="1" s="1"/>
  <c r="EH133" i="1"/>
  <c r="EF133" i="1" s="1"/>
  <c r="EC133" i="1"/>
  <c r="EA133" i="1" s="1"/>
  <c r="DX133" i="1"/>
  <c r="DV133" i="1" s="1"/>
  <c r="DS133" i="1"/>
  <c r="DQ133" i="1" s="1"/>
  <c r="DN133" i="1"/>
  <c r="DL133" i="1" s="1"/>
  <c r="DI133" i="1"/>
  <c r="DG133" i="1" s="1"/>
  <c r="DD133" i="1"/>
  <c r="DB133" i="1" s="1"/>
  <c r="CY133" i="1"/>
  <c r="CW133" i="1" s="1"/>
  <c r="CT133" i="1"/>
  <c r="CR133" i="1" s="1"/>
  <c r="CO133" i="1"/>
  <c r="CM133" i="1" s="1"/>
  <c r="CJ133" i="1"/>
  <c r="CH133" i="1" s="1"/>
  <c r="CE133" i="1"/>
  <c r="CC133" i="1" s="1"/>
  <c r="BZ133" i="1"/>
  <c r="BX133" i="1" s="1"/>
  <c r="BU133" i="1"/>
  <c r="BS133" i="1" s="1"/>
  <c r="BO133" i="1"/>
  <c r="BN133" i="1"/>
  <c r="BJ133" i="1"/>
  <c r="BI133" i="1"/>
  <c r="BE133" i="1"/>
  <c r="BD133" i="1"/>
  <c r="AY133" i="1"/>
  <c r="AU133" i="1"/>
  <c r="AT133" i="1"/>
  <c r="AP133" i="1"/>
  <c r="AO133" i="1"/>
  <c r="AK133" i="1"/>
  <c r="AJ133" i="1"/>
  <c r="AF133" i="1"/>
  <c r="AE133" i="1"/>
  <c r="AA133" i="1"/>
  <c r="Z133" i="1"/>
  <c r="Q133" i="1"/>
  <c r="FT130" i="1"/>
  <c r="FQ130" i="1"/>
  <c r="FO130" i="1" s="1"/>
  <c r="FL130" i="1"/>
  <c r="FJ130" i="1" s="1"/>
  <c r="FG130" i="1"/>
  <c r="FE130" i="1" s="1"/>
  <c r="FB130" i="1"/>
  <c r="EZ130" i="1" s="1"/>
  <c r="EW130" i="1"/>
  <c r="EU130" i="1" s="1"/>
  <c r="ER130" i="1"/>
  <c r="EP130" i="1" s="1"/>
  <c r="EM130" i="1"/>
  <c r="EK130" i="1" s="1"/>
  <c r="EH130" i="1"/>
  <c r="EF130" i="1" s="1"/>
  <c r="EC130" i="1"/>
  <c r="EA130" i="1" s="1"/>
  <c r="DX130" i="1"/>
  <c r="DV130" i="1" s="1"/>
  <c r="DS130" i="1"/>
  <c r="DQ130" i="1" s="1"/>
  <c r="DN130" i="1"/>
  <c r="DL130" i="1" s="1"/>
  <c r="DI130" i="1"/>
  <c r="DG130" i="1" s="1"/>
  <c r="DD130" i="1"/>
  <c r="DB130" i="1" s="1"/>
  <c r="CY130" i="1"/>
  <c r="CW130" i="1" s="1"/>
  <c r="CT130" i="1"/>
  <c r="CR130" i="1" s="1"/>
  <c r="CO130" i="1"/>
  <c r="CM130" i="1" s="1"/>
  <c r="CJ130" i="1"/>
  <c r="CH130" i="1" s="1"/>
  <c r="CE130" i="1"/>
  <c r="CC130" i="1" s="1"/>
  <c r="BZ130" i="1"/>
  <c r="BX130" i="1" s="1"/>
  <c r="BU130" i="1"/>
  <c r="BS130" i="1" s="1"/>
  <c r="BO130" i="1"/>
  <c r="BN130" i="1"/>
  <c r="BJ130" i="1"/>
  <c r="BI130" i="1"/>
  <c r="BD130" i="1"/>
  <c r="AY130" i="1"/>
  <c r="AU130" i="1"/>
  <c r="AT130" i="1"/>
  <c r="AP130" i="1"/>
  <c r="AO130" i="1"/>
  <c r="AK130" i="1"/>
  <c r="AJ130" i="1"/>
  <c r="AF130" i="1"/>
  <c r="AE130" i="1"/>
  <c r="AA130" i="1"/>
  <c r="Z130" i="1"/>
  <c r="Q130" i="1"/>
  <c r="FT129" i="1"/>
  <c r="FQ129" i="1"/>
  <c r="FO129" i="1" s="1"/>
  <c r="FL129" i="1"/>
  <c r="FJ129" i="1" s="1"/>
  <c r="FG129" i="1"/>
  <c r="FE129" i="1" s="1"/>
  <c r="FB129" i="1"/>
  <c r="EZ129" i="1" s="1"/>
  <c r="EW129" i="1"/>
  <c r="EU129" i="1" s="1"/>
  <c r="ER129" i="1"/>
  <c r="EP129" i="1" s="1"/>
  <c r="EM129" i="1"/>
  <c r="EK129" i="1" s="1"/>
  <c r="EH129" i="1"/>
  <c r="EF129" i="1" s="1"/>
  <c r="EC129" i="1"/>
  <c r="EA129" i="1" s="1"/>
  <c r="DX129" i="1"/>
  <c r="DV129" i="1" s="1"/>
  <c r="DS129" i="1"/>
  <c r="DQ129" i="1" s="1"/>
  <c r="DN129" i="1"/>
  <c r="DL129" i="1" s="1"/>
  <c r="DI129" i="1"/>
  <c r="DG129" i="1" s="1"/>
  <c r="DD129" i="1"/>
  <c r="DB129" i="1" s="1"/>
  <c r="CY129" i="1"/>
  <c r="CW129" i="1" s="1"/>
  <c r="CT129" i="1"/>
  <c r="CR129" i="1" s="1"/>
  <c r="CO129" i="1"/>
  <c r="CM129" i="1" s="1"/>
  <c r="CJ129" i="1"/>
  <c r="CH129" i="1" s="1"/>
  <c r="CE129" i="1"/>
  <c r="CC129" i="1" s="1"/>
  <c r="BZ129" i="1"/>
  <c r="BX129" i="1" s="1"/>
  <c r="BU129" i="1"/>
  <c r="BS129" i="1" s="1"/>
  <c r="BO129" i="1"/>
  <c r="BN129" i="1"/>
  <c r="BJ129" i="1"/>
  <c r="BI129" i="1"/>
  <c r="BE129" i="1"/>
  <c r="BD129" i="1"/>
  <c r="AY129" i="1"/>
  <c r="AU129" i="1"/>
  <c r="AT129" i="1"/>
  <c r="AP129" i="1"/>
  <c r="AO129" i="1"/>
  <c r="AK129" i="1"/>
  <c r="AJ129" i="1"/>
  <c r="AF129" i="1"/>
  <c r="AE129" i="1"/>
  <c r="AA129" i="1"/>
  <c r="Z129" i="1"/>
  <c r="Q129" i="1"/>
  <c r="FT128" i="1"/>
  <c r="FQ128" i="1"/>
  <c r="FO128" i="1" s="1"/>
  <c r="FL128" i="1"/>
  <c r="FJ128" i="1" s="1"/>
  <c r="FG128" i="1"/>
  <c r="FE128" i="1" s="1"/>
  <c r="FB128" i="1"/>
  <c r="EZ128" i="1" s="1"/>
  <c r="EW128" i="1"/>
  <c r="EU128" i="1" s="1"/>
  <c r="ER128" i="1"/>
  <c r="EP128" i="1" s="1"/>
  <c r="EM128" i="1"/>
  <c r="EK128" i="1" s="1"/>
  <c r="EH128" i="1"/>
  <c r="EF128" i="1" s="1"/>
  <c r="EC128" i="1"/>
  <c r="EA128" i="1" s="1"/>
  <c r="DX128" i="1"/>
  <c r="DV128" i="1" s="1"/>
  <c r="DS128" i="1"/>
  <c r="DQ128" i="1" s="1"/>
  <c r="DN128" i="1"/>
  <c r="DL128" i="1" s="1"/>
  <c r="DI128" i="1"/>
  <c r="DG128" i="1" s="1"/>
  <c r="DD128" i="1"/>
  <c r="DB128" i="1" s="1"/>
  <c r="CY128" i="1"/>
  <c r="CW128" i="1" s="1"/>
  <c r="CT128" i="1"/>
  <c r="CR128" i="1" s="1"/>
  <c r="CO128" i="1"/>
  <c r="CM128" i="1" s="1"/>
  <c r="CJ128" i="1"/>
  <c r="CH128" i="1" s="1"/>
  <c r="CE128" i="1"/>
  <c r="CC128" i="1" s="1"/>
  <c r="BZ128" i="1"/>
  <c r="BX128" i="1" s="1"/>
  <c r="BU128" i="1"/>
  <c r="BS128" i="1" s="1"/>
  <c r="BO128" i="1"/>
  <c r="BN128" i="1"/>
  <c r="BJ128" i="1"/>
  <c r="BI128" i="1"/>
  <c r="BE128" i="1"/>
  <c r="BD128" i="1"/>
  <c r="AY128" i="1"/>
  <c r="AU128" i="1"/>
  <c r="AT128" i="1"/>
  <c r="AP128" i="1"/>
  <c r="AO128" i="1"/>
  <c r="AK128" i="1"/>
  <c r="AJ128" i="1"/>
  <c r="AF128" i="1"/>
  <c r="AE128" i="1"/>
  <c r="AA128" i="1"/>
  <c r="Z128" i="1"/>
  <c r="Q128" i="1"/>
  <c r="FT127" i="1"/>
  <c r="FQ127" i="1"/>
  <c r="FO127" i="1" s="1"/>
  <c r="FL127" i="1"/>
  <c r="FJ127" i="1" s="1"/>
  <c r="FG127" i="1"/>
  <c r="FE127" i="1" s="1"/>
  <c r="FB127" i="1"/>
  <c r="EZ127" i="1" s="1"/>
  <c r="EW127" i="1"/>
  <c r="EU127" i="1" s="1"/>
  <c r="ER127" i="1"/>
  <c r="EP127" i="1" s="1"/>
  <c r="EM127" i="1"/>
  <c r="EK127" i="1" s="1"/>
  <c r="EH127" i="1"/>
  <c r="EF127" i="1" s="1"/>
  <c r="EC127" i="1"/>
  <c r="EA127" i="1" s="1"/>
  <c r="DX127" i="1"/>
  <c r="DV127" i="1" s="1"/>
  <c r="DS127" i="1"/>
  <c r="DQ127" i="1" s="1"/>
  <c r="DN127" i="1"/>
  <c r="DL127" i="1" s="1"/>
  <c r="DI127" i="1"/>
  <c r="DG127" i="1" s="1"/>
  <c r="DD127" i="1"/>
  <c r="DB127" i="1" s="1"/>
  <c r="CY127" i="1"/>
  <c r="CW127" i="1" s="1"/>
  <c r="CT127" i="1"/>
  <c r="CR127" i="1" s="1"/>
  <c r="CO127" i="1"/>
  <c r="CM127" i="1" s="1"/>
  <c r="CJ127" i="1"/>
  <c r="CH127" i="1" s="1"/>
  <c r="CE127" i="1"/>
  <c r="CC127" i="1" s="1"/>
  <c r="BZ127" i="1"/>
  <c r="BX127" i="1" s="1"/>
  <c r="BU127" i="1"/>
  <c r="BS127" i="1" s="1"/>
  <c r="BO127" i="1"/>
  <c r="BN127" i="1"/>
  <c r="BJ127" i="1"/>
  <c r="BI127" i="1"/>
  <c r="BD127" i="1"/>
  <c r="AY127" i="1"/>
  <c r="AU127" i="1"/>
  <c r="AT127" i="1"/>
  <c r="AP127" i="1"/>
  <c r="AO127" i="1"/>
  <c r="AK127" i="1"/>
  <c r="AJ127" i="1"/>
  <c r="AF127" i="1"/>
  <c r="AE127" i="1"/>
  <c r="AA127" i="1"/>
  <c r="Z127" i="1"/>
  <c r="Q127" i="1"/>
  <c r="FT126" i="1"/>
  <c r="FQ126" i="1"/>
  <c r="FO126" i="1" s="1"/>
  <c r="FL126" i="1"/>
  <c r="FJ126" i="1" s="1"/>
  <c r="FG126" i="1"/>
  <c r="FE126" i="1" s="1"/>
  <c r="FB126" i="1"/>
  <c r="EZ126" i="1" s="1"/>
  <c r="EW126" i="1"/>
  <c r="EU126" i="1" s="1"/>
  <c r="ER126" i="1"/>
  <c r="EP126" i="1" s="1"/>
  <c r="EM126" i="1"/>
  <c r="EK126" i="1" s="1"/>
  <c r="EH126" i="1"/>
  <c r="EF126" i="1" s="1"/>
  <c r="EC126" i="1"/>
  <c r="EA126" i="1" s="1"/>
  <c r="DX126" i="1"/>
  <c r="DV126" i="1" s="1"/>
  <c r="DS126" i="1"/>
  <c r="DQ126" i="1" s="1"/>
  <c r="DN126" i="1"/>
  <c r="DL126" i="1" s="1"/>
  <c r="DI126" i="1"/>
  <c r="DG126" i="1" s="1"/>
  <c r="DD126" i="1"/>
  <c r="DB126" i="1" s="1"/>
  <c r="CY126" i="1"/>
  <c r="CW126" i="1" s="1"/>
  <c r="CT126" i="1"/>
  <c r="CR126" i="1" s="1"/>
  <c r="CO126" i="1"/>
  <c r="CM126" i="1" s="1"/>
  <c r="CJ126" i="1"/>
  <c r="CH126" i="1" s="1"/>
  <c r="CE126" i="1"/>
  <c r="CC126" i="1" s="1"/>
  <c r="BZ126" i="1"/>
  <c r="BX126" i="1" s="1"/>
  <c r="BU126" i="1"/>
  <c r="BS126" i="1" s="1"/>
  <c r="BO126" i="1"/>
  <c r="BN126" i="1"/>
  <c r="BJ126" i="1"/>
  <c r="BI126" i="1"/>
  <c r="BE126" i="1"/>
  <c r="BD126" i="1"/>
  <c r="AY126" i="1"/>
  <c r="AU126" i="1"/>
  <c r="AT126" i="1"/>
  <c r="AP126" i="1"/>
  <c r="AO126" i="1"/>
  <c r="AK126" i="1"/>
  <c r="AJ126" i="1"/>
  <c r="AF126" i="1"/>
  <c r="AE126" i="1"/>
  <c r="AA126" i="1"/>
  <c r="Z126" i="1"/>
  <c r="Q126" i="1"/>
  <c r="FT123" i="1"/>
  <c r="FQ123" i="1"/>
  <c r="FO123" i="1" s="1"/>
  <c r="FL123" i="1"/>
  <c r="FJ123" i="1" s="1"/>
  <c r="FG123" i="1"/>
  <c r="FE123" i="1" s="1"/>
  <c r="FB123" i="1"/>
  <c r="EZ123" i="1" s="1"/>
  <c r="EW123" i="1"/>
  <c r="EU123" i="1" s="1"/>
  <c r="ER123" i="1"/>
  <c r="EP123" i="1" s="1"/>
  <c r="EM123" i="1"/>
  <c r="EK123" i="1" s="1"/>
  <c r="EH123" i="1"/>
  <c r="EF123" i="1" s="1"/>
  <c r="EC123" i="1"/>
  <c r="EA123" i="1" s="1"/>
  <c r="DX123" i="1"/>
  <c r="DV123" i="1" s="1"/>
  <c r="DS123" i="1"/>
  <c r="DQ123" i="1" s="1"/>
  <c r="DN123" i="1"/>
  <c r="DL123" i="1" s="1"/>
  <c r="DI123" i="1"/>
  <c r="DG123" i="1" s="1"/>
  <c r="DD123" i="1"/>
  <c r="DB123" i="1" s="1"/>
  <c r="CY123" i="1"/>
  <c r="CW123" i="1" s="1"/>
  <c r="CT123" i="1"/>
  <c r="CR123" i="1" s="1"/>
  <c r="CO123" i="1"/>
  <c r="CM123" i="1" s="1"/>
  <c r="CJ123" i="1"/>
  <c r="CH123" i="1" s="1"/>
  <c r="CE123" i="1"/>
  <c r="CC123" i="1" s="1"/>
  <c r="BZ123" i="1"/>
  <c r="BX123" i="1" s="1"/>
  <c r="BU123" i="1"/>
  <c r="BS123" i="1" s="1"/>
  <c r="BO123" i="1"/>
  <c r="BN123" i="1"/>
  <c r="BJ123" i="1"/>
  <c r="BI123" i="1"/>
  <c r="BE123" i="1"/>
  <c r="BD123" i="1"/>
  <c r="AY123" i="1"/>
  <c r="AU123" i="1"/>
  <c r="AT123" i="1"/>
  <c r="AP123" i="1"/>
  <c r="AO123" i="1"/>
  <c r="AK123" i="1"/>
  <c r="AJ123" i="1"/>
  <c r="AF123" i="1"/>
  <c r="AE123" i="1"/>
  <c r="AA123" i="1"/>
  <c r="Z123" i="1"/>
  <c r="Q123" i="1"/>
  <c r="FT122" i="1"/>
  <c r="FQ122" i="1"/>
  <c r="FO122" i="1" s="1"/>
  <c r="FL122" i="1"/>
  <c r="FJ122" i="1" s="1"/>
  <c r="FG122" i="1"/>
  <c r="FE122" i="1" s="1"/>
  <c r="FB122" i="1"/>
  <c r="EZ122" i="1" s="1"/>
  <c r="EW122" i="1"/>
  <c r="EU122" i="1" s="1"/>
  <c r="ER122" i="1"/>
  <c r="EP122" i="1" s="1"/>
  <c r="EM122" i="1"/>
  <c r="EK122" i="1" s="1"/>
  <c r="EH122" i="1"/>
  <c r="EF122" i="1" s="1"/>
  <c r="EC122" i="1"/>
  <c r="EA122" i="1" s="1"/>
  <c r="DX122" i="1"/>
  <c r="DV122" i="1" s="1"/>
  <c r="DS122" i="1"/>
  <c r="DQ122" i="1" s="1"/>
  <c r="DN122" i="1"/>
  <c r="DL122" i="1" s="1"/>
  <c r="DI122" i="1"/>
  <c r="DG122" i="1" s="1"/>
  <c r="DD122" i="1"/>
  <c r="DB122" i="1" s="1"/>
  <c r="CY122" i="1"/>
  <c r="CW122" i="1" s="1"/>
  <c r="CT122" i="1"/>
  <c r="CR122" i="1" s="1"/>
  <c r="CO122" i="1"/>
  <c r="CM122" i="1" s="1"/>
  <c r="CJ122" i="1"/>
  <c r="CH122" i="1" s="1"/>
  <c r="CE122" i="1"/>
  <c r="CC122" i="1" s="1"/>
  <c r="BZ122" i="1"/>
  <c r="BX122" i="1" s="1"/>
  <c r="BU122" i="1"/>
  <c r="BS122" i="1" s="1"/>
  <c r="BO122" i="1"/>
  <c r="BN122" i="1"/>
  <c r="BJ122" i="1"/>
  <c r="BI122" i="1"/>
  <c r="BD122" i="1"/>
  <c r="AY122" i="1"/>
  <c r="AU122" i="1"/>
  <c r="AT122" i="1"/>
  <c r="AP122" i="1"/>
  <c r="AO122" i="1"/>
  <c r="AK122" i="1"/>
  <c r="AJ122" i="1"/>
  <c r="AF122" i="1"/>
  <c r="AE122" i="1"/>
  <c r="AA122" i="1"/>
  <c r="Z122" i="1"/>
  <c r="Q122" i="1"/>
  <c r="FT121" i="1"/>
  <c r="FQ121" i="1"/>
  <c r="FO121" i="1" s="1"/>
  <c r="FL121" i="1"/>
  <c r="FJ121" i="1" s="1"/>
  <c r="FG121" i="1"/>
  <c r="FE121" i="1" s="1"/>
  <c r="FB121" i="1"/>
  <c r="EZ121" i="1" s="1"/>
  <c r="EW121" i="1"/>
  <c r="EU121" i="1" s="1"/>
  <c r="ER121" i="1"/>
  <c r="EP121" i="1" s="1"/>
  <c r="EM121" i="1"/>
  <c r="EK121" i="1" s="1"/>
  <c r="EH121" i="1"/>
  <c r="EF121" i="1" s="1"/>
  <c r="EC121" i="1"/>
  <c r="EA121" i="1" s="1"/>
  <c r="DX121" i="1"/>
  <c r="DV121" i="1" s="1"/>
  <c r="DS121" i="1"/>
  <c r="DQ121" i="1" s="1"/>
  <c r="DN121" i="1"/>
  <c r="DL121" i="1" s="1"/>
  <c r="DI121" i="1"/>
  <c r="DG121" i="1" s="1"/>
  <c r="DD121" i="1"/>
  <c r="DB121" i="1" s="1"/>
  <c r="CY121" i="1"/>
  <c r="CW121" i="1" s="1"/>
  <c r="CT121" i="1"/>
  <c r="CR121" i="1" s="1"/>
  <c r="CO121" i="1"/>
  <c r="CM121" i="1" s="1"/>
  <c r="CJ121" i="1"/>
  <c r="CH121" i="1" s="1"/>
  <c r="CE121" i="1"/>
  <c r="CC121" i="1" s="1"/>
  <c r="BZ121" i="1"/>
  <c r="BX121" i="1" s="1"/>
  <c r="BU121" i="1"/>
  <c r="BS121" i="1" s="1"/>
  <c r="BO121" i="1"/>
  <c r="BN121" i="1"/>
  <c r="BJ121" i="1"/>
  <c r="BI121" i="1"/>
  <c r="BD121" i="1"/>
  <c r="AY121" i="1"/>
  <c r="AU121" i="1"/>
  <c r="AT121" i="1"/>
  <c r="AP121" i="1"/>
  <c r="AO121" i="1"/>
  <c r="AK121" i="1"/>
  <c r="AJ121" i="1"/>
  <c r="AF121" i="1"/>
  <c r="AE121" i="1"/>
  <c r="AA121" i="1"/>
  <c r="Z121" i="1"/>
  <c r="Q121" i="1"/>
  <c r="FT120" i="1"/>
  <c r="FQ120" i="1"/>
  <c r="FO120" i="1" s="1"/>
  <c r="FL120" i="1"/>
  <c r="FJ120" i="1" s="1"/>
  <c r="FG120" i="1"/>
  <c r="FE120" i="1" s="1"/>
  <c r="FB120" i="1"/>
  <c r="EZ120" i="1" s="1"/>
  <c r="EW120" i="1"/>
  <c r="EU120" i="1" s="1"/>
  <c r="ER120" i="1"/>
  <c r="EP120" i="1" s="1"/>
  <c r="EM120" i="1"/>
  <c r="EK120" i="1" s="1"/>
  <c r="EH120" i="1"/>
  <c r="EF120" i="1" s="1"/>
  <c r="EC120" i="1"/>
  <c r="EA120" i="1" s="1"/>
  <c r="DX120" i="1"/>
  <c r="DV120" i="1" s="1"/>
  <c r="DS120" i="1"/>
  <c r="DQ120" i="1" s="1"/>
  <c r="DN120" i="1"/>
  <c r="DL120" i="1" s="1"/>
  <c r="DI120" i="1"/>
  <c r="DG120" i="1" s="1"/>
  <c r="DD120" i="1"/>
  <c r="DB120" i="1" s="1"/>
  <c r="CY120" i="1"/>
  <c r="CW120" i="1" s="1"/>
  <c r="CT120" i="1"/>
  <c r="CR120" i="1" s="1"/>
  <c r="CO120" i="1"/>
  <c r="CM120" i="1" s="1"/>
  <c r="CJ120" i="1"/>
  <c r="CH120" i="1" s="1"/>
  <c r="CE120" i="1"/>
  <c r="CC120" i="1" s="1"/>
  <c r="BZ120" i="1"/>
  <c r="BX120" i="1" s="1"/>
  <c r="BU120" i="1"/>
  <c r="BS120" i="1" s="1"/>
  <c r="BO120" i="1"/>
  <c r="BN120" i="1"/>
  <c r="BJ120" i="1"/>
  <c r="BI120" i="1"/>
  <c r="BE120" i="1"/>
  <c r="BD120" i="1"/>
  <c r="AY120" i="1"/>
  <c r="AU120" i="1"/>
  <c r="AT120" i="1"/>
  <c r="AP120" i="1"/>
  <c r="AO120" i="1"/>
  <c r="AK120" i="1"/>
  <c r="AJ120" i="1"/>
  <c r="AF120" i="1"/>
  <c r="AE120" i="1"/>
  <c r="AA120" i="1"/>
  <c r="Z120" i="1"/>
  <c r="Q120" i="1"/>
  <c r="FT119" i="1"/>
  <c r="FQ119" i="1"/>
  <c r="FO119" i="1" s="1"/>
  <c r="FL119" i="1"/>
  <c r="FJ119" i="1" s="1"/>
  <c r="FG119" i="1"/>
  <c r="FE119" i="1" s="1"/>
  <c r="FB119" i="1"/>
  <c r="EZ119" i="1" s="1"/>
  <c r="EW119" i="1"/>
  <c r="EU119" i="1" s="1"/>
  <c r="ER119" i="1"/>
  <c r="EP119" i="1" s="1"/>
  <c r="EM119" i="1"/>
  <c r="EK119" i="1" s="1"/>
  <c r="EH119" i="1"/>
  <c r="EF119" i="1" s="1"/>
  <c r="EC119" i="1"/>
  <c r="EA119" i="1" s="1"/>
  <c r="DX119" i="1"/>
  <c r="DV119" i="1" s="1"/>
  <c r="DS119" i="1"/>
  <c r="DQ119" i="1" s="1"/>
  <c r="DN119" i="1"/>
  <c r="DL119" i="1" s="1"/>
  <c r="DI119" i="1"/>
  <c r="DG119" i="1" s="1"/>
  <c r="DD119" i="1"/>
  <c r="DB119" i="1" s="1"/>
  <c r="CY119" i="1"/>
  <c r="CW119" i="1" s="1"/>
  <c r="CT119" i="1"/>
  <c r="CR119" i="1" s="1"/>
  <c r="CO119" i="1"/>
  <c r="CM119" i="1" s="1"/>
  <c r="CJ119" i="1"/>
  <c r="CH119" i="1" s="1"/>
  <c r="CE119" i="1"/>
  <c r="CC119" i="1" s="1"/>
  <c r="BZ119" i="1"/>
  <c r="BX119" i="1" s="1"/>
  <c r="BU119" i="1"/>
  <c r="BS119" i="1" s="1"/>
  <c r="BO119" i="1"/>
  <c r="BN119" i="1"/>
  <c r="BJ119" i="1"/>
  <c r="BI119" i="1"/>
  <c r="BE119" i="1"/>
  <c r="BD119" i="1"/>
  <c r="AY119" i="1"/>
  <c r="AU119" i="1"/>
  <c r="AT119" i="1"/>
  <c r="AP119" i="1"/>
  <c r="AO119" i="1"/>
  <c r="AK119" i="1"/>
  <c r="AJ119" i="1"/>
  <c r="AF119" i="1"/>
  <c r="AE119" i="1"/>
  <c r="AA119" i="1"/>
  <c r="Z119" i="1"/>
  <c r="Q119" i="1"/>
  <c r="FT539" i="1"/>
  <c r="FQ539" i="1"/>
  <c r="FO539" i="1" s="1"/>
  <c r="FL539" i="1"/>
  <c r="FJ539" i="1" s="1"/>
  <c r="FG539" i="1"/>
  <c r="FE539" i="1" s="1"/>
  <c r="FB539" i="1"/>
  <c r="EZ539" i="1" s="1"/>
  <c r="EW539" i="1"/>
  <c r="EU539" i="1" s="1"/>
  <c r="ER539" i="1"/>
  <c r="EP539" i="1" s="1"/>
  <c r="EM539" i="1"/>
  <c r="EK539" i="1" s="1"/>
  <c r="EH539" i="1"/>
  <c r="EF539" i="1" s="1"/>
  <c r="EC539" i="1"/>
  <c r="EA539" i="1" s="1"/>
  <c r="DX539" i="1"/>
  <c r="DV539" i="1" s="1"/>
  <c r="DS539" i="1"/>
  <c r="DQ539" i="1" s="1"/>
  <c r="DN539" i="1"/>
  <c r="DL539" i="1" s="1"/>
  <c r="DI539" i="1"/>
  <c r="DG539" i="1" s="1"/>
  <c r="DD539" i="1"/>
  <c r="DB539" i="1" s="1"/>
  <c r="CY539" i="1"/>
  <c r="CW539" i="1" s="1"/>
  <c r="CT539" i="1"/>
  <c r="CR539" i="1" s="1"/>
  <c r="CO539" i="1"/>
  <c r="CM539" i="1" s="1"/>
  <c r="CJ539" i="1"/>
  <c r="CH539" i="1" s="1"/>
  <c r="CE539" i="1"/>
  <c r="CC539" i="1" s="1"/>
  <c r="BZ539" i="1"/>
  <c r="BX539" i="1" s="1"/>
  <c r="BU539" i="1"/>
  <c r="BS539" i="1" s="1"/>
  <c r="BO539" i="1"/>
  <c r="BN539" i="1"/>
  <c r="BJ539" i="1"/>
  <c r="BI539" i="1"/>
  <c r="BE539" i="1"/>
  <c r="BD539" i="1"/>
  <c r="AY539" i="1"/>
  <c r="AU539" i="1"/>
  <c r="AT539" i="1"/>
  <c r="AP539" i="1"/>
  <c r="AO539" i="1"/>
  <c r="AK539" i="1"/>
  <c r="AJ539" i="1"/>
  <c r="AF539" i="1"/>
  <c r="AE539" i="1"/>
  <c r="AA539" i="1"/>
  <c r="Z539" i="1"/>
  <c r="Q539" i="1"/>
  <c r="FT118" i="1"/>
  <c r="FQ118" i="1"/>
  <c r="FO118" i="1" s="1"/>
  <c r="FL118" i="1"/>
  <c r="FJ118" i="1" s="1"/>
  <c r="FG118" i="1"/>
  <c r="FE118" i="1" s="1"/>
  <c r="FB118" i="1"/>
  <c r="EZ118" i="1" s="1"/>
  <c r="EW118" i="1"/>
  <c r="EU118" i="1" s="1"/>
  <c r="ER118" i="1"/>
  <c r="EP118" i="1" s="1"/>
  <c r="EM118" i="1"/>
  <c r="EK118" i="1" s="1"/>
  <c r="EH118" i="1"/>
  <c r="EF118" i="1" s="1"/>
  <c r="EC118" i="1"/>
  <c r="EA118" i="1" s="1"/>
  <c r="DX118" i="1"/>
  <c r="DV118" i="1" s="1"/>
  <c r="DS118" i="1"/>
  <c r="DQ118" i="1" s="1"/>
  <c r="DN118" i="1"/>
  <c r="DL118" i="1" s="1"/>
  <c r="DI118" i="1"/>
  <c r="DG118" i="1" s="1"/>
  <c r="DD118" i="1"/>
  <c r="DB118" i="1" s="1"/>
  <c r="CY118" i="1"/>
  <c r="CW118" i="1" s="1"/>
  <c r="CT118" i="1"/>
  <c r="CR118" i="1" s="1"/>
  <c r="CO118" i="1"/>
  <c r="CM118" i="1" s="1"/>
  <c r="CJ118" i="1"/>
  <c r="CH118" i="1" s="1"/>
  <c r="CE118" i="1"/>
  <c r="CC118" i="1" s="1"/>
  <c r="BZ118" i="1"/>
  <c r="BX118" i="1" s="1"/>
  <c r="BU118" i="1"/>
  <c r="BS118" i="1" s="1"/>
  <c r="BO118" i="1"/>
  <c r="BN118" i="1"/>
  <c r="BJ118" i="1"/>
  <c r="BI118" i="1"/>
  <c r="BE118" i="1"/>
  <c r="BD118" i="1"/>
  <c r="AY118" i="1"/>
  <c r="AU118" i="1"/>
  <c r="AT118" i="1"/>
  <c r="AP118" i="1"/>
  <c r="AO118" i="1"/>
  <c r="AK118" i="1"/>
  <c r="AJ118" i="1"/>
  <c r="AF118" i="1"/>
  <c r="AE118" i="1"/>
  <c r="AA118" i="1"/>
  <c r="Z118" i="1"/>
  <c r="Q118" i="1"/>
  <c r="FT116" i="1"/>
  <c r="FQ116" i="1"/>
  <c r="FO116" i="1" s="1"/>
  <c r="FL116" i="1"/>
  <c r="FJ116" i="1" s="1"/>
  <c r="FG116" i="1"/>
  <c r="FE116" i="1" s="1"/>
  <c r="FB116" i="1"/>
  <c r="EZ116" i="1" s="1"/>
  <c r="EW116" i="1"/>
  <c r="EU116" i="1" s="1"/>
  <c r="ER116" i="1"/>
  <c r="EP116" i="1" s="1"/>
  <c r="EM116" i="1"/>
  <c r="EK116" i="1" s="1"/>
  <c r="EH116" i="1"/>
  <c r="EF116" i="1" s="1"/>
  <c r="EC116" i="1"/>
  <c r="EA116" i="1" s="1"/>
  <c r="DX116" i="1"/>
  <c r="DV116" i="1" s="1"/>
  <c r="DS116" i="1"/>
  <c r="DQ116" i="1" s="1"/>
  <c r="DN116" i="1"/>
  <c r="DL116" i="1" s="1"/>
  <c r="DI116" i="1"/>
  <c r="DG116" i="1" s="1"/>
  <c r="DD116" i="1"/>
  <c r="DB116" i="1" s="1"/>
  <c r="CY116" i="1"/>
  <c r="CW116" i="1" s="1"/>
  <c r="CT116" i="1"/>
  <c r="CR116" i="1" s="1"/>
  <c r="CO116" i="1"/>
  <c r="CM116" i="1" s="1"/>
  <c r="CJ116" i="1"/>
  <c r="CH116" i="1" s="1"/>
  <c r="CE116" i="1"/>
  <c r="CC116" i="1" s="1"/>
  <c r="BZ116" i="1"/>
  <c r="BX116" i="1" s="1"/>
  <c r="BU116" i="1"/>
  <c r="BS116" i="1" s="1"/>
  <c r="BO116" i="1"/>
  <c r="BN116" i="1"/>
  <c r="BJ116" i="1"/>
  <c r="BI116" i="1"/>
  <c r="BE116" i="1"/>
  <c r="BD116" i="1"/>
  <c r="AY116" i="1"/>
  <c r="AU116" i="1"/>
  <c r="AT116" i="1"/>
  <c r="AP116" i="1"/>
  <c r="AO116" i="1"/>
  <c r="AK116" i="1"/>
  <c r="AJ116" i="1"/>
  <c r="AF116" i="1"/>
  <c r="AE116" i="1"/>
  <c r="AA116" i="1"/>
  <c r="Z116" i="1"/>
  <c r="Q116" i="1"/>
  <c r="FT538" i="1"/>
  <c r="FQ538" i="1"/>
  <c r="FO538" i="1" s="1"/>
  <c r="FL538" i="1"/>
  <c r="FJ538" i="1" s="1"/>
  <c r="FG538" i="1"/>
  <c r="FE538" i="1" s="1"/>
  <c r="FB538" i="1"/>
  <c r="EZ538" i="1" s="1"/>
  <c r="EW538" i="1"/>
  <c r="EU538" i="1" s="1"/>
  <c r="ER538" i="1"/>
  <c r="EP538" i="1" s="1"/>
  <c r="EM538" i="1"/>
  <c r="EK538" i="1" s="1"/>
  <c r="EH538" i="1"/>
  <c r="EF538" i="1" s="1"/>
  <c r="EC538" i="1"/>
  <c r="EA538" i="1" s="1"/>
  <c r="DX538" i="1"/>
  <c r="DV538" i="1" s="1"/>
  <c r="DS538" i="1"/>
  <c r="DQ538" i="1" s="1"/>
  <c r="DN538" i="1"/>
  <c r="DL538" i="1" s="1"/>
  <c r="DI538" i="1"/>
  <c r="DG538" i="1" s="1"/>
  <c r="DD538" i="1"/>
  <c r="DB538" i="1" s="1"/>
  <c r="CY538" i="1"/>
  <c r="CW538" i="1" s="1"/>
  <c r="CT538" i="1"/>
  <c r="CR538" i="1" s="1"/>
  <c r="CO538" i="1"/>
  <c r="CM538" i="1" s="1"/>
  <c r="CJ538" i="1"/>
  <c r="CH538" i="1" s="1"/>
  <c r="CE538" i="1"/>
  <c r="CC538" i="1" s="1"/>
  <c r="BZ538" i="1"/>
  <c r="BX538" i="1" s="1"/>
  <c r="BU538" i="1"/>
  <c r="BS538" i="1" s="1"/>
  <c r="BO538" i="1"/>
  <c r="BN538" i="1"/>
  <c r="BJ538" i="1"/>
  <c r="BI538" i="1"/>
  <c r="BE538" i="1"/>
  <c r="BD538" i="1"/>
  <c r="AY538" i="1"/>
  <c r="AU538" i="1"/>
  <c r="AT538" i="1"/>
  <c r="AP538" i="1"/>
  <c r="AO538" i="1"/>
  <c r="AK538" i="1"/>
  <c r="AJ538" i="1"/>
  <c r="AF538" i="1"/>
  <c r="AE538" i="1"/>
  <c r="AA538" i="1"/>
  <c r="Z538" i="1"/>
  <c r="Q538" i="1"/>
  <c r="FT537" i="1"/>
  <c r="FQ537" i="1"/>
  <c r="FO537" i="1" s="1"/>
  <c r="FL537" i="1"/>
  <c r="FJ537" i="1" s="1"/>
  <c r="FG537" i="1"/>
  <c r="FE537" i="1" s="1"/>
  <c r="FB537" i="1"/>
  <c r="EZ537" i="1" s="1"/>
  <c r="EW537" i="1"/>
  <c r="EU537" i="1" s="1"/>
  <c r="ER537" i="1"/>
  <c r="EP537" i="1" s="1"/>
  <c r="EM537" i="1"/>
  <c r="EK537" i="1" s="1"/>
  <c r="EH537" i="1"/>
  <c r="EF537" i="1" s="1"/>
  <c r="EC537" i="1"/>
  <c r="EA537" i="1" s="1"/>
  <c r="DX537" i="1"/>
  <c r="DV537" i="1" s="1"/>
  <c r="DS537" i="1"/>
  <c r="DQ537" i="1" s="1"/>
  <c r="DN537" i="1"/>
  <c r="DL537" i="1" s="1"/>
  <c r="DI537" i="1"/>
  <c r="DG537" i="1" s="1"/>
  <c r="DD537" i="1"/>
  <c r="DB537" i="1" s="1"/>
  <c r="CY537" i="1"/>
  <c r="CW537" i="1" s="1"/>
  <c r="CT537" i="1"/>
  <c r="CR537" i="1" s="1"/>
  <c r="CO537" i="1"/>
  <c r="CM537" i="1" s="1"/>
  <c r="CJ537" i="1"/>
  <c r="CH537" i="1" s="1"/>
  <c r="CE537" i="1"/>
  <c r="CC537" i="1" s="1"/>
  <c r="BZ537" i="1"/>
  <c r="BX537" i="1" s="1"/>
  <c r="BU537" i="1"/>
  <c r="BS537" i="1" s="1"/>
  <c r="BO537" i="1"/>
  <c r="BN537" i="1"/>
  <c r="BJ537" i="1"/>
  <c r="BI537" i="1"/>
  <c r="BD537" i="1"/>
  <c r="AY537" i="1"/>
  <c r="AU537" i="1"/>
  <c r="AT537" i="1"/>
  <c r="AP537" i="1"/>
  <c r="AO537" i="1"/>
  <c r="AK537" i="1"/>
  <c r="AJ537" i="1"/>
  <c r="AF537" i="1"/>
  <c r="AE537" i="1"/>
  <c r="AA537" i="1"/>
  <c r="Z537" i="1"/>
  <c r="Q537" i="1"/>
  <c r="FT112" i="1"/>
  <c r="FQ112" i="1"/>
  <c r="FO112" i="1" s="1"/>
  <c r="FL112" i="1"/>
  <c r="FJ112" i="1" s="1"/>
  <c r="FG112" i="1"/>
  <c r="FE112" i="1" s="1"/>
  <c r="FB112" i="1"/>
  <c r="EZ112" i="1" s="1"/>
  <c r="EW112" i="1"/>
  <c r="EU112" i="1" s="1"/>
  <c r="ER112" i="1"/>
  <c r="EP112" i="1" s="1"/>
  <c r="EM112" i="1"/>
  <c r="EK112" i="1" s="1"/>
  <c r="EH112" i="1"/>
  <c r="EF112" i="1" s="1"/>
  <c r="EC112" i="1"/>
  <c r="EA112" i="1" s="1"/>
  <c r="DX112" i="1"/>
  <c r="DV112" i="1" s="1"/>
  <c r="DS112" i="1"/>
  <c r="DQ112" i="1" s="1"/>
  <c r="DN112" i="1"/>
  <c r="DL112" i="1" s="1"/>
  <c r="DI112" i="1"/>
  <c r="DG112" i="1" s="1"/>
  <c r="DD112" i="1"/>
  <c r="DB112" i="1" s="1"/>
  <c r="CY112" i="1"/>
  <c r="CW112" i="1" s="1"/>
  <c r="CT112" i="1"/>
  <c r="CR112" i="1" s="1"/>
  <c r="CO112" i="1"/>
  <c r="CM112" i="1" s="1"/>
  <c r="CJ112" i="1"/>
  <c r="CH112" i="1" s="1"/>
  <c r="CE112" i="1"/>
  <c r="CC112" i="1" s="1"/>
  <c r="BZ112" i="1"/>
  <c r="BX112" i="1" s="1"/>
  <c r="BU112" i="1"/>
  <c r="BS112" i="1" s="1"/>
  <c r="BO112" i="1"/>
  <c r="BN112" i="1"/>
  <c r="BJ112" i="1"/>
  <c r="BI112" i="1"/>
  <c r="BE112" i="1"/>
  <c r="BD112" i="1"/>
  <c r="AY112" i="1"/>
  <c r="AU112" i="1"/>
  <c r="AT112" i="1"/>
  <c r="AP112" i="1"/>
  <c r="AO112" i="1"/>
  <c r="AK112" i="1"/>
  <c r="AJ112" i="1"/>
  <c r="AF112" i="1"/>
  <c r="AE112" i="1"/>
  <c r="AA112" i="1"/>
  <c r="Z112" i="1"/>
  <c r="Q112" i="1"/>
  <c r="FT536" i="1"/>
  <c r="FQ536" i="1"/>
  <c r="FO536" i="1" s="1"/>
  <c r="FL536" i="1"/>
  <c r="FJ536" i="1" s="1"/>
  <c r="FG536" i="1"/>
  <c r="FE536" i="1" s="1"/>
  <c r="FB536" i="1"/>
  <c r="EZ536" i="1" s="1"/>
  <c r="EW536" i="1"/>
  <c r="EU536" i="1" s="1"/>
  <c r="ER536" i="1"/>
  <c r="EP536" i="1" s="1"/>
  <c r="EM536" i="1"/>
  <c r="EK536" i="1" s="1"/>
  <c r="EH536" i="1"/>
  <c r="EF536" i="1" s="1"/>
  <c r="EC536" i="1"/>
  <c r="EA536" i="1" s="1"/>
  <c r="DX536" i="1"/>
  <c r="DV536" i="1" s="1"/>
  <c r="DS536" i="1"/>
  <c r="DQ536" i="1" s="1"/>
  <c r="DN536" i="1"/>
  <c r="DL536" i="1" s="1"/>
  <c r="DI536" i="1"/>
  <c r="DG536" i="1" s="1"/>
  <c r="DD536" i="1"/>
  <c r="DB536" i="1" s="1"/>
  <c r="CY536" i="1"/>
  <c r="CW536" i="1" s="1"/>
  <c r="CT536" i="1"/>
  <c r="CR536" i="1" s="1"/>
  <c r="CO536" i="1"/>
  <c r="CM536" i="1" s="1"/>
  <c r="CJ536" i="1"/>
  <c r="CH536" i="1" s="1"/>
  <c r="CE536" i="1"/>
  <c r="CC536" i="1" s="1"/>
  <c r="BZ536" i="1"/>
  <c r="BX536" i="1" s="1"/>
  <c r="BU536" i="1"/>
  <c r="BS536" i="1" s="1"/>
  <c r="BO536" i="1"/>
  <c r="BN536" i="1"/>
  <c r="BJ536" i="1"/>
  <c r="BI536" i="1"/>
  <c r="BE536" i="1"/>
  <c r="BD536" i="1"/>
  <c r="AY536" i="1"/>
  <c r="AU536" i="1"/>
  <c r="AT536" i="1"/>
  <c r="AP536" i="1"/>
  <c r="AO536" i="1"/>
  <c r="AK536" i="1"/>
  <c r="AJ536" i="1"/>
  <c r="AF536" i="1"/>
  <c r="AE536" i="1"/>
  <c r="AA536" i="1"/>
  <c r="Z536" i="1"/>
  <c r="Q536" i="1"/>
  <c r="FT110" i="1"/>
  <c r="FQ110" i="1"/>
  <c r="FO110" i="1" s="1"/>
  <c r="FL110" i="1"/>
  <c r="FJ110" i="1" s="1"/>
  <c r="FG110" i="1"/>
  <c r="FE110" i="1" s="1"/>
  <c r="FB110" i="1"/>
  <c r="EZ110" i="1" s="1"/>
  <c r="EW110" i="1"/>
  <c r="EU110" i="1" s="1"/>
  <c r="ER110" i="1"/>
  <c r="EP110" i="1" s="1"/>
  <c r="EM110" i="1"/>
  <c r="EK110" i="1" s="1"/>
  <c r="EH110" i="1"/>
  <c r="EF110" i="1" s="1"/>
  <c r="EC110" i="1"/>
  <c r="EA110" i="1" s="1"/>
  <c r="DX110" i="1"/>
  <c r="DV110" i="1" s="1"/>
  <c r="DS110" i="1"/>
  <c r="DQ110" i="1" s="1"/>
  <c r="DN110" i="1"/>
  <c r="DL110" i="1" s="1"/>
  <c r="DI110" i="1"/>
  <c r="DG110" i="1" s="1"/>
  <c r="DD110" i="1"/>
  <c r="DB110" i="1" s="1"/>
  <c r="CY110" i="1"/>
  <c r="CW110" i="1" s="1"/>
  <c r="CT110" i="1"/>
  <c r="CR110" i="1" s="1"/>
  <c r="CO110" i="1"/>
  <c r="CM110" i="1" s="1"/>
  <c r="CJ110" i="1"/>
  <c r="CH110" i="1" s="1"/>
  <c r="CE110" i="1"/>
  <c r="CC110" i="1" s="1"/>
  <c r="BZ110" i="1"/>
  <c r="BX110" i="1" s="1"/>
  <c r="BU110" i="1"/>
  <c r="BS110" i="1" s="1"/>
  <c r="BO110" i="1"/>
  <c r="BN110" i="1"/>
  <c r="BJ110" i="1"/>
  <c r="BI110" i="1"/>
  <c r="BE110" i="1"/>
  <c r="BD110" i="1"/>
  <c r="AY110" i="1"/>
  <c r="AU110" i="1"/>
  <c r="AT110" i="1"/>
  <c r="AP110" i="1"/>
  <c r="AO110" i="1"/>
  <c r="AK110" i="1"/>
  <c r="AJ110" i="1"/>
  <c r="AF110" i="1"/>
  <c r="AE110" i="1"/>
  <c r="AA110" i="1"/>
  <c r="Z110" i="1"/>
  <c r="Q110" i="1"/>
  <c r="FT109" i="1"/>
  <c r="FQ109" i="1"/>
  <c r="FO109" i="1" s="1"/>
  <c r="FL109" i="1"/>
  <c r="FJ109" i="1" s="1"/>
  <c r="FG109" i="1"/>
  <c r="FE109" i="1" s="1"/>
  <c r="FB109" i="1"/>
  <c r="EZ109" i="1" s="1"/>
  <c r="EW109" i="1"/>
  <c r="EU109" i="1" s="1"/>
  <c r="ER109" i="1"/>
  <c r="EP109" i="1" s="1"/>
  <c r="EM109" i="1"/>
  <c r="EK109" i="1" s="1"/>
  <c r="EH109" i="1"/>
  <c r="EF109" i="1" s="1"/>
  <c r="EC109" i="1"/>
  <c r="EA109" i="1" s="1"/>
  <c r="DX109" i="1"/>
  <c r="DV109" i="1" s="1"/>
  <c r="DS109" i="1"/>
  <c r="DQ109" i="1" s="1"/>
  <c r="DN109" i="1"/>
  <c r="DL109" i="1" s="1"/>
  <c r="DI109" i="1"/>
  <c r="DG109" i="1" s="1"/>
  <c r="DD109" i="1"/>
  <c r="DB109" i="1" s="1"/>
  <c r="CY109" i="1"/>
  <c r="CW109" i="1" s="1"/>
  <c r="CT109" i="1"/>
  <c r="CR109" i="1" s="1"/>
  <c r="CO109" i="1"/>
  <c r="CM109" i="1" s="1"/>
  <c r="CJ109" i="1"/>
  <c r="CH109" i="1" s="1"/>
  <c r="CE109" i="1"/>
  <c r="CC109" i="1" s="1"/>
  <c r="BZ109" i="1"/>
  <c r="BX109" i="1" s="1"/>
  <c r="BU109" i="1"/>
  <c r="BS109" i="1" s="1"/>
  <c r="BO109" i="1"/>
  <c r="BN109" i="1"/>
  <c r="BJ109" i="1"/>
  <c r="BI109" i="1"/>
  <c r="BE109" i="1"/>
  <c r="BD109" i="1"/>
  <c r="AY109" i="1"/>
  <c r="AU109" i="1"/>
  <c r="AT109" i="1"/>
  <c r="AP109" i="1"/>
  <c r="AO109" i="1"/>
  <c r="AK109" i="1"/>
  <c r="AJ109" i="1"/>
  <c r="AF109" i="1"/>
  <c r="AE109" i="1"/>
  <c r="AA109" i="1"/>
  <c r="Z109" i="1"/>
  <c r="Q109" i="1"/>
  <c r="FT535" i="1"/>
  <c r="FQ535" i="1"/>
  <c r="FO535" i="1" s="1"/>
  <c r="FL535" i="1"/>
  <c r="FJ535" i="1" s="1"/>
  <c r="FG535" i="1"/>
  <c r="FE535" i="1" s="1"/>
  <c r="FB535" i="1"/>
  <c r="EZ535" i="1" s="1"/>
  <c r="EW535" i="1"/>
  <c r="EU535" i="1" s="1"/>
  <c r="ER535" i="1"/>
  <c r="EP535" i="1" s="1"/>
  <c r="EM535" i="1"/>
  <c r="EK535" i="1" s="1"/>
  <c r="EH535" i="1"/>
  <c r="EF535" i="1" s="1"/>
  <c r="EC535" i="1"/>
  <c r="EA535" i="1" s="1"/>
  <c r="DX535" i="1"/>
  <c r="DV535" i="1" s="1"/>
  <c r="DS535" i="1"/>
  <c r="DQ535" i="1" s="1"/>
  <c r="DN535" i="1"/>
  <c r="DL535" i="1" s="1"/>
  <c r="DI535" i="1"/>
  <c r="DG535" i="1" s="1"/>
  <c r="DD535" i="1"/>
  <c r="DB535" i="1" s="1"/>
  <c r="CY535" i="1"/>
  <c r="CW535" i="1" s="1"/>
  <c r="CT535" i="1"/>
  <c r="CR535" i="1" s="1"/>
  <c r="CO535" i="1"/>
  <c r="CM535" i="1" s="1"/>
  <c r="CJ535" i="1"/>
  <c r="CH535" i="1" s="1"/>
  <c r="CE535" i="1"/>
  <c r="CC535" i="1" s="1"/>
  <c r="BZ535" i="1"/>
  <c r="BX535" i="1" s="1"/>
  <c r="BU535" i="1"/>
  <c r="BS535" i="1" s="1"/>
  <c r="BO535" i="1"/>
  <c r="BN535" i="1"/>
  <c r="BJ535" i="1"/>
  <c r="BI535" i="1"/>
  <c r="BE535" i="1"/>
  <c r="BD535" i="1"/>
  <c r="AY535" i="1"/>
  <c r="AU535" i="1"/>
  <c r="AT535" i="1"/>
  <c r="AP535" i="1"/>
  <c r="AO535" i="1"/>
  <c r="AK535" i="1"/>
  <c r="AJ535" i="1"/>
  <c r="AF535" i="1"/>
  <c r="AE535" i="1"/>
  <c r="AA535" i="1"/>
  <c r="Z535" i="1"/>
  <c r="Q535" i="1"/>
  <c r="FT107" i="1"/>
  <c r="FQ107" i="1"/>
  <c r="FO107" i="1" s="1"/>
  <c r="FL107" i="1"/>
  <c r="FJ107" i="1" s="1"/>
  <c r="FG107" i="1"/>
  <c r="FE107" i="1" s="1"/>
  <c r="FB107" i="1"/>
  <c r="EZ107" i="1" s="1"/>
  <c r="EW107" i="1"/>
  <c r="EU107" i="1" s="1"/>
  <c r="ER107" i="1"/>
  <c r="EP107" i="1" s="1"/>
  <c r="EM107" i="1"/>
  <c r="EK107" i="1" s="1"/>
  <c r="EH107" i="1"/>
  <c r="EF107" i="1" s="1"/>
  <c r="EC107" i="1"/>
  <c r="EA107" i="1" s="1"/>
  <c r="DX107" i="1"/>
  <c r="DV107" i="1" s="1"/>
  <c r="DS107" i="1"/>
  <c r="DQ107" i="1" s="1"/>
  <c r="DN107" i="1"/>
  <c r="DL107" i="1" s="1"/>
  <c r="DI107" i="1"/>
  <c r="DG107" i="1" s="1"/>
  <c r="DD107" i="1"/>
  <c r="DB107" i="1" s="1"/>
  <c r="CY107" i="1"/>
  <c r="CW107" i="1" s="1"/>
  <c r="CT107" i="1"/>
  <c r="CR107" i="1" s="1"/>
  <c r="CO107" i="1"/>
  <c r="CM107" i="1" s="1"/>
  <c r="CJ107" i="1"/>
  <c r="CH107" i="1" s="1"/>
  <c r="CE107" i="1"/>
  <c r="CC107" i="1" s="1"/>
  <c r="BZ107" i="1"/>
  <c r="BX107" i="1" s="1"/>
  <c r="BU107" i="1"/>
  <c r="BS107" i="1" s="1"/>
  <c r="BO107" i="1"/>
  <c r="BN107" i="1"/>
  <c r="BJ107" i="1"/>
  <c r="BI107" i="1"/>
  <c r="BE107" i="1"/>
  <c r="BD107" i="1"/>
  <c r="AY107" i="1"/>
  <c r="AU107" i="1"/>
  <c r="AT107" i="1"/>
  <c r="AP107" i="1"/>
  <c r="AO107" i="1"/>
  <c r="AK107" i="1"/>
  <c r="AJ107" i="1"/>
  <c r="AF107" i="1"/>
  <c r="AE107" i="1"/>
  <c r="AA107" i="1"/>
  <c r="Z107" i="1"/>
  <c r="Q107" i="1"/>
  <c r="FT106" i="1"/>
  <c r="FQ106" i="1"/>
  <c r="FO106" i="1" s="1"/>
  <c r="FL106" i="1"/>
  <c r="FJ106" i="1" s="1"/>
  <c r="FG106" i="1"/>
  <c r="FE106" i="1" s="1"/>
  <c r="FB106" i="1"/>
  <c r="EZ106" i="1" s="1"/>
  <c r="EW106" i="1"/>
  <c r="EU106" i="1" s="1"/>
  <c r="ER106" i="1"/>
  <c r="EP106" i="1" s="1"/>
  <c r="EM106" i="1"/>
  <c r="EK106" i="1" s="1"/>
  <c r="EH106" i="1"/>
  <c r="EF106" i="1" s="1"/>
  <c r="EC106" i="1"/>
  <c r="EA106" i="1" s="1"/>
  <c r="DX106" i="1"/>
  <c r="DV106" i="1" s="1"/>
  <c r="DS106" i="1"/>
  <c r="DQ106" i="1" s="1"/>
  <c r="DN106" i="1"/>
  <c r="DL106" i="1" s="1"/>
  <c r="DI106" i="1"/>
  <c r="DG106" i="1" s="1"/>
  <c r="DD106" i="1"/>
  <c r="DB106" i="1" s="1"/>
  <c r="CY106" i="1"/>
  <c r="CW106" i="1" s="1"/>
  <c r="CT106" i="1"/>
  <c r="CR106" i="1" s="1"/>
  <c r="CO106" i="1"/>
  <c r="CM106" i="1" s="1"/>
  <c r="CJ106" i="1"/>
  <c r="CH106" i="1" s="1"/>
  <c r="CE106" i="1"/>
  <c r="CC106" i="1" s="1"/>
  <c r="BZ106" i="1"/>
  <c r="BX106" i="1" s="1"/>
  <c r="BU106" i="1"/>
  <c r="BS106" i="1" s="1"/>
  <c r="BO106" i="1"/>
  <c r="BN106" i="1"/>
  <c r="BJ106" i="1"/>
  <c r="BI106" i="1"/>
  <c r="BD106" i="1"/>
  <c r="AY106" i="1"/>
  <c r="AU106" i="1"/>
  <c r="AT106" i="1"/>
  <c r="AP106" i="1"/>
  <c r="AO106" i="1"/>
  <c r="AK106" i="1"/>
  <c r="AJ106" i="1"/>
  <c r="AF106" i="1"/>
  <c r="AE106" i="1"/>
  <c r="AA106" i="1"/>
  <c r="Z106" i="1"/>
  <c r="Q106" i="1"/>
  <c r="FT105" i="1"/>
  <c r="FQ105" i="1"/>
  <c r="FO105" i="1" s="1"/>
  <c r="FL105" i="1"/>
  <c r="FJ105" i="1" s="1"/>
  <c r="FG105" i="1"/>
  <c r="FE105" i="1" s="1"/>
  <c r="FB105" i="1"/>
  <c r="EZ105" i="1" s="1"/>
  <c r="EW105" i="1"/>
  <c r="EU105" i="1" s="1"/>
  <c r="ER105" i="1"/>
  <c r="EP105" i="1" s="1"/>
  <c r="EM105" i="1"/>
  <c r="EK105" i="1" s="1"/>
  <c r="EH105" i="1"/>
  <c r="EF105" i="1" s="1"/>
  <c r="EC105" i="1"/>
  <c r="EA105" i="1" s="1"/>
  <c r="DX105" i="1"/>
  <c r="DV105" i="1" s="1"/>
  <c r="DS105" i="1"/>
  <c r="DQ105" i="1" s="1"/>
  <c r="DN105" i="1"/>
  <c r="DL105" i="1" s="1"/>
  <c r="DI105" i="1"/>
  <c r="DG105" i="1" s="1"/>
  <c r="DD105" i="1"/>
  <c r="DB105" i="1" s="1"/>
  <c r="CY105" i="1"/>
  <c r="CW105" i="1" s="1"/>
  <c r="CT105" i="1"/>
  <c r="CR105" i="1" s="1"/>
  <c r="CO105" i="1"/>
  <c r="CM105" i="1" s="1"/>
  <c r="CJ105" i="1"/>
  <c r="CH105" i="1" s="1"/>
  <c r="CE105" i="1"/>
  <c r="CC105" i="1" s="1"/>
  <c r="BZ105" i="1"/>
  <c r="BX105" i="1" s="1"/>
  <c r="BU105" i="1"/>
  <c r="BS105" i="1" s="1"/>
  <c r="BO105" i="1"/>
  <c r="BN105" i="1"/>
  <c r="BJ105" i="1"/>
  <c r="BI105" i="1"/>
  <c r="BE105" i="1"/>
  <c r="BD105" i="1"/>
  <c r="AY105" i="1"/>
  <c r="AU105" i="1"/>
  <c r="AT105" i="1"/>
  <c r="AP105" i="1"/>
  <c r="AO105" i="1"/>
  <c r="AK105" i="1"/>
  <c r="AJ105" i="1"/>
  <c r="AF105" i="1"/>
  <c r="AE105" i="1"/>
  <c r="AA105" i="1"/>
  <c r="Z105" i="1"/>
  <c r="Q105" i="1"/>
  <c r="FT534" i="1"/>
  <c r="FQ534" i="1"/>
  <c r="FO534" i="1" s="1"/>
  <c r="FL534" i="1"/>
  <c r="FJ534" i="1" s="1"/>
  <c r="FG534" i="1"/>
  <c r="FE534" i="1" s="1"/>
  <c r="FB534" i="1"/>
  <c r="EZ534" i="1" s="1"/>
  <c r="EW534" i="1"/>
  <c r="EU534" i="1" s="1"/>
  <c r="ER534" i="1"/>
  <c r="EP534" i="1" s="1"/>
  <c r="EM534" i="1"/>
  <c r="EK534" i="1" s="1"/>
  <c r="EH534" i="1"/>
  <c r="EF534" i="1" s="1"/>
  <c r="EC534" i="1"/>
  <c r="EA534" i="1" s="1"/>
  <c r="DX534" i="1"/>
  <c r="DV534" i="1" s="1"/>
  <c r="DS534" i="1"/>
  <c r="DQ534" i="1" s="1"/>
  <c r="DN534" i="1"/>
  <c r="DL534" i="1" s="1"/>
  <c r="DI534" i="1"/>
  <c r="DG534" i="1" s="1"/>
  <c r="DD534" i="1"/>
  <c r="DB534" i="1" s="1"/>
  <c r="CY534" i="1"/>
  <c r="CW534" i="1" s="1"/>
  <c r="CT534" i="1"/>
  <c r="CR534" i="1" s="1"/>
  <c r="CO534" i="1"/>
  <c r="CM534" i="1" s="1"/>
  <c r="CJ534" i="1"/>
  <c r="CH534" i="1" s="1"/>
  <c r="CE534" i="1"/>
  <c r="CC534" i="1" s="1"/>
  <c r="BZ534" i="1"/>
  <c r="BX534" i="1" s="1"/>
  <c r="BU534" i="1"/>
  <c r="BS534" i="1" s="1"/>
  <c r="BO534" i="1"/>
  <c r="BN534" i="1"/>
  <c r="BJ534" i="1"/>
  <c r="BI534" i="1"/>
  <c r="BD534" i="1"/>
  <c r="AY534" i="1"/>
  <c r="AU534" i="1"/>
  <c r="AT534" i="1"/>
  <c r="AP534" i="1"/>
  <c r="AO534" i="1"/>
  <c r="AK534" i="1"/>
  <c r="AJ534" i="1"/>
  <c r="AF534" i="1"/>
  <c r="AE534" i="1"/>
  <c r="AA534" i="1"/>
  <c r="Z534" i="1"/>
  <c r="Q534" i="1"/>
  <c r="FT104" i="1"/>
  <c r="FQ104" i="1"/>
  <c r="FO104" i="1" s="1"/>
  <c r="FL104" i="1"/>
  <c r="FJ104" i="1" s="1"/>
  <c r="FG104" i="1"/>
  <c r="FE104" i="1" s="1"/>
  <c r="FB104" i="1"/>
  <c r="EZ104" i="1" s="1"/>
  <c r="EW104" i="1"/>
  <c r="EU104" i="1" s="1"/>
  <c r="ER104" i="1"/>
  <c r="EP104" i="1" s="1"/>
  <c r="EM104" i="1"/>
  <c r="EK104" i="1" s="1"/>
  <c r="EH104" i="1"/>
  <c r="EF104" i="1" s="1"/>
  <c r="EC104" i="1"/>
  <c r="EA104" i="1" s="1"/>
  <c r="DX104" i="1"/>
  <c r="DV104" i="1" s="1"/>
  <c r="DS104" i="1"/>
  <c r="DQ104" i="1" s="1"/>
  <c r="DN104" i="1"/>
  <c r="DL104" i="1" s="1"/>
  <c r="DI104" i="1"/>
  <c r="DG104" i="1" s="1"/>
  <c r="DD104" i="1"/>
  <c r="DB104" i="1" s="1"/>
  <c r="CY104" i="1"/>
  <c r="CW104" i="1" s="1"/>
  <c r="CT104" i="1"/>
  <c r="CR104" i="1" s="1"/>
  <c r="CO104" i="1"/>
  <c r="CM104" i="1" s="1"/>
  <c r="CJ104" i="1"/>
  <c r="CH104" i="1" s="1"/>
  <c r="CE104" i="1"/>
  <c r="CC104" i="1" s="1"/>
  <c r="BZ104" i="1"/>
  <c r="BX104" i="1" s="1"/>
  <c r="BU104" i="1"/>
  <c r="BS104" i="1" s="1"/>
  <c r="BO104" i="1"/>
  <c r="BN104" i="1"/>
  <c r="BJ104" i="1"/>
  <c r="BI104" i="1"/>
  <c r="BE104" i="1"/>
  <c r="BD104" i="1"/>
  <c r="AY104" i="1"/>
  <c r="AU104" i="1"/>
  <c r="AT104" i="1"/>
  <c r="AP104" i="1"/>
  <c r="AO104" i="1"/>
  <c r="AK104" i="1"/>
  <c r="AJ104" i="1"/>
  <c r="AF104" i="1"/>
  <c r="AE104" i="1"/>
  <c r="AA104" i="1"/>
  <c r="Z104" i="1"/>
  <c r="Q104" i="1"/>
  <c r="FT101" i="1"/>
  <c r="FQ101" i="1"/>
  <c r="FO101" i="1" s="1"/>
  <c r="FL101" i="1"/>
  <c r="FJ101" i="1" s="1"/>
  <c r="FG101" i="1"/>
  <c r="FE101" i="1" s="1"/>
  <c r="FB101" i="1"/>
  <c r="EZ101" i="1" s="1"/>
  <c r="EW101" i="1"/>
  <c r="EU101" i="1" s="1"/>
  <c r="ER101" i="1"/>
  <c r="EP101" i="1" s="1"/>
  <c r="EM101" i="1"/>
  <c r="EK101" i="1" s="1"/>
  <c r="EH101" i="1"/>
  <c r="EF101" i="1" s="1"/>
  <c r="EC101" i="1"/>
  <c r="EA101" i="1" s="1"/>
  <c r="DX101" i="1"/>
  <c r="DV101" i="1" s="1"/>
  <c r="DS101" i="1"/>
  <c r="DQ101" i="1" s="1"/>
  <c r="DN101" i="1"/>
  <c r="DL101" i="1" s="1"/>
  <c r="DI101" i="1"/>
  <c r="DG101" i="1" s="1"/>
  <c r="DD101" i="1"/>
  <c r="DB101" i="1" s="1"/>
  <c r="CY101" i="1"/>
  <c r="CW101" i="1" s="1"/>
  <c r="CT101" i="1"/>
  <c r="CR101" i="1" s="1"/>
  <c r="CO101" i="1"/>
  <c r="CM101" i="1" s="1"/>
  <c r="CJ101" i="1"/>
  <c r="CH101" i="1" s="1"/>
  <c r="CE101" i="1"/>
  <c r="CC101" i="1" s="1"/>
  <c r="BZ101" i="1"/>
  <c r="BX101" i="1" s="1"/>
  <c r="BU101" i="1"/>
  <c r="BS101" i="1" s="1"/>
  <c r="BO101" i="1"/>
  <c r="BN101" i="1"/>
  <c r="BJ101" i="1"/>
  <c r="BI101" i="1"/>
  <c r="BD101" i="1"/>
  <c r="AY101" i="1"/>
  <c r="AU101" i="1"/>
  <c r="AT101" i="1"/>
  <c r="AP101" i="1"/>
  <c r="AO101" i="1"/>
  <c r="AK101" i="1"/>
  <c r="AJ101" i="1"/>
  <c r="AF101" i="1"/>
  <c r="AE101" i="1"/>
  <c r="AA101" i="1"/>
  <c r="Z101" i="1"/>
  <c r="Q101" i="1"/>
  <c r="FT100" i="1"/>
  <c r="FQ100" i="1"/>
  <c r="FO100" i="1" s="1"/>
  <c r="FL100" i="1"/>
  <c r="FJ100" i="1" s="1"/>
  <c r="FG100" i="1"/>
  <c r="FE100" i="1" s="1"/>
  <c r="FB100" i="1"/>
  <c r="EZ100" i="1" s="1"/>
  <c r="EW100" i="1"/>
  <c r="EU100" i="1" s="1"/>
  <c r="ER100" i="1"/>
  <c r="EP100" i="1" s="1"/>
  <c r="EM100" i="1"/>
  <c r="EK100" i="1" s="1"/>
  <c r="EH100" i="1"/>
  <c r="EF100" i="1" s="1"/>
  <c r="EC100" i="1"/>
  <c r="EA100" i="1" s="1"/>
  <c r="DX100" i="1"/>
  <c r="DV100" i="1" s="1"/>
  <c r="DS100" i="1"/>
  <c r="DQ100" i="1" s="1"/>
  <c r="DN100" i="1"/>
  <c r="DL100" i="1" s="1"/>
  <c r="DI100" i="1"/>
  <c r="DG100" i="1" s="1"/>
  <c r="DD100" i="1"/>
  <c r="DB100" i="1" s="1"/>
  <c r="CY100" i="1"/>
  <c r="CW100" i="1" s="1"/>
  <c r="CT100" i="1"/>
  <c r="CR100" i="1" s="1"/>
  <c r="CO100" i="1"/>
  <c r="CM100" i="1" s="1"/>
  <c r="CJ100" i="1"/>
  <c r="CH100" i="1" s="1"/>
  <c r="CE100" i="1"/>
  <c r="CC100" i="1" s="1"/>
  <c r="BZ100" i="1"/>
  <c r="BX100" i="1" s="1"/>
  <c r="BU100" i="1"/>
  <c r="BS100" i="1" s="1"/>
  <c r="BO100" i="1"/>
  <c r="BN100" i="1"/>
  <c r="BJ100" i="1"/>
  <c r="BI100" i="1"/>
  <c r="BD100" i="1"/>
  <c r="AY100" i="1"/>
  <c r="AU100" i="1"/>
  <c r="AT100" i="1"/>
  <c r="AP100" i="1"/>
  <c r="AO100" i="1"/>
  <c r="AK100" i="1"/>
  <c r="AJ100" i="1"/>
  <c r="AF100" i="1"/>
  <c r="AE100" i="1"/>
  <c r="AA100" i="1"/>
  <c r="Z100" i="1"/>
  <c r="Q100" i="1"/>
  <c r="FT533" i="1"/>
  <c r="FQ533" i="1"/>
  <c r="FO533" i="1" s="1"/>
  <c r="FL533" i="1"/>
  <c r="FJ533" i="1" s="1"/>
  <c r="FG533" i="1"/>
  <c r="FE533" i="1" s="1"/>
  <c r="FB533" i="1"/>
  <c r="EZ533" i="1" s="1"/>
  <c r="EW533" i="1"/>
  <c r="EU533" i="1" s="1"/>
  <c r="ER533" i="1"/>
  <c r="EP533" i="1" s="1"/>
  <c r="EM533" i="1"/>
  <c r="EK533" i="1" s="1"/>
  <c r="EH533" i="1"/>
  <c r="EF533" i="1" s="1"/>
  <c r="EC533" i="1"/>
  <c r="EA533" i="1" s="1"/>
  <c r="DX533" i="1"/>
  <c r="DV533" i="1" s="1"/>
  <c r="DS533" i="1"/>
  <c r="DQ533" i="1" s="1"/>
  <c r="DN533" i="1"/>
  <c r="DL533" i="1" s="1"/>
  <c r="DI533" i="1"/>
  <c r="DG533" i="1" s="1"/>
  <c r="DD533" i="1"/>
  <c r="DB533" i="1" s="1"/>
  <c r="CY533" i="1"/>
  <c r="CW533" i="1" s="1"/>
  <c r="CT533" i="1"/>
  <c r="CR533" i="1" s="1"/>
  <c r="CO533" i="1"/>
  <c r="CM533" i="1" s="1"/>
  <c r="CJ533" i="1"/>
  <c r="CH533" i="1" s="1"/>
  <c r="CE533" i="1"/>
  <c r="CC533" i="1" s="1"/>
  <c r="BZ533" i="1"/>
  <c r="BX533" i="1" s="1"/>
  <c r="BU533" i="1"/>
  <c r="BS533" i="1" s="1"/>
  <c r="BO533" i="1"/>
  <c r="BN533" i="1"/>
  <c r="BJ533" i="1"/>
  <c r="BI533" i="1"/>
  <c r="BE533" i="1"/>
  <c r="BD533" i="1"/>
  <c r="AY533" i="1"/>
  <c r="AU533" i="1"/>
  <c r="AT533" i="1"/>
  <c r="AP533" i="1"/>
  <c r="AO533" i="1"/>
  <c r="AK533" i="1"/>
  <c r="AJ533" i="1"/>
  <c r="AF533" i="1"/>
  <c r="AE533" i="1"/>
  <c r="AA533" i="1"/>
  <c r="Z533" i="1"/>
  <c r="Q533" i="1"/>
  <c r="FT99" i="1"/>
  <c r="FQ99" i="1"/>
  <c r="FO99" i="1" s="1"/>
  <c r="FL99" i="1"/>
  <c r="FJ99" i="1" s="1"/>
  <c r="FG99" i="1"/>
  <c r="FE99" i="1" s="1"/>
  <c r="FB99" i="1"/>
  <c r="EZ99" i="1" s="1"/>
  <c r="EW99" i="1"/>
  <c r="EU99" i="1" s="1"/>
  <c r="ER99" i="1"/>
  <c r="EP99" i="1" s="1"/>
  <c r="EM99" i="1"/>
  <c r="EK99" i="1" s="1"/>
  <c r="EH99" i="1"/>
  <c r="EF99" i="1" s="1"/>
  <c r="EC99" i="1"/>
  <c r="EA99" i="1" s="1"/>
  <c r="DX99" i="1"/>
  <c r="DV99" i="1" s="1"/>
  <c r="DS99" i="1"/>
  <c r="DQ99" i="1" s="1"/>
  <c r="DN99" i="1"/>
  <c r="DL99" i="1" s="1"/>
  <c r="DI99" i="1"/>
  <c r="DG99" i="1" s="1"/>
  <c r="DD99" i="1"/>
  <c r="DB99" i="1" s="1"/>
  <c r="CY99" i="1"/>
  <c r="CW99" i="1" s="1"/>
  <c r="CT99" i="1"/>
  <c r="CR99" i="1" s="1"/>
  <c r="CO99" i="1"/>
  <c r="CM99" i="1" s="1"/>
  <c r="CJ99" i="1"/>
  <c r="CH99" i="1" s="1"/>
  <c r="CE99" i="1"/>
  <c r="CC99" i="1" s="1"/>
  <c r="BZ99" i="1"/>
  <c r="BX99" i="1" s="1"/>
  <c r="BU99" i="1"/>
  <c r="BS99" i="1" s="1"/>
  <c r="BO99" i="1"/>
  <c r="BN99" i="1"/>
  <c r="BJ99" i="1"/>
  <c r="BI99" i="1"/>
  <c r="BE99" i="1"/>
  <c r="BD99" i="1"/>
  <c r="AY99" i="1"/>
  <c r="AU99" i="1"/>
  <c r="AT99" i="1"/>
  <c r="AP99" i="1"/>
  <c r="AO99" i="1"/>
  <c r="AK99" i="1"/>
  <c r="AJ99" i="1"/>
  <c r="AF99" i="1"/>
  <c r="AE99" i="1"/>
  <c r="AA99" i="1"/>
  <c r="Z99" i="1"/>
  <c r="Q99" i="1"/>
  <c r="FT98" i="1"/>
  <c r="FQ98" i="1"/>
  <c r="FO98" i="1" s="1"/>
  <c r="FL98" i="1"/>
  <c r="FJ98" i="1" s="1"/>
  <c r="FG98" i="1"/>
  <c r="FE98" i="1" s="1"/>
  <c r="FB98" i="1"/>
  <c r="EZ98" i="1" s="1"/>
  <c r="EW98" i="1"/>
  <c r="EU98" i="1" s="1"/>
  <c r="ER98" i="1"/>
  <c r="EP98" i="1" s="1"/>
  <c r="EM98" i="1"/>
  <c r="EK98" i="1" s="1"/>
  <c r="EH98" i="1"/>
  <c r="EF98" i="1" s="1"/>
  <c r="EC98" i="1"/>
  <c r="EA98" i="1" s="1"/>
  <c r="DX98" i="1"/>
  <c r="DV98" i="1" s="1"/>
  <c r="DS98" i="1"/>
  <c r="DQ98" i="1" s="1"/>
  <c r="DN98" i="1"/>
  <c r="DL98" i="1" s="1"/>
  <c r="DI98" i="1"/>
  <c r="DG98" i="1" s="1"/>
  <c r="DD98" i="1"/>
  <c r="DB98" i="1" s="1"/>
  <c r="CY98" i="1"/>
  <c r="CW98" i="1" s="1"/>
  <c r="CT98" i="1"/>
  <c r="CR98" i="1" s="1"/>
  <c r="CO98" i="1"/>
  <c r="CM98" i="1" s="1"/>
  <c r="CJ98" i="1"/>
  <c r="CH98" i="1" s="1"/>
  <c r="CE98" i="1"/>
  <c r="CC98" i="1" s="1"/>
  <c r="BZ98" i="1"/>
  <c r="BX98" i="1" s="1"/>
  <c r="BU98" i="1"/>
  <c r="BS98" i="1" s="1"/>
  <c r="BO98" i="1"/>
  <c r="BN98" i="1"/>
  <c r="BJ98" i="1"/>
  <c r="BI98" i="1"/>
  <c r="BE98" i="1"/>
  <c r="BD98" i="1"/>
  <c r="AY98" i="1"/>
  <c r="AU98" i="1"/>
  <c r="AT98" i="1"/>
  <c r="AP98" i="1"/>
  <c r="AO98" i="1"/>
  <c r="AK98" i="1"/>
  <c r="AJ98" i="1"/>
  <c r="AF98" i="1"/>
  <c r="AE98" i="1"/>
  <c r="AA98" i="1"/>
  <c r="Z98" i="1"/>
  <c r="Q98" i="1"/>
  <c r="FT532" i="1"/>
  <c r="FQ532" i="1"/>
  <c r="FO532" i="1" s="1"/>
  <c r="FL532" i="1"/>
  <c r="FJ532" i="1" s="1"/>
  <c r="FG532" i="1"/>
  <c r="FE532" i="1" s="1"/>
  <c r="FB532" i="1"/>
  <c r="EZ532" i="1" s="1"/>
  <c r="EW532" i="1"/>
  <c r="EU532" i="1" s="1"/>
  <c r="ER532" i="1"/>
  <c r="EP532" i="1" s="1"/>
  <c r="EM532" i="1"/>
  <c r="EK532" i="1" s="1"/>
  <c r="EH532" i="1"/>
  <c r="EF532" i="1" s="1"/>
  <c r="EC532" i="1"/>
  <c r="EA532" i="1" s="1"/>
  <c r="DX532" i="1"/>
  <c r="DV532" i="1" s="1"/>
  <c r="DS532" i="1"/>
  <c r="DQ532" i="1" s="1"/>
  <c r="DN532" i="1"/>
  <c r="DL532" i="1" s="1"/>
  <c r="DI532" i="1"/>
  <c r="DG532" i="1" s="1"/>
  <c r="DD532" i="1"/>
  <c r="DB532" i="1" s="1"/>
  <c r="CY532" i="1"/>
  <c r="CW532" i="1" s="1"/>
  <c r="CT532" i="1"/>
  <c r="CR532" i="1" s="1"/>
  <c r="CO532" i="1"/>
  <c r="CM532" i="1" s="1"/>
  <c r="CJ532" i="1"/>
  <c r="CH532" i="1" s="1"/>
  <c r="CE532" i="1"/>
  <c r="CC532" i="1" s="1"/>
  <c r="BZ532" i="1"/>
  <c r="BX532" i="1" s="1"/>
  <c r="BU532" i="1"/>
  <c r="BS532" i="1" s="1"/>
  <c r="BO532" i="1"/>
  <c r="BN532" i="1"/>
  <c r="BJ532" i="1"/>
  <c r="BI532" i="1"/>
  <c r="BD532" i="1"/>
  <c r="AY532" i="1"/>
  <c r="AU532" i="1"/>
  <c r="AT532" i="1"/>
  <c r="AP532" i="1"/>
  <c r="AO532" i="1"/>
  <c r="AK532" i="1"/>
  <c r="AJ532" i="1"/>
  <c r="AF532" i="1"/>
  <c r="AE532" i="1"/>
  <c r="AA532" i="1"/>
  <c r="Z532" i="1"/>
  <c r="Q532" i="1"/>
  <c r="FT531" i="1"/>
  <c r="FQ531" i="1"/>
  <c r="FO531" i="1" s="1"/>
  <c r="FL531" i="1"/>
  <c r="FJ531" i="1" s="1"/>
  <c r="FG531" i="1"/>
  <c r="FE531" i="1" s="1"/>
  <c r="FB531" i="1"/>
  <c r="EZ531" i="1" s="1"/>
  <c r="EW531" i="1"/>
  <c r="EU531" i="1" s="1"/>
  <c r="ER531" i="1"/>
  <c r="EP531" i="1" s="1"/>
  <c r="EM531" i="1"/>
  <c r="EK531" i="1" s="1"/>
  <c r="EH531" i="1"/>
  <c r="EF531" i="1" s="1"/>
  <c r="EC531" i="1"/>
  <c r="EA531" i="1" s="1"/>
  <c r="DX531" i="1"/>
  <c r="DV531" i="1" s="1"/>
  <c r="DS531" i="1"/>
  <c r="DQ531" i="1" s="1"/>
  <c r="DN531" i="1"/>
  <c r="DL531" i="1" s="1"/>
  <c r="DI531" i="1"/>
  <c r="DG531" i="1" s="1"/>
  <c r="DD531" i="1"/>
  <c r="DB531" i="1" s="1"/>
  <c r="CY531" i="1"/>
  <c r="CW531" i="1" s="1"/>
  <c r="CT531" i="1"/>
  <c r="CR531" i="1" s="1"/>
  <c r="CO531" i="1"/>
  <c r="CM531" i="1" s="1"/>
  <c r="CJ531" i="1"/>
  <c r="CH531" i="1" s="1"/>
  <c r="CE531" i="1"/>
  <c r="CC531" i="1" s="1"/>
  <c r="BZ531" i="1"/>
  <c r="BX531" i="1" s="1"/>
  <c r="BU531" i="1"/>
  <c r="BS531" i="1" s="1"/>
  <c r="BO531" i="1"/>
  <c r="BN531" i="1"/>
  <c r="BJ531" i="1"/>
  <c r="BI531" i="1"/>
  <c r="BE531" i="1"/>
  <c r="BD531" i="1"/>
  <c r="AY531" i="1"/>
  <c r="AU531" i="1"/>
  <c r="AT531" i="1"/>
  <c r="AP531" i="1"/>
  <c r="AO531" i="1"/>
  <c r="AK531" i="1"/>
  <c r="AJ531" i="1"/>
  <c r="AF531" i="1"/>
  <c r="AE531" i="1"/>
  <c r="AA531" i="1"/>
  <c r="Z531" i="1"/>
  <c r="Q531" i="1"/>
  <c r="FT97" i="1"/>
  <c r="FQ97" i="1"/>
  <c r="FO97" i="1" s="1"/>
  <c r="FL97" i="1"/>
  <c r="FJ97" i="1" s="1"/>
  <c r="FG97" i="1"/>
  <c r="FE97" i="1" s="1"/>
  <c r="FB97" i="1"/>
  <c r="EZ97" i="1" s="1"/>
  <c r="EW97" i="1"/>
  <c r="EU97" i="1" s="1"/>
  <c r="ER97" i="1"/>
  <c r="EP97" i="1" s="1"/>
  <c r="EM97" i="1"/>
  <c r="EK97" i="1" s="1"/>
  <c r="EH97" i="1"/>
  <c r="EF97" i="1" s="1"/>
  <c r="EC97" i="1"/>
  <c r="EA97" i="1" s="1"/>
  <c r="DX97" i="1"/>
  <c r="DV97" i="1" s="1"/>
  <c r="DS97" i="1"/>
  <c r="DQ97" i="1" s="1"/>
  <c r="DN97" i="1"/>
  <c r="DL97" i="1" s="1"/>
  <c r="DI97" i="1"/>
  <c r="DG97" i="1" s="1"/>
  <c r="DD97" i="1"/>
  <c r="DB97" i="1" s="1"/>
  <c r="CY97" i="1"/>
  <c r="CW97" i="1" s="1"/>
  <c r="CT97" i="1"/>
  <c r="CR97" i="1" s="1"/>
  <c r="CO97" i="1"/>
  <c r="CM97" i="1" s="1"/>
  <c r="CJ97" i="1"/>
  <c r="CH97" i="1" s="1"/>
  <c r="CE97" i="1"/>
  <c r="CC97" i="1" s="1"/>
  <c r="BZ97" i="1"/>
  <c r="BX97" i="1" s="1"/>
  <c r="BU97" i="1"/>
  <c r="BS97" i="1" s="1"/>
  <c r="BO97" i="1"/>
  <c r="BN97" i="1"/>
  <c r="BJ97" i="1"/>
  <c r="BI97" i="1"/>
  <c r="BE97" i="1"/>
  <c r="BD97" i="1"/>
  <c r="AY97" i="1"/>
  <c r="AU97" i="1"/>
  <c r="AT97" i="1"/>
  <c r="AP97" i="1"/>
  <c r="AO97" i="1"/>
  <c r="AK97" i="1"/>
  <c r="AJ97" i="1"/>
  <c r="AF97" i="1"/>
  <c r="AE97" i="1"/>
  <c r="AA97" i="1"/>
  <c r="Z97" i="1"/>
  <c r="Q97" i="1"/>
  <c r="FT96" i="1"/>
  <c r="FQ96" i="1"/>
  <c r="FO96" i="1" s="1"/>
  <c r="FL96" i="1"/>
  <c r="FJ96" i="1" s="1"/>
  <c r="FG96" i="1"/>
  <c r="FE96" i="1" s="1"/>
  <c r="FB96" i="1"/>
  <c r="EZ96" i="1" s="1"/>
  <c r="EW96" i="1"/>
  <c r="EU96" i="1" s="1"/>
  <c r="ER96" i="1"/>
  <c r="EP96" i="1" s="1"/>
  <c r="EM96" i="1"/>
  <c r="EK96" i="1" s="1"/>
  <c r="EH96" i="1"/>
  <c r="EF96" i="1" s="1"/>
  <c r="EC96" i="1"/>
  <c r="EA96" i="1" s="1"/>
  <c r="DX96" i="1"/>
  <c r="DV96" i="1" s="1"/>
  <c r="DS96" i="1"/>
  <c r="DQ96" i="1" s="1"/>
  <c r="DN96" i="1"/>
  <c r="DL96" i="1" s="1"/>
  <c r="DI96" i="1"/>
  <c r="DG96" i="1" s="1"/>
  <c r="DD96" i="1"/>
  <c r="DB96" i="1" s="1"/>
  <c r="CY96" i="1"/>
  <c r="CW96" i="1" s="1"/>
  <c r="CT96" i="1"/>
  <c r="CR96" i="1" s="1"/>
  <c r="CO96" i="1"/>
  <c r="CM96" i="1" s="1"/>
  <c r="CJ96" i="1"/>
  <c r="CH96" i="1" s="1"/>
  <c r="CE96" i="1"/>
  <c r="CC96" i="1" s="1"/>
  <c r="BZ96" i="1"/>
  <c r="BX96" i="1" s="1"/>
  <c r="BU96" i="1"/>
  <c r="BS96" i="1" s="1"/>
  <c r="BO96" i="1"/>
  <c r="BN96" i="1"/>
  <c r="BJ96" i="1"/>
  <c r="BI96" i="1"/>
  <c r="BD96" i="1"/>
  <c r="AY96" i="1"/>
  <c r="AU96" i="1"/>
  <c r="AT96" i="1"/>
  <c r="AP96" i="1"/>
  <c r="AO96" i="1"/>
  <c r="AK96" i="1"/>
  <c r="AJ96" i="1"/>
  <c r="AF96" i="1"/>
  <c r="AE96" i="1"/>
  <c r="AA96" i="1"/>
  <c r="Z96" i="1"/>
  <c r="Q96" i="1"/>
  <c r="FT95" i="1"/>
  <c r="FQ95" i="1"/>
  <c r="FO95" i="1" s="1"/>
  <c r="FL95" i="1"/>
  <c r="FJ95" i="1" s="1"/>
  <c r="FG95" i="1"/>
  <c r="FE95" i="1" s="1"/>
  <c r="FB95" i="1"/>
  <c r="EZ95" i="1" s="1"/>
  <c r="EW95" i="1"/>
  <c r="EU95" i="1" s="1"/>
  <c r="ER95" i="1"/>
  <c r="EP95" i="1" s="1"/>
  <c r="EM95" i="1"/>
  <c r="EK95" i="1" s="1"/>
  <c r="EH95" i="1"/>
  <c r="EF95" i="1" s="1"/>
  <c r="EC95" i="1"/>
  <c r="EA95" i="1" s="1"/>
  <c r="DX95" i="1"/>
  <c r="DV95" i="1" s="1"/>
  <c r="DS95" i="1"/>
  <c r="DQ95" i="1" s="1"/>
  <c r="DN95" i="1"/>
  <c r="DL95" i="1" s="1"/>
  <c r="DI95" i="1"/>
  <c r="DG95" i="1" s="1"/>
  <c r="DD95" i="1"/>
  <c r="DB95" i="1" s="1"/>
  <c r="CY95" i="1"/>
  <c r="CW95" i="1" s="1"/>
  <c r="CT95" i="1"/>
  <c r="CR95" i="1" s="1"/>
  <c r="CO95" i="1"/>
  <c r="CM95" i="1" s="1"/>
  <c r="CJ95" i="1"/>
  <c r="CH95" i="1" s="1"/>
  <c r="CE95" i="1"/>
  <c r="CC95" i="1" s="1"/>
  <c r="BZ95" i="1"/>
  <c r="BX95" i="1" s="1"/>
  <c r="BU95" i="1"/>
  <c r="BS95" i="1" s="1"/>
  <c r="BO95" i="1"/>
  <c r="BN95" i="1"/>
  <c r="BJ95" i="1"/>
  <c r="BI95" i="1"/>
  <c r="BE95" i="1"/>
  <c r="BD95" i="1"/>
  <c r="AY95" i="1"/>
  <c r="AU95" i="1"/>
  <c r="AT95" i="1"/>
  <c r="AP95" i="1"/>
  <c r="AO95" i="1"/>
  <c r="AK95" i="1"/>
  <c r="AJ95" i="1"/>
  <c r="AF95" i="1"/>
  <c r="AE95" i="1"/>
  <c r="AA95" i="1"/>
  <c r="Z95" i="1"/>
  <c r="Q95" i="1"/>
  <c r="FT94" i="1"/>
  <c r="FQ94" i="1"/>
  <c r="FO94" i="1" s="1"/>
  <c r="FL94" i="1"/>
  <c r="FJ94" i="1" s="1"/>
  <c r="FG94" i="1"/>
  <c r="FE94" i="1" s="1"/>
  <c r="FB94" i="1"/>
  <c r="EZ94" i="1" s="1"/>
  <c r="EW94" i="1"/>
  <c r="EU94" i="1" s="1"/>
  <c r="ER94" i="1"/>
  <c r="EP94" i="1" s="1"/>
  <c r="EM94" i="1"/>
  <c r="EK94" i="1" s="1"/>
  <c r="EH94" i="1"/>
  <c r="EF94" i="1" s="1"/>
  <c r="EC94" i="1"/>
  <c r="EA94" i="1" s="1"/>
  <c r="DX94" i="1"/>
  <c r="DV94" i="1" s="1"/>
  <c r="DS94" i="1"/>
  <c r="DQ94" i="1" s="1"/>
  <c r="DN94" i="1"/>
  <c r="DL94" i="1" s="1"/>
  <c r="DI94" i="1"/>
  <c r="DG94" i="1" s="1"/>
  <c r="DD94" i="1"/>
  <c r="DB94" i="1" s="1"/>
  <c r="CY94" i="1"/>
  <c r="CW94" i="1" s="1"/>
  <c r="CT94" i="1"/>
  <c r="CR94" i="1" s="1"/>
  <c r="CO94" i="1"/>
  <c r="CM94" i="1" s="1"/>
  <c r="CJ94" i="1"/>
  <c r="CH94" i="1" s="1"/>
  <c r="CE94" i="1"/>
  <c r="CC94" i="1" s="1"/>
  <c r="BZ94" i="1"/>
  <c r="BX94" i="1" s="1"/>
  <c r="BU94" i="1"/>
  <c r="BS94" i="1" s="1"/>
  <c r="BO94" i="1"/>
  <c r="BN94" i="1"/>
  <c r="BJ94" i="1"/>
  <c r="BI94" i="1"/>
  <c r="BE94" i="1"/>
  <c r="BD94" i="1"/>
  <c r="AY94" i="1"/>
  <c r="AU94" i="1"/>
  <c r="AT94" i="1"/>
  <c r="AP94" i="1"/>
  <c r="AO94" i="1"/>
  <c r="AK94" i="1"/>
  <c r="AJ94" i="1"/>
  <c r="AF94" i="1"/>
  <c r="AE94" i="1"/>
  <c r="AA94" i="1"/>
  <c r="Z94" i="1"/>
  <c r="Q94" i="1"/>
  <c r="FT530" i="1"/>
  <c r="FQ530" i="1"/>
  <c r="FO530" i="1" s="1"/>
  <c r="FL530" i="1"/>
  <c r="FJ530" i="1" s="1"/>
  <c r="FG530" i="1"/>
  <c r="FE530" i="1" s="1"/>
  <c r="FB530" i="1"/>
  <c r="EZ530" i="1" s="1"/>
  <c r="EW530" i="1"/>
  <c r="EU530" i="1" s="1"/>
  <c r="ER530" i="1"/>
  <c r="EP530" i="1" s="1"/>
  <c r="EM530" i="1"/>
  <c r="EK530" i="1" s="1"/>
  <c r="EH530" i="1"/>
  <c r="EF530" i="1" s="1"/>
  <c r="EC530" i="1"/>
  <c r="EA530" i="1" s="1"/>
  <c r="DX530" i="1"/>
  <c r="DV530" i="1" s="1"/>
  <c r="DS530" i="1"/>
  <c r="DQ530" i="1" s="1"/>
  <c r="DN530" i="1"/>
  <c r="DL530" i="1" s="1"/>
  <c r="DI530" i="1"/>
  <c r="DG530" i="1" s="1"/>
  <c r="DD530" i="1"/>
  <c r="DB530" i="1" s="1"/>
  <c r="CY530" i="1"/>
  <c r="CW530" i="1" s="1"/>
  <c r="CT530" i="1"/>
  <c r="CR530" i="1" s="1"/>
  <c r="CO530" i="1"/>
  <c r="CM530" i="1" s="1"/>
  <c r="CJ530" i="1"/>
  <c r="CH530" i="1" s="1"/>
  <c r="CE530" i="1"/>
  <c r="CC530" i="1" s="1"/>
  <c r="BZ530" i="1"/>
  <c r="BX530" i="1" s="1"/>
  <c r="BU530" i="1"/>
  <c r="BS530" i="1" s="1"/>
  <c r="BO530" i="1"/>
  <c r="BN530" i="1"/>
  <c r="BJ530" i="1"/>
  <c r="BI530" i="1"/>
  <c r="BD530" i="1"/>
  <c r="AY530" i="1"/>
  <c r="AU530" i="1"/>
  <c r="AT530" i="1"/>
  <c r="AP530" i="1"/>
  <c r="AO530" i="1"/>
  <c r="AK530" i="1"/>
  <c r="AJ530" i="1"/>
  <c r="AF530" i="1"/>
  <c r="AE530" i="1"/>
  <c r="AA530" i="1"/>
  <c r="Z530" i="1"/>
  <c r="Q530" i="1"/>
  <c r="FT529" i="1"/>
  <c r="FQ529" i="1"/>
  <c r="FO529" i="1" s="1"/>
  <c r="FL529" i="1"/>
  <c r="FJ529" i="1" s="1"/>
  <c r="FG529" i="1"/>
  <c r="FE529" i="1" s="1"/>
  <c r="FB529" i="1"/>
  <c r="EZ529" i="1" s="1"/>
  <c r="EW529" i="1"/>
  <c r="EU529" i="1" s="1"/>
  <c r="ER529" i="1"/>
  <c r="EP529" i="1" s="1"/>
  <c r="EM529" i="1"/>
  <c r="EK529" i="1" s="1"/>
  <c r="EH529" i="1"/>
  <c r="EF529" i="1" s="1"/>
  <c r="EC529" i="1"/>
  <c r="EA529" i="1" s="1"/>
  <c r="DX529" i="1"/>
  <c r="DV529" i="1" s="1"/>
  <c r="DS529" i="1"/>
  <c r="DQ529" i="1" s="1"/>
  <c r="DN529" i="1"/>
  <c r="DL529" i="1" s="1"/>
  <c r="DI529" i="1"/>
  <c r="DG529" i="1" s="1"/>
  <c r="DD529" i="1"/>
  <c r="DB529" i="1" s="1"/>
  <c r="CY529" i="1"/>
  <c r="CW529" i="1" s="1"/>
  <c r="CT529" i="1"/>
  <c r="CR529" i="1" s="1"/>
  <c r="CO529" i="1"/>
  <c r="CM529" i="1" s="1"/>
  <c r="CJ529" i="1"/>
  <c r="CH529" i="1" s="1"/>
  <c r="CE529" i="1"/>
  <c r="CC529" i="1" s="1"/>
  <c r="BZ529" i="1"/>
  <c r="BX529" i="1" s="1"/>
  <c r="BU529" i="1"/>
  <c r="BS529" i="1" s="1"/>
  <c r="BO529" i="1"/>
  <c r="BN529" i="1"/>
  <c r="BJ529" i="1"/>
  <c r="BI529" i="1"/>
  <c r="BE529" i="1"/>
  <c r="BD529" i="1"/>
  <c r="AY529" i="1"/>
  <c r="AU529" i="1"/>
  <c r="AT529" i="1"/>
  <c r="AP529" i="1"/>
  <c r="AO529" i="1"/>
  <c r="AK529" i="1"/>
  <c r="AJ529" i="1"/>
  <c r="AF529" i="1"/>
  <c r="AE529" i="1"/>
  <c r="AA529" i="1"/>
  <c r="Z529" i="1"/>
  <c r="Q529" i="1"/>
  <c r="FT93" i="1"/>
  <c r="FQ93" i="1"/>
  <c r="FO93" i="1" s="1"/>
  <c r="FL93" i="1"/>
  <c r="FJ93" i="1" s="1"/>
  <c r="FG93" i="1"/>
  <c r="FE93" i="1" s="1"/>
  <c r="FB93" i="1"/>
  <c r="EZ93" i="1" s="1"/>
  <c r="EW93" i="1"/>
  <c r="EU93" i="1" s="1"/>
  <c r="ER93" i="1"/>
  <c r="EP93" i="1" s="1"/>
  <c r="EM93" i="1"/>
  <c r="EK93" i="1" s="1"/>
  <c r="EH93" i="1"/>
  <c r="EF93" i="1" s="1"/>
  <c r="EC93" i="1"/>
  <c r="EA93" i="1" s="1"/>
  <c r="DX93" i="1"/>
  <c r="DV93" i="1" s="1"/>
  <c r="DS93" i="1"/>
  <c r="DQ93" i="1" s="1"/>
  <c r="DN93" i="1"/>
  <c r="DL93" i="1" s="1"/>
  <c r="DI93" i="1"/>
  <c r="DG93" i="1" s="1"/>
  <c r="DD93" i="1"/>
  <c r="DB93" i="1" s="1"/>
  <c r="CY93" i="1"/>
  <c r="CW93" i="1" s="1"/>
  <c r="CT93" i="1"/>
  <c r="CR93" i="1" s="1"/>
  <c r="CO93" i="1"/>
  <c r="CM93" i="1" s="1"/>
  <c r="CJ93" i="1"/>
  <c r="CH93" i="1" s="1"/>
  <c r="CE93" i="1"/>
  <c r="CC93" i="1" s="1"/>
  <c r="BZ93" i="1"/>
  <c r="BX93" i="1" s="1"/>
  <c r="BU93" i="1"/>
  <c r="BS93" i="1" s="1"/>
  <c r="BO93" i="1"/>
  <c r="BN93" i="1"/>
  <c r="BJ93" i="1"/>
  <c r="BI93" i="1"/>
  <c r="BE93" i="1"/>
  <c r="BD93" i="1"/>
  <c r="AY93" i="1"/>
  <c r="AU93" i="1"/>
  <c r="AT93" i="1"/>
  <c r="AP93" i="1"/>
  <c r="AO93" i="1"/>
  <c r="AK93" i="1"/>
  <c r="AJ93" i="1"/>
  <c r="AF93" i="1"/>
  <c r="AE93" i="1"/>
  <c r="AA93" i="1"/>
  <c r="Z93" i="1"/>
  <c r="Q93" i="1"/>
  <c r="FT528" i="1"/>
  <c r="FQ528" i="1"/>
  <c r="FO528" i="1" s="1"/>
  <c r="FL528" i="1"/>
  <c r="FJ528" i="1" s="1"/>
  <c r="FG528" i="1"/>
  <c r="FE528" i="1" s="1"/>
  <c r="FB528" i="1"/>
  <c r="EZ528" i="1" s="1"/>
  <c r="EW528" i="1"/>
  <c r="EU528" i="1" s="1"/>
  <c r="ER528" i="1"/>
  <c r="EP528" i="1" s="1"/>
  <c r="EM528" i="1"/>
  <c r="EK528" i="1" s="1"/>
  <c r="EH528" i="1"/>
  <c r="EF528" i="1" s="1"/>
  <c r="EC528" i="1"/>
  <c r="EA528" i="1" s="1"/>
  <c r="DX528" i="1"/>
  <c r="DV528" i="1" s="1"/>
  <c r="DS528" i="1"/>
  <c r="DQ528" i="1" s="1"/>
  <c r="DN528" i="1"/>
  <c r="DL528" i="1" s="1"/>
  <c r="DI528" i="1"/>
  <c r="DG528" i="1" s="1"/>
  <c r="DD528" i="1"/>
  <c r="DB528" i="1" s="1"/>
  <c r="CY528" i="1"/>
  <c r="CW528" i="1" s="1"/>
  <c r="CT528" i="1"/>
  <c r="CR528" i="1" s="1"/>
  <c r="CO528" i="1"/>
  <c r="CM528" i="1" s="1"/>
  <c r="CJ528" i="1"/>
  <c r="CH528" i="1" s="1"/>
  <c r="CE528" i="1"/>
  <c r="CC528" i="1" s="1"/>
  <c r="BZ528" i="1"/>
  <c r="BX528" i="1" s="1"/>
  <c r="BU528" i="1"/>
  <c r="BS528" i="1" s="1"/>
  <c r="BO528" i="1"/>
  <c r="BN528" i="1"/>
  <c r="BJ528" i="1"/>
  <c r="BI528" i="1"/>
  <c r="BD528" i="1"/>
  <c r="AY528" i="1"/>
  <c r="AU528" i="1"/>
  <c r="AT528" i="1"/>
  <c r="AP528" i="1"/>
  <c r="AO528" i="1"/>
  <c r="AK528" i="1"/>
  <c r="AJ528" i="1"/>
  <c r="AF528" i="1"/>
  <c r="AE528" i="1"/>
  <c r="AA528" i="1"/>
  <c r="Z528" i="1"/>
  <c r="Q528" i="1"/>
  <c r="FT90" i="1"/>
  <c r="FQ90" i="1"/>
  <c r="FO90" i="1" s="1"/>
  <c r="FL90" i="1"/>
  <c r="FJ90" i="1" s="1"/>
  <c r="FG90" i="1"/>
  <c r="FE90" i="1" s="1"/>
  <c r="FB90" i="1"/>
  <c r="EZ90" i="1" s="1"/>
  <c r="EW90" i="1"/>
  <c r="EU90" i="1" s="1"/>
  <c r="ER90" i="1"/>
  <c r="EP90" i="1" s="1"/>
  <c r="EM90" i="1"/>
  <c r="EK90" i="1" s="1"/>
  <c r="EH90" i="1"/>
  <c r="EF90" i="1" s="1"/>
  <c r="EC90" i="1"/>
  <c r="EA90" i="1" s="1"/>
  <c r="DX90" i="1"/>
  <c r="DV90" i="1" s="1"/>
  <c r="DS90" i="1"/>
  <c r="DQ90" i="1" s="1"/>
  <c r="DN90" i="1"/>
  <c r="DL90" i="1" s="1"/>
  <c r="DI90" i="1"/>
  <c r="DG90" i="1" s="1"/>
  <c r="DD90" i="1"/>
  <c r="DB90" i="1" s="1"/>
  <c r="CY90" i="1"/>
  <c r="CW90" i="1" s="1"/>
  <c r="CT90" i="1"/>
  <c r="CR90" i="1" s="1"/>
  <c r="CO90" i="1"/>
  <c r="CM90" i="1" s="1"/>
  <c r="CJ90" i="1"/>
  <c r="CH90" i="1" s="1"/>
  <c r="CE90" i="1"/>
  <c r="CC90" i="1" s="1"/>
  <c r="BZ90" i="1"/>
  <c r="BX90" i="1" s="1"/>
  <c r="BU90" i="1"/>
  <c r="BS90" i="1" s="1"/>
  <c r="BO90" i="1"/>
  <c r="BN90" i="1"/>
  <c r="BJ90" i="1"/>
  <c r="BI90" i="1"/>
  <c r="BD90" i="1"/>
  <c r="AY90" i="1"/>
  <c r="AU90" i="1"/>
  <c r="AT90" i="1"/>
  <c r="AP90" i="1"/>
  <c r="AO90" i="1"/>
  <c r="AK90" i="1"/>
  <c r="AJ90" i="1"/>
  <c r="AF90" i="1"/>
  <c r="AE90" i="1"/>
  <c r="AA90" i="1"/>
  <c r="Z90" i="1"/>
  <c r="Q90" i="1"/>
  <c r="FT89" i="1"/>
  <c r="FQ89" i="1"/>
  <c r="FO89" i="1" s="1"/>
  <c r="FL89" i="1"/>
  <c r="FJ89" i="1" s="1"/>
  <c r="FG89" i="1"/>
  <c r="FE89" i="1" s="1"/>
  <c r="FB89" i="1"/>
  <c r="EZ89" i="1" s="1"/>
  <c r="EW89" i="1"/>
  <c r="EU89" i="1" s="1"/>
  <c r="ER89" i="1"/>
  <c r="EP89" i="1" s="1"/>
  <c r="EM89" i="1"/>
  <c r="EK89" i="1" s="1"/>
  <c r="EH89" i="1"/>
  <c r="EF89" i="1" s="1"/>
  <c r="EC89" i="1"/>
  <c r="EA89" i="1" s="1"/>
  <c r="DX89" i="1"/>
  <c r="DV89" i="1" s="1"/>
  <c r="DS89" i="1"/>
  <c r="DQ89" i="1" s="1"/>
  <c r="DN89" i="1"/>
  <c r="DL89" i="1" s="1"/>
  <c r="DI89" i="1"/>
  <c r="DG89" i="1" s="1"/>
  <c r="DD89" i="1"/>
  <c r="DB89" i="1" s="1"/>
  <c r="CY89" i="1"/>
  <c r="CW89" i="1" s="1"/>
  <c r="CT89" i="1"/>
  <c r="CR89" i="1" s="1"/>
  <c r="CO89" i="1"/>
  <c r="CM89" i="1" s="1"/>
  <c r="CJ89" i="1"/>
  <c r="CH89" i="1" s="1"/>
  <c r="CE89" i="1"/>
  <c r="CC89" i="1" s="1"/>
  <c r="BZ89" i="1"/>
  <c r="BX89" i="1" s="1"/>
  <c r="BU89" i="1"/>
  <c r="BS89" i="1" s="1"/>
  <c r="BO89" i="1"/>
  <c r="BN89" i="1"/>
  <c r="BJ89" i="1"/>
  <c r="BI89" i="1"/>
  <c r="BE89" i="1"/>
  <c r="BD89" i="1"/>
  <c r="AY89" i="1"/>
  <c r="AU89" i="1"/>
  <c r="AT89" i="1"/>
  <c r="AP89" i="1"/>
  <c r="AO89" i="1"/>
  <c r="AK89" i="1"/>
  <c r="AJ89" i="1"/>
  <c r="AF89" i="1"/>
  <c r="AE89" i="1"/>
  <c r="AA89" i="1"/>
  <c r="Z89" i="1"/>
  <c r="Q89" i="1"/>
  <c r="FT88" i="1"/>
  <c r="FQ88" i="1"/>
  <c r="FO88" i="1" s="1"/>
  <c r="FL88" i="1"/>
  <c r="FJ88" i="1" s="1"/>
  <c r="FG88" i="1"/>
  <c r="FE88" i="1" s="1"/>
  <c r="FB88" i="1"/>
  <c r="EZ88" i="1" s="1"/>
  <c r="EW88" i="1"/>
  <c r="EU88" i="1" s="1"/>
  <c r="ER88" i="1"/>
  <c r="EP88" i="1" s="1"/>
  <c r="EM88" i="1"/>
  <c r="EK88" i="1" s="1"/>
  <c r="EH88" i="1"/>
  <c r="EF88" i="1" s="1"/>
  <c r="EC88" i="1"/>
  <c r="EA88" i="1" s="1"/>
  <c r="DX88" i="1"/>
  <c r="DV88" i="1" s="1"/>
  <c r="DS88" i="1"/>
  <c r="DQ88" i="1" s="1"/>
  <c r="DN88" i="1"/>
  <c r="DL88" i="1" s="1"/>
  <c r="DI88" i="1"/>
  <c r="DG88" i="1" s="1"/>
  <c r="DD88" i="1"/>
  <c r="DB88" i="1" s="1"/>
  <c r="CY88" i="1"/>
  <c r="CW88" i="1" s="1"/>
  <c r="CT88" i="1"/>
  <c r="CR88" i="1" s="1"/>
  <c r="CO88" i="1"/>
  <c r="CM88" i="1" s="1"/>
  <c r="CJ88" i="1"/>
  <c r="CH88" i="1" s="1"/>
  <c r="CE88" i="1"/>
  <c r="CC88" i="1" s="1"/>
  <c r="BZ88" i="1"/>
  <c r="BX88" i="1" s="1"/>
  <c r="BU88" i="1"/>
  <c r="BS88" i="1" s="1"/>
  <c r="BO88" i="1"/>
  <c r="BN88" i="1"/>
  <c r="BJ88" i="1"/>
  <c r="BI88" i="1"/>
  <c r="BE88" i="1"/>
  <c r="BD88" i="1"/>
  <c r="AY88" i="1"/>
  <c r="AU88" i="1"/>
  <c r="AT88" i="1"/>
  <c r="AP88" i="1"/>
  <c r="AO88" i="1"/>
  <c r="AK88" i="1"/>
  <c r="AJ88" i="1"/>
  <c r="AF88" i="1"/>
  <c r="AE88" i="1"/>
  <c r="AA88" i="1"/>
  <c r="Z88" i="1"/>
  <c r="Q88" i="1"/>
  <c r="FT527" i="1"/>
  <c r="FQ527" i="1"/>
  <c r="FO527" i="1" s="1"/>
  <c r="FL527" i="1"/>
  <c r="FJ527" i="1" s="1"/>
  <c r="FG527" i="1"/>
  <c r="FE527" i="1" s="1"/>
  <c r="FB527" i="1"/>
  <c r="EZ527" i="1" s="1"/>
  <c r="EW527" i="1"/>
  <c r="EU527" i="1" s="1"/>
  <c r="ER527" i="1"/>
  <c r="EP527" i="1" s="1"/>
  <c r="EM527" i="1"/>
  <c r="EK527" i="1" s="1"/>
  <c r="EH527" i="1"/>
  <c r="EF527" i="1" s="1"/>
  <c r="EC527" i="1"/>
  <c r="EA527" i="1" s="1"/>
  <c r="DX527" i="1"/>
  <c r="DV527" i="1" s="1"/>
  <c r="DS527" i="1"/>
  <c r="DQ527" i="1" s="1"/>
  <c r="DN527" i="1"/>
  <c r="DL527" i="1" s="1"/>
  <c r="DI527" i="1"/>
  <c r="DG527" i="1" s="1"/>
  <c r="DD527" i="1"/>
  <c r="DB527" i="1" s="1"/>
  <c r="CY527" i="1"/>
  <c r="CW527" i="1" s="1"/>
  <c r="CT527" i="1"/>
  <c r="CR527" i="1" s="1"/>
  <c r="CO527" i="1"/>
  <c r="CM527" i="1" s="1"/>
  <c r="CJ527" i="1"/>
  <c r="CH527" i="1" s="1"/>
  <c r="CE527" i="1"/>
  <c r="CC527" i="1" s="1"/>
  <c r="BZ527" i="1"/>
  <c r="BX527" i="1" s="1"/>
  <c r="BU527" i="1"/>
  <c r="BS527" i="1" s="1"/>
  <c r="BO527" i="1"/>
  <c r="BN527" i="1"/>
  <c r="BJ527" i="1"/>
  <c r="BI527" i="1"/>
  <c r="BE527" i="1"/>
  <c r="BD527" i="1"/>
  <c r="AY527" i="1"/>
  <c r="AU527" i="1"/>
  <c r="AT527" i="1"/>
  <c r="AP527" i="1"/>
  <c r="AO527" i="1"/>
  <c r="AK527" i="1"/>
  <c r="AJ527" i="1"/>
  <c r="AF527" i="1"/>
  <c r="AE527" i="1"/>
  <c r="AA527" i="1"/>
  <c r="Z527" i="1"/>
  <c r="Q527" i="1"/>
  <c r="FT526" i="1"/>
  <c r="FQ526" i="1"/>
  <c r="FO526" i="1" s="1"/>
  <c r="FL526" i="1"/>
  <c r="FJ526" i="1" s="1"/>
  <c r="FG526" i="1"/>
  <c r="FE526" i="1" s="1"/>
  <c r="FB526" i="1"/>
  <c r="EZ526" i="1" s="1"/>
  <c r="EW526" i="1"/>
  <c r="EU526" i="1" s="1"/>
  <c r="ER526" i="1"/>
  <c r="EP526" i="1" s="1"/>
  <c r="EM526" i="1"/>
  <c r="EK526" i="1" s="1"/>
  <c r="EH526" i="1"/>
  <c r="EF526" i="1" s="1"/>
  <c r="EC526" i="1"/>
  <c r="EA526" i="1" s="1"/>
  <c r="DX526" i="1"/>
  <c r="DV526" i="1" s="1"/>
  <c r="DS526" i="1"/>
  <c r="DQ526" i="1" s="1"/>
  <c r="DN526" i="1"/>
  <c r="DL526" i="1" s="1"/>
  <c r="DI526" i="1"/>
  <c r="DG526" i="1" s="1"/>
  <c r="DD526" i="1"/>
  <c r="DB526" i="1" s="1"/>
  <c r="CY526" i="1"/>
  <c r="CW526" i="1" s="1"/>
  <c r="CT526" i="1"/>
  <c r="CR526" i="1" s="1"/>
  <c r="CO526" i="1"/>
  <c r="CM526" i="1" s="1"/>
  <c r="CJ526" i="1"/>
  <c r="CH526" i="1" s="1"/>
  <c r="CE526" i="1"/>
  <c r="CC526" i="1" s="1"/>
  <c r="BZ526" i="1"/>
  <c r="BX526" i="1" s="1"/>
  <c r="BU526" i="1"/>
  <c r="BS526" i="1" s="1"/>
  <c r="BO526" i="1"/>
  <c r="BN526" i="1"/>
  <c r="BJ526" i="1"/>
  <c r="BI526" i="1"/>
  <c r="BE526" i="1"/>
  <c r="BD526" i="1"/>
  <c r="AY526" i="1"/>
  <c r="AU526" i="1"/>
  <c r="AT526" i="1"/>
  <c r="AP526" i="1"/>
  <c r="AO526" i="1"/>
  <c r="AK526" i="1"/>
  <c r="AJ526" i="1"/>
  <c r="AF526" i="1"/>
  <c r="AE526" i="1"/>
  <c r="AA526" i="1"/>
  <c r="Z526" i="1"/>
  <c r="Q526" i="1"/>
  <c r="FT87" i="1"/>
  <c r="FQ87" i="1"/>
  <c r="FO87" i="1" s="1"/>
  <c r="FL87" i="1"/>
  <c r="FJ87" i="1" s="1"/>
  <c r="FG87" i="1"/>
  <c r="FE87" i="1" s="1"/>
  <c r="FB87" i="1"/>
  <c r="EZ87" i="1" s="1"/>
  <c r="EW87" i="1"/>
  <c r="EU87" i="1" s="1"/>
  <c r="ER87" i="1"/>
  <c r="EP87" i="1" s="1"/>
  <c r="EM87" i="1"/>
  <c r="EK87" i="1" s="1"/>
  <c r="EH87" i="1"/>
  <c r="EF87" i="1" s="1"/>
  <c r="EC87" i="1"/>
  <c r="EA87" i="1" s="1"/>
  <c r="DX87" i="1"/>
  <c r="DV87" i="1" s="1"/>
  <c r="DS87" i="1"/>
  <c r="DQ87" i="1" s="1"/>
  <c r="DN87" i="1"/>
  <c r="DL87" i="1" s="1"/>
  <c r="DI87" i="1"/>
  <c r="DG87" i="1" s="1"/>
  <c r="DD87" i="1"/>
  <c r="DB87" i="1" s="1"/>
  <c r="CY87" i="1"/>
  <c r="CW87" i="1" s="1"/>
  <c r="CT87" i="1"/>
  <c r="CR87" i="1" s="1"/>
  <c r="CO87" i="1"/>
  <c r="CM87" i="1" s="1"/>
  <c r="CJ87" i="1"/>
  <c r="CH87" i="1" s="1"/>
  <c r="CE87" i="1"/>
  <c r="CC87" i="1" s="1"/>
  <c r="BZ87" i="1"/>
  <c r="BX87" i="1" s="1"/>
  <c r="BU87" i="1"/>
  <c r="BS87" i="1" s="1"/>
  <c r="BO87" i="1"/>
  <c r="BN87" i="1"/>
  <c r="BJ87" i="1"/>
  <c r="BI87" i="1"/>
  <c r="BE87" i="1"/>
  <c r="BD87" i="1"/>
  <c r="AY87" i="1"/>
  <c r="AU87" i="1"/>
  <c r="AT87" i="1"/>
  <c r="AP87" i="1"/>
  <c r="AO87" i="1"/>
  <c r="AK87" i="1"/>
  <c r="AJ87" i="1"/>
  <c r="AF87" i="1"/>
  <c r="AE87" i="1"/>
  <c r="AA87" i="1"/>
  <c r="Z87" i="1"/>
  <c r="Q87" i="1"/>
  <c r="FT86" i="1"/>
  <c r="FQ86" i="1"/>
  <c r="FO86" i="1" s="1"/>
  <c r="FL86" i="1"/>
  <c r="FJ86" i="1" s="1"/>
  <c r="FG86" i="1"/>
  <c r="FE86" i="1" s="1"/>
  <c r="FB86" i="1"/>
  <c r="EZ86" i="1" s="1"/>
  <c r="EW86" i="1"/>
  <c r="EU86" i="1" s="1"/>
  <c r="ER86" i="1"/>
  <c r="EP86" i="1" s="1"/>
  <c r="EM86" i="1"/>
  <c r="EK86" i="1" s="1"/>
  <c r="EH86" i="1"/>
  <c r="EF86" i="1" s="1"/>
  <c r="EC86" i="1"/>
  <c r="EA86" i="1" s="1"/>
  <c r="DX86" i="1"/>
  <c r="DV86" i="1" s="1"/>
  <c r="DS86" i="1"/>
  <c r="DQ86" i="1" s="1"/>
  <c r="DN86" i="1"/>
  <c r="DL86" i="1" s="1"/>
  <c r="DI86" i="1"/>
  <c r="DG86" i="1" s="1"/>
  <c r="DD86" i="1"/>
  <c r="DB86" i="1" s="1"/>
  <c r="CY86" i="1"/>
  <c r="CW86" i="1" s="1"/>
  <c r="CT86" i="1"/>
  <c r="CR86" i="1" s="1"/>
  <c r="CO86" i="1"/>
  <c r="CM86" i="1" s="1"/>
  <c r="CJ86" i="1"/>
  <c r="CH86" i="1" s="1"/>
  <c r="CE86" i="1"/>
  <c r="CC86" i="1" s="1"/>
  <c r="BZ86" i="1"/>
  <c r="BX86" i="1" s="1"/>
  <c r="BU86" i="1"/>
  <c r="BS86" i="1" s="1"/>
  <c r="BO86" i="1"/>
  <c r="BN86" i="1"/>
  <c r="BJ86" i="1"/>
  <c r="BI86" i="1"/>
  <c r="BE86" i="1"/>
  <c r="BD86" i="1"/>
  <c r="AY86" i="1"/>
  <c r="AU86" i="1"/>
  <c r="AT86" i="1"/>
  <c r="AP86" i="1"/>
  <c r="AO86" i="1"/>
  <c r="AK86" i="1"/>
  <c r="AJ86" i="1"/>
  <c r="AF86" i="1"/>
  <c r="AE86" i="1"/>
  <c r="AA86" i="1"/>
  <c r="Z86" i="1"/>
  <c r="Q86" i="1"/>
  <c r="FT85" i="1"/>
  <c r="FQ85" i="1"/>
  <c r="FO85" i="1" s="1"/>
  <c r="FL85" i="1"/>
  <c r="FJ85" i="1" s="1"/>
  <c r="FG85" i="1"/>
  <c r="FE85" i="1" s="1"/>
  <c r="FB85" i="1"/>
  <c r="EZ85" i="1" s="1"/>
  <c r="EW85" i="1"/>
  <c r="EU85" i="1" s="1"/>
  <c r="ER85" i="1"/>
  <c r="EP85" i="1" s="1"/>
  <c r="EM85" i="1"/>
  <c r="EK85" i="1" s="1"/>
  <c r="EH85" i="1"/>
  <c r="EF85" i="1" s="1"/>
  <c r="EC85" i="1"/>
  <c r="EA85" i="1" s="1"/>
  <c r="DX85" i="1"/>
  <c r="DV85" i="1" s="1"/>
  <c r="DS85" i="1"/>
  <c r="DQ85" i="1" s="1"/>
  <c r="DN85" i="1"/>
  <c r="DL85" i="1" s="1"/>
  <c r="DI85" i="1"/>
  <c r="DG85" i="1" s="1"/>
  <c r="DD85" i="1"/>
  <c r="DB85" i="1" s="1"/>
  <c r="CY85" i="1"/>
  <c r="CW85" i="1" s="1"/>
  <c r="CT85" i="1"/>
  <c r="CR85" i="1" s="1"/>
  <c r="CO85" i="1"/>
  <c r="CM85" i="1" s="1"/>
  <c r="CJ85" i="1"/>
  <c r="CH85" i="1" s="1"/>
  <c r="CE85" i="1"/>
  <c r="CC85" i="1" s="1"/>
  <c r="BZ85" i="1"/>
  <c r="BX85" i="1" s="1"/>
  <c r="BU85" i="1"/>
  <c r="BS85" i="1" s="1"/>
  <c r="BO85" i="1"/>
  <c r="BN85" i="1"/>
  <c r="BJ85" i="1"/>
  <c r="BI85" i="1"/>
  <c r="BD85" i="1"/>
  <c r="AY85" i="1"/>
  <c r="AU85" i="1"/>
  <c r="AT85" i="1"/>
  <c r="AP85" i="1"/>
  <c r="AO85" i="1"/>
  <c r="AK85" i="1"/>
  <c r="AJ85" i="1"/>
  <c r="AF85" i="1"/>
  <c r="AE85" i="1"/>
  <c r="AA85" i="1"/>
  <c r="Z85" i="1"/>
  <c r="Q85" i="1"/>
  <c r="FT84" i="1"/>
  <c r="FQ84" i="1"/>
  <c r="FO84" i="1" s="1"/>
  <c r="FL84" i="1"/>
  <c r="FJ84" i="1" s="1"/>
  <c r="FG84" i="1"/>
  <c r="FE84" i="1" s="1"/>
  <c r="FB84" i="1"/>
  <c r="EZ84" i="1" s="1"/>
  <c r="EW84" i="1"/>
  <c r="EU84" i="1" s="1"/>
  <c r="ER84" i="1"/>
  <c r="EP84" i="1" s="1"/>
  <c r="EM84" i="1"/>
  <c r="EK84" i="1" s="1"/>
  <c r="EH84" i="1"/>
  <c r="EF84" i="1" s="1"/>
  <c r="EC84" i="1"/>
  <c r="EA84" i="1" s="1"/>
  <c r="DX84" i="1"/>
  <c r="DV84" i="1" s="1"/>
  <c r="DS84" i="1"/>
  <c r="DQ84" i="1" s="1"/>
  <c r="DN84" i="1"/>
  <c r="DL84" i="1" s="1"/>
  <c r="DI84" i="1"/>
  <c r="DG84" i="1" s="1"/>
  <c r="DD84" i="1"/>
  <c r="DB84" i="1" s="1"/>
  <c r="CY84" i="1"/>
  <c r="CW84" i="1" s="1"/>
  <c r="CT84" i="1"/>
  <c r="CR84" i="1" s="1"/>
  <c r="CO84" i="1"/>
  <c r="CM84" i="1" s="1"/>
  <c r="CJ84" i="1"/>
  <c r="CH84" i="1" s="1"/>
  <c r="CE84" i="1"/>
  <c r="CC84" i="1" s="1"/>
  <c r="BZ84" i="1"/>
  <c r="BX84" i="1" s="1"/>
  <c r="BU84" i="1"/>
  <c r="BS84" i="1" s="1"/>
  <c r="BO84" i="1"/>
  <c r="BN84" i="1"/>
  <c r="BJ84" i="1"/>
  <c r="BI84" i="1"/>
  <c r="BE84" i="1"/>
  <c r="BD84" i="1"/>
  <c r="AY84" i="1"/>
  <c r="AU84" i="1"/>
  <c r="AT84" i="1"/>
  <c r="AP84" i="1"/>
  <c r="AO84" i="1"/>
  <c r="AK84" i="1"/>
  <c r="AJ84" i="1"/>
  <c r="AF84" i="1"/>
  <c r="AE84" i="1"/>
  <c r="AA84" i="1"/>
  <c r="Z84" i="1"/>
  <c r="Q84" i="1"/>
  <c r="FT83" i="1"/>
  <c r="FQ83" i="1"/>
  <c r="FO83" i="1" s="1"/>
  <c r="FL83" i="1"/>
  <c r="FJ83" i="1" s="1"/>
  <c r="FG83" i="1"/>
  <c r="FE83" i="1" s="1"/>
  <c r="FB83" i="1"/>
  <c r="EZ83" i="1" s="1"/>
  <c r="EW83" i="1"/>
  <c r="EU83" i="1" s="1"/>
  <c r="ER83" i="1"/>
  <c r="EP83" i="1" s="1"/>
  <c r="EM83" i="1"/>
  <c r="EK83" i="1" s="1"/>
  <c r="EH83" i="1"/>
  <c r="EF83" i="1" s="1"/>
  <c r="EC83" i="1"/>
  <c r="EA83" i="1" s="1"/>
  <c r="DX83" i="1"/>
  <c r="DV83" i="1" s="1"/>
  <c r="DS83" i="1"/>
  <c r="DQ83" i="1" s="1"/>
  <c r="DN83" i="1"/>
  <c r="DL83" i="1" s="1"/>
  <c r="DI83" i="1"/>
  <c r="DG83" i="1" s="1"/>
  <c r="DD83" i="1"/>
  <c r="DB83" i="1" s="1"/>
  <c r="CY83" i="1"/>
  <c r="CW83" i="1" s="1"/>
  <c r="CT83" i="1"/>
  <c r="CR83" i="1" s="1"/>
  <c r="CO83" i="1"/>
  <c r="CM83" i="1" s="1"/>
  <c r="CJ83" i="1"/>
  <c r="CH83" i="1" s="1"/>
  <c r="CE83" i="1"/>
  <c r="CC83" i="1" s="1"/>
  <c r="BZ83" i="1"/>
  <c r="BX83" i="1" s="1"/>
  <c r="BU83" i="1"/>
  <c r="BS83" i="1" s="1"/>
  <c r="BO83" i="1"/>
  <c r="BN83" i="1"/>
  <c r="BJ83" i="1"/>
  <c r="BI83" i="1"/>
  <c r="BE83" i="1"/>
  <c r="BD83" i="1"/>
  <c r="AY83" i="1"/>
  <c r="AU83" i="1"/>
  <c r="AT83" i="1"/>
  <c r="AP83" i="1"/>
  <c r="AO83" i="1"/>
  <c r="AK83" i="1"/>
  <c r="AJ83" i="1"/>
  <c r="AF83" i="1"/>
  <c r="AE83" i="1"/>
  <c r="AA83" i="1"/>
  <c r="Z83" i="1"/>
  <c r="Q83" i="1"/>
  <c r="FT82" i="1"/>
  <c r="FQ82" i="1"/>
  <c r="FO82" i="1" s="1"/>
  <c r="FL82" i="1"/>
  <c r="FJ82" i="1" s="1"/>
  <c r="FG82" i="1"/>
  <c r="FE82" i="1" s="1"/>
  <c r="FB82" i="1"/>
  <c r="EZ82" i="1" s="1"/>
  <c r="EW82" i="1"/>
  <c r="EU82" i="1" s="1"/>
  <c r="ER82" i="1"/>
  <c r="EP82" i="1" s="1"/>
  <c r="EM82" i="1"/>
  <c r="EK82" i="1" s="1"/>
  <c r="EH82" i="1"/>
  <c r="EF82" i="1" s="1"/>
  <c r="EC82" i="1"/>
  <c r="EA82" i="1" s="1"/>
  <c r="DX82" i="1"/>
  <c r="DV82" i="1" s="1"/>
  <c r="DS82" i="1"/>
  <c r="DQ82" i="1" s="1"/>
  <c r="DN82" i="1"/>
  <c r="DL82" i="1" s="1"/>
  <c r="DI82" i="1"/>
  <c r="DG82" i="1" s="1"/>
  <c r="DD82" i="1"/>
  <c r="DB82" i="1" s="1"/>
  <c r="CY82" i="1"/>
  <c r="CW82" i="1" s="1"/>
  <c r="CT82" i="1"/>
  <c r="CR82" i="1" s="1"/>
  <c r="CO82" i="1"/>
  <c r="CM82" i="1" s="1"/>
  <c r="CJ82" i="1"/>
  <c r="CH82" i="1" s="1"/>
  <c r="CE82" i="1"/>
  <c r="CC82" i="1" s="1"/>
  <c r="BZ82" i="1"/>
  <c r="BX82" i="1" s="1"/>
  <c r="BU82" i="1"/>
  <c r="BS82" i="1" s="1"/>
  <c r="BO82" i="1"/>
  <c r="BN82" i="1"/>
  <c r="BJ82" i="1"/>
  <c r="BI82" i="1"/>
  <c r="BE82" i="1"/>
  <c r="BD82" i="1"/>
  <c r="AY82" i="1"/>
  <c r="AU82" i="1"/>
  <c r="AT82" i="1"/>
  <c r="AP82" i="1"/>
  <c r="AO82" i="1"/>
  <c r="AK82" i="1"/>
  <c r="AJ82" i="1"/>
  <c r="AF82" i="1"/>
  <c r="AE82" i="1"/>
  <c r="AA82" i="1"/>
  <c r="Z82" i="1"/>
  <c r="Q82" i="1"/>
  <c r="FT525" i="1"/>
  <c r="FQ525" i="1"/>
  <c r="FO525" i="1" s="1"/>
  <c r="FL525" i="1"/>
  <c r="FJ525" i="1" s="1"/>
  <c r="FG525" i="1"/>
  <c r="FE525" i="1" s="1"/>
  <c r="FB525" i="1"/>
  <c r="EZ525" i="1" s="1"/>
  <c r="EW525" i="1"/>
  <c r="EU525" i="1" s="1"/>
  <c r="ER525" i="1"/>
  <c r="EP525" i="1" s="1"/>
  <c r="EM525" i="1"/>
  <c r="EK525" i="1" s="1"/>
  <c r="EH525" i="1"/>
  <c r="EF525" i="1" s="1"/>
  <c r="EC525" i="1"/>
  <c r="EA525" i="1" s="1"/>
  <c r="DX525" i="1"/>
  <c r="DV525" i="1" s="1"/>
  <c r="DS525" i="1"/>
  <c r="DQ525" i="1" s="1"/>
  <c r="DN525" i="1"/>
  <c r="DL525" i="1" s="1"/>
  <c r="DI525" i="1"/>
  <c r="DG525" i="1" s="1"/>
  <c r="DD525" i="1"/>
  <c r="DB525" i="1" s="1"/>
  <c r="CY525" i="1"/>
  <c r="CW525" i="1" s="1"/>
  <c r="CT525" i="1"/>
  <c r="CR525" i="1" s="1"/>
  <c r="CO525" i="1"/>
  <c r="CM525" i="1" s="1"/>
  <c r="CJ525" i="1"/>
  <c r="CH525" i="1" s="1"/>
  <c r="CE525" i="1"/>
  <c r="CC525" i="1" s="1"/>
  <c r="BZ525" i="1"/>
  <c r="BX525" i="1" s="1"/>
  <c r="BU525" i="1"/>
  <c r="BS525" i="1" s="1"/>
  <c r="BO525" i="1"/>
  <c r="BN525" i="1"/>
  <c r="BJ525" i="1"/>
  <c r="BI525" i="1"/>
  <c r="BE525" i="1"/>
  <c r="BD525" i="1"/>
  <c r="AY525" i="1"/>
  <c r="AU525" i="1"/>
  <c r="AT525" i="1"/>
  <c r="AP525" i="1"/>
  <c r="AO525" i="1"/>
  <c r="AK525" i="1"/>
  <c r="AJ525" i="1"/>
  <c r="AF525" i="1"/>
  <c r="AE525" i="1"/>
  <c r="AA525" i="1"/>
  <c r="Z525" i="1"/>
  <c r="Q525" i="1"/>
  <c r="FT81" i="1"/>
  <c r="FQ81" i="1"/>
  <c r="FO81" i="1" s="1"/>
  <c r="FL81" i="1"/>
  <c r="FJ81" i="1" s="1"/>
  <c r="FG81" i="1"/>
  <c r="FE81" i="1" s="1"/>
  <c r="FB81" i="1"/>
  <c r="EZ81" i="1" s="1"/>
  <c r="EW81" i="1"/>
  <c r="EU81" i="1" s="1"/>
  <c r="ER81" i="1"/>
  <c r="EP81" i="1" s="1"/>
  <c r="EM81" i="1"/>
  <c r="EK81" i="1" s="1"/>
  <c r="EH81" i="1"/>
  <c r="EF81" i="1" s="1"/>
  <c r="EC81" i="1"/>
  <c r="EA81" i="1" s="1"/>
  <c r="DX81" i="1"/>
  <c r="DV81" i="1" s="1"/>
  <c r="DS81" i="1"/>
  <c r="DQ81" i="1" s="1"/>
  <c r="DN81" i="1"/>
  <c r="DL81" i="1" s="1"/>
  <c r="DI81" i="1"/>
  <c r="DG81" i="1" s="1"/>
  <c r="DD81" i="1"/>
  <c r="DB81" i="1" s="1"/>
  <c r="CY81" i="1"/>
  <c r="CW81" i="1" s="1"/>
  <c r="CT81" i="1"/>
  <c r="CR81" i="1" s="1"/>
  <c r="CO81" i="1"/>
  <c r="CM81" i="1" s="1"/>
  <c r="CJ81" i="1"/>
  <c r="CH81" i="1" s="1"/>
  <c r="CE81" i="1"/>
  <c r="CC81" i="1" s="1"/>
  <c r="BZ81" i="1"/>
  <c r="BX81" i="1" s="1"/>
  <c r="BU81" i="1"/>
  <c r="BS81" i="1" s="1"/>
  <c r="BO81" i="1"/>
  <c r="BN81" i="1"/>
  <c r="BJ81" i="1"/>
  <c r="BI81" i="1"/>
  <c r="BE81" i="1"/>
  <c r="BD81" i="1"/>
  <c r="AY81" i="1"/>
  <c r="AU81" i="1"/>
  <c r="AT81" i="1"/>
  <c r="AP81" i="1"/>
  <c r="AO81" i="1"/>
  <c r="AK81" i="1"/>
  <c r="AJ81" i="1"/>
  <c r="AF81" i="1"/>
  <c r="AE81" i="1"/>
  <c r="AA81" i="1"/>
  <c r="Z81" i="1"/>
  <c r="Q81" i="1"/>
  <c r="FT80" i="1"/>
  <c r="FQ80" i="1"/>
  <c r="FO80" i="1" s="1"/>
  <c r="FL80" i="1"/>
  <c r="FJ80" i="1" s="1"/>
  <c r="FG80" i="1"/>
  <c r="FE80" i="1" s="1"/>
  <c r="FB80" i="1"/>
  <c r="EZ80" i="1" s="1"/>
  <c r="EW80" i="1"/>
  <c r="EU80" i="1" s="1"/>
  <c r="ER80" i="1"/>
  <c r="EP80" i="1" s="1"/>
  <c r="EM80" i="1"/>
  <c r="EK80" i="1" s="1"/>
  <c r="EH80" i="1"/>
  <c r="EF80" i="1" s="1"/>
  <c r="EC80" i="1"/>
  <c r="EA80" i="1" s="1"/>
  <c r="DX80" i="1"/>
  <c r="DV80" i="1" s="1"/>
  <c r="DS80" i="1"/>
  <c r="DQ80" i="1" s="1"/>
  <c r="DN80" i="1"/>
  <c r="DL80" i="1" s="1"/>
  <c r="DI80" i="1"/>
  <c r="DG80" i="1" s="1"/>
  <c r="DD80" i="1"/>
  <c r="DB80" i="1" s="1"/>
  <c r="CY80" i="1"/>
  <c r="CW80" i="1" s="1"/>
  <c r="CT80" i="1"/>
  <c r="CR80" i="1" s="1"/>
  <c r="CO80" i="1"/>
  <c r="CM80" i="1" s="1"/>
  <c r="CJ80" i="1"/>
  <c r="CH80" i="1" s="1"/>
  <c r="CE80" i="1"/>
  <c r="CC80" i="1" s="1"/>
  <c r="BZ80" i="1"/>
  <c r="BX80" i="1" s="1"/>
  <c r="BU80" i="1"/>
  <c r="BS80" i="1" s="1"/>
  <c r="BO80" i="1"/>
  <c r="BN80" i="1"/>
  <c r="BJ80" i="1"/>
  <c r="BI80" i="1"/>
  <c r="BE80" i="1"/>
  <c r="BD80" i="1"/>
  <c r="AY80" i="1"/>
  <c r="AU80" i="1"/>
  <c r="AT80" i="1"/>
  <c r="AP80" i="1"/>
  <c r="AO80" i="1"/>
  <c r="AK80" i="1"/>
  <c r="AJ80" i="1"/>
  <c r="AF80" i="1"/>
  <c r="AE80" i="1"/>
  <c r="AA80" i="1"/>
  <c r="Z80" i="1"/>
  <c r="Q80" i="1"/>
  <c r="FT78" i="1"/>
  <c r="FQ78" i="1"/>
  <c r="FO78" i="1" s="1"/>
  <c r="FL78" i="1"/>
  <c r="FJ78" i="1" s="1"/>
  <c r="FG78" i="1"/>
  <c r="FE78" i="1" s="1"/>
  <c r="FB78" i="1"/>
  <c r="EZ78" i="1" s="1"/>
  <c r="EW78" i="1"/>
  <c r="EU78" i="1" s="1"/>
  <c r="ER78" i="1"/>
  <c r="EP78" i="1" s="1"/>
  <c r="EM78" i="1"/>
  <c r="EK78" i="1" s="1"/>
  <c r="EH78" i="1"/>
  <c r="EF78" i="1" s="1"/>
  <c r="EC78" i="1"/>
  <c r="EA78" i="1" s="1"/>
  <c r="DX78" i="1"/>
  <c r="DV78" i="1" s="1"/>
  <c r="DS78" i="1"/>
  <c r="DQ78" i="1" s="1"/>
  <c r="DN78" i="1"/>
  <c r="DL78" i="1" s="1"/>
  <c r="DI78" i="1"/>
  <c r="DG78" i="1" s="1"/>
  <c r="DD78" i="1"/>
  <c r="DB78" i="1" s="1"/>
  <c r="CY78" i="1"/>
  <c r="CW78" i="1" s="1"/>
  <c r="CT78" i="1"/>
  <c r="CR78" i="1" s="1"/>
  <c r="CO78" i="1"/>
  <c r="CM78" i="1" s="1"/>
  <c r="CJ78" i="1"/>
  <c r="CH78" i="1" s="1"/>
  <c r="CE78" i="1"/>
  <c r="CC78" i="1" s="1"/>
  <c r="BZ78" i="1"/>
  <c r="BX78" i="1" s="1"/>
  <c r="BU78" i="1"/>
  <c r="BS78" i="1" s="1"/>
  <c r="BO78" i="1"/>
  <c r="BN78" i="1"/>
  <c r="BJ78" i="1"/>
  <c r="BI78" i="1"/>
  <c r="BD78" i="1"/>
  <c r="AY78" i="1"/>
  <c r="AU78" i="1"/>
  <c r="AT78" i="1"/>
  <c r="AP78" i="1"/>
  <c r="AO78" i="1"/>
  <c r="AK78" i="1"/>
  <c r="AJ78" i="1"/>
  <c r="AF78" i="1"/>
  <c r="AE78" i="1"/>
  <c r="AA78" i="1"/>
  <c r="Z78" i="1"/>
  <c r="Q78" i="1"/>
  <c r="FT524" i="1"/>
  <c r="FQ524" i="1"/>
  <c r="FO524" i="1" s="1"/>
  <c r="FL524" i="1"/>
  <c r="FJ524" i="1" s="1"/>
  <c r="FG524" i="1"/>
  <c r="FE524" i="1" s="1"/>
  <c r="FB524" i="1"/>
  <c r="EZ524" i="1" s="1"/>
  <c r="EW524" i="1"/>
  <c r="EU524" i="1" s="1"/>
  <c r="ER524" i="1"/>
  <c r="EP524" i="1" s="1"/>
  <c r="EM524" i="1"/>
  <c r="EK524" i="1" s="1"/>
  <c r="EH524" i="1"/>
  <c r="EF524" i="1" s="1"/>
  <c r="EC524" i="1"/>
  <c r="EA524" i="1" s="1"/>
  <c r="DX524" i="1"/>
  <c r="DV524" i="1" s="1"/>
  <c r="DS524" i="1"/>
  <c r="DQ524" i="1" s="1"/>
  <c r="DN524" i="1"/>
  <c r="DL524" i="1" s="1"/>
  <c r="DI524" i="1"/>
  <c r="DG524" i="1" s="1"/>
  <c r="DD524" i="1"/>
  <c r="DB524" i="1" s="1"/>
  <c r="CY524" i="1"/>
  <c r="CW524" i="1" s="1"/>
  <c r="CT524" i="1"/>
  <c r="CR524" i="1" s="1"/>
  <c r="CO524" i="1"/>
  <c r="CM524" i="1" s="1"/>
  <c r="CJ524" i="1"/>
  <c r="CH524" i="1" s="1"/>
  <c r="CE524" i="1"/>
  <c r="CC524" i="1" s="1"/>
  <c r="BZ524" i="1"/>
  <c r="BX524" i="1" s="1"/>
  <c r="BU524" i="1"/>
  <c r="BS524" i="1" s="1"/>
  <c r="BO524" i="1"/>
  <c r="BN524" i="1"/>
  <c r="BJ524" i="1"/>
  <c r="BI524" i="1"/>
  <c r="BE524" i="1"/>
  <c r="BD524" i="1"/>
  <c r="AY524" i="1"/>
  <c r="AU524" i="1"/>
  <c r="AT524" i="1"/>
  <c r="AP524" i="1"/>
  <c r="AO524" i="1"/>
  <c r="AK524" i="1"/>
  <c r="AJ524" i="1"/>
  <c r="AF524" i="1"/>
  <c r="AE524" i="1"/>
  <c r="AA524" i="1"/>
  <c r="Z524" i="1"/>
  <c r="Q524" i="1"/>
  <c r="FT77" i="1"/>
  <c r="FQ77" i="1"/>
  <c r="FO77" i="1" s="1"/>
  <c r="FL77" i="1"/>
  <c r="FJ77" i="1" s="1"/>
  <c r="FG77" i="1"/>
  <c r="FE77" i="1" s="1"/>
  <c r="FB77" i="1"/>
  <c r="EZ77" i="1" s="1"/>
  <c r="EW77" i="1"/>
  <c r="EU77" i="1" s="1"/>
  <c r="ER77" i="1"/>
  <c r="EP77" i="1" s="1"/>
  <c r="EM77" i="1"/>
  <c r="EK77" i="1" s="1"/>
  <c r="EH77" i="1"/>
  <c r="EF77" i="1" s="1"/>
  <c r="EC77" i="1"/>
  <c r="EA77" i="1" s="1"/>
  <c r="DX77" i="1"/>
  <c r="DV77" i="1" s="1"/>
  <c r="DS77" i="1"/>
  <c r="DQ77" i="1" s="1"/>
  <c r="DN77" i="1"/>
  <c r="DL77" i="1" s="1"/>
  <c r="DI77" i="1"/>
  <c r="DG77" i="1" s="1"/>
  <c r="DD77" i="1"/>
  <c r="DB77" i="1" s="1"/>
  <c r="CY77" i="1"/>
  <c r="CW77" i="1" s="1"/>
  <c r="CT77" i="1"/>
  <c r="CR77" i="1" s="1"/>
  <c r="CO77" i="1"/>
  <c r="CM77" i="1" s="1"/>
  <c r="CJ77" i="1"/>
  <c r="CH77" i="1" s="1"/>
  <c r="CE77" i="1"/>
  <c r="CC77" i="1" s="1"/>
  <c r="BZ77" i="1"/>
  <c r="BX77" i="1" s="1"/>
  <c r="BU77" i="1"/>
  <c r="BS77" i="1" s="1"/>
  <c r="BO77" i="1"/>
  <c r="BN77" i="1"/>
  <c r="BJ77" i="1"/>
  <c r="BI77" i="1"/>
  <c r="BD77" i="1"/>
  <c r="AY77" i="1"/>
  <c r="AU77" i="1"/>
  <c r="AT77" i="1"/>
  <c r="AP77" i="1"/>
  <c r="AO77" i="1"/>
  <c r="AK77" i="1"/>
  <c r="AJ77" i="1"/>
  <c r="AF77" i="1"/>
  <c r="AE77" i="1"/>
  <c r="AA77" i="1"/>
  <c r="Z77" i="1"/>
  <c r="Q77" i="1"/>
  <c r="FT522" i="1"/>
  <c r="FQ522" i="1"/>
  <c r="FO522" i="1" s="1"/>
  <c r="FL522" i="1"/>
  <c r="FJ522" i="1" s="1"/>
  <c r="FG522" i="1"/>
  <c r="FE522" i="1" s="1"/>
  <c r="FB522" i="1"/>
  <c r="EZ522" i="1" s="1"/>
  <c r="EW522" i="1"/>
  <c r="EU522" i="1" s="1"/>
  <c r="ER522" i="1"/>
  <c r="EP522" i="1" s="1"/>
  <c r="EM522" i="1"/>
  <c r="EK522" i="1" s="1"/>
  <c r="EH522" i="1"/>
  <c r="EF522" i="1" s="1"/>
  <c r="EC522" i="1"/>
  <c r="EA522" i="1" s="1"/>
  <c r="DX522" i="1"/>
  <c r="DV522" i="1" s="1"/>
  <c r="DS522" i="1"/>
  <c r="DQ522" i="1" s="1"/>
  <c r="DN522" i="1"/>
  <c r="DL522" i="1" s="1"/>
  <c r="DI522" i="1"/>
  <c r="DG522" i="1" s="1"/>
  <c r="DD522" i="1"/>
  <c r="DB522" i="1" s="1"/>
  <c r="CY522" i="1"/>
  <c r="CW522" i="1" s="1"/>
  <c r="CT522" i="1"/>
  <c r="CR522" i="1" s="1"/>
  <c r="CO522" i="1"/>
  <c r="CM522" i="1" s="1"/>
  <c r="CJ522" i="1"/>
  <c r="CH522" i="1" s="1"/>
  <c r="CE522" i="1"/>
  <c r="CC522" i="1" s="1"/>
  <c r="BZ522" i="1"/>
  <c r="BX522" i="1" s="1"/>
  <c r="BU522" i="1"/>
  <c r="BS522" i="1" s="1"/>
  <c r="BO522" i="1"/>
  <c r="BN522" i="1"/>
  <c r="BJ522" i="1"/>
  <c r="BI522" i="1"/>
  <c r="BE522" i="1"/>
  <c r="BD522" i="1"/>
  <c r="AY522" i="1"/>
  <c r="AU522" i="1"/>
  <c r="AT522" i="1"/>
  <c r="AP522" i="1"/>
  <c r="AO522" i="1"/>
  <c r="AK522" i="1"/>
  <c r="AJ522" i="1"/>
  <c r="AF522" i="1"/>
  <c r="AE522" i="1"/>
  <c r="AA522" i="1"/>
  <c r="Z522" i="1"/>
  <c r="Q522" i="1"/>
  <c r="FT521" i="1"/>
  <c r="FQ521" i="1"/>
  <c r="FO521" i="1" s="1"/>
  <c r="FL521" i="1"/>
  <c r="FJ521" i="1" s="1"/>
  <c r="FG521" i="1"/>
  <c r="FE521" i="1" s="1"/>
  <c r="FB521" i="1"/>
  <c r="EZ521" i="1" s="1"/>
  <c r="EW521" i="1"/>
  <c r="EU521" i="1" s="1"/>
  <c r="ER521" i="1"/>
  <c r="EP521" i="1" s="1"/>
  <c r="EM521" i="1"/>
  <c r="EK521" i="1" s="1"/>
  <c r="EH521" i="1"/>
  <c r="EF521" i="1" s="1"/>
  <c r="EC521" i="1"/>
  <c r="EA521" i="1" s="1"/>
  <c r="DX521" i="1"/>
  <c r="DV521" i="1" s="1"/>
  <c r="DS521" i="1"/>
  <c r="DQ521" i="1" s="1"/>
  <c r="DN521" i="1"/>
  <c r="DL521" i="1" s="1"/>
  <c r="DI521" i="1"/>
  <c r="DG521" i="1" s="1"/>
  <c r="DD521" i="1"/>
  <c r="DB521" i="1" s="1"/>
  <c r="CY521" i="1"/>
  <c r="CW521" i="1" s="1"/>
  <c r="CT521" i="1"/>
  <c r="CR521" i="1" s="1"/>
  <c r="CO521" i="1"/>
  <c r="CM521" i="1" s="1"/>
  <c r="CJ521" i="1"/>
  <c r="CH521" i="1" s="1"/>
  <c r="CE521" i="1"/>
  <c r="CC521" i="1" s="1"/>
  <c r="BZ521" i="1"/>
  <c r="BX521" i="1" s="1"/>
  <c r="BU521" i="1"/>
  <c r="BS521" i="1" s="1"/>
  <c r="BO521" i="1"/>
  <c r="BN521" i="1"/>
  <c r="BJ521" i="1"/>
  <c r="BI521" i="1"/>
  <c r="BD521" i="1"/>
  <c r="AY521" i="1"/>
  <c r="AU521" i="1"/>
  <c r="AT521" i="1"/>
  <c r="AP521" i="1"/>
  <c r="AO521" i="1"/>
  <c r="AK521" i="1"/>
  <c r="AJ521" i="1"/>
  <c r="AF521" i="1"/>
  <c r="AE521" i="1"/>
  <c r="AA521" i="1"/>
  <c r="Z521" i="1"/>
  <c r="Q521" i="1"/>
  <c r="FT520" i="1"/>
  <c r="FQ520" i="1"/>
  <c r="FO520" i="1" s="1"/>
  <c r="FL520" i="1"/>
  <c r="FJ520" i="1" s="1"/>
  <c r="FG520" i="1"/>
  <c r="FE520" i="1" s="1"/>
  <c r="FB520" i="1"/>
  <c r="EZ520" i="1" s="1"/>
  <c r="EW520" i="1"/>
  <c r="EU520" i="1" s="1"/>
  <c r="ER520" i="1"/>
  <c r="EP520" i="1" s="1"/>
  <c r="EM520" i="1"/>
  <c r="EK520" i="1" s="1"/>
  <c r="EH520" i="1"/>
  <c r="EF520" i="1" s="1"/>
  <c r="EC520" i="1"/>
  <c r="EA520" i="1" s="1"/>
  <c r="DX520" i="1"/>
  <c r="DV520" i="1" s="1"/>
  <c r="DS520" i="1"/>
  <c r="DQ520" i="1" s="1"/>
  <c r="DN520" i="1"/>
  <c r="DL520" i="1" s="1"/>
  <c r="DI520" i="1"/>
  <c r="DG520" i="1" s="1"/>
  <c r="DD520" i="1"/>
  <c r="DB520" i="1" s="1"/>
  <c r="CY520" i="1"/>
  <c r="CW520" i="1" s="1"/>
  <c r="CT520" i="1"/>
  <c r="CR520" i="1" s="1"/>
  <c r="CO520" i="1"/>
  <c r="CM520" i="1" s="1"/>
  <c r="CJ520" i="1"/>
  <c r="CH520" i="1" s="1"/>
  <c r="CE520" i="1"/>
  <c r="CC520" i="1" s="1"/>
  <c r="BZ520" i="1"/>
  <c r="BX520" i="1" s="1"/>
  <c r="BU520" i="1"/>
  <c r="BS520" i="1" s="1"/>
  <c r="BO520" i="1"/>
  <c r="BN520" i="1"/>
  <c r="BJ520" i="1"/>
  <c r="BI520" i="1"/>
  <c r="BD520" i="1"/>
  <c r="AY520" i="1"/>
  <c r="AU520" i="1"/>
  <c r="AT520" i="1"/>
  <c r="AP520" i="1"/>
  <c r="AO520" i="1"/>
  <c r="AK520" i="1"/>
  <c r="AJ520" i="1"/>
  <c r="AF520" i="1"/>
  <c r="AE520" i="1"/>
  <c r="AA520" i="1"/>
  <c r="Z520" i="1"/>
  <c r="Q520" i="1"/>
  <c r="FT519" i="1"/>
  <c r="FQ519" i="1"/>
  <c r="FO519" i="1" s="1"/>
  <c r="FL519" i="1"/>
  <c r="FJ519" i="1" s="1"/>
  <c r="FG519" i="1"/>
  <c r="FE519" i="1" s="1"/>
  <c r="FB519" i="1"/>
  <c r="EZ519" i="1" s="1"/>
  <c r="EW519" i="1"/>
  <c r="EU519" i="1" s="1"/>
  <c r="ER519" i="1"/>
  <c r="EP519" i="1" s="1"/>
  <c r="EM519" i="1"/>
  <c r="EK519" i="1" s="1"/>
  <c r="EH519" i="1"/>
  <c r="EF519" i="1" s="1"/>
  <c r="EC519" i="1"/>
  <c r="EA519" i="1" s="1"/>
  <c r="DX519" i="1"/>
  <c r="DV519" i="1" s="1"/>
  <c r="DS519" i="1"/>
  <c r="DQ519" i="1" s="1"/>
  <c r="DN519" i="1"/>
  <c r="DL519" i="1" s="1"/>
  <c r="DI519" i="1"/>
  <c r="DG519" i="1" s="1"/>
  <c r="DD519" i="1"/>
  <c r="DB519" i="1" s="1"/>
  <c r="CY519" i="1"/>
  <c r="CW519" i="1" s="1"/>
  <c r="CT519" i="1"/>
  <c r="CR519" i="1" s="1"/>
  <c r="CO519" i="1"/>
  <c r="CM519" i="1" s="1"/>
  <c r="CJ519" i="1"/>
  <c r="CH519" i="1" s="1"/>
  <c r="CE519" i="1"/>
  <c r="CC519" i="1" s="1"/>
  <c r="BZ519" i="1"/>
  <c r="BX519" i="1" s="1"/>
  <c r="BU519" i="1"/>
  <c r="BS519" i="1" s="1"/>
  <c r="BO519" i="1"/>
  <c r="BN519" i="1"/>
  <c r="BJ519" i="1"/>
  <c r="BI519" i="1"/>
  <c r="BE519" i="1"/>
  <c r="BD519" i="1"/>
  <c r="AY519" i="1"/>
  <c r="AU519" i="1"/>
  <c r="AT519" i="1"/>
  <c r="AP519" i="1"/>
  <c r="AO519" i="1"/>
  <c r="AK519" i="1"/>
  <c r="AJ519" i="1"/>
  <c r="AF519" i="1"/>
  <c r="AE519" i="1"/>
  <c r="AA519" i="1"/>
  <c r="Z519" i="1"/>
  <c r="Q519" i="1"/>
  <c r="FT76" i="1"/>
  <c r="FQ76" i="1"/>
  <c r="FO76" i="1" s="1"/>
  <c r="FL76" i="1"/>
  <c r="FJ76" i="1" s="1"/>
  <c r="FG76" i="1"/>
  <c r="FE76" i="1" s="1"/>
  <c r="FB76" i="1"/>
  <c r="EZ76" i="1" s="1"/>
  <c r="EW76" i="1"/>
  <c r="EU76" i="1" s="1"/>
  <c r="ER76" i="1"/>
  <c r="EP76" i="1" s="1"/>
  <c r="EM76" i="1"/>
  <c r="EK76" i="1" s="1"/>
  <c r="EH76" i="1"/>
  <c r="EF76" i="1" s="1"/>
  <c r="EC76" i="1"/>
  <c r="EA76" i="1" s="1"/>
  <c r="DX76" i="1"/>
  <c r="DV76" i="1" s="1"/>
  <c r="DS76" i="1"/>
  <c r="DQ76" i="1" s="1"/>
  <c r="DN76" i="1"/>
  <c r="DL76" i="1" s="1"/>
  <c r="DI76" i="1"/>
  <c r="DG76" i="1" s="1"/>
  <c r="DD76" i="1"/>
  <c r="DB76" i="1" s="1"/>
  <c r="CY76" i="1"/>
  <c r="CW76" i="1" s="1"/>
  <c r="CT76" i="1"/>
  <c r="CR76" i="1" s="1"/>
  <c r="CO76" i="1"/>
  <c r="CM76" i="1" s="1"/>
  <c r="CJ76" i="1"/>
  <c r="CH76" i="1" s="1"/>
  <c r="CE76" i="1"/>
  <c r="CC76" i="1" s="1"/>
  <c r="BZ76" i="1"/>
  <c r="BX76" i="1" s="1"/>
  <c r="BU76" i="1"/>
  <c r="BS76" i="1" s="1"/>
  <c r="BO76" i="1"/>
  <c r="BN76" i="1"/>
  <c r="BJ76" i="1"/>
  <c r="BI76" i="1"/>
  <c r="BE76" i="1"/>
  <c r="BD76" i="1"/>
  <c r="AY76" i="1"/>
  <c r="AU76" i="1"/>
  <c r="AT76" i="1"/>
  <c r="AP76" i="1"/>
  <c r="AO76" i="1"/>
  <c r="AK76" i="1"/>
  <c r="AJ76" i="1"/>
  <c r="AF76" i="1"/>
  <c r="AE76" i="1"/>
  <c r="AA76" i="1"/>
  <c r="Z76" i="1"/>
  <c r="Q76" i="1"/>
  <c r="FT75" i="1"/>
  <c r="FQ75" i="1"/>
  <c r="FO75" i="1" s="1"/>
  <c r="FL75" i="1"/>
  <c r="FJ75" i="1" s="1"/>
  <c r="FG75" i="1"/>
  <c r="FE75" i="1" s="1"/>
  <c r="FB75" i="1"/>
  <c r="EZ75" i="1" s="1"/>
  <c r="EW75" i="1"/>
  <c r="EU75" i="1" s="1"/>
  <c r="ER75" i="1"/>
  <c r="EP75" i="1" s="1"/>
  <c r="EM75" i="1"/>
  <c r="EK75" i="1" s="1"/>
  <c r="EH75" i="1"/>
  <c r="EF75" i="1" s="1"/>
  <c r="EC75" i="1"/>
  <c r="EA75" i="1" s="1"/>
  <c r="DX75" i="1"/>
  <c r="DV75" i="1" s="1"/>
  <c r="DS75" i="1"/>
  <c r="DQ75" i="1" s="1"/>
  <c r="DN75" i="1"/>
  <c r="DL75" i="1" s="1"/>
  <c r="DI75" i="1"/>
  <c r="DG75" i="1" s="1"/>
  <c r="DD75" i="1"/>
  <c r="DB75" i="1" s="1"/>
  <c r="CY75" i="1"/>
  <c r="CW75" i="1" s="1"/>
  <c r="CT75" i="1"/>
  <c r="CR75" i="1" s="1"/>
  <c r="CO75" i="1"/>
  <c r="CM75" i="1" s="1"/>
  <c r="CJ75" i="1"/>
  <c r="CH75" i="1" s="1"/>
  <c r="CE75" i="1"/>
  <c r="CC75" i="1" s="1"/>
  <c r="BZ75" i="1"/>
  <c r="BX75" i="1" s="1"/>
  <c r="BU75" i="1"/>
  <c r="BS75" i="1" s="1"/>
  <c r="BO75" i="1"/>
  <c r="BN75" i="1"/>
  <c r="BJ75" i="1"/>
  <c r="BI75" i="1"/>
  <c r="BE75" i="1"/>
  <c r="BD75" i="1"/>
  <c r="AY75" i="1"/>
  <c r="AU75" i="1"/>
  <c r="AT75" i="1"/>
  <c r="AP75" i="1"/>
  <c r="AO75" i="1"/>
  <c r="AK75" i="1"/>
  <c r="AJ75" i="1"/>
  <c r="AF75" i="1"/>
  <c r="AE75" i="1"/>
  <c r="AA75" i="1"/>
  <c r="Z75" i="1"/>
  <c r="Q75" i="1"/>
  <c r="FT74" i="1"/>
  <c r="FQ74" i="1"/>
  <c r="FO74" i="1" s="1"/>
  <c r="FL74" i="1"/>
  <c r="FJ74" i="1" s="1"/>
  <c r="FG74" i="1"/>
  <c r="FE74" i="1" s="1"/>
  <c r="FB74" i="1"/>
  <c r="EZ74" i="1" s="1"/>
  <c r="EW74" i="1"/>
  <c r="EU74" i="1" s="1"/>
  <c r="ER74" i="1"/>
  <c r="EP74" i="1" s="1"/>
  <c r="EM74" i="1"/>
  <c r="EK74" i="1" s="1"/>
  <c r="EH74" i="1"/>
  <c r="EF74" i="1" s="1"/>
  <c r="EC74" i="1"/>
  <c r="EA74" i="1" s="1"/>
  <c r="DX74" i="1"/>
  <c r="DV74" i="1" s="1"/>
  <c r="DS74" i="1"/>
  <c r="DQ74" i="1" s="1"/>
  <c r="DN74" i="1"/>
  <c r="DL74" i="1" s="1"/>
  <c r="DI74" i="1"/>
  <c r="DG74" i="1" s="1"/>
  <c r="DD74" i="1"/>
  <c r="DB74" i="1" s="1"/>
  <c r="CY74" i="1"/>
  <c r="CW74" i="1" s="1"/>
  <c r="CT74" i="1"/>
  <c r="CR74" i="1" s="1"/>
  <c r="CO74" i="1"/>
  <c r="CM74" i="1" s="1"/>
  <c r="CJ74" i="1"/>
  <c r="CH74" i="1" s="1"/>
  <c r="CE74" i="1"/>
  <c r="CC74" i="1" s="1"/>
  <c r="BZ74" i="1"/>
  <c r="BX74" i="1" s="1"/>
  <c r="BU74" i="1"/>
  <c r="BS74" i="1" s="1"/>
  <c r="BO74" i="1"/>
  <c r="BN74" i="1"/>
  <c r="BJ74" i="1"/>
  <c r="BI74" i="1"/>
  <c r="BD74" i="1"/>
  <c r="AY74" i="1"/>
  <c r="AU74" i="1"/>
  <c r="AT74" i="1"/>
  <c r="AP74" i="1"/>
  <c r="AO74" i="1"/>
  <c r="AK74" i="1"/>
  <c r="AJ74" i="1"/>
  <c r="AF74" i="1"/>
  <c r="AE74" i="1"/>
  <c r="AA74" i="1"/>
  <c r="Z74" i="1"/>
  <c r="Q74" i="1"/>
  <c r="FT73" i="1"/>
  <c r="FQ73" i="1"/>
  <c r="FO73" i="1" s="1"/>
  <c r="FL73" i="1"/>
  <c r="FJ73" i="1" s="1"/>
  <c r="FG73" i="1"/>
  <c r="FE73" i="1" s="1"/>
  <c r="FB73" i="1"/>
  <c r="EZ73" i="1" s="1"/>
  <c r="EW73" i="1"/>
  <c r="EU73" i="1" s="1"/>
  <c r="ER73" i="1"/>
  <c r="EP73" i="1" s="1"/>
  <c r="EM73" i="1"/>
  <c r="EK73" i="1" s="1"/>
  <c r="EH73" i="1"/>
  <c r="EF73" i="1" s="1"/>
  <c r="EC73" i="1"/>
  <c r="EA73" i="1" s="1"/>
  <c r="DX73" i="1"/>
  <c r="DV73" i="1" s="1"/>
  <c r="DS73" i="1"/>
  <c r="DQ73" i="1" s="1"/>
  <c r="DN73" i="1"/>
  <c r="DL73" i="1" s="1"/>
  <c r="DI73" i="1"/>
  <c r="DG73" i="1" s="1"/>
  <c r="DD73" i="1"/>
  <c r="DB73" i="1" s="1"/>
  <c r="CY73" i="1"/>
  <c r="CW73" i="1" s="1"/>
  <c r="CT73" i="1"/>
  <c r="CR73" i="1" s="1"/>
  <c r="CO73" i="1"/>
  <c r="CM73" i="1" s="1"/>
  <c r="CJ73" i="1"/>
  <c r="CH73" i="1" s="1"/>
  <c r="CE73" i="1"/>
  <c r="CC73" i="1" s="1"/>
  <c r="BZ73" i="1"/>
  <c r="BX73" i="1" s="1"/>
  <c r="BU73" i="1"/>
  <c r="BS73" i="1" s="1"/>
  <c r="BO73" i="1"/>
  <c r="BN73" i="1"/>
  <c r="BJ73" i="1"/>
  <c r="BI73" i="1"/>
  <c r="BE73" i="1"/>
  <c r="BD73" i="1"/>
  <c r="AY73" i="1"/>
  <c r="AU73" i="1"/>
  <c r="AT73" i="1"/>
  <c r="AP73" i="1"/>
  <c r="AO73" i="1"/>
  <c r="AK73" i="1"/>
  <c r="AJ73" i="1"/>
  <c r="AF73" i="1"/>
  <c r="AE73" i="1"/>
  <c r="AA73" i="1"/>
  <c r="Z73" i="1"/>
  <c r="Q73" i="1"/>
  <c r="FT72" i="1"/>
  <c r="FQ72" i="1"/>
  <c r="FO72" i="1" s="1"/>
  <c r="FL72" i="1"/>
  <c r="FJ72" i="1" s="1"/>
  <c r="FG72" i="1"/>
  <c r="FE72" i="1" s="1"/>
  <c r="FB72" i="1"/>
  <c r="EZ72" i="1" s="1"/>
  <c r="EW72" i="1"/>
  <c r="EU72" i="1" s="1"/>
  <c r="ER72" i="1"/>
  <c r="EP72" i="1" s="1"/>
  <c r="EM72" i="1"/>
  <c r="EK72" i="1" s="1"/>
  <c r="EH72" i="1"/>
  <c r="EF72" i="1" s="1"/>
  <c r="EC72" i="1"/>
  <c r="EA72" i="1" s="1"/>
  <c r="DX72" i="1"/>
  <c r="DV72" i="1" s="1"/>
  <c r="DS72" i="1"/>
  <c r="DQ72" i="1" s="1"/>
  <c r="DN72" i="1"/>
  <c r="DL72" i="1" s="1"/>
  <c r="DI72" i="1"/>
  <c r="DG72" i="1" s="1"/>
  <c r="DD72" i="1"/>
  <c r="DB72" i="1" s="1"/>
  <c r="CY72" i="1"/>
  <c r="CW72" i="1" s="1"/>
  <c r="CT72" i="1"/>
  <c r="CR72" i="1" s="1"/>
  <c r="CO72" i="1"/>
  <c r="CM72" i="1" s="1"/>
  <c r="CJ72" i="1"/>
  <c r="CH72" i="1" s="1"/>
  <c r="CE72" i="1"/>
  <c r="CC72" i="1" s="1"/>
  <c r="BZ72" i="1"/>
  <c r="BX72" i="1" s="1"/>
  <c r="BU72" i="1"/>
  <c r="BS72" i="1" s="1"/>
  <c r="BO72" i="1"/>
  <c r="BN72" i="1"/>
  <c r="BJ72" i="1"/>
  <c r="BI72" i="1"/>
  <c r="BE72" i="1"/>
  <c r="BD72" i="1"/>
  <c r="AY72" i="1"/>
  <c r="AU72" i="1"/>
  <c r="AT72" i="1"/>
  <c r="AP72" i="1"/>
  <c r="AO72" i="1"/>
  <c r="AK72" i="1"/>
  <c r="AJ72" i="1"/>
  <c r="AF72" i="1"/>
  <c r="AE72" i="1"/>
  <c r="AA72" i="1"/>
  <c r="Z72" i="1"/>
  <c r="Q72" i="1"/>
  <c r="FT71" i="1"/>
  <c r="FQ71" i="1"/>
  <c r="FO71" i="1" s="1"/>
  <c r="FL71" i="1"/>
  <c r="FJ71" i="1" s="1"/>
  <c r="FG71" i="1"/>
  <c r="FE71" i="1" s="1"/>
  <c r="FB71" i="1"/>
  <c r="EZ71" i="1" s="1"/>
  <c r="EW71" i="1"/>
  <c r="EU71" i="1" s="1"/>
  <c r="ER71" i="1"/>
  <c r="EP71" i="1" s="1"/>
  <c r="EM71" i="1"/>
  <c r="EK71" i="1" s="1"/>
  <c r="EH71" i="1"/>
  <c r="EF71" i="1" s="1"/>
  <c r="EC71" i="1"/>
  <c r="EA71" i="1" s="1"/>
  <c r="DX71" i="1"/>
  <c r="DV71" i="1" s="1"/>
  <c r="DS71" i="1"/>
  <c r="DQ71" i="1" s="1"/>
  <c r="DN71" i="1"/>
  <c r="DL71" i="1" s="1"/>
  <c r="DI71" i="1"/>
  <c r="DG71" i="1" s="1"/>
  <c r="DD71" i="1"/>
  <c r="DB71" i="1" s="1"/>
  <c r="CY71" i="1"/>
  <c r="CW71" i="1" s="1"/>
  <c r="CT71" i="1"/>
  <c r="CR71" i="1" s="1"/>
  <c r="CO71" i="1"/>
  <c r="CM71" i="1" s="1"/>
  <c r="CJ71" i="1"/>
  <c r="CH71" i="1" s="1"/>
  <c r="CE71" i="1"/>
  <c r="CC71" i="1" s="1"/>
  <c r="BZ71" i="1"/>
  <c r="BX71" i="1" s="1"/>
  <c r="BU71" i="1"/>
  <c r="BS71" i="1" s="1"/>
  <c r="BO71" i="1"/>
  <c r="BN71" i="1"/>
  <c r="BJ71" i="1"/>
  <c r="BI71" i="1"/>
  <c r="BD71" i="1"/>
  <c r="AY71" i="1"/>
  <c r="AU71" i="1"/>
  <c r="AT71" i="1"/>
  <c r="AP71" i="1"/>
  <c r="AO71" i="1"/>
  <c r="AK71" i="1"/>
  <c r="AJ71" i="1"/>
  <c r="AF71" i="1"/>
  <c r="AE71" i="1"/>
  <c r="AA71" i="1"/>
  <c r="Z71" i="1"/>
  <c r="Q71" i="1"/>
  <c r="FT70" i="1"/>
  <c r="FQ70" i="1"/>
  <c r="FO70" i="1" s="1"/>
  <c r="FL70" i="1"/>
  <c r="FJ70" i="1" s="1"/>
  <c r="FG70" i="1"/>
  <c r="FE70" i="1" s="1"/>
  <c r="FB70" i="1"/>
  <c r="EZ70" i="1" s="1"/>
  <c r="EW70" i="1"/>
  <c r="EU70" i="1" s="1"/>
  <c r="ER70" i="1"/>
  <c r="EP70" i="1" s="1"/>
  <c r="EM70" i="1"/>
  <c r="EK70" i="1" s="1"/>
  <c r="EH70" i="1"/>
  <c r="EF70" i="1" s="1"/>
  <c r="EC70" i="1"/>
  <c r="EA70" i="1" s="1"/>
  <c r="DX70" i="1"/>
  <c r="DV70" i="1" s="1"/>
  <c r="DS70" i="1"/>
  <c r="DQ70" i="1" s="1"/>
  <c r="DN70" i="1"/>
  <c r="DL70" i="1" s="1"/>
  <c r="DI70" i="1"/>
  <c r="DG70" i="1" s="1"/>
  <c r="DD70" i="1"/>
  <c r="DB70" i="1" s="1"/>
  <c r="CY70" i="1"/>
  <c r="CW70" i="1" s="1"/>
  <c r="CT70" i="1"/>
  <c r="CR70" i="1" s="1"/>
  <c r="CO70" i="1"/>
  <c r="CM70" i="1" s="1"/>
  <c r="CJ70" i="1"/>
  <c r="CH70" i="1" s="1"/>
  <c r="CE70" i="1"/>
  <c r="CC70" i="1" s="1"/>
  <c r="BZ70" i="1"/>
  <c r="BX70" i="1" s="1"/>
  <c r="BU70" i="1"/>
  <c r="BS70" i="1" s="1"/>
  <c r="BO70" i="1"/>
  <c r="BN70" i="1"/>
  <c r="BJ70" i="1"/>
  <c r="BI70" i="1"/>
  <c r="BE70" i="1"/>
  <c r="BD70" i="1"/>
  <c r="AY70" i="1"/>
  <c r="AU70" i="1"/>
  <c r="AT70" i="1"/>
  <c r="AP70" i="1"/>
  <c r="AO70" i="1"/>
  <c r="AK70" i="1"/>
  <c r="AJ70" i="1"/>
  <c r="AF70" i="1"/>
  <c r="AE70" i="1"/>
  <c r="AA70" i="1"/>
  <c r="Z70" i="1"/>
  <c r="Q70" i="1"/>
  <c r="FT69" i="1"/>
  <c r="FQ69" i="1"/>
  <c r="FO69" i="1" s="1"/>
  <c r="FL69" i="1"/>
  <c r="FJ69" i="1" s="1"/>
  <c r="FG69" i="1"/>
  <c r="FE69" i="1" s="1"/>
  <c r="FB69" i="1"/>
  <c r="EZ69" i="1" s="1"/>
  <c r="EW69" i="1"/>
  <c r="EU69" i="1" s="1"/>
  <c r="ER69" i="1"/>
  <c r="EP69" i="1" s="1"/>
  <c r="EM69" i="1"/>
  <c r="EK69" i="1" s="1"/>
  <c r="EH69" i="1"/>
  <c r="EF69" i="1" s="1"/>
  <c r="EC69" i="1"/>
  <c r="EA69" i="1" s="1"/>
  <c r="DX69" i="1"/>
  <c r="DV69" i="1" s="1"/>
  <c r="DS69" i="1"/>
  <c r="DQ69" i="1" s="1"/>
  <c r="DN69" i="1"/>
  <c r="DL69" i="1" s="1"/>
  <c r="DI69" i="1"/>
  <c r="DG69" i="1" s="1"/>
  <c r="DD69" i="1"/>
  <c r="DB69" i="1" s="1"/>
  <c r="CY69" i="1"/>
  <c r="CW69" i="1" s="1"/>
  <c r="CT69" i="1"/>
  <c r="CR69" i="1" s="1"/>
  <c r="CO69" i="1"/>
  <c r="CM69" i="1" s="1"/>
  <c r="CJ69" i="1"/>
  <c r="CH69" i="1" s="1"/>
  <c r="CE69" i="1"/>
  <c r="CC69" i="1" s="1"/>
  <c r="BZ69" i="1"/>
  <c r="BX69" i="1" s="1"/>
  <c r="BU69" i="1"/>
  <c r="BS69" i="1" s="1"/>
  <c r="BO69" i="1"/>
  <c r="BN69" i="1"/>
  <c r="BJ69" i="1"/>
  <c r="BI69" i="1"/>
  <c r="BE69" i="1"/>
  <c r="BD69" i="1"/>
  <c r="AY69" i="1"/>
  <c r="AU69" i="1"/>
  <c r="AT69" i="1"/>
  <c r="AP69" i="1"/>
  <c r="AO69" i="1"/>
  <c r="AK69" i="1"/>
  <c r="AJ69" i="1"/>
  <c r="AF69" i="1"/>
  <c r="AE69" i="1"/>
  <c r="AA69" i="1"/>
  <c r="Z69" i="1"/>
  <c r="Q69" i="1"/>
  <c r="FT518" i="1"/>
  <c r="FQ518" i="1"/>
  <c r="FO518" i="1" s="1"/>
  <c r="FL518" i="1"/>
  <c r="FJ518" i="1" s="1"/>
  <c r="FG518" i="1"/>
  <c r="FE518" i="1" s="1"/>
  <c r="FB518" i="1"/>
  <c r="EZ518" i="1" s="1"/>
  <c r="EW518" i="1"/>
  <c r="EU518" i="1" s="1"/>
  <c r="ER518" i="1"/>
  <c r="EP518" i="1" s="1"/>
  <c r="EM518" i="1"/>
  <c r="EK518" i="1" s="1"/>
  <c r="EH518" i="1"/>
  <c r="EF518" i="1" s="1"/>
  <c r="EC518" i="1"/>
  <c r="EA518" i="1" s="1"/>
  <c r="DX518" i="1"/>
  <c r="DV518" i="1" s="1"/>
  <c r="DS518" i="1"/>
  <c r="DQ518" i="1" s="1"/>
  <c r="DN518" i="1"/>
  <c r="DL518" i="1" s="1"/>
  <c r="DI518" i="1"/>
  <c r="DG518" i="1" s="1"/>
  <c r="DD518" i="1"/>
  <c r="DB518" i="1" s="1"/>
  <c r="CY518" i="1"/>
  <c r="CW518" i="1" s="1"/>
  <c r="CT518" i="1"/>
  <c r="CR518" i="1" s="1"/>
  <c r="CO518" i="1"/>
  <c r="CM518" i="1" s="1"/>
  <c r="CJ518" i="1"/>
  <c r="CH518" i="1" s="1"/>
  <c r="CE518" i="1"/>
  <c r="CC518" i="1" s="1"/>
  <c r="BZ518" i="1"/>
  <c r="BX518" i="1" s="1"/>
  <c r="BU518" i="1"/>
  <c r="BS518" i="1" s="1"/>
  <c r="BO518" i="1"/>
  <c r="BN518" i="1"/>
  <c r="BJ518" i="1"/>
  <c r="BI518" i="1"/>
  <c r="BD518" i="1"/>
  <c r="AY518" i="1"/>
  <c r="AU518" i="1"/>
  <c r="AT518" i="1"/>
  <c r="AP518" i="1"/>
  <c r="AO518" i="1"/>
  <c r="AK518" i="1"/>
  <c r="AJ518" i="1"/>
  <c r="AF518" i="1"/>
  <c r="AE518" i="1"/>
  <c r="AA518" i="1"/>
  <c r="Z518" i="1"/>
  <c r="Q518" i="1"/>
  <c r="FT68" i="1"/>
  <c r="FQ68" i="1"/>
  <c r="FO68" i="1" s="1"/>
  <c r="FL68" i="1"/>
  <c r="FJ68" i="1" s="1"/>
  <c r="FG68" i="1"/>
  <c r="FE68" i="1" s="1"/>
  <c r="FB68" i="1"/>
  <c r="EZ68" i="1" s="1"/>
  <c r="EW68" i="1"/>
  <c r="EU68" i="1" s="1"/>
  <c r="ER68" i="1"/>
  <c r="EP68" i="1" s="1"/>
  <c r="EM68" i="1"/>
  <c r="EK68" i="1" s="1"/>
  <c r="EH68" i="1"/>
  <c r="EF68" i="1" s="1"/>
  <c r="EC68" i="1"/>
  <c r="EA68" i="1" s="1"/>
  <c r="DX68" i="1"/>
  <c r="DV68" i="1" s="1"/>
  <c r="DS68" i="1"/>
  <c r="DQ68" i="1" s="1"/>
  <c r="DN68" i="1"/>
  <c r="DL68" i="1" s="1"/>
  <c r="DI68" i="1"/>
  <c r="DG68" i="1" s="1"/>
  <c r="DD68" i="1"/>
  <c r="DB68" i="1" s="1"/>
  <c r="CY68" i="1"/>
  <c r="CW68" i="1" s="1"/>
  <c r="CT68" i="1"/>
  <c r="CR68" i="1" s="1"/>
  <c r="CO68" i="1"/>
  <c r="CM68" i="1" s="1"/>
  <c r="CJ68" i="1"/>
  <c r="CH68" i="1" s="1"/>
  <c r="CE68" i="1"/>
  <c r="CC68" i="1" s="1"/>
  <c r="BZ68" i="1"/>
  <c r="BX68" i="1" s="1"/>
  <c r="BU68" i="1"/>
  <c r="BS68" i="1" s="1"/>
  <c r="BO68" i="1"/>
  <c r="BN68" i="1"/>
  <c r="BJ68" i="1"/>
  <c r="BI68" i="1"/>
  <c r="BE68" i="1"/>
  <c r="BD68" i="1"/>
  <c r="AY68" i="1"/>
  <c r="AU68" i="1"/>
  <c r="AT68" i="1"/>
  <c r="AP68" i="1"/>
  <c r="AO68" i="1"/>
  <c r="AK68" i="1"/>
  <c r="AJ68" i="1"/>
  <c r="AF68" i="1"/>
  <c r="AE68" i="1"/>
  <c r="AA68" i="1"/>
  <c r="Z68" i="1"/>
  <c r="Q68" i="1"/>
  <c r="FT67" i="1"/>
  <c r="FQ67" i="1"/>
  <c r="FO67" i="1" s="1"/>
  <c r="FL67" i="1"/>
  <c r="FJ67" i="1" s="1"/>
  <c r="FG67" i="1"/>
  <c r="FE67" i="1" s="1"/>
  <c r="FB67" i="1"/>
  <c r="EZ67" i="1" s="1"/>
  <c r="EW67" i="1"/>
  <c r="EU67" i="1" s="1"/>
  <c r="ER67" i="1"/>
  <c r="EP67" i="1" s="1"/>
  <c r="EM67" i="1"/>
  <c r="EK67" i="1" s="1"/>
  <c r="EH67" i="1"/>
  <c r="EF67" i="1" s="1"/>
  <c r="EC67" i="1"/>
  <c r="EA67" i="1" s="1"/>
  <c r="DX67" i="1"/>
  <c r="DV67" i="1" s="1"/>
  <c r="DS67" i="1"/>
  <c r="DQ67" i="1" s="1"/>
  <c r="DN67" i="1"/>
  <c r="DL67" i="1" s="1"/>
  <c r="DI67" i="1"/>
  <c r="DG67" i="1" s="1"/>
  <c r="DD67" i="1"/>
  <c r="DB67" i="1" s="1"/>
  <c r="CY67" i="1"/>
  <c r="CW67" i="1" s="1"/>
  <c r="CT67" i="1"/>
  <c r="CR67" i="1" s="1"/>
  <c r="CO67" i="1"/>
  <c r="CM67" i="1" s="1"/>
  <c r="CJ67" i="1"/>
  <c r="CH67" i="1" s="1"/>
  <c r="CE67" i="1"/>
  <c r="CC67" i="1" s="1"/>
  <c r="BZ67" i="1"/>
  <c r="BX67" i="1" s="1"/>
  <c r="BU67" i="1"/>
  <c r="BS67" i="1" s="1"/>
  <c r="BO67" i="1"/>
  <c r="BN67" i="1"/>
  <c r="BJ67" i="1"/>
  <c r="BI67" i="1"/>
  <c r="BE67" i="1"/>
  <c r="BD67" i="1"/>
  <c r="AY67" i="1"/>
  <c r="AU67" i="1"/>
  <c r="AT67" i="1"/>
  <c r="AP67" i="1"/>
  <c r="AO67" i="1"/>
  <c r="AK67" i="1"/>
  <c r="AJ67" i="1"/>
  <c r="AF67" i="1"/>
  <c r="AE67" i="1"/>
  <c r="AA67" i="1"/>
  <c r="Z67" i="1"/>
  <c r="Q67" i="1"/>
  <c r="FT66" i="1"/>
  <c r="FQ66" i="1"/>
  <c r="FO66" i="1" s="1"/>
  <c r="FL66" i="1"/>
  <c r="FJ66" i="1" s="1"/>
  <c r="FG66" i="1"/>
  <c r="FE66" i="1" s="1"/>
  <c r="FB66" i="1"/>
  <c r="EZ66" i="1" s="1"/>
  <c r="EW66" i="1"/>
  <c r="EU66" i="1" s="1"/>
  <c r="ER66" i="1"/>
  <c r="EP66" i="1" s="1"/>
  <c r="EM66" i="1"/>
  <c r="EK66" i="1" s="1"/>
  <c r="EH66" i="1"/>
  <c r="EF66" i="1" s="1"/>
  <c r="EC66" i="1"/>
  <c r="EA66" i="1" s="1"/>
  <c r="DX66" i="1"/>
  <c r="DV66" i="1" s="1"/>
  <c r="DS66" i="1"/>
  <c r="DQ66" i="1" s="1"/>
  <c r="DN66" i="1"/>
  <c r="DL66" i="1" s="1"/>
  <c r="DI66" i="1"/>
  <c r="DG66" i="1" s="1"/>
  <c r="DD66" i="1"/>
  <c r="DB66" i="1" s="1"/>
  <c r="CY66" i="1"/>
  <c r="CW66" i="1" s="1"/>
  <c r="CT66" i="1"/>
  <c r="CR66" i="1" s="1"/>
  <c r="CO66" i="1"/>
  <c r="CM66" i="1" s="1"/>
  <c r="CJ66" i="1"/>
  <c r="CH66" i="1" s="1"/>
  <c r="CE66" i="1"/>
  <c r="CC66" i="1" s="1"/>
  <c r="BZ66" i="1"/>
  <c r="BX66" i="1" s="1"/>
  <c r="BU66" i="1"/>
  <c r="BS66" i="1" s="1"/>
  <c r="BO66" i="1"/>
  <c r="BN66" i="1"/>
  <c r="BJ66" i="1"/>
  <c r="BI66" i="1"/>
  <c r="BD66" i="1"/>
  <c r="AY66" i="1"/>
  <c r="AU66" i="1"/>
  <c r="AT66" i="1"/>
  <c r="AP66" i="1"/>
  <c r="AO66" i="1"/>
  <c r="AK66" i="1"/>
  <c r="AJ66" i="1"/>
  <c r="AF66" i="1"/>
  <c r="AE66" i="1"/>
  <c r="AA66" i="1"/>
  <c r="Z66" i="1"/>
  <c r="Q66" i="1"/>
  <c r="FT517" i="1"/>
  <c r="FQ517" i="1"/>
  <c r="FO517" i="1" s="1"/>
  <c r="FL517" i="1"/>
  <c r="FJ517" i="1" s="1"/>
  <c r="FG517" i="1"/>
  <c r="FE517" i="1" s="1"/>
  <c r="FB517" i="1"/>
  <c r="EZ517" i="1" s="1"/>
  <c r="EW517" i="1"/>
  <c r="EU517" i="1" s="1"/>
  <c r="ER517" i="1"/>
  <c r="EP517" i="1" s="1"/>
  <c r="EM517" i="1"/>
  <c r="EK517" i="1" s="1"/>
  <c r="EH517" i="1"/>
  <c r="EF517" i="1" s="1"/>
  <c r="EC517" i="1"/>
  <c r="EA517" i="1" s="1"/>
  <c r="DX517" i="1"/>
  <c r="DV517" i="1" s="1"/>
  <c r="DS517" i="1"/>
  <c r="DQ517" i="1" s="1"/>
  <c r="DN517" i="1"/>
  <c r="DL517" i="1" s="1"/>
  <c r="DI517" i="1"/>
  <c r="DG517" i="1" s="1"/>
  <c r="DD517" i="1"/>
  <c r="DB517" i="1" s="1"/>
  <c r="CY517" i="1"/>
  <c r="CW517" i="1" s="1"/>
  <c r="CT517" i="1"/>
  <c r="CR517" i="1" s="1"/>
  <c r="CO517" i="1"/>
  <c r="CM517" i="1" s="1"/>
  <c r="CJ517" i="1"/>
  <c r="CH517" i="1" s="1"/>
  <c r="CE517" i="1"/>
  <c r="CC517" i="1" s="1"/>
  <c r="BZ517" i="1"/>
  <c r="BX517" i="1" s="1"/>
  <c r="BU517" i="1"/>
  <c r="BS517" i="1" s="1"/>
  <c r="BO517" i="1"/>
  <c r="BN517" i="1"/>
  <c r="BJ517" i="1"/>
  <c r="BI517" i="1"/>
  <c r="BD517" i="1"/>
  <c r="AY517" i="1"/>
  <c r="AU517" i="1"/>
  <c r="AT517" i="1"/>
  <c r="AP517" i="1"/>
  <c r="AO517" i="1"/>
  <c r="AK517" i="1"/>
  <c r="AJ517" i="1"/>
  <c r="AF517" i="1"/>
  <c r="AE517" i="1"/>
  <c r="AA517" i="1"/>
  <c r="Z517" i="1"/>
  <c r="Q517" i="1"/>
  <c r="FT516" i="1"/>
  <c r="FQ516" i="1"/>
  <c r="FO516" i="1" s="1"/>
  <c r="FL516" i="1"/>
  <c r="FJ516" i="1" s="1"/>
  <c r="FG516" i="1"/>
  <c r="FE516" i="1" s="1"/>
  <c r="FB516" i="1"/>
  <c r="EZ516" i="1" s="1"/>
  <c r="EW516" i="1"/>
  <c r="EU516" i="1" s="1"/>
  <c r="ER516" i="1"/>
  <c r="EP516" i="1" s="1"/>
  <c r="EM516" i="1"/>
  <c r="EK516" i="1" s="1"/>
  <c r="EH516" i="1"/>
  <c r="EF516" i="1" s="1"/>
  <c r="EC516" i="1"/>
  <c r="EA516" i="1" s="1"/>
  <c r="DX516" i="1"/>
  <c r="DV516" i="1" s="1"/>
  <c r="DS516" i="1"/>
  <c r="DQ516" i="1" s="1"/>
  <c r="DN516" i="1"/>
  <c r="DL516" i="1" s="1"/>
  <c r="DI516" i="1"/>
  <c r="DG516" i="1" s="1"/>
  <c r="DD516" i="1"/>
  <c r="DB516" i="1" s="1"/>
  <c r="CY516" i="1"/>
  <c r="CW516" i="1" s="1"/>
  <c r="CT516" i="1"/>
  <c r="CR516" i="1" s="1"/>
  <c r="CO516" i="1"/>
  <c r="CM516" i="1" s="1"/>
  <c r="CJ516" i="1"/>
  <c r="CH516" i="1" s="1"/>
  <c r="CE516" i="1"/>
  <c r="CC516" i="1" s="1"/>
  <c r="BZ516" i="1"/>
  <c r="BX516" i="1" s="1"/>
  <c r="BU516" i="1"/>
  <c r="BS516" i="1" s="1"/>
  <c r="BO516" i="1"/>
  <c r="BN516" i="1"/>
  <c r="BJ516" i="1"/>
  <c r="BI516" i="1"/>
  <c r="BE516" i="1"/>
  <c r="BD516" i="1"/>
  <c r="AY516" i="1"/>
  <c r="AU516" i="1"/>
  <c r="AT516" i="1"/>
  <c r="AP516" i="1"/>
  <c r="AO516" i="1"/>
  <c r="AK516" i="1"/>
  <c r="AJ516" i="1"/>
  <c r="AF516" i="1"/>
  <c r="AE516" i="1"/>
  <c r="AA516" i="1"/>
  <c r="Z516" i="1"/>
  <c r="Q516" i="1"/>
  <c r="FT64" i="1"/>
  <c r="FQ64" i="1"/>
  <c r="FO64" i="1" s="1"/>
  <c r="FL64" i="1"/>
  <c r="FJ64" i="1" s="1"/>
  <c r="FG64" i="1"/>
  <c r="FE64" i="1" s="1"/>
  <c r="FB64" i="1"/>
  <c r="EZ64" i="1" s="1"/>
  <c r="EW64" i="1"/>
  <c r="EU64" i="1" s="1"/>
  <c r="ER64" i="1"/>
  <c r="EP64" i="1" s="1"/>
  <c r="EM64" i="1"/>
  <c r="EK64" i="1" s="1"/>
  <c r="EH64" i="1"/>
  <c r="EF64" i="1" s="1"/>
  <c r="EC64" i="1"/>
  <c r="EA64" i="1" s="1"/>
  <c r="DX64" i="1"/>
  <c r="DV64" i="1" s="1"/>
  <c r="DS64" i="1"/>
  <c r="DQ64" i="1" s="1"/>
  <c r="DN64" i="1"/>
  <c r="DL64" i="1" s="1"/>
  <c r="DI64" i="1"/>
  <c r="DG64" i="1" s="1"/>
  <c r="DD64" i="1"/>
  <c r="DB64" i="1" s="1"/>
  <c r="CY64" i="1"/>
  <c r="CW64" i="1" s="1"/>
  <c r="CT64" i="1"/>
  <c r="CR64" i="1" s="1"/>
  <c r="CO64" i="1"/>
  <c r="CM64" i="1" s="1"/>
  <c r="CJ64" i="1"/>
  <c r="CH64" i="1" s="1"/>
  <c r="CE64" i="1"/>
  <c r="CC64" i="1" s="1"/>
  <c r="BZ64" i="1"/>
  <c r="BX64" i="1" s="1"/>
  <c r="BU64" i="1"/>
  <c r="BS64" i="1" s="1"/>
  <c r="BO64" i="1"/>
  <c r="BN64" i="1"/>
  <c r="BJ64" i="1"/>
  <c r="BI64" i="1"/>
  <c r="BE64" i="1"/>
  <c r="BD64" i="1"/>
  <c r="AY64" i="1"/>
  <c r="AU64" i="1"/>
  <c r="AT64" i="1"/>
  <c r="AP64" i="1"/>
  <c r="AO64" i="1"/>
  <c r="AK64" i="1"/>
  <c r="AJ64" i="1"/>
  <c r="AF64" i="1"/>
  <c r="AE64" i="1"/>
  <c r="AA64" i="1"/>
  <c r="Z64" i="1"/>
  <c r="Q64" i="1"/>
  <c r="FT63" i="1"/>
  <c r="FQ63" i="1"/>
  <c r="FO63" i="1" s="1"/>
  <c r="FL63" i="1"/>
  <c r="FJ63" i="1" s="1"/>
  <c r="FG63" i="1"/>
  <c r="FE63" i="1" s="1"/>
  <c r="FB63" i="1"/>
  <c r="EZ63" i="1" s="1"/>
  <c r="EW63" i="1"/>
  <c r="EU63" i="1" s="1"/>
  <c r="ER63" i="1"/>
  <c r="EP63" i="1" s="1"/>
  <c r="EM63" i="1"/>
  <c r="EK63" i="1" s="1"/>
  <c r="EH63" i="1"/>
  <c r="EF63" i="1" s="1"/>
  <c r="EC63" i="1"/>
  <c r="EA63" i="1" s="1"/>
  <c r="DX63" i="1"/>
  <c r="DV63" i="1" s="1"/>
  <c r="DS63" i="1"/>
  <c r="DQ63" i="1" s="1"/>
  <c r="DN63" i="1"/>
  <c r="DL63" i="1" s="1"/>
  <c r="DI63" i="1"/>
  <c r="DG63" i="1" s="1"/>
  <c r="DD63" i="1"/>
  <c r="DB63" i="1" s="1"/>
  <c r="CY63" i="1"/>
  <c r="CW63" i="1" s="1"/>
  <c r="CT63" i="1"/>
  <c r="CR63" i="1" s="1"/>
  <c r="CO63" i="1"/>
  <c r="CM63" i="1" s="1"/>
  <c r="CJ63" i="1"/>
  <c r="CH63" i="1" s="1"/>
  <c r="CE63" i="1"/>
  <c r="CC63" i="1" s="1"/>
  <c r="BZ63" i="1"/>
  <c r="BX63" i="1" s="1"/>
  <c r="BU63" i="1"/>
  <c r="BS63" i="1" s="1"/>
  <c r="BO63" i="1"/>
  <c r="BN63" i="1"/>
  <c r="BJ63" i="1"/>
  <c r="BI63" i="1"/>
  <c r="BE63" i="1"/>
  <c r="BD63" i="1"/>
  <c r="AY63" i="1"/>
  <c r="AU63" i="1"/>
  <c r="AT63" i="1"/>
  <c r="AP63" i="1"/>
  <c r="AO63" i="1"/>
  <c r="AK63" i="1"/>
  <c r="AJ63" i="1"/>
  <c r="AF63" i="1"/>
  <c r="AE63" i="1"/>
  <c r="AA63" i="1"/>
  <c r="Z63" i="1"/>
  <c r="Q63" i="1"/>
  <c r="FT62" i="1"/>
  <c r="FQ62" i="1"/>
  <c r="FO62" i="1" s="1"/>
  <c r="FL62" i="1"/>
  <c r="FJ62" i="1" s="1"/>
  <c r="FG62" i="1"/>
  <c r="FE62" i="1" s="1"/>
  <c r="FB62" i="1"/>
  <c r="EZ62" i="1" s="1"/>
  <c r="EW62" i="1"/>
  <c r="EU62" i="1" s="1"/>
  <c r="ER62" i="1"/>
  <c r="EP62" i="1" s="1"/>
  <c r="EM62" i="1"/>
  <c r="EK62" i="1" s="1"/>
  <c r="EH62" i="1"/>
  <c r="EF62" i="1" s="1"/>
  <c r="EC62" i="1"/>
  <c r="EA62" i="1" s="1"/>
  <c r="DX62" i="1"/>
  <c r="DV62" i="1" s="1"/>
  <c r="DS62" i="1"/>
  <c r="DQ62" i="1" s="1"/>
  <c r="DN62" i="1"/>
  <c r="DL62" i="1" s="1"/>
  <c r="DI62" i="1"/>
  <c r="DG62" i="1" s="1"/>
  <c r="DD62" i="1"/>
  <c r="DB62" i="1" s="1"/>
  <c r="CY62" i="1"/>
  <c r="CW62" i="1" s="1"/>
  <c r="CT62" i="1"/>
  <c r="CR62" i="1" s="1"/>
  <c r="CO62" i="1"/>
  <c r="CM62" i="1" s="1"/>
  <c r="CJ62" i="1"/>
  <c r="CH62" i="1" s="1"/>
  <c r="CE62" i="1"/>
  <c r="CC62" i="1" s="1"/>
  <c r="BZ62" i="1"/>
  <c r="BX62" i="1" s="1"/>
  <c r="BU62" i="1"/>
  <c r="BS62" i="1" s="1"/>
  <c r="BO62" i="1"/>
  <c r="BN62" i="1"/>
  <c r="BJ62" i="1"/>
  <c r="BI62" i="1"/>
  <c r="BE62" i="1"/>
  <c r="BD62" i="1"/>
  <c r="AY62" i="1"/>
  <c r="AU62" i="1"/>
  <c r="AT62" i="1"/>
  <c r="AP62" i="1"/>
  <c r="AO62" i="1"/>
  <c r="AK62" i="1"/>
  <c r="AJ62" i="1"/>
  <c r="AF62" i="1"/>
  <c r="AE62" i="1"/>
  <c r="AA62" i="1"/>
  <c r="Z62" i="1"/>
  <c r="Q62" i="1"/>
  <c r="FT61" i="1"/>
  <c r="FQ61" i="1"/>
  <c r="FO61" i="1" s="1"/>
  <c r="FL61" i="1"/>
  <c r="FJ61" i="1" s="1"/>
  <c r="FG61" i="1"/>
  <c r="FE61" i="1" s="1"/>
  <c r="FB61" i="1"/>
  <c r="EZ61" i="1" s="1"/>
  <c r="EW61" i="1"/>
  <c r="EU61" i="1" s="1"/>
  <c r="ER61" i="1"/>
  <c r="EP61" i="1" s="1"/>
  <c r="EM61" i="1"/>
  <c r="EK61" i="1" s="1"/>
  <c r="EH61" i="1"/>
  <c r="EF61" i="1" s="1"/>
  <c r="EC61" i="1"/>
  <c r="EA61" i="1" s="1"/>
  <c r="DX61" i="1"/>
  <c r="DV61" i="1" s="1"/>
  <c r="DS61" i="1"/>
  <c r="DQ61" i="1" s="1"/>
  <c r="DN61" i="1"/>
  <c r="DL61" i="1" s="1"/>
  <c r="DI61" i="1"/>
  <c r="DG61" i="1" s="1"/>
  <c r="DD61" i="1"/>
  <c r="DB61" i="1" s="1"/>
  <c r="CY61" i="1"/>
  <c r="CW61" i="1" s="1"/>
  <c r="CT61" i="1"/>
  <c r="CR61" i="1" s="1"/>
  <c r="CO61" i="1"/>
  <c r="CM61" i="1" s="1"/>
  <c r="CJ61" i="1"/>
  <c r="CH61" i="1" s="1"/>
  <c r="CE61" i="1"/>
  <c r="CC61" i="1" s="1"/>
  <c r="BZ61" i="1"/>
  <c r="BX61" i="1" s="1"/>
  <c r="BU61" i="1"/>
  <c r="BS61" i="1" s="1"/>
  <c r="BO61" i="1"/>
  <c r="BN61" i="1"/>
  <c r="BJ61" i="1"/>
  <c r="BI61" i="1"/>
  <c r="BE61" i="1"/>
  <c r="BD61" i="1"/>
  <c r="AY61" i="1"/>
  <c r="AU61" i="1"/>
  <c r="AT61" i="1"/>
  <c r="AP61" i="1"/>
  <c r="AO61" i="1"/>
  <c r="AK61" i="1"/>
  <c r="AJ61" i="1"/>
  <c r="AF61" i="1"/>
  <c r="AE61" i="1"/>
  <c r="AA61" i="1"/>
  <c r="Z61" i="1"/>
  <c r="Q61" i="1"/>
  <c r="FT60" i="1"/>
  <c r="FQ60" i="1"/>
  <c r="FO60" i="1" s="1"/>
  <c r="FL60" i="1"/>
  <c r="FJ60" i="1" s="1"/>
  <c r="FG60" i="1"/>
  <c r="FE60" i="1" s="1"/>
  <c r="FB60" i="1"/>
  <c r="EZ60" i="1" s="1"/>
  <c r="EW60" i="1"/>
  <c r="EU60" i="1" s="1"/>
  <c r="ER60" i="1"/>
  <c r="EP60" i="1" s="1"/>
  <c r="EM60" i="1"/>
  <c r="EK60" i="1" s="1"/>
  <c r="EH60" i="1"/>
  <c r="EF60" i="1" s="1"/>
  <c r="EC60" i="1"/>
  <c r="EA60" i="1" s="1"/>
  <c r="DX60" i="1"/>
  <c r="DV60" i="1" s="1"/>
  <c r="DS60" i="1"/>
  <c r="DQ60" i="1" s="1"/>
  <c r="DN60" i="1"/>
  <c r="DL60" i="1" s="1"/>
  <c r="DI60" i="1"/>
  <c r="DG60" i="1" s="1"/>
  <c r="DD60" i="1"/>
  <c r="DB60" i="1" s="1"/>
  <c r="CY60" i="1"/>
  <c r="CW60" i="1" s="1"/>
  <c r="CT60" i="1"/>
  <c r="CR60" i="1" s="1"/>
  <c r="CO60" i="1"/>
  <c r="CM60" i="1" s="1"/>
  <c r="CJ60" i="1"/>
  <c r="CH60" i="1" s="1"/>
  <c r="CE60" i="1"/>
  <c r="CC60" i="1" s="1"/>
  <c r="BZ60" i="1"/>
  <c r="BX60" i="1" s="1"/>
  <c r="BU60" i="1"/>
  <c r="BS60" i="1" s="1"/>
  <c r="BO60" i="1"/>
  <c r="BN60" i="1"/>
  <c r="BJ60" i="1"/>
  <c r="BI60" i="1"/>
  <c r="BE60" i="1"/>
  <c r="BD60" i="1"/>
  <c r="AY60" i="1"/>
  <c r="AU60" i="1"/>
  <c r="AT60" i="1"/>
  <c r="AP60" i="1"/>
  <c r="AO60" i="1"/>
  <c r="AK60" i="1"/>
  <c r="AJ60" i="1"/>
  <c r="AF60" i="1"/>
  <c r="AE60" i="1"/>
  <c r="AA60" i="1"/>
  <c r="Z60" i="1"/>
  <c r="Q60" i="1"/>
  <c r="FT59" i="1"/>
  <c r="FQ59" i="1"/>
  <c r="FO59" i="1" s="1"/>
  <c r="FL59" i="1"/>
  <c r="FJ59" i="1" s="1"/>
  <c r="FG59" i="1"/>
  <c r="FE59" i="1" s="1"/>
  <c r="FB59" i="1"/>
  <c r="EZ59" i="1" s="1"/>
  <c r="EW59" i="1"/>
  <c r="EU59" i="1" s="1"/>
  <c r="ER59" i="1"/>
  <c r="EP59" i="1" s="1"/>
  <c r="EM59" i="1"/>
  <c r="EK59" i="1" s="1"/>
  <c r="EH59" i="1"/>
  <c r="EF59" i="1" s="1"/>
  <c r="EC59" i="1"/>
  <c r="EA59" i="1" s="1"/>
  <c r="DX59" i="1"/>
  <c r="DV59" i="1" s="1"/>
  <c r="DS59" i="1"/>
  <c r="DQ59" i="1" s="1"/>
  <c r="DN59" i="1"/>
  <c r="DL59" i="1" s="1"/>
  <c r="DI59" i="1"/>
  <c r="DG59" i="1" s="1"/>
  <c r="DD59" i="1"/>
  <c r="DB59" i="1" s="1"/>
  <c r="CY59" i="1"/>
  <c r="CW59" i="1" s="1"/>
  <c r="CT59" i="1"/>
  <c r="CR59" i="1" s="1"/>
  <c r="CO59" i="1"/>
  <c r="CM59" i="1" s="1"/>
  <c r="CJ59" i="1"/>
  <c r="CH59" i="1" s="1"/>
  <c r="CE59" i="1"/>
  <c r="CC59" i="1" s="1"/>
  <c r="BZ59" i="1"/>
  <c r="BX59" i="1" s="1"/>
  <c r="BU59" i="1"/>
  <c r="BS59" i="1" s="1"/>
  <c r="BO59" i="1"/>
  <c r="BN59" i="1"/>
  <c r="BJ59" i="1"/>
  <c r="BI59" i="1"/>
  <c r="BD59" i="1"/>
  <c r="AY59" i="1"/>
  <c r="AU59" i="1"/>
  <c r="AT59" i="1"/>
  <c r="AP59" i="1"/>
  <c r="AO59" i="1"/>
  <c r="AK59" i="1"/>
  <c r="AJ59" i="1"/>
  <c r="AF59" i="1"/>
  <c r="AE59" i="1"/>
  <c r="AA59" i="1"/>
  <c r="Z59" i="1"/>
  <c r="Q59" i="1"/>
  <c r="FT515" i="1"/>
  <c r="FQ515" i="1"/>
  <c r="FO515" i="1" s="1"/>
  <c r="FL515" i="1"/>
  <c r="FJ515" i="1" s="1"/>
  <c r="FG515" i="1"/>
  <c r="FE515" i="1" s="1"/>
  <c r="FB515" i="1"/>
  <c r="EZ515" i="1" s="1"/>
  <c r="EW515" i="1"/>
  <c r="EU515" i="1" s="1"/>
  <c r="ER515" i="1"/>
  <c r="EP515" i="1" s="1"/>
  <c r="EM515" i="1"/>
  <c r="EK515" i="1" s="1"/>
  <c r="EH515" i="1"/>
  <c r="EF515" i="1" s="1"/>
  <c r="EC515" i="1"/>
  <c r="EA515" i="1" s="1"/>
  <c r="DX515" i="1"/>
  <c r="DV515" i="1" s="1"/>
  <c r="DS515" i="1"/>
  <c r="DQ515" i="1" s="1"/>
  <c r="DN515" i="1"/>
  <c r="DL515" i="1" s="1"/>
  <c r="DI515" i="1"/>
  <c r="DG515" i="1" s="1"/>
  <c r="DD515" i="1"/>
  <c r="DB515" i="1" s="1"/>
  <c r="CY515" i="1"/>
  <c r="CW515" i="1" s="1"/>
  <c r="CT515" i="1"/>
  <c r="CR515" i="1" s="1"/>
  <c r="CO515" i="1"/>
  <c r="CM515" i="1" s="1"/>
  <c r="CJ515" i="1"/>
  <c r="CH515" i="1" s="1"/>
  <c r="CE515" i="1"/>
  <c r="CC515" i="1" s="1"/>
  <c r="BZ515" i="1"/>
  <c r="BX515" i="1" s="1"/>
  <c r="BU515" i="1"/>
  <c r="BS515" i="1" s="1"/>
  <c r="BO515" i="1"/>
  <c r="BN515" i="1"/>
  <c r="BJ515" i="1"/>
  <c r="BI515" i="1"/>
  <c r="BE515" i="1"/>
  <c r="BD515" i="1"/>
  <c r="AY515" i="1"/>
  <c r="AU515" i="1"/>
  <c r="AT515" i="1"/>
  <c r="AP515" i="1"/>
  <c r="AO515" i="1"/>
  <c r="AK515" i="1"/>
  <c r="AJ515" i="1"/>
  <c r="AF515" i="1"/>
  <c r="AE515" i="1"/>
  <c r="AA515" i="1"/>
  <c r="Z515" i="1"/>
  <c r="Q515" i="1"/>
  <c r="FT514" i="1"/>
  <c r="FQ514" i="1"/>
  <c r="FO514" i="1" s="1"/>
  <c r="FL514" i="1"/>
  <c r="FJ514" i="1" s="1"/>
  <c r="FG514" i="1"/>
  <c r="FE514" i="1" s="1"/>
  <c r="FB514" i="1"/>
  <c r="EZ514" i="1" s="1"/>
  <c r="EW514" i="1"/>
  <c r="EU514" i="1" s="1"/>
  <c r="ER514" i="1"/>
  <c r="EP514" i="1" s="1"/>
  <c r="EM514" i="1"/>
  <c r="EK514" i="1" s="1"/>
  <c r="EH514" i="1"/>
  <c r="EF514" i="1" s="1"/>
  <c r="EC514" i="1"/>
  <c r="EA514" i="1" s="1"/>
  <c r="DX514" i="1"/>
  <c r="DV514" i="1" s="1"/>
  <c r="DS514" i="1"/>
  <c r="DQ514" i="1" s="1"/>
  <c r="DN514" i="1"/>
  <c r="DL514" i="1" s="1"/>
  <c r="DI514" i="1"/>
  <c r="DG514" i="1" s="1"/>
  <c r="DD514" i="1"/>
  <c r="DB514" i="1" s="1"/>
  <c r="CY514" i="1"/>
  <c r="CW514" i="1" s="1"/>
  <c r="CT514" i="1"/>
  <c r="CR514" i="1" s="1"/>
  <c r="CO514" i="1"/>
  <c r="CM514" i="1" s="1"/>
  <c r="CJ514" i="1"/>
  <c r="CH514" i="1" s="1"/>
  <c r="CE514" i="1"/>
  <c r="CC514" i="1" s="1"/>
  <c r="BZ514" i="1"/>
  <c r="BX514" i="1" s="1"/>
  <c r="BU514" i="1"/>
  <c r="BS514" i="1" s="1"/>
  <c r="BO514" i="1"/>
  <c r="BN514" i="1"/>
  <c r="BJ514" i="1"/>
  <c r="BI514" i="1"/>
  <c r="BE514" i="1"/>
  <c r="BD514" i="1"/>
  <c r="AY514" i="1"/>
  <c r="AU514" i="1"/>
  <c r="AT514" i="1"/>
  <c r="AP514" i="1"/>
  <c r="AO514" i="1"/>
  <c r="AK514" i="1"/>
  <c r="AJ514" i="1"/>
  <c r="AF514" i="1"/>
  <c r="AE514" i="1"/>
  <c r="AA514" i="1"/>
  <c r="Z514" i="1"/>
  <c r="Q514" i="1"/>
  <c r="FT513" i="1"/>
  <c r="FQ513" i="1"/>
  <c r="FO513" i="1" s="1"/>
  <c r="FL513" i="1"/>
  <c r="FJ513" i="1" s="1"/>
  <c r="FG513" i="1"/>
  <c r="FE513" i="1" s="1"/>
  <c r="FB513" i="1"/>
  <c r="EZ513" i="1" s="1"/>
  <c r="EW513" i="1"/>
  <c r="EU513" i="1" s="1"/>
  <c r="ER513" i="1"/>
  <c r="EP513" i="1" s="1"/>
  <c r="EM513" i="1"/>
  <c r="EK513" i="1" s="1"/>
  <c r="EH513" i="1"/>
  <c r="EF513" i="1" s="1"/>
  <c r="EC513" i="1"/>
  <c r="EA513" i="1" s="1"/>
  <c r="DX513" i="1"/>
  <c r="DV513" i="1" s="1"/>
  <c r="DS513" i="1"/>
  <c r="DQ513" i="1" s="1"/>
  <c r="DN513" i="1"/>
  <c r="DL513" i="1" s="1"/>
  <c r="DI513" i="1"/>
  <c r="DG513" i="1" s="1"/>
  <c r="DD513" i="1"/>
  <c r="DB513" i="1" s="1"/>
  <c r="CY513" i="1"/>
  <c r="CW513" i="1" s="1"/>
  <c r="CT513" i="1"/>
  <c r="CR513" i="1" s="1"/>
  <c r="CO513" i="1"/>
  <c r="CM513" i="1" s="1"/>
  <c r="CJ513" i="1"/>
  <c r="CH513" i="1" s="1"/>
  <c r="CE513" i="1"/>
  <c r="CC513" i="1" s="1"/>
  <c r="BZ513" i="1"/>
  <c r="BX513" i="1" s="1"/>
  <c r="BU513" i="1"/>
  <c r="BS513" i="1" s="1"/>
  <c r="BO513" i="1"/>
  <c r="BN513" i="1"/>
  <c r="BJ513" i="1"/>
  <c r="BI513" i="1"/>
  <c r="BE513" i="1"/>
  <c r="BD513" i="1"/>
  <c r="AY513" i="1"/>
  <c r="AU513" i="1"/>
  <c r="AT513" i="1"/>
  <c r="AP513" i="1"/>
  <c r="AO513" i="1"/>
  <c r="AK513" i="1"/>
  <c r="AJ513" i="1"/>
  <c r="AF513" i="1"/>
  <c r="AE513" i="1"/>
  <c r="AA513" i="1"/>
  <c r="Z513" i="1"/>
  <c r="Q513" i="1"/>
  <c r="FT512" i="1"/>
  <c r="FQ512" i="1"/>
  <c r="FO512" i="1" s="1"/>
  <c r="FL512" i="1"/>
  <c r="FJ512" i="1" s="1"/>
  <c r="FG512" i="1"/>
  <c r="FE512" i="1" s="1"/>
  <c r="FB512" i="1"/>
  <c r="EZ512" i="1" s="1"/>
  <c r="EW512" i="1"/>
  <c r="EU512" i="1" s="1"/>
  <c r="ER512" i="1"/>
  <c r="EP512" i="1" s="1"/>
  <c r="EM512" i="1"/>
  <c r="EK512" i="1" s="1"/>
  <c r="EH512" i="1"/>
  <c r="EF512" i="1" s="1"/>
  <c r="EC512" i="1"/>
  <c r="EA512" i="1" s="1"/>
  <c r="DX512" i="1"/>
  <c r="DV512" i="1" s="1"/>
  <c r="DS512" i="1"/>
  <c r="DQ512" i="1" s="1"/>
  <c r="DN512" i="1"/>
  <c r="DL512" i="1" s="1"/>
  <c r="DI512" i="1"/>
  <c r="DG512" i="1" s="1"/>
  <c r="DD512" i="1"/>
  <c r="DB512" i="1" s="1"/>
  <c r="CY512" i="1"/>
  <c r="CW512" i="1" s="1"/>
  <c r="CT512" i="1"/>
  <c r="CR512" i="1" s="1"/>
  <c r="CO512" i="1"/>
  <c r="CM512" i="1" s="1"/>
  <c r="CJ512" i="1"/>
  <c r="CH512" i="1" s="1"/>
  <c r="CE512" i="1"/>
  <c r="CC512" i="1" s="1"/>
  <c r="BZ512" i="1"/>
  <c r="BX512" i="1" s="1"/>
  <c r="BU512" i="1"/>
  <c r="BS512" i="1" s="1"/>
  <c r="BO512" i="1"/>
  <c r="BN512" i="1"/>
  <c r="BJ512" i="1"/>
  <c r="BI512" i="1"/>
  <c r="BE512" i="1"/>
  <c r="BD512" i="1"/>
  <c r="AY512" i="1"/>
  <c r="AU512" i="1"/>
  <c r="AT512" i="1"/>
  <c r="AP512" i="1"/>
  <c r="AO512" i="1"/>
  <c r="AK512" i="1"/>
  <c r="AJ512" i="1"/>
  <c r="AF512" i="1"/>
  <c r="AE512" i="1"/>
  <c r="AA512" i="1"/>
  <c r="Z512" i="1"/>
  <c r="Q512" i="1"/>
  <c r="FT511" i="1"/>
  <c r="FQ511" i="1"/>
  <c r="FO511" i="1" s="1"/>
  <c r="FL511" i="1"/>
  <c r="FJ511" i="1" s="1"/>
  <c r="FG511" i="1"/>
  <c r="FE511" i="1" s="1"/>
  <c r="FB511" i="1"/>
  <c r="EZ511" i="1" s="1"/>
  <c r="EW511" i="1"/>
  <c r="EU511" i="1" s="1"/>
  <c r="ER511" i="1"/>
  <c r="EP511" i="1" s="1"/>
  <c r="EM511" i="1"/>
  <c r="EK511" i="1" s="1"/>
  <c r="EH511" i="1"/>
  <c r="EF511" i="1" s="1"/>
  <c r="EC511" i="1"/>
  <c r="EA511" i="1" s="1"/>
  <c r="DX511" i="1"/>
  <c r="DV511" i="1" s="1"/>
  <c r="DS511" i="1"/>
  <c r="DQ511" i="1" s="1"/>
  <c r="DN511" i="1"/>
  <c r="DL511" i="1" s="1"/>
  <c r="DI511" i="1"/>
  <c r="DG511" i="1" s="1"/>
  <c r="DD511" i="1"/>
  <c r="DB511" i="1" s="1"/>
  <c r="CY511" i="1"/>
  <c r="CW511" i="1" s="1"/>
  <c r="CT511" i="1"/>
  <c r="CR511" i="1" s="1"/>
  <c r="CO511" i="1"/>
  <c r="CM511" i="1" s="1"/>
  <c r="CJ511" i="1"/>
  <c r="CH511" i="1" s="1"/>
  <c r="CE511" i="1"/>
  <c r="CC511" i="1" s="1"/>
  <c r="BZ511" i="1"/>
  <c r="BX511" i="1" s="1"/>
  <c r="BU511" i="1"/>
  <c r="BS511" i="1" s="1"/>
  <c r="BO511" i="1"/>
  <c r="BN511" i="1"/>
  <c r="BJ511" i="1"/>
  <c r="BI511" i="1"/>
  <c r="BE511" i="1"/>
  <c r="BD511" i="1"/>
  <c r="AY511" i="1"/>
  <c r="AU511" i="1"/>
  <c r="AT511" i="1"/>
  <c r="AP511" i="1"/>
  <c r="AO511" i="1"/>
  <c r="AK511" i="1"/>
  <c r="AJ511" i="1"/>
  <c r="AF511" i="1"/>
  <c r="AE511" i="1"/>
  <c r="AA511" i="1"/>
  <c r="Z511" i="1"/>
  <c r="Q511" i="1"/>
  <c r="FT58" i="1"/>
  <c r="FQ58" i="1"/>
  <c r="FO58" i="1" s="1"/>
  <c r="FL58" i="1"/>
  <c r="FJ58" i="1" s="1"/>
  <c r="FG58" i="1"/>
  <c r="FE58" i="1" s="1"/>
  <c r="FB58" i="1"/>
  <c r="EZ58" i="1" s="1"/>
  <c r="EW58" i="1"/>
  <c r="EU58" i="1" s="1"/>
  <c r="ER58" i="1"/>
  <c r="EP58" i="1" s="1"/>
  <c r="EM58" i="1"/>
  <c r="EK58" i="1" s="1"/>
  <c r="EH58" i="1"/>
  <c r="EF58" i="1" s="1"/>
  <c r="EC58" i="1"/>
  <c r="EA58" i="1" s="1"/>
  <c r="DX58" i="1"/>
  <c r="DV58" i="1" s="1"/>
  <c r="DS58" i="1"/>
  <c r="DQ58" i="1" s="1"/>
  <c r="DN58" i="1"/>
  <c r="DL58" i="1" s="1"/>
  <c r="DI58" i="1"/>
  <c r="DG58" i="1" s="1"/>
  <c r="DD58" i="1"/>
  <c r="DB58" i="1" s="1"/>
  <c r="CY58" i="1"/>
  <c r="CW58" i="1" s="1"/>
  <c r="CT58" i="1"/>
  <c r="CR58" i="1" s="1"/>
  <c r="CO58" i="1"/>
  <c r="CM58" i="1" s="1"/>
  <c r="CJ58" i="1"/>
  <c r="CH58" i="1" s="1"/>
  <c r="CE58" i="1"/>
  <c r="CC58" i="1" s="1"/>
  <c r="BZ58" i="1"/>
  <c r="BX58" i="1" s="1"/>
  <c r="BU58" i="1"/>
  <c r="BS58" i="1" s="1"/>
  <c r="BO58" i="1"/>
  <c r="BN58" i="1"/>
  <c r="BJ58" i="1"/>
  <c r="BI58" i="1"/>
  <c r="BE58" i="1"/>
  <c r="BD58" i="1"/>
  <c r="AY58" i="1"/>
  <c r="AU58" i="1"/>
  <c r="AT58" i="1"/>
  <c r="AP58" i="1"/>
  <c r="AO58" i="1"/>
  <c r="AK58" i="1"/>
  <c r="AJ58" i="1"/>
  <c r="AF58" i="1"/>
  <c r="AE58" i="1"/>
  <c r="AA58" i="1"/>
  <c r="Z58" i="1"/>
  <c r="Q58" i="1"/>
  <c r="FT510" i="1"/>
  <c r="FQ510" i="1"/>
  <c r="FO510" i="1" s="1"/>
  <c r="FL510" i="1"/>
  <c r="FJ510" i="1" s="1"/>
  <c r="FG510" i="1"/>
  <c r="FE510" i="1" s="1"/>
  <c r="FB510" i="1"/>
  <c r="EZ510" i="1" s="1"/>
  <c r="EW510" i="1"/>
  <c r="EU510" i="1" s="1"/>
  <c r="ER510" i="1"/>
  <c r="EP510" i="1" s="1"/>
  <c r="EM510" i="1"/>
  <c r="EK510" i="1" s="1"/>
  <c r="EH510" i="1"/>
  <c r="EF510" i="1" s="1"/>
  <c r="EC510" i="1"/>
  <c r="EA510" i="1" s="1"/>
  <c r="DX510" i="1"/>
  <c r="DV510" i="1" s="1"/>
  <c r="DS510" i="1"/>
  <c r="DQ510" i="1" s="1"/>
  <c r="DN510" i="1"/>
  <c r="DL510" i="1" s="1"/>
  <c r="DI510" i="1"/>
  <c r="DG510" i="1" s="1"/>
  <c r="DD510" i="1"/>
  <c r="DB510" i="1" s="1"/>
  <c r="CY510" i="1"/>
  <c r="CW510" i="1" s="1"/>
  <c r="CT510" i="1"/>
  <c r="CR510" i="1" s="1"/>
  <c r="CO510" i="1"/>
  <c r="CM510" i="1" s="1"/>
  <c r="CJ510" i="1"/>
  <c r="CH510" i="1" s="1"/>
  <c r="CE510" i="1"/>
  <c r="CC510" i="1" s="1"/>
  <c r="BZ510" i="1"/>
  <c r="BX510" i="1" s="1"/>
  <c r="BU510" i="1"/>
  <c r="BS510" i="1" s="1"/>
  <c r="BO510" i="1"/>
  <c r="BN510" i="1"/>
  <c r="BJ510" i="1"/>
  <c r="BI510" i="1"/>
  <c r="BD510" i="1"/>
  <c r="AY510" i="1"/>
  <c r="AU510" i="1"/>
  <c r="AT510" i="1"/>
  <c r="AP510" i="1"/>
  <c r="AO510" i="1"/>
  <c r="AK510" i="1"/>
  <c r="AJ510" i="1"/>
  <c r="AF510" i="1"/>
  <c r="AE510" i="1"/>
  <c r="AA510" i="1"/>
  <c r="Z510" i="1"/>
  <c r="Q510" i="1"/>
  <c r="FT56" i="1"/>
  <c r="FQ56" i="1"/>
  <c r="FO56" i="1" s="1"/>
  <c r="FL56" i="1"/>
  <c r="FJ56" i="1" s="1"/>
  <c r="FG56" i="1"/>
  <c r="FE56" i="1" s="1"/>
  <c r="FB56" i="1"/>
  <c r="EZ56" i="1" s="1"/>
  <c r="EW56" i="1"/>
  <c r="EU56" i="1" s="1"/>
  <c r="ER56" i="1"/>
  <c r="EP56" i="1" s="1"/>
  <c r="EM56" i="1"/>
  <c r="EK56" i="1" s="1"/>
  <c r="EH56" i="1"/>
  <c r="EF56" i="1" s="1"/>
  <c r="EC56" i="1"/>
  <c r="EA56" i="1" s="1"/>
  <c r="DX56" i="1"/>
  <c r="DV56" i="1" s="1"/>
  <c r="DS56" i="1"/>
  <c r="DQ56" i="1" s="1"/>
  <c r="DN56" i="1"/>
  <c r="DL56" i="1" s="1"/>
  <c r="DI56" i="1"/>
  <c r="DG56" i="1" s="1"/>
  <c r="DD56" i="1"/>
  <c r="DB56" i="1" s="1"/>
  <c r="CY56" i="1"/>
  <c r="CW56" i="1" s="1"/>
  <c r="CT56" i="1"/>
  <c r="CR56" i="1" s="1"/>
  <c r="CO56" i="1"/>
  <c r="CM56" i="1" s="1"/>
  <c r="CJ56" i="1"/>
  <c r="CH56" i="1" s="1"/>
  <c r="CE56" i="1"/>
  <c r="CC56" i="1" s="1"/>
  <c r="BZ56" i="1"/>
  <c r="BX56" i="1" s="1"/>
  <c r="BU56" i="1"/>
  <c r="BS56" i="1" s="1"/>
  <c r="BO56" i="1"/>
  <c r="BN56" i="1"/>
  <c r="BJ56" i="1"/>
  <c r="BI56" i="1"/>
  <c r="BE56" i="1"/>
  <c r="BD56" i="1"/>
  <c r="AY56" i="1"/>
  <c r="AU56" i="1"/>
  <c r="AT56" i="1"/>
  <c r="AP56" i="1"/>
  <c r="AO56" i="1"/>
  <c r="AK56" i="1"/>
  <c r="AJ56" i="1"/>
  <c r="AF56" i="1"/>
  <c r="AE56" i="1"/>
  <c r="AA56" i="1"/>
  <c r="Z56" i="1"/>
  <c r="Q56" i="1"/>
  <c r="FT55" i="1"/>
  <c r="FQ55" i="1"/>
  <c r="FO55" i="1" s="1"/>
  <c r="FL55" i="1"/>
  <c r="FJ55" i="1" s="1"/>
  <c r="FG55" i="1"/>
  <c r="FE55" i="1" s="1"/>
  <c r="FB55" i="1"/>
  <c r="EZ55" i="1" s="1"/>
  <c r="EW55" i="1"/>
  <c r="EU55" i="1" s="1"/>
  <c r="ER55" i="1"/>
  <c r="EP55" i="1" s="1"/>
  <c r="EM55" i="1"/>
  <c r="EK55" i="1" s="1"/>
  <c r="EH55" i="1"/>
  <c r="EF55" i="1" s="1"/>
  <c r="EC55" i="1"/>
  <c r="EA55" i="1" s="1"/>
  <c r="DX55" i="1"/>
  <c r="DV55" i="1" s="1"/>
  <c r="DS55" i="1"/>
  <c r="DQ55" i="1" s="1"/>
  <c r="DN55" i="1"/>
  <c r="DL55" i="1" s="1"/>
  <c r="DI55" i="1"/>
  <c r="DG55" i="1" s="1"/>
  <c r="DD55" i="1"/>
  <c r="DB55" i="1" s="1"/>
  <c r="CY55" i="1"/>
  <c r="CW55" i="1" s="1"/>
  <c r="CT55" i="1"/>
  <c r="CR55" i="1" s="1"/>
  <c r="CO55" i="1"/>
  <c r="CM55" i="1" s="1"/>
  <c r="CJ55" i="1"/>
  <c r="CH55" i="1" s="1"/>
  <c r="CE55" i="1"/>
  <c r="CC55" i="1" s="1"/>
  <c r="BZ55" i="1"/>
  <c r="BX55" i="1" s="1"/>
  <c r="BU55" i="1"/>
  <c r="BS55" i="1" s="1"/>
  <c r="BO55" i="1"/>
  <c r="BN55" i="1"/>
  <c r="BJ55" i="1"/>
  <c r="BI55" i="1"/>
  <c r="BD55" i="1"/>
  <c r="AY55" i="1"/>
  <c r="AU55" i="1"/>
  <c r="AT55" i="1"/>
  <c r="AP55" i="1"/>
  <c r="AO55" i="1"/>
  <c r="AK55" i="1"/>
  <c r="AJ55" i="1"/>
  <c r="AF55" i="1"/>
  <c r="AE55" i="1"/>
  <c r="AA55" i="1"/>
  <c r="Z55" i="1"/>
  <c r="Q55" i="1"/>
  <c r="FT509" i="1"/>
  <c r="FQ509" i="1"/>
  <c r="FO509" i="1" s="1"/>
  <c r="FL509" i="1"/>
  <c r="FJ509" i="1" s="1"/>
  <c r="FG509" i="1"/>
  <c r="FE509" i="1" s="1"/>
  <c r="FB509" i="1"/>
  <c r="EZ509" i="1" s="1"/>
  <c r="EW509" i="1"/>
  <c r="EU509" i="1" s="1"/>
  <c r="ER509" i="1"/>
  <c r="EP509" i="1" s="1"/>
  <c r="EM509" i="1"/>
  <c r="EK509" i="1" s="1"/>
  <c r="EH509" i="1"/>
  <c r="EF509" i="1" s="1"/>
  <c r="EC509" i="1"/>
  <c r="EA509" i="1" s="1"/>
  <c r="DX509" i="1"/>
  <c r="DV509" i="1" s="1"/>
  <c r="DS509" i="1"/>
  <c r="DQ509" i="1" s="1"/>
  <c r="DN509" i="1"/>
  <c r="DL509" i="1" s="1"/>
  <c r="DI509" i="1"/>
  <c r="DG509" i="1" s="1"/>
  <c r="DD509" i="1"/>
  <c r="DB509" i="1" s="1"/>
  <c r="CY509" i="1"/>
  <c r="CW509" i="1" s="1"/>
  <c r="CT509" i="1"/>
  <c r="CR509" i="1" s="1"/>
  <c r="CO509" i="1"/>
  <c r="CM509" i="1" s="1"/>
  <c r="CJ509" i="1"/>
  <c r="CH509" i="1" s="1"/>
  <c r="CE509" i="1"/>
  <c r="CC509" i="1" s="1"/>
  <c r="BZ509" i="1"/>
  <c r="BX509" i="1" s="1"/>
  <c r="BU509" i="1"/>
  <c r="BS509" i="1" s="1"/>
  <c r="BO509" i="1"/>
  <c r="BN509" i="1"/>
  <c r="BJ509" i="1"/>
  <c r="BI509" i="1"/>
  <c r="BE509" i="1"/>
  <c r="BD509" i="1"/>
  <c r="AY509" i="1"/>
  <c r="AU509" i="1"/>
  <c r="AT509" i="1"/>
  <c r="AP509" i="1"/>
  <c r="AO509" i="1"/>
  <c r="AK509" i="1"/>
  <c r="AJ509" i="1"/>
  <c r="AF509" i="1"/>
  <c r="AE509" i="1"/>
  <c r="AA509" i="1"/>
  <c r="Z509" i="1"/>
  <c r="Q509" i="1"/>
  <c r="FT53" i="1"/>
  <c r="FQ53" i="1"/>
  <c r="FO53" i="1" s="1"/>
  <c r="FL53" i="1"/>
  <c r="FJ53" i="1" s="1"/>
  <c r="FG53" i="1"/>
  <c r="FE53" i="1" s="1"/>
  <c r="FB53" i="1"/>
  <c r="EZ53" i="1" s="1"/>
  <c r="EW53" i="1"/>
  <c r="EU53" i="1" s="1"/>
  <c r="ER53" i="1"/>
  <c r="EP53" i="1" s="1"/>
  <c r="EM53" i="1"/>
  <c r="EK53" i="1" s="1"/>
  <c r="EH53" i="1"/>
  <c r="EF53" i="1" s="1"/>
  <c r="EC53" i="1"/>
  <c r="EA53" i="1" s="1"/>
  <c r="DX53" i="1"/>
  <c r="DV53" i="1" s="1"/>
  <c r="DS53" i="1"/>
  <c r="DQ53" i="1" s="1"/>
  <c r="DN53" i="1"/>
  <c r="DL53" i="1" s="1"/>
  <c r="DI53" i="1"/>
  <c r="DG53" i="1" s="1"/>
  <c r="DD53" i="1"/>
  <c r="DB53" i="1" s="1"/>
  <c r="CY53" i="1"/>
  <c r="CW53" i="1" s="1"/>
  <c r="CT53" i="1"/>
  <c r="CR53" i="1" s="1"/>
  <c r="CO53" i="1"/>
  <c r="CM53" i="1" s="1"/>
  <c r="CJ53" i="1"/>
  <c r="CH53" i="1" s="1"/>
  <c r="CE53" i="1"/>
  <c r="CC53" i="1" s="1"/>
  <c r="BZ53" i="1"/>
  <c r="BX53" i="1" s="1"/>
  <c r="BU53" i="1"/>
  <c r="BS53" i="1" s="1"/>
  <c r="BO53" i="1"/>
  <c r="BN53" i="1"/>
  <c r="BJ53" i="1"/>
  <c r="BI53" i="1"/>
  <c r="BD53" i="1"/>
  <c r="AY53" i="1"/>
  <c r="AU53" i="1"/>
  <c r="AT53" i="1"/>
  <c r="AP53" i="1"/>
  <c r="AO53" i="1"/>
  <c r="AK53" i="1"/>
  <c r="AJ53" i="1"/>
  <c r="AF53" i="1"/>
  <c r="AE53" i="1"/>
  <c r="AA53" i="1"/>
  <c r="Z53" i="1"/>
  <c r="Q53" i="1"/>
  <c r="FT508" i="1"/>
  <c r="FQ508" i="1"/>
  <c r="FO508" i="1" s="1"/>
  <c r="FL508" i="1"/>
  <c r="FJ508" i="1" s="1"/>
  <c r="FG508" i="1"/>
  <c r="FE508" i="1" s="1"/>
  <c r="FB508" i="1"/>
  <c r="EZ508" i="1" s="1"/>
  <c r="EW508" i="1"/>
  <c r="EU508" i="1" s="1"/>
  <c r="ER508" i="1"/>
  <c r="EP508" i="1" s="1"/>
  <c r="EM508" i="1"/>
  <c r="EK508" i="1" s="1"/>
  <c r="EH508" i="1"/>
  <c r="EF508" i="1" s="1"/>
  <c r="EC508" i="1"/>
  <c r="EA508" i="1" s="1"/>
  <c r="DX508" i="1"/>
  <c r="DV508" i="1" s="1"/>
  <c r="DS508" i="1"/>
  <c r="DQ508" i="1" s="1"/>
  <c r="DN508" i="1"/>
  <c r="DL508" i="1" s="1"/>
  <c r="DI508" i="1"/>
  <c r="DG508" i="1" s="1"/>
  <c r="DD508" i="1"/>
  <c r="DB508" i="1" s="1"/>
  <c r="CY508" i="1"/>
  <c r="CW508" i="1" s="1"/>
  <c r="CT508" i="1"/>
  <c r="CR508" i="1" s="1"/>
  <c r="CO508" i="1"/>
  <c r="CM508" i="1" s="1"/>
  <c r="CJ508" i="1"/>
  <c r="CH508" i="1" s="1"/>
  <c r="CE508" i="1"/>
  <c r="CC508" i="1" s="1"/>
  <c r="BZ508" i="1"/>
  <c r="BX508" i="1" s="1"/>
  <c r="BU508" i="1"/>
  <c r="BS508" i="1" s="1"/>
  <c r="BO508" i="1"/>
  <c r="BN508" i="1"/>
  <c r="BJ508" i="1"/>
  <c r="BI508" i="1"/>
  <c r="BD508" i="1"/>
  <c r="AY508" i="1"/>
  <c r="AU508" i="1"/>
  <c r="AT508" i="1"/>
  <c r="AP508" i="1"/>
  <c r="AO508" i="1"/>
  <c r="AK508" i="1"/>
  <c r="AJ508" i="1"/>
  <c r="AF508" i="1"/>
  <c r="AE508" i="1"/>
  <c r="AA508" i="1"/>
  <c r="Z508" i="1"/>
  <c r="Q508" i="1"/>
  <c r="FT52" i="1"/>
  <c r="FQ52" i="1"/>
  <c r="FO52" i="1" s="1"/>
  <c r="FL52" i="1"/>
  <c r="FJ52" i="1" s="1"/>
  <c r="FG52" i="1"/>
  <c r="FE52" i="1" s="1"/>
  <c r="FB52" i="1"/>
  <c r="EZ52" i="1" s="1"/>
  <c r="EW52" i="1"/>
  <c r="EU52" i="1" s="1"/>
  <c r="ER52" i="1"/>
  <c r="EP52" i="1" s="1"/>
  <c r="EM52" i="1"/>
  <c r="EK52" i="1" s="1"/>
  <c r="EH52" i="1"/>
  <c r="EF52" i="1" s="1"/>
  <c r="EC52" i="1"/>
  <c r="EA52" i="1" s="1"/>
  <c r="DX52" i="1"/>
  <c r="DV52" i="1" s="1"/>
  <c r="DS52" i="1"/>
  <c r="DQ52" i="1" s="1"/>
  <c r="DN52" i="1"/>
  <c r="DL52" i="1" s="1"/>
  <c r="DI52" i="1"/>
  <c r="DG52" i="1" s="1"/>
  <c r="DD52" i="1"/>
  <c r="DB52" i="1" s="1"/>
  <c r="CY52" i="1"/>
  <c r="CW52" i="1" s="1"/>
  <c r="CT52" i="1"/>
  <c r="CR52" i="1" s="1"/>
  <c r="CO52" i="1"/>
  <c r="CM52" i="1" s="1"/>
  <c r="CJ52" i="1"/>
  <c r="CH52" i="1" s="1"/>
  <c r="CE52" i="1"/>
  <c r="CC52" i="1" s="1"/>
  <c r="BZ52" i="1"/>
  <c r="BX52" i="1" s="1"/>
  <c r="BU52" i="1"/>
  <c r="BS52" i="1" s="1"/>
  <c r="BO52" i="1"/>
  <c r="BN52" i="1"/>
  <c r="BJ52" i="1"/>
  <c r="BI52" i="1"/>
  <c r="BE52" i="1"/>
  <c r="BD52" i="1"/>
  <c r="AY52" i="1"/>
  <c r="AU52" i="1"/>
  <c r="AT52" i="1"/>
  <c r="AP52" i="1"/>
  <c r="AO52" i="1"/>
  <c r="AK52" i="1"/>
  <c r="AJ52" i="1"/>
  <c r="AF52" i="1"/>
  <c r="AE52" i="1"/>
  <c r="AA52" i="1"/>
  <c r="Z52" i="1"/>
  <c r="Q52" i="1"/>
  <c r="FT51" i="1"/>
  <c r="FQ51" i="1"/>
  <c r="FO51" i="1" s="1"/>
  <c r="FL51" i="1"/>
  <c r="FJ51" i="1" s="1"/>
  <c r="FG51" i="1"/>
  <c r="FE51" i="1" s="1"/>
  <c r="FB51" i="1"/>
  <c r="EZ51" i="1" s="1"/>
  <c r="EW51" i="1"/>
  <c r="EU51" i="1" s="1"/>
  <c r="ER51" i="1"/>
  <c r="EP51" i="1" s="1"/>
  <c r="EM51" i="1"/>
  <c r="EK51" i="1" s="1"/>
  <c r="EH51" i="1"/>
  <c r="EF51" i="1" s="1"/>
  <c r="EC51" i="1"/>
  <c r="EA51" i="1" s="1"/>
  <c r="DX51" i="1"/>
  <c r="DV51" i="1" s="1"/>
  <c r="DS51" i="1"/>
  <c r="DQ51" i="1" s="1"/>
  <c r="DN51" i="1"/>
  <c r="DL51" i="1" s="1"/>
  <c r="DI51" i="1"/>
  <c r="DG51" i="1" s="1"/>
  <c r="DD51" i="1"/>
  <c r="DB51" i="1" s="1"/>
  <c r="CY51" i="1"/>
  <c r="CW51" i="1" s="1"/>
  <c r="CT51" i="1"/>
  <c r="CR51" i="1" s="1"/>
  <c r="CO51" i="1"/>
  <c r="CM51" i="1" s="1"/>
  <c r="CJ51" i="1"/>
  <c r="CH51" i="1" s="1"/>
  <c r="CE51" i="1"/>
  <c r="CC51" i="1" s="1"/>
  <c r="BZ51" i="1"/>
  <c r="BX51" i="1" s="1"/>
  <c r="BU51" i="1"/>
  <c r="BS51" i="1" s="1"/>
  <c r="BO51" i="1"/>
  <c r="BN51" i="1"/>
  <c r="BJ51" i="1"/>
  <c r="BI51" i="1"/>
  <c r="BE51" i="1"/>
  <c r="BD51" i="1"/>
  <c r="AY51" i="1"/>
  <c r="AU51" i="1"/>
  <c r="AT51" i="1"/>
  <c r="AP51" i="1"/>
  <c r="AO51" i="1"/>
  <c r="AK51" i="1"/>
  <c r="AJ51" i="1"/>
  <c r="AF51" i="1"/>
  <c r="AE51" i="1"/>
  <c r="AA51" i="1"/>
  <c r="Z51" i="1"/>
  <c r="Q51" i="1"/>
  <c r="FT50" i="1"/>
  <c r="FQ50" i="1"/>
  <c r="FO50" i="1" s="1"/>
  <c r="FL50" i="1"/>
  <c r="FJ50" i="1" s="1"/>
  <c r="FG50" i="1"/>
  <c r="FE50" i="1" s="1"/>
  <c r="FB50" i="1"/>
  <c r="EZ50" i="1" s="1"/>
  <c r="EW50" i="1"/>
  <c r="EU50" i="1" s="1"/>
  <c r="ER50" i="1"/>
  <c r="EP50" i="1" s="1"/>
  <c r="EM50" i="1"/>
  <c r="EK50" i="1" s="1"/>
  <c r="EH50" i="1"/>
  <c r="EF50" i="1" s="1"/>
  <c r="EC50" i="1"/>
  <c r="EA50" i="1" s="1"/>
  <c r="DX50" i="1"/>
  <c r="DV50" i="1" s="1"/>
  <c r="DS50" i="1"/>
  <c r="DQ50" i="1" s="1"/>
  <c r="DN50" i="1"/>
  <c r="DL50" i="1" s="1"/>
  <c r="DI50" i="1"/>
  <c r="DG50" i="1" s="1"/>
  <c r="DD50" i="1"/>
  <c r="DB50" i="1" s="1"/>
  <c r="CY50" i="1"/>
  <c r="CW50" i="1" s="1"/>
  <c r="CT50" i="1"/>
  <c r="CR50" i="1" s="1"/>
  <c r="CO50" i="1"/>
  <c r="CM50" i="1" s="1"/>
  <c r="CJ50" i="1"/>
  <c r="CH50" i="1" s="1"/>
  <c r="CE50" i="1"/>
  <c r="CC50" i="1" s="1"/>
  <c r="BZ50" i="1"/>
  <c r="BX50" i="1" s="1"/>
  <c r="BU50" i="1"/>
  <c r="BS50" i="1" s="1"/>
  <c r="BO50" i="1"/>
  <c r="BN50" i="1"/>
  <c r="BJ50" i="1"/>
  <c r="BI50" i="1"/>
  <c r="BE50" i="1"/>
  <c r="BD50" i="1"/>
  <c r="AY50" i="1"/>
  <c r="AU50" i="1"/>
  <c r="AT50" i="1"/>
  <c r="AP50" i="1"/>
  <c r="AO50" i="1"/>
  <c r="AK50" i="1"/>
  <c r="AJ50" i="1"/>
  <c r="AF50" i="1"/>
  <c r="AE50" i="1"/>
  <c r="AA50" i="1"/>
  <c r="Z50" i="1"/>
  <c r="Q50" i="1"/>
  <c r="FT49" i="1"/>
  <c r="FQ49" i="1"/>
  <c r="FO49" i="1" s="1"/>
  <c r="FL49" i="1"/>
  <c r="FJ49" i="1" s="1"/>
  <c r="FG49" i="1"/>
  <c r="FE49" i="1" s="1"/>
  <c r="FB49" i="1"/>
  <c r="EZ49" i="1" s="1"/>
  <c r="EW49" i="1"/>
  <c r="EU49" i="1" s="1"/>
  <c r="ER49" i="1"/>
  <c r="EP49" i="1" s="1"/>
  <c r="EM49" i="1"/>
  <c r="EK49" i="1" s="1"/>
  <c r="EH49" i="1"/>
  <c r="EF49" i="1" s="1"/>
  <c r="EC49" i="1"/>
  <c r="EA49" i="1" s="1"/>
  <c r="DX49" i="1"/>
  <c r="DV49" i="1" s="1"/>
  <c r="DS49" i="1"/>
  <c r="DQ49" i="1" s="1"/>
  <c r="DN49" i="1"/>
  <c r="DL49" i="1" s="1"/>
  <c r="DI49" i="1"/>
  <c r="DG49" i="1" s="1"/>
  <c r="DD49" i="1"/>
  <c r="DB49" i="1" s="1"/>
  <c r="CY49" i="1"/>
  <c r="CW49" i="1" s="1"/>
  <c r="CT49" i="1"/>
  <c r="CR49" i="1" s="1"/>
  <c r="CO49" i="1"/>
  <c r="CM49" i="1" s="1"/>
  <c r="CJ49" i="1"/>
  <c r="CH49" i="1" s="1"/>
  <c r="CE49" i="1"/>
  <c r="CC49" i="1" s="1"/>
  <c r="BZ49" i="1"/>
  <c r="BX49" i="1" s="1"/>
  <c r="BU49" i="1"/>
  <c r="BS49" i="1" s="1"/>
  <c r="BO49" i="1"/>
  <c r="BN49" i="1"/>
  <c r="BJ49" i="1"/>
  <c r="BI49" i="1"/>
  <c r="BD49" i="1"/>
  <c r="AY49" i="1"/>
  <c r="AU49" i="1"/>
  <c r="AT49" i="1"/>
  <c r="AP49" i="1"/>
  <c r="AO49" i="1"/>
  <c r="AK49" i="1"/>
  <c r="AJ49" i="1"/>
  <c r="AF49" i="1"/>
  <c r="AE49" i="1"/>
  <c r="AA49" i="1"/>
  <c r="Z49" i="1"/>
  <c r="Q49" i="1"/>
  <c r="FT48" i="1"/>
  <c r="FQ48" i="1"/>
  <c r="FO48" i="1" s="1"/>
  <c r="FL48" i="1"/>
  <c r="FJ48" i="1" s="1"/>
  <c r="FG48" i="1"/>
  <c r="FE48" i="1" s="1"/>
  <c r="FB48" i="1"/>
  <c r="EZ48" i="1" s="1"/>
  <c r="EW48" i="1"/>
  <c r="EU48" i="1" s="1"/>
  <c r="ER48" i="1"/>
  <c r="EP48" i="1" s="1"/>
  <c r="EM48" i="1"/>
  <c r="EK48" i="1" s="1"/>
  <c r="EH48" i="1"/>
  <c r="EF48" i="1" s="1"/>
  <c r="EC48" i="1"/>
  <c r="EA48" i="1" s="1"/>
  <c r="DX48" i="1"/>
  <c r="DV48" i="1" s="1"/>
  <c r="DS48" i="1"/>
  <c r="DQ48" i="1" s="1"/>
  <c r="DN48" i="1"/>
  <c r="DL48" i="1" s="1"/>
  <c r="DI48" i="1"/>
  <c r="DG48" i="1" s="1"/>
  <c r="DD48" i="1"/>
  <c r="DB48" i="1" s="1"/>
  <c r="CY48" i="1"/>
  <c r="CW48" i="1" s="1"/>
  <c r="CT48" i="1"/>
  <c r="CR48" i="1" s="1"/>
  <c r="CO48" i="1"/>
  <c r="CM48" i="1" s="1"/>
  <c r="CJ48" i="1"/>
  <c r="CH48" i="1" s="1"/>
  <c r="CE48" i="1"/>
  <c r="CC48" i="1" s="1"/>
  <c r="BZ48" i="1"/>
  <c r="BX48" i="1" s="1"/>
  <c r="BU48" i="1"/>
  <c r="BS48" i="1" s="1"/>
  <c r="BO48" i="1"/>
  <c r="BN48" i="1"/>
  <c r="BJ48" i="1"/>
  <c r="BI48" i="1"/>
  <c r="BE48" i="1"/>
  <c r="BD48" i="1"/>
  <c r="AY48" i="1"/>
  <c r="AU48" i="1"/>
  <c r="AT48" i="1"/>
  <c r="AP48" i="1"/>
  <c r="AO48" i="1"/>
  <c r="AK48" i="1"/>
  <c r="AJ48" i="1"/>
  <c r="AF48" i="1"/>
  <c r="AE48" i="1"/>
  <c r="AA48" i="1"/>
  <c r="Z48" i="1"/>
  <c r="Q48" i="1"/>
  <c r="FT47" i="1"/>
  <c r="FQ47" i="1"/>
  <c r="FO47" i="1" s="1"/>
  <c r="FL47" i="1"/>
  <c r="FJ47" i="1" s="1"/>
  <c r="FG47" i="1"/>
  <c r="FE47" i="1" s="1"/>
  <c r="FB47" i="1"/>
  <c r="EZ47" i="1" s="1"/>
  <c r="EW47" i="1"/>
  <c r="EU47" i="1" s="1"/>
  <c r="ER47" i="1"/>
  <c r="EP47" i="1" s="1"/>
  <c r="EM47" i="1"/>
  <c r="EK47" i="1" s="1"/>
  <c r="EH47" i="1"/>
  <c r="EF47" i="1" s="1"/>
  <c r="EC47" i="1"/>
  <c r="EA47" i="1" s="1"/>
  <c r="DX47" i="1"/>
  <c r="DV47" i="1" s="1"/>
  <c r="DS47" i="1"/>
  <c r="DQ47" i="1" s="1"/>
  <c r="DN47" i="1"/>
  <c r="DL47" i="1" s="1"/>
  <c r="DI47" i="1"/>
  <c r="DG47" i="1" s="1"/>
  <c r="DD47" i="1"/>
  <c r="DB47" i="1" s="1"/>
  <c r="CY47" i="1"/>
  <c r="CW47" i="1" s="1"/>
  <c r="CT47" i="1"/>
  <c r="CR47" i="1" s="1"/>
  <c r="CO47" i="1"/>
  <c r="CM47" i="1" s="1"/>
  <c r="CJ47" i="1"/>
  <c r="CH47" i="1" s="1"/>
  <c r="CE47" i="1"/>
  <c r="CC47" i="1" s="1"/>
  <c r="BZ47" i="1"/>
  <c r="BX47" i="1" s="1"/>
  <c r="BU47" i="1"/>
  <c r="BS47" i="1" s="1"/>
  <c r="BO47" i="1"/>
  <c r="BN47" i="1"/>
  <c r="BJ47" i="1"/>
  <c r="BI47" i="1"/>
  <c r="BE47" i="1"/>
  <c r="BD47" i="1"/>
  <c r="AY47" i="1"/>
  <c r="AU47" i="1"/>
  <c r="AT47" i="1"/>
  <c r="AP47" i="1"/>
  <c r="AO47" i="1"/>
  <c r="AK47" i="1"/>
  <c r="AJ47" i="1"/>
  <c r="AF47" i="1"/>
  <c r="AE47" i="1"/>
  <c r="AA47" i="1"/>
  <c r="Z47" i="1"/>
  <c r="Q47" i="1"/>
  <c r="FT46" i="1"/>
  <c r="FQ46" i="1"/>
  <c r="FO46" i="1" s="1"/>
  <c r="FL46" i="1"/>
  <c r="FJ46" i="1" s="1"/>
  <c r="FG46" i="1"/>
  <c r="FE46" i="1" s="1"/>
  <c r="FB46" i="1"/>
  <c r="EZ46" i="1" s="1"/>
  <c r="EW46" i="1"/>
  <c r="EU46" i="1" s="1"/>
  <c r="ER46" i="1"/>
  <c r="EP46" i="1" s="1"/>
  <c r="EM46" i="1"/>
  <c r="EK46" i="1" s="1"/>
  <c r="EH46" i="1"/>
  <c r="EF46" i="1" s="1"/>
  <c r="EC46" i="1"/>
  <c r="EA46" i="1" s="1"/>
  <c r="DX46" i="1"/>
  <c r="DV46" i="1" s="1"/>
  <c r="DS46" i="1"/>
  <c r="DQ46" i="1" s="1"/>
  <c r="DN46" i="1"/>
  <c r="DL46" i="1" s="1"/>
  <c r="DI46" i="1"/>
  <c r="DG46" i="1" s="1"/>
  <c r="DD46" i="1"/>
  <c r="DB46" i="1" s="1"/>
  <c r="CY46" i="1"/>
  <c r="CW46" i="1" s="1"/>
  <c r="CT46" i="1"/>
  <c r="CR46" i="1" s="1"/>
  <c r="CO46" i="1"/>
  <c r="CM46" i="1" s="1"/>
  <c r="CJ46" i="1"/>
  <c r="CH46" i="1" s="1"/>
  <c r="CE46" i="1"/>
  <c r="CC46" i="1" s="1"/>
  <c r="BZ46" i="1"/>
  <c r="BX46" i="1" s="1"/>
  <c r="BU46" i="1"/>
  <c r="BS46" i="1" s="1"/>
  <c r="BO46" i="1"/>
  <c r="BN46" i="1"/>
  <c r="BJ46" i="1"/>
  <c r="BI46" i="1"/>
  <c r="BD46" i="1"/>
  <c r="AY46" i="1"/>
  <c r="AU46" i="1"/>
  <c r="AT46" i="1"/>
  <c r="AP46" i="1"/>
  <c r="AO46" i="1"/>
  <c r="AK46" i="1"/>
  <c r="AJ46" i="1"/>
  <c r="AF46" i="1"/>
  <c r="AE46" i="1"/>
  <c r="AA46" i="1"/>
  <c r="Z46" i="1"/>
  <c r="Q46" i="1"/>
  <c r="FT507" i="1"/>
  <c r="FQ507" i="1"/>
  <c r="FO507" i="1" s="1"/>
  <c r="FL507" i="1"/>
  <c r="FJ507" i="1" s="1"/>
  <c r="FG507" i="1"/>
  <c r="FE507" i="1" s="1"/>
  <c r="FB507" i="1"/>
  <c r="EZ507" i="1" s="1"/>
  <c r="EW507" i="1"/>
  <c r="EU507" i="1" s="1"/>
  <c r="ER507" i="1"/>
  <c r="EP507" i="1" s="1"/>
  <c r="EM507" i="1"/>
  <c r="EK507" i="1" s="1"/>
  <c r="EH507" i="1"/>
  <c r="EF507" i="1" s="1"/>
  <c r="EC507" i="1"/>
  <c r="EA507" i="1" s="1"/>
  <c r="DX507" i="1"/>
  <c r="DV507" i="1" s="1"/>
  <c r="DS507" i="1"/>
  <c r="DQ507" i="1" s="1"/>
  <c r="DN507" i="1"/>
  <c r="DL507" i="1" s="1"/>
  <c r="DI507" i="1"/>
  <c r="DG507" i="1" s="1"/>
  <c r="DD507" i="1"/>
  <c r="DB507" i="1" s="1"/>
  <c r="CY507" i="1"/>
  <c r="CW507" i="1" s="1"/>
  <c r="CT507" i="1"/>
  <c r="CR507" i="1" s="1"/>
  <c r="CO507" i="1"/>
  <c r="CM507" i="1" s="1"/>
  <c r="CJ507" i="1"/>
  <c r="CH507" i="1" s="1"/>
  <c r="CE507" i="1"/>
  <c r="CC507" i="1" s="1"/>
  <c r="BZ507" i="1"/>
  <c r="BX507" i="1" s="1"/>
  <c r="BU507" i="1"/>
  <c r="BS507" i="1" s="1"/>
  <c r="BO507" i="1"/>
  <c r="BN507" i="1"/>
  <c r="BJ507" i="1"/>
  <c r="BI507" i="1"/>
  <c r="BE507" i="1"/>
  <c r="BD507" i="1"/>
  <c r="AY507" i="1"/>
  <c r="AU507" i="1"/>
  <c r="AT507" i="1"/>
  <c r="AP507" i="1"/>
  <c r="AO507" i="1"/>
  <c r="AK507" i="1"/>
  <c r="AJ507" i="1"/>
  <c r="AF507" i="1"/>
  <c r="AE507" i="1"/>
  <c r="AA507" i="1"/>
  <c r="Z507" i="1"/>
  <c r="Q507" i="1"/>
  <c r="FT45" i="1"/>
  <c r="FQ45" i="1"/>
  <c r="FO45" i="1" s="1"/>
  <c r="FL45" i="1"/>
  <c r="FJ45" i="1" s="1"/>
  <c r="FG45" i="1"/>
  <c r="FE45" i="1" s="1"/>
  <c r="FB45" i="1"/>
  <c r="EZ45" i="1" s="1"/>
  <c r="EW45" i="1"/>
  <c r="EU45" i="1" s="1"/>
  <c r="ER45" i="1"/>
  <c r="EP45" i="1" s="1"/>
  <c r="EM45" i="1"/>
  <c r="EK45" i="1" s="1"/>
  <c r="EH45" i="1"/>
  <c r="EF45" i="1" s="1"/>
  <c r="EC45" i="1"/>
  <c r="EA45" i="1" s="1"/>
  <c r="DX45" i="1"/>
  <c r="DV45" i="1" s="1"/>
  <c r="DS45" i="1"/>
  <c r="DQ45" i="1" s="1"/>
  <c r="DN45" i="1"/>
  <c r="DL45" i="1" s="1"/>
  <c r="DI45" i="1"/>
  <c r="DG45" i="1" s="1"/>
  <c r="DD45" i="1"/>
  <c r="DB45" i="1" s="1"/>
  <c r="CY45" i="1"/>
  <c r="CW45" i="1" s="1"/>
  <c r="CT45" i="1"/>
  <c r="CR45" i="1" s="1"/>
  <c r="CO45" i="1"/>
  <c r="CM45" i="1" s="1"/>
  <c r="CJ45" i="1"/>
  <c r="CH45" i="1" s="1"/>
  <c r="CE45" i="1"/>
  <c r="CC45" i="1" s="1"/>
  <c r="BZ45" i="1"/>
  <c r="BX45" i="1" s="1"/>
  <c r="BU45" i="1"/>
  <c r="BS45" i="1" s="1"/>
  <c r="BO45" i="1"/>
  <c r="BN45" i="1"/>
  <c r="BJ45" i="1"/>
  <c r="BI45" i="1"/>
  <c r="BE45" i="1"/>
  <c r="BD45" i="1"/>
  <c r="AY45" i="1"/>
  <c r="AU45" i="1"/>
  <c r="AT45" i="1"/>
  <c r="AP45" i="1"/>
  <c r="AO45" i="1"/>
  <c r="AK45" i="1"/>
  <c r="AJ45" i="1"/>
  <c r="AF45" i="1"/>
  <c r="AE45" i="1"/>
  <c r="AA45" i="1"/>
  <c r="Z45" i="1"/>
  <c r="Q45" i="1"/>
  <c r="FT44" i="1"/>
  <c r="FQ44" i="1"/>
  <c r="FO44" i="1" s="1"/>
  <c r="FL44" i="1"/>
  <c r="FJ44" i="1" s="1"/>
  <c r="FG44" i="1"/>
  <c r="FE44" i="1" s="1"/>
  <c r="FB44" i="1"/>
  <c r="EZ44" i="1" s="1"/>
  <c r="EW44" i="1"/>
  <c r="EU44" i="1" s="1"/>
  <c r="ER44" i="1"/>
  <c r="EP44" i="1" s="1"/>
  <c r="EM44" i="1"/>
  <c r="EK44" i="1" s="1"/>
  <c r="EH44" i="1"/>
  <c r="EF44" i="1" s="1"/>
  <c r="EC44" i="1"/>
  <c r="EA44" i="1" s="1"/>
  <c r="DX44" i="1"/>
  <c r="DV44" i="1" s="1"/>
  <c r="DS44" i="1"/>
  <c r="DQ44" i="1" s="1"/>
  <c r="DN44" i="1"/>
  <c r="DL44" i="1" s="1"/>
  <c r="DI44" i="1"/>
  <c r="DG44" i="1" s="1"/>
  <c r="DD44" i="1"/>
  <c r="DB44" i="1" s="1"/>
  <c r="CY44" i="1"/>
  <c r="CW44" i="1" s="1"/>
  <c r="CT44" i="1"/>
  <c r="CR44" i="1" s="1"/>
  <c r="CO44" i="1"/>
  <c r="CM44" i="1" s="1"/>
  <c r="CJ44" i="1"/>
  <c r="CH44" i="1" s="1"/>
  <c r="CE44" i="1"/>
  <c r="CC44" i="1" s="1"/>
  <c r="BZ44" i="1"/>
  <c r="BX44" i="1" s="1"/>
  <c r="BU44" i="1"/>
  <c r="BS44" i="1" s="1"/>
  <c r="BO44" i="1"/>
  <c r="BN44" i="1"/>
  <c r="BJ44" i="1"/>
  <c r="BI44" i="1"/>
  <c r="BD44" i="1"/>
  <c r="AY44" i="1"/>
  <c r="AU44" i="1"/>
  <c r="AT44" i="1"/>
  <c r="AP44" i="1"/>
  <c r="AO44" i="1"/>
  <c r="AK44" i="1"/>
  <c r="AJ44" i="1"/>
  <c r="AF44" i="1"/>
  <c r="AE44" i="1"/>
  <c r="AA44" i="1"/>
  <c r="Z44" i="1"/>
  <c r="Q44" i="1"/>
  <c r="FT506" i="1"/>
  <c r="FQ506" i="1"/>
  <c r="FO506" i="1" s="1"/>
  <c r="FL506" i="1"/>
  <c r="FJ506" i="1" s="1"/>
  <c r="FG506" i="1"/>
  <c r="FE506" i="1" s="1"/>
  <c r="FB506" i="1"/>
  <c r="EZ506" i="1" s="1"/>
  <c r="EW506" i="1"/>
  <c r="EU506" i="1" s="1"/>
  <c r="ER506" i="1"/>
  <c r="EP506" i="1" s="1"/>
  <c r="EM506" i="1"/>
  <c r="EK506" i="1" s="1"/>
  <c r="EH506" i="1"/>
  <c r="EF506" i="1" s="1"/>
  <c r="EC506" i="1"/>
  <c r="EA506" i="1" s="1"/>
  <c r="DX506" i="1"/>
  <c r="DV506" i="1" s="1"/>
  <c r="DS506" i="1"/>
  <c r="DQ506" i="1" s="1"/>
  <c r="DN506" i="1"/>
  <c r="DL506" i="1" s="1"/>
  <c r="DI506" i="1"/>
  <c r="DG506" i="1" s="1"/>
  <c r="DD506" i="1"/>
  <c r="DB506" i="1" s="1"/>
  <c r="CY506" i="1"/>
  <c r="CW506" i="1" s="1"/>
  <c r="CT506" i="1"/>
  <c r="CR506" i="1" s="1"/>
  <c r="CO506" i="1"/>
  <c r="CM506" i="1" s="1"/>
  <c r="CJ506" i="1"/>
  <c r="CH506" i="1" s="1"/>
  <c r="CE506" i="1"/>
  <c r="CC506" i="1" s="1"/>
  <c r="BZ506" i="1"/>
  <c r="BX506" i="1" s="1"/>
  <c r="BU506" i="1"/>
  <c r="BS506" i="1" s="1"/>
  <c r="BO506" i="1"/>
  <c r="BN506" i="1"/>
  <c r="BJ506" i="1"/>
  <c r="BI506" i="1"/>
  <c r="BE506" i="1"/>
  <c r="BD506" i="1"/>
  <c r="AY506" i="1"/>
  <c r="AU506" i="1"/>
  <c r="AT506" i="1"/>
  <c r="AP506" i="1"/>
  <c r="AO506" i="1"/>
  <c r="AK506" i="1"/>
  <c r="AJ506" i="1"/>
  <c r="AF506" i="1"/>
  <c r="AE506" i="1"/>
  <c r="AA506" i="1"/>
  <c r="Z506" i="1"/>
  <c r="Q506" i="1"/>
  <c r="FT505" i="1"/>
  <c r="FQ505" i="1"/>
  <c r="FO505" i="1" s="1"/>
  <c r="FL505" i="1"/>
  <c r="FJ505" i="1" s="1"/>
  <c r="FG505" i="1"/>
  <c r="FE505" i="1" s="1"/>
  <c r="FB505" i="1"/>
  <c r="EZ505" i="1" s="1"/>
  <c r="EW505" i="1"/>
  <c r="EU505" i="1" s="1"/>
  <c r="ER505" i="1"/>
  <c r="EP505" i="1" s="1"/>
  <c r="EM505" i="1"/>
  <c r="EK505" i="1" s="1"/>
  <c r="EH505" i="1"/>
  <c r="EF505" i="1" s="1"/>
  <c r="EC505" i="1"/>
  <c r="EA505" i="1" s="1"/>
  <c r="DX505" i="1"/>
  <c r="DV505" i="1" s="1"/>
  <c r="DS505" i="1"/>
  <c r="DQ505" i="1" s="1"/>
  <c r="DN505" i="1"/>
  <c r="DL505" i="1" s="1"/>
  <c r="DI505" i="1"/>
  <c r="DG505" i="1" s="1"/>
  <c r="DD505" i="1"/>
  <c r="DB505" i="1" s="1"/>
  <c r="CY505" i="1"/>
  <c r="CW505" i="1" s="1"/>
  <c r="CT505" i="1"/>
  <c r="CR505" i="1" s="1"/>
  <c r="CO505" i="1"/>
  <c r="CM505" i="1" s="1"/>
  <c r="CJ505" i="1"/>
  <c r="CH505" i="1" s="1"/>
  <c r="CE505" i="1"/>
  <c r="CC505" i="1" s="1"/>
  <c r="BZ505" i="1"/>
  <c r="BX505" i="1" s="1"/>
  <c r="BU505" i="1"/>
  <c r="BS505" i="1" s="1"/>
  <c r="BO505" i="1"/>
  <c r="BN505" i="1"/>
  <c r="BJ505" i="1"/>
  <c r="BI505" i="1"/>
  <c r="BE505" i="1"/>
  <c r="BD505" i="1"/>
  <c r="AY505" i="1"/>
  <c r="AU505" i="1"/>
  <c r="AT505" i="1"/>
  <c r="AP505" i="1"/>
  <c r="AO505" i="1"/>
  <c r="AK505" i="1"/>
  <c r="AJ505" i="1"/>
  <c r="AF505" i="1"/>
  <c r="AE505" i="1"/>
  <c r="AA505" i="1"/>
  <c r="Z505" i="1"/>
  <c r="Q505" i="1"/>
  <c r="FT42" i="1"/>
  <c r="FQ42" i="1"/>
  <c r="FO42" i="1" s="1"/>
  <c r="FL42" i="1"/>
  <c r="FJ42" i="1" s="1"/>
  <c r="FG42" i="1"/>
  <c r="FE42" i="1" s="1"/>
  <c r="FB42" i="1"/>
  <c r="EZ42" i="1" s="1"/>
  <c r="EW42" i="1"/>
  <c r="EU42" i="1" s="1"/>
  <c r="ER42" i="1"/>
  <c r="EP42" i="1" s="1"/>
  <c r="EM42" i="1"/>
  <c r="EK42" i="1" s="1"/>
  <c r="EH42" i="1"/>
  <c r="EF42" i="1" s="1"/>
  <c r="EC42" i="1"/>
  <c r="EA42" i="1" s="1"/>
  <c r="DX42" i="1"/>
  <c r="DV42" i="1" s="1"/>
  <c r="DS42" i="1"/>
  <c r="DQ42" i="1" s="1"/>
  <c r="DN42" i="1"/>
  <c r="DL42" i="1" s="1"/>
  <c r="DI42" i="1"/>
  <c r="DG42" i="1" s="1"/>
  <c r="DD42" i="1"/>
  <c r="DB42" i="1" s="1"/>
  <c r="CY42" i="1"/>
  <c r="CW42" i="1" s="1"/>
  <c r="CT42" i="1"/>
  <c r="CR42" i="1" s="1"/>
  <c r="CO42" i="1"/>
  <c r="CM42" i="1" s="1"/>
  <c r="CJ42" i="1"/>
  <c r="CH42" i="1" s="1"/>
  <c r="CE42" i="1"/>
  <c r="CC42" i="1" s="1"/>
  <c r="BZ42" i="1"/>
  <c r="BX42" i="1" s="1"/>
  <c r="BU42" i="1"/>
  <c r="BS42" i="1" s="1"/>
  <c r="BO42" i="1"/>
  <c r="BN42" i="1"/>
  <c r="BJ42" i="1"/>
  <c r="BI42" i="1"/>
  <c r="BD42" i="1"/>
  <c r="AY42" i="1"/>
  <c r="AU42" i="1"/>
  <c r="AT42" i="1"/>
  <c r="AP42" i="1"/>
  <c r="AO42" i="1"/>
  <c r="AK42" i="1"/>
  <c r="AJ42" i="1"/>
  <c r="AF42" i="1"/>
  <c r="AE42" i="1"/>
  <c r="AA42" i="1"/>
  <c r="Z42" i="1"/>
  <c r="Q42" i="1"/>
  <c r="FT41" i="1"/>
  <c r="FQ41" i="1"/>
  <c r="FO41" i="1" s="1"/>
  <c r="FL41" i="1"/>
  <c r="FJ41" i="1" s="1"/>
  <c r="FG41" i="1"/>
  <c r="FE41" i="1" s="1"/>
  <c r="FB41" i="1"/>
  <c r="EZ41" i="1" s="1"/>
  <c r="EW41" i="1"/>
  <c r="EU41" i="1" s="1"/>
  <c r="ER41" i="1"/>
  <c r="EP41" i="1" s="1"/>
  <c r="EM41" i="1"/>
  <c r="EK41" i="1" s="1"/>
  <c r="EH41" i="1"/>
  <c r="EF41" i="1" s="1"/>
  <c r="EC41" i="1"/>
  <c r="EA41" i="1" s="1"/>
  <c r="DX41" i="1"/>
  <c r="DV41" i="1" s="1"/>
  <c r="DS41" i="1"/>
  <c r="DQ41" i="1" s="1"/>
  <c r="DN41" i="1"/>
  <c r="DL41" i="1" s="1"/>
  <c r="DI41" i="1"/>
  <c r="DG41" i="1" s="1"/>
  <c r="DD41" i="1"/>
  <c r="DB41" i="1" s="1"/>
  <c r="CY41" i="1"/>
  <c r="CW41" i="1" s="1"/>
  <c r="CT41" i="1"/>
  <c r="CR41" i="1" s="1"/>
  <c r="CO41" i="1"/>
  <c r="CM41" i="1" s="1"/>
  <c r="CJ41" i="1"/>
  <c r="CH41" i="1" s="1"/>
  <c r="CE41" i="1"/>
  <c r="CC41" i="1" s="1"/>
  <c r="BZ41" i="1"/>
  <c r="BX41" i="1" s="1"/>
  <c r="BU41" i="1"/>
  <c r="BS41" i="1" s="1"/>
  <c r="BO41" i="1"/>
  <c r="BN41" i="1"/>
  <c r="BJ41" i="1"/>
  <c r="BI41" i="1"/>
  <c r="BD41" i="1"/>
  <c r="AY41" i="1"/>
  <c r="AU41" i="1"/>
  <c r="AT41" i="1"/>
  <c r="AP41" i="1"/>
  <c r="AO41" i="1"/>
  <c r="AK41" i="1"/>
  <c r="AJ41" i="1"/>
  <c r="AF41" i="1"/>
  <c r="AE41" i="1"/>
  <c r="AA41" i="1"/>
  <c r="Z41" i="1"/>
  <c r="Q41" i="1"/>
  <c r="FT40" i="1"/>
  <c r="FQ40" i="1"/>
  <c r="FO40" i="1" s="1"/>
  <c r="FL40" i="1"/>
  <c r="FJ40" i="1" s="1"/>
  <c r="FG40" i="1"/>
  <c r="FE40" i="1" s="1"/>
  <c r="FB40" i="1"/>
  <c r="EZ40" i="1" s="1"/>
  <c r="EW40" i="1"/>
  <c r="EU40" i="1" s="1"/>
  <c r="ER40" i="1"/>
  <c r="EP40" i="1" s="1"/>
  <c r="EM40" i="1"/>
  <c r="EK40" i="1" s="1"/>
  <c r="EH40" i="1"/>
  <c r="EF40" i="1" s="1"/>
  <c r="EC40" i="1"/>
  <c r="EA40" i="1" s="1"/>
  <c r="DX40" i="1"/>
  <c r="DV40" i="1" s="1"/>
  <c r="DS40" i="1"/>
  <c r="DQ40" i="1" s="1"/>
  <c r="DN40" i="1"/>
  <c r="DL40" i="1" s="1"/>
  <c r="DI40" i="1"/>
  <c r="DG40" i="1" s="1"/>
  <c r="DD40" i="1"/>
  <c r="DB40" i="1" s="1"/>
  <c r="CY40" i="1"/>
  <c r="CW40" i="1" s="1"/>
  <c r="CT40" i="1"/>
  <c r="CR40" i="1" s="1"/>
  <c r="CO40" i="1"/>
  <c r="CM40" i="1" s="1"/>
  <c r="CJ40" i="1"/>
  <c r="CH40" i="1" s="1"/>
  <c r="CE40" i="1"/>
  <c r="CC40" i="1" s="1"/>
  <c r="BZ40" i="1"/>
  <c r="BX40" i="1" s="1"/>
  <c r="BU40" i="1"/>
  <c r="BS40" i="1" s="1"/>
  <c r="BO40" i="1"/>
  <c r="BN40" i="1"/>
  <c r="BJ40" i="1"/>
  <c r="BI40" i="1"/>
  <c r="BE40" i="1"/>
  <c r="BD40" i="1"/>
  <c r="AY40" i="1"/>
  <c r="AU40" i="1"/>
  <c r="AT40" i="1"/>
  <c r="AP40" i="1"/>
  <c r="AO40" i="1"/>
  <c r="AK40" i="1"/>
  <c r="AJ40" i="1"/>
  <c r="AF40" i="1"/>
  <c r="AE40" i="1"/>
  <c r="AA40" i="1"/>
  <c r="Z40" i="1"/>
  <c r="Q40" i="1"/>
  <c r="FT39" i="1"/>
  <c r="FQ39" i="1"/>
  <c r="FO39" i="1" s="1"/>
  <c r="FL39" i="1"/>
  <c r="FJ39" i="1" s="1"/>
  <c r="FG39" i="1"/>
  <c r="FE39" i="1" s="1"/>
  <c r="FB39" i="1"/>
  <c r="EZ39" i="1" s="1"/>
  <c r="EW39" i="1"/>
  <c r="EU39" i="1" s="1"/>
  <c r="ER39" i="1"/>
  <c r="EP39" i="1" s="1"/>
  <c r="EM39" i="1"/>
  <c r="EK39" i="1" s="1"/>
  <c r="EH39" i="1"/>
  <c r="EF39" i="1" s="1"/>
  <c r="EC39" i="1"/>
  <c r="EA39" i="1" s="1"/>
  <c r="DX39" i="1"/>
  <c r="DV39" i="1" s="1"/>
  <c r="DS39" i="1"/>
  <c r="DQ39" i="1" s="1"/>
  <c r="DN39" i="1"/>
  <c r="DL39" i="1" s="1"/>
  <c r="DI39" i="1"/>
  <c r="DG39" i="1" s="1"/>
  <c r="DD39" i="1"/>
  <c r="DB39" i="1" s="1"/>
  <c r="CY39" i="1"/>
  <c r="CW39" i="1" s="1"/>
  <c r="CT39" i="1"/>
  <c r="CR39" i="1" s="1"/>
  <c r="CO39" i="1"/>
  <c r="CM39" i="1" s="1"/>
  <c r="CJ39" i="1"/>
  <c r="CH39" i="1" s="1"/>
  <c r="CE39" i="1"/>
  <c r="CC39" i="1" s="1"/>
  <c r="BZ39" i="1"/>
  <c r="BX39" i="1" s="1"/>
  <c r="BU39" i="1"/>
  <c r="BS39" i="1" s="1"/>
  <c r="BO39" i="1"/>
  <c r="BN39" i="1"/>
  <c r="BJ39" i="1"/>
  <c r="BI39" i="1"/>
  <c r="BE39" i="1"/>
  <c r="BD39" i="1"/>
  <c r="AY39" i="1"/>
  <c r="AU39" i="1"/>
  <c r="AT39" i="1"/>
  <c r="AP39" i="1"/>
  <c r="AO39" i="1"/>
  <c r="AK39" i="1"/>
  <c r="AJ39" i="1"/>
  <c r="AF39" i="1"/>
  <c r="AE39" i="1"/>
  <c r="AA39" i="1"/>
  <c r="Z39" i="1"/>
  <c r="Q39" i="1"/>
  <c r="FT38" i="1"/>
  <c r="FQ38" i="1"/>
  <c r="FO38" i="1" s="1"/>
  <c r="FL38" i="1"/>
  <c r="FJ38" i="1" s="1"/>
  <c r="FG38" i="1"/>
  <c r="FE38" i="1" s="1"/>
  <c r="FB38" i="1"/>
  <c r="EZ38" i="1" s="1"/>
  <c r="EW38" i="1"/>
  <c r="EU38" i="1" s="1"/>
  <c r="ER38" i="1"/>
  <c r="EP38" i="1" s="1"/>
  <c r="EM38" i="1"/>
  <c r="EK38" i="1" s="1"/>
  <c r="EH38" i="1"/>
  <c r="EF38" i="1" s="1"/>
  <c r="EC38" i="1"/>
  <c r="EA38" i="1" s="1"/>
  <c r="DX38" i="1"/>
  <c r="DV38" i="1" s="1"/>
  <c r="DS38" i="1"/>
  <c r="DQ38" i="1" s="1"/>
  <c r="DN38" i="1"/>
  <c r="DL38" i="1" s="1"/>
  <c r="DI38" i="1"/>
  <c r="DG38" i="1" s="1"/>
  <c r="DD38" i="1"/>
  <c r="DB38" i="1" s="1"/>
  <c r="CY38" i="1"/>
  <c r="CW38" i="1" s="1"/>
  <c r="CT38" i="1"/>
  <c r="CR38" i="1" s="1"/>
  <c r="CO38" i="1"/>
  <c r="CM38" i="1" s="1"/>
  <c r="CJ38" i="1"/>
  <c r="CH38" i="1" s="1"/>
  <c r="CE38" i="1"/>
  <c r="CC38" i="1" s="1"/>
  <c r="BZ38" i="1"/>
  <c r="BX38" i="1" s="1"/>
  <c r="BU38" i="1"/>
  <c r="BS38" i="1" s="1"/>
  <c r="BO38" i="1"/>
  <c r="BN38" i="1"/>
  <c r="BJ38" i="1"/>
  <c r="BI38" i="1"/>
  <c r="BE38" i="1"/>
  <c r="BD38" i="1"/>
  <c r="AY38" i="1"/>
  <c r="AU38" i="1"/>
  <c r="AT38" i="1"/>
  <c r="AP38" i="1"/>
  <c r="AO38" i="1"/>
  <c r="AK38" i="1"/>
  <c r="AJ38" i="1"/>
  <c r="AF38" i="1"/>
  <c r="AE38" i="1"/>
  <c r="AA38" i="1"/>
  <c r="Z38" i="1"/>
  <c r="Q38" i="1"/>
  <c r="FT36" i="1"/>
  <c r="FQ36" i="1"/>
  <c r="FO36" i="1" s="1"/>
  <c r="FL36" i="1"/>
  <c r="FJ36" i="1" s="1"/>
  <c r="FG36" i="1"/>
  <c r="FE36" i="1" s="1"/>
  <c r="FB36" i="1"/>
  <c r="EZ36" i="1" s="1"/>
  <c r="EW36" i="1"/>
  <c r="EU36" i="1" s="1"/>
  <c r="ER36" i="1"/>
  <c r="EP36" i="1" s="1"/>
  <c r="EM36" i="1"/>
  <c r="EK36" i="1" s="1"/>
  <c r="EH36" i="1"/>
  <c r="EF36" i="1" s="1"/>
  <c r="EC36" i="1"/>
  <c r="EA36" i="1" s="1"/>
  <c r="DX36" i="1"/>
  <c r="DV36" i="1" s="1"/>
  <c r="DS36" i="1"/>
  <c r="DQ36" i="1" s="1"/>
  <c r="DN36" i="1"/>
  <c r="DL36" i="1" s="1"/>
  <c r="DI36" i="1"/>
  <c r="DG36" i="1" s="1"/>
  <c r="DD36" i="1"/>
  <c r="DB36" i="1" s="1"/>
  <c r="CY36" i="1"/>
  <c r="CW36" i="1" s="1"/>
  <c r="CT36" i="1"/>
  <c r="CR36" i="1" s="1"/>
  <c r="CO36" i="1"/>
  <c r="CM36" i="1" s="1"/>
  <c r="CJ36" i="1"/>
  <c r="CH36" i="1" s="1"/>
  <c r="CE36" i="1"/>
  <c r="CC36" i="1" s="1"/>
  <c r="BZ36" i="1"/>
  <c r="BX36" i="1" s="1"/>
  <c r="BU36" i="1"/>
  <c r="BS36" i="1" s="1"/>
  <c r="BO36" i="1"/>
  <c r="BN36" i="1"/>
  <c r="BJ36" i="1"/>
  <c r="BI36" i="1"/>
  <c r="BE36" i="1"/>
  <c r="BD36" i="1"/>
  <c r="AY36" i="1"/>
  <c r="AU36" i="1"/>
  <c r="AT36" i="1"/>
  <c r="AP36" i="1"/>
  <c r="AO36" i="1"/>
  <c r="AK36" i="1"/>
  <c r="AJ36" i="1"/>
  <c r="AF36" i="1"/>
  <c r="AE36" i="1"/>
  <c r="AA36" i="1"/>
  <c r="Z36" i="1"/>
  <c r="Q36" i="1"/>
  <c r="FT35" i="1"/>
  <c r="FQ35" i="1"/>
  <c r="FO35" i="1" s="1"/>
  <c r="FL35" i="1"/>
  <c r="FJ35" i="1" s="1"/>
  <c r="FG35" i="1"/>
  <c r="FE35" i="1" s="1"/>
  <c r="FB35" i="1"/>
  <c r="EZ35" i="1" s="1"/>
  <c r="EW35" i="1"/>
  <c r="EU35" i="1" s="1"/>
  <c r="ER35" i="1"/>
  <c r="EP35" i="1" s="1"/>
  <c r="EM35" i="1"/>
  <c r="EK35" i="1" s="1"/>
  <c r="EH35" i="1"/>
  <c r="EF35" i="1" s="1"/>
  <c r="EC35" i="1"/>
  <c r="EA35" i="1" s="1"/>
  <c r="DX35" i="1"/>
  <c r="DV35" i="1" s="1"/>
  <c r="DS35" i="1"/>
  <c r="DQ35" i="1" s="1"/>
  <c r="DN35" i="1"/>
  <c r="DL35" i="1" s="1"/>
  <c r="DI35" i="1"/>
  <c r="DG35" i="1" s="1"/>
  <c r="DD35" i="1"/>
  <c r="DB35" i="1" s="1"/>
  <c r="CY35" i="1"/>
  <c r="CW35" i="1" s="1"/>
  <c r="CT35" i="1"/>
  <c r="CR35" i="1" s="1"/>
  <c r="CO35" i="1"/>
  <c r="CM35" i="1" s="1"/>
  <c r="CJ35" i="1"/>
  <c r="CH35" i="1" s="1"/>
  <c r="CE35" i="1"/>
  <c r="CC35" i="1" s="1"/>
  <c r="BZ35" i="1"/>
  <c r="BX35" i="1" s="1"/>
  <c r="BU35" i="1"/>
  <c r="BS35" i="1" s="1"/>
  <c r="BO35" i="1"/>
  <c r="BN35" i="1"/>
  <c r="BJ35" i="1"/>
  <c r="BI35" i="1"/>
  <c r="BE35" i="1"/>
  <c r="BD35" i="1"/>
  <c r="AY35" i="1"/>
  <c r="AU35" i="1"/>
  <c r="AT35" i="1"/>
  <c r="AP35" i="1"/>
  <c r="AO35" i="1"/>
  <c r="AK35" i="1"/>
  <c r="AJ35" i="1"/>
  <c r="AF35" i="1"/>
  <c r="AE35" i="1"/>
  <c r="AA35" i="1"/>
  <c r="Z35" i="1"/>
  <c r="Q35" i="1"/>
  <c r="FT34" i="1"/>
  <c r="FQ34" i="1"/>
  <c r="FO34" i="1" s="1"/>
  <c r="FL34" i="1"/>
  <c r="FJ34" i="1" s="1"/>
  <c r="FG34" i="1"/>
  <c r="FE34" i="1" s="1"/>
  <c r="FB34" i="1"/>
  <c r="EZ34" i="1" s="1"/>
  <c r="EW34" i="1"/>
  <c r="EU34" i="1" s="1"/>
  <c r="ER34" i="1"/>
  <c r="EP34" i="1" s="1"/>
  <c r="EM34" i="1"/>
  <c r="EK34" i="1" s="1"/>
  <c r="EH34" i="1"/>
  <c r="EF34" i="1" s="1"/>
  <c r="EC34" i="1"/>
  <c r="EA34" i="1" s="1"/>
  <c r="DX34" i="1"/>
  <c r="DV34" i="1" s="1"/>
  <c r="DS34" i="1"/>
  <c r="DQ34" i="1" s="1"/>
  <c r="DN34" i="1"/>
  <c r="DL34" i="1" s="1"/>
  <c r="DI34" i="1"/>
  <c r="DG34" i="1" s="1"/>
  <c r="DD34" i="1"/>
  <c r="DB34" i="1" s="1"/>
  <c r="CY34" i="1"/>
  <c r="CW34" i="1" s="1"/>
  <c r="CT34" i="1"/>
  <c r="CR34" i="1" s="1"/>
  <c r="CO34" i="1"/>
  <c r="CM34" i="1" s="1"/>
  <c r="CJ34" i="1"/>
  <c r="CH34" i="1" s="1"/>
  <c r="CE34" i="1"/>
  <c r="CC34" i="1" s="1"/>
  <c r="BZ34" i="1"/>
  <c r="BX34" i="1" s="1"/>
  <c r="BU34" i="1"/>
  <c r="BS34" i="1" s="1"/>
  <c r="BO34" i="1"/>
  <c r="BN34" i="1"/>
  <c r="BJ34" i="1"/>
  <c r="BI34" i="1"/>
  <c r="BE34" i="1"/>
  <c r="BD34" i="1"/>
  <c r="AY34" i="1"/>
  <c r="AU34" i="1"/>
  <c r="AT34" i="1"/>
  <c r="AP34" i="1"/>
  <c r="AO34" i="1"/>
  <c r="AK34" i="1"/>
  <c r="AJ34" i="1"/>
  <c r="AF34" i="1"/>
  <c r="AE34" i="1"/>
  <c r="AA34" i="1"/>
  <c r="Z34" i="1"/>
  <c r="Q34" i="1"/>
  <c r="FT33" i="1"/>
  <c r="FQ33" i="1"/>
  <c r="FO33" i="1" s="1"/>
  <c r="FL33" i="1"/>
  <c r="FJ33" i="1" s="1"/>
  <c r="FG33" i="1"/>
  <c r="FE33" i="1" s="1"/>
  <c r="FB33" i="1"/>
  <c r="EZ33" i="1" s="1"/>
  <c r="EW33" i="1"/>
  <c r="EU33" i="1" s="1"/>
  <c r="ER33" i="1"/>
  <c r="EP33" i="1" s="1"/>
  <c r="EM33" i="1"/>
  <c r="EK33" i="1" s="1"/>
  <c r="EH33" i="1"/>
  <c r="EF33" i="1" s="1"/>
  <c r="EC33" i="1"/>
  <c r="EA33" i="1" s="1"/>
  <c r="DX33" i="1"/>
  <c r="DV33" i="1" s="1"/>
  <c r="DS33" i="1"/>
  <c r="DQ33" i="1" s="1"/>
  <c r="DN33" i="1"/>
  <c r="DL33" i="1" s="1"/>
  <c r="DI33" i="1"/>
  <c r="DG33" i="1" s="1"/>
  <c r="DD33" i="1"/>
  <c r="DB33" i="1" s="1"/>
  <c r="CY33" i="1"/>
  <c r="CW33" i="1" s="1"/>
  <c r="CT33" i="1"/>
  <c r="CR33" i="1" s="1"/>
  <c r="CO33" i="1"/>
  <c r="CM33" i="1" s="1"/>
  <c r="CJ33" i="1"/>
  <c r="CH33" i="1" s="1"/>
  <c r="CE33" i="1"/>
  <c r="CC33" i="1" s="1"/>
  <c r="BZ33" i="1"/>
  <c r="BX33" i="1" s="1"/>
  <c r="BU33" i="1"/>
  <c r="BS33" i="1" s="1"/>
  <c r="BO33" i="1"/>
  <c r="BN33" i="1"/>
  <c r="BJ33" i="1"/>
  <c r="BI33" i="1"/>
  <c r="BD33" i="1"/>
  <c r="AY33" i="1"/>
  <c r="AU33" i="1"/>
  <c r="AT33" i="1"/>
  <c r="AP33" i="1"/>
  <c r="AO33" i="1"/>
  <c r="AK33" i="1"/>
  <c r="AJ33" i="1"/>
  <c r="AF33" i="1"/>
  <c r="AE33" i="1"/>
  <c r="AA33" i="1"/>
  <c r="Z33" i="1"/>
  <c r="Q33" i="1"/>
  <c r="FT502" i="1"/>
  <c r="FQ502" i="1"/>
  <c r="FO502" i="1" s="1"/>
  <c r="FL502" i="1"/>
  <c r="FJ502" i="1" s="1"/>
  <c r="FG502" i="1"/>
  <c r="FE502" i="1" s="1"/>
  <c r="FB502" i="1"/>
  <c r="EZ502" i="1" s="1"/>
  <c r="EW502" i="1"/>
  <c r="EU502" i="1" s="1"/>
  <c r="ER502" i="1"/>
  <c r="EP502" i="1" s="1"/>
  <c r="EM502" i="1"/>
  <c r="EK502" i="1" s="1"/>
  <c r="EH502" i="1"/>
  <c r="EF502" i="1" s="1"/>
  <c r="EC502" i="1"/>
  <c r="EA502" i="1" s="1"/>
  <c r="DX502" i="1"/>
  <c r="DV502" i="1" s="1"/>
  <c r="DS502" i="1"/>
  <c r="DQ502" i="1" s="1"/>
  <c r="DN502" i="1"/>
  <c r="DL502" i="1" s="1"/>
  <c r="DI502" i="1"/>
  <c r="DG502" i="1" s="1"/>
  <c r="DD502" i="1"/>
  <c r="DB502" i="1" s="1"/>
  <c r="CY502" i="1"/>
  <c r="CW502" i="1" s="1"/>
  <c r="CT502" i="1"/>
  <c r="CR502" i="1" s="1"/>
  <c r="CO502" i="1"/>
  <c r="CM502" i="1" s="1"/>
  <c r="CJ502" i="1"/>
  <c r="CH502" i="1" s="1"/>
  <c r="CE502" i="1"/>
  <c r="CC502" i="1" s="1"/>
  <c r="BZ502" i="1"/>
  <c r="BX502" i="1" s="1"/>
  <c r="BU502" i="1"/>
  <c r="BS502" i="1" s="1"/>
  <c r="BO502" i="1"/>
  <c r="BN502" i="1"/>
  <c r="BJ502" i="1"/>
  <c r="BI502" i="1"/>
  <c r="BE502" i="1"/>
  <c r="BD502" i="1"/>
  <c r="AY502" i="1"/>
  <c r="AU502" i="1"/>
  <c r="AT502" i="1"/>
  <c r="AP502" i="1"/>
  <c r="AO502" i="1"/>
  <c r="AK502" i="1"/>
  <c r="AJ502" i="1"/>
  <c r="AF502" i="1"/>
  <c r="AE502" i="1"/>
  <c r="AA502" i="1"/>
  <c r="Z502" i="1"/>
  <c r="Q502" i="1"/>
  <c r="FT32" i="1"/>
  <c r="FQ32" i="1"/>
  <c r="FO32" i="1" s="1"/>
  <c r="FL32" i="1"/>
  <c r="FJ32" i="1" s="1"/>
  <c r="FG32" i="1"/>
  <c r="FE32" i="1" s="1"/>
  <c r="FB32" i="1"/>
  <c r="EZ32" i="1" s="1"/>
  <c r="EW32" i="1"/>
  <c r="EU32" i="1" s="1"/>
  <c r="ER32" i="1"/>
  <c r="EP32" i="1" s="1"/>
  <c r="EM32" i="1"/>
  <c r="EK32" i="1" s="1"/>
  <c r="EH32" i="1"/>
  <c r="EF32" i="1" s="1"/>
  <c r="EC32" i="1"/>
  <c r="EA32" i="1" s="1"/>
  <c r="DX32" i="1"/>
  <c r="DV32" i="1" s="1"/>
  <c r="DS32" i="1"/>
  <c r="DQ32" i="1" s="1"/>
  <c r="DN32" i="1"/>
  <c r="DL32" i="1" s="1"/>
  <c r="DI32" i="1"/>
  <c r="DG32" i="1" s="1"/>
  <c r="DD32" i="1"/>
  <c r="DB32" i="1" s="1"/>
  <c r="CY32" i="1"/>
  <c r="CW32" i="1" s="1"/>
  <c r="CT32" i="1"/>
  <c r="CR32" i="1" s="1"/>
  <c r="CO32" i="1"/>
  <c r="CM32" i="1" s="1"/>
  <c r="CJ32" i="1"/>
  <c r="CH32" i="1" s="1"/>
  <c r="CE32" i="1"/>
  <c r="CC32" i="1" s="1"/>
  <c r="BZ32" i="1"/>
  <c r="BX32" i="1" s="1"/>
  <c r="BU32" i="1"/>
  <c r="BS32" i="1" s="1"/>
  <c r="BO32" i="1"/>
  <c r="BN32" i="1"/>
  <c r="BJ32" i="1"/>
  <c r="BI32" i="1"/>
  <c r="BE32" i="1"/>
  <c r="BD32" i="1"/>
  <c r="AY32" i="1"/>
  <c r="AU32" i="1"/>
  <c r="AT32" i="1"/>
  <c r="AP32" i="1"/>
  <c r="AO32" i="1"/>
  <c r="AK32" i="1"/>
  <c r="AJ32" i="1"/>
  <c r="AF32" i="1"/>
  <c r="AE32" i="1"/>
  <c r="AA32" i="1"/>
  <c r="Z32" i="1"/>
  <c r="Q32" i="1"/>
  <c r="FT30" i="1"/>
  <c r="FQ30" i="1"/>
  <c r="FO30" i="1" s="1"/>
  <c r="FL30" i="1"/>
  <c r="FJ30" i="1" s="1"/>
  <c r="FG30" i="1"/>
  <c r="FE30" i="1" s="1"/>
  <c r="FB30" i="1"/>
  <c r="EZ30" i="1" s="1"/>
  <c r="EW30" i="1"/>
  <c r="EU30" i="1" s="1"/>
  <c r="ER30" i="1"/>
  <c r="EP30" i="1" s="1"/>
  <c r="EM30" i="1"/>
  <c r="EK30" i="1" s="1"/>
  <c r="EH30" i="1"/>
  <c r="EF30" i="1" s="1"/>
  <c r="EC30" i="1"/>
  <c r="EA30" i="1" s="1"/>
  <c r="DX30" i="1"/>
  <c r="DV30" i="1" s="1"/>
  <c r="DS30" i="1"/>
  <c r="DQ30" i="1" s="1"/>
  <c r="DN30" i="1"/>
  <c r="DL30" i="1" s="1"/>
  <c r="DI30" i="1"/>
  <c r="DG30" i="1" s="1"/>
  <c r="DD30" i="1"/>
  <c r="DB30" i="1" s="1"/>
  <c r="CY30" i="1"/>
  <c r="CW30" i="1" s="1"/>
  <c r="CT30" i="1"/>
  <c r="CR30" i="1" s="1"/>
  <c r="CO30" i="1"/>
  <c r="CM30" i="1" s="1"/>
  <c r="CJ30" i="1"/>
  <c r="CH30" i="1" s="1"/>
  <c r="CE30" i="1"/>
  <c r="CC30" i="1" s="1"/>
  <c r="BZ30" i="1"/>
  <c r="BX30" i="1" s="1"/>
  <c r="BU30" i="1"/>
  <c r="BS30" i="1" s="1"/>
  <c r="BO30" i="1"/>
  <c r="BN30" i="1"/>
  <c r="BJ30" i="1"/>
  <c r="BI30" i="1"/>
  <c r="BE30" i="1"/>
  <c r="BD30" i="1"/>
  <c r="AY30" i="1"/>
  <c r="AU30" i="1"/>
  <c r="AT30" i="1"/>
  <c r="AP30" i="1"/>
  <c r="AO30" i="1"/>
  <c r="AK30" i="1"/>
  <c r="AJ30" i="1"/>
  <c r="AF30" i="1"/>
  <c r="AE30" i="1"/>
  <c r="AA30" i="1"/>
  <c r="Z30" i="1"/>
  <c r="Q30" i="1"/>
  <c r="FT29" i="1"/>
  <c r="FQ29" i="1"/>
  <c r="FO29" i="1" s="1"/>
  <c r="FL29" i="1"/>
  <c r="FJ29" i="1" s="1"/>
  <c r="FG29" i="1"/>
  <c r="FE29" i="1" s="1"/>
  <c r="FB29" i="1"/>
  <c r="EZ29" i="1" s="1"/>
  <c r="EW29" i="1"/>
  <c r="EU29" i="1" s="1"/>
  <c r="ER29" i="1"/>
  <c r="EP29" i="1" s="1"/>
  <c r="EM29" i="1"/>
  <c r="EK29" i="1" s="1"/>
  <c r="EH29" i="1"/>
  <c r="EF29" i="1" s="1"/>
  <c r="EC29" i="1"/>
  <c r="EA29" i="1" s="1"/>
  <c r="DX29" i="1"/>
  <c r="DV29" i="1" s="1"/>
  <c r="DS29" i="1"/>
  <c r="DQ29" i="1" s="1"/>
  <c r="DN29" i="1"/>
  <c r="DL29" i="1" s="1"/>
  <c r="DI29" i="1"/>
  <c r="DG29" i="1" s="1"/>
  <c r="DD29" i="1"/>
  <c r="DB29" i="1" s="1"/>
  <c r="CY29" i="1"/>
  <c r="CW29" i="1" s="1"/>
  <c r="CT29" i="1"/>
  <c r="CR29" i="1" s="1"/>
  <c r="CO29" i="1"/>
  <c r="CM29" i="1" s="1"/>
  <c r="CJ29" i="1"/>
  <c r="CH29" i="1" s="1"/>
  <c r="CE29" i="1"/>
  <c r="CC29" i="1" s="1"/>
  <c r="BZ29" i="1"/>
  <c r="BX29" i="1" s="1"/>
  <c r="BU29" i="1"/>
  <c r="BS29" i="1" s="1"/>
  <c r="BO29" i="1"/>
  <c r="BN29" i="1"/>
  <c r="BJ29" i="1"/>
  <c r="BI29" i="1"/>
  <c r="BE29" i="1"/>
  <c r="BD29" i="1"/>
  <c r="AY29" i="1"/>
  <c r="AU29" i="1"/>
  <c r="AT29" i="1"/>
  <c r="AP29" i="1"/>
  <c r="AO29" i="1"/>
  <c r="AK29" i="1"/>
  <c r="AJ29" i="1"/>
  <c r="AF29" i="1"/>
  <c r="AE29" i="1"/>
  <c r="AA29" i="1"/>
  <c r="Z29" i="1"/>
  <c r="Q29" i="1"/>
  <c r="FT28" i="1"/>
  <c r="FQ28" i="1"/>
  <c r="FO28" i="1" s="1"/>
  <c r="FL28" i="1"/>
  <c r="FJ28" i="1" s="1"/>
  <c r="FG28" i="1"/>
  <c r="FE28" i="1" s="1"/>
  <c r="FB28" i="1"/>
  <c r="EZ28" i="1" s="1"/>
  <c r="EW28" i="1"/>
  <c r="EU28" i="1" s="1"/>
  <c r="ER28" i="1"/>
  <c r="EP28" i="1" s="1"/>
  <c r="EM28" i="1"/>
  <c r="EK28" i="1" s="1"/>
  <c r="EH28" i="1"/>
  <c r="EF28" i="1" s="1"/>
  <c r="EC28" i="1"/>
  <c r="EA28" i="1" s="1"/>
  <c r="DX28" i="1"/>
  <c r="DV28" i="1" s="1"/>
  <c r="DS28" i="1"/>
  <c r="DQ28" i="1" s="1"/>
  <c r="DN28" i="1"/>
  <c r="DL28" i="1" s="1"/>
  <c r="DI28" i="1"/>
  <c r="DG28" i="1" s="1"/>
  <c r="DD28" i="1"/>
  <c r="DB28" i="1" s="1"/>
  <c r="CY28" i="1"/>
  <c r="CW28" i="1" s="1"/>
  <c r="CT28" i="1"/>
  <c r="CR28" i="1" s="1"/>
  <c r="CO28" i="1"/>
  <c r="CM28" i="1" s="1"/>
  <c r="CJ28" i="1"/>
  <c r="CH28" i="1" s="1"/>
  <c r="CE28" i="1"/>
  <c r="CC28" i="1" s="1"/>
  <c r="BZ28" i="1"/>
  <c r="BX28" i="1" s="1"/>
  <c r="BU28" i="1"/>
  <c r="BS28" i="1" s="1"/>
  <c r="BO28" i="1"/>
  <c r="BN28" i="1"/>
  <c r="BJ28" i="1"/>
  <c r="BI28" i="1"/>
  <c r="BE28" i="1"/>
  <c r="BD28" i="1"/>
  <c r="AY28" i="1"/>
  <c r="AU28" i="1"/>
  <c r="AT28" i="1"/>
  <c r="AP28" i="1"/>
  <c r="AO28" i="1"/>
  <c r="AK28" i="1"/>
  <c r="AJ28" i="1"/>
  <c r="AF28" i="1"/>
  <c r="AE28" i="1"/>
  <c r="AA28" i="1"/>
  <c r="Z28" i="1"/>
  <c r="Q28" i="1"/>
  <c r="BO253" i="1"/>
  <c r="BO639" i="1"/>
  <c r="BO435" i="1"/>
  <c r="BO5" i="1"/>
  <c r="BO491" i="1"/>
  <c r="BO6" i="1"/>
  <c r="BO492" i="1"/>
  <c r="BO8" i="1"/>
  <c r="BO9" i="1"/>
  <c r="BO10" i="1"/>
  <c r="BO12" i="1"/>
  <c r="BO494" i="1"/>
  <c r="BO13" i="1"/>
  <c r="BO14" i="1"/>
  <c r="BO15" i="1"/>
  <c r="BO495" i="1"/>
  <c r="BO16" i="1"/>
  <c r="BO17" i="1"/>
  <c r="BO18" i="1"/>
  <c r="BO19" i="1"/>
  <c r="BO20" i="1"/>
  <c r="BO21" i="1"/>
  <c r="BO22" i="1"/>
  <c r="BO496" i="1"/>
  <c r="BO497" i="1"/>
  <c r="BO23" i="1"/>
  <c r="BO24" i="1"/>
  <c r="BO25" i="1"/>
  <c r="BO499" i="1"/>
  <c r="BO26" i="1"/>
  <c r="BO500" i="1"/>
  <c r="BO27" i="1"/>
  <c r="AU253" i="1"/>
  <c r="AU639" i="1"/>
  <c r="AU435" i="1"/>
  <c r="AU5" i="1"/>
  <c r="AU491" i="1"/>
  <c r="AU6" i="1"/>
  <c r="AU492" i="1"/>
  <c r="AU8" i="1"/>
  <c r="AU9" i="1"/>
  <c r="AU10" i="1"/>
  <c r="AU12" i="1"/>
  <c r="AU494" i="1"/>
  <c r="AU13" i="1"/>
  <c r="AU14" i="1"/>
  <c r="AU15" i="1"/>
  <c r="AU495" i="1"/>
  <c r="AU16" i="1"/>
  <c r="AU17" i="1"/>
  <c r="AU18" i="1"/>
  <c r="AU19" i="1"/>
  <c r="AU20" i="1"/>
  <c r="AU21" i="1"/>
  <c r="AU22" i="1"/>
  <c r="AU496" i="1"/>
  <c r="AU497" i="1"/>
  <c r="AU23" i="1"/>
  <c r="AU24" i="1"/>
  <c r="AU25" i="1"/>
  <c r="AU499" i="1"/>
  <c r="AU26" i="1"/>
  <c r="AU500" i="1"/>
  <c r="AU27" i="1"/>
  <c r="AP253" i="1"/>
  <c r="AP639" i="1"/>
  <c r="AP435" i="1"/>
  <c r="AP5" i="1"/>
  <c r="AP491" i="1"/>
  <c r="AP6" i="1"/>
  <c r="AP492" i="1"/>
  <c r="AP8" i="1"/>
  <c r="AP9" i="1"/>
  <c r="AP10" i="1"/>
  <c r="AP12" i="1"/>
  <c r="AP494" i="1"/>
  <c r="AP13" i="1"/>
  <c r="AP14" i="1"/>
  <c r="AP15" i="1"/>
  <c r="AP495" i="1"/>
  <c r="AP16" i="1"/>
  <c r="AP17" i="1"/>
  <c r="AP18" i="1"/>
  <c r="AP19" i="1"/>
  <c r="AP20" i="1"/>
  <c r="AP21" i="1"/>
  <c r="AP22" i="1"/>
  <c r="AP496" i="1"/>
  <c r="AP497" i="1"/>
  <c r="AP23" i="1"/>
  <c r="AP24" i="1"/>
  <c r="AP25" i="1"/>
  <c r="AP499" i="1"/>
  <c r="AP26" i="1"/>
  <c r="AP500" i="1"/>
  <c r="AP27" i="1"/>
  <c r="AK253" i="1"/>
  <c r="AK639" i="1"/>
  <c r="AK435" i="1"/>
  <c r="AK5" i="1"/>
  <c r="AK491" i="1"/>
  <c r="AK6" i="1"/>
  <c r="AK492" i="1"/>
  <c r="AK8" i="1"/>
  <c r="AK9" i="1"/>
  <c r="AK10" i="1"/>
  <c r="AK12" i="1"/>
  <c r="AK494" i="1"/>
  <c r="AK13" i="1"/>
  <c r="AK14" i="1"/>
  <c r="AK15" i="1"/>
  <c r="AK495" i="1"/>
  <c r="AK16" i="1"/>
  <c r="AK17" i="1"/>
  <c r="AK18" i="1"/>
  <c r="AK19" i="1"/>
  <c r="AK20" i="1"/>
  <c r="AK21" i="1"/>
  <c r="AK22" i="1"/>
  <c r="AK496" i="1"/>
  <c r="AK497" i="1"/>
  <c r="AK23" i="1"/>
  <c r="AK24" i="1"/>
  <c r="AK25" i="1"/>
  <c r="AK499" i="1"/>
  <c r="AK26" i="1"/>
  <c r="AK500" i="1"/>
  <c r="AK27" i="1"/>
  <c r="AF253" i="1"/>
  <c r="AF639" i="1"/>
  <c r="AF435" i="1"/>
  <c r="AF5" i="1"/>
  <c r="AF491" i="1"/>
  <c r="AF6" i="1"/>
  <c r="AF492" i="1"/>
  <c r="AF8" i="1"/>
  <c r="AF9" i="1"/>
  <c r="AF10" i="1"/>
  <c r="AF12" i="1"/>
  <c r="AF494" i="1"/>
  <c r="AF13" i="1"/>
  <c r="AF14" i="1"/>
  <c r="AF15" i="1"/>
  <c r="AF495" i="1"/>
  <c r="AF16" i="1"/>
  <c r="AF17" i="1"/>
  <c r="AF18" i="1"/>
  <c r="AF19" i="1"/>
  <c r="AF20" i="1"/>
  <c r="AF21" i="1"/>
  <c r="AF22" i="1"/>
  <c r="AF496" i="1"/>
  <c r="AF497" i="1"/>
  <c r="AF23" i="1"/>
  <c r="AF24" i="1"/>
  <c r="AF25" i="1"/>
  <c r="AF499" i="1"/>
  <c r="AF26" i="1"/>
  <c r="AF500" i="1"/>
  <c r="AF27" i="1"/>
  <c r="AA8" i="1"/>
  <c r="AA9" i="1"/>
  <c r="AA10" i="1"/>
  <c r="AA12" i="1"/>
  <c r="AA494" i="1"/>
  <c r="AA13" i="1"/>
  <c r="AA14" i="1"/>
  <c r="AA15" i="1"/>
  <c r="AA495" i="1"/>
  <c r="AA16" i="1"/>
  <c r="AA17" i="1"/>
  <c r="AA18" i="1"/>
  <c r="AA19" i="1"/>
  <c r="AA20" i="1"/>
  <c r="AA21" i="1"/>
  <c r="AA22" i="1"/>
  <c r="AA496" i="1"/>
  <c r="AA497" i="1"/>
  <c r="AA23" i="1"/>
  <c r="AA24" i="1"/>
  <c r="AA25" i="1"/>
  <c r="AA499" i="1"/>
  <c r="AA26" i="1"/>
  <c r="AA500" i="1"/>
  <c r="AA27" i="1"/>
  <c r="Q24" i="1"/>
  <c r="Q495" i="1"/>
  <c r="Q27" i="1"/>
  <c r="Q6" i="1"/>
  <c r="Q19" i="1"/>
  <c r="Q17" i="1"/>
  <c r="Q15" i="1"/>
  <c r="Q14" i="1"/>
  <c r="Q12" i="1"/>
  <c r="Q8" i="1"/>
  <c r="Q5" i="1"/>
  <c r="Q435" i="1"/>
  <c r="Q639" i="1"/>
  <c r="Q253" i="1"/>
  <c r="Q180" i="1"/>
  <c r="Q13" i="1"/>
  <c r="Q500" i="1"/>
  <c r="Q499" i="1"/>
  <c r="Q23" i="1"/>
  <c r="Q21" i="1"/>
  <c r="Q494" i="1"/>
  <c r="Q491" i="1"/>
  <c r="Q18" i="1"/>
  <c r="Q10" i="1"/>
  <c r="Q26" i="1"/>
  <c r="Q25" i="1"/>
  <c r="Q497" i="1"/>
  <c r="Q496" i="1"/>
  <c r="Q22" i="1"/>
  <c r="Q20" i="1"/>
  <c r="Q16" i="1"/>
  <c r="Q9" i="1"/>
  <c r="Q492" i="1"/>
  <c r="FT12" i="1"/>
  <c r="FT494" i="1"/>
  <c r="FX363" i="1" l="1"/>
  <c r="FX674" i="1"/>
  <c r="FX463" i="1"/>
  <c r="FZ463" i="1" s="1"/>
  <c r="GA463" i="1" s="1"/>
  <c r="O463" i="1" s="1"/>
  <c r="S463" i="1" s="1"/>
  <c r="FX436" i="1"/>
  <c r="FX692" i="1"/>
  <c r="FZ692" i="1" s="1"/>
  <c r="GA692" i="1" s="1"/>
  <c r="O692" i="1" s="1"/>
  <c r="S692" i="1" s="1"/>
  <c r="FX438" i="1"/>
  <c r="FZ438" i="1" s="1"/>
  <c r="GA438" i="1" s="1"/>
  <c r="O438" i="1" s="1"/>
  <c r="T438" i="1" s="1"/>
  <c r="FX439" i="1"/>
  <c r="FZ439" i="1" s="1"/>
  <c r="GA439" i="1" s="1"/>
  <c r="O439" i="1" s="1"/>
  <c r="T439" i="1" s="1"/>
  <c r="FX583" i="1"/>
  <c r="FZ583" i="1" s="1"/>
  <c r="GA583" i="1" s="1"/>
  <c r="O583" i="1" s="1"/>
  <c r="FX440" i="1"/>
  <c r="FZ440" i="1" s="1"/>
  <c r="GA440" i="1" s="1"/>
  <c r="O440" i="1" s="1"/>
  <c r="T440" i="1" s="1"/>
  <c r="FX326" i="1"/>
  <c r="FX465" i="1"/>
  <c r="FZ465" i="1" s="1"/>
  <c r="GA465" i="1" s="1"/>
  <c r="O465" i="1" s="1"/>
  <c r="FX448" i="1"/>
  <c r="FZ448" i="1" s="1"/>
  <c r="GA448" i="1" s="1"/>
  <c r="O448" i="1" s="1"/>
  <c r="S448" i="1" s="1"/>
  <c r="FX402" i="1"/>
  <c r="FZ402" i="1" s="1"/>
  <c r="GA402" i="1" s="1"/>
  <c r="O402" i="1" s="1"/>
  <c r="S402" i="1" s="1"/>
  <c r="FX450" i="1"/>
  <c r="FZ450" i="1" s="1"/>
  <c r="GA450" i="1" s="1"/>
  <c r="O450" i="1" s="1"/>
  <c r="R450" i="1" s="1"/>
  <c r="FZ436" i="1"/>
  <c r="GA436" i="1" s="1"/>
  <c r="O436" i="1" s="1"/>
  <c r="T436" i="1" s="1"/>
  <c r="FX617" i="1"/>
  <c r="FZ617" i="1" s="1"/>
  <c r="GA617" i="1" s="1"/>
  <c r="O617" i="1" s="1"/>
  <c r="S617" i="1" s="1"/>
  <c r="FX406" i="1"/>
  <c r="FZ406" i="1" s="1"/>
  <c r="GA406" i="1" s="1"/>
  <c r="O406" i="1" s="1"/>
  <c r="R406" i="1" s="1"/>
  <c r="FX461" i="1"/>
  <c r="FZ461" i="1" s="1"/>
  <c r="GA461" i="1" s="1"/>
  <c r="O461" i="1" s="1"/>
  <c r="S461" i="1" s="1"/>
  <c r="FX557" i="1"/>
  <c r="FZ557" i="1" s="1"/>
  <c r="GA557" i="1" s="1"/>
  <c r="O557" i="1" s="1"/>
  <c r="FX462" i="1"/>
  <c r="FX474" i="1"/>
  <c r="FZ474" i="1" s="1"/>
  <c r="GA474" i="1" s="1"/>
  <c r="O474" i="1" s="1"/>
  <c r="R474" i="1" s="1"/>
  <c r="FX229" i="1"/>
  <c r="FZ229" i="1" s="1"/>
  <c r="GA229" i="1" s="1"/>
  <c r="O229" i="1" s="1"/>
  <c r="S229" i="1" s="1"/>
  <c r="FX328" i="1"/>
  <c r="FZ328" i="1" s="1"/>
  <c r="GA328" i="1" s="1"/>
  <c r="O328" i="1" s="1"/>
  <c r="T328" i="1" s="1"/>
  <c r="FX404" i="1"/>
  <c r="FZ404" i="1" s="1"/>
  <c r="GA404" i="1" s="1"/>
  <c r="O404" i="1" s="1"/>
  <c r="FX680" i="1"/>
  <c r="FZ680" i="1" s="1"/>
  <c r="GA680" i="1" s="1"/>
  <c r="O680" i="1" s="1"/>
  <c r="FX117" i="1"/>
  <c r="FX445" i="1"/>
  <c r="FZ445" i="1" s="1"/>
  <c r="GA445" i="1" s="1"/>
  <c r="O445" i="1" s="1"/>
  <c r="FX416" i="1"/>
  <c r="FZ416" i="1" s="1"/>
  <c r="GA416" i="1" s="1"/>
  <c r="O416" i="1" s="1"/>
  <c r="T416" i="1" s="1"/>
  <c r="FX466" i="1"/>
  <c r="FZ466" i="1" s="1"/>
  <c r="GA466" i="1" s="1"/>
  <c r="O466" i="1" s="1"/>
  <c r="R466" i="1" s="1"/>
  <c r="FX686" i="1"/>
  <c r="FZ686" i="1" s="1"/>
  <c r="GA686" i="1" s="1"/>
  <c r="O686" i="1" s="1"/>
  <c r="FX693" i="1"/>
  <c r="FZ693" i="1" s="1"/>
  <c r="GA693" i="1" s="1"/>
  <c r="O693" i="1" s="1"/>
  <c r="S693" i="1" s="1"/>
  <c r="FX677" i="1"/>
  <c r="FZ677" i="1" s="1"/>
  <c r="GA677" i="1" s="1"/>
  <c r="O677" i="1" s="1"/>
  <c r="FX479" i="1"/>
  <c r="FZ479" i="1" s="1"/>
  <c r="GA479" i="1" s="1"/>
  <c r="O479" i="1" s="1"/>
  <c r="R479" i="1" s="1"/>
  <c r="FX260" i="1"/>
  <c r="FZ260" i="1" s="1"/>
  <c r="GA260" i="1" s="1"/>
  <c r="O260" i="1" s="1"/>
  <c r="S260" i="1" s="1"/>
  <c r="FX383" i="1"/>
  <c r="FZ383" i="1" s="1"/>
  <c r="GA383" i="1" s="1"/>
  <c r="O383" i="1" s="1"/>
  <c r="FX523" i="1"/>
  <c r="FZ523" i="1" s="1"/>
  <c r="GA523" i="1" s="1"/>
  <c r="O523" i="1" s="1"/>
  <c r="R523" i="1" s="1"/>
  <c r="FX57" i="1"/>
  <c r="FX345" i="1"/>
  <c r="FZ345" i="1" s="1"/>
  <c r="GA345" i="1" s="1"/>
  <c r="O345" i="1" s="1"/>
  <c r="S345" i="1" s="1"/>
  <c r="FX300" i="1"/>
  <c r="FZ300" i="1" s="1"/>
  <c r="GA300" i="1" s="1"/>
  <c r="O300" i="1" s="1"/>
  <c r="FX697" i="1"/>
  <c r="FZ697" i="1" s="1"/>
  <c r="GA697" i="1" s="1"/>
  <c r="O697" i="1" s="1"/>
  <c r="FX608" i="1"/>
  <c r="FZ608" i="1" s="1"/>
  <c r="GA608" i="1" s="1"/>
  <c r="O608" i="1" s="1"/>
  <c r="FX323" i="1"/>
  <c r="FX489" i="1"/>
  <c r="FX545" i="1"/>
  <c r="FZ545" i="1" s="1"/>
  <c r="GA545" i="1" s="1"/>
  <c r="O545" i="1" s="1"/>
  <c r="FX316" i="1"/>
  <c r="FZ316" i="1" s="1"/>
  <c r="GA316" i="1" s="1"/>
  <c r="O316" i="1" s="1"/>
  <c r="FX615" i="1"/>
  <c r="FZ615" i="1" s="1"/>
  <c r="GA615" i="1" s="1"/>
  <c r="O615" i="1" s="1"/>
  <c r="FX672" i="1"/>
  <c r="FZ672" i="1" s="1"/>
  <c r="GA672" i="1" s="1"/>
  <c r="O672" i="1" s="1"/>
  <c r="FX311" i="1"/>
  <c r="FZ311" i="1" s="1"/>
  <c r="GA311" i="1" s="1"/>
  <c r="O311" i="1" s="1"/>
  <c r="FX667" i="1"/>
  <c r="FX364" i="1"/>
  <c r="FZ364" i="1" s="1"/>
  <c r="GA364" i="1" s="1"/>
  <c r="O364" i="1" s="1"/>
  <c r="R364" i="1" s="1"/>
  <c r="FX493" i="1"/>
  <c r="FZ493" i="1" s="1"/>
  <c r="GA493" i="1" s="1"/>
  <c r="O493" i="1" s="1"/>
  <c r="T493" i="1" s="1"/>
  <c r="FX115" i="1"/>
  <c r="FZ115" i="1" s="1"/>
  <c r="GA115" i="1" s="1"/>
  <c r="O115" i="1" s="1"/>
  <c r="FX437" i="1"/>
  <c r="FZ437" i="1" s="1"/>
  <c r="GA437" i="1" s="1"/>
  <c r="O437" i="1" s="1"/>
  <c r="FX238" i="1"/>
  <c r="FZ238" i="1" s="1"/>
  <c r="GA238" i="1" s="1"/>
  <c r="O238" i="1" s="1"/>
  <c r="T238" i="1" s="1"/>
  <c r="FX329" i="1"/>
  <c r="FZ329" i="1" s="1"/>
  <c r="GA329" i="1" s="1"/>
  <c r="O329" i="1" s="1"/>
  <c r="FX382" i="1"/>
  <c r="FZ382" i="1" s="1"/>
  <c r="GA382" i="1" s="1"/>
  <c r="O382" i="1" s="1"/>
  <c r="FX399" i="1"/>
  <c r="FZ399" i="1" s="1"/>
  <c r="GA399" i="1" s="1"/>
  <c r="O399" i="1" s="1"/>
  <c r="R399" i="1" s="1"/>
  <c r="FX694" i="1"/>
  <c r="T461" i="1"/>
  <c r="R461" i="1"/>
  <c r="S445" i="1"/>
  <c r="R445" i="1"/>
  <c r="T445" i="1"/>
  <c r="FX365" i="1"/>
  <c r="FZ365" i="1" s="1"/>
  <c r="GA365" i="1" s="1"/>
  <c r="O365" i="1" s="1"/>
  <c r="S365" i="1" s="1"/>
  <c r="FX644" i="1"/>
  <c r="FZ644" i="1" s="1"/>
  <c r="GA644" i="1" s="1"/>
  <c r="O644" i="1" s="1"/>
  <c r="T644" i="1" s="1"/>
  <c r="FZ674" i="1"/>
  <c r="GA674" i="1" s="1"/>
  <c r="O674" i="1" s="1"/>
  <c r="FX598" i="1"/>
  <c r="FZ598" i="1" s="1"/>
  <c r="GA598" i="1" s="1"/>
  <c r="O598" i="1" s="1"/>
  <c r="T598" i="1" s="1"/>
  <c r="R440" i="1"/>
  <c r="S440" i="1"/>
  <c r="T448" i="1"/>
  <c r="FX292" i="1"/>
  <c r="FZ292" i="1" s="1"/>
  <c r="GA292" i="1" s="1"/>
  <c r="O292" i="1" s="1"/>
  <c r="S292" i="1" s="1"/>
  <c r="FX243" i="1"/>
  <c r="FZ243" i="1" s="1"/>
  <c r="GA243" i="1" s="1"/>
  <c r="O243" i="1" s="1"/>
  <c r="T243" i="1" s="1"/>
  <c r="FX586" i="1"/>
  <c r="FZ586" i="1" s="1"/>
  <c r="GA586" i="1" s="1"/>
  <c r="O586" i="1" s="1"/>
  <c r="T586" i="1" s="1"/>
  <c r="FX602" i="1"/>
  <c r="FZ602" i="1" s="1"/>
  <c r="GA602" i="1" s="1"/>
  <c r="O602" i="1" s="1"/>
  <c r="S602" i="1" s="1"/>
  <c r="FX358" i="1"/>
  <c r="FZ358" i="1" s="1"/>
  <c r="GA358" i="1" s="1"/>
  <c r="O358" i="1" s="1"/>
  <c r="T358" i="1" s="1"/>
  <c r="FX368" i="1"/>
  <c r="FZ368" i="1" s="1"/>
  <c r="GA368" i="1" s="1"/>
  <c r="O368" i="1" s="1"/>
  <c r="S368" i="1" s="1"/>
  <c r="FX410" i="1"/>
  <c r="FZ410" i="1" s="1"/>
  <c r="GA410" i="1" s="1"/>
  <c r="O410" i="1" s="1"/>
  <c r="T410" i="1" s="1"/>
  <c r="FX444" i="1"/>
  <c r="FX452" i="1"/>
  <c r="FZ452" i="1" s="1"/>
  <c r="GA452" i="1" s="1"/>
  <c r="O452" i="1" s="1"/>
  <c r="FX453" i="1"/>
  <c r="FZ462" i="1"/>
  <c r="GA462" i="1" s="1"/>
  <c r="O462" i="1" s="1"/>
  <c r="FX619" i="1"/>
  <c r="FZ619" i="1" s="1"/>
  <c r="GA619" i="1" s="1"/>
  <c r="O619" i="1" s="1"/>
  <c r="FX339" i="1"/>
  <c r="FZ339" i="1" s="1"/>
  <c r="GA339" i="1" s="1"/>
  <c r="O339" i="1" s="1"/>
  <c r="R339" i="1" s="1"/>
  <c r="FX635" i="1"/>
  <c r="FZ635" i="1" s="1"/>
  <c r="GA635" i="1" s="1"/>
  <c r="O635" i="1" s="1"/>
  <c r="S635" i="1" s="1"/>
  <c r="FX346" i="1"/>
  <c r="FZ346" i="1" s="1"/>
  <c r="GA346" i="1" s="1"/>
  <c r="O346" i="1" s="1"/>
  <c r="R346" i="1" s="1"/>
  <c r="FX676" i="1"/>
  <c r="FZ676" i="1" s="1"/>
  <c r="GA676" i="1" s="1"/>
  <c r="O676" i="1" s="1"/>
  <c r="T465" i="1"/>
  <c r="S465" i="1"/>
  <c r="R465" i="1"/>
  <c r="R692" i="1"/>
  <c r="FX539" i="1"/>
  <c r="FZ539" i="1" s="1"/>
  <c r="GA539" i="1" s="1"/>
  <c r="O539" i="1" s="1"/>
  <c r="T539" i="1" s="1"/>
  <c r="FX303" i="1"/>
  <c r="FZ303" i="1" s="1"/>
  <c r="GA303" i="1" s="1"/>
  <c r="O303" i="1" s="1"/>
  <c r="T303" i="1" s="1"/>
  <c r="FX622" i="1"/>
  <c r="FZ622" i="1" s="1"/>
  <c r="GA622" i="1" s="1"/>
  <c r="O622" i="1" s="1"/>
  <c r="S622" i="1" s="1"/>
  <c r="FX625" i="1"/>
  <c r="FZ625" i="1" s="1"/>
  <c r="GA625" i="1" s="1"/>
  <c r="O625" i="1" s="1"/>
  <c r="FX634" i="1"/>
  <c r="FZ634" i="1" s="1"/>
  <c r="GA634" i="1" s="1"/>
  <c r="O634" i="1" s="1"/>
  <c r="R634" i="1" s="1"/>
  <c r="FX420" i="1"/>
  <c r="FZ420" i="1" s="1"/>
  <c r="GA420" i="1" s="1"/>
  <c r="O420" i="1" s="1"/>
  <c r="FX662" i="1"/>
  <c r="FZ662" i="1" s="1"/>
  <c r="GA662" i="1" s="1"/>
  <c r="O662" i="1" s="1"/>
  <c r="S662" i="1" s="1"/>
  <c r="FX675" i="1"/>
  <c r="FX220" i="1"/>
  <c r="FZ220" i="1" s="1"/>
  <c r="GA220" i="1" s="1"/>
  <c r="O220" i="1" s="1"/>
  <c r="T220" i="1" s="1"/>
  <c r="FX590" i="1"/>
  <c r="FZ590" i="1" s="1"/>
  <c r="GA590" i="1" s="1"/>
  <c r="O590" i="1" s="1"/>
  <c r="R590" i="1" s="1"/>
  <c r="FX604" i="1"/>
  <c r="FZ604" i="1" s="1"/>
  <c r="GA604" i="1" s="1"/>
  <c r="O604" i="1" s="1"/>
  <c r="R604" i="1" s="1"/>
  <c r="FX626" i="1"/>
  <c r="FZ626" i="1" s="1"/>
  <c r="GA626" i="1" s="1"/>
  <c r="O626" i="1" s="1"/>
  <c r="R626" i="1" s="1"/>
  <c r="FX340" i="1"/>
  <c r="FZ340" i="1" s="1"/>
  <c r="GA340" i="1" s="1"/>
  <c r="O340" i="1" s="1"/>
  <c r="T340" i="1" s="1"/>
  <c r="FX434" i="1"/>
  <c r="FZ434" i="1" s="1"/>
  <c r="GA434" i="1" s="1"/>
  <c r="O434" i="1" s="1"/>
  <c r="FX464" i="1"/>
  <c r="FZ464" i="1" s="1"/>
  <c r="GA464" i="1" s="1"/>
  <c r="O464" i="1" s="1"/>
  <c r="FX281" i="1"/>
  <c r="FZ281" i="1" s="1"/>
  <c r="GA281" i="1" s="1"/>
  <c r="O281" i="1" s="1"/>
  <c r="R281" i="1" s="1"/>
  <c r="FX296" i="1"/>
  <c r="FZ296" i="1" s="1"/>
  <c r="GA296" i="1" s="1"/>
  <c r="O296" i="1" s="1"/>
  <c r="T296" i="1" s="1"/>
  <c r="FX313" i="1"/>
  <c r="FZ313" i="1" s="1"/>
  <c r="GA313" i="1" s="1"/>
  <c r="O313" i="1" s="1"/>
  <c r="S313" i="1" s="1"/>
  <c r="FX351" i="1"/>
  <c r="FZ351" i="1" s="1"/>
  <c r="GA351" i="1" s="1"/>
  <c r="O351" i="1" s="1"/>
  <c r="R351" i="1" s="1"/>
  <c r="FX396" i="1"/>
  <c r="FZ396" i="1" s="1"/>
  <c r="GA396" i="1" s="1"/>
  <c r="O396" i="1" s="1"/>
  <c r="S479" i="1"/>
  <c r="T479" i="1"/>
  <c r="FX347" i="1"/>
  <c r="FZ347" i="1" s="1"/>
  <c r="GA347" i="1" s="1"/>
  <c r="O347" i="1" s="1"/>
  <c r="T347" i="1" s="1"/>
  <c r="FX442" i="1"/>
  <c r="T680" i="1"/>
  <c r="R680" i="1"/>
  <c r="S680" i="1"/>
  <c r="FX264" i="1"/>
  <c r="FZ264" i="1" s="1"/>
  <c r="GA264" i="1" s="1"/>
  <c r="O264" i="1" s="1"/>
  <c r="FX284" i="1"/>
  <c r="FZ284" i="1" s="1"/>
  <c r="GA284" i="1" s="1"/>
  <c r="O284" i="1" s="1"/>
  <c r="R284" i="1" s="1"/>
  <c r="FX304" i="1"/>
  <c r="FZ304" i="1" s="1"/>
  <c r="GA304" i="1" s="1"/>
  <c r="O304" i="1" s="1"/>
  <c r="S304" i="1" s="1"/>
  <c r="FX330" i="1"/>
  <c r="FZ330" i="1" s="1"/>
  <c r="GA330" i="1" s="1"/>
  <c r="O330" i="1" s="1"/>
  <c r="FX348" i="1"/>
  <c r="FZ348" i="1" s="1"/>
  <c r="GA348" i="1" s="1"/>
  <c r="O348" i="1" s="1"/>
  <c r="R348" i="1" s="1"/>
  <c r="FX369" i="1"/>
  <c r="FZ369" i="1" s="1"/>
  <c r="GA369" i="1" s="1"/>
  <c r="O369" i="1" s="1"/>
  <c r="T369" i="1" s="1"/>
  <c r="FX423" i="1"/>
  <c r="FZ423" i="1" s="1"/>
  <c r="GA423" i="1" s="1"/>
  <c r="O423" i="1" s="1"/>
  <c r="T423" i="1" s="1"/>
  <c r="FX678" i="1"/>
  <c r="FZ678" i="1" s="1"/>
  <c r="GA678" i="1" s="1"/>
  <c r="O678" i="1" s="1"/>
  <c r="FX244" i="1"/>
  <c r="FZ244" i="1" s="1"/>
  <c r="GA244" i="1" s="1"/>
  <c r="O244" i="1" s="1"/>
  <c r="FX618" i="1"/>
  <c r="FZ618" i="1" s="1"/>
  <c r="GA618" i="1" s="1"/>
  <c r="O618" i="1" s="1"/>
  <c r="T618" i="1" s="1"/>
  <c r="FX441" i="1"/>
  <c r="FZ441" i="1" s="1"/>
  <c r="GA441" i="1" s="1"/>
  <c r="O441" i="1" s="1"/>
  <c r="FX673" i="1"/>
  <c r="FZ673" i="1" s="1"/>
  <c r="GA673" i="1" s="1"/>
  <c r="O673" i="1" s="1"/>
  <c r="FX451" i="1"/>
  <c r="FZ451" i="1" s="1"/>
  <c r="GA451" i="1" s="1"/>
  <c r="O451" i="1" s="1"/>
  <c r="FX679" i="1"/>
  <c r="FX685" i="1"/>
  <c r="FX585" i="1"/>
  <c r="FZ585" i="1" s="1"/>
  <c r="GA585" i="1" s="1"/>
  <c r="O585" i="1" s="1"/>
  <c r="FX305" i="1"/>
  <c r="FZ305" i="1" s="1"/>
  <c r="GA305" i="1" s="1"/>
  <c r="O305" i="1" s="1"/>
  <c r="FX412" i="1"/>
  <c r="FZ412" i="1" s="1"/>
  <c r="GA412" i="1" s="1"/>
  <c r="O412" i="1" s="1"/>
  <c r="S412" i="1" s="1"/>
  <c r="FX427" i="1"/>
  <c r="FZ427" i="1" s="1"/>
  <c r="GA427" i="1" s="1"/>
  <c r="O427" i="1" s="1"/>
  <c r="R427" i="1" s="1"/>
  <c r="FX671" i="1"/>
  <c r="FZ671" i="1" s="1"/>
  <c r="GA671" i="1" s="1"/>
  <c r="O671" i="1" s="1"/>
  <c r="FX459" i="1"/>
  <c r="FZ459" i="1" s="1"/>
  <c r="GA459" i="1" s="1"/>
  <c r="O459" i="1" s="1"/>
  <c r="FX682" i="1"/>
  <c r="FZ682" i="1" s="1"/>
  <c r="GA682" i="1" s="1"/>
  <c r="O682" i="1" s="1"/>
  <c r="FZ489" i="1"/>
  <c r="GA489" i="1" s="1"/>
  <c r="O489" i="1" s="1"/>
  <c r="FZ363" i="1"/>
  <c r="GA363" i="1" s="1"/>
  <c r="O363" i="1" s="1"/>
  <c r="FX267" i="1"/>
  <c r="FZ267" i="1" s="1"/>
  <c r="GA267" i="1" s="1"/>
  <c r="O267" i="1" s="1"/>
  <c r="FX611" i="1"/>
  <c r="FZ611" i="1" s="1"/>
  <c r="GA611" i="1" s="1"/>
  <c r="O611" i="1" s="1"/>
  <c r="T611" i="1" s="1"/>
  <c r="FX628" i="1"/>
  <c r="FZ628" i="1" s="1"/>
  <c r="GA628" i="1" s="1"/>
  <c r="O628" i="1" s="1"/>
  <c r="S628" i="1" s="1"/>
  <c r="FX636" i="1"/>
  <c r="FZ636" i="1" s="1"/>
  <c r="GA636" i="1" s="1"/>
  <c r="O636" i="1" s="1"/>
  <c r="FX357" i="1"/>
  <c r="FZ357" i="1" s="1"/>
  <c r="GA357" i="1" s="1"/>
  <c r="O357" i="1" s="1"/>
  <c r="T357" i="1" s="1"/>
  <c r="FX454" i="1"/>
  <c r="FZ454" i="1" s="1"/>
  <c r="GA454" i="1" s="1"/>
  <c r="O454" i="1" s="1"/>
  <c r="FX696" i="1"/>
  <c r="FZ696" i="1" s="1"/>
  <c r="GA696" i="1" s="1"/>
  <c r="O696" i="1" s="1"/>
  <c r="FX234" i="1"/>
  <c r="FZ234" i="1" s="1"/>
  <c r="GA234" i="1" s="1"/>
  <c r="O234" i="1" s="1"/>
  <c r="S234" i="1" s="1"/>
  <c r="FX332" i="1"/>
  <c r="FZ332" i="1" s="1"/>
  <c r="GA332" i="1" s="1"/>
  <c r="O332" i="1" s="1"/>
  <c r="FX414" i="1"/>
  <c r="FZ414" i="1" s="1"/>
  <c r="GA414" i="1" s="1"/>
  <c r="O414" i="1" s="1"/>
  <c r="R414" i="1" s="1"/>
  <c r="FX449" i="1"/>
  <c r="FZ449" i="1" s="1"/>
  <c r="GA449" i="1" s="1"/>
  <c r="O449" i="1" s="1"/>
  <c r="FX455" i="1"/>
  <c r="FZ455" i="1" s="1"/>
  <c r="GA455" i="1" s="1"/>
  <c r="O455" i="1" s="1"/>
  <c r="T463" i="1"/>
  <c r="FX689" i="1"/>
  <c r="FZ689" i="1" s="1"/>
  <c r="GA689" i="1" s="1"/>
  <c r="O689" i="1" s="1"/>
  <c r="FX477" i="1"/>
  <c r="FX683" i="1"/>
  <c r="FZ683" i="1" s="1"/>
  <c r="GA683" i="1" s="1"/>
  <c r="O683" i="1" s="1"/>
  <c r="FX469" i="1"/>
  <c r="FX688" i="1"/>
  <c r="FX478" i="1"/>
  <c r="FZ478" i="1" s="1"/>
  <c r="GA478" i="1" s="1"/>
  <c r="O478" i="1" s="1"/>
  <c r="FX480" i="1"/>
  <c r="FZ480" i="1" s="1"/>
  <c r="GA480" i="1" s="1"/>
  <c r="O480" i="1" s="1"/>
  <c r="FX482" i="1"/>
  <c r="FZ482" i="1" s="1"/>
  <c r="GA482" i="1" s="1"/>
  <c r="O482" i="1" s="1"/>
  <c r="FX426" i="1"/>
  <c r="FZ426" i="1" s="1"/>
  <c r="GA426" i="1" s="1"/>
  <c r="O426" i="1" s="1"/>
  <c r="FX467" i="1"/>
  <c r="FZ467" i="1" s="1"/>
  <c r="GA467" i="1" s="1"/>
  <c r="O467" i="1" s="1"/>
  <c r="FX473" i="1"/>
  <c r="FX488" i="1"/>
  <c r="FX411" i="1"/>
  <c r="FZ411" i="1" s="1"/>
  <c r="GA411" i="1" s="1"/>
  <c r="O411" i="1" s="1"/>
  <c r="T411" i="1" s="1"/>
  <c r="FX413" i="1"/>
  <c r="FZ413" i="1" s="1"/>
  <c r="GA413" i="1" s="1"/>
  <c r="O413" i="1" s="1"/>
  <c r="S413" i="1" s="1"/>
  <c r="FX415" i="1"/>
  <c r="FZ415" i="1" s="1"/>
  <c r="GA415" i="1" s="1"/>
  <c r="O415" i="1" s="1"/>
  <c r="S415" i="1" s="1"/>
  <c r="FX433" i="1"/>
  <c r="FZ433" i="1" s="1"/>
  <c r="GA433" i="1" s="1"/>
  <c r="O433" i="1" s="1"/>
  <c r="T433" i="1" s="1"/>
  <c r="FX460" i="1"/>
  <c r="FX472" i="1"/>
  <c r="FX162" i="1"/>
  <c r="FZ162" i="1" s="1"/>
  <c r="GA162" i="1" s="1"/>
  <c r="O162" i="1" s="1"/>
  <c r="FX468" i="1"/>
  <c r="FZ468" i="1" s="1"/>
  <c r="GA468" i="1" s="1"/>
  <c r="O468" i="1" s="1"/>
  <c r="FX475" i="1"/>
  <c r="FX476" i="1"/>
  <c r="FZ476" i="1" s="1"/>
  <c r="GA476" i="1" s="1"/>
  <c r="O476" i="1" s="1"/>
  <c r="FX157" i="1"/>
  <c r="FZ157" i="1" s="1"/>
  <c r="GA157" i="1" s="1"/>
  <c r="O157" i="1" s="1"/>
  <c r="FX470" i="1"/>
  <c r="FX690" i="1"/>
  <c r="FX486" i="1"/>
  <c r="FZ486" i="1" s="1"/>
  <c r="GA486" i="1" s="1"/>
  <c r="O486" i="1" s="1"/>
  <c r="FX684" i="1"/>
  <c r="FZ684" i="1" s="1"/>
  <c r="GA684" i="1" s="1"/>
  <c r="O684" i="1" s="1"/>
  <c r="FX228" i="1"/>
  <c r="FZ228" i="1" s="1"/>
  <c r="GA228" i="1" s="1"/>
  <c r="O228" i="1" s="1"/>
  <c r="FX487" i="1"/>
  <c r="FZ487" i="1" s="1"/>
  <c r="GA487" i="1" s="1"/>
  <c r="O487" i="1" s="1"/>
  <c r="FX273" i="1"/>
  <c r="FZ273" i="1" s="1"/>
  <c r="GA273" i="1" s="1"/>
  <c r="O273" i="1" s="1"/>
  <c r="FX274" i="1"/>
  <c r="FX206" i="1"/>
  <c r="FX7" i="1"/>
  <c r="FZ7" i="1" s="1"/>
  <c r="GA7" i="1" s="1"/>
  <c r="O7" i="1" s="1"/>
  <c r="FX103" i="1"/>
  <c r="FZ103" i="1" s="1"/>
  <c r="GA103" i="1" s="1"/>
  <c r="O103" i="1" s="1"/>
  <c r="FX503" i="1"/>
  <c r="FZ503" i="1" s="1"/>
  <c r="GA503" i="1" s="1"/>
  <c r="O503" i="1" s="1"/>
  <c r="FX592" i="1"/>
  <c r="FZ592" i="1" s="1"/>
  <c r="GA592" i="1" s="1"/>
  <c r="O592" i="1" s="1"/>
  <c r="FX294" i="1"/>
  <c r="FZ294" i="1" s="1"/>
  <c r="GA294" i="1" s="1"/>
  <c r="O294" i="1" s="1"/>
  <c r="FX132" i="1"/>
  <c r="FZ132" i="1" s="1"/>
  <c r="GA132" i="1" s="1"/>
  <c r="O132" i="1" s="1"/>
  <c r="FX691" i="1"/>
  <c r="FX484" i="1"/>
  <c r="FZ484" i="1" s="1"/>
  <c r="GA484" i="1" s="1"/>
  <c r="O484" i="1" s="1"/>
  <c r="FX485" i="1"/>
  <c r="FZ485" i="1" s="1"/>
  <c r="GA485" i="1" s="1"/>
  <c r="O485" i="1" s="1"/>
  <c r="FX225" i="1"/>
  <c r="FX31" i="1"/>
  <c r="FX446" i="1"/>
  <c r="FX481" i="1"/>
  <c r="FZ481" i="1" s="1"/>
  <c r="GA481" i="1" s="1"/>
  <c r="O481" i="1" s="1"/>
  <c r="FX695" i="1"/>
  <c r="FX125" i="1"/>
  <c r="FX11" i="1"/>
  <c r="FZ11" i="1" s="1"/>
  <c r="GA11" i="1" s="1"/>
  <c r="O11" i="1" s="1"/>
  <c r="FX286" i="1"/>
  <c r="FZ286" i="1" s="1"/>
  <c r="GA286" i="1" s="1"/>
  <c r="O286" i="1" s="1"/>
  <c r="FX616" i="1"/>
  <c r="FZ616" i="1" s="1"/>
  <c r="GA616" i="1" s="1"/>
  <c r="O616" i="1" s="1"/>
  <c r="FX504" i="1"/>
  <c r="FZ504" i="1" s="1"/>
  <c r="GA504" i="1" s="1"/>
  <c r="O504" i="1" s="1"/>
  <c r="FX501" i="1"/>
  <c r="FZ323" i="1"/>
  <c r="GA323" i="1" s="1"/>
  <c r="O323" i="1" s="1"/>
  <c r="FX91" i="1"/>
  <c r="FZ91" i="1" s="1"/>
  <c r="GA91" i="1" s="1"/>
  <c r="O91" i="1" s="1"/>
  <c r="FX421" i="1"/>
  <c r="FX471" i="1"/>
  <c r="FX594" i="1"/>
  <c r="FX498" i="1"/>
  <c r="FZ498" i="1" s="1"/>
  <c r="GA498" i="1" s="1"/>
  <c r="O498" i="1" s="1"/>
  <c r="FX232" i="1"/>
  <c r="FZ232" i="1" s="1"/>
  <c r="GA232" i="1" s="1"/>
  <c r="O232" i="1" s="1"/>
  <c r="FX457" i="1"/>
  <c r="FX159" i="1"/>
  <c r="FZ159" i="1" s="1"/>
  <c r="GA159" i="1" s="1"/>
  <c r="O159" i="1" s="1"/>
  <c r="FZ57" i="1"/>
  <c r="GA57" i="1" s="1"/>
  <c r="O57" i="1" s="1"/>
  <c r="FX37" i="1"/>
  <c r="FZ37" i="1" s="1"/>
  <c r="GA37" i="1" s="1"/>
  <c r="O37" i="1" s="1"/>
  <c r="FX633" i="1"/>
  <c r="S416" i="1"/>
  <c r="R416" i="1"/>
  <c r="T383" i="1"/>
  <c r="S383" i="1"/>
  <c r="R383" i="1"/>
  <c r="R545" i="1"/>
  <c r="T545" i="1"/>
  <c r="S545" i="1"/>
  <c r="FX54" i="1"/>
  <c r="FX231" i="1"/>
  <c r="FX374" i="1"/>
  <c r="FZ374" i="1" s="1"/>
  <c r="GA374" i="1" s="1"/>
  <c r="O374" i="1" s="1"/>
  <c r="FX376" i="1"/>
  <c r="FX65" i="1"/>
  <c r="FX131" i="1"/>
  <c r="FX92" i="1"/>
  <c r="FZ92" i="1" s="1"/>
  <c r="GA92" i="1" s="1"/>
  <c r="O92" i="1" s="1"/>
  <c r="FX456" i="1"/>
  <c r="FZ456" i="1" s="1"/>
  <c r="GA456" i="1" s="1"/>
  <c r="O456" i="1" s="1"/>
  <c r="FX124" i="1"/>
  <c r="FX649" i="1"/>
  <c r="FZ649" i="1" s="1"/>
  <c r="GA649" i="1" s="1"/>
  <c r="O649" i="1" s="1"/>
  <c r="FX114" i="1"/>
  <c r="FZ114" i="1" s="1"/>
  <c r="GA114" i="1" s="1"/>
  <c r="O114" i="1" s="1"/>
  <c r="FX247" i="1"/>
  <c r="FZ247" i="1" s="1"/>
  <c r="GA247" i="1" s="1"/>
  <c r="O247" i="1" s="1"/>
  <c r="FX565" i="1"/>
  <c r="FZ565" i="1" s="1"/>
  <c r="GA565" i="1" s="1"/>
  <c r="O565" i="1" s="1"/>
  <c r="T364" i="1"/>
  <c r="S364" i="1"/>
  <c r="FX422" i="1"/>
  <c r="FZ422" i="1" s="1"/>
  <c r="GA422" i="1" s="1"/>
  <c r="O422" i="1" s="1"/>
  <c r="FX102" i="1"/>
  <c r="FX443" i="1"/>
  <c r="FZ443" i="1" s="1"/>
  <c r="GA443" i="1" s="1"/>
  <c r="O443" i="1" s="1"/>
  <c r="FX687" i="1"/>
  <c r="FZ687" i="1" s="1"/>
  <c r="GA687" i="1" s="1"/>
  <c r="O687" i="1" s="1"/>
  <c r="FX447" i="1"/>
  <c r="FZ447" i="1" s="1"/>
  <c r="GA447" i="1" s="1"/>
  <c r="O447" i="1" s="1"/>
  <c r="FX255" i="1"/>
  <c r="FZ255" i="1" s="1"/>
  <c r="GA255" i="1" s="1"/>
  <c r="O255" i="1" s="1"/>
  <c r="FX224" i="1"/>
  <c r="FX681" i="1"/>
  <c r="FZ667" i="1"/>
  <c r="GA667" i="1" s="1"/>
  <c r="O667" i="1" s="1"/>
  <c r="FX417" i="1"/>
  <c r="FZ417" i="1" s="1"/>
  <c r="GA417" i="1" s="1"/>
  <c r="O417" i="1" s="1"/>
  <c r="FX287" i="1"/>
  <c r="FZ287" i="1" s="1"/>
  <c r="GA287" i="1" s="1"/>
  <c r="O287" i="1" s="1"/>
  <c r="FX490" i="1"/>
  <c r="FZ490" i="1" s="1"/>
  <c r="GA490" i="1" s="1"/>
  <c r="O490" i="1" s="1"/>
  <c r="FX113" i="1"/>
  <c r="FX660" i="1"/>
  <c r="FX458" i="1"/>
  <c r="FX43" i="1"/>
  <c r="FZ43" i="1" s="1"/>
  <c r="GA43" i="1" s="1"/>
  <c r="O43" i="1" s="1"/>
  <c r="FX79" i="1"/>
  <c r="FX108" i="1"/>
  <c r="FX354" i="1"/>
  <c r="FZ354" i="1" s="1"/>
  <c r="GA354" i="1" s="1"/>
  <c r="O354" i="1" s="1"/>
  <c r="FX203" i="1"/>
  <c r="FZ203" i="1" s="1"/>
  <c r="GA203" i="1" s="1"/>
  <c r="O203" i="1" s="1"/>
  <c r="FX638" i="1"/>
  <c r="FZ638" i="1" s="1"/>
  <c r="GA638" i="1" s="1"/>
  <c r="O638" i="1" s="1"/>
  <c r="FX319" i="1"/>
  <c r="FX483" i="1"/>
  <c r="FX213" i="1"/>
  <c r="FZ213" i="1" s="1"/>
  <c r="GA213" i="1" s="1"/>
  <c r="O213" i="1" s="1"/>
  <c r="FX111" i="1"/>
  <c r="FX222" i="1"/>
  <c r="FZ222" i="1" s="1"/>
  <c r="GA222" i="1" s="1"/>
  <c r="O222" i="1" s="1"/>
  <c r="FX266" i="1"/>
  <c r="FX698" i="1"/>
  <c r="FZ698" i="1" s="1"/>
  <c r="GA698" i="1" s="1"/>
  <c r="O698" i="1" s="1"/>
  <c r="FX699" i="1"/>
  <c r="FZ699" i="1" s="1"/>
  <c r="GA699" i="1" s="1"/>
  <c r="O699" i="1" s="1"/>
  <c r="FX257" i="1"/>
  <c r="FX361" i="1"/>
  <c r="FZ361" i="1" s="1"/>
  <c r="GA361" i="1" s="1"/>
  <c r="O361" i="1" s="1"/>
  <c r="FX147" i="1"/>
  <c r="FZ147" i="1" s="1"/>
  <c r="GA147" i="1" s="1"/>
  <c r="O147" i="1" s="1"/>
  <c r="S147" i="1" s="1"/>
  <c r="FX175" i="1"/>
  <c r="FZ175" i="1" s="1"/>
  <c r="GA175" i="1" s="1"/>
  <c r="O175" i="1" s="1"/>
  <c r="S243" i="1"/>
  <c r="FX71" i="1"/>
  <c r="FZ71" i="1" s="1"/>
  <c r="GA71" i="1" s="1"/>
  <c r="O71" i="1" s="1"/>
  <c r="R71" i="1" s="1"/>
  <c r="FX90" i="1"/>
  <c r="FZ90" i="1" s="1"/>
  <c r="GA90" i="1" s="1"/>
  <c r="O90" i="1" s="1"/>
  <c r="S90" i="1" s="1"/>
  <c r="FX109" i="1"/>
  <c r="FZ109" i="1" s="1"/>
  <c r="GA109" i="1" s="1"/>
  <c r="O109" i="1" s="1"/>
  <c r="S109" i="1" s="1"/>
  <c r="FX149" i="1"/>
  <c r="FZ149" i="1" s="1"/>
  <c r="GA149" i="1" s="1"/>
  <c r="O149" i="1" s="1"/>
  <c r="S149" i="1" s="1"/>
  <c r="FX154" i="1"/>
  <c r="FZ154" i="1" s="1"/>
  <c r="GA154" i="1" s="1"/>
  <c r="O154" i="1" s="1"/>
  <c r="R154" i="1" s="1"/>
  <c r="FX155" i="1"/>
  <c r="FZ155" i="1" s="1"/>
  <c r="GA155" i="1" s="1"/>
  <c r="O155" i="1" s="1"/>
  <c r="S155" i="1" s="1"/>
  <c r="FX549" i="1"/>
  <c r="FZ549" i="1" s="1"/>
  <c r="GA549" i="1" s="1"/>
  <c r="O549" i="1" s="1"/>
  <c r="S549" i="1" s="1"/>
  <c r="FX221" i="1"/>
  <c r="FZ221" i="1" s="1"/>
  <c r="GA221" i="1" s="1"/>
  <c r="O221" i="1" s="1"/>
  <c r="FX226" i="1"/>
  <c r="FZ226" i="1" s="1"/>
  <c r="GA226" i="1" s="1"/>
  <c r="O226" i="1" s="1"/>
  <c r="FX236" i="1"/>
  <c r="FX240" i="1"/>
  <c r="FZ240" i="1" s="1"/>
  <c r="GA240" i="1" s="1"/>
  <c r="O240" i="1" s="1"/>
  <c r="FX245" i="1"/>
  <c r="FZ245" i="1" s="1"/>
  <c r="GA245" i="1" s="1"/>
  <c r="O245" i="1" s="1"/>
  <c r="FX110" i="1"/>
  <c r="FZ110" i="1" s="1"/>
  <c r="GA110" i="1" s="1"/>
  <c r="O110" i="1" s="1"/>
  <c r="T110" i="1" s="1"/>
  <c r="FX112" i="1"/>
  <c r="FZ112" i="1" s="1"/>
  <c r="GA112" i="1" s="1"/>
  <c r="O112" i="1" s="1"/>
  <c r="R112" i="1" s="1"/>
  <c r="FX126" i="1"/>
  <c r="FZ126" i="1" s="1"/>
  <c r="GA126" i="1" s="1"/>
  <c r="O126" i="1" s="1"/>
  <c r="FX134" i="1"/>
  <c r="FZ134" i="1" s="1"/>
  <c r="GA134" i="1" s="1"/>
  <c r="O134" i="1" s="1"/>
  <c r="FX140" i="1"/>
  <c r="FZ140" i="1" s="1"/>
  <c r="GA140" i="1" s="1"/>
  <c r="O140" i="1" s="1"/>
  <c r="T140" i="1" s="1"/>
  <c r="FX145" i="1"/>
  <c r="FZ145" i="1" s="1"/>
  <c r="GA145" i="1" s="1"/>
  <c r="O145" i="1" s="1"/>
  <c r="FX582" i="1"/>
  <c r="FZ582" i="1" s="1"/>
  <c r="GA582" i="1" s="1"/>
  <c r="O582" i="1" s="1"/>
  <c r="FX148" i="1"/>
  <c r="FZ148" i="1" s="1"/>
  <c r="GA148" i="1" s="1"/>
  <c r="O148" i="1" s="1"/>
  <c r="T148" i="1" s="1"/>
  <c r="FX567" i="1"/>
  <c r="FZ567" i="1" s="1"/>
  <c r="GA567" i="1" s="1"/>
  <c r="O567" i="1" s="1"/>
  <c r="FX219" i="1"/>
  <c r="FZ219" i="1" s="1"/>
  <c r="GA219" i="1" s="1"/>
  <c r="O219" i="1" s="1"/>
  <c r="FX576" i="1"/>
  <c r="FZ576" i="1" s="1"/>
  <c r="GA576" i="1" s="1"/>
  <c r="O576" i="1" s="1"/>
  <c r="FX578" i="1"/>
  <c r="FZ578" i="1" s="1"/>
  <c r="GA578" i="1" s="1"/>
  <c r="O578" i="1" s="1"/>
  <c r="FX579" i="1"/>
  <c r="FX227" i="1"/>
  <c r="FX237" i="1"/>
  <c r="FZ237" i="1" s="1"/>
  <c r="GA237" i="1" s="1"/>
  <c r="O237" i="1" s="1"/>
  <c r="FX252" i="1"/>
  <c r="FX563" i="1"/>
  <c r="FZ563" i="1" s="1"/>
  <c r="GA563" i="1" s="1"/>
  <c r="O563" i="1" s="1"/>
  <c r="S563" i="1" s="1"/>
  <c r="FX564" i="1"/>
  <c r="FZ564" i="1" s="1"/>
  <c r="GA564" i="1" s="1"/>
  <c r="O564" i="1" s="1"/>
  <c r="FX207" i="1"/>
  <c r="FZ207" i="1" s="1"/>
  <c r="GA207" i="1" s="1"/>
  <c r="O207" i="1" s="1"/>
  <c r="FX239" i="1"/>
  <c r="FZ239" i="1" s="1"/>
  <c r="GA239" i="1" s="1"/>
  <c r="O239" i="1" s="1"/>
  <c r="FX158" i="1"/>
  <c r="FZ158" i="1" s="1"/>
  <c r="GA158" i="1" s="1"/>
  <c r="O158" i="1" s="1"/>
  <c r="S158" i="1" s="1"/>
  <c r="FX223" i="1"/>
  <c r="FX230" i="1"/>
  <c r="FZ230" i="1" s="1"/>
  <c r="GA230" i="1" s="1"/>
  <c r="O230" i="1" s="1"/>
  <c r="FX241" i="1"/>
  <c r="FZ241" i="1" s="1"/>
  <c r="GA241" i="1" s="1"/>
  <c r="O241" i="1" s="1"/>
  <c r="FX580" i="1"/>
  <c r="FZ580" i="1" s="1"/>
  <c r="GA580" i="1" s="1"/>
  <c r="O580" i="1" s="1"/>
  <c r="FX242" i="1"/>
  <c r="FX584" i="1"/>
  <c r="FZ584" i="1" s="1"/>
  <c r="GA584" i="1" s="1"/>
  <c r="O584" i="1" s="1"/>
  <c r="FX535" i="1"/>
  <c r="FZ535" i="1" s="1"/>
  <c r="GA535" i="1" s="1"/>
  <c r="O535" i="1" s="1"/>
  <c r="S535" i="1" s="1"/>
  <c r="FX543" i="1"/>
  <c r="FZ543" i="1" s="1"/>
  <c r="GA543" i="1" s="1"/>
  <c r="O543" i="1" s="1"/>
  <c r="T543" i="1" s="1"/>
  <c r="FX566" i="1"/>
  <c r="FZ566" i="1" s="1"/>
  <c r="GA566" i="1" s="1"/>
  <c r="O566" i="1" s="1"/>
  <c r="T566" i="1" s="1"/>
  <c r="FX577" i="1"/>
  <c r="FZ577" i="1" s="1"/>
  <c r="GA577" i="1" s="1"/>
  <c r="O577" i="1" s="1"/>
  <c r="R586" i="1"/>
  <c r="FX256" i="1"/>
  <c r="FZ256" i="1" s="1"/>
  <c r="GA256" i="1" s="1"/>
  <c r="O256" i="1" s="1"/>
  <c r="FX233" i="1"/>
  <c r="FX235" i="1"/>
  <c r="FZ235" i="1" s="1"/>
  <c r="GA235" i="1" s="1"/>
  <c r="O235" i="1" s="1"/>
  <c r="FX246" i="1"/>
  <c r="FZ246" i="1" s="1"/>
  <c r="GA246" i="1" s="1"/>
  <c r="O246" i="1" s="1"/>
  <c r="FX249" i="1"/>
  <c r="FZ249" i="1" s="1"/>
  <c r="GA249" i="1" s="1"/>
  <c r="O249" i="1" s="1"/>
  <c r="FX250" i="1"/>
  <c r="FX589" i="1"/>
  <c r="FX248" i="1"/>
  <c r="FX588" i="1"/>
  <c r="FZ588" i="1" s="1"/>
  <c r="GA588" i="1" s="1"/>
  <c r="O588" i="1" s="1"/>
  <c r="FX259" i="1"/>
  <c r="FZ259" i="1" s="1"/>
  <c r="GA259" i="1" s="1"/>
  <c r="O259" i="1" s="1"/>
  <c r="FX263" i="1"/>
  <c r="FZ263" i="1" s="1"/>
  <c r="GA263" i="1" s="1"/>
  <c r="O263" i="1" s="1"/>
  <c r="FX600" i="1"/>
  <c r="FX571" i="1"/>
  <c r="FZ571" i="1" s="1"/>
  <c r="GA571" i="1" s="1"/>
  <c r="O571" i="1" s="1"/>
  <c r="FX211" i="1"/>
  <c r="FZ211" i="1" s="1"/>
  <c r="GA211" i="1" s="1"/>
  <c r="O211" i="1" s="1"/>
  <c r="T211" i="1" s="1"/>
  <c r="FX218" i="1"/>
  <c r="FZ218" i="1" s="1"/>
  <c r="GA218" i="1" s="1"/>
  <c r="O218" i="1" s="1"/>
  <c r="FX251" i="1"/>
  <c r="FX587" i="1"/>
  <c r="FZ587" i="1" s="1"/>
  <c r="GA587" i="1" s="1"/>
  <c r="O587" i="1" s="1"/>
  <c r="FX591" i="1"/>
  <c r="FX195" i="1"/>
  <c r="FX262" i="1"/>
  <c r="FX268" i="1"/>
  <c r="FX271" i="1"/>
  <c r="FX272" i="1"/>
  <c r="FZ272" i="1" s="1"/>
  <c r="GA272" i="1" s="1"/>
  <c r="O272" i="1" s="1"/>
  <c r="FX581" i="1"/>
  <c r="FX258" i="1"/>
  <c r="FX593" i="1"/>
  <c r="FZ593" i="1" s="1"/>
  <c r="GA593" i="1" s="1"/>
  <c r="O593" i="1" s="1"/>
  <c r="FX269" i="1"/>
  <c r="FZ269" i="1" s="1"/>
  <c r="GA269" i="1" s="1"/>
  <c r="O269" i="1" s="1"/>
  <c r="FX254" i="1"/>
  <c r="FX261" i="1"/>
  <c r="FZ261" i="1" s="1"/>
  <c r="GA261" i="1" s="1"/>
  <c r="O261" i="1" s="1"/>
  <c r="FX265" i="1"/>
  <c r="FZ265" i="1" s="1"/>
  <c r="GA265" i="1" s="1"/>
  <c r="O265" i="1" s="1"/>
  <c r="FX270" i="1"/>
  <c r="FZ270" i="1" s="1"/>
  <c r="GA270" i="1" s="1"/>
  <c r="O270" i="1" s="1"/>
  <c r="FX596" i="1"/>
  <c r="FZ596" i="1" s="1"/>
  <c r="GA596" i="1" s="1"/>
  <c r="O596" i="1" s="1"/>
  <c r="T406" i="1"/>
  <c r="S406" i="1"/>
  <c r="FX595" i="1"/>
  <c r="FZ595" i="1" s="1"/>
  <c r="GA595" i="1" s="1"/>
  <c r="O595" i="1" s="1"/>
  <c r="FX599" i="1"/>
  <c r="FX601" i="1"/>
  <c r="FX597" i="1"/>
  <c r="FX276" i="1"/>
  <c r="FZ276" i="1" s="1"/>
  <c r="GA276" i="1" s="1"/>
  <c r="O276" i="1" s="1"/>
  <c r="FX277" i="1"/>
  <c r="FX280" i="1"/>
  <c r="FX606" i="1"/>
  <c r="FX607" i="1"/>
  <c r="FZ607" i="1" s="1"/>
  <c r="GA607" i="1" s="1"/>
  <c r="O607" i="1" s="1"/>
  <c r="FX297" i="1"/>
  <c r="FZ297" i="1" s="1"/>
  <c r="GA297" i="1" s="1"/>
  <c r="O297" i="1" s="1"/>
  <c r="FX610" i="1"/>
  <c r="FX289" i="1"/>
  <c r="FX290" i="1"/>
  <c r="FZ290" i="1" s="1"/>
  <c r="GA290" i="1" s="1"/>
  <c r="O290" i="1" s="1"/>
  <c r="FX278" i="1"/>
  <c r="FZ278" i="1" s="1"/>
  <c r="GA278" i="1" s="1"/>
  <c r="O278" i="1" s="1"/>
  <c r="FX603" i="1"/>
  <c r="FX279" i="1"/>
  <c r="FX605" i="1"/>
  <c r="FZ605" i="1" s="1"/>
  <c r="GA605" i="1" s="1"/>
  <c r="O605" i="1" s="1"/>
  <c r="FX609" i="1"/>
  <c r="FZ609" i="1" s="1"/>
  <c r="GA609" i="1" s="1"/>
  <c r="O609" i="1" s="1"/>
  <c r="FX288" i="1"/>
  <c r="FZ288" i="1" s="1"/>
  <c r="GA288" i="1" s="1"/>
  <c r="O288" i="1" s="1"/>
  <c r="FX613" i="1"/>
  <c r="FX283" i="1"/>
  <c r="FZ283" i="1" s="1"/>
  <c r="GA283" i="1" s="1"/>
  <c r="O283" i="1" s="1"/>
  <c r="FX285" i="1"/>
  <c r="FX291" i="1"/>
  <c r="FX293" i="1"/>
  <c r="FZ293" i="1" s="1"/>
  <c r="GA293" i="1" s="1"/>
  <c r="O293" i="1" s="1"/>
  <c r="FX275" i="1"/>
  <c r="FX282" i="1"/>
  <c r="FZ282" i="1" s="1"/>
  <c r="GA282" i="1" s="1"/>
  <c r="O282" i="1" s="1"/>
  <c r="FX612" i="1"/>
  <c r="FX295" i="1"/>
  <c r="FX302" i="1"/>
  <c r="FZ302" i="1" s="1"/>
  <c r="GA302" i="1" s="1"/>
  <c r="O302" i="1" s="1"/>
  <c r="FX306" i="1"/>
  <c r="FZ306" i="1" s="1"/>
  <c r="GA306" i="1" s="1"/>
  <c r="O306" i="1" s="1"/>
  <c r="FX308" i="1"/>
  <c r="FZ308" i="1" s="1"/>
  <c r="GA308" i="1" s="1"/>
  <c r="O308" i="1" s="1"/>
  <c r="FX298" i="1"/>
  <c r="FX309" i="1"/>
  <c r="FZ309" i="1" s="1"/>
  <c r="GA309" i="1" s="1"/>
  <c r="O309" i="1" s="1"/>
  <c r="FX310" i="1"/>
  <c r="FX299" i="1"/>
  <c r="FZ299" i="1" s="1"/>
  <c r="GA299" i="1" s="1"/>
  <c r="O299" i="1" s="1"/>
  <c r="FX614" i="1"/>
  <c r="FX620" i="1"/>
  <c r="FX301" i="1"/>
  <c r="FX624" i="1"/>
  <c r="FX321" i="1"/>
  <c r="FZ321" i="1" s="1"/>
  <c r="GA321" i="1" s="1"/>
  <c r="O321" i="1" s="1"/>
  <c r="FX627" i="1"/>
  <c r="FX317" i="1"/>
  <c r="FZ317" i="1" s="1"/>
  <c r="GA317" i="1" s="1"/>
  <c r="O317" i="1" s="1"/>
  <c r="FX325" i="1"/>
  <c r="FZ325" i="1" s="1"/>
  <c r="GA325" i="1" s="1"/>
  <c r="O325" i="1" s="1"/>
  <c r="FX327" i="1"/>
  <c r="FX333" i="1"/>
  <c r="FX630" i="1"/>
  <c r="FZ630" i="1" s="1"/>
  <c r="GA630" i="1" s="1"/>
  <c r="O630" i="1" s="1"/>
  <c r="FX324" i="1"/>
  <c r="FX337" i="1"/>
  <c r="FZ337" i="1" s="1"/>
  <c r="GA337" i="1" s="1"/>
  <c r="O337" i="1" s="1"/>
  <c r="FX632" i="1"/>
  <c r="FZ632" i="1" s="1"/>
  <c r="GA632" i="1" s="1"/>
  <c r="O632" i="1" s="1"/>
  <c r="FX312" i="1"/>
  <c r="FX318" i="1"/>
  <c r="FX322" i="1"/>
  <c r="FZ322" i="1" s="1"/>
  <c r="GA322" i="1" s="1"/>
  <c r="O322" i="1" s="1"/>
  <c r="FX334" i="1"/>
  <c r="FZ334" i="1" s="1"/>
  <c r="GA334" i="1" s="1"/>
  <c r="O334" i="1" s="1"/>
  <c r="FX344" i="1"/>
  <c r="FZ344" i="1" s="1"/>
  <c r="GA344" i="1" s="1"/>
  <c r="O344" i="1" s="1"/>
  <c r="FX623" i="1"/>
  <c r="FX629" i="1"/>
  <c r="FZ629" i="1" s="1"/>
  <c r="GA629" i="1" s="1"/>
  <c r="O629" i="1" s="1"/>
  <c r="FX314" i="1"/>
  <c r="FX315" i="1"/>
  <c r="FZ315" i="1" s="1"/>
  <c r="GA315" i="1" s="1"/>
  <c r="O315" i="1" s="1"/>
  <c r="FX320" i="1"/>
  <c r="FZ320" i="1" s="1"/>
  <c r="GA320" i="1" s="1"/>
  <c r="O320" i="1" s="1"/>
  <c r="FZ326" i="1"/>
  <c r="GA326" i="1" s="1"/>
  <c r="O326" i="1" s="1"/>
  <c r="FX331" i="1"/>
  <c r="FX631" i="1"/>
  <c r="FX336" i="1"/>
  <c r="FZ336" i="1" s="1"/>
  <c r="GA336" i="1" s="1"/>
  <c r="O336" i="1" s="1"/>
  <c r="R358" i="1"/>
  <c r="FX621" i="1"/>
  <c r="FX307" i="1"/>
  <c r="FZ307" i="1" s="1"/>
  <c r="GA307" i="1" s="1"/>
  <c r="O307" i="1" s="1"/>
  <c r="FX335" i="1"/>
  <c r="FZ335" i="1" s="1"/>
  <c r="GA335" i="1" s="1"/>
  <c r="O335" i="1" s="1"/>
  <c r="FX352" i="1"/>
  <c r="FZ352" i="1" s="1"/>
  <c r="GA352" i="1" s="1"/>
  <c r="O352" i="1" s="1"/>
  <c r="FX360" i="1"/>
  <c r="FX338" i="1"/>
  <c r="FZ338" i="1" s="1"/>
  <c r="GA338" i="1" s="1"/>
  <c r="O338" i="1" s="1"/>
  <c r="FX356" i="1"/>
  <c r="FZ356" i="1" s="1"/>
  <c r="GA356" i="1" s="1"/>
  <c r="O356" i="1" s="1"/>
  <c r="FX371" i="1"/>
  <c r="FZ371" i="1" s="1"/>
  <c r="GA371" i="1" s="1"/>
  <c r="O371" i="1" s="1"/>
  <c r="FX350" i="1"/>
  <c r="FX640" i="1"/>
  <c r="FZ640" i="1" s="1"/>
  <c r="GA640" i="1" s="1"/>
  <c r="O640" i="1" s="1"/>
  <c r="FX341" i="1"/>
  <c r="FZ341" i="1" s="1"/>
  <c r="GA341" i="1" s="1"/>
  <c r="O341" i="1" s="1"/>
  <c r="R635" i="1"/>
  <c r="FX637" i="1"/>
  <c r="FZ637" i="1" s="1"/>
  <c r="GA637" i="1" s="1"/>
  <c r="O637" i="1" s="1"/>
  <c r="FX342" i="1"/>
  <c r="FX349" i="1"/>
  <c r="FZ349" i="1" s="1"/>
  <c r="GA349" i="1" s="1"/>
  <c r="O349" i="1" s="1"/>
  <c r="FX359" i="1"/>
  <c r="FZ359" i="1" s="1"/>
  <c r="GA359" i="1" s="1"/>
  <c r="O359" i="1" s="1"/>
  <c r="FX641" i="1"/>
  <c r="FZ641" i="1" s="1"/>
  <c r="GA641" i="1" s="1"/>
  <c r="O641" i="1" s="1"/>
  <c r="FX343" i="1"/>
  <c r="FX377" i="1"/>
  <c r="FZ377" i="1" s="1"/>
  <c r="GA377" i="1" s="1"/>
  <c r="O377" i="1" s="1"/>
  <c r="FX387" i="1"/>
  <c r="FZ387" i="1" s="1"/>
  <c r="GA387" i="1" s="1"/>
  <c r="O387" i="1" s="1"/>
  <c r="FX642" i="1"/>
  <c r="FZ642" i="1" s="1"/>
  <c r="GA642" i="1" s="1"/>
  <c r="O642" i="1" s="1"/>
  <c r="FX375" i="1"/>
  <c r="FX384" i="1"/>
  <c r="FZ384" i="1" s="1"/>
  <c r="GA384" i="1" s="1"/>
  <c r="O384" i="1" s="1"/>
  <c r="FX385" i="1"/>
  <c r="FZ385" i="1" s="1"/>
  <c r="GA385" i="1" s="1"/>
  <c r="O385" i="1" s="1"/>
  <c r="FX373" i="1"/>
  <c r="FX355" i="1"/>
  <c r="FX366" i="1"/>
  <c r="FZ366" i="1" s="1"/>
  <c r="GA366" i="1" s="1"/>
  <c r="O366" i="1" s="1"/>
  <c r="FX367" i="1"/>
  <c r="FZ367" i="1" s="1"/>
  <c r="GA367" i="1" s="1"/>
  <c r="O367" i="1" s="1"/>
  <c r="FX646" i="1"/>
  <c r="FX372" i="1"/>
  <c r="FZ372" i="1" s="1"/>
  <c r="GA372" i="1" s="1"/>
  <c r="O372" i="1" s="1"/>
  <c r="FX647" i="1"/>
  <c r="FZ647" i="1" s="1"/>
  <c r="GA647" i="1" s="1"/>
  <c r="O647" i="1" s="1"/>
  <c r="FX379" i="1"/>
  <c r="FZ379" i="1" s="1"/>
  <c r="GA379" i="1" s="1"/>
  <c r="O379" i="1" s="1"/>
  <c r="FX381" i="1"/>
  <c r="FX353" i="1"/>
  <c r="FZ353" i="1" s="1"/>
  <c r="GA353" i="1" s="1"/>
  <c r="O353" i="1" s="1"/>
  <c r="FX643" i="1"/>
  <c r="FZ643" i="1" s="1"/>
  <c r="GA643" i="1" s="1"/>
  <c r="O643" i="1" s="1"/>
  <c r="FX645" i="1"/>
  <c r="FZ645" i="1" s="1"/>
  <c r="GA645" i="1" s="1"/>
  <c r="O645" i="1" s="1"/>
  <c r="FX370" i="1"/>
  <c r="FZ370" i="1" s="1"/>
  <c r="GA370" i="1" s="1"/>
  <c r="O370" i="1" s="1"/>
  <c r="FX648" i="1"/>
  <c r="FZ648" i="1" s="1"/>
  <c r="GA648" i="1" s="1"/>
  <c r="O648" i="1" s="1"/>
  <c r="FX389" i="1"/>
  <c r="FX362" i="1"/>
  <c r="FX386" i="1"/>
  <c r="FX388" i="1"/>
  <c r="FX378" i="1"/>
  <c r="FX391" i="1"/>
  <c r="FX394" i="1"/>
  <c r="FZ394" i="1" s="1"/>
  <c r="GA394" i="1" s="1"/>
  <c r="O394" i="1" s="1"/>
  <c r="FX650" i="1"/>
  <c r="FZ650" i="1" s="1"/>
  <c r="GA650" i="1" s="1"/>
  <c r="O650" i="1" s="1"/>
  <c r="FX380" i="1"/>
  <c r="FX398" i="1"/>
  <c r="FX392" i="1"/>
  <c r="FX393" i="1"/>
  <c r="FX395" i="1"/>
  <c r="FZ395" i="1" s="1"/>
  <c r="GA395" i="1" s="1"/>
  <c r="O395" i="1" s="1"/>
  <c r="FX397" i="1"/>
  <c r="FZ397" i="1" s="1"/>
  <c r="GA397" i="1" s="1"/>
  <c r="O397" i="1" s="1"/>
  <c r="FX390" i="1"/>
  <c r="FX653" i="1"/>
  <c r="FZ653" i="1" s="1"/>
  <c r="GA653" i="1" s="1"/>
  <c r="O653" i="1" s="1"/>
  <c r="FX654" i="1"/>
  <c r="FX409" i="1"/>
  <c r="FZ409" i="1" s="1"/>
  <c r="GA409" i="1" s="1"/>
  <c r="O409" i="1" s="1"/>
  <c r="FX405" i="1"/>
  <c r="FZ405" i="1" s="1"/>
  <c r="GA405" i="1" s="1"/>
  <c r="O405" i="1" s="1"/>
  <c r="FX407" i="1"/>
  <c r="FZ407" i="1" s="1"/>
  <c r="GA407" i="1" s="1"/>
  <c r="O407" i="1" s="1"/>
  <c r="FX655" i="1"/>
  <c r="FZ655" i="1" s="1"/>
  <c r="GA655" i="1" s="1"/>
  <c r="O655" i="1" s="1"/>
  <c r="FX651" i="1"/>
  <c r="FX403" i="1"/>
  <c r="FZ403" i="1" s="1"/>
  <c r="GA403" i="1" s="1"/>
  <c r="O403" i="1" s="1"/>
  <c r="FX652" i="1"/>
  <c r="FX400" i="1"/>
  <c r="FX401" i="1"/>
  <c r="FX408" i="1"/>
  <c r="FX663" i="1"/>
  <c r="FZ663" i="1" s="1"/>
  <c r="GA663" i="1" s="1"/>
  <c r="O663" i="1" s="1"/>
  <c r="FX665" i="1"/>
  <c r="FZ665" i="1" s="1"/>
  <c r="GA665" i="1" s="1"/>
  <c r="O665" i="1" s="1"/>
  <c r="FX419" i="1"/>
  <c r="FZ419" i="1" s="1"/>
  <c r="GA419" i="1" s="1"/>
  <c r="O419" i="1" s="1"/>
  <c r="FX664" i="1"/>
  <c r="FX425" i="1"/>
  <c r="FX658" i="1"/>
  <c r="FX661" i="1"/>
  <c r="FZ661" i="1" s="1"/>
  <c r="GA661" i="1" s="1"/>
  <c r="O661" i="1" s="1"/>
  <c r="FX656" i="1"/>
  <c r="FZ656" i="1" s="1"/>
  <c r="GA656" i="1" s="1"/>
  <c r="O656" i="1" s="1"/>
  <c r="FX657" i="1"/>
  <c r="T420" i="1"/>
  <c r="S420" i="1"/>
  <c r="R420" i="1"/>
  <c r="FX418" i="1"/>
  <c r="FX424" i="1"/>
  <c r="FZ424" i="1" s="1"/>
  <c r="GA424" i="1" s="1"/>
  <c r="O424" i="1" s="1"/>
  <c r="FX428" i="1"/>
  <c r="FZ428" i="1" s="1"/>
  <c r="GA428" i="1" s="1"/>
  <c r="O428" i="1" s="1"/>
  <c r="FX659" i="1"/>
  <c r="FX668" i="1"/>
  <c r="FZ668" i="1" s="1"/>
  <c r="GA668" i="1" s="1"/>
  <c r="O668" i="1" s="1"/>
  <c r="FX669" i="1"/>
  <c r="FZ669" i="1" s="1"/>
  <c r="GA669" i="1" s="1"/>
  <c r="O669" i="1" s="1"/>
  <c r="FX429" i="1"/>
  <c r="FX670" i="1"/>
  <c r="FZ670" i="1" s="1"/>
  <c r="GA670" i="1" s="1"/>
  <c r="O670" i="1" s="1"/>
  <c r="FX666" i="1"/>
  <c r="FZ666" i="1" s="1"/>
  <c r="GA666" i="1" s="1"/>
  <c r="O666" i="1" s="1"/>
  <c r="FX431" i="1"/>
  <c r="FZ431" i="1" s="1"/>
  <c r="GA431" i="1" s="1"/>
  <c r="O431" i="1" s="1"/>
  <c r="FX432" i="1"/>
  <c r="FZ432" i="1" s="1"/>
  <c r="GA432" i="1" s="1"/>
  <c r="O432" i="1" s="1"/>
  <c r="FX430" i="1"/>
  <c r="FZ430" i="1" s="1"/>
  <c r="GA430" i="1" s="1"/>
  <c r="O430" i="1" s="1"/>
  <c r="FX116" i="1"/>
  <c r="FX99" i="1"/>
  <c r="FZ99" i="1" s="1"/>
  <c r="GA99" i="1" s="1"/>
  <c r="O99" i="1" s="1"/>
  <c r="T99" i="1" s="1"/>
  <c r="FX129" i="1"/>
  <c r="FZ129" i="1" s="1"/>
  <c r="GA129" i="1" s="1"/>
  <c r="O129" i="1" s="1"/>
  <c r="R147" i="1"/>
  <c r="FX538" i="1"/>
  <c r="FX120" i="1"/>
  <c r="FZ120" i="1" s="1"/>
  <c r="GA120" i="1" s="1"/>
  <c r="O120" i="1" s="1"/>
  <c r="T175" i="1"/>
  <c r="S175" i="1"/>
  <c r="R175" i="1"/>
  <c r="FX135" i="1"/>
  <c r="FZ135" i="1" s="1"/>
  <c r="GA135" i="1" s="1"/>
  <c r="O135" i="1" s="1"/>
  <c r="FX532" i="1"/>
  <c r="FZ532" i="1" s="1"/>
  <c r="GA532" i="1" s="1"/>
  <c r="O532" i="1" s="1"/>
  <c r="S532" i="1" s="1"/>
  <c r="FX106" i="1"/>
  <c r="FZ106" i="1" s="1"/>
  <c r="GA106" i="1" s="1"/>
  <c r="O106" i="1" s="1"/>
  <c r="S106" i="1" s="1"/>
  <c r="FX536" i="1"/>
  <c r="FZ536" i="1" s="1"/>
  <c r="GA536" i="1" s="1"/>
  <c r="O536" i="1" s="1"/>
  <c r="FX537" i="1"/>
  <c r="FZ537" i="1" s="1"/>
  <c r="GA537" i="1" s="1"/>
  <c r="O537" i="1" s="1"/>
  <c r="FX118" i="1"/>
  <c r="FX128" i="1"/>
  <c r="FX130" i="1"/>
  <c r="FZ130" i="1" s="1"/>
  <c r="GA130" i="1" s="1"/>
  <c r="O130" i="1" s="1"/>
  <c r="FX540" i="1"/>
  <c r="FZ540" i="1" s="1"/>
  <c r="GA540" i="1" s="1"/>
  <c r="O540" i="1" s="1"/>
  <c r="FX136" i="1"/>
  <c r="FX139" i="1"/>
  <c r="FX87" i="1"/>
  <c r="FZ87" i="1" s="1"/>
  <c r="GA87" i="1" s="1"/>
  <c r="O87" i="1" s="1"/>
  <c r="T87" i="1" s="1"/>
  <c r="FX119" i="1"/>
  <c r="FX122" i="1"/>
  <c r="FX541" i="1"/>
  <c r="FZ541" i="1" s="1"/>
  <c r="GA541" i="1" s="1"/>
  <c r="O541" i="1" s="1"/>
  <c r="FX542" i="1"/>
  <c r="FZ542" i="1" s="1"/>
  <c r="GA542" i="1" s="1"/>
  <c r="O542" i="1" s="1"/>
  <c r="FX143" i="1"/>
  <c r="FX512" i="1"/>
  <c r="FZ512" i="1" s="1"/>
  <c r="GA512" i="1" s="1"/>
  <c r="O512" i="1" s="1"/>
  <c r="FX137" i="1"/>
  <c r="FX517" i="1"/>
  <c r="FZ517" i="1" s="1"/>
  <c r="GA517" i="1" s="1"/>
  <c r="O517" i="1" s="1"/>
  <c r="T517" i="1" s="1"/>
  <c r="FX83" i="1"/>
  <c r="FZ83" i="1" s="1"/>
  <c r="GA83" i="1" s="1"/>
  <c r="O83" i="1" s="1"/>
  <c r="T83" i="1" s="1"/>
  <c r="FX133" i="1"/>
  <c r="FX141" i="1"/>
  <c r="FX146" i="1"/>
  <c r="FZ146" i="1" s="1"/>
  <c r="GA146" i="1" s="1"/>
  <c r="O146" i="1" s="1"/>
  <c r="FX67" i="1"/>
  <c r="FZ67" i="1" s="1"/>
  <c r="GA67" i="1" s="1"/>
  <c r="O67" i="1" s="1"/>
  <c r="T67" i="1" s="1"/>
  <c r="FX73" i="1"/>
  <c r="FZ73" i="1" s="1"/>
  <c r="GA73" i="1" s="1"/>
  <c r="O73" i="1" s="1"/>
  <c r="T73" i="1" s="1"/>
  <c r="FX138" i="1"/>
  <c r="FX150" i="1"/>
  <c r="FZ150" i="1" s="1"/>
  <c r="GA150" i="1" s="1"/>
  <c r="O150" i="1" s="1"/>
  <c r="FX63" i="1"/>
  <c r="FZ63" i="1" s="1"/>
  <c r="GA63" i="1" s="1"/>
  <c r="O63" i="1" s="1"/>
  <c r="R63" i="1" s="1"/>
  <c r="FX86" i="1"/>
  <c r="FZ86" i="1" s="1"/>
  <c r="GA86" i="1" s="1"/>
  <c r="O86" i="1" s="1"/>
  <c r="T86" i="1" s="1"/>
  <c r="FX121" i="1"/>
  <c r="FZ121" i="1" s="1"/>
  <c r="GA121" i="1" s="1"/>
  <c r="O121" i="1" s="1"/>
  <c r="FX123" i="1"/>
  <c r="FX544" i="1"/>
  <c r="FZ544" i="1" s="1"/>
  <c r="GA544" i="1" s="1"/>
  <c r="O544" i="1" s="1"/>
  <c r="FX530" i="1"/>
  <c r="FZ530" i="1" s="1"/>
  <c r="GA530" i="1" s="1"/>
  <c r="O530" i="1" s="1"/>
  <c r="S530" i="1" s="1"/>
  <c r="FX533" i="1"/>
  <c r="FZ533" i="1" s="1"/>
  <c r="GA533" i="1" s="1"/>
  <c r="O533" i="1" s="1"/>
  <c r="R533" i="1" s="1"/>
  <c r="FX127" i="1"/>
  <c r="FZ127" i="1" s="1"/>
  <c r="GA127" i="1" s="1"/>
  <c r="O127" i="1" s="1"/>
  <c r="FX152" i="1"/>
  <c r="FZ152" i="1" s="1"/>
  <c r="GA152" i="1" s="1"/>
  <c r="O152" i="1" s="1"/>
  <c r="FX548" i="1"/>
  <c r="FX163" i="1"/>
  <c r="FX169" i="1"/>
  <c r="FZ169" i="1" s="1"/>
  <c r="GA169" i="1" s="1"/>
  <c r="O169" i="1" s="1"/>
  <c r="FX178" i="1"/>
  <c r="FZ178" i="1" s="1"/>
  <c r="GA178" i="1" s="1"/>
  <c r="O178" i="1" s="1"/>
  <c r="FX156" i="1"/>
  <c r="FX166" i="1"/>
  <c r="FZ166" i="1" s="1"/>
  <c r="GA166" i="1" s="1"/>
  <c r="O166" i="1" s="1"/>
  <c r="FX167" i="1"/>
  <c r="FZ167" i="1" s="1"/>
  <c r="GA167" i="1" s="1"/>
  <c r="O167" i="1" s="1"/>
  <c r="FX168" i="1"/>
  <c r="FZ168" i="1" s="1"/>
  <c r="GA168" i="1" s="1"/>
  <c r="O168" i="1" s="1"/>
  <c r="FX546" i="1"/>
  <c r="FZ546" i="1" s="1"/>
  <c r="GA546" i="1" s="1"/>
  <c r="O546" i="1" s="1"/>
  <c r="FX153" i="1"/>
  <c r="FZ153" i="1" s="1"/>
  <c r="GA153" i="1" s="1"/>
  <c r="O153" i="1" s="1"/>
  <c r="FX142" i="1"/>
  <c r="FX144" i="1"/>
  <c r="FZ144" i="1" s="1"/>
  <c r="GA144" i="1" s="1"/>
  <c r="O144" i="1" s="1"/>
  <c r="FX161" i="1"/>
  <c r="FZ161" i="1" s="1"/>
  <c r="GA161" i="1" s="1"/>
  <c r="O161" i="1" s="1"/>
  <c r="FX164" i="1"/>
  <c r="FZ164" i="1" s="1"/>
  <c r="GA164" i="1" s="1"/>
  <c r="O164" i="1" s="1"/>
  <c r="FX151" i="1"/>
  <c r="FZ151" i="1" s="1"/>
  <c r="GA151" i="1" s="1"/>
  <c r="O151" i="1" s="1"/>
  <c r="FX547" i="1"/>
  <c r="FZ547" i="1" s="1"/>
  <c r="GA547" i="1" s="1"/>
  <c r="O547" i="1" s="1"/>
  <c r="FX160" i="1"/>
  <c r="FZ160" i="1" s="1"/>
  <c r="GA160" i="1" s="1"/>
  <c r="O160" i="1" s="1"/>
  <c r="FX170" i="1"/>
  <c r="FZ170" i="1" s="1"/>
  <c r="GA170" i="1" s="1"/>
  <c r="O170" i="1" s="1"/>
  <c r="FX553" i="1"/>
  <c r="FZ553" i="1" s="1"/>
  <c r="GA553" i="1" s="1"/>
  <c r="O553" i="1" s="1"/>
  <c r="FX165" i="1"/>
  <c r="FX176" i="1"/>
  <c r="FZ176" i="1" s="1"/>
  <c r="GA176" i="1" s="1"/>
  <c r="O176" i="1" s="1"/>
  <c r="FX177" i="1"/>
  <c r="FX554" i="1"/>
  <c r="FX552" i="1"/>
  <c r="FX171" i="1"/>
  <c r="FX172" i="1"/>
  <c r="FX173" i="1"/>
  <c r="FZ173" i="1" s="1"/>
  <c r="GA173" i="1" s="1"/>
  <c r="O173" i="1" s="1"/>
  <c r="FX174" i="1"/>
  <c r="FZ174" i="1" s="1"/>
  <c r="GA174" i="1" s="1"/>
  <c r="O174" i="1" s="1"/>
  <c r="FX550" i="1"/>
  <c r="FZ550" i="1" s="1"/>
  <c r="GA550" i="1" s="1"/>
  <c r="O550" i="1" s="1"/>
  <c r="FX551" i="1"/>
  <c r="FZ551" i="1" s="1"/>
  <c r="GA551" i="1" s="1"/>
  <c r="O551" i="1" s="1"/>
  <c r="FX182" i="1"/>
  <c r="FZ182" i="1" s="1"/>
  <c r="GA182" i="1" s="1"/>
  <c r="O182" i="1" s="1"/>
  <c r="FX184" i="1"/>
  <c r="FZ184" i="1" s="1"/>
  <c r="GA184" i="1" s="1"/>
  <c r="O184" i="1" s="1"/>
  <c r="FX190" i="1"/>
  <c r="FZ190" i="1" s="1"/>
  <c r="GA190" i="1" s="1"/>
  <c r="O190" i="1" s="1"/>
  <c r="FX183" i="1"/>
  <c r="FX187" i="1"/>
  <c r="FZ187" i="1" s="1"/>
  <c r="GA187" i="1" s="1"/>
  <c r="O187" i="1" s="1"/>
  <c r="FX189" i="1"/>
  <c r="FX179" i="1"/>
  <c r="FZ179" i="1" s="1"/>
  <c r="GA179" i="1" s="1"/>
  <c r="O179" i="1" s="1"/>
  <c r="FX186" i="1"/>
  <c r="FZ186" i="1" s="1"/>
  <c r="GA186" i="1" s="1"/>
  <c r="O186" i="1" s="1"/>
  <c r="FX556" i="1"/>
  <c r="FZ556" i="1" s="1"/>
  <c r="GA556" i="1" s="1"/>
  <c r="O556" i="1" s="1"/>
  <c r="FX188" i="1"/>
  <c r="FZ188" i="1" s="1"/>
  <c r="GA188" i="1" s="1"/>
  <c r="O188" i="1" s="1"/>
  <c r="FX193" i="1"/>
  <c r="FZ193" i="1" s="1"/>
  <c r="GA193" i="1" s="1"/>
  <c r="O193" i="1" s="1"/>
  <c r="FX181" i="1"/>
  <c r="FZ181" i="1" s="1"/>
  <c r="GA181" i="1" s="1"/>
  <c r="O181" i="1" s="1"/>
  <c r="FX555" i="1"/>
  <c r="FZ555" i="1" s="1"/>
  <c r="GA555" i="1" s="1"/>
  <c r="O555" i="1" s="1"/>
  <c r="FX185" i="1"/>
  <c r="FX558" i="1"/>
  <c r="FZ558" i="1" s="1"/>
  <c r="GA558" i="1" s="1"/>
  <c r="O558" i="1" s="1"/>
  <c r="FX559" i="1"/>
  <c r="FX560" i="1"/>
  <c r="FZ560" i="1" s="1"/>
  <c r="GA560" i="1" s="1"/>
  <c r="O560" i="1" s="1"/>
  <c r="FX191" i="1"/>
  <c r="FX198" i="1"/>
  <c r="FZ198" i="1" s="1"/>
  <c r="GA198" i="1" s="1"/>
  <c r="O198" i="1" s="1"/>
  <c r="FX201" i="1"/>
  <c r="FZ201" i="1" s="1"/>
  <c r="GA201" i="1" s="1"/>
  <c r="O201" i="1" s="1"/>
  <c r="FX205" i="1"/>
  <c r="FZ205" i="1" s="1"/>
  <c r="GA205" i="1" s="1"/>
  <c r="O205" i="1" s="1"/>
  <c r="FX561" i="1"/>
  <c r="FZ561" i="1" s="1"/>
  <c r="GA561" i="1" s="1"/>
  <c r="O561" i="1" s="1"/>
  <c r="FX192" i="1"/>
  <c r="FX194" i="1"/>
  <c r="FZ194" i="1" s="1"/>
  <c r="GA194" i="1" s="1"/>
  <c r="O194" i="1" s="1"/>
  <c r="FX196" i="1"/>
  <c r="FZ196" i="1" s="1"/>
  <c r="GA196" i="1" s="1"/>
  <c r="O196" i="1" s="1"/>
  <c r="FX562" i="1"/>
  <c r="FX197" i="1"/>
  <c r="FZ197" i="1" s="1"/>
  <c r="GA197" i="1" s="1"/>
  <c r="O197" i="1" s="1"/>
  <c r="FX215" i="1"/>
  <c r="FZ215" i="1" s="1"/>
  <c r="GA215" i="1" s="1"/>
  <c r="O215" i="1" s="1"/>
  <c r="FX200" i="1"/>
  <c r="FX208" i="1"/>
  <c r="FZ208" i="1" s="1"/>
  <c r="GA208" i="1" s="1"/>
  <c r="O208" i="1" s="1"/>
  <c r="FX202" i="1"/>
  <c r="FZ202" i="1" s="1"/>
  <c r="GA202" i="1" s="1"/>
  <c r="O202" i="1" s="1"/>
  <c r="FX210" i="1"/>
  <c r="FZ210" i="1" s="1"/>
  <c r="GA210" i="1" s="1"/>
  <c r="O210" i="1" s="1"/>
  <c r="FX214" i="1"/>
  <c r="FX209" i="1"/>
  <c r="FZ209" i="1" s="1"/>
  <c r="GA209" i="1" s="1"/>
  <c r="O209" i="1" s="1"/>
  <c r="FX212" i="1"/>
  <c r="FZ212" i="1" s="1"/>
  <c r="GA212" i="1" s="1"/>
  <c r="O212" i="1" s="1"/>
  <c r="FX572" i="1"/>
  <c r="FZ572" i="1" s="1"/>
  <c r="GA572" i="1" s="1"/>
  <c r="O572" i="1" s="1"/>
  <c r="FX204" i="1"/>
  <c r="FX199" i="1"/>
  <c r="FX569" i="1"/>
  <c r="FX568" i="1"/>
  <c r="FX574" i="1"/>
  <c r="FZ574" i="1" s="1"/>
  <c r="GA574" i="1" s="1"/>
  <c r="O574" i="1" s="1"/>
  <c r="FX216" i="1"/>
  <c r="FX575" i="1"/>
  <c r="FZ575" i="1" s="1"/>
  <c r="GA575" i="1" s="1"/>
  <c r="O575" i="1" s="1"/>
  <c r="FX217" i="1"/>
  <c r="FZ217" i="1" s="1"/>
  <c r="GA217" i="1" s="1"/>
  <c r="O217" i="1" s="1"/>
  <c r="FX570" i="1"/>
  <c r="FZ570" i="1" s="1"/>
  <c r="GA570" i="1" s="1"/>
  <c r="O570" i="1" s="1"/>
  <c r="FX573" i="1"/>
  <c r="FZ573" i="1" s="1"/>
  <c r="GA573" i="1" s="1"/>
  <c r="O573" i="1" s="1"/>
  <c r="FX513" i="1"/>
  <c r="FZ513" i="1" s="1"/>
  <c r="GA513" i="1" s="1"/>
  <c r="O513" i="1" s="1"/>
  <c r="FX515" i="1"/>
  <c r="FZ515" i="1" s="1"/>
  <c r="GA515" i="1" s="1"/>
  <c r="O515" i="1" s="1"/>
  <c r="FX59" i="1"/>
  <c r="FZ59" i="1" s="1"/>
  <c r="GA59" i="1" s="1"/>
  <c r="O59" i="1" s="1"/>
  <c r="FX518" i="1"/>
  <c r="FZ518" i="1" s="1"/>
  <c r="GA518" i="1" s="1"/>
  <c r="O518" i="1" s="1"/>
  <c r="FX70" i="1"/>
  <c r="FZ70" i="1" s="1"/>
  <c r="GA70" i="1" s="1"/>
  <c r="O70" i="1" s="1"/>
  <c r="FX511" i="1"/>
  <c r="FZ511" i="1" s="1"/>
  <c r="GA511" i="1" s="1"/>
  <c r="O511" i="1" s="1"/>
  <c r="FX60" i="1"/>
  <c r="FZ60" i="1" s="1"/>
  <c r="GA60" i="1" s="1"/>
  <c r="O60" i="1" s="1"/>
  <c r="FX74" i="1"/>
  <c r="FZ74" i="1" s="1"/>
  <c r="GA74" i="1" s="1"/>
  <c r="O74" i="1" s="1"/>
  <c r="FX61" i="1"/>
  <c r="FZ61" i="1" s="1"/>
  <c r="GA61" i="1" s="1"/>
  <c r="O61" i="1" s="1"/>
  <c r="FX514" i="1"/>
  <c r="FZ514" i="1" s="1"/>
  <c r="GA514" i="1" s="1"/>
  <c r="O514" i="1" s="1"/>
  <c r="FX32" i="1"/>
  <c r="FZ32" i="1" s="1"/>
  <c r="GA32" i="1" s="1"/>
  <c r="O32" i="1" s="1"/>
  <c r="T32" i="1" s="1"/>
  <c r="FX35" i="1"/>
  <c r="FZ35" i="1" s="1"/>
  <c r="GA35" i="1" s="1"/>
  <c r="O35" i="1" s="1"/>
  <c r="S35" i="1" s="1"/>
  <c r="FX62" i="1"/>
  <c r="FZ62" i="1" s="1"/>
  <c r="GA62" i="1" s="1"/>
  <c r="O62" i="1" s="1"/>
  <c r="FX516" i="1"/>
  <c r="FZ516" i="1" s="1"/>
  <c r="GA516" i="1" s="1"/>
  <c r="O516" i="1" s="1"/>
  <c r="FX66" i="1"/>
  <c r="FX69" i="1"/>
  <c r="FX520" i="1"/>
  <c r="FZ520" i="1" s="1"/>
  <c r="GA520" i="1" s="1"/>
  <c r="O520" i="1" s="1"/>
  <c r="FX28" i="1"/>
  <c r="FZ28" i="1" s="1"/>
  <c r="GA28" i="1" s="1"/>
  <c r="O28" i="1" s="1"/>
  <c r="T28" i="1" s="1"/>
  <c r="FX506" i="1"/>
  <c r="FZ506" i="1" s="1"/>
  <c r="GA506" i="1" s="1"/>
  <c r="O506" i="1" s="1"/>
  <c r="R506" i="1" s="1"/>
  <c r="FX56" i="1"/>
  <c r="FZ56" i="1" s="1"/>
  <c r="GA56" i="1" s="1"/>
  <c r="O56" i="1" s="1"/>
  <c r="R56" i="1" s="1"/>
  <c r="FX72" i="1"/>
  <c r="FX75" i="1"/>
  <c r="FZ75" i="1" s="1"/>
  <c r="GA75" i="1" s="1"/>
  <c r="O75" i="1" s="1"/>
  <c r="FX64" i="1"/>
  <c r="FX68" i="1"/>
  <c r="FX522" i="1"/>
  <c r="FZ522" i="1" s="1"/>
  <c r="GA522" i="1" s="1"/>
  <c r="O522" i="1" s="1"/>
  <c r="FX76" i="1"/>
  <c r="FX78" i="1"/>
  <c r="FX84" i="1"/>
  <c r="FZ84" i="1" s="1"/>
  <c r="GA84" i="1" s="1"/>
  <c r="O84" i="1" s="1"/>
  <c r="FX94" i="1"/>
  <c r="FZ94" i="1" s="1"/>
  <c r="GA94" i="1" s="1"/>
  <c r="O94" i="1" s="1"/>
  <c r="FX519" i="1"/>
  <c r="FZ519" i="1" s="1"/>
  <c r="GA519" i="1" s="1"/>
  <c r="O519" i="1" s="1"/>
  <c r="FX85" i="1"/>
  <c r="FZ85" i="1" s="1"/>
  <c r="GA85" i="1" s="1"/>
  <c r="O85" i="1" s="1"/>
  <c r="FX526" i="1"/>
  <c r="FZ526" i="1" s="1"/>
  <c r="GA526" i="1" s="1"/>
  <c r="O526" i="1" s="1"/>
  <c r="FX521" i="1"/>
  <c r="FZ521" i="1" s="1"/>
  <c r="GA521" i="1" s="1"/>
  <c r="O521" i="1" s="1"/>
  <c r="FX80" i="1"/>
  <c r="FX77" i="1"/>
  <c r="FX524" i="1"/>
  <c r="FZ524" i="1" s="1"/>
  <c r="GA524" i="1" s="1"/>
  <c r="O524" i="1" s="1"/>
  <c r="FX81" i="1"/>
  <c r="FZ81" i="1" s="1"/>
  <c r="GA81" i="1" s="1"/>
  <c r="O81" i="1" s="1"/>
  <c r="FX525" i="1"/>
  <c r="FZ525" i="1" s="1"/>
  <c r="GA525" i="1" s="1"/>
  <c r="O525" i="1" s="1"/>
  <c r="FX82" i="1"/>
  <c r="FX528" i="1"/>
  <c r="FZ528" i="1" s="1"/>
  <c r="GA528" i="1" s="1"/>
  <c r="O528" i="1" s="1"/>
  <c r="FX88" i="1"/>
  <c r="FX95" i="1"/>
  <c r="FZ95" i="1" s="1"/>
  <c r="GA95" i="1" s="1"/>
  <c r="O95" i="1" s="1"/>
  <c r="FX101" i="1"/>
  <c r="FZ101" i="1" s="1"/>
  <c r="GA101" i="1" s="1"/>
  <c r="O101" i="1" s="1"/>
  <c r="FX96" i="1"/>
  <c r="FZ96" i="1" s="1"/>
  <c r="GA96" i="1" s="1"/>
  <c r="O96" i="1" s="1"/>
  <c r="FX531" i="1"/>
  <c r="FX105" i="1"/>
  <c r="FX98" i="1"/>
  <c r="FX100" i="1"/>
  <c r="FZ100" i="1" s="1"/>
  <c r="GA100" i="1" s="1"/>
  <c r="O100" i="1" s="1"/>
  <c r="FX529" i="1"/>
  <c r="FX104" i="1"/>
  <c r="FZ104" i="1" s="1"/>
  <c r="GA104" i="1" s="1"/>
  <c r="O104" i="1" s="1"/>
  <c r="FX527" i="1"/>
  <c r="FX89" i="1"/>
  <c r="FX93" i="1"/>
  <c r="FX97" i="1"/>
  <c r="FX534" i="1"/>
  <c r="FX107" i="1"/>
  <c r="FZ107" i="1" s="1"/>
  <c r="GA107" i="1" s="1"/>
  <c r="O107" i="1" s="1"/>
  <c r="FX30" i="1"/>
  <c r="FZ30" i="1" s="1"/>
  <c r="GA30" i="1" s="1"/>
  <c r="O30" i="1" s="1"/>
  <c r="FX29" i="1"/>
  <c r="FZ29" i="1" s="1"/>
  <c r="GA29" i="1" s="1"/>
  <c r="O29" i="1" s="1"/>
  <c r="FX34" i="1"/>
  <c r="FX39" i="1"/>
  <c r="FX507" i="1"/>
  <c r="FZ507" i="1" s="1"/>
  <c r="GA507" i="1" s="1"/>
  <c r="O507" i="1" s="1"/>
  <c r="FX51" i="1"/>
  <c r="FX36" i="1"/>
  <c r="FX42" i="1"/>
  <c r="FX46" i="1"/>
  <c r="FX502" i="1"/>
  <c r="FZ502" i="1" s="1"/>
  <c r="GA502" i="1" s="1"/>
  <c r="O502" i="1" s="1"/>
  <c r="FX41" i="1"/>
  <c r="FZ41" i="1" s="1"/>
  <c r="GA41" i="1" s="1"/>
  <c r="O41" i="1" s="1"/>
  <c r="FX38" i="1"/>
  <c r="FX505" i="1"/>
  <c r="FZ505" i="1" s="1"/>
  <c r="GA505" i="1" s="1"/>
  <c r="O505" i="1" s="1"/>
  <c r="FX40" i="1"/>
  <c r="FZ40" i="1" s="1"/>
  <c r="GA40" i="1" s="1"/>
  <c r="O40" i="1" s="1"/>
  <c r="FX47" i="1"/>
  <c r="FX33" i="1"/>
  <c r="FZ33" i="1" s="1"/>
  <c r="GA33" i="1" s="1"/>
  <c r="O33" i="1" s="1"/>
  <c r="FX44" i="1"/>
  <c r="FZ44" i="1" s="1"/>
  <c r="GA44" i="1" s="1"/>
  <c r="O44" i="1" s="1"/>
  <c r="FX45" i="1"/>
  <c r="FZ45" i="1" s="1"/>
  <c r="GA45" i="1" s="1"/>
  <c r="O45" i="1" s="1"/>
  <c r="FX48" i="1"/>
  <c r="FX49" i="1"/>
  <c r="FZ49" i="1" s="1"/>
  <c r="GA49" i="1" s="1"/>
  <c r="O49" i="1" s="1"/>
  <c r="FX52" i="1"/>
  <c r="FZ52" i="1" s="1"/>
  <c r="GA52" i="1" s="1"/>
  <c r="O52" i="1" s="1"/>
  <c r="FX55" i="1"/>
  <c r="FX50" i="1"/>
  <c r="FX509" i="1"/>
  <c r="FZ509" i="1" s="1"/>
  <c r="GA509" i="1" s="1"/>
  <c r="O509" i="1" s="1"/>
  <c r="FX510" i="1"/>
  <c r="FZ510" i="1" s="1"/>
  <c r="GA510" i="1" s="1"/>
  <c r="O510" i="1" s="1"/>
  <c r="FX58" i="1"/>
  <c r="FX508" i="1"/>
  <c r="FZ508" i="1" s="1"/>
  <c r="GA508" i="1" s="1"/>
  <c r="O508" i="1" s="1"/>
  <c r="FX53" i="1"/>
  <c r="FZ53" i="1" s="1"/>
  <c r="GA53" i="1" s="1"/>
  <c r="O53" i="1" s="1"/>
  <c r="BN499" i="1"/>
  <c r="BN496" i="1"/>
  <c r="BN20" i="1"/>
  <c r="BN17" i="1"/>
  <c r="BN494" i="1"/>
  <c r="BN12" i="1"/>
  <c r="BN492" i="1"/>
  <c r="BN180" i="1"/>
  <c r="BI499" i="1"/>
  <c r="BI496" i="1"/>
  <c r="BI20" i="1"/>
  <c r="BI17" i="1"/>
  <c r="BI494" i="1"/>
  <c r="BI12" i="1"/>
  <c r="BI492" i="1"/>
  <c r="BI180" i="1"/>
  <c r="BD499" i="1"/>
  <c r="BD496" i="1"/>
  <c r="BD20" i="1"/>
  <c r="BD17" i="1"/>
  <c r="BD494" i="1"/>
  <c r="BD12" i="1"/>
  <c r="BD492" i="1"/>
  <c r="BD180" i="1"/>
  <c r="AY499" i="1"/>
  <c r="AY496" i="1"/>
  <c r="AY20" i="1"/>
  <c r="AY17" i="1"/>
  <c r="AY494" i="1"/>
  <c r="AY12" i="1"/>
  <c r="AY492" i="1"/>
  <c r="AY180" i="1"/>
  <c r="AT180" i="1"/>
  <c r="AU180" i="1"/>
  <c r="BE180" i="1"/>
  <c r="BJ180" i="1"/>
  <c r="BO180" i="1"/>
  <c r="BU180" i="1"/>
  <c r="BS180" i="1" s="1"/>
  <c r="BZ180" i="1"/>
  <c r="BX180" i="1" s="1"/>
  <c r="CE180" i="1"/>
  <c r="CC180" i="1" s="1"/>
  <c r="CJ180" i="1"/>
  <c r="CH180" i="1" s="1"/>
  <c r="CO180" i="1"/>
  <c r="CM180" i="1" s="1"/>
  <c r="R87" i="1" l="1"/>
  <c r="S148" i="1"/>
  <c r="R411" i="1"/>
  <c r="R148" i="1"/>
  <c r="S411" i="1"/>
  <c r="T412" i="1"/>
  <c r="FV412" i="1" s="1"/>
  <c r="S618" i="1"/>
  <c r="R543" i="1"/>
  <c r="T604" i="1"/>
  <c r="U604" i="1" s="1"/>
  <c r="FY604" i="1" s="1"/>
  <c r="S67" i="1"/>
  <c r="R140" i="1"/>
  <c r="S140" i="1"/>
  <c r="S586" i="1"/>
  <c r="T158" i="1"/>
  <c r="FV158" i="1" s="1"/>
  <c r="S543" i="1"/>
  <c r="S351" i="1"/>
  <c r="R158" i="1"/>
  <c r="T662" i="1"/>
  <c r="FU662" i="1" s="1"/>
  <c r="FW662" i="1" s="1"/>
  <c r="T368" i="1"/>
  <c r="FV368" i="1" s="1"/>
  <c r="T635" i="1"/>
  <c r="FV635" i="1" s="1"/>
  <c r="S346" i="1"/>
  <c r="T692" i="1"/>
  <c r="FV692" i="1" s="1"/>
  <c r="T346" i="1"/>
  <c r="FV346" i="1" s="1"/>
  <c r="R238" i="1"/>
  <c r="R662" i="1"/>
  <c r="R368" i="1"/>
  <c r="S238" i="1"/>
  <c r="T628" i="1"/>
  <c r="FV628" i="1" s="1"/>
  <c r="T535" i="1"/>
  <c r="FV535" i="1" s="1"/>
  <c r="R530" i="1"/>
  <c r="R535" i="1"/>
  <c r="T530" i="1"/>
  <c r="FV530" i="1" s="1"/>
  <c r="T63" i="1"/>
  <c r="U63" i="1" s="1"/>
  <c r="FY63" i="1" s="1"/>
  <c r="S63" i="1"/>
  <c r="S348" i="1"/>
  <c r="R296" i="1"/>
  <c r="S328" i="1"/>
  <c r="R220" i="1"/>
  <c r="R369" i="1"/>
  <c r="S533" i="1"/>
  <c r="T533" i="1"/>
  <c r="FU533" i="1" s="1"/>
  <c r="FW533" i="1" s="1"/>
  <c r="S99" i="1"/>
  <c r="R67" i="1"/>
  <c r="T365" i="1"/>
  <c r="FV365" i="1" s="1"/>
  <c r="S369" i="1"/>
  <c r="R365" i="1"/>
  <c r="S506" i="1"/>
  <c r="T404" i="1"/>
  <c r="FV404" i="1" s="1"/>
  <c r="S404" i="1"/>
  <c r="R628" i="1"/>
  <c r="S604" i="1"/>
  <c r="T602" i="1"/>
  <c r="FV602" i="1" s="1"/>
  <c r="S590" i="1"/>
  <c r="T348" i="1"/>
  <c r="U348" i="1" s="1"/>
  <c r="FY348" i="1" s="1"/>
  <c r="S71" i="1"/>
  <c r="R149" i="1"/>
  <c r="R433" i="1"/>
  <c r="S427" i="1"/>
  <c r="T590" i="1"/>
  <c r="FV590" i="1" s="1"/>
  <c r="R438" i="1"/>
  <c r="T71" i="1"/>
  <c r="FU71" i="1" s="1"/>
  <c r="FW71" i="1" s="1"/>
  <c r="T149" i="1"/>
  <c r="FV149" i="1" s="1"/>
  <c r="T427" i="1"/>
  <c r="FV427" i="1" s="1"/>
  <c r="S626" i="1"/>
  <c r="T345" i="1"/>
  <c r="U345" i="1" s="1"/>
  <c r="FY345" i="1" s="1"/>
  <c r="R693" i="1"/>
  <c r="T617" i="1"/>
  <c r="FV617" i="1" s="1"/>
  <c r="R155" i="1"/>
  <c r="T351" i="1"/>
  <c r="FV351" i="1" s="1"/>
  <c r="T304" i="1"/>
  <c r="FV304" i="1" s="1"/>
  <c r="FY697" i="1"/>
  <c r="R436" i="1"/>
  <c r="T693" i="1"/>
  <c r="U693" i="1" s="1"/>
  <c r="FY693" i="1" s="1"/>
  <c r="R304" i="1"/>
  <c r="S436" i="1"/>
  <c r="T563" i="1"/>
  <c r="U563" i="1" s="1"/>
  <c r="FY563" i="1" s="1"/>
  <c r="R412" i="1"/>
  <c r="T414" i="1"/>
  <c r="FV414" i="1" s="1"/>
  <c r="R618" i="1"/>
  <c r="R611" i="1"/>
  <c r="S284" i="1"/>
  <c r="R243" i="1"/>
  <c r="T229" i="1"/>
  <c r="FV229" i="1" s="1"/>
  <c r="R345" i="1"/>
  <c r="R99" i="1"/>
  <c r="S611" i="1"/>
  <c r="T284" i="1"/>
  <c r="FV284" i="1" s="1"/>
  <c r="R229" i="1"/>
  <c r="S438" i="1"/>
  <c r="R211" i="1"/>
  <c r="S399" i="1"/>
  <c r="S296" i="1"/>
  <c r="S220" i="1"/>
  <c r="S450" i="1"/>
  <c r="T532" i="1"/>
  <c r="U532" i="1" s="1"/>
  <c r="FY532" i="1" s="1"/>
  <c r="S211" i="1"/>
  <c r="T399" i="1"/>
  <c r="FV399" i="1" s="1"/>
  <c r="R563" i="1"/>
  <c r="S414" i="1"/>
  <c r="R303" i="1"/>
  <c r="R415" i="1"/>
  <c r="R617" i="1"/>
  <c r="R83" i="1"/>
  <c r="S87" i="1"/>
  <c r="R73" i="1"/>
  <c r="T155" i="1"/>
  <c r="FV155" i="1" s="1"/>
  <c r="S112" i="1"/>
  <c r="R404" i="1"/>
  <c r="S358" i="1"/>
  <c r="S303" i="1"/>
  <c r="T415" i="1"/>
  <c r="FV415" i="1" s="1"/>
  <c r="R292" i="1"/>
  <c r="R598" i="1"/>
  <c r="S281" i="1"/>
  <c r="S83" i="1"/>
  <c r="R90" i="1"/>
  <c r="T112" i="1"/>
  <c r="FV112" i="1" s="1"/>
  <c r="R328" i="1"/>
  <c r="T292" i="1"/>
  <c r="U292" i="1" s="1"/>
  <c r="FY292" i="1" s="1"/>
  <c r="T281" i="1"/>
  <c r="FU281" i="1" s="1"/>
  <c r="FW281" i="1" s="1"/>
  <c r="T90" i="1"/>
  <c r="U90" i="1" s="1"/>
  <c r="FY90" i="1" s="1"/>
  <c r="T413" i="1"/>
  <c r="FV413" i="1" s="1"/>
  <c r="R347" i="1"/>
  <c r="R549" i="1"/>
  <c r="R539" i="1"/>
  <c r="R423" i="1"/>
  <c r="R402" i="1"/>
  <c r="R413" i="1"/>
  <c r="S347" i="1"/>
  <c r="R439" i="1"/>
  <c r="T549" i="1"/>
  <c r="FV549" i="1" s="1"/>
  <c r="S539" i="1"/>
  <c r="S423" i="1"/>
  <c r="T402" i="1"/>
  <c r="FV402" i="1" s="1"/>
  <c r="T339" i="1"/>
  <c r="FV339" i="1" s="1"/>
  <c r="T626" i="1"/>
  <c r="FV626" i="1" s="1"/>
  <c r="S439" i="1"/>
  <c r="S339" i="1"/>
  <c r="S523" i="1"/>
  <c r="FV644" i="1"/>
  <c r="FU644" i="1"/>
  <c r="FW644" i="1" s="1"/>
  <c r="U644" i="1"/>
  <c r="FY644" i="1" s="1"/>
  <c r="FV340" i="1"/>
  <c r="U340" i="1"/>
  <c r="FY340" i="1" s="1"/>
  <c r="FU340" i="1"/>
  <c r="FW340" i="1" s="1"/>
  <c r="FV438" i="1"/>
  <c r="FU438" i="1"/>
  <c r="FW438" i="1" s="1"/>
  <c r="U438" i="1"/>
  <c r="FY438" i="1" s="1"/>
  <c r="FV680" i="1"/>
  <c r="FU680" i="1"/>
  <c r="FW680" i="1" s="1"/>
  <c r="U680" i="1"/>
  <c r="FY680" i="1" s="1"/>
  <c r="FV461" i="1"/>
  <c r="FU461" i="1"/>
  <c r="FW461" i="1" s="1"/>
  <c r="U461" i="1"/>
  <c r="FY461" i="1" s="1"/>
  <c r="S56" i="1"/>
  <c r="FV543" i="1"/>
  <c r="FU543" i="1"/>
  <c r="FW543" i="1" s="1"/>
  <c r="U543" i="1"/>
  <c r="FY543" i="1" s="1"/>
  <c r="FV539" i="1"/>
  <c r="U539" i="1"/>
  <c r="FY539" i="1" s="1"/>
  <c r="FU539" i="1"/>
  <c r="FW539" i="1" s="1"/>
  <c r="R644" i="1"/>
  <c r="FV358" i="1"/>
  <c r="FU358" i="1"/>
  <c r="FW358" i="1" s="1"/>
  <c r="U358" i="1"/>
  <c r="FY358" i="1" s="1"/>
  <c r="FV604" i="1"/>
  <c r="FU604" i="1"/>
  <c r="FW604" i="1" s="1"/>
  <c r="R602" i="1"/>
  <c r="FV220" i="1"/>
  <c r="FU220" i="1"/>
  <c r="FW220" i="1" s="1"/>
  <c r="U220" i="1"/>
  <c r="FY220" i="1" s="1"/>
  <c r="FV383" i="1"/>
  <c r="U383" i="1"/>
  <c r="FY383" i="1" s="1"/>
  <c r="FU383" i="1"/>
  <c r="FW383" i="1" s="1"/>
  <c r="T523" i="1"/>
  <c r="FV463" i="1"/>
  <c r="FU463" i="1"/>
  <c r="FW463" i="1" s="1"/>
  <c r="U463" i="1"/>
  <c r="FY463" i="1" s="1"/>
  <c r="FV211" i="1"/>
  <c r="FU211" i="1"/>
  <c r="FW211" i="1" s="1"/>
  <c r="U211" i="1"/>
  <c r="FY211" i="1" s="1"/>
  <c r="FV73" i="1"/>
  <c r="FU73" i="1"/>
  <c r="FW73" i="1" s="1"/>
  <c r="U73" i="1"/>
  <c r="FY73" i="1" s="1"/>
  <c r="S644" i="1"/>
  <c r="R313" i="1"/>
  <c r="FV406" i="1"/>
  <c r="FU406" i="1"/>
  <c r="FW406" i="1" s="1"/>
  <c r="U406" i="1"/>
  <c r="FY406" i="1" s="1"/>
  <c r="FV586" i="1"/>
  <c r="FU586" i="1"/>
  <c r="FW586" i="1" s="1"/>
  <c r="U586" i="1"/>
  <c r="FY586" i="1" s="1"/>
  <c r="S466" i="1"/>
  <c r="FV439" i="1"/>
  <c r="U439" i="1"/>
  <c r="FY439" i="1" s="1"/>
  <c r="FU439" i="1"/>
  <c r="FW439" i="1" s="1"/>
  <c r="FV238" i="1"/>
  <c r="FU238" i="1"/>
  <c r="FW238" i="1" s="1"/>
  <c r="U238" i="1"/>
  <c r="FY238" i="1" s="1"/>
  <c r="FV357" i="1"/>
  <c r="U357" i="1"/>
  <c r="FY357" i="1" s="1"/>
  <c r="FU357" i="1"/>
  <c r="FW357" i="1" s="1"/>
  <c r="FV86" i="1"/>
  <c r="U86" i="1"/>
  <c r="FY86" i="1" s="1"/>
  <c r="FU86" i="1"/>
  <c r="FW86" i="1" s="1"/>
  <c r="FV67" i="1"/>
  <c r="FU67" i="1"/>
  <c r="FW67" i="1" s="1"/>
  <c r="U67" i="1"/>
  <c r="FY67" i="1" s="1"/>
  <c r="FV83" i="1"/>
  <c r="FU83" i="1"/>
  <c r="FW83" i="1" s="1"/>
  <c r="U83" i="1"/>
  <c r="FY83" i="1" s="1"/>
  <c r="FV148" i="1"/>
  <c r="U148" i="1"/>
  <c r="FY148" i="1" s="1"/>
  <c r="FU148" i="1"/>
  <c r="FW148" i="1" s="1"/>
  <c r="FV423" i="1"/>
  <c r="U423" i="1"/>
  <c r="FY423" i="1" s="1"/>
  <c r="FU423" i="1"/>
  <c r="FW423" i="1" s="1"/>
  <c r="FV420" i="1"/>
  <c r="U420" i="1"/>
  <c r="FY420" i="1" s="1"/>
  <c r="FU420" i="1"/>
  <c r="FW420" i="1" s="1"/>
  <c r="T313" i="1"/>
  <c r="T466" i="1"/>
  <c r="S474" i="1"/>
  <c r="FV598" i="1"/>
  <c r="FU598" i="1"/>
  <c r="FW598" i="1" s="1"/>
  <c r="U598" i="1"/>
  <c r="FY598" i="1" s="1"/>
  <c r="FV445" i="1"/>
  <c r="U445" i="1"/>
  <c r="FY445" i="1" s="1"/>
  <c r="FU445" i="1"/>
  <c r="FW445" i="1" s="1"/>
  <c r="FV618" i="1"/>
  <c r="FU618" i="1"/>
  <c r="FW618" i="1" s="1"/>
  <c r="U618" i="1"/>
  <c r="FY618" i="1" s="1"/>
  <c r="FV411" i="1"/>
  <c r="FU411" i="1"/>
  <c r="FW411" i="1" s="1"/>
  <c r="U411" i="1"/>
  <c r="FY411" i="1" s="1"/>
  <c r="FV465" i="1"/>
  <c r="FU465" i="1"/>
  <c r="FW465" i="1" s="1"/>
  <c r="U465" i="1"/>
  <c r="FY465" i="1" s="1"/>
  <c r="FV87" i="1"/>
  <c r="FU87" i="1"/>
  <c r="FW87" i="1" s="1"/>
  <c r="U87" i="1"/>
  <c r="FY87" i="1" s="1"/>
  <c r="FV517" i="1"/>
  <c r="U517" i="1"/>
  <c r="FY517" i="1" s="1"/>
  <c r="FU517" i="1"/>
  <c r="FW517" i="1" s="1"/>
  <c r="FV140" i="1"/>
  <c r="FU140" i="1"/>
  <c r="FW140" i="1" s="1"/>
  <c r="U140" i="1"/>
  <c r="FY140" i="1" s="1"/>
  <c r="S340" i="1"/>
  <c r="R622" i="1"/>
  <c r="T234" i="1"/>
  <c r="FV479" i="1"/>
  <c r="U479" i="1"/>
  <c r="FY479" i="1" s="1"/>
  <c r="FU479" i="1"/>
  <c r="FW479" i="1" s="1"/>
  <c r="T474" i="1"/>
  <c r="FV448" i="1"/>
  <c r="FU448" i="1"/>
  <c r="FW448" i="1" s="1"/>
  <c r="U448" i="1"/>
  <c r="FY448" i="1" s="1"/>
  <c r="FV493" i="1"/>
  <c r="FU493" i="1"/>
  <c r="FW493" i="1" s="1"/>
  <c r="U493" i="1"/>
  <c r="FY493" i="1" s="1"/>
  <c r="FV99" i="1"/>
  <c r="FU99" i="1"/>
  <c r="FW99" i="1" s="1"/>
  <c r="U99" i="1"/>
  <c r="FY99" i="1" s="1"/>
  <c r="FV28" i="1"/>
  <c r="U28" i="1"/>
  <c r="FY28" i="1" s="1"/>
  <c r="FU28" i="1"/>
  <c r="FW28" i="1" s="1"/>
  <c r="FV32" i="1"/>
  <c r="FU32" i="1"/>
  <c r="FW32" i="1" s="1"/>
  <c r="U32" i="1"/>
  <c r="FY32" i="1" s="1"/>
  <c r="FU158" i="1"/>
  <c r="FW158" i="1" s="1"/>
  <c r="R340" i="1"/>
  <c r="T622" i="1"/>
  <c r="FV347" i="1"/>
  <c r="U347" i="1"/>
  <c r="FY347" i="1" s="1"/>
  <c r="FU347" i="1"/>
  <c r="FW347" i="1" s="1"/>
  <c r="FV566" i="1"/>
  <c r="FU566" i="1"/>
  <c r="FW566" i="1" s="1"/>
  <c r="U566" i="1"/>
  <c r="FY566" i="1" s="1"/>
  <c r="R234" i="1"/>
  <c r="FV545" i="1"/>
  <c r="FU545" i="1"/>
  <c r="FW545" i="1" s="1"/>
  <c r="U545" i="1"/>
  <c r="FY545" i="1" s="1"/>
  <c r="FV433" i="1"/>
  <c r="U433" i="1"/>
  <c r="FY433" i="1" s="1"/>
  <c r="FU433" i="1"/>
  <c r="FW433" i="1" s="1"/>
  <c r="FV436" i="1"/>
  <c r="FU436" i="1"/>
  <c r="FW436" i="1" s="1"/>
  <c r="U436" i="1"/>
  <c r="FY436" i="1" s="1"/>
  <c r="FV410" i="1"/>
  <c r="FU410" i="1"/>
  <c r="FW410" i="1" s="1"/>
  <c r="U410" i="1"/>
  <c r="FY410" i="1" s="1"/>
  <c r="FV416" i="1"/>
  <c r="U416" i="1"/>
  <c r="FY416" i="1" s="1"/>
  <c r="FU416" i="1"/>
  <c r="FW416" i="1" s="1"/>
  <c r="FV328" i="1"/>
  <c r="FU328" i="1"/>
  <c r="FW328" i="1" s="1"/>
  <c r="U328" i="1"/>
  <c r="FY328" i="1" s="1"/>
  <c r="FV611" i="1"/>
  <c r="FU611" i="1"/>
  <c r="FW611" i="1" s="1"/>
  <c r="U611" i="1"/>
  <c r="FY611" i="1" s="1"/>
  <c r="FV364" i="1"/>
  <c r="FU364" i="1"/>
  <c r="FW364" i="1" s="1"/>
  <c r="U364" i="1"/>
  <c r="FY364" i="1" s="1"/>
  <c r="T450" i="1"/>
  <c r="FV440" i="1"/>
  <c r="FU440" i="1"/>
  <c r="FW440" i="1" s="1"/>
  <c r="U440" i="1"/>
  <c r="FY440" i="1" s="1"/>
  <c r="R463" i="1"/>
  <c r="FV296" i="1"/>
  <c r="U296" i="1"/>
  <c r="FY296" i="1" s="1"/>
  <c r="FU296" i="1"/>
  <c r="FW296" i="1" s="1"/>
  <c r="FV175" i="1"/>
  <c r="FU175" i="1"/>
  <c r="FW175" i="1" s="1"/>
  <c r="U175" i="1"/>
  <c r="FY175" i="1" s="1"/>
  <c r="FV369" i="1"/>
  <c r="U369" i="1"/>
  <c r="FY369" i="1" s="1"/>
  <c r="FU369" i="1"/>
  <c r="FW369" i="1" s="1"/>
  <c r="U368" i="1"/>
  <c r="FY368" i="1" s="1"/>
  <c r="FV303" i="1"/>
  <c r="FU303" i="1"/>
  <c r="FW303" i="1" s="1"/>
  <c r="U303" i="1"/>
  <c r="FY303" i="1" s="1"/>
  <c r="FV110" i="1"/>
  <c r="U110" i="1"/>
  <c r="FY110" i="1" s="1"/>
  <c r="FU110" i="1"/>
  <c r="FW110" i="1" s="1"/>
  <c r="FV243" i="1"/>
  <c r="FU243" i="1"/>
  <c r="FW243" i="1" s="1"/>
  <c r="U243" i="1"/>
  <c r="FY243" i="1" s="1"/>
  <c r="T147" i="1"/>
  <c r="S433" i="1"/>
  <c r="FZ117" i="1"/>
  <c r="GA117" i="1" s="1"/>
  <c r="O117" i="1" s="1"/>
  <c r="S117" i="1" s="1"/>
  <c r="R448" i="1"/>
  <c r="FY699" i="1"/>
  <c r="R260" i="1"/>
  <c r="R357" i="1"/>
  <c r="T260" i="1"/>
  <c r="R32" i="1"/>
  <c r="R410" i="1"/>
  <c r="S357" i="1"/>
  <c r="T634" i="1"/>
  <c r="S410" i="1"/>
  <c r="S634" i="1"/>
  <c r="R493" i="1"/>
  <c r="R532" i="1"/>
  <c r="S598" i="1"/>
  <c r="S493" i="1"/>
  <c r="R28" i="1"/>
  <c r="T56" i="1"/>
  <c r="R638" i="1"/>
  <c r="T638" i="1"/>
  <c r="S638" i="1"/>
  <c r="T490" i="1"/>
  <c r="S490" i="1"/>
  <c r="R490" i="1"/>
  <c r="S667" i="1"/>
  <c r="R667" i="1"/>
  <c r="T667" i="1"/>
  <c r="S447" i="1"/>
  <c r="R447" i="1"/>
  <c r="T447" i="1"/>
  <c r="FZ457" i="1"/>
  <c r="GA457" i="1" s="1"/>
  <c r="O457" i="1" s="1"/>
  <c r="R323" i="1"/>
  <c r="T323" i="1"/>
  <c r="S323" i="1"/>
  <c r="T672" i="1"/>
  <c r="S672" i="1"/>
  <c r="R672" i="1"/>
  <c r="T484" i="1"/>
  <c r="S484" i="1"/>
  <c r="R484" i="1"/>
  <c r="FZ274" i="1"/>
  <c r="GA274" i="1" s="1"/>
  <c r="O274" i="1" s="1"/>
  <c r="FZ690" i="1"/>
  <c r="GA690" i="1" s="1"/>
  <c r="O690" i="1" s="1"/>
  <c r="FZ475" i="1"/>
  <c r="GA475" i="1" s="1"/>
  <c r="O475" i="1" s="1"/>
  <c r="T671" i="1"/>
  <c r="S671" i="1"/>
  <c r="R671" i="1"/>
  <c r="FZ679" i="1"/>
  <c r="GA679" i="1" s="1"/>
  <c r="O679" i="1" s="1"/>
  <c r="FZ675" i="1"/>
  <c r="GA675" i="1" s="1"/>
  <c r="O675" i="1" s="1"/>
  <c r="S676" i="1"/>
  <c r="R676" i="1"/>
  <c r="T676" i="1"/>
  <c r="S557" i="1"/>
  <c r="R557" i="1"/>
  <c r="T557" i="1"/>
  <c r="S32" i="1"/>
  <c r="S698" i="1"/>
  <c r="T698" i="1"/>
  <c r="FV698" i="1" s="1"/>
  <c r="R698" i="1"/>
  <c r="S203" i="1"/>
  <c r="T203" i="1"/>
  <c r="R203" i="1"/>
  <c r="S43" i="1"/>
  <c r="T43" i="1"/>
  <c r="R43" i="1"/>
  <c r="FZ681" i="1"/>
  <c r="GA681" i="1" s="1"/>
  <c r="O681" i="1" s="1"/>
  <c r="S687" i="1"/>
  <c r="T687" i="1"/>
  <c r="R687" i="1"/>
  <c r="R374" i="1"/>
  <c r="T374" i="1"/>
  <c r="S374" i="1"/>
  <c r="FZ633" i="1"/>
  <c r="GA633" i="1" s="1"/>
  <c r="O633" i="1" s="1"/>
  <c r="S232" i="1"/>
  <c r="R232" i="1"/>
  <c r="T232" i="1"/>
  <c r="FZ501" i="1"/>
  <c r="GA501" i="1" s="1"/>
  <c r="O501" i="1" s="1"/>
  <c r="T286" i="1"/>
  <c r="S286" i="1"/>
  <c r="R286" i="1"/>
  <c r="R608" i="1"/>
  <c r="T608" i="1"/>
  <c r="S608" i="1"/>
  <c r="R592" i="1"/>
  <c r="T592" i="1"/>
  <c r="S592" i="1"/>
  <c r="T273" i="1"/>
  <c r="S273" i="1"/>
  <c r="R273" i="1"/>
  <c r="T228" i="1"/>
  <c r="S228" i="1"/>
  <c r="R228" i="1"/>
  <c r="FZ470" i="1"/>
  <c r="GA470" i="1" s="1"/>
  <c r="O470" i="1" s="1"/>
  <c r="T468" i="1"/>
  <c r="S468" i="1"/>
  <c r="R468" i="1"/>
  <c r="S316" i="1"/>
  <c r="T316" i="1"/>
  <c r="R316" i="1"/>
  <c r="T683" i="1"/>
  <c r="R683" i="1"/>
  <c r="S683" i="1"/>
  <c r="T451" i="1"/>
  <c r="R451" i="1"/>
  <c r="S451" i="1"/>
  <c r="S462" i="1"/>
  <c r="R462" i="1"/>
  <c r="T462" i="1"/>
  <c r="FZ694" i="1"/>
  <c r="GA694" i="1" s="1"/>
  <c r="O694" i="1" s="1"/>
  <c r="S28" i="1"/>
  <c r="FZ257" i="1"/>
  <c r="GA257" i="1" s="1"/>
  <c r="O257" i="1" s="1"/>
  <c r="FY698" i="1"/>
  <c r="S697" i="1"/>
  <c r="R697" i="1"/>
  <c r="T697" i="1"/>
  <c r="FV697" i="1" s="1"/>
  <c r="FZ458" i="1"/>
  <c r="GA458" i="1" s="1"/>
  <c r="O458" i="1" s="1"/>
  <c r="T443" i="1"/>
  <c r="S443" i="1"/>
  <c r="R443" i="1"/>
  <c r="R247" i="1"/>
  <c r="T247" i="1"/>
  <c r="S247" i="1"/>
  <c r="FZ231" i="1"/>
  <c r="GA231" i="1" s="1"/>
  <c r="O231" i="1" s="1"/>
  <c r="T498" i="1"/>
  <c r="S498" i="1"/>
  <c r="R498" i="1"/>
  <c r="S11" i="1"/>
  <c r="T11" i="1"/>
  <c r="R11" i="1"/>
  <c r="T481" i="1"/>
  <c r="S481" i="1"/>
  <c r="R481" i="1"/>
  <c r="T503" i="1"/>
  <c r="R503" i="1"/>
  <c r="S503" i="1"/>
  <c r="FZ473" i="1"/>
  <c r="GA473" i="1" s="1"/>
  <c r="O473" i="1" s="1"/>
  <c r="R482" i="1"/>
  <c r="T482" i="1"/>
  <c r="S482" i="1"/>
  <c r="T455" i="1"/>
  <c r="R455" i="1"/>
  <c r="S455" i="1"/>
  <c r="T696" i="1"/>
  <c r="S696" i="1"/>
  <c r="R696" i="1"/>
  <c r="T363" i="1"/>
  <c r="R363" i="1"/>
  <c r="S363" i="1"/>
  <c r="T673" i="1"/>
  <c r="S673" i="1"/>
  <c r="R673" i="1"/>
  <c r="S686" i="1"/>
  <c r="T686" i="1"/>
  <c r="R686" i="1"/>
  <c r="FZ453" i="1"/>
  <c r="GA453" i="1" s="1"/>
  <c r="O453" i="1" s="1"/>
  <c r="S677" i="1"/>
  <c r="T677" i="1"/>
  <c r="R677" i="1"/>
  <c r="FZ266" i="1"/>
  <c r="GA266" i="1" s="1"/>
  <c r="O266" i="1" s="1"/>
  <c r="T213" i="1"/>
  <c r="R213" i="1"/>
  <c r="S213" i="1"/>
  <c r="T354" i="1"/>
  <c r="S354" i="1"/>
  <c r="R354" i="1"/>
  <c r="FZ660" i="1"/>
  <c r="GA660" i="1" s="1"/>
  <c r="O660" i="1" s="1"/>
  <c r="T287" i="1"/>
  <c r="R287" i="1"/>
  <c r="S287" i="1"/>
  <c r="T114" i="1"/>
  <c r="S114" i="1"/>
  <c r="R114" i="1"/>
  <c r="S456" i="1"/>
  <c r="R456" i="1"/>
  <c r="T456" i="1"/>
  <c r="FZ54" i="1"/>
  <c r="GA54" i="1" s="1"/>
  <c r="O54" i="1" s="1"/>
  <c r="S37" i="1"/>
  <c r="T37" i="1"/>
  <c r="R37" i="1"/>
  <c r="FZ594" i="1"/>
  <c r="GA594" i="1" s="1"/>
  <c r="O594" i="1" s="1"/>
  <c r="FZ125" i="1"/>
  <c r="GA125" i="1" s="1"/>
  <c r="O125" i="1" s="1"/>
  <c r="T684" i="1"/>
  <c r="R684" i="1"/>
  <c r="S684" i="1"/>
  <c r="FZ472" i="1"/>
  <c r="GA472" i="1" s="1"/>
  <c r="O472" i="1" s="1"/>
  <c r="R480" i="1"/>
  <c r="T480" i="1"/>
  <c r="S480" i="1"/>
  <c r="T449" i="1"/>
  <c r="S449" i="1"/>
  <c r="R449" i="1"/>
  <c r="S489" i="1"/>
  <c r="T489" i="1"/>
  <c r="R489" i="1"/>
  <c r="T678" i="1"/>
  <c r="S678" i="1"/>
  <c r="R678" i="1"/>
  <c r="T452" i="1"/>
  <c r="R452" i="1"/>
  <c r="S452" i="1"/>
  <c r="T699" i="1"/>
  <c r="FV699" i="1" s="1"/>
  <c r="S699" i="1"/>
  <c r="R699" i="1"/>
  <c r="T222" i="1"/>
  <c r="S222" i="1"/>
  <c r="R222" i="1"/>
  <c r="FZ483" i="1"/>
  <c r="GA483" i="1" s="1"/>
  <c r="O483" i="1" s="1"/>
  <c r="FZ113" i="1"/>
  <c r="GA113" i="1" s="1"/>
  <c r="O113" i="1" s="1"/>
  <c r="FZ224" i="1"/>
  <c r="GA224" i="1" s="1"/>
  <c r="O224" i="1" s="1"/>
  <c r="FZ102" i="1"/>
  <c r="GA102" i="1" s="1"/>
  <c r="O102" i="1" s="1"/>
  <c r="S92" i="1"/>
  <c r="T92" i="1"/>
  <c r="R92" i="1"/>
  <c r="FZ471" i="1"/>
  <c r="GA471" i="1" s="1"/>
  <c r="O471" i="1" s="1"/>
  <c r="FZ446" i="1"/>
  <c r="GA446" i="1" s="1"/>
  <c r="O446" i="1" s="1"/>
  <c r="FZ691" i="1"/>
  <c r="GA691" i="1" s="1"/>
  <c r="O691" i="1" s="1"/>
  <c r="T103" i="1"/>
  <c r="S103" i="1"/>
  <c r="R103" i="1"/>
  <c r="T487" i="1"/>
  <c r="S487" i="1"/>
  <c r="R487" i="1"/>
  <c r="S157" i="1"/>
  <c r="R157" i="1"/>
  <c r="T157" i="1"/>
  <c r="FZ460" i="1"/>
  <c r="GA460" i="1" s="1"/>
  <c r="O460" i="1" s="1"/>
  <c r="T467" i="1"/>
  <c r="R467" i="1"/>
  <c r="S467" i="1"/>
  <c r="S478" i="1"/>
  <c r="T478" i="1"/>
  <c r="R478" i="1"/>
  <c r="T615" i="1"/>
  <c r="S615" i="1"/>
  <c r="R615" i="1"/>
  <c r="T441" i="1"/>
  <c r="S441" i="1"/>
  <c r="R441" i="1"/>
  <c r="T464" i="1"/>
  <c r="S464" i="1"/>
  <c r="R464" i="1"/>
  <c r="FZ444" i="1"/>
  <c r="GA444" i="1" s="1"/>
  <c r="O444" i="1" s="1"/>
  <c r="T311" i="1"/>
  <c r="S311" i="1"/>
  <c r="R311" i="1"/>
  <c r="T565" i="1"/>
  <c r="S565" i="1"/>
  <c r="R565" i="1"/>
  <c r="T649" i="1"/>
  <c r="R649" i="1"/>
  <c r="S649" i="1"/>
  <c r="FZ131" i="1"/>
  <c r="GA131" i="1" s="1"/>
  <c r="O131" i="1" s="1"/>
  <c r="S57" i="1"/>
  <c r="R57" i="1"/>
  <c r="T57" i="1"/>
  <c r="FZ421" i="1"/>
  <c r="GA421" i="1" s="1"/>
  <c r="O421" i="1" s="1"/>
  <c r="FZ31" i="1"/>
  <c r="GA31" i="1" s="1"/>
  <c r="O31" i="1" s="1"/>
  <c r="T132" i="1"/>
  <c r="S132" i="1"/>
  <c r="R132" i="1"/>
  <c r="S7" i="1"/>
  <c r="R7" i="1"/>
  <c r="T7" i="1"/>
  <c r="S682" i="1"/>
  <c r="T682" i="1"/>
  <c r="R682" i="1"/>
  <c r="R434" i="1"/>
  <c r="T434" i="1"/>
  <c r="S434" i="1"/>
  <c r="FZ108" i="1"/>
  <c r="GA108" i="1" s="1"/>
  <c r="O108" i="1" s="1"/>
  <c r="T417" i="1"/>
  <c r="S417" i="1"/>
  <c r="R417" i="1"/>
  <c r="FZ65" i="1"/>
  <c r="GA65" i="1" s="1"/>
  <c r="O65" i="1" s="1"/>
  <c r="T115" i="1"/>
  <c r="S115" i="1"/>
  <c r="R115" i="1"/>
  <c r="S159" i="1"/>
  <c r="R159" i="1"/>
  <c r="T159" i="1"/>
  <c r="S91" i="1"/>
  <c r="R91" i="1"/>
  <c r="T91" i="1"/>
  <c r="R504" i="1"/>
  <c r="T504" i="1"/>
  <c r="S504" i="1"/>
  <c r="FZ695" i="1"/>
  <c r="GA695" i="1" s="1"/>
  <c r="O695" i="1" s="1"/>
  <c r="FZ225" i="1"/>
  <c r="GA225" i="1" s="1"/>
  <c r="O225" i="1" s="1"/>
  <c r="FZ206" i="1"/>
  <c r="GA206" i="1" s="1"/>
  <c r="O206" i="1" s="1"/>
  <c r="S486" i="1"/>
  <c r="T486" i="1"/>
  <c r="R486" i="1"/>
  <c r="R476" i="1"/>
  <c r="T476" i="1"/>
  <c r="S476" i="1"/>
  <c r="T300" i="1"/>
  <c r="S300" i="1"/>
  <c r="R300" i="1"/>
  <c r="FZ688" i="1"/>
  <c r="GA688" i="1" s="1"/>
  <c r="O688" i="1" s="1"/>
  <c r="FZ477" i="1"/>
  <c r="GA477" i="1" s="1"/>
  <c r="O477" i="1" s="1"/>
  <c r="S454" i="1"/>
  <c r="T454" i="1"/>
  <c r="R454" i="1"/>
  <c r="R459" i="1"/>
  <c r="S459" i="1"/>
  <c r="T459" i="1"/>
  <c r="FZ685" i="1"/>
  <c r="GA685" i="1" s="1"/>
  <c r="O685" i="1" s="1"/>
  <c r="T361" i="1"/>
  <c r="S361" i="1"/>
  <c r="R361" i="1"/>
  <c r="FZ111" i="1"/>
  <c r="GA111" i="1" s="1"/>
  <c r="O111" i="1" s="1"/>
  <c r="FZ319" i="1"/>
  <c r="GA319" i="1" s="1"/>
  <c r="O319" i="1" s="1"/>
  <c r="FZ79" i="1"/>
  <c r="GA79" i="1" s="1"/>
  <c r="O79" i="1" s="1"/>
  <c r="T255" i="1"/>
  <c r="S255" i="1"/>
  <c r="R255" i="1"/>
  <c r="S422" i="1"/>
  <c r="R422" i="1"/>
  <c r="T422" i="1"/>
  <c r="FZ124" i="1"/>
  <c r="GA124" i="1" s="1"/>
  <c r="O124" i="1" s="1"/>
  <c r="FZ376" i="1"/>
  <c r="GA376" i="1" s="1"/>
  <c r="O376" i="1" s="1"/>
  <c r="T616" i="1"/>
  <c r="S616" i="1"/>
  <c r="R616" i="1"/>
  <c r="S485" i="1"/>
  <c r="T485" i="1"/>
  <c r="R485" i="1"/>
  <c r="T294" i="1"/>
  <c r="S294" i="1"/>
  <c r="R294" i="1"/>
  <c r="T162" i="1"/>
  <c r="S162" i="1"/>
  <c r="R162" i="1"/>
  <c r="FZ488" i="1"/>
  <c r="GA488" i="1" s="1"/>
  <c r="O488" i="1" s="1"/>
  <c r="FZ469" i="1"/>
  <c r="GA469" i="1" s="1"/>
  <c r="O469" i="1" s="1"/>
  <c r="T689" i="1"/>
  <c r="S689" i="1"/>
  <c r="R689" i="1"/>
  <c r="FZ442" i="1"/>
  <c r="GA442" i="1" s="1"/>
  <c r="O442" i="1" s="1"/>
  <c r="T674" i="1"/>
  <c r="S674" i="1"/>
  <c r="R674" i="1"/>
  <c r="T437" i="1"/>
  <c r="S437" i="1"/>
  <c r="R437" i="1"/>
  <c r="T344" i="1"/>
  <c r="S344" i="1"/>
  <c r="R344" i="1"/>
  <c r="S619" i="1"/>
  <c r="R619" i="1"/>
  <c r="T619" i="1"/>
  <c r="FZ603" i="1"/>
  <c r="GA603" i="1" s="1"/>
  <c r="O603" i="1" s="1"/>
  <c r="T576" i="1"/>
  <c r="S576" i="1"/>
  <c r="R576" i="1"/>
  <c r="FZ195" i="1"/>
  <c r="GA195" i="1" s="1"/>
  <c r="O195" i="1" s="1"/>
  <c r="R195" i="1" s="1"/>
  <c r="R109" i="1"/>
  <c r="S669" i="1"/>
  <c r="R669" i="1"/>
  <c r="T669" i="1"/>
  <c r="FZ659" i="1"/>
  <c r="GA659" i="1" s="1"/>
  <c r="O659" i="1" s="1"/>
  <c r="T661" i="1"/>
  <c r="S661" i="1"/>
  <c r="R661" i="1"/>
  <c r="T403" i="1"/>
  <c r="R403" i="1"/>
  <c r="S403" i="1"/>
  <c r="FZ392" i="1"/>
  <c r="GA392" i="1" s="1"/>
  <c r="O392" i="1" s="1"/>
  <c r="S647" i="1"/>
  <c r="T647" i="1"/>
  <c r="R647" i="1"/>
  <c r="FZ355" i="1"/>
  <c r="GA355" i="1" s="1"/>
  <c r="O355" i="1" s="1"/>
  <c r="T359" i="1"/>
  <c r="S359" i="1"/>
  <c r="R359" i="1"/>
  <c r="T341" i="1"/>
  <c r="R341" i="1"/>
  <c r="S341" i="1"/>
  <c r="FZ631" i="1"/>
  <c r="GA631" i="1" s="1"/>
  <c r="O631" i="1" s="1"/>
  <c r="T636" i="1"/>
  <c r="S636" i="1"/>
  <c r="R636" i="1"/>
  <c r="T317" i="1"/>
  <c r="S317" i="1"/>
  <c r="R317" i="1"/>
  <c r="T625" i="1"/>
  <c r="S625" i="1"/>
  <c r="R625" i="1"/>
  <c r="FZ310" i="1"/>
  <c r="GA310" i="1" s="1"/>
  <c r="O310" i="1" s="1"/>
  <c r="T306" i="1"/>
  <c r="S306" i="1"/>
  <c r="R306" i="1"/>
  <c r="S278" i="1"/>
  <c r="R278" i="1"/>
  <c r="T278" i="1"/>
  <c r="T607" i="1"/>
  <c r="S607" i="1"/>
  <c r="R607" i="1"/>
  <c r="FZ597" i="1"/>
  <c r="GA597" i="1" s="1"/>
  <c r="O597" i="1" s="1"/>
  <c r="T595" i="1"/>
  <c r="S595" i="1"/>
  <c r="R595" i="1"/>
  <c r="S596" i="1"/>
  <c r="R596" i="1"/>
  <c r="T596" i="1"/>
  <c r="FZ254" i="1"/>
  <c r="GA254" i="1" s="1"/>
  <c r="O254" i="1" s="1"/>
  <c r="FZ258" i="1"/>
  <c r="GA258" i="1" s="1"/>
  <c r="O258" i="1" s="1"/>
  <c r="FZ591" i="1"/>
  <c r="GA591" i="1" s="1"/>
  <c r="O591" i="1" s="1"/>
  <c r="T256" i="1"/>
  <c r="S256" i="1"/>
  <c r="R256" i="1"/>
  <c r="FZ223" i="1"/>
  <c r="GA223" i="1" s="1"/>
  <c r="O223" i="1" s="1"/>
  <c r="S245" i="1"/>
  <c r="T245" i="1"/>
  <c r="R245" i="1"/>
  <c r="S585" i="1"/>
  <c r="R585" i="1"/>
  <c r="T585" i="1"/>
  <c r="R379" i="1"/>
  <c r="T379" i="1"/>
  <c r="S379" i="1"/>
  <c r="FZ312" i="1"/>
  <c r="GA312" i="1" s="1"/>
  <c r="O312" i="1" s="1"/>
  <c r="R110" i="1"/>
  <c r="T109" i="1"/>
  <c r="S430" i="1"/>
  <c r="R430" i="1"/>
  <c r="T430" i="1"/>
  <c r="S670" i="1"/>
  <c r="R670" i="1"/>
  <c r="T670" i="1"/>
  <c r="T668" i="1"/>
  <c r="S668" i="1"/>
  <c r="R668" i="1"/>
  <c r="T428" i="1"/>
  <c r="S428" i="1"/>
  <c r="R428" i="1"/>
  <c r="FZ658" i="1"/>
  <c r="GA658" i="1" s="1"/>
  <c r="O658" i="1" s="1"/>
  <c r="T663" i="1"/>
  <c r="S663" i="1"/>
  <c r="R663" i="1"/>
  <c r="FZ408" i="1"/>
  <c r="GA408" i="1" s="1"/>
  <c r="O408" i="1" s="1"/>
  <c r="FZ651" i="1"/>
  <c r="GA651" i="1" s="1"/>
  <c r="O651" i="1" s="1"/>
  <c r="FZ398" i="1"/>
  <c r="GA398" i="1" s="1"/>
  <c r="O398" i="1" s="1"/>
  <c r="T645" i="1"/>
  <c r="S645" i="1"/>
  <c r="R645" i="1"/>
  <c r="R372" i="1"/>
  <c r="T372" i="1"/>
  <c r="S372" i="1"/>
  <c r="T349" i="1"/>
  <c r="S349" i="1"/>
  <c r="R349" i="1"/>
  <c r="T338" i="1"/>
  <c r="S338" i="1"/>
  <c r="R338" i="1"/>
  <c r="T335" i="1"/>
  <c r="S335" i="1"/>
  <c r="R335" i="1"/>
  <c r="T332" i="1"/>
  <c r="S332" i="1"/>
  <c r="R332" i="1"/>
  <c r="FZ627" i="1"/>
  <c r="GA627" i="1" s="1"/>
  <c r="O627" i="1" s="1"/>
  <c r="FZ301" i="1"/>
  <c r="GA301" i="1" s="1"/>
  <c r="O301" i="1" s="1"/>
  <c r="T309" i="1"/>
  <c r="R309" i="1"/>
  <c r="S309" i="1"/>
  <c r="T288" i="1"/>
  <c r="S288" i="1"/>
  <c r="R288" i="1"/>
  <c r="R270" i="1"/>
  <c r="T270" i="1"/>
  <c r="S270" i="1"/>
  <c r="FZ581" i="1"/>
  <c r="GA581" i="1" s="1"/>
  <c r="O581" i="1" s="1"/>
  <c r="S587" i="1"/>
  <c r="R587" i="1"/>
  <c r="T587" i="1"/>
  <c r="FZ589" i="1"/>
  <c r="GA589" i="1" s="1"/>
  <c r="O589" i="1" s="1"/>
  <c r="FZ252" i="1"/>
  <c r="GA252" i="1" s="1"/>
  <c r="O252" i="1" s="1"/>
  <c r="R219" i="1"/>
  <c r="T219" i="1"/>
  <c r="S219" i="1"/>
  <c r="R240" i="1"/>
  <c r="T240" i="1"/>
  <c r="S240" i="1"/>
  <c r="T641" i="1"/>
  <c r="S641" i="1"/>
  <c r="R641" i="1"/>
  <c r="FZ621" i="1"/>
  <c r="GA621" i="1" s="1"/>
  <c r="O621" i="1" s="1"/>
  <c r="S110" i="1"/>
  <c r="FZ657" i="1"/>
  <c r="GA657" i="1" s="1"/>
  <c r="O657" i="1" s="1"/>
  <c r="FZ425" i="1"/>
  <c r="GA425" i="1" s="1"/>
  <c r="O425" i="1" s="1"/>
  <c r="S655" i="1"/>
  <c r="R655" i="1"/>
  <c r="T655" i="1"/>
  <c r="S409" i="1"/>
  <c r="T409" i="1"/>
  <c r="R409" i="1"/>
  <c r="S397" i="1"/>
  <c r="T397" i="1"/>
  <c r="R397" i="1"/>
  <c r="FZ391" i="1"/>
  <c r="GA391" i="1" s="1"/>
  <c r="O391" i="1" s="1"/>
  <c r="FZ362" i="1"/>
  <c r="GA362" i="1" s="1"/>
  <c r="O362" i="1" s="1"/>
  <c r="T643" i="1"/>
  <c r="R643" i="1"/>
  <c r="S643" i="1"/>
  <c r="FZ373" i="1"/>
  <c r="GA373" i="1" s="1"/>
  <c r="O373" i="1" s="1"/>
  <c r="FZ350" i="1"/>
  <c r="GA350" i="1" s="1"/>
  <c r="O350" i="1" s="1"/>
  <c r="FZ360" i="1"/>
  <c r="GA360" i="1" s="1"/>
  <c r="O360" i="1" s="1"/>
  <c r="FZ331" i="1"/>
  <c r="GA331" i="1" s="1"/>
  <c r="O331" i="1" s="1"/>
  <c r="R632" i="1"/>
  <c r="T632" i="1"/>
  <c r="S632" i="1"/>
  <c r="R321" i="1"/>
  <c r="T321" i="1"/>
  <c r="S321" i="1"/>
  <c r="FZ620" i="1"/>
  <c r="GA620" i="1" s="1"/>
  <c r="O620" i="1" s="1"/>
  <c r="T302" i="1"/>
  <c r="S302" i="1"/>
  <c r="R302" i="1"/>
  <c r="R293" i="1"/>
  <c r="T293" i="1"/>
  <c r="S293" i="1"/>
  <c r="FZ285" i="1"/>
  <c r="GA285" i="1" s="1"/>
  <c r="O285" i="1" s="1"/>
  <c r="T290" i="1"/>
  <c r="S290" i="1"/>
  <c r="R290" i="1"/>
  <c r="FZ606" i="1"/>
  <c r="GA606" i="1" s="1"/>
  <c r="O606" i="1" s="1"/>
  <c r="T329" i="1"/>
  <c r="S329" i="1"/>
  <c r="R329" i="1"/>
  <c r="S272" i="1"/>
  <c r="R272" i="1"/>
  <c r="T272" i="1"/>
  <c r="FZ600" i="1"/>
  <c r="GA600" i="1" s="1"/>
  <c r="O600" i="1" s="1"/>
  <c r="FZ250" i="1"/>
  <c r="GA250" i="1" s="1"/>
  <c r="O250" i="1" s="1"/>
  <c r="T584" i="1"/>
  <c r="S584" i="1"/>
  <c r="R584" i="1"/>
  <c r="T239" i="1"/>
  <c r="S239" i="1"/>
  <c r="R239" i="1"/>
  <c r="T237" i="1"/>
  <c r="S237" i="1"/>
  <c r="R237" i="1"/>
  <c r="FZ236" i="1"/>
  <c r="GA236" i="1" s="1"/>
  <c r="O236" i="1" s="1"/>
  <c r="R244" i="1"/>
  <c r="T244" i="1"/>
  <c r="S244" i="1"/>
  <c r="R366" i="1"/>
  <c r="T366" i="1"/>
  <c r="S366" i="1"/>
  <c r="T297" i="1"/>
  <c r="R297" i="1"/>
  <c r="S297" i="1"/>
  <c r="S154" i="1"/>
  <c r="T432" i="1"/>
  <c r="S432" i="1"/>
  <c r="R432" i="1"/>
  <c r="FZ429" i="1"/>
  <c r="GA429" i="1" s="1"/>
  <c r="O429" i="1" s="1"/>
  <c r="R424" i="1"/>
  <c r="T424" i="1"/>
  <c r="S424" i="1"/>
  <c r="T656" i="1"/>
  <c r="R656" i="1"/>
  <c r="S656" i="1"/>
  <c r="FZ664" i="1"/>
  <c r="GA664" i="1" s="1"/>
  <c r="O664" i="1" s="1"/>
  <c r="FZ654" i="1"/>
  <c r="GA654" i="1" s="1"/>
  <c r="O654" i="1" s="1"/>
  <c r="T653" i="1"/>
  <c r="S653" i="1"/>
  <c r="R653" i="1"/>
  <c r="FZ380" i="1"/>
  <c r="GA380" i="1" s="1"/>
  <c r="O380" i="1" s="1"/>
  <c r="FZ378" i="1"/>
  <c r="GA378" i="1" s="1"/>
  <c r="O378" i="1" s="1"/>
  <c r="FZ389" i="1"/>
  <c r="GA389" i="1" s="1"/>
  <c r="O389" i="1" s="1"/>
  <c r="FZ375" i="1"/>
  <c r="GA375" i="1" s="1"/>
  <c r="O375" i="1" s="1"/>
  <c r="FZ342" i="1"/>
  <c r="GA342" i="1" s="1"/>
  <c r="O342" i="1" s="1"/>
  <c r="T352" i="1"/>
  <c r="S352" i="1"/>
  <c r="R352" i="1"/>
  <c r="T326" i="1"/>
  <c r="S326" i="1"/>
  <c r="R326" i="1"/>
  <c r="T629" i="1"/>
  <c r="S629" i="1"/>
  <c r="R629" i="1"/>
  <c r="S334" i="1"/>
  <c r="R334" i="1"/>
  <c r="T334" i="1"/>
  <c r="T337" i="1"/>
  <c r="S337" i="1"/>
  <c r="R337" i="1"/>
  <c r="T630" i="1"/>
  <c r="S630" i="1"/>
  <c r="R630" i="1"/>
  <c r="FZ614" i="1"/>
  <c r="GA614" i="1" s="1"/>
  <c r="O614" i="1" s="1"/>
  <c r="FZ298" i="1"/>
  <c r="GA298" i="1" s="1"/>
  <c r="O298" i="1" s="1"/>
  <c r="FZ612" i="1"/>
  <c r="GA612" i="1" s="1"/>
  <c r="O612" i="1" s="1"/>
  <c r="FZ291" i="1"/>
  <c r="GA291" i="1" s="1"/>
  <c r="O291" i="1" s="1"/>
  <c r="T609" i="1"/>
  <c r="S609" i="1"/>
  <c r="R609" i="1"/>
  <c r="S265" i="1"/>
  <c r="R265" i="1"/>
  <c r="T265" i="1"/>
  <c r="FZ271" i="1"/>
  <c r="GA271" i="1" s="1"/>
  <c r="O271" i="1" s="1"/>
  <c r="FZ251" i="1"/>
  <c r="GA251" i="1" s="1"/>
  <c r="O251" i="1" s="1"/>
  <c r="T263" i="1"/>
  <c r="S263" i="1"/>
  <c r="R263" i="1"/>
  <c r="S249" i="1"/>
  <c r="R249" i="1"/>
  <c r="T249" i="1"/>
  <c r="FZ227" i="1"/>
  <c r="GA227" i="1" s="1"/>
  <c r="O227" i="1" s="1"/>
  <c r="S665" i="1"/>
  <c r="R665" i="1"/>
  <c r="T665" i="1"/>
  <c r="S308" i="1"/>
  <c r="T308" i="1"/>
  <c r="R308" i="1"/>
  <c r="FZ613" i="1"/>
  <c r="GA613" i="1" s="1"/>
  <c r="O613" i="1" s="1"/>
  <c r="FZ233" i="1"/>
  <c r="GA233" i="1" s="1"/>
  <c r="O233" i="1" s="1"/>
  <c r="R566" i="1"/>
  <c r="T154" i="1"/>
  <c r="T431" i="1"/>
  <c r="S431" i="1"/>
  <c r="R431" i="1"/>
  <c r="S426" i="1"/>
  <c r="R426" i="1"/>
  <c r="T426" i="1"/>
  <c r="S419" i="1"/>
  <c r="R419" i="1"/>
  <c r="T419" i="1"/>
  <c r="FZ401" i="1"/>
  <c r="GA401" i="1" s="1"/>
  <c r="O401" i="1" s="1"/>
  <c r="T407" i="1"/>
  <c r="S407" i="1"/>
  <c r="R407" i="1"/>
  <c r="S396" i="1"/>
  <c r="R396" i="1"/>
  <c r="T396" i="1"/>
  <c r="T650" i="1"/>
  <c r="S650" i="1"/>
  <c r="R650" i="1"/>
  <c r="FZ388" i="1"/>
  <c r="GA388" i="1" s="1"/>
  <c r="O388" i="1" s="1"/>
  <c r="S648" i="1"/>
  <c r="T648" i="1"/>
  <c r="R648" i="1"/>
  <c r="FZ646" i="1"/>
  <c r="GA646" i="1" s="1"/>
  <c r="O646" i="1" s="1"/>
  <c r="T385" i="1"/>
  <c r="S385" i="1"/>
  <c r="R385" i="1"/>
  <c r="T642" i="1"/>
  <c r="R642" i="1"/>
  <c r="S642" i="1"/>
  <c r="FZ343" i="1"/>
  <c r="GA343" i="1" s="1"/>
  <c r="O343" i="1" s="1"/>
  <c r="R637" i="1"/>
  <c r="T637" i="1"/>
  <c r="S637" i="1"/>
  <c r="S640" i="1"/>
  <c r="T640" i="1"/>
  <c r="R640" i="1"/>
  <c r="S320" i="1"/>
  <c r="T320" i="1"/>
  <c r="R320" i="1"/>
  <c r="FZ333" i="1"/>
  <c r="GA333" i="1" s="1"/>
  <c r="O333" i="1" s="1"/>
  <c r="FZ624" i="1"/>
  <c r="GA624" i="1" s="1"/>
  <c r="O624" i="1" s="1"/>
  <c r="S299" i="1"/>
  <c r="T299" i="1"/>
  <c r="R299" i="1"/>
  <c r="FZ295" i="1"/>
  <c r="GA295" i="1" s="1"/>
  <c r="O295" i="1" s="1"/>
  <c r="T282" i="1"/>
  <c r="S282" i="1"/>
  <c r="R282" i="1"/>
  <c r="T283" i="1"/>
  <c r="S283" i="1"/>
  <c r="R283" i="1"/>
  <c r="T605" i="1"/>
  <c r="S605" i="1"/>
  <c r="R605" i="1"/>
  <c r="FZ289" i="1"/>
  <c r="GA289" i="1" s="1"/>
  <c r="O289" i="1" s="1"/>
  <c r="FZ280" i="1"/>
  <c r="GA280" i="1" s="1"/>
  <c r="O280" i="1" s="1"/>
  <c r="T259" i="1"/>
  <c r="S259" i="1"/>
  <c r="R259" i="1"/>
  <c r="T246" i="1"/>
  <c r="R246" i="1"/>
  <c r="S246" i="1"/>
  <c r="FZ242" i="1"/>
  <c r="GA242" i="1" s="1"/>
  <c r="O242" i="1" s="1"/>
  <c r="FZ579" i="1"/>
  <c r="GA579" i="1" s="1"/>
  <c r="O579" i="1" s="1"/>
  <c r="S226" i="1"/>
  <c r="R226" i="1"/>
  <c r="T226" i="1"/>
  <c r="T264" i="1"/>
  <c r="S264" i="1"/>
  <c r="R264" i="1"/>
  <c r="T370" i="1"/>
  <c r="S370" i="1"/>
  <c r="R370" i="1"/>
  <c r="R330" i="1"/>
  <c r="T330" i="1"/>
  <c r="S330" i="1"/>
  <c r="S593" i="1"/>
  <c r="R593" i="1"/>
  <c r="T593" i="1"/>
  <c r="T230" i="1"/>
  <c r="S230" i="1"/>
  <c r="R230" i="1"/>
  <c r="S73" i="1"/>
  <c r="S566" i="1"/>
  <c r="T666" i="1"/>
  <c r="S666" i="1"/>
  <c r="R666" i="1"/>
  <c r="FZ400" i="1"/>
  <c r="GA400" i="1" s="1"/>
  <c r="O400" i="1" s="1"/>
  <c r="R405" i="1"/>
  <c r="T405" i="1"/>
  <c r="S405" i="1"/>
  <c r="FZ390" i="1"/>
  <c r="GA390" i="1" s="1"/>
  <c r="O390" i="1" s="1"/>
  <c r="T395" i="1"/>
  <c r="S395" i="1"/>
  <c r="R395" i="1"/>
  <c r="FZ386" i="1"/>
  <c r="GA386" i="1" s="1"/>
  <c r="O386" i="1" s="1"/>
  <c r="R353" i="1"/>
  <c r="T353" i="1"/>
  <c r="S353" i="1"/>
  <c r="T367" i="1"/>
  <c r="S367" i="1"/>
  <c r="R367" i="1"/>
  <c r="T384" i="1"/>
  <c r="S384" i="1"/>
  <c r="R384" i="1"/>
  <c r="S387" i="1"/>
  <c r="R387" i="1"/>
  <c r="T387" i="1"/>
  <c r="S382" i="1"/>
  <c r="R382" i="1"/>
  <c r="T382" i="1"/>
  <c r="S371" i="1"/>
  <c r="R371" i="1"/>
  <c r="T371" i="1"/>
  <c r="T307" i="1"/>
  <c r="S307" i="1"/>
  <c r="R307" i="1"/>
  <c r="T322" i="1"/>
  <c r="S322" i="1"/>
  <c r="R322" i="1"/>
  <c r="FZ327" i="1"/>
  <c r="GA327" i="1" s="1"/>
  <c r="O327" i="1" s="1"/>
  <c r="FZ275" i="1"/>
  <c r="GA275" i="1" s="1"/>
  <c r="O275" i="1" s="1"/>
  <c r="FZ610" i="1"/>
  <c r="GA610" i="1" s="1"/>
  <c r="O610" i="1" s="1"/>
  <c r="FZ277" i="1"/>
  <c r="GA277" i="1" s="1"/>
  <c r="O277" i="1" s="1"/>
  <c r="FZ601" i="1"/>
  <c r="GA601" i="1" s="1"/>
  <c r="O601" i="1" s="1"/>
  <c r="R261" i="1"/>
  <c r="T261" i="1"/>
  <c r="S261" i="1"/>
  <c r="FZ268" i="1"/>
  <c r="GA268" i="1" s="1"/>
  <c r="O268" i="1" s="1"/>
  <c r="T588" i="1"/>
  <c r="S588" i="1"/>
  <c r="R588" i="1"/>
  <c r="T580" i="1"/>
  <c r="S580" i="1"/>
  <c r="R580" i="1"/>
  <c r="S582" i="1"/>
  <c r="T582" i="1"/>
  <c r="R582" i="1"/>
  <c r="T221" i="1"/>
  <c r="S221" i="1"/>
  <c r="R221" i="1"/>
  <c r="FZ393" i="1"/>
  <c r="GA393" i="1" s="1"/>
  <c r="O393" i="1" s="1"/>
  <c r="FZ314" i="1"/>
  <c r="GA314" i="1" s="1"/>
  <c r="O314" i="1" s="1"/>
  <c r="T267" i="1"/>
  <c r="S267" i="1"/>
  <c r="R267" i="1"/>
  <c r="FZ418" i="1"/>
  <c r="GA418" i="1" s="1"/>
  <c r="O418" i="1" s="1"/>
  <c r="FZ652" i="1"/>
  <c r="GA652" i="1" s="1"/>
  <c r="O652" i="1" s="1"/>
  <c r="T394" i="1"/>
  <c r="S394" i="1"/>
  <c r="R394" i="1"/>
  <c r="FZ381" i="1"/>
  <c r="GA381" i="1" s="1"/>
  <c r="O381" i="1" s="1"/>
  <c r="T377" i="1"/>
  <c r="S377" i="1"/>
  <c r="R377" i="1"/>
  <c r="S356" i="1"/>
  <c r="R356" i="1"/>
  <c r="T356" i="1"/>
  <c r="T336" i="1"/>
  <c r="S336" i="1"/>
  <c r="R336" i="1"/>
  <c r="S315" i="1"/>
  <c r="R315" i="1"/>
  <c r="T315" i="1"/>
  <c r="FZ623" i="1"/>
  <c r="GA623" i="1" s="1"/>
  <c r="O623" i="1" s="1"/>
  <c r="FZ318" i="1"/>
  <c r="GA318" i="1" s="1"/>
  <c r="O318" i="1" s="1"/>
  <c r="FZ324" i="1"/>
  <c r="GA324" i="1" s="1"/>
  <c r="O324" i="1" s="1"/>
  <c r="T325" i="1"/>
  <c r="S325" i="1"/>
  <c r="R325" i="1"/>
  <c r="T305" i="1"/>
  <c r="S305" i="1"/>
  <c r="R305" i="1"/>
  <c r="FZ279" i="1"/>
  <c r="GA279" i="1" s="1"/>
  <c r="O279" i="1" s="1"/>
  <c r="S276" i="1"/>
  <c r="R276" i="1"/>
  <c r="T276" i="1"/>
  <c r="FZ599" i="1"/>
  <c r="GA599" i="1" s="1"/>
  <c r="O599" i="1" s="1"/>
  <c r="S269" i="1"/>
  <c r="T269" i="1"/>
  <c r="R269" i="1"/>
  <c r="FZ262" i="1"/>
  <c r="GA262" i="1" s="1"/>
  <c r="O262" i="1" s="1"/>
  <c r="FZ248" i="1"/>
  <c r="GA248" i="1" s="1"/>
  <c r="O248" i="1" s="1"/>
  <c r="R235" i="1"/>
  <c r="T235" i="1"/>
  <c r="S235" i="1"/>
  <c r="T577" i="1"/>
  <c r="S577" i="1"/>
  <c r="R577" i="1"/>
  <c r="R241" i="1"/>
  <c r="T241" i="1"/>
  <c r="S241" i="1"/>
  <c r="R578" i="1"/>
  <c r="T578" i="1"/>
  <c r="S578" i="1"/>
  <c r="R583" i="1"/>
  <c r="T583" i="1"/>
  <c r="S583" i="1"/>
  <c r="T561" i="1"/>
  <c r="S561" i="1"/>
  <c r="R561" i="1"/>
  <c r="T152" i="1"/>
  <c r="S152" i="1"/>
  <c r="R152" i="1"/>
  <c r="T506" i="1"/>
  <c r="T217" i="1"/>
  <c r="S217" i="1"/>
  <c r="R217" i="1"/>
  <c r="FZ568" i="1"/>
  <c r="GA568" i="1" s="1"/>
  <c r="O568" i="1" s="1"/>
  <c r="S215" i="1"/>
  <c r="R215" i="1"/>
  <c r="T215" i="1"/>
  <c r="T196" i="1"/>
  <c r="S196" i="1"/>
  <c r="R196" i="1"/>
  <c r="S567" i="1"/>
  <c r="R567" i="1"/>
  <c r="T567" i="1"/>
  <c r="T179" i="1"/>
  <c r="S179" i="1"/>
  <c r="R179" i="1"/>
  <c r="S190" i="1"/>
  <c r="R190" i="1"/>
  <c r="T190" i="1"/>
  <c r="FZ554" i="1"/>
  <c r="GA554" i="1" s="1"/>
  <c r="O554" i="1" s="1"/>
  <c r="S553" i="1"/>
  <c r="T553" i="1"/>
  <c r="R553" i="1"/>
  <c r="FZ142" i="1"/>
  <c r="GA142" i="1" s="1"/>
  <c r="O142" i="1" s="1"/>
  <c r="S166" i="1"/>
  <c r="T166" i="1"/>
  <c r="R166" i="1"/>
  <c r="T542" i="1"/>
  <c r="S542" i="1"/>
  <c r="R542" i="1"/>
  <c r="T540" i="1"/>
  <c r="S540" i="1"/>
  <c r="R540" i="1"/>
  <c r="S173" i="1"/>
  <c r="R173" i="1"/>
  <c r="T173" i="1"/>
  <c r="T197" i="1"/>
  <c r="R197" i="1"/>
  <c r="S197" i="1"/>
  <c r="S184" i="1"/>
  <c r="T184" i="1"/>
  <c r="R184" i="1"/>
  <c r="FZ177" i="1"/>
  <c r="GA177" i="1" s="1"/>
  <c r="O177" i="1" s="1"/>
  <c r="T151" i="1"/>
  <c r="R151" i="1"/>
  <c r="S151" i="1"/>
  <c r="FZ156" i="1"/>
  <c r="GA156" i="1" s="1"/>
  <c r="O156" i="1" s="1"/>
  <c r="T178" i="1"/>
  <c r="S178" i="1"/>
  <c r="R178" i="1"/>
  <c r="T544" i="1"/>
  <c r="S544" i="1"/>
  <c r="R544" i="1"/>
  <c r="T541" i="1"/>
  <c r="S541" i="1"/>
  <c r="R541" i="1"/>
  <c r="R130" i="1"/>
  <c r="T130" i="1"/>
  <c r="S130" i="1"/>
  <c r="R135" i="1"/>
  <c r="T135" i="1"/>
  <c r="S135" i="1"/>
  <c r="T570" i="1"/>
  <c r="S570" i="1"/>
  <c r="R570" i="1"/>
  <c r="FZ200" i="1"/>
  <c r="GA200" i="1" s="1"/>
  <c r="O200" i="1" s="1"/>
  <c r="T218" i="1"/>
  <c r="S218" i="1"/>
  <c r="R218" i="1"/>
  <c r="FZ136" i="1"/>
  <c r="GA136" i="1" s="1"/>
  <c r="O136" i="1" s="1"/>
  <c r="S193" i="1"/>
  <c r="T193" i="1"/>
  <c r="R193" i="1"/>
  <c r="FZ172" i="1"/>
  <c r="GA172" i="1" s="1"/>
  <c r="O172" i="1" s="1"/>
  <c r="R106" i="1"/>
  <c r="S575" i="1"/>
  <c r="R575" i="1"/>
  <c r="T575" i="1"/>
  <c r="S572" i="1"/>
  <c r="R572" i="1"/>
  <c r="T572" i="1"/>
  <c r="T194" i="1"/>
  <c r="S194" i="1"/>
  <c r="R194" i="1"/>
  <c r="S205" i="1"/>
  <c r="T205" i="1"/>
  <c r="R205" i="1"/>
  <c r="T560" i="1"/>
  <c r="S560" i="1"/>
  <c r="R560" i="1"/>
  <c r="T188" i="1"/>
  <c r="S188" i="1"/>
  <c r="R188" i="1"/>
  <c r="FZ189" i="1"/>
  <c r="GA189" i="1" s="1"/>
  <c r="O189" i="1" s="1"/>
  <c r="FZ171" i="1"/>
  <c r="GA171" i="1" s="1"/>
  <c r="O171" i="1" s="1"/>
  <c r="T170" i="1"/>
  <c r="S170" i="1"/>
  <c r="R170" i="1"/>
  <c r="T169" i="1"/>
  <c r="R169" i="1"/>
  <c r="S169" i="1"/>
  <c r="S145" i="1"/>
  <c r="T145" i="1"/>
  <c r="R145" i="1"/>
  <c r="FZ137" i="1"/>
  <c r="GA137" i="1" s="1"/>
  <c r="O137" i="1" s="1"/>
  <c r="S120" i="1"/>
  <c r="T120" i="1"/>
  <c r="R120" i="1"/>
  <c r="S571" i="1"/>
  <c r="T571" i="1"/>
  <c r="R571" i="1"/>
  <c r="T210" i="1"/>
  <c r="R210" i="1"/>
  <c r="S210" i="1"/>
  <c r="S550" i="1"/>
  <c r="R550" i="1"/>
  <c r="T550" i="1"/>
  <c r="T106" i="1"/>
  <c r="R86" i="1"/>
  <c r="R517" i="1"/>
  <c r="R202" i="1"/>
  <c r="T202" i="1"/>
  <c r="S202" i="1"/>
  <c r="FZ562" i="1"/>
  <c r="GA562" i="1" s="1"/>
  <c r="O562" i="1" s="1"/>
  <c r="FZ192" i="1"/>
  <c r="GA192" i="1" s="1"/>
  <c r="O192" i="1" s="1"/>
  <c r="S201" i="1"/>
  <c r="T201" i="1"/>
  <c r="R201" i="1"/>
  <c r="FZ559" i="1"/>
  <c r="GA559" i="1" s="1"/>
  <c r="O559" i="1" s="1"/>
  <c r="T187" i="1"/>
  <c r="S187" i="1"/>
  <c r="R187" i="1"/>
  <c r="T176" i="1"/>
  <c r="S176" i="1"/>
  <c r="R176" i="1"/>
  <c r="S153" i="1"/>
  <c r="R153" i="1"/>
  <c r="T153" i="1"/>
  <c r="FZ163" i="1"/>
  <c r="GA163" i="1" s="1"/>
  <c r="O163" i="1" s="1"/>
  <c r="T127" i="1"/>
  <c r="S127" i="1"/>
  <c r="R127" i="1"/>
  <c r="S146" i="1"/>
  <c r="T146" i="1"/>
  <c r="R146" i="1"/>
  <c r="FZ122" i="1"/>
  <c r="GA122" i="1" s="1"/>
  <c r="O122" i="1" s="1"/>
  <c r="FZ128" i="1"/>
  <c r="GA128" i="1" s="1"/>
  <c r="O128" i="1" s="1"/>
  <c r="T537" i="1"/>
  <c r="R537" i="1"/>
  <c r="S537" i="1"/>
  <c r="FZ538" i="1"/>
  <c r="GA538" i="1" s="1"/>
  <c r="O538" i="1" s="1"/>
  <c r="FZ214" i="1"/>
  <c r="GA214" i="1" s="1"/>
  <c r="O214" i="1" s="1"/>
  <c r="R167" i="1"/>
  <c r="T167" i="1"/>
  <c r="S167" i="1"/>
  <c r="FZ143" i="1"/>
  <c r="GA143" i="1" s="1"/>
  <c r="O143" i="1" s="1"/>
  <c r="T35" i="1"/>
  <c r="S86" i="1"/>
  <c r="S517" i="1"/>
  <c r="FZ216" i="1"/>
  <c r="GA216" i="1" s="1"/>
  <c r="O216" i="1" s="1"/>
  <c r="FZ569" i="1"/>
  <c r="GA569" i="1" s="1"/>
  <c r="O569" i="1" s="1"/>
  <c r="T212" i="1"/>
  <c r="R212" i="1"/>
  <c r="S212" i="1"/>
  <c r="T198" i="1"/>
  <c r="S198" i="1"/>
  <c r="R198" i="1"/>
  <c r="S558" i="1"/>
  <c r="T558" i="1"/>
  <c r="R558" i="1"/>
  <c r="S556" i="1"/>
  <c r="R556" i="1"/>
  <c r="T556" i="1"/>
  <c r="T564" i="1"/>
  <c r="R564" i="1"/>
  <c r="S564" i="1"/>
  <c r="S182" i="1"/>
  <c r="T182" i="1"/>
  <c r="R182" i="1"/>
  <c r="R164" i="1"/>
  <c r="S164" i="1"/>
  <c r="T164" i="1"/>
  <c r="T546" i="1"/>
  <c r="S546" i="1"/>
  <c r="R546" i="1"/>
  <c r="FZ123" i="1"/>
  <c r="GA123" i="1" s="1"/>
  <c r="O123" i="1" s="1"/>
  <c r="R150" i="1"/>
  <c r="T150" i="1"/>
  <c r="S150" i="1"/>
  <c r="FZ141" i="1"/>
  <c r="GA141" i="1" s="1"/>
  <c r="O141" i="1" s="1"/>
  <c r="FZ119" i="1"/>
  <c r="GA119" i="1" s="1"/>
  <c r="O119" i="1" s="1"/>
  <c r="FZ118" i="1"/>
  <c r="GA118" i="1" s="1"/>
  <c r="O118" i="1" s="1"/>
  <c r="T129" i="1"/>
  <c r="S129" i="1"/>
  <c r="R129" i="1"/>
  <c r="FZ116" i="1"/>
  <c r="GA116" i="1" s="1"/>
  <c r="O116" i="1" s="1"/>
  <c r="R181" i="1"/>
  <c r="T181" i="1"/>
  <c r="S181" i="1"/>
  <c r="S144" i="1"/>
  <c r="T144" i="1"/>
  <c r="R144" i="1"/>
  <c r="FZ133" i="1"/>
  <c r="GA133" i="1" s="1"/>
  <c r="O133" i="1" s="1"/>
  <c r="R35" i="1"/>
  <c r="S574" i="1"/>
  <c r="T574" i="1"/>
  <c r="R574" i="1"/>
  <c r="FZ199" i="1"/>
  <c r="GA199" i="1" s="1"/>
  <c r="O199" i="1" s="1"/>
  <c r="FZ191" i="1"/>
  <c r="GA191" i="1" s="1"/>
  <c r="O191" i="1" s="1"/>
  <c r="FZ185" i="1"/>
  <c r="GA185" i="1" s="1"/>
  <c r="O185" i="1" s="1"/>
  <c r="T174" i="1"/>
  <c r="S174" i="1"/>
  <c r="R174" i="1"/>
  <c r="FZ165" i="1"/>
  <c r="GA165" i="1" s="1"/>
  <c r="O165" i="1" s="1"/>
  <c r="T160" i="1"/>
  <c r="S160" i="1"/>
  <c r="R160" i="1"/>
  <c r="R161" i="1"/>
  <c r="T161" i="1"/>
  <c r="S161" i="1"/>
  <c r="T121" i="1"/>
  <c r="S121" i="1"/>
  <c r="R121" i="1"/>
  <c r="FZ138" i="1"/>
  <c r="GA138" i="1" s="1"/>
  <c r="O138" i="1" s="1"/>
  <c r="T134" i="1"/>
  <c r="S134" i="1"/>
  <c r="R134" i="1"/>
  <c r="T536" i="1"/>
  <c r="S536" i="1"/>
  <c r="R536" i="1"/>
  <c r="S126" i="1"/>
  <c r="R126" i="1"/>
  <c r="T126" i="1"/>
  <c r="T551" i="1"/>
  <c r="S551" i="1"/>
  <c r="R551" i="1"/>
  <c r="FZ204" i="1"/>
  <c r="GA204" i="1" s="1"/>
  <c r="O204" i="1" s="1"/>
  <c r="T573" i="1"/>
  <c r="R573" i="1"/>
  <c r="S573" i="1"/>
  <c r="S209" i="1"/>
  <c r="R209" i="1"/>
  <c r="T209" i="1"/>
  <c r="S208" i="1"/>
  <c r="R208" i="1"/>
  <c r="T208" i="1"/>
  <c r="R207" i="1"/>
  <c r="S207" i="1"/>
  <c r="T207" i="1"/>
  <c r="T555" i="1"/>
  <c r="S555" i="1"/>
  <c r="R555" i="1"/>
  <c r="T186" i="1"/>
  <c r="S186" i="1"/>
  <c r="R186" i="1"/>
  <c r="FZ183" i="1"/>
  <c r="GA183" i="1" s="1"/>
  <c r="O183" i="1" s="1"/>
  <c r="FZ552" i="1"/>
  <c r="GA552" i="1" s="1"/>
  <c r="O552" i="1" s="1"/>
  <c r="T547" i="1"/>
  <c r="S547" i="1"/>
  <c r="R547" i="1"/>
  <c r="T168" i="1"/>
  <c r="S168" i="1"/>
  <c r="R168" i="1"/>
  <c r="FZ548" i="1"/>
  <c r="GA548" i="1" s="1"/>
  <c r="O548" i="1" s="1"/>
  <c r="FZ139" i="1"/>
  <c r="GA139" i="1" s="1"/>
  <c r="O139" i="1" s="1"/>
  <c r="FZ98" i="1"/>
  <c r="GA98" i="1" s="1"/>
  <c r="O98" i="1" s="1"/>
  <c r="T61" i="1"/>
  <c r="S61" i="1"/>
  <c r="R61" i="1"/>
  <c r="FZ105" i="1"/>
  <c r="GA105" i="1" s="1"/>
  <c r="O105" i="1" s="1"/>
  <c r="T95" i="1"/>
  <c r="R95" i="1"/>
  <c r="S95" i="1"/>
  <c r="T85" i="1"/>
  <c r="S85" i="1"/>
  <c r="R85" i="1"/>
  <c r="S84" i="1"/>
  <c r="T84" i="1"/>
  <c r="R84" i="1"/>
  <c r="T62" i="1"/>
  <c r="S62" i="1"/>
  <c r="R62" i="1"/>
  <c r="R511" i="1"/>
  <c r="T511" i="1"/>
  <c r="S511" i="1"/>
  <c r="FZ93" i="1"/>
  <c r="GA93" i="1" s="1"/>
  <c r="O93" i="1" s="1"/>
  <c r="R526" i="1"/>
  <c r="T526" i="1"/>
  <c r="S526" i="1"/>
  <c r="FZ72" i="1"/>
  <c r="GA72" i="1" s="1"/>
  <c r="O72" i="1" s="1"/>
  <c r="FZ89" i="1"/>
  <c r="GA89" i="1" s="1"/>
  <c r="O89" i="1" s="1"/>
  <c r="FZ531" i="1"/>
  <c r="GA531" i="1" s="1"/>
  <c r="O531" i="1" s="1"/>
  <c r="FZ88" i="1"/>
  <c r="GA88" i="1" s="1"/>
  <c r="O88" i="1" s="1"/>
  <c r="S524" i="1"/>
  <c r="T524" i="1"/>
  <c r="R524" i="1"/>
  <c r="S522" i="1"/>
  <c r="T522" i="1"/>
  <c r="R522" i="1"/>
  <c r="T70" i="1"/>
  <c r="S70" i="1"/>
  <c r="R70" i="1"/>
  <c r="R521" i="1"/>
  <c r="T521" i="1"/>
  <c r="S521" i="1"/>
  <c r="T107" i="1"/>
  <c r="R107" i="1"/>
  <c r="S107" i="1"/>
  <c r="FZ527" i="1"/>
  <c r="GA527" i="1" s="1"/>
  <c r="O527" i="1" s="1"/>
  <c r="T96" i="1"/>
  <c r="S96" i="1"/>
  <c r="R96" i="1"/>
  <c r="FZ82" i="1"/>
  <c r="GA82" i="1" s="1"/>
  <c r="O82" i="1" s="1"/>
  <c r="FZ77" i="1"/>
  <c r="GA77" i="1" s="1"/>
  <c r="O77" i="1" s="1"/>
  <c r="R519" i="1"/>
  <c r="T519" i="1"/>
  <c r="S519" i="1"/>
  <c r="FZ78" i="1"/>
  <c r="GA78" i="1" s="1"/>
  <c r="O78" i="1" s="1"/>
  <c r="FZ69" i="1"/>
  <c r="GA69" i="1" s="1"/>
  <c r="O69" i="1" s="1"/>
  <c r="T74" i="1"/>
  <c r="S74" i="1"/>
  <c r="R74" i="1"/>
  <c r="R518" i="1"/>
  <c r="S518" i="1"/>
  <c r="T518" i="1"/>
  <c r="T513" i="1"/>
  <c r="S513" i="1"/>
  <c r="R513" i="1"/>
  <c r="T101" i="1"/>
  <c r="S101" i="1"/>
  <c r="R101" i="1"/>
  <c r="S520" i="1"/>
  <c r="T520" i="1"/>
  <c r="R520" i="1"/>
  <c r="FZ534" i="1"/>
  <c r="GA534" i="1" s="1"/>
  <c r="O534" i="1" s="1"/>
  <c r="T104" i="1"/>
  <c r="S104" i="1"/>
  <c r="R104" i="1"/>
  <c r="R528" i="1"/>
  <c r="T528" i="1"/>
  <c r="S528" i="1"/>
  <c r="T525" i="1"/>
  <c r="S525" i="1"/>
  <c r="R525" i="1"/>
  <c r="T94" i="1"/>
  <c r="R94" i="1"/>
  <c r="S94" i="1"/>
  <c r="T60" i="1"/>
  <c r="S60" i="1"/>
  <c r="R60" i="1"/>
  <c r="T59" i="1"/>
  <c r="S59" i="1"/>
  <c r="R59" i="1"/>
  <c r="FZ68" i="1"/>
  <c r="GA68" i="1" s="1"/>
  <c r="O68" i="1" s="1"/>
  <c r="R515" i="1"/>
  <c r="T515" i="1"/>
  <c r="S515" i="1"/>
  <c r="FZ529" i="1"/>
  <c r="GA529" i="1" s="1"/>
  <c r="O529" i="1" s="1"/>
  <c r="FZ76" i="1"/>
  <c r="GA76" i="1" s="1"/>
  <c r="O76" i="1" s="1"/>
  <c r="FZ66" i="1"/>
  <c r="GA66" i="1" s="1"/>
  <c r="O66" i="1" s="1"/>
  <c r="T514" i="1"/>
  <c r="S514" i="1"/>
  <c r="R514" i="1"/>
  <c r="FZ97" i="1"/>
  <c r="GA97" i="1" s="1"/>
  <c r="O97" i="1" s="1"/>
  <c r="S81" i="1"/>
  <c r="T81" i="1"/>
  <c r="R81" i="1"/>
  <c r="FZ80" i="1"/>
  <c r="GA80" i="1" s="1"/>
  <c r="O80" i="1" s="1"/>
  <c r="FZ64" i="1"/>
  <c r="GA64" i="1" s="1"/>
  <c r="O64" i="1" s="1"/>
  <c r="T100" i="1"/>
  <c r="R100" i="1"/>
  <c r="S100" i="1"/>
  <c r="T75" i="1"/>
  <c r="S75" i="1"/>
  <c r="R75" i="1"/>
  <c r="R516" i="1"/>
  <c r="S516" i="1"/>
  <c r="T516" i="1"/>
  <c r="T512" i="1"/>
  <c r="S512" i="1"/>
  <c r="R512" i="1"/>
  <c r="S505" i="1"/>
  <c r="R505" i="1"/>
  <c r="T505" i="1"/>
  <c r="T502" i="1"/>
  <c r="R502" i="1"/>
  <c r="S502" i="1"/>
  <c r="T507" i="1"/>
  <c r="S507" i="1"/>
  <c r="R507" i="1"/>
  <c r="R44" i="1"/>
  <c r="T44" i="1"/>
  <c r="S44" i="1"/>
  <c r="T508" i="1"/>
  <c r="S508" i="1"/>
  <c r="R508" i="1"/>
  <c r="FZ55" i="1"/>
  <c r="GA55" i="1" s="1"/>
  <c r="O55" i="1" s="1"/>
  <c r="FZ46" i="1"/>
  <c r="GA46" i="1" s="1"/>
  <c r="O46" i="1" s="1"/>
  <c r="FZ39" i="1"/>
  <c r="GA39" i="1" s="1"/>
  <c r="O39" i="1" s="1"/>
  <c r="S40" i="1"/>
  <c r="R40" i="1"/>
  <c r="T40" i="1"/>
  <c r="FZ51" i="1"/>
  <c r="GA51" i="1" s="1"/>
  <c r="O51" i="1" s="1"/>
  <c r="T53" i="1"/>
  <c r="S53" i="1"/>
  <c r="R53" i="1"/>
  <c r="FZ58" i="1"/>
  <c r="GA58" i="1" s="1"/>
  <c r="O58" i="1" s="1"/>
  <c r="T52" i="1"/>
  <c r="S52" i="1"/>
  <c r="R52" i="1"/>
  <c r="FZ42" i="1"/>
  <c r="GA42" i="1" s="1"/>
  <c r="O42" i="1" s="1"/>
  <c r="FZ34" i="1"/>
  <c r="GA34" i="1" s="1"/>
  <c r="O34" i="1" s="1"/>
  <c r="FZ50" i="1"/>
  <c r="GA50" i="1" s="1"/>
  <c r="O50" i="1" s="1"/>
  <c r="T510" i="1"/>
  <c r="S510" i="1"/>
  <c r="R510" i="1"/>
  <c r="T33" i="1"/>
  <c r="S33" i="1"/>
  <c r="R33" i="1"/>
  <c r="FZ38" i="1"/>
  <c r="GA38" i="1" s="1"/>
  <c r="O38" i="1" s="1"/>
  <c r="FZ36" i="1"/>
  <c r="GA36" i="1" s="1"/>
  <c r="O36" i="1" s="1"/>
  <c r="T29" i="1"/>
  <c r="S29" i="1"/>
  <c r="R29" i="1"/>
  <c r="T30" i="1"/>
  <c r="S30" i="1"/>
  <c r="R30" i="1"/>
  <c r="FZ48" i="1"/>
  <c r="GA48" i="1" s="1"/>
  <c r="O48" i="1" s="1"/>
  <c r="T45" i="1"/>
  <c r="R45" i="1"/>
  <c r="S45" i="1"/>
  <c r="T509" i="1"/>
  <c r="S509" i="1"/>
  <c r="R509" i="1"/>
  <c r="T49" i="1"/>
  <c r="S49" i="1"/>
  <c r="R49" i="1"/>
  <c r="FZ47" i="1"/>
  <c r="GA47" i="1" s="1"/>
  <c r="O47" i="1" s="1"/>
  <c r="S41" i="1"/>
  <c r="R41" i="1"/>
  <c r="T41" i="1"/>
  <c r="BI18" i="1"/>
  <c r="BN18" i="1"/>
  <c r="BD18" i="1"/>
  <c r="CJ18" i="1"/>
  <c r="CH18" i="1" s="1"/>
  <c r="FG18" i="1"/>
  <c r="FE18" i="1" s="1"/>
  <c r="AO18" i="1"/>
  <c r="ER18" i="1"/>
  <c r="EP18" i="1" s="1"/>
  <c r="DD18" i="1"/>
  <c r="DB18" i="1" s="1"/>
  <c r="BU18" i="1"/>
  <c r="BS18" i="1" s="1"/>
  <c r="AJ18" i="1"/>
  <c r="FB18" i="1"/>
  <c r="EZ18" i="1" s="1"/>
  <c r="FT18" i="1"/>
  <c r="EM18" i="1"/>
  <c r="EK18" i="1" s="1"/>
  <c r="CY18" i="1"/>
  <c r="CW18" i="1" s="1"/>
  <c r="DS18" i="1"/>
  <c r="DQ18" i="1" s="1"/>
  <c r="BJ18" i="1"/>
  <c r="BZ18" i="1"/>
  <c r="BX18" i="1" s="1"/>
  <c r="FQ18" i="1"/>
  <c r="FO18" i="1" s="1"/>
  <c r="EH18" i="1"/>
  <c r="EF18" i="1" s="1"/>
  <c r="CT18" i="1"/>
  <c r="CR18" i="1" s="1"/>
  <c r="AY18" i="1"/>
  <c r="AE18" i="1"/>
  <c r="DN18" i="1"/>
  <c r="DL18" i="1" s="1"/>
  <c r="DI18" i="1"/>
  <c r="DG18" i="1" s="1"/>
  <c r="EC18" i="1"/>
  <c r="EA18" i="1" s="1"/>
  <c r="CO18" i="1"/>
  <c r="CM18" i="1" s="1"/>
  <c r="Z18" i="1"/>
  <c r="CE18" i="1"/>
  <c r="CC18" i="1" s="1"/>
  <c r="EW18" i="1"/>
  <c r="EU18" i="1" s="1"/>
  <c r="FL18" i="1"/>
  <c r="FJ18" i="1" s="1"/>
  <c r="DX18" i="1"/>
  <c r="DV18" i="1" s="1"/>
  <c r="AT18" i="1"/>
  <c r="L700" i="1"/>
  <c r="L701" i="1" s="1"/>
  <c r="L702" i="1" s="1"/>
  <c r="U158" i="1" l="1"/>
  <c r="FY158" i="1" s="1"/>
  <c r="U692" i="1"/>
  <c r="FY692" i="1" s="1"/>
  <c r="FU692" i="1"/>
  <c r="FW692" i="1" s="1"/>
  <c r="U412" i="1"/>
  <c r="FY412" i="1" s="1"/>
  <c r="FU412" i="1"/>
  <c r="FW412" i="1" s="1"/>
  <c r="FV281" i="1"/>
  <c r="U346" i="1"/>
  <c r="FY346" i="1" s="1"/>
  <c r="U530" i="1"/>
  <c r="FY530" i="1" s="1"/>
  <c r="FU63" i="1"/>
  <c r="FW63" i="1" s="1"/>
  <c r="FU626" i="1"/>
  <c r="FW626" i="1" s="1"/>
  <c r="FU530" i="1"/>
  <c r="FW530" i="1" s="1"/>
  <c r="FV63" i="1"/>
  <c r="FV533" i="1"/>
  <c r="U662" i="1"/>
  <c r="FY662" i="1" s="1"/>
  <c r="FU368" i="1"/>
  <c r="FW368" i="1" s="1"/>
  <c r="FU635" i="1"/>
  <c r="FW635" i="1" s="1"/>
  <c r="FU535" i="1"/>
  <c r="FW535" i="1" s="1"/>
  <c r="U635" i="1"/>
  <c r="FY635" i="1" s="1"/>
  <c r="FU628" i="1"/>
  <c r="FW628" i="1" s="1"/>
  <c r="U535" i="1"/>
  <c r="FY535" i="1" s="1"/>
  <c r="U628" i="1"/>
  <c r="FY628" i="1" s="1"/>
  <c r="U617" i="1"/>
  <c r="FY617" i="1" s="1"/>
  <c r="FV662" i="1"/>
  <c r="FU346" i="1"/>
  <c r="FW346" i="1" s="1"/>
  <c r="T117" i="1"/>
  <c r="FU415" i="1"/>
  <c r="FW415" i="1" s="1"/>
  <c r="U365" i="1"/>
  <c r="FY365" i="1" s="1"/>
  <c r="FU365" i="1"/>
  <c r="FW365" i="1" s="1"/>
  <c r="FU602" i="1"/>
  <c r="FW602" i="1" s="1"/>
  <c r="FU563" i="1"/>
  <c r="FW563" i="1" s="1"/>
  <c r="U602" i="1"/>
  <c r="FY602" i="1" s="1"/>
  <c r="U71" i="1"/>
  <c r="FY71" i="1" s="1"/>
  <c r="FV71" i="1"/>
  <c r="FU693" i="1"/>
  <c r="FW693" i="1" s="1"/>
  <c r="FU345" i="1"/>
  <c r="FW345" i="1" s="1"/>
  <c r="U404" i="1"/>
  <c r="FY404" i="1" s="1"/>
  <c r="FV345" i="1"/>
  <c r="FU404" i="1"/>
  <c r="FW404" i="1" s="1"/>
  <c r="U413" i="1"/>
  <c r="FY413" i="1" s="1"/>
  <c r="U533" i="1"/>
  <c r="FY533" i="1" s="1"/>
  <c r="U155" i="1"/>
  <c r="FY155" i="1" s="1"/>
  <c r="FU413" i="1"/>
  <c r="FW413" i="1" s="1"/>
  <c r="T195" i="1"/>
  <c r="FV195" i="1" s="1"/>
  <c r="FU304" i="1"/>
  <c r="FW304" i="1" s="1"/>
  <c r="U414" i="1"/>
  <c r="FY414" i="1" s="1"/>
  <c r="FU351" i="1"/>
  <c r="FW351" i="1" s="1"/>
  <c r="U304" i="1"/>
  <c r="FY304" i="1" s="1"/>
  <c r="FU402" i="1"/>
  <c r="FW402" i="1" s="1"/>
  <c r="FU414" i="1"/>
  <c r="FW414" i="1" s="1"/>
  <c r="U351" i="1"/>
  <c r="FY351" i="1" s="1"/>
  <c r="U402" i="1"/>
  <c r="FY402" i="1" s="1"/>
  <c r="FU112" i="1"/>
  <c r="FW112" i="1" s="1"/>
  <c r="U112" i="1"/>
  <c r="FY112" i="1" s="1"/>
  <c r="FV348" i="1"/>
  <c r="FU532" i="1"/>
  <c r="FW532" i="1" s="1"/>
  <c r="FV292" i="1"/>
  <c r="FV532" i="1"/>
  <c r="FV693" i="1"/>
  <c r="U415" i="1"/>
  <c r="FY415" i="1" s="1"/>
  <c r="S195" i="1"/>
  <c r="U399" i="1"/>
  <c r="FY399" i="1" s="1"/>
  <c r="FU90" i="1"/>
  <c r="FW90" i="1" s="1"/>
  <c r="U284" i="1"/>
  <c r="FY284" i="1" s="1"/>
  <c r="FU399" i="1"/>
  <c r="FW399" i="1" s="1"/>
  <c r="FU284" i="1"/>
  <c r="FW284" i="1" s="1"/>
  <c r="U339" i="1"/>
  <c r="FY339" i="1" s="1"/>
  <c r="FU292" i="1"/>
  <c r="FW292" i="1" s="1"/>
  <c r="FU339" i="1"/>
  <c r="FW339" i="1" s="1"/>
  <c r="FV563" i="1"/>
  <c r="FU617" i="1"/>
  <c r="FW617" i="1" s="1"/>
  <c r="U626" i="1"/>
  <c r="FY626" i="1" s="1"/>
  <c r="FU155" i="1"/>
  <c r="FW155" i="1" s="1"/>
  <c r="FU149" i="1"/>
  <c r="FW149" i="1" s="1"/>
  <c r="U427" i="1"/>
  <c r="FY427" i="1" s="1"/>
  <c r="U149" i="1"/>
  <c r="FY149" i="1" s="1"/>
  <c r="FU427" i="1"/>
  <c r="FW427" i="1" s="1"/>
  <c r="U590" i="1"/>
  <c r="FY590" i="1" s="1"/>
  <c r="U281" i="1"/>
  <c r="FY281" i="1" s="1"/>
  <c r="FU348" i="1"/>
  <c r="FW348" i="1" s="1"/>
  <c r="FU590" i="1"/>
  <c r="FW590" i="1" s="1"/>
  <c r="FU229" i="1"/>
  <c r="FW229" i="1" s="1"/>
  <c r="U229" i="1"/>
  <c r="FY229" i="1" s="1"/>
  <c r="FV90" i="1"/>
  <c r="U549" i="1"/>
  <c r="FY549" i="1" s="1"/>
  <c r="FU549" i="1"/>
  <c r="FW549" i="1" s="1"/>
  <c r="FV516" i="1"/>
  <c r="FU516" i="1"/>
  <c r="FW516" i="1" s="1"/>
  <c r="U516" i="1"/>
  <c r="FY516" i="1" s="1"/>
  <c r="FV44" i="1"/>
  <c r="U44" i="1"/>
  <c r="FY44" i="1" s="1"/>
  <c r="FU44" i="1"/>
  <c r="FW44" i="1" s="1"/>
  <c r="FV96" i="1"/>
  <c r="FU96" i="1"/>
  <c r="FW96" i="1" s="1"/>
  <c r="U96" i="1"/>
  <c r="FY96" i="1" s="1"/>
  <c r="FV174" i="1"/>
  <c r="FU174" i="1"/>
  <c r="FW174" i="1" s="1"/>
  <c r="U174" i="1"/>
  <c r="FY174" i="1" s="1"/>
  <c r="FV100" i="1"/>
  <c r="U100" i="1"/>
  <c r="FY100" i="1" s="1"/>
  <c r="FU100" i="1"/>
  <c r="FW100" i="1" s="1"/>
  <c r="FV519" i="1"/>
  <c r="FU519" i="1"/>
  <c r="FW519" i="1" s="1"/>
  <c r="U519" i="1"/>
  <c r="FY519" i="1" s="1"/>
  <c r="FV573" i="1"/>
  <c r="FU573" i="1"/>
  <c r="FW573" i="1" s="1"/>
  <c r="U573" i="1"/>
  <c r="FY573" i="1" s="1"/>
  <c r="FV101" i="1"/>
  <c r="U101" i="1"/>
  <c r="FY101" i="1" s="1"/>
  <c r="FU101" i="1"/>
  <c r="FW101" i="1" s="1"/>
  <c r="FV186" i="1"/>
  <c r="U186" i="1"/>
  <c r="FY186" i="1" s="1"/>
  <c r="FU186" i="1"/>
  <c r="FW186" i="1" s="1"/>
  <c r="FV81" i="1"/>
  <c r="FU81" i="1"/>
  <c r="FW81" i="1" s="1"/>
  <c r="U81" i="1"/>
  <c r="FY81" i="1" s="1"/>
  <c r="FV106" i="1"/>
  <c r="FU106" i="1"/>
  <c r="FW106" i="1" s="1"/>
  <c r="U106" i="1"/>
  <c r="FY106" i="1" s="1"/>
  <c r="FV259" i="1"/>
  <c r="FU259" i="1"/>
  <c r="FW259" i="1" s="1"/>
  <c r="U259" i="1"/>
  <c r="FY259" i="1" s="1"/>
  <c r="FV619" i="1"/>
  <c r="FU619" i="1"/>
  <c r="FW619" i="1" s="1"/>
  <c r="U619" i="1"/>
  <c r="FY619" i="1" s="1"/>
  <c r="FV485" i="1"/>
  <c r="FU485" i="1"/>
  <c r="FW485" i="1" s="1"/>
  <c r="U485" i="1"/>
  <c r="FY485" i="1" s="1"/>
  <c r="FV157" i="1"/>
  <c r="U157" i="1"/>
  <c r="FY157" i="1" s="1"/>
  <c r="FU157" i="1"/>
  <c r="FW157" i="1" s="1"/>
  <c r="FV41" i="1"/>
  <c r="U41" i="1"/>
  <c r="FY41" i="1" s="1"/>
  <c r="FU41" i="1"/>
  <c r="FW41" i="1" s="1"/>
  <c r="FV502" i="1"/>
  <c r="FU502" i="1"/>
  <c r="FW502" i="1" s="1"/>
  <c r="U502" i="1"/>
  <c r="FY502" i="1" s="1"/>
  <c r="FV512" i="1"/>
  <c r="U512" i="1"/>
  <c r="FY512" i="1" s="1"/>
  <c r="FU512" i="1"/>
  <c r="FW512" i="1" s="1"/>
  <c r="FV525" i="1"/>
  <c r="U525" i="1"/>
  <c r="FY525" i="1" s="1"/>
  <c r="FU525" i="1"/>
  <c r="FW525" i="1" s="1"/>
  <c r="FV521" i="1"/>
  <c r="FU521" i="1"/>
  <c r="FW521" i="1" s="1"/>
  <c r="U521" i="1"/>
  <c r="FY521" i="1" s="1"/>
  <c r="FV522" i="1"/>
  <c r="FU522" i="1"/>
  <c r="FW522" i="1" s="1"/>
  <c r="U522" i="1"/>
  <c r="FY522" i="1" s="1"/>
  <c r="FV62" i="1"/>
  <c r="U62" i="1"/>
  <c r="FY62" i="1" s="1"/>
  <c r="FU62" i="1"/>
  <c r="FW62" i="1" s="1"/>
  <c r="FV547" i="1"/>
  <c r="FU547" i="1"/>
  <c r="FW547" i="1" s="1"/>
  <c r="U547" i="1"/>
  <c r="FY547" i="1" s="1"/>
  <c r="FV208" i="1"/>
  <c r="FU208" i="1"/>
  <c r="FW208" i="1" s="1"/>
  <c r="U208" i="1"/>
  <c r="FY208" i="1" s="1"/>
  <c r="FV126" i="1"/>
  <c r="FU126" i="1"/>
  <c r="FW126" i="1" s="1"/>
  <c r="U126" i="1"/>
  <c r="FY126" i="1" s="1"/>
  <c r="FV134" i="1"/>
  <c r="FU134" i="1"/>
  <c r="FW134" i="1" s="1"/>
  <c r="U134" i="1"/>
  <c r="FY134" i="1" s="1"/>
  <c r="FV161" i="1"/>
  <c r="FU161" i="1"/>
  <c r="FW161" i="1" s="1"/>
  <c r="U161" i="1"/>
  <c r="FY161" i="1" s="1"/>
  <c r="FV564" i="1"/>
  <c r="U564" i="1"/>
  <c r="FY564" i="1" s="1"/>
  <c r="FU564" i="1"/>
  <c r="FW564" i="1" s="1"/>
  <c r="FV167" i="1"/>
  <c r="FU167" i="1"/>
  <c r="FW167" i="1" s="1"/>
  <c r="U167" i="1"/>
  <c r="FY167" i="1" s="1"/>
  <c r="FV202" i="1"/>
  <c r="U202" i="1"/>
  <c r="FY202" i="1" s="1"/>
  <c r="FU202" i="1"/>
  <c r="FW202" i="1" s="1"/>
  <c r="FV572" i="1"/>
  <c r="FU572" i="1"/>
  <c r="FW572" i="1" s="1"/>
  <c r="U572" i="1"/>
  <c r="FY572" i="1" s="1"/>
  <c r="FV196" i="1"/>
  <c r="FU196" i="1"/>
  <c r="FW196" i="1" s="1"/>
  <c r="U196" i="1"/>
  <c r="FY196" i="1" s="1"/>
  <c r="FV577" i="1"/>
  <c r="U577" i="1"/>
  <c r="FY577" i="1" s="1"/>
  <c r="FU577" i="1"/>
  <c r="FW577" i="1" s="1"/>
  <c r="FV325" i="1"/>
  <c r="FU325" i="1"/>
  <c r="FW325" i="1" s="1"/>
  <c r="U325" i="1"/>
  <c r="FY325" i="1" s="1"/>
  <c r="FV267" i="1"/>
  <c r="FU267" i="1"/>
  <c r="FW267" i="1" s="1"/>
  <c r="U267" i="1"/>
  <c r="FY267" i="1" s="1"/>
  <c r="FV221" i="1"/>
  <c r="FU221" i="1"/>
  <c r="FW221" i="1" s="1"/>
  <c r="U221" i="1"/>
  <c r="FY221" i="1" s="1"/>
  <c r="FV424" i="1"/>
  <c r="U424" i="1"/>
  <c r="FY424" i="1" s="1"/>
  <c r="FU424" i="1"/>
  <c r="FW424" i="1" s="1"/>
  <c r="FV272" i="1"/>
  <c r="FU272" i="1"/>
  <c r="FW272" i="1" s="1"/>
  <c r="U272" i="1"/>
  <c r="FY272" i="1" s="1"/>
  <c r="FV643" i="1"/>
  <c r="U643" i="1"/>
  <c r="FY643" i="1" s="1"/>
  <c r="FU643" i="1"/>
  <c r="FW643" i="1" s="1"/>
  <c r="FV349" i="1"/>
  <c r="U349" i="1"/>
  <c r="FY349" i="1" s="1"/>
  <c r="FU349" i="1"/>
  <c r="FW349" i="1" s="1"/>
  <c r="FV670" i="1"/>
  <c r="FU670" i="1"/>
  <c r="FW670" i="1" s="1"/>
  <c r="U670" i="1"/>
  <c r="FY670" i="1" s="1"/>
  <c r="FV595" i="1"/>
  <c r="U595" i="1"/>
  <c r="FY595" i="1" s="1"/>
  <c r="FU595" i="1"/>
  <c r="FW595" i="1" s="1"/>
  <c r="FV625" i="1"/>
  <c r="FU625" i="1"/>
  <c r="FW625" i="1" s="1"/>
  <c r="U625" i="1"/>
  <c r="FY625" i="1" s="1"/>
  <c r="FV359" i="1"/>
  <c r="U359" i="1"/>
  <c r="FY359" i="1" s="1"/>
  <c r="FU359" i="1"/>
  <c r="FW359" i="1" s="1"/>
  <c r="FV661" i="1"/>
  <c r="U661" i="1"/>
  <c r="FY661" i="1" s="1"/>
  <c r="FU661" i="1"/>
  <c r="FW661" i="1" s="1"/>
  <c r="FV504" i="1"/>
  <c r="U504" i="1"/>
  <c r="FY504" i="1" s="1"/>
  <c r="FU504" i="1"/>
  <c r="FW504" i="1" s="1"/>
  <c r="FV464" i="1"/>
  <c r="FU464" i="1"/>
  <c r="FW464" i="1" s="1"/>
  <c r="U464" i="1"/>
  <c r="FY464" i="1" s="1"/>
  <c r="FV678" i="1"/>
  <c r="U678" i="1"/>
  <c r="FY678" i="1" s="1"/>
  <c r="FU678" i="1"/>
  <c r="FW678" i="1" s="1"/>
  <c r="FV449" i="1"/>
  <c r="FU449" i="1"/>
  <c r="FW449" i="1" s="1"/>
  <c r="U449" i="1"/>
  <c r="FY449" i="1" s="1"/>
  <c r="FV673" i="1"/>
  <c r="FU673" i="1"/>
  <c r="FW673" i="1" s="1"/>
  <c r="U673" i="1"/>
  <c r="FY673" i="1" s="1"/>
  <c r="FV247" i="1"/>
  <c r="U247" i="1"/>
  <c r="FY247" i="1" s="1"/>
  <c r="FU247" i="1"/>
  <c r="FW247" i="1" s="1"/>
  <c r="FV451" i="1"/>
  <c r="FU451" i="1"/>
  <c r="FW451" i="1" s="1"/>
  <c r="U451" i="1"/>
  <c r="FY451" i="1" s="1"/>
  <c r="FV676" i="1"/>
  <c r="FU676" i="1"/>
  <c r="FW676" i="1" s="1"/>
  <c r="U676" i="1"/>
  <c r="FY676" i="1" s="1"/>
  <c r="FV447" i="1"/>
  <c r="FU447" i="1"/>
  <c r="FW447" i="1" s="1"/>
  <c r="U447" i="1"/>
  <c r="FY447" i="1" s="1"/>
  <c r="FV490" i="1"/>
  <c r="U490" i="1"/>
  <c r="FY490" i="1" s="1"/>
  <c r="FU490" i="1"/>
  <c r="FW490" i="1" s="1"/>
  <c r="FV56" i="1"/>
  <c r="FU56" i="1"/>
  <c r="FW56" i="1" s="1"/>
  <c r="U56" i="1"/>
  <c r="FY56" i="1" s="1"/>
  <c r="FV450" i="1"/>
  <c r="FU450" i="1"/>
  <c r="FW450" i="1" s="1"/>
  <c r="U450" i="1"/>
  <c r="FY450" i="1" s="1"/>
  <c r="FV153" i="1"/>
  <c r="U153" i="1"/>
  <c r="FY153" i="1" s="1"/>
  <c r="FU153" i="1"/>
  <c r="FW153" i="1" s="1"/>
  <c r="FV215" i="1"/>
  <c r="U215" i="1"/>
  <c r="FY215" i="1" s="1"/>
  <c r="FU215" i="1"/>
  <c r="FW215" i="1" s="1"/>
  <c r="FV407" i="1"/>
  <c r="FU407" i="1"/>
  <c r="FW407" i="1" s="1"/>
  <c r="U407" i="1"/>
  <c r="FY407" i="1" s="1"/>
  <c r="FV437" i="1"/>
  <c r="U437" i="1"/>
  <c r="FY437" i="1" s="1"/>
  <c r="FU437" i="1"/>
  <c r="FW437" i="1" s="1"/>
  <c r="FV361" i="1"/>
  <c r="FU361" i="1"/>
  <c r="FW361" i="1" s="1"/>
  <c r="U361" i="1"/>
  <c r="FY361" i="1" s="1"/>
  <c r="FV300" i="1"/>
  <c r="U300" i="1"/>
  <c r="FY300" i="1" s="1"/>
  <c r="FU300" i="1"/>
  <c r="FW300" i="1" s="1"/>
  <c r="FV523" i="1"/>
  <c r="FU523" i="1"/>
  <c r="FW523" i="1" s="1"/>
  <c r="U523" i="1"/>
  <c r="FY523" i="1" s="1"/>
  <c r="FV201" i="1"/>
  <c r="FU201" i="1"/>
  <c r="FW201" i="1" s="1"/>
  <c r="U201" i="1"/>
  <c r="FY201" i="1" s="1"/>
  <c r="FV269" i="1"/>
  <c r="FU269" i="1"/>
  <c r="FW269" i="1" s="1"/>
  <c r="U269" i="1"/>
  <c r="FY269" i="1" s="1"/>
  <c r="FV384" i="1"/>
  <c r="U384" i="1"/>
  <c r="FY384" i="1" s="1"/>
  <c r="FU384" i="1"/>
  <c r="FW384" i="1" s="1"/>
  <c r="FV405" i="1"/>
  <c r="FU405" i="1"/>
  <c r="FW405" i="1" s="1"/>
  <c r="U405" i="1"/>
  <c r="FY405" i="1" s="1"/>
  <c r="FV282" i="1"/>
  <c r="FU282" i="1"/>
  <c r="FW282" i="1" s="1"/>
  <c r="U282" i="1"/>
  <c r="FY282" i="1" s="1"/>
  <c r="FV30" i="1"/>
  <c r="FU30" i="1"/>
  <c r="FW30" i="1" s="1"/>
  <c r="U30" i="1"/>
  <c r="FY30" i="1" s="1"/>
  <c r="FV528" i="1"/>
  <c r="FU528" i="1"/>
  <c r="FW528" i="1" s="1"/>
  <c r="U528" i="1"/>
  <c r="FY528" i="1" s="1"/>
  <c r="FV61" i="1"/>
  <c r="FU61" i="1"/>
  <c r="FW61" i="1" s="1"/>
  <c r="U61" i="1"/>
  <c r="FY61" i="1" s="1"/>
  <c r="FV556" i="1"/>
  <c r="U556" i="1"/>
  <c r="FY556" i="1" s="1"/>
  <c r="FU556" i="1"/>
  <c r="FW556" i="1" s="1"/>
  <c r="FV198" i="1"/>
  <c r="FU198" i="1"/>
  <c r="FW198" i="1" s="1"/>
  <c r="U198" i="1"/>
  <c r="FY198" i="1" s="1"/>
  <c r="FV537" i="1"/>
  <c r="U537" i="1"/>
  <c r="FY537" i="1" s="1"/>
  <c r="FU537" i="1"/>
  <c r="FW537" i="1" s="1"/>
  <c r="FV169" i="1"/>
  <c r="FU169" i="1"/>
  <c r="FW169" i="1" s="1"/>
  <c r="U169" i="1"/>
  <c r="FY169" i="1" s="1"/>
  <c r="FV570" i="1"/>
  <c r="FU570" i="1"/>
  <c r="FW570" i="1" s="1"/>
  <c r="U570" i="1"/>
  <c r="FY570" i="1" s="1"/>
  <c r="FV184" i="1"/>
  <c r="FU184" i="1"/>
  <c r="FW184" i="1" s="1"/>
  <c r="U184" i="1"/>
  <c r="FY184" i="1" s="1"/>
  <c r="FV179" i="1"/>
  <c r="FU179" i="1"/>
  <c r="FW179" i="1" s="1"/>
  <c r="U179" i="1"/>
  <c r="FY179" i="1" s="1"/>
  <c r="FV561" i="1"/>
  <c r="U561" i="1"/>
  <c r="FY561" i="1" s="1"/>
  <c r="FU561" i="1"/>
  <c r="FW561" i="1" s="1"/>
  <c r="FV235" i="1"/>
  <c r="FU235" i="1"/>
  <c r="FW235" i="1" s="1"/>
  <c r="U235" i="1"/>
  <c r="FY235" i="1" s="1"/>
  <c r="FV377" i="1"/>
  <c r="FU377" i="1"/>
  <c r="FW377" i="1" s="1"/>
  <c r="U377" i="1"/>
  <c r="FY377" i="1" s="1"/>
  <c r="FV582" i="1"/>
  <c r="FU582" i="1"/>
  <c r="FW582" i="1" s="1"/>
  <c r="U582" i="1"/>
  <c r="FY582" i="1" s="1"/>
  <c r="FV588" i="1"/>
  <c r="U588" i="1"/>
  <c r="FY588" i="1" s="1"/>
  <c r="FU588" i="1"/>
  <c r="FW588" i="1" s="1"/>
  <c r="FV264" i="1"/>
  <c r="U264" i="1"/>
  <c r="FY264" i="1" s="1"/>
  <c r="FU264" i="1"/>
  <c r="FW264" i="1" s="1"/>
  <c r="FV650" i="1"/>
  <c r="FU650" i="1"/>
  <c r="FW650" i="1" s="1"/>
  <c r="U650" i="1"/>
  <c r="FY650" i="1" s="1"/>
  <c r="FV263" i="1"/>
  <c r="FU263" i="1"/>
  <c r="FW263" i="1" s="1"/>
  <c r="U263" i="1"/>
  <c r="FY263" i="1" s="1"/>
  <c r="FV630" i="1"/>
  <c r="FU630" i="1"/>
  <c r="FW630" i="1" s="1"/>
  <c r="U630" i="1"/>
  <c r="FY630" i="1" s="1"/>
  <c r="FV584" i="1"/>
  <c r="FU584" i="1"/>
  <c r="FW584" i="1" s="1"/>
  <c r="U584" i="1"/>
  <c r="FY584" i="1" s="1"/>
  <c r="FV290" i="1"/>
  <c r="U290" i="1"/>
  <c r="FY290" i="1" s="1"/>
  <c r="FU290" i="1"/>
  <c r="FW290" i="1" s="1"/>
  <c r="FV302" i="1"/>
  <c r="FU302" i="1"/>
  <c r="FW302" i="1" s="1"/>
  <c r="U302" i="1"/>
  <c r="FY302" i="1" s="1"/>
  <c r="FV632" i="1"/>
  <c r="FU632" i="1"/>
  <c r="FW632" i="1" s="1"/>
  <c r="U632" i="1"/>
  <c r="FY632" i="1" s="1"/>
  <c r="FV288" i="1"/>
  <c r="U288" i="1"/>
  <c r="FY288" i="1" s="1"/>
  <c r="FU288" i="1"/>
  <c r="FW288" i="1" s="1"/>
  <c r="FV335" i="1"/>
  <c r="U335" i="1"/>
  <c r="FY335" i="1" s="1"/>
  <c r="FU335" i="1"/>
  <c r="FW335" i="1" s="1"/>
  <c r="FV372" i="1"/>
  <c r="FU372" i="1"/>
  <c r="FW372" i="1" s="1"/>
  <c r="U372" i="1"/>
  <c r="FY372" i="1" s="1"/>
  <c r="FV689" i="1"/>
  <c r="U689" i="1"/>
  <c r="FY689" i="1" s="1"/>
  <c r="FU689" i="1"/>
  <c r="FW689" i="1" s="1"/>
  <c r="FV422" i="1"/>
  <c r="U422" i="1"/>
  <c r="FY422" i="1" s="1"/>
  <c r="FU422" i="1"/>
  <c r="FW422" i="1" s="1"/>
  <c r="FV91" i="1"/>
  <c r="U91" i="1"/>
  <c r="FY91" i="1" s="1"/>
  <c r="FU91" i="1"/>
  <c r="FW91" i="1" s="1"/>
  <c r="FV115" i="1"/>
  <c r="FU115" i="1"/>
  <c r="FW115" i="1" s="1"/>
  <c r="U115" i="1"/>
  <c r="FY115" i="1" s="1"/>
  <c r="FV7" i="1"/>
  <c r="U7" i="1"/>
  <c r="FY7" i="1" s="1"/>
  <c r="FU7" i="1"/>
  <c r="FW7" i="1" s="1"/>
  <c r="FV480" i="1"/>
  <c r="U480" i="1"/>
  <c r="FY480" i="1" s="1"/>
  <c r="FU480" i="1"/>
  <c r="FW480" i="1" s="1"/>
  <c r="FV684" i="1"/>
  <c r="FU684" i="1"/>
  <c r="FW684" i="1" s="1"/>
  <c r="U684" i="1"/>
  <c r="FY684" i="1" s="1"/>
  <c r="FV287" i="1"/>
  <c r="FU287" i="1"/>
  <c r="FW287" i="1" s="1"/>
  <c r="U287" i="1"/>
  <c r="FY287" i="1" s="1"/>
  <c r="FV503" i="1"/>
  <c r="U503" i="1"/>
  <c r="FY503" i="1" s="1"/>
  <c r="FU503" i="1"/>
  <c r="FW503" i="1" s="1"/>
  <c r="FV468" i="1"/>
  <c r="U468" i="1"/>
  <c r="FY468" i="1" s="1"/>
  <c r="FU468" i="1"/>
  <c r="FW468" i="1" s="1"/>
  <c r="FV273" i="1"/>
  <c r="FU273" i="1"/>
  <c r="FW273" i="1" s="1"/>
  <c r="U273" i="1"/>
  <c r="FY273" i="1" s="1"/>
  <c r="FV671" i="1"/>
  <c r="U671" i="1"/>
  <c r="FY671" i="1" s="1"/>
  <c r="FU671" i="1"/>
  <c r="FW671" i="1" s="1"/>
  <c r="FV323" i="1"/>
  <c r="U323" i="1"/>
  <c r="FY323" i="1" s="1"/>
  <c r="FU323" i="1"/>
  <c r="FW323" i="1" s="1"/>
  <c r="FV638" i="1"/>
  <c r="FU638" i="1"/>
  <c r="FW638" i="1" s="1"/>
  <c r="U638" i="1"/>
  <c r="FY638" i="1" s="1"/>
  <c r="FV352" i="1"/>
  <c r="FU352" i="1"/>
  <c r="FW352" i="1" s="1"/>
  <c r="U352" i="1"/>
  <c r="FY352" i="1" s="1"/>
  <c r="FV92" i="1"/>
  <c r="U92" i="1"/>
  <c r="FY92" i="1" s="1"/>
  <c r="FU92" i="1"/>
  <c r="FW92" i="1" s="1"/>
  <c r="FV455" i="1"/>
  <c r="FU455" i="1"/>
  <c r="FW455" i="1" s="1"/>
  <c r="U455" i="1"/>
  <c r="FY455" i="1" s="1"/>
  <c r="FV52" i="1"/>
  <c r="FU52" i="1"/>
  <c r="FW52" i="1" s="1"/>
  <c r="U52" i="1"/>
  <c r="FY52" i="1" s="1"/>
  <c r="FV95" i="1"/>
  <c r="U95" i="1"/>
  <c r="FY95" i="1" s="1"/>
  <c r="FU95" i="1"/>
  <c r="FW95" i="1" s="1"/>
  <c r="FV209" i="1"/>
  <c r="FU209" i="1"/>
  <c r="FW209" i="1" s="1"/>
  <c r="U209" i="1"/>
  <c r="FY209" i="1" s="1"/>
  <c r="FV574" i="1"/>
  <c r="U574" i="1"/>
  <c r="FY574" i="1" s="1"/>
  <c r="FU574" i="1"/>
  <c r="FW574" i="1" s="1"/>
  <c r="FV205" i="1"/>
  <c r="FU205" i="1"/>
  <c r="FW205" i="1" s="1"/>
  <c r="U205" i="1"/>
  <c r="FY205" i="1" s="1"/>
  <c r="FV541" i="1"/>
  <c r="U541" i="1"/>
  <c r="FY541" i="1" s="1"/>
  <c r="FU541" i="1"/>
  <c r="FW541" i="1" s="1"/>
  <c r="FV567" i="1"/>
  <c r="FU567" i="1"/>
  <c r="FW567" i="1" s="1"/>
  <c r="U567" i="1"/>
  <c r="FY567" i="1" s="1"/>
  <c r="FV394" i="1"/>
  <c r="FU394" i="1"/>
  <c r="FW394" i="1" s="1"/>
  <c r="U394" i="1"/>
  <c r="FY394" i="1" s="1"/>
  <c r="FV307" i="1"/>
  <c r="FU307" i="1"/>
  <c r="FW307" i="1" s="1"/>
  <c r="U307" i="1"/>
  <c r="FY307" i="1" s="1"/>
  <c r="FV330" i="1"/>
  <c r="FU330" i="1"/>
  <c r="FW330" i="1" s="1"/>
  <c r="U330" i="1"/>
  <c r="FY330" i="1" s="1"/>
  <c r="FV226" i="1"/>
  <c r="U226" i="1"/>
  <c r="FY226" i="1" s="1"/>
  <c r="FU226" i="1"/>
  <c r="FW226" i="1" s="1"/>
  <c r="FV605" i="1"/>
  <c r="FU605" i="1"/>
  <c r="FW605" i="1" s="1"/>
  <c r="U605" i="1"/>
  <c r="FY605" i="1" s="1"/>
  <c r="FV640" i="1"/>
  <c r="FU640" i="1"/>
  <c r="FW640" i="1" s="1"/>
  <c r="U640" i="1"/>
  <c r="FY640" i="1" s="1"/>
  <c r="FV396" i="1"/>
  <c r="FU396" i="1"/>
  <c r="FW396" i="1" s="1"/>
  <c r="U396" i="1"/>
  <c r="FY396" i="1" s="1"/>
  <c r="FV629" i="1"/>
  <c r="U629" i="1"/>
  <c r="FY629" i="1" s="1"/>
  <c r="FU629" i="1"/>
  <c r="FW629" i="1" s="1"/>
  <c r="FV366" i="1"/>
  <c r="FU366" i="1"/>
  <c r="FW366" i="1" s="1"/>
  <c r="U366" i="1"/>
  <c r="FY366" i="1" s="1"/>
  <c r="FV655" i="1"/>
  <c r="FU655" i="1"/>
  <c r="FW655" i="1" s="1"/>
  <c r="U655" i="1"/>
  <c r="FY655" i="1" s="1"/>
  <c r="FV430" i="1"/>
  <c r="U430" i="1"/>
  <c r="FY430" i="1" s="1"/>
  <c r="FU430" i="1"/>
  <c r="FW430" i="1" s="1"/>
  <c r="FV256" i="1"/>
  <c r="FU256" i="1"/>
  <c r="FW256" i="1" s="1"/>
  <c r="U256" i="1"/>
  <c r="FY256" i="1" s="1"/>
  <c r="FV596" i="1"/>
  <c r="FU596" i="1"/>
  <c r="FW596" i="1" s="1"/>
  <c r="U596" i="1"/>
  <c r="FY596" i="1" s="1"/>
  <c r="FV306" i="1"/>
  <c r="FU306" i="1"/>
  <c r="FW306" i="1" s="1"/>
  <c r="U306" i="1"/>
  <c r="FY306" i="1" s="1"/>
  <c r="FV682" i="1"/>
  <c r="U682" i="1"/>
  <c r="FY682" i="1" s="1"/>
  <c r="FU682" i="1"/>
  <c r="FW682" i="1" s="1"/>
  <c r="FV649" i="1"/>
  <c r="U649" i="1"/>
  <c r="FY649" i="1" s="1"/>
  <c r="FU649" i="1"/>
  <c r="FW649" i="1" s="1"/>
  <c r="FV452" i="1"/>
  <c r="FU452" i="1"/>
  <c r="FW452" i="1" s="1"/>
  <c r="U452" i="1"/>
  <c r="FY452" i="1" s="1"/>
  <c r="FV489" i="1"/>
  <c r="U489" i="1"/>
  <c r="FY489" i="1" s="1"/>
  <c r="FU489" i="1"/>
  <c r="FW489" i="1" s="1"/>
  <c r="FV213" i="1"/>
  <c r="FU213" i="1"/>
  <c r="FW213" i="1" s="1"/>
  <c r="U213" i="1"/>
  <c r="FY213" i="1" s="1"/>
  <c r="FV363" i="1"/>
  <c r="U363" i="1"/>
  <c r="FY363" i="1" s="1"/>
  <c r="FU363" i="1"/>
  <c r="FW363" i="1" s="1"/>
  <c r="FV482" i="1"/>
  <c r="FU482" i="1"/>
  <c r="FW482" i="1" s="1"/>
  <c r="U482" i="1"/>
  <c r="FY482" i="1" s="1"/>
  <c r="FV498" i="1"/>
  <c r="FU498" i="1"/>
  <c r="FW498" i="1" s="1"/>
  <c r="U498" i="1"/>
  <c r="FY498" i="1" s="1"/>
  <c r="FV286" i="1"/>
  <c r="FU286" i="1"/>
  <c r="FW286" i="1" s="1"/>
  <c r="U286" i="1"/>
  <c r="FY286" i="1" s="1"/>
  <c r="FV667" i="1"/>
  <c r="U667" i="1"/>
  <c r="FY667" i="1" s="1"/>
  <c r="FU667" i="1"/>
  <c r="FW667" i="1" s="1"/>
  <c r="FV146" i="1"/>
  <c r="U146" i="1"/>
  <c r="FY146" i="1" s="1"/>
  <c r="FU146" i="1"/>
  <c r="FW146" i="1" s="1"/>
  <c r="FV560" i="1"/>
  <c r="U560" i="1"/>
  <c r="FY560" i="1" s="1"/>
  <c r="FU560" i="1"/>
  <c r="FW560" i="1" s="1"/>
  <c r="FV178" i="1"/>
  <c r="FU178" i="1"/>
  <c r="FW178" i="1" s="1"/>
  <c r="U178" i="1"/>
  <c r="FY178" i="1" s="1"/>
  <c r="FV578" i="1"/>
  <c r="FU578" i="1"/>
  <c r="FW578" i="1" s="1"/>
  <c r="U578" i="1"/>
  <c r="FY578" i="1" s="1"/>
  <c r="FV454" i="1"/>
  <c r="FU454" i="1"/>
  <c r="FW454" i="1" s="1"/>
  <c r="U454" i="1"/>
  <c r="FY454" i="1" s="1"/>
  <c r="FV33" i="1"/>
  <c r="U33" i="1"/>
  <c r="FY33" i="1" s="1"/>
  <c r="FU33" i="1"/>
  <c r="FW33" i="1" s="1"/>
  <c r="FV514" i="1"/>
  <c r="FU514" i="1"/>
  <c r="FW514" i="1" s="1"/>
  <c r="U514" i="1"/>
  <c r="FY514" i="1" s="1"/>
  <c r="FV515" i="1"/>
  <c r="U515" i="1"/>
  <c r="FY515" i="1" s="1"/>
  <c r="FU515" i="1"/>
  <c r="FW515" i="1" s="1"/>
  <c r="FV59" i="1"/>
  <c r="U59" i="1"/>
  <c r="FY59" i="1" s="1"/>
  <c r="FU59" i="1"/>
  <c r="FW59" i="1" s="1"/>
  <c r="FV94" i="1"/>
  <c r="FU94" i="1"/>
  <c r="FW94" i="1" s="1"/>
  <c r="U94" i="1"/>
  <c r="FY94" i="1" s="1"/>
  <c r="FV513" i="1"/>
  <c r="FU513" i="1"/>
  <c r="FW513" i="1" s="1"/>
  <c r="U513" i="1"/>
  <c r="FY513" i="1" s="1"/>
  <c r="FV511" i="1"/>
  <c r="FU511" i="1"/>
  <c r="FW511" i="1" s="1"/>
  <c r="U511" i="1"/>
  <c r="FY511" i="1" s="1"/>
  <c r="FV555" i="1"/>
  <c r="FU555" i="1"/>
  <c r="FW555" i="1" s="1"/>
  <c r="U555" i="1"/>
  <c r="FY555" i="1" s="1"/>
  <c r="FV160" i="1"/>
  <c r="FU160" i="1"/>
  <c r="FW160" i="1" s="1"/>
  <c r="U160" i="1"/>
  <c r="FY160" i="1" s="1"/>
  <c r="FV144" i="1"/>
  <c r="FU144" i="1"/>
  <c r="FW144" i="1" s="1"/>
  <c r="U144" i="1"/>
  <c r="FY144" i="1" s="1"/>
  <c r="FV182" i="1"/>
  <c r="U182" i="1"/>
  <c r="FY182" i="1" s="1"/>
  <c r="FU182" i="1"/>
  <c r="FW182" i="1" s="1"/>
  <c r="FV550" i="1"/>
  <c r="U550" i="1"/>
  <c r="FY550" i="1" s="1"/>
  <c r="FU550" i="1"/>
  <c r="FW550" i="1" s="1"/>
  <c r="FV571" i="1"/>
  <c r="FU571" i="1"/>
  <c r="FW571" i="1" s="1"/>
  <c r="U571" i="1"/>
  <c r="FY571" i="1" s="1"/>
  <c r="FV575" i="1"/>
  <c r="FU575" i="1"/>
  <c r="FW575" i="1" s="1"/>
  <c r="U575" i="1"/>
  <c r="FY575" i="1" s="1"/>
  <c r="FV135" i="1"/>
  <c r="FU135" i="1"/>
  <c r="FW135" i="1" s="1"/>
  <c r="U135" i="1"/>
  <c r="FY135" i="1" s="1"/>
  <c r="FV540" i="1"/>
  <c r="FU540" i="1"/>
  <c r="FW540" i="1" s="1"/>
  <c r="U540" i="1"/>
  <c r="FY540" i="1" s="1"/>
  <c r="FV506" i="1"/>
  <c r="FU506" i="1"/>
  <c r="FW506" i="1" s="1"/>
  <c r="U506" i="1"/>
  <c r="FY506" i="1" s="1"/>
  <c r="FV241" i="1"/>
  <c r="U241" i="1"/>
  <c r="FY241" i="1" s="1"/>
  <c r="FU241" i="1"/>
  <c r="FW241" i="1" s="1"/>
  <c r="FV336" i="1"/>
  <c r="U336" i="1"/>
  <c r="FY336" i="1" s="1"/>
  <c r="FU336" i="1"/>
  <c r="FW336" i="1" s="1"/>
  <c r="FV371" i="1"/>
  <c r="FU371" i="1"/>
  <c r="FW371" i="1" s="1"/>
  <c r="U371" i="1"/>
  <c r="FY371" i="1" s="1"/>
  <c r="FV387" i="1"/>
  <c r="FU387" i="1"/>
  <c r="FW387" i="1" s="1"/>
  <c r="U387" i="1"/>
  <c r="FY387" i="1" s="1"/>
  <c r="FV367" i="1"/>
  <c r="U367" i="1"/>
  <c r="FY367" i="1" s="1"/>
  <c r="FU367" i="1"/>
  <c r="FW367" i="1" s="1"/>
  <c r="FV642" i="1"/>
  <c r="FU642" i="1"/>
  <c r="FW642" i="1" s="1"/>
  <c r="U642" i="1"/>
  <c r="FY642" i="1" s="1"/>
  <c r="FV648" i="1"/>
  <c r="FU648" i="1"/>
  <c r="FW648" i="1" s="1"/>
  <c r="U648" i="1"/>
  <c r="FY648" i="1" s="1"/>
  <c r="FV419" i="1"/>
  <c r="FU419" i="1"/>
  <c r="FW419" i="1" s="1"/>
  <c r="U419" i="1"/>
  <c r="FY419" i="1" s="1"/>
  <c r="FV431" i="1"/>
  <c r="FU431" i="1"/>
  <c r="FW431" i="1" s="1"/>
  <c r="U431" i="1"/>
  <c r="FY431" i="1" s="1"/>
  <c r="FV237" i="1"/>
  <c r="U237" i="1"/>
  <c r="FY237" i="1" s="1"/>
  <c r="FU237" i="1"/>
  <c r="FW237" i="1" s="1"/>
  <c r="FV641" i="1"/>
  <c r="FU641" i="1"/>
  <c r="FW641" i="1" s="1"/>
  <c r="U641" i="1"/>
  <c r="FY641" i="1" s="1"/>
  <c r="FV428" i="1"/>
  <c r="FU428" i="1"/>
  <c r="FW428" i="1" s="1"/>
  <c r="U428" i="1"/>
  <c r="FY428" i="1" s="1"/>
  <c r="FV245" i="1"/>
  <c r="U245" i="1"/>
  <c r="FY245" i="1" s="1"/>
  <c r="FU245" i="1"/>
  <c r="FW245" i="1" s="1"/>
  <c r="FV317" i="1"/>
  <c r="FU317" i="1"/>
  <c r="FW317" i="1" s="1"/>
  <c r="U317" i="1"/>
  <c r="FY317" i="1" s="1"/>
  <c r="FV341" i="1"/>
  <c r="U341" i="1"/>
  <c r="FY341" i="1" s="1"/>
  <c r="FU341" i="1"/>
  <c r="FW341" i="1" s="1"/>
  <c r="FV647" i="1"/>
  <c r="FU647" i="1"/>
  <c r="FW647" i="1" s="1"/>
  <c r="U647" i="1"/>
  <c r="FY647" i="1" s="1"/>
  <c r="FV403" i="1"/>
  <c r="FU403" i="1"/>
  <c r="FW403" i="1" s="1"/>
  <c r="U403" i="1"/>
  <c r="FY403" i="1" s="1"/>
  <c r="FV669" i="1"/>
  <c r="FU669" i="1"/>
  <c r="FW669" i="1" s="1"/>
  <c r="U669" i="1"/>
  <c r="FY669" i="1" s="1"/>
  <c r="FV674" i="1"/>
  <c r="FU674" i="1"/>
  <c r="FW674" i="1" s="1"/>
  <c r="U674" i="1"/>
  <c r="FY674" i="1" s="1"/>
  <c r="FV162" i="1"/>
  <c r="FU162" i="1"/>
  <c r="FW162" i="1" s="1"/>
  <c r="U162" i="1"/>
  <c r="FY162" i="1" s="1"/>
  <c r="FV476" i="1"/>
  <c r="U476" i="1"/>
  <c r="FY476" i="1" s="1"/>
  <c r="FU476" i="1"/>
  <c r="FW476" i="1" s="1"/>
  <c r="FV57" i="1"/>
  <c r="FU57" i="1"/>
  <c r="FW57" i="1" s="1"/>
  <c r="U57" i="1"/>
  <c r="FY57" i="1" s="1"/>
  <c r="FV311" i="1"/>
  <c r="FU311" i="1"/>
  <c r="FW311" i="1" s="1"/>
  <c r="U311" i="1"/>
  <c r="FY311" i="1" s="1"/>
  <c r="FV441" i="1"/>
  <c r="FU441" i="1"/>
  <c r="FW441" i="1" s="1"/>
  <c r="U441" i="1"/>
  <c r="FY441" i="1" s="1"/>
  <c r="FV686" i="1"/>
  <c r="FU686" i="1"/>
  <c r="FW686" i="1" s="1"/>
  <c r="U686" i="1"/>
  <c r="FY686" i="1" s="1"/>
  <c r="FV443" i="1"/>
  <c r="U443" i="1"/>
  <c r="FY443" i="1" s="1"/>
  <c r="FU443" i="1"/>
  <c r="FW443" i="1" s="1"/>
  <c r="FV683" i="1"/>
  <c r="U683" i="1"/>
  <c r="FY683" i="1" s="1"/>
  <c r="FU683" i="1"/>
  <c r="FW683" i="1" s="1"/>
  <c r="FV592" i="1"/>
  <c r="U592" i="1"/>
  <c r="FY592" i="1" s="1"/>
  <c r="FU592" i="1"/>
  <c r="FW592" i="1" s="1"/>
  <c r="FV374" i="1"/>
  <c r="FU374" i="1"/>
  <c r="FW374" i="1" s="1"/>
  <c r="U374" i="1"/>
  <c r="FY374" i="1" s="1"/>
  <c r="FV43" i="1"/>
  <c r="U43" i="1"/>
  <c r="FY43" i="1" s="1"/>
  <c r="FU43" i="1"/>
  <c r="FW43" i="1" s="1"/>
  <c r="FV484" i="1"/>
  <c r="U484" i="1"/>
  <c r="FY484" i="1" s="1"/>
  <c r="FU484" i="1"/>
  <c r="FW484" i="1" s="1"/>
  <c r="FV382" i="1"/>
  <c r="FU382" i="1"/>
  <c r="FW382" i="1" s="1"/>
  <c r="U382" i="1"/>
  <c r="FY382" i="1" s="1"/>
  <c r="FV409" i="1"/>
  <c r="U409" i="1"/>
  <c r="FY409" i="1" s="1"/>
  <c r="FU409" i="1"/>
  <c r="FW409" i="1" s="1"/>
  <c r="FV219" i="1"/>
  <c r="FU219" i="1"/>
  <c r="FW219" i="1" s="1"/>
  <c r="U219" i="1"/>
  <c r="FY219" i="1" s="1"/>
  <c r="FV478" i="1"/>
  <c r="U478" i="1"/>
  <c r="FY478" i="1" s="1"/>
  <c r="FU478" i="1"/>
  <c r="FW478" i="1" s="1"/>
  <c r="FV509" i="1"/>
  <c r="FU509" i="1"/>
  <c r="FW509" i="1" s="1"/>
  <c r="U509" i="1"/>
  <c r="FY509" i="1" s="1"/>
  <c r="FV74" i="1"/>
  <c r="FU74" i="1"/>
  <c r="FW74" i="1" s="1"/>
  <c r="U74" i="1"/>
  <c r="FY74" i="1" s="1"/>
  <c r="FV524" i="1"/>
  <c r="FU524" i="1"/>
  <c r="FW524" i="1" s="1"/>
  <c r="U524" i="1"/>
  <c r="FY524" i="1" s="1"/>
  <c r="FV84" i="1"/>
  <c r="FU84" i="1"/>
  <c r="FW84" i="1" s="1"/>
  <c r="U84" i="1"/>
  <c r="FY84" i="1" s="1"/>
  <c r="FV45" i="1"/>
  <c r="FU45" i="1"/>
  <c r="FW45" i="1" s="1"/>
  <c r="U45" i="1"/>
  <c r="FY45" i="1" s="1"/>
  <c r="FV29" i="1"/>
  <c r="FU29" i="1"/>
  <c r="FW29" i="1" s="1"/>
  <c r="U29" i="1"/>
  <c r="FY29" i="1" s="1"/>
  <c r="FV507" i="1"/>
  <c r="FU507" i="1"/>
  <c r="FW507" i="1" s="1"/>
  <c r="U507" i="1"/>
  <c r="FY507" i="1" s="1"/>
  <c r="FV520" i="1"/>
  <c r="U520" i="1"/>
  <c r="FY520" i="1" s="1"/>
  <c r="FU520" i="1"/>
  <c r="FW520" i="1" s="1"/>
  <c r="FV70" i="1"/>
  <c r="FU70" i="1"/>
  <c r="FW70" i="1" s="1"/>
  <c r="U70" i="1"/>
  <c r="FY70" i="1" s="1"/>
  <c r="FV168" i="1"/>
  <c r="FU168" i="1"/>
  <c r="FW168" i="1" s="1"/>
  <c r="U168" i="1"/>
  <c r="FY168" i="1" s="1"/>
  <c r="FV207" i="1"/>
  <c r="FU207" i="1"/>
  <c r="FW207" i="1" s="1"/>
  <c r="U207" i="1"/>
  <c r="FY207" i="1" s="1"/>
  <c r="FV536" i="1"/>
  <c r="U536" i="1"/>
  <c r="FY536" i="1" s="1"/>
  <c r="FU536" i="1"/>
  <c r="FW536" i="1" s="1"/>
  <c r="FV121" i="1"/>
  <c r="FU121" i="1"/>
  <c r="FW121" i="1" s="1"/>
  <c r="U121" i="1"/>
  <c r="FY121" i="1" s="1"/>
  <c r="FV129" i="1"/>
  <c r="FU129" i="1"/>
  <c r="FW129" i="1" s="1"/>
  <c r="U129" i="1"/>
  <c r="FY129" i="1" s="1"/>
  <c r="FV212" i="1"/>
  <c r="FU212" i="1"/>
  <c r="FW212" i="1" s="1"/>
  <c r="U212" i="1"/>
  <c r="FY212" i="1" s="1"/>
  <c r="FV35" i="1"/>
  <c r="FU35" i="1"/>
  <c r="FW35" i="1" s="1"/>
  <c r="U35" i="1"/>
  <c r="FY35" i="1" s="1"/>
  <c r="FV187" i="1"/>
  <c r="FU187" i="1"/>
  <c r="FW187" i="1" s="1"/>
  <c r="U187" i="1"/>
  <c r="FY187" i="1" s="1"/>
  <c r="FV170" i="1"/>
  <c r="U170" i="1"/>
  <c r="FY170" i="1" s="1"/>
  <c r="FU170" i="1"/>
  <c r="FW170" i="1" s="1"/>
  <c r="FV218" i="1"/>
  <c r="FU218" i="1"/>
  <c r="FW218" i="1" s="1"/>
  <c r="U218" i="1"/>
  <c r="FY218" i="1" s="1"/>
  <c r="FV190" i="1"/>
  <c r="FU190" i="1"/>
  <c r="FW190" i="1" s="1"/>
  <c r="U190" i="1"/>
  <c r="FY190" i="1" s="1"/>
  <c r="FV583" i="1"/>
  <c r="FU583" i="1"/>
  <c r="FW583" i="1" s="1"/>
  <c r="U583" i="1"/>
  <c r="FY583" i="1" s="1"/>
  <c r="FV305" i="1"/>
  <c r="U305" i="1"/>
  <c r="FY305" i="1" s="1"/>
  <c r="FU305" i="1"/>
  <c r="FW305" i="1" s="1"/>
  <c r="FV356" i="1"/>
  <c r="U356" i="1"/>
  <c r="FY356" i="1" s="1"/>
  <c r="FU356" i="1"/>
  <c r="FW356" i="1" s="1"/>
  <c r="FV395" i="1"/>
  <c r="FU395" i="1"/>
  <c r="FW395" i="1" s="1"/>
  <c r="U395" i="1"/>
  <c r="FY395" i="1" s="1"/>
  <c r="FV299" i="1"/>
  <c r="U299" i="1"/>
  <c r="FY299" i="1" s="1"/>
  <c r="FU299" i="1"/>
  <c r="FW299" i="1" s="1"/>
  <c r="FV308" i="1"/>
  <c r="FU308" i="1"/>
  <c r="FW308" i="1" s="1"/>
  <c r="U308" i="1"/>
  <c r="FY308" i="1" s="1"/>
  <c r="FV249" i="1"/>
  <c r="FU249" i="1"/>
  <c r="FW249" i="1" s="1"/>
  <c r="U249" i="1"/>
  <c r="FY249" i="1" s="1"/>
  <c r="FV337" i="1"/>
  <c r="FU337" i="1"/>
  <c r="FW337" i="1" s="1"/>
  <c r="U337" i="1"/>
  <c r="FY337" i="1" s="1"/>
  <c r="FV329" i="1"/>
  <c r="U329" i="1"/>
  <c r="FY329" i="1" s="1"/>
  <c r="FU329" i="1"/>
  <c r="FW329" i="1" s="1"/>
  <c r="FV270" i="1"/>
  <c r="FU270" i="1"/>
  <c r="FW270" i="1" s="1"/>
  <c r="U270" i="1"/>
  <c r="FY270" i="1" s="1"/>
  <c r="FV309" i="1"/>
  <c r="FU309" i="1"/>
  <c r="FW309" i="1" s="1"/>
  <c r="U309" i="1"/>
  <c r="FY309" i="1" s="1"/>
  <c r="FV338" i="1"/>
  <c r="U338" i="1"/>
  <c r="FY338" i="1" s="1"/>
  <c r="FU338" i="1"/>
  <c r="FW338" i="1" s="1"/>
  <c r="FV379" i="1"/>
  <c r="U379" i="1"/>
  <c r="FY379" i="1" s="1"/>
  <c r="FU379" i="1"/>
  <c r="FW379" i="1" s="1"/>
  <c r="FV607" i="1"/>
  <c r="U607" i="1"/>
  <c r="FY607" i="1" s="1"/>
  <c r="FU607" i="1"/>
  <c r="FW607" i="1" s="1"/>
  <c r="FV616" i="1"/>
  <c r="FU616" i="1"/>
  <c r="FW616" i="1" s="1"/>
  <c r="U616" i="1"/>
  <c r="FY616" i="1" s="1"/>
  <c r="FV459" i="1"/>
  <c r="FU459" i="1"/>
  <c r="FW459" i="1" s="1"/>
  <c r="U459" i="1"/>
  <c r="FY459" i="1" s="1"/>
  <c r="FV159" i="1"/>
  <c r="FU159" i="1"/>
  <c r="FW159" i="1" s="1"/>
  <c r="U159" i="1"/>
  <c r="FY159" i="1" s="1"/>
  <c r="FV467" i="1"/>
  <c r="U467" i="1"/>
  <c r="FY467" i="1" s="1"/>
  <c r="FU467" i="1"/>
  <c r="FW467" i="1" s="1"/>
  <c r="FV37" i="1"/>
  <c r="FU37" i="1"/>
  <c r="FW37" i="1" s="1"/>
  <c r="U37" i="1"/>
  <c r="FY37" i="1" s="1"/>
  <c r="FV481" i="1"/>
  <c r="U481" i="1"/>
  <c r="FY481" i="1" s="1"/>
  <c r="FU481" i="1"/>
  <c r="FW481" i="1" s="1"/>
  <c r="FV117" i="1"/>
  <c r="FU117" i="1"/>
  <c r="FW117" i="1" s="1"/>
  <c r="U117" i="1"/>
  <c r="FY117" i="1" s="1"/>
  <c r="FV557" i="1"/>
  <c r="FU557" i="1"/>
  <c r="FW557" i="1" s="1"/>
  <c r="U557" i="1"/>
  <c r="FY557" i="1" s="1"/>
  <c r="FV147" i="1"/>
  <c r="U147" i="1"/>
  <c r="FY147" i="1" s="1"/>
  <c r="FU147" i="1"/>
  <c r="FW147" i="1" s="1"/>
  <c r="FV313" i="1"/>
  <c r="FU313" i="1"/>
  <c r="FW313" i="1" s="1"/>
  <c r="U313" i="1"/>
  <c r="FY313" i="1" s="1"/>
  <c r="FV166" i="1"/>
  <c r="FU166" i="1"/>
  <c r="FW166" i="1" s="1"/>
  <c r="U166" i="1"/>
  <c r="FY166" i="1" s="1"/>
  <c r="FV217" i="1"/>
  <c r="FU217" i="1"/>
  <c r="FW217" i="1" s="1"/>
  <c r="U217" i="1"/>
  <c r="FY217" i="1" s="1"/>
  <c r="FV297" i="1"/>
  <c r="U297" i="1"/>
  <c r="FY297" i="1" s="1"/>
  <c r="FU297" i="1"/>
  <c r="FW297" i="1" s="1"/>
  <c r="FV456" i="1"/>
  <c r="U456" i="1"/>
  <c r="FY456" i="1" s="1"/>
  <c r="FU456" i="1"/>
  <c r="FW456" i="1" s="1"/>
  <c r="FV462" i="1"/>
  <c r="FU462" i="1"/>
  <c r="FW462" i="1" s="1"/>
  <c r="U462" i="1"/>
  <c r="FY462" i="1" s="1"/>
  <c r="FV75" i="1"/>
  <c r="U75" i="1"/>
  <c r="FY75" i="1" s="1"/>
  <c r="FU75" i="1"/>
  <c r="FW75" i="1" s="1"/>
  <c r="FV104" i="1"/>
  <c r="U104" i="1"/>
  <c r="FY104" i="1" s="1"/>
  <c r="FU104" i="1"/>
  <c r="FW104" i="1" s="1"/>
  <c r="FV518" i="1"/>
  <c r="FU518" i="1"/>
  <c r="FW518" i="1" s="1"/>
  <c r="U518" i="1"/>
  <c r="FY518" i="1" s="1"/>
  <c r="FV107" i="1"/>
  <c r="FU107" i="1"/>
  <c r="FW107" i="1" s="1"/>
  <c r="U107" i="1"/>
  <c r="FY107" i="1" s="1"/>
  <c r="FV551" i="1"/>
  <c r="FU551" i="1"/>
  <c r="FW551" i="1" s="1"/>
  <c r="U551" i="1"/>
  <c r="FY551" i="1" s="1"/>
  <c r="FV150" i="1"/>
  <c r="FU150" i="1"/>
  <c r="FW150" i="1" s="1"/>
  <c r="U150" i="1"/>
  <c r="FY150" i="1" s="1"/>
  <c r="FV546" i="1"/>
  <c r="U546" i="1"/>
  <c r="FY546" i="1" s="1"/>
  <c r="FU546" i="1"/>
  <c r="FW546" i="1" s="1"/>
  <c r="FV558" i="1"/>
  <c r="U558" i="1"/>
  <c r="FY558" i="1" s="1"/>
  <c r="FU558" i="1"/>
  <c r="FW558" i="1" s="1"/>
  <c r="FV127" i="1"/>
  <c r="U127" i="1"/>
  <c r="FY127" i="1" s="1"/>
  <c r="FU127" i="1"/>
  <c r="FW127" i="1" s="1"/>
  <c r="FV145" i="1"/>
  <c r="FU145" i="1"/>
  <c r="FW145" i="1" s="1"/>
  <c r="U145" i="1"/>
  <c r="FY145" i="1" s="1"/>
  <c r="FV188" i="1"/>
  <c r="FU188" i="1"/>
  <c r="FW188" i="1" s="1"/>
  <c r="U188" i="1"/>
  <c r="FY188" i="1" s="1"/>
  <c r="FV193" i="1"/>
  <c r="FU193" i="1"/>
  <c r="FW193" i="1" s="1"/>
  <c r="U193" i="1"/>
  <c r="FY193" i="1" s="1"/>
  <c r="FV544" i="1"/>
  <c r="FU544" i="1"/>
  <c r="FW544" i="1" s="1"/>
  <c r="U544" i="1"/>
  <c r="FY544" i="1" s="1"/>
  <c r="FV151" i="1"/>
  <c r="FU151" i="1"/>
  <c r="FW151" i="1" s="1"/>
  <c r="U151" i="1"/>
  <c r="FY151" i="1" s="1"/>
  <c r="FV197" i="1"/>
  <c r="FU197" i="1"/>
  <c r="FW197" i="1" s="1"/>
  <c r="U197" i="1"/>
  <c r="FY197" i="1" s="1"/>
  <c r="FV276" i="1"/>
  <c r="FU276" i="1"/>
  <c r="FW276" i="1" s="1"/>
  <c r="U276" i="1"/>
  <c r="FY276" i="1" s="1"/>
  <c r="FV261" i="1"/>
  <c r="FU261" i="1"/>
  <c r="FW261" i="1" s="1"/>
  <c r="U261" i="1"/>
  <c r="FY261" i="1" s="1"/>
  <c r="FV322" i="1"/>
  <c r="FU322" i="1"/>
  <c r="FW322" i="1" s="1"/>
  <c r="U322" i="1"/>
  <c r="FY322" i="1" s="1"/>
  <c r="FV353" i="1"/>
  <c r="FU353" i="1"/>
  <c r="FW353" i="1" s="1"/>
  <c r="U353" i="1"/>
  <c r="FY353" i="1" s="1"/>
  <c r="FV230" i="1"/>
  <c r="FU230" i="1"/>
  <c r="FW230" i="1" s="1"/>
  <c r="U230" i="1"/>
  <c r="FY230" i="1" s="1"/>
  <c r="FV246" i="1"/>
  <c r="U246" i="1"/>
  <c r="FY246" i="1" s="1"/>
  <c r="FU246" i="1"/>
  <c r="FW246" i="1" s="1"/>
  <c r="FV283" i="1"/>
  <c r="FU283" i="1"/>
  <c r="FW283" i="1" s="1"/>
  <c r="U283" i="1"/>
  <c r="FY283" i="1" s="1"/>
  <c r="FV637" i="1"/>
  <c r="FU637" i="1"/>
  <c r="FW637" i="1" s="1"/>
  <c r="U637" i="1"/>
  <c r="FY637" i="1" s="1"/>
  <c r="FV154" i="1"/>
  <c r="U154" i="1"/>
  <c r="FY154" i="1" s="1"/>
  <c r="FU154" i="1"/>
  <c r="FW154" i="1" s="1"/>
  <c r="FV609" i="1"/>
  <c r="FU609" i="1"/>
  <c r="FW609" i="1" s="1"/>
  <c r="U609" i="1"/>
  <c r="FY609" i="1" s="1"/>
  <c r="FV334" i="1"/>
  <c r="U334" i="1"/>
  <c r="FY334" i="1" s="1"/>
  <c r="FU334" i="1"/>
  <c r="FW334" i="1" s="1"/>
  <c r="FV326" i="1"/>
  <c r="FU326" i="1"/>
  <c r="FW326" i="1" s="1"/>
  <c r="U326" i="1"/>
  <c r="FY326" i="1" s="1"/>
  <c r="FV653" i="1"/>
  <c r="U653" i="1"/>
  <c r="FY653" i="1" s="1"/>
  <c r="FU653" i="1"/>
  <c r="FW653" i="1" s="1"/>
  <c r="FV656" i="1"/>
  <c r="U656" i="1"/>
  <c r="FY656" i="1" s="1"/>
  <c r="FU656" i="1"/>
  <c r="FW656" i="1" s="1"/>
  <c r="FV432" i="1"/>
  <c r="U432" i="1"/>
  <c r="FY432" i="1" s="1"/>
  <c r="FU432" i="1"/>
  <c r="FW432" i="1" s="1"/>
  <c r="FV244" i="1"/>
  <c r="U244" i="1"/>
  <c r="FY244" i="1" s="1"/>
  <c r="FU244" i="1"/>
  <c r="FW244" i="1" s="1"/>
  <c r="FV293" i="1"/>
  <c r="U293" i="1"/>
  <c r="FY293" i="1" s="1"/>
  <c r="FU293" i="1"/>
  <c r="FW293" i="1" s="1"/>
  <c r="FV321" i="1"/>
  <c r="U321" i="1"/>
  <c r="FY321" i="1" s="1"/>
  <c r="FU321" i="1"/>
  <c r="FW321" i="1" s="1"/>
  <c r="FV397" i="1"/>
  <c r="FU397" i="1"/>
  <c r="FW397" i="1" s="1"/>
  <c r="U397" i="1"/>
  <c r="FY397" i="1" s="1"/>
  <c r="FV240" i="1"/>
  <c r="FU240" i="1"/>
  <c r="FW240" i="1" s="1"/>
  <c r="U240" i="1"/>
  <c r="FY240" i="1" s="1"/>
  <c r="FV645" i="1"/>
  <c r="FU645" i="1"/>
  <c r="FW645" i="1" s="1"/>
  <c r="U645" i="1"/>
  <c r="FY645" i="1" s="1"/>
  <c r="FV109" i="1"/>
  <c r="U109" i="1"/>
  <c r="FY109" i="1" s="1"/>
  <c r="FU109" i="1"/>
  <c r="FW109" i="1" s="1"/>
  <c r="FV278" i="1"/>
  <c r="FU278" i="1"/>
  <c r="FW278" i="1" s="1"/>
  <c r="U278" i="1"/>
  <c r="FY278" i="1" s="1"/>
  <c r="FV576" i="1"/>
  <c r="U576" i="1"/>
  <c r="FY576" i="1" s="1"/>
  <c r="FU576" i="1"/>
  <c r="FW576" i="1" s="1"/>
  <c r="FV344" i="1"/>
  <c r="FU344" i="1"/>
  <c r="FW344" i="1" s="1"/>
  <c r="U344" i="1"/>
  <c r="FY344" i="1" s="1"/>
  <c r="FV565" i="1"/>
  <c r="FU565" i="1"/>
  <c r="FW565" i="1" s="1"/>
  <c r="U565" i="1"/>
  <c r="FY565" i="1" s="1"/>
  <c r="FV487" i="1"/>
  <c r="U487" i="1"/>
  <c r="FY487" i="1" s="1"/>
  <c r="FU487" i="1"/>
  <c r="FW487" i="1" s="1"/>
  <c r="FV114" i="1"/>
  <c r="FU114" i="1"/>
  <c r="FW114" i="1" s="1"/>
  <c r="U114" i="1"/>
  <c r="FY114" i="1" s="1"/>
  <c r="FV696" i="1"/>
  <c r="FU696" i="1"/>
  <c r="FW696" i="1" s="1"/>
  <c r="U696" i="1"/>
  <c r="FY696" i="1" s="1"/>
  <c r="FV316" i="1"/>
  <c r="FU316" i="1"/>
  <c r="FW316" i="1" s="1"/>
  <c r="U316" i="1"/>
  <c r="FY316" i="1" s="1"/>
  <c r="FV232" i="1"/>
  <c r="U232" i="1"/>
  <c r="FY232" i="1" s="1"/>
  <c r="FU232" i="1"/>
  <c r="FW232" i="1" s="1"/>
  <c r="FV634" i="1"/>
  <c r="U634" i="1"/>
  <c r="FY634" i="1" s="1"/>
  <c r="FU634" i="1"/>
  <c r="FW634" i="1" s="1"/>
  <c r="FV260" i="1"/>
  <c r="FU260" i="1"/>
  <c r="FW260" i="1" s="1"/>
  <c r="U260" i="1"/>
  <c r="FY260" i="1" s="1"/>
  <c r="FV234" i="1"/>
  <c r="FU234" i="1"/>
  <c r="FW234" i="1" s="1"/>
  <c r="U234" i="1"/>
  <c r="FY234" i="1" s="1"/>
  <c r="FV466" i="1"/>
  <c r="FU466" i="1"/>
  <c r="FW466" i="1" s="1"/>
  <c r="U466" i="1"/>
  <c r="FY466" i="1" s="1"/>
  <c r="FV210" i="1"/>
  <c r="FU210" i="1"/>
  <c r="FW210" i="1" s="1"/>
  <c r="U210" i="1"/>
  <c r="FY210" i="1" s="1"/>
  <c r="FV103" i="1"/>
  <c r="FU103" i="1"/>
  <c r="FW103" i="1" s="1"/>
  <c r="U103" i="1"/>
  <c r="FY103" i="1" s="1"/>
  <c r="FV622" i="1"/>
  <c r="FU622" i="1"/>
  <c r="FW622" i="1" s="1"/>
  <c r="U622" i="1"/>
  <c r="FY622" i="1" s="1"/>
  <c r="FV40" i="1"/>
  <c r="FU40" i="1"/>
  <c r="FW40" i="1" s="1"/>
  <c r="U40" i="1"/>
  <c r="FY40" i="1" s="1"/>
  <c r="FV505" i="1"/>
  <c r="FU505" i="1"/>
  <c r="FW505" i="1" s="1"/>
  <c r="U505" i="1"/>
  <c r="FY505" i="1" s="1"/>
  <c r="FV49" i="1"/>
  <c r="U49" i="1"/>
  <c r="FY49" i="1" s="1"/>
  <c r="FU49" i="1"/>
  <c r="FW49" i="1" s="1"/>
  <c r="FV510" i="1"/>
  <c r="FU510" i="1"/>
  <c r="FW510" i="1" s="1"/>
  <c r="U510" i="1"/>
  <c r="FY510" i="1" s="1"/>
  <c r="FV53" i="1"/>
  <c r="FU53" i="1"/>
  <c r="FW53" i="1" s="1"/>
  <c r="U53" i="1"/>
  <c r="FY53" i="1" s="1"/>
  <c r="FV508" i="1"/>
  <c r="FU508" i="1"/>
  <c r="FW508" i="1" s="1"/>
  <c r="U508" i="1"/>
  <c r="FY508" i="1" s="1"/>
  <c r="FV60" i="1"/>
  <c r="FU60" i="1"/>
  <c r="FW60" i="1" s="1"/>
  <c r="U60" i="1"/>
  <c r="FY60" i="1" s="1"/>
  <c r="FV526" i="1"/>
  <c r="FU526" i="1"/>
  <c r="FW526" i="1" s="1"/>
  <c r="U526" i="1"/>
  <c r="FY526" i="1" s="1"/>
  <c r="FV85" i="1"/>
  <c r="FU85" i="1"/>
  <c r="FW85" i="1" s="1"/>
  <c r="U85" i="1"/>
  <c r="FY85" i="1" s="1"/>
  <c r="FV181" i="1"/>
  <c r="U181" i="1"/>
  <c r="FY181" i="1" s="1"/>
  <c r="FU181" i="1"/>
  <c r="FW181" i="1" s="1"/>
  <c r="FV164" i="1"/>
  <c r="FU164" i="1"/>
  <c r="FW164" i="1" s="1"/>
  <c r="U164" i="1"/>
  <c r="FY164" i="1" s="1"/>
  <c r="FV176" i="1"/>
  <c r="U176" i="1"/>
  <c r="FY176" i="1" s="1"/>
  <c r="FU176" i="1"/>
  <c r="FW176" i="1" s="1"/>
  <c r="FV120" i="1"/>
  <c r="FU120" i="1"/>
  <c r="FW120" i="1" s="1"/>
  <c r="U120" i="1"/>
  <c r="FY120" i="1" s="1"/>
  <c r="FV194" i="1"/>
  <c r="FU194" i="1"/>
  <c r="FW194" i="1" s="1"/>
  <c r="U194" i="1"/>
  <c r="FY194" i="1" s="1"/>
  <c r="FV130" i="1"/>
  <c r="U130" i="1"/>
  <c r="FY130" i="1" s="1"/>
  <c r="FU130" i="1"/>
  <c r="FW130" i="1" s="1"/>
  <c r="FV173" i="1"/>
  <c r="FU173" i="1"/>
  <c r="FW173" i="1" s="1"/>
  <c r="U173" i="1"/>
  <c r="FY173" i="1" s="1"/>
  <c r="FV542" i="1"/>
  <c r="FU542" i="1"/>
  <c r="FW542" i="1" s="1"/>
  <c r="U542" i="1"/>
  <c r="FY542" i="1" s="1"/>
  <c r="FV553" i="1"/>
  <c r="FU553" i="1"/>
  <c r="FW553" i="1" s="1"/>
  <c r="U553" i="1"/>
  <c r="FY553" i="1" s="1"/>
  <c r="FV152" i="1"/>
  <c r="U152" i="1"/>
  <c r="FY152" i="1" s="1"/>
  <c r="FU152" i="1"/>
  <c r="FW152" i="1" s="1"/>
  <c r="FV315" i="1"/>
  <c r="U315" i="1"/>
  <c r="FY315" i="1" s="1"/>
  <c r="FU315" i="1"/>
  <c r="FW315" i="1" s="1"/>
  <c r="FV580" i="1"/>
  <c r="FU580" i="1"/>
  <c r="FW580" i="1" s="1"/>
  <c r="U580" i="1"/>
  <c r="FY580" i="1" s="1"/>
  <c r="FV666" i="1"/>
  <c r="U666" i="1"/>
  <c r="FY666" i="1" s="1"/>
  <c r="FU666" i="1"/>
  <c r="FW666" i="1" s="1"/>
  <c r="FV593" i="1"/>
  <c r="U593" i="1"/>
  <c r="FY593" i="1" s="1"/>
  <c r="FU593" i="1"/>
  <c r="FW593" i="1" s="1"/>
  <c r="FV370" i="1"/>
  <c r="FU370" i="1"/>
  <c r="FW370" i="1" s="1"/>
  <c r="U370" i="1"/>
  <c r="FY370" i="1" s="1"/>
  <c r="FV320" i="1"/>
  <c r="FU320" i="1"/>
  <c r="FW320" i="1" s="1"/>
  <c r="U320" i="1"/>
  <c r="FY320" i="1" s="1"/>
  <c r="FV385" i="1"/>
  <c r="U385" i="1"/>
  <c r="FY385" i="1" s="1"/>
  <c r="FU385" i="1"/>
  <c r="FW385" i="1" s="1"/>
  <c r="FV426" i="1"/>
  <c r="FU426" i="1"/>
  <c r="FW426" i="1" s="1"/>
  <c r="U426" i="1"/>
  <c r="FY426" i="1" s="1"/>
  <c r="FV665" i="1"/>
  <c r="U665" i="1"/>
  <c r="FY665" i="1" s="1"/>
  <c r="FU665" i="1"/>
  <c r="FW665" i="1" s="1"/>
  <c r="FV265" i="1"/>
  <c r="U265" i="1"/>
  <c r="FY265" i="1" s="1"/>
  <c r="FU265" i="1"/>
  <c r="FW265" i="1" s="1"/>
  <c r="FV239" i="1"/>
  <c r="FU239" i="1"/>
  <c r="FW239" i="1" s="1"/>
  <c r="U239" i="1"/>
  <c r="FY239" i="1" s="1"/>
  <c r="FV587" i="1"/>
  <c r="U587" i="1"/>
  <c r="FY587" i="1" s="1"/>
  <c r="FU587" i="1"/>
  <c r="FW587" i="1" s="1"/>
  <c r="FV332" i="1"/>
  <c r="FU332" i="1"/>
  <c r="FW332" i="1" s="1"/>
  <c r="U332" i="1"/>
  <c r="FY332" i="1" s="1"/>
  <c r="FV663" i="1"/>
  <c r="FU663" i="1"/>
  <c r="FW663" i="1" s="1"/>
  <c r="U663" i="1"/>
  <c r="FY663" i="1" s="1"/>
  <c r="FV668" i="1"/>
  <c r="U668" i="1"/>
  <c r="FY668" i="1" s="1"/>
  <c r="FU668" i="1"/>
  <c r="FW668" i="1" s="1"/>
  <c r="FV585" i="1"/>
  <c r="FU585" i="1"/>
  <c r="FW585" i="1" s="1"/>
  <c r="U585" i="1"/>
  <c r="FY585" i="1" s="1"/>
  <c r="FV636" i="1"/>
  <c r="U636" i="1"/>
  <c r="FY636" i="1" s="1"/>
  <c r="FU636" i="1"/>
  <c r="FW636" i="1" s="1"/>
  <c r="FV294" i="1"/>
  <c r="FU294" i="1"/>
  <c r="FW294" i="1" s="1"/>
  <c r="U294" i="1"/>
  <c r="FY294" i="1" s="1"/>
  <c r="FV255" i="1"/>
  <c r="FU255" i="1"/>
  <c r="FW255" i="1" s="1"/>
  <c r="U255" i="1"/>
  <c r="FY255" i="1" s="1"/>
  <c r="FV486" i="1"/>
  <c r="FU486" i="1"/>
  <c r="FW486" i="1" s="1"/>
  <c r="U486" i="1"/>
  <c r="FY486" i="1" s="1"/>
  <c r="FV417" i="1"/>
  <c r="FU417" i="1"/>
  <c r="FW417" i="1" s="1"/>
  <c r="U417" i="1"/>
  <c r="FY417" i="1" s="1"/>
  <c r="FV434" i="1"/>
  <c r="U434" i="1"/>
  <c r="FY434" i="1" s="1"/>
  <c r="FU434" i="1"/>
  <c r="FW434" i="1" s="1"/>
  <c r="FV132" i="1"/>
  <c r="FU132" i="1"/>
  <c r="FW132" i="1" s="1"/>
  <c r="U132" i="1"/>
  <c r="FY132" i="1" s="1"/>
  <c r="FV615" i="1"/>
  <c r="FU615" i="1"/>
  <c r="FW615" i="1" s="1"/>
  <c r="U615" i="1"/>
  <c r="FY615" i="1" s="1"/>
  <c r="FV222" i="1"/>
  <c r="U222" i="1"/>
  <c r="FY222" i="1" s="1"/>
  <c r="FU222" i="1"/>
  <c r="FW222" i="1" s="1"/>
  <c r="FV354" i="1"/>
  <c r="FU354" i="1"/>
  <c r="FW354" i="1" s="1"/>
  <c r="U354" i="1"/>
  <c r="FY354" i="1" s="1"/>
  <c r="FV677" i="1"/>
  <c r="FU677" i="1"/>
  <c r="FW677" i="1" s="1"/>
  <c r="U677" i="1"/>
  <c r="FY677" i="1" s="1"/>
  <c r="FV11" i="1"/>
  <c r="FU11" i="1"/>
  <c r="FW11" i="1" s="1"/>
  <c r="U11" i="1"/>
  <c r="FY11" i="1" s="1"/>
  <c r="FV228" i="1"/>
  <c r="U228" i="1"/>
  <c r="FY228" i="1" s="1"/>
  <c r="FU228" i="1"/>
  <c r="FW228" i="1" s="1"/>
  <c r="FV608" i="1"/>
  <c r="FU608" i="1"/>
  <c r="FW608" i="1" s="1"/>
  <c r="U608" i="1"/>
  <c r="FY608" i="1" s="1"/>
  <c r="FV687" i="1"/>
  <c r="U687" i="1"/>
  <c r="FY687" i="1" s="1"/>
  <c r="FU687" i="1"/>
  <c r="FW687" i="1" s="1"/>
  <c r="FV203" i="1"/>
  <c r="FU203" i="1"/>
  <c r="FW203" i="1" s="1"/>
  <c r="U203" i="1"/>
  <c r="FY203" i="1" s="1"/>
  <c r="FV672" i="1"/>
  <c r="FU672" i="1"/>
  <c r="FW672" i="1" s="1"/>
  <c r="U672" i="1"/>
  <c r="FY672" i="1" s="1"/>
  <c r="FV474" i="1"/>
  <c r="FU474" i="1"/>
  <c r="FW474" i="1" s="1"/>
  <c r="U474" i="1"/>
  <c r="FY474" i="1" s="1"/>
  <c r="R117" i="1"/>
  <c r="T477" i="1"/>
  <c r="S477" i="1"/>
  <c r="R477" i="1"/>
  <c r="S65" i="1"/>
  <c r="T65" i="1"/>
  <c r="R65" i="1"/>
  <c r="S421" i="1"/>
  <c r="R421" i="1"/>
  <c r="T421" i="1"/>
  <c r="S691" i="1"/>
  <c r="T691" i="1"/>
  <c r="R691" i="1"/>
  <c r="S594" i="1"/>
  <c r="R594" i="1"/>
  <c r="T594" i="1"/>
  <c r="S257" i="1"/>
  <c r="T257" i="1"/>
  <c r="R257" i="1"/>
  <c r="T274" i="1"/>
  <c r="S274" i="1"/>
  <c r="R274" i="1"/>
  <c r="T469" i="1"/>
  <c r="S469" i="1"/>
  <c r="R469" i="1"/>
  <c r="T319" i="1"/>
  <c r="S319" i="1"/>
  <c r="R319" i="1"/>
  <c r="S685" i="1"/>
  <c r="R685" i="1"/>
  <c r="T685" i="1"/>
  <c r="R225" i="1"/>
  <c r="T225" i="1"/>
  <c r="S225" i="1"/>
  <c r="T102" i="1"/>
  <c r="S102" i="1"/>
  <c r="R102" i="1"/>
  <c r="T483" i="1"/>
  <c r="S483" i="1"/>
  <c r="R483" i="1"/>
  <c r="T660" i="1"/>
  <c r="S660" i="1"/>
  <c r="R660" i="1"/>
  <c r="T633" i="1"/>
  <c r="R633" i="1"/>
  <c r="S633" i="1"/>
  <c r="S681" i="1"/>
  <c r="R681" i="1"/>
  <c r="T681" i="1"/>
  <c r="T444" i="1"/>
  <c r="S444" i="1"/>
  <c r="R444" i="1"/>
  <c r="T446" i="1"/>
  <c r="S446" i="1"/>
  <c r="R446" i="1"/>
  <c r="T266" i="1"/>
  <c r="S266" i="1"/>
  <c r="R266" i="1"/>
  <c r="T231" i="1"/>
  <c r="S231" i="1"/>
  <c r="R231" i="1"/>
  <c r="S206" i="1"/>
  <c r="R206" i="1"/>
  <c r="T206" i="1"/>
  <c r="S453" i="1"/>
  <c r="R453" i="1"/>
  <c r="T453" i="1"/>
  <c r="T442" i="1"/>
  <c r="S442" i="1"/>
  <c r="R442" i="1"/>
  <c r="T111" i="1"/>
  <c r="S111" i="1"/>
  <c r="R111" i="1"/>
  <c r="S688" i="1"/>
  <c r="T688" i="1"/>
  <c r="R688" i="1"/>
  <c r="T695" i="1"/>
  <c r="S695" i="1"/>
  <c r="R695" i="1"/>
  <c r="S224" i="1"/>
  <c r="R224" i="1"/>
  <c r="T224" i="1"/>
  <c r="T472" i="1"/>
  <c r="S472" i="1"/>
  <c r="R472" i="1"/>
  <c r="S473" i="1"/>
  <c r="R473" i="1"/>
  <c r="T473" i="1"/>
  <c r="S458" i="1"/>
  <c r="T458" i="1"/>
  <c r="R458" i="1"/>
  <c r="T470" i="1"/>
  <c r="S470" i="1"/>
  <c r="R470" i="1"/>
  <c r="T501" i="1"/>
  <c r="S501" i="1"/>
  <c r="R501" i="1"/>
  <c r="T675" i="1"/>
  <c r="S675" i="1"/>
  <c r="R675" i="1"/>
  <c r="S376" i="1"/>
  <c r="R376" i="1"/>
  <c r="T376" i="1"/>
  <c r="T460" i="1"/>
  <c r="R460" i="1"/>
  <c r="S460" i="1"/>
  <c r="S471" i="1"/>
  <c r="R471" i="1"/>
  <c r="T471" i="1"/>
  <c r="S54" i="1"/>
  <c r="T54" i="1"/>
  <c r="R54" i="1"/>
  <c r="T694" i="1"/>
  <c r="S694" i="1"/>
  <c r="R694" i="1"/>
  <c r="S475" i="1"/>
  <c r="R475" i="1"/>
  <c r="T475" i="1"/>
  <c r="T457" i="1"/>
  <c r="R457" i="1"/>
  <c r="S457" i="1"/>
  <c r="S488" i="1"/>
  <c r="R488" i="1"/>
  <c r="T488" i="1"/>
  <c r="S124" i="1"/>
  <c r="T124" i="1"/>
  <c r="R124" i="1"/>
  <c r="T131" i="1"/>
  <c r="S131" i="1"/>
  <c r="R131" i="1"/>
  <c r="S125" i="1"/>
  <c r="R125" i="1"/>
  <c r="T125" i="1"/>
  <c r="T79" i="1"/>
  <c r="R79" i="1"/>
  <c r="S79" i="1"/>
  <c r="S108" i="1"/>
  <c r="T108" i="1"/>
  <c r="R108" i="1"/>
  <c r="T31" i="1"/>
  <c r="R31" i="1"/>
  <c r="S31" i="1"/>
  <c r="T113" i="1"/>
  <c r="S113" i="1"/>
  <c r="R113" i="1"/>
  <c r="S679" i="1"/>
  <c r="R679" i="1"/>
  <c r="T679" i="1"/>
  <c r="T690" i="1"/>
  <c r="S690" i="1"/>
  <c r="R690" i="1"/>
  <c r="T262" i="1"/>
  <c r="S262" i="1"/>
  <c r="R262" i="1"/>
  <c r="T275" i="1"/>
  <c r="S275" i="1"/>
  <c r="R275" i="1"/>
  <c r="S390" i="1"/>
  <c r="T390" i="1"/>
  <c r="R390" i="1"/>
  <c r="T388" i="1"/>
  <c r="S388" i="1"/>
  <c r="R388" i="1"/>
  <c r="S389" i="1"/>
  <c r="R389" i="1"/>
  <c r="T389" i="1"/>
  <c r="R606" i="1"/>
  <c r="T606" i="1"/>
  <c r="S606" i="1"/>
  <c r="T360" i="1"/>
  <c r="R360" i="1"/>
  <c r="S360" i="1"/>
  <c r="T425" i="1"/>
  <c r="S425" i="1"/>
  <c r="R425" i="1"/>
  <c r="T301" i="1"/>
  <c r="S301" i="1"/>
  <c r="R301" i="1"/>
  <c r="T601" i="1"/>
  <c r="S601" i="1"/>
  <c r="R601" i="1"/>
  <c r="T579" i="1"/>
  <c r="S579" i="1"/>
  <c r="R579" i="1"/>
  <c r="R289" i="1"/>
  <c r="T289" i="1"/>
  <c r="S289" i="1"/>
  <c r="S291" i="1"/>
  <c r="T291" i="1"/>
  <c r="R291" i="1"/>
  <c r="S378" i="1"/>
  <c r="R378" i="1"/>
  <c r="T378" i="1"/>
  <c r="T654" i="1"/>
  <c r="S654" i="1"/>
  <c r="R654" i="1"/>
  <c r="R398" i="1"/>
  <c r="T398" i="1"/>
  <c r="S398" i="1"/>
  <c r="T223" i="1"/>
  <c r="S223" i="1"/>
  <c r="R223" i="1"/>
  <c r="T258" i="1"/>
  <c r="S258" i="1"/>
  <c r="R258" i="1"/>
  <c r="S392" i="1"/>
  <c r="R392" i="1"/>
  <c r="T392" i="1"/>
  <c r="T603" i="1"/>
  <c r="S603" i="1"/>
  <c r="R603" i="1"/>
  <c r="T418" i="1"/>
  <c r="S418" i="1"/>
  <c r="R418" i="1"/>
  <c r="R624" i="1"/>
  <c r="S624" i="1"/>
  <c r="T624" i="1"/>
  <c r="S343" i="1"/>
  <c r="R343" i="1"/>
  <c r="T343" i="1"/>
  <c r="T646" i="1"/>
  <c r="S646" i="1"/>
  <c r="R646" i="1"/>
  <c r="T233" i="1"/>
  <c r="S233" i="1"/>
  <c r="R233" i="1"/>
  <c r="T236" i="1"/>
  <c r="S236" i="1"/>
  <c r="R236" i="1"/>
  <c r="T350" i="1"/>
  <c r="S350" i="1"/>
  <c r="R350" i="1"/>
  <c r="T657" i="1"/>
  <c r="S657" i="1"/>
  <c r="R657" i="1"/>
  <c r="T621" i="1"/>
  <c r="S621" i="1"/>
  <c r="R621" i="1"/>
  <c r="T627" i="1"/>
  <c r="S627" i="1"/>
  <c r="R627" i="1"/>
  <c r="S658" i="1"/>
  <c r="T658" i="1"/>
  <c r="R658" i="1"/>
  <c r="T254" i="1"/>
  <c r="S254" i="1"/>
  <c r="R254" i="1"/>
  <c r="T631" i="1"/>
  <c r="S631" i="1"/>
  <c r="R631" i="1"/>
  <c r="R279" i="1"/>
  <c r="T279" i="1"/>
  <c r="S279" i="1"/>
  <c r="T324" i="1"/>
  <c r="S324" i="1"/>
  <c r="R324" i="1"/>
  <c r="T314" i="1"/>
  <c r="R314" i="1"/>
  <c r="S314" i="1"/>
  <c r="T386" i="1"/>
  <c r="R386" i="1"/>
  <c r="S386" i="1"/>
  <c r="R242" i="1"/>
  <c r="T242" i="1"/>
  <c r="S242" i="1"/>
  <c r="T612" i="1"/>
  <c r="S612" i="1"/>
  <c r="R612" i="1"/>
  <c r="T429" i="1"/>
  <c r="S429" i="1"/>
  <c r="R429" i="1"/>
  <c r="R362" i="1"/>
  <c r="T362" i="1"/>
  <c r="S362" i="1"/>
  <c r="T651" i="1"/>
  <c r="S651" i="1"/>
  <c r="R651" i="1"/>
  <c r="T597" i="1"/>
  <c r="S597" i="1"/>
  <c r="R597" i="1"/>
  <c r="S355" i="1"/>
  <c r="T355" i="1"/>
  <c r="R355" i="1"/>
  <c r="T277" i="1"/>
  <c r="S277" i="1"/>
  <c r="R277" i="1"/>
  <c r="R327" i="1"/>
  <c r="T327" i="1"/>
  <c r="S327" i="1"/>
  <c r="R295" i="1"/>
  <c r="T295" i="1"/>
  <c r="S295" i="1"/>
  <c r="T333" i="1"/>
  <c r="S333" i="1"/>
  <c r="R333" i="1"/>
  <c r="S401" i="1"/>
  <c r="T401" i="1"/>
  <c r="R401" i="1"/>
  <c r="S613" i="1"/>
  <c r="R613" i="1"/>
  <c r="T613" i="1"/>
  <c r="T251" i="1"/>
  <c r="S251" i="1"/>
  <c r="R251" i="1"/>
  <c r="S342" i="1"/>
  <c r="T342" i="1"/>
  <c r="R342" i="1"/>
  <c r="T380" i="1"/>
  <c r="S380" i="1"/>
  <c r="R380" i="1"/>
  <c r="T664" i="1"/>
  <c r="S664" i="1"/>
  <c r="R664" i="1"/>
  <c r="T252" i="1"/>
  <c r="R252" i="1"/>
  <c r="S252" i="1"/>
  <c r="T581" i="1"/>
  <c r="S581" i="1"/>
  <c r="R581" i="1"/>
  <c r="S312" i="1"/>
  <c r="T312" i="1"/>
  <c r="R312" i="1"/>
  <c r="S659" i="1"/>
  <c r="T659" i="1"/>
  <c r="R659" i="1"/>
  <c r="T599" i="1"/>
  <c r="R599" i="1"/>
  <c r="S599" i="1"/>
  <c r="S318" i="1"/>
  <c r="R318" i="1"/>
  <c r="T318" i="1"/>
  <c r="S393" i="1"/>
  <c r="T393" i="1"/>
  <c r="R393" i="1"/>
  <c r="T268" i="1"/>
  <c r="S268" i="1"/>
  <c r="R268" i="1"/>
  <c r="S400" i="1"/>
  <c r="R400" i="1"/>
  <c r="T400" i="1"/>
  <c r="T227" i="1"/>
  <c r="S227" i="1"/>
  <c r="R227" i="1"/>
  <c r="T298" i="1"/>
  <c r="S298" i="1"/>
  <c r="R298" i="1"/>
  <c r="T375" i="1"/>
  <c r="S375" i="1"/>
  <c r="R375" i="1"/>
  <c r="T250" i="1"/>
  <c r="R250" i="1"/>
  <c r="S250" i="1"/>
  <c r="R285" i="1"/>
  <c r="T285" i="1"/>
  <c r="S285" i="1"/>
  <c r="S620" i="1"/>
  <c r="T620" i="1"/>
  <c r="R620" i="1"/>
  <c r="T373" i="1"/>
  <c r="S373" i="1"/>
  <c r="R373" i="1"/>
  <c r="T391" i="1"/>
  <c r="S391" i="1"/>
  <c r="R391" i="1"/>
  <c r="S408" i="1"/>
  <c r="R408" i="1"/>
  <c r="T408" i="1"/>
  <c r="T248" i="1"/>
  <c r="S248" i="1"/>
  <c r="R248" i="1"/>
  <c r="R623" i="1"/>
  <c r="T623" i="1"/>
  <c r="S623" i="1"/>
  <c r="T652" i="1"/>
  <c r="R652" i="1"/>
  <c r="S652" i="1"/>
  <c r="T610" i="1"/>
  <c r="S610" i="1"/>
  <c r="R610" i="1"/>
  <c r="T280" i="1"/>
  <c r="S280" i="1"/>
  <c r="R280" i="1"/>
  <c r="T614" i="1"/>
  <c r="S614" i="1"/>
  <c r="R614" i="1"/>
  <c r="R600" i="1"/>
  <c r="T600" i="1"/>
  <c r="S600" i="1"/>
  <c r="T331" i="1"/>
  <c r="S331" i="1"/>
  <c r="R331" i="1"/>
  <c r="T591" i="1"/>
  <c r="S591" i="1"/>
  <c r="R591" i="1"/>
  <c r="S310" i="1"/>
  <c r="T310" i="1"/>
  <c r="R310" i="1"/>
  <c r="T381" i="1"/>
  <c r="R381" i="1"/>
  <c r="S381" i="1"/>
  <c r="S271" i="1"/>
  <c r="R271" i="1"/>
  <c r="T271" i="1"/>
  <c r="T589" i="1"/>
  <c r="S589" i="1"/>
  <c r="R589" i="1"/>
  <c r="T156" i="1"/>
  <c r="S156" i="1"/>
  <c r="R156" i="1"/>
  <c r="S192" i="1"/>
  <c r="T192" i="1"/>
  <c r="R192" i="1"/>
  <c r="T142" i="1"/>
  <c r="S142" i="1"/>
  <c r="R142" i="1"/>
  <c r="S183" i="1"/>
  <c r="R183" i="1"/>
  <c r="T183" i="1"/>
  <c r="R191" i="1"/>
  <c r="T191" i="1"/>
  <c r="S191" i="1"/>
  <c r="S562" i="1"/>
  <c r="R562" i="1"/>
  <c r="T562" i="1"/>
  <c r="T141" i="1"/>
  <c r="S141" i="1"/>
  <c r="R141" i="1"/>
  <c r="T189" i="1"/>
  <c r="S189" i="1"/>
  <c r="R189" i="1"/>
  <c r="S165" i="1"/>
  <c r="R165" i="1"/>
  <c r="T165" i="1"/>
  <c r="S143" i="1"/>
  <c r="R143" i="1"/>
  <c r="T143" i="1"/>
  <c r="T538" i="1"/>
  <c r="S538" i="1"/>
  <c r="R538" i="1"/>
  <c r="T122" i="1"/>
  <c r="S122" i="1"/>
  <c r="R122" i="1"/>
  <c r="T568" i="1"/>
  <c r="S568" i="1"/>
  <c r="R568" i="1"/>
  <c r="T172" i="1"/>
  <c r="S172" i="1"/>
  <c r="R172" i="1"/>
  <c r="S139" i="1"/>
  <c r="R139" i="1"/>
  <c r="T139" i="1"/>
  <c r="S118" i="1"/>
  <c r="R118" i="1"/>
  <c r="T118" i="1"/>
  <c r="S569" i="1"/>
  <c r="R569" i="1"/>
  <c r="T569" i="1"/>
  <c r="T163" i="1"/>
  <c r="S163" i="1"/>
  <c r="R163" i="1"/>
  <c r="T559" i="1"/>
  <c r="R559" i="1"/>
  <c r="S559" i="1"/>
  <c r="S200" i="1"/>
  <c r="R200" i="1"/>
  <c r="T200" i="1"/>
  <c r="S128" i="1"/>
  <c r="R128" i="1"/>
  <c r="T128" i="1"/>
  <c r="T171" i="1"/>
  <c r="S171" i="1"/>
  <c r="R171" i="1"/>
  <c r="R177" i="1"/>
  <c r="T177" i="1"/>
  <c r="S177" i="1"/>
  <c r="T185" i="1"/>
  <c r="S185" i="1"/>
  <c r="R185" i="1"/>
  <c r="T214" i="1"/>
  <c r="S214" i="1"/>
  <c r="R214" i="1"/>
  <c r="T199" i="1"/>
  <c r="S199" i="1"/>
  <c r="R199" i="1"/>
  <c r="T119" i="1"/>
  <c r="S119" i="1"/>
  <c r="R119" i="1"/>
  <c r="S123" i="1"/>
  <c r="R123" i="1"/>
  <c r="T123" i="1"/>
  <c r="T216" i="1"/>
  <c r="S216" i="1"/>
  <c r="R216" i="1"/>
  <c r="S548" i="1"/>
  <c r="R548" i="1"/>
  <c r="T548" i="1"/>
  <c r="T552" i="1"/>
  <c r="S552" i="1"/>
  <c r="R552" i="1"/>
  <c r="T204" i="1"/>
  <c r="S204" i="1"/>
  <c r="R204" i="1"/>
  <c r="R138" i="1"/>
  <c r="T138" i="1"/>
  <c r="S138" i="1"/>
  <c r="S133" i="1"/>
  <c r="T133" i="1"/>
  <c r="R133" i="1"/>
  <c r="T116" i="1"/>
  <c r="S116" i="1"/>
  <c r="R116" i="1"/>
  <c r="T137" i="1"/>
  <c r="S137" i="1"/>
  <c r="R137" i="1"/>
  <c r="T136" i="1"/>
  <c r="R136" i="1"/>
  <c r="S136" i="1"/>
  <c r="T554" i="1"/>
  <c r="S554" i="1"/>
  <c r="R554" i="1"/>
  <c r="S80" i="1"/>
  <c r="R80" i="1"/>
  <c r="T80" i="1"/>
  <c r="S97" i="1"/>
  <c r="R97" i="1"/>
  <c r="T97" i="1"/>
  <c r="T68" i="1"/>
  <c r="S68" i="1"/>
  <c r="R68" i="1"/>
  <c r="T78" i="1"/>
  <c r="S78" i="1"/>
  <c r="R78" i="1"/>
  <c r="T82" i="1"/>
  <c r="S82" i="1"/>
  <c r="R82" i="1"/>
  <c r="S88" i="1"/>
  <c r="T88" i="1"/>
  <c r="R88" i="1"/>
  <c r="S76" i="1"/>
  <c r="R76" i="1"/>
  <c r="T76" i="1"/>
  <c r="T534" i="1"/>
  <c r="S534" i="1"/>
  <c r="R534" i="1"/>
  <c r="S531" i="1"/>
  <c r="T531" i="1"/>
  <c r="R531" i="1"/>
  <c r="S89" i="1"/>
  <c r="T89" i="1"/>
  <c r="R89" i="1"/>
  <c r="S529" i="1"/>
  <c r="R529" i="1"/>
  <c r="T529" i="1"/>
  <c r="T93" i="1"/>
  <c r="S93" i="1"/>
  <c r="R93" i="1"/>
  <c r="T66" i="1"/>
  <c r="S66" i="1"/>
  <c r="R66" i="1"/>
  <c r="T527" i="1"/>
  <c r="S527" i="1"/>
  <c r="R527" i="1"/>
  <c r="T69" i="1"/>
  <c r="R69" i="1"/>
  <c r="S69" i="1"/>
  <c r="T77" i="1"/>
  <c r="S77" i="1"/>
  <c r="R77" i="1"/>
  <c r="T72" i="1"/>
  <c r="S72" i="1"/>
  <c r="R72" i="1"/>
  <c r="T98" i="1"/>
  <c r="S98" i="1"/>
  <c r="R98" i="1"/>
  <c r="T64" i="1"/>
  <c r="S64" i="1"/>
  <c r="R64" i="1"/>
  <c r="S105" i="1"/>
  <c r="R105" i="1"/>
  <c r="T105" i="1"/>
  <c r="T39" i="1"/>
  <c r="S39" i="1"/>
  <c r="R39" i="1"/>
  <c r="T48" i="1"/>
  <c r="S48" i="1"/>
  <c r="R48" i="1"/>
  <c r="R36" i="1"/>
  <c r="T36" i="1"/>
  <c r="S36" i="1"/>
  <c r="T50" i="1"/>
  <c r="S50" i="1"/>
  <c r="R50" i="1"/>
  <c r="S51" i="1"/>
  <c r="R51" i="1"/>
  <c r="T51" i="1"/>
  <c r="T38" i="1"/>
  <c r="S38" i="1"/>
  <c r="R38" i="1"/>
  <c r="R46" i="1"/>
  <c r="T46" i="1"/>
  <c r="S46" i="1"/>
  <c r="R47" i="1"/>
  <c r="T47" i="1"/>
  <c r="S47" i="1"/>
  <c r="T34" i="1"/>
  <c r="S34" i="1"/>
  <c r="R34" i="1"/>
  <c r="T58" i="1"/>
  <c r="S58" i="1"/>
  <c r="R58" i="1"/>
  <c r="T55" i="1"/>
  <c r="S55" i="1"/>
  <c r="R55" i="1"/>
  <c r="T42" i="1"/>
  <c r="S42" i="1"/>
  <c r="R42" i="1"/>
  <c r="FT16" i="1"/>
  <c r="FT13" i="1"/>
  <c r="FT15" i="1"/>
  <c r="FT495" i="1"/>
  <c r="FT14" i="1"/>
  <c r="BN9" i="1"/>
  <c r="BI9" i="1"/>
  <c r="BN500" i="1"/>
  <c r="BI500" i="1"/>
  <c r="BI8" i="1"/>
  <c r="BN8" i="1"/>
  <c r="BN21" i="1"/>
  <c r="BI21" i="1"/>
  <c r="BI27" i="1"/>
  <c r="BN27" i="1"/>
  <c r="BN491" i="1"/>
  <c r="BI491" i="1"/>
  <c r="BN13" i="1"/>
  <c r="BI13" i="1"/>
  <c r="BN15" i="1"/>
  <c r="BI15" i="1"/>
  <c r="BI497" i="1"/>
  <c r="BN497" i="1"/>
  <c r="BN495" i="1"/>
  <c r="BI495" i="1"/>
  <c r="BN19" i="1"/>
  <c r="BI19" i="1"/>
  <c r="BN6" i="1"/>
  <c r="BI6" i="1"/>
  <c r="BN22" i="1"/>
  <c r="BI22" i="1"/>
  <c r="BI5" i="1"/>
  <c r="BN5" i="1"/>
  <c r="BN23" i="1"/>
  <c r="BI23" i="1"/>
  <c r="BN16" i="1"/>
  <c r="BI16" i="1"/>
  <c r="BN435" i="1"/>
  <c r="BI435" i="1"/>
  <c r="BN24" i="1"/>
  <c r="BI24" i="1"/>
  <c r="BN14" i="1"/>
  <c r="BI14" i="1"/>
  <c r="BN639" i="1"/>
  <c r="BI639" i="1"/>
  <c r="BN25" i="1"/>
  <c r="BI25" i="1"/>
  <c r="BN10" i="1"/>
  <c r="BI10" i="1"/>
  <c r="BN253" i="1"/>
  <c r="BI253" i="1"/>
  <c r="BN26" i="1"/>
  <c r="BI26" i="1"/>
  <c r="AY22" i="1"/>
  <c r="BD22" i="1"/>
  <c r="AY13" i="1"/>
  <c r="BD13" i="1"/>
  <c r="AY495" i="1"/>
  <c r="BD495" i="1"/>
  <c r="AY5" i="1"/>
  <c r="BD5" i="1"/>
  <c r="AY639" i="1"/>
  <c r="BD639" i="1"/>
  <c r="AY25" i="1"/>
  <c r="BD25" i="1"/>
  <c r="AY10" i="1"/>
  <c r="BD10" i="1"/>
  <c r="AY253" i="1"/>
  <c r="BD253" i="1"/>
  <c r="AY26" i="1"/>
  <c r="BD26" i="1"/>
  <c r="AY9" i="1"/>
  <c r="BD9" i="1"/>
  <c r="AY19" i="1"/>
  <c r="BD19" i="1"/>
  <c r="AY500" i="1"/>
  <c r="BD500" i="1"/>
  <c r="AY15" i="1"/>
  <c r="BD15" i="1"/>
  <c r="AY491" i="1"/>
  <c r="BD491" i="1"/>
  <c r="AY497" i="1"/>
  <c r="BD497" i="1"/>
  <c r="AY6" i="1"/>
  <c r="BD6" i="1"/>
  <c r="AY23" i="1"/>
  <c r="BD23" i="1"/>
  <c r="AY8" i="1"/>
  <c r="BD8" i="1"/>
  <c r="AY21" i="1"/>
  <c r="BD21" i="1"/>
  <c r="AY27" i="1"/>
  <c r="BD27" i="1"/>
  <c r="AY16" i="1"/>
  <c r="BD16" i="1"/>
  <c r="AY435" i="1"/>
  <c r="BD435" i="1"/>
  <c r="AY24" i="1"/>
  <c r="BD24" i="1"/>
  <c r="AY14" i="1"/>
  <c r="BD14" i="1"/>
  <c r="FX18" i="1"/>
  <c r="FZ18" i="1" s="1"/>
  <c r="GA18" i="1" s="1"/>
  <c r="O18" i="1" s="1"/>
  <c r="T18" i="1" s="1"/>
  <c r="Z22" i="1"/>
  <c r="AE22" i="1"/>
  <c r="AJ22" i="1"/>
  <c r="AO22" i="1"/>
  <c r="AT22" i="1"/>
  <c r="BE22" i="1"/>
  <c r="BJ22" i="1"/>
  <c r="BU22" i="1"/>
  <c r="BS22" i="1" s="1"/>
  <c r="BZ22" i="1"/>
  <c r="BX22" i="1" s="1"/>
  <c r="CE22" i="1"/>
  <c r="CC22" i="1" s="1"/>
  <c r="CJ22" i="1"/>
  <c r="CH22" i="1" s="1"/>
  <c r="CO22" i="1"/>
  <c r="CM22" i="1" s="1"/>
  <c r="CT22" i="1"/>
  <c r="CR22" i="1" s="1"/>
  <c r="CY22" i="1"/>
  <c r="CW22" i="1" s="1"/>
  <c r="DD22" i="1"/>
  <c r="DB22" i="1" s="1"/>
  <c r="DI22" i="1"/>
  <c r="DG22" i="1" s="1"/>
  <c r="DN22" i="1"/>
  <c r="DL22" i="1" s="1"/>
  <c r="DS22" i="1"/>
  <c r="DQ22" i="1" s="1"/>
  <c r="DX22" i="1"/>
  <c r="DV22" i="1" s="1"/>
  <c r="EC22" i="1"/>
  <c r="EA22" i="1" s="1"/>
  <c r="EH22" i="1"/>
  <c r="EF22" i="1" s="1"/>
  <c r="EM22" i="1"/>
  <c r="EK22" i="1" s="1"/>
  <c r="ER22" i="1"/>
  <c r="EP22" i="1" s="1"/>
  <c r="EW22" i="1"/>
  <c r="EU22" i="1" s="1"/>
  <c r="FB22" i="1"/>
  <c r="EZ22" i="1" s="1"/>
  <c r="FG22" i="1"/>
  <c r="FE22" i="1" s="1"/>
  <c r="FL22" i="1"/>
  <c r="FJ22" i="1" s="1"/>
  <c r="FQ22" i="1"/>
  <c r="FO22" i="1" s="1"/>
  <c r="FT22" i="1"/>
  <c r="FU195" i="1" l="1"/>
  <c r="FW195" i="1" s="1"/>
  <c r="U195" i="1"/>
  <c r="FY195" i="1" s="1"/>
  <c r="FV55" i="1"/>
  <c r="U55" i="1"/>
  <c r="FY55" i="1" s="1"/>
  <c r="FU55" i="1"/>
  <c r="FW55" i="1" s="1"/>
  <c r="FV216" i="1"/>
  <c r="FU216" i="1"/>
  <c r="FW216" i="1" s="1"/>
  <c r="U216" i="1"/>
  <c r="FY216" i="1" s="1"/>
  <c r="FV469" i="1"/>
  <c r="FU469" i="1"/>
  <c r="FW469" i="1" s="1"/>
  <c r="U469" i="1"/>
  <c r="FY469" i="1" s="1"/>
  <c r="FV624" i="1"/>
  <c r="FU624" i="1"/>
  <c r="FW624" i="1" s="1"/>
  <c r="U624" i="1"/>
  <c r="FY624" i="1" s="1"/>
  <c r="FV378" i="1"/>
  <c r="FU378" i="1"/>
  <c r="FW378" i="1" s="1"/>
  <c r="U378" i="1"/>
  <c r="FY378" i="1" s="1"/>
  <c r="FV388" i="1"/>
  <c r="U388" i="1"/>
  <c r="FY388" i="1" s="1"/>
  <c r="FU388" i="1"/>
  <c r="FW388" i="1" s="1"/>
  <c r="FV488" i="1"/>
  <c r="U488" i="1"/>
  <c r="FY488" i="1" s="1"/>
  <c r="FU488" i="1"/>
  <c r="FW488" i="1" s="1"/>
  <c r="FV675" i="1"/>
  <c r="FU675" i="1"/>
  <c r="FW675" i="1" s="1"/>
  <c r="U675" i="1"/>
  <c r="FY675" i="1" s="1"/>
  <c r="FV224" i="1"/>
  <c r="U224" i="1"/>
  <c r="FY224" i="1" s="1"/>
  <c r="FU224" i="1"/>
  <c r="FW224" i="1" s="1"/>
  <c r="FV446" i="1"/>
  <c r="U446" i="1"/>
  <c r="FY446" i="1" s="1"/>
  <c r="FU446" i="1"/>
  <c r="FW446" i="1" s="1"/>
  <c r="FV34" i="1"/>
  <c r="FU34" i="1"/>
  <c r="FW34" i="1" s="1"/>
  <c r="U34" i="1"/>
  <c r="FY34" i="1" s="1"/>
  <c r="FV39" i="1"/>
  <c r="U39" i="1"/>
  <c r="FY39" i="1" s="1"/>
  <c r="FU39" i="1"/>
  <c r="FW39" i="1" s="1"/>
  <c r="FV66" i="1"/>
  <c r="FU66" i="1"/>
  <c r="FW66" i="1" s="1"/>
  <c r="U66" i="1"/>
  <c r="FY66" i="1" s="1"/>
  <c r="FV89" i="1"/>
  <c r="FU89" i="1"/>
  <c r="FW89" i="1" s="1"/>
  <c r="U89" i="1"/>
  <c r="FY89" i="1" s="1"/>
  <c r="FV76" i="1"/>
  <c r="FU76" i="1"/>
  <c r="FW76" i="1" s="1"/>
  <c r="U76" i="1"/>
  <c r="FY76" i="1" s="1"/>
  <c r="FV82" i="1"/>
  <c r="FU82" i="1"/>
  <c r="FW82" i="1" s="1"/>
  <c r="U82" i="1"/>
  <c r="FY82" i="1" s="1"/>
  <c r="FV116" i="1"/>
  <c r="FU116" i="1"/>
  <c r="FW116" i="1" s="1"/>
  <c r="U116" i="1"/>
  <c r="FY116" i="1" s="1"/>
  <c r="FV119" i="1"/>
  <c r="FU119" i="1"/>
  <c r="FW119" i="1" s="1"/>
  <c r="U119" i="1"/>
  <c r="FY119" i="1" s="1"/>
  <c r="FV128" i="1"/>
  <c r="FU128" i="1"/>
  <c r="FW128" i="1" s="1"/>
  <c r="U128" i="1"/>
  <c r="FY128" i="1" s="1"/>
  <c r="FV559" i="1"/>
  <c r="U559" i="1"/>
  <c r="FY559" i="1" s="1"/>
  <c r="FU559" i="1"/>
  <c r="FW559" i="1" s="1"/>
  <c r="FV538" i="1"/>
  <c r="FU538" i="1"/>
  <c r="FW538" i="1" s="1"/>
  <c r="U538" i="1"/>
  <c r="FY538" i="1" s="1"/>
  <c r="FV142" i="1"/>
  <c r="FU142" i="1"/>
  <c r="FW142" i="1" s="1"/>
  <c r="U142" i="1"/>
  <c r="FY142" i="1" s="1"/>
  <c r="FV331" i="1"/>
  <c r="U331" i="1"/>
  <c r="FY331" i="1" s="1"/>
  <c r="FU331" i="1"/>
  <c r="FW331" i="1" s="1"/>
  <c r="FV620" i="1"/>
  <c r="U620" i="1"/>
  <c r="FY620" i="1" s="1"/>
  <c r="FU620" i="1"/>
  <c r="FW620" i="1" s="1"/>
  <c r="FV227" i="1"/>
  <c r="FU227" i="1"/>
  <c r="FW227" i="1" s="1"/>
  <c r="U227" i="1"/>
  <c r="FY227" i="1" s="1"/>
  <c r="FV393" i="1"/>
  <c r="FU393" i="1"/>
  <c r="FW393" i="1" s="1"/>
  <c r="U393" i="1"/>
  <c r="FY393" i="1" s="1"/>
  <c r="FV581" i="1"/>
  <c r="U581" i="1"/>
  <c r="FY581" i="1" s="1"/>
  <c r="FU581" i="1"/>
  <c r="FW581" i="1" s="1"/>
  <c r="FV613" i="1"/>
  <c r="U613" i="1"/>
  <c r="FY613" i="1" s="1"/>
  <c r="FU613" i="1"/>
  <c r="FW613" i="1" s="1"/>
  <c r="FV333" i="1"/>
  <c r="U333" i="1"/>
  <c r="FY333" i="1" s="1"/>
  <c r="FU333" i="1"/>
  <c r="FW333" i="1" s="1"/>
  <c r="FV429" i="1"/>
  <c r="U429" i="1"/>
  <c r="FY429" i="1" s="1"/>
  <c r="FU429" i="1"/>
  <c r="FW429" i="1" s="1"/>
  <c r="FV254" i="1"/>
  <c r="FU254" i="1"/>
  <c r="FW254" i="1" s="1"/>
  <c r="U254" i="1"/>
  <c r="FY254" i="1" s="1"/>
  <c r="FV646" i="1"/>
  <c r="FU646" i="1"/>
  <c r="FW646" i="1" s="1"/>
  <c r="U646" i="1"/>
  <c r="FY646" i="1" s="1"/>
  <c r="FV291" i="1"/>
  <c r="FU291" i="1"/>
  <c r="FW291" i="1" s="1"/>
  <c r="U291" i="1"/>
  <c r="FY291" i="1" s="1"/>
  <c r="FV425" i="1"/>
  <c r="U425" i="1"/>
  <c r="FY425" i="1" s="1"/>
  <c r="FU425" i="1"/>
  <c r="FW425" i="1" s="1"/>
  <c r="FV690" i="1"/>
  <c r="FU690" i="1"/>
  <c r="FW690" i="1" s="1"/>
  <c r="U690" i="1"/>
  <c r="FY690" i="1" s="1"/>
  <c r="FV125" i="1"/>
  <c r="FU125" i="1"/>
  <c r="FW125" i="1" s="1"/>
  <c r="U125" i="1"/>
  <c r="FY125" i="1" s="1"/>
  <c r="FV681" i="1"/>
  <c r="FU681" i="1"/>
  <c r="FW681" i="1" s="1"/>
  <c r="U681" i="1"/>
  <c r="FY681" i="1" s="1"/>
  <c r="FV660" i="1"/>
  <c r="FU660" i="1"/>
  <c r="FW660" i="1" s="1"/>
  <c r="U660" i="1"/>
  <c r="FY660" i="1" s="1"/>
  <c r="FV225" i="1"/>
  <c r="FU225" i="1"/>
  <c r="FW225" i="1" s="1"/>
  <c r="U225" i="1"/>
  <c r="FY225" i="1" s="1"/>
  <c r="FV69" i="1"/>
  <c r="U69" i="1"/>
  <c r="FY69" i="1" s="1"/>
  <c r="FU69" i="1"/>
  <c r="FW69" i="1" s="1"/>
  <c r="FV136" i="1"/>
  <c r="FU136" i="1"/>
  <c r="FW136" i="1" s="1"/>
  <c r="U136" i="1"/>
  <c r="FY136" i="1" s="1"/>
  <c r="FV295" i="1"/>
  <c r="FU295" i="1"/>
  <c r="FW295" i="1" s="1"/>
  <c r="U295" i="1"/>
  <c r="FY295" i="1" s="1"/>
  <c r="FV275" i="1"/>
  <c r="U275" i="1"/>
  <c r="FY275" i="1" s="1"/>
  <c r="FU275" i="1"/>
  <c r="FW275" i="1" s="1"/>
  <c r="FV685" i="1"/>
  <c r="FU685" i="1"/>
  <c r="FW685" i="1" s="1"/>
  <c r="U685" i="1"/>
  <c r="FY685" i="1" s="1"/>
  <c r="FV72" i="1"/>
  <c r="U72" i="1"/>
  <c r="FY72" i="1" s="1"/>
  <c r="FU72" i="1"/>
  <c r="FW72" i="1" s="1"/>
  <c r="FV88" i="1"/>
  <c r="FU88" i="1"/>
  <c r="FW88" i="1" s="1"/>
  <c r="U88" i="1"/>
  <c r="FY88" i="1" s="1"/>
  <c r="FV552" i="1"/>
  <c r="FU552" i="1"/>
  <c r="FW552" i="1" s="1"/>
  <c r="U552" i="1"/>
  <c r="FY552" i="1" s="1"/>
  <c r="FV141" i="1"/>
  <c r="FU141" i="1"/>
  <c r="FW141" i="1" s="1"/>
  <c r="U141" i="1"/>
  <c r="FY141" i="1" s="1"/>
  <c r="FV603" i="1"/>
  <c r="FU603" i="1"/>
  <c r="FW603" i="1" s="1"/>
  <c r="U603" i="1"/>
  <c r="FY603" i="1" s="1"/>
  <c r="FV54" i="1"/>
  <c r="U54" i="1"/>
  <c r="FY54" i="1" s="1"/>
  <c r="FU54" i="1"/>
  <c r="FW54" i="1" s="1"/>
  <c r="FV38" i="1"/>
  <c r="FU38" i="1"/>
  <c r="FW38" i="1" s="1"/>
  <c r="U38" i="1"/>
  <c r="FY38" i="1" s="1"/>
  <c r="FV36" i="1"/>
  <c r="FU36" i="1"/>
  <c r="FW36" i="1" s="1"/>
  <c r="U36" i="1"/>
  <c r="FY36" i="1" s="1"/>
  <c r="FV105" i="1"/>
  <c r="FU105" i="1"/>
  <c r="FW105" i="1" s="1"/>
  <c r="U105" i="1"/>
  <c r="FY105" i="1" s="1"/>
  <c r="FV98" i="1"/>
  <c r="FU98" i="1"/>
  <c r="FW98" i="1" s="1"/>
  <c r="U98" i="1"/>
  <c r="FY98" i="1" s="1"/>
  <c r="FV204" i="1"/>
  <c r="FU204" i="1"/>
  <c r="FW204" i="1" s="1"/>
  <c r="U204" i="1"/>
  <c r="FY204" i="1" s="1"/>
  <c r="FV185" i="1"/>
  <c r="FU185" i="1"/>
  <c r="FW185" i="1" s="1"/>
  <c r="U185" i="1"/>
  <c r="FY185" i="1" s="1"/>
  <c r="FV143" i="1"/>
  <c r="FU143" i="1"/>
  <c r="FW143" i="1" s="1"/>
  <c r="U143" i="1"/>
  <c r="FY143" i="1" s="1"/>
  <c r="FV189" i="1"/>
  <c r="FU189" i="1"/>
  <c r="FW189" i="1" s="1"/>
  <c r="U189" i="1"/>
  <c r="FY189" i="1" s="1"/>
  <c r="FV191" i="1"/>
  <c r="FU191" i="1"/>
  <c r="FW191" i="1" s="1"/>
  <c r="U191" i="1"/>
  <c r="FY191" i="1" s="1"/>
  <c r="FV589" i="1"/>
  <c r="FU589" i="1"/>
  <c r="FW589" i="1" s="1"/>
  <c r="U589" i="1"/>
  <c r="FY589" i="1" s="1"/>
  <c r="FV310" i="1"/>
  <c r="FU310" i="1"/>
  <c r="FW310" i="1" s="1"/>
  <c r="U310" i="1"/>
  <c r="FY310" i="1" s="1"/>
  <c r="FV280" i="1"/>
  <c r="FU280" i="1"/>
  <c r="FW280" i="1" s="1"/>
  <c r="U280" i="1"/>
  <c r="FY280" i="1" s="1"/>
  <c r="FV623" i="1"/>
  <c r="U623" i="1"/>
  <c r="FY623" i="1" s="1"/>
  <c r="FU623" i="1"/>
  <c r="FW623" i="1" s="1"/>
  <c r="FV400" i="1"/>
  <c r="FU400" i="1"/>
  <c r="FW400" i="1" s="1"/>
  <c r="U400" i="1"/>
  <c r="FY400" i="1" s="1"/>
  <c r="FV659" i="1"/>
  <c r="U659" i="1"/>
  <c r="FY659" i="1" s="1"/>
  <c r="FU659" i="1"/>
  <c r="FW659" i="1" s="1"/>
  <c r="FV380" i="1"/>
  <c r="FU380" i="1"/>
  <c r="FW380" i="1" s="1"/>
  <c r="U380" i="1"/>
  <c r="FY380" i="1" s="1"/>
  <c r="FV277" i="1"/>
  <c r="FU277" i="1"/>
  <c r="FW277" i="1" s="1"/>
  <c r="U277" i="1"/>
  <c r="FY277" i="1" s="1"/>
  <c r="FV386" i="1"/>
  <c r="U386" i="1"/>
  <c r="FY386" i="1" s="1"/>
  <c r="FU386" i="1"/>
  <c r="FW386" i="1" s="1"/>
  <c r="FV279" i="1"/>
  <c r="U279" i="1"/>
  <c r="FY279" i="1" s="1"/>
  <c r="FU279" i="1"/>
  <c r="FW279" i="1" s="1"/>
  <c r="FV621" i="1"/>
  <c r="FU621" i="1"/>
  <c r="FW621" i="1" s="1"/>
  <c r="U621" i="1"/>
  <c r="FY621" i="1" s="1"/>
  <c r="FV343" i="1"/>
  <c r="FU343" i="1"/>
  <c r="FW343" i="1" s="1"/>
  <c r="U343" i="1"/>
  <c r="FY343" i="1" s="1"/>
  <c r="FV418" i="1"/>
  <c r="FU418" i="1"/>
  <c r="FW418" i="1" s="1"/>
  <c r="U418" i="1"/>
  <c r="FY418" i="1" s="1"/>
  <c r="FV679" i="1"/>
  <c r="FU679" i="1"/>
  <c r="FW679" i="1" s="1"/>
  <c r="U679" i="1"/>
  <c r="FY679" i="1" s="1"/>
  <c r="FV31" i="1"/>
  <c r="FU31" i="1"/>
  <c r="FW31" i="1" s="1"/>
  <c r="U31" i="1"/>
  <c r="FY31" i="1" s="1"/>
  <c r="FV457" i="1"/>
  <c r="U457" i="1"/>
  <c r="FY457" i="1" s="1"/>
  <c r="FU457" i="1"/>
  <c r="FW457" i="1" s="1"/>
  <c r="FV206" i="1"/>
  <c r="FU206" i="1"/>
  <c r="FW206" i="1" s="1"/>
  <c r="U206" i="1"/>
  <c r="FY206" i="1" s="1"/>
  <c r="FV266" i="1"/>
  <c r="U266" i="1"/>
  <c r="FY266" i="1" s="1"/>
  <c r="FU266" i="1"/>
  <c r="FW266" i="1" s="1"/>
  <c r="FV594" i="1"/>
  <c r="U594" i="1"/>
  <c r="FY594" i="1" s="1"/>
  <c r="FU594" i="1"/>
  <c r="FW594" i="1" s="1"/>
  <c r="FV47" i="1"/>
  <c r="FU47" i="1"/>
  <c r="FW47" i="1" s="1"/>
  <c r="U47" i="1"/>
  <c r="FY47" i="1" s="1"/>
  <c r="FV133" i="1"/>
  <c r="FU133" i="1"/>
  <c r="FW133" i="1" s="1"/>
  <c r="U133" i="1"/>
  <c r="FY133" i="1" s="1"/>
  <c r="FV651" i="1"/>
  <c r="U651" i="1"/>
  <c r="FY651" i="1" s="1"/>
  <c r="FU651" i="1"/>
  <c r="FW651" i="1" s="1"/>
  <c r="FV601" i="1"/>
  <c r="FU601" i="1"/>
  <c r="FW601" i="1" s="1"/>
  <c r="U601" i="1"/>
  <c r="FY601" i="1" s="1"/>
  <c r="FV475" i="1"/>
  <c r="FU475" i="1"/>
  <c r="FW475" i="1" s="1"/>
  <c r="U475" i="1"/>
  <c r="FY475" i="1" s="1"/>
  <c r="FV470" i="1"/>
  <c r="FU470" i="1"/>
  <c r="FW470" i="1" s="1"/>
  <c r="U470" i="1"/>
  <c r="FY470" i="1" s="1"/>
  <c r="FV93" i="1"/>
  <c r="FU93" i="1"/>
  <c r="FW93" i="1" s="1"/>
  <c r="U93" i="1"/>
  <c r="FY93" i="1" s="1"/>
  <c r="FV531" i="1"/>
  <c r="FU531" i="1"/>
  <c r="FW531" i="1" s="1"/>
  <c r="U531" i="1"/>
  <c r="FY531" i="1" s="1"/>
  <c r="FV78" i="1"/>
  <c r="U78" i="1"/>
  <c r="FY78" i="1" s="1"/>
  <c r="FU78" i="1"/>
  <c r="FW78" i="1" s="1"/>
  <c r="FV123" i="1"/>
  <c r="FU123" i="1"/>
  <c r="FW123" i="1" s="1"/>
  <c r="U123" i="1"/>
  <c r="FY123" i="1" s="1"/>
  <c r="FV199" i="1"/>
  <c r="U199" i="1"/>
  <c r="FY199" i="1" s="1"/>
  <c r="FU199" i="1"/>
  <c r="FW199" i="1" s="1"/>
  <c r="FV177" i="1"/>
  <c r="U177" i="1"/>
  <c r="FY177" i="1" s="1"/>
  <c r="FU177" i="1"/>
  <c r="FW177" i="1" s="1"/>
  <c r="FV200" i="1"/>
  <c r="FU200" i="1"/>
  <c r="FW200" i="1" s="1"/>
  <c r="U200" i="1"/>
  <c r="FY200" i="1" s="1"/>
  <c r="FV163" i="1"/>
  <c r="FU163" i="1"/>
  <c r="FW163" i="1" s="1"/>
  <c r="U163" i="1"/>
  <c r="FY163" i="1" s="1"/>
  <c r="FV183" i="1"/>
  <c r="FU183" i="1"/>
  <c r="FW183" i="1" s="1"/>
  <c r="U183" i="1"/>
  <c r="FY183" i="1" s="1"/>
  <c r="FV391" i="1"/>
  <c r="FU391" i="1"/>
  <c r="FW391" i="1" s="1"/>
  <c r="U391" i="1"/>
  <c r="FY391" i="1" s="1"/>
  <c r="FV285" i="1"/>
  <c r="FU285" i="1"/>
  <c r="FW285" i="1" s="1"/>
  <c r="U285" i="1"/>
  <c r="FY285" i="1" s="1"/>
  <c r="FV252" i="1"/>
  <c r="FU252" i="1"/>
  <c r="FW252" i="1" s="1"/>
  <c r="U252" i="1"/>
  <c r="FY252" i="1" s="1"/>
  <c r="FV342" i="1"/>
  <c r="FU342" i="1"/>
  <c r="FW342" i="1" s="1"/>
  <c r="U342" i="1"/>
  <c r="FY342" i="1" s="1"/>
  <c r="FV355" i="1"/>
  <c r="U355" i="1"/>
  <c r="FY355" i="1" s="1"/>
  <c r="FU355" i="1"/>
  <c r="FW355" i="1" s="1"/>
  <c r="FV612" i="1"/>
  <c r="U612" i="1"/>
  <c r="FY612" i="1" s="1"/>
  <c r="FU612" i="1"/>
  <c r="FW612" i="1" s="1"/>
  <c r="FV654" i="1"/>
  <c r="U654" i="1"/>
  <c r="FY654" i="1" s="1"/>
  <c r="FU654" i="1"/>
  <c r="FW654" i="1" s="1"/>
  <c r="FV289" i="1"/>
  <c r="FU289" i="1"/>
  <c r="FW289" i="1" s="1"/>
  <c r="U289" i="1"/>
  <c r="FY289" i="1" s="1"/>
  <c r="FV360" i="1"/>
  <c r="U360" i="1"/>
  <c r="FY360" i="1" s="1"/>
  <c r="FU360" i="1"/>
  <c r="FW360" i="1" s="1"/>
  <c r="FV108" i="1"/>
  <c r="FU108" i="1"/>
  <c r="FW108" i="1" s="1"/>
  <c r="U108" i="1"/>
  <c r="FY108" i="1" s="1"/>
  <c r="FV460" i="1"/>
  <c r="U460" i="1"/>
  <c r="FY460" i="1" s="1"/>
  <c r="FU460" i="1"/>
  <c r="FW460" i="1" s="1"/>
  <c r="FV472" i="1"/>
  <c r="FU472" i="1"/>
  <c r="FW472" i="1" s="1"/>
  <c r="U472" i="1"/>
  <c r="FY472" i="1" s="1"/>
  <c r="FV483" i="1"/>
  <c r="FU483" i="1"/>
  <c r="FW483" i="1" s="1"/>
  <c r="U483" i="1"/>
  <c r="FY483" i="1" s="1"/>
  <c r="FV65" i="1"/>
  <c r="U65" i="1"/>
  <c r="FY65" i="1" s="1"/>
  <c r="FU65" i="1"/>
  <c r="FW65" i="1" s="1"/>
  <c r="FV139" i="1"/>
  <c r="FU139" i="1"/>
  <c r="FW139" i="1" s="1"/>
  <c r="U139" i="1"/>
  <c r="FY139" i="1" s="1"/>
  <c r="FV375" i="1"/>
  <c r="U375" i="1"/>
  <c r="FY375" i="1" s="1"/>
  <c r="FU375" i="1"/>
  <c r="FW375" i="1" s="1"/>
  <c r="FV111" i="1"/>
  <c r="U111" i="1"/>
  <c r="FY111" i="1" s="1"/>
  <c r="FU111" i="1"/>
  <c r="FW111" i="1" s="1"/>
  <c r="FV529" i="1"/>
  <c r="FU529" i="1"/>
  <c r="FW529" i="1" s="1"/>
  <c r="U529" i="1"/>
  <c r="FY529" i="1" s="1"/>
  <c r="FV165" i="1"/>
  <c r="U165" i="1"/>
  <c r="FY165" i="1" s="1"/>
  <c r="FU165" i="1"/>
  <c r="FW165" i="1" s="1"/>
  <c r="FV610" i="1"/>
  <c r="FU610" i="1"/>
  <c r="FW610" i="1" s="1"/>
  <c r="U610" i="1"/>
  <c r="FY610" i="1" s="1"/>
  <c r="FV312" i="1"/>
  <c r="FU312" i="1"/>
  <c r="FW312" i="1" s="1"/>
  <c r="U312" i="1"/>
  <c r="FY312" i="1" s="1"/>
  <c r="FV401" i="1"/>
  <c r="FU401" i="1"/>
  <c r="FW401" i="1" s="1"/>
  <c r="U401" i="1"/>
  <c r="FY401" i="1" s="1"/>
  <c r="FV362" i="1"/>
  <c r="U362" i="1"/>
  <c r="FY362" i="1" s="1"/>
  <c r="FU362" i="1"/>
  <c r="FW362" i="1" s="1"/>
  <c r="FV657" i="1"/>
  <c r="U657" i="1"/>
  <c r="FY657" i="1" s="1"/>
  <c r="FU657" i="1"/>
  <c r="FW657" i="1" s="1"/>
  <c r="FV458" i="1"/>
  <c r="FU458" i="1"/>
  <c r="FW458" i="1" s="1"/>
  <c r="U458" i="1"/>
  <c r="FY458" i="1" s="1"/>
  <c r="FV58" i="1"/>
  <c r="FU58" i="1"/>
  <c r="FW58" i="1" s="1"/>
  <c r="U58" i="1"/>
  <c r="FY58" i="1" s="1"/>
  <c r="FV46" i="1"/>
  <c r="FU46" i="1"/>
  <c r="FW46" i="1" s="1"/>
  <c r="U46" i="1"/>
  <c r="FY46" i="1" s="1"/>
  <c r="FV48" i="1"/>
  <c r="FU48" i="1"/>
  <c r="FW48" i="1" s="1"/>
  <c r="U48" i="1"/>
  <c r="FY48" i="1" s="1"/>
  <c r="FV527" i="1"/>
  <c r="FU527" i="1"/>
  <c r="FW527" i="1" s="1"/>
  <c r="U527" i="1"/>
  <c r="FY527" i="1" s="1"/>
  <c r="FV137" i="1"/>
  <c r="FU137" i="1"/>
  <c r="FW137" i="1" s="1"/>
  <c r="U137" i="1"/>
  <c r="FY137" i="1" s="1"/>
  <c r="FV138" i="1"/>
  <c r="FU138" i="1"/>
  <c r="FW138" i="1" s="1"/>
  <c r="U138" i="1"/>
  <c r="FY138" i="1" s="1"/>
  <c r="FV548" i="1"/>
  <c r="FU548" i="1"/>
  <c r="FW548" i="1" s="1"/>
  <c r="U548" i="1"/>
  <c r="FY548" i="1" s="1"/>
  <c r="FV122" i="1"/>
  <c r="U122" i="1"/>
  <c r="FY122" i="1" s="1"/>
  <c r="FU122" i="1"/>
  <c r="FW122" i="1" s="1"/>
  <c r="FV562" i="1"/>
  <c r="FU562" i="1"/>
  <c r="FW562" i="1" s="1"/>
  <c r="U562" i="1"/>
  <c r="FY562" i="1" s="1"/>
  <c r="FV591" i="1"/>
  <c r="U591" i="1"/>
  <c r="FY591" i="1" s="1"/>
  <c r="FU591" i="1"/>
  <c r="FW591" i="1" s="1"/>
  <c r="FV248" i="1"/>
  <c r="FU248" i="1"/>
  <c r="FW248" i="1" s="1"/>
  <c r="U248" i="1"/>
  <c r="FY248" i="1" s="1"/>
  <c r="FV298" i="1"/>
  <c r="FU298" i="1"/>
  <c r="FW298" i="1" s="1"/>
  <c r="U298" i="1"/>
  <c r="FY298" i="1" s="1"/>
  <c r="FV327" i="1"/>
  <c r="FU327" i="1"/>
  <c r="FW327" i="1" s="1"/>
  <c r="U327" i="1"/>
  <c r="FY327" i="1" s="1"/>
  <c r="FV242" i="1"/>
  <c r="FU242" i="1"/>
  <c r="FW242" i="1" s="1"/>
  <c r="U242" i="1"/>
  <c r="FY242" i="1" s="1"/>
  <c r="FV631" i="1"/>
  <c r="U631" i="1"/>
  <c r="FY631" i="1" s="1"/>
  <c r="FU631" i="1"/>
  <c r="FW631" i="1" s="1"/>
  <c r="FV233" i="1"/>
  <c r="U233" i="1"/>
  <c r="FY233" i="1" s="1"/>
  <c r="FU233" i="1"/>
  <c r="FW233" i="1" s="1"/>
  <c r="FV392" i="1"/>
  <c r="FU392" i="1"/>
  <c r="FW392" i="1" s="1"/>
  <c r="U392" i="1"/>
  <c r="FY392" i="1" s="1"/>
  <c r="FV223" i="1"/>
  <c r="U223" i="1"/>
  <c r="FY223" i="1" s="1"/>
  <c r="FU223" i="1"/>
  <c r="FW223" i="1" s="1"/>
  <c r="FV301" i="1"/>
  <c r="U301" i="1"/>
  <c r="FY301" i="1" s="1"/>
  <c r="FU301" i="1"/>
  <c r="FW301" i="1" s="1"/>
  <c r="FV606" i="1"/>
  <c r="FU606" i="1"/>
  <c r="FW606" i="1" s="1"/>
  <c r="U606" i="1"/>
  <c r="FY606" i="1" s="1"/>
  <c r="FV262" i="1"/>
  <c r="FU262" i="1"/>
  <c r="FW262" i="1" s="1"/>
  <c r="U262" i="1"/>
  <c r="FY262" i="1" s="1"/>
  <c r="FV131" i="1"/>
  <c r="U131" i="1"/>
  <c r="FY131" i="1" s="1"/>
  <c r="FU131" i="1"/>
  <c r="FW131" i="1" s="1"/>
  <c r="FV442" i="1"/>
  <c r="U442" i="1"/>
  <c r="FY442" i="1" s="1"/>
  <c r="FU442" i="1"/>
  <c r="FW442" i="1" s="1"/>
  <c r="FV633" i="1"/>
  <c r="FU633" i="1"/>
  <c r="FW633" i="1" s="1"/>
  <c r="U633" i="1"/>
  <c r="FY633" i="1" s="1"/>
  <c r="FV274" i="1"/>
  <c r="U274" i="1"/>
  <c r="FY274" i="1" s="1"/>
  <c r="FU274" i="1"/>
  <c r="FW274" i="1" s="1"/>
  <c r="FV691" i="1"/>
  <c r="U691" i="1"/>
  <c r="FY691" i="1" s="1"/>
  <c r="FU691" i="1"/>
  <c r="FW691" i="1" s="1"/>
  <c r="FV51" i="1"/>
  <c r="FU51" i="1"/>
  <c r="FW51" i="1" s="1"/>
  <c r="U51" i="1"/>
  <c r="FY51" i="1" s="1"/>
  <c r="FV80" i="1"/>
  <c r="FU80" i="1"/>
  <c r="FW80" i="1" s="1"/>
  <c r="U80" i="1"/>
  <c r="FY80" i="1" s="1"/>
  <c r="FV271" i="1"/>
  <c r="FU271" i="1"/>
  <c r="FW271" i="1" s="1"/>
  <c r="U271" i="1"/>
  <c r="FY271" i="1" s="1"/>
  <c r="FV318" i="1"/>
  <c r="FU318" i="1"/>
  <c r="FW318" i="1" s="1"/>
  <c r="U318" i="1"/>
  <c r="FY318" i="1" s="1"/>
  <c r="FV658" i="1"/>
  <c r="U658" i="1"/>
  <c r="FY658" i="1" s="1"/>
  <c r="FU658" i="1"/>
  <c r="FW658" i="1" s="1"/>
  <c r="FV124" i="1"/>
  <c r="FU124" i="1"/>
  <c r="FW124" i="1" s="1"/>
  <c r="U124" i="1"/>
  <c r="FY124" i="1" s="1"/>
  <c r="FV376" i="1"/>
  <c r="FU376" i="1"/>
  <c r="FW376" i="1" s="1"/>
  <c r="U376" i="1"/>
  <c r="FY376" i="1" s="1"/>
  <c r="FV695" i="1"/>
  <c r="U695" i="1"/>
  <c r="FY695" i="1" s="1"/>
  <c r="FU695" i="1"/>
  <c r="FW695" i="1" s="1"/>
  <c r="FV64" i="1"/>
  <c r="FU64" i="1"/>
  <c r="FW64" i="1" s="1"/>
  <c r="U64" i="1"/>
  <c r="FY64" i="1" s="1"/>
  <c r="FV68" i="1"/>
  <c r="FU68" i="1"/>
  <c r="FW68" i="1" s="1"/>
  <c r="U68" i="1"/>
  <c r="FY68" i="1" s="1"/>
  <c r="FV214" i="1"/>
  <c r="FU214" i="1"/>
  <c r="FW214" i="1" s="1"/>
  <c r="U214" i="1"/>
  <c r="FY214" i="1" s="1"/>
  <c r="FV156" i="1"/>
  <c r="FU156" i="1"/>
  <c r="FW156" i="1" s="1"/>
  <c r="U156" i="1"/>
  <c r="FY156" i="1" s="1"/>
  <c r="FV614" i="1"/>
  <c r="U614" i="1"/>
  <c r="FY614" i="1" s="1"/>
  <c r="FU614" i="1"/>
  <c r="FW614" i="1" s="1"/>
  <c r="FV408" i="1"/>
  <c r="FU408" i="1"/>
  <c r="FW408" i="1" s="1"/>
  <c r="U408" i="1"/>
  <c r="FY408" i="1" s="1"/>
  <c r="FV373" i="1"/>
  <c r="FU373" i="1"/>
  <c r="FW373" i="1" s="1"/>
  <c r="U373" i="1"/>
  <c r="FY373" i="1" s="1"/>
  <c r="FV268" i="1"/>
  <c r="FU268" i="1"/>
  <c r="FW268" i="1" s="1"/>
  <c r="U268" i="1"/>
  <c r="FY268" i="1" s="1"/>
  <c r="FV664" i="1"/>
  <c r="FU664" i="1"/>
  <c r="FW664" i="1" s="1"/>
  <c r="U664" i="1"/>
  <c r="FY664" i="1" s="1"/>
  <c r="FV627" i="1"/>
  <c r="FU627" i="1"/>
  <c r="FW627" i="1" s="1"/>
  <c r="U627" i="1"/>
  <c r="FY627" i="1" s="1"/>
  <c r="FV390" i="1"/>
  <c r="FU390" i="1"/>
  <c r="FW390" i="1" s="1"/>
  <c r="U390" i="1"/>
  <c r="FY390" i="1" s="1"/>
  <c r="FV113" i="1"/>
  <c r="U113" i="1"/>
  <c r="FY113" i="1" s="1"/>
  <c r="FU113" i="1"/>
  <c r="FW113" i="1" s="1"/>
  <c r="FV471" i="1"/>
  <c r="FU471" i="1"/>
  <c r="FW471" i="1" s="1"/>
  <c r="U471" i="1"/>
  <c r="FY471" i="1" s="1"/>
  <c r="FV473" i="1"/>
  <c r="FU473" i="1"/>
  <c r="FW473" i="1" s="1"/>
  <c r="U473" i="1"/>
  <c r="FY473" i="1" s="1"/>
  <c r="FV688" i="1"/>
  <c r="FU688" i="1"/>
  <c r="FW688" i="1" s="1"/>
  <c r="U688" i="1"/>
  <c r="FY688" i="1" s="1"/>
  <c r="FV453" i="1"/>
  <c r="U453" i="1"/>
  <c r="FY453" i="1" s="1"/>
  <c r="FU453" i="1"/>
  <c r="FW453" i="1" s="1"/>
  <c r="FV231" i="1"/>
  <c r="FU231" i="1"/>
  <c r="FW231" i="1" s="1"/>
  <c r="U231" i="1"/>
  <c r="FY231" i="1" s="1"/>
  <c r="FV102" i="1"/>
  <c r="FU102" i="1"/>
  <c r="FW102" i="1" s="1"/>
  <c r="U102" i="1"/>
  <c r="FY102" i="1" s="1"/>
  <c r="FV568" i="1"/>
  <c r="FU568" i="1"/>
  <c r="FW568" i="1" s="1"/>
  <c r="U568" i="1"/>
  <c r="FY568" i="1" s="1"/>
  <c r="FV192" i="1"/>
  <c r="FU192" i="1"/>
  <c r="FW192" i="1" s="1"/>
  <c r="U192" i="1"/>
  <c r="FY192" i="1" s="1"/>
  <c r="FV600" i="1"/>
  <c r="FU600" i="1"/>
  <c r="FW600" i="1" s="1"/>
  <c r="U600" i="1"/>
  <c r="FY600" i="1" s="1"/>
  <c r="FV236" i="1"/>
  <c r="U236" i="1"/>
  <c r="FY236" i="1" s="1"/>
  <c r="FU236" i="1"/>
  <c r="FW236" i="1" s="1"/>
  <c r="FV258" i="1"/>
  <c r="FU258" i="1"/>
  <c r="FW258" i="1" s="1"/>
  <c r="U258" i="1"/>
  <c r="FY258" i="1" s="1"/>
  <c r="FV569" i="1"/>
  <c r="U569" i="1"/>
  <c r="FY569" i="1" s="1"/>
  <c r="FU569" i="1"/>
  <c r="FW569" i="1" s="1"/>
  <c r="FV314" i="1"/>
  <c r="FU314" i="1"/>
  <c r="FW314" i="1" s="1"/>
  <c r="U314" i="1"/>
  <c r="FY314" i="1" s="1"/>
  <c r="FV42" i="1"/>
  <c r="U42" i="1"/>
  <c r="FY42" i="1" s="1"/>
  <c r="FU42" i="1"/>
  <c r="FW42" i="1" s="1"/>
  <c r="FV50" i="1"/>
  <c r="FU50" i="1"/>
  <c r="FW50" i="1" s="1"/>
  <c r="U50" i="1"/>
  <c r="FY50" i="1" s="1"/>
  <c r="FV77" i="1"/>
  <c r="FU77" i="1"/>
  <c r="FW77" i="1" s="1"/>
  <c r="U77" i="1"/>
  <c r="FY77" i="1" s="1"/>
  <c r="FV534" i="1"/>
  <c r="FU534" i="1"/>
  <c r="FW534" i="1" s="1"/>
  <c r="U534" i="1"/>
  <c r="FY534" i="1" s="1"/>
  <c r="FV97" i="1"/>
  <c r="FU97" i="1"/>
  <c r="FW97" i="1" s="1"/>
  <c r="U97" i="1"/>
  <c r="FY97" i="1" s="1"/>
  <c r="FV554" i="1"/>
  <c r="U554" i="1"/>
  <c r="FY554" i="1" s="1"/>
  <c r="FU554" i="1"/>
  <c r="FW554" i="1" s="1"/>
  <c r="FV171" i="1"/>
  <c r="FU171" i="1"/>
  <c r="FW171" i="1" s="1"/>
  <c r="U171" i="1"/>
  <c r="FY171" i="1" s="1"/>
  <c r="FV118" i="1"/>
  <c r="FU118" i="1"/>
  <c r="FW118" i="1" s="1"/>
  <c r="U118" i="1"/>
  <c r="FY118" i="1" s="1"/>
  <c r="FV172" i="1"/>
  <c r="FU172" i="1"/>
  <c r="FW172" i="1" s="1"/>
  <c r="U172" i="1"/>
  <c r="FY172" i="1" s="1"/>
  <c r="FV381" i="1"/>
  <c r="FU381" i="1"/>
  <c r="FW381" i="1" s="1"/>
  <c r="U381" i="1"/>
  <c r="FY381" i="1" s="1"/>
  <c r="FV652" i="1"/>
  <c r="U652" i="1"/>
  <c r="FY652" i="1" s="1"/>
  <c r="FU652" i="1"/>
  <c r="FW652" i="1" s="1"/>
  <c r="FV250" i="1"/>
  <c r="FU250" i="1"/>
  <c r="FW250" i="1" s="1"/>
  <c r="U250" i="1"/>
  <c r="FY250" i="1" s="1"/>
  <c r="FV599" i="1"/>
  <c r="U599" i="1"/>
  <c r="FY599" i="1" s="1"/>
  <c r="FU599" i="1"/>
  <c r="FW599" i="1" s="1"/>
  <c r="FV251" i="1"/>
  <c r="FU251" i="1"/>
  <c r="FW251" i="1" s="1"/>
  <c r="U251" i="1"/>
  <c r="FY251" i="1" s="1"/>
  <c r="FV597" i="1"/>
  <c r="U597" i="1"/>
  <c r="FY597" i="1" s="1"/>
  <c r="FU597" i="1"/>
  <c r="FW597" i="1" s="1"/>
  <c r="FV324" i="1"/>
  <c r="FU324" i="1"/>
  <c r="FW324" i="1" s="1"/>
  <c r="U324" i="1"/>
  <c r="FY324" i="1" s="1"/>
  <c r="FV350" i="1"/>
  <c r="FU350" i="1"/>
  <c r="FW350" i="1" s="1"/>
  <c r="U350" i="1"/>
  <c r="FY350" i="1" s="1"/>
  <c r="FV398" i="1"/>
  <c r="U398" i="1"/>
  <c r="FY398" i="1" s="1"/>
  <c r="FU398" i="1"/>
  <c r="FW398" i="1" s="1"/>
  <c r="FV579" i="1"/>
  <c r="FU579" i="1"/>
  <c r="FW579" i="1" s="1"/>
  <c r="U579" i="1"/>
  <c r="FY579" i="1" s="1"/>
  <c r="FV389" i="1"/>
  <c r="FU389" i="1"/>
  <c r="FW389" i="1" s="1"/>
  <c r="U389" i="1"/>
  <c r="FY389" i="1" s="1"/>
  <c r="FV79" i="1"/>
  <c r="FU79" i="1"/>
  <c r="FW79" i="1" s="1"/>
  <c r="U79" i="1"/>
  <c r="FY79" i="1" s="1"/>
  <c r="FV694" i="1"/>
  <c r="FU694" i="1"/>
  <c r="FW694" i="1" s="1"/>
  <c r="U694" i="1"/>
  <c r="FY694" i="1" s="1"/>
  <c r="FV501" i="1"/>
  <c r="U501" i="1"/>
  <c r="FY501" i="1" s="1"/>
  <c r="FU501" i="1"/>
  <c r="FW501" i="1" s="1"/>
  <c r="FV444" i="1"/>
  <c r="U444" i="1"/>
  <c r="FY444" i="1" s="1"/>
  <c r="FU444" i="1"/>
  <c r="FW444" i="1" s="1"/>
  <c r="FV319" i="1"/>
  <c r="U319" i="1"/>
  <c r="FY319" i="1" s="1"/>
  <c r="FU319" i="1"/>
  <c r="FW319" i="1" s="1"/>
  <c r="FV257" i="1"/>
  <c r="U257" i="1"/>
  <c r="FY257" i="1" s="1"/>
  <c r="FU257" i="1"/>
  <c r="FW257" i="1" s="1"/>
  <c r="FV421" i="1"/>
  <c r="FU421" i="1"/>
  <c r="FW421" i="1" s="1"/>
  <c r="U421" i="1"/>
  <c r="FY421" i="1" s="1"/>
  <c r="FV477" i="1"/>
  <c r="FU477" i="1"/>
  <c r="FW477" i="1" s="1"/>
  <c r="U477" i="1"/>
  <c r="FY477" i="1" s="1"/>
  <c r="S18" i="1"/>
  <c r="R18" i="1"/>
  <c r="FU18" i="1"/>
  <c r="U18" i="1"/>
  <c r="FY18" i="1" s="1"/>
  <c r="FX22" i="1"/>
  <c r="FZ22" i="1" s="1"/>
  <c r="GA22" i="1" s="1"/>
  <c r="O22" i="1" s="1"/>
  <c r="R22" i="1" s="1"/>
  <c r="FV18" i="1" l="1"/>
  <c r="FW18" i="1" s="1"/>
  <c r="T22" i="1"/>
  <c r="S22" i="1"/>
  <c r="FU22" i="1" l="1"/>
  <c r="U22" i="1"/>
  <c r="FY22" i="1" s="1"/>
  <c r="FT27" i="1"/>
  <c r="FQ27" i="1"/>
  <c r="FO27" i="1" s="1"/>
  <c r="FL27" i="1"/>
  <c r="FJ27" i="1" s="1"/>
  <c r="FG27" i="1"/>
  <c r="FE27" i="1" s="1"/>
  <c r="FB27" i="1"/>
  <c r="EZ27" i="1" s="1"/>
  <c r="EW27" i="1"/>
  <c r="EU27" i="1" s="1"/>
  <c r="ER27" i="1"/>
  <c r="EP27" i="1" s="1"/>
  <c r="EM27" i="1"/>
  <c r="EK27" i="1" s="1"/>
  <c r="EH27" i="1"/>
  <c r="EF27" i="1" s="1"/>
  <c r="EC27" i="1"/>
  <c r="EA27" i="1" s="1"/>
  <c r="DX27" i="1"/>
  <c r="DV27" i="1" s="1"/>
  <c r="DS27" i="1"/>
  <c r="DQ27" i="1" s="1"/>
  <c r="DN27" i="1"/>
  <c r="DL27" i="1" s="1"/>
  <c r="DI27" i="1"/>
  <c r="DG27" i="1" s="1"/>
  <c r="DD27" i="1"/>
  <c r="DB27" i="1" s="1"/>
  <c r="CY27" i="1"/>
  <c r="CW27" i="1" s="1"/>
  <c r="CT27" i="1"/>
  <c r="CR27" i="1" s="1"/>
  <c r="CO27" i="1"/>
  <c r="CM27" i="1" s="1"/>
  <c r="CJ27" i="1"/>
  <c r="CH27" i="1" s="1"/>
  <c r="CE27" i="1"/>
  <c r="CC27" i="1" s="1"/>
  <c r="BZ27" i="1"/>
  <c r="BX27" i="1" s="1"/>
  <c r="BU27" i="1"/>
  <c r="BS27" i="1" s="1"/>
  <c r="BJ27" i="1"/>
  <c r="BE27" i="1"/>
  <c r="AT27" i="1"/>
  <c r="AO27" i="1"/>
  <c r="AJ27" i="1"/>
  <c r="AE27" i="1"/>
  <c r="Z27" i="1"/>
  <c r="FT500" i="1"/>
  <c r="FQ500" i="1"/>
  <c r="FO500" i="1" s="1"/>
  <c r="FL500" i="1"/>
  <c r="FJ500" i="1" s="1"/>
  <c r="FG500" i="1"/>
  <c r="FE500" i="1" s="1"/>
  <c r="FB500" i="1"/>
  <c r="EZ500" i="1" s="1"/>
  <c r="EW500" i="1"/>
  <c r="EU500" i="1" s="1"/>
  <c r="ER500" i="1"/>
  <c r="EP500" i="1" s="1"/>
  <c r="EM500" i="1"/>
  <c r="EK500" i="1" s="1"/>
  <c r="EH500" i="1"/>
  <c r="EF500" i="1" s="1"/>
  <c r="EC500" i="1"/>
  <c r="EA500" i="1" s="1"/>
  <c r="DX500" i="1"/>
  <c r="DV500" i="1" s="1"/>
  <c r="DS500" i="1"/>
  <c r="DQ500" i="1" s="1"/>
  <c r="DN500" i="1"/>
  <c r="DL500" i="1" s="1"/>
  <c r="DI500" i="1"/>
  <c r="DG500" i="1" s="1"/>
  <c r="DD500" i="1"/>
  <c r="DB500" i="1" s="1"/>
  <c r="CY500" i="1"/>
  <c r="CW500" i="1" s="1"/>
  <c r="CT500" i="1"/>
  <c r="CR500" i="1" s="1"/>
  <c r="CO500" i="1"/>
  <c r="CM500" i="1" s="1"/>
  <c r="CJ500" i="1"/>
  <c r="CH500" i="1" s="1"/>
  <c r="CE500" i="1"/>
  <c r="CC500" i="1" s="1"/>
  <c r="BZ500" i="1"/>
  <c r="BX500" i="1" s="1"/>
  <c r="BU500" i="1"/>
  <c r="BS500" i="1" s="1"/>
  <c r="BJ500" i="1"/>
  <c r="AT500" i="1"/>
  <c r="AO500" i="1"/>
  <c r="AJ500" i="1"/>
  <c r="AE500" i="1"/>
  <c r="Z500" i="1"/>
  <c r="FT26" i="1"/>
  <c r="FQ26" i="1"/>
  <c r="FO26" i="1" s="1"/>
  <c r="FL26" i="1"/>
  <c r="FJ26" i="1" s="1"/>
  <c r="FG26" i="1"/>
  <c r="FE26" i="1" s="1"/>
  <c r="FB26" i="1"/>
  <c r="EZ26" i="1" s="1"/>
  <c r="EW26" i="1"/>
  <c r="EU26" i="1" s="1"/>
  <c r="ER26" i="1"/>
  <c r="EP26" i="1" s="1"/>
  <c r="EM26" i="1"/>
  <c r="EK26" i="1" s="1"/>
  <c r="EH26" i="1"/>
  <c r="EF26" i="1" s="1"/>
  <c r="EC26" i="1"/>
  <c r="EA26" i="1" s="1"/>
  <c r="DX26" i="1"/>
  <c r="DV26" i="1" s="1"/>
  <c r="DS26" i="1"/>
  <c r="DQ26" i="1" s="1"/>
  <c r="DN26" i="1"/>
  <c r="DL26" i="1" s="1"/>
  <c r="DI26" i="1"/>
  <c r="DG26" i="1" s="1"/>
  <c r="DD26" i="1"/>
  <c r="DB26" i="1" s="1"/>
  <c r="CY26" i="1"/>
  <c r="CW26" i="1" s="1"/>
  <c r="CT26" i="1"/>
  <c r="CR26" i="1" s="1"/>
  <c r="CO26" i="1"/>
  <c r="CM26" i="1" s="1"/>
  <c r="CJ26" i="1"/>
  <c r="CH26" i="1" s="1"/>
  <c r="CE26" i="1"/>
  <c r="CC26" i="1" s="1"/>
  <c r="BZ26" i="1"/>
  <c r="BX26" i="1" s="1"/>
  <c r="BU26" i="1"/>
  <c r="BS26" i="1" s="1"/>
  <c r="BJ26" i="1"/>
  <c r="BE26" i="1"/>
  <c r="AT26" i="1"/>
  <c r="AO26" i="1"/>
  <c r="AJ26" i="1"/>
  <c r="AE26" i="1"/>
  <c r="Z26" i="1"/>
  <c r="FT499" i="1"/>
  <c r="FQ499" i="1"/>
  <c r="FO499" i="1" s="1"/>
  <c r="FL499" i="1"/>
  <c r="FJ499" i="1" s="1"/>
  <c r="FG499" i="1"/>
  <c r="FE499" i="1" s="1"/>
  <c r="FB499" i="1"/>
  <c r="EZ499" i="1" s="1"/>
  <c r="EW499" i="1"/>
  <c r="EU499" i="1" s="1"/>
  <c r="ER499" i="1"/>
  <c r="EP499" i="1" s="1"/>
  <c r="EM499" i="1"/>
  <c r="EK499" i="1" s="1"/>
  <c r="EH499" i="1"/>
  <c r="EF499" i="1" s="1"/>
  <c r="EC499" i="1"/>
  <c r="EA499" i="1" s="1"/>
  <c r="DX499" i="1"/>
  <c r="DV499" i="1" s="1"/>
  <c r="DS499" i="1"/>
  <c r="DQ499" i="1" s="1"/>
  <c r="DN499" i="1"/>
  <c r="DL499" i="1" s="1"/>
  <c r="DI499" i="1"/>
  <c r="DG499" i="1" s="1"/>
  <c r="DD499" i="1"/>
  <c r="DB499" i="1" s="1"/>
  <c r="CY499" i="1"/>
  <c r="CW499" i="1" s="1"/>
  <c r="CT499" i="1"/>
  <c r="CR499" i="1" s="1"/>
  <c r="CO499" i="1"/>
  <c r="CM499" i="1" s="1"/>
  <c r="CJ499" i="1"/>
  <c r="CH499" i="1" s="1"/>
  <c r="CE499" i="1"/>
  <c r="CC499" i="1" s="1"/>
  <c r="BZ499" i="1"/>
  <c r="BX499" i="1" s="1"/>
  <c r="BU499" i="1"/>
  <c r="BS499" i="1" s="1"/>
  <c r="BJ499" i="1"/>
  <c r="AT499" i="1"/>
  <c r="AO499" i="1"/>
  <c r="AJ499" i="1"/>
  <c r="AE499" i="1"/>
  <c r="Z499" i="1"/>
  <c r="FV22" i="1" l="1"/>
  <c r="FW22" i="1" s="1"/>
  <c r="FX499" i="1"/>
  <c r="FZ499" i="1" s="1"/>
  <c r="GA499" i="1" s="1"/>
  <c r="O499" i="1" s="1"/>
  <c r="FX26" i="1"/>
  <c r="FX500" i="1"/>
  <c r="FX27" i="1"/>
  <c r="FZ27" i="1" s="1"/>
  <c r="GA27" i="1" s="1"/>
  <c r="O27" i="1" s="1"/>
  <c r="T27" i="1" l="1"/>
  <c r="S27" i="1"/>
  <c r="R27" i="1"/>
  <c r="FZ500" i="1"/>
  <c r="GA500" i="1" s="1"/>
  <c r="O500" i="1" s="1"/>
  <c r="FZ26" i="1"/>
  <c r="GA26" i="1" s="1"/>
  <c r="O26" i="1" s="1"/>
  <c r="R26" i="1" s="1"/>
  <c r="T499" i="1"/>
  <c r="S499" i="1"/>
  <c r="R499" i="1"/>
  <c r="FU27" i="1" l="1"/>
  <c r="U27" i="1"/>
  <c r="FY27" i="1" s="1"/>
  <c r="U499" i="1"/>
  <c r="FY499" i="1" s="1"/>
  <c r="FU499" i="1"/>
  <c r="T500" i="1"/>
  <c r="S500" i="1"/>
  <c r="R500" i="1"/>
  <c r="T26" i="1"/>
  <c r="S26" i="1"/>
  <c r="FV27" i="1" l="1"/>
  <c r="FW27" i="1" s="1"/>
  <c r="FV499" i="1"/>
  <c r="FW499" i="1" s="1"/>
  <c r="FU26" i="1"/>
  <c r="U26" i="1"/>
  <c r="FY26" i="1" s="1"/>
  <c r="FU500" i="1"/>
  <c r="U500" i="1"/>
  <c r="FY500" i="1" s="1"/>
  <c r="FV26" i="1" l="1"/>
  <c r="FW26" i="1" s="1"/>
  <c r="FV500" i="1"/>
  <c r="FW500" i="1" s="1"/>
  <c r="Z496" i="1"/>
  <c r="AE496" i="1"/>
  <c r="AJ496" i="1"/>
  <c r="AO496" i="1"/>
  <c r="AT496" i="1"/>
  <c r="BE496" i="1"/>
  <c r="BJ496" i="1"/>
  <c r="BU496" i="1"/>
  <c r="BS496" i="1" s="1"/>
  <c r="BZ496" i="1"/>
  <c r="BX496" i="1" s="1"/>
  <c r="CE496" i="1"/>
  <c r="CC496" i="1" s="1"/>
  <c r="CJ496" i="1"/>
  <c r="CH496" i="1" s="1"/>
  <c r="CO496" i="1"/>
  <c r="CM496" i="1" s="1"/>
  <c r="CT496" i="1"/>
  <c r="CR496" i="1" s="1"/>
  <c r="CY496" i="1"/>
  <c r="CW496" i="1" s="1"/>
  <c r="DD496" i="1"/>
  <c r="DB496" i="1" s="1"/>
  <c r="DI496" i="1"/>
  <c r="DG496" i="1" s="1"/>
  <c r="DN496" i="1"/>
  <c r="DL496" i="1" s="1"/>
  <c r="DS496" i="1"/>
  <c r="DQ496" i="1" s="1"/>
  <c r="DX496" i="1"/>
  <c r="DV496" i="1" s="1"/>
  <c r="EC496" i="1"/>
  <c r="EA496" i="1" s="1"/>
  <c r="EH496" i="1"/>
  <c r="EF496" i="1" s="1"/>
  <c r="EM496" i="1"/>
  <c r="EK496" i="1" s="1"/>
  <c r="ER496" i="1"/>
  <c r="EP496" i="1" s="1"/>
  <c r="EW496" i="1"/>
  <c r="EU496" i="1" s="1"/>
  <c r="FB496" i="1"/>
  <c r="EZ496" i="1" s="1"/>
  <c r="FG496" i="1"/>
  <c r="FE496" i="1" s="1"/>
  <c r="FL496" i="1"/>
  <c r="FJ496" i="1" s="1"/>
  <c r="FQ496" i="1"/>
  <c r="FO496" i="1" s="1"/>
  <c r="FT496" i="1"/>
  <c r="Z497" i="1"/>
  <c r="AE497" i="1"/>
  <c r="AJ497" i="1"/>
  <c r="AO497" i="1"/>
  <c r="AT497" i="1"/>
  <c r="BE497" i="1"/>
  <c r="BJ497" i="1"/>
  <c r="BU497" i="1"/>
  <c r="BS497" i="1" s="1"/>
  <c r="BZ497" i="1"/>
  <c r="BX497" i="1" s="1"/>
  <c r="CE497" i="1"/>
  <c r="CC497" i="1" s="1"/>
  <c r="CJ497" i="1"/>
  <c r="CH497" i="1" s="1"/>
  <c r="CO497" i="1"/>
  <c r="CM497" i="1" s="1"/>
  <c r="CT497" i="1"/>
  <c r="CR497" i="1" s="1"/>
  <c r="CY497" i="1"/>
  <c r="CW497" i="1" s="1"/>
  <c r="DD497" i="1"/>
  <c r="DB497" i="1" s="1"/>
  <c r="DI497" i="1"/>
  <c r="DG497" i="1" s="1"/>
  <c r="DN497" i="1"/>
  <c r="DL497" i="1" s="1"/>
  <c r="DS497" i="1"/>
  <c r="DQ497" i="1" s="1"/>
  <c r="DX497" i="1"/>
  <c r="DV497" i="1" s="1"/>
  <c r="EC497" i="1"/>
  <c r="EA497" i="1" s="1"/>
  <c r="EH497" i="1"/>
  <c r="EF497" i="1" s="1"/>
  <c r="EM497" i="1"/>
  <c r="EK497" i="1" s="1"/>
  <c r="ER497" i="1"/>
  <c r="EP497" i="1" s="1"/>
  <c r="EW497" i="1"/>
  <c r="EU497" i="1" s="1"/>
  <c r="FB497" i="1"/>
  <c r="EZ497" i="1" s="1"/>
  <c r="FG497" i="1"/>
  <c r="FE497" i="1" s="1"/>
  <c r="FL497" i="1"/>
  <c r="FJ497" i="1" s="1"/>
  <c r="FQ497" i="1"/>
  <c r="FO497" i="1" s="1"/>
  <c r="FT497" i="1"/>
  <c r="Z23" i="1"/>
  <c r="AE23" i="1"/>
  <c r="AJ23" i="1"/>
  <c r="AO23" i="1"/>
  <c r="AT23" i="1"/>
  <c r="BJ23" i="1"/>
  <c r="BU23" i="1"/>
  <c r="BS23" i="1" s="1"/>
  <c r="BZ23" i="1"/>
  <c r="BX23" i="1" s="1"/>
  <c r="CE23" i="1"/>
  <c r="CC23" i="1" s="1"/>
  <c r="CJ23" i="1"/>
  <c r="CH23" i="1" s="1"/>
  <c r="CO23" i="1"/>
  <c r="CM23" i="1" s="1"/>
  <c r="CT23" i="1"/>
  <c r="CR23" i="1" s="1"/>
  <c r="CY23" i="1"/>
  <c r="CW23" i="1" s="1"/>
  <c r="DD23" i="1"/>
  <c r="DB23" i="1" s="1"/>
  <c r="DI23" i="1"/>
  <c r="DG23" i="1" s="1"/>
  <c r="DN23" i="1"/>
  <c r="DL23" i="1" s="1"/>
  <c r="DS23" i="1"/>
  <c r="DQ23" i="1" s="1"/>
  <c r="DX23" i="1"/>
  <c r="DV23" i="1" s="1"/>
  <c r="EC23" i="1"/>
  <c r="EA23" i="1" s="1"/>
  <c r="EH23" i="1"/>
  <c r="EF23" i="1" s="1"/>
  <c r="EM23" i="1"/>
  <c r="EK23" i="1" s="1"/>
  <c r="ER23" i="1"/>
  <c r="EP23" i="1" s="1"/>
  <c r="EW23" i="1"/>
  <c r="EU23" i="1" s="1"/>
  <c r="FB23" i="1"/>
  <c r="EZ23" i="1" s="1"/>
  <c r="FG23" i="1"/>
  <c r="FE23" i="1" s="1"/>
  <c r="FL23" i="1"/>
  <c r="FJ23" i="1" s="1"/>
  <c r="FQ23" i="1"/>
  <c r="FO23" i="1" s="1"/>
  <c r="FT23" i="1"/>
  <c r="Z24" i="1"/>
  <c r="AE24" i="1"/>
  <c r="AJ24" i="1"/>
  <c r="AO24" i="1"/>
  <c r="AT24" i="1"/>
  <c r="BJ24" i="1"/>
  <c r="BU24" i="1"/>
  <c r="BS24" i="1" s="1"/>
  <c r="BZ24" i="1"/>
  <c r="BX24" i="1" s="1"/>
  <c r="CE24" i="1"/>
  <c r="CC24" i="1" s="1"/>
  <c r="CJ24" i="1"/>
  <c r="CH24" i="1" s="1"/>
  <c r="CO24" i="1"/>
  <c r="CM24" i="1" s="1"/>
  <c r="CT24" i="1"/>
  <c r="CR24" i="1" s="1"/>
  <c r="CY24" i="1"/>
  <c r="CW24" i="1" s="1"/>
  <c r="DD24" i="1"/>
  <c r="DB24" i="1" s="1"/>
  <c r="DI24" i="1"/>
  <c r="DG24" i="1" s="1"/>
  <c r="DN24" i="1"/>
  <c r="DL24" i="1" s="1"/>
  <c r="DS24" i="1"/>
  <c r="DQ24" i="1" s="1"/>
  <c r="DX24" i="1"/>
  <c r="DV24" i="1" s="1"/>
  <c r="EC24" i="1"/>
  <c r="EA24" i="1" s="1"/>
  <c r="EH24" i="1"/>
  <c r="EF24" i="1" s="1"/>
  <c r="EM24" i="1"/>
  <c r="EK24" i="1" s="1"/>
  <c r="ER24" i="1"/>
  <c r="EP24" i="1" s="1"/>
  <c r="EW24" i="1"/>
  <c r="EU24" i="1" s="1"/>
  <c r="FB24" i="1"/>
  <c r="EZ24" i="1" s="1"/>
  <c r="FG24" i="1"/>
  <c r="FE24" i="1" s="1"/>
  <c r="FL24" i="1"/>
  <c r="FJ24" i="1" s="1"/>
  <c r="FQ24" i="1"/>
  <c r="FO24" i="1" s="1"/>
  <c r="FT24" i="1"/>
  <c r="Z25" i="1"/>
  <c r="AE25" i="1"/>
  <c r="AJ25" i="1"/>
  <c r="AO25" i="1"/>
  <c r="AT25" i="1"/>
  <c r="BE25" i="1"/>
  <c r="BJ25" i="1"/>
  <c r="BU25" i="1"/>
  <c r="BS25" i="1" s="1"/>
  <c r="BZ25" i="1"/>
  <c r="BX25" i="1" s="1"/>
  <c r="CE25" i="1"/>
  <c r="CC25" i="1" s="1"/>
  <c r="CJ25" i="1"/>
  <c r="CH25" i="1" s="1"/>
  <c r="CO25" i="1"/>
  <c r="CM25" i="1" s="1"/>
  <c r="CT25" i="1"/>
  <c r="CR25" i="1" s="1"/>
  <c r="CY25" i="1"/>
  <c r="CW25" i="1" s="1"/>
  <c r="DD25" i="1"/>
  <c r="DB25" i="1" s="1"/>
  <c r="DI25" i="1"/>
  <c r="DG25" i="1" s="1"/>
  <c r="DN25" i="1"/>
  <c r="DL25" i="1" s="1"/>
  <c r="DS25" i="1"/>
  <c r="DQ25" i="1" s="1"/>
  <c r="DX25" i="1"/>
  <c r="DV25" i="1" s="1"/>
  <c r="EC25" i="1"/>
  <c r="EA25" i="1" s="1"/>
  <c r="EH25" i="1"/>
  <c r="EF25" i="1" s="1"/>
  <c r="EM25" i="1"/>
  <c r="EK25" i="1" s="1"/>
  <c r="ER25" i="1"/>
  <c r="EP25" i="1" s="1"/>
  <c r="EW25" i="1"/>
  <c r="EU25" i="1" s="1"/>
  <c r="FB25" i="1"/>
  <c r="EZ25" i="1" s="1"/>
  <c r="FG25" i="1"/>
  <c r="FE25" i="1" s="1"/>
  <c r="FL25" i="1"/>
  <c r="FJ25" i="1" s="1"/>
  <c r="FQ25" i="1"/>
  <c r="FO25" i="1" s="1"/>
  <c r="FT25" i="1"/>
  <c r="FT21" i="1"/>
  <c r="FQ21" i="1"/>
  <c r="FO21" i="1" s="1"/>
  <c r="FL21" i="1"/>
  <c r="FJ21" i="1" s="1"/>
  <c r="FG21" i="1"/>
  <c r="FE21" i="1" s="1"/>
  <c r="FB21" i="1"/>
  <c r="EZ21" i="1" s="1"/>
  <c r="EW21" i="1"/>
  <c r="EU21" i="1" s="1"/>
  <c r="ER21" i="1"/>
  <c r="EP21" i="1" s="1"/>
  <c r="EM21" i="1"/>
  <c r="EK21" i="1" s="1"/>
  <c r="EH21" i="1"/>
  <c r="EF21" i="1" s="1"/>
  <c r="EC21" i="1"/>
  <c r="EA21" i="1" s="1"/>
  <c r="DX21" i="1"/>
  <c r="DV21" i="1" s="1"/>
  <c r="DS21" i="1"/>
  <c r="DQ21" i="1" s="1"/>
  <c r="DN21" i="1"/>
  <c r="DL21" i="1" s="1"/>
  <c r="DI21" i="1"/>
  <c r="DG21" i="1" s="1"/>
  <c r="DD21" i="1"/>
  <c r="DB21" i="1" s="1"/>
  <c r="CY21" i="1"/>
  <c r="CW21" i="1" s="1"/>
  <c r="CT21" i="1"/>
  <c r="CR21" i="1" s="1"/>
  <c r="CO21" i="1"/>
  <c r="CM21" i="1" s="1"/>
  <c r="CJ21" i="1"/>
  <c r="CH21" i="1" s="1"/>
  <c r="CE21" i="1"/>
  <c r="CC21" i="1" s="1"/>
  <c r="BZ21" i="1"/>
  <c r="BX21" i="1" s="1"/>
  <c r="BU21" i="1"/>
  <c r="BS21" i="1" s="1"/>
  <c r="BJ21" i="1"/>
  <c r="AT21" i="1"/>
  <c r="AO21" i="1"/>
  <c r="AJ21" i="1"/>
  <c r="AE21" i="1"/>
  <c r="Z21" i="1"/>
  <c r="FT20" i="1"/>
  <c r="FQ20" i="1"/>
  <c r="FO20" i="1" s="1"/>
  <c r="FL20" i="1"/>
  <c r="FJ20" i="1" s="1"/>
  <c r="FG20" i="1"/>
  <c r="FE20" i="1" s="1"/>
  <c r="FB20" i="1"/>
  <c r="EZ20" i="1" s="1"/>
  <c r="EW20" i="1"/>
  <c r="EU20" i="1" s="1"/>
  <c r="ER20" i="1"/>
  <c r="EP20" i="1" s="1"/>
  <c r="EM20" i="1"/>
  <c r="EK20" i="1" s="1"/>
  <c r="EH20" i="1"/>
  <c r="EF20" i="1" s="1"/>
  <c r="EC20" i="1"/>
  <c r="EA20" i="1" s="1"/>
  <c r="DX20" i="1"/>
  <c r="DV20" i="1" s="1"/>
  <c r="DS20" i="1"/>
  <c r="DQ20" i="1" s="1"/>
  <c r="DN20" i="1"/>
  <c r="DL20" i="1" s="1"/>
  <c r="DI20" i="1"/>
  <c r="DG20" i="1" s="1"/>
  <c r="DD20" i="1"/>
  <c r="DB20" i="1" s="1"/>
  <c r="CY20" i="1"/>
  <c r="CW20" i="1" s="1"/>
  <c r="CT20" i="1"/>
  <c r="CR20" i="1" s="1"/>
  <c r="CO20" i="1"/>
  <c r="CM20" i="1" s="1"/>
  <c r="CJ20" i="1"/>
  <c r="CH20" i="1" s="1"/>
  <c r="CE20" i="1"/>
  <c r="CC20" i="1" s="1"/>
  <c r="BZ20" i="1"/>
  <c r="BX20" i="1" s="1"/>
  <c r="BU20" i="1"/>
  <c r="BS20" i="1" s="1"/>
  <c r="BJ20" i="1"/>
  <c r="BE20" i="1"/>
  <c r="AT20" i="1"/>
  <c r="AO20" i="1"/>
  <c r="AJ20" i="1"/>
  <c r="AE20" i="1"/>
  <c r="Z20" i="1"/>
  <c r="FT19" i="1"/>
  <c r="FQ19" i="1"/>
  <c r="FO19" i="1" s="1"/>
  <c r="FL19" i="1"/>
  <c r="FJ19" i="1" s="1"/>
  <c r="FG19" i="1"/>
  <c r="FE19" i="1" s="1"/>
  <c r="FB19" i="1"/>
  <c r="EZ19" i="1" s="1"/>
  <c r="EW19" i="1"/>
  <c r="EU19" i="1" s="1"/>
  <c r="ER19" i="1"/>
  <c r="EP19" i="1" s="1"/>
  <c r="EM19" i="1"/>
  <c r="EK19" i="1" s="1"/>
  <c r="EH19" i="1"/>
  <c r="EF19" i="1" s="1"/>
  <c r="EC19" i="1"/>
  <c r="EA19" i="1" s="1"/>
  <c r="DX19" i="1"/>
  <c r="DV19" i="1" s="1"/>
  <c r="DS19" i="1"/>
  <c r="DQ19" i="1" s="1"/>
  <c r="DN19" i="1"/>
  <c r="DL19" i="1" s="1"/>
  <c r="DI19" i="1"/>
  <c r="DG19" i="1" s="1"/>
  <c r="DD19" i="1"/>
  <c r="DB19" i="1" s="1"/>
  <c r="CY19" i="1"/>
  <c r="CW19" i="1" s="1"/>
  <c r="CT19" i="1"/>
  <c r="CR19" i="1" s="1"/>
  <c r="CO19" i="1"/>
  <c r="CM19" i="1" s="1"/>
  <c r="CJ19" i="1"/>
  <c r="CH19" i="1" s="1"/>
  <c r="CE19" i="1"/>
  <c r="CC19" i="1" s="1"/>
  <c r="BZ19" i="1"/>
  <c r="BX19" i="1" s="1"/>
  <c r="BU19" i="1"/>
  <c r="BS19" i="1" s="1"/>
  <c r="BJ19" i="1"/>
  <c r="BE19" i="1"/>
  <c r="AT19" i="1"/>
  <c r="AO19" i="1"/>
  <c r="AJ19" i="1"/>
  <c r="AE19" i="1"/>
  <c r="Z19" i="1"/>
  <c r="FT17" i="1"/>
  <c r="FQ17" i="1"/>
  <c r="FO17" i="1" s="1"/>
  <c r="FL17" i="1"/>
  <c r="FJ17" i="1" s="1"/>
  <c r="FG17" i="1"/>
  <c r="FE17" i="1" s="1"/>
  <c r="FB17" i="1"/>
  <c r="EZ17" i="1" s="1"/>
  <c r="EW17" i="1"/>
  <c r="EU17" i="1" s="1"/>
  <c r="ER17" i="1"/>
  <c r="EP17" i="1" s="1"/>
  <c r="EM17" i="1"/>
  <c r="EK17" i="1" s="1"/>
  <c r="EH17" i="1"/>
  <c r="EF17" i="1" s="1"/>
  <c r="EC17" i="1"/>
  <c r="EA17" i="1" s="1"/>
  <c r="DX17" i="1"/>
  <c r="DV17" i="1" s="1"/>
  <c r="DS17" i="1"/>
  <c r="DQ17" i="1" s="1"/>
  <c r="DN17" i="1"/>
  <c r="DL17" i="1" s="1"/>
  <c r="DI17" i="1"/>
  <c r="DG17" i="1" s="1"/>
  <c r="DD17" i="1"/>
  <c r="DB17" i="1" s="1"/>
  <c r="CY17" i="1"/>
  <c r="CW17" i="1" s="1"/>
  <c r="CT17" i="1"/>
  <c r="CR17" i="1" s="1"/>
  <c r="CO17" i="1"/>
  <c r="CM17" i="1" s="1"/>
  <c r="CJ17" i="1"/>
  <c r="CH17" i="1" s="1"/>
  <c r="CE17" i="1"/>
  <c r="CC17" i="1" s="1"/>
  <c r="BZ17" i="1"/>
  <c r="BX17" i="1" s="1"/>
  <c r="BU17" i="1"/>
  <c r="BS17" i="1" s="1"/>
  <c r="BJ17" i="1"/>
  <c r="BE17" i="1"/>
  <c r="AT17" i="1"/>
  <c r="AO17" i="1"/>
  <c r="AJ17" i="1"/>
  <c r="AE17" i="1"/>
  <c r="Z17" i="1"/>
  <c r="FQ16" i="1"/>
  <c r="FO16" i="1" s="1"/>
  <c r="FL16" i="1"/>
  <c r="FJ16" i="1" s="1"/>
  <c r="FG16" i="1"/>
  <c r="FE16" i="1" s="1"/>
  <c r="FB16" i="1"/>
  <c r="EZ16" i="1" s="1"/>
  <c r="EW16" i="1"/>
  <c r="EU16" i="1" s="1"/>
  <c r="ER16" i="1"/>
  <c r="EP16" i="1" s="1"/>
  <c r="EM16" i="1"/>
  <c r="EK16" i="1" s="1"/>
  <c r="EH16" i="1"/>
  <c r="EF16" i="1" s="1"/>
  <c r="EC16" i="1"/>
  <c r="EA16" i="1" s="1"/>
  <c r="DX16" i="1"/>
  <c r="DV16" i="1" s="1"/>
  <c r="DS16" i="1"/>
  <c r="DQ16" i="1" s="1"/>
  <c r="DN16" i="1"/>
  <c r="DL16" i="1" s="1"/>
  <c r="DI16" i="1"/>
  <c r="DG16" i="1" s="1"/>
  <c r="DD16" i="1"/>
  <c r="DB16" i="1" s="1"/>
  <c r="CY16" i="1"/>
  <c r="CW16" i="1" s="1"/>
  <c r="CT16" i="1"/>
  <c r="CR16" i="1" s="1"/>
  <c r="CO16" i="1"/>
  <c r="CM16" i="1" s="1"/>
  <c r="CJ16" i="1"/>
  <c r="CH16" i="1" s="1"/>
  <c r="CE16" i="1"/>
  <c r="CC16" i="1" s="1"/>
  <c r="BZ16" i="1"/>
  <c r="BX16" i="1" s="1"/>
  <c r="BU16" i="1"/>
  <c r="BS16" i="1" s="1"/>
  <c r="BJ16" i="1"/>
  <c r="BE16" i="1"/>
  <c r="AT16" i="1"/>
  <c r="AO16" i="1"/>
  <c r="AJ16" i="1"/>
  <c r="AE16" i="1"/>
  <c r="Z16" i="1"/>
  <c r="FQ495" i="1"/>
  <c r="FO495" i="1" s="1"/>
  <c r="FL495" i="1"/>
  <c r="FJ495" i="1" s="1"/>
  <c r="FG495" i="1"/>
  <c r="FE495" i="1" s="1"/>
  <c r="FB495" i="1"/>
  <c r="EZ495" i="1" s="1"/>
  <c r="EW495" i="1"/>
  <c r="EU495" i="1" s="1"/>
  <c r="ER495" i="1"/>
  <c r="EP495" i="1" s="1"/>
  <c r="EM495" i="1"/>
  <c r="EK495" i="1" s="1"/>
  <c r="EH495" i="1"/>
  <c r="EF495" i="1" s="1"/>
  <c r="EC495" i="1"/>
  <c r="EA495" i="1" s="1"/>
  <c r="DX495" i="1"/>
  <c r="DV495" i="1" s="1"/>
  <c r="DS495" i="1"/>
  <c r="DQ495" i="1" s="1"/>
  <c r="DN495" i="1"/>
  <c r="DL495" i="1" s="1"/>
  <c r="DI495" i="1"/>
  <c r="DG495" i="1" s="1"/>
  <c r="DD495" i="1"/>
  <c r="DB495" i="1" s="1"/>
  <c r="CY495" i="1"/>
  <c r="CW495" i="1" s="1"/>
  <c r="CT495" i="1"/>
  <c r="CR495" i="1" s="1"/>
  <c r="CO495" i="1"/>
  <c r="CM495" i="1" s="1"/>
  <c r="CJ495" i="1"/>
  <c r="CH495" i="1" s="1"/>
  <c r="CE495" i="1"/>
  <c r="CC495" i="1" s="1"/>
  <c r="BZ495" i="1"/>
  <c r="BX495" i="1" s="1"/>
  <c r="BU495" i="1"/>
  <c r="BS495" i="1" s="1"/>
  <c r="BJ495" i="1"/>
  <c r="AT495" i="1"/>
  <c r="AO495" i="1"/>
  <c r="AJ495" i="1"/>
  <c r="AE495" i="1"/>
  <c r="Z495" i="1"/>
  <c r="FQ15" i="1"/>
  <c r="FO15" i="1" s="1"/>
  <c r="FL15" i="1"/>
  <c r="FJ15" i="1" s="1"/>
  <c r="FG15" i="1"/>
  <c r="FE15" i="1" s="1"/>
  <c r="FB15" i="1"/>
  <c r="EZ15" i="1" s="1"/>
  <c r="EW15" i="1"/>
  <c r="EU15" i="1" s="1"/>
  <c r="ER15" i="1"/>
  <c r="EP15" i="1" s="1"/>
  <c r="EM15" i="1"/>
  <c r="EK15" i="1" s="1"/>
  <c r="EH15" i="1"/>
  <c r="EF15" i="1" s="1"/>
  <c r="EC15" i="1"/>
  <c r="EA15" i="1" s="1"/>
  <c r="DX15" i="1"/>
  <c r="DV15" i="1" s="1"/>
  <c r="DS15" i="1"/>
  <c r="DQ15" i="1" s="1"/>
  <c r="DN15" i="1"/>
  <c r="DL15" i="1" s="1"/>
  <c r="DI15" i="1"/>
  <c r="DG15" i="1" s="1"/>
  <c r="DD15" i="1"/>
  <c r="DB15" i="1" s="1"/>
  <c r="CY15" i="1"/>
  <c r="CW15" i="1" s="1"/>
  <c r="CT15" i="1"/>
  <c r="CR15" i="1" s="1"/>
  <c r="CO15" i="1"/>
  <c r="CM15" i="1" s="1"/>
  <c r="CJ15" i="1"/>
  <c r="CH15" i="1" s="1"/>
  <c r="CE15" i="1"/>
  <c r="CC15" i="1" s="1"/>
  <c r="BZ15" i="1"/>
  <c r="BX15" i="1" s="1"/>
  <c r="BU15" i="1"/>
  <c r="BS15" i="1" s="1"/>
  <c r="BJ15" i="1"/>
  <c r="BE15" i="1"/>
  <c r="AT15" i="1"/>
  <c r="AO15" i="1"/>
  <c r="AJ15" i="1"/>
  <c r="AE15" i="1"/>
  <c r="Z15" i="1"/>
  <c r="FQ14" i="1"/>
  <c r="FO14" i="1" s="1"/>
  <c r="FL14" i="1"/>
  <c r="FJ14" i="1" s="1"/>
  <c r="FG14" i="1"/>
  <c r="FE14" i="1" s="1"/>
  <c r="FB14" i="1"/>
  <c r="EZ14" i="1" s="1"/>
  <c r="EW14" i="1"/>
  <c r="EU14" i="1" s="1"/>
  <c r="ER14" i="1"/>
  <c r="EP14" i="1" s="1"/>
  <c r="EM14" i="1"/>
  <c r="EK14" i="1" s="1"/>
  <c r="EH14" i="1"/>
  <c r="EF14" i="1" s="1"/>
  <c r="EC14" i="1"/>
  <c r="EA14" i="1" s="1"/>
  <c r="DX14" i="1"/>
  <c r="DV14" i="1" s="1"/>
  <c r="DS14" i="1"/>
  <c r="DQ14" i="1" s="1"/>
  <c r="DN14" i="1"/>
  <c r="DL14" i="1" s="1"/>
  <c r="DI14" i="1"/>
  <c r="DG14" i="1" s="1"/>
  <c r="DD14" i="1"/>
  <c r="DB14" i="1" s="1"/>
  <c r="CY14" i="1"/>
  <c r="CW14" i="1" s="1"/>
  <c r="CT14" i="1"/>
  <c r="CR14" i="1" s="1"/>
  <c r="CO14" i="1"/>
  <c r="CM14" i="1" s="1"/>
  <c r="CJ14" i="1"/>
  <c r="CH14" i="1" s="1"/>
  <c r="CE14" i="1"/>
  <c r="CC14" i="1" s="1"/>
  <c r="BZ14" i="1"/>
  <c r="BX14" i="1" s="1"/>
  <c r="BU14" i="1"/>
  <c r="BS14" i="1" s="1"/>
  <c r="BJ14" i="1"/>
  <c r="BE14" i="1"/>
  <c r="AT14" i="1"/>
  <c r="AO14" i="1"/>
  <c r="AJ14" i="1"/>
  <c r="AE14" i="1"/>
  <c r="Z14" i="1"/>
  <c r="FQ13" i="1"/>
  <c r="FO13" i="1" s="1"/>
  <c r="FL13" i="1"/>
  <c r="FJ13" i="1" s="1"/>
  <c r="FG13" i="1"/>
  <c r="FE13" i="1" s="1"/>
  <c r="FB13" i="1"/>
  <c r="EZ13" i="1" s="1"/>
  <c r="EW13" i="1"/>
  <c r="EU13" i="1" s="1"/>
  <c r="ER13" i="1"/>
  <c r="EP13" i="1" s="1"/>
  <c r="EM13" i="1"/>
  <c r="EK13" i="1" s="1"/>
  <c r="EH13" i="1"/>
  <c r="EF13" i="1" s="1"/>
  <c r="EC13" i="1"/>
  <c r="EA13" i="1" s="1"/>
  <c r="DX13" i="1"/>
  <c r="DV13" i="1" s="1"/>
  <c r="DS13" i="1"/>
  <c r="DQ13" i="1" s="1"/>
  <c r="DN13" i="1"/>
  <c r="DL13" i="1" s="1"/>
  <c r="DI13" i="1"/>
  <c r="DG13" i="1" s="1"/>
  <c r="DD13" i="1"/>
  <c r="DB13" i="1" s="1"/>
  <c r="CY13" i="1"/>
  <c r="CW13" i="1" s="1"/>
  <c r="CT13" i="1"/>
  <c r="CR13" i="1" s="1"/>
  <c r="CO13" i="1"/>
  <c r="CM13" i="1" s="1"/>
  <c r="CJ13" i="1"/>
  <c r="CH13" i="1" s="1"/>
  <c r="CE13" i="1"/>
  <c r="CC13" i="1" s="1"/>
  <c r="BZ13" i="1"/>
  <c r="BX13" i="1" s="1"/>
  <c r="BU13" i="1"/>
  <c r="BS13" i="1" s="1"/>
  <c r="BJ13" i="1"/>
  <c r="AT13" i="1"/>
  <c r="AO13" i="1"/>
  <c r="AJ13" i="1"/>
  <c r="AE13" i="1"/>
  <c r="Z13" i="1"/>
  <c r="FQ494" i="1"/>
  <c r="FO494" i="1" s="1"/>
  <c r="FL494" i="1"/>
  <c r="FJ494" i="1" s="1"/>
  <c r="FG494" i="1"/>
  <c r="FE494" i="1" s="1"/>
  <c r="FB494" i="1"/>
  <c r="EZ494" i="1" s="1"/>
  <c r="EW494" i="1"/>
  <c r="EU494" i="1" s="1"/>
  <c r="ER494" i="1"/>
  <c r="EP494" i="1" s="1"/>
  <c r="EM494" i="1"/>
  <c r="EK494" i="1" s="1"/>
  <c r="EH494" i="1"/>
  <c r="EF494" i="1" s="1"/>
  <c r="EC494" i="1"/>
  <c r="EA494" i="1" s="1"/>
  <c r="DX494" i="1"/>
  <c r="DV494" i="1" s="1"/>
  <c r="DS494" i="1"/>
  <c r="DQ494" i="1" s="1"/>
  <c r="DN494" i="1"/>
  <c r="DL494" i="1" s="1"/>
  <c r="DI494" i="1"/>
  <c r="DG494" i="1" s="1"/>
  <c r="DD494" i="1"/>
  <c r="DB494" i="1" s="1"/>
  <c r="CY494" i="1"/>
  <c r="CW494" i="1" s="1"/>
  <c r="CT494" i="1"/>
  <c r="CR494" i="1" s="1"/>
  <c r="CO494" i="1"/>
  <c r="CM494" i="1" s="1"/>
  <c r="CJ494" i="1"/>
  <c r="CH494" i="1" s="1"/>
  <c r="CE494" i="1"/>
  <c r="CC494" i="1" s="1"/>
  <c r="BZ494" i="1"/>
  <c r="BX494" i="1" s="1"/>
  <c r="BU494" i="1"/>
  <c r="BS494" i="1" s="1"/>
  <c r="BJ494" i="1"/>
  <c r="AT494" i="1"/>
  <c r="AO494" i="1"/>
  <c r="AJ494" i="1"/>
  <c r="AE494" i="1"/>
  <c r="Z494" i="1"/>
  <c r="FQ12" i="1"/>
  <c r="FO12" i="1" s="1"/>
  <c r="FL12" i="1"/>
  <c r="FJ12" i="1" s="1"/>
  <c r="FG12" i="1"/>
  <c r="FE12" i="1" s="1"/>
  <c r="FB12" i="1"/>
  <c r="EZ12" i="1" s="1"/>
  <c r="EW12" i="1"/>
  <c r="EU12" i="1" s="1"/>
  <c r="ER12" i="1"/>
  <c r="EP12" i="1" s="1"/>
  <c r="EM12" i="1"/>
  <c r="EK12" i="1" s="1"/>
  <c r="EH12" i="1"/>
  <c r="EF12" i="1" s="1"/>
  <c r="EC12" i="1"/>
  <c r="EA12" i="1" s="1"/>
  <c r="DX12" i="1"/>
  <c r="DV12" i="1" s="1"/>
  <c r="DS12" i="1"/>
  <c r="DQ12" i="1" s="1"/>
  <c r="DN12" i="1"/>
  <c r="DL12" i="1" s="1"/>
  <c r="DI12" i="1"/>
  <c r="DG12" i="1" s="1"/>
  <c r="DD12" i="1"/>
  <c r="DB12" i="1" s="1"/>
  <c r="CY12" i="1"/>
  <c r="CW12" i="1" s="1"/>
  <c r="CT12" i="1"/>
  <c r="CR12" i="1" s="1"/>
  <c r="CO12" i="1"/>
  <c r="CM12" i="1" s="1"/>
  <c r="CJ12" i="1"/>
  <c r="CH12" i="1" s="1"/>
  <c r="CE12" i="1"/>
  <c r="CC12" i="1" s="1"/>
  <c r="BZ12" i="1"/>
  <c r="BX12" i="1" s="1"/>
  <c r="BU12" i="1"/>
  <c r="BS12" i="1" s="1"/>
  <c r="BJ12" i="1"/>
  <c r="BE12" i="1"/>
  <c r="AT12" i="1"/>
  <c r="AO12" i="1"/>
  <c r="AJ12" i="1"/>
  <c r="AE12" i="1"/>
  <c r="Z12" i="1"/>
  <c r="FX15" i="1" l="1"/>
  <c r="FZ15" i="1" s="1"/>
  <c r="GA15" i="1" s="1"/>
  <c r="O15" i="1" s="1"/>
  <c r="FX12" i="1"/>
  <c r="FZ12" i="1" s="1"/>
  <c r="GA12" i="1" s="1"/>
  <c r="O12" i="1" s="1"/>
  <c r="FX14" i="1"/>
  <c r="FZ14" i="1" s="1"/>
  <c r="GA14" i="1" s="1"/>
  <c r="FX495" i="1"/>
  <c r="FZ495" i="1" s="1"/>
  <c r="GA495" i="1" s="1"/>
  <c r="O495" i="1" s="1"/>
  <c r="FX494" i="1"/>
  <c r="FZ494" i="1" s="1"/>
  <c r="GA494" i="1" s="1"/>
  <c r="O494" i="1" s="1"/>
  <c r="FX13" i="1"/>
  <c r="FZ13" i="1" s="1"/>
  <c r="GA13" i="1" s="1"/>
  <c r="O13" i="1" s="1"/>
  <c r="FX16" i="1"/>
  <c r="FZ16" i="1" s="1"/>
  <c r="GA16" i="1" s="1"/>
  <c r="FX24" i="1"/>
  <c r="FZ24" i="1" s="1"/>
  <c r="GA24" i="1" s="1"/>
  <c r="O24" i="1" s="1"/>
  <c r="FX23" i="1"/>
  <c r="FZ23" i="1" s="1"/>
  <c r="GA23" i="1" s="1"/>
  <c r="O23" i="1" s="1"/>
  <c r="R23" i="1" s="1"/>
  <c r="FX497" i="1"/>
  <c r="FX25" i="1"/>
  <c r="FX496" i="1"/>
  <c r="FX20" i="1"/>
  <c r="FZ20" i="1" s="1"/>
  <c r="GA20" i="1" s="1"/>
  <c r="O20" i="1" s="1"/>
  <c r="FX17" i="1"/>
  <c r="FZ17" i="1" s="1"/>
  <c r="GA17" i="1" s="1"/>
  <c r="O17" i="1" s="1"/>
  <c r="T17" i="1" s="1"/>
  <c r="FX21" i="1"/>
  <c r="FX19" i="1"/>
  <c r="FZ19" i="1" s="1"/>
  <c r="GA19" i="1" s="1"/>
  <c r="O19" i="1" s="1"/>
  <c r="T20" i="1" l="1"/>
  <c r="U20" i="1" s="1"/>
  <c r="FY20" i="1" s="1"/>
  <c r="R20" i="1"/>
  <c r="FZ497" i="1"/>
  <c r="GA497" i="1" s="1"/>
  <c r="O497" i="1" s="1"/>
  <c r="R497" i="1" s="1"/>
  <c r="U17" i="1"/>
  <c r="FY17" i="1" s="1"/>
  <c r="FU17" i="1"/>
  <c r="FZ496" i="1"/>
  <c r="GA496" i="1" s="1"/>
  <c r="O496" i="1" s="1"/>
  <c r="S17" i="1"/>
  <c r="FZ25" i="1"/>
  <c r="GA25" i="1" s="1"/>
  <c r="O25" i="1" s="1"/>
  <c r="R25" i="1" s="1"/>
  <c r="R17" i="1"/>
  <c r="S20" i="1"/>
  <c r="T23" i="1"/>
  <c r="S23" i="1"/>
  <c r="S24" i="1"/>
  <c r="T24" i="1"/>
  <c r="R24" i="1"/>
  <c r="T19" i="1"/>
  <c r="S19" i="1"/>
  <c r="R19" i="1"/>
  <c r="T494" i="1"/>
  <c r="S494" i="1"/>
  <c r="R494" i="1"/>
  <c r="T495" i="1"/>
  <c r="S495" i="1"/>
  <c r="R495" i="1"/>
  <c r="O16" i="1"/>
  <c r="R16" i="1" s="1"/>
  <c r="T15" i="1"/>
  <c r="S15" i="1"/>
  <c r="R15" i="1"/>
  <c r="O14" i="1"/>
  <c r="FZ21" i="1"/>
  <c r="GA21" i="1" s="1"/>
  <c r="O21" i="1" s="1"/>
  <c r="T12" i="1"/>
  <c r="S12" i="1"/>
  <c r="R12" i="1"/>
  <c r="T13" i="1"/>
  <c r="S13" i="1"/>
  <c r="R13" i="1"/>
  <c r="FU20" i="1" l="1"/>
  <c r="S496" i="1"/>
  <c r="R496" i="1"/>
  <c r="FU495" i="1"/>
  <c r="FU15" i="1"/>
  <c r="FU13" i="1"/>
  <c r="FU12" i="1"/>
  <c r="FU494" i="1"/>
  <c r="FV17" i="1"/>
  <c r="FW17" i="1" s="1"/>
  <c r="FV20" i="1"/>
  <c r="FU24" i="1"/>
  <c r="U24" i="1"/>
  <c r="FY24" i="1" s="1"/>
  <c r="FU23" i="1"/>
  <c r="U23" i="1"/>
  <c r="FY23" i="1" s="1"/>
  <c r="T25" i="1"/>
  <c r="S497" i="1"/>
  <c r="T497" i="1"/>
  <c r="U19" i="1"/>
  <c r="FY19" i="1" s="1"/>
  <c r="FU19" i="1"/>
  <c r="T496" i="1"/>
  <c r="S25" i="1"/>
  <c r="U495" i="1"/>
  <c r="FY495" i="1" s="1"/>
  <c r="U15" i="1"/>
  <c r="FY15" i="1" s="1"/>
  <c r="U13" i="1"/>
  <c r="FY13" i="1" s="1"/>
  <c r="U494" i="1"/>
  <c r="FY494" i="1" s="1"/>
  <c r="U12" i="1"/>
  <c r="FY12" i="1" s="1"/>
  <c r="S16" i="1"/>
  <c r="T16" i="1"/>
  <c r="R14" i="1"/>
  <c r="T14" i="1"/>
  <c r="S14" i="1"/>
  <c r="T21" i="1"/>
  <c r="S21" i="1"/>
  <c r="R21" i="1"/>
  <c r="FW20" i="1" l="1"/>
  <c r="FV12" i="1"/>
  <c r="FW12" i="1" s="1"/>
  <c r="FU16" i="1"/>
  <c r="FV13" i="1"/>
  <c r="FW13" i="1" s="1"/>
  <c r="FV15" i="1"/>
  <c r="FW15" i="1" s="1"/>
  <c r="FU14" i="1"/>
  <c r="FV494" i="1"/>
  <c r="FW494" i="1" s="1"/>
  <c r="FV495" i="1"/>
  <c r="FW495" i="1" s="1"/>
  <c r="FV19" i="1"/>
  <c r="FW19" i="1" s="1"/>
  <c r="FV24" i="1"/>
  <c r="FW24" i="1" s="1"/>
  <c r="FV23" i="1"/>
  <c r="FW23" i="1" s="1"/>
  <c r="U25" i="1"/>
  <c r="FY25" i="1" s="1"/>
  <c r="FU25" i="1"/>
  <c r="U497" i="1"/>
  <c r="FY497" i="1" s="1"/>
  <c r="FU497" i="1"/>
  <c r="FU496" i="1"/>
  <c r="U496" i="1"/>
  <c r="FY496" i="1" s="1"/>
  <c r="FU21" i="1"/>
  <c r="U21" i="1"/>
  <c r="FY21" i="1" s="1"/>
  <c r="U16" i="1"/>
  <c r="FY16" i="1" s="1"/>
  <c r="U14" i="1"/>
  <c r="FY14" i="1" s="1"/>
  <c r="AT10" i="1"/>
  <c r="AT9" i="1"/>
  <c r="AT8" i="1"/>
  <c r="AT492" i="1"/>
  <c r="AT6" i="1"/>
  <c r="AT491" i="1"/>
  <c r="AT5" i="1"/>
  <c r="AT435" i="1"/>
  <c r="AT639" i="1"/>
  <c r="AT253" i="1"/>
  <c r="AO10" i="1"/>
  <c r="AO9" i="1"/>
  <c r="AO8" i="1"/>
  <c r="AO492" i="1"/>
  <c r="AO6" i="1"/>
  <c r="AO491" i="1"/>
  <c r="AO5" i="1"/>
  <c r="AO435" i="1"/>
  <c r="AO639" i="1"/>
  <c r="AO253" i="1"/>
  <c r="AO180" i="1"/>
  <c r="AJ10" i="1"/>
  <c r="AJ9" i="1"/>
  <c r="AJ8" i="1"/>
  <c r="AJ492" i="1"/>
  <c r="AJ6" i="1"/>
  <c r="AJ491" i="1"/>
  <c r="AJ5" i="1"/>
  <c r="AJ435" i="1"/>
  <c r="AJ639" i="1"/>
  <c r="AJ253" i="1"/>
  <c r="AJ180" i="1"/>
  <c r="AE10" i="1"/>
  <c r="AE9" i="1"/>
  <c r="AE8" i="1"/>
  <c r="AE492" i="1"/>
  <c r="AE6" i="1"/>
  <c r="AE491" i="1"/>
  <c r="AE5" i="1"/>
  <c r="AE435" i="1"/>
  <c r="AE639" i="1"/>
  <c r="AE253" i="1"/>
  <c r="AE180" i="1"/>
  <c r="Z10" i="1"/>
  <c r="Z9" i="1"/>
  <c r="Z8" i="1"/>
  <c r="Z492" i="1"/>
  <c r="Z6" i="1"/>
  <c r="Z491" i="1"/>
  <c r="Z5" i="1"/>
  <c r="Z435" i="1"/>
  <c r="Z639" i="1"/>
  <c r="Z253" i="1"/>
  <c r="Z180" i="1"/>
  <c r="FV16" i="1" l="1"/>
  <c r="FW16" i="1" s="1"/>
  <c r="FV14" i="1"/>
  <c r="FW14" i="1" s="1"/>
  <c r="FV21" i="1"/>
  <c r="FW21" i="1" s="1"/>
  <c r="FV25" i="1"/>
  <c r="FW25" i="1" s="1"/>
  <c r="FV497" i="1"/>
  <c r="FW497" i="1" s="1"/>
  <c r="FV496" i="1"/>
  <c r="FW496" i="1" s="1"/>
  <c r="BE10" i="1"/>
  <c r="BE9" i="1"/>
  <c r="BE8" i="1"/>
  <c r="BE492" i="1"/>
  <c r="BE6" i="1"/>
  <c r="BE5" i="1"/>
  <c r="BE435" i="1"/>
  <c r="BE639" i="1"/>
  <c r="BE253" i="1"/>
  <c r="AP180" i="1"/>
  <c r="AK180" i="1"/>
  <c r="AF180" i="1"/>
  <c r="AA492" i="1"/>
  <c r="AA6" i="1"/>
  <c r="AA491" i="1"/>
  <c r="AA5" i="1"/>
  <c r="AA435" i="1"/>
  <c r="AA639" i="1"/>
  <c r="AA253" i="1"/>
  <c r="AA180" i="1"/>
  <c r="BC700" i="1" l="1"/>
  <c r="BC701" i="1" s="1"/>
  <c r="BC702" i="1" s="1"/>
  <c r="Y700" i="1"/>
  <c r="Y701" i="1" s="1"/>
  <c r="Y702" i="1" s="1"/>
  <c r="AX700" i="1"/>
  <c r="AX701" i="1" s="1"/>
  <c r="AX702" i="1" s="1"/>
  <c r="AS700" i="1"/>
  <c r="AS701" i="1" s="1"/>
  <c r="AS702" i="1" s="1"/>
  <c r="AN700" i="1"/>
  <c r="AN701" i="1" s="1"/>
  <c r="AN702" i="1" s="1"/>
  <c r="AI700" i="1"/>
  <c r="AI701" i="1" s="1"/>
  <c r="AI702" i="1" s="1"/>
  <c r="AD700" i="1"/>
  <c r="AD701" i="1" s="1"/>
  <c r="AD702" i="1" s="1"/>
  <c r="BJ10" i="1"/>
  <c r="BJ9" i="1"/>
  <c r="BJ8" i="1"/>
  <c r="BJ492" i="1"/>
  <c r="BJ6" i="1"/>
  <c r="BJ491" i="1"/>
  <c r="BJ5" i="1"/>
  <c r="BJ435" i="1"/>
  <c r="BJ639" i="1"/>
  <c r="BJ253" i="1"/>
  <c r="BU10" i="1"/>
  <c r="BS10" i="1" s="1"/>
  <c r="BU9" i="1"/>
  <c r="BS9" i="1" s="1"/>
  <c r="BU8" i="1"/>
  <c r="BS8" i="1" s="1"/>
  <c r="BU492" i="1"/>
  <c r="BS492" i="1" s="1"/>
  <c r="BU6" i="1"/>
  <c r="BS6" i="1" s="1"/>
  <c r="BU491" i="1"/>
  <c r="BS491" i="1" s="1"/>
  <c r="BU5" i="1"/>
  <c r="BS5" i="1" s="1"/>
  <c r="BU435" i="1"/>
  <c r="BS435" i="1" s="1"/>
  <c r="BU639" i="1"/>
  <c r="BS639" i="1" s="1"/>
  <c r="BU253" i="1"/>
  <c r="BS253" i="1" s="1"/>
  <c r="BH700" i="1" l="1"/>
  <c r="BH701" i="1" s="1"/>
  <c r="BH702" i="1" s="1"/>
  <c r="BM700" i="1"/>
  <c r="BM701" i="1" s="1"/>
  <c r="BM702" i="1" s="1"/>
  <c r="BS700" i="1"/>
  <c r="BS701" i="1" s="1"/>
  <c r="BS702" i="1" s="1"/>
  <c r="C33" i="2"/>
  <c r="B33" i="2"/>
  <c r="C9" i="2"/>
  <c r="B9" i="2"/>
  <c r="AI2" i="2" l="1"/>
  <c r="FT435" i="1" l="1"/>
  <c r="FQ435" i="1"/>
  <c r="FO435" i="1" s="1"/>
  <c r="FL435" i="1"/>
  <c r="FJ435" i="1" s="1"/>
  <c r="FG435" i="1"/>
  <c r="FE435" i="1" s="1"/>
  <c r="FB435" i="1"/>
  <c r="EZ435" i="1" s="1"/>
  <c r="EW435" i="1"/>
  <c r="EU435" i="1" s="1"/>
  <c r="ER435" i="1"/>
  <c r="EP435" i="1" s="1"/>
  <c r="EM435" i="1"/>
  <c r="EK435" i="1" s="1"/>
  <c r="EH435" i="1"/>
  <c r="EF435" i="1" s="1"/>
  <c r="EC435" i="1"/>
  <c r="EA435" i="1" s="1"/>
  <c r="DX435" i="1"/>
  <c r="DV435" i="1" s="1"/>
  <c r="DS435" i="1"/>
  <c r="DQ435" i="1" s="1"/>
  <c r="DN435" i="1"/>
  <c r="DL435" i="1" s="1"/>
  <c r="DI435" i="1"/>
  <c r="DG435" i="1" s="1"/>
  <c r="DD435" i="1"/>
  <c r="DB435" i="1" s="1"/>
  <c r="CY435" i="1"/>
  <c r="CW435" i="1" s="1"/>
  <c r="CT435" i="1"/>
  <c r="CR435" i="1" s="1"/>
  <c r="CO435" i="1"/>
  <c r="CM435" i="1" s="1"/>
  <c r="CJ435" i="1"/>
  <c r="CH435" i="1" s="1"/>
  <c r="CE435" i="1"/>
  <c r="CC435" i="1" s="1"/>
  <c r="BZ435" i="1"/>
  <c r="BX435" i="1" s="1"/>
  <c r="FX435" i="1" l="1"/>
  <c r="FZ435" i="1" s="1"/>
  <c r="GA435" i="1" s="1"/>
  <c r="O435" i="1" s="1"/>
  <c r="BZ10" i="1"/>
  <c r="BX10" i="1" s="1"/>
  <c r="BZ9" i="1"/>
  <c r="BX9" i="1" s="1"/>
  <c r="BZ8" i="1"/>
  <c r="BX8" i="1" s="1"/>
  <c r="BZ492" i="1"/>
  <c r="BX492" i="1" s="1"/>
  <c r="BZ6" i="1"/>
  <c r="BX6" i="1" s="1"/>
  <c r="BZ491" i="1"/>
  <c r="BX491" i="1" s="1"/>
  <c r="BZ5" i="1"/>
  <c r="BX5" i="1" s="1"/>
  <c r="BZ639" i="1"/>
  <c r="BX639" i="1" s="1"/>
  <c r="BZ253" i="1"/>
  <c r="BX253" i="1" s="1"/>
  <c r="BX700" i="1" l="1"/>
  <c r="BX701" i="1" s="1"/>
  <c r="BX702" i="1" s="1"/>
  <c r="T435" i="1"/>
  <c r="S435" i="1"/>
  <c r="R435" i="1"/>
  <c r="FU435" i="1" l="1"/>
  <c r="U435" i="1"/>
  <c r="FY435" i="1" s="1"/>
  <c r="FV435" i="1" l="1"/>
  <c r="FW435" i="1" s="1"/>
  <c r="CE10" i="1" l="1"/>
  <c r="CC10" i="1" s="1"/>
  <c r="CE9" i="1"/>
  <c r="CC9" i="1" s="1"/>
  <c r="CE8" i="1"/>
  <c r="CC8" i="1" s="1"/>
  <c r="CE492" i="1"/>
  <c r="CC492" i="1" s="1"/>
  <c r="CE6" i="1"/>
  <c r="CC6" i="1" s="1"/>
  <c r="CE491" i="1"/>
  <c r="CC491" i="1" s="1"/>
  <c r="CE5" i="1"/>
  <c r="CC5" i="1" s="1"/>
  <c r="CE639" i="1"/>
  <c r="CC639" i="1" s="1"/>
  <c r="CE253" i="1"/>
  <c r="CC253" i="1" s="1"/>
  <c r="CC700" i="1" l="1"/>
  <c r="CC701" i="1" s="1"/>
  <c r="CC702" i="1" s="1"/>
  <c r="C166" i="2"/>
  <c r="C165" i="2"/>
  <c r="CJ10" i="1" l="1"/>
  <c r="CH10" i="1" s="1"/>
  <c r="CJ9" i="1"/>
  <c r="CH9" i="1" s="1"/>
  <c r="CJ8" i="1"/>
  <c r="CH8" i="1" s="1"/>
  <c r="CJ492" i="1"/>
  <c r="CH492" i="1" s="1"/>
  <c r="CJ6" i="1"/>
  <c r="CH6" i="1" s="1"/>
  <c r="CJ491" i="1"/>
  <c r="CH491" i="1" s="1"/>
  <c r="CJ5" i="1"/>
  <c r="CH5" i="1" s="1"/>
  <c r="CJ639" i="1"/>
  <c r="CH639" i="1" s="1"/>
  <c r="CJ253" i="1"/>
  <c r="CH253" i="1" s="1"/>
  <c r="CO10" i="1"/>
  <c r="CM10" i="1" s="1"/>
  <c r="CO9" i="1"/>
  <c r="CM9" i="1" s="1"/>
  <c r="CO8" i="1"/>
  <c r="CM8" i="1" s="1"/>
  <c r="CO492" i="1"/>
  <c r="CM492" i="1" s="1"/>
  <c r="CO6" i="1"/>
  <c r="CM6" i="1" s="1"/>
  <c r="CO491" i="1"/>
  <c r="CM491" i="1" s="1"/>
  <c r="CO5" i="1"/>
  <c r="CM5" i="1" s="1"/>
  <c r="CO639" i="1"/>
  <c r="CM639" i="1" s="1"/>
  <c r="CO253" i="1"/>
  <c r="CM253" i="1" s="1"/>
  <c r="FQ10" i="1"/>
  <c r="FO10" i="1" s="1"/>
  <c r="FQ9" i="1"/>
  <c r="FO9" i="1" s="1"/>
  <c r="FQ8" i="1"/>
  <c r="FO8" i="1" s="1"/>
  <c r="FQ492" i="1"/>
  <c r="FO492" i="1" s="1"/>
  <c r="FQ6" i="1"/>
  <c r="FO6" i="1" s="1"/>
  <c r="FQ491" i="1"/>
  <c r="FO491" i="1" s="1"/>
  <c r="FQ5" i="1"/>
  <c r="FO5" i="1" s="1"/>
  <c r="FQ639" i="1"/>
  <c r="FO639" i="1" s="1"/>
  <c r="FQ253" i="1"/>
  <c r="FO253" i="1" s="1"/>
  <c r="FQ180" i="1"/>
  <c r="FO180" i="1" s="1"/>
  <c r="FL10" i="1"/>
  <c r="FJ10" i="1" s="1"/>
  <c r="FL9" i="1"/>
  <c r="FJ9" i="1" s="1"/>
  <c r="FL8" i="1"/>
  <c r="FJ8" i="1" s="1"/>
  <c r="FL492" i="1"/>
  <c r="FJ492" i="1" s="1"/>
  <c r="FL6" i="1"/>
  <c r="FJ6" i="1" s="1"/>
  <c r="FL491" i="1"/>
  <c r="FJ491" i="1" s="1"/>
  <c r="FL5" i="1"/>
  <c r="FJ5" i="1" s="1"/>
  <c r="FL639" i="1"/>
  <c r="FJ639" i="1" s="1"/>
  <c r="FL253" i="1"/>
  <c r="FJ253" i="1" s="1"/>
  <c r="FL180" i="1"/>
  <c r="FJ180" i="1" s="1"/>
  <c r="FG10" i="1"/>
  <c r="FE10" i="1" s="1"/>
  <c r="FG9" i="1"/>
  <c r="FE9" i="1" s="1"/>
  <c r="FG8" i="1"/>
  <c r="FE8" i="1" s="1"/>
  <c r="FG492" i="1"/>
  <c r="FE492" i="1" s="1"/>
  <c r="FG6" i="1"/>
  <c r="FE6" i="1" s="1"/>
  <c r="FG491" i="1"/>
  <c r="FE491" i="1" s="1"/>
  <c r="FG5" i="1"/>
  <c r="FE5" i="1" s="1"/>
  <c r="FG639" i="1"/>
  <c r="FE639" i="1" s="1"/>
  <c r="FG253" i="1"/>
  <c r="FE253" i="1" s="1"/>
  <c r="FG180" i="1"/>
  <c r="FE180" i="1" s="1"/>
  <c r="FB10" i="1"/>
  <c r="EZ10" i="1" s="1"/>
  <c r="FB9" i="1"/>
  <c r="EZ9" i="1" s="1"/>
  <c r="FB8" i="1"/>
  <c r="EZ8" i="1" s="1"/>
  <c r="FB492" i="1"/>
  <c r="EZ492" i="1" s="1"/>
  <c r="FB6" i="1"/>
  <c r="EZ6" i="1" s="1"/>
  <c r="FB491" i="1"/>
  <c r="EZ491" i="1" s="1"/>
  <c r="FB5" i="1"/>
  <c r="EZ5" i="1" s="1"/>
  <c r="FB639" i="1"/>
  <c r="EZ639" i="1" s="1"/>
  <c r="FB253" i="1"/>
  <c r="EZ253" i="1" s="1"/>
  <c r="FB180" i="1"/>
  <c r="EZ180" i="1" s="1"/>
  <c r="EW10" i="1"/>
  <c r="EU10" i="1" s="1"/>
  <c r="EW9" i="1"/>
  <c r="EU9" i="1" s="1"/>
  <c r="EW8" i="1"/>
  <c r="EU8" i="1" s="1"/>
  <c r="EW492" i="1"/>
  <c r="EU492" i="1" s="1"/>
  <c r="EW6" i="1"/>
  <c r="EU6" i="1" s="1"/>
  <c r="EW491" i="1"/>
  <c r="EU491" i="1" s="1"/>
  <c r="EW5" i="1"/>
  <c r="EU5" i="1" s="1"/>
  <c r="EW639" i="1"/>
  <c r="EU639" i="1" s="1"/>
  <c r="EW253" i="1"/>
  <c r="EU253" i="1" s="1"/>
  <c r="EW180" i="1"/>
  <c r="EU180" i="1" s="1"/>
  <c r="ER10" i="1"/>
  <c r="EP10" i="1" s="1"/>
  <c r="ER9" i="1"/>
  <c r="EP9" i="1" s="1"/>
  <c r="ER8" i="1"/>
  <c r="EP8" i="1" s="1"/>
  <c r="ER492" i="1"/>
  <c r="EP492" i="1" s="1"/>
  <c r="ER6" i="1"/>
  <c r="EP6" i="1" s="1"/>
  <c r="ER491" i="1"/>
  <c r="EP491" i="1" s="1"/>
  <c r="ER5" i="1"/>
  <c r="EP5" i="1" s="1"/>
  <c r="ER639" i="1"/>
  <c r="EP639" i="1" s="1"/>
  <c r="ER253" i="1"/>
  <c r="EP253" i="1" s="1"/>
  <c r="ER180" i="1"/>
  <c r="EP180" i="1" s="1"/>
  <c r="EM10" i="1"/>
  <c r="EK10" i="1" s="1"/>
  <c r="EM9" i="1"/>
  <c r="EK9" i="1" s="1"/>
  <c r="EM8" i="1"/>
  <c r="EK8" i="1" s="1"/>
  <c r="EM492" i="1"/>
  <c r="EK492" i="1" s="1"/>
  <c r="EM6" i="1"/>
  <c r="EK6" i="1" s="1"/>
  <c r="EM491" i="1"/>
  <c r="EK491" i="1" s="1"/>
  <c r="EM5" i="1"/>
  <c r="EK5" i="1" s="1"/>
  <c r="EM639" i="1"/>
  <c r="EK639" i="1" s="1"/>
  <c r="EM253" i="1"/>
  <c r="EK253" i="1" s="1"/>
  <c r="EM180" i="1"/>
  <c r="EK180" i="1" s="1"/>
  <c r="EH10" i="1"/>
  <c r="EF10" i="1" s="1"/>
  <c r="EH9" i="1"/>
  <c r="EF9" i="1" s="1"/>
  <c r="EH8" i="1"/>
  <c r="EF8" i="1" s="1"/>
  <c r="EH492" i="1"/>
  <c r="EF492" i="1" s="1"/>
  <c r="EH6" i="1"/>
  <c r="EF6" i="1" s="1"/>
  <c r="EH491" i="1"/>
  <c r="EF491" i="1" s="1"/>
  <c r="EH5" i="1"/>
  <c r="EF5" i="1" s="1"/>
  <c r="EH639" i="1"/>
  <c r="EF639" i="1" s="1"/>
  <c r="EH253" i="1"/>
  <c r="EF253" i="1" s="1"/>
  <c r="EH180" i="1"/>
  <c r="EF180" i="1" s="1"/>
  <c r="EC10" i="1"/>
  <c r="EA10" i="1" s="1"/>
  <c r="EC9" i="1"/>
  <c r="EA9" i="1" s="1"/>
  <c r="EC8" i="1"/>
  <c r="EA8" i="1" s="1"/>
  <c r="EC492" i="1"/>
  <c r="EA492" i="1" s="1"/>
  <c r="EC6" i="1"/>
  <c r="EA6" i="1" s="1"/>
  <c r="EC491" i="1"/>
  <c r="EA491" i="1" s="1"/>
  <c r="EC5" i="1"/>
  <c r="EA5" i="1" s="1"/>
  <c r="EC639" i="1"/>
  <c r="EA639" i="1" s="1"/>
  <c r="EC253" i="1"/>
  <c r="EA253" i="1" s="1"/>
  <c r="EC180" i="1"/>
  <c r="EA180" i="1" s="1"/>
  <c r="DX10" i="1"/>
  <c r="DV10" i="1" s="1"/>
  <c r="DX9" i="1"/>
  <c r="DV9" i="1" s="1"/>
  <c r="DX8" i="1"/>
  <c r="DV8" i="1" s="1"/>
  <c r="DX492" i="1"/>
  <c r="DV492" i="1" s="1"/>
  <c r="DX6" i="1"/>
  <c r="DV6" i="1" s="1"/>
  <c r="DX491" i="1"/>
  <c r="DV491" i="1" s="1"/>
  <c r="DX5" i="1"/>
  <c r="DV5" i="1" s="1"/>
  <c r="DX639" i="1"/>
  <c r="DV639" i="1" s="1"/>
  <c r="DX253" i="1"/>
  <c r="DV253" i="1" s="1"/>
  <c r="DX180" i="1"/>
  <c r="DV180" i="1" s="1"/>
  <c r="DS10" i="1"/>
  <c r="DQ10" i="1" s="1"/>
  <c r="DS9" i="1"/>
  <c r="DQ9" i="1" s="1"/>
  <c r="DS8" i="1"/>
  <c r="DQ8" i="1" s="1"/>
  <c r="DS492" i="1"/>
  <c r="DQ492" i="1" s="1"/>
  <c r="DS6" i="1"/>
  <c r="DQ6" i="1" s="1"/>
  <c r="DS491" i="1"/>
  <c r="DQ491" i="1" s="1"/>
  <c r="DS5" i="1"/>
  <c r="DQ5" i="1" s="1"/>
  <c r="DS639" i="1"/>
  <c r="DQ639" i="1" s="1"/>
  <c r="DS253" i="1"/>
  <c r="DQ253" i="1" s="1"/>
  <c r="DS180" i="1"/>
  <c r="DQ180" i="1" s="1"/>
  <c r="DN10" i="1"/>
  <c r="DL10" i="1" s="1"/>
  <c r="DN9" i="1"/>
  <c r="DL9" i="1" s="1"/>
  <c r="DN8" i="1"/>
  <c r="DL8" i="1" s="1"/>
  <c r="DN492" i="1"/>
  <c r="DL492" i="1" s="1"/>
  <c r="DN6" i="1"/>
  <c r="DL6" i="1" s="1"/>
  <c r="DN491" i="1"/>
  <c r="DL491" i="1" s="1"/>
  <c r="DN5" i="1"/>
  <c r="DL5" i="1" s="1"/>
  <c r="DN639" i="1"/>
  <c r="DL639" i="1" s="1"/>
  <c r="DN253" i="1"/>
  <c r="DL253" i="1" s="1"/>
  <c r="DN180" i="1"/>
  <c r="DL180" i="1" s="1"/>
  <c r="DI10" i="1"/>
  <c r="DG10" i="1" s="1"/>
  <c r="DI9" i="1"/>
  <c r="DG9" i="1" s="1"/>
  <c r="DI8" i="1"/>
  <c r="DG8" i="1" s="1"/>
  <c r="DI492" i="1"/>
  <c r="DG492" i="1" s="1"/>
  <c r="DI6" i="1"/>
  <c r="DG6" i="1" s="1"/>
  <c r="DI491" i="1"/>
  <c r="DG491" i="1" s="1"/>
  <c r="DI5" i="1"/>
  <c r="DG5" i="1" s="1"/>
  <c r="DI639" i="1"/>
  <c r="DG639" i="1" s="1"/>
  <c r="DI253" i="1"/>
  <c r="DG253" i="1" s="1"/>
  <c r="DI180" i="1"/>
  <c r="DG180" i="1" s="1"/>
  <c r="DD10" i="1"/>
  <c r="DB10" i="1" s="1"/>
  <c r="DD9" i="1"/>
  <c r="DB9" i="1" s="1"/>
  <c r="DD8" i="1"/>
  <c r="DB8" i="1" s="1"/>
  <c r="DD492" i="1"/>
  <c r="DB492" i="1" s="1"/>
  <c r="DD6" i="1"/>
  <c r="DB6" i="1" s="1"/>
  <c r="DD491" i="1"/>
  <c r="DB491" i="1" s="1"/>
  <c r="DD5" i="1"/>
  <c r="DB5" i="1" s="1"/>
  <c r="DD639" i="1"/>
  <c r="DB639" i="1" s="1"/>
  <c r="DD253" i="1"/>
  <c r="DB253" i="1" s="1"/>
  <c r="DD180" i="1"/>
  <c r="DB180" i="1" s="1"/>
  <c r="CY10" i="1"/>
  <c r="CW10" i="1" s="1"/>
  <c r="CY9" i="1"/>
  <c r="CW9" i="1" s="1"/>
  <c r="CY8" i="1"/>
  <c r="CW8" i="1" s="1"/>
  <c r="CY492" i="1"/>
  <c r="CW492" i="1" s="1"/>
  <c r="CY6" i="1"/>
  <c r="CW6" i="1" s="1"/>
  <c r="CY491" i="1"/>
  <c r="CW491" i="1" s="1"/>
  <c r="CY5" i="1"/>
  <c r="CW5" i="1" s="1"/>
  <c r="CY639" i="1"/>
  <c r="CW639" i="1" s="1"/>
  <c r="CY253" i="1"/>
  <c r="CW253" i="1" s="1"/>
  <c r="CY180" i="1"/>
  <c r="CW180" i="1" s="1"/>
  <c r="C169" i="2"/>
  <c r="B169" i="2"/>
  <c r="B157" i="2"/>
  <c r="C157" i="2"/>
  <c r="FT492" i="1"/>
  <c r="C29" i="2"/>
  <c r="B29" i="2"/>
  <c r="CT491" i="1"/>
  <c r="CR491" i="1" s="1"/>
  <c r="C151" i="2"/>
  <c r="AG2" i="2"/>
  <c r="AG33" i="2" s="1"/>
  <c r="AF2" i="2"/>
  <c r="AE2" i="2"/>
  <c r="AE33" i="2" s="1"/>
  <c r="AD2" i="2"/>
  <c r="AD33" i="2" s="1"/>
  <c r="AC2" i="2"/>
  <c r="AC33" i="2" s="1"/>
  <c r="AB2" i="2"/>
  <c r="AA2" i="2"/>
  <c r="Z2" i="2"/>
  <c r="Z33" i="2" s="1"/>
  <c r="Y2" i="2"/>
  <c r="Y33" i="2" s="1"/>
  <c r="X2" i="2"/>
  <c r="W2" i="2"/>
  <c r="W33" i="2" s="1"/>
  <c r="V2" i="2"/>
  <c r="V33" i="2" s="1"/>
  <c r="U2" i="2"/>
  <c r="U33" i="2" s="1"/>
  <c r="T2" i="2"/>
  <c r="S2" i="2"/>
  <c r="S33" i="2" s="1"/>
  <c r="R2" i="2"/>
  <c r="R33" i="2" s="1"/>
  <c r="Q2" i="2"/>
  <c r="Q33" i="2" s="1"/>
  <c r="P2" i="2"/>
  <c r="O2" i="2"/>
  <c r="O33" i="2" s="1"/>
  <c r="N2" i="2"/>
  <c r="N33" i="2" s="1"/>
  <c r="M2" i="2"/>
  <c r="M33" i="2" s="1"/>
  <c r="L2" i="2"/>
  <c r="K2" i="2"/>
  <c r="J2" i="2"/>
  <c r="I2" i="2"/>
  <c r="I33" i="2" s="1"/>
  <c r="H2" i="2"/>
  <c r="G2" i="2"/>
  <c r="G33" i="2" s="1"/>
  <c r="F2" i="2"/>
  <c r="E2" i="2"/>
  <c r="D2" i="2"/>
  <c r="C150" i="2"/>
  <c r="C149" i="2"/>
  <c r="C148" i="2"/>
  <c r="C147" i="2"/>
  <c r="C146" i="2"/>
  <c r="C145" i="2"/>
  <c r="C144" i="2"/>
  <c r="C143" i="2"/>
  <c r="C142" i="2"/>
  <c r="C86" i="2"/>
  <c r="B86" i="2"/>
  <c r="C85" i="2"/>
  <c r="B85" i="2"/>
  <c r="C84" i="2"/>
  <c r="B84" i="2"/>
  <c r="C83" i="2"/>
  <c r="B83" i="2"/>
  <c r="C82" i="2"/>
  <c r="B82" i="2"/>
  <c r="C81" i="2"/>
  <c r="B81" i="2"/>
  <c r="C80" i="2"/>
  <c r="B80" i="2"/>
  <c r="C79" i="2"/>
  <c r="B79" i="2"/>
  <c r="C78" i="2"/>
  <c r="B78" i="2"/>
  <c r="CT180" i="1"/>
  <c r="CR180" i="1" s="1"/>
  <c r="CT253" i="1"/>
  <c r="CR253" i="1" s="1"/>
  <c r="CT639" i="1"/>
  <c r="CR639" i="1" s="1"/>
  <c r="CT5" i="1"/>
  <c r="CR5" i="1" s="1"/>
  <c r="CT6" i="1"/>
  <c r="CR6" i="1" s="1"/>
  <c r="CT492" i="1"/>
  <c r="CR492" i="1" s="1"/>
  <c r="CT8" i="1"/>
  <c r="CR8" i="1" s="1"/>
  <c r="CT9" i="1"/>
  <c r="CR9" i="1" s="1"/>
  <c r="CT10" i="1"/>
  <c r="CR10" i="1" s="1"/>
  <c r="C32" i="2"/>
  <c r="B32" i="2"/>
  <c r="K1" i="2"/>
  <c r="G1" i="2"/>
  <c r="B1" i="2"/>
  <c r="B3" i="3"/>
  <c r="I3" i="3" s="1"/>
  <c r="B2" i="3"/>
  <c r="I2" i="3" s="1"/>
  <c r="FT180" i="1"/>
  <c r="FT639" i="1"/>
  <c r="FT5" i="1"/>
  <c r="FT491" i="1"/>
  <c r="FT6" i="1"/>
  <c r="FT8" i="1"/>
  <c r="FT253" i="1"/>
  <c r="FT9" i="1"/>
  <c r="FT10" i="1"/>
  <c r="L22" i="3"/>
  <c r="L23" i="3"/>
  <c r="L24" i="3"/>
  <c r="L25" i="3"/>
  <c r="L26" i="3"/>
  <c r="L27" i="3"/>
  <c r="L28" i="3"/>
  <c r="L30" i="3"/>
  <c r="L31" i="3"/>
  <c r="L32" i="3"/>
  <c r="L33" i="3"/>
  <c r="L34" i="3"/>
  <c r="L35" i="3"/>
  <c r="E7" i="3"/>
  <c r="E8" i="3" s="1"/>
  <c r="E9" i="3" s="1"/>
  <c r="E10" i="3" s="1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I4" i="3"/>
  <c r="C168" i="2"/>
  <c r="C156" i="2"/>
  <c r="C152" i="2"/>
  <c r="C140" i="2"/>
  <c r="C129" i="2"/>
  <c r="C111" i="2"/>
  <c r="C91" i="2"/>
  <c r="C74" i="2"/>
  <c r="C62" i="2"/>
  <c r="C54" i="2"/>
  <c r="C42" i="2"/>
  <c r="C7" i="2"/>
  <c r="C8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30" i="2"/>
  <c r="C31" i="2"/>
  <c r="C34" i="2"/>
  <c r="C35" i="2"/>
  <c r="C36" i="2"/>
  <c r="C37" i="2"/>
  <c r="C38" i="2"/>
  <c r="C39" i="2"/>
  <c r="C40" i="2"/>
  <c r="C41" i="2"/>
  <c r="C43" i="2"/>
  <c r="C44" i="2"/>
  <c r="C45" i="2"/>
  <c r="C46" i="2"/>
  <c r="C47" i="2"/>
  <c r="C48" i="2"/>
  <c r="C49" i="2"/>
  <c r="C50" i="2"/>
  <c r="C51" i="2"/>
  <c r="C52" i="2"/>
  <c r="C53" i="2"/>
  <c r="C55" i="2"/>
  <c r="C56" i="2"/>
  <c r="C57" i="2"/>
  <c r="C58" i="2"/>
  <c r="C59" i="2"/>
  <c r="C60" i="2"/>
  <c r="C61" i="2"/>
  <c r="C63" i="2"/>
  <c r="C64" i="2"/>
  <c r="C65" i="2"/>
  <c r="C66" i="2"/>
  <c r="C67" i="2"/>
  <c r="C68" i="2"/>
  <c r="C69" i="2"/>
  <c r="C70" i="2"/>
  <c r="C71" i="2"/>
  <c r="C72" i="2"/>
  <c r="C73" i="2"/>
  <c r="C75" i="2"/>
  <c r="C76" i="2"/>
  <c r="C77" i="2"/>
  <c r="C87" i="2"/>
  <c r="C88" i="2"/>
  <c r="C89" i="2"/>
  <c r="C90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30" i="2"/>
  <c r="C131" i="2"/>
  <c r="C132" i="2"/>
  <c r="C133" i="2"/>
  <c r="C134" i="2"/>
  <c r="C135" i="2"/>
  <c r="C136" i="2"/>
  <c r="C137" i="2"/>
  <c r="C138" i="2"/>
  <c r="C139" i="2"/>
  <c r="C141" i="2"/>
  <c r="C153" i="2"/>
  <c r="C154" i="2"/>
  <c r="C155" i="2"/>
  <c r="C158" i="2"/>
  <c r="C159" i="2"/>
  <c r="C160" i="2"/>
  <c r="C161" i="2"/>
  <c r="C162" i="2"/>
  <c r="C163" i="2"/>
  <c r="C164" i="2"/>
  <c r="C167" i="2"/>
  <c r="B11" i="2"/>
  <c r="B168" i="2"/>
  <c r="B156" i="2"/>
  <c r="B152" i="2"/>
  <c r="B140" i="2"/>
  <c r="B129" i="2"/>
  <c r="B111" i="2"/>
  <c r="B91" i="2"/>
  <c r="B74" i="2"/>
  <c r="B62" i="2"/>
  <c r="B54" i="2"/>
  <c r="B42" i="2"/>
  <c r="B23" i="2"/>
  <c r="B7" i="2"/>
  <c r="B8" i="2"/>
  <c r="B10" i="2"/>
  <c r="B12" i="2"/>
  <c r="B13" i="2"/>
  <c r="B14" i="2"/>
  <c r="B15" i="2"/>
  <c r="B16" i="2"/>
  <c r="B17" i="2"/>
  <c r="B18" i="2"/>
  <c r="B19" i="2"/>
  <c r="B20" i="2"/>
  <c r="B21" i="2"/>
  <c r="B24" i="2"/>
  <c r="B30" i="2"/>
  <c r="B31" i="2"/>
  <c r="B34" i="2"/>
  <c r="B35" i="2"/>
  <c r="B36" i="2"/>
  <c r="B43" i="2"/>
  <c r="B55" i="2"/>
  <c r="B63" i="2"/>
  <c r="B75" i="2"/>
  <c r="B76" i="2"/>
  <c r="B77" i="2"/>
  <c r="B87" i="2"/>
  <c r="B88" i="2"/>
  <c r="B92" i="2"/>
  <c r="B112" i="2"/>
  <c r="B130" i="2"/>
  <c r="B141" i="2"/>
  <c r="B153" i="2"/>
  <c r="B158" i="2"/>
  <c r="C6" i="2"/>
  <c r="B6" i="2"/>
  <c r="B1" i="3"/>
  <c r="I1" i="3" s="1"/>
  <c r="L12" i="3"/>
  <c r="L21" i="3"/>
  <c r="L29" i="3"/>
  <c r="L20" i="3"/>
  <c r="L10" i="3"/>
  <c r="L14" i="3"/>
  <c r="L19" i="3"/>
  <c r="L17" i="3"/>
  <c r="FS2" i="1" l="1"/>
  <c r="FS3" i="1" s="1"/>
  <c r="DL700" i="1"/>
  <c r="DL701" i="1" s="1"/>
  <c r="DL702" i="1" s="1"/>
  <c r="EZ700" i="1"/>
  <c r="EZ701" i="1" s="1"/>
  <c r="EZ702" i="1" s="1"/>
  <c r="CH700" i="1"/>
  <c r="CH701" i="1" s="1"/>
  <c r="CH702" i="1" s="1"/>
  <c r="EF700" i="1"/>
  <c r="EF701" i="1" s="1"/>
  <c r="EF702" i="1" s="1"/>
  <c r="DQ700" i="1"/>
  <c r="DQ701" i="1" s="1"/>
  <c r="DQ702" i="1" s="1"/>
  <c r="DB700" i="1"/>
  <c r="DB701" i="1" s="1"/>
  <c r="DB702" i="1" s="1"/>
  <c r="DV700" i="1"/>
  <c r="DV701" i="1" s="1"/>
  <c r="DV702" i="1" s="1"/>
  <c r="EP700" i="1"/>
  <c r="EP701" i="1" s="1"/>
  <c r="EP702" i="1" s="1"/>
  <c r="FJ700" i="1"/>
  <c r="FJ701" i="1" s="1"/>
  <c r="FJ702" i="1" s="1"/>
  <c r="CW700" i="1"/>
  <c r="CW701" i="1" s="1"/>
  <c r="CW702" i="1" s="1"/>
  <c r="EK700" i="1"/>
  <c r="EK701" i="1" s="1"/>
  <c r="EK702" i="1" s="1"/>
  <c r="FE700" i="1"/>
  <c r="FE701" i="1" s="1"/>
  <c r="FE702" i="1" s="1"/>
  <c r="CR700" i="1"/>
  <c r="CR701" i="1" s="1"/>
  <c r="CR702" i="1" s="1"/>
  <c r="DG700" i="1"/>
  <c r="DG701" i="1" s="1"/>
  <c r="DG702" i="1" s="1"/>
  <c r="EA700" i="1"/>
  <c r="EA701" i="1" s="1"/>
  <c r="EA702" i="1" s="1"/>
  <c r="EU700" i="1"/>
  <c r="EU701" i="1" s="1"/>
  <c r="EU702" i="1" s="1"/>
  <c r="FO700" i="1"/>
  <c r="FO701" i="1" s="1"/>
  <c r="FO702" i="1" s="1"/>
  <c r="CM700" i="1"/>
  <c r="CM701" i="1" s="1"/>
  <c r="CM702" i="1" s="1"/>
  <c r="V156" i="2"/>
  <c r="K33" i="2"/>
  <c r="AA33" i="2"/>
  <c r="D33" i="2"/>
  <c r="H33" i="2"/>
  <c r="L33" i="2"/>
  <c r="P33" i="2"/>
  <c r="T33" i="2"/>
  <c r="X33" i="2"/>
  <c r="AB33" i="2"/>
  <c r="AF33" i="2"/>
  <c r="E33" i="2"/>
  <c r="F9" i="2"/>
  <c r="F33" i="2"/>
  <c r="J33" i="2"/>
  <c r="O23" i="2"/>
  <c r="W29" i="2"/>
  <c r="AE54" i="2"/>
  <c r="I23" i="2"/>
  <c r="M74" i="2"/>
  <c r="Q74" i="2"/>
  <c r="U74" i="2"/>
  <c r="Y54" i="2"/>
  <c r="AC23" i="2"/>
  <c r="AG54" i="2"/>
  <c r="G140" i="2"/>
  <c r="S168" i="2"/>
  <c r="N62" i="2"/>
  <c r="R168" i="2"/>
  <c r="V91" i="2"/>
  <c r="Z29" i="2"/>
  <c r="AD129" i="2"/>
  <c r="B27" i="3"/>
  <c r="C27" i="3" s="1"/>
  <c r="D27" i="3" s="1"/>
  <c r="Y23" i="2"/>
  <c r="AG42" i="2"/>
  <c r="AG91" i="2"/>
  <c r="AC42" i="2"/>
  <c r="Q91" i="2"/>
  <c r="B19" i="3"/>
  <c r="I19" i="3" s="1"/>
  <c r="Y152" i="2"/>
  <c r="R62" i="2"/>
  <c r="V23" i="2"/>
  <c r="N111" i="2"/>
  <c r="AD74" i="2"/>
  <c r="B24" i="3"/>
  <c r="I24" i="3" s="1"/>
  <c r="V62" i="2"/>
  <c r="R42" i="2"/>
  <c r="Z54" i="2"/>
  <c r="R152" i="2"/>
  <c r="AD168" i="2"/>
  <c r="B32" i="3"/>
  <c r="C32" i="3" s="1"/>
  <c r="D32" i="3" s="1"/>
  <c r="R111" i="2"/>
  <c r="AC152" i="2"/>
  <c r="Y111" i="2"/>
  <c r="U140" i="2"/>
  <c r="Q29" i="2"/>
  <c r="B11" i="3"/>
  <c r="I11" i="3" s="1"/>
  <c r="AG111" i="2"/>
  <c r="Q140" i="2"/>
  <c r="AG74" i="2"/>
  <c r="AC111" i="2"/>
  <c r="B23" i="3"/>
  <c r="C23" i="3" s="1"/>
  <c r="D23" i="3" s="1"/>
  <c r="U129" i="2"/>
  <c r="Q152" i="2"/>
  <c r="U156" i="2"/>
  <c r="AG29" i="2"/>
  <c r="AC74" i="2"/>
  <c r="M140" i="2"/>
  <c r="M156" i="2"/>
  <c r="X156" i="2"/>
  <c r="G156" i="2"/>
  <c r="K140" i="2"/>
  <c r="O42" i="2"/>
  <c r="S74" i="2"/>
  <c r="W140" i="2"/>
  <c r="AA156" i="2"/>
  <c r="B33" i="3"/>
  <c r="C33" i="3" s="1"/>
  <c r="D33" i="3" s="1"/>
  <c r="I54" i="2"/>
  <c r="M42" i="2"/>
  <c r="Q42" i="2"/>
  <c r="U42" i="2"/>
  <c r="Y74" i="2"/>
  <c r="AC54" i="2"/>
  <c r="AG129" i="2"/>
  <c r="D91" i="2"/>
  <c r="H156" i="2"/>
  <c r="L168" i="2"/>
  <c r="P168" i="2"/>
  <c r="T23" i="2"/>
  <c r="AB140" i="2"/>
  <c r="B34" i="3"/>
  <c r="C34" i="3" s="1"/>
  <c r="D34" i="3" s="1"/>
  <c r="F156" i="2"/>
  <c r="B12" i="3"/>
  <c r="I12" i="3" s="1"/>
  <c r="N42" i="2"/>
  <c r="R156" i="2"/>
  <c r="V111" i="2"/>
  <c r="B28" i="3"/>
  <c r="I28" i="3" s="1"/>
  <c r="AD62" i="2"/>
  <c r="K129" i="2"/>
  <c r="S23" i="2"/>
  <c r="B29" i="3"/>
  <c r="I29" i="3" s="1"/>
  <c r="W91" i="2"/>
  <c r="S42" i="2"/>
  <c r="AE129" i="2"/>
  <c r="S91" i="2"/>
  <c r="K156" i="2"/>
  <c r="AA23" i="2"/>
  <c r="W129" i="2"/>
  <c r="S54" i="2"/>
  <c r="O140" i="2"/>
  <c r="AE42" i="2"/>
  <c r="AE74" i="2"/>
  <c r="T74" i="2"/>
  <c r="AB62" i="2"/>
  <c r="D152" i="2"/>
  <c r="B6" i="3"/>
  <c r="I6" i="3" s="1"/>
  <c r="H6" i="3" s="1"/>
  <c r="X111" i="2"/>
  <c r="AF62" i="2"/>
  <c r="D74" i="2"/>
  <c r="D42" i="2"/>
  <c r="P152" i="2"/>
  <c r="H42" i="2"/>
  <c r="AF156" i="2"/>
  <c r="P129" i="2"/>
  <c r="X168" i="2"/>
  <c r="T29" i="2"/>
  <c r="AB129" i="2"/>
  <c r="P74" i="2"/>
  <c r="T129" i="2"/>
  <c r="T42" i="2"/>
  <c r="L156" i="2"/>
  <c r="AF74" i="2"/>
  <c r="X74" i="2"/>
  <c r="P42" i="2"/>
  <c r="X129" i="2"/>
  <c r="X54" i="2"/>
  <c r="T152" i="2"/>
  <c r="T140" i="2"/>
  <c r="AF42" i="2"/>
  <c r="D111" i="2"/>
  <c r="P140" i="2"/>
  <c r="X23" i="2"/>
  <c r="X152" i="2"/>
  <c r="H129" i="2"/>
  <c r="H62" i="2"/>
  <c r="H74" i="2"/>
  <c r="H54" i="2"/>
  <c r="H23" i="2"/>
  <c r="H152" i="2"/>
  <c r="G129" i="2"/>
  <c r="G23" i="2"/>
  <c r="F74" i="2"/>
  <c r="F29" i="2"/>
  <c r="F168" i="2"/>
  <c r="AE62" i="2"/>
  <c r="AA42" i="2"/>
  <c r="AA140" i="2"/>
  <c r="AA168" i="2"/>
  <c r="W62" i="2"/>
  <c r="O156" i="2"/>
  <c r="G29" i="2"/>
  <c r="O91" i="2"/>
  <c r="G74" i="2"/>
  <c r="AA111" i="2"/>
  <c r="AE156" i="2"/>
  <c r="O74" i="2"/>
  <c r="O111" i="2"/>
  <c r="K91" i="2"/>
  <c r="W111" i="2"/>
  <c r="S156" i="2"/>
  <c r="S129" i="2"/>
  <c r="G42" i="2"/>
  <c r="B25" i="3"/>
  <c r="I25" i="3" s="1"/>
  <c r="AA91" i="2"/>
  <c r="AE111" i="2"/>
  <c r="B35" i="3"/>
  <c r="C35" i="3" s="1"/>
  <c r="D35" i="3" s="1"/>
  <c r="U111" i="2"/>
  <c r="Y29" i="2"/>
  <c r="AG140" i="2"/>
  <c r="AC129" i="2"/>
  <c r="Q156" i="2"/>
  <c r="Q54" i="2"/>
  <c r="B17" i="3"/>
  <c r="I17" i="3" s="1"/>
  <c r="AE91" i="2"/>
  <c r="AA152" i="2"/>
  <c r="AA74" i="2"/>
  <c r="AA62" i="2"/>
  <c r="Y42" i="2"/>
  <c r="W54" i="2"/>
  <c r="U152" i="2"/>
  <c r="U54" i="2"/>
  <c r="S111" i="2"/>
  <c r="S62" i="2"/>
  <c r="Q111" i="2"/>
  <c r="O152" i="2"/>
  <c r="K23" i="2"/>
  <c r="B9" i="3"/>
  <c r="I9" i="3" s="1"/>
  <c r="G111" i="2"/>
  <c r="O129" i="2"/>
  <c r="S140" i="2"/>
  <c r="W42" i="2"/>
  <c r="O29" i="2"/>
  <c r="AE29" i="2"/>
  <c r="O168" i="2"/>
  <c r="W23" i="2"/>
  <c r="AE140" i="2"/>
  <c r="AG156" i="2"/>
  <c r="AC168" i="2"/>
  <c r="Q129" i="2"/>
  <c r="AG152" i="2"/>
  <c r="M54" i="2"/>
  <c r="AG168" i="2"/>
  <c r="Y91" i="2"/>
  <c r="AG23" i="2"/>
  <c r="K62" i="2"/>
  <c r="U91" i="2"/>
  <c r="K54" i="2"/>
  <c r="Q168" i="2"/>
  <c r="AC156" i="2"/>
  <c r="AE152" i="2"/>
  <c r="AC62" i="2"/>
  <c r="AA29" i="2"/>
  <c r="AA129" i="2"/>
  <c r="Y62" i="2"/>
  <c r="W156" i="2"/>
  <c r="W168" i="2"/>
  <c r="U23" i="2"/>
  <c r="S152" i="2"/>
  <c r="S29" i="2"/>
  <c r="Q62" i="2"/>
  <c r="O54" i="2"/>
  <c r="M168" i="2"/>
  <c r="I152" i="2"/>
  <c r="G91" i="2"/>
  <c r="W152" i="2"/>
  <c r="AE168" i="2"/>
  <c r="AE23" i="2"/>
  <c r="B21" i="3"/>
  <c r="W74" i="2"/>
  <c r="O62" i="2"/>
  <c r="AA54" i="2"/>
  <c r="AC91" i="2"/>
  <c r="AG62" i="2"/>
  <c r="AC140" i="2"/>
  <c r="F91" i="2"/>
  <c r="AD140" i="2"/>
  <c r="V152" i="2"/>
  <c r="N129" i="2"/>
  <c r="J54" i="2"/>
  <c r="J168" i="2"/>
  <c r="F42" i="2"/>
  <c r="V54" i="2"/>
  <c r="F111" i="2"/>
  <c r="R74" i="2"/>
  <c r="V29" i="2"/>
  <c r="R140" i="2"/>
  <c r="V129" i="2"/>
  <c r="R29" i="2"/>
  <c r="N29" i="2"/>
  <c r="Z91" i="2"/>
  <c r="F152" i="2"/>
  <c r="I168" i="2"/>
  <c r="I42" i="2"/>
  <c r="I156" i="2"/>
  <c r="I62" i="2"/>
  <c r="I129" i="2"/>
  <c r="I111" i="2"/>
  <c r="I74" i="2"/>
  <c r="I91" i="2"/>
  <c r="AB91" i="2"/>
  <c r="AB29" i="2"/>
  <c r="AF29" i="2"/>
  <c r="AF54" i="2"/>
  <c r="AF168" i="2"/>
  <c r="AF152" i="2"/>
  <c r="I29" i="2"/>
  <c r="I140" i="2"/>
  <c r="U62" i="2"/>
  <c r="U168" i="2"/>
  <c r="U29" i="2"/>
  <c r="Y129" i="2"/>
  <c r="Y156" i="2"/>
  <c r="B31" i="3"/>
  <c r="AC29" i="2"/>
  <c r="O169" i="2"/>
  <c r="D62" i="2"/>
  <c r="G62" i="2"/>
  <c r="J42" i="2"/>
  <c r="V74" i="2"/>
  <c r="AD111" i="2"/>
  <c r="Y168" i="2"/>
  <c r="Q23" i="2"/>
  <c r="G152" i="2"/>
  <c r="G168" i="2"/>
  <c r="J140" i="2"/>
  <c r="J152" i="2"/>
  <c r="G54" i="2"/>
  <c r="Y140" i="2"/>
  <c r="N156" i="2"/>
  <c r="M129" i="2"/>
  <c r="M23" i="2"/>
  <c r="M91" i="2"/>
  <c r="M62" i="2"/>
  <c r="M29" i="2"/>
  <c r="M111" i="2"/>
  <c r="B15" i="3"/>
  <c r="I15" i="3" s="1"/>
  <c r="M152" i="2"/>
  <c r="L54" i="2"/>
  <c r="L111" i="2"/>
  <c r="L23" i="2"/>
  <c r="B14" i="3"/>
  <c r="I14" i="3" s="1"/>
  <c r="L140" i="2"/>
  <c r="L152" i="2"/>
  <c r="L42" i="2"/>
  <c r="L129" i="2"/>
  <c r="FX9" i="1"/>
  <c r="FZ9" i="1" s="1"/>
  <c r="GA9" i="1" s="1"/>
  <c r="O9" i="1" s="1"/>
  <c r="Q75" i="2"/>
  <c r="K168" i="2"/>
  <c r="K111" i="2"/>
  <c r="K42" i="2"/>
  <c r="K74" i="2"/>
  <c r="K29" i="2"/>
  <c r="B13" i="3"/>
  <c r="I13" i="3" s="1"/>
  <c r="K152" i="2"/>
  <c r="AC78" i="2"/>
  <c r="S34" i="2"/>
  <c r="AE157" i="2"/>
  <c r="FX8" i="1"/>
  <c r="FZ8" i="1" s="1"/>
  <c r="GA8" i="1" s="1"/>
  <c r="O8" i="1" s="1"/>
  <c r="AF14" i="2" s="1"/>
  <c r="AF86" i="2"/>
  <c r="AD81" i="2"/>
  <c r="O85" i="2"/>
  <c r="FX491" i="1"/>
  <c r="FZ491" i="1" s="1"/>
  <c r="GA491" i="1" s="1"/>
  <c r="O491" i="1" s="1"/>
  <c r="S491" i="1" s="1"/>
  <c r="K83" i="2"/>
  <c r="FX5" i="1"/>
  <c r="FZ5" i="1" s="1"/>
  <c r="GA5" i="1" s="1"/>
  <c r="O5" i="1" s="1"/>
  <c r="O10" i="2" s="1"/>
  <c r="FX10" i="1"/>
  <c r="FZ10" i="1" s="1"/>
  <c r="GA10" i="1" s="1"/>
  <c r="O10" i="1" s="1"/>
  <c r="O16" i="2" s="1"/>
  <c r="O18" i="2"/>
  <c r="Z32" i="2"/>
  <c r="V84" i="2"/>
  <c r="T77" i="2"/>
  <c r="FX253" i="1"/>
  <c r="FZ253" i="1" s="1"/>
  <c r="GA253" i="1" s="1"/>
  <c r="O253" i="1" s="1"/>
  <c r="FX6" i="1"/>
  <c r="FZ6" i="1" s="1"/>
  <c r="GA6" i="1" s="1"/>
  <c r="O6" i="1" s="1"/>
  <c r="B8" i="3"/>
  <c r="I8" i="3" s="1"/>
  <c r="P82" i="2"/>
  <c r="L30" i="2"/>
  <c r="K19" i="2"/>
  <c r="FX492" i="1"/>
  <c r="FZ492" i="1" s="1"/>
  <c r="GA492" i="1" s="1"/>
  <c r="O492" i="1" s="1"/>
  <c r="FX639" i="1"/>
  <c r="FZ639" i="1" s="1"/>
  <c r="GA639" i="1" s="1"/>
  <c r="O639" i="1" s="1"/>
  <c r="AE8" i="2" s="1"/>
  <c r="E140" i="2"/>
  <c r="E129" i="2"/>
  <c r="B7" i="3"/>
  <c r="E168" i="2"/>
  <c r="E23" i="2"/>
  <c r="E29" i="2"/>
  <c r="E111" i="2"/>
  <c r="E156" i="2"/>
  <c r="E74" i="2"/>
  <c r="E91" i="2"/>
  <c r="E42" i="2"/>
  <c r="E62" i="2"/>
  <c r="E54" i="2"/>
  <c r="E152" i="2"/>
  <c r="FX180" i="1"/>
  <c r="FZ180" i="1" s="1"/>
  <c r="GA180" i="1" s="1"/>
  <c r="O180" i="1" s="1"/>
  <c r="D140" i="2"/>
  <c r="D156" i="2"/>
  <c r="D129" i="2"/>
  <c r="D168" i="2"/>
  <c r="D54" i="2"/>
  <c r="D29" i="2"/>
  <c r="D23" i="2"/>
  <c r="F54" i="2"/>
  <c r="F62" i="2"/>
  <c r="F140" i="2"/>
  <c r="F23" i="2"/>
  <c r="F129" i="2"/>
  <c r="H29" i="2"/>
  <c r="H140" i="2"/>
  <c r="H168" i="2"/>
  <c r="H91" i="2"/>
  <c r="H111" i="2"/>
  <c r="B10" i="3"/>
  <c r="J23" i="2"/>
  <c r="J74" i="2"/>
  <c r="J156" i="2"/>
  <c r="J129" i="2"/>
  <c r="J62" i="2"/>
  <c r="J29" i="2"/>
  <c r="J111" i="2"/>
  <c r="J91" i="2"/>
  <c r="L74" i="2"/>
  <c r="L62" i="2"/>
  <c r="L91" i="2"/>
  <c r="L29" i="2"/>
  <c r="B16" i="3"/>
  <c r="N91" i="2"/>
  <c r="N168" i="2"/>
  <c r="N140" i="2"/>
  <c r="N23" i="2"/>
  <c r="N74" i="2"/>
  <c r="N152" i="2"/>
  <c r="N54" i="2"/>
  <c r="P23" i="2"/>
  <c r="P91" i="2"/>
  <c r="P111" i="2"/>
  <c r="P29" i="2"/>
  <c r="P62" i="2"/>
  <c r="B18" i="3"/>
  <c r="P54" i="2"/>
  <c r="P156" i="2"/>
  <c r="R23" i="2"/>
  <c r="B20" i="3"/>
  <c r="R129" i="2"/>
  <c r="R54" i="2"/>
  <c r="R91" i="2"/>
  <c r="T54" i="2"/>
  <c r="T168" i="2"/>
  <c r="T111" i="2"/>
  <c r="T62" i="2"/>
  <c r="T91" i="2"/>
  <c r="T156" i="2"/>
  <c r="B22" i="3"/>
  <c r="V168" i="2"/>
  <c r="V42" i="2"/>
  <c r="V140" i="2"/>
  <c r="B26" i="3"/>
  <c r="X140" i="2"/>
  <c r="X29" i="2"/>
  <c r="X91" i="2"/>
  <c r="X62" i="2"/>
  <c r="X42" i="2"/>
  <c r="Z156" i="2"/>
  <c r="Z129" i="2"/>
  <c r="Z168" i="2"/>
  <c r="Z140" i="2"/>
  <c r="Z62" i="2"/>
  <c r="Z23" i="2"/>
  <c r="Z74" i="2"/>
  <c r="Z111" i="2"/>
  <c r="Z42" i="2"/>
  <c r="Z152" i="2"/>
  <c r="AB156" i="2"/>
  <c r="B30" i="3"/>
  <c r="AB23" i="2"/>
  <c r="AB74" i="2"/>
  <c r="AB168" i="2"/>
  <c r="AB42" i="2"/>
  <c r="AB111" i="2"/>
  <c r="AB152" i="2"/>
  <c r="AB54" i="2"/>
  <c r="AD91" i="2"/>
  <c r="AD156" i="2"/>
  <c r="AD54" i="2"/>
  <c r="AD152" i="2"/>
  <c r="AD42" i="2"/>
  <c r="AD29" i="2"/>
  <c r="AD23" i="2"/>
  <c r="AF91" i="2"/>
  <c r="AF111" i="2"/>
  <c r="AF140" i="2"/>
  <c r="AF23" i="2"/>
  <c r="AF129" i="2"/>
  <c r="H9" i="2" l="1"/>
  <c r="X9" i="2"/>
  <c r="AA7" i="2"/>
  <c r="AF9" i="2"/>
  <c r="P9" i="2"/>
  <c r="AA9" i="2"/>
  <c r="Z9" i="2"/>
  <c r="S9" i="2"/>
  <c r="Y9" i="2"/>
  <c r="I9" i="2"/>
  <c r="AD9" i="2"/>
  <c r="N9" i="2"/>
  <c r="AC9" i="2"/>
  <c r="M9" i="2"/>
  <c r="O9" i="2"/>
  <c r="J9" i="2"/>
  <c r="AB9" i="2"/>
  <c r="K9" i="2"/>
  <c r="R9" i="2"/>
  <c r="AG9" i="2"/>
  <c r="Q9" i="2"/>
  <c r="W9" i="2"/>
  <c r="E9" i="2"/>
  <c r="T9" i="2"/>
  <c r="D9" i="2"/>
  <c r="V9" i="2"/>
  <c r="G9" i="2"/>
  <c r="U9" i="2"/>
  <c r="AE9" i="2"/>
  <c r="U15" i="2"/>
  <c r="R9" i="1"/>
  <c r="T13" i="2"/>
  <c r="R492" i="1"/>
  <c r="E76" i="2"/>
  <c r="Y87" i="2"/>
  <c r="AH33" i="2"/>
  <c r="I27" i="3"/>
  <c r="J27" i="3" s="1"/>
  <c r="N27" i="3" s="1"/>
  <c r="C24" i="3"/>
  <c r="D24" i="3" s="1"/>
  <c r="K24" i="3" s="1"/>
  <c r="C28" i="3"/>
  <c r="D28" i="3" s="1"/>
  <c r="K28" i="3" s="1"/>
  <c r="I23" i="3"/>
  <c r="J23" i="3" s="1"/>
  <c r="N23" i="3" s="1"/>
  <c r="I32" i="3"/>
  <c r="K32" i="3" s="1"/>
  <c r="I34" i="3"/>
  <c r="K34" i="3" s="1"/>
  <c r="I33" i="3"/>
  <c r="K33" i="3" s="1"/>
  <c r="I35" i="3"/>
  <c r="K35" i="3" s="1"/>
  <c r="C29" i="3"/>
  <c r="D29" i="3" s="1"/>
  <c r="K29" i="3" s="1"/>
  <c r="C25" i="3"/>
  <c r="D25" i="3" s="1"/>
  <c r="K25" i="3" s="1"/>
  <c r="T180" i="1"/>
  <c r="U180" i="1" s="1"/>
  <c r="R180" i="1"/>
  <c r="S180" i="1"/>
  <c r="C21" i="3"/>
  <c r="D21" i="3" s="1"/>
  <c r="I21" i="3"/>
  <c r="H21" i="3" s="1"/>
  <c r="I75" i="2"/>
  <c r="K169" i="2"/>
  <c r="E169" i="2"/>
  <c r="AB169" i="2"/>
  <c r="H8" i="3"/>
  <c r="AA75" i="2"/>
  <c r="M75" i="2"/>
  <c r="O75" i="2"/>
  <c r="T75" i="2"/>
  <c r="AB75" i="2"/>
  <c r="Q169" i="2"/>
  <c r="M169" i="2"/>
  <c r="Y169" i="2"/>
  <c r="X169" i="2"/>
  <c r="T169" i="2"/>
  <c r="Z169" i="2"/>
  <c r="V169" i="2"/>
  <c r="R169" i="2"/>
  <c r="AD169" i="2"/>
  <c r="AE169" i="2"/>
  <c r="AG169" i="2"/>
  <c r="AA169" i="2"/>
  <c r="AC169" i="2"/>
  <c r="W169" i="2"/>
  <c r="P169" i="2"/>
  <c r="AF169" i="2"/>
  <c r="L169" i="2"/>
  <c r="S169" i="2"/>
  <c r="U169" i="2"/>
  <c r="N169" i="2"/>
  <c r="F34" i="2"/>
  <c r="C31" i="3"/>
  <c r="D31" i="3" s="1"/>
  <c r="I31" i="3"/>
  <c r="A4" i="3"/>
  <c r="AD86" i="2"/>
  <c r="N34" i="2"/>
  <c r="X34" i="2"/>
  <c r="Z17" i="2"/>
  <c r="R34" i="2"/>
  <c r="AD34" i="2"/>
  <c r="O34" i="2"/>
  <c r="AG34" i="2"/>
  <c r="AE34" i="2"/>
  <c r="AC34" i="2"/>
  <c r="AD17" i="2"/>
  <c r="P17" i="2"/>
  <c r="AE14" i="2"/>
  <c r="W14" i="2"/>
  <c r="L18" i="2"/>
  <c r="U86" i="2"/>
  <c r="AD18" i="2"/>
  <c r="AG15" i="2"/>
  <c r="V86" i="2"/>
  <c r="H86" i="2"/>
  <c r="AE18" i="2"/>
  <c r="AA86" i="2"/>
  <c r="E86" i="2"/>
  <c r="AG18" i="2"/>
  <c r="Q15" i="2"/>
  <c r="A15" i="3"/>
  <c r="AA14" i="2"/>
  <c r="X17" i="2"/>
  <c r="S14" i="2"/>
  <c r="AB15" i="2"/>
  <c r="S17" i="2"/>
  <c r="AC17" i="2"/>
  <c r="V15" i="2"/>
  <c r="W34" i="2"/>
  <c r="K34" i="2"/>
  <c r="Y34" i="2"/>
  <c r="AA34" i="2"/>
  <c r="Q17" i="2"/>
  <c r="T17" i="2"/>
  <c r="Y17" i="2"/>
  <c r="M17" i="2"/>
  <c r="V34" i="2"/>
  <c r="O15" i="2"/>
  <c r="M34" i="2"/>
  <c r="AB34" i="2"/>
  <c r="AF34" i="2"/>
  <c r="Q34" i="2"/>
  <c r="Z34" i="2"/>
  <c r="U34" i="2"/>
  <c r="AG14" i="2"/>
  <c r="Y14" i="2"/>
  <c r="P15" i="2"/>
  <c r="X15" i="2"/>
  <c r="T15" i="2"/>
  <c r="Y15" i="2"/>
  <c r="AE15" i="2"/>
  <c r="W15" i="2"/>
  <c r="AF15" i="2"/>
  <c r="Y18" i="2"/>
  <c r="S15" i="2"/>
  <c r="S9" i="1"/>
  <c r="AD15" i="2"/>
  <c r="R15" i="2"/>
  <c r="V18" i="2"/>
  <c r="AA15" i="2"/>
  <c r="AC15" i="2"/>
  <c r="Z15" i="2"/>
  <c r="P18" i="2"/>
  <c r="N15" i="2"/>
  <c r="T9" i="1"/>
  <c r="G15" i="2" s="1"/>
  <c r="R86" i="2"/>
  <c r="AB86" i="2"/>
  <c r="W86" i="2"/>
  <c r="X86" i="2"/>
  <c r="AF75" i="2"/>
  <c r="AC75" i="2"/>
  <c r="L75" i="2"/>
  <c r="AD75" i="2"/>
  <c r="Y75" i="2"/>
  <c r="N75" i="2"/>
  <c r="L86" i="2"/>
  <c r="AE86" i="2"/>
  <c r="AE75" i="2"/>
  <c r="J86" i="2"/>
  <c r="M86" i="2"/>
  <c r="P86" i="2"/>
  <c r="W75" i="2"/>
  <c r="X75" i="2"/>
  <c r="P75" i="2"/>
  <c r="V75" i="2"/>
  <c r="Y86" i="2"/>
  <c r="Z86" i="2"/>
  <c r="Q86" i="2"/>
  <c r="AG86" i="2"/>
  <c r="A13" i="3"/>
  <c r="O86" i="2"/>
  <c r="T86" i="2"/>
  <c r="D75" i="2"/>
  <c r="AG75" i="2"/>
  <c r="U75" i="2"/>
  <c r="K75" i="2"/>
  <c r="G75" i="2"/>
  <c r="Z75" i="2"/>
  <c r="S75" i="2"/>
  <c r="R75" i="2"/>
  <c r="D86" i="2"/>
  <c r="K86" i="2"/>
  <c r="AC86" i="2"/>
  <c r="N86" i="2"/>
  <c r="Q157" i="2"/>
  <c r="T8" i="1"/>
  <c r="F14" i="2" s="1"/>
  <c r="P34" i="2"/>
  <c r="AE17" i="2"/>
  <c r="U14" i="2"/>
  <c r="T34" i="2"/>
  <c r="N14" i="2"/>
  <c r="L34" i="2"/>
  <c r="S8" i="1"/>
  <c r="R8" i="1"/>
  <c r="R14" i="2"/>
  <c r="A8" i="3"/>
  <c r="R85" i="2"/>
  <c r="M85" i="2"/>
  <c r="AD84" i="2"/>
  <c r="W83" i="2"/>
  <c r="X83" i="2"/>
  <c r="T83" i="2"/>
  <c r="U83" i="2"/>
  <c r="Z83" i="2"/>
  <c r="AF83" i="2"/>
  <c r="AE83" i="2"/>
  <c r="V81" i="2"/>
  <c r="Z78" i="2"/>
  <c r="L78" i="2"/>
  <c r="U78" i="2"/>
  <c r="S78" i="2"/>
  <c r="R78" i="2"/>
  <c r="Y78" i="2"/>
  <c r="AE78" i="2"/>
  <c r="V78" i="2"/>
  <c r="AG78" i="2"/>
  <c r="P78" i="2"/>
  <c r="O78" i="2"/>
  <c r="AD78" i="2"/>
  <c r="AB78" i="2"/>
  <c r="T78" i="2"/>
  <c r="Q78" i="2"/>
  <c r="W78" i="2"/>
  <c r="AF78" i="2"/>
  <c r="M78" i="2"/>
  <c r="X78" i="2"/>
  <c r="D78" i="2"/>
  <c r="N78" i="2"/>
  <c r="AA78" i="2"/>
  <c r="AD76" i="2"/>
  <c r="Z76" i="2"/>
  <c r="T76" i="2"/>
  <c r="R76" i="2"/>
  <c r="AF76" i="2"/>
  <c r="L76" i="2"/>
  <c r="S86" i="2"/>
  <c r="V157" i="2"/>
  <c r="AF35" i="2"/>
  <c r="AC35" i="2"/>
  <c r="P35" i="2"/>
  <c r="Y30" i="2"/>
  <c r="S6" i="1"/>
  <c r="R6" i="1"/>
  <c r="U12" i="2"/>
  <c r="AB12" i="2"/>
  <c r="W7" i="2"/>
  <c r="AF7" i="2"/>
  <c r="T491" i="1"/>
  <c r="J11" i="2" s="1"/>
  <c r="AA11" i="2"/>
  <c r="AC10" i="2"/>
  <c r="W10" i="2"/>
  <c r="S5" i="1"/>
  <c r="Y8" i="2"/>
  <c r="P7" i="2"/>
  <c r="AG7" i="2"/>
  <c r="AB7" i="2"/>
  <c r="S253" i="1"/>
  <c r="AC157" i="2"/>
  <c r="P157" i="2"/>
  <c r="O14" i="2"/>
  <c r="Q85" i="2"/>
  <c r="M157" i="2"/>
  <c r="AB157" i="2"/>
  <c r="L77" i="2"/>
  <c r="K157" i="2"/>
  <c r="AG85" i="2"/>
  <c r="E157" i="2"/>
  <c r="P77" i="2"/>
  <c r="AA85" i="2"/>
  <c r="T14" i="2"/>
  <c r="V85" i="2"/>
  <c r="F85" i="2"/>
  <c r="X10" i="2"/>
  <c r="AF10" i="2"/>
  <c r="Q10" i="2"/>
  <c r="AF85" i="2"/>
  <c r="X157" i="2"/>
  <c r="W157" i="2"/>
  <c r="AG157" i="2"/>
  <c r="R157" i="2"/>
  <c r="AD157" i="2"/>
  <c r="R77" i="2"/>
  <c r="W85" i="2"/>
  <c r="Z85" i="2"/>
  <c r="U157" i="2"/>
  <c r="AD85" i="2"/>
  <c r="W84" i="2"/>
  <c r="AG10" i="2"/>
  <c r="Y10" i="2"/>
  <c r="T10" i="2"/>
  <c r="O84" i="2"/>
  <c r="X85" i="2"/>
  <c r="AA157" i="2"/>
  <c r="S157" i="2"/>
  <c r="Z157" i="2"/>
  <c r="L157" i="2"/>
  <c r="O157" i="2"/>
  <c r="Y157" i="2"/>
  <c r="N77" i="2"/>
  <c r="AE85" i="2"/>
  <c r="T157" i="2"/>
  <c r="L85" i="2"/>
  <c r="Y85" i="2"/>
  <c r="N85" i="2"/>
  <c r="AA84" i="2"/>
  <c r="S85" i="2"/>
  <c r="AB85" i="2"/>
  <c r="T85" i="2"/>
  <c r="AC85" i="2"/>
  <c r="M84" i="2"/>
  <c r="P10" i="2"/>
  <c r="R10" i="2"/>
  <c r="S10" i="2"/>
  <c r="Q30" i="2"/>
  <c r="P85" i="2"/>
  <c r="U85" i="2"/>
  <c r="H157" i="2"/>
  <c r="J157" i="2"/>
  <c r="F157" i="2"/>
  <c r="AF157" i="2"/>
  <c r="N157" i="2"/>
  <c r="AE77" i="2"/>
  <c r="W76" i="2"/>
  <c r="D76" i="2"/>
  <c r="X76" i="2"/>
  <c r="AA76" i="2"/>
  <c r="S76" i="2"/>
  <c r="P76" i="2"/>
  <c r="I76" i="2"/>
  <c r="AE76" i="2"/>
  <c r="AC76" i="2"/>
  <c r="N76" i="2"/>
  <c r="V76" i="2"/>
  <c r="J76" i="2"/>
  <c r="Y76" i="2"/>
  <c r="M76" i="2"/>
  <c r="Q76" i="2"/>
  <c r="AG76" i="2"/>
  <c r="AB76" i="2"/>
  <c r="K76" i="2"/>
  <c r="H76" i="2"/>
  <c r="F76" i="2"/>
  <c r="U76" i="2"/>
  <c r="G76" i="2"/>
  <c r="O76" i="2"/>
  <c r="AG77" i="2"/>
  <c r="AC77" i="2"/>
  <c r="AA77" i="2"/>
  <c r="AD77" i="2"/>
  <c r="U77" i="2"/>
  <c r="Q77" i="2"/>
  <c r="AF77" i="2"/>
  <c r="S77" i="2"/>
  <c r="X77" i="2"/>
  <c r="AB77" i="2"/>
  <c r="V77" i="2"/>
  <c r="Y77" i="2"/>
  <c r="Z77" i="2"/>
  <c r="W77" i="2"/>
  <c r="D77" i="2"/>
  <c r="O77" i="2"/>
  <c r="H77" i="2"/>
  <c r="P84" i="2"/>
  <c r="AE84" i="2"/>
  <c r="N84" i="2"/>
  <c r="U84" i="2"/>
  <c r="AC84" i="2"/>
  <c r="AF84" i="2"/>
  <c r="S84" i="2"/>
  <c r="L84" i="2"/>
  <c r="AB84" i="2"/>
  <c r="Y84" i="2"/>
  <c r="R84" i="2"/>
  <c r="Q84" i="2"/>
  <c r="K84" i="2"/>
  <c r="T84" i="2"/>
  <c r="AG84" i="2"/>
  <c r="X84" i="2"/>
  <c r="Z84" i="2"/>
  <c r="U10" i="2"/>
  <c r="AA10" i="2"/>
  <c r="AB10" i="2"/>
  <c r="AD10" i="2"/>
  <c r="T5" i="1"/>
  <c r="G10" i="2" s="1"/>
  <c r="Z10" i="2"/>
  <c r="R5" i="1"/>
  <c r="AE10" i="2"/>
  <c r="N10" i="2"/>
  <c r="V10" i="2"/>
  <c r="M10" i="2"/>
  <c r="X14" i="2"/>
  <c r="R17" i="2"/>
  <c r="V17" i="2"/>
  <c r="O17" i="2"/>
  <c r="Z8" i="2"/>
  <c r="AB11" i="2"/>
  <c r="F35" i="2"/>
  <c r="S35" i="2"/>
  <c r="P79" i="2"/>
  <c r="P14" i="2"/>
  <c r="AC14" i="2"/>
  <c r="Q14" i="2"/>
  <c r="V14" i="2"/>
  <c r="U17" i="2"/>
  <c r="N17" i="2"/>
  <c r="AB14" i="2"/>
  <c r="AA17" i="2"/>
  <c r="AF17" i="2"/>
  <c r="AB17" i="2"/>
  <c r="W17" i="2"/>
  <c r="AG17" i="2"/>
  <c r="AC8" i="2"/>
  <c r="AE11" i="2"/>
  <c r="Z35" i="2"/>
  <c r="L35" i="2"/>
  <c r="Y79" i="2"/>
  <c r="AD14" i="2"/>
  <c r="Z14" i="2"/>
  <c r="P87" i="2"/>
  <c r="AA79" i="2"/>
  <c r="X79" i="2"/>
  <c r="AF79" i="2"/>
  <c r="W32" i="2"/>
  <c r="P32" i="2"/>
  <c r="AF32" i="2"/>
  <c r="F32" i="2"/>
  <c r="V32" i="2"/>
  <c r="O20" i="2"/>
  <c r="R16" i="2"/>
  <c r="AG16" i="2"/>
  <c r="AA16" i="2"/>
  <c r="AB16" i="2"/>
  <c r="AD16" i="2"/>
  <c r="V16" i="2"/>
  <c r="AG87" i="2"/>
  <c r="M83" i="2"/>
  <c r="Q16" i="2"/>
  <c r="T16" i="2"/>
  <c r="R253" i="1"/>
  <c r="R7" i="2"/>
  <c r="T7" i="2"/>
  <c r="AC7" i="2"/>
  <c r="O7" i="2"/>
  <c r="N7" i="2"/>
  <c r="P16" i="2"/>
  <c r="X16" i="2"/>
  <c r="W16" i="2"/>
  <c r="AD20" i="2"/>
  <c r="AE81" i="2"/>
  <c r="S81" i="2"/>
  <c r="N83" i="2"/>
  <c r="R83" i="2"/>
  <c r="AG83" i="2"/>
  <c r="L83" i="2"/>
  <c r="Y83" i="2"/>
  <c r="T87" i="2"/>
  <c r="AB83" i="2"/>
  <c r="AC83" i="2"/>
  <c r="AE7" i="2"/>
  <c r="Z7" i="2"/>
  <c r="X7" i="2"/>
  <c r="U7" i="2"/>
  <c r="AD7" i="2"/>
  <c r="V7" i="2"/>
  <c r="T253" i="1"/>
  <c r="AF16" i="2"/>
  <c r="AC16" i="2"/>
  <c r="N16" i="2"/>
  <c r="AB81" i="2"/>
  <c r="P81" i="2"/>
  <c r="P83" i="2"/>
  <c r="O83" i="2"/>
  <c r="V83" i="2"/>
  <c r="AA83" i="2"/>
  <c r="AF87" i="2"/>
  <c r="N87" i="2"/>
  <c r="U16" i="2"/>
  <c r="T10" i="1"/>
  <c r="M16" i="2" s="1"/>
  <c r="R10" i="1"/>
  <c r="AD83" i="2"/>
  <c r="S83" i="2"/>
  <c r="S10" i="1"/>
  <c r="S16" i="2"/>
  <c r="Q7" i="2"/>
  <c r="Y7" i="2"/>
  <c r="M7" i="2"/>
  <c r="S7" i="2"/>
  <c r="Z16" i="2"/>
  <c r="Y16" i="2"/>
  <c r="AE16" i="2"/>
  <c r="N81" i="2"/>
  <c r="AC81" i="2"/>
  <c r="Q83" i="2"/>
  <c r="T12" i="2"/>
  <c r="AC12" i="2"/>
  <c r="R18" i="2"/>
  <c r="S18" i="2"/>
  <c r="T18" i="2"/>
  <c r="V11" i="2"/>
  <c r="R491" i="1"/>
  <c r="T11" i="2"/>
  <c r="AG11" i="2"/>
  <c r="Y11" i="2"/>
  <c r="AF12" i="2"/>
  <c r="O12" i="2"/>
  <c r="AA12" i="2"/>
  <c r="AE12" i="2"/>
  <c r="X12" i="2"/>
  <c r="Q12" i="2"/>
  <c r="Q18" i="2"/>
  <c r="N18" i="2"/>
  <c r="W35" i="2"/>
  <c r="R35" i="2"/>
  <c r="Q35" i="2"/>
  <c r="AD35" i="2"/>
  <c r="U35" i="2"/>
  <c r="AC18" i="2"/>
  <c r="M18" i="2"/>
  <c r="E18" i="2"/>
  <c r="Z18" i="2"/>
  <c r="U11" i="2"/>
  <c r="S11" i="2"/>
  <c r="G11" i="2"/>
  <c r="AD11" i="2"/>
  <c r="Q11" i="2"/>
  <c r="R11" i="2"/>
  <c r="M11" i="2"/>
  <c r="AC11" i="2"/>
  <c r="AF11" i="2"/>
  <c r="S12" i="2"/>
  <c r="V12" i="2"/>
  <c r="Y12" i="2"/>
  <c r="AG12" i="2"/>
  <c r="T6" i="1"/>
  <c r="L12" i="2" s="1"/>
  <c r="P12" i="2"/>
  <c r="AA18" i="2"/>
  <c r="AF18" i="2"/>
  <c r="AB35" i="2"/>
  <c r="AA35" i="2"/>
  <c r="K35" i="2"/>
  <c r="O35" i="2"/>
  <c r="T35" i="2"/>
  <c r="AE35" i="2"/>
  <c r="Z12" i="2"/>
  <c r="AB18" i="2"/>
  <c r="U18" i="2"/>
  <c r="W18" i="2"/>
  <c r="X18" i="2"/>
  <c r="W11" i="2"/>
  <c r="O11" i="2"/>
  <c r="Z11" i="2"/>
  <c r="N11" i="2"/>
  <c r="X11" i="2"/>
  <c r="P11" i="2"/>
  <c r="AD12" i="2"/>
  <c r="R12" i="2"/>
  <c r="N12" i="2"/>
  <c r="W12" i="2"/>
  <c r="I18" i="2"/>
  <c r="AG35" i="2"/>
  <c r="V35" i="2"/>
  <c r="X35" i="2"/>
  <c r="Y35" i="2"/>
  <c r="M35" i="2"/>
  <c r="N35" i="2"/>
  <c r="S87" i="2"/>
  <c r="X32" i="2"/>
  <c r="AE32" i="2"/>
  <c r="AD32" i="2"/>
  <c r="N32" i="2"/>
  <c r="Y32" i="2"/>
  <c r="R32" i="2"/>
  <c r="O79" i="2"/>
  <c r="S79" i="2"/>
  <c r="Z79" i="2"/>
  <c r="N79" i="2"/>
  <c r="AG79" i="2"/>
  <c r="AA81" i="2"/>
  <c r="Y81" i="2"/>
  <c r="X81" i="2"/>
  <c r="U81" i="2"/>
  <c r="O81" i="2"/>
  <c r="M81" i="2"/>
  <c r="R81" i="2"/>
  <c r="W87" i="2"/>
  <c r="AC87" i="2"/>
  <c r="Z87" i="2"/>
  <c r="Q87" i="2"/>
  <c r="V87" i="2"/>
  <c r="L32" i="2"/>
  <c r="AG32" i="2"/>
  <c r="AA32" i="2"/>
  <c r="U32" i="2"/>
  <c r="M32" i="2"/>
  <c r="W79" i="2"/>
  <c r="AB79" i="2"/>
  <c r="R79" i="2"/>
  <c r="U79" i="2"/>
  <c r="AD79" i="2"/>
  <c r="AE79" i="2"/>
  <c r="AF81" i="2"/>
  <c r="L81" i="2"/>
  <c r="W81" i="2"/>
  <c r="AG81" i="2"/>
  <c r="AD87" i="2"/>
  <c r="U87" i="2"/>
  <c r="O87" i="2"/>
  <c r="R87" i="2"/>
  <c r="X87" i="2"/>
  <c r="AB87" i="2"/>
  <c r="AA87" i="2"/>
  <c r="S32" i="2"/>
  <c r="O32" i="2"/>
  <c r="AB32" i="2"/>
  <c r="AC32" i="2"/>
  <c r="Q32" i="2"/>
  <c r="T32" i="2"/>
  <c r="M79" i="2"/>
  <c r="T79" i="2"/>
  <c r="Q79" i="2"/>
  <c r="V79" i="2"/>
  <c r="AC79" i="2"/>
  <c r="L79" i="2"/>
  <c r="Q81" i="2"/>
  <c r="T81" i="2"/>
  <c r="Z81" i="2"/>
  <c r="M87" i="2"/>
  <c r="AE87" i="2"/>
  <c r="W8" i="2"/>
  <c r="AB8" i="2"/>
  <c r="S8" i="2"/>
  <c r="U8" i="2"/>
  <c r="H13" i="3"/>
  <c r="R639" i="1"/>
  <c r="AD8" i="2"/>
  <c r="T82" i="2"/>
  <c r="Y82" i="2"/>
  <c r="AD82" i="2"/>
  <c r="O82" i="2"/>
  <c r="AC82" i="2"/>
  <c r="W82" i="2"/>
  <c r="Q82" i="2"/>
  <c r="U82" i="2"/>
  <c r="R82" i="2"/>
  <c r="L82" i="2"/>
  <c r="AF82" i="2"/>
  <c r="S82" i="2"/>
  <c r="Z82" i="2"/>
  <c r="M82" i="2"/>
  <c r="AB82" i="2"/>
  <c r="V82" i="2"/>
  <c r="AG82" i="2"/>
  <c r="X82" i="2"/>
  <c r="AE82" i="2"/>
  <c r="AA82" i="2"/>
  <c r="N82" i="2"/>
  <c r="AF30" i="2"/>
  <c r="E30" i="2"/>
  <c r="R30" i="2"/>
  <c r="AA30" i="2"/>
  <c r="M30" i="2"/>
  <c r="X30" i="2"/>
  <c r="AG30" i="2"/>
  <c r="AC30" i="2"/>
  <c r="AE30" i="2"/>
  <c r="N30" i="2"/>
  <c r="Z30" i="2"/>
  <c r="T30" i="2"/>
  <c r="U30" i="2"/>
  <c r="AD30" i="2"/>
  <c r="S30" i="2"/>
  <c r="W30" i="2"/>
  <c r="V30" i="2"/>
  <c r="O30" i="2"/>
  <c r="AB30" i="2"/>
  <c r="P30" i="2"/>
  <c r="U19" i="2"/>
  <c r="Q19" i="2"/>
  <c r="P19" i="2"/>
  <c r="T19" i="2"/>
  <c r="AA19" i="2"/>
  <c r="AB20" i="2"/>
  <c r="Z20" i="2"/>
  <c r="T20" i="2"/>
  <c r="M20" i="2"/>
  <c r="R20" i="2"/>
  <c r="W20" i="2"/>
  <c r="AE20" i="2"/>
  <c r="AC20" i="2"/>
  <c r="AF20" i="2"/>
  <c r="Y20" i="2"/>
  <c r="AA20" i="2"/>
  <c r="S20" i="2"/>
  <c r="Q20" i="2"/>
  <c r="X20" i="2"/>
  <c r="AG20" i="2"/>
  <c r="U20" i="2"/>
  <c r="P20" i="2"/>
  <c r="V20" i="2"/>
  <c r="L20" i="2"/>
  <c r="N20" i="2"/>
  <c r="K20" i="2"/>
  <c r="AF19" i="2"/>
  <c r="AB19" i="2"/>
  <c r="AD19" i="2"/>
  <c r="X19" i="2"/>
  <c r="W19" i="2"/>
  <c r="Z19" i="2"/>
  <c r="M19" i="2"/>
  <c r="L19" i="2"/>
  <c r="O19" i="2"/>
  <c r="AG19" i="2"/>
  <c r="Y19" i="2"/>
  <c r="S19" i="2"/>
  <c r="AE19" i="2"/>
  <c r="V19" i="2"/>
  <c r="AC19" i="2"/>
  <c r="R19" i="2"/>
  <c r="T492" i="1"/>
  <c r="L13" i="2" s="1"/>
  <c r="AG13" i="2"/>
  <c r="V13" i="2"/>
  <c r="S13" i="2"/>
  <c r="AD13" i="2"/>
  <c r="AA13" i="2"/>
  <c r="N13" i="2"/>
  <c r="AC13" i="2"/>
  <c r="AE13" i="2"/>
  <c r="W13" i="2"/>
  <c r="R13" i="2"/>
  <c r="U13" i="2"/>
  <c r="AF13" i="2"/>
  <c r="Y13" i="2"/>
  <c r="Z13" i="2"/>
  <c r="M13" i="2"/>
  <c r="AB13" i="2"/>
  <c r="X13" i="2"/>
  <c r="Q13" i="2"/>
  <c r="P13" i="2"/>
  <c r="O13" i="2"/>
  <c r="S492" i="1"/>
  <c r="V8" i="2"/>
  <c r="AF8" i="2"/>
  <c r="T8" i="2"/>
  <c r="N8" i="2"/>
  <c r="X8" i="2"/>
  <c r="P8" i="2"/>
  <c r="AG8" i="2"/>
  <c r="S639" i="1"/>
  <c r="T639" i="1"/>
  <c r="L8" i="2" s="1"/>
  <c r="AA8" i="2"/>
  <c r="R8" i="2"/>
  <c r="Q8" i="2"/>
  <c r="O8" i="2"/>
  <c r="I7" i="3"/>
  <c r="H7" i="3" s="1"/>
  <c r="H9" i="3"/>
  <c r="AD6" i="2"/>
  <c r="AC6" i="2"/>
  <c r="N6" i="2"/>
  <c r="AE6" i="2"/>
  <c r="O6" i="2"/>
  <c r="W6" i="2"/>
  <c r="Z6" i="2"/>
  <c r="AA6" i="2"/>
  <c r="Y6" i="2"/>
  <c r="AF6" i="2"/>
  <c r="Q6" i="2"/>
  <c r="M6" i="2"/>
  <c r="R6" i="2"/>
  <c r="S6" i="2"/>
  <c r="T6" i="2"/>
  <c r="U6" i="2"/>
  <c r="P6" i="2"/>
  <c r="X6" i="2"/>
  <c r="AB6" i="2"/>
  <c r="AG6" i="2"/>
  <c r="V6" i="2"/>
  <c r="H24" i="3"/>
  <c r="I16" i="3"/>
  <c r="I22" i="3"/>
  <c r="C22" i="3"/>
  <c r="D22" i="3" s="1"/>
  <c r="H19" i="3"/>
  <c r="H17" i="3"/>
  <c r="H14" i="3"/>
  <c r="I10" i="3"/>
  <c r="H11" i="3"/>
  <c r="H15" i="3"/>
  <c r="H28" i="3"/>
  <c r="H12" i="3"/>
  <c r="I20" i="3"/>
  <c r="C20" i="3"/>
  <c r="D20" i="3" s="1"/>
  <c r="C30" i="3"/>
  <c r="D30" i="3" s="1"/>
  <c r="I30" i="3"/>
  <c r="I26" i="3"/>
  <c r="C26" i="3"/>
  <c r="D26" i="3" s="1"/>
  <c r="I18" i="3"/>
  <c r="H25" i="3"/>
  <c r="H29" i="3"/>
  <c r="L7" i="2" l="1"/>
  <c r="L9" i="2"/>
  <c r="AH9" i="2" s="1"/>
  <c r="M14" i="2"/>
  <c r="M15" i="2"/>
  <c r="M8" i="2"/>
  <c r="M12" i="2"/>
  <c r="K10" i="2"/>
  <c r="L14" i="2"/>
  <c r="K14" i="2"/>
  <c r="L6" i="2"/>
  <c r="J10" i="2"/>
  <c r="L11" i="2"/>
  <c r="L15" i="2"/>
  <c r="L10" i="2"/>
  <c r="H14" i="2"/>
  <c r="F15" i="2"/>
  <c r="G34" i="2"/>
  <c r="R31" i="2"/>
  <c r="AB31" i="2"/>
  <c r="X31" i="2"/>
  <c r="T31" i="2"/>
  <c r="G31" i="2"/>
  <c r="K31" i="2"/>
  <c r="Z31" i="2"/>
  <c r="W31" i="2"/>
  <c r="D31" i="2"/>
  <c r="U31" i="2"/>
  <c r="J31" i="2"/>
  <c r="AA31" i="2"/>
  <c r="S31" i="2"/>
  <c r="E31" i="2"/>
  <c r="N31" i="2"/>
  <c r="Q31" i="2"/>
  <c r="F31" i="2"/>
  <c r="V31" i="2"/>
  <c r="AC31" i="2"/>
  <c r="Y31" i="2"/>
  <c r="AE31" i="2"/>
  <c r="AG31" i="2"/>
  <c r="L31" i="2"/>
  <c r="M31" i="2"/>
  <c r="O31" i="2"/>
  <c r="P31" i="2"/>
  <c r="H31" i="2"/>
  <c r="AF31" i="2"/>
  <c r="AD31" i="2"/>
  <c r="I31" i="2"/>
  <c r="D14" i="2"/>
  <c r="U8" i="1"/>
  <c r="FY8" i="1" s="1"/>
  <c r="H34" i="2"/>
  <c r="M24" i="2"/>
  <c r="F30" i="2"/>
  <c r="L71" i="2"/>
  <c r="AC121" i="2"/>
  <c r="M164" i="2"/>
  <c r="D35" i="2"/>
  <c r="Y134" i="2"/>
  <c r="N136" i="2"/>
  <c r="T167" i="2"/>
  <c r="X28" i="2"/>
  <c r="S158" i="2"/>
  <c r="W103" i="2"/>
  <c r="AA73" i="2"/>
  <c r="Y117" i="2"/>
  <c r="D83" i="2"/>
  <c r="D79" i="2"/>
  <c r="D10" i="2"/>
  <c r="U5" i="1"/>
  <c r="FY5" i="1" s="1"/>
  <c r="AG68" i="2"/>
  <c r="P64" i="2"/>
  <c r="AC130" i="2"/>
  <c r="AA135" i="2"/>
  <c r="W89" i="2"/>
  <c r="Q162" i="2"/>
  <c r="AB114" i="2"/>
  <c r="AF138" i="2"/>
  <c r="Z90" i="2"/>
  <c r="E85" i="2"/>
  <c r="D32" i="2"/>
  <c r="AG113" i="2"/>
  <c r="AD127" i="2"/>
  <c r="N110" i="2"/>
  <c r="K118" i="2"/>
  <c r="W105" i="2"/>
  <c r="T67" i="2"/>
  <c r="N125" i="2"/>
  <c r="K106" i="2"/>
  <c r="T120" i="2"/>
  <c r="T98" i="2"/>
  <c r="AA69" i="2"/>
  <c r="S100" i="2"/>
  <c r="AE126" i="2"/>
  <c r="N95" i="2"/>
  <c r="K99" i="2"/>
  <c r="O115" i="2"/>
  <c r="Z128" i="2"/>
  <c r="AD94" i="2"/>
  <c r="M92" i="2"/>
  <c r="T70" i="2"/>
  <c r="L163" i="2"/>
  <c r="M161" i="2"/>
  <c r="AD160" i="2"/>
  <c r="D82" i="2"/>
  <c r="D87" i="2"/>
  <c r="D30" i="2"/>
  <c r="D13" i="2"/>
  <c r="U492" i="1"/>
  <c r="FV492" i="1" s="1"/>
  <c r="D8" i="2"/>
  <c r="U639" i="1"/>
  <c r="FY639" i="1" s="1"/>
  <c r="D12" i="2"/>
  <c r="U6" i="1"/>
  <c r="FY6" i="1" s="1"/>
  <c r="D18" i="2"/>
  <c r="D7" i="2"/>
  <c r="U253" i="1"/>
  <c r="FY253" i="1" s="1"/>
  <c r="E77" i="2"/>
  <c r="H15" i="2"/>
  <c r="U9" i="1"/>
  <c r="FY9" i="1" s="1"/>
  <c r="D17" i="2"/>
  <c r="D19" i="2"/>
  <c r="D20" i="2"/>
  <c r="D16" i="2"/>
  <c r="U10" i="1"/>
  <c r="FY10" i="1" s="1"/>
  <c r="D11" i="2"/>
  <c r="U491" i="1"/>
  <c r="FY491" i="1" s="1"/>
  <c r="H169" i="2"/>
  <c r="I157" i="2"/>
  <c r="U25" i="2"/>
  <c r="X41" i="2"/>
  <c r="E14" i="2"/>
  <c r="E15" i="2"/>
  <c r="D6" i="2"/>
  <c r="H17" i="2"/>
  <c r="H8" i="2"/>
  <c r="H18" i="2"/>
  <c r="F18" i="2"/>
  <c r="F10" i="2"/>
  <c r="G86" i="2"/>
  <c r="G78" i="2"/>
  <c r="G169" i="2"/>
  <c r="F86" i="2"/>
  <c r="F13" i="2"/>
  <c r="F8" i="2"/>
  <c r="F78" i="2"/>
  <c r="F169" i="2"/>
  <c r="E32" i="2"/>
  <c r="E78" i="2"/>
  <c r="E11" i="2"/>
  <c r="F11" i="2"/>
  <c r="W80" i="2"/>
  <c r="E7" i="2"/>
  <c r="F87" i="2"/>
  <c r="E10" i="2"/>
  <c r="F19" i="2"/>
  <c r="F7" i="2"/>
  <c r="F17" i="2"/>
  <c r="F20" i="2"/>
  <c r="E83" i="2"/>
  <c r="E19" i="2"/>
  <c r="G8" i="2"/>
  <c r="G14" i="2"/>
  <c r="E35" i="2"/>
  <c r="G18" i="2"/>
  <c r="G12" i="2"/>
  <c r="F12" i="2"/>
  <c r="E87" i="2"/>
  <c r="E17" i="2"/>
  <c r="E20" i="2"/>
  <c r="E84" i="2"/>
  <c r="E82" i="2"/>
  <c r="E8" i="2"/>
  <c r="E13" i="2"/>
  <c r="E79" i="2"/>
  <c r="E16" i="2"/>
  <c r="E34" i="2"/>
  <c r="E6" i="2"/>
  <c r="E12" i="2"/>
  <c r="F83" i="2"/>
  <c r="Q80" i="2"/>
  <c r="F16" i="2"/>
  <c r="F79" i="2"/>
  <c r="AD80" i="2"/>
  <c r="S80" i="2"/>
  <c r="AE80" i="2"/>
  <c r="U80" i="2"/>
  <c r="V80" i="2"/>
  <c r="AF80" i="2"/>
  <c r="AB80" i="2"/>
  <c r="AA80" i="2"/>
  <c r="P80" i="2"/>
  <c r="H27" i="3"/>
  <c r="H6" i="2"/>
  <c r="X80" i="2"/>
  <c r="AG80" i="2"/>
  <c r="O80" i="2"/>
  <c r="AC80" i="2"/>
  <c r="Z80" i="2"/>
  <c r="R80" i="2"/>
  <c r="Y80" i="2"/>
  <c r="N80" i="2"/>
  <c r="M80" i="2"/>
  <c r="F6" i="2"/>
  <c r="F84" i="2"/>
  <c r="A32" i="3"/>
  <c r="A30" i="3"/>
  <c r="A33" i="3"/>
  <c r="A23" i="3"/>
  <c r="A29" i="3"/>
  <c r="A26" i="3"/>
  <c r="A28" i="3"/>
  <c r="T80" i="2"/>
  <c r="K27" i="3"/>
  <c r="G19" i="2"/>
  <c r="G87" i="2"/>
  <c r="J25" i="3"/>
  <c r="N25" i="3" s="1"/>
  <c r="J24" i="3"/>
  <c r="N24" i="3" s="1"/>
  <c r="J169" i="2"/>
  <c r="J6" i="2"/>
  <c r="I6" i="2"/>
  <c r="G6" i="2"/>
  <c r="G17" i="2"/>
  <c r="G83" i="2"/>
  <c r="G84" i="2"/>
  <c r="G82" i="2"/>
  <c r="U166" i="2"/>
  <c r="J32" i="3"/>
  <c r="N32" i="3" s="1"/>
  <c r="D169" i="2"/>
  <c r="I169" i="2"/>
  <c r="G20" i="2"/>
  <c r="H32" i="3"/>
  <c r="I30" i="2"/>
  <c r="H34" i="3"/>
  <c r="J34" i="3"/>
  <c r="N34" i="3" s="1"/>
  <c r="K23" i="3"/>
  <c r="H23" i="3"/>
  <c r="I86" i="2"/>
  <c r="I15" i="2"/>
  <c r="H35" i="2"/>
  <c r="G30" i="2"/>
  <c r="G157" i="2"/>
  <c r="G7" i="2"/>
  <c r="G32" i="2"/>
  <c r="G79" i="2"/>
  <c r="G16" i="2"/>
  <c r="G13" i="2"/>
  <c r="G35" i="2"/>
  <c r="D157" i="2"/>
  <c r="D15" i="2"/>
  <c r="J84" i="2"/>
  <c r="E75" i="2"/>
  <c r="J34" i="2"/>
  <c r="J85" i="2"/>
  <c r="J75" i="2"/>
  <c r="J77" i="2"/>
  <c r="J82" i="2"/>
  <c r="I13" i="2"/>
  <c r="H78" i="2"/>
  <c r="F81" i="2"/>
  <c r="F82" i="2"/>
  <c r="F75" i="2"/>
  <c r="F77" i="2"/>
  <c r="D81" i="2"/>
  <c r="D85" i="2"/>
  <c r="J29" i="3"/>
  <c r="N29" i="3" s="1"/>
  <c r="J33" i="3"/>
  <c r="N33" i="3" s="1"/>
  <c r="J28" i="3"/>
  <c r="N28" i="3" s="1"/>
  <c r="H75" i="2"/>
  <c r="K32" i="2"/>
  <c r="K11" i="2"/>
  <c r="K81" i="2"/>
  <c r="K79" i="2"/>
  <c r="K78" i="2"/>
  <c r="K77" i="2"/>
  <c r="K30" i="2"/>
  <c r="K18" i="2"/>
  <c r="K17" i="2"/>
  <c r="K16" i="2"/>
  <c r="K15" i="2"/>
  <c r="K12" i="2"/>
  <c r="K7" i="2"/>
  <c r="K6" i="2"/>
  <c r="J13" i="2"/>
  <c r="J87" i="2"/>
  <c r="J83" i="2"/>
  <c r="J30" i="2"/>
  <c r="J8" i="2"/>
  <c r="J7" i="2"/>
  <c r="J16" i="2"/>
  <c r="J78" i="2"/>
  <c r="J18" i="2"/>
  <c r="J12" i="2"/>
  <c r="J80" i="2"/>
  <c r="J35" i="2"/>
  <c r="J17" i="2"/>
  <c r="J15" i="2"/>
  <c r="H19" i="2"/>
  <c r="H7" i="2"/>
  <c r="H33" i="3"/>
  <c r="FU9" i="1"/>
  <c r="I17" i="2"/>
  <c r="H35" i="3"/>
  <c r="J35" i="3"/>
  <c r="N35" i="3" s="1"/>
  <c r="K21" i="3"/>
  <c r="J31" i="3"/>
  <c r="N31" i="3" s="1"/>
  <c r="I11" i="2"/>
  <c r="J21" i="3"/>
  <c r="N21" i="3" s="1"/>
  <c r="H31" i="3"/>
  <c r="K31" i="3"/>
  <c r="H10" i="2"/>
  <c r="J19" i="2"/>
  <c r="N19" i="2"/>
  <c r="J14" i="2"/>
  <c r="L17" i="2"/>
  <c r="M77" i="2"/>
  <c r="L16" i="2"/>
  <c r="L87" i="2"/>
  <c r="L80" i="2"/>
  <c r="J81" i="2"/>
  <c r="J20" i="2"/>
  <c r="J32" i="2"/>
  <c r="J79" i="2"/>
  <c r="I81" i="2"/>
  <c r="I84" i="2"/>
  <c r="I14" i="2"/>
  <c r="H20" i="2"/>
  <c r="I34" i="2"/>
  <c r="I19" i="2"/>
  <c r="I83" i="2"/>
  <c r="I10" i="2"/>
  <c r="I82" i="2"/>
  <c r="I12" i="2"/>
  <c r="I87" i="2"/>
  <c r="I16" i="2"/>
  <c r="H81" i="2"/>
  <c r="D34" i="2"/>
  <c r="A34" i="3"/>
  <c r="A22" i="3"/>
  <c r="A21" i="3"/>
  <c r="A20" i="3"/>
  <c r="A27" i="3"/>
  <c r="FU8" i="1"/>
  <c r="A17" i="3"/>
  <c r="A18" i="3"/>
  <c r="A31" i="3"/>
  <c r="D84" i="2"/>
  <c r="G77" i="2"/>
  <c r="A14" i="3"/>
  <c r="A25" i="3"/>
  <c r="A35" i="3"/>
  <c r="A19" i="3"/>
  <c r="G85" i="2"/>
  <c r="H83" i="2"/>
  <c r="K8" i="2"/>
  <c r="I8" i="2"/>
  <c r="K80" i="2"/>
  <c r="K13" i="2"/>
  <c r="I7" i="2"/>
  <c r="A24" i="3"/>
  <c r="A16" i="3"/>
  <c r="O66" i="2"/>
  <c r="K85" i="2"/>
  <c r="K82" i="2"/>
  <c r="K87" i="2"/>
  <c r="FU10" i="1"/>
  <c r="A12" i="3"/>
  <c r="I32" i="2"/>
  <c r="AB108" i="2"/>
  <c r="I85" i="2"/>
  <c r="I79" i="2"/>
  <c r="I78" i="2"/>
  <c r="I77" i="2"/>
  <c r="A11" i="3"/>
  <c r="I35" i="2"/>
  <c r="I20" i="2"/>
  <c r="FU492" i="1"/>
  <c r="FU491" i="1"/>
  <c r="H11" i="2"/>
  <c r="FU5" i="1"/>
  <c r="H13" i="2"/>
  <c r="H85" i="2"/>
  <c r="H12" i="2"/>
  <c r="AH76" i="2"/>
  <c r="H84" i="2"/>
  <c r="FU639" i="1"/>
  <c r="H82" i="2"/>
  <c r="H32" i="2"/>
  <c r="H87" i="2"/>
  <c r="H79" i="2"/>
  <c r="A10" i="3"/>
  <c r="FU253" i="1"/>
  <c r="H30" i="2"/>
  <c r="H16" i="2"/>
  <c r="FU6" i="1"/>
  <c r="E81" i="2"/>
  <c r="G81" i="2"/>
  <c r="A9" i="3"/>
  <c r="AA107" i="2"/>
  <c r="AD107" i="2"/>
  <c r="Q107" i="2"/>
  <c r="W107" i="2"/>
  <c r="V107" i="2"/>
  <c r="M107" i="2"/>
  <c r="X107" i="2"/>
  <c r="N107" i="2"/>
  <c r="AF107" i="2"/>
  <c r="AB107" i="2"/>
  <c r="P107" i="2"/>
  <c r="L107" i="2"/>
  <c r="T107" i="2"/>
  <c r="AG107" i="2"/>
  <c r="S107" i="2"/>
  <c r="J107" i="2"/>
  <c r="AC107" i="2"/>
  <c r="AE107" i="2"/>
  <c r="O107" i="2"/>
  <c r="Z107" i="2"/>
  <c r="U107" i="2"/>
  <c r="K107" i="2"/>
  <c r="Y107" i="2"/>
  <c r="R107" i="2"/>
  <c r="A6" i="3"/>
  <c r="FU180" i="1"/>
  <c r="FY180" i="1"/>
  <c r="H18" i="3"/>
  <c r="H10" i="3"/>
  <c r="H30" i="3"/>
  <c r="K30" i="3"/>
  <c r="J30" i="3"/>
  <c r="N30" i="3" s="1"/>
  <c r="K22" i="3"/>
  <c r="J22" i="3"/>
  <c r="N22" i="3" s="1"/>
  <c r="H22" i="3"/>
  <c r="H26" i="3"/>
  <c r="K26" i="3"/>
  <c r="J26" i="3"/>
  <c r="N26" i="3" s="1"/>
  <c r="J20" i="3"/>
  <c r="N20" i="3" s="1"/>
  <c r="K20" i="3"/>
  <c r="H20" i="3"/>
  <c r="H16" i="3"/>
  <c r="U700" i="1" l="1"/>
  <c r="U701" i="1" s="1"/>
  <c r="U702" i="1" s="1"/>
  <c r="AH31" i="2"/>
  <c r="H107" i="2"/>
  <c r="AF43" i="2"/>
  <c r="W48" i="2"/>
  <c r="J139" i="2"/>
  <c r="T139" i="2"/>
  <c r="N139" i="2"/>
  <c r="L139" i="2"/>
  <c r="AB139" i="2"/>
  <c r="D139" i="2"/>
  <c r="X139" i="2"/>
  <c r="AF139" i="2"/>
  <c r="S139" i="2"/>
  <c r="AG139" i="2"/>
  <c r="K139" i="2"/>
  <c r="AD139" i="2"/>
  <c r="M139" i="2"/>
  <c r="Z139" i="2"/>
  <c r="Y139" i="2"/>
  <c r="W139" i="2"/>
  <c r="V139" i="2"/>
  <c r="P139" i="2"/>
  <c r="O139" i="2"/>
  <c r="Q139" i="2"/>
  <c r="R139" i="2"/>
  <c r="AC139" i="2"/>
  <c r="AE139" i="2"/>
  <c r="AA139" i="2"/>
  <c r="U139" i="2"/>
  <c r="H139" i="2"/>
  <c r="FW492" i="1"/>
  <c r="M150" i="2"/>
  <c r="M162" i="2"/>
  <c r="V162" i="2"/>
  <c r="AD162" i="2"/>
  <c r="X162" i="2"/>
  <c r="U162" i="2"/>
  <c r="J162" i="2"/>
  <c r="AB162" i="2"/>
  <c r="AF162" i="2"/>
  <c r="AE162" i="2"/>
  <c r="AG162" i="2"/>
  <c r="AC162" i="2"/>
  <c r="P162" i="2"/>
  <c r="W162" i="2"/>
  <c r="N162" i="2"/>
  <c r="R162" i="2"/>
  <c r="E162" i="2"/>
  <c r="Z162" i="2"/>
  <c r="K162" i="2"/>
  <c r="T162" i="2"/>
  <c r="S162" i="2"/>
  <c r="Y162" i="2"/>
  <c r="O162" i="2"/>
  <c r="AA162" i="2"/>
  <c r="L162" i="2"/>
  <c r="D89" i="2"/>
  <c r="AD90" i="2"/>
  <c r="AC68" i="2"/>
  <c r="N68" i="2"/>
  <c r="X68" i="2"/>
  <c r="P68" i="2"/>
  <c r="Z68" i="2"/>
  <c r="W68" i="2"/>
  <c r="R68" i="2"/>
  <c r="U68" i="2"/>
  <c r="H68" i="2"/>
  <c r="O68" i="2"/>
  <c r="V68" i="2"/>
  <c r="AB68" i="2"/>
  <c r="D68" i="2"/>
  <c r="AA68" i="2"/>
  <c r="F68" i="2"/>
  <c r="T68" i="2"/>
  <c r="J68" i="2"/>
  <c r="AE68" i="2"/>
  <c r="AD68" i="2"/>
  <c r="S68" i="2"/>
  <c r="Y68" i="2"/>
  <c r="Q68" i="2"/>
  <c r="AF68" i="2"/>
  <c r="L68" i="2"/>
  <c r="Y90" i="2"/>
  <c r="AE90" i="2"/>
  <c r="P90" i="2"/>
  <c r="AF90" i="2"/>
  <c r="T90" i="2"/>
  <c r="U90" i="2"/>
  <c r="R90" i="2"/>
  <c r="X90" i="2"/>
  <c r="Q90" i="2"/>
  <c r="AA90" i="2"/>
  <c r="V90" i="2"/>
  <c r="W90" i="2"/>
  <c r="L90" i="2"/>
  <c r="AC90" i="2"/>
  <c r="O90" i="2"/>
  <c r="M90" i="2"/>
  <c r="AC147" i="2"/>
  <c r="R145" i="2"/>
  <c r="Q143" i="2"/>
  <c r="AE146" i="2"/>
  <c r="T142" i="2"/>
  <c r="Y154" i="2"/>
  <c r="S165" i="2"/>
  <c r="AC165" i="2"/>
  <c r="N165" i="2"/>
  <c r="Q165" i="2"/>
  <c r="AG165" i="2"/>
  <c r="AD165" i="2"/>
  <c r="U165" i="2"/>
  <c r="P165" i="2"/>
  <c r="T165" i="2"/>
  <c r="R165" i="2"/>
  <c r="W165" i="2"/>
  <c r="V165" i="2"/>
  <c r="AA165" i="2"/>
  <c r="Y165" i="2"/>
  <c r="X165" i="2"/>
  <c r="M165" i="2"/>
  <c r="AB165" i="2"/>
  <c r="O165" i="2"/>
  <c r="L165" i="2"/>
  <c r="Z165" i="2"/>
  <c r="AE165" i="2"/>
  <c r="AF165" i="2"/>
  <c r="AA93" i="2"/>
  <c r="AB90" i="2"/>
  <c r="S90" i="2"/>
  <c r="N90" i="2"/>
  <c r="AG90" i="2"/>
  <c r="H88" i="2"/>
  <c r="D80" i="2"/>
  <c r="AH157" i="2"/>
  <c r="G68" i="2"/>
  <c r="V36" i="2"/>
  <c r="T36" i="2"/>
  <c r="AB36" i="2"/>
  <c r="J36" i="2"/>
  <c r="Q36" i="2"/>
  <c r="AA36" i="2"/>
  <c r="Y36" i="2"/>
  <c r="U36" i="2"/>
  <c r="AE36" i="2"/>
  <c r="X36" i="2"/>
  <c r="Z36" i="2"/>
  <c r="AF36" i="2"/>
  <c r="R36" i="2"/>
  <c r="AC36" i="2"/>
  <c r="O36" i="2"/>
  <c r="AG36" i="2"/>
  <c r="AD36" i="2"/>
  <c r="L36" i="2"/>
  <c r="S36" i="2"/>
  <c r="I36" i="2"/>
  <c r="W36" i="2"/>
  <c r="P36" i="2"/>
  <c r="N36" i="2"/>
  <c r="O27" i="2"/>
  <c r="T27" i="2"/>
  <c r="AG27" i="2"/>
  <c r="L27" i="2"/>
  <c r="AA27" i="2"/>
  <c r="AB27" i="2"/>
  <c r="Q27" i="2"/>
  <c r="S27" i="2"/>
  <c r="AC27" i="2"/>
  <c r="W27" i="2"/>
  <c r="R27" i="2"/>
  <c r="I27" i="2"/>
  <c r="AF27" i="2"/>
  <c r="K27" i="2"/>
  <c r="U27" i="2"/>
  <c r="AE27" i="2"/>
  <c r="M27" i="2"/>
  <c r="Z27" i="2"/>
  <c r="Y27" i="2"/>
  <c r="X27" i="2"/>
  <c r="AD27" i="2"/>
  <c r="N27" i="2"/>
  <c r="V27" i="2"/>
  <c r="P27" i="2"/>
  <c r="J27" i="2"/>
  <c r="J163" i="2"/>
  <c r="E27" i="2"/>
  <c r="AH86" i="2"/>
  <c r="P163" i="2"/>
  <c r="S163" i="2"/>
  <c r="T163" i="2"/>
  <c r="AG163" i="2"/>
  <c r="G107" i="2"/>
  <c r="G139" i="2"/>
  <c r="F107" i="2"/>
  <c r="F139" i="2"/>
  <c r="V163" i="2"/>
  <c r="O163" i="2"/>
  <c r="E139" i="2"/>
  <c r="Z163" i="2"/>
  <c r="R163" i="2"/>
  <c r="AB163" i="2"/>
  <c r="Y163" i="2"/>
  <c r="N163" i="2"/>
  <c r="AC163" i="2"/>
  <c r="K163" i="2"/>
  <c r="Q163" i="2"/>
  <c r="E163" i="2"/>
  <c r="AF163" i="2"/>
  <c r="U163" i="2"/>
  <c r="AA163" i="2"/>
  <c r="AF167" i="2"/>
  <c r="L167" i="2"/>
  <c r="P167" i="2"/>
  <c r="W167" i="2"/>
  <c r="U167" i="2"/>
  <c r="R167" i="2"/>
  <c r="N167" i="2"/>
  <c r="F167" i="2"/>
  <c r="K167" i="2"/>
  <c r="Q167" i="2"/>
  <c r="M167" i="2"/>
  <c r="AA167" i="2"/>
  <c r="Y167" i="2"/>
  <c r="AG167" i="2"/>
  <c r="Z167" i="2"/>
  <c r="AD167" i="2"/>
  <c r="V167" i="2"/>
  <c r="AC167" i="2"/>
  <c r="O167" i="2"/>
  <c r="S167" i="2"/>
  <c r="AE167" i="2"/>
  <c r="AB167" i="2"/>
  <c r="X167" i="2"/>
  <c r="J167" i="2"/>
  <c r="X163" i="2"/>
  <c r="M163" i="2"/>
  <c r="AE163" i="2"/>
  <c r="W163" i="2"/>
  <c r="AD163" i="2"/>
  <c r="E107" i="2"/>
  <c r="E167" i="2"/>
  <c r="F163" i="2"/>
  <c r="I80" i="2"/>
  <c r="G80" i="2"/>
  <c r="G90" i="2"/>
  <c r="E80" i="2"/>
  <c r="E90" i="2"/>
  <c r="F80" i="2"/>
  <c r="H36" i="2"/>
  <c r="H80" i="2"/>
  <c r="Y158" i="2"/>
  <c r="P158" i="2"/>
  <c r="AB158" i="2"/>
  <c r="Z158" i="2"/>
  <c r="AA158" i="2"/>
  <c r="K158" i="2"/>
  <c r="AE158" i="2"/>
  <c r="U158" i="2"/>
  <c r="L158" i="2"/>
  <c r="V158" i="2"/>
  <c r="AG158" i="2"/>
  <c r="M158" i="2"/>
  <c r="E158" i="2"/>
  <c r="F27" i="2"/>
  <c r="AB164" i="2"/>
  <c r="Q158" i="2"/>
  <c r="AC158" i="2"/>
  <c r="O158" i="2"/>
  <c r="X158" i="2"/>
  <c r="N158" i="2"/>
  <c r="J158" i="2"/>
  <c r="T158" i="2"/>
  <c r="R158" i="2"/>
  <c r="W158" i="2"/>
  <c r="AF158" i="2"/>
  <c r="AD158" i="2"/>
  <c r="G165" i="2"/>
  <c r="Z164" i="2"/>
  <c r="K165" i="2"/>
  <c r="Y164" i="2"/>
  <c r="T164" i="2"/>
  <c r="R164" i="2"/>
  <c r="AC166" i="2"/>
  <c r="W164" i="2"/>
  <c r="S164" i="2"/>
  <c r="AA164" i="2"/>
  <c r="Q164" i="2"/>
  <c r="L164" i="2"/>
  <c r="AC164" i="2"/>
  <c r="V164" i="2"/>
  <c r="N164" i="2"/>
  <c r="AE164" i="2"/>
  <c r="AD164" i="2"/>
  <c r="O164" i="2"/>
  <c r="AF164" i="2"/>
  <c r="P164" i="2"/>
  <c r="U164" i="2"/>
  <c r="X164" i="2"/>
  <c r="AG164" i="2"/>
  <c r="I165" i="2"/>
  <c r="I164" i="2"/>
  <c r="AH6" i="2"/>
  <c r="W166" i="2"/>
  <c r="V166" i="2"/>
  <c r="Z166" i="2"/>
  <c r="Y166" i="2"/>
  <c r="N166" i="2"/>
  <c r="R166" i="2"/>
  <c r="L166" i="2"/>
  <c r="T166" i="2"/>
  <c r="O166" i="2"/>
  <c r="Q166" i="2"/>
  <c r="AA166" i="2"/>
  <c r="AB166" i="2"/>
  <c r="M166" i="2"/>
  <c r="P166" i="2"/>
  <c r="X166" i="2"/>
  <c r="AE166" i="2"/>
  <c r="AF166" i="2"/>
  <c r="S166" i="2"/>
  <c r="AG166" i="2"/>
  <c r="AD166" i="2"/>
  <c r="AH169" i="2"/>
  <c r="H27" i="2"/>
  <c r="F36" i="2"/>
  <c r="W159" i="2"/>
  <c r="U159" i="2"/>
  <c r="R160" i="2"/>
  <c r="U160" i="2"/>
  <c r="Y159" i="2"/>
  <c r="H159" i="2"/>
  <c r="AG159" i="2"/>
  <c r="AD159" i="2"/>
  <c r="S160" i="2"/>
  <c r="AH75" i="2"/>
  <c r="O160" i="2"/>
  <c r="X160" i="2"/>
  <c r="Y160" i="2"/>
  <c r="T160" i="2"/>
  <c r="AE160" i="2"/>
  <c r="W160" i="2"/>
  <c r="AA160" i="2"/>
  <c r="AE159" i="2"/>
  <c r="K159" i="2"/>
  <c r="M159" i="2"/>
  <c r="N159" i="2"/>
  <c r="AA159" i="2"/>
  <c r="AF159" i="2"/>
  <c r="T159" i="2"/>
  <c r="S159" i="2"/>
  <c r="L159" i="2"/>
  <c r="P159" i="2"/>
  <c r="O159" i="2"/>
  <c r="AC159" i="2"/>
  <c r="R159" i="2"/>
  <c r="V159" i="2"/>
  <c r="X159" i="2"/>
  <c r="Q159" i="2"/>
  <c r="Z159" i="2"/>
  <c r="AB159" i="2"/>
  <c r="V160" i="2"/>
  <c r="P160" i="2"/>
  <c r="T141" i="2"/>
  <c r="Q160" i="2"/>
  <c r="AC160" i="2"/>
  <c r="AG160" i="2"/>
  <c r="AB160" i="2"/>
  <c r="N160" i="2"/>
  <c r="Z160" i="2"/>
  <c r="AF160" i="2"/>
  <c r="M160" i="2"/>
  <c r="L160" i="2"/>
  <c r="AH35" i="2"/>
  <c r="AH78" i="2"/>
  <c r="AH18" i="2"/>
  <c r="AE161" i="2"/>
  <c r="X161" i="2"/>
  <c r="K36" i="2"/>
  <c r="R161" i="2"/>
  <c r="H161" i="2"/>
  <c r="Y161" i="2"/>
  <c r="N161" i="2"/>
  <c r="K68" i="2"/>
  <c r="AH30" i="2"/>
  <c r="FV9" i="1"/>
  <c r="FW9" i="1" s="1"/>
  <c r="AH15" i="2"/>
  <c r="J165" i="2"/>
  <c r="AH7" i="2"/>
  <c r="W161" i="2"/>
  <c r="AG161" i="2"/>
  <c r="AB161" i="2"/>
  <c r="Q161" i="2"/>
  <c r="P161" i="2"/>
  <c r="O161" i="2"/>
  <c r="S161" i="2"/>
  <c r="V161" i="2"/>
  <c r="T161" i="2"/>
  <c r="Z161" i="2"/>
  <c r="AC161" i="2"/>
  <c r="AF161" i="2"/>
  <c r="L161" i="2"/>
  <c r="AA161" i="2"/>
  <c r="AD161" i="2"/>
  <c r="U161" i="2"/>
  <c r="AH13" i="2"/>
  <c r="AH17" i="2"/>
  <c r="AH11" i="2"/>
  <c r="Z40" i="2"/>
  <c r="Q40" i="2"/>
  <c r="Q64" i="2"/>
  <c r="AH14" i="2"/>
  <c r="AH10" i="2"/>
  <c r="AH19" i="2"/>
  <c r="AH20" i="2"/>
  <c r="Q89" i="2"/>
  <c r="S89" i="2"/>
  <c r="AH84" i="2"/>
  <c r="AH12" i="2"/>
  <c r="AH83" i="2"/>
  <c r="AH16" i="2"/>
  <c r="AH34" i="2"/>
  <c r="AG89" i="2"/>
  <c r="I139" i="2"/>
  <c r="U88" i="2"/>
  <c r="U89" i="2"/>
  <c r="N89" i="2"/>
  <c r="W40" i="2"/>
  <c r="D107" i="2"/>
  <c r="FV253" i="1"/>
  <c r="FW253" i="1" s="1"/>
  <c r="Q28" i="2"/>
  <c r="Y89" i="2"/>
  <c r="M89" i="2"/>
  <c r="AB89" i="2"/>
  <c r="AF40" i="2"/>
  <c r="AE66" i="2"/>
  <c r="AA88" i="2"/>
  <c r="AB73" i="2"/>
  <c r="AF89" i="2"/>
  <c r="AE89" i="2"/>
  <c r="Z89" i="2"/>
  <c r="F28" i="2"/>
  <c r="AE136" i="2"/>
  <c r="L89" i="2"/>
  <c r="P89" i="2"/>
  <c r="AA89" i="2"/>
  <c r="AC89" i="2"/>
  <c r="X89" i="2"/>
  <c r="O88" i="2"/>
  <c r="O89" i="2"/>
  <c r="AD89" i="2"/>
  <c r="T89" i="2"/>
  <c r="R89" i="2"/>
  <c r="V89" i="2"/>
  <c r="N28" i="2"/>
  <c r="V21" i="2"/>
  <c r="W21" i="2"/>
  <c r="T21" i="2"/>
  <c r="AG21" i="2"/>
  <c r="AE21" i="2"/>
  <c r="AF21" i="2"/>
  <c r="M21" i="2"/>
  <c r="FV8" i="1"/>
  <c r="FW8" i="1" s="1"/>
  <c r="Y136" i="2"/>
  <c r="AH82" i="2"/>
  <c r="AF28" i="2"/>
  <c r="AC28" i="2"/>
  <c r="AA28" i="2"/>
  <c r="L28" i="2"/>
  <c r="T28" i="2"/>
  <c r="P28" i="2"/>
  <c r="O28" i="2"/>
  <c r="Y28" i="2"/>
  <c r="X21" i="2"/>
  <c r="Z21" i="2"/>
  <c r="U21" i="2"/>
  <c r="Y21" i="2"/>
  <c r="L21" i="2"/>
  <c r="O21" i="2"/>
  <c r="AC21" i="2"/>
  <c r="AB21" i="2"/>
  <c r="R21" i="2"/>
  <c r="S21" i="2"/>
  <c r="Q21" i="2"/>
  <c r="AD21" i="2"/>
  <c r="P21" i="2"/>
  <c r="AA21" i="2"/>
  <c r="FV6" i="1"/>
  <c r="FW6" i="1" s="1"/>
  <c r="FV5" i="1"/>
  <c r="FW5" i="1" s="1"/>
  <c r="S88" i="2"/>
  <c r="Z88" i="2"/>
  <c r="AC136" i="2"/>
  <c r="W136" i="2"/>
  <c r="L114" i="2"/>
  <c r="Q88" i="2"/>
  <c r="AD88" i="2"/>
  <c r="Q114" i="2"/>
  <c r="M132" i="2"/>
  <c r="X132" i="2"/>
  <c r="V136" i="2"/>
  <c r="K136" i="2"/>
  <c r="AF136" i="2"/>
  <c r="R136" i="2"/>
  <c r="R132" i="2"/>
  <c r="L136" i="2"/>
  <c r="S136" i="2"/>
  <c r="AD136" i="2"/>
  <c r="P136" i="2"/>
  <c r="AB136" i="2"/>
  <c r="M136" i="2"/>
  <c r="Z136" i="2"/>
  <c r="L132" i="2"/>
  <c r="U136" i="2"/>
  <c r="J136" i="2"/>
  <c r="T136" i="2"/>
  <c r="O136" i="2"/>
  <c r="AG136" i="2"/>
  <c r="AA136" i="2"/>
  <c r="Q136" i="2"/>
  <c r="L122" i="2"/>
  <c r="S122" i="2"/>
  <c r="AD122" i="2"/>
  <c r="AB122" i="2"/>
  <c r="AE122" i="2"/>
  <c r="AC132" i="2"/>
  <c r="AA132" i="2"/>
  <c r="Q122" i="2"/>
  <c r="AG122" i="2"/>
  <c r="AF132" i="2"/>
  <c r="AH77" i="2"/>
  <c r="H132" i="2"/>
  <c r="P132" i="2"/>
  <c r="Q132" i="2"/>
  <c r="V132" i="2"/>
  <c r="F132" i="2"/>
  <c r="W132" i="2"/>
  <c r="T132" i="2"/>
  <c r="U114" i="2"/>
  <c r="AC114" i="2"/>
  <c r="R114" i="2"/>
  <c r="W114" i="2"/>
  <c r="S114" i="2"/>
  <c r="X114" i="2"/>
  <c r="AA114" i="2"/>
  <c r="Z114" i="2"/>
  <c r="M114" i="2"/>
  <c r="AF114" i="2"/>
  <c r="Y114" i="2"/>
  <c r="V114" i="2"/>
  <c r="O114" i="2"/>
  <c r="AD114" i="2"/>
  <c r="V122" i="2"/>
  <c r="Z122" i="2"/>
  <c r="U122" i="2"/>
  <c r="AG114" i="2"/>
  <c r="AE114" i="2"/>
  <c r="AC122" i="2"/>
  <c r="O122" i="2"/>
  <c r="R122" i="2"/>
  <c r="T122" i="2"/>
  <c r="P122" i="2"/>
  <c r="N122" i="2"/>
  <c r="P114" i="2"/>
  <c r="N114" i="2"/>
  <c r="T114" i="2"/>
  <c r="M122" i="2"/>
  <c r="K122" i="2"/>
  <c r="AF122" i="2"/>
  <c r="Y122" i="2"/>
  <c r="W122" i="2"/>
  <c r="AA122" i="2"/>
  <c r="X122" i="2"/>
  <c r="AC99" i="2"/>
  <c r="X102" i="2"/>
  <c r="U99" i="2"/>
  <c r="AD108" i="2"/>
  <c r="S132" i="2"/>
  <c r="O132" i="2"/>
  <c r="I132" i="2"/>
  <c r="Y132" i="2"/>
  <c r="AB132" i="2"/>
  <c r="G132" i="2"/>
  <c r="D132" i="2"/>
  <c r="N132" i="2"/>
  <c r="K132" i="2"/>
  <c r="U132" i="2"/>
  <c r="AD132" i="2"/>
  <c r="Z132" i="2"/>
  <c r="AG132" i="2"/>
  <c r="AE132" i="2"/>
  <c r="J132" i="2"/>
  <c r="E132" i="2"/>
  <c r="M133" i="2"/>
  <c r="S133" i="2"/>
  <c r="AG133" i="2"/>
  <c r="O133" i="2"/>
  <c r="Y133" i="2"/>
  <c r="AD133" i="2"/>
  <c r="H133" i="2"/>
  <c r="AF133" i="2"/>
  <c r="U133" i="2"/>
  <c r="J133" i="2"/>
  <c r="N133" i="2"/>
  <c r="T133" i="2"/>
  <c r="V133" i="2"/>
  <c r="X133" i="2"/>
  <c r="AB133" i="2"/>
  <c r="AC133" i="2"/>
  <c r="W133" i="2"/>
  <c r="AE133" i="2"/>
  <c r="Q133" i="2"/>
  <c r="K133" i="2"/>
  <c r="P133" i="2"/>
  <c r="D133" i="2"/>
  <c r="R133" i="2"/>
  <c r="L133" i="2"/>
  <c r="AA133" i="2"/>
  <c r="F133" i="2"/>
  <c r="Z133" i="2"/>
  <c r="X136" i="2"/>
  <c r="S131" i="2"/>
  <c r="V131" i="2"/>
  <c r="Y131" i="2"/>
  <c r="R131" i="2"/>
  <c r="AC131" i="2"/>
  <c r="O131" i="2"/>
  <c r="M131" i="2"/>
  <c r="W131" i="2"/>
  <c r="L131" i="2"/>
  <c r="P131" i="2"/>
  <c r="T131" i="2"/>
  <c r="Z131" i="2"/>
  <c r="AA131" i="2"/>
  <c r="Q131" i="2"/>
  <c r="U131" i="2"/>
  <c r="G131" i="2"/>
  <c r="N131" i="2"/>
  <c r="J131" i="2"/>
  <c r="AE131" i="2"/>
  <c r="K131" i="2"/>
  <c r="H131" i="2"/>
  <c r="AG131" i="2"/>
  <c r="AB131" i="2"/>
  <c r="X131" i="2"/>
  <c r="AD131" i="2"/>
  <c r="AF131" i="2"/>
  <c r="R123" i="2"/>
  <c r="S123" i="2"/>
  <c r="AG123" i="2"/>
  <c r="Q123" i="2"/>
  <c r="X123" i="2"/>
  <c r="Y123" i="2"/>
  <c r="AA123" i="2"/>
  <c r="V123" i="2"/>
  <c r="O123" i="2"/>
  <c r="AE123" i="2"/>
  <c r="P123" i="2"/>
  <c r="U123" i="2"/>
  <c r="AF123" i="2"/>
  <c r="AD123" i="2"/>
  <c r="K123" i="2"/>
  <c r="M123" i="2"/>
  <c r="W123" i="2"/>
  <c r="AB123" i="2"/>
  <c r="AC123" i="2"/>
  <c r="N123" i="2"/>
  <c r="L123" i="2"/>
  <c r="Z123" i="2"/>
  <c r="T123" i="2"/>
  <c r="AE116" i="2"/>
  <c r="AA116" i="2"/>
  <c r="M116" i="2"/>
  <c r="R116" i="2"/>
  <c r="P116" i="2"/>
  <c r="K116" i="2"/>
  <c r="I116" i="2"/>
  <c r="N116" i="2"/>
  <c r="O116" i="2"/>
  <c r="AG116" i="2"/>
  <c r="T116" i="2"/>
  <c r="AD116" i="2"/>
  <c r="AC116" i="2"/>
  <c r="V116" i="2"/>
  <c r="Z116" i="2"/>
  <c r="Q116" i="2"/>
  <c r="W116" i="2"/>
  <c r="S116" i="2"/>
  <c r="Y116" i="2"/>
  <c r="AF116" i="2"/>
  <c r="U116" i="2"/>
  <c r="L116" i="2"/>
  <c r="X116" i="2"/>
  <c r="AB116" i="2"/>
  <c r="AD99" i="2"/>
  <c r="M99" i="2"/>
  <c r="AA99" i="2"/>
  <c r="Q102" i="2"/>
  <c r="V101" i="2"/>
  <c r="D88" i="2"/>
  <c r="X88" i="2"/>
  <c r="W88" i="2"/>
  <c r="V88" i="2"/>
  <c r="J88" i="2"/>
  <c r="E88" i="2"/>
  <c r="AG88" i="2"/>
  <c r="AE73" i="2"/>
  <c r="T66" i="2"/>
  <c r="W66" i="2"/>
  <c r="V28" i="2"/>
  <c r="E28" i="2"/>
  <c r="U28" i="2"/>
  <c r="W28" i="2"/>
  <c r="AG28" i="2"/>
  <c r="S28" i="2"/>
  <c r="AD28" i="2"/>
  <c r="AE28" i="2"/>
  <c r="R28" i="2"/>
  <c r="M28" i="2"/>
  <c r="AB28" i="2"/>
  <c r="Z28" i="2"/>
  <c r="R26" i="2"/>
  <c r="AD26" i="2"/>
  <c r="W26" i="2"/>
  <c r="AB26" i="2"/>
  <c r="N26" i="2"/>
  <c r="P26" i="2"/>
  <c r="AC26" i="2"/>
  <c r="AG26" i="2"/>
  <c r="M26" i="2"/>
  <c r="S26" i="2"/>
  <c r="T26" i="2"/>
  <c r="Q26" i="2"/>
  <c r="Z26" i="2"/>
  <c r="AE26" i="2"/>
  <c r="Y26" i="2"/>
  <c r="AF26" i="2"/>
  <c r="O26" i="2"/>
  <c r="X26" i="2"/>
  <c r="V26" i="2"/>
  <c r="L26" i="2"/>
  <c r="U26" i="2"/>
  <c r="AA26" i="2"/>
  <c r="AG22" i="2"/>
  <c r="Z22" i="2"/>
  <c r="O22" i="2"/>
  <c r="AE22" i="2"/>
  <c r="AC22" i="2"/>
  <c r="AD22" i="2"/>
  <c r="Y22" i="2"/>
  <c r="T22" i="2"/>
  <c r="S22" i="2"/>
  <c r="P22" i="2"/>
  <c r="V22" i="2"/>
  <c r="AF22" i="2"/>
  <c r="K22" i="2"/>
  <c r="W22" i="2"/>
  <c r="X22" i="2"/>
  <c r="Q22" i="2"/>
  <c r="AA22" i="2"/>
  <c r="R22" i="2"/>
  <c r="N22" i="2"/>
  <c r="AB22" i="2"/>
  <c r="U22" i="2"/>
  <c r="M22" i="2"/>
  <c r="AG39" i="2"/>
  <c r="AG40" i="2"/>
  <c r="Q63" i="2"/>
  <c r="AE99" i="2"/>
  <c r="O102" i="2"/>
  <c r="AE39" i="2"/>
  <c r="Z63" i="2"/>
  <c r="R71" i="2"/>
  <c r="N39" i="2"/>
  <c r="P39" i="2"/>
  <c r="Z39" i="2"/>
  <c r="V40" i="2"/>
  <c r="AD40" i="2"/>
  <c r="X63" i="2"/>
  <c r="T63" i="2"/>
  <c r="AB63" i="2"/>
  <c r="L40" i="2"/>
  <c r="Y40" i="2"/>
  <c r="R40" i="2"/>
  <c r="S39" i="2"/>
  <c r="T39" i="2"/>
  <c r="AD39" i="2"/>
  <c r="U63" i="2"/>
  <c r="N63" i="2"/>
  <c r="Y63" i="2"/>
  <c r="R64" i="2"/>
  <c r="P40" i="2"/>
  <c r="U39" i="2"/>
  <c r="AA39" i="2"/>
  <c r="U40" i="2"/>
  <c r="K63" i="2"/>
  <c r="AF63" i="2"/>
  <c r="R63" i="2"/>
  <c r="V64" i="2"/>
  <c r="Q65" i="2"/>
  <c r="AB65" i="2"/>
  <c r="AC73" i="2"/>
  <c r="S73" i="2"/>
  <c r="R73" i="2"/>
  <c r="E66" i="2"/>
  <c r="H66" i="2"/>
  <c r="AG66" i="2"/>
  <c r="H65" i="2"/>
  <c r="U65" i="2"/>
  <c r="Y73" i="2"/>
  <c r="U73" i="2"/>
  <c r="AB66" i="2"/>
  <c r="Z66" i="2"/>
  <c r="R65" i="2"/>
  <c r="W73" i="2"/>
  <c r="AG73" i="2"/>
  <c r="T73" i="2"/>
  <c r="V66" i="2"/>
  <c r="U66" i="2"/>
  <c r="J38" i="2"/>
  <c r="X38" i="2"/>
  <c r="X70" i="2"/>
  <c r="P88" i="2"/>
  <c r="G88" i="2"/>
  <c r="F88" i="2"/>
  <c r="L88" i="2"/>
  <c r="AE88" i="2"/>
  <c r="Y88" i="2"/>
  <c r="AC88" i="2"/>
  <c r="AF88" i="2"/>
  <c r="N99" i="2"/>
  <c r="AB99" i="2"/>
  <c r="Z99" i="2"/>
  <c r="AG102" i="2"/>
  <c r="V108" i="2"/>
  <c r="V38" i="2"/>
  <c r="AB38" i="2"/>
  <c r="V41" i="2"/>
  <c r="Z72" i="2"/>
  <c r="P24" i="2"/>
  <c r="M88" i="2"/>
  <c r="R88" i="2"/>
  <c r="T88" i="2"/>
  <c r="AB88" i="2"/>
  <c r="N88" i="2"/>
  <c r="P99" i="2"/>
  <c r="L99" i="2"/>
  <c r="S99" i="2"/>
  <c r="AE102" i="2"/>
  <c r="N102" i="2"/>
  <c r="U106" i="2"/>
  <c r="AG38" i="2"/>
  <c r="AD67" i="2"/>
  <c r="AB121" i="2"/>
  <c r="AF99" i="2"/>
  <c r="Y99" i="2"/>
  <c r="AG99" i="2"/>
  <c r="W99" i="2"/>
  <c r="S102" i="2"/>
  <c r="R102" i="2"/>
  <c r="AA101" i="2"/>
  <c r="R99" i="2"/>
  <c r="Q99" i="2"/>
  <c r="Z102" i="2"/>
  <c r="W102" i="2"/>
  <c r="M108" i="2"/>
  <c r="AE106" i="2"/>
  <c r="AH87" i="2"/>
  <c r="AH79" i="2"/>
  <c r="O67" i="2"/>
  <c r="AC69" i="2"/>
  <c r="S67" i="2"/>
  <c r="G63" i="2"/>
  <c r="O63" i="2"/>
  <c r="L63" i="2"/>
  <c r="P65" i="2"/>
  <c r="J65" i="2"/>
  <c r="H73" i="2"/>
  <c r="Q73" i="2"/>
  <c r="O73" i="2"/>
  <c r="P73" i="2"/>
  <c r="H64" i="2"/>
  <c r="AD66" i="2"/>
  <c r="N66" i="2"/>
  <c r="J66" i="2"/>
  <c r="V67" i="2"/>
  <c r="O69" i="2"/>
  <c r="P71" i="2"/>
  <c r="AD63" i="2"/>
  <c r="S63" i="2"/>
  <c r="P63" i="2"/>
  <c r="AE63" i="2"/>
  <c r="W63" i="2"/>
  <c r="J73" i="2"/>
  <c r="N73" i="2"/>
  <c r="X73" i="2"/>
  <c r="G73" i="2"/>
  <c r="AD73" i="2"/>
  <c r="AG71" i="2"/>
  <c r="AE71" i="2"/>
  <c r="L66" i="2"/>
  <c r="R66" i="2"/>
  <c r="S66" i="2"/>
  <c r="AA66" i="2"/>
  <c r="AC66" i="2"/>
  <c r="T72" i="2"/>
  <c r="Y67" i="2"/>
  <c r="J63" i="2"/>
  <c r="AA63" i="2"/>
  <c r="AG63" i="2"/>
  <c r="AC63" i="2"/>
  <c r="V63" i="2"/>
  <c r="V69" i="2"/>
  <c r="Z73" i="2"/>
  <c r="K73" i="2"/>
  <c r="L73" i="2"/>
  <c r="AF73" i="2"/>
  <c r="V73" i="2"/>
  <c r="V71" i="2"/>
  <c r="AD71" i="2"/>
  <c r="Q66" i="2"/>
  <c r="Y66" i="2"/>
  <c r="AF66" i="2"/>
  <c r="X66" i="2"/>
  <c r="K66" i="2"/>
  <c r="P66" i="2"/>
  <c r="AF38" i="2"/>
  <c r="AD41" i="2"/>
  <c r="J40" i="2"/>
  <c r="S40" i="2"/>
  <c r="N40" i="2"/>
  <c r="W39" i="2"/>
  <c r="R39" i="2"/>
  <c r="V39" i="2"/>
  <c r="O39" i="2"/>
  <c r="AC40" i="2"/>
  <c r="AA40" i="2"/>
  <c r="J39" i="2"/>
  <c r="L39" i="2"/>
  <c r="AB39" i="2"/>
  <c r="X39" i="2"/>
  <c r="Y39" i="2"/>
  <c r="AE40" i="2"/>
  <c r="Q39" i="2"/>
  <c r="T40" i="2"/>
  <c r="X40" i="2"/>
  <c r="F40" i="2"/>
  <c r="O40" i="2"/>
  <c r="F39" i="2"/>
  <c r="AC39" i="2"/>
  <c r="AF39" i="2"/>
  <c r="AH8" i="2"/>
  <c r="FV639" i="1"/>
  <c r="FW639" i="1" s="1"/>
  <c r="FV10" i="1"/>
  <c r="FW10" i="1" s="1"/>
  <c r="AE138" i="2"/>
  <c r="AA37" i="2"/>
  <c r="N21" i="2"/>
  <c r="W67" i="2"/>
  <c r="R67" i="2"/>
  <c r="AB67" i="2"/>
  <c r="AE67" i="2"/>
  <c r="AF67" i="2"/>
  <c r="L67" i="2"/>
  <c r="H69" i="2"/>
  <c r="U69" i="2"/>
  <c r="Q69" i="2"/>
  <c r="M67" i="2"/>
  <c r="AC67" i="2"/>
  <c r="AA67" i="2"/>
  <c r="J67" i="2"/>
  <c r="AG67" i="2"/>
  <c r="U67" i="2"/>
  <c r="Y69" i="2"/>
  <c r="T69" i="2"/>
  <c r="AE69" i="2"/>
  <c r="X67" i="2"/>
  <c r="N67" i="2"/>
  <c r="Z67" i="2"/>
  <c r="Q67" i="2"/>
  <c r="P67" i="2"/>
  <c r="K69" i="2"/>
  <c r="Z69" i="2"/>
  <c r="N38" i="2"/>
  <c r="AE38" i="2"/>
  <c r="Q38" i="2"/>
  <c r="O38" i="2"/>
  <c r="AD38" i="2"/>
  <c r="T41" i="2"/>
  <c r="AG41" i="2"/>
  <c r="R38" i="2"/>
  <c r="AC38" i="2"/>
  <c r="L38" i="2"/>
  <c r="Y38" i="2"/>
  <c r="W41" i="2"/>
  <c r="U38" i="2"/>
  <c r="P38" i="2"/>
  <c r="S38" i="2"/>
  <c r="AA38" i="2"/>
  <c r="W38" i="2"/>
  <c r="T38" i="2"/>
  <c r="Z38" i="2"/>
  <c r="AE41" i="2"/>
  <c r="R41" i="2"/>
  <c r="Y41" i="2"/>
  <c r="S41" i="2"/>
  <c r="O41" i="2"/>
  <c r="Q41" i="2"/>
  <c r="Z41" i="2"/>
  <c r="AB41" i="2"/>
  <c r="U41" i="2"/>
  <c r="M40" i="2"/>
  <c r="N109" i="2"/>
  <c r="AF37" i="2"/>
  <c r="AE72" i="2"/>
  <c r="AC72" i="2"/>
  <c r="O71" i="2"/>
  <c r="T71" i="2"/>
  <c r="Y71" i="2"/>
  <c r="Z71" i="2"/>
  <c r="W71" i="2"/>
  <c r="AD119" i="2"/>
  <c r="AE37" i="2"/>
  <c r="N72" i="2"/>
  <c r="N71" i="2"/>
  <c r="AB71" i="2"/>
  <c r="U71" i="2"/>
  <c r="AA71" i="2"/>
  <c r="Q71" i="2"/>
  <c r="J37" i="2"/>
  <c r="R72" i="2"/>
  <c r="O72" i="2"/>
  <c r="F71" i="2"/>
  <c r="AC71" i="2"/>
  <c r="S71" i="2"/>
  <c r="AF71" i="2"/>
  <c r="H71" i="2"/>
  <c r="X71" i="2"/>
  <c r="W65" i="2"/>
  <c r="V65" i="2"/>
  <c r="AC65" i="2"/>
  <c r="AA65" i="2"/>
  <c r="O65" i="2"/>
  <c r="AE65" i="2"/>
  <c r="AF65" i="2"/>
  <c r="U64" i="2"/>
  <c r="S64" i="2"/>
  <c r="AG64" i="2"/>
  <c r="T64" i="2"/>
  <c r="AF64" i="2"/>
  <c r="W64" i="2"/>
  <c r="AE64" i="2"/>
  <c r="M66" i="2"/>
  <c r="M64" i="2"/>
  <c r="M63" i="2"/>
  <c r="X65" i="2"/>
  <c r="S65" i="2"/>
  <c r="N65" i="2"/>
  <c r="AD65" i="2"/>
  <c r="F65" i="2"/>
  <c r="T65" i="2"/>
  <c r="G65" i="2"/>
  <c r="AB64" i="2"/>
  <c r="X64" i="2"/>
  <c r="AA64" i="2"/>
  <c r="AC64" i="2"/>
  <c r="Y65" i="2"/>
  <c r="L65" i="2"/>
  <c r="AG65" i="2"/>
  <c r="Z65" i="2"/>
  <c r="M71" i="2"/>
  <c r="Y64" i="2"/>
  <c r="O64" i="2"/>
  <c r="AD64" i="2"/>
  <c r="N64" i="2"/>
  <c r="L64" i="2"/>
  <c r="Z64" i="2"/>
  <c r="M68" i="2"/>
  <c r="H72" i="2"/>
  <c r="X72" i="2"/>
  <c r="K72" i="2"/>
  <c r="AF72" i="2"/>
  <c r="U72" i="2"/>
  <c r="AB72" i="2"/>
  <c r="Z70" i="2"/>
  <c r="Q72" i="2"/>
  <c r="Y72" i="2"/>
  <c r="S72" i="2"/>
  <c r="AA72" i="2"/>
  <c r="AD72" i="2"/>
  <c r="D72" i="2"/>
  <c r="W72" i="2"/>
  <c r="P72" i="2"/>
  <c r="Y70" i="2"/>
  <c r="L72" i="2"/>
  <c r="AG72" i="2"/>
  <c r="V72" i="2"/>
  <c r="AE70" i="2"/>
  <c r="M38" i="2"/>
  <c r="AB37" i="2"/>
  <c r="AC37" i="2"/>
  <c r="I37" i="2"/>
  <c r="M36" i="2"/>
  <c r="N37" i="2"/>
  <c r="Q37" i="2"/>
  <c r="T37" i="2"/>
  <c r="Y37" i="2"/>
  <c r="O37" i="2"/>
  <c r="W37" i="2"/>
  <c r="R37" i="2"/>
  <c r="L37" i="2"/>
  <c r="AB40" i="2"/>
  <c r="AG37" i="2"/>
  <c r="V37" i="2"/>
  <c r="U37" i="2"/>
  <c r="S37" i="2"/>
  <c r="Z37" i="2"/>
  <c r="P37" i="2"/>
  <c r="AD37" i="2"/>
  <c r="X37" i="2"/>
  <c r="AA41" i="2"/>
  <c r="P41" i="2"/>
  <c r="AC41" i="2"/>
  <c r="AF41" i="2"/>
  <c r="L41" i="2"/>
  <c r="N41" i="2"/>
  <c r="K88" i="2"/>
  <c r="FV491" i="1"/>
  <c r="FW491" i="1" s="1"/>
  <c r="K21" i="2"/>
  <c r="Z109" i="2"/>
  <c r="V70" i="2"/>
  <c r="L70" i="2"/>
  <c r="AA109" i="2"/>
  <c r="S109" i="2"/>
  <c r="AB70" i="2"/>
  <c r="R70" i="2"/>
  <c r="AG70" i="2"/>
  <c r="S70" i="2"/>
  <c r="AH32" i="2"/>
  <c r="K90" i="2"/>
  <c r="M109" i="2"/>
  <c r="P70" i="2"/>
  <c r="F70" i="2"/>
  <c r="N70" i="2"/>
  <c r="P135" i="2"/>
  <c r="Y135" i="2"/>
  <c r="J135" i="2"/>
  <c r="W135" i="2"/>
  <c r="V130" i="2"/>
  <c r="Y130" i="2"/>
  <c r="J130" i="2"/>
  <c r="M130" i="2"/>
  <c r="Q126" i="2"/>
  <c r="U112" i="2"/>
  <c r="AF126" i="2"/>
  <c r="N126" i="2"/>
  <c r="AA126" i="2"/>
  <c r="T126" i="2"/>
  <c r="R126" i="2"/>
  <c r="AG126" i="2"/>
  <c r="U126" i="2"/>
  <c r="AC126" i="2"/>
  <c r="Y103" i="2"/>
  <c r="AF98" i="2"/>
  <c r="U110" i="2"/>
  <c r="M95" i="2"/>
  <c r="T95" i="2"/>
  <c r="P110" i="2"/>
  <c r="M104" i="2"/>
  <c r="O99" i="2"/>
  <c r="G99" i="2"/>
  <c r="X99" i="2"/>
  <c r="T99" i="2"/>
  <c r="V99" i="2"/>
  <c r="X98" i="2"/>
  <c r="X95" i="2"/>
  <c r="AF102" i="2"/>
  <c r="V102" i="2"/>
  <c r="AD102" i="2"/>
  <c r="Z108" i="2"/>
  <c r="Q103" i="2"/>
  <c r="T110" i="2"/>
  <c r="AB101" i="2"/>
  <c r="U98" i="2"/>
  <c r="AD103" i="2"/>
  <c r="S110" i="2"/>
  <c r="Q101" i="2"/>
  <c r="T106" i="2"/>
  <c r="L98" i="2"/>
  <c r="AC98" i="2"/>
  <c r="AB95" i="2"/>
  <c r="U95" i="2"/>
  <c r="P103" i="2"/>
  <c r="Z103" i="2"/>
  <c r="AG110" i="2"/>
  <c r="O104" i="2"/>
  <c r="Q98" i="2"/>
  <c r="O98" i="2"/>
  <c r="G95" i="2"/>
  <c r="R95" i="2"/>
  <c r="AF103" i="2"/>
  <c r="M103" i="2"/>
  <c r="O110" i="2"/>
  <c r="R104" i="2"/>
  <c r="I107" i="2"/>
  <c r="I65" i="2"/>
  <c r="I163" i="2"/>
  <c r="I167" i="2"/>
  <c r="I162" i="2"/>
  <c r="I158" i="2"/>
  <c r="X134" i="2"/>
  <c r="AE137" i="2"/>
  <c r="Z137" i="2"/>
  <c r="K130" i="2"/>
  <c r="AF130" i="2"/>
  <c r="AB130" i="2"/>
  <c r="AD130" i="2"/>
  <c r="R130" i="2"/>
  <c r="O130" i="2"/>
  <c r="F130" i="2"/>
  <c r="T130" i="2"/>
  <c r="X130" i="2"/>
  <c r="Z130" i="2"/>
  <c r="AG130" i="2"/>
  <c r="S130" i="2"/>
  <c r="S135" i="2"/>
  <c r="O118" i="2"/>
  <c r="X118" i="2"/>
  <c r="AD118" i="2"/>
  <c r="S118" i="2"/>
  <c r="Y126" i="2"/>
  <c r="W115" i="2"/>
  <c r="AE118" i="2"/>
  <c r="AB126" i="2"/>
  <c r="S126" i="2"/>
  <c r="Z118" i="2"/>
  <c r="AD126" i="2"/>
  <c r="L126" i="2"/>
  <c r="P126" i="2"/>
  <c r="O126" i="2"/>
  <c r="W126" i="2"/>
  <c r="K126" i="2"/>
  <c r="M126" i="2"/>
  <c r="AF119" i="2"/>
  <c r="R112" i="2"/>
  <c r="J119" i="2"/>
  <c r="T119" i="2"/>
  <c r="U128" i="2"/>
  <c r="O119" i="2"/>
  <c r="O127" i="2"/>
  <c r="X121" i="2"/>
  <c r="AA127" i="2"/>
  <c r="AD112" i="2"/>
  <c r="Y119" i="2"/>
  <c r="S119" i="2"/>
  <c r="Q119" i="2"/>
  <c r="N128" i="2"/>
  <c r="AF112" i="2"/>
  <c r="W128" i="2"/>
  <c r="L125" i="2"/>
  <c r="R121" i="2"/>
  <c r="Z127" i="2"/>
  <c r="R128" i="2"/>
  <c r="W112" i="2"/>
  <c r="AB128" i="2"/>
  <c r="AE120" i="2"/>
  <c r="K128" i="2"/>
  <c r="S128" i="2"/>
  <c r="V128" i="2"/>
  <c r="AB125" i="2"/>
  <c r="AG125" i="2"/>
  <c r="AD121" i="2"/>
  <c r="J121" i="2"/>
  <c r="S121" i="2"/>
  <c r="N127" i="2"/>
  <c r="P127" i="2"/>
  <c r="R127" i="2"/>
  <c r="AG121" i="2"/>
  <c r="AF128" i="2"/>
  <c r="L128" i="2"/>
  <c r="I128" i="2"/>
  <c r="AG128" i="2"/>
  <c r="AD128" i="2"/>
  <c r="AC125" i="2"/>
  <c r="O121" i="2"/>
  <c r="N121" i="2"/>
  <c r="M121" i="2"/>
  <c r="Q121" i="2"/>
  <c r="M127" i="2"/>
  <c r="W121" i="2"/>
  <c r="AA121" i="2"/>
  <c r="AC127" i="2"/>
  <c r="AE128" i="2"/>
  <c r="AC128" i="2"/>
  <c r="AA128" i="2"/>
  <c r="Y128" i="2"/>
  <c r="V125" i="2"/>
  <c r="Y121" i="2"/>
  <c r="P121" i="2"/>
  <c r="AF121" i="2"/>
  <c r="T121" i="2"/>
  <c r="L121" i="2"/>
  <c r="X112" i="2"/>
  <c r="AB112" i="2"/>
  <c r="Q112" i="2"/>
  <c r="L112" i="2"/>
  <c r="K119" i="2"/>
  <c r="Z119" i="2"/>
  <c r="U119" i="2"/>
  <c r="M112" i="2"/>
  <c r="AC112" i="2"/>
  <c r="AE112" i="2"/>
  <c r="X115" i="2"/>
  <c r="V119" i="2"/>
  <c r="AC119" i="2"/>
  <c r="R119" i="2"/>
  <c r="P119" i="2"/>
  <c r="Q120" i="2"/>
  <c r="X127" i="2"/>
  <c r="AB127" i="2"/>
  <c r="L120" i="2"/>
  <c r="T127" i="2"/>
  <c r="O113" i="2"/>
  <c r="O128" i="2"/>
  <c r="M128" i="2"/>
  <c r="X128" i="2"/>
  <c r="P128" i="2"/>
  <c r="Q128" i="2"/>
  <c r="T128" i="2"/>
  <c r="AD125" i="2"/>
  <c r="AE125" i="2"/>
  <c r="N113" i="2"/>
  <c r="K121" i="2"/>
  <c r="V121" i="2"/>
  <c r="U121" i="2"/>
  <c r="H121" i="2"/>
  <c r="AE121" i="2"/>
  <c r="AF127" i="2"/>
  <c r="AG127" i="2"/>
  <c r="Z121" i="2"/>
  <c r="W117" i="2"/>
  <c r="L127" i="2"/>
  <c r="V127" i="2"/>
  <c r="Q127" i="2"/>
  <c r="Z126" i="2"/>
  <c r="P118" i="2"/>
  <c r="V126" i="2"/>
  <c r="Q115" i="2"/>
  <c r="Z124" i="2"/>
  <c r="Y115" i="2"/>
  <c r="K125" i="2"/>
  <c r="Y125" i="2"/>
  <c r="W125" i="2"/>
  <c r="P125" i="2"/>
  <c r="Y113" i="2"/>
  <c r="S127" i="2"/>
  <c r="Y127" i="2"/>
  <c r="U127" i="2"/>
  <c r="AE127" i="2"/>
  <c r="W127" i="2"/>
  <c r="AA124" i="2"/>
  <c r="Y112" i="2"/>
  <c r="O112" i="2"/>
  <c r="N112" i="2"/>
  <c r="T112" i="2"/>
  <c r="S112" i="2"/>
  <c r="AA112" i="2"/>
  <c r="AG112" i="2"/>
  <c r="Z115" i="2"/>
  <c r="M119" i="2"/>
  <c r="AG119" i="2"/>
  <c r="X119" i="2"/>
  <c r="E119" i="2"/>
  <c r="W119" i="2"/>
  <c r="F119" i="2"/>
  <c r="U120" i="2"/>
  <c r="AC120" i="2"/>
  <c r="AB115" i="2"/>
  <c r="V120" i="2"/>
  <c r="Z120" i="2"/>
  <c r="G119" i="2"/>
  <c r="W124" i="2"/>
  <c r="P112" i="2"/>
  <c r="Z112" i="2"/>
  <c r="V112" i="2"/>
  <c r="AC113" i="2"/>
  <c r="P115" i="2"/>
  <c r="L119" i="2"/>
  <c r="N119" i="2"/>
  <c r="AA119" i="2"/>
  <c r="AE119" i="2"/>
  <c r="I119" i="2"/>
  <c r="AB119" i="2"/>
  <c r="W120" i="2"/>
  <c r="X120" i="2"/>
  <c r="Y124" i="2"/>
  <c r="AF120" i="2"/>
  <c r="AD117" i="2"/>
  <c r="M120" i="2"/>
  <c r="S120" i="2"/>
  <c r="S124" i="2"/>
  <c r="U124" i="2"/>
  <c r="V124" i="2"/>
  <c r="AC124" i="2"/>
  <c r="AD113" i="2"/>
  <c r="W113" i="2"/>
  <c r="X113" i="2"/>
  <c r="R113" i="2"/>
  <c r="AA115" i="2"/>
  <c r="T115" i="2"/>
  <c r="AA113" i="2"/>
  <c r="K115" i="2"/>
  <c r="U115" i="2"/>
  <c r="O124" i="2"/>
  <c r="R117" i="2"/>
  <c r="N117" i="2"/>
  <c r="O117" i="2"/>
  <c r="T124" i="2"/>
  <c r="AG117" i="2"/>
  <c r="AG124" i="2"/>
  <c r="AF124" i="2"/>
  <c r="AD124" i="2"/>
  <c r="R124" i="2"/>
  <c r="Z113" i="2"/>
  <c r="S113" i="2"/>
  <c r="AB113" i="2"/>
  <c r="V115" i="2"/>
  <c r="N115" i="2"/>
  <c r="AE115" i="2"/>
  <c r="AC115" i="2"/>
  <c r="AF113" i="2"/>
  <c r="AD115" i="2"/>
  <c r="L113" i="2"/>
  <c r="S117" i="2"/>
  <c r="P117" i="2"/>
  <c r="AE113" i="2"/>
  <c r="N124" i="2"/>
  <c r="K124" i="2"/>
  <c r="AB124" i="2"/>
  <c r="L124" i="2"/>
  <c r="AE124" i="2"/>
  <c r="P124" i="2"/>
  <c r="Q124" i="2"/>
  <c r="P113" i="2"/>
  <c r="Q113" i="2"/>
  <c r="J113" i="2"/>
  <c r="T113" i="2"/>
  <c r="R115" i="2"/>
  <c r="AG115" i="2"/>
  <c r="S115" i="2"/>
  <c r="M115" i="2"/>
  <c r="U113" i="2"/>
  <c r="V113" i="2"/>
  <c r="AA117" i="2"/>
  <c r="M113" i="2"/>
  <c r="X124" i="2"/>
  <c r="L115" i="2"/>
  <c r="M124" i="2"/>
  <c r="Q117" i="2"/>
  <c r="AF115" i="2"/>
  <c r="L109" i="2"/>
  <c r="Q97" i="2"/>
  <c r="S93" i="2"/>
  <c r="AA100" i="2"/>
  <c r="N105" i="2"/>
  <c r="AB92" i="2"/>
  <c r="Q109" i="2"/>
  <c r="AG109" i="2"/>
  <c r="V109" i="2"/>
  <c r="AB109" i="2"/>
  <c r="O109" i="2"/>
  <c r="O94" i="2"/>
  <c r="AF104" i="2"/>
  <c r="P109" i="2"/>
  <c r="Y109" i="2"/>
  <c r="AC109" i="2"/>
  <c r="X109" i="2"/>
  <c r="AF109" i="2"/>
  <c r="U109" i="2"/>
  <c r="AD109" i="2"/>
  <c r="T109" i="2"/>
  <c r="AE109" i="2"/>
  <c r="K109" i="2"/>
  <c r="R109" i="2"/>
  <c r="W109" i="2"/>
  <c r="AG94" i="2"/>
  <c r="V96" i="2"/>
  <c r="Z105" i="2"/>
  <c r="AA105" i="2"/>
  <c r="AE97" i="2"/>
  <c r="AC97" i="2"/>
  <c r="Z92" i="2"/>
  <c r="AG92" i="2"/>
  <c r="V100" i="2"/>
  <c r="N93" i="2"/>
  <c r="M93" i="2"/>
  <c r="O105" i="2"/>
  <c r="P105" i="2"/>
  <c r="AB97" i="2"/>
  <c r="R92" i="2"/>
  <c r="T100" i="2"/>
  <c r="Q93" i="2"/>
  <c r="AF93" i="2"/>
  <c r="AF105" i="2"/>
  <c r="M105" i="2"/>
  <c r="M97" i="2"/>
  <c r="R97" i="2"/>
  <c r="Q92" i="2"/>
  <c r="O92" i="2"/>
  <c r="AB98" i="2"/>
  <c r="R98" i="2"/>
  <c r="AA98" i="2"/>
  <c r="AE98" i="2"/>
  <c r="S95" i="2"/>
  <c r="K95" i="2"/>
  <c r="Z100" i="2"/>
  <c r="K100" i="2"/>
  <c r="AB100" i="2"/>
  <c r="X100" i="2"/>
  <c r="AA103" i="2"/>
  <c r="X103" i="2"/>
  <c r="Z93" i="2"/>
  <c r="I93" i="2"/>
  <c r="K105" i="2"/>
  <c r="F105" i="2"/>
  <c r="S105" i="2"/>
  <c r="V110" i="2"/>
  <c r="M110" i="2"/>
  <c r="P97" i="2"/>
  <c r="L97" i="2"/>
  <c r="O97" i="2"/>
  <c r="P92" i="2"/>
  <c r="S92" i="2"/>
  <c r="AC92" i="2"/>
  <c r="AB104" i="2"/>
  <c r="Y98" i="2"/>
  <c r="AD95" i="2"/>
  <c r="AG95" i="2"/>
  <c r="P95" i="2"/>
  <c r="AE100" i="2"/>
  <c r="Y100" i="2"/>
  <c r="M100" i="2"/>
  <c r="R103" i="2"/>
  <c r="S103" i="2"/>
  <c r="O103" i="2"/>
  <c r="R93" i="2"/>
  <c r="P93" i="2"/>
  <c r="T93" i="2"/>
  <c r="J93" i="2"/>
  <c r="AD105" i="2"/>
  <c r="AE105" i="2"/>
  <c r="T105" i="2"/>
  <c r="Q110" i="2"/>
  <c r="AD110" i="2"/>
  <c r="L110" i="2"/>
  <c r="Y110" i="2"/>
  <c r="X97" i="2"/>
  <c r="Z97" i="2"/>
  <c r="Y97" i="2"/>
  <c r="AF92" i="2"/>
  <c r="U92" i="2"/>
  <c r="W92" i="2"/>
  <c r="T92" i="2"/>
  <c r="W104" i="2"/>
  <c r="AA104" i="2"/>
  <c r="P104" i="2"/>
  <c r="AF96" i="2"/>
  <c r="AD104" i="2"/>
  <c r="V104" i="2"/>
  <c r="AC104" i="2"/>
  <c r="O96" i="2"/>
  <c r="V98" i="2"/>
  <c r="G98" i="2"/>
  <c r="Z98" i="2"/>
  <c r="K98" i="2"/>
  <c r="N98" i="2"/>
  <c r="AC95" i="2"/>
  <c r="AF95" i="2"/>
  <c r="AA95" i="2"/>
  <c r="L95" i="2"/>
  <c r="Z95" i="2"/>
  <c r="Y95" i="2"/>
  <c r="P100" i="2"/>
  <c r="U100" i="2"/>
  <c r="AD100" i="2"/>
  <c r="Q100" i="2"/>
  <c r="N100" i="2"/>
  <c r="L100" i="2"/>
  <c r="L103" i="2"/>
  <c r="N103" i="2"/>
  <c r="V103" i="2"/>
  <c r="AB103" i="2"/>
  <c r="AG103" i="2"/>
  <c r="W93" i="2"/>
  <c r="AD93" i="2"/>
  <c r="U93" i="2"/>
  <c r="AC93" i="2"/>
  <c r="V93" i="2"/>
  <c r="Y93" i="2"/>
  <c r="L105" i="2"/>
  <c r="Q105" i="2"/>
  <c r="AG105" i="2"/>
  <c r="X105" i="2"/>
  <c r="V105" i="2"/>
  <c r="Y105" i="2"/>
  <c r="AF110" i="2"/>
  <c r="R110" i="2"/>
  <c r="Z110" i="2"/>
  <c r="AA110" i="2"/>
  <c r="X110" i="2"/>
  <c r="V97" i="2"/>
  <c r="K97" i="2"/>
  <c r="N97" i="2"/>
  <c r="W97" i="2"/>
  <c r="Y92" i="2"/>
  <c r="AA92" i="2"/>
  <c r="N92" i="2"/>
  <c r="K92" i="2"/>
  <c r="N104" i="2"/>
  <c r="K104" i="2"/>
  <c r="Z104" i="2"/>
  <c r="L104" i="2"/>
  <c r="Y104" i="2"/>
  <c r="Q104" i="2"/>
  <c r="U104" i="2"/>
  <c r="AE104" i="2"/>
  <c r="W98" i="2"/>
  <c r="P98" i="2"/>
  <c r="AG98" i="2"/>
  <c r="AD98" i="2"/>
  <c r="S98" i="2"/>
  <c r="M98" i="2"/>
  <c r="Q95" i="2"/>
  <c r="AE95" i="2"/>
  <c r="O95" i="2"/>
  <c r="W95" i="2"/>
  <c r="V95" i="2"/>
  <c r="AC100" i="2"/>
  <c r="AF100" i="2"/>
  <c r="R100" i="2"/>
  <c r="O100" i="2"/>
  <c r="W100" i="2"/>
  <c r="AG100" i="2"/>
  <c r="AC103" i="2"/>
  <c r="K103" i="2"/>
  <c r="T103" i="2"/>
  <c r="U103" i="2"/>
  <c r="J103" i="2"/>
  <c r="AE103" i="2"/>
  <c r="L93" i="2"/>
  <c r="AB93" i="2"/>
  <c r="AG93" i="2"/>
  <c r="X93" i="2"/>
  <c r="K93" i="2"/>
  <c r="AE93" i="2"/>
  <c r="O93" i="2"/>
  <c r="AB105" i="2"/>
  <c r="R105" i="2"/>
  <c r="J105" i="2"/>
  <c r="AC105" i="2"/>
  <c r="U105" i="2"/>
  <c r="AC110" i="2"/>
  <c r="W110" i="2"/>
  <c r="AE110" i="2"/>
  <c r="AB110" i="2"/>
  <c r="K110" i="2"/>
  <c r="AA97" i="2"/>
  <c r="U97" i="2"/>
  <c r="AG97" i="2"/>
  <c r="S97" i="2"/>
  <c r="AF97" i="2"/>
  <c r="AD97" i="2"/>
  <c r="T97" i="2"/>
  <c r="L92" i="2"/>
  <c r="AD92" i="2"/>
  <c r="X92" i="2"/>
  <c r="V92" i="2"/>
  <c r="AE92" i="2"/>
  <c r="T104" i="2"/>
  <c r="AG104" i="2"/>
  <c r="X104" i="2"/>
  <c r="S104" i="2"/>
  <c r="U102" i="2"/>
  <c r="M102" i="2"/>
  <c r="K102" i="2"/>
  <c r="AB102" i="2"/>
  <c r="Y102" i="2"/>
  <c r="AC108" i="2"/>
  <c r="K108" i="2"/>
  <c r="X94" i="2"/>
  <c r="AF101" i="2"/>
  <c r="Y96" i="2"/>
  <c r="M96" i="2"/>
  <c r="W106" i="2"/>
  <c r="AA102" i="2"/>
  <c r="L102" i="2"/>
  <c r="AC102" i="2"/>
  <c r="T102" i="2"/>
  <c r="P102" i="2"/>
  <c r="N108" i="2"/>
  <c r="P108" i="2"/>
  <c r="V94" i="2"/>
  <c r="T94" i="2"/>
  <c r="Y101" i="2"/>
  <c r="AD101" i="2"/>
  <c r="N96" i="2"/>
  <c r="Z106" i="2"/>
  <c r="Z94" i="2"/>
  <c r="AC94" i="2"/>
  <c r="Q94" i="2"/>
  <c r="R94" i="2"/>
  <c r="S94" i="2"/>
  <c r="AA94" i="2"/>
  <c r="AD96" i="2"/>
  <c r="K96" i="2"/>
  <c r="AA96" i="2"/>
  <c r="Q96" i="2"/>
  <c r="U94" i="2"/>
  <c r="M94" i="2"/>
  <c r="P94" i="2"/>
  <c r="K94" i="2"/>
  <c r="AB94" i="2"/>
  <c r="L96" i="2"/>
  <c r="AE96" i="2"/>
  <c r="R96" i="2"/>
  <c r="S96" i="2"/>
  <c r="Z96" i="2"/>
  <c r="AB96" i="2"/>
  <c r="P96" i="2"/>
  <c r="L94" i="2"/>
  <c r="AE94" i="2"/>
  <c r="N94" i="2"/>
  <c r="AF94" i="2"/>
  <c r="Y94" i="2"/>
  <c r="W94" i="2"/>
  <c r="T96" i="2"/>
  <c r="W96" i="2"/>
  <c r="X96" i="2"/>
  <c r="U96" i="2"/>
  <c r="AC96" i="2"/>
  <c r="AG96" i="2"/>
  <c r="D108" i="2"/>
  <c r="R108" i="2"/>
  <c r="AF108" i="2"/>
  <c r="U108" i="2"/>
  <c r="AG108" i="2"/>
  <c r="X108" i="2"/>
  <c r="Q108" i="2"/>
  <c r="R101" i="2"/>
  <c r="S101" i="2"/>
  <c r="P101" i="2"/>
  <c r="K101" i="2"/>
  <c r="AC101" i="2"/>
  <c r="N106" i="2"/>
  <c r="Q106" i="2"/>
  <c r="S106" i="2"/>
  <c r="AD106" i="2"/>
  <c r="W108" i="2"/>
  <c r="AA108" i="2"/>
  <c r="AE108" i="2"/>
  <c r="M101" i="2"/>
  <c r="Z101" i="2"/>
  <c r="AE101" i="2"/>
  <c r="U101" i="2"/>
  <c r="O101" i="2"/>
  <c r="X101" i="2"/>
  <c r="V106" i="2"/>
  <c r="R106" i="2"/>
  <c r="AF106" i="2"/>
  <c r="AA106" i="2"/>
  <c r="P106" i="2"/>
  <c r="AG106" i="2"/>
  <c r="L108" i="2"/>
  <c r="O108" i="2"/>
  <c r="S108" i="2"/>
  <c r="T108" i="2"/>
  <c r="Y108" i="2"/>
  <c r="T101" i="2"/>
  <c r="W101" i="2"/>
  <c r="L101" i="2"/>
  <c r="N101" i="2"/>
  <c r="AG101" i="2"/>
  <c r="AC106" i="2"/>
  <c r="O106" i="2"/>
  <c r="Y106" i="2"/>
  <c r="M106" i="2"/>
  <c r="L106" i="2"/>
  <c r="AB106" i="2"/>
  <c r="X106" i="2"/>
  <c r="I88" i="2"/>
  <c r="AH85" i="2"/>
  <c r="I73" i="2"/>
  <c r="S69" i="2"/>
  <c r="AG69" i="2"/>
  <c r="N69" i="2"/>
  <c r="AB69" i="2"/>
  <c r="AF69" i="2"/>
  <c r="P69" i="2"/>
  <c r="O70" i="2"/>
  <c r="Q70" i="2"/>
  <c r="U70" i="2"/>
  <c r="I68" i="2"/>
  <c r="AD69" i="2"/>
  <c r="X69" i="2"/>
  <c r="L69" i="2"/>
  <c r="R69" i="2"/>
  <c r="W69" i="2"/>
  <c r="I71" i="2"/>
  <c r="AC70" i="2"/>
  <c r="AA70" i="2"/>
  <c r="AF70" i="2"/>
  <c r="W70" i="2"/>
  <c r="AD70" i="2"/>
  <c r="H158" i="2"/>
  <c r="W130" i="2"/>
  <c r="AB138" i="2"/>
  <c r="H103" i="2"/>
  <c r="M125" i="2"/>
  <c r="AF125" i="2"/>
  <c r="U125" i="2"/>
  <c r="R125" i="2"/>
  <c r="Z125" i="2"/>
  <c r="S125" i="2"/>
  <c r="AA125" i="2"/>
  <c r="AG120" i="2"/>
  <c r="Y120" i="2"/>
  <c r="AB117" i="2"/>
  <c r="O120" i="2"/>
  <c r="AD120" i="2"/>
  <c r="AC117" i="2"/>
  <c r="AB120" i="2"/>
  <c r="X117" i="2"/>
  <c r="Z117" i="2"/>
  <c r="P120" i="2"/>
  <c r="X126" i="2"/>
  <c r="Q125" i="2"/>
  <c r="O125" i="2"/>
  <c r="X125" i="2"/>
  <c r="T125" i="2"/>
  <c r="N120" i="2"/>
  <c r="U117" i="2"/>
  <c r="AA120" i="2"/>
  <c r="M117" i="2"/>
  <c r="V117" i="2"/>
  <c r="R120" i="2"/>
  <c r="K117" i="2"/>
  <c r="AF117" i="2"/>
  <c r="L117" i="2"/>
  <c r="FY492" i="1"/>
  <c r="H28" i="2"/>
  <c r="Q130" i="2"/>
  <c r="T134" i="2"/>
  <c r="X25" i="2"/>
  <c r="R118" i="2"/>
  <c r="M118" i="2"/>
  <c r="Q118" i="2"/>
  <c r="U118" i="2"/>
  <c r="H119" i="2"/>
  <c r="T118" i="2"/>
  <c r="N118" i="2"/>
  <c r="H163" i="2"/>
  <c r="G134" i="2"/>
  <c r="N130" i="2"/>
  <c r="AE130" i="2"/>
  <c r="U130" i="2"/>
  <c r="H136" i="2"/>
  <c r="AE117" i="2"/>
  <c r="T117" i="2"/>
  <c r="AF118" i="2"/>
  <c r="AC118" i="2"/>
  <c r="L118" i="2"/>
  <c r="AB118" i="2"/>
  <c r="AA118" i="2"/>
  <c r="H162" i="2"/>
  <c r="N134" i="2"/>
  <c r="M137" i="2"/>
  <c r="AC25" i="2"/>
  <c r="V118" i="2"/>
  <c r="P25" i="2"/>
  <c r="Y24" i="2"/>
  <c r="O24" i="2"/>
  <c r="Y118" i="2"/>
  <c r="AG118" i="2"/>
  <c r="W118" i="2"/>
  <c r="AG134" i="2"/>
  <c r="AC137" i="2"/>
  <c r="D137" i="2"/>
  <c r="H167" i="2"/>
  <c r="AA130" i="2"/>
  <c r="P130" i="2"/>
  <c r="Z135" i="2"/>
  <c r="AB135" i="2"/>
  <c r="T135" i="2"/>
  <c r="X135" i="2"/>
  <c r="U138" i="2"/>
  <c r="K135" i="2"/>
  <c r="Q135" i="2"/>
  <c r="AG138" i="2"/>
  <c r="R135" i="2"/>
  <c r="AC135" i="2"/>
  <c r="V135" i="2"/>
  <c r="AE135" i="2"/>
  <c r="U135" i="2"/>
  <c r="S138" i="2"/>
  <c r="Q138" i="2"/>
  <c r="O135" i="2"/>
  <c r="M135" i="2"/>
  <c r="AD135" i="2"/>
  <c r="AF135" i="2"/>
  <c r="AG135" i="2"/>
  <c r="N135" i="2"/>
  <c r="Y138" i="2"/>
  <c r="K138" i="2"/>
  <c r="L153" i="2"/>
  <c r="O25" i="2"/>
  <c r="AA24" i="2"/>
  <c r="AH81" i="2"/>
  <c r="Y25" i="2"/>
  <c r="AB25" i="2"/>
  <c r="AD25" i="2"/>
  <c r="Z25" i="2"/>
  <c r="X24" i="2"/>
  <c r="N24" i="2"/>
  <c r="Z134" i="2"/>
  <c r="AF134" i="2"/>
  <c r="F134" i="2"/>
  <c r="T137" i="2"/>
  <c r="V137" i="2"/>
  <c r="Y137" i="2"/>
  <c r="P137" i="2"/>
  <c r="AD137" i="2"/>
  <c r="O134" i="2"/>
  <c r="N25" i="2"/>
  <c r="R134" i="2"/>
  <c r="AA134" i="2"/>
  <c r="J138" i="2"/>
  <c r="Q25" i="2"/>
  <c r="R25" i="2"/>
  <c r="Q24" i="2"/>
  <c r="AC24" i="2"/>
  <c r="AD134" i="2"/>
  <c r="K134" i="2"/>
  <c r="AB134" i="2"/>
  <c r="V134" i="2"/>
  <c r="L134" i="2"/>
  <c r="S137" i="2"/>
  <c r="AB137" i="2"/>
  <c r="W137" i="2"/>
  <c r="M134" i="2"/>
  <c r="L137" i="2"/>
  <c r="E134" i="2"/>
  <c r="R24" i="2"/>
  <c r="AE25" i="2"/>
  <c r="AA25" i="2"/>
  <c r="T24" i="2"/>
  <c r="L25" i="2"/>
  <c r="V25" i="2"/>
  <c r="AG25" i="2"/>
  <c r="V24" i="2"/>
  <c r="W25" i="2"/>
  <c r="S24" i="2"/>
  <c r="Q134" i="2"/>
  <c r="W134" i="2"/>
  <c r="S134" i="2"/>
  <c r="K137" i="2"/>
  <c r="AF137" i="2"/>
  <c r="J137" i="2"/>
  <c r="X137" i="2"/>
  <c r="AA137" i="2"/>
  <c r="O137" i="2"/>
  <c r="J134" i="2"/>
  <c r="AG137" i="2"/>
  <c r="U134" i="2"/>
  <c r="AE134" i="2"/>
  <c r="AD24" i="2"/>
  <c r="M25" i="2"/>
  <c r="AC134" i="2"/>
  <c r="R138" i="2"/>
  <c r="X138" i="2"/>
  <c r="M138" i="2"/>
  <c r="AD138" i="2"/>
  <c r="L138" i="2"/>
  <c r="N138" i="2"/>
  <c r="T138" i="2"/>
  <c r="W138" i="2"/>
  <c r="Z138" i="2"/>
  <c r="O138" i="2"/>
  <c r="V138" i="2"/>
  <c r="AA138" i="2"/>
  <c r="P138" i="2"/>
  <c r="AC138" i="2"/>
  <c r="G162" i="2"/>
  <c r="G163" i="2"/>
  <c r="R137" i="2"/>
  <c r="Q137" i="2"/>
  <c r="U137" i="2"/>
  <c r="N137" i="2"/>
  <c r="P134" i="2"/>
  <c r="S25" i="2"/>
  <c r="AE24" i="2"/>
  <c r="AF25" i="2"/>
  <c r="A7" i="3"/>
  <c r="U24" i="2"/>
  <c r="AB24" i="2"/>
  <c r="AF24" i="2"/>
  <c r="W24" i="2"/>
  <c r="Z24" i="2"/>
  <c r="L24" i="2"/>
  <c r="AG24" i="2"/>
  <c r="T25" i="2"/>
  <c r="FV180" i="1"/>
  <c r="FW180" i="1" s="1"/>
  <c r="D119" i="2"/>
  <c r="I26" i="2" l="1"/>
  <c r="I90" i="2"/>
  <c r="AA44" i="2"/>
  <c r="Q46" i="2"/>
  <c r="Q50" i="2"/>
  <c r="M45" i="2"/>
  <c r="AC51" i="2"/>
  <c r="AE52" i="2"/>
  <c r="Y49" i="2"/>
  <c r="J90" i="2"/>
  <c r="H90" i="2"/>
  <c r="H165" i="2"/>
  <c r="D27" i="2"/>
  <c r="AH27" i="2" s="1"/>
  <c r="G167" i="2"/>
  <c r="G72" i="2"/>
  <c r="E36" i="2"/>
  <c r="D36" i="2"/>
  <c r="I72" i="2"/>
  <c r="E71" i="2"/>
  <c r="E65" i="2"/>
  <c r="D167" i="2"/>
  <c r="D158" i="2"/>
  <c r="D103" i="2"/>
  <c r="E73" i="2"/>
  <c r="E37" i="2"/>
  <c r="D28" i="2"/>
  <c r="I24" i="2"/>
  <c r="D162" i="2"/>
  <c r="F165" i="2"/>
  <c r="H63" i="2"/>
  <c r="F162" i="2"/>
  <c r="F90" i="2"/>
  <c r="D165" i="2"/>
  <c r="D166" i="2"/>
  <c r="H138" i="2"/>
  <c r="D131" i="2"/>
  <c r="D130" i="2"/>
  <c r="H116" i="2"/>
  <c r="D93" i="2"/>
  <c r="D90" i="2"/>
  <c r="E68" i="2"/>
  <c r="AH68" i="2" s="1"/>
  <c r="E64" i="2"/>
  <c r="E63" i="2"/>
  <c r="M39" i="2"/>
  <c r="E38" i="2"/>
  <c r="E165" i="2"/>
  <c r="L149" i="2"/>
  <c r="O149" i="2"/>
  <c r="T149" i="2"/>
  <c r="X149" i="2"/>
  <c r="M149" i="2"/>
  <c r="K149" i="2"/>
  <c r="AA149" i="2"/>
  <c r="Y149" i="2"/>
  <c r="AB149" i="2"/>
  <c r="AD149" i="2"/>
  <c r="AF149" i="2"/>
  <c r="P149" i="2"/>
  <c r="Z149" i="2"/>
  <c r="AE149" i="2"/>
  <c r="AG149" i="2"/>
  <c r="G149" i="2"/>
  <c r="E149" i="2"/>
  <c r="R149" i="2"/>
  <c r="S149" i="2"/>
  <c r="AC149" i="2"/>
  <c r="V149" i="2"/>
  <c r="Q149" i="2"/>
  <c r="N149" i="2"/>
  <c r="W149" i="2"/>
  <c r="U149" i="2"/>
  <c r="H70" i="2"/>
  <c r="D109" i="2"/>
  <c r="D106" i="2"/>
  <c r="I21" i="2"/>
  <c r="D97" i="2"/>
  <c r="D110" i="2"/>
  <c r="D100" i="2"/>
  <c r="D22" i="2"/>
  <c r="D163" i="2"/>
  <c r="AH163" i="2" s="1"/>
  <c r="D95" i="2"/>
  <c r="G161" i="2"/>
  <c r="D96" i="2"/>
  <c r="D101" i="2"/>
  <c r="D102" i="2"/>
  <c r="D123" i="2"/>
  <c r="D115" i="2"/>
  <c r="E69" i="2"/>
  <c r="D148" i="2"/>
  <c r="D94" i="2"/>
  <c r="D104" i="2"/>
  <c r="H92" i="2"/>
  <c r="D124" i="2"/>
  <c r="H128" i="2"/>
  <c r="G160" i="2"/>
  <c r="H98" i="2"/>
  <c r="H25" i="2"/>
  <c r="D125" i="2"/>
  <c r="E41" i="2"/>
  <c r="D99" i="2"/>
  <c r="D159" i="2"/>
  <c r="D105" i="2"/>
  <c r="H112" i="2"/>
  <c r="E70" i="2"/>
  <c r="E67" i="2"/>
  <c r="G70" i="2"/>
  <c r="AC44" i="2"/>
  <c r="G36" i="2"/>
  <c r="X44" i="2"/>
  <c r="G69" i="2"/>
  <c r="G27" i="2"/>
  <c r="G40" i="2"/>
  <c r="G39" i="2"/>
  <c r="G64" i="2"/>
  <c r="G71" i="2"/>
  <c r="G66" i="2"/>
  <c r="G37" i="2"/>
  <c r="D64" i="2"/>
  <c r="H89" i="2"/>
  <c r="E95" i="2"/>
  <c r="F26" i="2"/>
  <c r="F21" i="2"/>
  <c r="E105" i="2"/>
  <c r="G67" i="2"/>
  <c r="AH139" i="2"/>
  <c r="G137" i="2"/>
  <c r="G103" i="2"/>
  <c r="G136" i="2"/>
  <c r="G89" i="2"/>
  <c r="G138" i="2"/>
  <c r="G133" i="2"/>
  <c r="F125" i="2"/>
  <c r="F137" i="2"/>
  <c r="F126" i="2"/>
  <c r="F128" i="2"/>
  <c r="F136" i="2"/>
  <c r="F122" i="2"/>
  <c r="F103" i="2"/>
  <c r="F95" i="2"/>
  <c r="E133" i="2"/>
  <c r="E136" i="2"/>
  <c r="E137" i="2"/>
  <c r="E103" i="2"/>
  <c r="G38" i="2"/>
  <c r="H38" i="2"/>
  <c r="G26" i="2"/>
  <c r="E108" i="2"/>
  <c r="E131" i="2"/>
  <c r="E26" i="2"/>
  <c r="E99" i="2"/>
  <c r="F92" i="2"/>
  <c r="E89" i="2"/>
  <c r="F161" i="2"/>
  <c r="F110" i="2"/>
  <c r="F37" i="2"/>
  <c r="F24" i="2"/>
  <c r="F89" i="2"/>
  <c r="E161" i="2"/>
  <c r="E110" i="2"/>
  <c r="E94" i="2"/>
  <c r="E98" i="2"/>
  <c r="E24" i="2"/>
  <c r="E160" i="2"/>
  <c r="D164" i="2"/>
  <c r="D37" i="2"/>
  <c r="D73" i="2"/>
  <c r="D116" i="2"/>
  <c r="E101" i="2"/>
  <c r="E93" i="2"/>
  <c r="G41" i="2"/>
  <c r="F138" i="2"/>
  <c r="F104" i="2"/>
  <c r="F118" i="2"/>
  <c r="F22" i="2"/>
  <c r="F106" i="2"/>
  <c r="F131" i="2"/>
  <c r="E116" i="2"/>
  <c r="E123" i="2"/>
  <c r="E100" i="2"/>
  <c r="E92" i="2"/>
  <c r="E104" i="2"/>
  <c r="E138" i="2"/>
  <c r="E118" i="2"/>
  <c r="E117" i="2"/>
  <c r="L135" i="2"/>
  <c r="L130" i="2"/>
  <c r="I66" i="2"/>
  <c r="I64" i="2"/>
  <c r="I69" i="2"/>
  <c r="I63" i="2"/>
  <c r="I40" i="2"/>
  <c r="H164" i="2"/>
  <c r="H166" i="2"/>
  <c r="D69" i="2"/>
  <c r="D67" i="2"/>
  <c r="H39" i="2"/>
  <c r="H40" i="2"/>
  <c r="G121" i="2"/>
  <c r="G135" i="2"/>
  <c r="G105" i="2"/>
  <c r="E21" i="2"/>
  <c r="F166" i="2"/>
  <c r="F158" i="2"/>
  <c r="F164" i="2"/>
  <c r="F159" i="2"/>
  <c r="F135" i="2"/>
  <c r="F25" i="2"/>
  <c r="E159" i="2"/>
  <c r="E166" i="2"/>
  <c r="E126" i="2"/>
  <c r="E96" i="2"/>
  <c r="E112" i="2"/>
  <c r="D66" i="2"/>
  <c r="E128" i="2"/>
  <c r="E121" i="2"/>
  <c r="E124" i="2"/>
  <c r="D40" i="2"/>
  <c r="E22" i="2"/>
  <c r="E164" i="2"/>
  <c r="E97" i="2"/>
  <c r="E125" i="2"/>
  <c r="E114" i="2"/>
  <c r="E25" i="2"/>
  <c r="E120" i="2"/>
  <c r="E113" i="2"/>
  <c r="E127" i="2"/>
  <c r="E130" i="2"/>
  <c r="E135" i="2"/>
  <c r="D71" i="2"/>
  <c r="E106" i="2"/>
  <c r="E109" i="2"/>
  <c r="E115" i="2"/>
  <c r="E122" i="2"/>
  <c r="E102" i="2"/>
  <c r="D65" i="2"/>
  <c r="D38" i="2"/>
  <c r="D41" i="2"/>
  <c r="D39" i="2"/>
  <c r="D70" i="2"/>
  <c r="D63" i="2"/>
  <c r="AH80" i="2"/>
  <c r="I67" i="2"/>
  <c r="G28" i="2"/>
  <c r="G108" i="2"/>
  <c r="G93" i="2"/>
  <c r="G21" i="2"/>
  <c r="G116" i="2"/>
  <c r="G117" i="2"/>
  <c r="G106" i="2"/>
  <c r="G104" i="2"/>
  <c r="F113" i="2"/>
  <c r="F108" i="2"/>
  <c r="F114" i="2"/>
  <c r="F100" i="2"/>
  <c r="F101" i="2"/>
  <c r="F117" i="2"/>
  <c r="F41" i="2"/>
  <c r="F102" i="2"/>
  <c r="F116" i="2"/>
  <c r="F96" i="2"/>
  <c r="F98" i="2"/>
  <c r="F94" i="2"/>
  <c r="F93" i="2"/>
  <c r="F99" i="2"/>
  <c r="F97" i="2"/>
  <c r="D98" i="2"/>
  <c r="H67" i="2"/>
  <c r="H37" i="2"/>
  <c r="H41" i="2"/>
  <c r="H160" i="2"/>
  <c r="G123" i="2"/>
  <c r="G115" i="2"/>
  <c r="G22" i="2"/>
  <c r="G158" i="2"/>
  <c r="F121" i="2"/>
  <c r="F124" i="2"/>
  <c r="F115" i="2"/>
  <c r="F127" i="2"/>
  <c r="F109" i="2"/>
  <c r="F120" i="2"/>
  <c r="F112" i="2"/>
  <c r="F123" i="2"/>
  <c r="F160" i="2"/>
  <c r="G159" i="2"/>
  <c r="G166" i="2"/>
  <c r="I159" i="2"/>
  <c r="I160" i="2"/>
  <c r="J161" i="2"/>
  <c r="J71" i="2"/>
  <c r="K160" i="2"/>
  <c r="K166" i="2"/>
  <c r="K164" i="2"/>
  <c r="K161" i="2"/>
  <c r="I89" i="2"/>
  <c r="G164" i="2"/>
  <c r="J164" i="2"/>
  <c r="J166" i="2"/>
  <c r="I166" i="2"/>
  <c r="I161" i="2"/>
  <c r="G100" i="2"/>
  <c r="I39" i="2"/>
  <c r="I41" i="2"/>
  <c r="I38" i="2"/>
  <c r="H100" i="2"/>
  <c r="H22" i="2"/>
  <c r="H21" i="2"/>
  <c r="G92" i="2"/>
  <c r="G24" i="2"/>
  <c r="G120" i="2"/>
  <c r="G101" i="2"/>
  <c r="G96" i="2"/>
  <c r="G126" i="2"/>
  <c r="G94" i="2"/>
  <c r="G110" i="2"/>
  <c r="G113" i="2"/>
  <c r="G127" i="2"/>
  <c r="G128" i="2"/>
  <c r="G97" i="2"/>
  <c r="G125" i="2"/>
  <c r="G114" i="2"/>
  <c r="G122" i="2"/>
  <c r="G118" i="2"/>
  <c r="G124" i="2"/>
  <c r="G112" i="2"/>
  <c r="G25" i="2"/>
  <c r="G130" i="2"/>
  <c r="G102" i="2"/>
  <c r="G109" i="2"/>
  <c r="U144" i="2"/>
  <c r="AE144" i="2"/>
  <c r="N144" i="2"/>
  <c r="T144" i="2"/>
  <c r="Y144" i="2"/>
  <c r="F38" i="2"/>
  <c r="F73" i="2"/>
  <c r="X144" i="2"/>
  <c r="E72" i="2"/>
  <c r="U48" i="2"/>
  <c r="X48" i="2"/>
  <c r="Q144" i="2"/>
  <c r="W144" i="2"/>
  <c r="AA144" i="2"/>
  <c r="V144" i="2"/>
  <c r="K144" i="2"/>
  <c r="AB144" i="2"/>
  <c r="S144" i="2"/>
  <c r="O144" i="2"/>
  <c r="AG144" i="2"/>
  <c r="Z144" i="2"/>
  <c r="L144" i="2"/>
  <c r="R144" i="2"/>
  <c r="AC144" i="2"/>
  <c r="AF144" i="2"/>
  <c r="M144" i="2"/>
  <c r="P144" i="2"/>
  <c r="AD144" i="2"/>
  <c r="S48" i="2"/>
  <c r="Y48" i="2"/>
  <c r="AA48" i="2"/>
  <c r="Q48" i="2"/>
  <c r="R48" i="2"/>
  <c r="AE48" i="2"/>
  <c r="AD48" i="2"/>
  <c r="O48" i="2"/>
  <c r="J48" i="2"/>
  <c r="AC48" i="2"/>
  <c r="AF48" i="2"/>
  <c r="N48" i="2"/>
  <c r="Z48" i="2"/>
  <c r="V48" i="2"/>
  <c r="P48" i="2"/>
  <c r="AG48" i="2"/>
  <c r="T48" i="2"/>
  <c r="M48" i="2"/>
  <c r="AB48" i="2"/>
  <c r="J118" i="2"/>
  <c r="J117" i="2"/>
  <c r="J159" i="2"/>
  <c r="J160" i="2"/>
  <c r="J44" i="2"/>
  <c r="U141" i="2"/>
  <c r="L141" i="2"/>
  <c r="V141" i="2"/>
  <c r="M41" i="2"/>
  <c r="J69" i="2"/>
  <c r="J64" i="2"/>
  <c r="J70" i="2"/>
  <c r="J72" i="2"/>
  <c r="F67" i="2"/>
  <c r="AC141" i="2"/>
  <c r="AG141" i="2"/>
  <c r="F69" i="2"/>
  <c r="AA141" i="2"/>
  <c r="P141" i="2"/>
  <c r="Q141" i="2"/>
  <c r="AD141" i="2"/>
  <c r="H114" i="2"/>
  <c r="X141" i="2"/>
  <c r="AF141" i="2"/>
  <c r="O141" i="2"/>
  <c r="S141" i="2"/>
  <c r="AB141" i="2"/>
  <c r="F66" i="2"/>
  <c r="H94" i="2"/>
  <c r="F63" i="2"/>
  <c r="D117" i="2"/>
  <c r="F64" i="2"/>
  <c r="F72" i="2"/>
  <c r="D160" i="2"/>
  <c r="AA46" i="2"/>
  <c r="D126" i="2"/>
  <c r="D161" i="2"/>
  <c r="R141" i="2"/>
  <c r="AE141" i="2"/>
  <c r="M141" i="2"/>
  <c r="W141" i="2"/>
  <c r="K141" i="2"/>
  <c r="Y141" i="2"/>
  <c r="Z141" i="2"/>
  <c r="N141" i="2"/>
  <c r="D118" i="2"/>
  <c r="D134" i="2"/>
  <c r="D128" i="2"/>
  <c r="AD47" i="2"/>
  <c r="O43" i="2"/>
  <c r="P43" i="2"/>
  <c r="H43" i="2"/>
  <c r="M53" i="2"/>
  <c r="X53" i="2"/>
  <c r="Y53" i="2"/>
  <c r="AG53" i="2"/>
  <c r="S53" i="2"/>
  <c r="O53" i="2"/>
  <c r="V53" i="2"/>
  <c r="AA53" i="2"/>
  <c r="AE53" i="2"/>
  <c r="Z53" i="2"/>
  <c r="AD53" i="2"/>
  <c r="R53" i="2"/>
  <c r="AF53" i="2"/>
  <c r="AC53" i="2"/>
  <c r="W53" i="2"/>
  <c r="U53" i="2"/>
  <c r="AB53" i="2"/>
  <c r="T53" i="2"/>
  <c r="P53" i="2"/>
  <c r="N53" i="2"/>
  <c r="Q53" i="2"/>
  <c r="W43" i="2"/>
  <c r="AC47" i="2"/>
  <c r="G47" i="2"/>
  <c r="AF47" i="2"/>
  <c r="AA47" i="2"/>
  <c r="X47" i="2"/>
  <c r="J43" i="2"/>
  <c r="AB43" i="2"/>
  <c r="AD43" i="2"/>
  <c r="T47" i="2"/>
  <c r="X43" i="2"/>
  <c r="G43" i="2"/>
  <c r="S43" i="2"/>
  <c r="AC43" i="2"/>
  <c r="AB47" i="2"/>
  <c r="O47" i="2"/>
  <c r="U47" i="2"/>
  <c r="P47" i="2"/>
  <c r="AE47" i="2"/>
  <c r="M47" i="2"/>
  <c r="M43" i="2"/>
  <c r="Y43" i="2"/>
  <c r="AG43" i="2"/>
  <c r="AA43" i="2"/>
  <c r="Q47" i="2"/>
  <c r="R47" i="2"/>
  <c r="R43" i="2"/>
  <c r="V47" i="2"/>
  <c r="Z47" i="2"/>
  <c r="V43" i="2"/>
  <c r="N47" i="2"/>
  <c r="AG47" i="2"/>
  <c r="N43" i="2"/>
  <c r="Q43" i="2"/>
  <c r="Z43" i="2"/>
  <c r="S47" i="2"/>
  <c r="AE43" i="2"/>
  <c r="W47" i="2"/>
  <c r="T43" i="2"/>
  <c r="U43" i="2"/>
  <c r="Y47" i="2"/>
  <c r="S50" i="2"/>
  <c r="K89" i="2"/>
  <c r="M143" i="2"/>
  <c r="X143" i="2"/>
  <c r="K70" i="2"/>
  <c r="J95" i="2"/>
  <c r="O142" i="2"/>
  <c r="K37" i="2"/>
  <c r="J106" i="2"/>
  <c r="K41" i="2"/>
  <c r="K47" i="2"/>
  <c r="K39" i="2"/>
  <c r="K28" i="2"/>
  <c r="V143" i="2"/>
  <c r="AG151" i="2"/>
  <c r="AA146" i="2"/>
  <c r="Q146" i="2"/>
  <c r="L146" i="2"/>
  <c r="T146" i="2"/>
  <c r="AD146" i="2"/>
  <c r="K67" i="2"/>
  <c r="K71" i="2"/>
  <c r="K65" i="2"/>
  <c r="K64" i="2"/>
  <c r="K53" i="2"/>
  <c r="K48" i="2"/>
  <c r="K40" i="2"/>
  <c r="K38" i="2"/>
  <c r="K25" i="2"/>
  <c r="K24" i="2"/>
  <c r="K26" i="2"/>
  <c r="J114" i="2"/>
  <c r="J108" i="2"/>
  <c r="J102" i="2"/>
  <c r="J100" i="2"/>
  <c r="J128" i="2"/>
  <c r="J94" i="2"/>
  <c r="J92" i="2"/>
  <c r="J125" i="2"/>
  <c r="J124" i="2"/>
  <c r="J122" i="2"/>
  <c r="J24" i="2"/>
  <c r="J97" i="2"/>
  <c r="J96" i="2"/>
  <c r="J110" i="2"/>
  <c r="J115" i="2"/>
  <c r="J127" i="2"/>
  <c r="J99" i="2"/>
  <c r="J21" i="2"/>
  <c r="J101" i="2"/>
  <c r="J104" i="2"/>
  <c r="J98" i="2"/>
  <c r="J109" i="2"/>
  <c r="J120" i="2"/>
  <c r="J126" i="2"/>
  <c r="J116" i="2"/>
  <c r="J123" i="2"/>
  <c r="J112" i="2"/>
  <c r="AC146" i="2"/>
  <c r="U146" i="2"/>
  <c r="AG146" i="2"/>
  <c r="R146" i="2"/>
  <c r="N146" i="2"/>
  <c r="AB146" i="2"/>
  <c r="AE151" i="2"/>
  <c r="M146" i="2"/>
  <c r="O146" i="2"/>
  <c r="Z146" i="2"/>
  <c r="P146" i="2"/>
  <c r="X146" i="2"/>
  <c r="U151" i="2"/>
  <c r="AF151" i="2"/>
  <c r="AF146" i="2"/>
  <c r="S146" i="2"/>
  <c r="Y146" i="2"/>
  <c r="V146" i="2"/>
  <c r="W146" i="2"/>
  <c r="O151" i="2"/>
  <c r="AD143" i="2"/>
  <c r="P142" i="2"/>
  <c r="AA143" i="2"/>
  <c r="R143" i="2"/>
  <c r="Z142" i="2"/>
  <c r="Q142" i="2"/>
  <c r="AE147" i="2"/>
  <c r="N151" i="2"/>
  <c r="V151" i="2"/>
  <c r="P151" i="2"/>
  <c r="X147" i="2"/>
  <c r="Q147" i="2"/>
  <c r="N147" i="2"/>
  <c r="L151" i="2"/>
  <c r="AA151" i="2"/>
  <c r="W151" i="2"/>
  <c r="M151" i="2"/>
  <c r="T151" i="2"/>
  <c r="X151" i="2"/>
  <c r="Z151" i="2"/>
  <c r="Y151" i="2"/>
  <c r="AG147" i="2"/>
  <c r="W147" i="2"/>
  <c r="T147" i="2"/>
  <c r="U147" i="2"/>
  <c r="Y147" i="2"/>
  <c r="M147" i="2"/>
  <c r="AB147" i="2"/>
  <c r="R151" i="2"/>
  <c r="AB151" i="2"/>
  <c r="S151" i="2"/>
  <c r="AD151" i="2"/>
  <c r="AC151" i="2"/>
  <c r="AA147" i="2"/>
  <c r="O147" i="2"/>
  <c r="R147" i="2"/>
  <c r="P147" i="2"/>
  <c r="AF147" i="2"/>
  <c r="L147" i="2"/>
  <c r="S147" i="2"/>
  <c r="Z147" i="2"/>
  <c r="V147" i="2"/>
  <c r="AD147" i="2"/>
  <c r="L150" i="2"/>
  <c r="V150" i="2"/>
  <c r="W150" i="2"/>
  <c r="H126" i="2"/>
  <c r="H95" i="2"/>
  <c r="H99" i="2"/>
  <c r="H109" i="2"/>
  <c r="Y145" i="2"/>
  <c r="AF145" i="2"/>
  <c r="AB150" i="2"/>
  <c r="AA150" i="2"/>
  <c r="H26" i="2"/>
  <c r="H123" i="2"/>
  <c r="H122" i="2"/>
  <c r="Q154" i="2"/>
  <c r="X145" i="2"/>
  <c r="AE145" i="2"/>
  <c r="AD150" i="2"/>
  <c r="H24" i="2"/>
  <c r="AC143" i="2"/>
  <c r="AF154" i="2"/>
  <c r="W154" i="2"/>
  <c r="H106" i="2"/>
  <c r="AG145" i="2"/>
  <c r="Y142" i="2"/>
  <c r="S145" i="2"/>
  <c r="P150" i="2"/>
  <c r="S154" i="2"/>
  <c r="U143" i="2"/>
  <c r="AB143" i="2"/>
  <c r="S143" i="2"/>
  <c r="AF143" i="2"/>
  <c r="AG143" i="2"/>
  <c r="P143" i="2"/>
  <c r="AB142" i="2"/>
  <c r="R142" i="2"/>
  <c r="AC142" i="2"/>
  <c r="N142" i="2"/>
  <c r="V142" i="2"/>
  <c r="AE143" i="2"/>
  <c r="T143" i="2"/>
  <c r="L143" i="2"/>
  <c r="O143" i="2"/>
  <c r="N143" i="2"/>
  <c r="AG142" i="2"/>
  <c r="AA142" i="2"/>
  <c r="AE142" i="2"/>
  <c r="W142" i="2"/>
  <c r="AF142" i="2"/>
  <c r="E40" i="2"/>
  <c r="Z143" i="2"/>
  <c r="Y143" i="2"/>
  <c r="W143" i="2"/>
  <c r="AD142" i="2"/>
  <c r="X142" i="2"/>
  <c r="U142" i="2"/>
  <c r="S142" i="2"/>
  <c r="M142" i="2"/>
  <c r="L142" i="2"/>
  <c r="AA154" i="2"/>
  <c r="AE154" i="2"/>
  <c r="T154" i="2"/>
  <c r="P154" i="2"/>
  <c r="N154" i="2"/>
  <c r="X154" i="2"/>
  <c r="Z145" i="2"/>
  <c r="L145" i="2"/>
  <c r="W145" i="2"/>
  <c r="R150" i="2"/>
  <c r="V145" i="2"/>
  <c r="O145" i="2"/>
  <c r="AB145" i="2"/>
  <c r="N150" i="2"/>
  <c r="AE150" i="2"/>
  <c r="O150" i="2"/>
  <c r="Z150" i="2"/>
  <c r="U145" i="2"/>
  <c r="Y150" i="2"/>
  <c r="T145" i="2"/>
  <c r="AF150" i="2"/>
  <c r="L154" i="2"/>
  <c r="U154" i="2"/>
  <c r="AD154" i="2"/>
  <c r="AC154" i="2"/>
  <c r="Z154" i="2"/>
  <c r="O154" i="2"/>
  <c r="R154" i="2"/>
  <c r="P145" i="2"/>
  <c r="S150" i="2"/>
  <c r="N145" i="2"/>
  <c r="M145" i="2"/>
  <c r="X150" i="2"/>
  <c r="AA145" i="2"/>
  <c r="AC150" i="2"/>
  <c r="Q150" i="2"/>
  <c r="M154" i="2"/>
  <c r="AG154" i="2"/>
  <c r="AD145" i="2"/>
  <c r="Q145" i="2"/>
  <c r="AG150" i="2"/>
  <c r="T150" i="2"/>
  <c r="U150" i="2"/>
  <c r="AC145" i="2"/>
  <c r="V154" i="2"/>
  <c r="AB154" i="2"/>
  <c r="D21" i="2"/>
  <c r="X148" i="2"/>
  <c r="S148" i="2"/>
  <c r="K148" i="2"/>
  <c r="Y148" i="2"/>
  <c r="AE148" i="2"/>
  <c r="G148" i="2"/>
  <c r="Q151" i="2"/>
  <c r="AB148" i="2"/>
  <c r="V148" i="2"/>
  <c r="O148" i="2"/>
  <c r="Z148" i="2"/>
  <c r="W148" i="2"/>
  <c r="AD148" i="2"/>
  <c r="AA148" i="2"/>
  <c r="M148" i="2"/>
  <c r="R148" i="2"/>
  <c r="J148" i="2"/>
  <c r="N148" i="2"/>
  <c r="U148" i="2"/>
  <c r="AG148" i="2"/>
  <c r="T148" i="2"/>
  <c r="P148" i="2"/>
  <c r="AC148" i="2"/>
  <c r="H148" i="2"/>
  <c r="AF148" i="2"/>
  <c r="Q148" i="2"/>
  <c r="L148" i="2"/>
  <c r="E148" i="2"/>
  <c r="F148" i="2"/>
  <c r="I148" i="2"/>
  <c r="L155" i="2"/>
  <c r="R155" i="2"/>
  <c r="E155" i="2"/>
  <c r="S155" i="2"/>
  <c r="X155" i="2"/>
  <c r="Z155" i="2"/>
  <c r="AA155" i="2"/>
  <c r="Q155" i="2"/>
  <c r="V155" i="2"/>
  <c r="M155" i="2"/>
  <c r="U155" i="2"/>
  <c r="W155" i="2"/>
  <c r="N155" i="2"/>
  <c r="AB155" i="2"/>
  <c r="AD155" i="2"/>
  <c r="Y155" i="2"/>
  <c r="AE155" i="2"/>
  <c r="P155" i="2"/>
  <c r="AC155" i="2"/>
  <c r="O155" i="2"/>
  <c r="AF155" i="2"/>
  <c r="T155" i="2"/>
  <c r="AG155" i="2"/>
  <c r="D26" i="2"/>
  <c r="I136" i="2"/>
  <c r="L22" i="2"/>
  <c r="J28" i="2"/>
  <c r="I130" i="2"/>
  <c r="I121" i="2"/>
  <c r="I114" i="2"/>
  <c r="K113" i="2"/>
  <c r="K120" i="2"/>
  <c r="K114" i="2"/>
  <c r="K112" i="2"/>
  <c r="K127" i="2"/>
  <c r="J149" i="2"/>
  <c r="J26" i="2"/>
  <c r="AH107" i="2"/>
  <c r="J25" i="2"/>
  <c r="J41" i="2"/>
  <c r="J22" i="2"/>
  <c r="J89" i="2"/>
  <c r="I123" i="2"/>
  <c r="I122" i="2"/>
  <c r="I28" i="2"/>
  <c r="I131" i="2"/>
  <c r="I133" i="2"/>
  <c r="I22" i="2"/>
  <c r="D113" i="2"/>
  <c r="D149" i="2"/>
  <c r="D121" i="2"/>
  <c r="D127" i="2"/>
  <c r="D136" i="2"/>
  <c r="D120" i="2"/>
  <c r="D112" i="2"/>
  <c r="D92" i="2"/>
  <c r="D122" i="2"/>
  <c r="D114" i="2"/>
  <c r="AH132" i="2"/>
  <c r="I138" i="2"/>
  <c r="I109" i="2"/>
  <c r="I99" i="2"/>
  <c r="I95" i="2"/>
  <c r="AH88" i="2"/>
  <c r="M73" i="2"/>
  <c r="M72" i="2"/>
  <c r="M70" i="2"/>
  <c r="M69" i="2"/>
  <c r="E39" i="2"/>
  <c r="I137" i="2"/>
  <c r="I135" i="2"/>
  <c r="I134" i="2"/>
  <c r="M65" i="2"/>
  <c r="M37" i="2"/>
  <c r="AB153" i="2"/>
  <c r="I70" i="2"/>
  <c r="H134" i="2"/>
  <c r="I125" i="2"/>
  <c r="AH162" i="2"/>
  <c r="I118" i="2"/>
  <c r="I126" i="2"/>
  <c r="I113" i="2"/>
  <c r="I100" i="2"/>
  <c r="I106" i="2"/>
  <c r="I101" i="2"/>
  <c r="I105" i="2"/>
  <c r="H137" i="2"/>
  <c r="I108" i="2"/>
  <c r="I103" i="2"/>
  <c r="I96" i="2"/>
  <c r="I104" i="2"/>
  <c r="I92" i="2"/>
  <c r="I117" i="2"/>
  <c r="U153" i="2"/>
  <c r="AG153" i="2"/>
  <c r="T153" i="2"/>
  <c r="H149" i="2"/>
  <c r="H130" i="2"/>
  <c r="I115" i="2"/>
  <c r="I127" i="2"/>
  <c r="I112" i="2"/>
  <c r="I120" i="2"/>
  <c r="I124" i="2"/>
  <c r="H127" i="2"/>
  <c r="H113" i="2"/>
  <c r="H117" i="2"/>
  <c r="H125" i="2"/>
  <c r="H115" i="2"/>
  <c r="H124" i="2"/>
  <c r="H120" i="2"/>
  <c r="I102" i="2"/>
  <c r="I110" i="2"/>
  <c r="I94" i="2"/>
  <c r="I98" i="2"/>
  <c r="I97" i="2"/>
  <c r="H110" i="2"/>
  <c r="H102" i="2"/>
  <c r="H105" i="2"/>
  <c r="H104" i="2"/>
  <c r="H93" i="2"/>
  <c r="H101" i="2"/>
  <c r="H96" i="2"/>
  <c r="H97" i="2"/>
  <c r="H108" i="2"/>
  <c r="AC153" i="2"/>
  <c r="R153" i="2"/>
  <c r="W153" i="2"/>
  <c r="I25" i="2"/>
  <c r="AH119" i="2"/>
  <c r="H135" i="2"/>
  <c r="H118" i="2"/>
  <c r="P153" i="2"/>
  <c r="Z153" i="2"/>
  <c r="Y153" i="2"/>
  <c r="S153" i="2"/>
  <c r="V153" i="2"/>
  <c r="AF153" i="2"/>
  <c r="N153" i="2"/>
  <c r="Q153" i="2"/>
  <c r="M153" i="2"/>
  <c r="D135" i="2"/>
  <c r="AD153" i="2"/>
  <c r="X153" i="2"/>
  <c r="AE153" i="2"/>
  <c r="AA153" i="2"/>
  <c r="O153" i="2"/>
  <c r="D138" i="2"/>
  <c r="AF60" i="2"/>
  <c r="T60" i="2"/>
  <c r="AD60" i="2"/>
  <c r="O60" i="2"/>
  <c r="U60" i="2"/>
  <c r="N60" i="2"/>
  <c r="X60" i="2"/>
  <c r="P60" i="2"/>
  <c r="AC60" i="2"/>
  <c r="G60" i="2"/>
  <c r="AA60" i="2"/>
  <c r="L60" i="2"/>
  <c r="K60" i="2"/>
  <c r="S60" i="2"/>
  <c r="Q60" i="2"/>
  <c r="AB60" i="2"/>
  <c r="Y60" i="2"/>
  <c r="W60" i="2"/>
  <c r="R60" i="2"/>
  <c r="V60" i="2"/>
  <c r="AE60" i="2"/>
  <c r="AG60" i="2"/>
  <c r="H60" i="2"/>
  <c r="Z60" i="2"/>
  <c r="AE57" i="2"/>
  <c r="AC57" i="2"/>
  <c r="AD57" i="2"/>
  <c r="L57" i="2"/>
  <c r="R57" i="2"/>
  <c r="X57" i="2"/>
  <c r="U57" i="2"/>
  <c r="AG57" i="2"/>
  <c r="S57" i="2"/>
  <c r="O57" i="2"/>
  <c r="N57" i="2"/>
  <c r="K57" i="2"/>
  <c r="AA57" i="2"/>
  <c r="Y57" i="2"/>
  <c r="G57" i="2"/>
  <c r="P57" i="2"/>
  <c r="Q57" i="2"/>
  <c r="H57" i="2"/>
  <c r="W57" i="2"/>
  <c r="AF57" i="2"/>
  <c r="Z57" i="2"/>
  <c r="V57" i="2"/>
  <c r="E57" i="2"/>
  <c r="AB57" i="2"/>
  <c r="T57" i="2"/>
  <c r="P59" i="2"/>
  <c r="Y59" i="2"/>
  <c r="X59" i="2"/>
  <c r="AA59" i="2"/>
  <c r="V59" i="2"/>
  <c r="E59" i="2"/>
  <c r="AD59" i="2"/>
  <c r="L59" i="2"/>
  <c r="U59" i="2"/>
  <c r="G59" i="2"/>
  <c r="T59" i="2"/>
  <c r="W59" i="2"/>
  <c r="N59" i="2"/>
  <c r="D59" i="2"/>
  <c r="AF59" i="2"/>
  <c r="AB59" i="2"/>
  <c r="Q59" i="2"/>
  <c r="R59" i="2"/>
  <c r="S59" i="2"/>
  <c r="O59" i="2"/>
  <c r="Z59" i="2"/>
  <c r="AC59" i="2"/>
  <c r="AG59" i="2"/>
  <c r="AE59" i="2"/>
  <c r="K59" i="2"/>
  <c r="H59" i="2"/>
  <c r="I59" i="2"/>
  <c r="W61" i="2"/>
  <c r="AF61" i="2"/>
  <c r="R61" i="2"/>
  <c r="X61" i="2"/>
  <c r="AE61" i="2"/>
  <c r="T61" i="2"/>
  <c r="K61" i="2"/>
  <c r="H61" i="2"/>
  <c r="AA61" i="2"/>
  <c r="S61" i="2"/>
  <c r="L61" i="2"/>
  <c r="AG61" i="2"/>
  <c r="Q61" i="2"/>
  <c r="AC61" i="2"/>
  <c r="AB61" i="2"/>
  <c r="U61" i="2"/>
  <c r="P61" i="2"/>
  <c r="AD61" i="2"/>
  <c r="Y61" i="2"/>
  <c r="N61" i="2"/>
  <c r="O61" i="2"/>
  <c r="G61" i="2"/>
  <c r="Z61" i="2"/>
  <c r="V61" i="2"/>
  <c r="V58" i="2"/>
  <c r="K58" i="2"/>
  <c r="N58" i="2"/>
  <c r="O58" i="2"/>
  <c r="AE58" i="2"/>
  <c r="AA58" i="2"/>
  <c r="S58" i="2"/>
  <c r="X58" i="2"/>
  <c r="AD58" i="2"/>
  <c r="AF58" i="2"/>
  <c r="W58" i="2"/>
  <c r="T58" i="2"/>
  <c r="Q58" i="2"/>
  <c r="AB58" i="2"/>
  <c r="U58" i="2"/>
  <c r="R58" i="2"/>
  <c r="H58" i="2"/>
  <c r="AG58" i="2"/>
  <c r="L58" i="2"/>
  <c r="G58" i="2"/>
  <c r="M58" i="2"/>
  <c r="Y58" i="2"/>
  <c r="P58" i="2"/>
  <c r="Z58" i="2"/>
  <c r="AC58" i="2"/>
  <c r="K56" i="2"/>
  <c r="L56" i="2"/>
  <c r="V56" i="2"/>
  <c r="T56" i="2"/>
  <c r="O56" i="2"/>
  <c r="I56" i="2"/>
  <c r="P56" i="2"/>
  <c r="AE56" i="2"/>
  <c r="Z56" i="2"/>
  <c r="D56" i="2"/>
  <c r="U56" i="2"/>
  <c r="AB56" i="2"/>
  <c r="W56" i="2"/>
  <c r="AA56" i="2"/>
  <c r="R56" i="2"/>
  <c r="AC56" i="2"/>
  <c r="AF56" i="2"/>
  <c r="Y56" i="2"/>
  <c r="N56" i="2"/>
  <c r="H56" i="2"/>
  <c r="AD56" i="2"/>
  <c r="Q56" i="2"/>
  <c r="X56" i="2"/>
  <c r="G56" i="2"/>
  <c r="AG56" i="2"/>
  <c r="S56" i="2"/>
  <c r="H55" i="2"/>
  <c r="L55" i="2"/>
  <c r="AD55" i="2"/>
  <c r="U55" i="2"/>
  <c r="G55" i="2"/>
  <c r="X55" i="2"/>
  <c r="AB55" i="2"/>
  <c r="AG55" i="2"/>
  <c r="AA55" i="2"/>
  <c r="N55" i="2"/>
  <c r="T55" i="2"/>
  <c r="Z55" i="2"/>
  <c r="R55" i="2"/>
  <c r="V55" i="2"/>
  <c r="Q55" i="2"/>
  <c r="K55" i="2"/>
  <c r="W55" i="2"/>
  <c r="AE55" i="2"/>
  <c r="S55" i="2"/>
  <c r="P55" i="2"/>
  <c r="O55" i="2"/>
  <c r="AF55" i="2"/>
  <c r="Y55" i="2"/>
  <c r="AC55" i="2"/>
  <c r="D24" i="2"/>
  <c r="D25" i="2"/>
  <c r="E55" i="2" l="1"/>
  <c r="T44" i="2"/>
  <c r="G48" i="2"/>
  <c r="W44" i="2"/>
  <c r="Z44" i="2"/>
  <c r="U52" i="2"/>
  <c r="M44" i="2"/>
  <c r="F44" i="2"/>
  <c r="AG49" i="2"/>
  <c r="L44" i="2"/>
  <c r="P44" i="2"/>
  <c r="U44" i="2"/>
  <c r="N44" i="2"/>
  <c r="I44" i="2"/>
  <c r="R46" i="2"/>
  <c r="AF44" i="2"/>
  <c r="Q44" i="2"/>
  <c r="V44" i="2"/>
  <c r="AB44" i="2"/>
  <c r="AD44" i="2"/>
  <c r="AG44" i="2"/>
  <c r="S44" i="2"/>
  <c r="O44" i="2"/>
  <c r="K44" i="2"/>
  <c r="K52" i="2"/>
  <c r="J52" i="2"/>
  <c r="Y52" i="2"/>
  <c r="AA52" i="2"/>
  <c r="I149" i="2"/>
  <c r="D44" i="2"/>
  <c r="AD52" i="2"/>
  <c r="AB46" i="2"/>
  <c r="W46" i="2"/>
  <c r="Y46" i="2"/>
  <c r="AE50" i="2"/>
  <c r="O50" i="2"/>
  <c r="X46" i="2"/>
  <c r="P46" i="2"/>
  <c r="U51" i="2"/>
  <c r="AD51" i="2"/>
  <c r="M50" i="2"/>
  <c r="AF52" i="2"/>
  <c r="AC52" i="2"/>
  <c r="S46" i="2"/>
  <c r="J46" i="2"/>
  <c r="AB52" i="2"/>
  <c r="R52" i="2"/>
  <c r="AE46" i="2"/>
  <c r="T46" i="2"/>
  <c r="I46" i="2"/>
  <c r="K46" i="2"/>
  <c r="Z52" i="2"/>
  <c r="AF46" i="2"/>
  <c r="AG46" i="2"/>
  <c r="U46" i="2"/>
  <c r="AC46" i="2"/>
  <c r="N46" i="2"/>
  <c r="H46" i="2"/>
  <c r="Z46" i="2"/>
  <c r="O46" i="2"/>
  <c r="M46" i="2"/>
  <c r="V46" i="2"/>
  <c r="W52" i="2"/>
  <c r="N52" i="2"/>
  <c r="AD46" i="2"/>
  <c r="W45" i="2"/>
  <c r="V49" i="2"/>
  <c r="AA49" i="2"/>
  <c r="Y50" i="2"/>
  <c r="AC49" i="2"/>
  <c r="AE49" i="2"/>
  <c r="V50" i="2"/>
  <c r="T50" i="2"/>
  <c r="AC50" i="2"/>
  <c r="AB50" i="2"/>
  <c r="W50" i="2"/>
  <c r="AG50" i="2"/>
  <c r="W51" i="2"/>
  <c r="AA51" i="2"/>
  <c r="AF49" i="2"/>
  <c r="R50" i="2"/>
  <c r="U50" i="2"/>
  <c r="P45" i="2"/>
  <c r="U45" i="2"/>
  <c r="AC45" i="2"/>
  <c r="AB51" i="2"/>
  <c r="AE51" i="2"/>
  <c r="N51" i="2"/>
  <c r="AF51" i="2"/>
  <c r="P50" i="2"/>
  <c r="V51" i="2"/>
  <c r="N49" i="2"/>
  <c r="G45" i="2"/>
  <c r="V52" i="2"/>
  <c r="P52" i="2"/>
  <c r="AA45" i="2"/>
  <c r="X50" i="2"/>
  <c r="AF50" i="2"/>
  <c r="T49" i="2"/>
  <c r="Y45" i="2"/>
  <c r="X52" i="2"/>
  <c r="AG51" i="2"/>
  <c r="M51" i="2"/>
  <c r="X49" i="2"/>
  <c r="Q45" i="2"/>
  <c r="AE45" i="2"/>
  <c r="S45" i="2"/>
  <c r="AG52" i="2"/>
  <c r="Z45" i="2"/>
  <c r="S52" i="2"/>
  <c r="O51" i="2"/>
  <c r="K49" i="2"/>
  <c r="M52" i="2"/>
  <c r="P51" i="2"/>
  <c r="Z51" i="2"/>
  <c r="K45" i="2"/>
  <c r="Z50" i="2"/>
  <c r="Z49" i="2"/>
  <c r="M49" i="2"/>
  <c r="L45" i="2"/>
  <c r="AD45" i="2"/>
  <c r="T52" i="2"/>
  <c r="V45" i="2"/>
  <c r="Y51" i="2"/>
  <c r="R51" i="2"/>
  <c r="O49" i="2"/>
  <c r="L46" i="2"/>
  <c r="R49" i="2"/>
  <c r="W49" i="2"/>
  <c r="R45" i="2"/>
  <c r="N50" i="2"/>
  <c r="U49" i="2"/>
  <c r="P49" i="2"/>
  <c r="X45" i="2"/>
  <c r="O45" i="2"/>
  <c r="Q52" i="2"/>
  <c r="AA50" i="2"/>
  <c r="AB45" i="2"/>
  <c r="X51" i="2"/>
  <c r="S51" i="2"/>
  <c r="AD49" i="2"/>
  <c r="AF45" i="2"/>
  <c r="K51" i="2"/>
  <c r="AD50" i="2"/>
  <c r="Q49" i="2"/>
  <c r="S49" i="2"/>
  <c r="AG45" i="2"/>
  <c r="O52" i="2"/>
  <c r="T45" i="2"/>
  <c r="N45" i="2"/>
  <c r="T51" i="2"/>
  <c r="Q51" i="2"/>
  <c r="AB49" i="2"/>
  <c r="Y44" i="2"/>
  <c r="R44" i="2"/>
  <c r="AE44" i="2"/>
  <c r="E60" i="2"/>
  <c r="AH167" i="2"/>
  <c r="G44" i="2"/>
  <c r="AH36" i="2"/>
  <c r="E61" i="2"/>
  <c r="E48" i="2"/>
  <c r="E46" i="2"/>
  <c r="K43" i="2"/>
  <c r="F149" i="2"/>
  <c r="AH158" i="2"/>
  <c r="I45" i="2"/>
  <c r="AH90" i="2"/>
  <c r="AH165" i="2"/>
  <c r="J151" i="2"/>
  <c r="D150" i="2"/>
  <c r="E58" i="2"/>
  <c r="E45" i="2"/>
  <c r="H44" i="2"/>
  <c r="H155" i="2"/>
  <c r="H142" i="2"/>
  <c r="E47" i="2"/>
  <c r="D147" i="2"/>
  <c r="D154" i="2"/>
  <c r="D145" i="2"/>
  <c r="E49" i="2"/>
  <c r="E44" i="2"/>
  <c r="E53" i="2"/>
  <c r="E151" i="2"/>
  <c r="D60" i="2"/>
  <c r="D61" i="2"/>
  <c r="AH133" i="2"/>
  <c r="AH136" i="2"/>
  <c r="G51" i="2"/>
  <c r="G53" i="2"/>
  <c r="G49" i="2"/>
  <c r="G50" i="2"/>
  <c r="G52" i="2"/>
  <c r="AH103" i="2"/>
  <c r="E144" i="2"/>
  <c r="E154" i="2"/>
  <c r="D57" i="2"/>
  <c r="AH131" i="2"/>
  <c r="D46" i="2"/>
  <c r="G46" i="2"/>
  <c r="L50" i="2"/>
  <c r="L49" i="2"/>
  <c r="L43" i="2"/>
  <c r="L52" i="2"/>
  <c r="L53" i="2"/>
  <c r="L51" i="2"/>
  <c r="L48" i="2"/>
  <c r="L47" i="2"/>
  <c r="I49" i="2"/>
  <c r="H48" i="2"/>
  <c r="E141" i="2"/>
  <c r="E147" i="2"/>
  <c r="AH66" i="2"/>
  <c r="E145" i="2"/>
  <c r="E143" i="2"/>
  <c r="E146" i="2"/>
  <c r="E142" i="2"/>
  <c r="E150" i="2"/>
  <c r="D43" i="2"/>
  <c r="D48" i="2"/>
  <c r="D58" i="2"/>
  <c r="AH63" i="2"/>
  <c r="D55" i="2"/>
  <c r="F45" i="2"/>
  <c r="H141" i="2"/>
  <c r="H45" i="2"/>
  <c r="AH116" i="2"/>
  <c r="AH93" i="2"/>
  <c r="G141" i="2"/>
  <c r="G145" i="2"/>
  <c r="G147" i="2"/>
  <c r="G146" i="2"/>
  <c r="G143" i="2"/>
  <c r="G151" i="2"/>
  <c r="G144" i="2"/>
  <c r="F144" i="2"/>
  <c r="F143" i="2"/>
  <c r="F155" i="2"/>
  <c r="F145" i="2"/>
  <c r="F141" i="2"/>
  <c r="D52" i="2"/>
  <c r="F154" i="2"/>
  <c r="H51" i="2"/>
  <c r="H53" i="2"/>
  <c r="H154" i="2"/>
  <c r="H50" i="2"/>
  <c r="H52" i="2"/>
  <c r="H49" i="2"/>
  <c r="H47" i="2"/>
  <c r="G150" i="2"/>
  <c r="G142" i="2"/>
  <c r="F153" i="2"/>
  <c r="F142" i="2"/>
  <c r="F147" i="2"/>
  <c r="F151" i="2"/>
  <c r="F146" i="2"/>
  <c r="F150" i="2"/>
  <c r="AH71" i="2"/>
  <c r="AH159" i="2"/>
  <c r="AH164" i="2"/>
  <c r="AH166" i="2"/>
  <c r="AH161" i="2"/>
  <c r="J144" i="2"/>
  <c r="I150" i="2"/>
  <c r="I145" i="2"/>
  <c r="I142" i="2"/>
  <c r="I144" i="2"/>
  <c r="J49" i="2"/>
  <c r="J45" i="2"/>
  <c r="I147" i="2"/>
  <c r="I141" i="2"/>
  <c r="AH89" i="2"/>
  <c r="G154" i="2"/>
  <c r="D146" i="2"/>
  <c r="D45" i="2"/>
  <c r="I47" i="2"/>
  <c r="H144" i="2"/>
  <c r="I155" i="2"/>
  <c r="AH73" i="2"/>
  <c r="I43" i="2"/>
  <c r="I48" i="2"/>
  <c r="I53" i="2"/>
  <c r="AH38" i="2"/>
  <c r="G155" i="2"/>
  <c r="F48" i="2"/>
  <c r="G153" i="2"/>
  <c r="F46" i="2"/>
  <c r="F52" i="2"/>
  <c r="E43" i="2"/>
  <c r="F43" i="2"/>
  <c r="D144" i="2"/>
  <c r="D141" i="2"/>
  <c r="F47" i="2"/>
  <c r="F53" i="2"/>
  <c r="F50" i="2"/>
  <c r="F51" i="2"/>
  <c r="F49" i="2"/>
  <c r="AH160" i="2"/>
  <c r="AH64" i="2"/>
  <c r="J47" i="2"/>
  <c r="J50" i="2"/>
  <c r="J51" i="2"/>
  <c r="J53" i="2"/>
  <c r="AH67" i="2"/>
  <c r="J61" i="2"/>
  <c r="J55" i="2"/>
  <c r="J58" i="2"/>
  <c r="J56" i="2"/>
  <c r="J57" i="2"/>
  <c r="J59" i="2"/>
  <c r="J141" i="2"/>
  <c r="J60" i="2"/>
  <c r="I146" i="2"/>
  <c r="I143" i="2"/>
  <c r="I154" i="2"/>
  <c r="I151" i="2"/>
  <c r="AH69" i="2"/>
  <c r="H146" i="2"/>
  <c r="F60" i="2"/>
  <c r="F57" i="2"/>
  <c r="F59" i="2"/>
  <c r="AH72" i="2"/>
  <c r="F58" i="2"/>
  <c r="F55" i="2"/>
  <c r="F56" i="2"/>
  <c r="F61" i="2"/>
  <c r="D142" i="2"/>
  <c r="D47" i="2"/>
  <c r="D53" i="2"/>
  <c r="D50" i="2"/>
  <c r="D51" i="2"/>
  <c r="D49" i="2"/>
  <c r="D143" i="2"/>
  <c r="D155" i="2"/>
  <c r="AH128" i="2"/>
  <c r="K50" i="2"/>
  <c r="K154" i="2"/>
  <c r="AH41" i="2"/>
  <c r="AH37" i="2"/>
  <c r="K155" i="2"/>
  <c r="AH21" i="2"/>
  <c r="AH39" i="2"/>
  <c r="AH24" i="2"/>
  <c r="AH94" i="2"/>
  <c r="K145" i="2"/>
  <c r="K146" i="2"/>
  <c r="K147" i="2"/>
  <c r="K153" i="2"/>
  <c r="J154" i="2"/>
  <c r="K151" i="2"/>
  <c r="K143" i="2"/>
  <c r="K150" i="2"/>
  <c r="K142" i="2"/>
  <c r="J143" i="2"/>
  <c r="J146" i="2"/>
  <c r="AH126" i="2"/>
  <c r="AH100" i="2"/>
  <c r="AH65" i="2"/>
  <c r="AH40" i="2"/>
  <c r="J145" i="2"/>
  <c r="J142" i="2"/>
  <c r="J147" i="2"/>
  <c r="J150" i="2"/>
  <c r="J155" i="2"/>
  <c r="AH98" i="2"/>
  <c r="AH99" i="2"/>
  <c r="H147" i="2"/>
  <c r="H150" i="2"/>
  <c r="H143" i="2"/>
  <c r="H145" i="2"/>
  <c r="AH95" i="2"/>
  <c r="AH109" i="2"/>
  <c r="AH123" i="2"/>
  <c r="D151" i="2"/>
  <c r="H151" i="2"/>
  <c r="AH106" i="2"/>
  <c r="AH148" i="2"/>
  <c r="AH26" i="2"/>
  <c r="AH114" i="2"/>
  <c r="AH121" i="2"/>
  <c r="AH28" i="2"/>
  <c r="AI29" i="2" s="1"/>
  <c r="AH22" i="2"/>
  <c r="AH130" i="2"/>
  <c r="J153" i="2"/>
  <c r="AH122" i="2"/>
  <c r="E153" i="2"/>
  <c r="AH138" i="2"/>
  <c r="AH92" i="2"/>
  <c r="AH112" i="2"/>
  <c r="AH137" i="2"/>
  <c r="AH134" i="2"/>
  <c r="AH70" i="2"/>
  <c r="M61" i="2"/>
  <c r="M59" i="2"/>
  <c r="M55" i="2"/>
  <c r="M57" i="2"/>
  <c r="M56" i="2"/>
  <c r="M60" i="2"/>
  <c r="AH125" i="2"/>
  <c r="I153" i="2"/>
  <c r="I60" i="2"/>
  <c r="AH127" i="2"/>
  <c r="AH118" i="2"/>
  <c r="AH113" i="2"/>
  <c r="AH105" i="2"/>
  <c r="AH101" i="2"/>
  <c r="AH102" i="2"/>
  <c r="AH104" i="2"/>
  <c r="AH96" i="2"/>
  <c r="I57" i="2"/>
  <c r="AH108" i="2"/>
  <c r="AH117" i="2"/>
  <c r="I55" i="2"/>
  <c r="I61" i="2"/>
  <c r="AH135" i="2"/>
  <c r="AH120" i="2"/>
  <c r="AH124" i="2"/>
  <c r="AH115" i="2"/>
  <c r="AH97" i="2"/>
  <c r="AH110" i="2"/>
  <c r="I58" i="2"/>
  <c r="AH25" i="2"/>
  <c r="H153" i="2"/>
  <c r="D153" i="2"/>
  <c r="E56" i="2"/>
  <c r="AH149" i="2" l="1"/>
  <c r="E51" i="2"/>
  <c r="E50" i="2"/>
  <c r="I52" i="2"/>
  <c r="U171" i="2"/>
  <c r="U4" i="2" s="1"/>
  <c r="Z171" i="2"/>
  <c r="Z4" i="2" s="1"/>
  <c r="R171" i="2"/>
  <c r="R4" i="2" s="1"/>
  <c r="X171" i="2"/>
  <c r="X4" i="2" s="1"/>
  <c r="T171" i="2"/>
  <c r="T4" i="2" s="1"/>
  <c r="AC171" i="2"/>
  <c r="AC4" i="2" s="1"/>
  <c r="AF171" i="2"/>
  <c r="AF4" i="2" s="1"/>
  <c r="I50" i="2"/>
  <c r="I51" i="2"/>
  <c r="P171" i="2"/>
  <c r="C18" i="3" s="1"/>
  <c r="D18" i="3" s="1"/>
  <c r="AE171" i="2"/>
  <c r="AE4" i="2" s="1"/>
  <c r="Q171" i="2"/>
  <c r="Q4" i="2" s="1"/>
  <c r="O171" i="2"/>
  <c r="O4" i="2" s="1"/>
  <c r="V171" i="2"/>
  <c r="V4" i="2" s="1"/>
  <c r="AB171" i="2"/>
  <c r="AB4" i="2" s="1"/>
  <c r="W171" i="2"/>
  <c r="W4" i="2" s="1"/>
  <c r="AG171" i="2"/>
  <c r="AG4" i="2" s="1"/>
  <c r="S171" i="2"/>
  <c r="S4" i="2" s="1"/>
  <c r="AD171" i="2"/>
  <c r="AD4" i="2" s="1"/>
  <c r="Y171" i="2"/>
  <c r="Y4" i="2" s="1"/>
  <c r="AA171" i="2"/>
  <c r="AA4" i="2" s="1"/>
  <c r="N171" i="2"/>
  <c r="N4" i="2" s="1"/>
  <c r="E52" i="2"/>
  <c r="AI91" i="2"/>
  <c r="AH44" i="2"/>
  <c r="AH46" i="2"/>
  <c r="L171" i="2"/>
  <c r="L4" i="2" s="1"/>
  <c r="AH141" i="2"/>
  <c r="AH45" i="2"/>
  <c r="AI168" i="2"/>
  <c r="AH48" i="2"/>
  <c r="AH144" i="2"/>
  <c r="AH47" i="2"/>
  <c r="G171" i="2"/>
  <c r="G4" i="2" s="1"/>
  <c r="AH43" i="2"/>
  <c r="AH49" i="2"/>
  <c r="AH53" i="2"/>
  <c r="AH146" i="2"/>
  <c r="AH58" i="2"/>
  <c r="F171" i="2"/>
  <c r="AH59" i="2"/>
  <c r="AH142" i="2"/>
  <c r="AH155" i="2"/>
  <c r="AH154" i="2"/>
  <c r="AI42" i="2"/>
  <c r="AI23" i="2"/>
  <c r="K171" i="2"/>
  <c r="AH143" i="2"/>
  <c r="J171" i="2"/>
  <c r="J4" i="2" s="1"/>
  <c r="AH145" i="2"/>
  <c r="AH150" i="2"/>
  <c r="AI74" i="2"/>
  <c r="AH147" i="2"/>
  <c r="AH151" i="2"/>
  <c r="H171" i="2"/>
  <c r="D171" i="2"/>
  <c r="D4" i="2" s="1"/>
  <c r="AH61" i="2"/>
  <c r="AI140" i="2"/>
  <c r="AH55" i="2"/>
  <c r="M171" i="2"/>
  <c r="M4" i="2" s="1"/>
  <c r="AH60" i="2"/>
  <c r="AH57" i="2"/>
  <c r="AI129" i="2"/>
  <c r="AI111" i="2"/>
  <c r="AH153" i="2"/>
  <c r="AH56" i="2"/>
  <c r="L18" i="3"/>
  <c r="AH51" i="2" l="1"/>
  <c r="AH50" i="2"/>
  <c r="E171" i="2"/>
  <c r="E4" i="2" s="1"/>
  <c r="AH52" i="2"/>
  <c r="AH171" i="2" s="1"/>
  <c r="AH172" i="2" s="1"/>
  <c r="I171" i="2"/>
  <c r="I4" i="2" s="1"/>
  <c r="P4" i="2"/>
  <c r="C19" i="3"/>
  <c r="D19" i="3" s="1"/>
  <c r="K19" i="3" s="1"/>
  <c r="C17" i="3"/>
  <c r="D17" i="3" s="1"/>
  <c r="C16" i="3"/>
  <c r="D16" i="3" s="1"/>
  <c r="C14" i="3"/>
  <c r="D14" i="3" s="1"/>
  <c r="C10" i="3"/>
  <c r="D10" i="3" s="1"/>
  <c r="H4" i="2"/>
  <c r="C8" i="3"/>
  <c r="D8" i="3" s="1"/>
  <c r="F4" i="2"/>
  <c r="C13" i="3"/>
  <c r="D13" i="3" s="1"/>
  <c r="K4" i="2"/>
  <c r="C9" i="3"/>
  <c r="D9" i="3" s="1"/>
  <c r="FU3" i="1"/>
  <c r="FW3" i="1" s="1"/>
  <c r="FW2" i="1" s="1"/>
  <c r="AI156" i="2"/>
  <c r="C12" i="3"/>
  <c r="D12" i="3" s="1"/>
  <c r="AI152" i="2"/>
  <c r="C6" i="3"/>
  <c r="J6" i="3" s="1"/>
  <c r="C15" i="3"/>
  <c r="AI62" i="2"/>
  <c r="C7" i="3" l="1"/>
  <c r="D7" i="3" s="1"/>
  <c r="C11" i="3"/>
  <c r="D11" i="3" s="1"/>
  <c r="AI54" i="2"/>
  <c r="J19" i="3"/>
  <c r="N19" i="3" s="1"/>
  <c r="N6" i="3"/>
  <c r="L6" i="3"/>
  <c r="J14" i="3"/>
  <c r="N14" i="3" s="1"/>
  <c r="J18" i="3"/>
  <c r="N18" i="3" s="1"/>
  <c r="AH4" i="2"/>
  <c r="AH173" i="2" s="1"/>
  <c r="D6" i="3"/>
  <c r="K6" i="3" s="1"/>
  <c r="J9" i="3"/>
  <c r="J8" i="3"/>
  <c r="J16" i="3"/>
  <c r="J17" i="3"/>
  <c r="N17" i="3" s="1"/>
  <c r="D15" i="3"/>
  <c r="J10" i="3" l="1"/>
  <c r="N10" i="3" s="1"/>
  <c r="J13" i="3"/>
  <c r="N13" i="3" s="1"/>
  <c r="J12" i="3"/>
  <c r="N12" i="3" s="1"/>
  <c r="J15" i="3"/>
  <c r="N15" i="3" s="1"/>
  <c r="J7" i="3"/>
  <c r="L7" i="3" s="1"/>
  <c r="J11" i="3"/>
  <c r="C38" i="3"/>
  <c r="C5" i="3"/>
  <c r="L15" i="3"/>
  <c r="L11" i="3"/>
  <c r="N8" i="3"/>
  <c r="L8" i="3"/>
  <c r="L13" i="3"/>
  <c r="K7" i="3"/>
  <c r="N16" i="3"/>
  <c r="L16" i="3"/>
  <c r="N9" i="3"/>
  <c r="L9" i="3"/>
  <c r="K18" i="3"/>
  <c r="K11" i="3"/>
  <c r="K10" i="3"/>
  <c r="AH3" i="2"/>
  <c r="K15" i="3"/>
  <c r="K13" i="3"/>
  <c r="K8" i="3"/>
  <c r="K9" i="3"/>
  <c r="K14" i="3"/>
  <c r="K12" i="3"/>
  <c r="K17" i="3"/>
  <c r="K16" i="3"/>
  <c r="J36" i="3" l="1"/>
  <c r="J37" i="3" s="1"/>
  <c r="N7" i="3"/>
  <c r="J5" i="3"/>
  <c r="L5" i="3" s="1"/>
  <c r="N11" i="3"/>
  <c r="N36" i="3" l="1"/>
  <c r="J39" i="3"/>
  <c r="N5" i="3"/>
</calcChain>
</file>

<file path=xl/sharedStrings.xml><?xml version="1.0" encoding="utf-8"?>
<sst xmlns="http://schemas.openxmlformats.org/spreadsheetml/2006/main" count="4152" uniqueCount="1485">
  <si>
    <t>SPOKANE PUBLIC SCHOOL DISTRICT 81</t>
  </si>
  <si>
    <t>Enter Response</t>
  </si>
  <si>
    <t>Vendor Bid Information</t>
  </si>
  <si>
    <t>Award Summation</t>
  </si>
  <si>
    <t>CHECK IF LOW</t>
  </si>
  <si>
    <t>PO LINE ITEM #</t>
  </si>
  <si>
    <t>VENDOR:</t>
  </si>
  <si>
    <t>VENDOR NAME:</t>
  </si>
  <si>
    <t>VENDOR 10</t>
  </si>
  <si>
    <t>VENDOR 11</t>
  </si>
  <si>
    <t>VENDOR 12</t>
  </si>
  <si>
    <t>VENDOR 13</t>
  </si>
  <si>
    <t>VENDOR 14</t>
  </si>
  <si>
    <t>VENDOR 15</t>
  </si>
  <si>
    <t>VENDOR 16</t>
  </si>
  <si>
    <t>VENDOR 17</t>
  </si>
  <si>
    <t>VENDOR 18</t>
  </si>
  <si>
    <t>VENDOR 19</t>
  </si>
  <si>
    <t>VENDOR 20</t>
  </si>
  <si>
    <t>VENDOR 21</t>
  </si>
  <si>
    <t>VENDOR 22</t>
  </si>
  <si>
    <t>VENDOR 23</t>
  </si>
  <si>
    <t>VENDOR 24</t>
  </si>
  <si>
    <t>VENDOR 25</t>
  </si>
  <si>
    <t>VENDOR 26</t>
  </si>
  <si>
    <t>VENDOR 27</t>
  </si>
  <si>
    <t>VENDOR 28</t>
  </si>
  <si>
    <t>VENDOR 29</t>
  </si>
  <si>
    <t>VENDOR 30</t>
  </si>
  <si>
    <t>TAX RATE</t>
  </si>
  <si>
    <t>CONTACT:</t>
  </si>
  <si>
    <t>Line Item</t>
  </si>
  <si>
    <t>Unit Price</t>
  </si>
  <si>
    <t>Total Price</t>
  </si>
  <si>
    <t>Comments</t>
  </si>
  <si>
    <t>Vendor Name</t>
  </si>
  <si>
    <t>SPS Comments</t>
  </si>
  <si>
    <t xml:space="preserve"> Price Each </t>
  </si>
  <si>
    <t xml:space="preserve"> Total Price </t>
  </si>
  <si>
    <t>Price Each</t>
  </si>
  <si>
    <t>QUOTE MINUS ESTIMATE</t>
  </si>
  <si>
    <t>LOW BID</t>
  </si>
  <si>
    <t>CHECK</t>
  </si>
  <si>
    <t>TOTAL</t>
  </si>
  <si>
    <t>VENDOR AWARD TABULATION INCLUDING TAX</t>
  </si>
  <si>
    <t>Solicitation</t>
  </si>
  <si>
    <t>Totals</t>
  </si>
  <si>
    <t>Line</t>
  </si>
  <si>
    <t>PO Totals</t>
  </si>
  <si>
    <t>CROSS CHECK S/B Zero</t>
  </si>
  <si>
    <t>Item</t>
  </si>
  <si>
    <t>w/ Tax</t>
  </si>
  <si>
    <t>SUBTOTALS</t>
  </si>
  <si>
    <t>Purchase Order #</t>
  </si>
  <si>
    <t>TO FOLLOW</t>
  </si>
  <si>
    <t>TOTAL W/O TAXES</t>
  </si>
  <si>
    <t>CHECK THIS SHEET</t>
  </si>
  <si>
    <t>Majority of  Items quoted</t>
  </si>
  <si>
    <t>Estimate</t>
  </si>
  <si>
    <t>VENDOR AWARD SUMMARY</t>
  </si>
  <si>
    <t>LOCAL VENDOR</t>
  </si>
  <si>
    <t>TYPE "1" IF LOCAL</t>
  </si>
  <si>
    <t>QUOTE TOTALS</t>
  </si>
  <si>
    <t>Total</t>
  </si>
  <si>
    <t>PO NUMBER</t>
  </si>
  <si>
    <t>PO#</t>
  </si>
  <si>
    <t>Estimate Total w/Tax</t>
  </si>
  <si>
    <t>Total Each</t>
  </si>
  <si>
    <t>ISBN#</t>
  </si>
  <si>
    <t>TITLE</t>
  </si>
  <si>
    <t>Qty Needed</t>
  </si>
  <si>
    <t>Quantity Quoted</t>
  </si>
  <si>
    <t>SUBTOTAL</t>
  </si>
  <si>
    <t>SALES TAX</t>
  </si>
  <si>
    <t>GRANDTOTAL</t>
  </si>
  <si>
    <t>1644 IN STOCK</t>
  </si>
  <si>
    <t>65  IN STOCK</t>
  </si>
  <si>
    <t>191 IN STOCK</t>
  </si>
  <si>
    <t>800 IN STOCK</t>
  </si>
  <si>
    <t>1318 IN STOCK</t>
  </si>
  <si>
    <t>1564 IN STOCK</t>
  </si>
  <si>
    <t>450 IN STOCK</t>
  </si>
  <si>
    <t>IN STOCK 05/10</t>
  </si>
  <si>
    <t>1484 IN STOCK</t>
  </si>
  <si>
    <t>IN STOCK 05/16</t>
  </si>
  <si>
    <t>RECOMMENDATION TO THE BOARD OF DIRECTORS
APPROVED 04/20/2023</t>
  </si>
  <si>
    <t>SPS PO #</t>
  </si>
  <si>
    <t>Line
Item</t>
  </si>
  <si>
    <t>TBD</t>
  </si>
  <si>
    <t>VENDOR 09</t>
  </si>
  <si>
    <t>VENDOR 08</t>
  </si>
  <si>
    <t>VENDOR 07</t>
  </si>
  <si>
    <t>VENDOR 06</t>
  </si>
  <si>
    <t>VENDOR 05</t>
  </si>
  <si>
    <t>VENDOR 04</t>
  </si>
  <si>
    <t>VENDOR 03</t>
  </si>
  <si>
    <t>VENDOR 01</t>
  </si>
  <si>
    <t>High School Library Equity Collection</t>
  </si>
  <si>
    <t>¡Ay, Mija! (A Graphic Novel): My Bilingual Summer in Mexico</t>
  </si>
  <si>
    <t>A Beginner's Guide to Japanese Haiku: Major Works by Japan's Best-Loved Poets - From Basho and Issa to Ryokan and Santoka, with Works by Six Women Poets</t>
  </si>
  <si>
    <t>A Boy Named Rose</t>
  </si>
  <si>
    <t>A Face for Picasso: Coming of Age with Crouzon Syndrome</t>
  </si>
  <si>
    <t>A Girl's Guide to Love &amp; Magic</t>
  </si>
  <si>
    <t>A Guide to the Dark</t>
  </si>
  <si>
    <t>A House Unsettled</t>
  </si>
  <si>
    <t>A List of Cages</t>
  </si>
  <si>
    <t>A Little Devil in America: In Praise of Black Performance</t>
  </si>
  <si>
    <t>A Magic Steeped in Poison</t>
  </si>
  <si>
    <t>A Map to the Sun</t>
  </si>
  <si>
    <t>A Prayer for Vengeance</t>
  </si>
  <si>
    <t>A Quantum Life (Adapted for Young Adults): My Unlikely Journey from the Street to the Stars</t>
  </si>
  <si>
    <t>A Short History of Indians in Canada: Stories</t>
  </si>
  <si>
    <t>A Tall Dark Trouble</t>
  </si>
  <si>
    <t xml:space="preserve">A Venom Dark and Sweet </t>
  </si>
  <si>
    <t>A Very Large Expanse of Sea</t>
  </si>
  <si>
    <t>A Whole Song and Dance</t>
  </si>
  <si>
    <t>Ab(solutely) Normal: Short Stories That Smash Mental Health Stereotypes</t>
  </si>
  <si>
    <t>Abuela, Don't Forget Me</t>
  </si>
  <si>
    <t>Accountable: The True Story of a Racist Social Media Account and the Teenagers Whose Lives It Changed</t>
  </si>
  <si>
    <t>Aces Wild: A Heist</t>
  </si>
  <si>
    <t>Across a Field of Starlight</t>
  </si>
  <si>
    <t>Acting the Part</t>
  </si>
  <si>
    <t xml:space="preserve">African American Poetry: 250 Years of Struggle &amp; Song </t>
  </si>
  <si>
    <t>African Town</t>
  </si>
  <si>
    <t xml:space="preserve">Akim Aliu: Dreamer </t>
  </si>
  <si>
    <t>All That Consumes Us</t>
  </si>
  <si>
    <t>All That It Ever Meant</t>
  </si>
  <si>
    <t>All That’s Left in the World</t>
  </si>
  <si>
    <t>All the Fighting Parts</t>
  </si>
  <si>
    <t>All These Sunken Souls: A Black Horror Anthology</t>
  </si>
  <si>
    <t>All You Can Ever Know</t>
  </si>
  <si>
    <t>All You Have To Do</t>
  </si>
  <si>
    <t>Alte Zachen / Old Things</t>
  </si>
  <si>
    <t>Always the Almost</t>
  </si>
  <si>
    <t>Amazona</t>
  </si>
  <si>
    <t>An Emotion of Great Delight</t>
  </si>
  <si>
    <t>An Impossible Thing to Say</t>
  </si>
  <si>
    <t>And Don't Look Back</t>
  </si>
  <si>
    <t>Ander and Santi Were Here</t>
  </si>
  <si>
    <t>Anne of Greenville</t>
  </si>
  <si>
    <t>Anxiety Relief for Teens: Essential CBT Skills and Mindfulness Practices to Overcome Anxiety and Stress</t>
  </si>
  <si>
    <t>Apple: (Skin to the Core)</t>
  </si>
  <si>
    <t>As Long as the Lemon Tree Grows</t>
  </si>
  <si>
    <t>ASAP</t>
  </si>
  <si>
    <t>Asylum Speakers: Stories of Migration From the Humans Behind the Headlines</t>
  </si>
  <si>
    <t>At Midnight: 15 Beloved Fairy Tales Reimagined</t>
  </si>
  <si>
    <t>At the End of the World</t>
  </si>
  <si>
    <t>At the Speed of Lies</t>
  </si>
  <si>
    <t>Bad Cree</t>
  </si>
  <si>
    <t>Bad Medicine</t>
  </si>
  <si>
    <t>Bad Things Happen Here</t>
  </si>
  <si>
    <t>Ballad and Dagger (book 1)</t>
  </si>
  <si>
    <t>Be a Revolution: How Everyday People Are Fighting Oppression and Changing the World―and How You Can, Too</t>
  </si>
  <si>
    <t>Beating Heart Baby</t>
  </si>
  <si>
    <t>Beautiful Country: A Memoir of an Undocumented Childhood</t>
  </si>
  <si>
    <t>Belle of the Ball</t>
  </si>
  <si>
    <t>Beneath the Wide Silk Sky</t>
  </si>
  <si>
    <t>Better Than We Found It: Conversations to Help Save the World</t>
  </si>
  <si>
    <t>Bianca Torre Is Afraid of Everything</t>
  </si>
  <si>
    <t>Black Ball: Kareem Abdul-Jabbar, Spencer Haywood, and the Generation that Saved the Soul of the NBA</t>
  </si>
  <si>
    <t>Black Birds in the Sky: The Story and Legacy of the 1921 Tulsa Race Massacre</t>
  </si>
  <si>
    <t>Black Girl You Are Atlas</t>
  </si>
  <si>
    <t>Black Joy</t>
  </si>
  <si>
    <t>Black Women Writers at Work</t>
  </si>
  <si>
    <t>Blackward</t>
  </si>
  <si>
    <t>Blaine for the Win</t>
  </si>
  <si>
    <t>Blood Debts</t>
  </si>
  <si>
    <t>Borderless</t>
  </si>
  <si>
    <t>Born Andromeda</t>
  </si>
  <si>
    <t>Boundless: Twenty Voices Celebrating Multicultural and Multiracial Identities</t>
  </si>
  <si>
    <t>Braiding Sweetgrass for Young Adults: Indigenous Wisdom, Scientific Knowledge, and the Teachings of Plants</t>
  </si>
  <si>
    <t>Brave Face: A Memoir</t>
  </si>
  <si>
    <t>Breakup from Hell</t>
  </si>
  <si>
    <t>Breathe and Count Back from Ten</t>
  </si>
  <si>
    <t>Briarcliff Prep</t>
  </si>
  <si>
    <t>Bright Dead Things</t>
  </si>
  <si>
    <t>Bright Red Fruit</t>
  </si>
  <si>
    <t>Brooms</t>
  </si>
  <si>
    <t>Brown Boy Nowhere</t>
  </si>
  <si>
    <t>Burn Down, Rise Up</t>
  </si>
  <si>
    <t>Buzzing</t>
  </si>
  <si>
    <t>Café Con Lychee</t>
  </si>
  <si>
    <t>Calling for a Blanket Dance</t>
  </si>
  <si>
    <t>Can I Trust Her?</t>
  </si>
  <si>
    <t>Carry: A Memoir of Survival on Stolen Land</t>
  </si>
  <si>
    <t>Cassandra Speaks: When Women Are the Storytellers, the Human Story Changes</t>
  </si>
  <si>
    <t>Caste (Adapted for Young Adults)</t>
  </si>
  <si>
    <t xml:space="preserve">Catching the Light (Why I Write) </t>
  </si>
  <si>
    <t>Charisma’s Turn: A Graphic Novel</t>
  </si>
  <si>
    <t>Chasing King's Killer: The Hunt for Martin Luther King, Jr.'s Assassin</t>
  </si>
  <si>
    <t>Cinderella Is Dead</t>
  </si>
  <si>
    <t>Codex Black: A Fire Among Clouds (Book 1)</t>
  </si>
  <si>
    <t>Come Home Safe</t>
  </si>
  <si>
    <t>Coming of Age in 2020: Teenagers on the Year that Changed Everything</t>
  </si>
  <si>
    <t>Confetti Realms</t>
  </si>
  <si>
    <t>Cosmoknights Vol. 1</t>
  </si>
  <si>
    <t>Cosmoknights Vol. 2</t>
  </si>
  <si>
    <t>Courage to Dream: Tales of Hope in the Holocaust</t>
  </si>
  <si>
    <t>Coven</t>
  </si>
  <si>
    <t>Crazy Brave</t>
  </si>
  <si>
    <t>CROWNED: Magical Folk and Fairy Tales from the Diaspora</t>
  </si>
  <si>
    <t>Crying in H Mart</t>
  </si>
  <si>
    <t>Damned If You Do</t>
  </si>
  <si>
    <t>Danger and Other Unknown Risks</t>
  </si>
  <si>
    <t>Darius the Great Deserves Better (Sequel)</t>
  </si>
  <si>
    <t>Daughters of Latin America: An International Anthology of Writing by Latine Women</t>
  </si>
  <si>
    <t>Day Tripper</t>
  </si>
  <si>
    <t>Days of Infamy: How a Century of Bigotry Led to Japanese American Internment</t>
  </si>
  <si>
    <t>Dear Black Girls: How to Be True to You</t>
  </si>
  <si>
    <t>Delicious Monsters</t>
  </si>
  <si>
    <t>Destination Unknown</t>
  </si>
  <si>
    <t>Didn't See That Coming</t>
  </si>
  <si>
    <t>Direwood</t>
  </si>
  <si>
    <t>Disability Visibility (Adapted for Young Adults): 17 First-Person Stories for Today</t>
  </si>
  <si>
    <t>Diversity at College: Real Stories of Students Conquering Bias and Making Higher Education More Inclusive</t>
  </si>
  <si>
    <t>Does My Body Offend You?</t>
  </si>
  <si>
    <t>Dominicana</t>
  </si>
  <si>
    <t>Don't Look Back: A Memoir of War, Survival, and My Journey from Sudan to America</t>
  </si>
  <si>
    <t>Doughnuts and Doom</t>
  </si>
  <si>
    <t>DPs Only!</t>
  </si>
  <si>
    <t xml:space="preserve">Eagle Drums </t>
  </si>
  <si>
    <t>Easy Beauty: A Memoir</t>
  </si>
  <si>
    <t>Echoes of Grace</t>
  </si>
  <si>
    <t>Eight Nights of Flirting</t>
  </si>
  <si>
    <t>Ellen Outside the Lines</t>
  </si>
  <si>
    <t>Embers: One Ojibway's Meditations</t>
  </si>
  <si>
    <t>Embrace Your Size: My Own Body Positivity</t>
  </si>
  <si>
    <t>Emmett</t>
  </si>
  <si>
    <t>Every Falling Star: The True Story of How I Survived and Escaped North Korea</t>
  </si>
  <si>
    <t>Everyone Hates Kelsie Miller</t>
  </si>
  <si>
    <t>Everything I Learned About Racism I Learned in School</t>
  </si>
  <si>
    <t>Family Style: Memories of an American from Vietnam</t>
  </si>
  <si>
    <t xml:space="preserve">Find Him Where You Left Him Dead </t>
  </si>
  <si>
    <t>FInding Jupiter</t>
  </si>
  <si>
    <t>Finding Me</t>
  </si>
  <si>
    <t>Fire from the Sky</t>
  </si>
  <si>
    <t>Firebird</t>
  </si>
  <si>
    <t>Fireworks</t>
  </si>
  <si>
    <t>Five Feet Apart</t>
  </si>
  <si>
    <t>Flip the Script</t>
  </si>
  <si>
    <t>For Lamb</t>
  </si>
  <si>
    <t>Forest Hills Bootleg Society</t>
  </si>
  <si>
    <t>Forever Is Now</t>
  </si>
  <si>
    <t>Forget Me Not</t>
  </si>
  <si>
    <t>Forgive Me Not</t>
  </si>
  <si>
    <t>Fraternity</t>
  </si>
  <si>
    <t>Free Lunch</t>
  </si>
  <si>
    <t>Freedom! The Story of the Black Panther Party</t>
  </si>
  <si>
    <t>Freestyle</t>
  </si>
  <si>
    <t>Freewater</t>
  </si>
  <si>
    <t>Friday I'm in Love</t>
  </si>
  <si>
    <t>From a Whisper to a Rallying Cry: The Killing of Vincent Chin and the Trial that Galvanized the Asian American Movement</t>
  </si>
  <si>
    <t>From Here</t>
  </si>
  <si>
    <t>Frontera</t>
  </si>
  <si>
    <t>Funeral Songs for Dying Girls</t>
  </si>
  <si>
    <t>Future Home of the Living God</t>
  </si>
  <si>
    <t>Galaxy: The Prettiest Star</t>
  </si>
  <si>
    <t>Gay Club!</t>
  </si>
  <si>
    <t>Gender Inequality in Sports: From Title IX to World Titles</t>
  </si>
  <si>
    <t>Ghost Roast</t>
  </si>
  <si>
    <t>Gideon Green in Black and White</t>
  </si>
  <si>
    <t>Girl on Fire</t>
  </si>
  <si>
    <t>Girls Like Girls</t>
  </si>
  <si>
    <t>Give Me a Sign</t>
  </si>
  <si>
    <t>Give Me Some Truth</t>
  </si>
  <si>
    <t>Goddess Crown</t>
  </si>
  <si>
    <t>Godly Heathens</t>
  </si>
  <si>
    <t>Going Bicoastal</t>
  </si>
  <si>
    <t>Gone Wolf</t>
  </si>
  <si>
    <t>Good as Gold</t>
  </si>
  <si>
    <t>Good for a Girl: A Woman Running in a Man's World</t>
  </si>
  <si>
    <t>Goodbye, Eri</t>
  </si>
  <si>
    <t>Gorgeous Gruesome Faces</t>
  </si>
  <si>
    <t>Gwen &amp; Art Are Not in Love</t>
  </si>
  <si>
    <t>Half American: The Epic Story of African Americans Fighting World War II at Home and Abroad</t>
  </si>
  <si>
    <t>Happily Ever Afters</t>
  </si>
  <si>
    <t>HBCU Made: A Celebration of the Black College Experience</t>
  </si>
  <si>
    <t>Hell Followed with Us</t>
  </si>
  <si>
    <t>Heroines, Rescuers, Rabbis, Spies: Unsung Women of the Holocaust</t>
  </si>
  <si>
    <t>Hex Americana</t>
  </si>
  <si>
    <t>High Spirits</t>
  </si>
  <si>
    <t>History is All You Left Me</t>
  </si>
  <si>
    <t>Hockey Girl Loves Drama Boy</t>
  </si>
  <si>
    <t>Hollow</t>
  </si>
  <si>
    <t>Home Field Advantage</t>
  </si>
  <si>
    <t>Home Is Not A Country</t>
  </si>
  <si>
    <t>Hoops</t>
  </si>
  <si>
    <t>Hope Ablaze</t>
  </si>
  <si>
    <t>House of Marionne</t>
  </si>
  <si>
    <t>House Party</t>
  </si>
  <si>
    <t>How the Boogeyman Became a Poet</t>
  </si>
  <si>
    <t>How the Word is Passed</t>
  </si>
  <si>
    <t>How to Find a Missing Girl</t>
  </si>
  <si>
    <t>How to Love the World: Poems of Gratitude and Hope</t>
  </si>
  <si>
    <t>How To Succeed in Witchcraft</t>
  </si>
  <si>
    <t>How to Win a Breakup</t>
  </si>
  <si>
    <t>How You Grow Wings</t>
  </si>
  <si>
    <t>Howl</t>
  </si>
  <si>
    <t>Huda F Cares</t>
  </si>
  <si>
    <t>Huda F Are You?</t>
  </si>
  <si>
    <t>Hungry Ghost</t>
  </si>
  <si>
    <t>I Am the Night Sky: ...&amp; Other Reflections by Muslim American Youth</t>
  </si>
  <si>
    <t>I Could Not Do Otherwise: The Remarkable Life of Dr. Mary Edwards Walker</t>
  </si>
  <si>
    <t>I Guess I Live Here Now</t>
  </si>
  <si>
    <t>I Hope This Doesn't Find You</t>
  </si>
  <si>
    <t>I Miss You, I Hate This</t>
  </si>
  <si>
    <t>I Rise</t>
  </si>
  <si>
    <t>I Was Their American Dream: A Graphic Memoir</t>
  </si>
  <si>
    <t>Icarus</t>
  </si>
  <si>
    <t>Icebreaker</t>
  </si>
  <si>
    <t>I'd Rather Burn Than Bloom</t>
  </si>
  <si>
    <t>Ida B. the Queen: The Extraordinary Life and Legacy of Ida B. Wells</t>
  </si>
  <si>
    <t>Ida in the Middle</t>
  </si>
  <si>
    <t>If I Ever Get Out of Here</t>
  </si>
  <si>
    <t>If I Have to Be Haunted</t>
  </si>
  <si>
    <t>If You Could See the Sun</t>
  </si>
  <si>
    <t>If You'll Have Me</t>
  </si>
  <si>
    <t>Illustrated Black History: Honoring the Iconic and the Unseen</t>
  </si>
  <si>
    <t>I'm Still Here </t>
  </si>
  <si>
    <t>Imogen, Obviously</t>
  </si>
  <si>
    <t>Impossible Escape: A True Story of Survival and Heroism in Nazi Europe</t>
  </si>
  <si>
    <t>Imposter Syndrome and Other Confessions of Alejandra Kim</t>
  </si>
  <si>
    <t>Improve: How I Discovered Improv and Conquered Social Anxiety</t>
  </si>
  <si>
    <t>In Limbo</t>
  </si>
  <si>
    <t>In My Feelings: A Teen Guide to Discovering What You Feel So You Can Decide What to Do</t>
  </si>
  <si>
    <t>In Search of Safety: Voices of Refugees</t>
  </si>
  <si>
    <t>In the Ring</t>
  </si>
  <si>
    <t>Inaugural Ballers: The True Story of the First US Women's Olympic Basketball Team</t>
  </si>
  <si>
    <t>Indian Horse</t>
  </si>
  <si>
    <t>Indians on Vacation</t>
  </si>
  <si>
    <t>Indigenous Ingenuity: A Celebration of Traditional North American Knowledge</t>
  </si>
  <si>
    <t xml:space="preserve">Infested </t>
  </si>
  <si>
    <t>Infinity Alchemist</t>
  </si>
  <si>
    <t>Ink Girls</t>
  </si>
  <si>
    <t>Instructions for Dancing</t>
  </si>
  <si>
    <t>Into the Light</t>
  </si>
  <si>
    <t>Invisible</t>
  </si>
  <si>
    <t>Invisible Son</t>
  </si>
  <si>
    <t>Is Love the Answer?</t>
  </si>
  <si>
    <t>Is She Lying?</t>
  </si>
  <si>
    <t>Islands Apart: Becoming Dominican American</t>
  </si>
  <si>
    <t>It Won't Always Be Like This</t>
  </si>
  <si>
    <t>Iveliz Explains It All</t>
  </si>
  <si>
    <t>Jennifer Chan Is Not Alone</t>
  </si>
  <si>
    <t>Jumpman: The Making and Meaning of Michael Jordan</t>
  </si>
  <si>
    <t>Just Say Yes</t>
  </si>
  <si>
    <t>Just Your Local Bisexual Disaster</t>
  </si>
  <si>
    <t>Killers of the Flower Moon: The Osage Murders and the Birth of the FBI</t>
  </si>
  <si>
    <t>Killing the Wittigo: Indigenous Culture-Based Approaches to Waking Up, Taking Action, and Doing the Work of Healing</t>
  </si>
  <si>
    <t>King Cheer (Arden High #2)</t>
  </si>
  <si>
    <t>Kiss &amp; Tell</t>
  </si>
  <si>
    <t>Kisses For Jet: A Coming-of-Gender Story</t>
  </si>
  <si>
    <t>Kobe: Life Lessons from a Legend</t>
  </si>
  <si>
    <t>Koyal Dark, Mango Sweet</t>
  </si>
  <si>
    <t>Kwändǖr</t>
  </si>
  <si>
    <t>Kween</t>
  </si>
  <si>
    <t>Lakelore</t>
  </si>
  <si>
    <t>Lark &amp; Kasim Start a Revolution: A Novel</t>
  </si>
  <si>
    <t>LeBron</t>
  </si>
  <si>
    <t>Legacy: A Black Physician Reckons with Racism in Medicine</t>
  </si>
  <si>
    <t>Let Us Descend</t>
  </si>
  <si>
    <t>Life on Delay: Making Peace with a Stutter</t>
  </si>
  <si>
    <t>Light Carries On</t>
  </si>
  <si>
    <t>Lighter Than My Shadow</t>
  </si>
  <si>
    <t>Love Decoded</t>
  </si>
  <si>
    <t>Love Radio</t>
  </si>
  <si>
    <t>Love Times Infinity</t>
  </si>
  <si>
    <t>Lucha of the Night Forest</t>
  </si>
  <si>
    <t>M Is for Monster</t>
  </si>
  <si>
    <t>Mage and the Endless Unknown</t>
  </si>
  <si>
    <t>Magic Has No Borders</t>
  </si>
  <si>
    <t>Malcolm Kid and the Perfect Song</t>
  </si>
  <si>
    <t>Mall Goth</t>
  </si>
  <si>
    <t>Mamo</t>
  </si>
  <si>
    <t>Man Made Monsters</t>
  </si>
  <si>
    <t>Man o' War</t>
  </si>
  <si>
    <t>Margo Zimmerman Gets the Girl</t>
  </si>
  <si>
    <t>Marshall Islands Legends and Stories</t>
  </si>
  <si>
    <t>Marvel Voices: Heritage</t>
  </si>
  <si>
    <t>Marvel Voices: Pride</t>
  </si>
  <si>
    <t>Match Point!</t>
  </si>
  <si>
    <t>Maybe an Artist</t>
  </si>
  <si>
    <t>Meet Me in Mumbai</t>
  </si>
  <si>
    <t xml:space="preserve">Mermaid Scales and the Town of Sand </t>
  </si>
  <si>
    <t>Messy Roots: A Graphic Memoir of a Wuhanese American</t>
  </si>
  <si>
    <t>Mexikid</t>
  </si>
  <si>
    <t>Michael Jordan: Life Lessons from His Airness</t>
  </si>
  <si>
    <t>Miles Morales Suspended: A Spider-Man Novel</t>
  </si>
  <si>
    <t>Mis(h)adra</t>
  </si>
  <si>
    <t>Missing Clarissa</t>
  </si>
  <si>
    <t>Money Out Loud: All the Financial Stuff No One Taught Us</t>
  </si>
  <si>
    <t>Monstrous</t>
  </si>
  <si>
    <t>Monstrous: A Transracial Adoption Story</t>
  </si>
  <si>
    <t>More Than Just a Pretty Face</t>
  </si>
  <si>
    <t>Muhammad Najem, War Reporter: How One Boy Put the Spotlight on Syria</t>
  </si>
  <si>
    <t>Music Is History</t>
  </si>
  <si>
    <t>My Body in Pieces</t>
  </si>
  <si>
    <t>My Dearest Darkest</t>
  </si>
  <si>
    <t>My Good Man</t>
  </si>
  <si>
    <t>My Life: Growing Up Asian in America</t>
  </si>
  <si>
    <t>My Pen Is the Wing of a Bird: New Fiction by Afghan Women</t>
  </si>
  <si>
    <t>My Side of the River: A Memoir</t>
  </si>
  <si>
    <t xml:space="preserve">Neighbors and Other Stories </t>
  </si>
  <si>
    <t>New Native Kitchen: Celebrating Modern Recipes of the American Indian</t>
  </si>
  <si>
    <t>Nic Blake and the Remarkables: The Manifestor Prophecy</t>
  </si>
  <si>
    <t>Nigeria Jones</t>
  </si>
  <si>
    <t>Night and Dana</t>
  </si>
  <si>
    <t>Night of the Living Queers</t>
  </si>
  <si>
    <t>Night of the Living Rez</t>
  </si>
  <si>
    <t>No Filter and Other Lies</t>
  </si>
  <si>
    <t>No-No Boy</t>
  </si>
  <si>
    <t>Northranger</t>
  </si>
  <si>
    <t>Not If I See You First</t>
  </si>
  <si>
    <t>Notable Native People: 50 Indigenous Leaders, Dreamers, and Changemakers from Past and Present</t>
  </si>
  <si>
    <t>Notes from a Young Black Chef: A Memoir</t>
  </si>
  <si>
    <t>Notes of a Native Son (replacement/new ed.)</t>
  </si>
  <si>
    <t>Nothing Burns as Bright as You</t>
  </si>
  <si>
    <t>Obsessed: A Memoir of My Life with OCD</t>
  </si>
  <si>
    <t>Of All Tribes: American Indians and Alcatraz</t>
  </si>
  <si>
    <t>Okay, Cupid</t>
  </si>
  <si>
    <t>Once I Was You -- Adapted for Young Readers: Finding My Voice and Passing the Mic</t>
  </si>
  <si>
    <t>One Drum: Stories and Ceremonies for a Planet</t>
  </si>
  <si>
    <t>One Life</t>
  </si>
  <si>
    <t>One True Loves</t>
  </si>
  <si>
    <t>Only This Beautiful Moment</t>
  </si>
  <si>
    <t>Ophelia After All</t>
  </si>
  <si>
    <t>Other Ever Afters: New Queer Fairy Tales</t>
  </si>
  <si>
    <t>Our Brave Foremothers: Celebrating 100 Black, Brown, Asian, and Indigenous Women Who Changed the Course of History</t>
  </si>
  <si>
    <t>Our Hidden Conversations: What Americans Really Think About Race and Identity</t>
  </si>
  <si>
    <t>Our Shadows Have Claws: 15 Latin American Monster Stories</t>
  </si>
  <si>
    <t>Our Team</t>
  </si>
  <si>
    <t>Out of Body</t>
  </si>
  <si>
    <t>Over My Dead Body: A Witchy Graphic Novel</t>
  </si>
  <si>
    <t>Overground Railroad (The Young Adult Adaptation): The Green Book and the Roots of Black Travel in America</t>
  </si>
  <si>
    <t>Pandora's Jar: Women in the Greek Myths</t>
  </si>
  <si>
    <t>Pangu's Shadow</t>
  </si>
  <si>
    <t>Paper Planes</t>
  </si>
  <si>
    <t>Pardalita</t>
  </si>
  <si>
    <t>Peacemaker</t>
  </si>
  <si>
    <t>Poemhood: Our Black Revival: History, Folklore &amp; the Black Experience: A Young Adult Poetry Anthology</t>
  </si>
  <si>
    <t>Poet Warrior</t>
  </si>
  <si>
    <t>Poetry Unbound: 50 Poems to Open Your World</t>
  </si>
  <si>
    <t>Pork Belly Tacos with a Side of Anxiety: My Journey Through Depression, Bulimia, and Addiction</t>
  </si>
  <si>
    <t>Pride and Prejudice and Pittsburgh</t>
  </si>
  <si>
    <t>Pritty</t>
  </si>
  <si>
    <t>Project 562: Changing the Way We See Native America</t>
  </si>
  <si>
    <t xml:space="preserve">Punching Bag </t>
  </si>
  <si>
    <t>Queer Ducks (and Other Animals): The Natural World of Animal Sexuality</t>
  </si>
  <si>
    <t>Rana Joon and the One and Only Now</t>
  </si>
  <si>
    <t>Reader, I Murdered Him</t>
  </si>
  <si>
    <t>Recitatif: A Story</t>
  </si>
  <si>
    <t>Reggie and Delilah's Year of Falling</t>
  </si>
  <si>
    <t>Relit: 16 Latinx Remixes of Classic Stories</t>
  </si>
  <si>
    <t>Remember Us</t>
  </si>
  <si>
    <t>Revolution in Our Time: The Black Panther Party’s Promise to the People</t>
  </si>
  <si>
    <t>Revolutionary Women: 50 Women of Color Who Reinvented the Rules</t>
  </si>
  <si>
    <t>Rez Ball</t>
  </si>
  <si>
    <t>Rising Class: How Three First-Generation College Students Conquered Their First Year</t>
  </si>
  <si>
    <t>Rising Troublemaker: A Fear-Fighter Manual for Teens</t>
  </si>
  <si>
    <t>Roaming</t>
  </si>
  <si>
    <t>Rust in the Root</t>
  </si>
  <si>
    <t>Saints of the Household</t>
  </si>
  <si>
    <t>Salaam, with Love</t>
  </si>
  <si>
    <t>Salt the Water</t>
  </si>
  <si>
    <t>Sanctuary</t>
  </si>
  <si>
    <t>Saving Sunshine</t>
  </si>
  <si>
    <t>Seeing gender: an illustrated guide to identity and expression</t>
  </si>
  <si>
    <t>Seeing Serena</t>
  </si>
  <si>
    <t>Seoulmates</t>
  </si>
  <si>
    <t>Seton Girls</t>
  </si>
  <si>
    <t>Seven Minutes in Candyland</t>
  </si>
  <si>
    <t>Shoutin' in the Fire: An American Epistle</t>
  </si>
  <si>
    <t>Shuna's Journey</t>
  </si>
  <si>
    <t>Siksikaitsitapi: Stories of the Blackfoot People</t>
  </si>
  <si>
    <t>Silver in the Mist</t>
  </si>
  <si>
    <t>Simon Snow Boxed Set</t>
  </si>
  <si>
    <t>Simone Breaks All the Rules</t>
  </si>
  <si>
    <t>Sing Me to Sleep</t>
  </si>
  <si>
    <t>Sleepless in Dubai</t>
  </si>
  <si>
    <t>Slip</t>
  </si>
  <si>
    <t>So Let Them Burn</t>
  </si>
  <si>
    <t>Solito: A Memoir</t>
  </si>
  <si>
    <t>Somebody That I Used to Know</t>
  </si>
  <si>
    <t>Something More</t>
  </si>
  <si>
    <t>Stars and Smoke</t>
  </si>
  <si>
    <t>Stars in Their Eyes</t>
  </si>
  <si>
    <t>Stars, Hide Your Fires</t>
  </si>
  <si>
    <t>Stay True</t>
  </si>
  <si>
    <t>Stealing</t>
  </si>
  <si>
    <t>Stress Less: A Teen's Guide to a Calm Chill Life</t>
  </si>
  <si>
    <t>Strike the Zither</t>
  </si>
  <si>
    <t>Sufferance</t>
  </si>
  <si>
    <t>Sugaring Off</t>
  </si>
  <si>
    <t>Sun Keep Rising</t>
  </si>
  <si>
    <t>Supper Club</t>
  </si>
  <si>
    <t>Survive the Dome</t>
  </si>
  <si>
    <t>Tales of East Africa</t>
  </si>
  <si>
    <t>Tales of India: Folk Tales from Bengal, Punjab, and Tamil Nadu</t>
  </si>
  <si>
    <t>Tales of Japan: Traditional Stories of Monsters and Magic</t>
  </si>
  <si>
    <t>Tales of Polynesia: Folktales from Hawai'i, New Zealand, Tahiti, and Samoa</t>
  </si>
  <si>
    <t>Tegan and Sara: Junior High</t>
  </si>
  <si>
    <t>Temple Folk</t>
  </si>
  <si>
    <t>Tender Beasts</t>
  </si>
  <si>
    <t>The 99 Boyfriends of Micah Summers</t>
  </si>
  <si>
    <t>The Absinthe Underground</t>
  </si>
  <si>
    <t>The Art of Insanity</t>
  </si>
  <si>
    <t>The Black Fives: The Epic Story of Basketball's Forgotten Era</t>
  </si>
  <si>
    <t>The Black Girls Left Standing</t>
  </si>
  <si>
    <t>The Black Queen</t>
  </si>
  <si>
    <t>The Blackwoods</t>
  </si>
  <si>
    <t>The Blood Years</t>
  </si>
  <si>
    <t>The Bodyguard Unit: Edith Garrud, Women's Suffrage, and Jujitsu</t>
  </si>
  <si>
    <t>The Book of James: The Power, Politics, and Passion of LeBron</t>
  </si>
  <si>
    <t>The Buried and the Bound</t>
  </si>
  <si>
    <t>The Carrying</t>
  </si>
  <si>
    <t>The Changing Man</t>
  </si>
  <si>
    <t>The Colliding Worlds of Mina Lee</t>
  </si>
  <si>
    <t>The Dark Fable</t>
  </si>
  <si>
    <t>The Dark Place</t>
  </si>
  <si>
    <t>The Darkness Outside Us</t>
  </si>
  <si>
    <t>The Dead and the Dark</t>
  </si>
  <si>
    <t>The Disordered Cosmos: A Journey into Dark Matter, Spacetime, and Dreams Deferred</t>
  </si>
  <si>
    <t>The Door of No Return</t>
  </si>
  <si>
    <t>The Dos and Donuts of Love</t>
  </si>
  <si>
    <t>The Faint of Heart</t>
  </si>
  <si>
    <t>The Fall of Whit Rivera</t>
  </si>
  <si>
    <t>The Feeling of Falling in Love</t>
  </si>
  <si>
    <t>The First Thing About You</t>
  </si>
  <si>
    <t>The Forest Demands Its Due</t>
  </si>
  <si>
    <t>The Gathering Dark: An Anthology of Folk Horror</t>
  </si>
  <si>
    <t>The Girl Who Fell Beneath the Sea</t>
  </si>
  <si>
    <t>The Hanmoji Handbook: Your Guide to the Chinese Language Through Emoji</t>
  </si>
  <si>
    <t>The Hard Parts: A Memoir of Courage and Triumph</t>
  </si>
  <si>
    <t>The Heartbeat of Wounded Knee (Young Readers Adaptation): Life in Native America</t>
  </si>
  <si>
    <t>The Heartbreak Bakery</t>
  </si>
  <si>
    <t>The Hills of Estrella Roja</t>
  </si>
  <si>
    <t>The Honeys</t>
  </si>
  <si>
    <t>The Hoop and the Harm</t>
  </si>
  <si>
    <t>The Hope Raisers: How a Group of Young Kenyans Fought to Transform Their Slum and Inspire a Community</t>
  </si>
  <si>
    <t>The Hurting Kind</t>
  </si>
  <si>
    <t>The Infinity Particle</t>
  </si>
  <si>
    <t>The Islam Book</t>
  </si>
  <si>
    <t>The Keeper</t>
  </si>
  <si>
    <t>The Keeper: Soccer, Me, and the Law That Changed Women's Lives</t>
  </si>
  <si>
    <t>The Killing Code</t>
  </si>
  <si>
    <t>The Kindred</t>
  </si>
  <si>
    <t>The King Is Dead</t>
  </si>
  <si>
    <t>The Last Girls Standing</t>
  </si>
  <si>
    <t>The Last Summer of Death Warriors</t>
  </si>
  <si>
    <t>The Lesbiana's Guide to Catholic School</t>
  </si>
  <si>
    <t>The LGBTQ + History Book</t>
  </si>
  <si>
    <t>The Librarian of Auschwitz</t>
  </si>
  <si>
    <t>The Lies We Tell</t>
  </si>
  <si>
    <t>The Light We Carry: Overcoming in Uncertain Times</t>
  </si>
  <si>
    <t>The Lines We Cross</t>
  </si>
  <si>
    <t>The Loophole</t>
  </si>
  <si>
    <t>The Luis Ortega Survival Club</t>
  </si>
  <si>
    <t>The Maid</t>
  </si>
  <si>
    <t>The Making of Yolanda la Bruja</t>
  </si>
  <si>
    <t>The Marvelous Mirza Girls</t>
  </si>
  <si>
    <t>The Meadows</t>
  </si>
  <si>
    <t>The Memory Index (#1)</t>
  </si>
  <si>
    <t>The Minus-One Club</t>
  </si>
  <si>
    <t>The Moth Keeper</t>
  </si>
  <si>
    <t>The Narrow</t>
  </si>
  <si>
    <t>The Ojja-Wojja</t>
  </si>
  <si>
    <t>The Ones We Burn</t>
  </si>
  <si>
    <t>The Path to Kindness: Poems of Connection and Joy</t>
  </si>
  <si>
    <t>The Personal Library</t>
  </si>
  <si>
    <t>The Power of Style</t>
  </si>
  <si>
    <t>The Princess and the Grilled Cheese Sandwich</t>
  </si>
  <si>
    <t>The Q</t>
  </si>
  <si>
    <t>The Queens of New York: A Novel</t>
  </si>
  <si>
    <t>The Queer Girl is Going to Be Okay</t>
  </si>
  <si>
    <t>The Rebellious Life of Mrs. Rosa Parks: Adapted for Young People</t>
  </si>
  <si>
    <t>The Recall Paradox (Memory Index #2)</t>
  </si>
  <si>
    <t>The Red Palace</t>
  </si>
  <si>
    <t>The Restless Dark</t>
  </si>
  <si>
    <t xml:space="preserve">The Reunion </t>
  </si>
  <si>
    <t>The Rise: Kobe Bryant and the Pursuit of Immortality</t>
  </si>
  <si>
    <t>The Rosie Project</t>
  </si>
  <si>
    <t>The Rumor Game</t>
  </si>
  <si>
    <t>The Sacrifice</t>
  </si>
  <si>
    <t>The Sea in You</t>
  </si>
  <si>
    <t>The Seven Circles: Indigenous Teachings for Living Well</t>
  </si>
  <si>
    <t>The Silence Between Us</t>
  </si>
  <si>
    <t>The Silence that Binds Us</t>
  </si>
  <si>
    <t>The Six: The Untold Story of America's First Women Astronauts</t>
  </si>
  <si>
    <t>The Sky Blues</t>
  </si>
  <si>
    <t>The Society for Soulless Girls</t>
  </si>
  <si>
    <t>The Space between Here &amp; Now</t>
  </si>
  <si>
    <t>The Spirit Bares Its Teeth</t>
  </si>
  <si>
    <t>The Storyteller</t>
  </si>
  <si>
    <t>The Sum of Us: What Racism Costs Everyone and How We Can Prosper Together</t>
  </si>
  <si>
    <t>The Summer of Bitter and Sweet</t>
  </si>
  <si>
    <t>The Talk</t>
  </si>
  <si>
    <t>The Trayvon Generation</t>
  </si>
  <si>
    <t>The Tryout</t>
  </si>
  <si>
    <t>The Upcycled Self: A Memoir on the Art of Becoming Who We Are</t>
  </si>
  <si>
    <t>The Vermilion Emporium</t>
  </si>
  <si>
    <t>The Weight of Blood</t>
  </si>
  <si>
    <t>The Well</t>
  </si>
  <si>
    <t>The Witness Blanket: Truth, Art and Reconciliation</t>
  </si>
  <si>
    <t>The Woman in the Moon: How Margaret Hamilton Helped Fly the First Astronauts to the Moon</t>
  </si>
  <si>
    <t>The Wonder of Small Things: Poems of Peace and Renewal</t>
  </si>
  <si>
    <t>The Worlds I See: Curiosity, Exploration, and Discovery at the Dawn of AI</t>
  </si>
  <si>
    <t>Their Vicious Games</t>
  </si>
  <si>
    <t>There's No Way I'd Die First</t>
  </si>
  <si>
    <t>These Are the Words</t>
  </si>
  <si>
    <t>These Deadly Prophecies</t>
  </si>
  <si>
    <t>Thieves' Gambit</t>
  </si>
  <si>
    <t>Things I Know</t>
  </si>
  <si>
    <t>This Day Changes Everything</t>
  </si>
  <si>
    <t>This Delicious Death</t>
  </si>
  <si>
    <t>This Here Flesh: Spirituality, Liberation, and the Stories That Make Us</t>
  </si>
  <si>
    <t>This Indian Kid: A Native American Memoir</t>
  </si>
  <si>
    <t>This is Not a Test</t>
  </si>
  <si>
    <t>This Is Our Place</t>
  </si>
  <si>
    <t>This Is the Honey: An Anthology of Contemporary Black Poets</t>
  </si>
  <si>
    <t>This Is Why They Hate Us</t>
  </si>
  <si>
    <t>This Place Is Still Beautiful</t>
  </si>
  <si>
    <t>This Town Is on Fire</t>
  </si>
  <si>
    <t>Those Who Saw the Sun: African American Oral Histories from the Jim Crow South</t>
  </si>
  <si>
    <t>TJ Powar Has Something to Prove</t>
  </si>
  <si>
    <t>Torch</t>
  </si>
  <si>
    <t>Transmogrify!: 14 Fantastical Tales of Trans Magic</t>
  </si>
  <si>
    <t>Trickster: Native American Tales, A Graphic Collection, 10th Anniversary Edition</t>
  </si>
  <si>
    <t>True True</t>
  </si>
  <si>
    <t>Twelfth Grade Night (Arden High #1)</t>
  </si>
  <si>
    <t>Two Tribes</t>
  </si>
  <si>
    <t>Unaccompanied: Stories of Brave Teenagers Seeking Asylum</t>
  </si>
  <si>
    <t>Unbeatable</t>
  </si>
  <si>
    <t>Unequal: A Story of America</t>
  </si>
  <si>
    <t>Unmasking AI: My Mission to Protect What Is Human in a World of Machines</t>
  </si>
  <si>
    <t>VenCo</t>
  </si>
  <si>
    <t>Venom &amp; Vow</t>
  </si>
  <si>
    <t>Victory. Stand!: Raising My Fist for Justice</t>
  </si>
  <si>
    <t>Visions of the Crow</t>
  </si>
  <si>
    <t>Visual Thinking: The Hidden Gifts of People Who Think in Pictures, Patterns, and Abstractions</t>
  </si>
  <si>
    <t>Wander in the Dark</t>
  </si>
  <si>
    <t>Wandering Stars (There There #2)</t>
  </si>
  <si>
    <t>Warrior Girl Unearthed</t>
  </si>
  <si>
    <t>Warriors, Witches, Women: Mythology's Fiercest Females</t>
  </si>
  <si>
    <t>We Are All So Good at Smiling</t>
  </si>
  <si>
    <t>We Are All We Have</t>
  </si>
  <si>
    <t>We Are Not Broken</t>
  </si>
  <si>
    <t>We Don't Swim Here</t>
  </si>
  <si>
    <t>We Free the Stars (Book 2)</t>
  </si>
  <si>
    <t>We Hereby Refuse: Japanese American Resistance to Wartime Incarceration</t>
  </si>
  <si>
    <t>We Hunt the Flame (Book 1)</t>
  </si>
  <si>
    <t>We Survived the Holocaust: The Bluma and Felix Goldberg Story</t>
  </si>
  <si>
    <t>We Weren't Looking to Be Found</t>
  </si>
  <si>
    <t>Weaving Sundown in a Scarlet Light: Fifty Poems for Fifty Years</t>
  </si>
  <si>
    <t>Welcome to St. Hell: My Trans Teen Misadventure: A Graphic Novel</t>
  </si>
  <si>
    <t>We'll Never Tell</t>
  </si>
  <si>
    <t>What Stalks Among Us</t>
  </si>
  <si>
    <t>What the River Knows</t>
  </si>
  <si>
    <t>What's Coming to Me</t>
  </si>
  <si>
    <t>When Angels Left the Old Country</t>
  </si>
  <si>
    <t>When It All Syncs Up</t>
  </si>
  <si>
    <t>When the Game Was War: The NBA's Greatest Season</t>
  </si>
  <si>
    <t>When They Call You a Terrorist</t>
  </si>
  <si>
    <t>When You Call My Name</t>
  </si>
  <si>
    <t>Where Echoes Die</t>
  </si>
  <si>
    <t>Where Sleeping Girls Lie</t>
  </si>
  <si>
    <t>Where to Start: A Survival Guide to Anxiety, Depression, and Other Mental Health Challenges</t>
  </si>
  <si>
    <t>Where You See Yourself</t>
  </si>
  <si>
    <t>Whiskey Tender: A Memoir</t>
  </si>
  <si>
    <t>Who Is Simone Biles?</t>
  </si>
  <si>
    <t>Who We Are in Real Life</t>
  </si>
  <si>
    <t>Wildblood</t>
  </si>
  <si>
    <t>Women in Art: 50 Fearless Creatives Who Inspired the World</t>
  </si>
  <si>
    <t>Work with What You Got: A Memoir</t>
  </si>
  <si>
    <t>Wren Martin Ruins It All</t>
  </si>
  <si>
    <t>Writing in Color: Fourteen Writers on the Lessons We've Learned</t>
  </si>
  <si>
    <t>Wrong Side of the Court</t>
  </si>
  <si>
    <t>You Are More Than Magic: The Black and Brown Girls' Guide to Finding Your Voice</t>
  </si>
  <si>
    <t>You Bet Your Heart</t>
  </si>
  <si>
    <t>You Don’t Know Us Negroes and Other Essays</t>
  </si>
  <si>
    <t>You Don't Have a Shot</t>
  </si>
  <si>
    <t>You Truly Assumed</t>
  </si>
  <si>
    <t>Your Lonely Nights Are Over</t>
  </si>
  <si>
    <t>You're Not Supposed to Die Tonight</t>
  </si>
  <si>
    <t>Zhara</t>
  </si>
  <si>
    <t>Zoe in Wonderland</t>
  </si>
  <si>
    <t>Zyla &amp; Kai</t>
  </si>
  <si>
    <t>Love letters for Joy</t>
  </si>
  <si>
    <t>Reggie and Delilah’s Year of Falling</t>
  </si>
  <si>
    <t>Loveboat Reunion (Book 2)</t>
  </si>
  <si>
    <t>Loveboat, Taipei (Book 1)</t>
  </si>
  <si>
    <t>All the Right Reasons</t>
  </si>
  <si>
    <t>Highly Suspicious and Unfairly Cute</t>
  </si>
  <si>
    <t>Unseelie (Book 1)</t>
  </si>
  <si>
    <t>For a Muse of Fire (Book 1)</t>
  </si>
  <si>
    <t>A Kingdom for a Stage (Book 2)</t>
  </si>
  <si>
    <t>On This Unworthy Scaffold</t>
  </si>
  <si>
    <t>One for All</t>
  </si>
  <si>
    <t>Iep jaltok : poems from a Marshallese daughter</t>
  </si>
  <si>
    <t>You've Reached Sam</t>
  </si>
  <si>
    <t>You Know Me Well</t>
  </si>
  <si>
    <t>Those pink mountain nights</t>
  </si>
  <si>
    <t>Red Paint: An Ancestral Autobiography of a Salish Coast Punk</t>
  </si>
  <si>
    <t>Iron Widow (Book 1)</t>
  </si>
  <si>
    <t>Heavenly Tyrant (Book 2)</t>
  </si>
  <si>
    <t>The Girls I've Been</t>
  </si>
  <si>
    <t>Before We Disappear</t>
  </si>
  <si>
    <t>Perfect on paper</t>
  </si>
  <si>
    <t>The last hope in Hopetown</t>
  </si>
  <si>
    <t>A duet for home</t>
  </si>
  <si>
    <t>Ruby Finley vs. the interstellar invasion</t>
  </si>
  <si>
    <t>Finding Junie Kim</t>
  </si>
  <si>
    <t>Eagle Drums</t>
  </si>
  <si>
    <t>America Redux: Visual Stories from Our Dynamic History</t>
  </si>
  <si>
    <t>Nearer My Freedom: The Interesting Life of Olaudah Equiano by Himself</t>
  </si>
  <si>
    <t>Lulu and Milagrro's Search for Clarity</t>
  </si>
  <si>
    <t>Flirting with Fate</t>
  </si>
  <si>
    <t>Everything Within and In Between</t>
  </si>
  <si>
    <t>The wicked bargain</t>
  </si>
  <si>
    <t>An Appetite for Miracles</t>
  </si>
  <si>
    <t>When You Wish Upon a Lantern</t>
  </si>
  <si>
    <t>Boys I Know</t>
  </si>
  <si>
    <t>Foul Lady Fortune (Book 1)</t>
  </si>
  <si>
    <t>Foul Heart Huntsman (Book 2)</t>
  </si>
  <si>
    <t>No country for eight-spot butterflies</t>
  </si>
  <si>
    <t>Dawn Raid</t>
  </si>
  <si>
    <t>Across the Tracks: Remembering Greenwood, Black Wall Street, and the Tulsa Race Massacre</t>
  </si>
  <si>
    <t>All Rise: Resistance and Rebellion in South Africa</t>
  </si>
  <si>
    <t>Redbone: The True Story of a Native American Rock Band</t>
  </si>
  <si>
    <t>Paying the Land</t>
  </si>
  <si>
    <t>The Black Panther Party: A Graphic Novel History</t>
  </si>
  <si>
    <t>Year of the Rabbit</t>
  </si>
  <si>
    <t>Charisma's Turn</t>
  </si>
  <si>
    <t>Song of silver, flame like night (book 1)</t>
  </si>
  <si>
    <t>Dark Star Burning, Ash Falls White</t>
  </si>
  <si>
    <t>Lunar New Year Love Story </t>
  </si>
  <si>
    <t>We Are Scribes</t>
  </si>
  <si>
    <t>American wings: Chicago's Pioneering Black Aviators and the Race for Equality in the Sky</t>
  </si>
  <si>
    <t>The cartographers</t>
  </si>
  <si>
    <t>Thunder Song</t>
  </si>
  <si>
    <t>We Are Not Strangers</t>
  </si>
  <si>
    <t>The Language of Seabirds</t>
  </si>
  <si>
    <t>Mighty Inside</t>
  </si>
  <si>
    <t>The Manicurist's Daughter</t>
  </si>
  <si>
    <t>Duel</t>
  </si>
  <si>
    <t>We Had Our Reasons</t>
  </si>
  <si>
    <t>The summer of Jordi Perez</t>
  </si>
  <si>
    <t>Turning Point</t>
  </si>
  <si>
    <t>The Turning Pointe</t>
  </si>
  <si>
    <t>Fat Chance, Charlie Vega</t>
  </si>
  <si>
    <t>Here the Whole Time</t>
  </si>
  <si>
    <t>The Witch King (Book 1)</t>
  </si>
  <si>
    <t>The Fae Keeper (Book 2)</t>
  </si>
  <si>
    <t>Between shades of gray : the graphic novel</t>
  </si>
  <si>
    <t>Where the Language Lives: Vi Hilbert and the Gift of Lushootseed</t>
  </si>
  <si>
    <t>In the Shadow of the Moon: America, Russia, and the Hidden History of the Space Race</t>
  </si>
  <si>
    <t>The unprovoked war : Russia's invasion of Ukraine</t>
  </si>
  <si>
    <t>Love in English</t>
  </si>
  <si>
    <t>Vampires of El Norte</t>
  </si>
  <si>
    <t>Never Whistle at Night: An Indigenous Dark Fiction Anthology</t>
  </si>
  <si>
    <t>To Shape a Dragon's Breath: The First Book of Nampeshiweisit</t>
  </si>
  <si>
    <t>Perma Red</t>
  </si>
  <si>
    <t>The Lost Journals of Sacajewea</t>
  </si>
  <si>
    <t>God Is Red: A Native View of Religion</t>
  </si>
  <si>
    <t>You, Me, and Our Heartstrings</t>
  </si>
  <si>
    <t>We Deserve Monuments</t>
  </si>
  <si>
    <t>Ariel Crashes a Train</t>
  </si>
  <si>
    <t>Clever Creatures of the Night</t>
  </si>
  <si>
    <t>Ellie Haycock Is Totally Normal</t>
  </si>
  <si>
    <t>Escaping Mr. Rochester</t>
  </si>
  <si>
    <t>Into the Sunken City</t>
  </si>
  <si>
    <t>Kindling</t>
  </si>
  <si>
    <t>My Fair Brady</t>
  </si>
  <si>
    <t>The Hacienda</t>
  </si>
  <si>
    <t>Six Truths and a Lie</t>
  </si>
  <si>
    <t>Snowglobe</t>
  </si>
  <si>
    <t>83 Days in Mariupol: A War Diary</t>
  </si>
  <si>
    <t>Shut Up, This is Serious</t>
  </si>
  <si>
    <t>The Exceptions: Nancy Hopkins, MIT, and the Fight for Women in Science</t>
  </si>
  <si>
    <t>A Lab of One's Own: One Woman's Personal Journey Through Sexism in Science</t>
  </si>
  <si>
    <t>Everyone's Thinking It</t>
  </si>
  <si>
    <t>They Called Me a Lioness: A Palestinian Girl's Fight for Freedom</t>
  </si>
  <si>
    <t xml:space="preserve">Lightlark </t>
  </si>
  <si>
    <t>Nightbane (Lightlark #2)</t>
  </si>
  <si>
    <t>My Mechanical Romance</t>
  </si>
  <si>
    <t>The Getaway</t>
  </si>
  <si>
    <t> 9780385548694</t>
  </si>
  <si>
    <t> 9781534451568</t>
  </si>
  <si>
    <t> 9780316056618</t>
  </si>
  <si>
    <t> 9781338143546</t>
  </si>
  <si>
    <t>‎9780593177051</t>
  </si>
  <si>
    <t>‎ 9781534470927</t>
  </si>
  <si>
    <t> 9781728413914</t>
  </si>
  <si>
    <t> 9781524760854</t>
  </si>
  <si>
    <t> 9781774882139</t>
  </si>
  <si>
    <t>‎ 9780545151337</t>
  </si>
  <si>
    <t xml:space="preserve">9781338802085
</t>
  </si>
  <si>
    <t> 9780816534029</t>
  </si>
  <si>
    <t> 9780735269989</t>
  </si>
  <si>
    <t>Those Pink Mountain Nights</t>
  </si>
  <si>
    <t>I Feed Her to the Beast and the Beast Is Me</t>
  </si>
  <si>
    <t>Movements &amp; Moments</t>
  </si>
  <si>
    <t>The Girl I Am, Was, and Never Will Be: A Speculative Memoir of Transracial Adoption</t>
  </si>
  <si>
    <t>Author</t>
  </si>
  <si>
    <t>Jamison Shea</t>
  </si>
  <si>
    <t>Sonja Eismann</t>
  </si>
  <si>
    <t>Shannon Gibney</t>
  </si>
  <si>
    <t>Jen Ferguson</t>
  </si>
  <si>
    <t>Christine Suggs</t>
  </si>
  <si>
    <t>William Scott Wilson</t>
  </si>
  <si>
    <t>Gaelle Greniller</t>
  </si>
  <si>
    <t>Ariel Henley</t>
  </si>
  <si>
    <t xml:space="preserve">Debbie Rigaud </t>
  </si>
  <si>
    <t>Meriam Metoui</t>
  </si>
  <si>
    <t xml:space="preserve">Trynne Delaney </t>
  </si>
  <si>
    <t>Robin Roe</t>
  </si>
  <si>
    <t xml:space="preserve">Hanif Abdurraqib </t>
  </si>
  <si>
    <t>Judy Lin</t>
  </si>
  <si>
    <t xml:space="preserve">Sloane Leong </t>
  </si>
  <si>
    <t>Leanne Schwartz</t>
  </si>
  <si>
    <t xml:space="preserve">Hakeem Oluseyi </t>
  </si>
  <si>
    <t>Thomas King</t>
  </si>
  <si>
    <t>Vanessa Montalban</t>
  </si>
  <si>
    <t>Hafsah Faizal</t>
  </si>
  <si>
    <t xml:space="preserve">Tahereh Mafi </t>
  </si>
  <si>
    <t xml:space="preserve">Sarvenaz Tash </t>
  </si>
  <si>
    <t>Nora Shalaway Carpenter</t>
  </si>
  <si>
    <t>Rex Ogle</t>
  </si>
  <si>
    <t>Dashka Slater</t>
  </si>
  <si>
    <t>Amanda DeWitt</t>
  </si>
  <si>
    <t>Blue Delliquanti</t>
  </si>
  <si>
    <t>Z.R. Ellor</t>
  </si>
  <si>
    <t>Kevin Young</t>
  </si>
  <si>
    <t>Charles Waters</t>
  </si>
  <si>
    <t>Akim Aliu</t>
  </si>
  <si>
    <t>Erica Waters</t>
  </si>
  <si>
    <t xml:space="preserve">Blessing Musariri </t>
  </si>
  <si>
    <t>Erik J. Brown</t>
  </si>
  <si>
    <t xml:space="preserve">Hannah V. Sawyerr </t>
  </si>
  <si>
    <t>Circe Moskowitz</t>
  </si>
  <si>
    <t>Nicole Chung</t>
  </si>
  <si>
    <t>Autumn Allen</t>
  </si>
  <si>
    <t>Ziggy Hanaor and Benjamin Phillips</t>
  </si>
  <si>
    <t xml:space="preserve">Edward Underhill  </t>
  </si>
  <si>
    <t xml:space="preserve">Canizales </t>
  </si>
  <si>
    <t>Arya Shahi</t>
  </si>
  <si>
    <t>Rebecca Barrow</t>
  </si>
  <si>
    <t>Jonny Garza Villa</t>
  </si>
  <si>
    <t>Mariko Tamaki</t>
  </si>
  <si>
    <t xml:space="preserve">Regine Galanti PhD </t>
  </si>
  <si>
    <t>Eric Gansworth</t>
  </si>
  <si>
    <t xml:space="preserve">Zoulfa Katouh </t>
  </si>
  <si>
    <t>Axie Oh</t>
  </si>
  <si>
    <t xml:space="preserve">Jaz O'Hara </t>
  </si>
  <si>
    <t>Dahlia Adler</t>
  </si>
  <si>
    <t>Nadia Mikail</t>
  </si>
  <si>
    <t>Cindy L. Otis</t>
  </si>
  <si>
    <t>Jessica Johns</t>
  </si>
  <si>
    <t>Christopher Twin</t>
  </si>
  <si>
    <t>Daniel José Older</t>
  </si>
  <si>
    <t>Ijeoma Oluo</t>
  </si>
  <si>
    <t xml:space="preserve">Lio Min </t>
  </si>
  <si>
    <t>Qian Julie Wang</t>
  </si>
  <si>
    <t>Mari Costa</t>
  </si>
  <si>
    <t xml:space="preserve">Emily Inouye Huey </t>
  </si>
  <si>
    <t>Frederick Joseph</t>
  </si>
  <si>
    <t xml:space="preserve">Justine Pucella Winans </t>
  </si>
  <si>
    <t>Theresa Runstedtler</t>
  </si>
  <si>
    <t>Brandy Colbert</t>
  </si>
  <si>
    <t>Renee Watson</t>
  </si>
  <si>
    <t>Tracey Michael Lewis-Giggetts</t>
  </si>
  <si>
    <t xml:space="preserve">Claudia Tate </t>
  </si>
  <si>
    <t>Lawrence Lindell</t>
  </si>
  <si>
    <t>Robbie Couch</t>
  </si>
  <si>
    <t>Terry J. Benton-Walker</t>
  </si>
  <si>
    <t>Jennifer DeLeon</t>
  </si>
  <si>
    <t>K. M. Watts</t>
  </si>
  <si>
    <t>Ismée Williams</t>
  </si>
  <si>
    <t>Robin Wall Kimmerer</t>
  </si>
  <si>
    <t>Shaun David Hutchinson</t>
  </si>
  <si>
    <t xml:space="preserve">Ann Davila Cardinal </t>
  </si>
  <si>
    <t xml:space="preserve">Natalia Sylvester </t>
  </si>
  <si>
    <t>Brianna Peppins</t>
  </si>
  <si>
    <t>Ada Limon</t>
  </si>
  <si>
    <t xml:space="preserve">Safia Elhillo </t>
  </si>
  <si>
    <t>Jasmine Walls</t>
  </si>
  <si>
    <t>Sheeryl Lim</t>
  </si>
  <si>
    <t>Vincent Tirado</t>
  </si>
  <si>
    <t>Samuel Sattin</t>
  </si>
  <si>
    <t>Emery Lee</t>
  </si>
  <si>
    <t xml:space="preserve">Oscar Hokeah </t>
  </si>
  <si>
    <t>Frances Lucas</t>
  </si>
  <si>
    <t>Toni Jensen</t>
  </si>
  <si>
    <t xml:space="preserve">Elizabeth Lesser </t>
  </si>
  <si>
    <t>Isabel Wilkerson</t>
  </si>
  <si>
    <t>Joy Harjo</t>
  </si>
  <si>
    <t>Monique Couvson</t>
  </si>
  <si>
    <t>James Swanson</t>
  </si>
  <si>
    <t>Kalynn Bayron</t>
  </si>
  <si>
    <t>Camilo Moncada Lozano</t>
  </si>
  <si>
    <t>Brian G. Buckmire</t>
  </si>
  <si>
    <t>Katherine Schulten</t>
  </si>
  <si>
    <t>Nadia Shammas</t>
  </si>
  <si>
    <t>Hannah Templer</t>
  </si>
  <si>
    <t>Neal Shusterman</t>
  </si>
  <si>
    <t>Jennifer Dugan</t>
  </si>
  <si>
    <t>Kahran Bethencourt</t>
  </si>
  <si>
    <t xml:space="preserve">Michelle Zauner </t>
  </si>
  <si>
    <t>Alex Brown</t>
  </si>
  <si>
    <t>Ryan North</t>
  </si>
  <si>
    <t>Adib Khorram</t>
  </si>
  <si>
    <t>Sandra Guzman</t>
  </si>
  <si>
    <t>Fabio Moon &amp; Gabriel Ba</t>
  </si>
  <si>
    <t>Lawrence Goldstone</t>
  </si>
  <si>
    <t>A'ja Wilson</t>
  </si>
  <si>
    <t>Liselle Sambury</t>
  </si>
  <si>
    <t xml:space="preserve">Bill Konigsberg </t>
  </si>
  <si>
    <t>Jesse Q. Sutanto</t>
  </si>
  <si>
    <t>Catherine Yu</t>
  </si>
  <si>
    <t>Alice Wong</t>
  </si>
  <si>
    <t>James Stellar</t>
  </si>
  <si>
    <t>Mayra Cuevas and Marie Marquardt</t>
  </si>
  <si>
    <t>Angie Cruz</t>
  </si>
  <si>
    <t xml:space="preserve">Achut Deng and Keely Hutton </t>
  </si>
  <si>
    <t xml:space="preserve">Balazs Lorinczi  </t>
  </si>
  <si>
    <t xml:space="preserve">Velinxi </t>
  </si>
  <si>
    <t xml:space="preserve">Nasuġraq Rainey Hopson </t>
  </si>
  <si>
    <t>Chloé Cooper Jones</t>
  </si>
  <si>
    <t>Guadalupe García McCall</t>
  </si>
  <si>
    <t>Hannah Reynolds</t>
  </si>
  <si>
    <t>A. J. Sass</t>
  </si>
  <si>
    <t>Richard Wagamese</t>
  </si>
  <si>
    <t>hara</t>
  </si>
  <si>
    <t>L. C. Rosen</t>
  </si>
  <si>
    <t>Sungju Lee</t>
  </si>
  <si>
    <t>Meredith Ireland</t>
  </si>
  <si>
    <t>Tiffany Jewell</t>
  </si>
  <si>
    <t>Thien Pham</t>
  </si>
  <si>
    <t>Kristen Simmons</t>
  </si>
  <si>
    <t>Kelis Rowe</t>
  </si>
  <si>
    <t>Viola Davis</t>
  </si>
  <si>
    <t>Moa Backe Åstot</t>
  </si>
  <si>
    <t>Sunmi</t>
  </si>
  <si>
    <t>Alice Lin</t>
  </si>
  <si>
    <t>Rachael Lippincot</t>
  </si>
  <si>
    <t>Lyla Lee</t>
  </si>
  <si>
    <t xml:space="preserve">Lesa Cline-Ransome </t>
  </si>
  <si>
    <t>Dave Baker</t>
  </si>
  <si>
    <t>Mariama J. Lockington</t>
  </si>
  <si>
    <t>Alyson Derrick</t>
  </si>
  <si>
    <t>Jennifer Baker</t>
  </si>
  <si>
    <t>Andy Mientus</t>
  </si>
  <si>
    <t>Jetta Grace Martin</t>
  </si>
  <si>
    <t>Gale Galligan</t>
  </si>
  <si>
    <t>Amina Luqman-Dawson</t>
  </si>
  <si>
    <t>Camryn Garrett</t>
  </si>
  <si>
    <t>Paula Yoo</t>
  </si>
  <si>
    <t>Luma Mufleh</t>
  </si>
  <si>
    <t>Julio Anta</t>
  </si>
  <si>
    <t>Cherie Dimaline</t>
  </si>
  <si>
    <t>Louise Erdrich</t>
  </si>
  <si>
    <t xml:space="preserve">Jadzia Axelrod </t>
  </si>
  <si>
    <t>Simon James Green</t>
  </si>
  <si>
    <t xml:space="preserve">Kirstin Cronn-Mills </t>
  </si>
  <si>
    <t>Shawneé Gibbs</t>
  </si>
  <si>
    <t>Katie Henry</t>
  </si>
  <si>
    <t>Alicia Keys</t>
  </si>
  <si>
    <t xml:space="preserve">Hayley Kiyoko </t>
  </si>
  <si>
    <t>Anna Sortino</t>
  </si>
  <si>
    <t xml:space="preserve">Shade Lapite </t>
  </si>
  <si>
    <t>H. E. Edgmon</t>
  </si>
  <si>
    <t>Amber McBride</t>
  </si>
  <si>
    <t>Candace Buford</t>
  </si>
  <si>
    <t xml:space="preserve">Lauren Fleshman </t>
  </si>
  <si>
    <t>Tatsuki Fujimoto</t>
  </si>
  <si>
    <t>Linda Cheng</t>
  </si>
  <si>
    <t>Lex Croucher</t>
  </si>
  <si>
    <t>Matthew F. Delmont</t>
  </si>
  <si>
    <t>Elise Bryant</t>
  </si>
  <si>
    <t>Ayesha Rascoe</t>
  </si>
  <si>
    <t>Andrew Joseph White</t>
  </si>
  <si>
    <t>Sarah Silberstein Swartz</t>
  </si>
  <si>
    <t>Bree D. Wolf</t>
  </si>
  <si>
    <t xml:space="preserve">Camille Gomera-Tavarez </t>
  </si>
  <si>
    <t>Adam Silvera</t>
  </si>
  <si>
    <t>Faith Erin Hicks</t>
  </si>
  <si>
    <t>Shannon Watters</t>
  </si>
  <si>
    <t>Matt Tavares</t>
  </si>
  <si>
    <t xml:space="preserve">Sarah Mughal Rana </t>
  </si>
  <si>
    <t>J. Elle</t>
  </si>
  <si>
    <t>Justin Reynolds</t>
  </si>
  <si>
    <t>Anthony R. Keith, Jr.</t>
  </si>
  <si>
    <t>Clint Smith</t>
  </si>
  <si>
    <t xml:space="preserve">Victoria Wlosok </t>
  </si>
  <si>
    <t>James Crews</t>
  </si>
  <si>
    <t xml:space="preserve">Aislinn Brophy </t>
  </si>
  <si>
    <t xml:space="preserve">Farah Heron </t>
  </si>
  <si>
    <t>Rimma Onoseta</t>
  </si>
  <si>
    <t>Huda Fahmy</t>
  </si>
  <si>
    <t>Victoria Ying</t>
  </si>
  <si>
    <t>Next Wave Muslim Initiative Writers</t>
  </si>
  <si>
    <t>Sara Latta</t>
  </si>
  <si>
    <t xml:space="preserve">Claire Ahn </t>
  </si>
  <si>
    <t>Ann Liang</t>
  </si>
  <si>
    <t xml:space="preserve">Sara Saedi </t>
  </si>
  <si>
    <t>Marie Arnold</t>
  </si>
  <si>
    <t>Malaka Gharib</t>
  </si>
  <si>
    <t>K. Ancrum</t>
  </si>
  <si>
    <t xml:space="preserve">A. L. Graziadei </t>
  </si>
  <si>
    <t>Shannon C. F. Rogers</t>
  </si>
  <si>
    <t>Michelle Duster</t>
  </si>
  <si>
    <t xml:space="preserve">Nora Lester Murad </t>
  </si>
  <si>
    <t>Miranda Sun</t>
  </si>
  <si>
    <t>Eunnie</t>
  </si>
  <si>
    <t>George McCalman</t>
  </si>
  <si>
    <t>Austin Channing Brown</t>
  </si>
  <si>
    <t>Becky Albertalli</t>
  </si>
  <si>
    <t xml:space="preserve">Steve Sheinkin </t>
  </si>
  <si>
    <t xml:space="preserve">Patricia Park </t>
  </si>
  <si>
    <t>Alex Graudins</t>
  </si>
  <si>
    <t>Deb JJ Lee</t>
  </si>
  <si>
    <t xml:space="preserve">Vidal Annan </t>
  </si>
  <si>
    <t>Susan Kuklin</t>
  </si>
  <si>
    <t>Sierra Isley</t>
  </si>
  <si>
    <t>Andrew Maraniss</t>
  </si>
  <si>
    <t xml:space="preserve">Deidre Havrelock and Edward Kay </t>
  </si>
  <si>
    <t>Angel Luis Colón</t>
  </si>
  <si>
    <t>Kacen Callender</t>
  </si>
  <si>
    <t>Marieke Nijkamp</t>
  </si>
  <si>
    <t>Nicola Yoon</t>
  </si>
  <si>
    <t>Mark Oshiro</t>
  </si>
  <si>
    <t>Christina Diaz Gonzalez</t>
  </si>
  <si>
    <t>Kim Johnson</t>
  </si>
  <si>
    <t xml:space="preserve">Uta Isaki  </t>
  </si>
  <si>
    <t>Jasminne Mendez</t>
  </si>
  <si>
    <t xml:space="preserve">Andrea Beatriz Arango </t>
  </si>
  <si>
    <t xml:space="preserve">Tae Keller </t>
  </si>
  <si>
    <t>Johnny Smith</t>
  </si>
  <si>
    <t xml:space="preserve">Goldy Moldavsky </t>
  </si>
  <si>
    <t xml:space="preserve">Andrea Mosqueda </t>
  </si>
  <si>
    <t>David Grann</t>
  </si>
  <si>
    <t xml:space="preserve">Suzanne Methot </t>
  </si>
  <si>
    <t>Molly Horton Booth</t>
  </si>
  <si>
    <t>Joris Bas Backer</t>
  </si>
  <si>
    <t>Nelson Peña</t>
  </si>
  <si>
    <t>Kashimira Sheth</t>
  </si>
  <si>
    <t>Cole Pauls</t>
  </si>
  <si>
    <t>Vichet Chum</t>
  </si>
  <si>
    <t xml:space="preserve">Anna-Marie McLemore </t>
  </si>
  <si>
    <t>Jeff Benedict</t>
  </si>
  <si>
    <t xml:space="preserve">Uché Blackstock MD </t>
  </si>
  <si>
    <t>Jesmyn Ward</t>
  </si>
  <si>
    <t>John Hendrickson</t>
  </si>
  <si>
    <t>Ray Nadine</t>
  </si>
  <si>
    <t xml:space="preserve">Katie Green </t>
  </si>
  <si>
    <t>Jennifer Yen</t>
  </si>
  <si>
    <t>Ebony LaDelle</t>
  </si>
  <si>
    <t>Lane Clarke</t>
  </si>
  <si>
    <t xml:space="preserve">Tehlor Kay Mejia </t>
  </si>
  <si>
    <t>Talia Dutton</t>
  </si>
  <si>
    <t>SJ Miller</t>
  </si>
  <si>
    <t>Samira Ahmed</t>
  </si>
  <si>
    <t xml:space="preserve">Austin Paramore </t>
  </si>
  <si>
    <t>Kate Leth</t>
  </si>
  <si>
    <t xml:space="preserve">Sas Milledge </t>
  </si>
  <si>
    <t>Andrea Rogers</t>
  </si>
  <si>
    <t xml:space="preserve">Cory McCarthy </t>
  </si>
  <si>
    <t>Sara Waxelbaum</t>
  </si>
  <si>
    <t xml:space="preserve">Daniel A. Kelin II </t>
  </si>
  <si>
    <t>Jeffrey Veregge</t>
  </si>
  <si>
    <t xml:space="preserve">Luciano Vecchio </t>
  </si>
  <si>
    <t>Maddie Gallegos</t>
  </si>
  <si>
    <t>Elizabeth Montague</t>
  </si>
  <si>
    <t>Sabina Khan</t>
  </si>
  <si>
    <t>Yoko Komori</t>
  </si>
  <si>
    <t xml:space="preserve">Laura Gao </t>
  </si>
  <si>
    <t>Pedro Martín</t>
  </si>
  <si>
    <t>David H. Lewis</t>
  </si>
  <si>
    <t>Jason Reynolds</t>
  </si>
  <si>
    <t>Iasmin Oma Ata</t>
  </si>
  <si>
    <t>Ripley Jones</t>
  </si>
  <si>
    <t>Berna Anat</t>
  </si>
  <si>
    <t>Jessica Lewis</t>
  </si>
  <si>
    <t>Sarah Myer</t>
  </si>
  <si>
    <t>Syed M Masood</t>
  </si>
  <si>
    <t>Muhammad Najem</t>
  </si>
  <si>
    <t>Questlove</t>
  </si>
  <si>
    <t xml:space="preserve">Marie-Noëlle Hébert </t>
  </si>
  <si>
    <t>Kayla Cottingham</t>
  </si>
  <si>
    <t>CAPE, ed.</t>
  </si>
  <si>
    <t>Various</t>
  </si>
  <si>
    <t>Elizabeth Camarillo Gutierrez</t>
  </si>
  <si>
    <t xml:space="preserve">Diane Oliver </t>
  </si>
  <si>
    <t xml:space="preserve">Freddie Bitsoie </t>
  </si>
  <si>
    <t>Angie Thomas</t>
  </si>
  <si>
    <t>Ibi Zoboi</t>
  </si>
  <si>
    <t>Anya Davidson</t>
  </si>
  <si>
    <t>Morgan Talty</t>
  </si>
  <si>
    <t xml:space="preserve">Crystal Maldonado </t>
  </si>
  <si>
    <t xml:space="preserve">John Okada </t>
  </si>
  <si>
    <t>Rey Terciero</t>
  </si>
  <si>
    <t>Eric Lindstrom</t>
  </si>
  <si>
    <t xml:space="preserve">Adrienne Keene </t>
  </si>
  <si>
    <t>Kwame Onwuachi</t>
  </si>
  <si>
    <t>James Baldwin</t>
  </si>
  <si>
    <t>Ashley Woodfolk</t>
  </si>
  <si>
    <t>Allison Britz</t>
  </si>
  <si>
    <t>Joseph Bruchac</t>
  </si>
  <si>
    <t>Mason Deaver</t>
  </si>
  <si>
    <t xml:space="preserve">Maria Hinojosa </t>
  </si>
  <si>
    <t>Megan Rapinoe</t>
  </si>
  <si>
    <t>Abdi Nazemian</t>
  </si>
  <si>
    <t>Racquel Marie</t>
  </si>
  <si>
    <t>Melanie Gillman</t>
  </si>
  <si>
    <t>Rozella Kennedy</t>
  </si>
  <si>
    <t>Michele Norris</t>
  </si>
  <si>
    <t>Yamile Saied Méndez</t>
  </si>
  <si>
    <t>Luke Epplin</t>
  </si>
  <si>
    <t>Nia Davenport</t>
  </si>
  <si>
    <t>Sweeney Boo</t>
  </si>
  <si>
    <t>Candacy Taylor</t>
  </si>
  <si>
    <t>Natalie Haynes</t>
  </si>
  <si>
    <t>Karen Bao</t>
  </si>
  <si>
    <t>Jennie Wood</t>
  </si>
  <si>
    <t>Joana Estrela</t>
  </si>
  <si>
    <t>Amber McBride, ed.</t>
  </si>
  <si>
    <t>Pádraig Ó. Tuama</t>
  </si>
  <si>
    <t xml:space="preserve">Yvonne Castañeda </t>
  </si>
  <si>
    <t>Rachael Lippincott</t>
  </si>
  <si>
    <t>Keith F. Miller Jr.</t>
  </si>
  <si>
    <t>Matika Wilbur</t>
  </si>
  <si>
    <t>Eliot Schrefer</t>
  </si>
  <si>
    <t>Shideh Etaat</t>
  </si>
  <si>
    <t>Betsy Cornwell</t>
  </si>
  <si>
    <t>Toni Morrison</t>
  </si>
  <si>
    <t xml:space="preserve">Sandra Proudman </t>
  </si>
  <si>
    <t>Jacqueline Woodson</t>
  </si>
  <si>
    <t>Kekla Magoon</t>
  </si>
  <si>
    <t>Ann Shen</t>
  </si>
  <si>
    <t>Byron Graves</t>
  </si>
  <si>
    <t>Jennifer Miller</t>
  </si>
  <si>
    <t xml:space="preserve">Luvvie Ajayi Jones </t>
  </si>
  <si>
    <t>Jillian Tamaki</t>
  </si>
  <si>
    <t>Justina Ireland</t>
  </si>
  <si>
    <t>Ari Tison</t>
  </si>
  <si>
    <t xml:space="preserve">Sara Sharaf Beg </t>
  </si>
  <si>
    <t>Candice Iloh</t>
  </si>
  <si>
    <t xml:space="preserve">Paola Mendoza </t>
  </si>
  <si>
    <t>Saadia Faruqi</t>
  </si>
  <si>
    <t>Iris Gottlieb</t>
  </si>
  <si>
    <t>Gerald Marzorati</t>
  </si>
  <si>
    <t>Susan Lee</t>
  </si>
  <si>
    <t>Charlene Thomas</t>
  </si>
  <si>
    <t>Brian Wasson</t>
  </si>
  <si>
    <t>Dant Stewart</t>
  </si>
  <si>
    <t>Hayao Miyazaki</t>
  </si>
  <si>
    <t>Payne Many Guns</t>
  </si>
  <si>
    <t>Emily Victoria</t>
  </si>
  <si>
    <t>Rainbow Rowell</t>
  </si>
  <si>
    <t>Debbie Rigaud</t>
  </si>
  <si>
    <t>Gabi Burton</t>
  </si>
  <si>
    <t>Sajni Patel</t>
  </si>
  <si>
    <t>Marika McCoola</t>
  </si>
  <si>
    <t>Kamilah Cole</t>
  </si>
  <si>
    <t>Javier Zamora</t>
  </si>
  <si>
    <t>Dana L. Davis</t>
  </si>
  <si>
    <t>Jackie Khalilieh</t>
  </si>
  <si>
    <t>Marie Lu</t>
  </si>
  <si>
    <t>Jessica Walton</t>
  </si>
  <si>
    <t>Jessica Best</t>
  </si>
  <si>
    <t>Hua Hsu</t>
  </si>
  <si>
    <t>Margaret Verble</t>
  </si>
  <si>
    <t xml:space="preserve">Michael A. Tompkins </t>
  </si>
  <si>
    <t>Joan He</t>
  </si>
  <si>
    <t>Gillian French</t>
  </si>
  <si>
    <t>Kristen R. Lee</t>
  </si>
  <si>
    <t>Jackie Morrow</t>
  </si>
  <si>
    <t>Kosoko Jackson</t>
  </si>
  <si>
    <t>Jamilla Okubo</t>
  </si>
  <si>
    <t>Svabhu Kohli</t>
  </si>
  <si>
    <t xml:space="preserve">Kotaro Chiba </t>
  </si>
  <si>
    <t>Yiling Changues</t>
  </si>
  <si>
    <t xml:space="preserve">Tegan Quin </t>
  </si>
  <si>
    <t>Aaliyah Bilal</t>
  </si>
  <si>
    <t>Adam Sass</t>
  </si>
  <si>
    <t>Jamie Pacton</t>
  </si>
  <si>
    <t>Christine Webb</t>
  </si>
  <si>
    <t>Claude Johnson</t>
  </si>
  <si>
    <t>Juliana Goodman</t>
  </si>
  <si>
    <t>Jumata Emill</t>
  </si>
  <si>
    <t>Elena K. Arnold</t>
  </si>
  <si>
    <t>Clément Xavier and Lisa Lugrin</t>
  </si>
  <si>
    <t>Valerie Babb</t>
  </si>
  <si>
    <t xml:space="preserve">Rochelle Hassan </t>
  </si>
  <si>
    <t>Tomi Oyemakinde</t>
  </si>
  <si>
    <t>Ellen Oh</t>
  </si>
  <si>
    <t>Katherine Harbour</t>
  </si>
  <si>
    <t>Britney S. Lewis</t>
  </si>
  <si>
    <t>Courtney Gould</t>
  </si>
  <si>
    <t xml:space="preserve">Chanda Prescod-Weinstein </t>
  </si>
  <si>
    <t>Kwame Alexander</t>
  </si>
  <si>
    <t>Adiba Jaigirdar</t>
  </si>
  <si>
    <t xml:space="preserve">Kerilynn Wilson </t>
  </si>
  <si>
    <t xml:space="preserve">Chaz Hayden </t>
  </si>
  <si>
    <t xml:space="preserve">Jason Li </t>
  </si>
  <si>
    <t>Oksana Masters</t>
  </si>
  <si>
    <t xml:space="preserve">Sheila Keenan and David Treuer </t>
  </si>
  <si>
    <t>A. R. Capetta</t>
  </si>
  <si>
    <t>Ashley Robin Franklin</t>
  </si>
  <si>
    <t>Ryan La Sala</t>
  </si>
  <si>
    <t>Jawara Pedican</t>
  </si>
  <si>
    <t xml:space="preserve">Nihar Suthar </t>
  </si>
  <si>
    <t>Wendy Xu</t>
  </si>
  <si>
    <t>Rageh Omaar</t>
  </si>
  <si>
    <t>Tananarive Due</t>
  </si>
  <si>
    <t>Kelcey Ervick</t>
  </si>
  <si>
    <t>Ellie Marney</t>
  </si>
  <si>
    <t xml:space="preserve">Alechia Dow </t>
  </si>
  <si>
    <t>Benjamin Dean</t>
  </si>
  <si>
    <t>Francisco X. Stork</t>
  </si>
  <si>
    <t>Sonora Reyes</t>
  </si>
  <si>
    <t>Michael Bronski</t>
  </si>
  <si>
    <t>Antonio Iturbe</t>
  </si>
  <si>
    <t xml:space="preserve">Katie Zhao </t>
  </si>
  <si>
    <t>Michelle Obama</t>
  </si>
  <si>
    <t>Randa Abdel-Fattah</t>
  </si>
  <si>
    <t>Naz Kutub</t>
  </si>
  <si>
    <t>Nita Prose</t>
  </si>
  <si>
    <t xml:space="preserve">Lorraine Avila </t>
  </si>
  <si>
    <t>Sheba Karim</t>
  </si>
  <si>
    <t>Stephanie Oakes</t>
  </si>
  <si>
    <t>Julian Ray Vaca</t>
  </si>
  <si>
    <t xml:space="preserve">K. O'Neill </t>
  </si>
  <si>
    <t>Kate Alice Marshall</t>
  </si>
  <si>
    <t xml:space="preserve">Magdalene Visaggio </t>
  </si>
  <si>
    <t>Rebecca Mix</t>
  </si>
  <si>
    <t>Marie Benedict</t>
  </si>
  <si>
    <t>Christian Allaire</t>
  </si>
  <si>
    <t xml:space="preserve">Deya Muniz </t>
  </si>
  <si>
    <t>Amy Tintera</t>
  </si>
  <si>
    <t>E. L. Shen</t>
  </si>
  <si>
    <t>Dale Walls</t>
  </si>
  <si>
    <t>June Hur</t>
  </si>
  <si>
    <t>Kit Frick</t>
  </si>
  <si>
    <t>Mike Sielski</t>
  </si>
  <si>
    <t>Graeme Simsion</t>
  </si>
  <si>
    <t xml:space="preserve">Dhonielle Clayton </t>
  </si>
  <si>
    <t>Rin Chupeco</t>
  </si>
  <si>
    <t>Jessi Sheron</t>
  </si>
  <si>
    <t>Chelsey Luger</t>
  </si>
  <si>
    <t>Alison Gervais</t>
  </si>
  <si>
    <t>Joanna Ho</t>
  </si>
  <si>
    <t>Loren Grush</t>
  </si>
  <si>
    <t>Laura Steven</t>
  </si>
  <si>
    <t>Sarah Suk</t>
  </si>
  <si>
    <t>Brandon Hobson</t>
  </si>
  <si>
    <t>Heather McGhee</t>
  </si>
  <si>
    <t>Darrin Bell</t>
  </si>
  <si>
    <t>Elizabeth Alexander</t>
  </si>
  <si>
    <t xml:space="preserve">Christina Soontornvat </t>
  </si>
  <si>
    <t>Tariq Trotter</t>
  </si>
  <si>
    <t xml:space="preserve">Jamie Pacton </t>
  </si>
  <si>
    <t>Tiffany D. Jackson</t>
  </si>
  <si>
    <t>Jake Wyatt</t>
  </si>
  <si>
    <t>Carey Newman</t>
  </si>
  <si>
    <t xml:space="preserve">Richard Maurer </t>
  </si>
  <si>
    <t xml:space="preserve">Fei-Fei Li </t>
  </si>
  <si>
    <t>Joelle Wellington</t>
  </si>
  <si>
    <t>Lisa Springer</t>
  </si>
  <si>
    <t>Nikita Gill</t>
  </si>
  <si>
    <t>Andrea Tang</t>
  </si>
  <si>
    <t>Kayvion Lewis</t>
  </si>
  <si>
    <t>Helena Close</t>
  </si>
  <si>
    <t>Edward Underhill</t>
  </si>
  <si>
    <t>Cole Arthur Riley</t>
  </si>
  <si>
    <t>Eddie Chuculate</t>
  </si>
  <si>
    <t>Courtney Summers</t>
  </si>
  <si>
    <t xml:space="preserve">Vitor Martins </t>
  </si>
  <si>
    <t>Kwame Alexander, ed.</t>
  </si>
  <si>
    <t xml:space="preserve">Aaron H. Aceves </t>
  </si>
  <si>
    <t>XiXi Tian</t>
  </si>
  <si>
    <t>Pamela Harris</t>
  </si>
  <si>
    <t xml:space="preserve">Jaha Nailah Avery </t>
  </si>
  <si>
    <t xml:space="preserve">Jesmeen Kaur Deo </t>
  </si>
  <si>
    <t xml:space="preserve">Lyn Miller-Lachmann </t>
  </si>
  <si>
    <t>g. haron davis</t>
  </si>
  <si>
    <t>Matt Dembicki</t>
  </si>
  <si>
    <t>Don P. Hooper</t>
  </si>
  <si>
    <t>Emily Bowen Cohen</t>
  </si>
  <si>
    <t>Tracy White</t>
  </si>
  <si>
    <t>Phillip Hoose</t>
  </si>
  <si>
    <t xml:space="preserve">Michael Eric Dyson </t>
  </si>
  <si>
    <t xml:space="preserve">Joy Buolamwini </t>
  </si>
  <si>
    <t>Anna-Marie McLemore</t>
  </si>
  <si>
    <t>Tommie Smith</t>
  </si>
  <si>
    <t>Wanda John-Kehewin</t>
  </si>
  <si>
    <t>Temple Grandin</t>
  </si>
  <si>
    <t xml:space="preserve">Jumata Emill </t>
  </si>
  <si>
    <t>Tommy Orange</t>
  </si>
  <si>
    <t>Angeline Boulley</t>
  </si>
  <si>
    <t>Kate Hodges</t>
  </si>
  <si>
    <t xml:space="preserve">Marina Budhos </t>
  </si>
  <si>
    <t>George Johnson</t>
  </si>
  <si>
    <t>Frank Abe</t>
  </si>
  <si>
    <t>Frank W. Baker</t>
  </si>
  <si>
    <t xml:space="preserve">Stephanie Kuehn </t>
  </si>
  <si>
    <t xml:space="preserve">Lewis Hancox </t>
  </si>
  <si>
    <t>Wendy Heard</t>
  </si>
  <si>
    <t>Sarah Hollowell</t>
  </si>
  <si>
    <t xml:space="preserve">Isabel Ibañez </t>
  </si>
  <si>
    <t xml:space="preserve">Francesca Padilla  </t>
  </si>
  <si>
    <t>Sacha Lamb</t>
  </si>
  <si>
    <t>Maya Ameyaw</t>
  </si>
  <si>
    <t>Rich Cohen</t>
  </si>
  <si>
    <t>Patrisse Khan-Cullors</t>
  </si>
  <si>
    <t>Tucker Shaw</t>
  </si>
  <si>
    <t>Faridah Àbíké-Íyímídé</t>
  </si>
  <si>
    <t>Gemma Correll</t>
  </si>
  <si>
    <t>Claire Forrest</t>
  </si>
  <si>
    <t xml:space="preserve">Deborah Taffa </t>
  </si>
  <si>
    <t>Stefanie Loh</t>
  </si>
  <si>
    <t>Victoria Koops</t>
  </si>
  <si>
    <t xml:space="preserve">Lauren Blackwood </t>
  </si>
  <si>
    <t>Rachel Ignotofsky</t>
  </si>
  <si>
    <t>Zion Clark</t>
  </si>
  <si>
    <t>Chloe Gong</t>
  </si>
  <si>
    <t>H. N. Khan</t>
  </si>
  <si>
    <t xml:space="preserve">Minda Harts </t>
  </si>
  <si>
    <t>Danielle Parker</t>
  </si>
  <si>
    <t>Zora Neale Hurston</t>
  </si>
  <si>
    <t xml:space="preserve">Laila Sabreen </t>
  </si>
  <si>
    <t>S. Jae-Jones</t>
  </si>
  <si>
    <t>Brenda Woods</t>
  </si>
  <si>
    <t>Kristina Forest</t>
  </si>
  <si>
    <t>Melissa See</t>
  </si>
  <si>
    <t>Abigail Hing Wen</t>
  </si>
  <si>
    <t>Bethany Mangle</t>
  </si>
  <si>
    <t>Talia Hibbert</t>
  </si>
  <si>
    <t>Ivelisse Houseman</t>
  </si>
  <si>
    <t>Heidi Heilig</t>
  </si>
  <si>
    <t>Lillie Lainoff</t>
  </si>
  <si>
    <t>Kathy Jetn̄̄il-Kijiner</t>
  </si>
  <si>
    <t>Dustin Thao</t>
  </si>
  <si>
    <t>Nina LaCour</t>
  </si>
  <si>
    <t>Sasha taqwšäblu LaPointe</t>
  </si>
  <si>
    <t>Xiran Jay Zhao</t>
  </si>
  <si>
    <t>Tess Sharpe</t>
  </si>
  <si>
    <t>Sophie Gonzales</t>
  </si>
  <si>
    <t>Maria Tureaud</t>
  </si>
  <si>
    <t>Karina Yan Glaser</t>
  </si>
  <si>
    <t>K. Tempast Bradford</t>
  </si>
  <si>
    <t>Nasugraq Rainey Hopson</t>
  </si>
  <si>
    <t>Ariel Aberg-Riger</t>
  </si>
  <si>
    <t>Angela Velez</t>
  </si>
  <si>
    <t>J. C. Cervantes</t>
  </si>
  <si>
    <t>Nikki Barthelmess</t>
  </si>
  <si>
    <t>Gabe Cole Novoa</t>
  </si>
  <si>
    <t>Laekan Zea Kemp</t>
  </si>
  <si>
    <t>Gloria Chao</t>
  </si>
  <si>
    <t>Anna Gracia</t>
  </si>
  <si>
    <t>Julian Aguon</t>
  </si>
  <si>
    <t xml:space="preserve"> Pauline Vaeluaga Smith</t>
  </si>
  <si>
    <t>Alverne Ball</t>
  </si>
  <si>
    <t>Richard Conyngham</t>
  </si>
  <si>
    <t>Christian Staebler</t>
  </si>
  <si>
    <t>Joe Sacco</t>
  </si>
  <si>
    <t>David Walker</t>
  </si>
  <si>
    <t>Tian Veasna</t>
  </si>
  <si>
    <t>Amelie Wen Shao</t>
  </si>
  <si>
    <t>Gene Luen Yang</t>
  </si>
  <si>
    <t>Randi Pink</t>
  </si>
  <si>
    <t>Sherri L. Smith</t>
  </si>
  <si>
    <t>Amy Zhang</t>
  </si>
  <si>
    <t>Josh Tuininga</t>
  </si>
  <si>
    <t>Will Taylor</t>
  </si>
  <si>
    <t>Sundee Frazier</t>
  </si>
  <si>
    <t>Susan Lieu</t>
  </si>
  <si>
    <t>Jessixa Bagley &amp; Aaron Bagley</t>
  </si>
  <si>
    <t>Ricardo Ruiz</t>
  </si>
  <si>
    <t>Amy Spalding</t>
  </si>
  <si>
    <t>Paula Chase</t>
  </si>
  <si>
    <t>Vanessa Torres</t>
  </si>
  <si>
    <t>Crystal Maldonado</t>
  </si>
  <si>
    <t>Vitor Martins</t>
  </si>
  <si>
    <t>Andrew Donkin</t>
  </si>
  <si>
    <t>Janet Yoder</t>
  </si>
  <si>
    <t>Amy Cherrix</t>
  </si>
  <si>
    <t>Maria E. Andreu</t>
  </si>
  <si>
    <t>Isabel Canas</t>
  </si>
  <si>
    <t>Shane Hawk</t>
  </si>
  <si>
    <t xml:space="preserve">Moniquill Blackgoose </t>
  </si>
  <si>
    <t xml:space="preserve">Debra Magpie Earling </t>
  </si>
  <si>
    <t>Vine Deloria Jr.</t>
  </si>
  <si>
    <t>Jas Hammonds</t>
  </si>
  <si>
    <t xml:space="preserve">Olivia A. Cole </t>
  </si>
  <si>
    <t>Samantha Mabry</t>
  </si>
  <si>
    <t xml:space="preserve">Gretchen Schreiber </t>
  </si>
  <si>
    <t xml:space="preserve">L.L. McKinney </t>
  </si>
  <si>
    <t xml:space="preserve">Dinesh Thiru </t>
  </si>
  <si>
    <t>Traci Chee</t>
  </si>
  <si>
    <t>Brian D. Kennedy</t>
  </si>
  <si>
    <t xml:space="preserve">Isabel Cañas </t>
  </si>
  <si>
    <t>Ream Shukairy</t>
  </si>
  <si>
    <t>Soyoung Park</t>
  </si>
  <si>
    <t>Don Brown</t>
  </si>
  <si>
    <t>Carolina Ixta</t>
  </si>
  <si>
    <t>Kate Zernike</t>
  </si>
  <si>
    <t>Rita Colwell PhD</t>
  </si>
  <si>
    <t xml:space="preserve">Aleema Omotoni </t>
  </si>
  <si>
    <t xml:space="preserve">Ahed Tamimi </t>
  </si>
  <si>
    <t>Alex Aster</t>
  </si>
  <si>
    <t xml:space="preserve">Alexene Farol Follmuth </t>
  </si>
  <si>
    <t>Lamar Giles</t>
  </si>
  <si>
    <t>Craig E. Blohm</t>
  </si>
  <si>
    <t>F/N</t>
  </si>
  <si>
    <t>F</t>
  </si>
  <si>
    <t>NF</t>
  </si>
  <si>
    <t>Black</t>
  </si>
  <si>
    <t>Multiracial</t>
  </si>
  <si>
    <t>Indigenous</t>
  </si>
  <si>
    <t>Hispanic</t>
  </si>
  <si>
    <t>Japanese</t>
  </si>
  <si>
    <t>LGBTQIA+</t>
  </si>
  <si>
    <t>Disability</t>
  </si>
  <si>
    <t>Haitian</t>
  </si>
  <si>
    <t>Muslim</t>
  </si>
  <si>
    <t>Asian</t>
  </si>
  <si>
    <t>Neurodivergent</t>
  </si>
  <si>
    <t>Iranian-American</t>
  </si>
  <si>
    <t>Mental health</t>
  </si>
  <si>
    <t>Jewish</t>
  </si>
  <si>
    <t>Syrian</t>
  </si>
  <si>
    <t>Caribbean</t>
  </si>
  <si>
    <t>Various races</t>
  </si>
  <si>
    <t>Filipino</t>
  </si>
  <si>
    <t>Gender</t>
  </si>
  <si>
    <t>Mesoamerica</t>
  </si>
  <si>
    <t>Brazilian/Latino</t>
  </si>
  <si>
    <t>Body positivity</t>
  </si>
  <si>
    <t>Cystic Fibrosis</t>
  </si>
  <si>
    <t>Dominican</t>
  </si>
  <si>
    <t>African</t>
  </si>
  <si>
    <t>Iranian</t>
  </si>
  <si>
    <t>Egyptian</t>
  </si>
  <si>
    <t>Palestinian</t>
  </si>
  <si>
    <t>Latinx</t>
  </si>
  <si>
    <t>Asian/South Asian Women/girls</t>
  </si>
  <si>
    <t>Arab American</t>
  </si>
  <si>
    <t>Marshallese</t>
  </si>
  <si>
    <t>Indian</t>
  </si>
  <si>
    <t>Epilepsy</t>
  </si>
  <si>
    <t>Pakistani American</t>
  </si>
  <si>
    <t>Middle Eastern</t>
  </si>
  <si>
    <t>Blind Teen Girl</t>
  </si>
  <si>
    <t>Pacific Islander</t>
  </si>
  <si>
    <t>Chinese</t>
  </si>
  <si>
    <t>Latino experience</t>
  </si>
  <si>
    <t>Afghani</t>
  </si>
  <si>
    <t>Deafness</t>
  </si>
  <si>
    <t>Arabian Mythology</t>
  </si>
  <si>
    <t>Nigerian</t>
  </si>
  <si>
    <t>Tawainese American</t>
  </si>
  <si>
    <t>Nuerodivergent</t>
  </si>
  <si>
    <t>Bipolar</t>
  </si>
  <si>
    <t>Japanese American</t>
  </si>
  <si>
    <t>Bias</t>
  </si>
  <si>
    <t>Korean American</t>
  </si>
  <si>
    <t>LatinX</t>
  </si>
  <si>
    <t>Asian American</t>
  </si>
  <si>
    <t>African American</t>
  </si>
  <si>
    <t>Vietnamese American</t>
  </si>
  <si>
    <t>Jewish American</t>
  </si>
  <si>
    <t>Mexican American</t>
  </si>
  <si>
    <t>Body Image</t>
  </si>
  <si>
    <t>Latine</t>
  </si>
  <si>
    <t>Lituanian</t>
  </si>
  <si>
    <t>Russian</t>
  </si>
  <si>
    <t>Ukrainian</t>
  </si>
  <si>
    <t>Diversity Category</t>
  </si>
  <si>
    <t>Text Type</t>
  </si>
  <si>
    <t>Hardcover</t>
  </si>
  <si>
    <t>Paperback</t>
  </si>
  <si>
    <t>Library Bound</t>
  </si>
  <si>
    <t>Qty</t>
  </si>
  <si>
    <t>A Tempest of Tea</t>
  </si>
  <si>
    <t>Quote 8747-2324 - Section 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</si>
</sst>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164" formatCode="_([$$-409]* #,##0.00_);_([$$-409]* \(#,##0.00\);_([$$-409]* &quot;-&quot;??_);_(@_)"/>
    <numFmt numFmtId="165" formatCode="_(&quot;$&quot;* #,##0.0000_);_(&quot;$&quot;* \(#,##0.0000\);_(&quot;$&quot;* &quot;-&quot;??_);_(@_)"/>
    <numFmt numFmtId="166" formatCode="_(&quot;$&quot;* #,##0.00000_);_(&quot;$&quot;* \(#,##0.00000\);_(&quot;$&quot;* &quot;-&quot;??_);_(@_)"/>
    <numFmt numFmtId="167" formatCode="_(&quot;$&quot;* #,##0.00_);_(&quot;$&quot;* \(#,##0.00\);_(&quot;$&quot;* &quot;-&quot;?????????????_);_(@_)"/>
    <numFmt numFmtId="168" formatCode="0.000"/>
    <numFmt numFmtId="169" formatCode="0.0%"/>
    <numFmt numFmtId="170" formatCode="_(&quot;$&quot;* #,##0.000000_);_(&quot;$&quot;* \(#,##0.000000\);_(&quot;$&quot;* &quot;-&quot;??_);_(@_)"/>
    <numFmt numFmtId="171" formatCode="_(* #,##0.0000_);_(* \(#,##0.0000\);_(* &quot;-&quot;????_);_(@_)"/>
  </numFmts>
  <fonts count="3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4"/>
      <color indexed="10"/>
      <name val="Calibri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sz val="8"/>
      <name val="Calibri"/>
      <family val="2"/>
    </font>
    <font>
      <b/>
      <sz val="18"/>
      <color indexed="8"/>
      <name val="Calibri"/>
      <family val="2"/>
    </font>
    <font>
      <b/>
      <sz val="20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8"/>
      <color theme="1"/>
      <name val="Calibri"/>
      <family val="2"/>
      <scheme val="minor"/>
    </font>
    <font>
      <sz val="10"/>
      <color rgb="FFFFFF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Calibri"/>
      <family val="2"/>
    </font>
    <font>
      <b/>
      <sz val="16"/>
      <color rgb="FFFF0000"/>
      <name val="Calibri"/>
      <family val="2"/>
    </font>
    <font>
      <b/>
      <sz val="16"/>
      <color indexed="8"/>
      <name val="Calibri"/>
      <family val="2"/>
    </font>
    <font>
      <b/>
      <sz val="12"/>
      <color rgb="FFFF0000"/>
      <name val="Calibri"/>
      <family val="2"/>
    </font>
    <font>
      <b/>
      <sz val="11"/>
      <color rgb="FFFF0000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b/>
      <sz val="10"/>
      <color rgb="FFFFFF00"/>
      <name val="Calibri"/>
      <family val="2"/>
    </font>
    <font>
      <sz val="20"/>
      <color indexed="8"/>
      <name val="Calibri"/>
      <family val="2"/>
    </font>
    <font>
      <sz val="8"/>
      <color rgb="FFFF000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05">
    <xf numFmtId="0" fontId="0" fillId="0" borderId="0" xfId="0"/>
    <xf numFmtId="44" fontId="3" fillId="0" borderId="1" xfId="1" applyFont="1" applyBorder="1" applyAlignment="1" applyProtection="1">
      <alignment horizontal="center" vertical="center" wrapText="1"/>
      <protection hidden="1"/>
    </xf>
    <xf numFmtId="0" fontId="3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/>
    </xf>
    <xf numFmtId="0" fontId="14" fillId="0" borderId="0" xfId="0" applyFont="1"/>
    <xf numFmtId="0" fontId="15" fillId="0" borderId="0" xfId="0" applyFont="1" applyAlignment="1">
      <alignment horizontal="center" vertical="center"/>
    </xf>
    <xf numFmtId="0" fontId="16" fillId="0" borderId="16" xfId="0" applyFont="1" applyBorder="1"/>
    <xf numFmtId="0" fontId="15" fillId="0" borderId="16" xfId="0" applyFont="1" applyBorder="1"/>
    <xf numFmtId="164" fontId="14" fillId="0" borderId="13" xfId="0" applyNumberFormat="1" applyFont="1" applyBorder="1"/>
    <xf numFmtId="0" fontId="15" fillId="0" borderId="17" xfId="0" applyFont="1" applyBorder="1"/>
    <xf numFmtId="44" fontId="16" fillId="0" borderId="18" xfId="1" applyFont="1" applyBorder="1" applyAlignment="1">
      <alignment wrapText="1"/>
    </xf>
    <xf numFmtId="44" fontId="16" fillId="0" borderId="19" xfId="0" applyNumberFormat="1" applyFont="1" applyBorder="1"/>
    <xf numFmtId="44" fontId="13" fillId="0" borderId="0" xfId="0" applyNumberFormat="1" applyFont="1" applyAlignment="1">
      <alignment horizontal="center" vertical="center"/>
    </xf>
    <xf numFmtId="1" fontId="0" fillId="0" borderId="0" xfId="0" applyNumberFormat="1"/>
    <xf numFmtId="1" fontId="17" fillId="4" borderId="0" xfId="1" applyNumberFormat="1" applyFont="1" applyFill="1" applyAlignment="1">
      <alignment horizontal="center" vertical="center"/>
    </xf>
    <xf numFmtId="1" fontId="14" fillId="4" borderId="0" xfId="0" applyNumberFormat="1" applyFont="1" applyFill="1"/>
    <xf numFmtId="1" fontId="14" fillId="0" borderId="0" xfId="0" applyNumberFormat="1" applyFont="1"/>
    <xf numFmtId="44" fontId="14" fillId="0" borderId="0" xfId="1" applyFont="1"/>
    <xf numFmtId="44" fontId="14" fillId="0" borderId="0" xfId="0" applyNumberFormat="1" applyFont="1"/>
    <xf numFmtId="44" fontId="14" fillId="5" borderId="0" xfId="1" applyFont="1" applyFill="1"/>
    <xf numFmtId="44" fontId="0" fillId="0" borderId="0" xfId="0" applyNumberFormat="1"/>
    <xf numFmtId="1" fontId="0" fillId="0" borderId="0" xfId="0" applyNumberFormat="1" applyAlignment="1">
      <alignment horizontal="center"/>
    </xf>
    <xf numFmtId="0" fontId="13" fillId="0" borderId="20" xfId="0" applyFont="1" applyBorder="1" applyAlignment="1" applyProtection="1">
      <alignment horizontal="center" vertical="center" wrapText="1"/>
      <protection hidden="1"/>
    </xf>
    <xf numFmtId="0" fontId="0" fillId="6" borderId="0" xfId="0" applyFill="1" applyAlignment="1">
      <alignment horizontal="center" vertical="center"/>
    </xf>
    <xf numFmtId="0" fontId="0" fillId="6" borderId="0" xfId="0" applyFill="1"/>
    <xf numFmtId="44" fontId="14" fillId="6" borderId="0" xfId="1" applyFont="1" applyFill="1"/>
    <xf numFmtId="166" fontId="13" fillId="0" borderId="9" xfId="1" applyNumberFormat="1" applyFont="1" applyBorder="1" applyAlignment="1" applyProtection="1">
      <alignment horizontal="center" vertical="center" wrapText="1"/>
      <protection hidden="1"/>
    </xf>
    <xf numFmtId="0" fontId="8" fillId="0" borderId="12" xfId="0" applyFont="1" applyBorder="1" applyAlignment="1" applyProtection="1">
      <alignment horizontal="center" vertical="center" wrapText="1"/>
      <protection hidden="1"/>
    </xf>
    <xf numFmtId="44" fontId="12" fillId="0" borderId="0" xfId="1" applyFont="1"/>
    <xf numFmtId="9" fontId="15" fillId="0" borderId="0" xfId="2" applyFont="1"/>
    <xf numFmtId="44" fontId="14" fillId="6" borderId="0" xfId="0" applyNumberFormat="1" applyFont="1" applyFill="1"/>
    <xf numFmtId="44" fontId="21" fillId="6" borderId="0" xfId="0" applyNumberFormat="1" applyFont="1" applyFill="1"/>
    <xf numFmtId="1" fontId="22" fillId="0" borderId="0" xfId="0" applyNumberFormat="1" applyFont="1" applyAlignment="1">
      <alignment horizontal="center" vertical="center" shrinkToFit="1"/>
    </xf>
    <xf numFmtId="44" fontId="23" fillId="5" borderId="32" xfId="0" applyNumberFormat="1" applyFont="1" applyFill="1" applyBorder="1" applyAlignment="1">
      <alignment horizontal="center" vertical="center" wrapText="1"/>
    </xf>
    <xf numFmtId="44" fontId="23" fillId="5" borderId="33" xfId="0" applyNumberFormat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left" vertical="center"/>
    </xf>
    <xf numFmtId="1" fontId="0" fillId="0" borderId="12" xfId="0" applyNumberFormat="1" applyBorder="1" applyAlignment="1">
      <alignment horizontal="center"/>
    </xf>
    <xf numFmtId="0" fontId="0" fillId="0" borderId="28" xfId="0" applyBorder="1"/>
    <xf numFmtId="0" fontId="0" fillId="0" borderId="17" xfId="0" applyBorder="1"/>
    <xf numFmtId="44" fontId="0" fillId="0" borderId="24" xfId="0" applyNumberFormat="1" applyBorder="1"/>
    <xf numFmtId="1" fontId="0" fillId="0" borderId="19" xfId="0" applyNumberFormat="1" applyBorder="1" applyAlignment="1">
      <alignment horizontal="center"/>
    </xf>
    <xf numFmtId="44" fontId="23" fillId="5" borderId="34" xfId="0" applyNumberFormat="1" applyFont="1" applyFill="1" applyBorder="1" applyAlignment="1">
      <alignment horizontal="right" vertical="center" wrapText="1"/>
    </xf>
    <xf numFmtId="0" fontId="3" fillId="0" borderId="15" xfId="0" applyFont="1" applyBorder="1" applyAlignment="1" applyProtection="1">
      <alignment horizontal="center" vertical="center" wrapText="1"/>
      <protection hidden="1"/>
    </xf>
    <xf numFmtId="0" fontId="8" fillId="0" borderId="13" xfId="0" applyFont="1" applyBorder="1" applyAlignment="1" applyProtection="1">
      <alignment horizontal="center" vertical="center" wrapText="1"/>
      <protection hidden="1"/>
    </xf>
    <xf numFmtId="44" fontId="13" fillId="0" borderId="3" xfId="1" applyFont="1" applyBorder="1" applyAlignment="1" applyProtection="1">
      <alignment horizontal="center" vertical="center" wrapText="1"/>
      <protection hidden="1"/>
    </xf>
    <xf numFmtId="1" fontId="15" fillId="0" borderId="0" xfId="0" applyNumberFormat="1" applyFont="1" applyAlignment="1">
      <alignment horizontal="left"/>
    </xf>
    <xf numFmtId="167" fontId="0" fillId="0" borderId="0" xfId="0" applyNumberFormat="1"/>
    <xf numFmtId="44" fontId="15" fillId="0" borderId="0" xfId="0" applyNumberFormat="1" applyFont="1"/>
    <xf numFmtId="0" fontId="0" fillId="5" borderId="0" xfId="0" applyFill="1" applyAlignment="1">
      <alignment vertical="center"/>
    </xf>
    <xf numFmtId="0" fontId="0" fillId="5" borderId="0" xfId="0" applyFill="1"/>
    <xf numFmtId="44" fontId="26" fillId="4" borderId="0" xfId="1" applyFont="1" applyFill="1" applyAlignment="1">
      <alignment vertical="center"/>
    </xf>
    <xf numFmtId="0" fontId="8" fillId="0" borderId="14" xfId="0" applyFont="1" applyBorder="1" applyAlignment="1" applyProtection="1">
      <alignment horizontal="center" vertical="center" wrapText="1"/>
      <protection hidden="1"/>
    </xf>
    <xf numFmtId="44" fontId="13" fillId="0" borderId="0" xfId="0" applyNumberFormat="1" applyFont="1" applyAlignment="1">
      <alignment vertical="center"/>
    </xf>
    <xf numFmtId="168" fontId="0" fillId="0" borderId="0" xfId="0" applyNumberFormat="1" applyAlignment="1">
      <alignment horizontal="center"/>
    </xf>
    <xf numFmtId="2" fontId="0" fillId="0" borderId="0" xfId="0" applyNumberFormat="1"/>
    <xf numFmtId="169" fontId="12" fillId="0" borderId="0" xfId="2" applyNumberFormat="1"/>
    <xf numFmtId="0" fontId="15" fillId="0" borderId="0" xfId="0" applyFont="1"/>
    <xf numFmtId="0" fontId="0" fillId="0" borderId="54" xfId="0" applyBorder="1" applyAlignment="1">
      <alignment horizontal="center"/>
    </xf>
    <xf numFmtId="164" fontId="2" fillId="0" borderId="55" xfId="0" applyNumberFormat="1" applyFont="1" applyBorder="1" applyAlignment="1">
      <alignment horizontal="center" vertical="center"/>
    </xf>
    <xf numFmtId="0" fontId="15" fillId="0" borderId="56" xfId="0" applyFont="1" applyBorder="1"/>
    <xf numFmtId="44" fontId="0" fillId="0" borderId="46" xfId="0" applyNumberFormat="1" applyBorder="1"/>
    <xf numFmtId="0" fontId="3" fillId="0" borderId="57" xfId="0" applyFont="1" applyBorder="1" applyAlignment="1" applyProtection="1">
      <alignment horizontal="center" vertical="center" wrapText="1"/>
      <protection hidden="1"/>
    </xf>
    <xf numFmtId="165" fontId="3" fillId="0" borderId="58" xfId="1" applyNumberFormat="1" applyFont="1" applyBorder="1" applyAlignment="1" applyProtection="1">
      <alignment horizontal="center" vertical="center" wrapText="1"/>
      <protection hidden="1"/>
    </xf>
    <xf numFmtId="44" fontId="3" fillId="0" borderId="58" xfId="1" applyFont="1" applyBorder="1" applyAlignment="1" applyProtection="1">
      <alignment horizontal="center" vertical="center" wrapText="1"/>
      <protection hidden="1"/>
    </xf>
    <xf numFmtId="0" fontId="3" fillId="0" borderId="59" xfId="0" applyFont="1" applyBorder="1" applyAlignment="1" applyProtection="1">
      <alignment horizontal="center" vertical="center" wrapText="1"/>
      <protection hidden="1"/>
    </xf>
    <xf numFmtId="0" fontId="19" fillId="0" borderId="60" xfId="0" applyFont="1" applyBorder="1" applyAlignment="1" applyProtection="1">
      <alignment horizontal="center" vertical="center" wrapText="1"/>
      <protection hidden="1"/>
    </xf>
    <xf numFmtId="0" fontId="0" fillId="0" borderId="23" xfId="0" applyBorder="1" applyAlignment="1">
      <alignment horizontal="right" vertical="center"/>
    </xf>
    <xf numFmtId="44" fontId="0" fillId="0" borderId="18" xfId="0" applyNumberFormat="1" applyBorder="1"/>
    <xf numFmtId="1" fontId="0" fillId="0" borderId="43" xfId="0" applyNumberFormat="1" applyBorder="1"/>
    <xf numFmtId="0" fontId="27" fillId="9" borderId="0" xfId="0" applyFont="1" applyFill="1" applyAlignment="1">
      <alignment horizontal="right" vertical="center"/>
    </xf>
    <xf numFmtId="0" fontId="27" fillId="9" borderId="0" xfId="0" applyFont="1" applyFill="1" applyAlignment="1">
      <alignment horizontal="center" vertical="center"/>
    </xf>
    <xf numFmtId="0" fontId="13" fillId="0" borderId="9" xfId="0" applyFont="1" applyBorder="1" applyAlignment="1" applyProtection="1">
      <alignment horizontal="center" vertical="center" wrapText="1"/>
      <protection hidden="1"/>
    </xf>
    <xf numFmtId="0" fontId="13" fillId="0" borderId="28" xfId="0" applyFont="1" applyBorder="1" applyAlignment="1" applyProtection="1">
      <alignment horizontal="center" vertical="center" wrapText="1"/>
      <protection hidden="1"/>
    </xf>
    <xf numFmtId="0" fontId="13" fillId="0" borderId="62" xfId="0" applyFont="1" applyBorder="1" applyAlignment="1" applyProtection="1">
      <alignment horizontal="center" vertical="center" wrapText="1"/>
      <protection hidden="1"/>
    </xf>
    <xf numFmtId="0" fontId="13" fillId="0" borderId="63" xfId="0" applyFont="1" applyBorder="1" applyAlignment="1" applyProtection="1">
      <alignment horizontal="center" vertical="center" wrapText="1"/>
      <protection hidden="1"/>
    </xf>
    <xf numFmtId="9" fontId="20" fillId="7" borderId="0" xfId="2" applyFont="1" applyFill="1" applyAlignment="1" applyProtection="1">
      <alignment horizontal="center" vertical="center"/>
    </xf>
    <xf numFmtId="0" fontId="4" fillId="2" borderId="18" xfId="0" applyFont="1" applyFill="1" applyBorder="1" applyAlignment="1" applyProtection="1">
      <alignment horizontal="center" vertical="center"/>
      <protection hidden="1"/>
    </xf>
    <xf numFmtId="0" fontId="19" fillId="0" borderId="27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4" fillId="0" borderId="13" xfId="0" applyFont="1" applyBorder="1" applyAlignment="1" applyProtection="1">
      <alignment horizontal="center" vertical="center"/>
      <protection hidden="1"/>
    </xf>
    <xf numFmtId="0" fontId="4" fillId="0" borderId="12" xfId="0" applyFont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1" fontId="36" fillId="0" borderId="0" xfId="1" applyNumberFormat="1" applyFont="1" applyAlignment="1" applyProtection="1">
      <alignment horizontal="center" vertical="center"/>
    </xf>
    <xf numFmtId="44" fontId="2" fillId="0" borderId="0" xfId="1" applyFont="1" applyAlignment="1" applyProtection="1">
      <alignment horizontal="center" vertical="center"/>
    </xf>
    <xf numFmtId="0" fontId="4" fillId="0" borderId="35" xfId="0" applyFont="1" applyBorder="1" applyAlignment="1" applyProtection="1">
      <alignment horizontal="center" vertical="center" wrapText="1"/>
      <protection hidden="1"/>
    </xf>
    <xf numFmtId="0" fontId="4" fillId="0" borderId="65" xfId="0" applyFont="1" applyBorder="1" applyAlignment="1" applyProtection="1">
      <alignment horizontal="center" vertical="center" wrapText="1"/>
      <protection hidden="1"/>
    </xf>
    <xf numFmtId="44" fontId="2" fillId="0" borderId="0" xfId="1" applyFont="1" applyAlignment="1" applyProtection="1">
      <alignment horizontal="center" vertical="center" wrapText="1"/>
    </xf>
    <xf numFmtId="166" fontId="14" fillId="0" borderId="9" xfId="1" applyNumberFormat="1" applyFont="1" applyFill="1" applyBorder="1" applyAlignment="1" applyProtection="1">
      <alignment horizontal="center" vertical="center"/>
    </xf>
    <xf numFmtId="44" fontId="14" fillId="0" borderId="3" xfId="1" applyFont="1" applyFill="1" applyBorder="1" applyAlignment="1" applyProtection="1">
      <alignment horizontal="center" vertical="center"/>
    </xf>
    <xf numFmtId="165" fontId="2" fillId="0" borderId="9" xfId="1" applyNumberFormat="1" applyFont="1" applyFill="1" applyBorder="1" applyAlignment="1" applyProtection="1">
      <alignment horizontal="center" vertical="center"/>
    </xf>
    <xf numFmtId="164" fontId="2" fillId="0" borderId="9" xfId="1" applyNumberFormat="1" applyFont="1" applyFill="1" applyBorder="1" applyAlignment="1" applyProtection="1">
      <alignment horizontal="center" vertical="center"/>
    </xf>
    <xf numFmtId="170" fontId="2" fillId="0" borderId="20" xfId="1" applyNumberFormat="1" applyFont="1" applyFill="1" applyBorder="1" applyAlignment="1" applyProtection="1">
      <alignment horizontal="center" vertical="center"/>
    </xf>
    <xf numFmtId="44" fontId="14" fillId="0" borderId="9" xfId="1" applyFont="1" applyFill="1" applyBorder="1" applyAlignment="1" applyProtection="1">
      <alignment horizontal="center" vertical="center"/>
    </xf>
    <xf numFmtId="44" fontId="2" fillId="0" borderId="3" xfId="1" applyFont="1" applyFill="1" applyBorder="1" applyAlignment="1" applyProtection="1">
      <alignment horizontal="center" vertical="center"/>
    </xf>
    <xf numFmtId="165" fontId="2" fillId="0" borderId="0" xfId="1" applyNumberFormat="1" applyFont="1" applyFill="1" applyAlignment="1" applyProtection="1">
      <alignment horizontal="center" vertical="center"/>
    </xf>
    <xf numFmtId="165" fontId="14" fillId="0" borderId="0" xfId="1" applyNumberFormat="1" applyFont="1" applyFill="1" applyAlignment="1" applyProtection="1">
      <alignment horizontal="center" vertical="center"/>
    </xf>
    <xf numFmtId="1" fontId="36" fillId="0" borderId="0" xfId="1" applyNumberFormat="1" applyFont="1" applyFill="1" applyAlignment="1" applyProtection="1">
      <alignment horizontal="center" vertical="center"/>
    </xf>
    <xf numFmtId="44" fontId="2" fillId="0" borderId="0" xfId="1" applyFont="1" applyFill="1" applyAlignment="1" applyProtection="1">
      <alignment horizontal="center" vertical="center"/>
    </xf>
    <xf numFmtId="170" fontId="2" fillId="0" borderId="0" xfId="1" applyNumberFormat="1" applyFont="1" applyFill="1" applyAlignment="1" applyProtection="1">
      <alignment horizontal="center" vertical="center"/>
    </xf>
    <xf numFmtId="44" fontId="3" fillId="10" borderId="9" xfId="1" applyFont="1" applyFill="1" applyBorder="1" applyAlignment="1" applyProtection="1">
      <alignment horizontal="center" vertical="center"/>
    </xf>
    <xf numFmtId="166" fontId="14" fillId="10" borderId="9" xfId="1" applyNumberFormat="1" applyFont="1" applyFill="1" applyBorder="1" applyAlignment="1" applyProtection="1">
      <alignment horizontal="center" vertical="center"/>
    </xf>
    <xf numFmtId="44" fontId="14" fillId="10" borderId="3" xfId="1" applyFont="1" applyFill="1" applyBorder="1" applyAlignment="1" applyProtection="1">
      <alignment horizontal="center" vertical="center"/>
    </xf>
    <xf numFmtId="165" fontId="2" fillId="10" borderId="9" xfId="1" applyNumberFormat="1" applyFont="1" applyFill="1" applyBorder="1" applyAlignment="1" applyProtection="1">
      <alignment horizontal="center" vertical="center"/>
    </xf>
    <xf numFmtId="164" fontId="2" fillId="10" borderId="9" xfId="1" applyNumberFormat="1" applyFont="1" applyFill="1" applyBorder="1" applyAlignment="1" applyProtection="1">
      <alignment horizontal="center" vertical="center"/>
    </xf>
    <xf numFmtId="170" fontId="2" fillId="10" borderId="20" xfId="1" applyNumberFormat="1" applyFont="1" applyFill="1" applyBorder="1" applyAlignment="1" applyProtection="1">
      <alignment horizontal="center" vertical="center"/>
    </xf>
    <xf numFmtId="44" fontId="14" fillId="10" borderId="9" xfId="1" applyFont="1" applyFill="1" applyBorder="1" applyAlignment="1" applyProtection="1">
      <alignment horizontal="center" vertical="center"/>
    </xf>
    <xf numFmtId="44" fontId="2" fillId="10" borderId="3" xfId="1" applyFont="1" applyFill="1" applyBorder="1" applyAlignment="1" applyProtection="1">
      <alignment horizontal="center" vertical="center"/>
    </xf>
    <xf numFmtId="165" fontId="2" fillId="10" borderId="0" xfId="1" applyNumberFormat="1" applyFont="1" applyFill="1" applyAlignment="1" applyProtection="1">
      <alignment horizontal="center" vertical="center"/>
    </xf>
    <xf numFmtId="165" fontId="14" fillId="10" borderId="0" xfId="1" applyNumberFormat="1" applyFont="1" applyFill="1" applyAlignment="1" applyProtection="1">
      <alignment horizontal="center" vertical="center"/>
    </xf>
    <xf numFmtId="1" fontId="36" fillId="10" borderId="0" xfId="1" applyNumberFormat="1" applyFont="1" applyFill="1" applyAlignment="1" applyProtection="1">
      <alignment horizontal="center" vertical="center"/>
    </xf>
    <xf numFmtId="44" fontId="2" fillId="10" borderId="0" xfId="1" applyFont="1" applyFill="1" applyAlignment="1" applyProtection="1">
      <alignment horizontal="center" vertical="center"/>
    </xf>
    <xf numFmtId="166" fontId="14" fillId="0" borderId="8" xfId="1" applyNumberFormat="1" applyFont="1" applyFill="1" applyBorder="1" applyAlignment="1" applyProtection="1">
      <alignment horizontal="center" vertical="center"/>
    </xf>
    <xf numFmtId="44" fontId="14" fillId="0" borderId="4" xfId="1" applyFont="1" applyFill="1" applyBorder="1" applyAlignment="1" applyProtection="1">
      <alignment horizontal="center" vertical="center"/>
    </xf>
    <xf numFmtId="165" fontId="2" fillId="0" borderId="8" xfId="1" applyNumberFormat="1" applyFont="1" applyFill="1" applyBorder="1" applyAlignment="1" applyProtection="1">
      <alignment horizontal="center" vertical="center"/>
    </xf>
    <xf numFmtId="164" fontId="2" fillId="0" borderId="8" xfId="1" applyNumberFormat="1" applyFont="1" applyFill="1" applyBorder="1" applyAlignment="1" applyProtection="1">
      <alignment horizontal="center" vertical="center"/>
    </xf>
    <xf numFmtId="170" fontId="2" fillId="0" borderId="38" xfId="1" applyNumberFormat="1" applyFont="1" applyFill="1" applyBorder="1" applyAlignment="1" applyProtection="1">
      <alignment horizontal="center" vertical="center"/>
    </xf>
    <xf numFmtId="44" fontId="14" fillId="0" borderId="8" xfId="1" applyFont="1" applyFill="1" applyBorder="1" applyAlignment="1" applyProtection="1">
      <alignment horizontal="center" vertical="center"/>
    </xf>
    <xf numFmtId="166" fontId="14" fillId="0" borderId="11" xfId="1" applyNumberFormat="1" applyFont="1" applyFill="1" applyBorder="1" applyAlignment="1" applyProtection="1">
      <alignment horizontal="center" vertical="center"/>
    </xf>
    <xf numFmtId="44" fontId="14" fillId="0" borderId="7" xfId="1" applyFont="1" applyFill="1" applyBorder="1" applyAlignment="1" applyProtection="1">
      <alignment horizontal="center" vertical="center"/>
    </xf>
    <xf numFmtId="44" fontId="3" fillId="0" borderId="69" xfId="1" applyFont="1" applyBorder="1" applyAlignment="1" applyProtection="1">
      <alignment horizontal="center" vertical="center"/>
    </xf>
    <xf numFmtId="9" fontId="3" fillId="7" borderId="69" xfId="2" applyFont="1" applyFill="1" applyBorder="1" applyAlignment="1" applyProtection="1">
      <alignment horizontal="center" vertical="center"/>
    </xf>
    <xf numFmtId="44" fontId="35" fillId="8" borderId="69" xfId="1" applyFont="1" applyFill="1" applyBorder="1" applyAlignment="1" applyProtection="1">
      <alignment horizontal="center" vertical="center"/>
    </xf>
    <xf numFmtId="166" fontId="14" fillId="10" borderId="8" xfId="1" applyNumberFormat="1" applyFont="1" applyFill="1" applyBorder="1" applyAlignment="1" applyProtection="1">
      <alignment horizontal="center" vertical="center"/>
    </xf>
    <xf numFmtId="166" fontId="14" fillId="10" borderId="11" xfId="1" applyNumberFormat="1" applyFont="1" applyFill="1" applyBorder="1" applyAlignment="1" applyProtection="1">
      <alignment horizontal="center" vertical="center"/>
    </xf>
    <xf numFmtId="44" fontId="14" fillId="10" borderId="4" xfId="1" applyFont="1" applyFill="1" applyBorder="1" applyAlignment="1" applyProtection="1">
      <alignment horizontal="center" vertical="center"/>
    </xf>
    <xf numFmtId="44" fontId="14" fillId="10" borderId="7" xfId="1" applyFont="1" applyFill="1" applyBorder="1" applyAlignment="1" applyProtection="1">
      <alignment horizontal="center" vertical="center"/>
    </xf>
    <xf numFmtId="165" fontId="2" fillId="10" borderId="8" xfId="1" applyNumberFormat="1" applyFont="1" applyFill="1" applyBorder="1" applyAlignment="1" applyProtection="1">
      <alignment horizontal="center" vertical="center"/>
    </xf>
    <xf numFmtId="164" fontId="2" fillId="10" borderId="8" xfId="1" applyNumberFormat="1" applyFont="1" applyFill="1" applyBorder="1" applyAlignment="1" applyProtection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7" fillId="0" borderId="13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2" fillId="0" borderId="4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/>
    </xf>
    <xf numFmtId="0" fontId="3" fillId="10" borderId="37" xfId="0" applyFont="1" applyFill="1" applyBorder="1" applyAlignment="1">
      <alignment horizontal="center" vertical="center"/>
    </xf>
    <xf numFmtId="0" fontId="33" fillId="10" borderId="9" xfId="0" applyFont="1" applyFill="1" applyBorder="1" applyAlignment="1">
      <alignment horizontal="center" vertical="center"/>
    </xf>
    <xf numFmtId="1" fontId="34" fillId="10" borderId="9" xfId="0" applyNumberFormat="1" applyFont="1" applyFill="1" applyBorder="1" applyAlignment="1">
      <alignment horizontal="center" vertical="center"/>
    </xf>
    <xf numFmtId="0" fontId="3" fillId="10" borderId="9" xfId="0" applyFont="1" applyFill="1" applyBorder="1" applyAlignment="1">
      <alignment horizontal="left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14" fillId="10" borderId="20" xfId="0" applyFont="1" applyFill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10" borderId="9" xfId="0" applyFont="1" applyFill="1" applyBorder="1" applyAlignment="1">
      <alignment horizontal="center" vertical="center" wrapText="1"/>
    </xf>
    <xf numFmtId="0" fontId="2" fillId="10" borderId="5" xfId="0" applyFont="1" applyFill="1" applyBorder="1" applyAlignment="1">
      <alignment horizontal="center" vertical="center" wrapText="1"/>
    </xf>
    <xf numFmtId="0" fontId="2" fillId="10" borderId="41" xfId="0" applyFont="1" applyFill="1" applyBorder="1" applyAlignment="1">
      <alignment horizontal="center" vertical="center" wrapText="1"/>
    </xf>
    <xf numFmtId="0" fontId="18" fillId="10" borderId="39" xfId="0" applyFont="1" applyFill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 wrapText="1"/>
    </xf>
    <xf numFmtId="0" fontId="18" fillId="10" borderId="18" xfId="0" applyFont="1" applyFill="1" applyBorder="1" applyAlignment="1">
      <alignment horizontal="center" vertical="center" wrapText="1"/>
    </xf>
    <xf numFmtId="0" fontId="2" fillId="10" borderId="2" xfId="0" applyFont="1" applyFill="1" applyBorder="1" applyAlignment="1">
      <alignment horizontal="center" vertical="center" wrapText="1"/>
    </xf>
    <xf numFmtId="171" fontId="2" fillId="10" borderId="5" xfId="0" applyNumberFormat="1" applyFont="1" applyFill="1" applyBorder="1" applyAlignment="1">
      <alignment horizontal="center" vertical="center"/>
    </xf>
    <xf numFmtId="0" fontId="14" fillId="10" borderId="0" xfId="0" applyFont="1" applyFill="1" applyAlignment="1">
      <alignment horizontal="center" vertical="center" wrapText="1"/>
    </xf>
    <xf numFmtId="0" fontId="2" fillId="10" borderId="0" xfId="0" applyFont="1" applyFill="1" applyAlignment="1">
      <alignment horizontal="center" vertical="center"/>
    </xf>
    <xf numFmtId="44" fontId="14" fillId="10" borderId="0" xfId="0" applyNumberFormat="1" applyFont="1" applyFill="1" applyAlignment="1">
      <alignment horizontal="center" vertical="center" wrapText="1"/>
    </xf>
    <xf numFmtId="0" fontId="11" fillId="10" borderId="0" xfId="0" applyFont="1" applyFill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1" fontId="34" fillId="0" borderId="9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171" fontId="2" fillId="0" borderId="5" xfId="0" applyNumberFormat="1" applyFont="1" applyBorder="1" applyAlignment="1">
      <alignment horizontal="center" vertical="center"/>
    </xf>
    <xf numFmtId="44" fontId="14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8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3" fontId="33" fillId="0" borderId="8" xfId="0" applyNumberFormat="1" applyFont="1" applyBorder="1" applyAlignment="1">
      <alignment horizontal="center" vertical="center"/>
    </xf>
    <xf numFmtId="1" fontId="34" fillId="0" borderId="8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3" fontId="33" fillId="0" borderId="9" xfId="0" applyNumberFormat="1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3" fontId="33" fillId="0" borderId="9" xfId="0" applyNumberFormat="1" applyFont="1" applyBorder="1" applyAlignment="1">
      <alignment horizontal="center" vertical="center"/>
    </xf>
    <xf numFmtId="0" fontId="33" fillId="10" borderId="8" xfId="0" applyFont="1" applyFill="1" applyBorder="1" applyAlignment="1">
      <alignment horizontal="center" vertical="center"/>
    </xf>
    <xf numFmtId="1" fontId="34" fillId="10" borderId="8" xfId="0" applyNumberFormat="1" applyFont="1" applyFill="1" applyBorder="1" applyAlignment="1">
      <alignment horizontal="center" vertical="center"/>
    </xf>
    <xf numFmtId="0" fontId="3" fillId="10" borderId="8" xfId="0" applyFont="1" applyFill="1" applyBorder="1" applyAlignment="1">
      <alignment horizontal="left" vertical="center" wrapText="1"/>
    </xf>
    <xf numFmtId="0" fontId="3" fillId="10" borderId="8" xfId="0" applyFont="1" applyFill="1" applyBorder="1" applyAlignment="1">
      <alignment horizontal="center" vertical="center" wrapText="1"/>
    </xf>
    <xf numFmtId="0" fontId="2" fillId="10" borderId="19" xfId="0" applyFont="1" applyFill="1" applyBorder="1" applyAlignment="1">
      <alignment horizontal="center" vertical="center" wrapText="1"/>
    </xf>
    <xf numFmtId="0" fontId="14" fillId="10" borderId="38" xfId="0" applyFont="1" applyFill="1" applyBorder="1" applyAlignment="1">
      <alignment horizontal="center" vertical="center" wrapText="1"/>
    </xf>
    <xf numFmtId="0" fontId="14" fillId="10" borderId="8" xfId="0" applyFont="1" applyFill="1" applyBorder="1" applyAlignment="1">
      <alignment horizontal="center" vertical="center" wrapText="1"/>
    </xf>
    <xf numFmtId="0" fontId="2" fillId="10" borderId="44" xfId="0" applyFont="1" applyFill="1" applyBorder="1" applyAlignment="1">
      <alignment horizontal="center" vertical="center" wrapText="1"/>
    </xf>
    <xf numFmtId="0" fontId="2" fillId="10" borderId="6" xfId="0" applyFont="1" applyFill="1" applyBorder="1" applyAlignment="1">
      <alignment horizontal="center" vertical="center" wrapText="1"/>
    </xf>
    <xf numFmtId="0" fontId="2" fillId="10" borderId="42" xfId="0" applyFont="1" applyFill="1" applyBorder="1" applyAlignment="1">
      <alignment horizontal="center" vertical="center" wrapText="1"/>
    </xf>
    <xf numFmtId="0" fontId="18" fillId="10" borderId="40" xfId="0" applyFont="1" applyFill="1" applyBorder="1" applyAlignment="1">
      <alignment horizontal="center" vertical="center" wrapText="1"/>
    </xf>
    <xf numFmtId="0" fontId="18" fillId="10" borderId="24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3" fontId="33" fillId="0" borderId="8" xfId="0" applyNumberFormat="1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/>
    </xf>
    <xf numFmtId="0" fontId="14" fillId="10" borderId="21" xfId="0" applyFont="1" applyFill="1" applyBorder="1" applyAlignment="1">
      <alignment horizontal="center" vertical="center" wrapText="1"/>
    </xf>
    <xf numFmtId="0" fontId="14" fillId="10" borderId="11" xfId="0" applyFont="1" applyFill="1" applyBorder="1" applyAlignment="1">
      <alignment horizontal="center" vertical="center" wrapText="1"/>
    </xf>
    <xf numFmtId="1" fontId="34" fillId="0" borderId="9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69" xfId="0" applyFont="1" applyBorder="1" applyAlignment="1">
      <alignment horizontal="center" vertical="center"/>
    </xf>
    <xf numFmtId="166" fontId="2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8" fillId="11" borderId="5" xfId="0" applyFont="1" applyFill="1" applyBorder="1" applyAlignment="1" applyProtection="1">
      <alignment horizontal="center" vertical="center" wrapText="1"/>
      <protection locked="0"/>
    </xf>
    <xf numFmtId="44" fontId="28" fillId="11" borderId="9" xfId="1" applyFont="1" applyFill="1" applyBorder="1" applyAlignment="1" applyProtection="1">
      <alignment horizontal="center" vertical="center"/>
      <protection locked="0"/>
    </xf>
    <xf numFmtId="0" fontId="28" fillId="11" borderId="20" xfId="0" applyFont="1" applyFill="1" applyBorder="1" applyAlignment="1" applyProtection="1">
      <alignment horizontal="center" vertical="center" wrapText="1"/>
      <protection locked="0"/>
    </xf>
    <xf numFmtId="0" fontId="28" fillId="11" borderId="6" xfId="0" applyFont="1" applyFill="1" applyBorder="1" applyAlignment="1" applyProtection="1">
      <alignment horizontal="center" vertical="center" wrapText="1"/>
      <protection locked="0"/>
    </xf>
    <xf numFmtId="44" fontId="28" fillId="11" borderId="8" xfId="1" applyFont="1" applyFill="1" applyBorder="1" applyAlignment="1" applyProtection="1">
      <alignment horizontal="center" vertical="center"/>
      <protection locked="0"/>
    </xf>
    <xf numFmtId="0" fontId="28" fillId="11" borderId="64" xfId="0" applyFont="1" applyFill="1" applyBorder="1" applyAlignment="1" applyProtection="1">
      <alignment horizontal="center" vertical="center" wrapText="1"/>
      <protection locked="0"/>
    </xf>
    <xf numFmtId="44" fontId="28" fillId="11" borderId="10" xfId="1" applyFont="1" applyFill="1" applyBorder="1" applyAlignment="1" applyProtection="1">
      <alignment horizontal="center" vertical="center"/>
      <protection locked="0"/>
    </xf>
    <xf numFmtId="0" fontId="2" fillId="11" borderId="5" xfId="0" applyFont="1" applyFill="1" applyBorder="1" applyAlignment="1" applyProtection="1">
      <alignment horizontal="center" vertical="center" wrapText="1"/>
      <protection locked="0"/>
    </xf>
    <xf numFmtId="44" fontId="2" fillId="11" borderId="9" xfId="1" applyFont="1" applyFill="1" applyBorder="1" applyAlignment="1" applyProtection="1">
      <alignment horizontal="center" vertical="center"/>
      <protection locked="0"/>
    </xf>
    <xf numFmtId="0" fontId="2" fillId="11" borderId="6" xfId="0" applyFont="1" applyFill="1" applyBorder="1" applyAlignment="1" applyProtection="1">
      <alignment horizontal="center" vertical="center" wrapText="1"/>
      <protection locked="0"/>
    </xf>
    <xf numFmtId="44" fontId="2" fillId="11" borderId="8" xfId="1" applyFont="1" applyFill="1" applyBorder="1" applyAlignment="1" applyProtection="1">
      <alignment horizontal="center" vertical="center"/>
      <protection locked="0"/>
    </xf>
    <xf numFmtId="0" fontId="2" fillId="11" borderId="64" xfId="0" applyFont="1" applyFill="1" applyBorder="1" applyAlignment="1" applyProtection="1">
      <alignment horizontal="center" vertical="center" wrapText="1"/>
      <protection locked="0"/>
    </xf>
    <xf numFmtId="44" fontId="2" fillId="11" borderId="10" xfId="1" applyFont="1" applyFill="1" applyBorder="1" applyAlignment="1" applyProtection="1">
      <alignment horizontal="center" vertical="center"/>
      <protection locked="0"/>
    </xf>
    <xf numFmtId="0" fontId="2" fillId="11" borderId="20" xfId="0" applyFont="1" applyFill="1" applyBorder="1" applyAlignment="1" applyProtection="1">
      <alignment horizontal="center" vertical="center" wrapText="1"/>
      <protection locked="0"/>
    </xf>
    <xf numFmtId="0" fontId="2" fillId="11" borderId="3" xfId="0" applyFont="1" applyFill="1" applyBorder="1" applyAlignment="1" applyProtection="1">
      <alignment horizontal="center" vertical="center" wrapText="1"/>
      <protection locked="0"/>
    </xf>
    <xf numFmtId="0" fontId="2" fillId="11" borderId="4" xfId="0" applyFont="1" applyFill="1" applyBorder="1" applyAlignment="1" applyProtection="1">
      <alignment horizontal="center" vertical="center" wrapText="1"/>
      <protection locked="0"/>
    </xf>
    <xf numFmtId="0" fontId="3" fillId="0" borderId="67" xfId="0" applyFont="1" applyBorder="1" applyAlignment="1">
      <alignment horizontal="center" vertical="center"/>
    </xf>
    <xf numFmtId="0" fontId="3" fillId="0" borderId="68" xfId="0" applyFont="1" applyBorder="1" applyAlignment="1">
      <alignment horizontal="center" vertical="center"/>
    </xf>
    <xf numFmtId="0" fontId="3" fillId="0" borderId="70" xfId="0" applyFont="1" applyBorder="1" applyAlignment="1">
      <alignment horizontal="center" vertical="center"/>
    </xf>
    <xf numFmtId="0" fontId="3" fillId="0" borderId="71" xfId="0" applyFont="1" applyBorder="1" applyAlignment="1">
      <alignment horizontal="center" vertical="center"/>
    </xf>
    <xf numFmtId="0" fontId="4" fillId="11" borderId="66" xfId="0" applyFont="1" applyFill="1" applyBorder="1" applyAlignment="1" applyProtection="1">
      <alignment horizontal="center" vertical="center" wrapText="1"/>
      <protection locked="0" hidden="1"/>
    </xf>
    <xf numFmtId="0" fontId="4" fillId="11" borderId="72" xfId="0" applyFont="1" applyFill="1" applyBorder="1" applyAlignment="1" applyProtection="1">
      <alignment horizontal="center" vertical="center" wrapText="1"/>
      <protection locked="0" hidden="1"/>
    </xf>
    <xf numFmtId="0" fontId="4" fillId="11" borderId="36" xfId="0" applyFont="1" applyFill="1" applyBorder="1" applyAlignment="1" applyProtection="1">
      <alignment horizontal="center" vertical="center" wrapText="1"/>
      <protection locked="0" hidden="1"/>
    </xf>
    <xf numFmtId="0" fontId="4" fillId="11" borderId="50" xfId="0" applyFont="1" applyFill="1" applyBorder="1" applyAlignment="1" applyProtection="1">
      <alignment horizontal="center" vertical="center" wrapText="1"/>
      <protection locked="0" hidden="1"/>
    </xf>
    <xf numFmtId="0" fontId="4" fillId="0" borderId="45" xfId="0" applyFont="1" applyBorder="1" applyAlignment="1" applyProtection="1">
      <alignment horizontal="center" vertical="center" wrapText="1"/>
      <protection hidden="1"/>
    </xf>
    <xf numFmtId="0" fontId="4" fillId="0" borderId="24" xfId="0" applyFont="1" applyBorder="1" applyAlignment="1" applyProtection="1">
      <alignment horizontal="center" vertical="center" wrapText="1"/>
      <protection hidden="1"/>
    </xf>
    <xf numFmtId="0" fontId="14" fillId="0" borderId="24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4" fillId="2" borderId="18" xfId="0" applyFont="1" applyFill="1" applyBorder="1" applyAlignment="1" applyProtection="1">
      <alignment horizontal="center" vertical="center"/>
      <protection hidden="1"/>
    </xf>
    <xf numFmtId="0" fontId="4" fillId="2" borderId="43" xfId="0" applyFont="1" applyFill="1" applyBorder="1" applyAlignment="1" applyProtection="1">
      <alignment horizontal="center" vertical="center"/>
      <protection hidden="1"/>
    </xf>
    <xf numFmtId="0" fontId="2" fillId="0" borderId="45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9" fillId="7" borderId="14" xfId="0" applyFont="1" applyFill="1" applyBorder="1" applyAlignment="1">
      <alignment horizontal="center" vertical="center" wrapText="1"/>
    </xf>
    <xf numFmtId="0" fontId="30" fillId="7" borderId="0" xfId="0" applyFont="1" applyFill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5" fillId="3" borderId="52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25" fillId="4" borderId="25" xfId="0" applyFont="1" applyFill="1" applyBorder="1" applyAlignment="1" applyProtection="1">
      <alignment horizontal="center" vertical="center" wrapText="1"/>
      <protection hidden="1"/>
    </xf>
    <xf numFmtId="0" fontId="25" fillId="4" borderId="45" xfId="0" applyFont="1" applyFill="1" applyBorder="1" applyAlignment="1" applyProtection="1">
      <alignment horizontal="center" vertical="center" wrapText="1"/>
      <protection hidden="1"/>
    </xf>
    <xf numFmtId="0" fontId="25" fillId="4" borderId="48" xfId="0" applyFont="1" applyFill="1" applyBorder="1" applyAlignment="1" applyProtection="1">
      <alignment horizontal="center" vertical="center" wrapText="1"/>
      <protection hidden="1"/>
    </xf>
    <xf numFmtId="0" fontId="25" fillId="4" borderId="28" xfId="0" applyFont="1" applyFill="1" applyBorder="1" applyAlignment="1" applyProtection="1">
      <alignment horizontal="center" vertical="center" wrapText="1"/>
      <protection hidden="1"/>
    </xf>
    <xf numFmtId="0" fontId="25" fillId="4" borderId="0" xfId="0" applyFont="1" applyFill="1" applyAlignment="1" applyProtection="1">
      <alignment horizontal="center" vertical="center" wrapText="1"/>
      <protection hidden="1"/>
    </xf>
    <xf numFmtId="0" fontId="25" fillId="4" borderId="12" xfId="0" applyFont="1" applyFill="1" applyBorder="1" applyAlignment="1" applyProtection="1">
      <alignment horizontal="center" vertical="center" wrapText="1"/>
      <protection hidden="1"/>
    </xf>
    <xf numFmtId="0" fontId="25" fillId="4" borderId="17" xfId="0" applyFont="1" applyFill="1" applyBorder="1" applyAlignment="1" applyProtection="1">
      <alignment horizontal="center" vertical="center" wrapText="1"/>
      <protection hidden="1"/>
    </xf>
    <xf numFmtId="0" fontId="25" fillId="4" borderId="24" xfId="0" applyFont="1" applyFill="1" applyBorder="1" applyAlignment="1" applyProtection="1">
      <alignment horizontal="center" vertical="center" wrapText="1"/>
      <protection hidden="1"/>
    </xf>
    <xf numFmtId="0" fontId="25" fillId="4" borderId="19" xfId="0" applyFont="1" applyFill="1" applyBorder="1" applyAlignment="1" applyProtection="1">
      <alignment horizontal="center" vertical="center" wrapText="1"/>
      <protection hidden="1"/>
    </xf>
    <xf numFmtId="0" fontId="4" fillId="7" borderId="18" xfId="0" applyFont="1" applyFill="1" applyBorder="1" applyAlignment="1" applyProtection="1">
      <alignment horizontal="center" vertical="center"/>
      <protection hidden="1"/>
    </xf>
    <xf numFmtId="0" fontId="4" fillId="7" borderId="43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 wrapText="1"/>
    </xf>
    <xf numFmtId="44" fontId="16" fillId="5" borderId="0" xfId="1" applyFont="1" applyFill="1" applyAlignment="1" applyProtection="1">
      <alignment horizontal="center" vertical="center"/>
    </xf>
    <xf numFmtId="44" fontId="6" fillId="2" borderId="51" xfId="1" applyFont="1" applyFill="1" applyBorder="1" applyAlignment="1" applyProtection="1">
      <alignment horizontal="center" vertical="center" wrapText="1"/>
    </xf>
    <xf numFmtId="44" fontId="6" fillId="2" borderId="53" xfId="1" applyFont="1" applyFill="1" applyBorder="1" applyAlignment="1" applyProtection="1">
      <alignment horizontal="center" vertical="center" wrapText="1"/>
    </xf>
    <xf numFmtId="44" fontId="23" fillId="5" borderId="46" xfId="1" applyFont="1" applyFill="1" applyBorder="1" applyAlignment="1" applyProtection="1">
      <alignment horizontal="center" vertical="center" wrapText="1"/>
    </xf>
    <xf numFmtId="44" fontId="23" fillId="5" borderId="0" xfId="1" applyFont="1" applyFill="1" applyAlignment="1" applyProtection="1">
      <alignment horizontal="center" vertical="center" wrapText="1"/>
    </xf>
    <xf numFmtId="0" fontId="11" fillId="0" borderId="0" xfId="0" applyFont="1" applyAlignment="1">
      <alignment horizontal="center" vertical="center" textRotation="90" wrapText="1"/>
    </xf>
    <xf numFmtId="44" fontId="5" fillId="2" borderId="28" xfId="3" applyFont="1" applyFill="1" applyBorder="1" applyAlignment="1" applyProtection="1">
      <alignment horizontal="center" vertical="center"/>
    </xf>
    <xf numFmtId="44" fontId="5" fillId="2" borderId="31" xfId="3" applyFont="1" applyFill="1" applyBorder="1" applyAlignment="1" applyProtection="1">
      <alignment horizontal="center" vertical="center"/>
    </xf>
    <xf numFmtId="44" fontId="4" fillId="2" borderId="61" xfId="1" applyFont="1" applyFill="1" applyBorder="1" applyAlignment="1" applyProtection="1">
      <alignment horizontal="center" vertical="center" wrapText="1"/>
    </xf>
    <xf numFmtId="44" fontId="4" fillId="2" borderId="47" xfId="1" applyFont="1" applyFill="1" applyBorder="1" applyAlignment="1" applyProtection="1">
      <alignment horizontal="center" vertical="center" wrapText="1"/>
    </xf>
    <xf numFmtId="1" fontId="17" fillId="4" borderId="0" xfId="0" applyNumberFormat="1" applyFont="1" applyFill="1" applyAlignment="1">
      <alignment horizontal="right" vertical="center"/>
    </xf>
    <xf numFmtId="44" fontId="13" fillId="0" borderId="0" xfId="1" applyFont="1" applyAlignment="1">
      <alignment horizontal="center" vertical="center" wrapText="1"/>
    </xf>
    <xf numFmtId="44" fontId="13" fillId="0" borderId="24" xfId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7" borderId="12" xfId="0" applyFill="1" applyBorder="1" applyAlignment="1">
      <alignment horizontal="center" wrapText="1"/>
    </xf>
    <xf numFmtId="0" fontId="0" fillId="7" borderId="49" xfId="0" applyFill="1" applyBorder="1" applyAlignment="1">
      <alignment horizontal="center" wrapText="1"/>
    </xf>
    <xf numFmtId="44" fontId="23" fillId="5" borderId="24" xfId="0" applyNumberFormat="1" applyFont="1" applyFill="1" applyBorder="1" applyAlignment="1">
      <alignment horizontal="center" vertical="center" wrapText="1"/>
    </xf>
    <xf numFmtId="44" fontId="23" fillId="5" borderId="19" xfId="0" applyNumberFormat="1" applyFont="1" applyFill="1" applyBorder="1" applyAlignment="1">
      <alignment horizontal="center" vertical="center" wrapText="1"/>
    </xf>
    <xf numFmtId="44" fontId="23" fillId="5" borderId="28" xfId="0" applyNumberFormat="1" applyFont="1" applyFill="1" applyBorder="1" applyAlignment="1">
      <alignment horizontal="center" vertical="center" wrapText="1"/>
    </xf>
    <xf numFmtId="44" fontId="23" fillId="5" borderId="0" xfId="0" applyNumberFormat="1" applyFont="1" applyFill="1" applyAlignment="1">
      <alignment horizontal="center" vertical="center" wrapText="1"/>
    </xf>
    <xf numFmtId="44" fontId="23" fillId="5" borderId="12" xfId="0" applyNumberFormat="1" applyFont="1" applyFill="1" applyBorder="1" applyAlignment="1">
      <alignment horizontal="center" vertical="center" wrapText="1"/>
    </xf>
    <xf numFmtId="44" fontId="23" fillId="5" borderId="25" xfId="0" applyNumberFormat="1" applyFont="1" applyFill="1" applyBorder="1" applyAlignment="1">
      <alignment horizontal="center" vertical="center" wrapText="1"/>
    </xf>
    <xf numFmtId="44" fontId="23" fillId="5" borderId="45" xfId="0" applyNumberFormat="1" applyFont="1" applyFill="1" applyBorder="1" applyAlignment="1">
      <alignment horizontal="center" vertical="center" wrapText="1"/>
    </xf>
    <xf numFmtId="44" fontId="23" fillId="5" borderId="48" xfId="0" applyNumberFormat="1" applyFont="1" applyFill="1" applyBorder="1" applyAlignment="1">
      <alignment horizontal="center" vertical="center" wrapText="1"/>
    </xf>
    <xf numFmtId="44" fontId="22" fillId="0" borderId="0" xfId="0" applyNumberFormat="1" applyFont="1" applyAlignment="1">
      <alignment horizontal="center" vertical="center" shrinkToFit="1"/>
    </xf>
    <xf numFmtId="44" fontId="23" fillId="5" borderId="22" xfId="0" applyNumberFormat="1" applyFont="1" applyFill="1" applyBorder="1" applyAlignment="1">
      <alignment horizontal="center" vertical="center" wrapText="1"/>
    </xf>
    <xf numFmtId="44" fontId="23" fillId="5" borderId="27" xfId="0" applyNumberFormat="1" applyFont="1" applyFill="1" applyBorder="1" applyAlignment="1">
      <alignment horizontal="center" vertical="center" wrapText="1"/>
    </xf>
    <xf numFmtId="44" fontId="23" fillId="5" borderId="49" xfId="0" applyNumberFormat="1" applyFont="1" applyFill="1" applyBorder="1" applyAlignment="1">
      <alignment horizontal="center" vertical="center" wrapText="1"/>
    </xf>
  </cellXfs>
  <cellStyles count="4">
    <cellStyle name="Currency" xfId="1" builtinId="4"/>
    <cellStyle name="Currency 2" xfId="3" xr:uid="{00000000-0005-0000-0000-000002000000}"/>
    <cellStyle name="Normal" xfId="0" builtinId="0"/>
    <cellStyle name="Percent" xfId="2" builtinId="5"/>
  </cellStyles>
  <dxfs count="0"/>
  <tableStyles count="0" defaultTableStyle="TableStyleMedium9" defaultPivotStyle="PivotStyleLight16"/>
  <colors>
    <mruColors>
      <color rgb="FFD9D9D9"/>
      <color rgb="FFB7DEE8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 fitToPage="1"/>
  </sheetPr>
  <dimension ref="A1:GE35723"/>
  <sheetViews>
    <sheetView tabSelected="1" workbookViewId="0">
      <selection activeCell="K12" sqref="K12"/>
    </sheetView>
  </sheetViews>
  <sheetFormatPr defaultColWidth="9.36328125" defaultRowHeight="26" x14ac:dyDescent="0.35"/>
  <cols>
    <col min="1" max="1" width="4.6328125" style="218" customWidth="1"/>
    <col min="2" max="2" width="7.08984375" style="219" bestFit="1" customWidth="1"/>
    <col min="3" max="3" width="13.90625" style="220" bestFit="1" customWidth="1"/>
    <col min="4" max="4" width="64.7265625" style="221" customWidth="1"/>
    <col min="5" max="5" width="19.7265625" style="221" customWidth="1"/>
    <col min="6" max="6" width="11.6328125" style="221" bestFit="1" customWidth="1"/>
    <col min="7" max="7" width="3.81640625" style="130" bestFit="1" customWidth="1"/>
    <col min="8" max="8" width="14.7265625" style="130" hidden="1" customWidth="1"/>
    <col min="9" max="9" width="1.453125" style="130" customWidth="1"/>
    <col min="10" max="10" width="10.453125" style="130" bestFit="1" customWidth="1"/>
    <col min="11" max="11" width="11.6328125" style="130" customWidth="1"/>
    <col min="12" max="12" width="16.08984375" style="130" customWidth="1"/>
    <col min="13" max="13" width="25.6328125" style="130" customWidth="1"/>
    <col min="14" max="14" width="1.453125" style="130" customWidth="1"/>
    <col min="15" max="15" width="27.453125" style="130" hidden="1" customWidth="1"/>
    <col min="16" max="16" width="12.26953125" style="130" hidden="1" customWidth="1"/>
    <col min="17" max="17" width="9.26953125" style="130" hidden="1" customWidth="1"/>
    <col min="18" max="18" width="18.7265625" style="130" hidden="1" customWidth="1"/>
    <col min="19" max="19" width="19.7265625" style="130" hidden="1" customWidth="1"/>
    <col min="20" max="20" width="11.36328125" style="223" hidden="1" customWidth="1"/>
    <col min="21" max="21" width="14.6328125" style="83" hidden="1" customWidth="1"/>
    <col min="22" max="22" width="1.453125" style="130" hidden="1" customWidth="1"/>
    <col min="23" max="23" width="15.6328125" style="130" hidden="1" customWidth="1"/>
    <col min="24" max="24" width="10.6328125" style="130" hidden="1" customWidth="1"/>
    <col min="25" max="25" width="14.36328125" style="130" hidden="1" customWidth="1"/>
    <col min="26" max="26" width="15.6328125" style="130" hidden="1" customWidth="1"/>
    <col min="27" max="27" width="16.36328125" style="130" hidden="1" customWidth="1"/>
    <col min="28" max="28" width="15.6328125" style="130" hidden="1" customWidth="1"/>
    <col min="29" max="29" width="10.6328125" style="130" hidden="1" customWidth="1"/>
    <col min="30" max="30" width="14.36328125" style="130" hidden="1" customWidth="1"/>
    <col min="31" max="31" width="15.6328125" style="130" hidden="1" customWidth="1"/>
    <col min="32" max="32" width="16.36328125" style="130" hidden="1" customWidth="1"/>
    <col min="33" max="33" width="15.6328125" style="130" hidden="1" customWidth="1"/>
    <col min="34" max="34" width="10.6328125" style="130" hidden="1" customWidth="1"/>
    <col min="35" max="35" width="14.36328125" style="130" hidden="1" customWidth="1"/>
    <col min="36" max="36" width="15.6328125" style="130" hidden="1" customWidth="1"/>
    <col min="37" max="37" width="16.36328125" style="130" hidden="1" customWidth="1"/>
    <col min="38" max="38" width="15.6328125" style="130" hidden="1" customWidth="1"/>
    <col min="39" max="39" width="10.6328125" style="130" hidden="1" customWidth="1"/>
    <col min="40" max="40" width="14.36328125" style="130" hidden="1" customWidth="1"/>
    <col min="41" max="41" width="15.6328125" style="130" hidden="1" customWidth="1"/>
    <col min="42" max="42" width="16.36328125" style="130" hidden="1" customWidth="1"/>
    <col min="43" max="43" width="15.6328125" style="130" hidden="1" customWidth="1"/>
    <col min="44" max="44" width="10.6328125" style="130" hidden="1" customWidth="1"/>
    <col min="45" max="45" width="14.36328125" style="130" hidden="1" customWidth="1"/>
    <col min="46" max="46" width="15.6328125" style="130" hidden="1" customWidth="1"/>
    <col min="47" max="47" width="16.36328125" style="130" hidden="1" customWidth="1"/>
    <col min="48" max="48" width="15.6328125" style="130" hidden="1" customWidth="1"/>
    <col min="49" max="49" width="10.6328125" style="130" hidden="1" customWidth="1"/>
    <col min="50" max="50" width="14.36328125" style="130" hidden="1" customWidth="1"/>
    <col min="51" max="51" width="15.6328125" style="130" hidden="1" customWidth="1"/>
    <col min="52" max="52" width="16.36328125" style="130" hidden="1" customWidth="1"/>
    <col min="53" max="53" width="15.6328125" style="130" hidden="1" customWidth="1"/>
    <col min="54" max="54" width="10.6328125" style="130" hidden="1" customWidth="1"/>
    <col min="55" max="55" width="14.36328125" style="130" hidden="1" customWidth="1"/>
    <col min="56" max="56" width="15.6328125" style="130" hidden="1" customWidth="1"/>
    <col min="57" max="57" width="16.36328125" style="130" hidden="1" customWidth="1"/>
    <col min="58" max="58" width="15.6328125" style="130" hidden="1" customWidth="1"/>
    <col min="59" max="59" width="10.6328125" style="130" hidden="1" customWidth="1"/>
    <col min="60" max="60" width="14.36328125" style="130" hidden="1" customWidth="1"/>
    <col min="61" max="61" width="15.6328125" style="130" hidden="1" customWidth="1"/>
    <col min="62" max="62" width="16.36328125" style="130" hidden="1" customWidth="1"/>
    <col min="63" max="63" width="15.6328125" style="130" hidden="1" customWidth="1"/>
    <col min="64" max="64" width="10.6328125" style="130" hidden="1" customWidth="1"/>
    <col min="65" max="65" width="14.36328125" style="130" hidden="1" customWidth="1"/>
    <col min="66" max="66" width="15.6328125" style="130" hidden="1" customWidth="1"/>
    <col min="67" max="67" width="16.36328125" style="130" hidden="1" customWidth="1"/>
    <col min="68" max="68" width="5" style="130" hidden="1" customWidth="1"/>
    <col min="69" max="69" width="15.6328125" style="130" hidden="1" customWidth="1"/>
    <col min="70" max="70" width="10.6328125" style="130" hidden="1" customWidth="1"/>
    <col min="71" max="71" width="14.36328125" style="130" hidden="1" customWidth="1"/>
    <col min="72" max="72" width="15.6328125" style="130" hidden="1" customWidth="1"/>
    <col min="73" max="73" width="16.36328125" style="130" hidden="1" customWidth="1"/>
    <col min="74" max="74" width="15.6328125" style="130" hidden="1" customWidth="1"/>
    <col min="75" max="75" width="10.6328125" style="130" hidden="1" customWidth="1"/>
    <col min="76" max="76" width="14.36328125" style="130" hidden="1" customWidth="1"/>
    <col min="77" max="77" width="15.6328125" style="130" hidden="1" customWidth="1"/>
    <col min="78" max="78" width="16.36328125" style="130" hidden="1" customWidth="1"/>
    <col min="79" max="79" width="15.6328125" style="130" hidden="1" customWidth="1"/>
    <col min="80" max="80" width="10.6328125" style="130" hidden="1" customWidth="1"/>
    <col min="81" max="81" width="14.36328125" style="130" hidden="1" customWidth="1"/>
    <col min="82" max="82" width="15.6328125" style="130" hidden="1" customWidth="1"/>
    <col min="83" max="83" width="16.36328125" style="130" hidden="1" customWidth="1"/>
    <col min="84" max="84" width="15.6328125" style="130" hidden="1" customWidth="1"/>
    <col min="85" max="85" width="10.6328125" style="130" hidden="1" customWidth="1"/>
    <col min="86" max="86" width="14.36328125" style="130" hidden="1" customWidth="1"/>
    <col min="87" max="87" width="15.6328125" style="130" hidden="1" customWidth="1"/>
    <col min="88" max="88" width="16.36328125" style="130" hidden="1" customWidth="1"/>
    <col min="89" max="89" width="15.6328125" style="130" hidden="1" customWidth="1"/>
    <col min="90" max="90" width="10.6328125" style="130" hidden="1" customWidth="1"/>
    <col min="91" max="91" width="14.36328125" style="130" hidden="1" customWidth="1"/>
    <col min="92" max="92" width="15.6328125" style="130" hidden="1" customWidth="1"/>
    <col min="93" max="93" width="16.36328125" style="130" hidden="1" customWidth="1"/>
    <col min="94" max="94" width="15.6328125" style="130" hidden="1" customWidth="1"/>
    <col min="95" max="95" width="10.6328125" style="130" hidden="1" customWidth="1"/>
    <col min="96" max="96" width="14.36328125" style="130" hidden="1" customWidth="1"/>
    <col min="97" max="97" width="15.6328125" style="130" hidden="1" customWidth="1"/>
    <col min="98" max="98" width="16.36328125" style="130" hidden="1" customWidth="1"/>
    <col min="99" max="99" width="15.6328125" style="130" hidden="1" customWidth="1"/>
    <col min="100" max="100" width="10.6328125" style="130" hidden="1" customWidth="1"/>
    <col min="101" max="101" width="14.36328125" style="130" hidden="1" customWidth="1"/>
    <col min="102" max="102" width="15.6328125" style="130" hidden="1" customWidth="1"/>
    <col min="103" max="103" width="16.36328125" style="130" hidden="1" customWidth="1"/>
    <col min="104" max="104" width="15.6328125" style="130" hidden="1" customWidth="1"/>
    <col min="105" max="105" width="10.6328125" style="130" hidden="1" customWidth="1"/>
    <col min="106" max="106" width="14.36328125" style="130" hidden="1" customWidth="1"/>
    <col min="107" max="107" width="15.6328125" style="130" hidden="1" customWidth="1"/>
    <col min="108" max="108" width="16.36328125" style="130" hidden="1" customWidth="1"/>
    <col min="109" max="109" width="15.6328125" style="130" hidden="1" customWidth="1"/>
    <col min="110" max="110" width="10.6328125" style="130" hidden="1" customWidth="1"/>
    <col min="111" max="111" width="14.36328125" style="130" hidden="1" customWidth="1"/>
    <col min="112" max="112" width="15.6328125" style="130" hidden="1" customWidth="1"/>
    <col min="113" max="113" width="16.36328125" style="130" hidden="1" customWidth="1"/>
    <col min="114" max="114" width="15.6328125" style="130" hidden="1" customWidth="1"/>
    <col min="115" max="115" width="10.6328125" style="130" hidden="1" customWidth="1"/>
    <col min="116" max="116" width="14.36328125" style="130" hidden="1" customWidth="1"/>
    <col min="117" max="117" width="15.6328125" style="130" hidden="1" customWidth="1"/>
    <col min="118" max="118" width="16.36328125" style="130" hidden="1" customWidth="1"/>
    <col min="119" max="119" width="15.6328125" style="130" hidden="1" customWidth="1"/>
    <col min="120" max="120" width="10.6328125" style="130" hidden="1" customWidth="1"/>
    <col min="121" max="121" width="14.36328125" style="130" hidden="1" customWidth="1"/>
    <col min="122" max="122" width="15.6328125" style="130" hidden="1" customWidth="1"/>
    <col min="123" max="123" width="16.36328125" style="130" hidden="1" customWidth="1"/>
    <col min="124" max="124" width="15.6328125" style="130" hidden="1" customWidth="1"/>
    <col min="125" max="125" width="10.6328125" style="130" hidden="1" customWidth="1"/>
    <col min="126" max="126" width="14.36328125" style="130" hidden="1" customWidth="1"/>
    <col min="127" max="127" width="15.6328125" style="130" hidden="1" customWidth="1"/>
    <col min="128" max="128" width="16.36328125" style="130" hidden="1" customWidth="1"/>
    <col min="129" max="129" width="15.6328125" style="130" hidden="1" customWidth="1"/>
    <col min="130" max="130" width="10.6328125" style="130" hidden="1" customWidth="1"/>
    <col min="131" max="131" width="14.36328125" style="130" hidden="1" customWidth="1"/>
    <col min="132" max="132" width="15.6328125" style="130" hidden="1" customWidth="1"/>
    <col min="133" max="133" width="16.36328125" style="130" hidden="1" customWidth="1"/>
    <col min="134" max="134" width="15.6328125" style="130" hidden="1" customWidth="1"/>
    <col min="135" max="135" width="10.6328125" style="130" hidden="1" customWidth="1"/>
    <col min="136" max="136" width="14.36328125" style="130" hidden="1" customWidth="1"/>
    <col min="137" max="137" width="15.6328125" style="130" hidden="1" customWidth="1"/>
    <col min="138" max="138" width="16.36328125" style="130" hidden="1" customWidth="1"/>
    <col min="139" max="139" width="15.6328125" style="130" hidden="1" customWidth="1"/>
    <col min="140" max="140" width="10.6328125" style="130" hidden="1" customWidth="1"/>
    <col min="141" max="141" width="14.36328125" style="130" hidden="1" customWidth="1"/>
    <col min="142" max="142" width="15.6328125" style="130" hidden="1" customWidth="1"/>
    <col min="143" max="143" width="16.36328125" style="130" hidden="1" customWidth="1"/>
    <col min="144" max="144" width="15.6328125" style="130" hidden="1" customWidth="1"/>
    <col min="145" max="145" width="10.6328125" style="130" hidden="1" customWidth="1"/>
    <col min="146" max="146" width="14.36328125" style="130" hidden="1" customWidth="1"/>
    <col min="147" max="147" width="15.6328125" style="130" hidden="1" customWidth="1"/>
    <col min="148" max="148" width="16.36328125" style="130" hidden="1" customWidth="1"/>
    <col min="149" max="149" width="15.6328125" style="130" hidden="1" customWidth="1"/>
    <col min="150" max="150" width="10.6328125" style="130" hidden="1" customWidth="1"/>
    <col min="151" max="151" width="14.36328125" style="130" hidden="1" customWidth="1"/>
    <col min="152" max="152" width="15.6328125" style="130" hidden="1" customWidth="1"/>
    <col min="153" max="153" width="16.36328125" style="130" hidden="1" customWidth="1"/>
    <col min="154" max="154" width="15.6328125" style="130" hidden="1" customWidth="1"/>
    <col min="155" max="155" width="10.6328125" style="130" hidden="1" customWidth="1"/>
    <col min="156" max="156" width="14.36328125" style="130" hidden="1" customWidth="1"/>
    <col min="157" max="157" width="15.6328125" style="130" hidden="1" customWidth="1"/>
    <col min="158" max="158" width="16.36328125" style="130" hidden="1" customWidth="1"/>
    <col min="159" max="159" width="15.6328125" style="130" hidden="1" customWidth="1"/>
    <col min="160" max="160" width="10.6328125" style="130" hidden="1" customWidth="1"/>
    <col min="161" max="161" width="14.36328125" style="130" hidden="1" customWidth="1"/>
    <col min="162" max="162" width="15.6328125" style="130" hidden="1" customWidth="1"/>
    <col min="163" max="163" width="16.36328125" style="130" hidden="1" customWidth="1"/>
    <col min="164" max="164" width="15.6328125" style="130" hidden="1" customWidth="1"/>
    <col min="165" max="165" width="10.6328125" style="130" hidden="1" customWidth="1"/>
    <col min="166" max="166" width="14.36328125" style="130" hidden="1" customWidth="1"/>
    <col min="167" max="167" width="15.6328125" style="130" hidden="1" customWidth="1"/>
    <col min="168" max="168" width="16.36328125" style="130" hidden="1" customWidth="1"/>
    <col min="169" max="169" width="15.6328125" style="130" hidden="1" customWidth="1"/>
    <col min="170" max="170" width="10.6328125" style="130" hidden="1" customWidth="1"/>
    <col min="171" max="171" width="14.36328125" style="130" hidden="1" customWidth="1"/>
    <col min="172" max="172" width="15.6328125" style="130" hidden="1" customWidth="1"/>
    <col min="173" max="173" width="16.36328125" style="130" hidden="1" customWidth="1"/>
    <col min="174" max="174" width="1.453125" style="130" hidden="1" customWidth="1"/>
    <col min="175" max="175" width="17.08984375" style="83" hidden="1" customWidth="1"/>
    <col min="176" max="176" width="12" style="83" hidden="1" customWidth="1"/>
    <col min="177" max="177" width="12.36328125" style="130" hidden="1" customWidth="1"/>
    <col min="178" max="178" width="12.36328125" style="83" hidden="1" customWidth="1"/>
    <col min="179" max="179" width="14.81640625" style="3" hidden="1" customWidth="1"/>
    <col min="180" max="180" width="14.36328125" style="3" hidden="1" customWidth="1"/>
    <col min="181" max="181" width="9.6328125" style="226" hidden="1" customWidth="1"/>
    <col min="182" max="182" width="4.6328125" style="130" hidden="1" customWidth="1"/>
    <col min="183" max="183" width="30" style="3" hidden="1" customWidth="1"/>
    <col min="184" max="184" width="12.6328125" style="130" hidden="1" customWidth="1"/>
    <col min="185" max="185" width="12" style="218" hidden="1" customWidth="1"/>
    <col min="186" max="186" width="13.54296875" style="82" customWidth="1"/>
    <col min="187" max="187" width="18.6328125" style="83" customWidth="1"/>
    <col min="188" max="197" width="9.36328125" style="130" customWidth="1"/>
    <col min="198" max="16384" width="9.36328125" style="130"/>
  </cols>
  <sheetData>
    <row r="1" spans="1:187" ht="19.25" customHeight="1" thickTop="1" thickBot="1" x14ac:dyDescent="0.4">
      <c r="A1" s="263" t="s">
        <v>0</v>
      </c>
      <c r="B1" s="264"/>
      <c r="C1" s="264"/>
      <c r="D1" s="264"/>
      <c r="E1" s="264"/>
      <c r="F1" s="264"/>
      <c r="G1" s="264"/>
      <c r="H1" s="264"/>
      <c r="I1" s="79"/>
      <c r="J1" s="274" t="s">
        <v>1</v>
      </c>
      <c r="K1" s="274"/>
      <c r="L1" s="274"/>
      <c r="M1" s="275"/>
      <c r="N1" s="80"/>
      <c r="O1" s="265" t="s">
        <v>85</v>
      </c>
      <c r="P1" s="266"/>
      <c r="Q1" s="266"/>
      <c r="R1" s="266"/>
      <c r="S1" s="266"/>
      <c r="T1" s="266"/>
      <c r="U1" s="267"/>
      <c r="V1" s="80"/>
      <c r="W1" s="255" t="s">
        <v>2</v>
      </c>
      <c r="X1" s="255"/>
      <c r="Y1" s="255"/>
      <c r="Z1" s="255"/>
      <c r="AA1" s="256"/>
      <c r="AB1" s="255" t="s">
        <v>2</v>
      </c>
      <c r="AC1" s="255"/>
      <c r="AD1" s="255"/>
      <c r="AE1" s="255"/>
      <c r="AF1" s="256"/>
      <c r="AG1" s="255" t="s">
        <v>2</v>
      </c>
      <c r="AH1" s="255"/>
      <c r="AI1" s="255"/>
      <c r="AJ1" s="255"/>
      <c r="AK1" s="256"/>
      <c r="AL1" s="255" t="s">
        <v>2</v>
      </c>
      <c r="AM1" s="255"/>
      <c r="AN1" s="255"/>
      <c r="AO1" s="255"/>
      <c r="AP1" s="256"/>
      <c r="AQ1" s="255" t="s">
        <v>2</v>
      </c>
      <c r="AR1" s="255"/>
      <c r="AS1" s="255"/>
      <c r="AT1" s="255"/>
      <c r="AU1" s="256"/>
      <c r="AV1" s="255" t="s">
        <v>2</v>
      </c>
      <c r="AW1" s="255"/>
      <c r="AX1" s="255"/>
      <c r="AY1" s="255"/>
      <c r="AZ1" s="256"/>
      <c r="BA1" s="255" t="s">
        <v>2</v>
      </c>
      <c r="BB1" s="255"/>
      <c r="BC1" s="255"/>
      <c r="BD1" s="255"/>
      <c r="BE1" s="256"/>
      <c r="BF1" s="255" t="s">
        <v>2</v>
      </c>
      <c r="BG1" s="255"/>
      <c r="BH1" s="255"/>
      <c r="BI1" s="255"/>
      <c r="BJ1" s="256"/>
      <c r="BK1" s="255" t="s">
        <v>2</v>
      </c>
      <c r="BL1" s="255"/>
      <c r="BM1" s="255"/>
      <c r="BN1" s="255"/>
      <c r="BO1" s="256"/>
      <c r="BP1" s="76"/>
      <c r="BQ1" s="255" t="s">
        <v>2</v>
      </c>
      <c r="BR1" s="255"/>
      <c r="BS1" s="255"/>
      <c r="BT1" s="255"/>
      <c r="BU1" s="256"/>
      <c r="BV1" s="255" t="s">
        <v>2</v>
      </c>
      <c r="BW1" s="255"/>
      <c r="BX1" s="255"/>
      <c r="BY1" s="255"/>
      <c r="BZ1" s="256"/>
      <c r="CA1" s="255" t="s">
        <v>2</v>
      </c>
      <c r="CB1" s="255"/>
      <c r="CC1" s="255"/>
      <c r="CD1" s="255"/>
      <c r="CE1" s="256"/>
      <c r="CF1" s="255" t="s">
        <v>2</v>
      </c>
      <c r="CG1" s="255"/>
      <c r="CH1" s="255"/>
      <c r="CI1" s="255"/>
      <c r="CJ1" s="256"/>
      <c r="CK1" s="255" t="s">
        <v>2</v>
      </c>
      <c r="CL1" s="255"/>
      <c r="CM1" s="255"/>
      <c r="CN1" s="255"/>
      <c r="CO1" s="256"/>
      <c r="CP1" s="255" t="s">
        <v>2</v>
      </c>
      <c r="CQ1" s="255"/>
      <c r="CR1" s="255"/>
      <c r="CS1" s="255"/>
      <c r="CT1" s="256"/>
      <c r="CU1" s="255" t="s">
        <v>2</v>
      </c>
      <c r="CV1" s="255"/>
      <c r="CW1" s="255"/>
      <c r="CX1" s="255"/>
      <c r="CY1" s="256"/>
      <c r="CZ1" s="255" t="s">
        <v>2</v>
      </c>
      <c r="DA1" s="255"/>
      <c r="DB1" s="255"/>
      <c r="DC1" s="255"/>
      <c r="DD1" s="256"/>
      <c r="DE1" s="255" t="s">
        <v>2</v>
      </c>
      <c r="DF1" s="255"/>
      <c r="DG1" s="255"/>
      <c r="DH1" s="255"/>
      <c r="DI1" s="256"/>
      <c r="DJ1" s="255" t="s">
        <v>2</v>
      </c>
      <c r="DK1" s="255"/>
      <c r="DL1" s="255"/>
      <c r="DM1" s="255"/>
      <c r="DN1" s="256"/>
      <c r="DO1" s="255" t="s">
        <v>2</v>
      </c>
      <c r="DP1" s="255"/>
      <c r="DQ1" s="255"/>
      <c r="DR1" s="255"/>
      <c r="DS1" s="256"/>
      <c r="DT1" s="255" t="s">
        <v>2</v>
      </c>
      <c r="DU1" s="255"/>
      <c r="DV1" s="255"/>
      <c r="DW1" s="255"/>
      <c r="DX1" s="256"/>
      <c r="DY1" s="255" t="s">
        <v>2</v>
      </c>
      <c r="DZ1" s="255"/>
      <c r="EA1" s="255"/>
      <c r="EB1" s="255"/>
      <c r="EC1" s="256"/>
      <c r="ED1" s="255" t="s">
        <v>2</v>
      </c>
      <c r="EE1" s="255"/>
      <c r="EF1" s="255"/>
      <c r="EG1" s="255"/>
      <c r="EH1" s="256"/>
      <c r="EI1" s="255" t="s">
        <v>2</v>
      </c>
      <c r="EJ1" s="255"/>
      <c r="EK1" s="255"/>
      <c r="EL1" s="255"/>
      <c r="EM1" s="256"/>
      <c r="EN1" s="255" t="s">
        <v>2</v>
      </c>
      <c r="EO1" s="255"/>
      <c r="EP1" s="255"/>
      <c r="EQ1" s="255"/>
      <c r="ER1" s="256"/>
      <c r="ES1" s="255" t="s">
        <v>2</v>
      </c>
      <c r="ET1" s="255"/>
      <c r="EU1" s="255"/>
      <c r="EV1" s="255"/>
      <c r="EW1" s="256"/>
      <c r="EX1" s="255" t="s">
        <v>2</v>
      </c>
      <c r="EY1" s="255"/>
      <c r="EZ1" s="255"/>
      <c r="FA1" s="255"/>
      <c r="FB1" s="256"/>
      <c r="FC1" s="255" t="s">
        <v>2</v>
      </c>
      <c r="FD1" s="255"/>
      <c r="FE1" s="255"/>
      <c r="FF1" s="255"/>
      <c r="FG1" s="256"/>
      <c r="FH1" s="255" t="s">
        <v>2</v>
      </c>
      <c r="FI1" s="255"/>
      <c r="FJ1" s="255"/>
      <c r="FK1" s="255"/>
      <c r="FL1" s="256"/>
      <c r="FM1" s="255" t="s">
        <v>2</v>
      </c>
      <c r="FN1" s="255"/>
      <c r="FO1" s="255"/>
      <c r="FP1" s="255"/>
      <c r="FQ1" s="256"/>
      <c r="FR1" s="81"/>
      <c r="FS1" s="285" t="s">
        <v>66</v>
      </c>
      <c r="FT1" s="286"/>
      <c r="FU1" s="280" t="s">
        <v>3</v>
      </c>
      <c r="FV1" s="281"/>
      <c r="FW1" s="128"/>
      <c r="FX1" s="128"/>
      <c r="FY1" s="129"/>
      <c r="GA1" s="128"/>
      <c r="GB1" s="276" t="s">
        <v>4</v>
      </c>
      <c r="GC1" s="282" t="s">
        <v>5</v>
      </c>
    </row>
    <row r="2" spans="1:187" ht="26.5" customHeight="1" thickTop="1" x14ac:dyDescent="0.35">
      <c r="A2" s="261" t="s">
        <v>1484</v>
      </c>
      <c r="B2" s="262"/>
      <c r="C2" s="262"/>
      <c r="D2" s="262"/>
      <c r="E2" s="262"/>
      <c r="F2" s="262"/>
      <c r="G2" s="262"/>
      <c r="H2" s="262"/>
      <c r="I2" s="131"/>
      <c r="J2" s="84" t="s">
        <v>6</v>
      </c>
      <c r="K2" s="249"/>
      <c r="L2" s="249"/>
      <c r="M2" s="250"/>
      <c r="N2" s="132"/>
      <c r="O2" s="268"/>
      <c r="P2" s="269"/>
      <c r="Q2" s="269"/>
      <c r="R2" s="269"/>
      <c r="S2" s="269"/>
      <c r="T2" s="269"/>
      <c r="U2" s="270"/>
      <c r="V2" s="132"/>
      <c r="W2" s="251" t="s">
        <v>7</v>
      </c>
      <c r="X2" s="257" t="s">
        <v>96</v>
      </c>
      <c r="Y2" s="257"/>
      <c r="Z2" s="257"/>
      <c r="AA2" s="258"/>
      <c r="AB2" s="251" t="s">
        <v>7</v>
      </c>
      <c r="AC2" s="257" t="s">
        <v>96</v>
      </c>
      <c r="AD2" s="257"/>
      <c r="AE2" s="257"/>
      <c r="AF2" s="258"/>
      <c r="AG2" s="251" t="s">
        <v>7</v>
      </c>
      <c r="AH2" s="257" t="s">
        <v>95</v>
      </c>
      <c r="AI2" s="257"/>
      <c r="AJ2" s="257"/>
      <c r="AK2" s="258"/>
      <c r="AL2" s="251" t="s">
        <v>7</v>
      </c>
      <c r="AM2" s="257" t="s">
        <v>94</v>
      </c>
      <c r="AN2" s="257"/>
      <c r="AO2" s="257"/>
      <c r="AP2" s="258"/>
      <c r="AQ2" s="251" t="s">
        <v>7</v>
      </c>
      <c r="AR2" s="257" t="s">
        <v>93</v>
      </c>
      <c r="AS2" s="257"/>
      <c r="AT2" s="257"/>
      <c r="AU2" s="258"/>
      <c r="AV2" s="251" t="s">
        <v>7</v>
      </c>
      <c r="AW2" s="257" t="s">
        <v>92</v>
      </c>
      <c r="AX2" s="257"/>
      <c r="AY2" s="257"/>
      <c r="AZ2" s="258"/>
      <c r="BA2" s="251" t="s">
        <v>7</v>
      </c>
      <c r="BB2" s="257" t="s">
        <v>91</v>
      </c>
      <c r="BC2" s="257"/>
      <c r="BD2" s="257"/>
      <c r="BE2" s="258"/>
      <c r="BF2" s="251" t="s">
        <v>7</v>
      </c>
      <c r="BG2" s="257" t="s">
        <v>90</v>
      </c>
      <c r="BH2" s="257"/>
      <c r="BI2" s="257"/>
      <c r="BJ2" s="258"/>
      <c r="BK2" s="251" t="s">
        <v>7</v>
      </c>
      <c r="BL2" s="257" t="s">
        <v>89</v>
      </c>
      <c r="BM2" s="257"/>
      <c r="BN2" s="257"/>
      <c r="BO2" s="258"/>
      <c r="BP2" s="133"/>
      <c r="BQ2" s="251" t="s">
        <v>7</v>
      </c>
      <c r="BR2" s="257" t="s">
        <v>8</v>
      </c>
      <c r="BS2" s="257"/>
      <c r="BT2" s="257"/>
      <c r="BU2" s="258"/>
      <c r="BV2" s="251" t="s">
        <v>7</v>
      </c>
      <c r="BW2" s="257" t="s">
        <v>9</v>
      </c>
      <c r="BX2" s="257"/>
      <c r="BY2" s="257"/>
      <c r="BZ2" s="258"/>
      <c r="CA2" s="251" t="s">
        <v>7</v>
      </c>
      <c r="CB2" s="257" t="s">
        <v>10</v>
      </c>
      <c r="CC2" s="257"/>
      <c r="CD2" s="257"/>
      <c r="CE2" s="258"/>
      <c r="CF2" s="251" t="s">
        <v>7</v>
      </c>
      <c r="CG2" s="257" t="s">
        <v>11</v>
      </c>
      <c r="CH2" s="257"/>
      <c r="CI2" s="257"/>
      <c r="CJ2" s="258"/>
      <c r="CK2" s="251" t="s">
        <v>7</v>
      </c>
      <c r="CL2" s="257" t="s">
        <v>12</v>
      </c>
      <c r="CM2" s="257"/>
      <c r="CN2" s="257"/>
      <c r="CO2" s="258"/>
      <c r="CP2" s="251" t="s">
        <v>7</v>
      </c>
      <c r="CQ2" s="257" t="s">
        <v>13</v>
      </c>
      <c r="CR2" s="257"/>
      <c r="CS2" s="257"/>
      <c r="CT2" s="258"/>
      <c r="CU2" s="251" t="s">
        <v>7</v>
      </c>
      <c r="CV2" s="257" t="s">
        <v>14</v>
      </c>
      <c r="CW2" s="257"/>
      <c r="CX2" s="257"/>
      <c r="CY2" s="258"/>
      <c r="CZ2" s="251" t="s">
        <v>7</v>
      </c>
      <c r="DA2" s="257" t="s">
        <v>15</v>
      </c>
      <c r="DB2" s="257"/>
      <c r="DC2" s="257"/>
      <c r="DD2" s="258"/>
      <c r="DE2" s="251" t="s">
        <v>7</v>
      </c>
      <c r="DF2" s="257" t="s">
        <v>16</v>
      </c>
      <c r="DG2" s="257"/>
      <c r="DH2" s="257"/>
      <c r="DI2" s="258"/>
      <c r="DJ2" s="251" t="s">
        <v>7</v>
      </c>
      <c r="DK2" s="257" t="s">
        <v>17</v>
      </c>
      <c r="DL2" s="257"/>
      <c r="DM2" s="257"/>
      <c r="DN2" s="258"/>
      <c r="DO2" s="251" t="s">
        <v>7</v>
      </c>
      <c r="DP2" s="257" t="s">
        <v>18</v>
      </c>
      <c r="DQ2" s="257"/>
      <c r="DR2" s="257"/>
      <c r="DS2" s="258"/>
      <c r="DT2" s="251" t="s">
        <v>7</v>
      </c>
      <c r="DU2" s="257" t="s">
        <v>19</v>
      </c>
      <c r="DV2" s="257"/>
      <c r="DW2" s="257"/>
      <c r="DX2" s="258"/>
      <c r="DY2" s="251" t="s">
        <v>7</v>
      </c>
      <c r="DZ2" s="257" t="s">
        <v>20</v>
      </c>
      <c r="EA2" s="257"/>
      <c r="EB2" s="257"/>
      <c r="EC2" s="258"/>
      <c r="ED2" s="251" t="s">
        <v>7</v>
      </c>
      <c r="EE2" s="257" t="s">
        <v>21</v>
      </c>
      <c r="EF2" s="257"/>
      <c r="EG2" s="257"/>
      <c r="EH2" s="258"/>
      <c r="EI2" s="251" t="s">
        <v>7</v>
      </c>
      <c r="EJ2" s="257" t="s">
        <v>22</v>
      </c>
      <c r="EK2" s="257"/>
      <c r="EL2" s="257"/>
      <c r="EM2" s="258"/>
      <c r="EN2" s="251" t="s">
        <v>7</v>
      </c>
      <c r="EO2" s="257" t="s">
        <v>23</v>
      </c>
      <c r="EP2" s="257"/>
      <c r="EQ2" s="257"/>
      <c r="ER2" s="258"/>
      <c r="ES2" s="251" t="s">
        <v>7</v>
      </c>
      <c r="ET2" s="257" t="s">
        <v>24</v>
      </c>
      <c r="EU2" s="257"/>
      <c r="EV2" s="257"/>
      <c r="EW2" s="258"/>
      <c r="EX2" s="251" t="s">
        <v>7</v>
      </c>
      <c r="EY2" s="257" t="s">
        <v>25</v>
      </c>
      <c r="EZ2" s="257"/>
      <c r="FA2" s="257"/>
      <c r="FB2" s="258"/>
      <c r="FC2" s="251" t="s">
        <v>7</v>
      </c>
      <c r="FD2" s="257" t="s">
        <v>26</v>
      </c>
      <c r="FE2" s="257"/>
      <c r="FF2" s="257"/>
      <c r="FG2" s="258"/>
      <c r="FH2" s="251" t="s">
        <v>7</v>
      </c>
      <c r="FI2" s="257" t="s">
        <v>27</v>
      </c>
      <c r="FJ2" s="257"/>
      <c r="FK2" s="257"/>
      <c r="FL2" s="258"/>
      <c r="FM2" s="251" t="s">
        <v>7</v>
      </c>
      <c r="FN2" s="257" t="s">
        <v>28</v>
      </c>
      <c r="FO2" s="257"/>
      <c r="FP2" s="257"/>
      <c r="FQ2" s="258"/>
      <c r="FR2" s="134"/>
      <c r="FS2" s="283">
        <f>(SUM(FT5:FT699)*FY2)</f>
        <v>50422.96944999999</v>
      </c>
      <c r="FT2" s="284"/>
      <c r="FU2" s="280"/>
      <c r="FV2" s="281"/>
      <c r="FW2" s="75">
        <f>FW3/FS2</f>
        <v>-1</v>
      </c>
      <c r="FX2" s="70" t="s">
        <v>29</v>
      </c>
      <c r="FY2" s="70">
        <v>1.0900000000000001</v>
      </c>
      <c r="GA2" s="128"/>
      <c r="GB2" s="276"/>
      <c r="GC2" s="282"/>
    </row>
    <row r="3" spans="1:187" ht="23.25" customHeight="1" thickBot="1" x14ac:dyDescent="0.4">
      <c r="A3" s="259" t="s">
        <v>97</v>
      </c>
      <c r="B3" s="260"/>
      <c r="C3" s="260"/>
      <c r="D3" s="260"/>
      <c r="E3" s="260"/>
      <c r="F3" s="260"/>
      <c r="G3" s="260"/>
      <c r="H3" s="260"/>
      <c r="I3" s="131"/>
      <c r="J3" s="85" t="s">
        <v>30</v>
      </c>
      <c r="K3" s="247"/>
      <c r="L3" s="247"/>
      <c r="M3" s="248"/>
      <c r="N3" s="132"/>
      <c r="O3" s="271"/>
      <c r="P3" s="272"/>
      <c r="Q3" s="272"/>
      <c r="R3" s="272"/>
      <c r="S3" s="272"/>
      <c r="T3" s="272"/>
      <c r="U3" s="273"/>
      <c r="V3" s="132"/>
      <c r="W3" s="252"/>
      <c r="X3" s="253"/>
      <c r="Y3" s="253"/>
      <c r="Z3" s="253"/>
      <c r="AA3" s="254"/>
      <c r="AB3" s="252"/>
      <c r="AC3" s="253"/>
      <c r="AD3" s="253"/>
      <c r="AE3" s="253"/>
      <c r="AF3" s="254"/>
      <c r="AG3" s="252"/>
      <c r="AH3" s="253"/>
      <c r="AI3" s="253"/>
      <c r="AJ3" s="253"/>
      <c r="AK3" s="254"/>
      <c r="AL3" s="252"/>
      <c r="AM3" s="253"/>
      <c r="AN3" s="253"/>
      <c r="AO3" s="253"/>
      <c r="AP3" s="254"/>
      <c r="AQ3" s="252"/>
      <c r="AR3" s="253"/>
      <c r="AS3" s="253"/>
      <c r="AT3" s="253"/>
      <c r="AU3" s="254"/>
      <c r="AV3" s="252"/>
      <c r="AW3" s="253"/>
      <c r="AX3" s="253"/>
      <c r="AY3" s="253"/>
      <c r="AZ3" s="254"/>
      <c r="BA3" s="252"/>
      <c r="BB3" s="253"/>
      <c r="BC3" s="253"/>
      <c r="BD3" s="253"/>
      <c r="BE3" s="254"/>
      <c r="BF3" s="252"/>
      <c r="BG3" s="253"/>
      <c r="BH3" s="253"/>
      <c r="BI3" s="253"/>
      <c r="BJ3" s="254"/>
      <c r="BK3" s="252"/>
      <c r="BL3" s="253"/>
      <c r="BM3" s="253"/>
      <c r="BN3" s="253"/>
      <c r="BO3" s="254"/>
      <c r="BP3" s="135"/>
      <c r="BQ3" s="252"/>
      <c r="BR3" s="253"/>
      <c r="BS3" s="253"/>
      <c r="BT3" s="253"/>
      <c r="BU3" s="254"/>
      <c r="BV3" s="252"/>
      <c r="BW3" s="253"/>
      <c r="BX3" s="253"/>
      <c r="BY3" s="253"/>
      <c r="BZ3" s="254"/>
      <c r="CA3" s="252"/>
      <c r="CB3" s="253"/>
      <c r="CC3" s="253"/>
      <c r="CD3" s="253"/>
      <c r="CE3" s="254"/>
      <c r="CF3" s="252"/>
      <c r="CG3" s="253"/>
      <c r="CH3" s="253"/>
      <c r="CI3" s="253"/>
      <c r="CJ3" s="254"/>
      <c r="CK3" s="252"/>
      <c r="CL3" s="253"/>
      <c r="CM3" s="253"/>
      <c r="CN3" s="253"/>
      <c r="CO3" s="254"/>
      <c r="CP3" s="252"/>
      <c r="CQ3" s="253"/>
      <c r="CR3" s="253"/>
      <c r="CS3" s="253"/>
      <c r="CT3" s="254"/>
      <c r="CU3" s="252"/>
      <c r="CV3" s="253"/>
      <c r="CW3" s="253"/>
      <c r="CX3" s="253"/>
      <c r="CY3" s="254"/>
      <c r="CZ3" s="252"/>
      <c r="DA3" s="253"/>
      <c r="DB3" s="253"/>
      <c r="DC3" s="253"/>
      <c r="DD3" s="254"/>
      <c r="DE3" s="252"/>
      <c r="DF3" s="253"/>
      <c r="DG3" s="253"/>
      <c r="DH3" s="253"/>
      <c r="DI3" s="254"/>
      <c r="DJ3" s="252"/>
      <c r="DK3" s="253"/>
      <c r="DL3" s="253"/>
      <c r="DM3" s="253"/>
      <c r="DN3" s="254"/>
      <c r="DO3" s="252"/>
      <c r="DP3" s="253"/>
      <c r="DQ3" s="253"/>
      <c r="DR3" s="253"/>
      <c r="DS3" s="254"/>
      <c r="DT3" s="252"/>
      <c r="DU3" s="253"/>
      <c r="DV3" s="253"/>
      <c r="DW3" s="253"/>
      <c r="DX3" s="254"/>
      <c r="DY3" s="252"/>
      <c r="DZ3" s="253"/>
      <c r="EA3" s="253"/>
      <c r="EB3" s="253"/>
      <c r="EC3" s="254"/>
      <c r="ED3" s="252"/>
      <c r="EE3" s="253"/>
      <c r="EF3" s="253"/>
      <c r="EG3" s="253"/>
      <c r="EH3" s="254"/>
      <c r="EI3" s="252"/>
      <c r="EJ3" s="253"/>
      <c r="EK3" s="253"/>
      <c r="EL3" s="253"/>
      <c r="EM3" s="254"/>
      <c r="EN3" s="252"/>
      <c r="EO3" s="253"/>
      <c r="EP3" s="253"/>
      <c r="EQ3" s="253"/>
      <c r="ER3" s="254"/>
      <c r="ES3" s="252"/>
      <c r="ET3" s="253"/>
      <c r="EU3" s="253"/>
      <c r="EV3" s="253"/>
      <c r="EW3" s="254"/>
      <c r="EX3" s="252"/>
      <c r="EY3" s="253"/>
      <c r="EZ3" s="253"/>
      <c r="FA3" s="253"/>
      <c r="FB3" s="254"/>
      <c r="FC3" s="252"/>
      <c r="FD3" s="253"/>
      <c r="FE3" s="253"/>
      <c r="FF3" s="253"/>
      <c r="FG3" s="254"/>
      <c r="FH3" s="252"/>
      <c r="FI3" s="253"/>
      <c r="FJ3" s="253"/>
      <c r="FK3" s="253"/>
      <c r="FL3" s="254"/>
      <c r="FM3" s="252"/>
      <c r="FN3" s="253"/>
      <c r="FO3" s="253"/>
      <c r="FP3" s="253"/>
      <c r="FQ3" s="254"/>
      <c r="FR3" s="134"/>
      <c r="FS3" s="278" t="str">
        <f>IF(FS2&gt;75000,"BID NEEDED","QUOTE OKAY")</f>
        <v>QUOTE OKAY</v>
      </c>
      <c r="FT3" s="279"/>
      <c r="FU3" s="277">
        <f>(SUM(FV5:FV33)*FY2)</f>
        <v>0</v>
      </c>
      <c r="FV3" s="277"/>
      <c r="FW3" s="83">
        <f>FU3-FS2</f>
        <v>-50422.96944999999</v>
      </c>
      <c r="FX3" s="128"/>
      <c r="FY3" s="129"/>
      <c r="GA3" s="128"/>
      <c r="GB3" s="276"/>
      <c r="GC3" s="282"/>
    </row>
    <row r="4" spans="1:187" ht="27" thickTop="1" thickBot="1" x14ac:dyDescent="0.4">
      <c r="A4" s="136" t="s">
        <v>31</v>
      </c>
      <c r="B4" s="137" t="s">
        <v>70</v>
      </c>
      <c r="C4" s="137" t="s">
        <v>68</v>
      </c>
      <c r="D4" s="138" t="s">
        <v>69</v>
      </c>
      <c r="E4" s="138" t="s">
        <v>802</v>
      </c>
      <c r="F4" s="138" t="s">
        <v>1478</v>
      </c>
      <c r="G4" s="139" t="s">
        <v>1413</v>
      </c>
      <c r="H4" s="139" t="s">
        <v>1477</v>
      </c>
      <c r="I4" s="43"/>
      <c r="J4" s="42" t="s">
        <v>1482</v>
      </c>
      <c r="K4" s="1" t="s">
        <v>32</v>
      </c>
      <c r="L4" s="1" t="s">
        <v>33</v>
      </c>
      <c r="M4" s="2" t="s">
        <v>34</v>
      </c>
      <c r="N4" s="27"/>
      <c r="O4" s="22" t="s">
        <v>35</v>
      </c>
      <c r="P4" s="78" t="s">
        <v>86</v>
      </c>
      <c r="Q4" s="78" t="s">
        <v>87</v>
      </c>
      <c r="R4" s="71" t="s">
        <v>71</v>
      </c>
      <c r="S4" s="71" t="s">
        <v>36</v>
      </c>
      <c r="T4" s="26" t="s">
        <v>37</v>
      </c>
      <c r="U4" s="44" t="s">
        <v>38</v>
      </c>
      <c r="V4" s="43"/>
      <c r="W4" s="61" t="s">
        <v>71</v>
      </c>
      <c r="X4" s="62" t="s">
        <v>39</v>
      </c>
      <c r="Y4" s="63" t="s">
        <v>33</v>
      </c>
      <c r="Z4" s="64" t="s">
        <v>34</v>
      </c>
      <c r="AA4" s="65" t="s">
        <v>36</v>
      </c>
      <c r="AB4" s="61" t="s">
        <v>71</v>
      </c>
      <c r="AC4" s="62" t="s">
        <v>39</v>
      </c>
      <c r="AD4" s="63" t="s">
        <v>33</v>
      </c>
      <c r="AE4" s="64" t="s">
        <v>34</v>
      </c>
      <c r="AF4" s="65" t="s">
        <v>36</v>
      </c>
      <c r="AG4" s="61" t="s">
        <v>71</v>
      </c>
      <c r="AH4" s="62" t="s">
        <v>39</v>
      </c>
      <c r="AI4" s="63" t="s">
        <v>33</v>
      </c>
      <c r="AJ4" s="64" t="s">
        <v>34</v>
      </c>
      <c r="AK4" s="65" t="s">
        <v>36</v>
      </c>
      <c r="AL4" s="61" t="s">
        <v>71</v>
      </c>
      <c r="AM4" s="62" t="s">
        <v>39</v>
      </c>
      <c r="AN4" s="63" t="s">
        <v>33</v>
      </c>
      <c r="AO4" s="64" t="s">
        <v>34</v>
      </c>
      <c r="AP4" s="65" t="s">
        <v>36</v>
      </c>
      <c r="AQ4" s="61" t="s">
        <v>71</v>
      </c>
      <c r="AR4" s="62" t="s">
        <v>39</v>
      </c>
      <c r="AS4" s="63" t="s">
        <v>33</v>
      </c>
      <c r="AT4" s="64" t="s">
        <v>34</v>
      </c>
      <c r="AU4" s="65" t="s">
        <v>36</v>
      </c>
      <c r="AV4" s="61" t="s">
        <v>71</v>
      </c>
      <c r="AW4" s="62" t="s">
        <v>39</v>
      </c>
      <c r="AX4" s="63" t="s">
        <v>33</v>
      </c>
      <c r="AY4" s="64" t="s">
        <v>34</v>
      </c>
      <c r="AZ4" s="65" t="s">
        <v>36</v>
      </c>
      <c r="BA4" s="61" t="s">
        <v>71</v>
      </c>
      <c r="BB4" s="62" t="s">
        <v>39</v>
      </c>
      <c r="BC4" s="63" t="s">
        <v>33</v>
      </c>
      <c r="BD4" s="64" t="s">
        <v>34</v>
      </c>
      <c r="BE4" s="65" t="s">
        <v>36</v>
      </c>
      <c r="BF4" s="61" t="s">
        <v>71</v>
      </c>
      <c r="BG4" s="62" t="s">
        <v>39</v>
      </c>
      <c r="BH4" s="63" t="s">
        <v>33</v>
      </c>
      <c r="BI4" s="64" t="s">
        <v>34</v>
      </c>
      <c r="BJ4" s="65" t="s">
        <v>36</v>
      </c>
      <c r="BK4" s="61" t="s">
        <v>71</v>
      </c>
      <c r="BL4" s="62" t="s">
        <v>39</v>
      </c>
      <c r="BM4" s="63" t="s">
        <v>33</v>
      </c>
      <c r="BN4" s="64" t="s">
        <v>34</v>
      </c>
      <c r="BO4" s="65" t="s">
        <v>36</v>
      </c>
      <c r="BP4" s="77"/>
      <c r="BQ4" s="61" t="s">
        <v>71</v>
      </c>
      <c r="BR4" s="62" t="s">
        <v>39</v>
      </c>
      <c r="BS4" s="63" t="s">
        <v>33</v>
      </c>
      <c r="BT4" s="64" t="s">
        <v>34</v>
      </c>
      <c r="BU4" s="65" t="s">
        <v>36</v>
      </c>
      <c r="BV4" s="61" t="s">
        <v>71</v>
      </c>
      <c r="BW4" s="62" t="s">
        <v>39</v>
      </c>
      <c r="BX4" s="63" t="s">
        <v>33</v>
      </c>
      <c r="BY4" s="64" t="s">
        <v>34</v>
      </c>
      <c r="BZ4" s="65" t="s">
        <v>36</v>
      </c>
      <c r="CA4" s="61" t="s">
        <v>71</v>
      </c>
      <c r="CB4" s="62" t="s">
        <v>39</v>
      </c>
      <c r="CC4" s="63" t="s">
        <v>33</v>
      </c>
      <c r="CD4" s="64" t="s">
        <v>34</v>
      </c>
      <c r="CE4" s="65" t="s">
        <v>36</v>
      </c>
      <c r="CF4" s="61" t="s">
        <v>71</v>
      </c>
      <c r="CG4" s="62" t="s">
        <v>39</v>
      </c>
      <c r="CH4" s="63" t="s">
        <v>33</v>
      </c>
      <c r="CI4" s="64" t="s">
        <v>34</v>
      </c>
      <c r="CJ4" s="65" t="s">
        <v>36</v>
      </c>
      <c r="CK4" s="61" t="s">
        <v>71</v>
      </c>
      <c r="CL4" s="62" t="s">
        <v>39</v>
      </c>
      <c r="CM4" s="63" t="s">
        <v>33</v>
      </c>
      <c r="CN4" s="64" t="s">
        <v>34</v>
      </c>
      <c r="CO4" s="65" t="s">
        <v>36</v>
      </c>
      <c r="CP4" s="61" t="s">
        <v>71</v>
      </c>
      <c r="CQ4" s="62" t="s">
        <v>39</v>
      </c>
      <c r="CR4" s="63" t="s">
        <v>33</v>
      </c>
      <c r="CS4" s="64" t="s">
        <v>34</v>
      </c>
      <c r="CT4" s="65" t="s">
        <v>36</v>
      </c>
      <c r="CU4" s="61" t="s">
        <v>71</v>
      </c>
      <c r="CV4" s="62" t="s">
        <v>39</v>
      </c>
      <c r="CW4" s="63" t="s">
        <v>33</v>
      </c>
      <c r="CX4" s="64" t="s">
        <v>34</v>
      </c>
      <c r="CY4" s="65" t="s">
        <v>36</v>
      </c>
      <c r="CZ4" s="61" t="s">
        <v>71</v>
      </c>
      <c r="DA4" s="62" t="s">
        <v>39</v>
      </c>
      <c r="DB4" s="63" t="s">
        <v>33</v>
      </c>
      <c r="DC4" s="64" t="s">
        <v>34</v>
      </c>
      <c r="DD4" s="65" t="s">
        <v>36</v>
      </c>
      <c r="DE4" s="61" t="s">
        <v>71</v>
      </c>
      <c r="DF4" s="62" t="s">
        <v>39</v>
      </c>
      <c r="DG4" s="63" t="s">
        <v>33</v>
      </c>
      <c r="DH4" s="64" t="s">
        <v>34</v>
      </c>
      <c r="DI4" s="65" t="s">
        <v>36</v>
      </c>
      <c r="DJ4" s="61" t="s">
        <v>71</v>
      </c>
      <c r="DK4" s="62" t="s">
        <v>39</v>
      </c>
      <c r="DL4" s="63" t="s">
        <v>33</v>
      </c>
      <c r="DM4" s="64" t="s">
        <v>34</v>
      </c>
      <c r="DN4" s="65" t="s">
        <v>36</v>
      </c>
      <c r="DO4" s="61" t="s">
        <v>71</v>
      </c>
      <c r="DP4" s="62" t="s">
        <v>39</v>
      </c>
      <c r="DQ4" s="63" t="s">
        <v>33</v>
      </c>
      <c r="DR4" s="64" t="s">
        <v>34</v>
      </c>
      <c r="DS4" s="65" t="s">
        <v>36</v>
      </c>
      <c r="DT4" s="61" t="s">
        <v>71</v>
      </c>
      <c r="DU4" s="62" t="s">
        <v>39</v>
      </c>
      <c r="DV4" s="63" t="s">
        <v>33</v>
      </c>
      <c r="DW4" s="64" t="s">
        <v>34</v>
      </c>
      <c r="DX4" s="65" t="s">
        <v>36</v>
      </c>
      <c r="DY4" s="61" t="s">
        <v>71</v>
      </c>
      <c r="DZ4" s="62" t="s">
        <v>39</v>
      </c>
      <c r="EA4" s="63" t="s">
        <v>33</v>
      </c>
      <c r="EB4" s="64" t="s">
        <v>34</v>
      </c>
      <c r="EC4" s="65" t="s">
        <v>36</v>
      </c>
      <c r="ED4" s="61" t="s">
        <v>71</v>
      </c>
      <c r="EE4" s="62" t="s">
        <v>39</v>
      </c>
      <c r="EF4" s="63" t="s">
        <v>33</v>
      </c>
      <c r="EG4" s="64" t="s">
        <v>34</v>
      </c>
      <c r="EH4" s="65" t="s">
        <v>36</v>
      </c>
      <c r="EI4" s="61" t="s">
        <v>71</v>
      </c>
      <c r="EJ4" s="62" t="s">
        <v>39</v>
      </c>
      <c r="EK4" s="63" t="s">
        <v>33</v>
      </c>
      <c r="EL4" s="64" t="s">
        <v>34</v>
      </c>
      <c r="EM4" s="65" t="s">
        <v>36</v>
      </c>
      <c r="EN4" s="61" t="s">
        <v>71</v>
      </c>
      <c r="EO4" s="62" t="s">
        <v>39</v>
      </c>
      <c r="EP4" s="63" t="s">
        <v>33</v>
      </c>
      <c r="EQ4" s="64" t="s">
        <v>34</v>
      </c>
      <c r="ER4" s="65" t="s">
        <v>36</v>
      </c>
      <c r="ES4" s="61" t="s">
        <v>71</v>
      </c>
      <c r="ET4" s="62" t="s">
        <v>39</v>
      </c>
      <c r="EU4" s="63" t="s">
        <v>33</v>
      </c>
      <c r="EV4" s="64" t="s">
        <v>34</v>
      </c>
      <c r="EW4" s="65" t="s">
        <v>36</v>
      </c>
      <c r="EX4" s="61" t="s">
        <v>71</v>
      </c>
      <c r="EY4" s="62" t="s">
        <v>39</v>
      </c>
      <c r="EZ4" s="63" t="s">
        <v>33</v>
      </c>
      <c r="FA4" s="64" t="s">
        <v>34</v>
      </c>
      <c r="FB4" s="65" t="s">
        <v>36</v>
      </c>
      <c r="FC4" s="61" t="s">
        <v>71</v>
      </c>
      <c r="FD4" s="62" t="s">
        <v>39</v>
      </c>
      <c r="FE4" s="63" t="s">
        <v>33</v>
      </c>
      <c r="FF4" s="64" t="s">
        <v>34</v>
      </c>
      <c r="FG4" s="65" t="s">
        <v>36</v>
      </c>
      <c r="FH4" s="61" t="s">
        <v>71</v>
      </c>
      <c r="FI4" s="62" t="s">
        <v>39</v>
      </c>
      <c r="FJ4" s="63" t="s">
        <v>33</v>
      </c>
      <c r="FK4" s="64" t="s">
        <v>34</v>
      </c>
      <c r="FL4" s="65" t="s">
        <v>36</v>
      </c>
      <c r="FM4" s="61" t="s">
        <v>71</v>
      </c>
      <c r="FN4" s="62" t="s">
        <v>39</v>
      </c>
      <c r="FO4" s="63" t="s">
        <v>33</v>
      </c>
      <c r="FP4" s="64" t="s">
        <v>34</v>
      </c>
      <c r="FQ4" s="65" t="s">
        <v>36</v>
      </c>
      <c r="FR4" s="51"/>
      <c r="FS4" s="72" t="s">
        <v>39</v>
      </c>
      <c r="FT4" s="73" t="s">
        <v>67</v>
      </c>
      <c r="FU4" s="72" t="s">
        <v>39</v>
      </c>
      <c r="FV4" s="74" t="s">
        <v>67</v>
      </c>
      <c r="FW4" s="86" t="s">
        <v>40</v>
      </c>
      <c r="FX4" s="128" t="s">
        <v>41</v>
      </c>
      <c r="FY4" s="129" t="s">
        <v>42</v>
      </c>
      <c r="GA4" s="128"/>
      <c r="GB4" s="140"/>
      <c r="GC4" s="282"/>
    </row>
    <row r="5" spans="1:187" ht="30" customHeight="1" thickTop="1" thickBot="1" x14ac:dyDescent="0.4">
      <c r="A5" s="141">
        <v>1</v>
      </c>
      <c r="B5" s="142">
        <v>3</v>
      </c>
      <c r="C5" s="143">
        <v>9780316591928</v>
      </c>
      <c r="D5" s="144" t="s">
        <v>98</v>
      </c>
      <c r="E5" s="144" t="s">
        <v>807</v>
      </c>
      <c r="F5" s="144" t="s">
        <v>1479</v>
      </c>
      <c r="G5" s="145" t="s">
        <v>1414</v>
      </c>
      <c r="H5" s="145" t="s">
        <v>1419</v>
      </c>
      <c r="I5" s="146"/>
      <c r="J5" s="227">
        <f>B5</f>
        <v>3</v>
      </c>
      <c r="K5" s="228"/>
      <c r="L5" s="99" t="str">
        <f t="shared" ref="L5:L68" si="0">IF(J5&gt;B5,"QUOTED TOO MANY",IF($J5&gt;0,IF(K5&gt;0,$J5*K5,""),""))</f>
        <v/>
      </c>
      <c r="M5" s="241"/>
      <c r="N5" s="147"/>
      <c r="O5" s="148" t="str">
        <f t="shared" ref="O5:O68" si="1">IF(GA5="","",GA5)</f>
        <v>VENDOR 09</v>
      </c>
      <c r="P5" s="149">
        <v>241363</v>
      </c>
      <c r="Q5" s="149">
        <f t="shared" ref="Q5:Q68" si="2">GC5</f>
        <v>0</v>
      </c>
      <c r="R5" s="150" t="str">
        <f t="shared" ref="R5:R68" si="3">IF(O5="","",IF(O5=$X$2,CONCATENATE($W5,", ",$Z5),IF(O5=$AC$2,CONCATENATE($AB5,", ",$AE5),IF(O5=$AH$2,CONCATENATE($AG5,", ",$AJ5),IF(O5=$AM$2,CONCATENATE($AL5,", ",$AO5),IF(O5=$AR$2,CONCATENATE($AQ5,", ",$AT5),IF(O5=$AW$2,CONCATENATE($AV5,", ",$AY5),IF(O5=$BB$2,CONCATENATE($BA5,", ",$BD5),IF(O5=$BG$2,CONCATENATE($BF5,", ",$BI5),IF(O5=$BL$2,CONCATENATE($BK5,", ",$BN5),IF(O5=$BR$2,CONCATENATE($BQ5,", ",$BT5),IF(O5=$BW$2,CONCATENATE($BV5,", ",$BY5),IF(O5=$CB$2,CONCATENATE($CA5,", ",$CD5),IF(O5=$CG$2,CONCATENATE($CF5,", ",$CI5),IF(O5=$CL$2,CONCATENATE($CK5,", ",$CN5),IF(O5=$CQ$2,CONCATENATE($CP5,", ",$CS5),IF(O5=$CV$2,CONCATENATE($CU5,", ",$CX5),IF(O5=$DA$2,CONCATENATE($CZ5,", ",$DC5),IF(O5=$DF$2,CONCATENATE($DE5,", ",$DH5),IF(O5=$DK$2,CONCATENATE($DJ5,", ",$DM5),IF(O5=$DP$2,CONCATENATE($DO5,", ",$DR5),IF(O5=$DU$2,CONCATENATE($DT5,", ",$DW5),IF(O5=$DZ$2,CONCATENATE($DY5,", ",$EB5),IF(O5=$EE$2,CONCATENATE($ED5,", ",$EG5),IF(O5=$EJ$2,CONCATENATE($EI5,", ",$EL5),IF(O5=$EO$2,CONCATENATE($EN5,", ",$EQ5),IF(O5=$ET$2,CONCATENATE($EUT5,", ",$EV5),IF(O5=$EY$2,CONCATENATE($EX5,", ",$FA5),IF(O5=$FD$2,CONCATENATE($FC5,", ",$FF5),IF(O5=$FI$2,CONCATENATE($FH5,", ",$FK5),IF(O5=$FN$2,CONCATENATE($FM5,", ",$FP5),0)))))))))))))))))))))))))))))))</f>
        <v xml:space="preserve">, </v>
      </c>
      <c r="S5" s="150" t="str">
        <f t="shared" ref="S5:S68" si="4">IF(O5="","",IF(O5=$X$2,(AA5),IF(O5=$AC$2,($AF5),IF(O5=$AH$2,($AK5),IF(O5=$AM$2,($AP5),IF(O5=$AR$2,($AU5),IF(O5=$AW$2,($AZ5),IF(O5=$BB$2,($BE5),IF(O5=$BG$2,($BJ5),IF(O5=$BL$2,($BO5),IF(O5=$BR$2,($BU5),IF(O5=$BW$2,($BZ5),IF(O5=$CB$2,(CE5),IF(O5=$CG$2,($CJ5),IF(O5=$CL$2,($CO5),IF(O5=$CQ$2,($CT5),IF(O5=$CV$2,($CY5),IF(O5=$DA$2,($DD5),IF(O5=$DF$2,($DI5),IF(O5=$DK$2,($DN5),IF(O5=$DP$2,($DS5),IF(O5=$DU$2,($DX5),IF(O5=$DZ$2,($EC5),IF(O5=$EE$2,($EH5),IF(O5=$EJ$2,($EM5),IF(O5=$EO$2,($ER5),IF(O5=$ET$2,($EW5),IF(O5=$EY$2,($FB5),IF(O5=$FD$2,($FG5),IF(O5=$FI$2,($FL5),IF(O5=$FN$2,($FQ5),0)))))))))))))))))))))))))))))))</f>
        <v>NO BID</v>
      </c>
      <c r="T5" s="100">
        <f t="shared" ref="T5:T68" si="5">IF(O5=$X$2,$X5,IF(O5=$AC$2,$AC5,IF(O5=$AH$2,$AH5,IF(O5=$AM$2,$AM5,IF(O5=$AR$2,$AR5,IF(O5=$AW$2,$AW5,IF(O5=$BB$2,$BB5,IF(O5=$BG$2,$BG5,IF(O5=$BL$2,$BL5,IF(O5=$BR$2,$BR5,IF(O5=$BW$2,$BW5,IF(O5=$CB$2,$CB5,IF(O5=$CG$2,$CG5,IF(O5=$CL$2,$CL5,IF(O5=$CQ$2,$CQ5,IF(O5=$CV$2,$CV5,IF(O5=$DA$2,$DA5,IF(O5=$DF$2,$DF5,IF(O5=$DK$2,$DK5,IF(O5=$DP$2,$DP5,IF(O5=$DU$2,$DU5,IF(O5=$DZ$2,$DZ5,IF(O5=$EE$2,$EE5,IF(O5=$EJ$2,$EJ5,IF(O5=$EO$2,$EO5,IF(O5=$ET$2,$ET5,IF(O5=$EY$2,$EY5,IF(O5=$FD$2,$FD5,IF(O5=$FI$2,$FI5,IF(O5=$FN$2,$FN5,0))))))))))))))))))))))))))))))</f>
        <v>0</v>
      </c>
      <c r="U5" s="101" t="str">
        <f t="shared" ref="U5:U68" si="6">IF(B5=0,"NA",IF(T5=0,"NOT AWARDED",$B5*T5))</f>
        <v>NOT AWARDED</v>
      </c>
      <c r="V5" s="146"/>
      <c r="W5" s="151"/>
      <c r="X5" s="102"/>
      <c r="Y5" s="103"/>
      <c r="Z5" s="152" t="str">
        <f t="shared" ref="Z5:Z68" si="7">IF(W5="","",IF(W5=$B5,"QTY Matches","Check"))</f>
        <v/>
      </c>
      <c r="AA5" s="153" t="str">
        <f t="shared" ref="AA5:AA68" si="8">IF($B5=0,"",IF(ISNUMBER(X5),"","NO BID"))</f>
        <v>NO BID</v>
      </c>
      <c r="AB5" s="151"/>
      <c r="AC5" s="102"/>
      <c r="AD5" s="103"/>
      <c r="AE5" s="152" t="str">
        <f t="shared" ref="AE5:AE68" si="9">IF(AB5="","",IF(AB5=$B5,"QTY Matches","Check"))</f>
        <v/>
      </c>
      <c r="AF5" s="154" t="str">
        <f t="shared" ref="AF5:AF68" si="10">IF($B5=0,"",IF(ISNUMBER(AC5),"","NO BID"))</f>
        <v>NO BID</v>
      </c>
      <c r="AG5" s="151"/>
      <c r="AH5" s="102"/>
      <c r="AI5" s="103"/>
      <c r="AJ5" s="152" t="str">
        <f t="shared" ref="AJ5:AJ68" si="11">IF(AG5="","",IF(AG5=$B5,"QTY Matches","Check"))</f>
        <v/>
      </c>
      <c r="AK5" s="154" t="str">
        <f t="shared" ref="AK5:AK68" si="12">IF($B5=0,"",IF(ISNUMBER(AH5),"","NO BID"))</f>
        <v>NO BID</v>
      </c>
      <c r="AL5" s="151"/>
      <c r="AM5" s="102"/>
      <c r="AN5" s="103"/>
      <c r="AO5" s="152" t="str">
        <f t="shared" ref="AO5:AO68" si="13">IF(AL5="","",IF(AL5=$B5,"QTY Matches","Check"))</f>
        <v/>
      </c>
      <c r="AP5" s="154" t="str">
        <f t="shared" ref="AP5:AP68" si="14">IF($B5=0,"",IF(ISNUMBER(AM5),"","NO BID"))</f>
        <v>NO BID</v>
      </c>
      <c r="AQ5" s="151"/>
      <c r="AR5" s="102"/>
      <c r="AS5" s="103"/>
      <c r="AT5" s="152" t="str">
        <f t="shared" ref="AT5:AT68" si="15">IF(AQ5="","",IF(AQ5=$B5,"QTY Matches","Check"))</f>
        <v/>
      </c>
      <c r="AU5" s="154" t="str">
        <f t="shared" ref="AU5:AU68" si="16">IF($B5=0,"",IF(ISNUMBER(AR5),"","NO BID"))</f>
        <v>NO BID</v>
      </c>
      <c r="AV5" s="151"/>
      <c r="AW5" s="102"/>
      <c r="AX5" s="103"/>
      <c r="AY5" s="152" t="str">
        <f t="shared" ref="AY5:AY68" si="17">IF(AV5="","",IF(AV5=$B5,"QTY Matches","Check"))</f>
        <v/>
      </c>
      <c r="AZ5" s="154" t="str">
        <f t="shared" ref="AZ5:AZ68" si="18">IF($B5=0,"",IF(ISNUMBER(AW5),"","NO BID"))</f>
        <v>NO BID</v>
      </c>
      <c r="BA5" s="151"/>
      <c r="BB5" s="102"/>
      <c r="BC5" s="103"/>
      <c r="BD5" s="152" t="str">
        <f t="shared" ref="BD5:BD68" si="19">IF(BA5="","",IF(BA5=$B5,"QTY Matches","Check"))</f>
        <v/>
      </c>
      <c r="BE5" s="153" t="str">
        <f t="shared" ref="BE5:BE12" si="20">IF($B5=0,"",IF(ISNUMBER(BB5),"","NO BID"))</f>
        <v>NO BID</v>
      </c>
      <c r="BF5" s="151"/>
      <c r="BG5" s="102"/>
      <c r="BH5" s="103"/>
      <c r="BI5" s="152" t="str">
        <f t="shared" ref="BI5:BI68" si="21">IF(BF5="","",IF(BF5=$B5,"QTY Matches","Check"))</f>
        <v/>
      </c>
      <c r="BJ5" s="153" t="str">
        <f t="shared" ref="BJ5:BJ68" si="22">IF($B5=0,"",IF(ISNUMBER(BG5),"","NO BID"))</f>
        <v>NO BID</v>
      </c>
      <c r="BK5" s="151"/>
      <c r="BL5" s="102"/>
      <c r="BM5" s="103"/>
      <c r="BN5" s="152" t="str">
        <f t="shared" ref="BN5:BN68" si="23">IF(BK5="","",IF(BK5=$B5,"QTY Matches","Check"))</f>
        <v/>
      </c>
      <c r="BO5" s="154" t="str">
        <f t="shared" ref="BO5:BO68" si="24">IF($B5=0,"",IF(ISNUMBER(BL5),"","NO BID"))</f>
        <v>NO BID</v>
      </c>
      <c r="BP5" s="155"/>
      <c r="BQ5" s="151"/>
      <c r="BR5" s="102"/>
      <c r="BS5" s="103" t="str">
        <f t="shared" ref="BS5:BS68" si="25">IF(BU5="APPARENT LOW - ISBN NOT MATCHING","NR",IF(BU5="APPARENT LOW - INSUFFICIENT QUANTITY","NR",IF(BR5&gt;0,$B5*BR5,"")))</f>
        <v/>
      </c>
      <c r="BT5" s="152"/>
      <c r="BU5" s="153" t="str">
        <f t="shared" ref="BU5:BU68" si="26">IF($B5=0,"",IF(ISNUMBER(BR5),"","NO BID"))</f>
        <v>NO BID</v>
      </c>
      <c r="BV5" s="151"/>
      <c r="BW5" s="102"/>
      <c r="BX5" s="103" t="str">
        <f t="shared" ref="BX5:BX68" si="27">IF(BZ5="APPARENT LOW - ISBN NOT MATCHING","NR",IF(BZ5="APPARENT LOW - INSUFFICIENT QUANTITY","NR",IF(BW5&gt;0,$B5*BW5,"")))</f>
        <v/>
      </c>
      <c r="BY5" s="152"/>
      <c r="BZ5" s="153" t="str">
        <f t="shared" ref="BZ5:BZ68" si="28">IF($B5=0,"",IF(ISNUMBER(BW5),"","NO BID"))</f>
        <v>NO BID</v>
      </c>
      <c r="CA5" s="151"/>
      <c r="CB5" s="102"/>
      <c r="CC5" s="103" t="str">
        <f t="shared" ref="CC5:CC68" si="29">IF(CE5="APPARENT LOW - ISBN NOT MATCHING","NR",IF(CE5="APPARENT LOW - INSUFFICIENT QUANTITY","NR",IF(CB5&gt;0,$B5*CB5,"")))</f>
        <v/>
      </c>
      <c r="CD5" s="152"/>
      <c r="CE5" s="153" t="str">
        <f t="shared" ref="CE5:CE68" si="30">IF($B5=0,"",IF(ISNUMBER(CB5),"","NO BID"))</f>
        <v>NO BID</v>
      </c>
      <c r="CF5" s="151"/>
      <c r="CG5" s="102"/>
      <c r="CH5" s="103" t="str">
        <f t="shared" ref="CH5:CH68" si="31">IF(CJ5="APPARENT LOW - ISBN NOT MATCHING","NR",IF(CJ5="APPARENT LOW - INSUFFICIENT QUANTITY","NR",IF(CG5&gt;0,$B5*CG5,"")))</f>
        <v/>
      </c>
      <c r="CI5" s="152"/>
      <c r="CJ5" s="153" t="str">
        <f t="shared" ref="CJ5:CJ68" si="32">IF($B5=0,"",IF(ISNUMBER(CG5),"","NO BID"))</f>
        <v>NO BID</v>
      </c>
      <c r="CK5" s="151"/>
      <c r="CL5" s="102"/>
      <c r="CM5" s="103" t="str">
        <f t="shared" ref="CM5:CM68" si="33">IF(CO5="APPARENT LOW - ISBN NOT MATCHING","NR",IF(CO5="APPARENT LOW - INSUFFICIENT QUANTITY","NR",IF(CL5&gt;0,$B5*CL5,"")))</f>
        <v/>
      </c>
      <c r="CN5" s="152"/>
      <c r="CO5" s="153" t="str">
        <f t="shared" ref="CO5:CO68" si="34">IF($B5=0,"",IF(ISNUMBER(CL5),"","NO BID"))</f>
        <v>NO BID</v>
      </c>
      <c r="CP5" s="151"/>
      <c r="CQ5" s="102"/>
      <c r="CR5" s="103" t="str">
        <f t="shared" ref="CR5:CR68" si="35">IF(CT5="APPARENT LOW - ISBN NOT MATCHING","NR",IF(CT5="APPARENT LOW - INSUFFICIENT QUANTITY","NR",IF(CQ5&gt;0,$B5*CQ5,"")))</f>
        <v/>
      </c>
      <c r="CS5" s="152"/>
      <c r="CT5" s="153" t="str">
        <f t="shared" ref="CT5:CT68" si="36">IF($B5=0,"",IF(ISNUMBER(CQ5),"","NO BID"))</f>
        <v>NO BID</v>
      </c>
      <c r="CU5" s="151"/>
      <c r="CV5" s="102"/>
      <c r="CW5" s="103" t="str">
        <f t="shared" ref="CW5:CW68" si="37">IF(CY5="APPARENT LOW - ISBN NOT MATCHING","NR",IF(CY5="APPARENT LOW - INSUFFICIENT QUANTITY","NR",IF(CV5&gt;0,$B5*CV5,"")))</f>
        <v/>
      </c>
      <c r="CX5" s="152"/>
      <c r="CY5" s="153" t="str">
        <f t="shared" ref="CY5:CY68" si="38">IF($B5=0,"",IF(ISNUMBER(CV5),"","NO BID"))</f>
        <v>NO BID</v>
      </c>
      <c r="CZ5" s="151"/>
      <c r="DA5" s="102"/>
      <c r="DB5" s="103" t="str">
        <f t="shared" ref="DB5:DB68" si="39">IF(DD5="APPARENT LOW - ISBN NOT MATCHING","NR",IF(DD5="APPARENT LOW - INSUFFICIENT QUANTITY","NR",IF(DA5&gt;0,$B5*DA5,"")))</f>
        <v/>
      </c>
      <c r="DC5" s="152"/>
      <c r="DD5" s="153" t="str">
        <f t="shared" ref="DD5:DD68" si="40">IF($B5=0,"",IF(ISNUMBER(DA5),"","NO BID"))</f>
        <v>NO BID</v>
      </c>
      <c r="DE5" s="151"/>
      <c r="DF5" s="102"/>
      <c r="DG5" s="103" t="str">
        <f t="shared" ref="DG5:DG68" si="41">IF(DI5="APPARENT LOW - ISBN NOT MATCHING","NR",IF(DI5="APPARENT LOW - INSUFFICIENT QUANTITY","NR",IF(DF5&gt;0,$B5*DF5,"")))</f>
        <v/>
      </c>
      <c r="DH5" s="152"/>
      <c r="DI5" s="153" t="str">
        <f t="shared" ref="DI5:DI68" si="42">IF($B5=0,"",IF(ISNUMBER(DF5),"","NO BID"))</f>
        <v>NO BID</v>
      </c>
      <c r="DJ5" s="151"/>
      <c r="DK5" s="102"/>
      <c r="DL5" s="103" t="str">
        <f t="shared" ref="DL5:DL68" si="43">IF(DN5="APPARENT LOW - ISBN NOT MATCHING","NR",IF(DN5="APPARENT LOW - INSUFFICIENT QUANTITY","NR",IF(DK5&gt;0,$B5*DK5,"")))</f>
        <v/>
      </c>
      <c r="DM5" s="152"/>
      <c r="DN5" s="153" t="str">
        <f t="shared" ref="DN5:DN68" si="44">IF($B5=0,"",IF(ISNUMBER(DK5),"","NO BID"))</f>
        <v>NO BID</v>
      </c>
      <c r="DO5" s="151"/>
      <c r="DP5" s="102"/>
      <c r="DQ5" s="103" t="str">
        <f t="shared" ref="DQ5:DQ68" si="45">IF(DS5="APPARENT LOW - ISBN NOT MATCHING","NR",IF(DS5="APPARENT LOW - INSUFFICIENT QUANTITY","NR",IF(DP5&gt;0,$B5*DP5,"")))</f>
        <v/>
      </c>
      <c r="DR5" s="152"/>
      <c r="DS5" s="153" t="str">
        <f t="shared" ref="DS5:DS68" si="46">IF($B5=0,"",IF(ISNUMBER(DP5),"","NO BID"))</f>
        <v>NO BID</v>
      </c>
      <c r="DT5" s="151"/>
      <c r="DU5" s="102"/>
      <c r="DV5" s="103" t="str">
        <f t="shared" ref="DV5:DV68" si="47">IF(DX5="APPARENT LOW - ISBN NOT MATCHING","NR",IF(DX5="APPARENT LOW - INSUFFICIENT QUANTITY","NR",IF(DU5&gt;0,$B5*DU5,"")))</f>
        <v/>
      </c>
      <c r="DW5" s="152"/>
      <c r="DX5" s="153" t="str">
        <f t="shared" ref="DX5:DX68" si="48">IF($B5=0,"",IF(ISNUMBER(DU5),"","NO BID"))</f>
        <v>NO BID</v>
      </c>
      <c r="DY5" s="151"/>
      <c r="DZ5" s="102"/>
      <c r="EA5" s="103" t="str">
        <f t="shared" ref="EA5:EA68" si="49">IF(EC5="APPARENT LOW - ISBN NOT MATCHING","NR",IF(EC5="APPARENT LOW - INSUFFICIENT QUANTITY","NR",IF(DZ5&gt;0,$B5*DZ5,"")))</f>
        <v/>
      </c>
      <c r="EB5" s="152"/>
      <c r="EC5" s="153" t="str">
        <f t="shared" ref="EC5:EC68" si="50">IF($B5=0,"",IF(ISNUMBER(DZ5),"","NO BID"))</f>
        <v>NO BID</v>
      </c>
      <c r="ED5" s="151"/>
      <c r="EE5" s="102"/>
      <c r="EF5" s="103" t="str">
        <f t="shared" ref="EF5:EF68" si="51">IF(EH5="APPARENT LOW - ISBN NOT MATCHING","NR",IF(EH5="APPARENT LOW - INSUFFICIENT QUANTITY","NR",IF(EE5&gt;0,$B5*EE5,"")))</f>
        <v/>
      </c>
      <c r="EG5" s="152"/>
      <c r="EH5" s="153" t="str">
        <f t="shared" ref="EH5:EH68" si="52">IF($B5=0,"",IF(ISNUMBER(EE5),"","NO BID"))</f>
        <v>NO BID</v>
      </c>
      <c r="EI5" s="151"/>
      <c r="EJ5" s="102"/>
      <c r="EK5" s="103" t="str">
        <f t="shared" ref="EK5:EK68" si="53">IF(EM5="APPARENT LOW - ISBN NOT MATCHING","NR",IF(EM5="APPARENT LOW - INSUFFICIENT QUANTITY","NR",IF(EJ5&gt;0,$B5*EJ5,"")))</f>
        <v/>
      </c>
      <c r="EL5" s="152"/>
      <c r="EM5" s="153" t="str">
        <f t="shared" ref="EM5:EM68" si="54">IF($B5=0,"",IF(ISNUMBER(EJ5),"","NO BID"))</f>
        <v>NO BID</v>
      </c>
      <c r="EN5" s="151"/>
      <c r="EO5" s="102"/>
      <c r="EP5" s="103" t="str">
        <f t="shared" ref="EP5:EP68" si="55">IF(ER5="APPARENT LOW - ISBN NOT MATCHING","NR",IF(ER5="APPARENT LOW - INSUFFICIENT QUANTITY","NR",IF(EO5&gt;0,$B5*EO5,"")))</f>
        <v/>
      </c>
      <c r="EQ5" s="152"/>
      <c r="ER5" s="153" t="str">
        <f t="shared" ref="ER5:ER68" si="56">IF($B5=0,"",IF(ISNUMBER(EO5),"","NO BID"))</f>
        <v>NO BID</v>
      </c>
      <c r="ES5" s="151"/>
      <c r="ET5" s="102"/>
      <c r="EU5" s="103" t="str">
        <f t="shared" ref="EU5:EU68" si="57">IF(EW5="APPARENT LOW - ISBN NOT MATCHING","NR",IF(EW5="APPARENT LOW - INSUFFICIENT QUANTITY","NR",IF(ET5&gt;0,$B5*ET5,"")))</f>
        <v/>
      </c>
      <c r="EV5" s="152"/>
      <c r="EW5" s="153" t="str">
        <f t="shared" ref="EW5:EW68" si="58">IF($B5=0,"",IF(ISNUMBER(ET5),"","NO BID"))</f>
        <v>NO BID</v>
      </c>
      <c r="EX5" s="151"/>
      <c r="EY5" s="102"/>
      <c r="EZ5" s="103" t="str">
        <f t="shared" ref="EZ5:EZ68" si="59">IF(FB5="APPARENT LOW - ISBN NOT MATCHING","NR",IF(FB5="APPARENT LOW - INSUFFICIENT QUANTITY","NR",IF(EY5&gt;0,$B5*EY5,"")))</f>
        <v/>
      </c>
      <c r="FA5" s="152"/>
      <c r="FB5" s="153" t="str">
        <f t="shared" ref="FB5:FB68" si="60">IF($B5=0,"",IF(ISNUMBER(EY5),"","NO BID"))</f>
        <v>NO BID</v>
      </c>
      <c r="FC5" s="151"/>
      <c r="FD5" s="102"/>
      <c r="FE5" s="103" t="str">
        <f t="shared" ref="FE5:FE68" si="61">IF(FG5="APPARENT LOW - ISBN NOT MATCHING","NR",IF(FG5="APPARENT LOW - INSUFFICIENT QUANTITY","NR",IF(FD5&gt;0,$B5*FD5,"")))</f>
        <v/>
      </c>
      <c r="FF5" s="152"/>
      <c r="FG5" s="153" t="str">
        <f t="shared" ref="FG5:FG68" si="62">IF($B5=0,"",IF(ISNUMBER(FD5),"","NO BID"))</f>
        <v>NO BID</v>
      </c>
      <c r="FH5" s="151"/>
      <c r="FI5" s="102"/>
      <c r="FJ5" s="103" t="str">
        <f t="shared" ref="FJ5:FJ68" si="63">IF(FL5="APPARENT LOW - ISBN NOT MATCHING","NR",IF(FL5="APPARENT LOW - INSUFFICIENT QUANTITY","NR",IF(FI5&gt;0,$B5*FI5,"")))</f>
        <v/>
      </c>
      <c r="FK5" s="152"/>
      <c r="FL5" s="153" t="str">
        <f t="shared" ref="FL5:FL68" si="64">IF($B5=0,"",IF(ISNUMBER(FI5),"","NO BID"))</f>
        <v>NO BID</v>
      </c>
      <c r="FM5" s="151"/>
      <c r="FN5" s="102"/>
      <c r="FO5" s="103" t="str">
        <f t="shared" ref="FO5:FO68" si="65">IF(FQ5="APPARENT LOW - ISBN NOT MATCHING","NR",IF(FQ5="APPARENT LOW - INSUFFICIENT QUANTITY","NR",IF(FN5&gt;0,$B5*FN5,"")))</f>
        <v/>
      </c>
      <c r="FP5" s="152"/>
      <c r="FQ5" s="153" t="str">
        <f t="shared" ref="FQ5:FQ68" si="66">IF($B5=0,"",IF(ISNUMBER(FN5),"","NO BID"))</f>
        <v>NO BID</v>
      </c>
      <c r="FR5" s="156"/>
      <c r="FS5" s="104">
        <v>24.99</v>
      </c>
      <c r="FT5" s="105">
        <f t="shared" ref="FT5:FT68" si="67">IF(B5&gt;0,$B5*FS5,"")</f>
        <v>74.97</v>
      </c>
      <c r="FU5" s="157">
        <f t="shared" ref="FU5:FU68" si="68">IF((B5=0),"",T5)</f>
        <v>0</v>
      </c>
      <c r="FV5" s="106" t="str">
        <f t="shared" ref="FV5:FV68" si="69">IF(T5=0,"",U5)</f>
        <v/>
      </c>
      <c r="FW5" s="107">
        <f t="shared" ref="FW5:FW68" si="70">IF(B5=0,"",IF(FU5=0,FT5,FV5-FT5))</f>
        <v>74.97</v>
      </c>
      <c r="FX5" s="108">
        <f t="shared" ref="FX5:FX68" si="71">MIN(CM5,CH5,CC5,BX5,BS5,BM5,BH5,BC5,AX5,AS5,AN5,AI5,AD5,Y5,CR5,CW5,DB5,DG5,DL5,DQ5,DV5,EA5,EF5,EK5,EP5,EU5,EZ5,FE5,FJ5,FO5)</f>
        <v>0</v>
      </c>
      <c r="FY5" s="158" t="str">
        <f t="shared" ref="FY5:FY68" si="72">IF(U5="NOT AWARDED",U5,IF(FX5-U5=0,"OKAY","CHECK"))</f>
        <v>NOT AWARDED</v>
      </c>
      <c r="FZ5" s="159">
        <f t="shared" ref="FZ5:FZ68" si="73">COUNTIF(W5:FQ5,FX5)</f>
        <v>0</v>
      </c>
      <c r="GA5" s="158" t="str">
        <f t="shared" ref="GA5:GA68" si="74">IF(FZ5&gt;1,"TIE",IF(CM5=$FX5,CL$2,IF(CH5=$FX5,CG$2,IF(CC5=$FX5,CB$2,IF(BX5=$FX5,BW$2,IF(BS5=$FX5,BR$2,IF(BM5=$FX5,BL$2,IF(BH5=$FX5,BG$2,IF(BC5=$FX5,BB$2,IF(AX5=$FX5,AW$2,IF(AS5=$FX5,AR$2,IF(AN5=$FX5,AM$2,IF(AI5=$FX5,AH$2,IF(AD5=$FX5,AC$2,IF(Y5=$FX5,X$2,IF(CR5=$FX5,CQ$2,IF(CW5=$FX5,CV$2,IF(DB5=$FX5,DA$2,IF(DG5=$FX5,DF$2,IF(DL5=$FX5,DK$2,IF(DQ5=$FX5,DP$2,IF(DV5=$FX5,DU$2,IF(EA5=$FX5,DZ$2,IF(EF5=$FX5,EE$2,IF(EK5=$FX5,EJ$2,IF(EP5=$FX5,EO$2,IF(EU5=$FX5,ET$2,IF(EZ5=$FX5,EY$2,IF(FE5=$FX5,FD$2,IF(FJ5=$FX5,FI$2,IF(FO5=$FX5,FN$2,"")))))))))))))))))))))))))))))))</f>
        <v>VENDOR 09</v>
      </c>
      <c r="GB5" s="160"/>
      <c r="GC5" s="161"/>
      <c r="GD5" s="109"/>
      <c r="GE5" s="110"/>
    </row>
    <row r="6" spans="1:187" ht="30" customHeight="1" thickTop="1" thickBot="1" x14ac:dyDescent="0.4">
      <c r="A6" s="162">
        <v>2</v>
      </c>
      <c r="B6" s="163">
        <v>5</v>
      </c>
      <c r="C6" s="164">
        <v>9798985927863</v>
      </c>
      <c r="D6" s="165" t="s">
        <v>100</v>
      </c>
      <c r="E6" s="165" t="s">
        <v>809</v>
      </c>
      <c r="F6" s="165" t="s">
        <v>1480</v>
      </c>
      <c r="G6" s="166" t="s">
        <v>1414</v>
      </c>
      <c r="H6" s="166" t="s">
        <v>1421</v>
      </c>
      <c r="I6" s="167"/>
      <c r="J6" s="227">
        <f t="shared" ref="J6:J69" si="75">B6</f>
        <v>5</v>
      </c>
      <c r="K6" s="228"/>
      <c r="L6" s="99" t="str">
        <f t="shared" si="0"/>
        <v/>
      </c>
      <c r="M6" s="241"/>
      <c r="N6" s="168"/>
      <c r="O6" s="169" t="str">
        <f t="shared" si="1"/>
        <v>VENDOR 09</v>
      </c>
      <c r="P6" s="149">
        <v>241362</v>
      </c>
      <c r="Q6" s="149">
        <f t="shared" si="2"/>
        <v>0</v>
      </c>
      <c r="R6" s="170" t="str">
        <f t="shared" si="3"/>
        <v xml:space="preserve">, </v>
      </c>
      <c r="S6" s="170" t="str">
        <f t="shared" si="4"/>
        <v>NO BID</v>
      </c>
      <c r="T6" s="87">
        <f t="shared" si="5"/>
        <v>0</v>
      </c>
      <c r="U6" s="88" t="str">
        <f t="shared" si="6"/>
        <v>NOT AWARDED</v>
      </c>
      <c r="V6" s="167"/>
      <c r="W6" s="171"/>
      <c r="X6" s="89"/>
      <c r="Y6" s="90"/>
      <c r="Z6" s="172" t="str">
        <f t="shared" si="7"/>
        <v/>
      </c>
      <c r="AA6" s="154" t="str">
        <f t="shared" si="8"/>
        <v>NO BID</v>
      </c>
      <c r="AB6" s="171"/>
      <c r="AC6" s="89"/>
      <c r="AD6" s="90"/>
      <c r="AE6" s="172" t="str">
        <f t="shared" si="9"/>
        <v/>
      </c>
      <c r="AF6" s="154" t="str">
        <f t="shared" si="10"/>
        <v>NO BID</v>
      </c>
      <c r="AG6" s="171"/>
      <c r="AH6" s="89"/>
      <c r="AI6" s="90"/>
      <c r="AJ6" s="172" t="str">
        <f t="shared" si="11"/>
        <v/>
      </c>
      <c r="AK6" s="154" t="str">
        <f t="shared" si="12"/>
        <v>NO BID</v>
      </c>
      <c r="AL6" s="171"/>
      <c r="AM6" s="89"/>
      <c r="AN6" s="90"/>
      <c r="AO6" s="172" t="str">
        <f t="shared" si="13"/>
        <v/>
      </c>
      <c r="AP6" s="154" t="str">
        <f t="shared" si="14"/>
        <v>NO BID</v>
      </c>
      <c r="AQ6" s="171"/>
      <c r="AR6" s="89"/>
      <c r="AS6" s="90"/>
      <c r="AT6" s="172" t="str">
        <f t="shared" si="15"/>
        <v/>
      </c>
      <c r="AU6" s="154" t="str">
        <f t="shared" si="16"/>
        <v>NO BID</v>
      </c>
      <c r="AV6" s="171"/>
      <c r="AW6" s="89"/>
      <c r="AX6" s="90"/>
      <c r="AY6" s="172" t="str">
        <f t="shared" si="17"/>
        <v/>
      </c>
      <c r="AZ6" s="154" t="str">
        <f t="shared" si="18"/>
        <v>NO BID</v>
      </c>
      <c r="BA6" s="171"/>
      <c r="BB6" s="89"/>
      <c r="BC6" s="90"/>
      <c r="BD6" s="172" t="str">
        <f t="shared" si="19"/>
        <v/>
      </c>
      <c r="BE6" s="154" t="str">
        <f t="shared" si="20"/>
        <v>NO BID</v>
      </c>
      <c r="BF6" s="171"/>
      <c r="BG6" s="89"/>
      <c r="BH6" s="90"/>
      <c r="BI6" s="172" t="str">
        <f t="shared" si="21"/>
        <v/>
      </c>
      <c r="BJ6" s="154" t="str">
        <f t="shared" si="22"/>
        <v>NO BID</v>
      </c>
      <c r="BK6" s="171"/>
      <c r="BL6" s="89"/>
      <c r="BM6" s="90"/>
      <c r="BN6" s="172" t="str">
        <f t="shared" si="23"/>
        <v/>
      </c>
      <c r="BO6" s="154" t="str">
        <f t="shared" si="24"/>
        <v>NO BID</v>
      </c>
      <c r="BP6" s="173"/>
      <c r="BQ6" s="171"/>
      <c r="BR6" s="89"/>
      <c r="BS6" s="90" t="str">
        <f t="shared" si="25"/>
        <v/>
      </c>
      <c r="BT6" s="172"/>
      <c r="BU6" s="154" t="str">
        <f t="shared" si="26"/>
        <v>NO BID</v>
      </c>
      <c r="BV6" s="171"/>
      <c r="BW6" s="89"/>
      <c r="BX6" s="90" t="str">
        <f t="shared" si="27"/>
        <v/>
      </c>
      <c r="BY6" s="172"/>
      <c r="BZ6" s="154" t="str">
        <f t="shared" si="28"/>
        <v>NO BID</v>
      </c>
      <c r="CA6" s="171"/>
      <c r="CB6" s="89"/>
      <c r="CC6" s="90" t="str">
        <f t="shared" si="29"/>
        <v/>
      </c>
      <c r="CD6" s="172"/>
      <c r="CE6" s="154" t="str">
        <f t="shared" si="30"/>
        <v>NO BID</v>
      </c>
      <c r="CF6" s="171"/>
      <c r="CG6" s="89"/>
      <c r="CH6" s="90" t="str">
        <f t="shared" si="31"/>
        <v/>
      </c>
      <c r="CI6" s="172"/>
      <c r="CJ6" s="154" t="str">
        <f t="shared" si="32"/>
        <v>NO BID</v>
      </c>
      <c r="CK6" s="171"/>
      <c r="CL6" s="89"/>
      <c r="CM6" s="90" t="str">
        <f t="shared" si="33"/>
        <v/>
      </c>
      <c r="CN6" s="172"/>
      <c r="CO6" s="154" t="str">
        <f t="shared" si="34"/>
        <v>NO BID</v>
      </c>
      <c r="CP6" s="171"/>
      <c r="CQ6" s="89"/>
      <c r="CR6" s="90" t="str">
        <f t="shared" si="35"/>
        <v/>
      </c>
      <c r="CS6" s="172"/>
      <c r="CT6" s="154" t="str">
        <f t="shared" si="36"/>
        <v>NO BID</v>
      </c>
      <c r="CU6" s="171"/>
      <c r="CV6" s="89"/>
      <c r="CW6" s="90" t="str">
        <f t="shared" si="37"/>
        <v/>
      </c>
      <c r="CX6" s="172"/>
      <c r="CY6" s="154" t="str">
        <f t="shared" si="38"/>
        <v>NO BID</v>
      </c>
      <c r="CZ6" s="171"/>
      <c r="DA6" s="89"/>
      <c r="DB6" s="90" t="str">
        <f t="shared" si="39"/>
        <v/>
      </c>
      <c r="DC6" s="172"/>
      <c r="DD6" s="154" t="str">
        <f t="shared" si="40"/>
        <v>NO BID</v>
      </c>
      <c r="DE6" s="171"/>
      <c r="DF6" s="89"/>
      <c r="DG6" s="90" t="str">
        <f t="shared" si="41"/>
        <v/>
      </c>
      <c r="DH6" s="172"/>
      <c r="DI6" s="154" t="str">
        <f t="shared" si="42"/>
        <v>NO BID</v>
      </c>
      <c r="DJ6" s="171"/>
      <c r="DK6" s="89"/>
      <c r="DL6" s="90" t="str">
        <f t="shared" si="43"/>
        <v/>
      </c>
      <c r="DM6" s="172"/>
      <c r="DN6" s="154" t="str">
        <f t="shared" si="44"/>
        <v>NO BID</v>
      </c>
      <c r="DO6" s="171"/>
      <c r="DP6" s="89"/>
      <c r="DQ6" s="90" t="str">
        <f t="shared" si="45"/>
        <v/>
      </c>
      <c r="DR6" s="172"/>
      <c r="DS6" s="154" t="str">
        <f t="shared" si="46"/>
        <v>NO BID</v>
      </c>
      <c r="DT6" s="171"/>
      <c r="DU6" s="89"/>
      <c r="DV6" s="90" t="str">
        <f t="shared" si="47"/>
        <v/>
      </c>
      <c r="DW6" s="172"/>
      <c r="DX6" s="154" t="str">
        <f t="shared" si="48"/>
        <v>NO BID</v>
      </c>
      <c r="DY6" s="171"/>
      <c r="DZ6" s="89"/>
      <c r="EA6" s="90" t="str">
        <f t="shared" si="49"/>
        <v/>
      </c>
      <c r="EB6" s="172"/>
      <c r="EC6" s="154" t="str">
        <f t="shared" si="50"/>
        <v>NO BID</v>
      </c>
      <c r="ED6" s="171"/>
      <c r="EE6" s="89"/>
      <c r="EF6" s="90" t="str">
        <f t="shared" si="51"/>
        <v/>
      </c>
      <c r="EG6" s="172"/>
      <c r="EH6" s="154" t="str">
        <f t="shared" si="52"/>
        <v>NO BID</v>
      </c>
      <c r="EI6" s="171"/>
      <c r="EJ6" s="89"/>
      <c r="EK6" s="90" t="str">
        <f t="shared" si="53"/>
        <v/>
      </c>
      <c r="EL6" s="172"/>
      <c r="EM6" s="154" t="str">
        <f t="shared" si="54"/>
        <v>NO BID</v>
      </c>
      <c r="EN6" s="171"/>
      <c r="EO6" s="89"/>
      <c r="EP6" s="90" t="str">
        <f t="shared" si="55"/>
        <v/>
      </c>
      <c r="EQ6" s="172"/>
      <c r="ER6" s="154" t="str">
        <f t="shared" si="56"/>
        <v>NO BID</v>
      </c>
      <c r="ES6" s="171"/>
      <c r="ET6" s="89"/>
      <c r="EU6" s="90" t="str">
        <f t="shared" si="57"/>
        <v/>
      </c>
      <c r="EV6" s="172"/>
      <c r="EW6" s="154" t="str">
        <f t="shared" si="58"/>
        <v>NO BID</v>
      </c>
      <c r="EX6" s="171"/>
      <c r="EY6" s="89"/>
      <c r="EZ6" s="90" t="str">
        <f t="shared" si="59"/>
        <v/>
      </c>
      <c r="FA6" s="172"/>
      <c r="FB6" s="154" t="str">
        <f t="shared" si="60"/>
        <v>NO BID</v>
      </c>
      <c r="FC6" s="171"/>
      <c r="FD6" s="89"/>
      <c r="FE6" s="90" t="str">
        <f t="shared" si="61"/>
        <v/>
      </c>
      <c r="FF6" s="172"/>
      <c r="FG6" s="154" t="str">
        <f t="shared" si="62"/>
        <v>NO BID</v>
      </c>
      <c r="FH6" s="171"/>
      <c r="FI6" s="89"/>
      <c r="FJ6" s="90" t="str">
        <f t="shared" si="63"/>
        <v/>
      </c>
      <c r="FK6" s="172"/>
      <c r="FL6" s="154" t="str">
        <f t="shared" si="64"/>
        <v>NO BID</v>
      </c>
      <c r="FM6" s="171"/>
      <c r="FN6" s="89"/>
      <c r="FO6" s="90" t="str">
        <f t="shared" si="65"/>
        <v/>
      </c>
      <c r="FP6" s="172"/>
      <c r="FQ6" s="154" t="str">
        <f t="shared" si="66"/>
        <v>NO BID</v>
      </c>
      <c r="FR6" s="174"/>
      <c r="FS6" s="91">
        <v>29.99</v>
      </c>
      <c r="FT6" s="92">
        <f t="shared" si="67"/>
        <v>149.94999999999999</v>
      </c>
      <c r="FU6" s="175">
        <f t="shared" si="68"/>
        <v>0</v>
      </c>
      <c r="FV6" s="93" t="str">
        <f t="shared" si="69"/>
        <v/>
      </c>
      <c r="FW6" s="94">
        <f t="shared" si="70"/>
        <v>149.94999999999999</v>
      </c>
      <c r="FX6" s="95">
        <f t="shared" si="71"/>
        <v>0</v>
      </c>
      <c r="FY6" s="129" t="str">
        <f t="shared" si="72"/>
        <v>NOT AWARDED</v>
      </c>
      <c r="FZ6" s="130">
        <f t="shared" si="73"/>
        <v>0</v>
      </c>
      <c r="GA6" s="129" t="str">
        <f t="shared" si="74"/>
        <v>VENDOR 09</v>
      </c>
      <c r="GB6" s="176"/>
      <c r="GC6" s="177"/>
      <c r="GD6" s="96"/>
      <c r="GE6" s="97"/>
    </row>
    <row r="7" spans="1:187" ht="30" customHeight="1" thickTop="1" thickBot="1" x14ac:dyDescent="0.4">
      <c r="A7" s="162">
        <v>3</v>
      </c>
      <c r="B7" s="163">
        <v>1</v>
      </c>
      <c r="C7" s="164">
        <v>9780544876408</v>
      </c>
      <c r="D7" s="165" t="s">
        <v>708</v>
      </c>
      <c r="E7" s="165" t="s">
        <v>1348</v>
      </c>
      <c r="F7" s="165" t="s">
        <v>1479</v>
      </c>
      <c r="G7" s="166" t="s">
        <v>1414</v>
      </c>
      <c r="H7" s="166" t="s">
        <v>1417</v>
      </c>
      <c r="I7" s="167"/>
      <c r="J7" s="227">
        <f t="shared" si="75"/>
        <v>1</v>
      </c>
      <c r="K7" s="228"/>
      <c r="L7" s="99" t="str">
        <f t="shared" si="0"/>
        <v/>
      </c>
      <c r="M7" s="241"/>
      <c r="N7" s="168"/>
      <c r="O7" s="169" t="str">
        <f t="shared" si="1"/>
        <v>VENDOR 09</v>
      </c>
      <c r="P7" s="149">
        <v>241363</v>
      </c>
      <c r="Q7" s="149">
        <f t="shared" si="2"/>
        <v>0</v>
      </c>
      <c r="R7" s="170" t="str">
        <f t="shared" si="3"/>
        <v xml:space="preserve">, </v>
      </c>
      <c r="S7" s="170" t="str">
        <f t="shared" si="4"/>
        <v>NO BID</v>
      </c>
      <c r="T7" s="87">
        <f t="shared" si="5"/>
        <v>0</v>
      </c>
      <c r="U7" s="88" t="str">
        <f t="shared" si="6"/>
        <v>NOT AWARDED</v>
      </c>
      <c r="V7" s="167"/>
      <c r="W7" s="171"/>
      <c r="X7" s="89"/>
      <c r="Y7" s="90"/>
      <c r="Z7" s="172" t="str">
        <f t="shared" si="7"/>
        <v/>
      </c>
      <c r="AA7" s="154" t="str">
        <f t="shared" si="8"/>
        <v>NO BID</v>
      </c>
      <c r="AB7" s="171"/>
      <c r="AC7" s="89"/>
      <c r="AD7" s="90"/>
      <c r="AE7" s="172" t="str">
        <f t="shared" si="9"/>
        <v/>
      </c>
      <c r="AF7" s="154" t="str">
        <f t="shared" si="10"/>
        <v>NO BID</v>
      </c>
      <c r="AG7" s="171"/>
      <c r="AH7" s="89"/>
      <c r="AI7" s="90"/>
      <c r="AJ7" s="172" t="str">
        <f t="shared" si="11"/>
        <v/>
      </c>
      <c r="AK7" s="154" t="str">
        <f t="shared" si="12"/>
        <v>NO BID</v>
      </c>
      <c r="AL7" s="171"/>
      <c r="AM7" s="89"/>
      <c r="AN7" s="90"/>
      <c r="AO7" s="172" t="str">
        <f t="shared" si="13"/>
        <v/>
      </c>
      <c r="AP7" s="154" t="str">
        <f t="shared" si="14"/>
        <v>NO BID</v>
      </c>
      <c r="AQ7" s="171"/>
      <c r="AR7" s="89"/>
      <c r="AS7" s="90"/>
      <c r="AT7" s="172" t="str">
        <f t="shared" si="15"/>
        <v/>
      </c>
      <c r="AU7" s="154" t="str">
        <f t="shared" si="16"/>
        <v>NO BID</v>
      </c>
      <c r="AV7" s="171"/>
      <c r="AW7" s="89"/>
      <c r="AX7" s="90"/>
      <c r="AY7" s="172" t="str">
        <f t="shared" si="17"/>
        <v/>
      </c>
      <c r="AZ7" s="154" t="str">
        <f t="shared" si="18"/>
        <v>NO BID</v>
      </c>
      <c r="BA7" s="171"/>
      <c r="BB7" s="89"/>
      <c r="BC7" s="90"/>
      <c r="BD7" s="172" t="str">
        <f t="shared" si="19"/>
        <v/>
      </c>
      <c r="BE7" s="154" t="str">
        <f t="shared" si="20"/>
        <v>NO BID</v>
      </c>
      <c r="BF7" s="171"/>
      <c r="BG7" s="89"/>
      <c r="BH7" s="90"/>
      <c r="BI7" s="172" t="str">
        <f t="shared" si="21"/>
        <v/>
      </c>
      <c r="BJ7" s="154" t="str">
        <f t="shared" si="22"/>
        <v>NO BID</v>
      </c>
      <c r="BK7" s="171"/>
      <c r="BL7" s="89"/>
      <c r="BM7" s="90"/>
      <c r="BN7" s="172" t="str">
        <f t="shared" si="23"/>
        <v/>
      </c>
      <c r="BO7" s="154" t="str">
        <f t="shared" si="24"/>
        <v>NO BID</v>
      </c>
      <c r="BP7" s="178"/>
      <c r="BQ7" s="171"/>
      <c r="BR7" s="89"/>
      <c r="BS7" s="90" t="str">
        <f t="shared" si="25"/>
        <v/>
      </c>
      <c r="BT7" s="172"/>
      <c r="BU7" s="154" t="str">
        <f t="shared" si="26"/>
        <v>NO BID</v>
      </c>
      <c r="BV7" s="171"/>
      <c r="BW7" s="89"/>
      <c r="BX7" s="90" t="str">
        <f t="shared" si="27"/>
        <v/>
      </c>
      <c r="BY7" s="172"/>
      <c r="BZ7" s="154" t="str">
        <f t="shared" si="28"/>
        <v>NO BID</v>
      </c>
      <c r="CA7" s="171"/>
      <c r="CB7" s="89"/>
      <c r="CC7" s="90" t="str">
        <f t="shared" si="29"/>
        <v/>
      </c>
      <c r="CD7" s="172"/>
      <c r="CE7" s="154" t="str">
        <f t="shared" si="30"/>
        <v>NO BID</v>
      </c>
      <c r="CF7" s="171"/>
      <c r="CG7" s="89"/>
      <c r="CH7" s="90" t="str">
        <f t="shared" si="31"/>
        <v/>
      </c>
      <c r="CI7" s="172"/>
      <c r="CJ7" s="154" t="str">
        <f t="shared" si="32"/>
        <v>NO BID</v>
      </c>
      <c r="CK7" s="171"/>
      <c r="CL7" s="89"/>
      <c r="CM7" s="90" t="str">
        <f t="shared" si="33"/>
        <v/>
      </c>
      <c r="CN7" s="172"/>
      <c r="CO7" s="154" t="str">
        <f t="shared" si="34"/>
        <v>NO BID</v>
      </c>
      <c r="CP7" s="171"/>
      <c r="CQ7" s="89"/>
      <c r="CR7" s="90" t="str">
        <f t="shared" si="35"/>
        <v/>
      </c>
      <c r="CS7" s="172"/>
      <c r="CT7" s="154" t="str">
        <f t="shared" si="36"/>
        <v>NO BID</v>
      </c>
      <c r="CU7" s="171"/>
      <c r="CV7" s="89"/>
      <c r="CW7" s="90" t="str">
        <f t="shared" si="37"/>
        <v/>
      </c>
      <c r="CX7" s="172"/>
      <c r="CY7" s="154" t="str">
        <f t="shared" si="38"/>
        <v>NO BID</v>
      </c>
      <c r="CZ7" s="171"/>
      <c r="DA7" s="89"/>
      <c r="DB7" s="90" t="str">
        <f t="shared" si="39"/>
        <v/>
      </c>
      <c r="DC7" s="172"/>
      <c r="DD7" s="154" t="str">
        <f t="shared" si="40"/>
        <v>NO BID</v>
      </c>
      <c r="DE7" s="171"/>
      <c r="DF7" s="89"/>
      <c r="DG7" s="90" t="str">
        <f t="shared" si="41"/>
        <v/>
      </c>
      <c r="DH7" s="172"/>
      <c r="DI7" s="154" t="str">
        <f t="shared" si="42"/>
        <v>NO BID</v>
      </c>
      <c r="DJ7" s="171"/>
      <c r="DK7" s="89"/>
      <c r="DL7" s="90" t="str">
        <f t="shared" si="43"/>
        <v/>
      </c>
      <c r="DM7" s="172"/>
      <c r="DN7" s="154" t="str">
        <f t="shared" si="44"/>
        <v>NO BID</v>
      </c>
      <c r="DO7" s="171"/>
      <c r="DP7" s="89"/>
      <c r="DQ7" s="90" t="str">
        <f t="shared" si="45"/>
        <v/>
      </c>
      <c r="DR7" s="172"/>
      <c r="DS7" s="154" t="str">
        <f t="shared" si="46"/>
        <v>NO BID</v>
      </c>
      <c r="DT7" s="171"/>
      <c r="DU7" s="89"/>
      <c r="DV7" s="90" t="str">
        <f t="shared" si="47"/>
        <v/>
      </c>
      <c r="DW7" s="172"/>
      <c r="DX7" s="154" t="str">
        <f t="shared" si="48"/>
        <v>NO BID</v>
      </c>
      <c r="DY7" s="171"/>
      <c r="DZ7" s="89"/>
      <c r="EA7" s="90" t="str">
        <f t="shared" si="49"/>
        <v/>
      </c>
      <c r="EB7" s="172"/>
      <c r="EC7" s="154" t="str">
        <f t="shared" si="50"/>
        <v>NO BID</v>
      </c>
      <c r="ED7" s="171"/>
      <c r="EE7" s="89"/>
      <c r="EF7" s="90" t="str">
        <f t="shared" si="51"/>
        <v/>
      </c>
      <c r="EG7" s="172"/>
      <c r="EH7" s="154" t="str">
        <f t="shared" si="52"/>
        <v>NO BID</v>
      </c>
      <c r="EI7" s="171"/>
      <c r="EJ7" s="89"/>
      <c r="EK7" s="90" t="str">
        <f t="shared" si="53"/>
        <v/>
      </c>
      <c r="EL7" s="172"/>
      <c r="EM7" s="154" t="str">
        <f t="shared" si="54"/>
        <v>NO BID</v>
      </c>
      <c r="EN7" s="171"/>
      <c r="EO7" s="89"/>
      <c r="EP7" s="90" t="str">
        <f t="shared" si="55"/>
        <v/>
      </c>
      <c r="EQ7" s="172"/>
      <c r="ER7" s="154" t="str">
        <f t="shared" si="56"/>
        <v>NO BID</v>
      </c>
      <c r="ES7" s="171"/>
      <c r="ET7" s="89"/>
      <c r="EU7" s="90" t="str">
        <f t="shared" si="57"/>
        <v/>
      </c>
      <c r="EV7" s="172"/>
      <c r="EW7" s="154" t="str">
        <f t="shared" si="58"/>
        <v>NO BID</v>
      </c>
      <c r="EX7" s="171"/>
      <c r="EY7" s="89"/>
      <c r="EZ7" s="90" t="str">
        <f t="shared" si="59"/>
        <v/>
      </c>
      <c r="FA7" s="172"/>
      <c r="FB7" s="154" t="str">
        <f t="shared" si="60"/>
        <v>NO BID</v>
      </c>
      <c r="FC7" s="171"/>
      <c r="FD7" s="89"/>
      <c r="FE7" s="90" t="str">
        <f t="shared" si="61"/>
        <v/>
      </c>
      <c r="FF7" s="172"/>
      <c r="FG7" s="154" t="str">
        <f t="shared" si="62"/>
        <v>NO BID</v>
      </c>
      <c r="FH7" s="171"/>
      <c r="FI7" s="89"/>
      <c r="FJ7" s="90" t="str">
        <f t="shared" si="63"/>
        <v/>
      </c>
      <c r="FK7" s="172"/>
      <c r="FL7" s="154" t="str">
        <f t="shared" si="64"/>
        <v>NO BID</v>
      </c>
      <c r="FM7" s="171"/>
      <c r="FN7" s="89"/>
      <c r="FO7" s="90" t="str">
        <f t="shared" si="65"/>
        <v/>
      </c>
      <c r="FP7" s="172"/>
      <c r="FQ7" s="154" t="str">
        <f t="shared" si="66"/>
        <v>NO BID</v>
      </c>
      <c r="FR7" s="174"/>
      <c r="FS7" s="91">
        <v>12.29</v>
      </c>
      <c r="FT7" s="92">
        <f t="shared" si="67"/>
        <v>12.29</v>
      </c>
      <c r="FU7" s="175">
        <f t="shared" si="68"/>
        <v>0</v>
      </c>
      <c r="FV7" s="93" t="str">
        <f t="shared" si="69"/>
        <v/>
      </c>
      <c r="FW7" s="94">
        <f t="shared" si="70"/>
        <v>12.29</v>
      </c>
      <c r="FX7" s="95">
        <f t="shared" si="71"/>
        <v>0</v>
      </c>
      <c r="FY7" s="129" t="str">
        <f t="shared" si="72"/>
        <v>NOT AWARDED</v>
      </c>
      <c r="FZ7" s="130">
        <f t="shared" si="73"/>
        <v>0</v>
      </c>
      <c r="GA7" s="129" t="str">
        <f t="shared" si="74"/>
        <v>VENDOR 09</v>
      </c>
      <c r="GB7" s="176"/>
      <c r="GC7" s="177"/>
      <c r="GD7" s="96"/>
      <c r="GE7" s="97"/>
    </row>
    <row r="8" spans="1:187" ht="30" customHeight="1" thickTop="1" thickBot="1" x14ac:dyDescent="0.4">
      <c r="A8" s="162">
        <v>4</v>
      </c>
      <c r="B8" s="163">
        <v>5</v>
      </c>
      <c r="C8" s="164">
        <v>9781338681741</v>
      </c>
      <c r="D8" s="165" t="s">
        <v>102</v>
      </c>
      <c r="E8" s="165" t="s">
        <v>811</v>
      </c>
      <c r="F8" s="165" t="s">
        <v>1479</v>
      </c>
      <c r="G8" s="166" t="s">
        <v>1414</v>
      </c>
      <c r="H8" s="166" t="s">
        <v>1423</v>
      </c>
      <c r="I8" s="167"/>
      <c r="J8" s="227">
        <f t="shared" si="75"/>
        <v>5</v>
      </c>
      <c r="K8" s="228"/>
      <c r="L8" s="99" t="str">
        <f t="shared" si="0"/>
        <v/>
      </c>
      <c r="M8" s="241"/>
      <c r="N8" s="168"/>
      <c r="O8" s="169" t="str">
        <f t="shared" si="1"/>
        <v>VENDOR 09</v>
      </c>
      <c r="P8" s="149">
        <v>241360</v>
      </c>
      <c r="Q8" s="149">
        <f t="shared" si="2"/>
        <v>0</v>
      </c>
      <c r="R8" s="170" t="str">
        <f t="shared" si="3"/>
        <v xml:space="preserve">, </v>
      </c>
      <c r="S8" s="170" t="str">
        <f t="shared" si="4"/>
        <v>NO BID</v>
      </c>
      <c r="T8" s="87">
        <f t="shared" si="5"/>
        <v>0</v>
      </c>
      <c r="U8" s="88" t="str">
        <f t="shared" si="6"/>
        <v>NOT AWARDED</v>
      </c>
      <c r="V8" s="167"/>
      <c r="W8" s="171"/>
      <c r="X8" s="89"/>
      <c r="Y8" s="90"/>
      <c r="Z8" s="172" t="str">
        <f t="shared" si="7"/>
        <v/>
      </c>
      <c r="AA8" s="154" t="str">
        <f t="shared" si="8"/>
        <v>NO BID</v>
      </c>
      <c r="AB8" s="171"/>
      <c r="AC8" s="89"/>
      <c r="AD8" s="90"/>
      <c r="AE8" s="172" t="str">
        <f t="shared" si="9"/>
        <v/>
      </c>
      <c r="AF8" s="154" t="str">
        <f t="shared" si="10"/>
        <v>NO BID</v>
      </c>
      <c r="AG8" s="171"/>
      <c r="AH8" s="89"/>
      <c r="AI8" s="90"/>
      <c r="AJ8" s="172" t="str">
        <f t="shared" si="11"/>
        <v/>
      </c>
      <c r="AK8" s="154" t="str">
        <f t="shared" si="12"/>
        <v>NO BID</v>
      </c>
      <c r="AL8" s="171"/>
      <c r="AM8" s="89"/>
      <c r="AN8" s="90"/>
      <c r="AO8" s="172" t="str">
        <f t="shared" si="13"/>
        <v/>
      </c>
      <c r="AP8" s="154" t="str">
        <f t="shared" si="14"/>
        <v>NO BID</v>
      </c>
      <c r="AQ8" s="171"/>
      <c r="AR8" s="89"/>
      <c r="AS8" s="90"/>
      <c r="AT8" s="172" t="str">
        <f t="shared" si="15"/>
        <v/>
      </c>
      <c r="AU8" s="154" t="str">
        <f t="shared" si="16"/>
        <v>NO BID</v>
      </c>
      <c r="AV8" s="171"/>
      <c r="AW8" s="89"/>
      <c r="AX8" s="90"/>
      <c r="AY8" s="172" t="str">
        <f t="shared" si="17"/>
        <v/>
      </c>
      <c r="AZ8" s="154" t="str">
        <f t="shared" si="18"/>
        <v>NO BID</v>
      </c>
      <c r="BA8" s="171"/>
      <c r="BB8" s="89"/>
      <c r="BC8" s="90"/>
      <c r="BD8" s="172" t="str">
        <f t="shared" si="19"/>
        <v/>
      </c>
      <c r="BE8" s="154" t="str">
        <f t="shared" si="20"/>
        <v>NO BID</v>
      </c>
      <c r="BF8" s="171"/>
      <c r="BG8" s="89"/>
      <c r="BH8" s="90"/>
      <c r="BI8" s="172" t="str">
        <f t="shared" si="21"/>
        <v/>
      </c>
      <c r="BJ8" s="154" t="str">
        <f t="shared" si="22"/>
        <v>NO BID</v>
      </c>
      <c r="BK8" s="171"/>
      <c r="BL8" s="89"/>
      <c r="BM8" s="90"/>
      <c r="BN8" s="172" t="str">
        <f t="shared" si="23"/>
        <v/>
      </c>
      <c r="BO8" s="154" t="str">
        <f t="shared" si="24"/>
        <v>NO BID</v>
      </c>
      <c r="BP8" s="178"/>
      <c r="BQ8" s="171"/>
      <c r="BR8" s="89"/>
      <c r="BS8" s="90" t="str">
        <f t="shared" si="25"/>
        <v/>
      </c>
      <c r="BT8" s="172"/>
      <c r="BU8" s="154" t="str">
        <f t="shared" si="26"/>
        <v>NO BID</v>
      </c>
      <c r="BV8" s="171"/>
      <c r="BW8" s="89"/>
      <c r="BX8" s="90" t="str">
        <f t="shared" si="27"/>
        <v/>
      </c>
      <c r="BY8" s="172"/>
      <c r="BZ8" s="154" t="str">
        <f t="shared" si="28"/>
        <v>NO BID</v>
      </c>
      <c r="CA8" s="171"/>
      <c r="CB8" s="89"/>
      <c r="CC8" s="90" t="str">
        <f t="shared" si="29"/>
        <v/>
      </c>
      <c r="CD8" s="172"/>
      <c r="CE8" s="154" t="str">
        <f t="shared" si="30"/>
        <v>NO BID</v>
      </c>
      <c r="CF8" s="171"/>
      <c r="CG8" s="89"/>
      <c r="CH8" s="90" t="str">
        <f t="shared" si="31"/>
        <v/>
      </c>
      <c r="CI8" s="172"/>
      <c r="CJ8" s="154" t="str">
        <f t="shared" si="32"/>
        <v>NO BID</v>
      </c>
      <c r="CK8" s="171"/>
      <c r="CL8" s="89"/>
      <c r="CM8" s="90" t="str">
        <f t="shared" si="33"/>
        <v/>
      </c>
      <c r="CN8" s="172"/>
      <c r="CO8" s="154" t="str">
        <f t="shared" si="34"/>
        <v>NO BID</v>
      </c>
      <c r="CP8" s="171"/>
      <c r="CQ8" s="89"/>
      <c r="CR8" s="90" t="str">
        <f t="shared" si="35"/>
        <v/>
      </c>
      <c r="CS8" s="172"/>
      <c r="CT8" s="154" t="str">
        <f t="shared" si="36"/>
        <v>NO BID</v>
      </c>
      <c r="CU8" s="171"/>
      <c r="CV8" s="89"/>
      <c r="CW8" s="90" t="str">
        <f t="shared" si="37"/>
        <v/>
      </c>
      <c r="CX8" s="172"/>
      <c r="CY8" s="154" t="str">
        <f t="shared" si="38"/>
        <v>NO BID</v>
      </c>
      <c r="CZ8" s="171"/>
      <c r="DA8" s="89"/>
      <c r="DB8" s="90" t="str">
        <f t="shared" si="39"/>
        <v/>
      </c>
      <c r="DC8" s="172"/>
      <c r="DD8" s="154" t="str">
        <f t="shared" si="40"/>
        <v>NO BID</v>
      </c>
      <c r="DE8" s="171"/>
      <c r="DF8" s="89"/>
      <c r="DG8" s="90" t="str">
        <f t="shared" si="41"/>
        <v/>
      </c>
      <c r="DH8" s="172"/>
      <c r="DI8" s="154" t="str">
        <f t="shared" si="42"/>
        <v>NO BID</v>
      </c>
      <c r="DJ8" s="171"/>
      <c r="DK8" s="89"/>
      <c r="DL8" s="90" t="str">
        <f t="shared" si="43"/>
        <v/>
      </c>
      <c r="DM8" s="172"/>
      <c r="DN8" s="154" t="str">
        <f t="shared" si="44"/>
        <v>NO BID</v>
      </c>
      <c r="DO8" s="171"/>
      <c r="DP8" s="89"/>
      <c r="DQ8" s="90" t="str">
        <f t="shared" si="45"/>
        <v/>
      </c>
      <c r="DR8" s="172"/>
      <c r="DS8" s="154" t="str">
        <f t="shared" si="46"/>
        <v>NO BID</v>
      </c>
      <c r="DT8" s="171"/>
      <c r="DU8" s="89"/>
      <c r="DV8" s="90" t="str">
        <f t="shared" si="47"/>
        <v/>
      </c>
      <c r="DW8" s="172"/>
      <c r="DX8" s="154" t="str">
        <f t="shared" si="48"/>
        <v>NO BID</v>
      </c>
      <c r="DY8" s="171"/>
      <c r="DZ8" s="89"/>
      <c r="EA8" s="90" t="str">
        <f t="shared" si="49"/>
        <v/>
      </c>
      <c r="EB8" s="172"/>
      <c r="EC8" s="154" t="str">
        <f t="shared" si="50"/>
        <v>NO BID</v>
      </c>
      <c r="ED8" s="171"/>
      <c r="EE8" s="89"/>
      <c r="EF8" s="90" t="str">
        <f t="shared" si="51"/>
        <v/>
      </c>
      <c r="EG8" s="172"/>
      <c r="EH8" s="154" t="str">
        <f t="shared" si="52"/>
        <v>NO BID</v>
      </c>
      <c r="EI8" s="171"/>
      <c r="EJ8" s="89"/>
      <c r="EK8" s="90" t="str">
        <f t="shared" si="53"/>
        <v/>
      </c>
      <c r="EL8" s="172"/>
      <c r="EM8" s="154" t="str">
        <f t="shared" si="54"/>
        <v>NO BID</v>
      </c>
      <c r="EN8" s="171"/>
      <c r="EO8" s="89"/>
      <c r="EP8" s="90" t="str">
        <f t="shared" si="55"/>
        <v/>
      </c>
      <c r="EQ8" s="172"/>
      <c r="ER8" s="154" t="str">
        <f t="shared" si="56"/>
        <v>NO BID</v>
      </c>
      <c r="ES8" s="171"/>
      <c r="ET8" s="89"/>
      <c r="EU8" s="90" t="str">
        <f t="shared" si="57"/>
        <v/>
      </c>
      <c r="EV8" s="172"/>
      <c r="EW8" s="154" t="str">
        <f t="shared" si="58"/>
        <v>NO BID</v>
      </c>
      <c r="EX8" s="171"/>
      <c r="EY8" s="89"/>
      <c r="EZ8" s="90" t="str">
        <f t="shared" si="59"/>
        <v/>
      </c>
      <c r="FA8" s="172"/>
      <c r="FB8" s="154" t="str">
        <f t="shared" si="60"/>
        <v>NO BID</v>
      </c>
      <c r="FC8" s="171"/>
      <c r="FD8" s="89"/>
      <c r="FE8" s="90" t="str">
        <f t="shared" si="61"/>
        <v/>
      </c>
      <c r="FF8" s="172"/>
      <c r="FG8" s="154" t="str">
        <f t="shared" si="62"/>
        <v>NO BID</v>
      </c>
      <c r="FH8" s="171"/>
      <c r="FI8" s="89"/>
      <c r="FJ8" s="90" t="str">
        <f t="shared" si="63"/>
        <v/>
      </c>
      <c r="FK8" s="172"/>
      <c r="FL8" s="154" t="str">
        <f t="shared" si="64"/>
        <v>NO BID</v>
      </c>
      <c r="FM8" s="171"/>
      <c r="FN8" s="89"/>
      <c r="FO8" s="90" t="str">
        <f t="shared" si="65"/>
        <v/>
      </c>
      <c r="FP8" s="172"/>
      <c r="FQ8" s="154" t="str">
        <f t="shared" si="66"/>
        <v>NO BID</v>
      </c>
      <c r="FR8" s="174"/>
      <c r="FS8" s="91">
        <v>15.99</v>
      </c>
      <c r="FT8" s="92">
        <f t="shared" si="67"/>
        <v>79.95</v>
      </c>
      <c r="FU8" s="175">
        <f t="shared" si="68"/>
        <v>0</v>
      </c>
      <c r="FV8" s="93" t="str">
        <f t="shared" si="69"/>
        <v/>
      </c>
      <c r="FW8" s="94">
        <f t="shared" si="70"/>
        <v>79.95</v>
      </c>
      <c r="FX8" s="95">
        <f t="shared" si="71"/>
        <v>0</v>
      </c>
      <c r="FY8" s="129" t="str">
        <f t="shared" si="72"/>
        <v>NOT AWARDED</v>
      </c>
      <c r="FZ8" s="130">
        <f t="shared" si="73"/>
        <v>0</v>
      </c>
      <c r="GA8" s="129" t="str">
        <f t="shared" si="74"/>
        <v>VENDOR 09</v>
      </c>
      <c r="GB8" s="176"/>
      <c r="GC8" s="177"/>
      <c r="GD8" s="96"/>
      <c r="GE8" s="97"/>
    </row>
    <row r="9" spans="1:187" s="159" customFormat="1" ht="30" customHeight="1" thickTop="1" thickBot="1" x14ac:dyDescent="0.4">
      <c r="A9" s="162">
        <v>5</v>
      </c>
      <c r="B9" s="163">
        <v>5</v>
      </c>
      <c r="C9" s="164">
        <v>9781250863218</v>
      </c>
      <c r="D9" s="165" t="s">
        <v>103</v>
      </c>
      <c r="E9" s="165" t="s">
        <v>812</v>
      </c>
      <c r="F9" s="165" t="s">
        <v>1479</v>
      </c>
      <c r="G9" s="166" t="s">
        <v>1414</v>
      </c>
      <c r="H9" s="166" t="s">
        <v>1424</v>
      </c>
      <c r="I9" s="167"/>
      <c r="J9" s="227">
        <f t="shared" si="75"/>
        <v>5</v>
      </c>
      <c r="K9" s="228"/>
      <c r="L9" s="99" t="str">
        <f t="shared" si="0"/>
        <v/>
      </c>
      <c r="M9" s="241"/>
      <c r="N9" s="168"/>
      <c r="O9" s="169" t="str">
        <f t="shared" si="1"/>
        <v>VENDOR 09</v>
      </c>
      <c r="P9" s="149">
        <v>241363</v>
      </c>
      <c r="Q9" s="149">
        <f t="shared" si="2"/>
        <v>0</v>
      </c>
      <c r="R9" s="170" t="str">
        <f t="shared" si="3"/>
        <v xml:space="preserve">, </v>
      </c>
      <c r="S9" s="170" t="str">
        <f t="shared" si="4"/>
        <v>NO BID</v>
      </c>
      <c r="T9" s="87">
        <f t="shared" si="5"/>
        <v>0</v>
      </c>
      <c r="U9" s="88" t="str">
        <f t="shared" si="6"/>
        <v>NOT AWARDED</v>
      </c>
      <c r="V9" s="167"/>
      <c r="W9" s="171"/>
      <c r="X9" s="89"/>
      <c r="Y9" s="90"/>
      <c r="Z9" s="172" t="str">
        <f t="shared" si="7"/>
        <v/>
      </c>
      <c r="AA9" s="154" t="str">
        <f t="shared" si="8"/>
        <v>NO BID</v>
      </c>
      <c r="AB9" s="171"/>
      <c r="AC9" s="89"/>
      <c r="AD9" s="90"/>
      <c r="AE9" s="172" t="str">
        <f t="shared" si="9"/>
        <v/>
      </c>
      <c r="AF9" s="154" t="str">
        <f t="shared" si="10"/>
        <v>NO BID</v>
      </c>
      <c r="AG9" s="171"/>
      <c r="AH9" s="89"/>
      <c r="AI9" s="90"/>
      <c r="AJ9" s="172" t="str">
        <f t="shared" si="11"/>
        <v/>
      </c>
      <c r="AK9" s="154" t="str">
        <f t="shared" si="12"/>
        <v>NO BID</v>
      </c>
      <c r="AL9" s="171"/>
      <c r="AM9" s="89"/>
      <c r="AN9" s="90"/>
      <c r="AO9" s="172" t="str">
        <f t="shared" si="13"/>
        <v/>
      </c>
      <c r="AP9" s="154" t="str">
        <f t="shared" si="14"/>
        <v>NO BID</v>
      </c>
      <c r="AQ9" s="171"/>
      <c r="AR9" s="89"/>
      <c r="AS9" s="90"/>
      <c r="AT9" s="172" t="str">
        <f t="shared" si="15"/>
        <v/>
      </c>
      <c r="AU9" s="154" t="str">
        <f t="shared" si="16"/>
        <v>NO BID</v>
      </c>
      <c r="AV9" s="171"/>
      <c r="AW9" s="89"/>
      <c r="AX9" s="90"/>
      <c r="AY9" s="172" t="str">
        <f t="shared" si="17"/>
        <v/>
      </c>
      <c r="AZ9" s="154" t="str">
        <f t="shared" si="18"/>
        <v>NO BID</v>
      </c>
      <c r="BA9" s="171"/>
      <c r="BB9" s="89"/>
      <c r="BC9" s="90"/>
      <c r="BD9" s="172" t="str">
        <f t="shared" si="19"/>
        <v/>
      </c>
      <c r="BE9" s="154" t="str">
        <f t="shared" si="20"/>
        <v>NO BID</v>
      </c>
      <c r="BF9" s="171"/>
      <c r="BG9" s="89"/>
      <c r="BH9" s="90"/>
      <c r="BI9" s="172" t="str">
        <f t="shared" si="21"/>
        <v/>
      </c>
      <c r="BJ9" s="154" t="str">
        <f t="shared" si="22"/>
        <v>NO BID</v>
      </c>
      <c r="BK9" s="171"/>
      <c r="BL9" s="89"/>
      <c r="BM9" s="90"/>
      <c r="BN9" s="172" t="str">
        <f t="shared" si="23"/>
        <v/>
      </c>
      <c r="BO9" s="154" t="str">
        <f t="shared" si="24"/>
        <v>NO BID</v>
      </c>
      <c r="BP9" s="178"/>
      <c r="BQ9" s="171"/>
      <c r="BR9" s="89"/>
      <c r="BS9" s="90" t="str">
        <f t="shared" si="25"/>
        <v/>
      </c>
      <c r="BT9" s="172"/>
      <c r="BU9" s="154" t="str">
        <f t="shared" si="26"/>
        <v>NO BID</v>
      </c>
      <c r="BV9" s="171"/>
      <c r="BW9" s="89"/>
      <c r="BX9" s="90" t="str">
        <f t="shared" si="27"/>
        <v/>
      </c>
      <c r="BY9" s="172"/>
      <c r="BZ9" s="154" t="str">
        <f t="shared" si="28"/>
        <v>NO BID</v>
      </c>
      <c r="CA9" s="171"/>
      <c r="CB9" s="89"/>
      <c r="CC9" s="90" t="str">
        <f t="shared" si="29"/>
        <v/>
      </c>
      <c r="CD9" s="172"/>
      <c r="CE9" s="154" t="str">
        <f t="shared" si="30"/>
        <v>NO BID</v>
      </c>
      <c r="CF9" s="171"/>
      <c r="CG9" s="89"/>
      <c r="CH9" s="90" t="str">
        <f t="shared" si="31"/>
        <v/>
      </c>
      <c r="CI9" s="172"/>
      <c r="CJ9" s="154" t="str">
        <f t="shared" si="32"/>
        <v>NO BID</v>
      </c>
      <c r="CK9" s="171"/>
      <c r="CL9" s="89"/>
      <c r="CM9" s="90" t="str">
        <f t="shared" si="33"/>
        <v/>
      </c>
      <c r="CN9" s="172"/>
      <c r="CO9" s="154" t="str">
        <f t="shared" si="34"/>
        <v>NO BID</v>
      </c>
      <c r="CP9" s="171"/>
      <c r="CQ9" s="89"/>
      <c r="CR9" s="90" t="str">
        <f t="shared" si="35"/>
        <v/>
      </c>
      <c r="CS9" s="172"/>
      <c r="CT9" s="154" t="str">
        <f t="shared" si="36"/>
        <v>NO BID</v>
      </c>
      <c r="CU9" s="171"/>
      <c r="CV9" s="89"/>
      <c r="CW9" s="90" t="str">
        <f t="shared" si="37"/>
        <v/>
      </c>
      <c r="CX9" s="172"/>
      <c r="CY9" s="154" t="str">
        <f t="shared" si="38"/>
        <v>NO BID</v>
      </c>
      <c r="CZ9" s="171"/>
      <c r="DA9" s="89"/>
      <c r="DB9" s="90" t="str">
        <f t="shared" si="39"/>
        <v/>
      </c>
      <c r="DC9" s="172"/>
      <c r="DD9" s="154" t="str">
        <f t="shared" si="40"/>
        <v>NO BID</v>
      </c>
      <c r="DE9" s="171"/>
      <c r="DF9" s="89"/>
      <c r="DG9" s="90" t="str">
        <f t="shared" si="41"/>
        <v/>
      </c>
      <c r="DH9" s="172"/>
      <c r="DI9" s="154" t="str">
        <f t="shared" si="42"/>
        <v>NO BID</v>
      </c>
      <c r="DJ9" s="171"/>
      <c r="DK9" s="89"/>
      <c r="DL9" s="90" t="str">
        <f t="shared" si="43"/>
        <v/>
      </c>
      <c r="DM9" s="172"/>
      <c r="DN9" s="154" t="str">
        <f t="shared" si="44"/>
        <v>NO BID</v>
      </c>
      <c r="DO9" s="171"/>
      <c r="DP9" s="89"/>
      <c r="DQ9" s="90" t="str">
        <f t="shared" si="45"/>
        <v/>
      </c>
      <c r="DR9" s="172"/>
      <c r="DS9" s="154" t="str">
        <f t="shared" si="46"/>
        <v>NO BID</v>
      </c>
      <c r="DT9" s="171"/>
      <c r="DU9" s="89"/>
      <c r="DV9" s="90" t="str">
        <f t="shared" si="47"/>
        <v/>
      </c>
      <c r="DW9" s="172"/>
      <c r="DX9" s="154" t="str">
        <f t="shared" si="48"/>
        <v>NO BID</v>
      </c>
      <c r="DY9" s="171"/>
      <c r="DZ9" s="89"/>
      <c r="EA9" s="90" t="str">
        <f t="shared" si="49"/>
        <v/>
      </c>
      <c r="EB9" s="172"/>
      <c r="EC9" s="154" t="str">
        <f t="shared" si="50"/>
        <v>NO BID</v>
      </c>
      <c r="ED9" s="171"/>
      <c r="EE9" s="89"/>
      <c r="EF9" s="90" t="str">
        <f t="shared" si="51"/>
        <v/>
      </c>
      <c r="EG9" s="172"/>
      <c r="EH9" s="154" t="str">
        <f t="shared" si="52"/>
        <v>NO BID</v>
      </c>
      <c r="EI9" s="171"/>
      <c r="EJ9" s="89"/>
      <c r="EK9" s="90" t="str">
        <f t="shared" si="53"/>
        <v/>
      </c>
      <c r="EL9" s="172"/>
      <c r="EM9" s="154" t="str">
        <f t="shared" si="54"/>
        <v>NO BID</v>
      </c>
      <c r="EN9" s="171"/>
      <c r="EO9" s="89"/>
      <c r="EP9" s="90" t="str">
        <f t="shared" si="55"/>
        <v/>
      </c>
      <c r="EQ9" s="172"/>
      <c r="ER9" s="154" t="str">
        <f t="shared" si="56"/>
        <v>NO BID</v>
      </c>
      <c r="ES9" s="171"/>
      <c r="ET9" s="89"/>
      <c r="EU9" s="90" t="str">
        <f t="shared" si="57"/>
        <v/>
      </c>
      <c r="EV9" s="172"/>
      <c r="EW9" s="154" t="str">
        <f t="shared" si="58"/>
        <v>NO BID</v>
      </c>
      <c r="EX9" s="171"/>
      <c r="EY9" s="89"/>
      <c r="EZ9" s="90" t="str">
        <f t="shared" si="59"/>
        <v/>
      </c>
      <c r="FA9" s="172"/>
      <c r="FB9" s="154" t="str">
        <f t="shared" si="60"/>
        <v>NO BID</v>
      </c>
      <c r="FC9" s="171"/>
      <c r="FD9" s="89"/>
      <c r="FE9" s="90" t="str">
        <f t="shared" si="61"/>
        <v/>
      </c>
      <c r="FF9" s="172"/>
      <c r="FG9" s="154" t="str">
        <f t="shared" si="62"/>
        <v>NO BID</v>
      </c>
      <c r="FH9" s="171"/>
      <c r="FI9" s="89"/>
      <c r="FJ9" s="90" t="str">
        <f t="shared" si="63"/>
        <v/>
      </c>
      <c r="FK9" s="172"/>
      <c r="FL9" s="154" t="str">
        <f t="shared" si="64"/>
        <v>NO BID</v>
      </c>
      <c r="FM9" s="171"/>
      <c r="FN9" s="89"/>
      <c r="FO9" s="90" t="str">
        <f t="shared" si="65"/>
        <v/>
      </c>
      <c r="FP9" s="172"/>
      <c r="FQ9" s="154" t="str">
        <f t="shared" si="66"/>
        <v>NO BID</v>
      </c>
      <c r="FR9" s="174"/>
      <c r="FS9" s="91">
        <v>19.989999999999998</v>
      </c>
      <c r="FT9" s="92">
        <f t="shared" si="67"/>
        <v>99.949999999999989</v>
      </c>
      <c r="FU9" s="175">
        <f t="shared" si="68"/>
        <v>0</v>
      </c>
      <c r="FV9" s="93" t="str">
        <f t="shared" si="69"/>
        <v/>
      </c>
      <c r="FW9" s="94">
        <f t="shared" si="70"/>
        <v>99.949999999999989</v>
      </c>
      <c r="FX9" s="95">
        <f t="shared" si="71"/>
        <v>0</v>
      </c>
      <c r="FY9" s="129" t="str">
        <f t="shared" si="72"/>
        <v>NOT AWARDED</v>
      </c>
      <c r="FZ9" s="130">
        <f t="shared" si="73"/>
        <v>0</v>
      </c>
      <c r="GA9" s="129" t="str">
        <f t="shared" si="74"/>
        <v>VENDOR 09</v>
      </c>
      <c r="GB9" s="176"/>
      <c r="GC9" s="177"/>
      <c r="GD9" s="96"/>
      <c r="GE9" s="97"/>
    </row>
    <row r="10" spans="1:187" ht="30" customHeight="1" thickTop="1" thickBot="1" x14ac:dyDescent="0.4">
      <c r="A10" s="141">
        <v>6</v>
      </c>
      <c r="B10" s="163">
        <v>5</v>
      </c>
      <c r="C10" s="164">
        <v>9781773216959</v>
      </c>
      <c r="D10" s="165" t="s">
        <v>104</v>
      </c>
      <c r="E10" s="165" t="s">
        <v>813</v>
      </c>
      <c r="F10" s="165" t="s">
        <v>1479</v>
      </c>
      <c r="G10" s="166" t="s">
        <v>1414</v>
      </c>
      <c r="H10" s="166" t="s">
        <v>1421</v>
      </c>
      <c r="I10" s="167"/>
      <c r="J10" s="227">
        <f t="shared" si="75"/>
        <v>5</v>
      </c>
      <c r="K10" s="228"/>
      <c r="L10" s="99" t="str">
        <f t="shared" si="0"/>
        <v/>
      </c>
      <c r="M10" s="241"/>
      <c r="N10" s="168"/>
      <c r="O10" s="169" t="str">
        <f t="shared" si="1"/>
        <v>VENDOR 09</v>
      </c>
      <c r="P10" s="149">
        <v>241360</v>
      </c>
      <c r="Q10" s="149">
        <f t="shared" si="2"/>
        <v>0</v>
      </c>
      <c r="R10" s="170" t="str">
        <f t="shared" si="3"/>
        <v xml:space="preserve">, </v>
      </c>
      <c r="S10" s="170" t="str">
        <f t="shared" si="4"/>
        <v>NO BID</v>
      </c>
      <c r="T10" s="87">
        <f t="shared" si="5"/>
        <v>0</v>
      </c>
      <c r="U10" s="88" t="str">
        <f t="shared" si="6"/>
        <v>NOT AWARDED</v>
      </c>
      <c r="V10" s="167"/>
      <c r="W10" s="171"/>
      <c r="X10" s="89"/>
      <c r="Y10" s="90"/>
      <c r="Z10" s="172" t="str">
        <f t="shared" si="7"/>
        <v/>
      </c>
      <c r="AA10" s="154" t="str">
        <f t="shared" si="8"/>
        <v>NO BID</v>
      </c>
      <c r="AB10" s="171"/>
      <c r="AC10" s="89"/>
      <c r="AD10" s="90"/>
      <c r="AE10" s="172" t="str">
        <f t="shared" si="9"/>
        <v/>
      </c>
      <c r="AF10" s="154" t="str">
        <f t="shared" si="10"/>
        <v>NO BID</v>
      </c>
      <c r="AG10" s="171"/>
      <c r="AH10" s="89"/>
      <c r="AI10" s="90"/>
      <c r="AJ10" s="172" t="str">
        <f t="shared" si="11"/>
        <v/>
      </c>
      <c r="AK10" s="154" t="str">
        <f t="shared" si="12"/>
        <v>NO BID</v>
      </c>
      <c r="AL10" s="171"/>
      <c r="AM10" s="89"/>
      <c r="AN10" s="90"/>
      <c r="AO10" s="172" t="str">
        <f t="shared" si="13"/>
        <v/>
      </c>
      <c r="AP10" s="154" t="str">
        <f t="shared" si="14"/>
        <v>NO BID</v>
      </c>
      <c r="AQ10" s="171"/>
      <c r="AR10" s="89"/>
      <c r="AS10" s="90"/>
      <c r="AT10" s="172" t="str">
        <f t="shared" si="15"/>
        <v/>
      </c>
      <c r="AU10" s="154" t="str">
        <f t="shared" si="16"/>
        <v>NO BID</v>
      </c>
      <c r="AV10" s="171"/>
      <c r="AW10" s="89"/>
      <c r="AX10" s="90"/>
      <c r="AY10" s="172" t="str">
        <f t="shared" si="17"/>
        <v/>
      </c>
      <c r="AZ10" s="154" t="str">
        <f t="shared" si="18"/>
        <v>NO BID</v>
      </c>
      <c r="BA10" s="171"/>
      <c r="BB10" s="89"/>
      <c r="BC10" s="90"/>
      <c r="BD10" s="172" t="str">
        <f t="shared" si="19"/>
        <v/>
      </c>
      <c r="BE10" s="154" t="str">
        <f t="shared" si="20"/>
        <v>NO BID</v>
      </c>
      <c r="BF10" s="171"/>
      <c r="BG10" s="89"/>
      <c r="BH10" s="90"/>
      <c r="BI10" s="172" t="str">
        <f t="shared" si="21"/>
        <v/>
      </c>
      <c r="BJ10" s="154" t="str">
        <f t="shared" si="22"/>
        <v>NO BID</v>
      </c>
      <c r="BK10" s="171"/>
      <c r="BL10" s="89"/>
      <c r="BM10" s="90"/>
      <c r="BN10" s="172" t="str">
        <f t="shared" si="23"/>
        <v/>
      </c>
      <c r="BO10" s="154" t="str">
        <f t="shared" si="24"/>
        <v>NO BID</v>
      </c>
      <c r="BP10" s="178"/>
      <c r="BQ10" s="171"/>
      <c r="BR10" s="89"/>
      <c r="BS10" s="90" t="str">
        <f t="shared" si="25"/>
        <v/>
      </c>
      <c r="BT10" s="172"/>
      <c r="BU10" s="154" t="str">
        <f t="shared" si="26"/>
        <v>NO BID</v>
      </c>
      <c r="BV10" s="171"/>
      <c r="BW10" s="89"/>
      <c r="BX10" s="90" t="str">
        <f t="shared" si="27"/>
        <v/>
      </c>
      <c r="BY10" s="172"/>
      <c r="BZ10" s="154" t="str">
        <f t="shared" si="28"/>
        <v>NO BID</v>
      </c>
      <c r="CA10" s="171"/>
      <c r="CB10" s="89"/>
      <c r="CC10" s="90" t="str">
        <f t="shared" si="29"/>
        <v/>
      </c>
      <c r="CD10" s="172"/>
      <c r="CE10" s="154" t="str">
        <f t="shared" si="30"/>
        <v>NO BID</v>
      </c>
      <c r="CF10" s="171"/>
      <c r="CG10" s="89"/>
      <c r="CH10" s="90" t="str">
        <f t="shared" si="31"/>
        <v/>
      </c>
      <c r="CI10" s="172"/>
      <c r="CJ10" s="154" t="str">
        <f t="shared" si="32"/>
        <v>NO BID</v>
      </c>
      <c r="CK10" s="171"/>
      <c r="CL10" s="89"/>
      <c r="CM10" s="90" t="str">
        <f t="shared" si="33"/>
        <v/>
      </c>
      <c r="CN10" s="172"/>
      <c r="CO10" s="154" t="str">
        <f t="shared" si="34"/>
        <v>NO BID</v>
      </c>
      <c r="CP10" s="171"/>
      <c r="CQ10" s="89"/>
      <c r="CR10" s="90" t="str">
        <f t="shared" si="35"/>
        <v/>
      </c>
      <c r="CS10" s="172"/>
      <c r="CT10" s="154" t="str">
        <f t="shared" si="36"/>
        <v>NO BID</v>
      </c>
      <c r="CU10" s="171"/>
      <c r="CV10" s="89"/>
      <c r="CW10" s="90" t="str">
        <f t="shared" si="37"/>
        <v/>
      </c>
      <c r="CX10" s="172"/>
      <c r="CY10" s="154" t="str">
        <f t="shared" si="38"/>
        <v>NO BID</v>
      </c>
      <c r="CZ10" s="171"/>
      <c r="DA10" s="89"/>
      <c r="DB10" s="90" t="str">
        <f t="shared" si="39"/>
        <v/>
      </c>
      <c r="DC10" s="172"/>
      <c r="DD10" s="154" t="str">
        <f t="shared" si="40"/>
        <v>NO BID</v>
      </c>
      <c r="DE10" s="171"/>
      <c r="DF10" s="89"/>
      <c r="DG10" s="90" t="str">
        <f t="shared" si="41"/>
        <v/>
      </c>
      <c r="DH10" s="172"/>
      <c r="DI10" s="154" t="str">
        <f t="shared" si="42"/>
        <v>NO BID</v>
      </c>
      <c r="DJ10" s="171"/>
      <c r="DK10" s="89"/>
      <c r="DL10" s="90" t="str">
        <f t="shared" si="43"/>
        <v/>
      </c>
      <c r="DM10" s="172"/>
      <c r="DN10" s="154" t="str">
        <f t="shared" si="44"/>
        <v>NO BID</v>
      </c>
      <c r="DO10" s="171"/>
      <c r="DP10" s="89"/>
      <c r="DQ10" s="90" t="str">
        <f t="shared" si="45"/>
        <v/>
      </c>
      <c r="DR10" s="172"/>
      <c r="DS10" s="154" t="str">
        <f t="shared" si="46"/>
        <v>NO BID</v>
      </c>
      <c r="DT10" s="171"/>
      <c r="DU10" s="89"/>
      <c r="DV10" s="90" t="str">
        <f t="shared" si="47"/>
        <v/>
      </c>
      <c r="DW10" s="172"/>
      <c r="DX10" s="154" t="str">
        <f t="shared" si="48"/>
        <v>NO BID</v>
      </c>
      <c r="DY10" s="171"/>
      <c r="DZ10" s="89"/>
      <c r="EA10" s="90" t="str">
        <f t="shared" si="49"/>
        <v/>
      </c>
      <c r="EB10" s="172"/>
      <c r="EC10" s="154" t="str">
        <f t="shared" si="50"/>
        <v>NO BID</v>
      </c>
      <c r="ED10" s="171"/>
      <c r="EE10" s="89"/>
      <c r="EF10" s="90" t="str">
        <f t="shared" si="51"/>
        <v/>
      </c>
      <c r="EG10" s="172"/>
      <c r="EH10" s="154" t="str">
        <f t="shared" si="52"/>
        <v>NO BID</v>
      </c>
      <c r="EI10" s="171"/>
      <c r="EJ10" s="89"/>
      <c r="EK10" s="90" t="str">
        <f t="shared" si="53"/>
        <v/>
      </c>
      <c r="EL10" s="172"/>
      <c r="EM10" s="154" t="str">
        <f t="shared" si="54"/>
        <v>NO BID</v>
      </c>
      <c r="EN10" s="171"/>
      <c r="EO10" s="89"/>
      <c r="EP10" s="90" t="str">
        <f t="shared" si="55"/>
        <v/>
      </c>
      <c r="EQ10" s="172"/>
      <c r="ER10" s="154" t="str">
        <f t="shared" si="56"/>
        <v>NO BID</v>
      </c>
      <c r="ES10" s="171"/>
      <c r="ET10" s="89"/>
      <c r="EU10" s="90" t="str">
        <f t="shared" si="57"/>
        <v/>
      </c>
      <c r="EV10" s="172"/>
      <c r="EW10" s="154" t="str">
        <f t="shared" si="58"/>
        <v>NO BID</v>
      </c>
      <c r="EX10" s="171"/>
      <c r="EY10" s="89"/>
      <c r="EZ10" s="90" t="str">
        <f t="shared" si="59"/>
        <v/>
      </c>
      <c r="FA10" s="172"/>
      <c r="FB10" s="154" t="str">
        <f t="shared" si="60"/>
        <v>NO BID</v>
      </c>
      <c r="FC10" s="171"/>
      <c r="FD10" s="89"/>
      <c r="FE10" s="90" t="str">
        <f t="shared" si="61"/>
        <v/>
      </c>
      <c r="FF10" s="172"/>
      <c r="FG10" s="154" t="str">
        <f t="shared" si="62"/>
        <v>NO BID</v>
      </c>
      <c r="FH10" s="171"/>
      <c r="FI10" s="89"/>
      <c r="FJ10" s="90" t="str">
        <f t="shared" si="63"/>
        <v/>
      </c>
      <c r="FK10" s="172"/>
      <c r="FL10" s="154" t="str">
        <f t="shared" si="64"/>
        <v>NO BID</v>
      </c>
      <c r="FM10" s="171"/>
      <c r="FN10" s="89"/>
      <c r="FO10" s="90" t="str">
        <f t="shared" si="65"/>
        <v/>
      </c>
      <c r="FP10" s="172"/>
      <c r="FQ10" s="154" t="str">
        <f t="shared" si="66"/>
        <v>NO BID</v>
      </c>
      <c r="FR10" s="174"/>
      <c r="FS10" s="91">
        <v>19.95</v>
      </c>
      <c r="FT10" s="92">
        <f t="shared" si="67"/>
        <v>99.75</v>
      </c>
      <c r="FU10" s="175">
        <f t="shared" si="68"/>
        <v>0</v>
      </c>
      <c r="FV10" s="93" t="str">
        <f t="shared" si="69"/>
        <v/>
      </c>
      <c r="FW10" s="94">
        <f t="shared" si="70"/>
        <v>99.75</v>
      </c>
      <c r="FX10" s="95">
        <f t="shared" si="71"/>
        <v>0</v>
      </c>
      <c r="FY10" s="129" t="str">
        <f t="shared" si="72"/>
        <v>NOT AWARDED</v>
      </c>
      <c r="FZ10" s="130">
        <f t="shared" si="73"/>
        <v>0</v>
      </c>
      <c r="GA10" s="129" t="str">
        <f t="shared" si="74"/>
        <v>VENDOR 09</v>
      </c>
      <c r="GB10" s="176"/>
      <c r="GC10" s="177"/>
      <c r="GD10" s="96"/>
      <c r="GE10" s="97"/>
    </row>
    <row r="11" spans="1:187" ht="30" customHeight="1" thickTop="1" thickBot="1" x14ac:dyDescent="0.4">
      <c r="A11" s="162">
        <v>7</v>
      </c>
      <c r="B11" s="163">
        <v>5</v>
      </c>
      <c r="C11" s="164">
        <v>9780062651976</v>
      </c>
      <c r="D11" s="165" t="s">
        <v>694</v>
      </c>
      <c r="E11" s="165" t="s">
        <v>1338</v>
      </c>
      <c r="F11" s="165" t="s">
        <v>1479</v>
      </c>
      <c r="G11" s="166" t="s">
        <v>1414</v>
      </c>
      <c r="H11" s="166" t="s">
        <v>1462</v>
      </c>
      <c r="I11" s="167"/>
      <c r="J11" s="227">
        <f t="shared" si="75"/>
        <v>5</v>
      </c>
      <c r="K11" s="228"/>
      <c r="L11" s="99" t="str">
        <f t="shared" si="0"/>
        <v/>
      </c>
      <c r="M11" s="241"/>
      <c r="N11" s="168"/>
      <c r="O11" s="169" t="str">
        <f t="shared" si="1"/>
        <v>VENDOR 09</v>
      </c>
      <c r="P11" s="149">
        <v>241363</v>
      </c>
      <c r="Q11" s="149">
        <f t="shared" si="2"/>
        <v>0</v>
      </c>
      <c r="R11" s="170" t="str">
        <f t="shared" si="3"/>
        <v xml:space="preserve">, </v>
      </c>
      <c r="S11" s="170" t="str">
        <f t="shared" si="4"/>
        <v>NO BID</v>
      </c>
      <c r="T11" s="87">
        <f t="shared" si="5"/>
        <v>0</v>
      </c>
      <c r="U11" s="88" t="str">
        <f t="shared" si="6"/>
        <v>NOT AWARDED</v>
      </c>
      <c r="V11" s="167"/>
      <c r="W11" s="171"/>
      <c r="X11" s="89"/>
      <c r="Y11" s="90"/>
      <c r="Z11" s="172" t="str">
        <f t="shared" si="7"/>
        <v/>
      </c>
      <c r="AA11" s="154" t="str">
        <f t="shared" si="8"/>
        <v>NO BID</v>
      </c>
      <c r="AB11" s="171"/>
      <c r="AC11" s="89"/>
      <c r="AD11" s="90"/>
      <c r="AE11" s="172" t="str">
        <f t="shared" si="9"/>
        <v/>
      </c>
      <c r="AF11" s="154" t="str">
        <f t="shared" si="10"/>
        <v>NO BID</v>
      </c>
      <c r="AG11" s="171"/>
      <c r="AH11" s="89"/>
      <c r="AI11" s="90"/>
      <c r="AJ11" s="172" t="str">
        <f t="shared" si="11"/>
        <v/>
      </c>
      <c r="AK11" s="154" t="str">
        <f t="shared" si="12"/>
        <v>NO BID</v>
      </c>
      <c r="AL11" s="171"/>
      <c r="AM11" s="89"/>
      <c r="AN11" s="90"/>
      <c r="AO11" s="172" t="str">
        <f t="shared" si="13"/>
        <v/>
      </c>
      <c r="AP11" s="154" t="str">
        <f t="shared" si="14"/>
        <v>NO BID</v>
      </c>
      <c r="AQ11" s="171"/>
      <c r="AR11" s="89"/>
      <c r="AS11" s="90"/>
      <c r="AT11" s="172" t="str">
        <f t="shared" si="15"/>
        <v/>
      </c>
      <c r="AU11" s="154" t="str">
        <f t="shared" si="16"/>
        <v>NO BID</v>
      </c>
      <c r="AV11" s="171"/>
      <c r="AW11" s="89"/>
      <c r="AX11" s="90"/>
      <c r="AY11" s="172" t="str">
        <f t="shared" si="17"/>
        <v/>
      </c>
      <c r="AZ11" s="154" t="str">
        <f t="shared" si="18"/>
        <v>NO BID</v>
      </c>
      <c r="BA11" s="171"/>
      <c r="BB11" s="89"/>
      <c r="BC11" s="90"/>
      <c r="BD11" s="172" t="str">
        <f t="shared" si="19"/>
        <v/>
      </c>
      <c r="BE11" s="154" t="str">
        <f t="shared" si="20"/>
        <v>NO BID</v>
      </c>
      <c r="BF11" s="171"/>
      <c r="BG11" s="89"/>
      <c r="BH11" s="90"/>
      <c r="BI11" s="172" t="str">
        <f t="shared" si="21"/>
        <v/>
      </c>
      <c r="BJ11" s="154" t="str">
        <f t="shared" si="22"/>
        <v>NO BID</v>
      </c>
      <c r="BK11" s="171"/>
      <c r="BL11" s="89"/>
      <c r="BM11" s="90"/>
      <c r="BN11" s="172" t="str">
        <f t="shared" si="23"/>
        <v/>
      </c>
      <c r="BO11" s="154" t="str">
        <f t="shared" si="24"/>
        <v>NO BID</v>
      </c>
      <c r="BP11" s="178"/>
      <c r="BQ11" s="171"/>
      <c r="BR11" s="89"/>
      <c r="BS11" s="90" t="str">
        <f t="shared" si="25"/>
        <v/>
      </c>
      <c r="BT11" s="172"/>
      <c r="BU11" s="154" t="str">
        <f t="shared" si="26"/>
        <v>NO BID</v>
      </c>
      <c r="BV11" s="171"/>
      <c r="BW11" s="89"/>
      <c r="BX11" s="90" t="str">
        <f t="shared" si="27"/>
        <v/>
      </c>
      <c r="BY11" s="172"/>
      <c r="BZ11" s="154" t="str">
        <f t="shared" si="28"/>
        <v>NO BID</v>
      </c>
      <c r="CA11" s="171"/>
      <c r="CB11" s="89"/>
      <c r="CC11" s="90" t="str">
        <f t="shared" si="29"/>
        <v/>
      </c>
      <c r="CD11" s="172"/>
      <c r="CE11" s="154" t="str">
        <f t="shared" si="30"/>
        <v>NO BID</v>
      </c>
      <c r="CF11" s="171"/>
      <c r="CG11" s="89"/>
      <c r="CH11" s="90" t="str">
        <f t="shared" si="31"/>
        <v/>
      </c>
      <c r="CI11" s="172"/>
      <c r="CJ11" s="154" t="str">
        <f t="shared" si="32"/>
        <v>NO BID</v>
      </c>
      <c r="CK11" s="171"/>
      <c r="CL11" s="89"/>
      <c r="CM11" s="90" t="str">
        <f t="shared" si="33"/>
        <v/>
      </c>
      <c r="CN11" s="172"/>
      <c r="CO11" s="154" t="str">
        <f t="shared" si="34"/>
        <v>NO BID</v>
      </c>
      <c r="CP11" s="171"/>
      <c r="CQ11" s="89"/>
      <c r="CR11" s="90" t="str">
        <f t="shared" si="35"/>
        <v/>
      </c>
      <c r="CS11" s="172"/>
      <c r="CT11" s="154" t="str">
        <f t="shared" si="36"/>
        <v>NO BID</v>
      </c>
      <c r="CU11" s="171"/>
      <c r="CV11" s="89"/>
      <c r="CW11" s="90" t="str">
        <f t="shared" si="37"/>
        <v/>
      </c>
      <c r="CX11" s="172"/>
      <c r="CY11" s="154" t="str">
        <f t="shared" si="38"/>
        <v>NO BID</v>
      </c>
      <c r="CZ11" s="171"/>
      <c r="DA11" s="89"/>
      <c r="DB11" s="90" t="str">
        <f t="shared" si="39"/>
        <v/>
      </c>
      <c r="DC11" s="172"/>
      <c r="DD11" s="154" t="str">
        <f t="shared" si="40"/>
        <v>NO BID</v>
      </c>
      <c r="DE11" s="171"/>
      <c r="DF11" s="89"/>
      <c r="DG11" s="90" t="str">
        <f t="shared" si="41"/>
        <v/>
      </c>
      <c r="DH11" s="172"/>
      <c r="DI11" s="154" t="str">
        <f t="shared" si="42"/>
        <v>NO BID</v>
      </c>
      <c r="DJ11" s="171"/>
      <c r="DK11" s="89"/>
      <c r="DL11" s="90" t="str">
        <f t="shared" si="43"/>
        <v/>
      </c>
      <c r="DM11" s="172"/>
      <c r="DN11" s="154" t="str">
        <f t="shared" si="44"/>
        <v>NO BID</v>
      </c>
      <c r="DO11" s="171"/>
      <c r="DP11" s="89"/>
      <c r="DQ11" s="90" t="str">
        <f t="shared" si="45"/>
        <v/>
      </c>
      <c r="DR11" s="172"/>
      <c r="DS11" s="154" t="str">
        <f t="shared" si="46"/>
        <v>NO BID</v>
      </c>
      <c r="DT11" s="171"/>
      <c r="DU11" s="89"/>
      <c r="DV11" s="90" t="str">
        <f t="shared" si="47"/>
        <v/>
      </c>
      <c r="DW11" s="172"/>
      <c r="DX11" s="154" t="str">
        <f t="shared" si="48"/>
        <v>NO BID</v>
      </c>
      <c r="DY11" s="171"/>
      <c r="DZ11" s="89"/>
      <c r="EA11" s="90" t="str">
        <f t="shared" si="49"/>
        <v/>
      </c>
      <c r="EB11" s="172"/>
      <c r="EC11" s="154" t="str">
        <f t="shared" si="50"/>
        <v>NO BID</v>
      </c>
      <c r="ED11" s="171"/>
      <c r="EE11" s="89"/>
      <c r="EF11" s="90" t="str">
        <f t="shared" si="51"/>
        <v/>
      </c>
      <c r="EG11" s="172"/>
      <c r="EH11" s="154" t="str">
        <f t="shared" si="52"/>
        <v>NO BID</v>
      </c>
      <c r="EI11" s="171"/>
      <c r="EJ11" s="89"/>
      <c r="EK11" s="90" t="str">
        <f t="shared" si="53"/>
        <v/>
      </c>
      <c r="EL11" s="172"/>
      <c r="EM11" s="154" t="str">
        <f t="shared" si="54"/>
        <v>NO BID</v>
      </c>
      <c r="EN11" s="171"/>
      <c r="EO11" s="89"/>
      <c r="EP11" s="90" t="str">
        <f t="shared" si="55"/>
        <v/>
      </c>
      <c r="EQ11" s="172"/>
      <c r="ER11" s="154" t="str">
        <f t="shared" si="56"/>
        <v>NO BID</v>
      </c>
      <c r="ES11" s="171"/>
      <c r="ET11" s="89"/>
      <c r="EU11" s="90" t="str">
        <f t="shared" si="57"/>
        <v/>
      </c>
      <c r="EV11" s="172"/>
      <c r="EW11" s="154" t="str">
        <f t="shared" si="58"/>
        <v>NO BID</v>
      </c>
      <c r="EX11" s="171"/>
      <c r="EY11" s="89"/>
      <c r="EZ11" s="90" t="str">
        <f t="shared" si="59"/>
        <v/>
      </c>
      <c r="FA11" s="172"/>
      <c r="FB11" s="154" t="str">
        <f t="shared" si="60"/>
        <v>NO BID</v>
      </c>
      <c r="FC11" s="171"/>
      <c r="FD11" s="89"/>
      <c r="FE11" s="90" t="str">
        <f t="shared" si="61"/>
        <v/>
      </c>
      <c r="FF11" s="172"/>
      <c r="FG11" s="154" t="str">
        <f t="shared" si="62"/>
        <v>NO BID</v>
      </c>
      <c r="FH11" s="171"/>
      <c r="FI11" s="89"/>
      <c r="FJ11" s="90" t="str">
        <f t="shared" si="63"/>
        <v/>
      </c>
      <c r="FK11" s="172"/>
      <c r="FL11" s="154" t="str">
        <f t="shared" si="64"/>
        <v>NO BID</v>
      </c>
      <c r="FM11" s="171"/>
      <c r="FN11" s="89"/>
      <c r="FO11" s="90" t="str">
        <f t="shared" si="65"/>
        <v/>
      </c>
      <c r="FP11" s="172"/>
      <c r="FQ11" s="154" t="str">
        <f t="shared" si="66"/>
        <v>NO BID</v>
      </c>
      <c r="FR11" s="174"/>
      <c r="FS11" s="91">
        <v>15.26</v>
      </c>
      <c r="FT11" s="92">
        <f t="shared" si="67"/>
        <v>76.3</v>
      </c>
      <c r="FU11" s="175">
        <f t="shared" si="68"/>
        <v>0</v>
      </c>
      <c r="FV11" s="93" t="str">
        <f t="shared" si="69"/>
        <v/>
      </c>
      <c r="FW11" s="94">
        <f t="shared" si="70"/>
        <v>76.3</v>
      </c>
      <c r="FX11" s="95">
        <f t="shared" si="71"/>
        <v>0</v>
      </c>
      <c r="FY11" s="129" t="str">
        <f t="shared" si="72"/>
        <v>NOT AWARDED</v>
      </c>
      <c r="FZ11" s="130">
        <f t="shared" si="73"/>
        <v>0</v>
      </c>
      <c r="GA11" s="129" t="str">
        <f t="shared" si="74"/>
        <v>VENDOR 09</v>
      </c>
      <c r="GB11" s="176"/>
      <c r="GC11" s="177"/>
      <c r="GD11" s="96"/>
      <c r="GE11" s="97"/>
    </row>
    <row r="12" spans="1:187" ht="30" customHeight="1" thickTop="1" thickBot="1" x14ac:dyDescent="0.4">
      <c r="A12" s="162">
        <v>8</v>
      </c>
      <c r="B12" s="163">
        <v>4</v>
      </c>
      <c r="C12" s="164">
        <v>9781484763803</v>
      </c>
      <c r="D12" s="165" t="s">
        <v>105</v>
      </c>
      <c r="E12" s="165" t="s">
        <v>814</v>
      </c>
      <c r="F12" s="165" t="s">
        <v>1479</v>
      </c>
      <c r="G12" s="166" t="s">
        <v>1414</v>
      </c>
      <c r="H12" s="166" t="s">
        <v>1422</v>
      </c>
      <c r="I12" s="167"/>
      <c r="J12" s="229">
        <f t="shared" si="75"/>
        <v>4</v>
      </c>
      <c r="K12" s="228"/>
      <c r="L12" s="99" t="str">
        <f t="shared" si="0"/>
        <v/>
      </c>
      <c r="M12" s="241"/>
      <c r="N12" s="179"/>
      <c r="O12" s="169" t="str">
        <f t="shared" si="1"/>
        <v>VENDOR 09</v>
      </c>
      <c r="P12" s="149">
        <v>241360</v>
      </c>
      <c r="Q12" s="149">
        <f t="shared" si="2"/>
        <v>0</v>
      </c>
      <c r="R12" s="170" t="str">
        <f t="shared" si="3"/>
        <v xml:space="preserve">, </v>
      </c>
      <c r="S12" s="170" t="str">
        <f t="shared" si="4"/>
        <v>NO BID</v>
      </c>
      <c r="T12" s="87">
        <f t="shared" si="5"/>
        <v>0</v>
      </c>
      <c r="U12" s="88" t="str">
        <f t="shared" si="6"/>
        <v>NOT AWARDED</v>
      </c>
      <c r="V12" s="167"/>
      <c r="W12" s="171"/>
      <c r="X12" s="89"/>
      <c r="Y12" s="90"/>
      <c r="Z12" s="172" t="str">
        <f t="shared" si="7"/>
        <v/>
      </c>
      <c r="AA12" s="154" t="str">
        <f t="shared" si="8"/>
        <v>NO BID</v>
      </c>
      <c r="AB12" s="171"/>
      <c r="AC12" s="89"/>
      <c r="AD12" s="90"/>
      <c r="AE12" s="172" t="str">
        <f t="shared" si="9"/>
        <v/>
      </c>
      <c r="AF12" s="154" t="str">
        <f t="shared" si="10"/>
        <v>NO BID</v>
      </c>
      <c r="AG12" s="171"/>
      <c r="AH12" s="89"/>
      <c r="AI12" s="90"/>
      <c r="AJ12" s="172" t="str">
        <f t="shared" si="11"/>
        <v/>
      </c>
      <c r="AK12" s="154" t="str">
        <f t="shared" si="12"/>
        <v>NO BID</v>
      </c>
      <c r="AL12" s="171"/>
      <c r="AM12" s="89"/>
      <c r="AN12" s="90"/>
      <c r="AO12" s="172" t="str">
        <f t="shared" si="13"/>
        <v/>
      </c>
      <c r="AP12" s="154" t="str">
        <f t="shared" si="14"/>
        <v>NO BID</v>
      </c>
      <c r="AQ12" s="171"/>
      <c r="AR12" s="89"/>
      <c r="AS12" s="90"/>
      <c r="AT12" s="172" t="str">
        <f t="shared" si="15"/>
        <v/>
      </c>
      <c r="AU12" s="154" t="str">
        <f t="shared" si="16"/>
        <v>NO BID</v>
      </c>
      <c r="AV12" s="171"/>
      <c r="AW12" s="89"/>
      <c r="AX12" s="90"/>
      <c r="AY12" s="172" t="str">
        <f t="shared" si="17"/>
        <v/>
      </c>
      <c r="AZ12" s="154" t="str">
        <f t="shared" si="18"/>
        <v>NO BID</v>
      </c>
      <c r="BA12" s="171"/>
      <c r="BB12" s="89"/>
      <c r="BC12" s="90"/>
      <c r="BD12" s="172" t="str">
        <f t="shared" si="19"/>
        <v/>
      </c>
      <c r="BE12" s="154" t="str">
        <f t="shared" si="20"/>
        <v>NO BID</v>
      </c>
      <c r="BF12" s="171"/>
      <c r="BG12" s="89"/>
      <c r="BH12" s="90"/>
      <c r="BI12" s="172" t="str">
        <f t="shared" si="21"/>
        <v/>
      </c>
      <c r="BJ12" s="154" t="str">
        <f t="shared" si="22"/>
        <v>NO BID</v>
      </c>
      <c r="BK12" s="171"/>
      <c r="BL12" s="89"/>
      <c r="BM12" s="90"/>
      <c r="BN12" s="172" t="str">
        <f t="shared" si="23"/>
        <v/>
      </c>
      <c r="BO12" s="154" t="str">
        <f t="shared" si="24"/>
        <v>NO BID</v>
      </c>
      <c r="BP12" s="178"/>
      <c r="BQ12" s="171"/>
      <c r="BR12" s="89"/>
      <c r="BS12" s="90" t="str">
        <f t="shared" si="25"/>
        <v/>
      </c>
      <c r="BT12" s="172"/>
      <c r="BU12" s="154" t="str">
        <f t="shared" si="26"/>
        <v>NO BID</v>
      </c>
      <c r="BV12" s="171"/>
      <c r="BW12" s="89"/>
      <c r="BX12" s="90" t="str">
        <f t="shared" si="27"/>
        <v/>
      </c>
      <c r="BY12" s="172"/>
      <c r="BZ12" s="154" t="str">
        <f t="shared" si="28"/>
        <v>NO BID</v>
      </c>
      <c r="CA12" s="171"/>
      <c r="CB12" s="89"/>
      <c r="CC12" s="90" t="str">
        <f t="shared" si="29"/>
        <v/>
      </c>
      <c r="CD12" s="172"/>
      <c r="CE12" s="154" t="str">
        <f t="shared" si="30"/>
        <v>NO BID</v>
      </c>
      <c r="CF12" s="171"/>
      <c r="CG12" s="89"/>
      <c r="CH12" s="90" t="str">
        <f t="shared" si="31"/>
        <v/>
      </c>
      <c r="CI12" s="172"/>
      <c r="CJ12" s="154" t="str">
        <f t="shared" si="32"/>
        <v>NO BID</v>
      </c>
      <c r="CK12" s="171"/>
      <c r="CL12" s="89"/>
      <c r="CM12" s="90" t="str">
        <f t="shared" si="33"/>
        <v/>
      </c>
      <c r="CN12" s="172"/>
      <c r="CO12" s="154" t="str">
        <f t="shared" si="34"/>
        <v>NO BID</v>
      </c>
      <c r="CP12" s="171"/>
      <c r="CQ12" s="89"/>
      <c r="CR12" s="90" t="str">
        <f t="shared" si="35"/>
        <v/>
      </c>
      <c r="CS12" s="172"/>
      <c r="CT12" s="154" t="str">
        <f t="shared" si="36"/>
        <v>NO BID</v>
      </c>
      <c r="CU12" s="171"/>
      <c r="CV12" s="89"/>
      <c r="CW12" s="90" t="str">
        <f t="shared" si="37"/>
        <v/>
      </c>
      <c r="CX12" s="172"/>
      <c r="CY12" s="154" t="str">
        <f t="shared" si="38"/>
        <v>NO BID</v>
      </c>
      <c r="CZ12" s="171"/>
      <c r="DA12" s="89"/>
      <c r="DB12" s="90" t="str">
        <f t="shared" si="39"/>
        <v/>
      </c>
      <c r="DC12" s="172"/>
      <c r="DD12" s="154" t="str">
        <f t="shared" si="40"/>
        <v>NO BID</v>
      </c>
      <c r="DE12" s="171"/>
      <c r="DF12" s="89"/>
      <c r="DG12" s="90" t="str">
        <f t="shared" si="41"/>
        <v/>
      </c>
      <c r="DH12" s="172"/>
      <c r="DI12" s="154" t="str">
        <f t="shared" si="42"/>
        <v>NO BID</v>
      </c>
      <c r="DJ12" s="171"/>
      <c r="DK12" s="89"/>
      <c r="DL12" s="90" t="str">
        <f t="shared" si="43"/>
        <v/>
      </c>
      <c r="DM12" s="172"/>
      <c r="DN12" s="154" t="str">
        <f t="shared" si="44"/>
        <v>NO BID</v>
      </c>
      <c r="DO12" s="171"/>
      <c r="DP12" s="89"/>
      <c r="DQ12" s="90" t="str">
        <f t="shared" si="45"/>
        <v/>
      </c>
      <c r="DR12" s="172"/>
      <c r="DS12" s="154" t="str">
        <f t="shared" si="46"/>
        <v>NO BID</v>
      </c>
      <c r="DT12" s="171"/>
      <c r="DU12" s="89"/>
      <c r="DV12" s="90" t="str">
        <f t="shared" si="47"/>
        <v/>
      </c>
      <c r="DW12" s="172"/>
      <c r="DX12" s="154" t="str">
        <f t="shared" si="48"/>
        <v>NO BID</v>
      </c>
      <c r="DY12" s="171"/>
      <c r="DZ12" s="89"/>
      <c r="EA12" s="90" t="str">
        <f t="shared" si="49"/>
        <v/>
      </c>
      <c r="EB12" s="172"/>
      <c r="EC12" s="154" t="str">
        <f t="shared" si="50"/>
        <v>NO BID</v>
      </c>
      <c r="ED12" s="171"/>
      <c r="EE12" s="89"/>
      <c r="EF12" s="90" t="str">
        <f t="shared" si="51"/>
        <v/>
      </c>
      <c r="EG12" s="172"/>
      <c r="EH12" s="154" t="str">
        <f t="shared" si="52"/>
        <v>NO BID</v>
      </c>
      <c r="EI12" s="171"/>
      <c r="EJ12" s="89"/>
      <c r="EK12" s="90" t="str">
        <f t="shared" si="53"/>
        <v/>
      </c>
      <c r="EL12" s="172"/>
      <c r="EM12" s="154" t="str">
        <f t="shared" si="54"/>
        <v>NO BID</v>
      </c>
      <c r="EN12" s="171"/>
      <c r="EO12" s="89"/>
      <c r="EP12" s="90" t="str">
        <f t="shared" si="55"/>
        <v/>
      </c>
      <c r="EQ12" s="172"/>
      <c r="ER12" s="154" t="str">
        <f t="shared" si="56"/>
        <v>NO BID</v>
      </c>
      <c r="ES12" s="171"/>
      <c r="ET12" s="89"/>
      <c r="EU12" s="90" t="str">
        <f t="shared" si="57"/>
        <v/>
      </c>
      <c r="EV12" s="172"/>
      <c r="EW12" s="154" t="str">
        <f t="shared" si="58"/>
        <v>NO BID</v>
      </c>
      <c r="EX12" s="171"/>
      <c r="EY12" s="89"/>
      <c r="EZ12" s="90" t="str">
        <f t="shared" si="59"/>
        <v/>
      </c>
      <c r="FA12" s="172"/>
      <c r="FB12" s="154" t="str">
        <f t="shared" si="60"/>
        <v>NO BID</v>
      </c>
      <c r="FC12" s="171"/>
      <c r="FD12" s="89"/>
      <c r="FE12" s="90" t="str">
        <f t="shared" si="61"/>
        <v/>
      </c>
      <c r="FF12" s="172"/>
      <c r="FG12" s="154" t="str">
        <f t="shared" si="62"/>
        <v>NO BID</v>
      </c>
      <c r="FH12" s="171"/>
      <c r="FI12" s="89"/>
      <c r="FJ12" s="90" t="str">
        <f t="shared" si="63"/>
        <v/>
      </c>
      <c r="FK12" s="172"/>
      <c r="FL12" s="154" t="str">
        <f t="shared" si="64"/>
        <v>NO BID</v>
      </c>
      <c r="FM12" s="171"/>
      <c r="FN12" s="89"/>
      <c r="FO12" s="90" t="str">
        <f t="shared" si="65"/>
        <v/>
      </c>
      <c r="FP12" s="172"/>
      <c r="FQ12" s="154" t="str">
        <f t="shared" si="66"/>
        <v>NO BID</v>
      </c>
      <c r="FR12" s="167"/>
      <c r="FS12" s="91">
        <v>13.2</v>
      </c>
      <c r="FT12" s="92">
        <f t="shared" si="67"/>
        <v>52.8</v>
      </c>
      <c r="FU12" s="175">
        <f t="shared" si="68"/>
        <v>0</v>
      </c>
      <c r="FV12" s="93" t="str">
        <f t="shared" si="69"/>
        <v/>
      </c>
      <c r="FW12" s="94">
        <f t="shared" si="70"/>
        <v>52.8</v>
      </c>
      <c r="FX12" s="95">
        <f t="shared" si="71"/>
        <v>0</v>
      </c>
      <c r="FY12" s="129" t="str">
        <f t="shared" si="72"/>
        <v>NOT AWARDED</v>
      </c>
      <c r="FZ12" s="130">
        <f t="shared" si="73"/>
        <v>0</v>
      </c>
      <c r="GA12" s="129" t="str">
        <f t="shared" si="74"/>
        <v>VENDOR 09</v>
      </c>
      <c r="GB12" s="176"/>
      <c r="GC12" s="177"/>
      <c r="GD12" s="96"/>
      <c r="GE12" s="97"/>
    </row>
    <row r="13" spans="1:187" ht="30" customHeight="1" thickTop="1" thickBot="1" x14ac:dyDescent="0.4">
      <c r="A13" s="162">
        <v>9</v>
      </c>
      <c r="B13" s="180">
        <v>2</v>
      </c>
      <c r="C13" s="181">
        <v>9781250767080</v>
      </c>
      <c r="D13" s="182" t="s">
        <v>107</v>
      </c>
      <c r="E13" s="182" t="s">
        <v>816</v>
      </c>
      <c r="F13" s="182" t="s">
        <v>1479</v>
      </c>
      <c r="G13" s="183" t="s">
        <v>1414</v>
      </c>
      <c r="H13" s="183" t="s">
        <v>1425</v>
      </c>
      <c r="I13" s="167"/>
      <c r="J13" s="230">
        <f t="shared" si="75"/>
        <v>2</v>
      </c>
      <c r="K13" s="231"/>
      <c r="L13" s="99" t="str">
        <f t="shared" si="0"/>
        <v/>
      </c>
      <c r="M13" s="242"/>
      <c r="N13" s="179"/>
      <c r="O13" s="184" t="str">
        <f t="shared" si="1"/>
        <v>VENDOR 09</v>
      </c>
      <c r="P13" s="149">
        <v>241364</v>
      </c>
      <c r="Q13" s="149">
        <f t="shared" si="2"/>
        <v>0</v>
      </c>
      <c r="R13" s="185" t="str">
        <f t="shared" si="3"/>
        <v xml:space="preserve">, </v>
      </c>
      <c r="S13" s="185" t="str">
        <f t="shared" si="4"/>
        <v>NO BID</v>
      </c>
      <c r="T13" s="111">
        <f t="shared" si="5"/>
        <v>0</v>
      </c>
      <c r="U13" s="112" t="str">
        <f t="shared" si="6"/>
        <v>NOT AWARDED</v>
      </c>
      <c r="V13" s="186"/>
      <c r="W13" s="187"/>
      <c r="X13" s="113"/>
      <c r="Y13" s="114"/>
      <c r="Z13" s="188" t="str">
        <f t="shared" si="7"/>
        <v/>
      </c>
      <c r="AA13" s="154" t="str">
        <f t="shared" si="8"/>
        <v>NO BID</v>
      </c>
      <c r="AB13" s="187"/>
      <c r="AC13" s="113"/>
      <c r="AD13" s="114"/>
      <c r="AE13" s="188" t="str">
        <f t="shared" si="9"/>
        <v/>
      </c>
      <c r="AF13" s="154" t="str">
        <f t="shared" si="10"/>
        <v>NO BID</v>
      </c>
      <c r="AG13" s="187"/>
      <c r="AH13" s="113"/>
      <c r="AI13" s="114"/>
      <c r="AJ13" s="188" t="str">
        <f t="shared" si="11"/>
        <v/>
      </c>
      <c r="AK13" s="154" t="str">
        <f t="shared" si="12"/>
        <v>NO BID</v>
      </c>
      <c r="AL13" s="187"/>
      <c r="AM13" s="113"/>
      <c r="AN13" s="114"/>
      <c r="AO13" s="188" t="str">
        <f t="shared" si="13"/>
        <v/>
      </c>
      <c r="AP13" s="154" t="str">
        <f t="shared" si="14"/>
        <v>NO BID</v>
      </c>
      <c r="AQ13" s="187"/>
      <c r="AR13" s="113"/>
      <c r="AS13" s="114"/>
      <c r="AT13" s="188" t="str">
        <f t="shared" si="15"/>
        <v/>
      </c>
      <c r="AU13" s="154" t="str">
        <f t="shared" si="16"/>
        <v>NO BID</v>
      </c>
      <c r="AV13" s="187"/>
      <c r="AW13" s="113"/>
      <c r="AX13" s="114"/>
      <c r="AY13" s="188" t="str">
        <f t="shared" si="17"/>
        <v/>
      </c>
      <c r="AZ13" s="154" t="str">
        <f t="shared" si="18"/>
        <v>NO BID</v>
      </c>
      <c r="BA13" s="187"/>
      <c r="BB13" s="113"/>
      <c r="BC13" s="114"/>
      <c r="BD13" s="188" t="str">
        <f t="shared" si="19"/>
        <v/>
      </c>
      <c r="BE13" s="189" t="s">
        <v>75</v>
      </c>
      <c r="BF13" s="187"/>
      <c r="BG13" s="113"/>
      <c r="BH13" s="114"/>
      <c r="BI13" s="188" t="str">
        <f t="shared" si="21"/>
        <v/>
      </c>
      <c r="BJ13" s="189" t="str">
        <f t="shared" si="22"/>
        <v>NO BID</v>
      </c>
      <c r="BK13" s="187"/>
      <c r="BL13" s="113"/>
      <c r="BM13" s="114"/>
      <c r="BN13" s="188" t="str">
        <f t="shared" si="23"/>
        <v/>
      </c>
      <c r="BO13" s="154" t="str">
        <f t="shared" si="24"/>
        <v>NO BID</v>
      </c>
      <c r="BP13" s="190"/>
      <c r="BQ13" s="187"/>
      <c r="BR13" s="113"/>
      <c r="BS13" s="114" t="str">
        <f t="shared" si="25"/>
        <v/>
      </c>
      <c r="BT13" s="188"/>
      <c r="BU13" s="189" t="str">
        <f t="shared" si="26"/>
        <v>NO BID</v>
      </c>
      <c r="BV13" s="187"/>
      <c r="BW13" s="113"/>
      <c r="BX13" s="114" t="str">
        <f t="shared" si="27"/>
        <v/>
      </c>
      <c r="BY13" s="188"/>
      <c r="BZ13" s="189" t="str">
        <f t="shared" si="28"/>
        <v>NO BID</v>
      </c>
      <c r="CA13" s="187"/>
      <c r="CB13" s="113"/>
      <c r="CC13" s="114" t="str">
        <f t="shared" si="29"/>
        <v/>
      </c>
      <c r="CD13" s="188"/>
      <c r="CE13" s="189" t="str">
        <f t="shared" si="30"/>
        <v>NO BID</v>
      </c>
      <c r="CF13" s="187"/>
      <c r="CG13" s="113"/>
      <c r="CH13" s="114" t="str">
        <f t="shared" si="31"/>
        <v/>
      </c>
      <c r="CI13" s="188"/>
      <c r="CJ13" s="189" t="str">
        <f t="shared" si="32"/>
        <v>NO BID</v>
      </c>
      <c r="CK13" s="187"/>
      <c r="CL13" s="113"/>
      <c r="CM13" s="114" t="str">
        <f t="shared" si="33"/>
        <v/>
      </c>
      <c r="CN13" s="188"/>
      <c r="CO13" s="189" t="str">
        <f t="shared" si="34"/>
        <v>NO BID</v>
      </c>
      <c r="CP13" s="187"/>
      <c r="CQ13" s="113"/>
      <c r="CR13" s="114" t="str">
        <f t="shared" si="35"/>
        <v/>
      </c>
      <c r="CS13" s="188"/>
      <c r="CT13" s="189" t="str">
        <f t="shared" si="36"/>
        <v>NO BID</v>
      </c>
      <c r="CU13" s="187"/>
      <c r="CV13" s="113"/>
      <c r="CW13" s="114" t="str">
        <f t="shared" si="37"/>
        <v/>
      </c>
      <c r="CX13" s="188"/>
      <c r="CY13" s="189" t="str">
        <f t="shared" si="38"/>
        <v>NO BID</v>
      </c>
      <c r="CZ13" s="187"/>
      <c r="DA13" s="113"/>
      <c r="DB13" s="114" t="str">
        <f t="shared" si="39"/>
        <v/>
      </c>
      <c r="DC13" s="188"/>
      <c r="DD13" s="189" t="str">
        <f t="shared" si="40"/>
        <v>NO BID</v>
      </c>
      <c r="DE13" s="187"/>
      <c r="DF13" s="113"/>
      <c r="DG13" s="114" t="str">
        <f t="shared" si="41"/>
        <v/>
      </c>
      <c r="DH13" s="188"/>
      <c r="DI13" s="189" t="str">
        <f t="shared" si="42"/>
        <v>NO BID</v>
      </c>
      <c r="DJ13" s="187"/>
      <c r="DK13" s="113"/>
      <c r="DL13" s="114" t="str">
        <f t="shared" si="43"/>
        <v/>
      </c>
      <c r="DM13" s="188"/>
      <c r="DN13" s="189" t="str">
        <f t="shared" si="44"/>
        <v>NO BID</v>
      </c>
      <c r="DO13" s="187"/>
      <c r="DP13" s="113"/>
      <c r="DQ13" s="114" t="str">
        <f t="shared" si="45"/>
        <v/>
      </c>
      <c r="DR13" s="188"/>
      <c r="DS13" s="189" t="str">
        <f t="shared" si="46"/>
        <v>NO BID</v>
      </c>
      <c r="DT13" s="187"/>
      <c r="DU13" s="113"/>
      <c r="DV13" s="114" t="str">
        <f t="shared" si="47"/>
        <v/>
      </c>
      <c r="DW13" s="188"/>
      <c r="DX13" s="189" t="str">
        <f t="shared" si="48"/>
        <v>NO BID</v>
      </c>
      <c r="DY13" s="187"/>
      <c r="DZ13" s="113"/>
      <c r="EA13" s="114" t="str">
        <f t="shared" si="49"/>
        <v/>
      </c>
      <c r="EB13" s="188"/>
      <c r="EC13" s="189" t="str">
        <f t="shared" si="50"/>
        <v>NO BID</v>
      </c>
      <c r="ED13" s="187"/>
      <c r="EE13" s="113"/>
      <c r="EF13" s="114" t="str">
        <f t="shared" si="51"/>
        <v/>
      </c>
      <c r="EG13" s="188"/>
      <c r="EH13" s="189" t="str">
        <f t="shared" si="52"/>
        <v>NO BID</v>
      </c>
      <c r="EI13" s="187"/>
      <c r="EJ13" s="113"/>
      <c r="EK13" s="114" t="str">
        <f t="shared" si="53"/>
        <v/>
      </c>
      <c r="EL13" s="188"/>
      <c r="EM13" s="189" t="str">
        <f t="shared" si="54"/>
        <v>NO BID</v>
      </c>
      <c r="EN13" s="187"/>
      <c r="EO13" s="113"/>
      <c r="EP13" s="114" t="str">
        <f t="shared" si="55"/>
        <v/>
      </c>
      <c r="EQ13" s="188"/>
      <c r="ER13" s="189" t="str">
        <f t="shared" si="56"/>
        <v>NO BID</v>
      </c>
      <c r="ES13" s="187"/>
      <c r="ET13" s="113"/>
      <c r="EU13" s="114" t="str">
        <f t="shared" si="57"/>
        <v/>
      </c>
      <c r="EV13" s="188"/>
      <c r="EW13" s="189" t="str">
        <f t="shared" si="58"/>
        <v>NO BID</v>
      </c>
      <c r="EX13" s="187"/>
      <c r="EY13" s="113"/>
      <c r="EZ13" s="114" t="str">
        <f t="shared" si="59"/>
        <v/>
      </c>
      <c r="FA13" s="188"/>
      <c r="FB13" s="189" t="str">
        <f t="shared" si="60"/>
        <v>NO BID</v>
      </c>
      <c r="FC13" s="187"/>
      <c r="FD13" s="113"/>
      <c r="FE13" s="114" t="str">
        <f t="shared" si="61"/>
        <v/>
      </c>
      <c r="FF13" s="188"/>
      <c r="FG13" s="189" t="str">
        <f t="shared" si="62"/>
        <v>NO BID</v>
      </c>
      <c r="FH13" s="187"/>
      <c r="FI13" s="113"/>
      <c r="FJ13" s="114" t="str">
        <f t="shared" si="63"/>
        <v/>
      </c>
      <c r="FK13" s="188"/>
      <c r="FL13" s="189" t="str">
        <f t="shared" si="64"/>
        <v>NO BID</v>
      </c>
      <c r="FM13" s="187"/>
      <c r="FN13" s="113"/>
      <c r="FO13" s="114" t="str">
        <f t="shared" si="65"/>
        <v/>
      </c>
      <c r="FP13" s="188"/>
      <c r="FQ13" s="189" t="str">
        <f t="shared" si="66"/>
        <v>NO BID</v>
      </c>
      <c r="FR13" s="191"/>
      <c r="FS13" s="91">
        <v>11.77</v>
      </c>
      <c r="FT13" s="92">
        <f t="shared" si="67"/>
        <v>23.54</v>
      </c>
      <c r="FU13" s="175">
        <f t="shared" si="68"/>
        <v>0</v>
      </c>
      <c r="FV13" s="93" t="str">
        <f t="shared" si="69"/>
        <v/>
      </c>
      <c r="FW13" s="94">
        <f t="shared" si="70"/>
        <v>23.54</v>
      </c>
      <c r="FX13" s="95">
        <f t="shared" si="71"/>
        <v>0</v>
      </c>
      <c r="FY13" s="129" t="str">
        <f t="shared" si="72"/>
        <v>NOT AWARDED</v>
      </c>
      <c r="FZ13" s="130">
        <f t="shared" si="73"/>
        <v>0</v>
      </c>
      <c r="GA13" s="129" t="str">
        <f t="shared" si="74"/>
        <v>VENDOR 09</v>
      </c>
      <c r="GB13" s="176"/>
      <c r="GC13" s="177"/>
      <c r="GD13" s="96"/>
      <c r="GE13" s="97"/>
    </row>
    <row r="14" spans="1:187" ht="30" customHeight="1" thickTop="1" thickBot="1" x14ac:dyDescent="0.4">
      <c r="A14" s="162">
        <v>10</v>
      </c>
      <c r="B14" s="192">
        <v>3</v>
      </c>
      <c r="C14" s="181">
        <v>9781250146687</v>
      </c>
      <c r="D14" s="182" t="s">
        <v>108</v>
      </c>
      <c r="E14" s="182" t="s">
        <v>817</v>
      </c>
      <c r="F14" s="182" t="s">
        <v>1479</v>
      </c>
      <c r="G14" s="183" t="s">
        <v>1414</v>
      </c>
      <c r="H14" s="183" t="s">
        <v>1417</v>
      </c>
      <c r="I14" s="167"/>
      <c r="J14" s="230">
        <f t="shared" si="75"/>
        <v>3</v>
      </c>
      <c r="K14" s="231"/>
      <c r="L14" s="99" t="str">
        <f t="shared" si="0"/>
        <v/>
      </c>
      <c r="M14" s="242"/>
      <c r="N14" s="168"/>
      <c r="O14" s="184" t="str">
        <f t="shared" si="1"/>
        <v>VENDOR 09</v>
      </c>
      <c r="P14" s="149">
        <v>241360</v>
      </c>
      <c r="Q14" s="149">
        <f t="shared" si="2"/>
        <v>0</v>
      </c>
      <c r="R14" s="185" t="str">
        <f t="shared" si="3"/>
        <v xml:space="preserve">, </v>
      </c>
      <c r="S14" s="185" t="str">
        <f t="shared" si="4"/>
        <v>NO BID</v>
      </c>
      <c r="T14" s="111">
        <f t="shared" si="5"/>
        <v>0</v>
      </c>
      <c r="U14" s="112" t="str">
        <f t="shared" si="6"/>
        <v>NOT AWARDED</v>
      </c>
      <c r="V14" s="167"/>
      <c r="W14" s="187"/>
      <c r="X14" s="113"/>
      <c r="Y14" s="114"/>
      <c r="Z14" s="188" t="str">
        <f t="shared" si="7"/>
        <v/>
      </c>
      <c r="AA14" s="154" t="str">
        <f t="shared" si="8"/>
        <v>NO BID</v>
      </c>
      <c r="AB14" s="187"/>
      <c r="AC14" s="113"/>
      <c r="AD14" s="114"/>
      <c r="AE14" s="188" t="str">
        <f t="shared" si="9"/>
        <v/>
      </c>
      <c r="AF14" s="154" t="str">
        <f t="shared" si="10"/>
        <v>NO BID</v>
      </c>
      <c r="AG14" s="187"/>
      <c r="AH14" s="113"/>
      <c r="AI14" s="114"/>
      <c r="AJ14" s="188" t="str">
        <f t="shared" si="11"/>
        <v/>
      </c>
      <c r="AK14" s="154" t="str">
        <f t="shared" si="12"/>
        <v>NO BID</v>
      </c>
      <c r="AL14" s="187"/>
      <c r="AM14" s="113"/>
      <c r="AN14" s="114"/>
      <c r="AO14" s="188" t="str">
        <f t="shared" si="13"/>
        <v/>
      </c>
      <c r="AP14" s="154" t="str">
        <f t="shared" si="14"/>
        <v>NO BID</v>
      </c>
      <c r="AQ14" s="187"/>
      <c r="AR14" s="113"/>
      <c r="AS14" s="114"/>
      <c r="AT14" s="188" t="str">
        <f t="shared" si="15"/>
        <v/>
      </c>
      <c r="AU14" s="154" t="str">
        <f t="shared" si="16"/>
        <v>NO BID</v>
      </c>
      <c r="AV14" s="187"/>
      <c r="AW14" s="113"/>
      <c r="AX14" s="114"/>
      <c r="AY14" s="188" t="str">
        <f t="shared" si="17"/>
        <v/>
      </c>
      <c r="AZ14" s="154" t="str">
        <f t="shared" si="18"/>
        <v>NO BID</v>
      </c>
      <c r="BA14" s="187"/>
      <c r="BB14" s="113"/>
      <c r="BC14" s="114"/>
      <c r="BD14" s="188" t="str">
        <f t="shared" si="19"/>
        <v/>
      </c>
      <c r="BE14" s="189" t="str">
        <f>IF($B14=0,"",IF(ISNUMBER(BB14),"","NO BID"))</f>
        <v>NO BID</v>
      </c>
      <c r="BF14" s="187"/>
      <c r="BG14" s="113"/>
      <c r="BH14" s="114"/>
      <c r="BI14" s="188" t="str">
        <f t="shared" si="21"/>
        <v/>
      </c>
      <c r="BJ14" s="189" t="str">
        <f t="shared" si="22"/>
        <v>NO BID</v>
      </c>
      <c r="BK14" s="187"/>
      <c r="BL14" s="113"/>
      <c r="BM14" s="114"/>
      <c r="BN14" s="188" t="str">
        <f t="shared" si="23"/>
        <v/>
      </c>
      <c r="BO14" s="154" t="str">
        <f t="shared" si="24"/>
        <v>NO BID</v>
      </c>
      <c r="BP14" s="193"/>
      <c r="BQ14" s="187"/>
      <c r="BR14" s="113"/>
      <c r="BS14" s="114" t="str">
        <f t="shared" si="25"/>
        <v/>
      </c>
      <c r="BT14" s="188"/>
      <c r="BU14" s="189" t="str">
        <f t="shared" si="26"/>
        <v>NO BID</v>
      </c>
      <c r="BV14" s="187"/>
      <c r="BW14" s="113"/>
      <c r="BX14" s="114" t="str">
        <f t="shared" si="27"/>
        <v/>
      </c>
      <c r="BY14" s="188"/>
      <c r="BZ14" s="189" t="str">
        <f t="shared" si="28"/>
        <v>NO BID</v>
      </c>
      <c r="CA14" s="187"/>
      <c r="CB14" s="113"/>
      <c r="CC14" s="114" t="str">
        <f t="shared" si="29"/>
        <v/>
      </c>
      <c r="CD14" s="188"/>
      <c r="CE14" s="189" t="str">
        <f t="shared" si="30"/>
        <v>NO BID</v>
      </c>
      <c r="CF14" s="187"/>
      <c r="CG14" s="113"/>
      <c r="CH14" s="114" t="str">
        <f t="shared" si="31"/>
        <v/>
      </c>
      <c r="CI14" s="188"/>
      <c r="CJ14" s="189" t="str">
        <f t="shared" si="32"/>
        <v>NO BID</v>
      </c>
      <c r="CK14" s="187"/>
      <c r="CL14" s="113"/>
      <c r="CM14" s="114" t="str">
        <f t="shared" si="33"/>
        <v/>
      </c>
      <c r="CN14" s="188"/>
      <c r="CO14" s="189" t="str">
        <f t="shared" si="34"/>
        <v>NO BID</v>
      </c>
      <c r="CP14" s="187"/>
      <c r="CQ14" s="113"/>
      <c r="CR14" s="114" t="str">
        <f t="shared" si="35"/>
        <v/>
      </c>
      <c r="CS14" s="188"/>
      <c r="CT14" s="189" t="str">
        <f t="shared" si="36"/>
        <v>NO BID</v>
      </c>
      <c r="CU14" s="187"/>
      <c r="CV14" s="113"/>
      <c r="CW14" s="114" t="str">
        <f t="shared" si="37"/>
        <v/>
      </c>
      <c r="CX14" s="188"/>
      <c r="CY14" s="189" t="str">
        <f t="shared" si="38"/>
        <v>NO BID</v>
      </c>
      <c r="CZ14" s="187"/>
      <c r="DA14" s="113"/>
      <c r="DB14" s="114" t="str">
        <f t="shared" si="39"/>
        <v/>
      </c>
      <c r="DC14" s="188"/>
      <c r="DD14" s="189" t="str">
        <f t="shared" si="40"/>
        <v>NO BID</v>
      </c>
      <c r="DE14" s="187"/>
      <c r="DF14" s="113"/>
      <c r="DG14" s="114" t="str">
        <f t="shared" si="41"/>
        <v/>
      </c>
      <c r="DH14" s="188"/>
      <c r="DI14" s="189" t="str">
        <f t="shared" si="42"/>
        <v>NO BID</v>
      </c>
      <c r="DJ14" s="187"/>
      <c r="DK14" s="113"/>
      <c r="DL14" s="114" t="str">
        <f t="shared" si="43"/>
        <v/>
      </c>
      <c r="DM14" s="188"/>
      <c r="DN14" s="189" t="str">
        <f t="shared" si="44"/>
        <v>NO BID</v>
      </c>
      <c r="DO14" s="187"/>
      <c r="DP14" s="113"/>
      <c r="DQ14" s="114" t="str">
        <f t="shared" si="45"/>
        <v/>
      </c>
      <c r="DR14" s="188"/>
      <c r="DS14" s="189" t="str">
        <f t="shared" si="46"/>
        <v>NO BID</v>
      </c>
      <c r="DT14" s="187"/>
      <c r="DU14" s="113"/>
      <c r="DV14" s="114" t="str">
        <f t="shared" si="47"/>
        <v/>
      </c>
      <c r="DW14" s="188"/>
      <c r="DX14" s="189" t="str">
        <f t="shared" si="48"/>
        <v>NO BID</v>
      </c>
      <c r="DY14" s="187"/>
      <c r="DZ14" s="113"/>
      <c r="EA14" s="114" t="str">
        <f t="shared" si="49"/>
        <v/>
      </c>
      <c r="EB14" s="188"/>
      <c r="EC14" s="189" t="str">
        <f t="shared" si="50"/>
        <v>NO BID</v>
      </c>
      <c r="ED14" s="187"/>
      <c r="EE14" s="113"/>
      <c r="EF14" s="114" t="str">
        <f t="shared" si="51"/>
        <v/>
      </c>
      <c r="EG14" s="188"/>
      <c r="EH14" s="189" t="str">
        <f t="shared" si="52"/>
        <v>NO BID</v>
      </c>
      <c r="EI14" s="187"/>
      <c r="EJ14" s="113"/>
      <c r="EK14" s="114" t="str">
        <f t="shared" si="53"/>
        <v/>
      </c>
      <c r="EL14" s="188"/>
      <c r="EM14" s="189" t="str">
        <f t="shared" si="54"/>
        <v>NO BID</v>
      </c>
      <c r="EN14" s="187"/>
      <c r="EO14" s="113"/>
      <c r="EP14" s="114" t="str">
        <f t="shared" si="55"/>
        <v/>
      </c>
      <c r="EQ14" s="188"/>
      <c r="ER14" s="189" t="str">
        <f t="shared" si="56"/>
        <v>NO BID</v>
      </c>
      <c r="ES14" s="187"/>
      <c r="ET14" s="113"/>
      <c r="EU14" s="114" t="str">
        <f t="shared" si="57"/>
        <v/>
      </c>
      <c r="EV14" s="188"/>
      <c r="EW14" s="189" t="str">
        <f t="shared" si="58"/>
        <v>NO BID</v>
      </c>
      <c r="EX14" s="187"/>
      <c r="EY14" s="113"/>
      <c r="EZ14" s="114" t="str">
        <f t="shared" si="59"/>
        <v/>
      </c>
      <c r="FA14" s="188"/>
      <c r="FB14" s="189" t="str">
        <f t="shared" si="60"/>
        <v>NO BID</v>
      </c>
      <c r="FC14" s="187"/>
      <c r="FD14" s="113"/>
      <c r="FE14" s="114" t="str">
        <f t="shared" si="61"/>
        <v/>
      </c>
      <c r="FF14" s="188"/>
      <c r="FG14" s="189" t="str">
        <f t="shared" si="62"/>
        <v>NO BID</v>
      </c>
      <c r="FH14" s="187"/>
      <c r="FI14" s="113"/>
      <c r="FJ14" s="114" t="str">
        <f t="shared" si="63"/>
        <v/>
      </c>
      <c r="FK14" s="188"/>
      <c r="FL14" s="189" t="str">
        <f t="shared" si="64"/>
        <v>NO BID</v>
      </c>
      <c r="FM14" s="187"/>
      <c r="FN14" s="113"/>
      <c r="FO14" s="114" t="str">
        <f t="shared" si="65"/>
        <v/>
      </c>
      <c r="FP14" s="188"/>
      <c r="FQ14" s="189" t="str">
        <f t="shared" si="66"/>
        <v>NO BID</v>
      </c>
      <c r="FR14" s="174"/>
      <c r="FS14" s="115">
        <v>24.98</v>
      </c>
      <c r="FT14" s="116">
        <f t="shared" si="67"/>
        <v>74.94</v>
      </c>
      <c r="FU14" s="175">
        <f t="shared" si="68"/>
        <v>0</v>
      </c>
      <c r="FV14" s="93" t="str">
        <f t="shared" si="69"/>
        <v/>
      </c>
      <c r="FW14" s="94">
        <f t="shared" si="70"/>
        <v>74.94</v>
      </c>
      <c r="FX14" s="95">
        <f t="shared" si="71"/>
        <v>0</v>
      </c>
      <c r="FY14" s="129" t="str">
        <f t="shared" si="72"/>
        <v>NOT AWARDED</v>
      </c>
      <c r="FZ14" s="130">
        <f t="shared" si="73"/>
        <v>0</v>
      </c>
      <c r="GA14" s="129" t="str">
        <f t="shared" si="74"/>
        <v>VENDOR 09</v>
      </c>
      <c r="GB14" s="176"/>
      <c r="GC14" s="177"/>
      <c r="GD14" s="96"/>
      <c r="GE14" s="97"/>
    </row>
    <row r="15" spans="1:187" ht="30" customHeight="1" thickTop="1" thickBot="1" x14ac:dyDescent="0.4">
      <c r="A15" s="141">
        <v>11</v>
      </c>
      <c r="B15" s="194">
        <v>5</v>
      </c>
      <c r="C15" s="164">
        <v>9781645678885</v>
      </c>
      <c r="D15" s="165" t="s">
        <v>109</v>
      </c>
      <c r="E15" s="165" t="s">
        <v>818</v>
      </c>
      <c r="F15" s="165" t="s">
        <v>1479</v>
      </c>
      <c r="G15" s="166" t="s">
        <v>1414</v>
      </c>
      <c r="H15" s="166" t="s">
        <v>1426</v>
      </c>
      <c r="I15" s="167"/>
      <c r="J15" s="227">
        <f t="shared" si="75"/>
        <v>5</v>
      </c>
      <c r="K15" s="228"/>
      <c r="L15" s="99" t="str">
        <f t="shared" si="0"/>
        <v/>
      </c>
      <c r="M15" s="241"/>
      <c r="N15" s="168"/>
      <c r="O15" s="169" t="str">
        <f t="shared" si="1"/>
        <v>VENDOR 09</v>
      </c>
      <c r="P15" s="149">
        <v>241360</v>
      </c>
      <c r="Q15" s="149">
        <f t="shared" si="2"/>
        <v>0</v>
      </c>
      <c r="R15" s="170" t="str">
        <f t="shared" si="3"/>
        <v xml:space="preserve">, </v>
      </c>
      <c r="S15" s="170" t="str">
        <f t="shared" si="4"/>
        <v>NO BID</v>
      </c>
      <c r="T15" s="87">
        <f t="shared" si="5"/>
        <v>0</v>
      </c>
      <c r="U15" s="88" t="str">
        <f t="shared" si="6"/>
        <v>NOT AWARDED</v>
      </c>
      <c r="V15" s="167"/>
      <c r="W15" s="171"/>
      <c r="X15" s="89"/>
      <c r="Y15" s="90"/>
      <c r="Z15" s="172" t="str">
        <f t="shared" si="7"/>
        <v/>
      </c>
      <c r="AA15" s="154" t="str">
        <f t="shared" si="8"/>
        <v>NO BID</v>
      </c>
      <c r="AB15" s="171"/>
      <c r="AC15" s="89"/>
      <c r="AD15" s="90"/>
      <c r="AE15" s="172" t="str">
        <f t="shared" si="9"/>
        <v/>
      </c>
      <c r="AF15" s="154" t="str">
        <f t="shared" si="10"/>
        <v>NO BID</v>
      </c>
      <c r="AG15" s="171"/>
      <c r="AH15" s="89"/>
      <c r="AI15" s="90"/>
      <c r="AJ15" s="172" t="str">
        <f t="shared" si="11"/>
        <v/>
      </c>
      <c r="AK15" s="154" t="str">
        <f t="shared" si="12"/>
        <v>NO BID</v>
      </c>
      <c r="AL15" s="171"/>
      <c r="AM15" s="89"/>
      <c r="AN15" s="90"/>
      <c r="AO15" s="172" t="str">
        <f t="shared" si="13"/>
        <v/>
      </c>
      <c r="AP15" s="154" t="str">
        <f t="shared" si="14"/>
        <v>NO BID</v>
      </c>
      <c r="AQ15" s="171"/>
      <c r="AR15" s="89"/>
      <c r="AS15" s="90"/>
      <c r="AT15" s="172" t="str">
        <f t="shared" si="15"/>
        <v/>
      </c>
      <c r="AU15" s="154" t="str">
        <f t="shared" si="16"/>
        <v>NO BID</v>
      </c>
      <c r="AV15" s="171"/>
      <c r="AW15" s="89"/>
      <c r="AX15" s="90"/>
      <c r="AY15" s="172" t="str">
        <f t="shared" si="17"/>
        <v/>
      </c>
      <c r="AZ15" s="154" t="str">
        <f t="shared" si="18"/>
        <v>NO BID</v>
      </c>
      <c r="BA15" s="171"/>
      <c r="BB15" s="89"/>
      <c r="BC15" s="90"/>
      <c r="BD15" s="172" t="str">
        <f t="shared" si="19"/>
        <v/>
      </c>
      <c r="BE15" s="154" t="str">
        <f>IF($B15=0,"",IF(ISNUMBER(BB15),"","NO BID"))</f>
        <v>NO BID</v>
      </c>
      <c r="BF15" s="171"/>
      <c r="BG15" s="89"/>
      <c r="BH15" s="90"/>
      <c r="BI15" s="172" t="str">
        <f t="shared" si="21"/>
        <v/>
      </c>
      <c r="BJ15" s="154" t="str">
        <f t="shared" si="22"/>
        <v>NO BID</v>
      </c>
      <c r="BK15" s="171"/>
      <c r="BL15" s="89"/>
      <c r="BM15" s="90"/>
      <c r="BN15" s="172" t="str">
        <f t="shared" si="23"/>
        <v/>
      </c>
      <c r="BO15" s="154" t="str">
        <f t="shared" si="24"/>
        <v>NO BID</v>
      </c>
      <c r="BP15" s="173"/>
      <c r="BQ15" s="171"/>
      <c r="BR15" s="89"/>
      <c r="BS15" s="90" t="str">
        <f t="shared" si="25"/>
        <v/>
      </c>
      <c r="BT15" s="172"/>
      <c r="BU15" s="154" t="str">
        <f t="shared" si="26"/>
        <v>NO BID</v>
      </c>
      <c r="BV15" s="171"/>
      <c r="BW15" s="89"/>
      <c r="BX15" s="90" t="str">
        <f t="shared" si="27"/>
        <v/>
      </c>
      <c r="BY15" s="172"/>
      <c r="BZ15" s="154" t="str">
        <f t="shared" si="28"/>
        <v>NO BID</v>
      </c>
      <c r="CA15" s="171"/>
      <c r="CB15" s="89"/>
      <c r="CC15" s="90" t="str">
        <f t="shared" si="29"/>
        <v/>
      </c>
      <c r="CD15" s="172"/>
      <c r="CE15" s="154" t="str">
        <f t="shared" si="30"/>
        <v>NO BID</v>
      </c>
      <c r="CF15" s="171"/>
      <c r="CG15" s="89"/>
      <c r="CH15" s="90" t="str">
        <f t="shared" si="31"/>
        <v/>
      </c>
      <c r="CI15" s="172"/>
      <c r="CJ15" s="154" t="str">
        <f t="shared" si="32"/>
        <v>NO BID</v>
      </c>
      <c r="CK15" s="171"/>
      <c r="CL15" s="89"/>
      <c r="CM15" s="90" t="str">
        <f t="shared" si="33"/>
        <v/>
      </c>
      <c r="CN15" s="172"/>
      <c r="CO15" s="154" t="str">
        <f t="shared" si="34"/>
        <v>NO BID</v>
      </c>
      <c r="CP15" s="171"/>
      <c r="CQ15" s="89"/>
      <c r="CR15" s="90" t="str">
        <f t="shared" si="35"/>
        <v/>
      </c>
      <c r="CS15" s="172"/>
      <c r="CT15" s="154" t="str">
        <f t="shared" si="36"/>
        <v>NO BID</v>
      </c>
      <c r="CU15" s="171"/>
      <c r="CV15" s="89"/>
      <c r="CW15" s="90" t="str">
        <f t="shared" si="37"/>
        <v/>
      </c>
      <c r="CX15" s="172"/>
      <c r="CY15" s="154" t="str">
        <f t="shared" si="38"/>
        <v>NO BID</v>
      </c>
      <c r="CZ15" s="171"/>
      <c r="DA15" s="89"/>
      <c r="DB15" s="90" t="str">
        <f t="shared" si="39"/>
        <v/>
      </c>
      <c r="DC15" s="172"/>
      <c r="DD15" s="154" t="str">
        <f t="shared" si="40"/>
        <v>NO BID</v>
      </c>
      <c r="DE15" s="171"/>
      <c r="DF15" s="89"/>
      <c r="DG15" s="90" t="str">
        <f t="shared" si="41"/>
        <v/>
      </c>
      <c r="DH15" s="172"/>
      <c r="DI15" s="154" t="str">
        <f t="shared" si="42"/>
        <v>NO BID</v>
      </c>
      <c r="DJ15" s="171"/>
      <c r="DK15" s="89"/>
      <c r="DL15" s="90" t="str">
        <f t="shared" si="43"/>
        <v/>
      </c>
      <c r="DM15" s="172"/>
      <c r="DN15" s="154" t="str">
        <f t="shared" si="44"/>
        <v>NO BID</v>
      </c>
      <c r="DO15" s="171"/>
      <c r="DP15" s="89"/>
      <c r="DQ15" s="90" t="str">
        <f t="shared" si="45"/>
        <v/>
      </c>
      <c r="DR15" s="172"/>
      <c r="DS15" s="154" t="str">
        <f t="shared" si="46"/>
        <v>NO BID</v>
      </c>
      <c r="DT15" s="171"/>
      <c r="DU15" s="89"/>
      <c r="DV15" s="90" t="str">
        <f t="shared" si="47"/>
        <v/>
      </c>
      <c r="DW15" s="172"/>
      <c r="DX15" s="154" t="str">
        <f t="shared" si="48"/>
        <v>NO BID</v>
      </c>
      <c r="DY15" s="171"/>
      <c r="DZ15" s="89"/>
      <c r="EA15" s="90" t="str">
        <f t="shared" si="49"/>
        <v/>
      </c>
      <c r="EB15" s="172"/>
      <c r="EC15" s="154" t="str">
        <f t="shared" si="50"/>
        <v>NO BID</v>
      </c>
      <c r="ED15" s="171"/>
      <c r="EE15" s="89"/>
      <c r="EF15" s="90" t="str">
        <f t="shared" si="51"/>
        <v/>
      </c>
      <c r="EG15" s="172"/>
      <c r="EH15" s="154" t="str">
        <f t="shared" si="52"/>
        <v>NO BID</v>
      </c>
      <c r="EI15" s="171"/>
      <c r="EJ15" s="89"/>
      <c r="EK15" s="90" t="str">
        <f t="shared" si="53"/>
        <v/>
      </c>
      <c r="EL15" s="172"/>
      <c r="EM15" s="154" t="str">
        <f t="shared" si="54"/>
        <v>NO BID</v>
      </c>
      <c r="EN15" s="171"/>
      <c r="EO15" s="89"/>
      <c r="EP15" s="90" t="str">
        <f t="shared" si="55"/>
        <v/>
      </c>
      <c r="EQ15" s="172"/>
      <c r="ER15" s="154" t="str">
        <f t="shared" si="56"/>
        <v>NO BID</v>
      </c>
      <c r="ES15" s="171"/>
      <c r="ET15" s="89"/>
      <c r="EU15" s="90" t="str">
        <f t="shared" si="57"/>
        <v/>
      </c>
      <c r="EV15" s="172"/>
      <c r="EW15" s="154" t="str">
        <f t="shared" si="58"/>
        <v>NO BID</v>
      </c>
      <c r="EX15" s="171"/>
      <c r="EY15" s="89"/>
      <c r="EZ15" s="90" t="str">
        <f t="shared" si="59"/>
        <v/>
      </c>
      <c r="FA15" s="172"/>
      <c r="FB15" s="154" t="str">
        <f t="shared" si="60"/>
        <v>NO BID</v>
      </c>
      <c r="FC15" s="171"/>
      <c r="FD15" s="89"/>
      <c r="FE15" s="90" t="str">
        <f t="shared" si="61"/>
        <v/>
      </c>
      <c r="FF15" s="172"/>
      <c r="FG15" s="154" t="str">
        <f t="shared" si="62"/>
        <v>NO BID</v>
      </c>
      <c r="FH15" s="171"/>
      <c r="FI15" s="89"/>
      <c r="FJ15" s="90" t="str">
        <f t="shared" si="63"/>
        <v/>
      </c>
      <c r="FK15" s="172"/>
      <c r="FL15" s="154" t="str">
        <f t="shared" si="64"/>
        <v>NO BID</v>
      </c>
      <c r="FM15" s="171"/>
      <c r="FN15" s="89"/>
      <c r="FO15" s="90" t="str">
        <f t="shared" si="65"/>
        <v/>
      </c>
      <c r="FP15" s="172"/>
      <c r="FQ15" s="154" t="str">
        <f t="shared" si="66"/>
        <v>NO BID</v>
      </c>
      <c r="FR15" s="174"/>
      <c r="FS15" s="91">
        <v>18.41</v>
      </c>
      <c r="FT15" s="92">
        <f t="shared" si="67"/>
        <v>92.05</v>
      </c>
      <c r="FU15" s="175">
        <f t="shared" si="68"/>
        <v>0</v>
      </c>
      <c r="FV15" s="93" t="str">
        <f t="shared" si="69"/>
        <v/>
      </c>
      <c r="FW15" s="94">
        <f t="shared" si="70"/>
        <v>92.05</v>
      </c>
      <c r="FX15" s="95">
        <f t="shared" si="71"/>
        <v>0</v>
      </c>
      <c r="FY15" s="129" t="str">
        <f t="shared" si="72"/>
        <v>NOT AWARDED</v>
      </c>
      <c r="FZ15" s="130">
        <f t="shared" si="73"/>
        <v>0</v>
      </c>
      <c r="GA15" s="129" t="str">
        <f t="shared" si="74"/>
        <v>VENDOR 09</v>
      </c>
      <c r="GB15" s="176"/>
      <c r="GC15" s="177"/>
      <c r="GD15" s="96"/>
      <c r="GE15" s="97"/>
    </row>
    <row r="16" spans="1:187" ht="30" customHeight="1" thickTop="1" thickBot="1" x14ac:dyDescent="0.4">
      <c r="A16" s="162">
        <v>12</v>
      </c>
      <c r="B16" s="194">
        <v>5</v>
      </c>
      <c r="C16" s="164">
        <v>9780002007023</v>
      </c>
      <c r="D16" s="165" t="s">
        <v>111</v>
      </c>
      <c r="E16" s="165" t="s">
        <v>820</v>
      </c>
      <c r="F16" s="165" t="s">
        <v>1479</v>
      </c>
      <c r="G16" s="166" t="s">
        <v>1414</v>
      </c>
      <c r="H16" s="166" t="s">
        <v>1418</v>
      </c>
      <c r="I16" s="167"/>
      <c r="J16" s="227">
        <f t="shared" si="75"/>
        <v>5</v>
      </c>
      <c r="K16" s="228"/>
      <c r="L16" s="99" t="str">
        <f t="shared" si="0"/>
        <v/>
      </c>
      <c r="M16" s="241"/>
      <c r="N16" s="168"/>
      <c r="O16" s="169" t="str">
        <f t="shared" si="1"/>
        <v>VENDOR 09</v>
      </c>
      <c r="P16" s="149">
        <v>241363</v>
      </c>
      <c r="Q16" s="149">
        <f t="shared" si="2"/>
        <v>0</v>
      </c>
      <c r="R16" s="170" t="str">
        <f t="shared" si="3"/>
        <v xml:space="preserve">, </v>
      </c>
      <c r="S16" s="170" t="str">
        <f t="shared" si="4"/>
        <v>NO BID</v>
      </c>
      <c r="T16" s="87">
        <f t="shared" si="5"/>
        <v>0</v>
      </c>
      <c r="U16" s="88" t="str">
        <f t="shared" si="6"/>
        <v>NOT AWARDED</v>
      </c>
      <c r="V16" s="167"/>
      <c r="W16" s="171"/>
      <c r="X16" s="89"/>
      <c r="Y16" s="90"/>
      <c r="Z16" s="172" t="str">
        <f t="shared" si="7"/>
        <v/>
      </c>
      <c r="AA16" s="154" t="str">
        <f t="shared" si="8"/>
        <v>NO BID</v>
      </c>
      <c r="AB16" s="171"/>
      <c r="AC16" s="89"/>
      <c r="AD16" s="90"/>
      <c r="AE16" s="172" t="str">
        <f t="shared" si="9"/>
        <v/>
      </c>
      <c r="AF16" s="154" t="str">
        <f t="shared" si="10"/>
        <v>NO BID</v>
      </c>
      <c r="AG16" s="171"/>
      <c r="AH16" s="89"/>
      <c r="AI16" s="90"/>
      <c r="AJ16" s="172" t="str">
        <f t="shared" si="11"/>
        <v/>
      </c>
      <c r="AK16" s="154" t="str">
        <f t="shared" si="12"/>
        <v>NO BID</v>
      </c>
      <c r="AL16" s="171"/>
      <c r="AM16" s="89"/>
      <c r="AN16" s="90"/>
      <c r="AO16" s="172" t="str">
        <f t="shared" si="13"/>
        <v/>
      </c>
      <c r="AP16" s="154" t="str">
        <f t="shared" si="14"/>
        <v>NO BID</v>
      </c>
      <c r="AQ16" s="171"/>
      <c r="AR16" s="89"/>
      <c r="AS16" s="90"/>
      <c r="AT16" s="172" t="str">
        <f t="shared" si="15"/>
        <v/>
      </c>
      <c r="AU16" s="154" t="str">
        <f t="shared" si="16"/>
        <v>NO BID</v>
      </c>
      <c r="AV16" s="171"/>
      <c r="AW16" s="89"/>
      <c r="AX16" s="90"/>
      <c r="AY16" s="172" t="str">
        <f t="shared" si="17"/>
        <v/>
      </c>
      <c r="AZ16" s="154" t="str">
        <f t="shared" si="18"/>
        <v>NO BID</v>
      </c>
      <c r="BA16" s="171"/>
      <c r="BB16" s="89"/>
      <c r="BC16" s="90"/>
      <c r="BD16" s="172" t="str">
        <f t="shared" si="19"/>
        <v/>
      </c>
      <c r="BE16" s="154" t="str">
        <f>IF($B16=0,"",IF(ISNUMBER(BB16),"","NO BID"))</f>
        <v>NO BID</v>
      </c>
      <c r="BF16" s="171"/>
      <c r="BG16" s="89"/>
      <c r="BH16" s="90"/>
      <c r="BI16" s="172" t="str">
        <f t="shared" si="21"/>
        <v/>
      </c>
      <c r="BJ16" s="154" t="str">
        <f t="shared" si="22"/>
        <v>NO BID</v>
      </c>
      <c r="BK16" s="171"/>
      <c r="BL16" s="89"/>
      <c r="BM16" s="90"/>
      <c r="BN16" s="172" t="str">
        <f t="shared" si="23"/>
        <v/>
      </c>
      <c r="BO16" s="154" t="str">
        <f t="shared" si="24"/>
        <v>NO BID</v>
      </c>
      <c r="BP16" s="178"/>
      <c r="BQ16" s="171"/>
      <c r="BR16" s="89"/>
      <c r="BS16" s="90" t="str">
        <f t="shared" si="25"/>
        <v/>
      </c>
      <c r="BT16" s="172"/>
      <c r="BU16" s="154" t="str">
        <f t="shared" si="26"/>
        <v>NO BID</v>
      </c>
      <c r="BV16" s="171"/>
      <c r="BW16" s="89"/>
      <c r="BX16" s="90" t="str">
        <f t="shared" si="27"/>
        <v/>
      </c>
      <c r="BY16" s="172"/>
      <c r="BZ16" s="154" t="str">
        <f t="shared" si="28"/>
        <v>NO BID</v>
      </c>
      <c r="CA16" s="171"/>
      <c r="CB16" s="89"/>
      <c r="CC16" s="90" t="str">
        <f t="shared" si="29"/>
        <v/>
      </c>
      <c r="CD16" s="172"/>
      <c r="CE16" s="154" t="str">
        <f t="shared" si="30"/>
        <v>NO BID</v>
      </c>
      <c r="CF16" s="171"/>
      <c r="CG16" s="89"/>
      <c r="CH16" s="90" t="str">
        <f t="shared" si="31"/>
        <v/>
      </c>
      <c r="CI16" s="172"/>
      <c r="CJ16" s="154" t="str">
        <f t="shared" si="32"/>
        <v>NO BID</v>
      </c>
      <c r="CK16" s="171"/>
      <c r="CL16" s="89"/>
      <c r="CM16" s="90" t="str">
        <f t="shared" si="33"/>
        <v/>
      </c>
      <c r="CN16" s="172"/>
      <c r="CO16" s="154" t="str">
        <f t="shared" si="34"/>
        <v>NO BID</v>
      </c>
      <c r="CP16" s="171"/>
      <c r="CQ16" s="89"/>
      <c r="CR16" s="90" t="str">
        <f t="shared" si="35"/>
        <v/>
      </c>
      <c r="CS16" s="172"/>
      <c r="CT16" s="154" t="str">
        <f t="shared" si="36"/>
        <v>NO BID</v>
      </c>
      <c r="CU16" s="171"/>
      <c r="CV16" s="89"/>
      <c r="CW16" s="90" t="str">
        <f t="shared" si="37"/>
        <v/>
      </c>
      <c r="CX16" s="172"/>
      <c r="CY16" s="154" t="str">
        <f t="shared" si="38"/>
        <v>NO BID</v>
      </c>
      <c r="CZ16" s="171"/>
      <c r="DA16" s="89"/>
      <c r="DB16" s="90" t="str">
        <f t="shared" si="39"/>
        <v/>
      </c>
      <c r="DC16" s="172"/>
      <c r="DD16" s="154" t="str">
        <f t="shared" si="40"/>
        <v>NO BID</v>
      </c>
      <c r="DE16" s="171"/>
      <c r="DF16" s="89"/>
      <c r="DG16" s="90" t="str">
        <f t="shared" si="41"/>
        <v/>
      </c>
      <c r="DH16" s="172"/>
      <c r="DI16" s="154" t="str">
        <f t="shared" si="42"/>
        <v>NO BID</v>
      </c>
      <c r="DJ16" s="171"/>
      <c r="DK16" s="89"/>
      <c r="DL16" s="90" t="str">
        <f t="shared" si="43"/>
        <v/>
      </c>
      <c r="DM16" s="172"/>
      <c r="DN16" s="154" t="str">
        <f t="shared" si="44"/>
        <v>NO BID</v>
      </c>
      <c r="DO16" s="171"/>
      <c r="DP16" s="89"/>
      <c r="DQ16" s="90" t="str">
        <f t="shared" si="45"/>
        <v/>
      </c>
      <c r="DR16" s="172"/>
      <c r="DS16" s="154" t="str">
        <f t="shared" si="46"/>
        <v>NO BID</v>
      </c>
      <c r="DT16" s="171"/>
      <c r="DU16" s="89"/>
      <c r="DV16" s="90" t="str">
        <f t="shared" si="47"/>
        <v/>
      </c>
      <c r="DW16" s="172"/>
      <c r="DX16" s="154" t="str">
        <f t="shared" si="48"/>
        <v>NO BID</v>
      </c>
      <c r="DY16" s="171"/>
      <c r="DZ16" s="89"/>
      <c r="EA16" s="90" t="str">
        <f t="shared" si="49"/>
        <v/>
      </c>
      <c r="EB16" s="172"/>
      <c r="EC16" s="154" t="str">
        <f t="shared" si="50"/>
        <v>NO BID</v>
      </c>
      <c r="ED16" s="171"/>
      <c r="EE16" s="89"/>
      <c r="EF16" s="90" t="str">
        <f t="shared" si="51"/>
        <v/>
      </c>
      <c r="EG16" s="172"/>
      <c r="EH16" s="154" t="str">
        <f t="shared" si="52"/>
        <v>NO BID</v>
      </c>
      <c r="EI16" s="171"/>
      <c r="EJ16" s="89"/>
      <c r="EK16" s="90" t="str">
        <f t="shared" si="53"/>
        <v/>
      </c>
      <c r="EL16" s="172"/>
      <c r="EM16" s="154" t="str">
        <f t="shared" si="54"/>
        <v>NO BID</v>
      </c>
      <c r="EN16" s="171"/>
      <c r="EO16" s="89"/>
      <c r="EP16" s="90" t="str">
        <f t="shared" si="55"/>
        <v/>
      </c>
      <c r="EQ16" s="172"/>
      <c r="ER16" s="154" t="str">
        <f t="shared" si="56"/>
        <v>NO BID</v>
      </c>
      <c r="ES16" s="171"/>
      <c r="ET16" s="89"/>
      <c r="EU16" s="90" t="str">
        <f t="shared" si="57"/>
        <v/>
      </c>
      <c r="EV16" s="172"/>
      <c r="EW16" s="154" t="str">
        <f t="shared" si="58"/>
        <v>NO BID</v>
      </c>
      <c r="EX16" s="171"/>
      <c r="EY16" s="89"/>
      <c r="EZ16" s="90" t="str">
        <f t="shared" si="59"/>
        <v/>
      </c>
      <c r="FA16" s="172"/>
      <c r="FB16" s="154" t="str">
        <f t="shared" si="60"/>
        <v>NO BID</v>
      </c>
      <c r="FC16" s="171"/>
      <c r="FD16" s="89"/>
      <c r="FE16" s="90" t="str">
        <f t="shared" si="61"/>
        <v/>
      </c>
      <c r="FF16" s="172"/>
      <c r="FG16" s="154" t="str">
        <f t="shared" si="62"/>
        <v>NO BID</v>
      </c>
      <c r="FH16" s="171"/>
      <c r="FI16" s="89"/>
      <c r="FJ16" s="90" t="str">
        <f t="shared" si="63"/>
        <v/>
      </c>
      <c r="FK16" s="172"/>
      <c r="FL16" s="154" t="str">
        <f t="shared" si="64"/>
        <v>NO BID</v>
      </c>
      <c r="FM16" s="171"/>
      <c r="FN16" s="89"/>
      <c r="FO16" s="90" t="str">
        <f t="shared" si="65"/>
        <v/>
      </c>
      <c r="FP16" s="172"/>
      <c r="FQ16" s="154" t="str">
        <f t="shared" si="66"/>
        <v>NO BID</v>
      </c>
      <c r="FR16" s="174"/>
      <c r="FS16" s="91">
        <v>21.71</v>
      </c>
      <c r="FT16" s="92">
        <f t="shared" si="67"/>
        <v>108.55000000000001</v>
      </c>
      <c r="FU16" s="175">
        <f t="shared" si="68"/>
        <v>0</v>
      </c>
      <c r="FV16" s="93" t="str">
        <f t="shared" si="69"/>
        <v/>
      </c>
      <c r="FW16" s="94">
        <f t="shared" si="70"/>
        <v>108.55000000000001</v>
      </c>
      <c r="FX16" s="95">
        <f t="shared" si="71"/>
        <v>0</v>
      </c>
      <c r="FY16" s="129" t="str">
        <f t="shared" si="72"/>
        <v>NOT AWARDED</v>
      </c>
      <c r="FZ16" s="130">
        <f t="shared" si="73"/>
        <v>0</v>
      </c>
      <c r="GA16" s="129" t="str">
        <f t="shared" si="74"/>
        <v>VENDOR 09</v>
      </c>
      <c r="GB16" s="176"/>
      <c r="GC16" s="177"/>
      <c r="GD16" s="96"/>
      <c r="GE16" s="97"/>
    </row>
    <row r="17" spans="1:187" ht="30" customHeight="1" thickTop="1" thickBot="1" x14ac:dyDescent="0.4">
      <c r="A17" s="162">
        <v>13</v>
      </c>
      <c r="B17" s="194">
        <v>5</v>
      </c>
      <c r="C17" s="164">
        <v>9781638930129</v>
      </c>
      <c r="D17" s="165" t="s">
        <v>112</v>
      </c>
      <c r="E17" s="165" t="s">
        <v>821</v>
      </c>
      <c r="F17" s="165" t="s">
        <v>1479</v>
      </c>
      <c r="G17" s="166" t="s">
        <v>1414</v>
      </c>
      <c r="H17" s="166" t="s">
        <v>1419</v>
      </c>
      <c r="I17" s="167"/>
      <c r="J17" s="227">
        <f t="shared" si="75"/>
        <v>5</v>
      </c>
      <c r="K17" s="228"/>
      <c r="L17" s="99" t="str">
        <f t="shared" si="0"/>
        <v/>
      </c>
      <c r="M17" s="241"/>
      <c r="N17" s="168"/>
      <c r="O17" s="169" t="str">
        <f t="shared" si="1"/>
        <v>VENDOR 09</v>
      </c>
      <c r="P17" s="149">
        <v>241360</v>
      </c>
      <c r="Q17" s="149">
        <f t="shared" si="2"/>
        <v>0</v>
      </c>
      <c r="R17" s="170" t="str">
        <f t="shared" si="3"/>
        <v xml:space="preserve">, </v>
      </c>
      <c r="S17" s="170" t="str">
        <f t="shared" si="4"/>
        <v>NO BID</v>
      </c>
      <c r="T17" s="87">
        <f t="shared" si="5"/>
        <v>0</v>
      </c>
      <c r="U17" s="88" t="str">
        <f t="shared" si="6"/>
        <v>NOT AWARDED</v>
      </c>
      <c r="V17" s="167"/>
      <c r="W17" s="171"/>
      <c r="X17" s="89"/>
      <c r="Y17" s="90"/>
      <c r="Z17" s="172" t="str">
        <f t="shared" si="7"/>
        <v/>
      </c>
      <c r="AA17" s="154" t="str">
        <f t="shared" si="8"/>
        <v>NO BID</v>
      </c>
      <c r="AB17" s="171"/>
      <c r="AC17" s="89"/>
      <c r="AD17" s="90"/>
      <c r="AE17" s="172" t="str">
        <f t="shared" si="9"/>
        <v/>
      </c>
      <c r="AF17" s="154" t="str">
        <f t="shared" si="10"/>
        <v>NO BID</v>
      </c>
      <c r="AG17" s="171"/>
      <c r="AH17" s="89"/>
      <c r="AI17" s="90"/>
      <c r="AJ17" s="172" t="str">
        <f t="shared" si="11"/>
        <v/>
      </c>
      <c r="AK17" s="154" t="str">
        <f t="shared" si="12"/>
        <v>NO BID</v>
      </c>
      <c r="AL17" s="171"/>
      <c r="AM17" s="89"/>
      <c r="AN17" s="90"/>
      <c r="AO17" s="172" t="str">
        <f t="shared" si="13"/>
        <v/>
      </c>
      <c r="AP17" s="154" t="str">
        <f t="shared" si="14"/>
        <v>NO BID</v>
      </c>
      <c r="AQ17" s="171"/>
      <c r="AR17" s="89"/>
      <c r="AS17" s="90"/>
      <c r="AT17" s="172" t="str">
        <f t="shared" si="15"/>
        <v/>
      </c>
      <c r="AU17" s="154" t="str">
        <f t="shared" si="16"/>
        <v>NO BID</v>
      </c>
      <c r="AV17" s="171"/>
      <c r="AW17" s="89"/>
      <c r="AX17" s="90"/>
      <c r="AY17" s="172" t="str">
        <f t="shared" si="17"/>
        <v/>
      </c>
      <c r="AZ17" s="154" t="str">
        <f t="shared" si="18"/>
        <v>NO BID</v>
      </c>
      <c r="BA17" s="171"/>
      <c r="BB17" s="89"/>
      <c r="BC17" s="90"/>
      <c r="BD17" s="172" t="str">
        <f t="shared" si="19"/>
        <v/>
      </c>
      <c r="BE17" s="154" t="str">
        <f>IF($B17=0,"",IF(ISNUMBER(BB17),"","NO BID"))</f>
        <v>NO BID</v>
      </c>
      <c r="BF17" s="171"/>
      <c r="BG17" s="89"/>
      <c r="BH17" s="90"/>
      <c r="BI17" s="172" t="str">
        <f t="shared" si="21"/>
        <v/>
      </c>
      <c r="BJ17" s="154" t="str">
        <f t="shared" si="22"/>
        <v>NO BID</v>
      </c>
      <c r="BK17" s="171"/>
      <c r="BL17" s="89"/>
      <c r="BM17" s="90"/>
      <c r="BN17" s="172" t="str">
        <f t="shared" si="23"/>
        <v/>
      </c>
      <c r="BO17" s="154" t="str">
        <f t="shared" si="24"/>
        <v>NO BID</v>
      </c>
      <c r="BP17" s="178"/>
      <c r="BQ17" s="171"/>
      <c r="BR17" s="89"/>
      <c r="BS17" s="90" t="str">
        <f t="shared" si="25"/>
        <v/>
      </c>
      <c r="BT17" s="172"/>
      <c r="BU17" s="154" t="str">
        <f t="shared" si="26"/>
        <v>NO BID</v>
      </c>
      <c r="BV17" s="171"/>
      <c r="BW17" s="89"/>
      <c r="BX17" s="90" t="str">
        <f t="shared" si="27"/>
        <v/>
      </c>
      <c r="BY17" s="172"/>
      <c r="BZ17" s="154" t="str">
        <f t="shared" si="28"/>
        <v>NO BID</v>
      </c>
      <c r="CA17" s="171"/>
      <c r="CB17" s="89"/>
      <c r="CC17" s="90" t="str">
        <f t="shared" si="29"/>
        <v/>
      </c>
      <c r="CD17" s="172"/>
      <c r="CE17" s="154" t="str">
        <f t="shared" si="30"/>
        <v>NO BID</v>
      </c>
      <c r="CF17" s="171"/>
      <c r="CG17" s="89"/>
      <c r="CH17" s="90" t="str">
        <f t="shared" si="31"/>
        <v/>
      </c>
      <c r="CI17" s="172"/>
      <c r="CJ17" s="154" t="str">
        <f t="shared" si="32"/>
        <v>NO BID</v>
      </c>
      <c r="CK17" s="171"/>
      <c r="CL17" s="89"/>
      <c r="CM17" s="90" t="str">
        <f t="shared" si="33"/>
        <v/>
      </c>
      <c r="CN17" s="172"/>
      <c r="CO17" s="154" t="str">
        <f t="shared" si="34"/>
        <v>NO BID</v>
      </c>
      <c r="CP17" s="171"/>
      <c r="CQ17" s="89"/>
      <c r="CR17" s="90" t="str">
        <f t="shared" si="35"/>
        <v/>
      </c>
      <c r="CS17" s="172"/>
      <c r="CT17" s="154" t="str">
        <f t="shared" si="36"/>
        <v>NO BID</v>
      </c>
      <c r="CU17" s="171"/>
      <c r="CV17" s="89"/>
      <c r="CW17" s="90" t="str">
        <f t="shared" si="37"/>
        <v/>
      </c>
      <c r="CX17" s="172"/>
      <c r="CY17" s="154" t="str">
        <f t="shared" si="38"/>
        <v>NO BID</v>
      </c>
      <c r="CZ17" s="171"/>
      <c r="DA17" s="89"/>
      <c r="DB17" s="90" t="str">
        <f t="shared" si="39"/>
        <v/>
      </c>
      <c r="DC17" s="172"/>
      <c r="DD17" s="154" t="str">
        <f t="shared" si="40"/>
        <v>NO BID</v>
      </c>
      <c r="DE17" s="171"/>
      <c r="DF17" s="89"/>
      <c r="DG17" s="90" t="str">
        <f t="shared" si="41"/>
        <v/>
      </c>
      <c r="DH17" s="172"/>
      <c r="DI17" s="154" t="str">
        <f t="shared" si="42"/>
        <v>NO BID</v>
      </c>
      <c r="DJ17" s="171"/>
      <c r="DK17" s="89"/>
      <c r="DL17" s="90" t="str">
        <f t="shared" si="43"/>
        <v/>
      </c>
      <c r="DM17" s="172"/>
      <c r="DN17" s="154" t="str">
        <f t="shared" si="44"/>
        <v>NO BID</v>
      </c>
      <c r="DO17" s="171"/>
      <c r="DP17" s="89"/>
      <c r="DQ17" s="90" t="str">
        <f t="shared" si="45"/>
        <v/>
      </c>
      <c r="DR17" s="172"/>
      <c r="DS17" s="154" t="str">
        <f t="shared" si="46"/>
        <v>NO BID</v>
      </c>
      <c r="DT17" s="171"/>
      <c r="DU17" s="89"/>
      <c r="DV17" s="90" t="str">
        <f t="shared" si="47"/>
        <v/>
      </c>
      <c r="DW17" s="172"/>
      <c r="DX17" s="154" t="str">
        <f t="shared" si="48"/>
        <v>NO BID</v>
      </c>
      <c r="DY17" s="171"/>
      <c r="DZ17" s="89"/>
      <c r="EA17" s="90" t="str">
        <f t="shared" si="49"/>
        <v/>
      </c>
      <c r="EB17" s="172"/>
      <c r="EC17" s="154" t="str">
        <f t="shared" si="50"/>
        <v>NO BID</v>
      </c>
      <c r="ED17" s="171"/>
      <c r="EE17" s="89"/>
      <c r="EF17" s="90" t="str">
        <f t="shared" si="51"/>
        <v/>
      </c>
      <c r="EG17" s="172"/>
      <c r="EH17" s="154" t="str">
        <f t="shared" si="52"/>
        <v>NO BID</v>
      </c>
      <c r="EI17" s="171"/>
      <c r="EJ17" s="89"/>
      <c r="EK17" s="90" t="str">
        <f t="shared" si="53"/>
        <v/>
      </c>
      <c r="EL17" s="172"/>
      <c r="EM17" s="154" t="str">
        <f t="shared" si="54"/>
        <v>NO BID</v>
      </c>
      <c r="EN17" s="171"/>
      <c r="EO17" s="89"/>
      <c r="EP17" s="90" t="str">
        <f t="shared" si="55"/>
        <v/>
      </c>
      <c r="EQ17" s="172"/>
      <c r="ER17" s="154" t="str">
        <f t="shared" si="56"/>
        <v>NO BID</v>
      </c>
      <c r="ES17" s="171"/>
      <c r="ET17" s="89"/>
      <c r="EU17" s="90" t="str">
        <f t="shared" si="57"/>
        <v/>
      </c>
      <c r="EV17" s="172"/>
      <c r="EW17" s="154" t="str">
        <f t="shared" si="58"/>
        <v>NO BID</v>
      </c>
      <c r="EX17" s="171"/>
      <c r="EY17" s="89"/>
      <c r="EZ17" s="90" t="str">
        <f t="shared" si="59"/>
        <v/>
      </c>
      <c r="FA17" s="172"/>
      <c r="FB17" s="154" t="str">
        <f t="shared" si="60"/>
        <v>NO BID</v>
      </c>
      <c r="FC17" s="171"/>
      <c r="FD17" s="89"/>
      <c r="FE17" s="90" t="str">
        <f t="shared" si="61"/>
        <v/>
      </c>
      <c r="FF17" s="172"/>
      <c r="FG17" s="154" t="str">
        <f t="shared" si="62"/>
        <v>NO BID</v>
      </c>
      <c r="FH17" s="171"/>
      <c r="FI17" s="89"/>
      <c r="FJ17" s="90" t="str">
        <f t="shared" si="63"/>
        <v/>
      </c>
      <c r="FK17" s="172"/>
      <c r="FL17" s="154" t="str">
        <f t="shared" si="64"/>
        <v>NO BID</v>
      </c>
      <c r="FM17" s="171"/>
      <c r="FN17" s="89"/>
      <c r="FO17" s="90" t="str">
        <f t="shared" si="65"/>
        <v/>
      </c>
      <c r="FP17" s="172"/>
      <c r="FQ17" s="154" t="str">
        <f t="shared" si="66"/>
        <v>NO BID</v>
      </c>
      <c r="FR17" s="174"/>
      <c r="FS17" s="91">
        <v>19.989999999999998</v>
      </c>
      <c r="FT17" s="92">
        <f t="shared" si="67"/>
        <v>99.949999999999989</v>
      </c>
      <c r="FU17" s="175">
        <f t="shared" si="68"/>
        <v>0</v>
      </c>
      <c r="FV17" s="93" t="str">
        <f t="shared" si="69"/>
        <v/>
      </c>
      <c r="FW17" s="94">
        <f t="shared" si="70"/>
        <v>99.949999999999989</v>
      </c>
      <c r="FX17" s="95">
        <f t="shared" si="71"/>
        <v>0</v>
      </c>
      <c r="FY17" s="129" t="str">
        <f t="shared" si="72"/>
        <v>NOT AWARDED</v>
      </c>
      <c r="FZ17" s="130">
        <f t="shared" si="73"/>
        <v>0</v>
      </c>
      <c r="GA17" s="129" t="str">
        <f t="shared" si="74"/>
        <v>VENDOR 09</v>
      </c>
      <c r="GB17" s="176"/>
      <c r="GC17" s="177"/>
      <c r="GD17" s="96"/>
      <c r="GE17" s="97"/>
    </row>
    <row r="18" spans="1:187" ht="30" customHeight="1" thickTop="1" thickBot="1" x14ac:dyDescent="0.4">
      <c r="A18" s="162">
        <v>14</v>
      </c>
      <c r="B18" s="194">
        <v>5</v>
      </c>
      <c r="C18" s="164">
        <v>9780374389406</v>
      </c>
      <c r="D18" s="165" t="s">
        <v>1483</v>
      </c>
      <c r="E18" s="165" t="s">
        <v>822</v>
      </c>
      <c r="F18" s="165" t="s">
        <v>1479</v>
      </c>
      <c r="G18" s="166" t="s">
        <v>1414</v>
      </c>
      <c r="H18" s="166" t="s">
        <v>1425</v>
      </c>
      <c r="I18" s="167"/>
      <c r="J18" s="227">
        <f t="shared" si="75"/>
        <v>5</v>
      </c>
      <c r="K18" s="228"/>
      <c r="L18" s="99" t="str">
        <f t="shared" si="0"/>
        <v/>
      </c>
      <c r="M18" s="241"/>
      <c r="N18" s="168"/>
      <c r="O18" s="169" t="str">
        <f t="shared" si="1"/>
        <v>VENDOR 09</v>
      </c>
      <c r="P18" s="149">
        <v>241360</v>
      </c>
      <c r="Q18" s="149">
        <f t="shared" si="2"/>
        <v>0</v>
      </c>
      <c r="R18" s="170" t="str">
        <f t="shared" si="3"/>
        <v xml:space="preserve">, </v>
      </c>
      <c r="S18" s="170" t="str">
        <f t="shared" si="4"/>
        <v>NO BID</v>
      </c>
      <c r="T18" s="87">
        <f t="shared" si="5"/>
        <v>0</v>
      </c>
      <c r="U18" s="88" t="str">
        <f t="shared" si="6"/>
        <v>NOT AWARDED</v>
      </c>
      <c r="V18" s="167"/>
      <c r="W18" s="171"/>
      <c r="X18" s="89"/>
      <c r="Y18" s="90"/>
      <c r="Z18" s="172" t="str">
        <f t="shared" si="7"/>
        <v/>
      </c>
      <c r="AA18" s="154" t="str">
        <f t="shared" si="8"/>
        <v>NO BID</v>
      </c>
      <c r="AB18" s="171"/>
      <c r="AC18" s="89"/>
      <c r="AD18" s="90"/>
      <c r="AE18" s="172" t="str">
        <f t="shared" si="9"/>
        <v/>
      </c>
      <c r="AF18" s="154" t="str">
        <f t="shared" si="10"/>
        <v>NO BID</v>
      </c>
      <c r="AG18" s="171"/>
      <c r="AH18" s="89"/>
      <c r="AI18" s="90"/>
      <c r="AJ18" s="172" t="str">
        <f t="shared" si="11"/>
        <v/>
      </c>
      <c r="AK18" s="154" t="str">
        <f t="shared" si="12"/>
        <v>NO BID</v>
      </c>
      <c r="AL18" s="171"/>
      <c r="AM18" s="89"/>
      <c r="AN18" s="90"/>
      <c r="AO18" s="172" t="str">
        <f t="shared" si="13"/>
        <v/>
      </c>
      <c r="AP18" s="154" t="str">
        <f t="shared" si="14"/>
        <v>NO BID</v>
      </c>
      <c r="AQ18" s="171"/>
      <c r="AR18" s="89"/>
      <c r="AS18" s="90"/>
      <c r="AT18" s="172" t="str">
        <f t="shared" si="15"/>
        <v/>
      </c>
      <c r="AU18" s="154" t="str">
        <f t="shared" si="16"/>
        <v>NO BID</v>
      </c>
      <c r="AV18" s="171"/>
      <c r="AW18" s="89"/>
      <c r="AX18" s="90"/>
      <c r="AY18" s="172" t="str">
        <f t="shared" si="17"/>
        <v/>
      </c>
      <c r="AZ18" s="154" t="str">
        <f t="shared" si="18"/>
        <v>NO BID</v>
      </c>
      <c r="BA18" s="171"/>
      <c r="BB18" s="89"/>
      <c r="BC18" s="90"/>
      <c r="BD18" s="172" t="str">
        <f t="shared" si="19"/>
        <v/>
      </c>
      <c r="BE18" s="154" t="s">
        <v>77</v>
      </c>
      <c r="BF18" s="171"/>
      <c r="BG18" s="89"/>
      <c r="BH18" s="90"/>
      <c r="BI18" s="172" t="str">
        <f t="shared" si="21"/>
        <v/>
      </c>
      <c r="BJ18" s="154" t="str">
        <f t="shared" si="22"/>
        <v>NO BID</v>
      </c>
      <c r="BK18" s="171"/>
      <c r="BL18" s="89"/>
      <c r="BM18" s="90"/>
      <c r="BN18" s="172" t="str">
        <f t="shared" si="23"/>
        <v/>
      </c>
      <c r="BO18" s="154" t="str">
        <f t="shared" si="24"/>
        <v>NO BID</v>
      </c>
      <c r="BP18" s="178"/>
      <c r="BQ18" s="171"/>
      <c r="BR18" s="89"/>
      <c r="BS18" s="90" t="str">
        <f t="shared" si="25"/>
        <v/>
      </c>
      <c r="BT18" s="172"/>
      <c r="BU18" s="154" t="str">
        <f t="shared" si="26"/>
        <v>NO BID</v>
      </c>
      <c r="BV18" s="171"/>
      <c r="BW18" s="89"/>
      <c r="BX18" s="90" t="str">
        <f t="shared" si="27"/>
        <v/>
      </c>
      <c r="BY18" s="172"/>
      <c r="BZ18" s="154" t="str">
        <f t="shared" si="28"/>
        <v>NO BID</v>
      </c>
      <c r="CA18" s="171"/>
      <c r="CB18" s="89"/>
      <c r="CC18" s="90" t="str">
        <f t="shared" si="29"/>
        <v/>
      </c>
      <c r="CD18" s="172"/>
      <c r="CE18" s="154" t="str">
        <f t="shared" si="30"/>
        <v>NO BID</v>
      </c>
      <c r="CF18" s="171"/>
      <c r="CG18" s="89"/>
      <c r="CH18" s="90" t="str">
        <f t="shared" si="31"/>
        <v/>
      </c>
      <c r="CI18" s="172"/>
      <c r="CJ18" s="154" t="str">
        <f t="shared" si="32"/>
        <v>NO BID</v>
      </c>
      <c r="CK18" s="171"/>
      <c r="CL18" s="89"/>
      <c r="CM18" s="90" t="str">
        <f t="shared" si="33"/>
        <v/>
      </c>
      <c r="CN18" s="172"/>
      <c r="CO18" s="154" t="str">
        <f t="shared" si="34"/>
        <v>NO BID</v>
      </c>
      <c r="CP18" s="171"/>
      <c r="CQ18" s="89"/>
      <c r="CR18" s="90" t="str">
        <f t="shared" si="35"/>
        <v/>
      </c>
      <c r="CS18" s="172"/>
      <c r="CT18" s="154" t="str">
        <f t="shared" si="36"/>
        <v>NO BID</v>
      </c>
      <c r="CU18" s="171"/>
      <c r="CV18" s="89"/>
      <c r="CW18" s="90" t="str">
        <f t="shared" si="37"/>
        <v/>
      </c>
      <c r="CX18" s="172"/>
      <c r="CY18" s="154" t="str">
        <f t="shared" si="38"/>
        <v>NO BID</v>
      </c>
      <c r="CZ18" s="171"/>
      <c r="DA18" s="89"/>
      <c r="DB18" s="90" t="str">
        <f t="shared" si="39"/>
        <v/>
      </c>
      <c r="DC18" s="172"/>
      <c r="DD18" s="154" t="str">
        <f t="shared" si="40"/>
        <v>NO BID</v>
      </c>
      <c r="DE18" s="171"/>
      <c r="DF18" s="89"/>
      <c r="DG18" s="90" t="str">
        <f t="shared" si="41"/>
        <v/>
      </c>
      <c r="DH18" s="172"/>
      <c r="DI18" s="154" t="str">
        <f t="shared" si="42"/>
        <v>NO BID</v>
      </c>
      <c r="DJ18" s="171"/>
      <c r="DK18" s="89"/>
      <c r="DL18" s="90" t="str">
        <f t="shared" si="43"/>
        <v/>
      </c>
      <c r="DM18" s="172"/>
      <c r="DN18" s="154" t="str">
        <f t="shared" si="44"/>
        <v>NO BID</v>
      </c>
      <c r="DO18" s="171"/>
      <c r="DP18" s="89"/>
      <c r="DQ18" s="90" t="str">
        <f t="shared" si="45"/>
        <v/>
      </c>
      <c r="DR18" s="172"/>
      <c r="DS18" s="154" t="str">
        <f t="shared" si="46"/>
        <v>NO BID</v>
      </c>
      <c r="DT18" s="171"/>
      <c r="DU18" s="89"/>
      <c r="DV18" s="90" t="str">
        <f t="shared" si="47"/>
        <v/>
      </c>
      <c r="DW18" s="172"/>
      <c r="DX18" s="154" t="str">
        <f t="shared" si="48"/>
        <v>NO BID</v>
      </c>
      <c r="DY18" s="171"/>
      <c r="DZ18" s="89"/>
      <c r="EA18" s="90" t="str">
        <f t="shared" si="49"/>
        <v/>
      </c>
      <c r="EB18" s="172"/>
      <c r="EC18" s="154" t="str">
        <f t="shared" si="50"/>
        <v>NO BID</v>
      </c>
      <c r="ED18" s="171"/>
      <c r="EE18" s="89"/>
      <c r="EF18" s="90" t="str">
        <f t="shared" si="51"/>
        <v/>
      </c>
      <c r="EG18" s="172"/>
      <c r="EH18" s="154" t="str">
        <f t="shared" si="52"/>
        <v>NO BID</v>
      </c>
      <c r="EI18" s="171"/>
      <c r="EJ18" s="89"/>
      <c r="EK18" s="90" t="str">
        <f t="shared" si="53"/>
        <v/>
      </c>
      <c r="EL18" s="172"/>
      <c r="EM18" s="154" t="str">
        <f t="shared" si="54"/>
        <v>NO BID</v>
      </c>
      <c r="EN18" s="171"/>
      <c r="EO18" s="89"/>
      <c r="EP18" s="90" t="str">
        <f t="shared" si="55"/>
        <v/>
      </c>
      <c r="EQ18" s="172"/>
      <c r="ER18" s="154" t="str">
        <f t="shared" si="56"/>
        <v>NO BID</v>
      </c>
      <c r="ES18" s="171"/>
      <c r="ET18" s="89"/>
      <c r="EU18" s="90" t="str">
        <f t="shared" si="57"/>
        <v/>
      </c>
      <c r="EV18" s="172"/>
      <c r="EW18" s="154" t="str">
        <f t="shared" si="58"/>
        <v>NO BID</v>
      </c>
      <c r="EX18" s="171"/>
      <c r="EY18" s="89"/>
      <c r="EZ18" s="90" t="str">
        <f t="shared" si="59"/>
        <v/>
      </c>
      <c r="FA18" s="172"/>
      <c r="FB18" s="154" t="str">
        <f t="shared" si="60"/>
        <v>NO BID</v>
      </c>
      <c r="FC18" s="171"/>
      <c r="FD18" s="89"/>
      <c r="FE18" s="90" t="str">
        <f t="shared" si="61"/>
        <v/>
      </c>
      <c r="FF18" s="172"/>
      <c r="FG18" s="154" t="str">
        <f t="shared" si="62"/>
        <v>NO BID</v>
      </c>
      <c r="FH18" s="171"/>
      <c r="FI18" s="89"/>
      <c r="FJ18" s="90" t="str">
        <f t="shared" si="63"/>
        <v/>
      </c>
      <c r="FK18" s="172"/>
      <c r="FL18" s="154" t="str">
        <f t="shared" si="64"/>
        <v>NO BID</v>
      </c>
      <c r="FM18" s="171"/>
      <c r="FN18" s="89"/>
      <c r="FO18" s="90" t="str">
        <f t="shared" si="65"/>
        <v/>
      </c>
      <c r="FP18" s="172"/>
      <c r="FQ18" s="154" t="str">
        <f t="shared" si="66"/>
        <v>NO BID</v>
      </c>
      <c r="FR18" s="174"/>
      <c r="FS18" s="91">
        <v>18.89</v>
      </c>
      <c r="FT18" s="92">
        <f t="shared" si="67"/>
        <v>94.45</v>
      </c>
      <c r="FU18" s="175">
        <f t="shared" si="68"/>
        <v>0</v>
      </c>
      <c r="FV18" s="93" t="str">
        <f t="shared" si="69"/>
        <v/>
      </c>
      <c r="FW18" s="94">
        <f t="shared" si="70"/>
        <v>94.45</v>
      </c>
      <c r="FX18" s="95">
        <f t="shared" si="71"/>
        <v>0</v>
      </c>
      <c r="FY18" s="129" t="str">
        <f t="shared" si="72"/>
        <v>NOT AWARDED</v>
      </c>
      <c r="FZ18" s="130">
        <f t="shared" si="73"/>
        <v>0</v>
      </c>
      <c r="GA18" s="129" t="str">
        <f t="shared" si="74"/>
        <v>VENDOR 09</v>
      </c>
      <c r="GB18" s="176"/>
      <c r="GC18" s="177"/>
      <c r="GD18" s="96"/>
      <c r="GE18" s="97"/>
    </row>
    <row r="19" spans="1:187" ht="30" customHeight="1" thickTop="1" thickBot="1" x14ac:dyDescent="0.4">
      <c r="A19" s="162">
        <v>15</v>
      </c>
      <c r="B19" s="194">
        <v>2</v>
      </c>
      <c r="C19" s="164">
        <v>9781250767103</v>
      </c>
      <c r="D19" s="165" t="s">
        <v>113</v>
      </c>
      <c r="E19" s="165" t="s">
        <v>816</v>
      </c>
      <c r="F19" s="165" t="s">
        <v>1479</v>
      </c>
      <c r="G19" s="166" t="s">
        <v>1414</v>
      </c>
      <c r="H19" s="166" t="s">
        <v>1425</v>
      </c>
      <c r="I19" s="167"/>
      <c r="J19" s="227">
        <f t="shared" si="75"/>
        <v>2</v>
      </c>
      <c r="K19" s="228"/>
      <c r="L19" s="99" t="str">
        <f t="shared" si="0"/>
        <v/>
      </c>
      <c r="M19" s="241"/>
      <c r="N19" s="168"/>
      <c r="O19" s="169" t="str">
        <f t="shared" si="1"/>
        <v>VENDOR 09</v>
      </c>
      <c r="P19" s="149">
        <v>241360</v>
      </c>
      <c r="Q19" s="149">
        <f t="shared" si="2"/>
        <v>0</v>
      </c>
      <c r="R19" s="170" t="str">
        <f t="shared" si="3"/>
        <v xml:space="preserve">, </v>
      </c>
      <c r="S19" s="170" t="str">
        <f t="shared" si="4"/>
        <v>NO BID</v>
      </c>
      <c r="T19" s="87">
        <f t="shared" si="5"/>
        <v>0</v>
      </c>
      <c r="U19" s="88" t="str">
        <f t="shared" si="6"/>
        <v>NOT AWARDED</v>
      </c>
      <c r="V19" s="167"/>
      <c r="W19" s="171"/>
      <c r="X19" s="89"/>
      <c r="Y19" s="90"/>
      <c r="Z19" s="172" t="str">
        <f t="shared" si="7"/>
        <v/>
      </c>
      <c r="AA19" s="154" t="str">
        <f t="shared" si="8"/>
        <v>NO BID</v>
      </c>
      <c r="AB19" s="171"/>
      <c r="AC19" s="89"/>
      <c r="AD19" s="90"/>
      <c r="AE19" s="172" t="str">
        <f t="shared" si="9"/>
        <v/>
      </c>
      <c r="AF19" s="154" t="str">
        <f t="shared" si="10"/>
        <v>NO BID</v>
      </c>
      <c r="AG19" s="171"/>
      <c r="AH19" s="89"/>
      <c r="AI19" s="90"/>
      <c r="AJ19" s="172" t="str">
        <f t="shared" si="11"/>
        <v/>
      </c>
      <c r="AK19" s="154" t="str">
        <f t="shared" si="12"/>
        <v>NO BID</v>
      </c>
      <c r="AL19" s="171"/>
      <c r="AM19" s="89"/>
      <c r="AN19" s="90"/>
      <c r="AO19" s="172" t="str">
        <f t="shared" si="13"/>
        <v/>
      </c>
      <c r="AP19" s="154" t="str">
        <f t="shared" si="14"/>
        <v>NO BID</v>
      </c>
      <c r="AQ19" s="171"/>
      <c r="AR19" s="89"/>
      <c r="AS19" s="90"/>
      <c r="AT19" s="172" t="str">
        <f t="shared" si="15"/>
        <v/>
      </c>
      <c r="AU19" s="154" t="str">
        <f t="shared" si="16"/>
        <v>NO BID</v>
      </c>
      <c r="AV19" s="171"/>
      <c r="AW19" s="89"/>
      <c r="AX19" s="90"/>
      <c r="AY19" s="172" t="str">
        <f t="shared" si="17"/>
        <v/>
      </c>
      <c r="AZ19" s="154" t="str">
        <f t="shared" si="18"/>
        <v>NO BID</v>
      </c>
      <c r="BA19" s="171"/>
      <c r="BB19" s="89"/>
      <c r="BC19" s="90"/>
      <c r="BD19" s="172" t="str">
        <f t="shared" si="19"/>
        <v/>
      </c>
      <c r="BE19" s="154" t="str">
        <f>IF($B19=0,"",IF(ISNUMBER(BB19),"","NO BID"))</f>
        <v>NO BID</v>
      </c>
      <c r="BF19" s="171"/>
      <c r="BG19" s="89"/>
      <c r="BH19" s="90"/>
      <c r="BI19" s="172" t="str">
        <f t="shared" si="21"/>
        <v/>
      </c>
      <c r="BJ19" s="154" t="str">
        <f t="shared" si="22"/>
        <v>NO BID</v>
      </c>
      <c r="BK19" s="171"/>
      <c r="BL19" s="89"/>
      <c r="BM19" s="90"/>
      <c r="BN19" s="172" t="str">
        <f t="shared" si="23"/>
        <v/>
      </c>
      <c r="BO19" s="154" t="str">
        <f t="shared" si="24"/>
        <v>NO BID</v>
      </c>
      <c r="BP19" s="178"/>
      <c r="BQ19" s="171"/>
      <c r="BR19" s="89"/>
      <c r="BS19" s="90" t="str">
        <f t="shared" si="25"/>
        <v/>
      </c>
      <c r="BT19" s="172"/>
      <c r="BU19" s="154" t="str">
        <f t="shared" si="26"/>
        <v>NO BID</v>
      </c>
      <c r="BV19" s="171"/>
      <c r="BW19" s="89"/>
      <c r="BX19" s="90" t="str">
        <f t="shared" si="27"/>
        <v/>
      </c>
      <c r="BY19" s="172"/>
      <c r="BZ19" s="154" t="str">
        <f t="shared" si="28"/>
        <v>NO BID</v>
      </c>
      <c r="CA19" s="171"/>
      <c r="CB19" s="89"/>
      <c r="CC19" s="90" t="str">
        <f t="shared" si="29"/>
        <v/>
      </c>
      <c r="CD19" s="172"/>
      <c r="CE19" s="154" t="str">
        <f t="shared" si="30"/>
        <v>NO BID</v>
      </c>
      <c r="CF19" s="171"/>
      <c r="CG19" s="89"/>
      <c r="CH19" s="90" t="str">
        <f t="shared" si="31"/>
        <v/>
      </c>
      <c r="CI19" s="172"/>
      <c r="CJ19" s="154" t="str">
        <f t="shared" si="32"/>
        <v>NO BID</v>
      </c>
      <c r="CK19" s="171"/>
      <c r="CL19" s="89"/>
      <c r="CM19" s="90" t="str">
        <f t="shared" si="33"/>
        <v/>
      </c>
      <c r="CN19" s="172"/>
      <c r="CO19" s="154" t="str">
        <f t="shared" si="34"/>
        <v>NO BID</v>
      </c>
      <c r="CP19" s="171"/>
      <c r="CQ19" s="89"/>
      <c r="CR19" s="90" t="str">
        <f t="shared" si="35"/>
        <v/>
      </c>
      <c r="CS19" s="172"/>
      <c r="CT19" s="154" t="str">
        <f t="shared" si="36"/>
        <v>NO BID</v>
      </c>
      <c r="CU19" s="171"/>
      <c r="CV19" s="89"/>
      <c r="CW19" s="90" t="str">
        <f t="shared" si="37"/>
        <v/>
      </c>
      <c r="CX19" s="172"/>
      <c r="CY19" s="154" t="str">
        <f t="shared" si="38"/>
        <v>NO BID</v>
      </c>
      <c r="CZ19" s="171"/>
      <c r="DA19" s="89"/>
      <c r="DB19" s="90" t="str">
        <f t="shared" si="39"/>
        <v/>
      </c>
      <c r="DC19" s="172"/>
      <c r="DD19" s="154" t="str">
        <f t="shared" si="40"/>
        <v>NO BID</v>
      </c>
      <c r="DE19" s="171"/>
      <c r="DF19" s="89"/>
      <c r="DG19" s="90" t="str">
        <f t="shared" si="41"/>
        <v/>
      </c>
      <c r="DH19" s="172"/>
      <c r="DI19" s="154" t="str">
        <f t="shared" si="42"/>
        <v>NO BID</v>
      </c>
      <c r="DJ19" s="171"/>
      <c r="DK19" s="89"/>
      <c r="DL19" s="90" t="str">
        <f t="shared" si="43"/>
        <v/>
      </c>
      <c r="DM19" s="172"/>
      <c r="DN19" s="154" t="str">
        <f t="shared" si="44"/>
        <v>NO BID</v>
      </c>
      <c r="DO19" s="171"/>
      <c r="DP19" s="89"/>
      <c r="DQ19" s="90" t="str">
        <f t="shared" si="45"/>
        <v/>
      </c>
      <c r="DR19" s="172"/>
      <c r="DS19" s="154" t="str">
        <f t="shared" si="46"/>
        <v>NO BID</v>
      </c>
      <c r="DT19" s="171"/>
      <c r="DU19" s="89"/>
      <c r="DV19" s="90" t="str">
        <f t="shared" si="47"/>
        <v/>
      </c>
      <c r="DW19" s="172"/>
      <c r="DX19" s="154" t="str">
        <f t="shared" si="48"/>
        <v>NO BID</v>
      </c>
      <c r="DY19" s="171"/>
      <c r="DZ19" s="89"/>
      <c r="EA19" s="90" t="str">
        <f t="shared" si="49"/>
        <v/>
      </c>
      <c r="EB19" s="172"/>
      <c r="EC19" s="154" t="str">
        <f t="shared" si="50"/>
        <v>NO BID</v>
      </c>
      <c r="ED19" s="171"/>
      <c r="EE19" s="89"/>
      <c r="EF19" s="90" t="str">
        <f t="shared" si="51"/>
        <v/>
      </c>
      <c r="EG19" s="172"/>
      <c r="EH19" s="154" t="str">
        <f t="shared" si="52"/>
        <v>NO BID</v>
      </c>
      <c r="EI19" s="171"/>
      <c r="EJ19" s="89"/>
      <c r="EK19" s="90" t="str">
        <f t="shared" si="53"/>
        <v/>
      </c>
      <c r="EL19" s="172"/>
      <c r="EM19" s="154" t="str">
        <f t="shared" si="54"/>
        <v>NO BID</v>
      </c>
      <c r="EN19" s="171"/>
      <c r="EO19" s="89"/>
      <c r="EP19" s="90" t="str">
        <f t="shared" si="55"/>
        <v/>
      </c>
      <c r="EQ19" s="172"/>
      <c r="ER19" s="154" t="str">
        <f t="shared" si="56"/>
        <v>NO BID</v>
      </c>
      <c r="ES19" s="171"/>
      <c r="ET19" s="89"/>
      <c r="EU19" s="90" t="str">
        <f t="shared" si="57"/>
        <v/>
      </c>
      <c r="EV19" s="172"/>
      <c r="EW19" s="154" t="str">
        <f t="shared" si="58"/>
        <v>NO BID</v>
      </c>
      <c r="EX19" s="171"/>
      <c r="EY19" s="89"/>
      <c r="EZ19" s="90" t="str">
        <f t="shared" si="59"/>
        <v/>
      </c>
      <c r="FA19" s="172"/>
      <c r="FB19" s="154" t="str">
        <f t="shared" si="60"/>
        <v>NO BID</v>
      </c>
      <c r="FC19" s="171"/>
      <c r="FD19" s="89"/>
      <c r="FE19" s="90" t="str">
        <f t="shared" si="61"/>
        <v/>
      </c>
      <c r="FF19" s="172"/>
      <c r="FG19" s="154" t="str">
        <f t="shared" si="62"/>
        <v>NO BID</v>
      </c>
      <c r="FH19" s="171"/>
      <c r="FI19" s="89"/>
      <c r="FJ19" s="90" t="str">
        <f t="shared" si="63"/>
        <v/>
      </c>
      <c r="FK19" s="172"/>
      <c r="FL19" s="154" t="str">
        <f t="shared" si="64"/>
        <v>NO BID</v>
      </c>
      <c r="FM19" s="171"/>
      <c r="FN19" s="89"/>
      <c r="FO19" s="90" t="str">
        <f t="shared" si="65"/>
        <v/>
      </c>
      <c r="FP19" s="172"/>
      <c r="FQ19" s="154" t="str">
        <f t="shared" si="66"/>
        <v>NO BID</v>
      </c>
      <c r="FR19" s="174"/>
      <c r="FS19" s="91">
        <v>8.7899999999999991</v>
      </c>
      <c r="FT19" s="92">
        <f t="shared" si="67"/>
        <v>17.579999999999998</v>
      </c>
      <c r="FU19" s="175">
        <f t="shared" si="68"/>
        <v>0</v>
      </c>
      <c r="FV19" s="93" t="str">
        <f t="shared" si="69"/>
        <v/>
      </c>
      <c r="FW19" s="94">
        <f t="shared" si="70"/>
        <v>17.579999999999998</v>
      </c>
      <c r="FX19" s="95">
        <f t="shared" si="71"/>
        <v>0</v>
      </c>
      <c r="FY19" s="129" t="str">
        <f t="shared" si="72"/>
        <v>NOT AWARDED</v>
      </c>
      <c r="FZ19" s="130">
        <f t="shared" si="73"/>
        <v>0</v>
      </c>
      <c r="GA19" s="129" t="str">
        <f t="shared" si="74"/>
        <v>VENDOR 09</v>
      </c>
      <c r="GB19" s="176"/>
      <c r="GC19" s="177"/>
      <c r="GD19" s="96"/>
      <c r="GE19" s="97"/>
    </row>
    <row r="20" spans="1:187" ht="30" customHeight="1" thickTop="1" thickBot="1" x14ac:dyDescent="0.4">
      <c r="A20" s="141">
        <v>16</v>
      </c>
      <c r="B20" s="163">
        <v>1</v>
      </c>
      <c r="C20" s="164">
        <v>9780062866561</v>
      </c>
      <c r="D20" s="165" t="s">
        <v>114</v>
      </c>
      <c r="E20" s="165" t="s">
        <v>823</v>
      </c>
      <c r="F20" s="165" t="s">
        <v>1479</v>
      </c>
      <c r="G20" s="166" t="s">
        <v>1414</v>
      </c>
      <c r="H20" s="166" t="s">
        <v>1427</v>
      </c>
      <c r="I20" s="167"/>
      <c r="J20" s="227">
        <f t="shared" si="75"/>
        <v>1</v>
      </c>
      <c r="K20" s="228"/>
      <c r="L20" s="99" t="str">
        <f t="shared" si="0"/>
        <v/>
      </c>
      <c r="M20" s="241"/>
      <c r="N20" s="168"/>
      <c r="O20" s="195" t="str">
        <f t="shared" si="1"/>
        <v>VENDOR 09</v>
      </c>
      <c r="P20" s="149">
        <v>241363</v>
      </c>
      <c r="Q20" s="149">
        <f t="shared" si="2"/>
        <v>0</v>
      </c>
      <c r="R20" s="196" t="str">
        <f t="shared" si="3"/>
        <v xml:space="preserve">, </v>
      </c>
      <c r="S20" s="196" t="str">
        <f t="shared" si="4"/>
        <v>NO BID</v>
      </c>
      <c r="T20" s="117">
        <f t="shared" si="5"/>
        <v>0</v>
      </c>
      <c r="U20" s="118" t="str">
        <f t="shared" si="6"/>
        <v>NOT AWARDED</v>
      </c>
      <c r="V20" s="167"/>
      <c r="W20" s="171"/>
      <c r="X20" s="89"/>
      <c r="Y20" s="90"/>
      <c r="Z20" s="172" t="str">
        <f t="shared" si="7"/>
        <v/>
      </c>
      <c r="AA20" s="154" t="str">
        <f t="shared" si="8"/>
        <v>NO BID</v>
      </c>
      <c r="AB20" s="171"/>
      <c r="AC20" s="89"/>
      <c r="AD20" s="90"/>
      <c r="AE20" s="172" t="str">
        <f t="shared" si="9"/>
        <v/>
      </c>
      <c r="AF20" s="154" t="str">
        <f t="shared" si="10"/>
        <v>NO BID</v>
      </c>
      <c r="AG20" s="171"/>
      <c r="AH20" s="89"/>
      <c r="AI20" s="90"/>
      <c r="AJ20" s="172" t="str">
        <f t="shared" si="11"/>
        <v/>
      </c>
      <c r="AK20" s="154" t="str">
        <f t="shared" si="12"/>
        <v>NO BID</v>
      </c>
      <c r="AL20" s="171"/>
      <c r="AM20" s="89"/>
      <c r="AN20" s="90"/>
      <c r="AO20" s="172" t="str">
        <f t="shared" si="13"/>
        <v/>
      </c>
      <c r="AP20" s="154" t="str">
        <f t="shared" si="14"/>
        <v>NO BID</v>
      </c>
      <c r="AQ20" s="171"/>
      <c r="AR20" s="89"/>
      <c r="AS20" s="90"/>
      <c r="AT20" s="172" t="str">
        <f t="shared" si="15"/>
        <v/>
      </c>
      <c r="AU20" s="154" t="str">
        <f t="shared" si="16"/>
        <v>NO BID</v>
      </c>
      <c r="AV20" s="171"/>
      <c r="AW20" s="89"/>
      <c r="AX20" s="90"/>
      <c r="AY20" s="172" t="str">
        <f t="shared" si="17"/>
        <v/>
      </c>
      <c r="AZ20" s="154" t="str">
        <f t="shared" si="18"/>
        <v>NO BID</v>
      </c>
      <c r="BA20" s="171"/>
      <c r="BB20" s="89"/>
      <c r="BC20" s="90"/>
      <c r="BD20" s="172" t="str">
        <f t="shared" si="19"/>
        <v/>
      </c>
      <c r="BE20" s="154" t="str">
        <f>IF($B20=0,"",IF(ISNUMBER(BB20),"","NO BID"))</f>
        <v>NO BID</v>
      </c>
      <c r="BF20" s="171"/>
      <c r="BG20" s="89"/>
      <c r="BH20" s="90"/>
      <c r="BI20" s="172" t="str">
        <f t="shared" si="21"/>
        <v/>
      </c>
      <c r="BJ20" s="154" t="str">
        <f t="shared" si="22"/>
        <v>NO BID</v>
      </c>
      <c r="BK20" s="171"/>
      <c r="BL20" s="89"/>
      <c r="BM20" s="90"/>
      <c r="BN20" s="172" t="str">
        <f t="shared" si="23"/>
        <v/>
      </c>
      <c r="BO20" s="154" t="str">
        <f t="shared" si="24"/>
        <v>NO BID</v>
      </c>
      <c r="BP20" s="178"/>
      <c r="BQ20" s="171"/>
      <c r="BR20" s="89"/>
      <c r="BS20" s="90" t="str">
        <f t="shared" si="25"/>
        <v/>
      </c>
      <c r="BT20" s="172"/>
      <c r="BU20" s="154" t="str">
        <f t="shared" si="26"/>
        <v>NO BID</v>
      </c>
      <c r="BV20" s="171"/>
      <c r="BW20" s="89"/>
      <c r="BX20" s="90" t="str">
        <f t="shared" si="27"/>
        <v/>
      </c>
      <c r="BY20" s="172"/>
      <c r="BZ20" s="154" t="str">
        <f t="shared" si="28"/>
        <v>NO BID</v>
      </c>
      <c r="CA20" s="171"/>
      <c r="CB20" s="89"/>
      <c r="CC20" s="90" t="str">
        <f t="shared" si="29"/>
        <v/>
      </c>
      <c r="CD20" s="172"/>
      <c r="CE20" s="154" t="str">
        <f t="shared" si="30"/>
        <v>NO BID</v>
      </c>
      <c r="CF20" s="171"/>
      <c r="CG20" s="89"/>
      <c r="CH20" s="90" t="str">
        <f t="shared" si="31"/>
        <v/>
      </c>
      <c r="CI20" s="172"/>
      <c r="CJ20" s="154" t="str">
        <f t="shared" si="32"/>
        <v>NO BID</v>
      </c>
      <c r="CK20" s="171"/>
      <c r="CL20" s="89"/>
      <c r="CM20" s="90" t="str">
        <f t="shared" si="33"/>
        <v/>
      </c>
      <c r="CN20" s="172"/>
      <c r="CO20" s="154" t="str">
        <f t="shared" si="34"/>
        <v>NO BID</v>
      </c>
      <c r="CP20" s="171"/>
      <c r="CQ20" s="89"/>
      <c r="CR20" s="90" t="str">
        <f t="shared" si="35"/>
        <v/>
      </c>
      <c r="CS20" s="172"/>
      <c r="CT20" s="154" t="str">
        <f t="shared" si="36"/>
        <v>NO BID</v>
      </c>
      <c r="CU20" s="171"/>
      <c r="CV20" s="89"/>
      <c r="CW20" s="90" t="str">
        <f t="shared" si="37"/>
        <v/>
      </c>
      <c r="CX20" s="172"/>
      <c r="CY20" s="154" t="str">
        <f t="shared" si="38"/>
        <v>NO BID</v>
      </c>
      <c r="CZ20" s="171"/>
      <c r="DA20" s="89"/>
      <c r="DB20" s="90" t="str">
        <f t="shared" si="39"/>
        <v/>
      </c>
      <c r="DC20" s="172"/>
      <c r="DD20" s="154" t="str">
        <f t="shared" si="40"/>
        <v>NO BID</v>
      </c>
      <c r="DE20" s="171"/>
      <c r="DF20" s="89"/>
      <c r="DG20" s="90" t="str">
        <f t="shared" si="41"/>
        <v/>
      </c>
      <c r="DH20" s="172"/>
      <c r="DI20" s="154" t="str">
        <f t="shared" si="42"/>
        <v>NO BID</v>
      </c>
      <c r="DJ20" s="171"/>
      <c r="DK20" s="89"/>
      <c r="DL20" s="90" t="str">
        <f t="shared" si="43"/>
        <v/>
      </c>
      <c r="DM20" s="172"/>
      <c r="DN20" s="154" t="str">
        <f t="shared" si="44"/>
        <v>NO BID</v>
      </c>
      <c r="DO20" s="171"/>
      <c r="DP20" s="89"/>
      <c r="DQ20" s="90" t="str">
        <f t="shared" si="45"/>
        <v/>
      </c>
      <c r="DR20" s="172"/>
      <c r="DS20" s="154" t="str">
        <f t="shared" si="46"/>
        <v>NO BID</v>
      </c>
      <c r="DT20" s="171"/>
      <c r="DU20" s="89"/>
      <c r="DV20" s="90" t="str">
        <f t="shared" si="47"/>
        <v/>
      </c>
      <c r="DW20" s="172"/>
      <c r="DX20" s="154" t="str">
        <f t="shared" si="48"/>
        <v>NO BID</v>
      </c>
      <c r="DY20" s="171"/>
      <c r="DZ20" s="89"/>
      <c r="EA20" s="90" t="str">
        <f t="shared" si="49"/>
        <v/>
      </c>
      <c r="EB20" s="172"/>
      <c r="EC20" s="154" t="str">
        <f t="shared" si="50"/>
        <v>NO BID</v>
      </c>
      <c r="ED20" s="171"/>
      <c r="EE20" s="89"/>
      <c r="EF20" s="90" t="str">
        <f t="shared" si="51"/>
        <v/>
      </c>
      <c r="EG20" s="172"/>
      <c r="EH20" s="154" t="str">
        <f t="shared" si="52"/>
        <v>NO BID</v>
      </c>
      <c r="EI20" s="171"/>
      <c r="EJ20" s="89"/>
      <c r="EK20" s="90" t="str">
        <f t="shared" si="53"/>
        <v/>
      </c>
      <c r="EL20" s="172"/>
      <c r="EM20" s="154" t="str">
        <f t="shared" si="54"/>
        <v>NO BID</v>
      </c>
      <c r="EN20" s="171"/>
      <c r="EO20" s="89"/>
      <c r="EP20" s="90" t="str">
        <f t="shared" si="55"/>
        <v/>
      </c>
      <c r="EQ20" s="172"/>
      <c r="ER20" s="154" t="str">
        <f t="shared" si="56"/>
        <v>NO BID</v>
      </c>
      <c r="ES20" s="171"/>
      <c r="ET20" s="89"/>
      <c r="EU20" s="90" t="str">
        <f t="shared" si="57"/>
        <v/>
      </c>
      <c r="EV20" s="172"/>
      <c r="EW20" s="154" t="str">
        <f t="shared" si="58"/>
        <v>NO BID</v>
      </c>
      <c r="EX20" s="171"/>
      <c r="EY20" s="89"/>
      <c r="EZ20" s="90" t="str">
        <f t="shared" si="59"/>
        <v/>
      </c>
      <c r="FA20" s="172"/>
      <c r="FB20" s="154" t="str">
        <f t="shared" si="60"/>
        <v>NO BID</v>
      </c>
      <c r="FC20" s="171"/>
      <c r="FD20" s="89"/>
      <c r="FE20" s="90" t="str">
        <f t="shared" si="61"/>
        <v/>
      </c>
      <c r="FF20" s="172"/>
      <c r="FG20" s="154" t="str">
        <f t="shared" si="62"/>
        <v>NO BID</v>
      </c>
      <c r="FH20" s="171"/>
      <c r="FI20" s="89"/>
      <c r="FJ20" s="90" t="str">
        <f t="shared" si="63"/>
        <v/>
      </c>
      <c r="FK20" s="172"/>
      <c r="FL20" s="154" t="str">
        <f t="shared" si="64"/>
        <v>NO BID</v>
      </c>
      <c r="FM20" s="171"/>
      <c r="FN20" s="89"/>
      <c r="FO20" s="90" t="str">
        <f t="shared" si="65"/>
        <v/>
      </c>
      <c r="FP20" s="172"/>
      <c r="FQ20" s="154" t="str">
        <f t="shared" si="66"/>
        <v>NO BID</v>
      </c>
      <c r="FR20" s="174"/>
      <c r="FS20" s="91">
        <v>15.36</v>
      </c>
      <c r="FT20" s="92">
        <f t="shared" si="67"/>
        <v>15.36</v>
      </c>
      <c r="FU20" s="175">
        <f t="shared" si="68"/>
        <v>0</v>
      </c>
      <c r="FV20" s="93" t="str">
        <f t="shared" si="69"/>
        <v/>
      </c>
      <c r="FW20" s="94">
        <f t="shared" si="70"/>
        <v>15.36</v>
      </c>
      <c r="FX20" s="95">
        <f t="shared" si="71"/>
        <v>0</v>
      </c>
      <c r="FY20" s="129" t="str">
        <f t="shared" si="72"/>
        <v>NOT AWARDED</v>
      </c>
      <c r="FZ20" s="130">
        <f t="shared" si="73"/>
        <v>0</v>
      </c>
      <c r="GA20" s="129" t="str">
        <f t="shared" si="74"/>
        <v>VENDOR 09</v>
      </c>
      <c r="GB20" s="176"/>
      <c r="GC20" s="177"/>
      <c r="GD20" s="96"/>
      <c r="GE20" s="97"/>
    </row>
    <row r="21" spans="1:187" ht="30" customHeight="1" thickTop="1" thickBot="1" x14ac:dyDescent="0.4">
      <c r="A21" s="162">
        <v>17</v>
      </c>
      <c r="B21" s="163">
        <v>5</v>
      </c>
      <c r="C21" s="164">
        <v>9781368077552</v>
      </c>
      <c r="D21" s="165" t="s">
        <v>115</v>
      </c>
      <c r="E21" s="165" t="s">
        <v>824</v>
      </c>
      <c r="F21" s="165" t="s">
        <v>1479</v>
      </c>
      <c r="G21" s="166" t="s">
        <v>1414</v>
      </c>
      <c r="H21" s="166" t="s">
        <v>1425</v>
      </c>
      <c r="I21" s="167"/>
      <c r="J21" s="227">
        <f t="shared" si="75"/>
        <v>5</v>
      </c>
      <c r="K21" s="228"/>
      <c r="L21" s="99" t="str">
        <f t="shared" si="0"/>
        <v/>
      </c>
      <c r="M21" s="241"/>
      <c r="N21" s="168"/>
      <c r="O21" s="195" t="str">
        <f t="shared" si="1"/>
        <v>VENDOR 09</v>
      </c>
      <c r="P21" s="149">
        <v>241365</v>
      </c>
      <c r="Q21" s="149">
        <f t="shared" si="2"/>
        <v>0</v>
      </c>
      <c r="R21" s="196" t="str">
        <f t="shared" si="3"/>
        <v xml:space="preserve">, </v>
      </c>
      <c r="S21" s="196" t="str">
        <f t="shared" si="4"/>
        <v>NO BID</v>
      </c>
      <c r="T21" s="117">
        <f t="shared" si="5"/>
        <v>0</v>
      </c>
      <c r="U21" s="118" t="str">
        <f t="shared" si="6"/>
        <v>NOT AWARDED</v>
      </c>
      <c r="V21" s="167"/>
      <c r="W21" s="171"/>
      <c r="X21" s="89"/>
      <c r="Y21" s="90"/>
      <c r="Z21" s="172" t="str">
        <f t="shared" si="7"/>
        <v/>
      </c>
      <c r="AA21" s="154" t="str">
        <f t="shared" si="8"/>
        <v>NO BID</v>
      </c>
      <c r="AB21" s="171"/>
      <c r="AC21" s="89"/>
      <c r="AD21" s="90"/>
      <c r="AE21" s="172" t="str">
        <f t="shared" si="9"/>
        <v/>
      </c>
      <c r="AF21" s="154" t="str">
        <f t="shared" si="10"/>
        <v>NO BID</v>
      </c>
      <c r="AG21" s="171"/>
      <c r="AH21" s="89"/>
      <c r="AI21" s="90"/>
      <c r="AJ21" s="172" t="str">
        <f t="shared" si="11"/>
        <v/>
      </c>
      <c r="AK21" s="154" t="str">
        <f t="shared" si="12"/>
        <v>NO BID</v>
      </c>
      <c r="AL21" s="171"/>
      <c r="AM21" s="89"/>
      <c r="AN21" s="90"/>
      <c r="AO21" s="172" t="str">
        <f t="shared" si="13"/>
        <v/>
      </c>
      <c r="AP21" s="154" t="str">
        <f t="shared" si="14"/>
        <v>NO BID</v>
      </c>
      <c r="AQ21" s="171"/>
      <c r="AR21" s="89"/>
      <c r="AS21" s="90"/>
      <c r="AT21" s="172" t="str">
        <f t="shared" si="15"/>
        <v/>
      </c>
      <c r="AU21" s="154" t="str">
        <f t="shared" si="16"/>
        <v>NO BID</v>
      </c>
      <c r="AV21" s="171"/>
      <c r="AW21" s="89"/>
      <c r="AX21" s="90"/>
      <c r="AY21" s="172" t="str">
        <f t="shared" si="17"/>
        <v/>
      </c>
      <c r="AZ21" s="154" t="str">
        <f t="shared" si="18"/>
        <v>NO BID</v>
      </c>
      <c r="BA21" s="171"/>
      <c r="BB21" s="89"/>
      <c r="BC21" s="90"/>
      <c r="BD21" s="172" t="str">
        <f t="shared" si="19"/>
        <v/>
      </c>
      <c r="BE21" s="154" t="s">
        <v>84</v>
      </c>
      <c r="BF21" s="171"/>
      <c r="BG21" s="89"/>
      <c r="BH21" s="90"/>
      <c r="BI21" s="172" t="str">
        <f t="shared" si="21"/>
        <v/>
      </c>
      <c r="BJ21" s="154" t="str">
        <f t="shared" si="22"/>
        <v>NO BID</v>
      </c>
      <c r="BK21" s="171"/>
      <c r="BL21" s="89"/>
      <c r="BM21" s="90"/>
      <c r="BN21" s="172" t="str">
        <f t="shared" si="23"/>
        <v/>
      </c>
      <c r="BO21" s="154" t="str">
        <f t="shared" si="24"/>
        <v>NO BID</v>
      </c>
      <c r="BP21" s="178"/>
      <c r="BQ21" s="171"/>
      <c r="BR21" s="89"/>
      <c r="BS21" s="90" t="str">
        <f t="shared" si="25"/>
        <v/>
      </c>
      <c r="BT21" s="172"/>
      <c r="BU21" s="154" t="str">
        <f t="shared" si="26"/>
        <v>NO BID</v>
      </c>
      <c r="BV21" s="171"/>
      <c r="BW21" s="89"/>
      <c r="BX21" s="90" t="str">
        <f t="shared" si="27"/>
        <v/>
      </c>
      <c r="BY21" s="172"/>
      <c r="BZ21" s="154" t="str">
        <f t="shared" si="28"/>
        <v>NO BID</v>
      </c>
      <c r="CA21" s="171"/>
      <c r="CB21" s="89"/>
      <c r="CC21" s="90" t="str">
        <f t="shared" si="29"/>
        <v/>
      </c>
      <c r="CD21" s="172"/>
      <c r="CE21" s="154" t="str">
        <f t="shared" si="30"/>
        <v>NO BID</v>
      </c>
      <c r="CF21" s="171"/>
      <c r="CG21" s="89"/>
      <c r="CH21" s="90" t="str">
        <f t="shared" si="31"/>
        <v/>
      </c>
      <c r="CI21" s="172"/>
      <c r="CJ21" s="154" t="str">
        <f t="shared" si="32"/>
        <v>NO BID</v>
      </c>
      <c r="CK21" s="171"/>
      <c r="CL21" s="89"/>
      <c r="CM21" s="90" t="str">
        <f t="shared" si="33"/>
        <v/>
      </c>
      <c r="CN21" s="172"/>
      <c r="CO21" s="154" t="str">
        <f t="shared" si="34"/>
        <v>NO BID</v>
      </c>
      <c r="CP21" s="171"/>
      <c r="CQ21" s="89"/>
      <c r="CR21" s="90" t="str">
        <f t="shared" si="35"/>
        <v/>
      </c>
      <c r="CS21" s="172"/>
      <c r="CT21" s="154" t="str">
        <f t="shared" si="36"/>
        <v>NO BID</v>
      </c>
      <c r="CU21" s="171"/>
      <c r="CV21" s="89"/>
      <c r="CW21" s="90" t="str">
        <f t="shared" si="37"/>
        <v/>
      </c>
      <c r="CX21" s="172"/>
      <c r="CY21" s="154" t="str">
        <f t="shared" si="38"/>
        <v>NO BID</v>
      </c>
      <c r="CZ21" s="171"/>
      <c r="DA21" s="89"/>
      <c r="DB21" s="90" t="str">
        <f t="shared" si="39"/>
        <v/>
      </c>
      <c r="DC21" s="172"/>
      <c r="DD21" s="154" t="str">
        <f t="shared" si="40"/>
        <v>NO BID</v>
      </c>
      <c r="DE21" s="171"/>
      <c r="DF21" s="89"/>
      <c r="DG21" s="90" t="str">
        <f t="shared" si="41"/>
        <v/>
      </c>
      <c r="DH21" s="172"/>
      <c r="DI21" s="154" t="str">
        <f t="shared" si="42"/>
        <v>NO BID</v>
      </c>
      <c r="DJ21" s="171"/>
      <c r="DK21" s="89"/>
      <c r="DL21" s="90" t="str">
        <f t="shared" si="43"/>
        <v/>
      </c>
      <c r="DM21" s="172"/>
      <c r="DN21" s="154" t="str">
        <f t="shared" si="44"/>
        <v>NO BID</v>
      </c>
      <c r="DO21" s="171"/>
      <c r="DP21" s="89"/>
      <c r="DQ21" s="90" t="str">
        <f t="shared" si="45"/>
        <v/>
      </c>
      <c r="DR21" s="172"/>
      <c r="DS21" s="154" t="str">
        <f t="shared" si="46"/>
        <v>NO BID</v>
      </c>
      <c r="DT21" s="171"/>
      <c r="DU21" s="89"/>
      <c r="DV21" s="90" t="str">
        <f t="shared" si="47"/>
        <v/>
      </c>
      <c r="DW21" s="172"/>
      <c r="DX21" s="154" t="str">
        <f t="shared" si="48"/>
        <v>NO BID</v>
      </c>
      <c r="DY21" s="171"/>
      <c r="DZ21" s="89"/>
      <c r="EA21" s="90" t="str">
        <f t="shared" si="49"/>
        <v/>
      </c>
      <c r="EB21" s="172"/>
      <c r="EC21" s="154" t="str">
        <f t="shared" si="50"/>
        <v>NO BID</v>
      </c>
      <c r="ED21" s="171"/>
      <c r="EE21" s="89"/>
      <c r="EF21" s="90" t="str">
        <f t="shared" si="51"/>
        <v/>
      </c>
      <c r="EG21" s="172"/>
      <c r="EH21" s="154" t="str">
        <f t="shared" si="52"/>
        <v>NO BID</v>
      </c>
      <c r="EI21" s="171"/>
      <c r="EJ21" s="89"/>
      <c r="EK21" s="90" t="str">
        <f t="shared" si="53"/>
        <v/>
      </c>
      <c r="EL21" s="172"/>
      <c r="EM21" s="154" t="str">
        <f t="shared" si="54"/>
        <v>NO BID</v>
      </c>
      <c r="EN21" s="171"/>
      <c r="EO21" s="89"/>
      <c r="EP21" s="90" t="str">
        <f t="shared" si="55"/>
        <v/>
      </c>
      <c r="EQ21" s="172"/>
      <c r="ER21" s="154" t="str">
        <f t="shared" si="56"/>
        <v>NO BID</v>
      </c>
      <c r="ES21" s="171"/>
      <c r="ET21" s="89"/>
      <c r="EU21" s="90" t="str">
        <f t="shared" si="57"/>
        <v/>
      </c>
      <c r="EV21" s="172"/>
      <c r="EW21" s="154" t="str">
        <f t="shared" si="58"/>
        <v>NO BID</v>
      </c>
      <c r="EX21" s="171"/>
      <c r="EY21" s="89"/>
      <c r="EZ21" s="90" t="str">
        <f t="shared" si="59"/>
        <v/>
      </c>
      <c r="FA21" s="172"/>
      <c r="FB21" s="154" t="str">
        <f t="shared" si="60"/>
        <v>NO BID</v>
      </c>
      <c r="FC21" s="171"/>
      <c r="FD21" s="89"/>
      <c r="FE21" s="90" t="str">
        <f t="shared" si="61"/>
        <v/>
      </c>
      <c r="FF21" s="172"/>
      <c r="FG21" s="154" t="str">
        <f t="shared" si="62"/>
        <v>NO BID</v>
      </c>
      <c r="FH21" s="171"/>
      <c r="FI21" s="89"/>
      <c r="FJ21" s="90" t="str">
        <f t="shared" si="63"/>
        <v/>
      </c>
      <c r="FK21" s="172"/>
      <c r="FL21" s="154" t="str">
        <f t="shared" si="64"/>
        <v>NO BID</v>
      </c>
      <c r="FM21" s="171"/>
      <c r="FN21" s="89"/>
      <c r="FO21" s="90" t="str">
        <f t="shared" si="65"/>
        <v/>
      </c>
      <c r="FP21" s="172"/>
      <c r="FQ21" s="154" t="str">
        <f t="shared" si="66"/>
        <v>NO BID</v>
      </c>
      <c r="FR21" s="174"/>
      <c r="FS21" s="91">
        <v>11.29</v>
      </c>
      <c r="FT21" s="92">
        <f t="shared" si="67"/>
        <v>56.449999999999996</v>
      </c>
      <c r="FU21" s="175">
        <f t="shared" si="68"/>
        <v>0</v>
      </c>
      <c r="FV21" s="93" t="str">
        <f t="shared" si="69"/>
        <v/>
      </c>
      <c r="FW21" s="94">
        <f t="shared" si="70"/>
        <v>56.449999999999996</v>
      </c>
      <c r="FX21" s="95">
        <f t="shared" si="71"/>
        <v>0</v>
      </c>
      <c r="FY21" s="129" t="str">
        <f t="shared" si="72"/>
        <v>NOT AWARDED</v>
      </c>
      <c r="FZ21" s="130">
        <f t="shared" si="73"/>
        <v>0</v>
      </c>
      <c r="GA21" s="129" t="str">
        <f t="shared" si="74"/>
        <v>VENDOR 09</v>
      </c>
      <c r="GB21" s="176"/>
      <c r="GC21" s="177"/>
      <c r="GD21" s="96"/>
      <c r="GE21" s="97"/>
    </row>
    <row r="22" spans="1:187" ht="30" customHeight="1" thickTop="1" thickBot="1" x14ac:dyDescent="0.4">
      <c r="A22" s="162">
        <v>18</v>
      </c>
      <c r="B22" s="163">
        <v>4</v>
      </c>
      <c r="C22" s="164">
        <v>9781536224146</v>
      </c>
      <c r="D22" s="165" t="s">
        <v>116</v>
      </c>
      <c r="E22" s="165" t="s">
        <v>825</v>
      </c>
      <c r="F22" s="165" t="s">
        <v>1479</v>
      </c>
      <c r="G22" s="166" t="s">
        <v>1414</v>
      </c>
      <c r="H22" s="166" t="s">
        <v>1428</v>
      </c>
      <c r="I22" s="167"/>
      <c r="J22" s="227">
        <f t="shared" si="75"/>
        <v>4</v>
      </c>
      <c r="K22" s="228"/>
      <c r="L22" s="99" t="str">
        <f t="shared" si="0"/>
        <v/>
      </c>
      <c r="M22" s="241"/>
      <c r="N22" s="168"/>
      <c r="O22" s="195" t="str">
        <f t="shared" si="1"/>
        <v>VENDOR 09</v>
      </c>
      <c r="P22" s="149">
        <v>241363</v>
      </c>
      <c r="Q22" s="149">
        <f t="shared" si="2"/>
        <v>0</v>
      </c>
      <c r="R22" s="196" t="str">
        <f t="shared" si="3"/>
        <v xml:space="preserve">, </v>
      </c>
      <c r="S22" s="196" t="str">
        <f t="shared" si="4"/>
        <v>NO BID</v>
      </c>
      <c r="T22" s="117">
        <f t="shared" si="5"/>
        <v>0</v>
      </c>
      <c r="U22" s="118" t="str">
        <f t="shared" si="6"/>
        <v>NOT AWARDED</v>
      </c>
      <c r="V22" s="167"/>
      <c r="W22" s="171"/>
      <c r="X22" s="89"/>
      <c r="Y22" s="90"/>
      <c r="Z22" s="172" t="str">
        <f t="shared" si="7"/>
        <v/>
      </c>
      <c r="AA22" s="154" t="str">
        <f t="shared" si="8"/>
        <v>NO BID</v>
      </c>
      <c r="AB22" s="171"/>
      <c r="AC22" s="89"/>
      <c r="AD22" s="90"/>
      <c r="AE22" s="172" t="str">
        <f t="shared" si="9"/>
        <v/>
      </c>
      <c r="AF22" s="154" t="str">
        <f t="shared" si="10"/>
        <v>NO BID</v>
      </c>
      <c r="AG22" s="171"/>
      <c r="AH22" s="89"/>
      <c r="AI22" s="90"/>
      <c r="AJ22" s="172" t="str">
        <f t="shared" si="11"/>
        <v/>
      </c>
      <c r="AK22" s="154" t="str">
        <f t="shared" si="12"/>
        <v>NO BID</v>
      </c>
      <c r="AL22" s="171"/>
      <c r="AM22" s="89"/>
      <c r="AN22" s="90"/>
      <c r="AO22" s="172" t="str">
        <f t="shared" si="13"/>
        <v/>
      </c>
      <c r="AP22" s="154" t="str">
        <f t="shared" si="14"/>
        <v>NO BID</v>
      </c>
      <c r="AQ22" s="171"/>
      <c r="AR22" s="89"/>
      <c r="AS22" s="90"/>
      <c r="AT22" s="172" t="str">
        <f t="shared" si="15"/>
        <v/>
      </c>
      <c r="AU22" s="154" t="str">
        <f t="shared" si="16"/>
        <v>NO BID</v>
      </c>
      <c r="AV22" s="171"/>
      <c r="AW22" s="89"/>
      <c r="AX22" s="90"/>
      <c r="AY22" s="172" t="str">
        <f t="shared" si="17"/>
        <v/>
      </c>
      <c r="AZ22" s="154" t="str">
        <f t="shared" si="18"/>
        <v>NO BID</v>
      </c>
      <c r="BA22" s="171"/>
      <c r="BB22" s="89"/>
      <c r="BC22" s="90"/>
      <c r="BD22" s="172" t="str">
        <f t="shared" si="19"/>
        <v/>
      </c>
      <c r="BE22" s="154" t="str">
        <f>IF($B22=0,"",IF(ISNUMBER(BB22),"","NO BID"))</f>
        <v>NO BID</v>
      </c>
      <c r="BF22" s="171"/>
      <c r="BG22" s="89"/>
      <c r="BH22" s="90"/>
      <c r="BI22" s="172" t="str">
        <f t="shared" si="21"/>
        <v/>
      </c>
      <c r="BJ22" s="154" t="str">
        <f t="shared" si="22"/>
        <v>NO BID</v>
      </c>
      <c r="BK22" s="171"/>
      <c r="BL22" s="89"/>
      <c r="BM22" s="90"/>
      <c r="BN22" s="172" t="str">
        <f t="shared" si="23"/>
        <v/>
      </c>
      <c r="BO22" s="154" t="str">
        <f t="shared" si="24"/>
        <v>NO BID</v>
      </c>
      <c r="BP22" s="178"/>
      <c r="BQ22" s="171"/>
      <c r="BR22" s="89"/>
      <c r="BS22" s="90" t="str">
        <f t="shared" si="25"/>
        <v/>
      </c>
      <c r="BT22" s="172"/>
      <c r="BU22" s="154" t="str">
        <f t="shared" si="26"/>
        <v>NO BID</v>
      </c>
      <c r="BV22" s="171"/>
      <c r="BW22" s="89"/>
      <c r="BX22" s="90" t="str">
        <f t="shared" si="27"/>
        <v/>
      </c>
      <c r="BY22" s="172"/>
      <c r="BZ22" s="154" t="str">
        <f t="shared" si="28"/>
        <v>NO BID</v>
      </c>
      <c r="CA22" s="171"/>
      <c r="CB22" s="89"/>
      <c r="CC22" s="90" t="str">
        <f t="shared" si="29"/>
        <v/>
      </c>
      <c r="CD22" s="172"/>
      <c r="CE22" s="154" t="str">
        <f t="shared" si="30"/>
        <v>NO BID</v>
      </c>
      <c r="CF22" s="171"/>
      <c r="CG22" s="89"/>
      <c r="CH22" s="90" t="str">
        <f t="shared" si="31"/>
        <v/>
      </c>
      <c r="CI22" s="172"/>
      <c r="CJ22" s="154" t="str">
        <f t="shared" si="32"/>
        <v>NO BID</v>
      </c>
      <c r="CK22" s="171"/>
      <c r="CL22" s="89"/>
      <c r="CM22" s="90" t="str">
        <f t="shared" si="33"/>
        <v/>
      </c>
      <c r="CN22" s="172"/>
      <c r="CO22" s="154" t="str">
        <f t="shared" si="34"/>
        <v>NO BID</v>
      </c>
      <c r="CP22" s="171"/>
      <c r="CQ22" s="89"/>
      <c r="CR22" s="90" t="str">
        <f t="shared" si="35"/>
        <v/>
      </c>
      <c r="CS22" s="172"/>
      <c r="CT22" s="154" t="str">
        <f t="shared" si="36"/>
        <v>NO BID</v>
      </c>
      <c r="CU22" s="171"/>
      <c r="CV22" s="89"/>
      <c r="CW22" s="90" t="str">
        <f t="shared" si="37"/>
        <v/>
      </c>
      <c r="CX22" s="172"/>
      <c r="CY22" s="154" t="str">
        <f t="shared" si="38"/>
        <v>NO BID</v>
      </c>
      <c r="CZ22" s="171"/>
      <c r="DA22" s="89"/>
      <c r="DB22" s="90" t="str">
        <f t="shared" si="39"/>
        <v/>
      </c>
      <c r="DC22" s="172"/>
      <c r="DD22" s="154" t="str">
        <f t="shared" si="40"/>
        <v>NO BID</v>
      </c>
      <c r="DE22" s="171"/>
      <c r="DF22" s="89"/>
      <c r="DG22" s="90" t="str">
        <f t="shared" si="41"/>
        <v/>
      </c>
      <c r="DH22" s="172"/>
      <c r="DI22" s="154" t="str">
        <f t="shared" si="42"/>
        <v>NO BID</v>
      </c>
      <c r="DJ22" s="171"/>
      <c r="DK22" s="89"/>
      <c r="DL22" s="90" t="str">
        <f t="shared" si="43"/>
        <v/>
      </c>
      <c r="DM22" s="172"/>
      <c r="DN22" s="154" t="str">
        <f t="shared" si="44"/>
        <v>NO BID</v>
      </c>
      <c r="DO22" s="171"/>
      <c r="DP22" s="89"/>
      <c r="DQ22" s="90" t="str">
        <f t="shared" si="45"/>
        <v/>
      </c>
      <c r="DR22" s="172"/>
      <c r="DS22" s="154" t="str">
        <f t="shared" si="46"/>
        <v>NO BID</v>
      </c>
      <c r="DT22" s="171"/>
      <c r="DU22" s="89"/>
      <c r="DV22" s="90" t="str">
        <f t="shared" si="47"/>
        <v/>
      </c>
      <c r="DW22" s="172"/>
      <c r="DX22" s="154" t="str">
        <f t="shared" si="48"/>
        <v>NO BID</v>
      </c>
      <c r="DY22" s="171"/>
      <c r="DZ22" s="89"/>
      <c r="EA22" s="90" t="str">
        <f t="shared" si="49"/>
        <v/>
      </c>
      <c r="EB22" s="172"/>
      <c r="EC22" s="154" t="str">
        <f t="shared" si="50"/>
        <v>NO BID</v>
      </c>
      <c r="ED22" s="171"/>
      <c r="EE22" s="89"/>
      <c r="EF22" s="90" t="str">
        <f t="shared" si="51"/>
        <v/>
      </c>
      <c r="EG22" s="172"/>
      <c r="EH22" s="154" t="str">
        <f t="shared" si="52"/>
        <v>NO BID</v>
      </c>
      <c r="EI22" s="171"/>
      <c r="EJ22" s="89"/>
      <c r="EK22" s="90" t="str">
        <f t="shared" si="53"/>
        <v/>
      </c>
      <c r="EL22" s="172"/>
      <c r="EM22" s="154" t="str">
        <f t="shared" si="54"/>
        <v>NO BID</v>
      </c>
      <c r="EN22" s="171"/>
      <c r="EO22" s="89"/>
      <c r="EP22" s="90" t="str">
        <f t="shared" si="55"/>
        <v/>
      </c>
      <c r="EQ22" s="172"/>
      <c r="ER22" s="154" t="str">
        <f t="shared" si="56"/>
        <v>NO BID</v>
      </c>
      <c r="ES22" s="171"/>
      <c r="ET22" s="89"/>
      <c r="EU22" s="90" t="str">
        <f t="shared" si="57"/>
        <v/>
      </c>
      <c r="EV22" s="172"/>
      <c r="EW22" s="154" t="str">
        <f t="shared" si="58"/>
        <v>NO BID</v>
      </c>
      <c r="EX22" s="171"/>
      <c r="EY22" s="89"/>
      <c r="EZ22" s="90" t="str">
        <f t="shared" si="59"/>
        <v/>
      </c>
      <c r="FA22" s="172"/>
      <c r="FB22" s="154" t="str">
        <f t="shared" si="60"/>
        <v>NO BID</v>
      </c>
      <c r="FC22" s="171"/>
      <c r="FD22" s="89"/>
      <c r="FE22" s="90" t="str">
        <f t="shared" si="61"/>
        <v/>
      </c>
      <c r="FF22" s="172"/>
      <c r="FG22" s="154" t="str">
        <f t="shared" si="62"/>
        <v>NO BID</v>
      </c>
      <c r="FH22" s="171"/>
      <c r="FI22" s="89"/>
      <c r="FJ22" s="90" t="str">
        <f t="shared" si="63"/>
        <v/>
      </c>
      <c r="FK22" s="172"/>
      <c r="FL22" s="154" t="str">
        <f t="shared" si="64"/>
        <v>NO BID</v>
      </c>
      <c r="FM22" s="171"/>
      <c r="FN22" s="89"/>
      <c r="FO22" s="90" t="str">
        <f t="shared" si="65"/>
        <v/>
      </c>
      <c r="FP22" s="172"/>
      <c r="FQ22" s="154" t="str">
        <f t="shared" si="66"/>
        <v>NO BID</v>
      </c>
      <c r="FR22" s="174"/>
      <c r="FS22" s="91">
        <v>16.190000000000001</v>
      </c>
      <c r="FT22" s="92">
        <f t="shared" si="67"/>
        <v>64.760000000000005</v>
      </c>
      <c r="FU22" s="175">
        <f t="shared" si="68"/>
        <v>0</v>
      </c>
      <c r="FV22" s="93" t="str">
        <f t="shared" si="69"/>
        <v/>
      </c>
      <c r="FW22" s="94">
        <f t="shared" si="70"/>
        <v>64.760000000000005</v>
      </c>
      <c r="FX22" s="95">
        <f t="shared" si="71"/>
        <v>0</v>
      </c>
      <c r="FY22" s="129" t="str">
        <f t="shared" si="72"/>
        <v>NOT AWARDED</v>
      </c>
      <c r="FZ22" s="130">
        <f t="shared" si="73"/>
        <v>0</v>
      </c>
      <c r="GA22" s="129" t="str">
        <f t="shared" si="74"/>
        <v>VENDOR 09</v>
      </c>
      <c r="GB22" s="176"/>
      <c r="GC22" s="177"/>
      <c r="GD22" s="96"/>
      <c r="GE22" s="97"/>
    </row>
    <row r="23" spans="1:187" ht="30" customHeight="1" thickTop="1" thickBot="1" x14ac:dyDescent="0.4">
      <c r="A23" s="162">
        <v>19</v>
      </c>
      <c r="B23" s="197">
        <v>5</v>
      </c>
      <c r="C23" s="164">
        <v>9781682634660</v>
      </c>
      <c r="D23" s="165" t="s">
        <v>119</v>
      </c>
      <c r="E23" s="165" t="s">
        <v>828</v>
      </c>
      <c r="F23" s="165" t="s">
        <v>1479</v>
      </c>
      <c r="G23" s="166" t="s">
        <v>1414</v>
      </c>
      <c r="H23" s="166" t="s">
        <v>1421</v>
      </c>
      <c r="I23" s="167"/>
      <c r="J23" s="227">
        <f t="shared" si="75"/>
        <v>5</v>
      </c>
      <c r="K23" s="228"/>
      <c r="L23" s="99" t="str">
        <f t="shared" si="0"/>
        <v/>
      </c>
      <c r="M23" s="241"/>
      <c r="N23" s="168"/>
      <c r="O23" s="195" t="str">
        <f t="shared" si="1"/>
        <v>VENDOR 09</v>
      </c>
      <c r="P23" s="149">
        <v>241365</v>
      </c>
      <c r="Q23" s="149">
        <f t="shared" si="2"/>
        <v>0</v>
      </c>
      <c r="R23" s="196" t="str">
        <f t="shared" si="3"/>
        <v xml:space="preserve">, </v>
      </c>
      <c r="S23" s="196" t="str">
        <f t="shared" si="4"/>
        <v>NO BID</v>
      </c>
      <c r="T23" s="117">
        <f t="shared" si="5"/>
        <v>0</v>
      </c>
      <c r="U23" s="118" t="str">
        <f t="shared" si="6"/>
        <v>NOT AWARDED</v>
      </c>
      <c r="V23" s="167"/>
      <c r="W23" s="171"/>
      <c r="X23" s="89"/>
      <c r="Y23" s="90"/>
      <c r="Z23" s="172" t="str">
        <f t="shared" si="7"/>
        <v/>
      </c>
      <c r="AA23" s="154" t="str">
        <f t="shared" si="8"/>
        <v>NO BID</v>
      </c>
      <c r="AB23" s="171"/>
      <c r="AC23" s="89"/>
      <c r="AD23" s="90"/>
      <c r="AE23" s="172" t="str">
        <f t="shared" si="9"/>
        <v/>
      </c>
      <c r="AF23" s="154" t="str">
        <f t="shared" si="10"/>
        <v>NO BID</v>
      </c>
      <c r="AG23" s="171"/>
      <c r="AH23" s="89"/>
      <c r="AI23" s="90"/>
      <c r="AJ23" s="172" t="str">
        <f t="shared" si="11"/>
        <v/>
      </c>
      <c r="AK23" s="154" t="str">
        <f t="shared" si="12"/>
        <v>NO BID</v>
      </c>
      <c r="AL23" s="171"/>
      <c r="AM23" s="89"/>
      <c r="AN23" s="90"/>
      <c r="AO23" s="172" t="str">
        <f t="shared" si="13"/>
        <v/>
      </c>
      <c r="AP23" s="154" t="str">
        <f t="shared" si="14"/>
        <v>NO BID</v>
      </c>
      <c r="AQ23" s="171"/>
      <c r="AR23" s="89"/>
      <c r="AS23" s="90"/>
      <c r="AT23" s="172" t="str">
        <f t="shared" si="15"/>
        <v/>
      </c>
      <c r="AU23" s="154" t="str">
        <f t="shared" si="16"/>
        <v>NO BID</v>
      </c>
      <c r="AV23" s="171"/>
      <c r="AW23" s="89"/>
      <c r="AX23" s="90"/>
      <c r="AY23" s="172" t="str">
        <f t="shared" si="17"/>
        <v/>
      </c>
      <c r="AZ23" s="154" t="str">
        <f t="shared" si="18"/>
        <v>NO BID</v>
      </c>
      <c r="BA23" s="171"/>
      <c r="BB23" s="89"/>
      <c r="BC23" s="90"/>
      <c r="BD23" s="172" t="str">
        <f t="shared" si="19"/>
        <v/>
      </c>
      <c r="BE23" s="154" t="s">
        <v>78</v>
      </c>
      <c r="BF23" s="171"/>
      <c r="BG23" s="89"/>
      <c r="BH23" s="90"/>
      <c r="BI23" s="172" t="str">
        <f t="shared" si="21"/>
        <v/>
      </c>
      <c r="BJ23" s="154" t="str">
        <f t="shared" si="22"/>
        <v>NO BID</v>
      </c>
      <c r="BK23" s="171"/>
      <c r="BL23" s="89"/>
      <c r="BM23" s="90"/>
      <c r="BN23" s="172" t="str">
        <f t="shared" si="23"/>
        <v/>
      </c>
      <c r="BO23" s="154" t="str">
        <f t="shared" si="24"/>
        <v>NO BID</v>
      </c>
      <c r="BP23" s="173"/>
      <c r="BQ23" s="171"/>
      <c r="BR23" s="89"/>
      <c r="BS23" s="90" t="str">
        <f t="shared" si="25"/>
        <v/>
      </c>
      <c r="BT23" s="172"/>
      <c r="BU23" s="154" t="str">
        <f t="shared" si="26"/>
        <v>NO BID</v>
      </c>
      <c r="BV23" s="171"/>
      <c r="BW23" s="89"/>
      <c r="BX23" s="90" t="str">
        <f t="shared" si="27"/>
        <v/>
      </c>
      <c r="BY23" s="172"/>
      <c r="BZ23" s="154" t="str">
        <f t="shared" si="28"/>
        <v>NO BID</v>
      </c>
      <c r="CA23" s="171"/>
      <c r="CB23" s="89"/>
      <c r="CC23" s="90" t="str">
        <f t="shared" si="29"/>
        <v/>
      </c>
      <c r="CD23" s="172"/>
      <c r="CE23" s="154" t="str">
        <f t="shared" si="30"/>
        <v>NO BID</v>
      </c>
      <c r="CF23" s="171"/>
      <c r="CG23" s="89"/>
      <c r="CH23" s="90" t="str">
        <f t="shared" si="31"/>
        <v/>
      </c>
      <c r="CI23" s="172"/>
      <c r="CJ23" s="154" t="str">
        <f t="shared" si="32"/>
        <v>NO BID</v>
      </c>
      <c r="CK23" s="171"/>
      <c r="CL23" s="89"/>
      <c r="CM23" s="90" t="str">
        <f t="shared" si="33"/>
        <v/>
      </c>
      <c r="CN23" s="172"/>
      <c r="CO23" s="154" t="str">
        <f t="shared" si="34"/>
        <v>NO BID</v>
      </c>
      <c r="CP23" s="171"/>
      <c r="CQ23" s="89"/>
      <c r="CR23" s="90" t="str">
        <f t="shared" si="35"/>
        <v/>
      </c>
      <c r="CS23" s="172"/>
      <c r="CT23" s="154" t="str">
        <f t="shared" si="36"/>
        <v>NO BID</v>
      </c>
      <c r="CU23" s="171"/>
      <c r="CV23" s="89"/>
      <c r="CW23" s="90" t="str">
        <f t="shared" si="37"/>
        <v/>
      </c>
      <c r="CX23" s="172"/>
      <c r="CY23" s="154" t="str">
        <f t="shared" si="38"/>
        <v>NO BID</v>
      </c>
      <c r="CZ23" s="171"/>
      <c r="DA23" s="89"/>
      <c r="DB23" s="90" t="str">
        <f t="shared" si="39"/>
        <v/>
      </c>
      <c r="DC23" s="172"/>
      <c r="DD23" s="154" t="str">
        <f t="shared" si="40"/>
        <v>NO BID</v>
      </c>
      <c r="DE23" s="171"/>
      <c r="DF23" s="89"/>
      <c r="DG23" s="90" t="str">
        <f t="shared" si="41"/>
        <v/>
      </c>
      <c r="DH23" s="172"/>
      <c r="DI23" s="154" t="str">
        <f t="shared" si="42"/>
        <v>NO BID</v>
      </c>
      <c r="DJ23" s="171"/>
      <c r="DK23" s="89"/>
      <c r="DL23" s="90" t="str">
        <f t="shared" si="43"/>
        <v/>
      </c>
      <c r="DM23" s="172"/>
      <c r="DN23" s="154" t="str">
        <f t="shared" si="44"/>
        <v>NO BID</v>
      </c>
      <c r="DO23" s="171"/>
      <c r="DP23" s="89"/>
      <c r="DQ23" s="90" t="str">
        <f t="shared" si="45"/>
        <v/>
      </c>
      <c r="DR23" s="172"/>
      <c r="DS23" s="154" t="str">
        <f t="shared" si="46"/>
        <v>NO BID</v>
      </c>
      <c r="DT23" s="171"/>
      <c r="DU23" s="89"/>
      <c r="DV23" s="90" t="str">
        <f t="shared" si="47"/>
        <v/>
      </c>
      <c r="DW23" s="172"/>
      <c r="DX23" s="154" t="str">
        <f t="shared" si="48"/>
        <v>NO BID</v>
      </c>
      <c r="DY23" s="171"/>
      <c r="DZ23" s="89"/>
      <c r="EA23" s="90" t="str">
        <f t="shared" si="49"/>
        <v/>
      </c>
      <c r="EB23" s="172"/>
      <c r="EC23" s="154" t="str">
        <f t="shared" si="50"/>
        <v>NO BID</v>
      </c>
      <c r="ED23" s="171"/>
      <c r="EE23" s="89"/>
      <c r="EF23" s="90" t="str">
        <f t="shared" si="51"/>
        <v/>
      </c>
      <c r="EG23" s="172"/>
      <c r="EH23" s="154" t="str">
        <f t="shared" si="52"/>
        <v>NO BID</v>
      </c>
      <c r="EI23" s="171"/>
      <c r="EJ23" s="89"/>
      <c r="EK23" s="90" t="str">
        <f t="shared" si="53"/>
        <v/>
      </c>
      <c r="EL23" s="172"/>
      <c r="EM23" s="154" t="str">
        <f t="shared" si="54"/>
        <v>NO BID</v>
      </c>
      <c r="EN23" s="171"/>
      <c r="EO23" s="89"/>
      <c r="EP23" s="90" t="str">
        <f t="shared" si="55"/>
        <v/>
      </c>
      <c r="EQ23" s="172"/>
      <c r="ER23" s="154" t="str">
        <f t="shared" si="56"/>
        <v>NO BID</v>
      </c>
      <c r="ES23" s="171"/>
      <c r="ET23" s="89"/>
      <c r="EU23" s="90" t="str">
        <f t="shared" si="57"/>
        <v/>
      </c>
      <c r="EV23" s="172"/>
      <c r="EW23" s="154" t="str">
        <f t="shared" si="58"/>
        <v>NO BID</v>
      </c>
      <c r="EX23" s="171"/>
      <c r="EY23" s="89"/>
      <c r="EZ23" s="90" t="str">
        <f t="shared" si="59"/>
        <v/>
      </c>
      <c r="FA23" s="172"/>
      <c r="FB23" s="154" t="str">
        <f t="shared" si="60"/>
        <v>NO BID</v>
      </c>
      <c r="FC23" s="171"/>
      <c r="FD23" s="89"/>
      <c r="FE23" s="90" t="str">
        <f t="shared" si="61"/>
        <v/>
      </c>
      <c r="FF23" s="172"/>
      <c r="FG23" s="154" t="str">
        <f t="shared" si="62"/>
        <v>NO BID</v>
      </c>
      <c r="FH23" s="171"/>
      <c r="FI23" s="89"/>
      <c r="FJ23" s="90" t="str">
        <f t="shared" si="63"/>
        <v/>
      </c>
      <c r="FK23" s="172"/>
      <c r="FL23" s="154" t="str">
        <f t="shared" si="64"/>
        <v>NO BID</v>
      </c>
      <c r="FM23" s="171"/>
      <c r="FN23" s="89"/>
      <c r="FO23" s="90" t="str">
        <f t="shared" si="65"/>
        <v/>
      </c>
      <c r="FP23" s="172"/>
      <c r="FQ23" s="154" t="str">
        <f t="shared" si="66"/>
        <v>NO BID</v>
      </c>
      <c r="FR23" s="174"/>
      <c r="FS23" s="91">
        <v>16.98</v>
      </c>
      <c r="FT23" s="92">
        <f t="shared" si="67"/>
        <v>84.9</v>
      </c>
      <c r="FU23" s="175">
        <f t="shared" si="68"/>
        <v>0</v>
      </c>
      <c r="FV23" s="93" t="str">
        <f t="shared" si="69"/>
        <v/>
      </c>
      <c r="FW23" s="94">
        <f t="shared" si="70"/>
        <v>84.9</v>
      </c>
      <c r="FX23" s="95">
        <f t="shared" si="71"/>
        <v>0</v>
      </c>
      <c r="FY23" s="129" t="str">
        <f t="shared" si="72"/>
        <v>NOT AWARDED</v>
      </c>
      <c r="FZ23" s="130">
        <f t="shared" si="73"/>
        <v>0</v>
      </c>
      <c r="GA23" s="129" t="str">
        <f t="shared" si="74"/>
        <v>VENDOR 09</v>
      </c>
      <c r="GB23" s="176"/>
      <c r="GC23" s="177"/>
      <c r="GD23" s="96"/>
      <c r="GE23" s="97"/>
    </row>
    <row r="24" spans="1:187" ht="30" customHeight="1" thickTop="1" thickBot="1" x14ac:dyDescent="0.4">
      <c r="A24" s="162">
        <v>20</v>
      </c>
      <c r="B24" s="197">
        <v>2</v>
      </c>
      <c r="C24" s="164">
        <v>9780593124147</v>
      </c>
      <c r="D24" s="165" t="s">
        <v>120</v>
      </c>
      <c r="E24" s="165" t="s">
        <v>829</v>
      </c>
      <c r="F24" s="165" t="s">
        <v>1479</v>
      </c>
      <c r="G24" s="166" t="s">
        <v>1414</v>
      </c>
      <c r="H24" s="166" t="s">
        <v>1416</v>
      </c>
      <c r="I24" s="167"/>
      <c r="J24" s="227">
        <f t="shared" si="75"/>
        <v>2</v>
      </c>
      <c r="K24" s="228"/>
      <c r="L24" s="99" t="str">
        <f t="shared" si="0"/>
        <v/>
      </c>
      <c r="M24" s="241"/>
      <c r="N24" s="168"/>
      <c r="O24" s="169" t="str">
        <f t="shared" si="1"/>
        <v>VENDOR 09</v>
      </c>
      <c r="P24" s="149" t="s">
        <v>88</v>
      </c>
      <c r="Q24" s="149">
        <f t="shared" si="2"/>
        <v>0</v>
      </c>
      <c r="R24" s="170" t="str">
        <f t="shared" si="3"/>
        <v xml:space="preserve">, </v>
      </c>
      <c r="S24" s="170" t="str">
        <f t="shared" si="4"/>
        <v>NO BID</v>
      </c>
      <c r="T24" s="87">
        <f t="shared" si="5"/>
        <v>0</v>
      </c>
      <c r="U24" s="88" t="str">
        <f t="shared" si="6"/>
        <v>NOT AWARDED</v>
      </c>
      <c r="V24" s="167"/>
      <c r="W24" s="171"/>
      <c r="X24" s="89"/>
      <c r="Y24" s="90"/>
      <c r="Z24" s="172" t="str">
        <f t="shared" si="7"/>
        <v/>
      </c>
      <c r="AA24" s="154" t="str">
        <f t="shared" si="8"/>
        <v>NO BID</v>
      </c>
      <c r="AB24" s="171"/>
      <c r="AC24" s="89"/>
      <c r="AD24" s="90"/>
      <c r="AE24" s="172" t="str">
        <f t="shared" si="9"/>
        <v/>
      </c>
      <c r="AF24" s="154" t="str">
        <f t="shared" si="10"/>
        <v>NO BID</v>
      </c>
      <c r="AG24" s="171"/>
      <c r="AH24" s="89"/>
      <c r="AI24" s="90"/>
      <c r="AJ24" s="172" t="str">
        <f t="shared" si="11"/>
        <v/>
      </c>
      <c r="AK24" s="154" t="str">
        <f t="shared" si="12"/>
        <v>NO BID</v>
      </c>
      <c r="AL24" s="171"/>
      <c r="AM24" s="89"/>
      <c r="AN24" s="90"/>
      <c r="AO24" s="172" t="str">
        <f t="shared" si="13"/>
        <v/>
      </c>
      <c r="AP24" s="154" t="str">
        <f t="shared" si="14"/>
        <v>NO BID</v>
      </c>
      <c r="AQ24" s="171"/>
      <c r="AR24" s="89"/>
      <c r="AS24" s="90"/>
      <c r="AT24" s="172" t="str">
        <f t="shared" si="15"/>
        <v/>
      </c>
      <c r="AU24" s="154" t="str">
        <f t="shared" si="16"/>
        <v>NO BID</v>
      </c>
      <c r="AV24" s="171"/>
      <c r="AW24" s="89"/>
      <c r="AX24" s="90"/>
      <c r="AY24" s="172" t="str">
        <f t="shared" si="17"/>
        <v/>
      </c>
      <c r="AZ24" s="154" t="str">
        <f t="shared" si="18"/>
        <v>NO BID</v>
      </c>
      <c r="BA24" s="171"/>
      <c r="BB24" s="89"/>
      <c r="BC24" s="90"/>
      <c r="BD24" s="172" t="str">
        <f t="shared" si="19"/>
        <v/>
      </c>
      <c r="BE24" s="154" t="s">
        <v>79</v>
      </c>
      <c r="BF24" s="171"/>
      <c r="BG24" s="89"/>
      <c r="BH24" s="90"/>
      <c r="BI24" s="172" t="str">
        <f t="shared" si="21"/>
        <v/>
      </c>
      <c r="BJ24" s="154" t="str">
        <f t="shared" si="22"/>
        <v>NO BID</v>
      </c>
      <c r="BK24" s="171"/>
      <c r="BL24" s="89"/>
      <c r="BM24" s="90"/>
      <c r="BN24" s="172" t="str">
        <f t="shared" si="23"/>
        <v/>
      </c>
      <c r="BO24" s="154" t="str">
        <f t="shared" si="24"/>
        <v>NO BID</v>
      </c>
      <c r="BP24" s="178"/>
      <c r="BQ24" s="171"/>
      <c r="BR24" s="89"/>
      <c r="BS24" s="90" t="str">
        <f t="shared" si="25"/>
        <v/>
      </c>
      <c r="BT24" s="172"/>
      <c r="BU24" s="154" t="str">
        <f t="shared" si="26"/>
        <v>NO BID</v>
      </c>
      <c r="BV24" s="171"/>
      <c r="BW24" s="89"/>
      <c r="BX24" s="90" t="str">
        <f t="shared" si="27"/>
        <v/>
      </c>
      <c r="BY24" s="172"/>
      <c r="BZ24" s="154" t="str">
        <f t="shared" si="28"/>
        <v>NO BID</v>
      </c>
      <c r="CA24" s="171"/>
      <c r="CB24" s="89"/>
      <c r="CC24" s="90" t="str">
        <f t="shared" si="29"/>
        <v/>
      </c>
      <c r="CD24" s="172"/>
      <c r="CE24" s="154" t="str">
        <f t="shared" si="30"/>
        <v>NO BID</v>
      </c>
      <c r="CF24" s="171"/>
      <c r="CG24" s="89"/>
      <c r="CH24" s="90" t="str">
        <f t="shared" si="31"/>
        <v/>
      </c>
      <c r="CI24" s="172"/>
      <c r="CJ24" s="154" t="str">
        <f t="shared" si="32"/>
        <v>NO BID</v>
      </c>
      <c r="CK24" s="171"/>
      <c r="CL24" s="89"/>
      <c r="CM24" s="90" t="str">
        <f t="shared" si="33"/>
        <v/>
      </c>
      <c r="CN24" s="172"/>
      <c r="CO24" s="154" t="str">
        <f t="shared" si="34"/>
        <v>NO BID</v>
      </c>
      <c r="CP24" s="171"/>
      <c r="CQ24" s="89"/>
      <c r="CR24" s="90" t="str">
        <f t="shared" si="35"/>
        <v/>
      </c>
      <c r="CS24" s="172"/>
      <c r="CT24" s="154" t="str">
        <f t="shared" si="36"/>
        <v>NO BID</v>
      </c>
      <c r="CU24" s="171"/>
      <c r="CV24" s="89"/>
      <c r="CW24" s="90" t="str">
        <f t="shared" si="37"/>
        <v/>
      </c>
      <c r="CX24" s="172"/>
      <c r="CY24" s="154" t="str">
        <f t="shared" si="38"/>
        <v>NO BID</v>
      </c>
      <c r="CZ24" s="171"/>
      <c r="DA24" s="89"/>
      <c r="DB24" s="90" t="str">
        <f t="shared" si="39"/>
        <v/>
      </c>
      <c r="DC24" s="172"/>
      <c r="DD24" s="154" t="str">
        <f t="shared" si="40"/>
        <v>NO BID</v>
      </c>
      <c r="DE24" s="171"/>
      <c r="DF24" s="89"/>
      <c r="DG24" s="90" t="str">
        <f t="shared" si="41"/>
        <v/>
      </c>
      <c r="DH24" s="172"/>
      <c r="DI24" s="154" t="str">
        <f t="shared" si="42"/>
        <v>NO BID</v>
      </c>
      <c r="DJ24" s="171"/>
      <c r="DK24" s="89"/>
      <c r="DL24" s="90" t="str">
        <f t="shared" si="43"/>
        <v/>
      </c>
      <c r="DM24" s="172"/>
      <c r="DN24" s="154" t="str">
        <f t="shared" si="44"/>
        <v>NO BID</v>
      </c>
      <c r="DO24" s="171"/>
      <c r="DP24" s="89"/>
      <c r="DQ24" s="90" t="str">
        <f t="shared" si="45"/>
        <v/>
      </c>
      <c r="DR24" s="172"/>
      <c r="DS24" s="154" t="str">
        <f t="shared" si="46"/>
        <v>NO BID</v>
      </c>
      <c r="DT24" s="171"/>
      <c r="DU24" s="89"/>
      <c r="DV24" s="90" t="str">
        <f t="shared" si="47"/>
        <v/>
      </c>
      <c r="DW24" s="172"/>
      <c r="DX24" s="154" t="str">
        <f t="shared" si="48"/>
        <v>NO BID</v>
      </c>
      <c r="DY24" s="171"/>
      <c r="DZ24" s="89"/>
      <c r="EA24" s="90" t="str">
        <f t="shared" si="49"/>
        <v/>
      </c>
      <c r="EB24" s="172"/>
      <c r="EC24" s="154" t="str">
        <f t="shared" si="50"/>
        <v>NO BID</v>
      </c>
      <c r="ED24" s="171"/>
      <c r="EE24" s="89"/>
      <c r="EF24" s="90" t="str">
        <f t="shared" si="51"/>
        <v/>
      </c>
      <c r="EG24" s="172"/>
      <c r="EH24" s="154" t="str">
        <f t="shared" si="52"/>
        <v>NO BID</v>
      </c>
      <c r="EI24" s="171"/>
      <c r="EJ24" s="89"/>
      <c r="EK24" s="90" t="str">
        <f t="shared" si="53"/>
        <v/>
      </c>
      <c r="EL24" s="172"/>
      <c r="EM24" s="154" t="str">
        <f t="shared" si="54"/>
        <v>NO BID</v>
      </c>
      <c r="EN24" s="171"/>
      <c r="EO24" s="89"/>
      <c r="EP24" s="90" t="str">
        <f t="shared" si="55"/>
        <v/>
      </c>
      <c r="EQ24" s="172"/>
      <c r="ER24" s="154" t="str">
        <f t="shared" si="56"/>
        <v>NO BID</v>
      </c>
      <c r="ES24" s="171"/>
      <c r="ET24" s="89"/>
      <c r="EU24" s="90" t="str">
        <f t="shared" si="57"/>
        <v/>
      </c>
      <c r="EV24" s="172"/>
      <c r="EW24" s="154" t="str">
        <f t="shared" si="58"/>
        <v>NO BID</v>
      </c>
      <c r="EX24" s="171"/>
      <c r="EY24" s="89"/>
      <c r="EZ24" s="90" t="str">
        <f t="shared" si="59"/>
        <v/>
      </c>
      <c r="FA24" s="172"/>
      <c r="FB24" s="154" t="str">
        <f t="shared" si="60"/>
        <v>NO BID</v>
      </c>
      <c r="FC24" s="171"/>
      <c r="FD24" s="89"/>
      <c r="FE24" s="90" t="str">
        <f t="shared" si="61"/>
        <v/>
      </c>
      <c r="FF24" s="172"/>
      <c r="FG24" s="154" t="str">
        <f t="shared" si="62"/>
        <v>NO BID</v>
      </c>
      <c r="FH24" s="171"/>
      <c r="FI24" s="89"/>
      <c r="FJ24" s="90" t="str">
        <f t="shared" si="63"/>
        <v/>
      </c>
      <c r="FK24" s="172"/>
      <c r="FL24" s="154" t="str">
        <f t="shared" si="64"/>
        <v>NO BID</v>
      </c>
      <c r="FM24" s="171"/>
      <c r="FN24" s="89"/>
      <c r="FO24" s="90" t="str">
        <f t="shared" si="65"/>
        <v/>
      </c>
      <c r="FP24" s="172"/>
      <c r="FQ24" s="154" t="str">
        <f t="shared" si="66"/>
        <v>NO BID</v>
      </c>
      <c r="FR24" s="174"/>
      <c r="FS24" s="91">
        <v>15.21</v>
      </c>
      <c r="FT24" s="92">
        <f t="shared" si="67"/>
        <v>30.42</v>
      </c>
      <c r="FU24" s="175">
        <f t="shared" si="68"/>
        <v>0</v>
      </c>
      <c r="FV24" s="93" t="str">
        <f t="shared" si="69"/>
        <v/>
      </c>
      <c r="FW24" s="94">
        <f t="shared" si="70"/>
        <v>30.42</v>
      </c>
      <c r="FX24" s="95">
        <f t="shared" si="71"/>
        <v>0</v>
      </c>
      <c r="FY24" s="129" t="str">
        <f t="shared" si="72"/>
        <v>NOT AWARDED</v>
      </c>
      <c r="FZ24" s="130">
        <f t="shared" si="73"/>
        <v>0</v>
      </c>
      <c r="GA24" s="129" t="str">
        <f t="shared" si="74"/>
        <v>VENDOR 09</v>
      </c>
      <c r="GB24" s="176"/>
      <c r="GC24" s="177"/>
      <c r="GD24" s="96"/>
      <c r="GE24" s="97"/>
    </row>
    <row r="25" spans="1:187" ht="30" customHeight="1" thickTop="1" thickBot="1" x14ac:dyDescent="0.4">
      <c r="A25" s="141">
        <v>21</v>
      </c>
      <c r="B25" s="197">
        <v>5</v>
      </c>
      <c r="C25" s="164">
        <v>9780063157880</v>
      </c>
      <c r="D25" s="165" t="s">
        <v>121</v>
      </c>
      <c r="E25" s="165" t="s">
        <v>830</v>
      </c>
      <c r="F25" s="165" t="s">
        <v>1479</v>
      </c>
      <c r="G25" s="166" t="s">
        <v>1414</v>
      </c>
      <c r="H25" s="166" t="s">
        <v>1421</v>
      </c>
      <c r="I25" s="167"/>
      <c r="J25" s="232">
        <f t="shared" si="75"/>
        <v>5</v>
      </c>
      <c r="K25" s="233"/>
      <c r="L25" s="99" t="str">
        <f t="shared" si="0"/>
        <v/>
      </c>
      <c r="M25" s="241"/>
      <c r="N25" s="168"/>
      <c r="O25" s="169" t="str">
        <f t="shared" si="1"/>
        <v>VENDOR 09</v>
      </c>
      <c r="P25" s="149">
        <v>241363</v>
      </c>
      <c r="Q25" s="149">
        <f t="shared" si="2"/>
        <v>0</v>
      </c>
      <c r="R25" s="170" t="str">
        <f t="shared" si="3"/>
        <v xml:space="preserve">, </v>
      </c>
      <c r="S25" s="170" t="str">
        <f t="shared" si="4"/>
        <v>NO BID</v>
      </c>
      <c r="T25" s="87">
        <f t="shared" si="5"/>
        <v>0</v>
      </c>
      <c r="U25" s="88" t="str">
        <f t="shared" si="6"/>
        <v>NOT AWARDED</v>
      </c>
      <c r="V25" s="167"/>
      <c r="W25" s="171"/>
      <c r="X25" s="89"/>
      <c r="Y25" s="90"/>
      <c r="Z25" s="172" t="str">
        <f t="shared" si="7"/>
        <v/>
      </c>
      <c r="AA25" s="154" t="str">
        <f t="shared" si="8"/>
        <v>NO BID</v>
      </c>
      <c r="AB25" s="171"/>
      <c r="AC25" s="89"/>
      <c r="AD25" s="90"/>
      <c r="AE25" s="172" t="str">
        <f t="shared" si="9"/>
        <v/>
      </c>
      <c r="AF25" s="154" t="str">
        <f t="shared" si="10"/>
        <v>NO BID</v>
      </c>
      <c r="AG25" s="171"/>
      <c r="AH25" s="89"/>
      <c r="AI25" s="90"/>
      <c r="AJ25" s="172" t="str">
        <f t="shared" si="11"/>
        <v/>
      </c>
      <c r="AK25" s="154" t="str">
        <f t="shared" si="12"/>
        <v>NO BID</v>
      </c>
      <c r="AL25" s="171"/>
      <c r="AM25" s="89"/>
      <c r="AN25" s="90"/>
      <c r="AO25" s="172" t="str">
        <f t="shared" si="13"/>
        <v/>
      </c>
      <c r="AP25" s="154" t="str">
        <f t="shared" si="14"/>
        <v>NO BID</v>
      </c>
      <c r="AQ25" s="171"/>
      <c r="AR25" s="89"/>
      <c r="AS25" s="90"/>
      <c r="AT25" s="172" t="str">
        <f t="shared" si="15"/>
        <v/>
      </c>
      <c r="AU25" s="154" t="str">
        <f t="shared" si="16"/>
        <v>NO BID</v>
      </c>
      <c r="AV25" s="171"/>
      <c r="AW25" s="89"/>
      <c r="AX25" s="90"/>
      <c r="AY25" s="172" t="str">
        <f t="shared" si="17"/>
        <v/>
      </c>
      <c r="AZ25" s="154" t="str">
        <f t="shared" si="18"/>
        <v>NO BID</v>
      </c>
      <c r="BA25" s="171"/>
      <c r="BB25" s="89"/>
      <c r="BC25" s="90"/>
      <c r="BD25" s="172" t="str">
        <f t="shared" si="19"/>
        <v/>
      </c>
      <c r="BE25" s="154" t="str">
        <f t="shared" ref="BE25:BE32" si="76">IF($B25=0,"",IF(ISNUMBER(BB25),"","NO BID"))</f>
        <v>NO BID</v>
      </c>
      <c r="BF25" s="171"/>
      <c r="BG25" s="89"/>
      <c r="BH25" s="90"/>
      <c r="BI25" s="172" t="str">
        <f t="shared" si="21"/>
        <v/>
      </c>
      <c r="BJ25" s="154" t="str">
        <f t="shared" si="22"/>
        <v>NO BID</v>
      </c>
      <c r="BK25" s="171"/>
      <c r="BL25" s="89"/>
      <c r="BM25" s="90"/>
      <c r="BN25" s="172" t="str">
        <f t="shared" si="23"/>
        <v/>
      </c>
      <c r="BO25" s="154" t="str">
        <f t="shared" si="24"/>
        <v>NO BID</v>
      </c>
      <c r="BP25" s="178"/>
      <c r="BQ25" s="171"/>
      <c r="BR25" s="89"/>
      <c r="BS25" s="90" t="str">
        <f t="shared" si="25"/>
        <v/>
      </c>
      <c r="BT25" s="172"/>
      <c r="BU25" s="154" t="str">
        <f t="shared" si="26"/>
        <v>NO BID</v>
      </c>
      <c r="BV25" s="171"/>
      <c r="BW25" s="89"/>
      <c r="BX25" s="90" t="str">
        <f t="shared" si="27"/>
        <v/>
      </c>
      <c r="BY25" s="172"/>
      <c r="BZ25" s="154" t="str">
        <f t="shared" si="28"/>
        <v>NO BID</v>
      </c>
      <c r="CA25" s="171"/>
      <c r="CB25" s="89"/>
      <c r="CC25" s="90" t="str">
        <f t="shared" si="29"/>
        <v/>
      </c>
      <c r="CD25" s="172"/>
      <c r="CE25" s="154" t="str">
        <f t="shared" si="30"/>
        <v>NO BID</v>
      </c>
      <c r="CF25" s="171"/>
      <c r="CG25" s="89"/>
      <c r="CH25" s="90" t="str">
        <f t="shared" si="31"/>
        <v/>
      </c>
      <c r="CI25" s="172"/>
      <c r="CJ25" s="154" t="str">
        <f t="shared" si="32"/>
        <v>NO BID</v>
      </c>
      <c r="CK25" s="171"/>
      <c r="CL25" s="89"/>
      <c r="CM25" s="90" t="str">
        <f t="shared" si="33"/>
        <v/>
      </c>
      <c r="CN25" s="172"/>
      <c r="CO25" s="154" t="str">
        <f t="shared" si="34"/>
        <v>NO BID</v>
      </c>
      <c r="CP25" s="171"/>
      <c r="CQ25" s="89"/>
      <c r="CR25" s="90" t="str">
        <f t="shared" si="35"/>
        <v/>
      </c>
      <c r="CS25" s="172"/>
      <c r="CT25" s="154" t="str">
        <f t="shared" si="36"/>
        <v>NO BID</v>
      </c>
      <c r="CU25" s="171"/>
      <c r="CV25" s="89"/>
      <c r="CW25" s="90" t="str">
        <f t="shared" si="37"/>
        <v/>
      </c>
      <c r="CX25" s="172"/>
      <c r="CY25" s="154" t="str">
        <f t="shared" si="38"/>
        <v>NO BID</v>
      </c>
      <c r="CZ25" s="171"/>
      <c r="DA25" s="89"/>
      <c r="DB25" s="90" t="str">
        <f t="shared" si="39"/>
        <v/>
      </c>
      <c r="DC25" s="172"/>
      <c r="DD25" s="154" t="str">
        <f t="shared" si="40"/>
        <v>NO BID</v>
      </c>
      <c r="DE25" s="171"/>
      <c r="DF25" s="89"/>
      <c r="DG25" s="90" t="str">
        <f t="shared" si="41"/>
        <v/>
      </c>
      <c r="DH25" s="172"/>
      <c r="DI25" s="154" t="str">
        <f t="shared" si="42"/>
        <v>NO BID</v>
      </c>
      <c r="DJ25" s="171"/>
      <c r="DK25" s="89"/>
      <c r="DL25" s="90" t="str">
        <f t="shared" si="43"/>
        <v/>
      </c>
      <c r="DM25" s="172"/>
      <c r="DN25" s="154" t="str">
        <f t="shared" si="44"/>
        <v>NO BID</v>
      </c>
      <c r="DO25" s="171"/>
      <c r="DP25" s="89"/>
      <c r="DQ25" s="90" t="str">
        <f t="shared" si="45"/>
        <v/>
      </c>
      <c r="DR25" s="172"/>
      <c r="DS25" s="154" t="str">
        <f t="shared" si="46"/>
        <v>NO BID</v>
      </c>
      <c r="DT25" s="171"/>
      <c r="DU25" s="89"/>
      <c r="DV25" s="90" t="str">
        <f t="shared" si="47"/>
        <v/>
      </c>
      <c r="DW25" s="172"/>
      <c r="DX25" s="154" t="str">
        <f t="shared" si="48"/>
        <v>NO BID</v>
      </c>
      <c r="DY25" s="171"/>
      <c r="DZ25" s="89"/>
      <c r="EA25" s="90" t="str">
        <f t="shared" si="49"/>
        <v/>
      </c>
      <c r="EB25" s="172"/>
      <c r="EC25" s="154" t="str">
        <f t="shared" si="50"/>
        <v>NO BID</v>
      </c>
      <c r="ED25" s="171"/>
      <c r="EE25" s="89"/>
      <c r="EF25" s="90" t="str">
        <f t="shared" si="51"/>
        <v/>
      </c>
      <c r="EG25" s="172"/>
      <c r="EH25" s="154" t="str">
        <f t="shared" si="52"/>
        <v>NO BID</v>
      </c>
      <c r="EI25" s="171"/>
      <c r="EJ25" s="89"/>
      <c r="EK25" s="90" t="str">
        <f t="shared" si="53"/>
        <v/>
      </c>
      <c r="EL25" s="172"/>
      <c r="EM25" s="154" t="str">
        <f t="shared" si="54"/>
        <v>NO BID</v>
      </c>
      <c r="EN25" s="171"/>
      <c r="EO25" s="89"/>
      <c r="EP25" s="90" t="str">
        <f t="shared" si="55"/>
        <v/>
      </c>
      <c r="EQ25" s="172"/>
      <c r="ER25" s="154" t="str">
        <f t="shared" si="56"/>
        <v>NO BID</v>
      </c>
      <c r="ES25" s="171"/>
      <c r="ET25" s="89"/>
      <c r="EU25" s="90" t="str">
        <f t="shared" si="57"/>
        <v/>
      </c>
      <c r="EV25" s="172"/>
      <c r="EW25" s="154" t="str">
        <f t="shared" si="58"/>
        <v>NO BID</v>
      </c>
      <c r="EX25" s="171"/>
      <c r="EY25" s="89"/>
      <c r="EZ25" s="90" t="str">
        <f t="shared" si="59"/>
        <v/>
      </c>
      <c r="FA25" s="172"/>
      <c r="FB25" s="154" t="str">
        <f t="shared" si="60"/>
        <v>NO BID</v>
      </c>
      <c r="FC25" s="171"/>
      <c r="FD25" s="89"/>
      <c r="FE25" s="90" t="str">
        <f t="shared" si="61"/>
        <v/>
      </c>
      <c r="FF25" s="172"/>
      <c r="FG25" s="154" t="str">
        <f t="shared" si="62"/>
        <v>NO BID</v>
      </c>
      <c r="FH25" s="171"/>
      <c r="FI25" s="89"/>
      <c r="FJ25" s="90" t="str">
        <f t="shared" si="63"/>
        <v/>
      </c>
      <c r="FK25" s="172"/>
      <c r="FL25" s="154" t="str">
        <f t="shared" si="64"/>
        <v>NO BID</v>
      </c>
      <c r="FM25" s="171"/>
      <c r="FN25" s="89"/>
      <c r="FO25" s="90" t="str">
        <f t="shared" si="65"/>
        <v/>
      </c>
      <c r="FP25" s="172"/>
      <c r="FQ25" s="154" t="str">
        <f t="shared" si="66"/>
        <v>NO BID</v>
      </c>
      <c r="FR25" s="174"/>
      <c r="FS25" s="91">
        <v>13.72</v>
      </c>
      <c r="FT25" s="92">
        <f t="shared" si="67"/>
        <v>68.600000000000009</v>
      </c>
      <c r="FU25" s="175">
        <f t="shared" si="68"/>
        <v>0</v>
      </c>
      <c r="FV25" s="93" t="str">
        <f t="shared" si="69"/>
        <v/>
      </c>
      <c r="FW25" s="94">
        <f t="shared" si="70"/>
        <v>68.600000000000009</v>
      </c>
      <c r="FX25" s="95">
        <f t="shared" si="71"/>
        <v>0</v>
      </c>
      <c r="FY25" s="129" t="str">
        <f t="shared" si="72"/>
        <v>NOT AWARDED</v>
      </c>
      <c r="FZ25" s="130">
        <f t="shared" si="73"/>
        <v>0</v>
      </c>
      <c r="GA25" s="129" t="str">
        <f t="shared" si="74"/>
        <v>VENDOR 09</v>
      </c>
      <c r="GB25" s="176"/>
      <c r="GC25" s="177"/>
      <c r="GD25" s="96"/>
      <c r="GE25" s="97"/>
    </row>
    <row r="26" spans="1:187" ht="30" customHeight="1" thickTop="1" thickBot="1" x14ac:dyDescent="0.4">
      <c r="A26" s="162">
        <v>22</v>
      </c>
      <c r="B26" s="194">
        <v>4</v>
      </c>
      <c r="C26" s="164">
        <v>9780593322888</v>
      </c>
      <c r="D26" s="165" t="s">
        <v>123</v>
      </c>
      <c r="E26" s="165" t="s">
        <v>832</v>
      </c>
      <c r="F26" s="165" t="s">
        <v>1479</v>
      </c>
      <c r="G26" s="166" t="s">
        <v>1414</v>
      </c>
      <c r="H26" s="166" t="s">
        <v>1416</v>
      </c>
      <c r="I26" s="167"/>
      <c r="J26" s="227">
        <f t="shared" si="75"/>
        <v>4</v>
      </c>
      <c r="K26" s="228"/>
      <c r="L26" s="99" t="str">
        <f t="shared" si="0"/>
        <v/>
      </c>
      <c r="M26" s="241"/>
      <c r="N26" s="168"/>
      <c r="O26" s="169" t="str">
        <f t="shared" si="1"/>
        <v>VENDOR 09</v>
      </c>
      <c r="P26" s="149">
        <v>241363</v>
      </c>
      <c r="Q26" s="149">
        <f t="shared" si="2"/>
        <v>0</v>
      </c>
      <c r="R26" s="170" t="str">
        <f t="shared" si="3"/>
        <v xml:space="preserve">, </v>
      </c>
      <c r="S26" s="170" t="str">
        <f t="shared" si="4"/>
        <v>NO BID</v>
      </c>
      <c r="T26" s="87">
        <f t="shared" si="5"/>
        <v>0</v>
      </c>
      <c r="U26" s="88" t="str">
        <f t="shared" si="6"/>
        <v>NOT AWARDED</v>
      </c>
      <c r="V26" s="167"/>
      <c r="W26" s="171"/>
      <c r="X26" s="89"/>
      <c r="Y26" s="90"/>
      <c r="Z26" s="172" t="str">
        <f t="shared" si="7"/>
        <v/>
      </c>
      <c r="AA26" s="154" t="str">
        <f t="shared" si="8"/>
        <v>NO BID</v>
      </c>
      <c r="AB26" s="171"/>
      <c r="AC26" s="89"/>
      <c r="AD26" s="90"/>
      <c r="AE26" s="172" t="str">
        <f t="shared" si="9"/>
        <v/>
      </c>
      <c r="AF26" s="154" t="str">
        <f t="shared" si="10"/>
        <v>NO BID</v>
      </c>
      <c r="AG26" s="171"/>
      <c r="AH26" s="89"/>
      <c r="AI26" s="90"/>
      <c r="AJ26" s="172" t="str">
        <f t="shared" si="11"/>
        <v/>
      </c>
      <c r="AK26" s="154" t="str">
        <f t="shared" si="12"/>
        <v>NO BID</v>
      </c>
      <c r="AL26" s="171"/>
      <c r="AM26" s="89"/>
      <c r="AN26" s="90"/>
      <c r="AO26" s="172" t="str">
        <f t="shared" si="13"/>
        <v/>
      </c>
      <c r="AP26" s="154" t="str">
        <f t="shared" si="14"/>
        <v>NO BID</v>
      </c>
      <c r="AQ26" s="171"/>
      <c r="AR26" s="89"/>
      <c r="AS26" s="90"/>
      <c r="AT26" s="172" t="str">
        <f t="shared" si="15"/>
        <v/>
      </c>
      <c r="AU26" s="154" t="str">
        <f t="shared" si="16"/>
        <v>NO BID</v>
      </c>
      <c r="AV26" s="171"/>
      <c r="AW26" s="89"/>
      <c r="AX26" s="90"/>
      <c r="AY26" s="172" t="str">
        <f t="shared" si="17"/>
        <v/>
      </c>
      <c r="AZ26" s="154" t="str">
        <f t="shared" si="18"/>
        <v>NO BID</v>
      </c>
      <c r="BA26" s="171"/>
      <c r="BB26" s="89"/>
      <c r="BC26" s="90"/>
      <c r="BD26" s="172" t="str">
        <f t="shared" si="19"/>
        <v/>
      </c>
      <c r="BE26" s="154" t="str">
        <f t="shared" si="76"/>
        <v>NO BID</v>
      </c>
      <c r="BF26" s="171"/>
      <c r="BG26" s="89"/>
      <c r="BH26" s="90"/>
      <c r="BI26" s="172" t="str">
        <f t="shared" si="21"/>
        <v/>
      </c>
      <c r="BJ26" s="154" t="str">
        <f t="shared" si="22"/>
        <v>NO BID</v>
      </c>
      <c r="BK26" s="171"/>
      <c r="BL26" s="89"/>
      <c r="BM26" s="90"/>
      <c r="BN26" s="172" t="str">
        <f t="shared" si="23"/>
        <v/>
      </c>
      <c r="BO26" s="154" t="str">
        <f t="shared" si="24"/>
        <v>NO BID</v>
      </c>
      <c r="BP26" s="178"/>
      <c r="BQ26" s="171"/>
      <c r="BR26" s="89"/>
      <c r="BS26" s="90" t="str">
        <f t="shared" si="25"/>
        <v/>
      </c>
      <c r="BT26" s="172"/>
      <c r="BU26" s="154" t="str">
        <f t="shared" si="26"/>
        <v>NO BID</v>
      </c>
      <c r="BV26" s="171"/>
      <c r="BW26" s="89"/>
      <c r="BX26" s="90" t="str">
        <f t="shared" si="27"/>
        <v/>
      </c>
      <c r="BY26" s="172"/>
      <c r="BZ26" s="154" t="str">
        <f t="shared" si="28"/>
        <v>NO BID</v>
      </c>
      <c r="CA26" s="171"/>
      <c r="CB26" s="89"/>
      <c r="CC26" s="90" t="str">
        <f t="shared" si="29"/>
        <v/>
      </c>
      <c r="CD26" s="172"/>
      <c r="CE26" s="154" t="str">
        <f t="shared" si="30"/>
        <v>NO BID</v>
      </c>
      <c r="CF26" s="171"/>
      <c r="CG26" s="89"/>
      <c r="CH26" s="90" t="str">
        <f t="shared" si="31"/>
        <v/>
      </c>
      <c r="CI26" s="172"/>
      <c r="CJ26" s="154" t="str">
        <f t="shared" si="32"/>
        <v>NO BID</v>
      </c>
      <c r="CK26" s="171"/>
      <c r="CL26" s="89"/>
      <c r="CM26" s="90" t="str">
        <f t="shared" si="33"/>
        <v/>
      </c>
      <c r="CN26" s="172"/>
      <c r="CO26" s="154" t="str">
        <f t="shared" si="34"/>
        <v>NO BID</v>
      </c>
      <c r="CP26" s="171"/>
      <c r="CQ26" s="89"/>
      <c r="CR26" s="90" t="str">
        <f t="shared" si="35"/>
        <v/>
      </c>
      <c r="CS26" s="172"/>
      <c r="CT26" s="154" t="str">
        <f t="shared" si="36"/>
        <v>NO BID</v>
      </c>
      <c r="CU26" s="171"/>
      <c r="CV26" s="89"/>
      <c r="CW26" s="90" t="str">
        <f t="shared" si="37"/>
        <v/>
      </c>
      <c r="CX26" s="172"/>
      <c r="CY26" s="154" t="str">
        <f t="shared" si="38"/>
        <v>NO BID</v>
      </c>
      <c r="CZ26" s="171"/>
      <c r="DA26" s="89"/>
      <c r="DB26" s="90" t="str">
        <f t="shared" si="39"/>
        <v/>
      </c>
      <c r="DC26" s="172"/>
      <c r="DD26" s="154" t="str">
        <f t="shared" si="40"/>
        <v>NO BID</v>
      </c>
      <c r="DE26" s="171"/>
      <c r="DF26" s="89"/>
      <c r="DG26" s="90" t="str">
        <f t="shared" si="41"/>
        <v/>
      </c>
      <c r="DH26" s="172"/>
      <c r="DI26" s="154" t="str">
        <f t="shared" si="42"/>
        <v>NO BID</v>
      </c>
      <c r="DJ26" s="171"/>
      <c r="DK26" s="89"/>
      <c r="DL26" s="90" t="str">
        <f t="shared" si="43"/>
        <v/>
      </c>
      <c r="DM26" s="172"/>
      <c r="DN26" s="154" t="str">
        <f t="shared" si="44"/>
        <v>NO BID</v>
      </c>
      <c r="DO26" s="171"/>
      <c r="DP26" s="89"/>
      <c r="DQ26" s="90" t="str">
        <f t="shared" si="45"/>
        <v/>
      </c>
      <c r="DR26" s="172"/>
      <c r="DS26" s="154" t="str">
        <f t="shared" si="46"/>
        <v>NO BID</v>
      </c>
      <c r="DT26" s="171"/>
      <c r="DU26" s="89"/>
      <c r="DV26" s="90" t="str">
        <f t="shared" si="47"/>
        <v/>
      </c>
      <c r="DW26" s="172"/>
      <c r="DX26" s="154" t="str">
        <f t="shared" si="48"/>
        <v>NO BID</v>
      </c>
      <c r="DY26" s="171"/>
      <c r="DZ26" s="89"/>
      <c r="EA26" s="90" t="str">
        <f t="shared" si="49"/>
        <v/>
      </c>
      <c r="EB26" s="172"/>
      <c r="EC26" s="154" t="str">
        <f t="shared" si="50"/>
        <v>NO BID</v>
      </c>
      <c r="ED26" s="171"/>
      <c r="EE26" s="89"/>
      <c r="EF26" s="90" t="str">
        <f t="shared" si="51"/>
        <v/>
      </c>
      <c r="EG26" s="172"/>
      <c r="EH26" s="154" t="str">
        <f t="shared" si="52"/>
        <v>NO BID</v>
      </c>
      <c r="EI26" s="171"/>
      <c r="EJ26" s="89"/>
      <c r="EK26" s="90" t="str">
        <f t="shared" si="53"/>
        <v/>
      </c>
      <c r="EL26" s="172"/>
      <c r="EM26" s="154" t="str">
        <f t="shared" si="54"/>
        <v>NO BID</v>
      </c>
      <c r="EN26" s="171"/>
      <c r="EO26" s="89"/>
      <c r="EP26" s="90" t="str">
        <f t="shared" si="55"/>
        <v/>
      </c>
      <c r="EQ26" s="172"/>
      <c r="ER26" s="154" t="str">
        <f t="shared" si="56"/>
        <v>NO BID</v>
      </c>
      <c r="ES26" s="171"/>
      <c r="ET26" s="89"/>
      <c r="EU26" s="90" t="str">
        <f t="shared" si="57"/>
        <v/>
      </c>
      <c r="EV26" s="172"/>
      <c r="EW26" s="154" t="str">
        <f t="shared" si="58"/>
        <v>NO BID</v>
      </c>
      <c r="EX26" s="171"/>
      <c r="EY26" s="89"/>
      <c r="EZ26" s="90" t="str">
        <f t="shared" si="59"/>
        <v/>
      </c>
      <c r="FA26" s="172"/>
      <c r="FB26" s="154" t="str">
        <f t="shared" si="60"/>
        <v>NO BID</v>
      </c>
      <c r="FC26" s="171"/>
      <c r="FD26" s="89"/>
      <c r="FE26" s="90" t="str">
        <f t="shared" si="61"/>
        <v/>
      </c>
      <c r="FF26" s="172"/>
      <c r="FG26" s="154" t="str">
        <f t="shared" si="62"/>
        <v>NO BID</v>
      </c>
      <c r="FH26" s="171"/>
      <c r="FI26" s="89"/>
      <c r="FJ26" s="90" t="str">
        <f t="shared" si="63"/>
        <v/>
      </c>
      <c r="FK26" s="172"/>
      <c r="FL26" s="154" t="str">
        <f t="shared" si="64"/>
        <v>NO BID</v>
      </c>
      <c r="FM26" s="171"/>
      <c r="FN26" s="89"/>
      <c r="FO26" s="90" t="str">
        <f t="shared" si="65"/>
        <v/>
      </c>
      <c r="FP26" s="172"/>
      <c r="FQ26" s="154" t="str">
        <f t="shared" si="66"/>
        <v>NO BID</v>
      </c>
      <c r="FR26" s="174"/>
      <c r="FS26" s="91">
        <v>13.99</v>
      </c>
      <c r="FT26" s="92">
        <f t="shared" si="67"/>
        <v>55.96</v>
      </c>
      <c r="FU26" s="175">
        <f t="shared" si="68"/>
        <v>0</v>
      </c>
      <c r="FV26" s="93" t="str">
        <f t="shared" si="69"/>
        <v/>
      </c>
      <c r="FW26" s="94">
        <f t="shared" si="70"/>
        <v>55.96</v>
      </c>
      <c r="FX26" s="95">
        <f t="shared" si="71"/>
        <v>0</v>
      </c>
      <c r="FY26" s="129" t="str">
        <f t="shared" si="72"/>
        <v>NOT AWARDED</v>
      </c>
      <c r="FZ26" s="130">
        <f t="shared" si="73"/>
        <v>0</v>
      </c>
      <c r="GA26" s="129" t="str">
        <f t="shared" si="74"/>
        <v>VENDOR 09</v>
      </c>
      <c r="GB26" s="176"/>
      <c r="GC26" s="177"/>
      <c r="GD26" s="96"/>
      <c r="GE26" s="97"/>
    </row>
    <row r="27" spans="1:187" ht="30" customHeight="1" thickTop="1" thickBot="1" x14ac:dyDescent="0.4">
      <c r="A27" s="162">
        <v>23</v>
      </c>
      <c r="B27" s="194">
        <v>5</v>
      </c>
      <c r="C27" s="164">
        <v>9780063115965</v>
      </c>
      <c r="D27" s="165" t="s">
        <v>125</v>
      </c>
      <c r="E27" s="165" t="s">
        <v>834</v>
      </c>
      <c r="F27" s="165" t="s">
        <v>1479</v>
      </c>
      <c r="G27" s="166" t="s">
        <v>1414</v>
      </c>
      <c r="H27" s="166" t="s">
        <v>1421</v>
      </c>
      <c r="I27" s="167"/>
      <c r="J27" s="227">
        <f t="shared" si="75"/>
        <v>5</v>
      </c>
      <c r="K27" s="228"/>
      <c r="L27" s="99" t="str">
        <f t="shared" si="0"/>
        <v/>
      </c>
      <c r="M27" s="241"/>
      <c r="N27" s="168"/>
      <c r="O27" s="169" t="str">
        <f t="shared" si="1"/>
        <v>VENDOR 09</v>
      </c>
      <c r="P27" s="149">
        <v>241362</v>
      </c>
      <c r="Q27" s="149">
        <f t="shared" si="2"/>
        <v>0</v>
      </c>
      <c r="R27" s="170" t="str">
        <f t="shared" si="3"/>
        <v xml:space="preserve">, </v>
      </c>
      <c r="S27" s="170" t="str">
        <f t="shared" si="4"/>
        <v>NO BID</v>
      </c>
      <c r="T27" s="87">
        <f t="shared" si="5"/>
        <v>0</v>
      </c>
      <c r="U27" s="88" t="str">
        <f t="shared" si="6"/>
        <v>NOT AWARDED</v>
      </c>
      <c r="V27" s="167"/>
      <c r="W27" s="171"/>
      <c r="X27" s="89"/>
      <c r="Y27" s="90"/>
      <c r="Z27" s="172" t="str">
        <f t="shared" si="7"/>
        <v/>
      </c>
      <c r="AA27" s="154" t="str">
        <f t="shared" si="8"/>
        <v>NO BID</v>
      </c>
      <c r="AB27" s="171"/>
      <c r="AC27" s="89"/>
      <c r="AD27" s="90"/>
      <c r="AE27" s="172" t="str">
        <f t="shared" si="9"/>
        <v/>
      </c>
      <c r="AF27" s="154" t="str">
        <f t="shared" si="10"/>
        <v>NO BID</v>
      </c>
      <c r="AG27" s="171"/>
      <c r="AH27" s="89"/>
      <c r="AI27" s="90"/>
      <c r="AJ27" s="172" t="str">
        <f t="shared" si="11"/>
        <v/>
      </c>
      <c r="AK27" s="154" t="str">
        <f t="shared" si="12"/>
        <v>NO BID</v>
      </c>
      <c r="AL27" s="171"/>
      <c r="AM27" s="89"/>
      <c r="AN27" s="90"/>
      <c r="AO27" s="172" t="str">
        <f t="shared" si="13"/>
        <v/>
      </c>
      <c r="AP27" s="154" t="str">
        <f t="shared" si="14"/>
        <v>NO BID</v>
      </c>
      <c r="AQ27" s="171"/>
      <c r="AR27" s="89"/>
      <c r="AS27" s="90"/>
      <c r="AT27" s="172" t="str">
        <f t="shared" si="15"/>
        <v/>
      </c>
      <c r="AU27" s="154" t="str">
        <f t="shared" si="16"/>
        <v>NO BID</v>
      </c>
      <c r="AV27" s="171"/>
      <c r="AW27" s="89"/>
      <c r="AX27" s="90"/>
      <c r="AY27" s="172" t="str">
        <f t="shared" si="17"/>
        <v/>
      </c>
      <c r="AZ27" s="154" t="str">
        <f t="shared" si="18"/>
        <v>NO BID</v>
      </c>
      <c r="BA27" s="171"/>
      <c r="BB27" s="89"/>
      <c r="BC27" s="90"/>
      <c r="BD27" s="172" t="str">
        <f t="shared" si="19"/>
        <v/>
      </c>
      <c r="BE27" s="154" t="str">
        <f t="shared" si="76"/>
        <v>NO BID</v>
      </c>
      <c r="BF27" s="171"/>
      <c r="BG27" s="89"/>
      <c r="BH27" s="90"/>
      <c r="BI27" s="172" t="str">
        <f t="shared" si="21"/>
        <v/>
      </c>
      <c r="BJ27" s="154" t="str">
        <f t="shared" si="22"/>
        <v>NO BID</v>
      </c>
      <c r="BK27" s="171"/>
      <c r="BL27" s="89"/>
      <c r="BM27" s="90"/>
      <c r="BN27" s="172" t="str">
        <f t="shared" si="23"/>
        <v/>
      </c>
      <c r="BO27" s="154" t="str">
        <f t="shared" si="24"/>
        <v>NO BID</v>
      </c>
      <c r="BP27" s="178"/>
      <c r="BQ27" s="171"/>
      <c r="BR27" s="89"/>
      <c r="BS27" s="90" t="str">
        <f t="shared" si="25"/>
        <v/>
      </c>
      <c r="BT27" s="172"/>
      <c r="BU27" s="154" t="str">
        <f t="shared" si="26"/>
        <v>NO BID</v>
      </c>
      <c r="BV27" s="171"/>
      <c r="BW27" s="89"/>
      <c r="BX27" s="90" t="str">
        <f t="shared" si="27"/>
        <v/>
      </c>
      <c r="BY27" s="172"/>
      <c r="BZ27" s="154" t="str">
        <f t="shared" si="28"/>
        <v>NO BID</v>
      </c>
      <c r="CA27" s="171"/>
      <c r="CB27" s="89"/>
      <c r="CC27" s="90" t="str">
        <f t="shared" si="29"/>
        <v/>
      </c>
      <c r="CD27" s="172"/>
      <c r="CE27" s="154" t="str">
        <f t="shared" si="30"/>
        <v>NO BID</v>
      </c>
      <c r="CF27" s="171"/>
      <c r="CG27" s="89"/>
      <c r="CH27" s="90" t="str">
        <f t="shared" si="31"/>
        <v/>
      </c>
      <c r="CI27" s="172"/>
      <c r="CJ27" s="154" t="str">
        <f t="shared" si="32"/>
        <v>NO BID</v>
      </c>
      <c r="CK27" s="171"/>
      <c r="CL27" s="89"/>
      <c r="CM27" s="90" t="str">
        <f t="shared" si="33"/>
        <v/>
      </c>
      <c r="CN27" s="172"/>
      <c r="CO27" s="154" t="str">
        <f t="shared" si="34"/>
        <v>NO BID</v>
      </c>
      <c r="CP27" s="171"/>
      <c r="CQ27" s="89"/>
      <c r="CR27" s="90" t="str">
        <f t="shared" si="35"/>
        <v/>
      </c>
      <c r="CS27" s="172"/>
      <c r="CT27" s="154" t="str">
        <f t="shared" si="36"/>
        <v>NO BID</v>
      </c>
      <c r="CU27" s="171"/>
      <c r="CV27" s="89"/>
      <c r="CW27" s="90" t="str">
        <f t="shared" si="37"/>
        <v/>
      </c>
      <c r="CX27" s="172"/>
      <c r="CY27" s="154" t="str">
        <f t="shared" si="38"/>
        <v>NO BID</v>
      </c>
      <c r="CZ27" s="171"/>
      <c r="DA27" s="89"/>
      <c r="DB27" s="90" t="str">
        <f t="shared" si="39"/>
        <v/>
      </c>
      <c r="DC27" s="172"/>
      <c r="DD27" s="154" t="str">
        <f t="shared" si="40"/>
        <v>NO BID</v>
      </c>
      <c r="DE27" s="171"/>
      <c r="DF27" s="89"/>
      <c r="DG27" s="90" t="str">
        <f t="shared" si="41"/>
        <v/>
      </c>
      <c r="DH27" s="172"/>
      <c r="DI27" s="154" t="str">
        <f t="shared" si="42"/>
        <v>NO BID</v>
      </c>
      <c r="DJ27" s="171"/>
      <c r="DK27" s="89"/>
      <c r="DL27" s="90" t="str">
        <f t="shared" si="43"/>
        <v/>
      </c>
      <c r="DM27" s="172"/>
      <c r="DN27" s="154" t="str">
        <f t="shared" si="44"/>
        <v>NO BID</v>
      </c>
      <c r="DO27" s="171"/>
      <c r="DP27" s="89"/>
      <c r="DQ27" s="90" t="str">
        <f t="shared" si="45"/>
        <v/>
      </c>
      <c r="DR27" s="172"/>
      <c r="DS27" s="154" t="str">
        <f t="shared" si="46"/>
        <v>NO BID</v>
      </c>
      <c r="DT27" s="171"/>
      <c r="DU27" s="89"/>
      <c r="DV27" s="90" t="str">
        <f t="shared" si="47"/>
        <v/>
      </c>
      <c r="DW27" s="172"/>
      <c r="DX27" s="154" t="str">
        <f t="shared" si="48"/>
        <v>NO BID</v>
      </c>
      <c r="DY27" s="171"/>
      <c r="DZ27" s="89"/>
      <c r="EA27" s="90" t="str">
        <f t="shared" si="49"/>
        <v/>
      </c>
      <c r="EB27" s="172"/>
      <c r="EC27" s="154" t="str">
        <f t="shared" si="50"/>
        <v>NO BID</v>
      </c>
      <c r="ED27" s="171"/>
      <c r="EE27" s="89"/>
      <c r="EF27" s="90" t="str">
        <f t="shared" si="51"/>
        <v/>
      </c>
      <c r="EG27" s="172"/>
      <c r="EH27" s="154" t="str">
        <f t="shared" si="52"/>
        <v>NO BID</v>
      </c>
      <c r="EI27" s="171"/>
      <c r="EJ27" s="89"/>
      <c r="EK27" s="90" t="str">
        <f t="shared" si="53"/>
        <v/>
      </c>
      <c r="EL27" s="172"/>
      <c r="EM27" s="154" t="str">
        <f t="shared" si="54"/>
        <v>NO BID</v>
      </c>
      <c r="EN27" s="171"/>
      <c r="EO27" s="89"/>
      <c r="EP27" s="90" t="str">
        <f t="shared" si="55"/>
        <v/>
      </c>
      <c r="EQ27" s="172"/>
      <c r="ER27" s="154" t="str">
        <f t="shared" si="56"/>
        <v>NO BID</v>
      </c>
      <c r="ES27" s="171"/>
      <c r="ET27" s="89"/>
      <c r="EU27" s="90" t="str">
        <f t="shared" si="57"/>
        <v/>
      </c>
      <c r="EV27" s="172"/>
      <c r="EW27" s="154" t="str">
        <f t="shared" si="58"/>
        <v>NO BID</v>
      </c>
      <c r="EX27" s="171"/>
      <c r="EY27" s="89"/>
      <c r="EZ27" s="90" t="str">
        <f t="shared" si="59"/>
        <v/>
      </c>
      <c r="FA27" s="172"/>
      <c r="FB27" s="154" t="str">
        <f t="shared" si="60"/>
        <v>NO BID</v>
      </c>
      <c r="FC27" s="171"/>
      <c r="FD27" s="89"/>
      <c r="FE27" s="90" t="str">
        <f t="shared" si="61"/>
        <v/>
      </c>
      <c r="FF27" s="172"/>
      <c r="FG27" s="154" t="str">
        <f t="shared" si="62"/>
        <v>NO BID</v>
      </c>
      <c r="FH27" s="171"/>
      <c r="FI27" s="89"/>
      <c r="FJ27" s="90" t="str">
        <f t="shared" si="63"/>
        <v/>
      </c>
      <c r="FK27" s="172"/>
      <c r="FL27" s="154" t="str">
        <f t="shared" si="64"/>
        <v>NO BID</v>
      </c>
      <c r="FM27" s="171"/>
      <c r="FN27" s="89"/>
      <c r="FO27" s="90" t="str">
        <f t="shared" si="65"/>
        <v/>
      </c>
      <c r="FP27" s="172"/>
      <c r="FQ27" s="154" t="str">
        <f t="shared" si="66"/>
        <v>NO BID</v>
      </c>
      <c r="FR27" s="174"/>
      <c r="FS27" s="91">
        <v>15</v>
      </c>
      <c r="FT27" s="92">
        <f t="shared" si="67"/>
        <v>75</v>
      </c>
      <c r="FU27" s="175">
        <f t="shared" si="68"/>
        <v>0</v>
      </c>
      <c r="FV27" s="93" t="str">
        <f t="shared" si="69"/>
        <v/>
      </c>
      <c r="FW27" s="94">
        <f t="shared" si="70"/>
        <v>75</v>
      </c>
      <c r="FX27" s="95">
        <f t="shared" si="71"/>
        <v>0</v>
      </c>
      <c r="FY27" s="129" t="str">
        <f t="shared" si="72"/>
        <v>NOT AWARDED</v>
      </c>
      <c r="FZ27" s="130">
        <f t="shared" si="73"/>
        <v>0</v>
      </c>
      <c r="GA27" s="129" t="str">
        <f t="shared" si="74"/>
        <v>VENDOR 09</v>
      </c>
      <c r="GB27" s="176"/>
      <c r="GC27" s="177"/>
      <c r="GD27" s="96"/>
      <c r="GE27" s="97"/>
    </row>
    <row r="28" spans="1:187" ht="30" customHeight="1" thickTop="1" thickBot="1" x14ac:dyDescent="0.4">
      <c r="A28" s="162">
        <v>24</v>
      </c>
      <c r="B28" s="163">
        <v>5</v>
      </c>
      <c r="C28" s="164">
        <v>9781324030959</v>
      </c>
      <c r="D28" s="165" t="s">
        <v>126</v>
      </c>
      <c r="E28" s="165" t="s">
        <v>835</v>
      </c>
      <c r="F28" s="165" t="s">
        <v>1479</v>
      </c>
      <c r="G28" s="166" t="s">
        <v>1414</v>
      </c>
      <c r="H28" s="166" t="s">
        <v>1416</v>
      </c>
      <c r="I28" s="167"/>
      <c r="J28" s="227">
        <f t="shared" si="75"/>
        <v>5</v>
      </c>
      <c r="K28" s="228"/>
      <c r="L28" s="99" t="str">
        <f t="shared" si="0"/>
        <v/>
      </c>
      <c r="M28" s="241"/>
      <c r="N28" s="168"/>
      <c r="O28" s="169" t="str">
        <f t="shared" si="1"/>
        <v>VENDOR 09</v>
      </c>
      <c r="P28" s="149">
        <v>241360</v>
      </c>
      <c r="Q28" s="149">
        <f t="shared" si="2"/>
        <v>0</v>
      </c>
      <c r="R28" s="170" t="str">
        <f t="shared" si="3"/>
        <v xml:space="preserve">, </v>
      </c>
      <c r="S28" s="170" t="str">
        <f t="shared" si="4"/>
        <v>NO BID</v>
      </c>
      <c r="T28" s="87">
        <f t="shared" si="5"/>
        <v>0</v>
      </c>
      <c r="U28" s="88" t="str">
        <f t="shared" si="6"/>
        <v>NOT AWARDED</v>
      </c>
      <c r="V28" s="167"/>
      <c r="W28" s="171"/>
      <c r="X28" s="89"/>
      <c r="Y28" s="90"/>
      <c r="Z28" s="172" t="str">
        <f t="shared" si="7"/>
        <v/>
      </c>
      <c r="AA28" s="154" t="str">
        <f t="shared" si="8"/>
        <v>NO BID</v>
      </c>
      <c r="AB28" s="171"/>
      <c r="AC28" s="89"/>
      <c r="AD28" s="90"/>
      <c r="AE28" s="172" t="str">
        <f t="shared" si="9"/>
        <v/>
      </c>
      <c r="AF28" s="154" t="str">
        <f t="shared" si="10"/>
        <v>NO BID</v>
      </c>
      <c r="AG28" s="171"/>
      <c r="AH28" s="89"/>
      <c r="AI28" s="90"/>
      <c r="AJ28" s="172" t="str">
        <f t="shared" si="11"/>
        <v/>
      </c>
      <c r="AK28" s="154" t="str">
        <f t="shared" si="12"/>
        <v>NO BID</v>
      </c>
      <c r="AL28" s="171"/>
      <c r="AM28" s="89"/>
      <c r="AN28" s="90"/>
      <c r="AO28" s="172" t="str">
        <f t="shared" si="13"/>
        <v/>
      </c>
      <c r="AP28" s="154" t="str">
        <f t="shared" si="14"/>
        <v>NO BID</v>
      </c>
      <c r="AQ28" s="171"/>
      <c r="AR28" s="89"/>
      <c r="AS28" s="90"/>
      <c r="AT28" s="172" t="str">
        <f t="shared" si="15"/>
        <v/>
      </c>
      <c r="AU28" s="154" t="str">
        <f t="shared" si="16"/>
        <v>NO BID</v>
      </c>
      <c r="AV28" s="171"/>
      <c r="AW28" s="89"/>
      <c r="AX28" s="90"/>
      <c r="AY28" s="172" t="str">
        <f t="shared" si="17"/>
        <v/>
      </c>
      <c r="AZ28" s="154" t="str">
        <f t="shared" si="18"/>
        <v>NO BID</v>
      </c>
      <c r="BA28" s="171"/>
      <c r="BB28" s="89"/>
      <c r="BC28" s="90"/>
      <c r="BD28" s="172" t="str">
        <f t="shared" si="19"/>
        <v/>
      </c>
      <c r="BE28" s="154" t="str">
        <f t="shared" si="76"/>
        <v>NO BID</v>
      </c>
      <c r="BF28" s="171"/>
      <c r="BG28" s="89"/>
      <c r="BH28" s="90"/>
      <c r="BI28" s="172" t="str">
        <f t="shared" si="21"/>
        <v/>
      </c>
      <c r="BJ28" s="154" t="str">
        <f t="shared" si="22"/>
        <v>NO BID</v>
      </c>
      <c r="BK28" s="171"/>
      <c r="BL28" s="89"/>
      <c r="BM28" s="90"/>
      <c r="BN28" s="172" t="str">
        <f t="shared" si="23"/>
        <v/>
      </c>
      <c r="BO28" s="154" t="str">
        <f t="shared" si="24"/>
        <v>NO BID</v>
      </c>
      <c r="BP28" s="178"/>
      <c r="BQ28" s="171"/>
      <c r="BR28" s="89"/>
      <c r="BS28" s="90" t="str">
        <f t="shared" si="25"/>
        <v/>
      </c>
      <c r="BT28" s="172"/>
      <c r="BU28" s="154" t="str">
        <f t="shared" si="26"/>
        <v>NO BID</v>
      </c>
      <c r="BV28" s="171"/>
      <c r="BW28" s="89"/>
      <c r="BX28" s="90" t="str">
        <f t="shared" si="27"/>
        <v/>
      </c>
      <c r="BY28" s="172"/>
      <c r="BZ28" s="154" t="str">
        <f t="shared" si="28"/>
        <v>NO BID</v>
      </c>
      <c r="CA28" s="171"/>
      <c r="CB28" s="89"/>
      <c r="CC28" s="90" t="str">
        <f t="shared" si="29"/>
        <v/>
      </c>
      <c r="CD28" s="172"/>
      <c r="CE28" s="154" t="str">
        <f t="shared" si="30"/>
        <v>NO BID</v>
      </c>
      <c r="CF28" s="171"/>
      <c r="CG28" s="89"/>
      <c r="CH28" s="90" t="str">
        <f t="shared" si="31"/>
        <v/>
      </c>
      <c r="CI28" s="172"/>
      <c r="CJ28" s="154" t="str">
        <f t="shared" si="32"/>
        <v>NO BID</v>
      </c>
      <c r="CK28" s="171"/>
      <c r="CL28" s="89"/>
      <c r="CM28" s="90" t="str">
        <f t="shared" si="33"/>
        <v/>
      </c>
      <c r="CN28" s="172"/>
      <c r="CO28" s="154" t="str">
        <f t="shared" si="34"/>
        <v>NO BID</v>
      </c>
      <c r="CP28" s="171"/>
      <c r="CQ28" s="89"/>
      <c r="CR28" s="90" t="str">
        <f t="shared" si="35"/>
        <v/>
      </c>
      <c r="CS28" s="172"/>
      <c r="CT28" s="154" t="str">
        <f t="shared" si="36"/>
        <v>NO BID</v>
      </c>
      <c r="CU28" s="171"/>
      <c r="CV28" s="89"/>
      <c r="CW28" s="90" t="str">
        <f t="shared" si="37"/>
        <v/>
      </c>
      <c r="CX28" s="172"/>
      <c r="CY28" s="154" t="str">
        <f t="shared" si="38"/>
        <v>NO BID</v>
      </c>
      <c r="CZ28" s="171"/>
      <c r="DA28" s="89"/>
      <c r="DB28" s="90" t="str">
        <f t="shared" si="39"/>
        <v/>
      </c>
      <c r="DC28" s="172"/>
      <c r="DD28" s="154" t="str">
        <f t="shared" si="40"/>
        <v>NO BID</v>
      </c>
      <c r="DE28" s="171"/>
      <c r="DF28" s="89"/>
      <c r="DG28" s="90" t="str">
        <f t="shared" si="41"/>
        <v/>
      </c>
      <c r="DH28" s="172"/>
      <c r="DI28" s="154" t="str">
        <f t="shared" si="42"/>
        <v>NO BID</v>
      </c>
      <c r="DJ28" s="171"/>
      <c r="DK28" s="89"/>
      <c r="DL28" s="90" t="str">
        <f t="shared" si="43"/>
        <v/>
      </c>
      <c r="DM28" s="172"/>
      <c r="DN28" s="154" t="str">
        <f t="shared" si="44"/>
        <v>NO BID</v>
      </c>
      <c r="DO28" s="171"/>
      <c r="DP28" s="89"/>
      <c r="DQ28" s="90" t="str">
        <f t="shared" si="45"/>
        <v/>
      </c>
      <c r="DR28" s="172"/>
      <c r="DS28" s="154" t="str">
        <f t="shared" si="46"/>
        <v>NO BID</v>
      </c>
      <c r="DT28" s="171"/>
      <c r="DU28" s="89"/>
      <c r="DV28" s="90" t="str">
        <f t="shared" si="47"/>
        <v/>
      </c>
      <c r="DW28" s="172"/>
      <c r="DX28" s="154" t="str">
        <f t="shared" si="48"/>
        <v>NO BID</v>
      </c>
      <c r="DY28" s="171"/>
      <c r="DZ28" s="89"/>
      <c r="EA28" s="90" t="str">
        <f t="shared" si="49"/>
        <v/>
      </c>
      <c r="EB28" s="172"/>
      <c r="EC28" s="154" t="str">
        <f t="shared" si="50"/>
        <v>NO BID</v>
      </c>
      <c r="ED28" s="171"/>
      <c r="EE28" s="89"/>
      <c r="EF28" s="90" t="str">
        <f t="shared" si="51"/>
        <v/>
      </c>
      <c r="EG28" s="172"/>
      <c r="EH28" s="154" t="str">
        <f t="shared" si="52"/>
        <v>NO BID</v>
      </c>
      <c r="EI28" s="171"/>
      <c r="EJ28" s="89"/>
      <c r="EK28" s="90" t="str">
        <f t="shared" si="53"/>
        <v/>
      </c>
      <c r="EL28" s="172"/>
      <c r="EM28" s="154" t="str">
        <f t="shared" si="54"/>
        <v>NO BID</v>
      </c>
      <c r="EN28" s="171"/>
      <c r="EO28" s="89"/>
      <c r="EP28" s="90" t="str">
        <f t="shared" si="55"/>
        <v/>
      </c>
      <c r="EQ28" s="172"/>
      <c r="ER28" s="154" t="str">
        <f t="shared" si="56"/>
        <v>NO BID</v>
      </c>
      <c r="ES28" s="171"/>
      <c r="ET28" s="89"/>
      <c r="EU28" s="90" t="str">
        <f t="shared" si="57"/>
        <v/>
      </c>
      <c r="EV28" s="172"/>
      <c r="EW28" s="154" t="str">
        <f t="shared" si="58"/>
        <v>NO BID</v>
      </c>
      <c r="EX28" s="171"/>
      <c r="EY28" s="89"/>
      <c r="EZ28" s="90" t="str">
        <f t="shared" si="59"/>
        <v/>
      </c>
      <c r="FA28" s="172"/>
      <c r="FB28" s="154" t="str">
        <f t="shared" si="60"/>
        <v>NO BID</v>
      </c>
      <c r="FC28" s="171"/>
      <c r="FD28" s="89"/>
      <c r="FE28" s="90" t="str">
        <f t="shared" si="61"/>
        <v/>
      </c>
      <c r="FF28" s="172"/>
      <c r="FG28" s="154" t="str">
        <f t="shared" si="62"/>
        <v>NO BID</v>
      </c>
      <c r="FH28" s="171"/>
      <c r="FI28" s="89"/>
      <c r="FJ28" s="90" t="str">
        <f t="shared" si="63"/>
        <v/>
      </c>
      <c r="FK28" s="172"/>
      <c r="FL28" s="154" t="str">
        <f t="shared" si="64"/>
        <v>NO BID</v>
      </c>
      <c r="FM28" s="171"/>
      <c r="FN28" s="89"/>
      <c r="FO28" s="90" t="str">
        <f t="shared" si="65"/>
        <v/>
      </c>
      <c r="FP28" s="172"/>
      <c r="FQ28" s="154" t="str">
        <f t="shared" si="66"/>
        <v>NO BID</v>
      </c>
      <c r="FR28" s="174"/>
      <c r="FS28" s="91">
        <v>12.21</v>
      </c>
      <c r="FT28" s="92">
        <f t="shared" si="67"/>
        <v>61.050000000000004</v>
      </c>
      <c r="FU28" s="175">
        <f t="shared" si="68"/>
        <v>0</v>
      </c>
      <c r="FV28" s="93" t="str">
        <f t="shared" si="69"/>
        <v/>
      </c>
      <c r="FW28" s="94">
        <f t="shared" si="70"/>
        <v>61.050000000000004</v>
      </c>
      <c r="FX28" s="95">
        <f t="shared" si="71"/>
        <v>0</v>
      </c>
      <c r="FY28" s="129" t="str">
        <f t="shared" si="72"/>
        <v>NOT AWARDED</v>
      </c>
      <c r="FZ28" s="130">
        <f t="shared" si="73"/>
        <v>0</v>
      </c>
      <c r="GA28" s="129" t="str">
        <f t="shared" si="74"/>
        <v>VENDOR 09</v>
      </c>
      <c r="GB28" s="176"/>
      <c r="GC28" s="177"/>
      <c r="GD28" s="96"/>
      <c r="GE28" s="97"/>
    </row>
    <row r="29" spans="1:187" ht="30" customHeight="1" thickTop="1" thickBot="1" x14ac:dyDescent="0.4">
      <c r="A29" s="162">
        <v>25</v>
      </c>
      <c r="B29" s="163">
        <v>4</v>
      </c>
      <c r="C29" s="164">
        <v>9780063054974</v>
      </c>
      <c r="D29" s="165" t="s">
        <v>127</v>
      </c>
      <c r="E29" s="165" t="s">
        <v>836</v>
      </c>
      <c r="F29" s="165" t="s">
        <v>1479</v>
      </c>
      <c r="G29" s="166" t="s">
        <v>1414</v>
      </c>
      <c r="H29" s="166" t="s">
        <v>1421</v>
      </c>
      <c r="I29" s="167"/>
      <c r="J29" s="227">
        <f t="shared" si="75"/>
        <v>4</v>
      </c>
      <c r="K29" s="228"/>
      <c r="L29" s="99" t="str">
        <f t="shared" si="0"/>
        <v/>
      </c>
      <c r="M29" s="241"/>
      <c r="N29" s="168"/>
      <c r="O29" s="169" t="str">
        <f t="shared" si="1"/>
        <v>VENDOR 09</v>
      </c>
      <c r="P29" s="149">
        <v>241360</v>
      </c>
      <c r="Q29" s="149">
        <f t="shared" si="2"/>
        <v>0</v>
      </c>
      <c r="R29" s="170" t="str">
        <f t="shared" si="3"/>
        <v xml:space="preserve">, </v>
      </c>
      <c r="S29" s="170" t="str">
        <f t="shared" si="4"/>
        <v>NO BID</v>
      </c>
      <c r="T29" s="87">
        <f t="shared" si="5"/>
        <v>0</v>
      </c>
      <c r="U29" s="88" t="str">
        <f t="shared" si="6"/>
        <v>NOT AWARDED</v>
      </c>
      <c r="V29" s="167"/>
      <c r="W29" s="171"/>
      <c r="X29" s="89"/>
      <c r="Y29" s="90"/>
      <c r="Z29" s="172" t="str">
        <f t="shared" si="7"/>
        <v/>
      </c>
      <c r="AA29" s="154" t="str">
        <f t="shared" si="8"/>
        <v>NO BID</v>
      </c>
      <c r="AB29" s="171"/>
      <c r="AC29" s="89"/>
      <c r="AD29" s="90"/>
      <c r="AE29" s="172" t="str">
        <f t="shared" si="9"/>
        <v/>
      </c>
      <c r="AF29" s="154" t="str">
        <f t="shared" si="10"/>
        <v>NO BID</v>
      </c>
      <c r="AG29" s="171"/>
      <c r="AH29" s="89"/>
      <c r="AI29" s="90"/>
      <c r="AJ29" s="172" t="str">
        <f t="shared" si="11"/>
        <v/>
      </c>
      <c r="AK29" s="154" t="str">
        <f t="shared" si="12"/>
        <v>NO BID</v>
      </c>
      <c r="AL29" s="171"/>
      <c r="AM29" s="89"/>
      <c r="AN29" s="90"/>
      <c r="AO29" s="172" t="str">
        <f t="shared" si="13"/>
        <v/>
      </c>
      <c r="AP29" s="154" t="str">
        <f t="shared" si="14"/>
        <v>NO BID</v>
      </c>
      <c r="AQ29" s="171"/>
      <c r="AR29" s="89"/>
      <c r="AS29" s="90"/>
      <c r="AT29" s="172" t="str">
        <f t="shared" si="15"/>
        <v/>
      </c>
      <c r="AU29" s="154" t="str">
        <f t="shared" si="16"/>
        <v>NO BID</v>
      </c>
      <c r="AV29" s="171"/>
      <c r="AW29" s="89"/>
      <c r="AX29" s="90"/>
      <c r="AY29" s="172" t="str">
        <f t="shared" si="17"/>
        <v/>
      </c>
      <c r="AZ29" s="154" t="str">
        <f t="shared" si="18"/>
        <v>NO BID</v>
      </c>
      <c r="BA29" s="171"/>
      <c r="BB29" s="89"/>
      <c r="BC29" s="90"/>
      <c r="BD29" s="172" t="str">
        <f t="shared" si="19"/>
        <v/>
      </c>
      <c r="BE29" s="154" t="str">
        <f t="shared" si="76"/>
        <v>NO BID</v>
      </c>
      <c r="BF29" s="171"/>
      <c r="BG29" s="89"/>
      <c r="BH29" s="90"/>
      <c r="BI29" s="172" t="str">
        <f t="shared" si="21"/>
        <v/>
      </c>
      <c r="BJ29" s="154" t="str">
        <f t="shared" si="22"/>
        <v>NO BID</v>
      </c>
      <c r="BK29" s="171"/>
      <c r="BL29" s="89"/>
      <c r="BM29" s="90"/>
      <c r="BN29" s="172" t="str">
        <f t="shared" si="23"/>
        <v/>
      </c>
      <c r="BO29" s="154" t="str">
        <f t="shared" si="24"/>
        <v>NO BID</v>
      </c>
      <c r="BP29" s="178"/>
      <c r="BQ29" s="171"/>
      <c r="BR29" s="89"/>
      <c r="BS29" s="90" t="str">
        <f t="shared" si="25"/>
        <v/>
      </c>
      <c r="BT29" s="172"/>
      <c r="BU29" s="154" t="str">
        <f t="shared" si="26"/>
        <v>NO BID</v>
      </c>
      <c r="BV29" s="171"/>
      <c r="BW29" s="89"/>
      <c r="BX29" s="90" t="str">
        <f t="shared" si="27"/>
        <v/>
      </c>
      <c r="BY29" s="172"/>
      <c r="BZ29" s="154" t="str">
        <f t="shared" si="28"/>
        <v>NO BID</v>
      </c>
      <c r="CA29" s="171"/>
      <c r="CB29" s="89"/>
      <c r="CC29" s="90" t="str">
        <f t="shared" si="29"/>
        <v/>
      </c>
      <c r="CD29" s="172"/>
      <c r="CE29" s="154" t="str">
        <f t="shared" si="30"/>
        <v>NO BID</v>
      </c>
      <c r="CF29" s="171"/>
      <c r="CG29" s="89"/>
      <c r="CH29" s="90" t="str">
        <f t="shared" si="31"/>
        <v/>
      </c>
      <c r="CI29" s="172"/>
      <c r="CJ29" s="154" t="str">
        <f t="shared" si="32"/>
        <v>NO BID</v>
      </c>
      <c r="CK29" s="171"/>
      <c r="CL29" s="89"/>
      <c r="CM29" s="90" t="str">
        <f t="shared" si="33"/>
        <v/>
      </c>
      <c r="CN29" s="172"/>
      <c r="CO29" s="154" t="str">
        <f t="shared" si="34"/>
        <v>NO BID</v>
      </c>
      <c r="CP29" s="171"/>
      <c r="CQ29" s="89"/>
      <c r="CR29" s="90" t="str">
        <f t="shared" si="35"/>
        <v/>
      </c>
      <c r="CS29" s="172"/>
      <c r="CT29" s="154" t="str">
        <f t="shared" si="36"/>
        <v>NO BID</v>
      </c>
      <c r="CU29" s="171"/>
      <c r="CV29" s="89"/>
      <c r="CW29" s="90" t="str">
        <f t="shared" si="37"/>
        <v/>
      </c>
      <c r="CX29" s="172"/>
      <c r="CY29" s="154" t="str">
        <f t="shared" si="38"/>
        <v>NO BID</v>
      </c>
      <c r="CZ29" s="171"/>
      <c r="DA29" s="89"/>
      <c r="DB29" s="90" t="str">
        <f t="shared" si="39"/>
        <v/>
      </c>
      <c r="DC29" s="172"/>
      <c r="DD29" s="154" t="str">
        <f t="shared" si="40"/>
        <v>NO BID</v>
      </c>
      <c r="DE29" s="171"/>
      <c r="DF29" s="89"/>
      <c r="DG29" s="90" t="str">
        <f t="shared" si="41"/>
        <v/>
      </c>
      <c r="DH29" s="172"/>
      <c r="DI29" s="154" t="str">
        <f t="shared" si="42"/>
        <v>NO BID</v>
      </c>
      <c r="DJ29" s="171"/>
      <c r="DK29" s="89"/>
      <c r="DL29" s="90" t="str">
        <f t="shared" si="43"/>
        <v/>
      </c>
      <c r="DM29" s="172"/>
      <c r="DN29" s="154" t="str">
        <f t="shared" si="44"/>
        <v>NO BID</v>
      </c>
      <c r="DO29" s="171"/>
      <c r="DP29" s="89"/>
      <c r="DQ29" s="90" t="str">
        <f t="shared" si="45"/>
        <v/>
      </c>
      <c r="DR29" s="172"/>
      <c r="DS29" s="154" t="str">
        <f t="shared" si="46"/>
        <v>NO BID</v>
      </c>
      <c r="DT29" s="171"/>
      <c r="DU29" s="89"/>
      <c r="DV29" s="90" t="str">
        <f t="shared" si="47"/>
        <v/>
      </c>
      <c r="DW29" s="172"/>
      <c r="DX29" s="154" t="str">
        <f t="shared" si="48"/>
        <v>NO BID</v>
      </c>
      <c r="DY29" s="171"/>
      <c r="DZ29" s="89"/>
      <c r="EA29" s="90" t="str">
        <f t="shared" si="49"/>
        <v/>
      </c>
      <c r="EB29" s="172"/>
      <c r="EC29" s="154" t="str">
        <f t="shared" si="50"/>
        <v>NO BID</v>
      </c>
      <c r="ED29" s="171"/>
      <c r="EE29" s="89"/>
      <c r="EF29" s="90" t="str">
        <f t="shared" si="51"/>
        <v/>
      </c>
      <c r="EG29" s="172"/>
      <c r="EH29" s="154" t="str">
        <f t="shared" si="52"/>
        <v>NO BID</v>
      </c>
      <c r="EI29" s="171"/>
      <c r="EJ29" s="89"/>
      <c r="EK29" s="90" t="str">
        <f t="shared" si="53"/>
        <v/>
      </c>
      <c r="EL29" s="172"/>
      <c r="EM29" s="154" t="str">
        <f t="shared" si="54"/>
        <v>NO BID</v>
      </c>
      <c r="EN29" s="171"/>
      <c r="EO29" s="89"/>
      <c r="EP29" s="90" t="str">
        <f t="shared" si="55"/>
        <v/>
      </c>
      <c r="EQ29" s="172"/>
      <c r="ER29" s="154" t="str">
        <f t="shared" si="56"/>
        <v>NO BID</v>
      </c>
      <c r="ES29" s="171"/>
      <c r="ET29" s="89"/>
      <c r="EU29" s="90" t="str">
        <f t="shared" si="57"/>
        <v/>
      </c>
      <c r="EV29" s="172"/>
      <c r="EW29" s="154" t="str">
        <f t="shared" si="58"/>
        <v>NO BID</v>
      </c>
      <c r="EX29" s="171"/>
      <c r="EY29" s="89"/>
      <c r="EZ29" s="90" t="str">
        <f t="shared" si="59"/>
        <v/>
      </c>
      <c r="FA29" s="172"/>
      <c r="FB29" s="154" t="str">
        <f t="shared" si="60"/>
        <v>NO BID</v>
      </c>
      <c r="FC29" s="171"/>
      <c r="FD29" s="89"/>
      <c r="FE29" s="90" t="str">
        <f t="shared" si="61"/>
        <v/>
      </c>
      <c r="FF29" s="172"/>
      <c r="FG29" s="154" t="str">
        <f t="shared" si="62"/>
        <v>NO BID</v>
      </c>
      <c r="FH29" s="171"/>
      <c r="FI29" s="89"/>
      <c r="FJ29" s="90" t="str">
        <f t="shared" si="63"/>
        <v/>
      </c>
      <c r="FK29" s="172"/>
      <c r="FL29" s="154" t="str">
        <f t="shared" si="64"/>
        <v>NO BID</v>
      </c>
      <c r="FM29" s="171"/>
      <c r="FN29" s="89"/>
      <c r="FO29" s="90" t="str">
        <f t="shared" si="65"/>
        <v/>
      </c>
      <c r="FP29" s="172"/>
      <c r="FQ29" s="154" t="str">
        <f t="shared" si="66"/>
        <v>NO BID</v>
      </c>
      <c r="FR29" s="174"/>
      <c r="FS29" s="91">
        <v>13.99</v>
      </c>
      <c r="FT29" s="92">
        <f t="shared" si="67"/>
        <v>55.96</v>
      </c>
      <c r="FU29" s="175">
        <f t="shared" si="68"/>
        <v>0</v>
      </c>
      <c r="FV29" s="93" t="str">
        <f t="shared" si="69"/>
        <v/>
      </c>
      <c r="FW29" s="94">
        <f t="shared" si="70"/>
        <v>55.96</v>
      </c>
      <c r="FX29" s="95">
        <f t="shared" si="71"/>
        <v>0</v>
      </c>
      <c r="FY29" s="129" t="str">
        <f t="shared" si="72"/>
        <v>NOT AWARDED</v>
      </c>
      <c r="FZ29" s="130">
        <f t="shared" si="73"/>
        <v>0</v>
      </c>
      <c r="GA29" s="129" t="str">
        <f t="shared" si="74"/>
        <v>VENDOR 09</v>
      </c>
      <c r="GB29" s="176"/>
      <c r="GC29" s="177"/>
      <c r="GD29" s="96"/>
      <c r="GE29" s="98"/>
    </row>
    <row r="30" spans="1:187" ht="30" customHeight="1" thickTop="1" thickBot="1" x14ac:dyDescent="0.4">
      <c r="A30" s="141">
        <v>26</v>
      </c>
      <c r="B30" s="163">
        <v>5</v>
      </c>
      <c r="C30" s="164">
        <v>9781419762611</v>
      </c>
      <c r="D30" s="165" t="s">
        <v>128</v>
      </c>
      <c r="E30" s="165" t="s">
        <v>837</v>
      </c>
      <c r="F30" s="165" t="s">
        <v>1479</v>
      </c>
      <c r="G30" s="166" t="s">
        <v>1414</v>
      </c>
      <c r="H30" s="166" t="s">
        <v>1416</v>
      </c>
      <c r="I30" s="167"/>
      <c r="J30" s="234">
        <f t="shared" si="75"/>
        <v>5</v>
      </c>
      <c r="K30" s="235"/>
      <c r="L30" s="99" t="str">
        <f t="shared" si="0"/>
        <v/>
      </c>
      <c r="M30" s="241"/>
      <c r="N30" s="168"/>
      <c r="O30" s="169" t="str">
        <f t="shared" si="1"/>
        <v>VENDOR 09</v>
      </c>
      <c r="P30" s="149">
        <v>241360</v>
      </c>
      <c r="Q30" s="149">
        <f t="shared" si="2"/>
        <v>0</v>
      </c>
      <c r="R30" s="170" t="str">
        <f t="shared" si="3"/>
        <v xml:space="preserve">, </v>
      </c>
      <c r="S30" s="170" t="str">
        <f t="shared" si="4"/>
        <v>NO BID</v>
      </c>
      <c r="T30" s="87">
        <f t="shared" si="5"/>
        <v>0</v>
      </c>
      <c r="U30" s="88" t="str">
        <f t="shared" si="6"/>
        <v>NOT AWARDED</v>
      </c>
      <c r="V30" s="167"/>
      <c r="W30" s="171"/>
      <c r="X30" s="89"/>
      <c r="Y30" s="90"/>
      <c r="Z30" s="172" t="str">
        <f t="shared" si="7"/>
        <v/>
      </c>
      <c r="AA30" s="154" t="str">
        <f t="shared" si="8"/>
        <v>NO BID</v>
      </c>
      <c r="AB30" s="171"/>
      <c r="AC30" s="89"/>
      <c r="AD30" s="90"/>
      <c r="AE30" s="172" t="str">
        <f t="shared" si="9"/>
        <v/>
      </c>
      <c r="AF30" s="154" t="str">
        <f t="shared" si="10"/>
        <v>NO BID</v>
      </c>
      <c r="AG30" s="171"/>
      <c r="AH30" s="89"/>
      <c r="AI30" s="90"/>
      <c r="AJ30" s="172" t="str">
        <f t="shared" si="11"/>
        <v/>
      </c>
      <c r="AK30" s="154" t="str">
        <f t="shared" si="12"/>
        <v>NO BID</v>
      </c>
      <c r="AL30" s="171"/>
      <c r="AM30" s="89"/>
      <c r="AN30" s="90"/>
      <c r="AO30" s="172" t="str">
        <f t="shared" si="13"/>
        <v/>
      </c>
      <c r="AP30" s="154" t="str">
        <f t="shared" si="14"/>
        <v>NO BID</v>
      </c>
      <c r="AQ30" s="171"/>
      <c r="AR30" s="89"/>
      <c r="AS30" s="90"/>
      <c r="AT30" s="172" t="str">
        <f t="shared" si="15"/>
        <v/>
      </c>
      <c r="AU30" s="154" t="str">
        <f t="shared" si="16"/>
        <v>NO BID</v>
      </c>
      <c r="AV30" s="171"/>
      <c r="AW30" s="89"/>
      <c r="AX30" s="90"/>
      <c r="AY30" s="172" t="str">
        <f t="shared" si="17"/>
        <v/>
      </c>
      <c r="AZ30" s="154" t="str">
        <f t="shared" si="18"/>
        <v>NO BID</v>
      </c>
      <c r="BA30" s="171"/>
      <c r="BB30" s="89"/>
      <c r="BC30" s="90"/>
      <c r="BD30" s="172" t="str">
        <f t="shared" si="19"/>
        <v/>
      </c>
      <c r="BE30" s="154" t="str">
        <f t="shared" si="76"/>
        <v>NO BID</v>
      </c>
      <c r="BF30" s="171"/>
      <c r="BG30" s="89"/>
      <c r="BH30" s="90"/>
      <c r="BI30" s="172" t="str">
        <f t="shared" si="21"/>
        <v/>
      </c>
      <c r="BJ30" s="154" t="str">
        <f t="shared" si="22"/>
        <v>NO BID</v>
      </c>
      <c r="BK30" s="171"/>
      <c r="BL30" s="89"/>
      <c r="BM30" s="90"/>
      <c r="BN30" s="172" t="str">
        <f t="shared" si="23"/>
        <v/>
      </c>
      <c r="BO30" s="154" t="str">
        <f t="shared" si="24"/>
        <v>NO BID</v>
      </c>
      <c r="BP30" s="178"/>
      <c r="BQ30" s="171"/>
      <c r="BR30" s="89"/>
      <c r="BS30" s="90" t="str">
        <f t="shared" si="25"/>
        <v/>
      </c>
      <c r="BT30" s="172"/>
      <c r="BU30" s="154" t="str">
        <f t="shared" si="26"/>
        <v>NO BID</v>
      </c>
      <c r="BV30" s="171"/>
      <c r="BW30" s="89"/>
      <c r="BX30" s="90" t="str">
        <f t="shared" si="27"/>
        <v/>
      </c>
      <c r="BY30" s="172"/>
      <c r="BZ30" s="154" t="str">
        <f t="shared" si="28"/>
        <v>NO BID</v>
      </c>
      <c r="CA30" s="171"/>
      <c r="CB30" s="89"/>
      <c r="CC30" s="90" t="str">
        <f t="shared" si="29"/>
        <v/>
      </c>
      <c r="CD30" s="172"/>
      <c r="CE30" s="154" t="str">
        <f t="shared" si="30"/>
        <v>NO BID</v>
      </c>
      <c r="CF30" s="171"/>
      <c r="CG30" s="89"/>
      <c r="CH30" s="90" t="str">
        <f t="shared" si="31"/>
        <v/>
      </c>
      <c r="CI30" s="172"/>
      <c r="CJ30" s="154" t="str">
        <f t="shared" si="32"/>
        <v>NO BID</v>
      </c>
      <c r="CK30" s="171"/>
      <c r="CL30" s="89"/>
      <c r="CM30" s="90" t="str">
        <f t="shared" si="33"/>
        <v/>
      </c>
      <c r="CN30" s="172"/>
      <c r="CO30" s="154" t="str">
        <f t="shared" si="34"/>
        <v>NO BID</v>
      </c>
      <c r="CP30" s="171"/>
      <c r="CQ30" s="89"/>
      <c r="CR30" s="90" t="str">
        <f t="shared" si="35"/>
        <v/>
      </c>
      <c r="CS30" s="172"/>
      <c r="CT30" s="154" t="str">
        <f t="shared" si="36"/>
        <v>NO BID</v>
      </c>
      <c r="CU30" s="171"/>
      <c r="CV30" s="89"/>
      <c r="CW30" s="90" t="str">
        <f t="shared" si="37"/>
        <v/>
      </c>
      <c r="CX30" s="172"/>
      <c r="CY30" s="154" t="str">
        <f t="shared" si="38"/>
        <v>NO BID</v>
      </c>
      <c r="CZ30" s="171"/>
      <c r="DA30" s="89"/>
      <c r="DB30" s="90" t="str">
        <f t="shared" si="39"/>
        <v/>
      </c>
      <c r="DC30" s="172"/>
      <c r="DD30" s="154" t="str">
        <f t="shared" si="40"/>
        <v>NO BID</v>
      </c>
      <c r="DE30" s="171"/>
      <c r="DF30" s="89"/>
      <c r="DG30" s="90" t="str">
        <f t="shared" si="41"/>
        <v/>
      </c>
      <c r="DH30" s="172"/>
      <c r="DI30" s="154" t="str">
        <f t="shared" si="42"/>
        <v>NO BID</v>
      </c>
      <c r="DJ30" s="171"/>
      <c r="DK30" s="89"/>
      <c r="DL30" s="90" t="str">
        <f t="shared" si="43"/>
        <v/>
      </c>
      <c r="DM30" s="172"/>
      <c r="DN30" s="154" t="str">
        <f t="shared" si="44"/>
        <v>NO BID</v>
      </c>
      <c r="DO30" s="171"/>
      <c r="DP30" s="89"/>
      <c r="DQ30" s="90" t="str">
        <f t="shared" si="45"/>
        <v/>
      </c>
      <c r="DR30" s="172"/>
      <c r="DS30" s="154" t="str">
        <f t="shared" si="46"/>
        <v>NO BID</v>
      </c>
      <c r="DT30" s="171"/>
      <c r="DU30" s="89"/>
      <c r="DV30" s="90" t="str">
        <f t="shared" si="47"/>
        <v/>
      </c>
      <c r="DW30" s="172"/>
      <c r="DX30" s="154" t="str">
        <f t="shared" si="48"/>
        <v>NO BID</v>
      </c>
      <c r="DY30" s="171"/>
      <c r="DZ30" s="89"/>
      <c r="EA30" s="90" t="str">
        <f t="shared" si="49"/>
        <v/>
      </c>
      <c r="EB30" s="172"/>
      <c r="EC30" s="154" t="str">
        <f t="shared" si="50"/>
        <v>NO BID</v>
      </c>
      <c r="ED30" s="171"/>
      <c r="EE30" s="89"/>
      <c r="EF30" s="90" t="str">
        <f t="shared" si="51"/>
        <v/>
      </c>
      <c r="EG30" s="172"/>
      <c r="EH30" s="154" t="str">
        <f t="shared" si="52"/>
        <v>NO BID</v>
      </c>
      <c r="EI30" s="171"/>
      <c r="EJ30" s="89"/>
      <c r="EK30" s="90" t="str">
        <f t="shared" si="53"/>
        <v/>
      </c>
      <c r="EL30" s="172"/>
      <c r="EM30" s="154" t="str">
        <f t="shared" si="54"/>
        <v>NO BID</v>
      </c>
      <c r="EN30" s="171"/>
      <c r="EO30" s="89"/>
      <c r="EP30" s="90" t="str">
        <f t="shared" si="55"/>
        <v/>
      </c>
      <c r="EQ30" s="172"/>
      <c r="ER30" s="154" t="str">
        <f t="shared" si="56"/>
        <v>NO BID</v>
      </c>
      <c r="ES30" s="171"/>
      <c r="ET30" s="89"/>
      <c r="EU30" s="90" t="str">
        <f t="shared" si="57"/>
        <v/>
      </c>
      <c r="EV30" s="172"/>
      <c r="EW30" s="154" t="str">
        <f t="shared" si="58"/>
        <v>NO BID</v>
      </c>
      <c r="EX30" s="171"/>
      <c r="EY30" s="89"/>
      <c r="EZ30" s="90" t="str">
        <f t="shared" si="59"/>
        <v/>
      </c>
      <c r="FA30" s="172"/>
      <c r="FB30" s="154" t="str">
        <f t="shared" si="60"/>
        <v>NO BID</v>
      </c>
      <c r="FC30" s="171"/>
      <c r="FD30" s="89"/>
      <c r="FE30" s="90" t="str">
        <f t="shared" si="61"/>
        <v/>
      </c>
      <c r="FF30" s="172"/>
      <c r="FG30" s="154" t="str">
        <f t="shared" si="62"/>
        <v>NO BID</v>
      </c>
      <c r="FH30" s="171"/>
      <c r="FI30" s="89"/>
      <c r="FJ30" s="90" t="str">
        <f t="shared" si="63"/>
        <v/>
      </c>
      <c r="FK30" s="172"/>
      <c r="FL30" s="154" t="str">
        <f t="shared" si="64"/>
        <v>NO BID</v>
      </c>
      <c r="FM30" s="171"/>
      <c r="FN30" s="89"/>
      <c r="FO30" s="90" t="str">
        <f t="shared" si="65"/>
        <v/>
      </c>
      <c r="FP30" s="172"/>
      <c r="FQ30" s="154" t="str">
        <f t="shared" si="66"/>
        <v>NO BID</v>
      </c>
      <c r="FR30" s="174"/>
      <c r="FS30" s="91">
        <v>13.94</v>
      </c>
      <c r="FT30" s="92">
        <f t="shared" si="67"/>
        <v>69.7</v>
      </c>
      <c r="FU30" s="175">
        <f t="shared" si="68"/>
        <v>0</v>
      </c>
      <c r="FV30" s="93" t="str">
        <f t="shared" si="69"/>
        <v/>
      </c>
      <c r="FW30" s="94">
        <f t="shared" si="70"/>
        <v>69.7</v>
      </c>
      <c r="FX30" s="95">
        <f t="shared" si="71"/>
        <v>0</v>
      </c>
      <c r="FY30" s="129" t="str">
        <f t="shared" si="72"/>
        <v>NOT AWARDED</v>
      </c>
      <c r="FZ30" s="130">
        <f t="shared" si="73"/>
        <v>0</v>
      </c>
      <c r="GA30" s="129" t="str">
        <f t="shared" si="74"/>
        <v>VENDOR 09</v>
      </c>
      <c r="GB30" s="176"/>
      <c r="GC30" s="198"/>
      <c r="GD30" s="96"/>
      <c r="GE30" s="98"/>
    </row>
    <row r="31" spans="1:187" ht="30" customHeight="1" thickTop="1" thickBot="1" x14ac:dyDescent="0.4">
      <c r="A31" s="162">
        <v>27</v>
      </c>
      <c r="B31" s="163">
        <v>5</v>
      </c>
      <c r="C31" s="164">
        <v>9781534499034</v>
      </c>
      <c r="D31" s="165" t="s">
        <v>690</v>
      </c>
      <c r="E31" s="165" t="s">
        <v>1335</v>
      </c>
      <c r="F31" s="165" t="s">
        <v>1479</v>
      </c>
      <c r="G31" s="166" t="s">
        <v>1414</v>
      </c>
      <c r="H31" s="166" t="s">
        <v>1422</v>
      </c>
      <c r="I31" s="167"/>
      <c r="J31" s="227">
        <f t="shared" si="75"/>
        <v>5</v>
      </c>
      <c r="K31" s="228"/>
      <c r="L31" s="99" t="str">
        <f t="shared" si="0"/>
        <v/>
      </c>
      <c r="M31" s="241"/>
      <c r="N31" s="168"/>
      <c r="O31" s="195" t="str">
        <f t="shared" si="1"/>
        <v>VENDOR 09</v>
      </c>
      <c r="P31" s="149">
        <v>241360</v>
      </c>
      <c r="Q31" s="149">
        <f t="shared" si="2"/>
        <v>0</v>
      </c>
      <c r="R31" s="196" t="str">
        <f t="shared" si="3"/>
        <v xml:space="preserve">, </v>
      </c>
      <c r="S31" s="196" t="str">
        <f t="shared" si="4"/>
        <v>NO BID</v>
      </c>
      <c r="T31" s="117">
        <f t="shared" si="5"/>
        <v>0</v>
      </c>
      <c r="U31" s="118" t="str">
        <f t="shared" si="6"/>
        <v>NOT AWARDED</v>
      </c>
      <c r="V31" s="167"/>
      <c r="W31" s="171"/>
      <c r="X31" s="89"/>
      <c r="Y31" s="90"/>
      <c r="Z31" s="172" t="str">
        <f t="shared" si="7"/>
        <v/>
      </c>
      <c r="AA31" s="154" t="str">
        <f t="shared" si="8"/>
        <v>NO BID</v>
      </c>
      <c r="AB31" s="171"/>
      <c r="AC31" s="89"/>
      <c r="AD31" s="90"/>
      <c r="AE31" s="172" t="str">
        <f t="shared" si="9"/>
        <v/>
      </c>
      <c r="AF31" s="154" t="str">
        <f t="shared" si="10"/>
        <v>NO BID</v>
      </c>
      <c r="AG31" s="171"/>
      <c r="AH31" s="89"/>
      <c r="AI31" s="90"/>
      <c r="AJ31" s="172" t="str">
        <f t="shared" si="11"/>
        <v/>
      </c>
      <c r="AK31" s="154" t="str">
        <f t="shared" si="12"/>
        <v>NO BID</v>
      </c>
      <c r="AL31" s="171"/>
      <c r="AM31" s="89"/>
      <c r="AN31" s="90"/>
      <c r="AO31" s="172" t="str">
        <f t="shared" si="13"/>
        <v/>
      </c>
      <c r="AP31" s="154" t="str">
        <f t="shared" si="14"/>
        <v>NO BID</v>
      </c>
      <c r="AQ31" s="171"/>
      <c r="AR31" s="89"/>
      <c r="AS31" s="90"/>
      <c r="AT31" s="172" t="str">
        <f t="shared" si="15"/>
        <v/>
      </c>
      <c r="AU31" s="154" t="str">
        <f t="shared" si="16"/>
        <v>NO BID</v>
      </c>
      <c r="AV31" s="171"/>
      <c r="AW31" s="89"/>
      <c r="AX31" s="90"/>
      <c r="AY31" s="172" t="str">
        <f t="shared" si="17"/>
        <v/>
      </c>
      <c r="AZ31" s="154" t="str">
        <f t="shared" si="18"/>
        <v>NO BID</v>
      </c>
      <c r="BA31" s="171"/>
      <c r="BB31" s="89"/>
      <c r="BC31" s="90"/>
      <c r="BD31" s="172" t="str">
        <f t="shared" si="19"/>
        <v/>
      </c>
      <c r="BE31" s="154" t="str">
        <f t="shared" si="76"/>
        <v>NO BID</v>
      </c>
      <c r="BF31" s="171"/>
      <c r="BG31" s="89"/>
      <c r="BH31" s="90"/>
      <c r="BI31" s="172" t="str">
        <f t="shared" si="21"/>
        <v/>
      </c>
      <c r="BJ31" s="154" t="str">
        <f t="shared" si="22"/>
        <v>NO BID</v>
      </c>
      <c r="BK31" s="171"/>
      <c r="BL31" s="89"/>
      <c r="BM31" s="90"/>
      <c r="BN31" s="172" t="str">
        <f t="shared" si="23"/>
        <v/>
      </c>
      <c r="BO31" s="154" t="str">
        <f t="shared" si="24"/>
        <v>NO BID</v>
      </c>
      <c r="BP31" s="178"/>
      <c r="BQ31" s="171"/>
      <c r="BR31" s="89"/>
      <c r="BS31" s="90" t="str">
        <f t="shared" si="25"/>
        <v/>
      </c>
      <c r="BT31" s="172"/>
      <c r="BU31" s="154" t="str">
        <f t="shared" si="26"/>
        <v>NO BID</v>
      </c>
      <c r="BV31" s="171"/>
      <c r="BW31" s="89"/>
      <c r="BX31" s="90" t="str">
        <f t="shared" si="27"/>
        <v/>
      </c>
      <c r="BY31" s="172"/>
      <c r="BZ31" s="154" t="str">
        <f t="shared" si="28"/>
        <v>NO BID</v>
      </c>
      <c r="CA31" s="171"/>
      <c r="CB31" s="89"/>
      <c r="CC31" s="90" t="str">
        <f t="shared" si="29"/>
        <v/>
      </c>
      <c r="CD31" s="172"/>
      <c r="CE31" s="154" t="str">
        <f t="shared" si="30"/>
        <v>NO BID</v>
      </c>
      <c r="CF31" s="171"/>
      <c r="CG31" s="89"/>
      <c r="CH31" s="90" t="str">
        <f t="shared" si="31"/>
        <v/>
      </c>
      <c r="CI31" s="172"/>
      <c r="CJ31" s="154" t="str">
        <f t="shared" si="32"/>
        <v>NO BID</v>
      </c>
      <c r="CK31" s="171"/>
      <c r="CL31" s="89"/>
      <c r="CM31" s="90" t="str">
        <f t="shared" si="33"/>
        <v/>
      </c>
      <c r="CN31" s="172"/>
      <c r="CO31" s="154" t="str">
        <f t="shared" si="34"/>
        <v>NO BID</v>
      </c>
      <c r="CP31" s="171"/>
      <c r="CQ31" s="89"/>
      <c r="CR31" s="90" t="str">
        <f t="shared" si="35"/>
        <v/>
      </c>
      <c r="CS31" s="172"/>
      <c r="CT31" s="154" t="str">
        <f t="shared" si="36"/>
        <v>NO BID</v>
      </c>
      <c r="CU31" s="171"/>
      <c r="CV31" s="89"/>
      <c r="CW31" s="90" t="str">
        <f t="shared" si="37"/>
        <v/>
      </c>
      <c r="CX31" s="172"/>
      <c r="CY31" s="154" t="str">
        <f t="shared" si="38"/>
        <v>NO BID</v>
      </c>
      <c r="CZ31" s="171"/>
      <c r="DA31" s="89"/>
      <c r="DB31" s="90" t="str">
        <f t="shared" si="39"/>
        <v/>
      </c>
      <c r="DC31" s="172"/>
      <c r="DD31" s="154" t="str">
        <f t="shared" si="40"/>
        <v>NO BID</v>
      </c>
      <c r="DE31" s="171"/>
      <c r="DF31" s="89"/>
      <c r="DG31" s="90" t="str">
        <f t="shared" si="41"/>
        <v/>
      </c>
      <c r="DH31" s="172"/>
      <c r="DI31" s="154" t="str">
        <f t="shared" si="42"/>
        <v>NO BID</v>
      </c>
      <c r="DJ31" s="171"/>
      <c r="DK31" s="89"/>
      <c r="DL31" s="90" t="str">
        <f t="shared" si="43"/>
        <v/>
      </c>
      <c r="DM31" s="172"/>
      <c r="DN31" s="154" t="str">
        <f t="shared" si="44"/>
        <v>NO BID</v>
      </c>
      <c r="DO31" s="171"/>
      <c r="DP31" s="89"/>
      <c r="DQ31" s="90" t="str">
        <f t="shared" si="45"/>
        <v/>
      </c>
      <c r="DR31" s="172"/>
      <c r="DS31" s="154" t="str">
        <f t="shared" si="46"/>
        <v>NO BID</v>
      </c>
      <c r="DT31" s="171"/>
      <c r="DU31" s="89"/>
      <c r="DV31" s="90" t="str">
        <f t="shared" si="47"/>
        <v/>
      </c>
      <c r="DW31" s="172"/>
      <c r="DX31" s="154" t="str">
        <f t="shared" si="48"/>
        <v>NO BID</v>
      </c>
      <c r="DY31" s="171"/>
      <c r="DZ31" s="89"/>
      <c r="EA31" s="90" t="str">
        <f t="shared" si="49"/>
        <v/>
      </c>
      <c r="EB31" s="172"/>
      <c r="EC31" s="154" t="str">
        <f t="shared" si="50"/>
        <v>NO BID</v>
      </c>
      <c r="ED31" s="171"/>
      <c r="EE31" s="89"/>
      <c r="EF31" s="90" t="str">
        <f t="shared" si="51"/>
        <v/>
      </c>
      <c r="EG31" s="172"/>
      <c r="EH31" s="154" t="str">
        <f t="shared" si="52"/>
        <v>NO BID</v>
      </c>
      <c r="EI31" s="171"/>
      <c r="EJ31" s="89"/>
      <c r="EK31" s="90" t="str">
        <f t="shared" si="53"/>
        <v/>
      </c>
      <c r="EL31" s="172"/>
      <c r="EM31" s="154" t="str">
        <f t="shared" si="54"/>
        <v>NO BID</v>
      </c>
      <c r="EN31" s="171"/>
      <c r="EO31" s="89"/>
      <c r="EP31" s="90" t="str">
        <f t="shared" si="55"/>
        <v/>
      </c>
      <c r="EQ31" s="172"/>
      <c r="ER31" s="154" t="str">
        <f t="shared" si="56"/>
        <v>NO BID</v>
      </c>
      <c r="ES31" s="171"/>
      <c r="ET31" s="89"/>
      <c r="EU31" s="90" t="str">
        <f t="shared" si="57"/>
        <v/>
      </c>
      <c r="EV31" s="172"/>
      <c r="EW31" s="154" t="str">
        <f t="shared" si="58"/>
        <v>NO BID</v>
      </c>
      <c r="EX31" s="171"/>
      <c r="EY31" s="89"/>
      <c r="EZ31" s="90" t="str">
        <f t="shared" si="59"/>
        <v/>
      </c>
      <c r="FA31" s="172"/>
      <c r="FB31" s="154" t="str">
        <f t="shared" si="60"/>
        <v>NO BID</v>
      </c>
      <c r="FC31" s="171"/>
      <c r="FD31" s="89"/>
      <c r="FE31" s="90" t="str">
        <f t="shared" si="61"/>
        <v/>
      </c>
      <c r="FF31" s="172"/>
      <c r="FG31" s="154" t="str">
        <f t="shared" si="62"/>
        <v>NO BID</v>
      </c>
      <c r="FH31" s="171"/>
      <c r="FI31" s="89"/>
      <c r="FJ31" s="90" t="str">
        <f t="shared" si="63"/>
        <v/>
      </c>
      <c r="FK31" s="172"/>
      <c r="FL31" s="154" t="str">
        <f t="shared" si="64"/>
        <v>NO BID</v>
      </c>
      <c r="FM31" s="171"/>
      <c r="FN31" s="89"/>
      <c r="FO31" s="90" t="str">
        <f t="shared" si="65"/>
        <v/>
      </c>
      <c r="FP31" s="172"/>
      <c r="FQ31" s="154" t="str">
        <f t="shared" si="66"/>
        <v>NO BID</v>
      </c>
      <c r="FR31" s="174"/>
      <c r="FS31" s="91">
        <v>10.99</v>
      </c>
      <c r="FT31" s="92">
        <f t="shared" si="67"/>
        <v>54.95</v>
      </c>
      <c r="FU31" s="175">
        <f t="shared" si="68"/>
        <v>0</v>
      </c>
      <c r="FV31" s="93" t="str">
        <f t="shared" si="69"/>
        <v/>
      </c>
      <c r="FW31" s="94">
        <f t="shared" si="70"/>
        <v>54.95</v>
      </c>
      <c r="FX31" s="95">
        <f t="shared" si="71"/>
        <v>0</v>
      </c>
      <c r="FY31" s="129" t="str">
        <f t="shared" si="72"/>
        <v>NOT AWARDED</v>
      </c>
      <c r="FZ31" s="130">
        <f t="shared" si="73"/>
        <v>0</v>
      </c>
      <c r="GA31" s="129" t="str">
        <f t="shared" si="74"/>
        <v>VENDOR 09</v>
      </c>
      <c r="GB31" s="176"/>
      <c r="GC31" s="177"/>
      <c r="GD31" s="96"/>
      <c r="GE31" s="98"/>
    </row>
    <row r="32" spans="1:187" ht="30" customHeight="1" thickTop="1" thickBot="1" x14ac:dyDescent="0.4">
      <c r="A32" s="162">
        <v>28</v>
      </c>
      <c r="B32" s="163">
        <v>5</v>
      </c>
      <c r="C32" s="164">
        <v>9781641608374</v>
      </c>
      <c r="D32" s="165" t="s">
        <v>129</v>
      </c>
      <c r="E32" s="165" t="s">
        <v>838</v>
      </c>
      <c r="F32" s="165" t="s">
        <v>1479</v>
      </c>
      <c r="G32" s="166" t="s">
        <v>1414</v>
      </c>
      <c r="H32" s="166" t="s">
        <v>1416</v>
      </c>
      <c r="I32" s="167"/>
      <c r="J32" s="227">
        <f t="shared" si="75"/>
        <v>5</v>
      </c>
      <c r="K32" s="228"/>
      <c r="L32" s="99" t="str">
        <f t="shared" si="0"/>
        <v/>
      </c>
      <c r="M32" s="241"/>
      <c r="N32" s="168"/>
      <c r="O32" s="195" t="str">
        <f t="shared" si="1"/>
        <v>VENDOR 09</v>
      </c>
      <c r="P32" s="149">
        <v>241360</v>
      </c>
      <c r="Q32" s="149">
        <f t="shared" si="2"/>
        <v>0</v>
      </c>
      <c r="R32" s="196" t="str">
        <f t="shared" si="3"/>
        <v xml:space="preserve">, </v>
      </c>
      <c r="S32" s="196" t="str">
        <f t="shared" si="4"/>
        <v>NO BID</v>
      </c>
      <c r="T32" s="117">
        <f t="shared" si="5"/>
        <v>0</v>
      </c>
      <c r="U32" s="118" t="str">
        <f t="shared" si="6"/>
        <v>NOT AWARDED</v>
      </c>
      <c r="V32" s="167"/>
      <c r="W32" s="171"/>
      <c r="X32" s="89"/>
      <c r="Y32" s="90"/>
      <c r="Z32" s="172" t="str">
        <f t="shared" si="7"/>
        <v/>
      </c>
      <c r="AA32" s="154" t="str">
        <f t="shared" si="8"/>
        <v>NO BID</v>
      </c>
      <c r="AB32" s="171"/>
      <c r="AC32" s="89"/>
      <c r="AD32" s="90"/>
      <c r="AE32" s="172" t="str">
        <f t="shared" si="9"/>
        <v/>
      </c>
      <c r="AF32" s="154" t="str">
        <f t="shared" si="10"/>
        <v>NO BID</v>
      </c>
      <c r="AG32" s="171"/>
      <c r="AH32" s="89"/>
      <c r="AI32" s="90"/>
      <c r="AJ32" s="172" t="str">
        <f t="shared" si="11"/>
        <v/>
      </c>
      <c r="AK32" s="154" t="str">
        <f t="shared" si="12"/>
        <v>NO BID</v>
      </c>
      <c r="AL32" s="171"/>
      <c r="AM32" s="89"/>
      <c r="AN32" s="90"/>
      <c r="AO32" s="172" t="str">
        <f t="shared" si="13"/>
        <v/>
      </c>
      <c r="AP32" s="154" t="str">
        <f t="shared" si="14"/>
        <v>NO BID</v>
      </c>
      <c r="AQ32" s="171"/>
      <c r="AR32" s="89"/>
      <c r="AS32" s="90"/>
      <c r="AT32" s="172" t="str">
        <f t="shared" si="15"/>
        <v/>
      </c>
      <c r="AU32" s="154" t="str">
        <f t="shared" si="16"/>
        <v>NO BID</v>
      </c>
      <c r="AV32" s="171"/>
      <c r="AW32" s="89"/>
      <c r="AX32" s="90"/>
      <c r="AY32" s="172" t="str">
        <f t="shared" si="17"/>
        <v/>
      </c>
      <c r="AZ32" s="154" t="str">
        <f t="shared" si="18"/>
        <v>NO BID</v>
      </c>
      <c r="BA32" s="171"/>
      <c r="BB32" s="89"/>
      <c r="BC32" s="90"/>
      <c r="BD32" s="172" t="str">
        <f t="shared" si="19"/>
        <v/>
      </c>
      <c r="BE32" s="154" t="str">
        <f t="shared" si="76"/>
        <v>NO BID</v>
      </c>
      <c r="BF32" s="171"/>
      <c r="BG32" s="89"/>
      <c r="BH32" s="90"/>
      <c r="BI32" s="172" t="str">
        <f t="shared" si="21"/>
        <v/>
      </c>
      <c r="BJ32" s="154" t="str">
        <f t="shared" si="22"/>
        <v>NO BID</v>
      </c>
      <c r="BK32" s="171"/>
      <c r="BL32" s="89"/>
      <c r="BM32" s="90"/>
      <c r="BN32" s="172" t="str">
        <f t="shared" si="23"/>
        <v/>
      </c>
      <c r="BO32" s="154" t="str">
        <f t="shared" si="24"/>
        <v>NO BID</v>
      </c>
      <c r="BP32" s="178"/>
      <c r="BQ32" s="171"/>
      <c r="BR32" s="89"/>
      <c r="BS32" s="90" t="str">
        <f t="shared" si="25"/>
        <v/>
      </c>
      <c r="BT32" s="172"/>
      <c r="BU32" s="154" t="str">
        <f t="shared" si="26"/>
        <v>NO BID</v>
      </c>
      <c r="BV32" s="171"/>
      <c r="BW32" s="89"/>
      <c r="BX32" s="90" t="str">
        <f t="shared" si="27"/>
        <v/>
      </c>
      <c r="BY32" s="172"/>
      <c r="BZ32" s="154" t="str">
        <f t="shared" si="28"/>
        <v>NO BID</v>
      </c>
      <c r="CA32" s="171"/>
      <c r="CB32" s="89"/>
      <c r="CC32" s="90" t="str">
        <f t="shared" si="29"/>
        <v/>
      </c>
      <c r="CD32" s="172"/>
      <c r="CE32" s="154" t="str">
        <f t="shared" si="30"/>
        <v>NO BID</v>
      </c>
      <c r="CF32" s="171"/>
      <c r="CG32" s="89"/>
      <c r="CH32" s="90" t="str">
        <f t="shared" si="31"/>
        <v/>
      </c>
      <c r="CI32" s="172"/>
      <c r="CJ32" s="154" t="str">
        <f t="shared" si="32"/>
        <v>NO BID</v>
      </c>
      <c r="CK32" s="171"/>
      <c r="CL32" s="89"/>
      <c r="CM32" s="90" t="str">
        <f t="shared" si="33"/>
        <v/>
      </c>
      <c r="CN32" s="172"/>
      <c r="CO32" s="154" t="str">
        <f t="shared" si="34"/>
        <v>NO BID</v>
      </c>
      <c r="CP32" s="171"/>
      <c r="CQ32" s="89"/>
      <c r="CR32" s="90" t="str">
        <f t="shared" si="35"/>
        <v/>
      </c>
      <c r="CS32" s="172"/>
      <c r="CT32" s="154" t="str">
        <f t="shared" si="36"/>
        <v>NO BID</v>
      </c>
      <c r="CU32" s="171"/>
      <c r="CV32" s="89"/>
      <c r="CW32" s="90" t="str">
        <f t="shared" si="37"/>
        <v/>
      </c>
      <c r="CX32" s="172"/>
      <c r="CY32" s="154" t="str">
        <f t="shared" si="38"/>
        <v>NO BID</v>
      </c>
      <c r="CZ32" s="171"/>
      <c r="DA32" s="89"/>
      <c r="DB32" s="90" t="str">
        <f t="shared" si="39"/>
        <v/>
      </c>
      <c r="DC32" s="172"/>
      <c r="DD32" s="154" t="str">
        <f t="shared" si="40"/>
        <v>NO BID</v>
      </c>
      <c r="DE32" s="171"/>
      <c r="DF32" s="89"/>
      <c r="DG32" s="90" t="str">
        <f t="shared" si="41"/>
        <v/>
      </c>
      <c r="DH32" s="172"/>
      <c r="DI32" s="154" t="str">
        <f t="shared" si="42"/>
        <v>NO BID</v>
      </c>
      <c r="DJ32" s="171"/>
      <c r="DK32" s="89"/>
      <c r="DL32" s="90" t="str">
        <f t="shared" si="43"/>
        <v/>
      </c>
      <c r="DM32" s="172"/>
      <c r="DN32" s="154" t="str">
        <f t="shared" si="44"/>
        <v>NO BID</v>
      </c>
      <c r="DO32" s="171"/>
      <c r="DP32" s="89"/>
      <c r="DQ32" s="90" t="str">
        <f t="shared" si="45"/>
        <v/>
      </c>
      <c r="DR32" s="172"/>
      <c r="DS32" s="154" t="str">
        <f t="shared" si="46"/>
        <v>NO BID</v>
      </c>
      <c r="DT32" s="171"/>
      <c r="DU32" s="89"/>
      <c r="DV32" s="90" t="str">
        <f t="shared" si="47"/>
        <v/>
      </c>
      <c r="DW32" s="172"/>
      <c r="DX32" s="154" t="str">
        <f t="shared" si="48"/>
        <v>NO BID</v>
      </c>
      <c r="DY32" s="171"/>
      <c r="DZ32" s="89"/>
      <c r="EA32" s="90" t="str">
        <f t="shared" si="49"/>
        <v/>
      </c>
      <c r="EB32" s="172"/>
      <c r="EC32" s="154" t="str">
        <f t="shared" si="50"/>
        <v>NO BID</v>
      </c>
      <c r="ED32" s="171"/>
      <c r="EE32" s="89"/>
      <c r="EF32" s="90" t="str">
        <f t="shared" si="51"/>
        <v/>
      </c>
      <c r="EG32" s="172"/>
      <c r="EH32" s="154" t="str">
        <f t="shared" si="52"/>
        <v>NO BID</v>
      </c>
      <c r="EI32" s="171"/>
      <c r="EJ32" s="89"/>
      <c r="EK32" s="90" t="str">
        <f t="shared" si="53"/>
        <v/>
      </c>
      <c r="EL32" s="172"/>
      <c r="EM32" s="154" t="str">
        <f t="shared" si="54"/>
        <v>NO BID</v>
      </c>
      <c r="EN32" s="171"/>
      <c r="EO32" s="89"/>
      <c r="EP32" s="90" t="str">
        <f t="shared" si="55"/>
        <v/>
      </c>
      <c r="EQ32" s="172"/>
      <c r="ER32" s="154" t="str">
        <f t="shared" si="56"/>
        <v>NO BID</v>
      </c>
      <c r="ES32" s="171"/>
      <c r="ET32" s="89"/>
      <c r="EU32" s="90" t="str">
        <f t="shared" si="57"/>
        <v/>
      </c>
      <c r="EV32" s="172"/>
      <c r="EW32" s="154" t="str">
        <f t="shared" si="58"/>
        <v>NO BID</v>
      </c>
      <c r="EX32" s="171"/>
      <c r="EY32" s="89"/>
      <c r="EZ32" s="90" t="str">
        <f t="shared" si="59"/>
        <v/>
      </c>
      <c r="FA32" s="172"/>
      <c r="FB32" s="154" t="str">
        <f t="shared" si="60"/>
        <v>NO BID</v>
      </c>
      <c r="FC32" s="171"/>
      <c r="FD32" s="89"/>
      <c r="FE32" s="90" t="str">
        <f t="shared" si="61"/>
        <v/>
      </c>
      <c r="FF32" s="172"/>
      <c r="FG32" s="154" t="str">
        <f t="shared" si="62"/>
        <v>NO BID</v>
      </c>
      <c r="FH32" s="171"/>
      <c r="FI32" s="89"/>
      <c r="FJ32" s="90" t="str">
        <f t="shared" si="63"/>
        <v/>
      </c>
      <c r="FK32" s="172"/>
      <c r="FL32" s="154" t="str">
        <f t="shared" si="64"/>
        <v>NO BID</v>
      </c>
      <c r="FM32" s="171"/>
      <c r="FN32" s="89"/>
      <c r="FO32" s="90" t="str">
        <f t="shared" si="65"/>
        <v/>
      </c>
      <c r="FP32" s="172"/>
      <c r="FQ32" s="154" t="str">
        <f t="shared" si="66"/>
        <v>NO BID</v>
      </c>
      <c r="FR32" s="174"/>
      <c r="FS32" s="91">
        <v>16.100000000000001</v>
      </c>
      <c r="FT32" s="92">
        <f t="shared" si="67"/>
        <v>80.5</v>
      </c>
      <c r="FU32" s="175">
        <f t="shared" si="68"/>
        <v>0</v>
      </c>
      <c r="FV32" s="93" t="str">
        <f t="shared" si="69"/>
        <v/>
      </c>
      <c r="FW32" s="94">
        <f t="shared" si="70"/>
        <v>80.5</v>
      </c>
      <c r="FX32" s="95">
        <f t="shared" si="71"/>
        <v>0</v>
      </c>
      <c r="FY32" s="129" t="str">
        <f t="shared" si="72"/>
        <v>NOT AWARDED</v>
      </c>
      <c r="FZ32" s="130">
        <f t="shared" si="73"/>
        <v>0</v>
      </c>
      <c r="GA32" s="129" t="str">
        <f t="shared" si="74"/>
        <v>VENDOR 09</v>
      </c>
      <c r="GB32" s="176"/>
      <c r="GC32" s="177"/>
      <c r="GD32" s="96"/>
      <c r="GE32" s="98"/>
    </row>
    <row r="33" spans="1:187" ht="30" customHeight="1" thickTop="1" thickBot="1" x14ac:dyDescent="0.4">
      <c r="A33" s="162">
        <v>29</v>
      </c>
      <c r="B33" s="163">
        <v>5</v>
      </c>
      <c r="C33" s="164">
        <v>9780593619049</v>
      </c>
      <c r="D33" s="165" t="s">
        <v>131</v>
      </c>
      <c r="E33" s="165" t="s">
        <v>840</v>
      </c>
      <c r="F33" s="165" t="s">
        <v>1479</v>
      </c>
      <c r="G33" s="166" t="s">
        <v>1414</v>
      </c>
      <c r="H33" s="166" t="s">
        <v>1416</v>
      </c>
      <c r="I33" s="167"/>
      <c r="J33" s="227">
        <f t="shared" si="75"/>
        <v>5</v>
      </c>
      <c r="K33" s="228"/>
      <c r="L33" s="99" t="str">
        <f t="shared" si="0"/>
        <v/>
      </c>
      <c r="M33" s="241"/>
      <c r="N33" s="168"/>
      <c r="O33" s="195" t="str">
        <f t="shared" si="1"/>
        <v>VENDOR 09</v>
      </c>
      <c r="P33" s="149">
        <v>241365</v>
      </c>
      <c r="Q33" s="149">
        <f t="shared" si="2"/>
        <v>0</v>
      </c>
      <c r="R33" s="196" t="str">
        <f t="shared" si="3"/>
        <v xml:space="preserve">, </v>
      </c>
      <c r="S33" s="196" t="str">
        <f t="shared" si="4"/>
        <v>NO BID</v>
      </c>
      <c r="T33" s="117">
        <f t="shared" si="5"/>
        <v>0</v>
      </c>
      <c r="U33" s="118" t="str">
        <f t="shared" si="6"/>
        <v>NOT AWARDED</v>
      </c>
      <c r="V33" s="167"/>
      <c r="W33" s="171"/>
      <c r="X33" s="89"/>
      <c r="Y33" s="90"/>
      <c r="Z33" s="172" t="str">
        <f t="shared" si="7"/>
        <v/>
      </c>
      <c r="AA33" s="154" t="str">
        <f t="shared" si="8"/>
        <v>NO BID</v>
      </c>
      <c r="AB33" s="171"/>
      <c r="AC33" s="89"/>
      <c r="AD33" s="90"/>
      <c r="AE33" s="172" t="str">
        <f t="shared" si="9"/>
        <v/>
      </c>
      <c r="AF33" s="154" t="str">
        <f t="shared" si="10"/>
        <v>NO BID</v>
      </c>
      <c r="AG33" s="171"/>
      <c r="AH33" s="89"/>
      <c r="AI33" s="90"/>
      <c r="AJ33" s="172" t="str">
        <f t="shared" si="11"/>
        <v/>
      </c>
      <c r="AK33" s="154" t="str">
        <f t="shared" si="12"/>
        <v>NO BID</v>
      </c>
      <c r="AL33" s="171"/>
      <c r="AM33" s="89"/>
      <c r="AN33" s="90"/>
      <c r="AO33" s="172" t="str">
        <f t="shared" si="13"/>
        <v/>
      </c>
      <c r="AP33" s="154" t="str">
        <f t="shared" si="14"/>
        <v>NO BID</v>
      </c>
      <c r="AQ33" s="171"/>
      <c r="AR33" s="89"/>
      <c r="AS33" s="90"/>
      <c r="AT33" s="172" t="str">
        <f t="shared" si="15"/>
        <v/>
      </c>
      <c r="AU33" s="154" t="str">
        <f t="shared" si="16"/>
        <v>NO BID</v>
      </c>
      <c r="AV33" s="171"/>
      <c r="AW33" s="89"/>
      <c r="AX33" s="90"/>
      <c r="AY33" s="172" t="str">
        <f t="shared" si="17"/>
        <v/>
      </c>
      <c r="AZ33" s="154" t="str">
        <f t="shared" si="18"/>
        <v>NO BID</v>
      </c>
      <c r="BA33" s="171"/>
      <c r="BB33" s="89"/>
      <c r="BC33" s="90"/>
      <c r="BD33" s="172" t="str">
        <f t="shared" si="19"/>
        <v/>
      </c>
      <c r="BE33" s="154" t="s">
        <v>82</v>
      </c>
      <c r="BF33" s="171"/>
      <c r="BG33" s="89"/>
      <c r="BH33" s="90"/>
      <c r="BI33" s="172" t="str">
        <f t="shared" si="21"/>
        <v/>
      </c>
      <c r="BJ33" s="154" t="str">
        <f t="shared" si="22"/>
        <v>NO BID</v>
      </c>
      <c r="BK33" s="171"/>
      <c r="BL33" s="89"/>
      <c r="BM33" s="90"/>
      <c r="BN33" s="172" t="str">
        <f t="shared" si="23"/>
        <v/>
      </c>
      <c r="BO33" s="154" t="str">
        <f t="shared" si="24"/>
        <v>NO BID</v>
      </c>
      <c r="BP33" s="173"/>
      <c r="BQ33" s="171"/>
      <c r="BR33" s="89"/>
      <c r="BS33" s="90" t="str">
        <f t="shared" si="25"/>
        <v/>
      </c>
      <c r="BT33" s="172"/>
      <c r="BU33" s="154" t="str">
        <f t="shared" si="26"/>
        <v>NO BID</v>
      </c>
      <c r="BV33" s="171"/>
      <c r="BW33" s="89"/>
      <c r="BX33" s="90" t="str">
        <f t="shared" si="27"/>
        <v/>
      </c>
      <c r="BY33" s="172"/>
      <c r="BZ33" s="154" t="str">
        <f t="shared" si="28"/>
        <v>NO BID</v>
      </c>
      <c r="CA33" s="171"/>
      <c r="CB33" s="89"/>
      <c r="CC33" s="90" t="str">
        <f t="shared" si="29"/>
        <v/>
      </c>
      <c r="CD33" s="172"/>
      <c r="CE33" s="154" t="str">
        <f t="shared" si="30"/>
        <v>NO BID</v>
      </c>
      <c r="CF33" s="171"/>
      <c r="CG33" s="89"/>
      <c r="CH33" s="90" t="str">
        <f t="shared" si="31"/>
        <v/>
      </c>
      <c r="CI33" s="172"/>
      <c r="CJ33" s="154" t="str">
        <f t="shared" si="32"/>
        <v>NO BID</v>
      </c>
      <c r="CK33" s="171"/>
      <c r="CL33" s="89"/>
      <c r="CM33" s="90" t="str">
        <f t="shared" si="33"/>
        <v/>
      </c>
      <c r="CN33" s="172"/>
      <c r="CO33" s="154" t="str">
        <f t="shared" si="34"/>
        <v>NO BID</v>
      </c>
      <c r="CP33" s="171"/>
      <c r="CQ33" s="89"/>
      <c r="CR33" s="90" t="str">
        <f t="shared" si="35"/>
        <v/>
      </c>
      <c r="CS33" s="172"/>
      <c r="CT33" s="154" t="str">
        <f t="shared" si="36"/>
        <v>NO BID</v>
      </c>
      <c r="CU33" s="171"/>
      <c r="CV33" s="89"/>
      <c r="CW33" s="90" t="str">
        <f t="shared" si="37"/>
        <v/>
      </c>
      <c r="CX33" s="172"/>
      <c r="CY33" s="154" t="str">
        <f t="shared" si="38"/>
        <v>NO BID</v>
      </c>
      <c r="CZ33" s="171"/>
      <c r="DA33" s="89"/>
      <c r="DB33" s="90" t="str">
        <f t="shared" si="39"/>
        <v/>
      </c>
      <c r="DC33" s="172"/>
      <c r="DD33" s="154" t="str">
        <f t="shared" si="40"/>
        <v>NO BID</v>
      </c>
      <c r="DE33" s="171"/>
      <c r="DF33" s="89"/>
      <c r="DG33" s="90" t="str">
        <f t="shared" si="41"/>
        <v/>
      </c>
      <c r="DH33" s="172"/>
      <c r="DI33" s="154" t="str">
        <f t="shared" si="42"/>
        <v>NO BID</v>
      </c>
      <c r="DJ33" s="171"/>
      <c r="DK33" s="89"/>
      <c r="DL33" s="90" t="str">
        <f t="shared" si="43"/>
        <v/>
      </c>
      <c r="DM33" s="172"/>
      <c r="DN33" s="154" t="str">
        <f t="shared" si="44"/>
        <v>NO BID</v>
      </c>
      <c r="DO33" s="171"/>
      <c r="DP33" s="89"/>
      <c r="DQ33" s="90" t="str">
        <f t="shared" si="45"/>
        <v/>
      </c>
      <c r="DR33" s="172"/>
      <c r="DS33" s="154" t="str">
        <f t="shared" si="46"/>
        <v>NO BID</v>
      </c>
      <c r="DT33" s="171"/>
      <c r="DU33" s="89"/>
      <c r="DV33" s="90" t="str">
        <f t="shared" si="47"/>
        <v/>
      </c>
      <c r="DW33" s="172"/>
      <c r="DX33" s="154" t="str">
        <f t="shared" si="48"/>
        <v>NO BID</v>
      </c>
      <c r="DY33" s="171"/>
      <c r="DZ33" s="89"/>
      <c r="EA33" s="90" t="str">
        <f t="shared" si="49"/>
        <v/>
      </c>
      <c r="EB33" s="172"/>
      <c r="EC33" s="154" t="str">
        <f t="shared" si="50"/>
        <v>NO BID</v>
      </c>
      <c r="ED33" s="171"/>
      <c r="EE33" s="89"/>
      <c r="EF33" s="90" t="str">
        <f t="shared" si="51"/>
        <v/>
      </c>
      <c r="EG33" s="172"/>
      <c r="EH33" s="154" t="str">
        <f t="shared" si="52"/>
        <v>NO BID</v>
      </c>
      <c r="EI33" s="171"/>
      <c r="EJ33" s="89"/>
      <c r="EK33" s="90" t="str">
        <f t="shared" si="53"/>
        <v/>
      </c>
      <c r="EL33" s="172"/>
      <c r="EM33" s="154" t="str">
        <f t="shared" si="54"/>
        <v>NO BID</v>
      </c>
      <c r="EN33" s="171"/>
      <c r="EO33" s="89"/>
      <c r="EP33" s="90" t="str">
        <f t="shared" si="55"/>
        <v/>
      </c>
      <c r="EQ33" s="172"/>
      <c r="ER33" s="154" t="str">
        <f t="shared" si="56"/>
        <v>NO BID</v>
      </c>
      <c r="ES33" s="171"/>
      <c r="ET33" s="89"/>
      <c r="EU33" s="90" t="str">
        <f t="shared" si="57"/>
        <v/>
      </c>
      <c r="EV33" s="172"/>
      <c r="EW33" s="154" t="str">
        <f t="shared" si="58"/>
        <v>NO BID</v>
      </c>
      <c r="EX33" s="171"/>
      <c r="EY33" s="89"/>
      <c r="EZ33" s="90" t="str">
        <f t="shared" si="59"/>
        <v/>
      </c>
      <c r="FA33" s="172"/>
      <c r="FB33" s="154" t="str">
        <f t="shared" si="60"/>
        <v>NO BID</v>
      </c>
      <c r="FC33" s="171"/>
      <c r="FD33" s="89"/>
      <c r="FE33" s="90" t="str">
        <f t="shared" si="61"/>
        <v/>
      </c>
      <c r="FF33" s="172"/>
      <c r="FG33" s="154" t="str">
        <f t="shared" si="62"/>
        <v>NO BID</v>
      </c>
      <c r="FH33" s="171"/>
      <c r="FI33" s="89"/>
      <c r="FJ33" s="90" t="str">
        <f t="shared" si="63"/>
        <v/>
      </c>
      <c r="FK33" s="172"/>
      <c r="FL33" s="154" t="str">
        <f t="shared" si="64"/>
        <v>NO BID</v>
      </c>
      <c r="FM33" s="171"/>
      <c r="FN33" s="89"/>
      <c r="FO33" s="90" t="str">
        <f t="shared" si="65"/>
        <v/>
      </c>
      <c r="FP33" s="172"/>
      <c r="FQ33" s="154" t="str">
        <f t="shared" si="66"/>
        <v>NO BID</v>
      </c>
      <c r="FR33" s="174"/>
      <c r="FS33" s="91">
        <v>19</v>
      </c>
      <c r="FT33" s="92">
        <f t="shared" si="67"/>
        <v>95</v>
      </c>
      <c r="FU33" s="175">
        <f t="shared" si="68"/>
        <v>0</v>
      </c>
      <c r="FV33" s="93" t="str">
        <f t="shared" si="69"/>
        <v/>
      </c>
      <c r="FW33" s="94">
        <f t="shared" si="70"/>
        <v>95</v>
      </c>
      <c r="FX33" s="95">
        <f t="shared" si="71"/>
        <v>0</v>
      </c>
      <c r="FY33" s="129" t="str">
        <f t="shared" si="72"/>
        <v>NOT AWARDED</v>
      </c>
      <c r="FZ33" s="130">
        <f t="shared" si="73"/>
        <v>0</v>
      </c>
      <c r="GA33" s="129" t="str">
        <f t="shared" si="74"/>
        <v>VENDOR 09</v>
      </c>
      <c r="GB33" s="176"/>
      <c r="GC33" s="177"/>
      <c r="GD33" s="96"/>
      <c r="GE33" s="97"/>
    </row>
    <row r="34" spans="1:187" ht="30" customHeight="1" thickTop="1" thickBot="1" x14ac:dyDescent="0.4">
      <c r="A34" s="162">
        <v>30</v>
      </c>
      <c r="B34" s="163">
        <v>5</v>
      </c>
      <c r="C34" s="164">
        <v>9781800660229</v>
      </c>
      <c r="D34" s="165" t="s">
        <v>132</v>
      </c>
      <c r="E34" s="165" t="s">
        <v>841</v>
      </c>
      <c r="F34" s="165" t="s">
        <v>1479</v>
      </c>
      <c r="G34" s="166" t="s">
        <v>1414</v>
      </c>
      <c r="H34" s="166" t="s">
        <v>1429</v>
      </c>
      <c r="I34" s="167"/>
      <c r="J34" s="227">
        <f t="shared" si="75"/>
        <v>5</v>
      </c>
      <c r="K34" s="228"/>
      <c r="L34" s="99" t="str">
        <f t="shared" si="0"/>
        <v/>
      </c>
      <c r="M34" s="241"/>
      <c r="N34" s="168"/>
      <c r="O34" s="195" t="str">
        <f t="shared" si="1"/>
        <v>VENDOR 09</v>
      </c>
      <c r="P34" s="149">
        <v>241362</v>
      </c>
      <c r="Q34" s="149">
        <f t="shared" si="2"/>
        <v>0</v>
      </c>
      <c r="R34" s="196" t="str">
        <f t="shared" si="3"/>
        <v xml:space="preserve">, </v>
      </c>
      <c r="S34" s="196" t="str">
        <f t="shared" si="4"/>
        <v>NO BID</v>
      </c>
      <c r="T34" s="117">
        <f t="shared" si="5"/>
        <v>0</v>
      </c>
      <c r="U34" s="118" t="str">
        <f t="shared" si="6"/>
        <v>NOT AWARDED</v>
      </c>
      <c r="V34" s="167"/>
      <c r="W34" s="171"/>
      <c r="X34" s="89"/>
      <c r="Y34" s="90"/>
      <c r="Z34" s="172" t="str">
        <f t="shared" si="7"/>
        <v/>
      </c>
      <c r="AA34" s="154" t="str">
        <f t="shared" si="8"/>
        <v>NO BID</v>
      </c>
      <c r="AB34" s="171"/>
      <c r="AC34" s="89"/>
      <c r="AD34" s="90"/>
      <c r="AE34" s="172" t="str">
        <f t="shared" si="9"/>
        <v/>
      </c>
      <c r="AF34" s="154" t="str">
        <f t="shared" si="10"/>
        <v>NO BID</v>
      </c>
      <c r="AG34" s="171"/>
      <c r="AH34" s="89"/>
      <c r="AI34" s="90"/>
      <c r="AJ34" s="172" t="str">
        <f t="shared" si="11"/>
        <v/>
      </c>
      <c r="AK34" s="154" t="str">
        <f t="shared" si="12"/>
        <v>NO BID</v>
      </c>
      <c r="AL34" s="171"/>
      <c r="AM34" s="89"/>
      <c r="AN34" s="90"/>
      <c r="AO34" s="172" t="str">
        <f t="shared" si="13"/>
        <v/>
      </c>
      <c r="AP34" s="154" t="str">
        <f t="shared" si="14"/>
        <v>NO BID</v>
      </c>
      <c r="AQ34" s="171"/>
      <c r="AR34" s="89"/>
      <c r="AS34" s="90"/>
      <c r="AT34" s="172" t="str">
        <f t="shared" si="15"/>
        <v/>
      </c>
      <c r="AU34" s="154" t="str">
        <f t="shared" si="16"/>
        <v>NO BID</v>
      </c>
      <c r="AV34" s="171"/>
      <c r="AW34" s="89"/>
      <c r="AX34" s="90"/>
      <c r="AY34" s="172" t="str">
        <f t="shared" si="17"/>
        <v/>
      </c>
      <c r="AZ34" s="154" t="str">
        <f t="shared" si="18"/>
        <v>NO BID</v>
      </c>
      <c r="BA34" s="171"/>
      <c r="BB34" s="89"/>
      <c r="BC34" s="90"/>
      <c r="BD34" s="172" t="str">
        <f t="shared" si="19"/>
        <v/>
      </c>
      <c r="BE34" s="154" t="str">
        <f>IF($B34=0,"",IF(ISNUMBER(BB34),"","NO BID"))</f>
        <v>NO BID</v>
      </c>
      <c r="BF34" s="171"/>
      <c r="BG34" s="89"/>
      <c r="BH34" s="90"/>
      <c r="BI34" s="172" t="str">
        <f t="shared" si="21"/>
        <v/>
      </c>
      <c r="BJ34" s="154" t="str">
        <f t="shared" si="22"/>
        <v>NO BID</v>
      </c>
      <c r="BK34" s="171"/>
      <c r="BL34" s="89"/>
      <c r="BM34" s="90"/>
      <c r="BN34" s="172" t="str">
        <f t="shared" si="23"/>
        <v/>
      </c>
      <c r="BO34" s="154" t="str">
        <f t="shared" si="24"/>
        <v>NO BID</v>
      </c>
      <c r="BP34" s="173"/>
      <c r="BQ34" s="171"/>
      <c r="BR34" s="89"/>
      <c r="BS34" s="90" t="str">
        <f t="shared" si="25"/>
        <v/>
      </c>
      <c r="BT34" s="172"/>
      <c r="BU34" s="154" t="str">
        <f t="shared" si="26"/>
        <v>NO BID</v>
      </c>
      <c r="BV34" s="171"/>
      <c r="BW34" s="89"/>
      <c r="BX34" s="90" t="str">
        <f t="shared" si="27"/>
        <v/>
      </c>
      <c r="BY34" s="172"/>
      <c r="BZ34" s="154" t="str">
        <f t="shared" si="28"/>
        <v>NO BID</v>
      </c>
      <c r="CA34" s="171"/>
      <c r="CB34" s="89"/>
      <c r="CC34" s="90" t="str">
        <f t="shared" si="29"/>
        <v/>
      </c>
      <c r="CD34" s="172"/>
      <c r="CE34" s="154" t="str">
        <f t="shared" si="30"/>
        <v>NO BID</v>
      </c>
      <c r="CF34" s="171"/>
      <c r="CG34" s="89"/>
      <c r="CH34" s="90" t="str">
        <f t="shared" si="31"/>
        <v/>
      </c>
      <c r="CI34" s="172"/>
      <c r="CJ34" s="154" t="str">
        <f t="shared" si="32"/>
        <v>NO BID</v>
      </c>
      <c r="CK34" s="171"/>
      <c r="CL34" s="89"/>
      <c r="CM34" s="90" t="str">
        <f t="shared" si="33"/>
        <v/>
      </c>
      <c r="CN34" s="172"/>
      <c r="CO34" s="154" t="str">
        <f t="shared" si="34"/>
        <v>NO BID</v>
      </c>
      <c r="CP34" s="171"/>
      <c r="CQ34" s="89"/>
      <c r="CR34" s="90" t="str">
        <f t="shared" si="35"/>
        <v/>
      </c>
      <c r="CS34" s="172"/>
      <c r="CT34" s="154" t="str">
        <f t="shared" si="36"/>
        <v>NO BID</v>
      </c>
      <c r="CU34" s="171"/>
      <c r="CV34" s="89"/>
      <c r="CW34" s="90" t="str">
        <f t="shared" si="37"/>
        <v/>
      </c>
      <c r="CX34" s="172"/>
      <c r="CY34" s="154" t="str">
        <f t="shared" si="38"/>
        <v>NO BID</v>
      </c>
      <c r="CZ34" s="171"/>
      <c r="DA34" s="89"/>
      <c r="DB34" s="90" t="str">
        <f t="shared" si="39"/>
        <v/>
      </c>
      <c r="DC34" s="172"/>
      <c r="DD34" s="154" t="str">
        <f t="shared" si="40"/>
        <v>NO BID</v>
      </c>
      <c r="DE34" s="171"/>
      <c r="DF34" s="89"/>
      <c r="DG34" s="90" t="str">
        <f t="shared" si="41"/>
        <v/>
      </c>
      <c r="DH34" s="172"/>
      <c r="DI34" s="154" t="str">
        <f t="shared" si="42"/>
        <v>NO BID</v>
      </c>
      <c r="DJ34" s="171"/>
      <c r="DK34" s="89"/>
      <c r="DL34" s="90" t="str">
        <f t="shared" si="43"/>
        <v/>
      </c>
      <c r="DM34" s="172"/>
      <c r="DN34" s="154" t="str">
        <f t="shared" si="44"/>
        <v>NO BID</v>
      </c>
      <c r="DO34" s="171"/>
      <c r="DP34" s="89"/>
      <c r="DQ34" s="90" t="str">
        <f t="shared" si="45"/>
        <v/>
      </c>
      <c r="DR34" s="172"/>
      <c r="DS34" s="154" t="str">
        <f t="shared" si="46"/>
        <v>NO BID</v>
      </c>
      <c r="DT34" s="171"/>
      <c r="DU34" s="89"/>
      <c r="DV34" s="90" t="str">
        <f t="shared" si="47"/>
        <v/>
      </c>
      <c r="DW34" s="172"/>
      <c r="DX34" s="154" t="str">
        <f t="shared" si="48"/>
        <v>NO BID</v>
      </c>
      <c r="DY34" s="171"/>
      <c r="DZ34" s="89"/>
      <c r="EA34" s="90" t="str">
        <f t="shared" si="49"/>
        <v/>
      </c>
      <c r="EB34" s="172"/>
      <c r="EC34" s="154" t="str">
        <f t="shared" si="50"/>
        <v>NO BID</v>
      </c>
      <c r="ED34" s="171"/>
      <c r="EE34" s="89"/>
      <c r="EF34" s="90" t="str">
        <f t="shared" si="51"/>
        <v/>
      </c>
      <c r="EG34" s="172"/>
      <c r="EH34" s="154" t="str">
        <f t="shared" si="52"/>
        <v>NO BID</v>
      </c>
      <c r="EI34" s="171"/>
      <c r="EJ34" s="89"/>
      <c r="EK34" s="90" t="str">
        <f t="shared" si="53"/>
        <v/>
      </c>
      <c r="EL34" s="172"/>
      <c r="EM34" s="154" t="str">
        <f t="shared" si="54"/>
        <v>NO BID</v>
      </c>
      <c r="EN34" s="171"/>
      <c r="EO34" s="89"/>
      <c r="EP34" s="90" t="str">
        <f t="shared" si="55"/>
        <v/>
      </c>
      <c r="EQ34" s="172"/>
      <c r="ER34" s="154" t="str">
        <f t="shared" si="56"/>
        <v>NO BID</v>
      </c>
      <c r="ES34" s="171"/>
      <c r="ET34" s="89"/>
      <c r="EU34" s="90" t="str">
        <f t="shared" si="57"/>
        <v/>
      </c>
      <c r="EV34" s="172"/>
      <c r="EW34" s="154" t="str">
        <f t="shared" si="58"/>
        <v>NO BID</v>
      </c>
      <c r="EX34" s="171"/>
      <c r="EY34" s="89"/>
      <c r="EZ34" s="90" t="str">
        <f t="shared" si="59"/>
        <v/>
      </c>
      <c r="FA34" s="172"/>
      <c r="FB34" s="154" t="str">
        <f t="shared" si="60"/>
        <v>NO BID</v>
      </c>
      <c r="FC34" s="171"/>
      <c r="FD34" s="89"/>
      <c r="FE34" s="90" t="str">
        <f t="shared" si="61"/>
        <v/>
      </c>
      <c r="FF34" s="172"/>
      <c r="FG34" s="154" t="str">
        <f t="shared" si="62"/>
        <v>NO BID</v>
      </c>
      <c r="FH34" s="171"/>
      <c r="FI34" s="89"/>
      <c r="FJ34" s="90" t="str">
        <f t="shared" si="63"/>
        <v/>
      </c>
      <c r="FK34" s="172"/>
      <c r="FL34" s="154" t="str">
        <f t="shared" si="64"/>
        <v>NO BID</v>
      </c>
      <c r="FM34" s="171"/>
      <c r="FN34" s="89"/>
      <c r="FO34" s="90" t="str">
        <f t="shared" si="65"/>
        <v/>
      </c>
      <c r="FP34" s="172"/>
      <c r="FQ34" s="154" t="str">
        <f t="shared" si="66"/>
        <v>NO BID</v>
      </c>
      <c r="FR34" s="174"/>
      <c r="FS34" s="91">
        <v>17.190000000000001</v>
      </c>
      <c r="FT34" s="92">
        <f t="shared" si="67"/>
        <v>85.95</v>
      </c>
      <c r="FU34" s="175">
        <f t="shared" si="68"/>
        <v>0</v>
      </c>
      <c r="FV34" s="93" t="str">
        <f t="shared" si="69"/>
        <v/>
      </c>
      <c r="FW34" s="94">
        <f t="shared" si="70"/>
        <v>85.95</v>
      </c>
      <c r="FX34" s="95">
        <f t="shared" si="71"/>
        <v>0</v>
      </c>
      <c r="FY34" s="129" t="str">
        <f t="shared" si="72"/>
        <v>NOT AWARDED</v>
      </c>
      <c r="FZ34" s="130">
        <f t="shared" si="73"/>
        <v>0</v>
      </c>
      <c r="GA34" s="129" t="str">
        <f t="shared" si="74"/>
        <v>VENDOR 09</v>
      </c>
      <c r="GB34" s="176"/>
      <c r="GC34" s="177"/>
      <c r="GD34" s="96"/>
      <c r="GE34" s="97"/>
    </row>
    <row r="35" spans="1:187" ht="30" customHeight="1" thickTop="1" thickBot="1" x14ac:dyDescent="0.4">
      <c r="A35" s="141">
        <v>31</v>
      </c>
      <c r="B35" s="163">
        <v>5</v>
      </c>
      <c r="C35" s="164">
        <v>9781250835208</v>
      </c>
      <c r="D35" s="165" t="s">
        <v>133</v>
      </c>
      <c r="E35" s="165" t="s">
        <v>842</v>
      </c>
      <c r="F35" s="165" t="s">
        <v>1479</v>
      </c>
      <c r="G35" s="166" t="s">
        <v>1414</v>
      </c>
      <c r="H35" s="166" t="s">
        <v>1421</v>
      </c>
      <c r="I35" s="167"/>
      <c r="J35" s="227">
        <f t="shared" si="75"/>
        <v>5</v>
      </c>
      <c r="K35" s="228"/>
      <c r="L35" s="99" t="str">
        <f t="shared" si="0"/>
        <v/>
      </c>
      <c r="M35" s="241"/>
      <c r="N35" s="168"/>
      <c r="O35" s="195" t="str">
        <f t="shared" si="1"/>
        <v>VENDOR 09</v>
      </c>
      <c r="P35" s="149">
        <v>241363</v>
      </c>
      <c r="Q35" s="149">
        <f t="shared" si="2"/>
        <v>0</v>
      </c>
      <c r="R35" s="196" t="str">
        <f t="shared" si="3"/>
        <v xml:space="preserve">, </v>
      </c>
      <c r="S35" s="196" t="str">
        <f t="shared" si="4"/>
        <v>NO BID</v>
      </c>
      <c r="T35" s="117">
        <f t="shared" si="5"/>
        <v>0</v>
      </c>
      <c r="U35" s="118" t="str">
        <f t="shared" si="6"/>
        <v>NOT AWARDED</v>
      </c>
      <c r="V35" s="167"/>
      <c r="W35" s="171"/>
      <c r="X35" s="89"/>
      <c r="Y35" s="90"/>
      <c r="Z35" s="172" t="str">
        <f t="shared" si="7"/>
        <v/>
      </c>
      <c r="AA35" s="154" t="str">
        <f t="shared" si="8"/>
        <v>NO BID</v>
      </c>
      <c r="AB35" s="171"/>
      <c r="AC35" s="89"/>
      <c r="AD35" s="90"/>
      <c r="AE35" s="172" t="str">
        <f t="shared" si="9"/>
        <v/>
      </c>
      <c r="AF35" s="154" t="str">
        <f t="shared" si="10"/>
        <v>NO BID</v>
      </c>
      <c r="AG35" s="171"/>
      <c r="AH35" s="89"/>
      <c r="AI35" s="90"/>
      <c r="AJ35" s="172" t="str">
        <f t="shared" si="11"/>
        <v/>
      </c>
      <c r="AK35" s="154" t="str">
        <f t="shared" si="12"/>
        <v>NO BID</v>
      </c>
      <c r="AL35" s="171"/>
      <c r="AM35" s="89"/>
      <c r="AN35" s="90"/>
      <c r="AO35" s="172" t="str">
        <f t="shared" si="13"/>
        <v/>
      </c>
      <c r="AP35" s="154" t="str">
        <f t="shared" si="14"/>
        <v>NO BID</v>
      </c>
      <c r="AQ35" s="171"/>
      <c r="AR35" s="89"/>
      <c r="AS35" s="90"/>
      <c r="AT35" s="172" t="str">
        <f t="shared" si="15"/>
        <v/>
      </c>
      <c r="AU35" s="154" t="str">
        <f t="shared" si="16"/>
        <v>NO BID</v>
      </c>
      <c r="AV35" s="171"/>
      <c r="AW35" s="89"/>
      <c r="AX35" s="90"/>
      <c r="AY35" s="172" t="str">
        <f t="shared" si="17"/>
        <v/>
      </c>
      <c r="AZ35" s="154" t="str">
        <f t="shared" si="18"/>
        <v>NO BID</v>
      </c>
      <c r="BA35" s="171"/>
      <c r="BB35" s="89"/>
      <c r="BC35" s="90"/>
      <c r="BD35" s="172" t="str">
        <f t="shared" si="19"/>
        <v/>
      </c>
      <c r="BE35" s="154" t="str">
        <f>IF($B35=0,"",IF(ISNUMBER(BB35),"","NO BID"))</f>
        <v>NO BID</v>
      </c>
      <c r="BF35" s="171"/>
      <c r="BG35" s="89"/>
      <c r="BH35" s="90"/>
      <c r="BI35" s="172" t="str">
        <f t="shared" si="21"/>
        <v/>
      </c>
      <c r="BJ35" s="154" t="str">
        <f t="shared" si="22"/>
        <v>NO BID</v>
      </c>
      <c r="BK35" s="171"/>
      <c r="BL35" s="89"/>
      <c r="BM35" s="90"/>
      <c r="BN35" s="172" t="str">
        <f t="shared" si="23"/>
        <v/>
      </c>
      <c r="BO35" s="154" t="str">
        <f t="shared" si="24"/>
        <v>NO BID</v>
      </c>
      <c r="BP35" s="178"/>
      <c r="BQ35" s="171"/>
      <c r="BR35" s="89"/>
      <c r="BS35" s="90" t="str">
        <f t="shared" si="25"/>
        <v/>
      </c>
      <c r="BT35" s="172"/>
      <c r="BU35" s="154" t="str">
        <f t="shared" si="26"/>
        <v>NO BID</v>
      </c>
      <c r="BV35" s="171"/>
      <c r="BW35" s="89"/>
      <c r="BX35" s="90" t="str">
        <f t="shared" si="27"/>
        <v/>
      </c>
      <c r="BY35" s="172"/>
      <c r="BZ35" s="154" t="str">
        <f t="shared" si="28"/>
        <v>NO BID</v>
      </c>
      <c r="CA35" s="171"/>
      <c r="CB35" s="89"/>
      <c r="CC35" s="90" t="str">
        <f t="shared" si="29"/>
        <v/>
      </c>
      <c r="CD35" s="172"/>
      <c r="CE35" s="154" t="str">
        <f t="shared" si="30"/>
        <v>NO BID</v>
      </c>
      <c r="CF35" s="171"/>
      <c r="CG35" s="89"/>
      <c r="CH35" s="90" t="str">
        <f t="shared" si="31"/>
        <v/>
      </c>
      <c r="CI35" s="172"/>
      <c r="CJ35" s="154" t="str">
        <f t="shared" si="32"/>
        <v>NO BID</v>
      </c>
      <c r="CK35" s="171"/>
      <c r="CL35" s="89"/>
      <c r="CM35" s="90" t="str">
        <f t="shared" si="33"/>
        <v/>
      </c>
      <c r="CN35" s="172"/>
      <c r="CO35" s="154" t="str">
        <f t="shared" si="34"/>
        <v>NO BID</v>
      </c>
      <c r="CP35" s="171"/>
      <c r="CQ35" s="89"/>
      <c r="CR35" s="90" t="str">
        <f t="shared" si="35"/>
        <v/>
      </c>
      <c r="CS35" s="172"/>
      <c r="CT35" s="154" t="str">
        <f t="shared" si="36"/>
        <v>NO BID</v>
      </c>
      <c r="CU35" s="171"/>
      <c r="CV35" s="89"/>
      <c r="CW35" s="90" t="str">
        <f t="shared" si="37"/>
        <v/>
      </c>
      <c r="CX35" s="172"/>
      <c r="CY35" s="154" t="str">
        <f t="shared" si="38"/>
        <v>NO BID</v>
      </c>
      <c r="CZ35" s="171"/>
      <c r="DA35" s="89"/>
      <c r="DB35" s="90" t="str">
        <f t="shared" si="39"/>
        <v/>
      </c>
      <c r="DC35" s="172"/>
      <c r="DD35" s="154" t="str">
        <f t="shared" si="40"/>
        <v>NO BID</v>
      </c>
      <c r="DE35" s="171"/>
      <c r="DF35" s="89"/>
      <c r="DG35" s="90" t="str">
        <f t="shared" si="41"/>
        <v/>
      </c>
      <c r="DH35" s="172"/>
      <c r="DI35" s="154" t="str">
        <f t="shared" si="42"/>
        <v>NO BID</v>
      </c>
      <c r="DJ35" s="171"/>
      <c r="DK35" s="89"/>
      <c r="DL35" s="90" t="str">
        <f t="shared" si="43"/>
        <v/>
      </c>
      <c r="DM35" s="172"/>
      <c r="DN35" s="154" t="str">
        <f t="shared" si="44"/>
        <v>NO BID</v>
      </c>
      <c r="DO35" s="171"/>
      <c r="DP35" s="89"/>
      <c r="DQ35" s="90" t="str">
        <f t="shared" si="45"/>
        <v/>
      </c>
      <c r="DR35" s="172"/>
      <c r="DS35" s="154" t="str">
        <f t="shared" si="46"/>
        <v>NO BID</v>
      </c>
      <c r="DT35" s="171"/>
      <c r="DU35" s="89"/>
      <c r="DV35" s="90" t="str">
        <f t="shared" si="47"/>
        <v/>
      </c>
      <c r="DW35" s="172"/>
      <c r="DX35" s="154" t="str">
        <f t="shared" si="48"/>
        <v>NO BID</v>
      </c>
      <c r="DY35" s="171"/>
      <c r="DZ35" s="89"/>
      <c r="EA35" s="90" t="str">
        <f t="shared" si="49"/>
        <v/>
      </c>
      <c r="EB35" s="172"/>
      <c r="EC35" s="154" t="str">
        <f t="shared" si="50"/>
        <v>NO BID</v>
      </c>
      <c r="ED35" s="171"/>
      <c r="EE35" s="89"/>
      <c r="EF35" s="90" t="str">
        <f t="shared" si="51"/>
        <v/>
      </c>
      <c r="EG35" s="172"/>
      <c r="EH35" s="154" t="str">
        <f t="shared" si="52"/>
        <v>NO BID</v>
      </c>
      <c r="EI35" s="171"/>
      <c r="EJ35" s="89"/>
      <c r="EK35" s="90" t="str">
        <f t="shared" si="53"/>
        <v/>
      </c>
      <c r="EL35" s="172"/>
      <c r="EM35" s="154" t="str">
        <f t="shared" si="54"/>
        <v>NO BID</v>
      </c>
      <c r="EN35" s="171"/>
      <c r="EO35" s="89"/>
      <c r="EP35" s="90" t="str">
        <f t="shared" si="55"/>
        <v/>
      </c>
      <c r="EQ35" s="172"/>
      <c r="ER35" s="154" t="str">
        <f t="shared" si="56"/>
        <v>NO BID</v>
      </c>
      <c r="ES35" s="171"/>
      <c r="ET35" s="89"/>
      <c r="EU35" s="90" t="str">
        <f t="shared" si="57"/>
        <v/>
      </c>
      <c r="EV35" s="172"/>
      <c r="EW35" s="154" t="str">
        <f t="shared" si="58"/>
        <v>NO BID</v>
      </c>
      <c r="EX35" s="171"/>
      <c r="EY35" s="89"/>
      <c r="EZ35" s="90" t="str">
        <f t="shared" si="59"/>
        <v/>
      </c>
      <c r="FA35" s="172"/>
      <c r="FB35" s="154" t="str">
        <f t="shared" si="60"/>
        <v>NO BID</v>
      </c>
      <c r="FC35" s="171"/>
      <c r="FD35" s="89"/>
      <c r="FE35" s="90" t="str">
        <f t="shared" si="61"/>
        <v/>
      </c>
      <c r="FF35" s="172"/>
      <c r="FG35" s="154" t="str">
        <f t="shared" si="62"/>
        <v>NO BID</v>
      </c>
      <c r="FH35" s="171"/>
      <c r="FI35" s="89"/>
      <c r="FJ35" s="90" t="str">
        <f t="shared" si="63"/>
        <v/>
      </c>
      <c r="FK35" s="172"/>
      <c r="FL35" s="154" t="str">
        <f t="shared" si="64"/>
        <v>NO BID</v>
      </c>
      <c r="FM35" s="171"/>
      <c r="FN35" s="89"/>
      <c r="FO35" s="90" t="str">
        <f t="shared" si="65"/>
        <v/>
      </c>
      <c r="FP35" s="172"/>
      <c r="FQ35" s="154" t="str">
        <f t="shared" si="66"/>
        <v>NO BID</v>
      </c>
      <c r="FR35" s="174"/>
      <c r="FS35" s="91">
        <v>9.49</v>
      </c>
      <c r="FT35" s="92">
        <f t="shared" si="67"/>
        <v>47.45</v>
      </c>
      <c r="FU35" s="175">
        <f t="shared" si="68"/>
        <v>0</v>
      </c>
      <c r="FV35" s="93" t="str">
        <f t="shared" si="69"/>
        <v/>
      </c>
      <c r="FW35" s="94">
        <f t="shared" si="70"/>
        <v>47.45</v>
      </c>
      <c r="FX35" s="95">
        <f t="shared" si="71"/>
        <v>0</v>
      </c>
      <c r="FY35" s="129" t="str">
        <f t="shared" si="72"/>
        <v>NOT AWARDED</v>
      </c>
      <c r="FZ35" s="130">
        <f t="shared" si="73"/>
        <v>0</v>
      </c>
      <c r="GA35" s="129" t="str">
        <f t="shared" si="74"/>
        <v>VENDOR 09</v>
      </c>
      <c r="GB35" s="176"/>
      <c r="GC35" s="177"/>
      <c r="GD35" s="96"/>
      <c r="GE35" s="97"/>
    </row>
    <row r="36" spans="1:187" ht="30" customHeight="1" thickTop="1" thickBot="1" x14ac:dyDescent="0.4">
      <c r="A36" s="162">
        <v>32</v>
      </c>
      <c r="B36" s="163">
        <v>4</v>
      </c>
      <c r="C36" s="164">
        <v>9781728401706</v>
      </c>
      <c r="D36" s="165" t="s">
        <v>134</v>
      </c>
      <c r="E36" s="165" t="s">
        <v>843</v>
      </c>
      <c r="F36" s="165" t="s">
        <v>1481</v>
      </c>
      <c r="G36" s="166" t="s">
        <v>1414</v>
      </c>
      <c r="H36" s="166" t="s">
        <v>1418</v>
      </c>
      <c r="I36" s="167"/>
      <c r="J36" s="227">
        <f t="shared" si="75"/>
        <v>4</v>
      </c>
      <c r="K36" s="228"/>
      <c r="L36" s="99" t="str">
        <f t="shared" si="0"/>
        <v/>
      </c>
      <c r="M36" s="241"/>
      <c r="N36" s="168"/>
      <c r="O36" s="195" t="str">
        <f t="shared" si="1"/>
        <v>VENDOR 09</v>
      </c>
      <c r="P36" s="149">
        <v>241360</v>
      </c>
      <c r="Q36" s="149">
        <f t="shared" si="2"/>
        <v>0</v>
      </c>
      <c r="R36" s="196" t="str">
        <f t="shared" si="3"/>
        <v xml:space="preserve">, </v>
      </c>
      <c r="S36" s="196" t="str">
        <f t="shared" si="4"/>
        <v>NO BID</v>
      </c>
      <c r="T36" s="117">
        <f t="shared" si="5"/>
        <v>0</v>
      </c>
      <c r="U36" s="118" t="str">
        <f t="shared" si="6"/>
        <v>NOT AWARDED</v>
      </c>
      <c r="V36" s="167"/>
      <c r="W36" s="171"/>
      <c r="X36" s="89"/>
      <c r="Y36" s="90"/>
      <c r="Z36" s="172" t="str">
        <f t="shared" si="7"/>
        <v/>
      </c>
      <c r="AA36" s="154" t="str">
        <f t="shared" si="8"/>
        <v>NO BID</v>
      </c>
      <c r="AB36" s="171"/>
      <c r="AC36" s="89"/>
      <c r="AD36" s="90"/>
      <c r="AE36" s="172" t="str">
        <f t="shared" si="9"/>
        <v/>
      </c>
      <c r="AF36" s="154" t="str">
        <f t="shared" si="10"/>
        <v>NO BID</v>
      </c>
      <c r="AG36" s="171"/>
      <c r="AH36" s="89"/>
      <c r="AI36" s="90"/>
      <c r="AJ36" s="172" t="str">
        <f t="shared" si="11"/>
        <v/>
      </c>
      <c r="AK36" s="154" t="str">
        <f t="shared" si="12"/>
        <v>NO BID</v>
      </c>
      <c r="AL36" s="171"/>
      <c r="AM36" s="89"/>
      <c r="AN36" s="90"/>
      <c r="AO36" s="172" t="str">
        <f t="shared" si="13"/>
        <v/>
      </c>
      <c r="AP36" s="154" t="str">
        <f t="shared" si="14"/>
        <v>NO BID</v>
      </c>
      <c r="AQ36" s="171"/>
      <c r="AR36" s="89"/>
      <c r="AS36" s="90"/>
      <c r="AT36" s="172" t="str">
        <f t="shared" si="15"/>
        <v/>
      </c>
      <c r="AU36" s="154" t="str">
        <f t="shared" si="16"/>
        <v>NO BID</v>
      </c>
      <c r="AV36" s="171"/>
      <c r="AW36" s="89"/>
      <c r="AX36" s="90"/>
      <c r="AY36" s="172" t="str">
        <f t="shared" si="17"/>
        <v/>
      </c>
      <c r="AZ36" s="154" t="str">
        <f t="shared" si="18"/>
        <v>NO BID</v>
      </c>
      <c r="BA36" s="171"/>
      <c r="BB36" s="89"/>
      <c r="BC36" s="90"/>
      <c r="BD36" s="172" t="str">
        <f t="shared" si="19"/>
        <v/>
      </c>
      <c r="BE36" s="154" t="str">
        <f>IF($B36=0,"",IF(ISNUMBER(BB36),"","NO BID"))</f>
        <v>NO BID</v>
      </c>
      <c r="BF36" s="171"/>
      <c r="BG36" s="89"/>
      <c r="BH36" s="90"/>
      <c r="BI36" s="172" t="str">
        <f t="shared" si="21"/>
        <v/>
      </c>
      <c r="BJ36" s="154" t="str">
        <f t="shared" si="22"/>
        <v>NO BID</v>
      </c>
      <c r="BK36" s="171"/>
      <c r="BL36" s="89"/>
      <c r="BM36" s="90"/>
      <c r="BN36" s="172" t="str">
        <f t="shared" si="23"/>
        <v/>
      </c>
      <c r="BO36" s="154" t="str">
        <f t="shared" si="24"/>
        <v>NO BID</v>
      </c>
      <c r="BP36" s="178"/>
      <c r="BQ36" s="171"/>
      <c r="BR36" s="89"/>
      <c r="BS36" s="90" t="str">
        <f t="shared" si="25"/>
        <v/>
      </c>
      <c r="BT36" s="172"/>
      <c r="BU36" s="154" t="str">
        <f t="shared" si="26"/>
        <v>NO BID</v>
      </c>
      <c r="BV36" s="171"/>
      <c r="BW36" s="89"/>
      <c r="BX36" s="90" t="str">
        <f t="shared" si="27"/>
        <v/>
      </c>
      <c r="BY36" s="172"/>
      <c r="BZ36" s="154" t="str">
        <f t="shared" si="28"/>
        <v>NO BID</v>
      </c>
      <c r="CA36" s="171"/>
      <c r="CB36" s="89"/>
      <c r="CC36" s="90" t="str">
        <f t="shared" si="29"/>
        <v/>
      </c>
      <c r="CD36" s="172"/>
      <c r="CE36" s="154" t="str">
        <f t="shared" si="30"/>
        <v>NO BID</v>
      </c>
      <c r="CF36" s="171"/>
      <c r="CG36" s="89"/>
      <c r="CH36" s="90" t="str">
        <f t="shared" si="31"/>
        <v/>
      </c>
      <c r="CI36" s="172"/>
      <c r="CJ36" s="154" t="str">
        <f t="shared" si="32"/>
        <v>NO BID</v>
      </c>
      <c r="CK36" s="171"/>
      <c r="CL36" s="89"/>
      <c r="CM36" s="90" t="str">
        <f t="shared" si="33"/>
        <v/>
      </c>
      <c r="CN36" s="172"/>
      <c r="CO36" s="154" t="str">
        <f t="shared" si="34"/>
        <v>NO BID</v>
      </c>
      <c r="CP36" s="171"/>
      <c r="CQ36" s="89"/>
      <c r="CR36" s="90" t="str">
        <f t="shared" si="35"/>
        <v/>
      </c>
      <c r="CS36" s="172"/>
      <c r="CT36" s="154" t="str">
        <f t="shared" si="36"/>
        <v>NO BID</v>
      </c>
      <c r="CU36" s="171"/>
      <c r="CV36" s="89"/>
      <c r="CW36" s="90" t="str">
        <f t="shared" si="37"/>
        <v/>
      </c>
      <c r="CX36" s="172"/>
      <c r="CY36" s="154" t="str">
        <f t="shared" si="38"/>
        <v>NO BID</v>
      </c>
      <c r="CZ36" s="171"/>
      <c r="DA36" s="89"/>
      <c r="DB36" s="90" t="str">
        <f t="shared" si="39"/>
        <v/>
      </c>
      <c r="DC36" s="172"/>
      <c r="DD36" s="154" t="str">
        <f t="shared" si="40"/>
        <v>NO BID</v>
      </c>
      <c r="DE36" s="171"/>
      <c r="DF36" s="89"/>
      <c r="DG36" s="90" t="str">
        <f t="shared" si="41"/>
        <v/>
      </c>
      <c r="DH36" s="172"/>
      <c r="DI36" s="154" t="str">
        <f t="shared" si="42"/>
        <v>NO BID</v>
      </c>
      <c r="DJ36" s="171"/>
      <c r="DK36" s="89"/>
      <c r="DL36" s="90" t="str">
        <f t="shared" si="43"/>
        <v/>
      </c>
      <c r="DM36" s="172"/>
      <c r="DN36" s="154" t="str">
        <f t="shared" si="44"/>
        <v>NO BID</v>
      </c>
      <c r="DO36" s="171"/>
      <c r="DP36" s="89"/>
      <c r="DQ36" s="90" t="str">
        <f t="shared" si="45"/>
        <v/>
      </c>
      <c r="DR36" s="172"/>
      <c r="DS36" s="154" t="str">
        <f t="shared" si="46"/>
        <v>NO BID</v>
      </c>
      <c r="DT36" s="171"/>
      <c r="DU36" s="89"/>
      <c r="DV36" s="90" t="str">
        <f t="shared" si="47"/>
        <v/>
      </c>
      <c r="DW36" s="172"/>
      <c r="DX36" s="154" t="str">
        <f t="shared" si="48"/>
        <v>NO BID</v>
      </c>
      <c r="DY36" s="171"/>
      <c r="DZ36" s="89"/>
      <c r="EA36" s="90" t="str">
        <f t="shared" si="49"/>
        <v/>
      </c>
      <c r="EB36" s="172"/>
      <c r="EC36" s="154" t="str">
        <f t="shared" si="50"/>
        <v>NO BID</v>
      </c>
      <c r="ED36" s="171"/>
      <c r="EE36" s="89"/>
      <c r="EF36" s="90" t="str">
        <f t="shared" si="51"/>
        <v/>
      </c>
      <c r="EG36" s="172"/>
      <c r="EH36" s="154" t="str">
        <f t="shared" si="52"/>
        <v>NO BID</v>
      </c>
      <c r="EI36" s="171"/>
      <c r="EJ36" s="89"/>
      <c r="EK36" s="90" t="str">
        <f t="shared" si="53"/>
        <v/>
      </c>
      <c r="EL36" s="172"/>
      <c r="EM36" s="154" t="str">
        <f t="shared" si="54"/>
        <v>NO BID</v>
      </c>
      <c r="EN36" s="171"/>
      <c r="EO36" s="89"/>
      <c r="EP36" s="90" t="str">
        <f t="shared" si="55"/>
        <v/>
      </c>
      <c r="EQ36" s="172"/>
      <c r="ER36" s="154" t="str">
        <f t="shared" si="56"/>
        <v>NO BID</v>
      </c>
      <c r="ES36" s="171"/>
      <c r="ET36" s="89"/>
      <c r="EU36" s="90" t="str">
        <f t="shared" si="57"/>
        <v/>
      </c>
      <c r="EV36" s="172"/>
      <c r="EW36" s="154" t="str">
        <f t="shared" si="58"/>
        <v>NO BID</v>
      </c>
      <c r="EX36" s="171"/>
      <c r="EY36" s="89"/>
      <c r="EZ36" s="90" t="str">
        <f t="shared" si="59"/>
        <v/>
      </c>
      <c r="FA36" s="172"/>
      <c r="FB36" s="154" t="str">
        <f t="shared" si="60"/>
        <v>NO BID</v>
      </c>
      <c r="FC36" s="171"/>
      <c r="FD36" s="89"/>
      <c r="FE36" s="90" t="str">
        <f t="shared" si="61"/>
        <v/>
      </c>
      <c r="FF36" s="172"/>
      <c r="FG36" s="154" t="str">
        <f t="shared" si="62"/>
        <v>NO BID</v>
      </c>
      <c r="FH36" s="171"/>
      <c r="FI36" s="89"/>
      <c r="FJ36" s="90" t="str">
        <f t="shared" si="63"/>
        <v/>
      </c>
      <c r="FK36" s="172"/>
      <c r="FL36" s="154" t="str">
        <f t="shared" si="64"/>
        <v>NO BID</v>
      </c>
      <c r="FM36" s="171"/>
      <c r="FN36" s="89"/>
      <c r="FO36" s="90" t="str">
        <f t="shared" si="65"/>
        <v/>
      </c>
      <c r="FP36" s="172"/>
      <c r="FQ36" s="154" t="str">
        <f t="shared" si="66"/>
        <v>NO BID</v>
      </c>
      <c r="FR36" s="174"/>
      <c r="FS36" s="91">
        <v>17.39</v>
      </c>
      <c r="FT36" s="92">
        <f t="shared" si="67"/>
        <v>69.56</v>
      </c>
      <c r="FU36" s="175">
        <f t="shared" si="68"/>
        <v>0</v>
      </c>
      <c r="FV36" s="93" t="str">
        <f t="shared" si="69"/>
        <v/>
      </c>
      <c r="FW36" s="94">
        <f t="shared" si="70"/>
        <v>69.56</v>
      </c>
      <c r="FX36" s="95">
        <f t="shared" si="71"/>
        <v>0</v>
      </c>
      <c r="FY36" s="129" t="str">
        <f t="shared" si="72"/>
        <v>NOT AWARDED</v>
      </c>
      <c r="FZ36" s="130">
        <f t="shared" si="73"/>
        <v>0</v>
      </c>
      <c r="GA36" s="129" t="str">
        <f t="shared" si="74"/>
        <v>VENDOR 09</v>
      </c>
      <c r="GB36" s="176"/>
      <c r="GC36" s="177"/>
      <c r="GD36" s="96"/>
      <c r="GE36" s="97"/>
    </row>
    <row r="37" spans="1:187" ht="30" customHeight="1" thickTop="1" thickBot="1" x14ac:dyDescent="0.4">
      <c r="A37" s="162">
        <v>33</v>
      </c>
      <c r="B37" s="194">
        <v>5</v>
      </c>
      <c r="C37" s="164">
        <v>9780316461733</v>
      </c>
      <c r="D37" s="165" t="s">
        <v>718</v>
      </c>
      <c r="E37" s="165" t="s">
        <v>1356</v>
      </c>
      <c r="F37" s="165" t="s">
        <v>1479</v>
      </c>
      <c r="G37" s="166" t="s">
        <v>1414</v>
      </c>
      <c r="H37" s="166" t="s">
        <v>1466</v>
      </c>
      <c r="I37" s="167"/>
      <c r="J37" s="227">
        <f t="shared" si="75"/>
        <v>5</v>
      </c>
      <c r="K37" s="228"/>
      <c r="L37" s="99" t="str">
        <f t="shared" si="0"/>
        <v/>
      </c>
      <c r="M37" s="241"/>
      <c r="N37" s="168"/>
      <c r="O37" s="195" t="str">
        <f t="shared" si="1"/>
        <v>VENDOR 09</v>
      </c>
      <c r="P37" s="149">
        <v>241365</v>
      </c>
      <c r="Q37" s="149">
        <f t="shared" si="2"/>
        <v>0</v>
      </c>
      <c r="R37" s="196" t="str">
        <f t="shared" si="3"/>
        <v xml:space="preserve">, </v>
      </c>
      <c r="S37" s="196" t="str">
        <f t="shared" si="4"/>
        <v>NO BID</v>
      </c>
      <c r="T37" s="117">
        <f t="shared" si="5"/>
        <v>0</v>
      </c>
      <c r="U37" s="118" t="str">
        <f t="shared" si="6"/>
        <v>NOT AWARDED</v>
      </c>
      <c r="V37" s="167"/>
      <c r="W37" s="171"/>
      <c r="X37" s="89"/>
      <c r="Y37" s="90"/>
      <c r="Z37" s="172" t="str">
        <f t="shared" si="7"/>
        <v/>
      </c>
      <c r="AA37" s="154" t="str">
        <f t="shared" si="8"/>
        <v>NO BID</v>
      </c>
      <c r="AB37" s="171"/>
      <c r="AC37" s="89"/>
      <c r="AD37" s="90"/>
      <c r="AE37" s="172" t="str">
        <f t="shared" si="9"/>
        <v/>
      </c>
      <c r="AF37" s="154" t="str">
        <f t="shared" si="10"/>
        <v>NO BID</v>
      </c>
      <c r="AG37" s="171"/>
      <c r="AH37" s="89"/>
      <c r="AI37" s="90"/>
      <c r="AJ37" s="172" t="str">
        <f t="shared" si="11"/>
        <v/>
      </c>
      <c r="AK37" s="154" t="str">
        <f t="shared" si="12"/>
        <v>NO BID</v>
      </c>
      <c r="AL37" s="171"/>
      <c r="AM37" s="89"/>
      <c r="AN37" s="90"/>
      <c r="AO37" s="172" t="str">
        <f t="shared" si="13"/>
        <v/>
      </c>
      <c r="AP37" s="154" t="str">
        <f t="shared" si="14"/>
        <v>NO BID</v>
      </c>
      <c r="AQ37" s="171"/>
      <c r="AR37" s="89"/>
      <c r="AS37" s="90"/>
      <c r="AT37" s="172" t="str">
        <f t="shared" si="15"/>
        <v/>
      </c>
      <c r="AU37" s="154" t="str">
        <f t="shared" si="16"/>
        <v>NO BID</v>
      </c>
      <c r="AV37" s="171"/>
      <c r="AW37" s="89"/>
      <c r="AX37" s="90"/>
      <c r="AY37" s="172" t="str">
        <f t="shared" si="17"/>
        <v/>
      </c>
      <c r="AZ37" s="154" t="str">
        <f t="shared" si="18"/>
        <v>NO BID</v>
      </c>
      <c r="BA37" s="171"/>
      <c r="BB37" s="89"/>
      <c r="BC37" s="90"/>
      <c r="BD37" s="172" t="str">
        <f t="shared" si="19"/>
        <v/>
      </c>
      <c r="BE37" s="154" t="s">
        <v>81</v>
      </c>
      <c r="BF37" s="171"/>
      <c r="BG37" s="89"/>
      <c r="BH37" s="90"/>
      <c r="BI37" s="172" t="str">
        <f t="shared" si="21"/>
        <v/>
      </c>
      <c r="BJ37" s="154" t="str">
        <f t="shared" si="22"/>
        <v>NO BID</v>
      </c>
      <c r="BK37" s="171"/>
      <c r="BL37" s="89"/>
      <c r="BM37" s="90"/>
      <c r="BN37" s="172" t="str">
        <f t="shared" si="23"/>
        <v/>
      </c>
      <c r="BO37" s="154" t="str">
        <f t="shared" si="24"/>
        <v>NO BID</v>
      </c>
      <c r="BP37" s="173"/>
      <c r="BQ37" s="171"/>
      <c r="BR37" s="89"/>
      <c r="BS37" s="90" t="str">
        <f t="shared" si="25"/>
        <v/>
      </c>
      <c r="BT37" s="172"/>
      <c r="BU37" s="154" t="str">
        <f t="shared" si="26"/>
        <v>NO BID</v>
      </c>
      <c r="BV37" s="171"/>
      <c r="BW37" s="89"/>
      <c r="BX37" s="90" t="str">
        <f t="shared" si="27"/>
        <v/>
      </c>
      <c r="BY37" s="172"/>
      <c r="BZ37" s="154" t="str">
        <f t="shared" si="28"/>
        <v>NO BID</v>
      </c>
      <c r="CA37" s="171"/>
      <c r="CB37" s="89"/>
      <c r="CC37" s="90" t="str">
        <f t="shared" si="29"/>
        <v/>
      </c>
      <c r="CD37" s="172"/>
      <c r="CE37" s="154" t="str">
        <f t="shared" si="30"/>
        <v>NO BID</v>
      </c>
      <c r="CF37" s="171"/>
      <c r="CG37" s="89"/>
      <c r="CH37" s="90" t="str">
        <f t="shared" si="31"/>
        <v/>
      </c>
      <c r="CI37" s="172"/>
      <c r="CJ37" s="154" t="str">
        <f t="shared" si="32"/>
        <v>NO BID</v>
      </c>
      <c r="CK37" s="171"/>
      <c r="CL37" s="89"/>
      <c r="CM37" s="90" t="str">
        <f t="shared" si="33"/>
        <v/>
      </c>
      <c r="CN37" s="172"/>
      <c r="CO37" s="154" t="str">
        <f t="shared" si="34"/>
        <v>NO BID</v>
      </c>
      <c r="CP37" s="171"/>
      <c r="CQ37" s="89"/>
      <c r="CR37" s="90" t="str">
        <f t="shared" si="35"/>
        <v/>
      </c>
      <c r="CS37" s="172"/>
      <c r="CT37" s="154" t="str">
        <f t="shared" si="36"/>
        <v>NO BID</v>
      </c>
      <c r="CU37" s="171"/>
      <c r="CV37" s="89"/>
      <c r="CW37" s="90" t="str">
        <f t="shared" si="37"/>
        <v/>
      </c>
      <c r="CX37" s="172"/>
      <c r="CY37" s="154" t="str">
        <f t="shared" si="38"/>
        <v>NO BID</v>
      </c>
      <c r="CZ37" s="171"/>
      <c r="DA37" s="89"/>
      <c r="DB37" s="90" t="str">
        <f t="shared" si="39"/>
        <v/>
      </c>
      <c r="DC37" s="172"/>
      <c r="DD37" s="154" t="str">
        <f t="shared" si="40"/>
        <v>NO BID</v>
      </c>
      <c r="DE37" s="171"/>
      <c r="DF37" s="89"/>
      <c r="DG37" s="90" t="str">
        <f t="shared" si="41"/>
        <v/>
      </c>
      <c r="DH37" s="172"/>
      <c r="DI37" s="154" t="str">
        <f t="shared" si="42"/>
        <v>NO BID</v>
      </c>
      <c r="DJ37" s="171"/>
      <c r="DK37" s="89"/>
      <c r="DL37" s="90" t="str">
        <f t="shared" si="43"/>
        <v/>
      </c>
      <c r="DM37" s="172"/>
      <c r="DN37" s="154" t="str">
        <f t="shared" si="44"/>
        <v>NO BID</v>
      </c>
      <c r="DO37" s="171"/>
      <c r="DP37" s="89"/>
      <c r="DQ37" s="90" t="str">
        <f t="shared" si="45"/>
        <v/>
      </c>
      <c r="DR37" s="172"/>
      <c r="DS37" s="154" t="str">
        <f t="shared" si="46"/>
        <v>NO BID</v>
      </c>
      <c r="DT37" s="171"/>
      <c r="DU37" s="89"/>
      <c r="DV37" s="90" t="str">
        <f t="shared" si="47"/>
        <v/>
      </c>
      <c r="DW37" s="172"/>
      <c r="DX37" s="154" t="str">
        <f t="shared" si="48"/>
        <v>NO BID</v>
      </c>
      <c r="DY37" s="171"/>
      <c r="DZ37" s="89"/>
      <c r="EA37" s="90" t="str">
        <f t="shared" si="49"/>
        <v/>
      </c>
      <c r="EB37" s="172"/>
      <c r="EC37" s="154" t="str">
        <f t="shared" si="50"/>
        <v>NO BID</v>
      </c>
      <c r="ED37" s="171"/>
      <c r="EE37" s="89"/>
      <c r="EF37" s="90" t="str">
        <f t="shared" si="51"/>
        <v/>
      </c>
      <c r="EG37" s="172"/>
      <c r="EH37" s="154" t="str">
        <f t="shared" si="52"/>
        <v>NO BID</v>
      </c>
      <c r="EI37" s="171"/>
      <c r="EJ37" s="89"/>
      <c r="EK37" s="90" t="str">
        <f t="shared" si="53"/>
        <v/>
      </c>
      <c r="EL37" s="172"/>
      <c r="EM37" s="154" t="str">
        <f t="shared" si="54"/>
        <v>NO BID</v>
      </c>
      <c r="EN37" s="171"/>
      <c r="EO37" s="89"/>
      <c r="EP37" s="90" t="str">
        <f t="shared" si="55"/>
        <v/>
      </c>
      <c r="EQ37" s="172"/>
      <c r="ER37" s="154" t="str">
        <f t="shared" si="56"/>
        <v>NO BID</v>
      </c>
      <c r="ES37" s="171"/>
      <c r="ET37" s="89"/>
      <c r="EU37" s="90" t="str">
        <f t="shared" si="57"/>
        <v/>
      </c>
      <c r="EV37" s="172"/>
      <c r="EW37" s="154" t="str">
        <f t="shared" si="58"/>
        <v>NO BID</v>
      </c>
      <c r="EX37" s="171"/>
      <c r="EY37" s="89"/>
      <c r="EZ37" s="90" t="str">
        <f t="shared" si="59"/>
        <v/>
      </c>
      <c r="FA37" s="172"/>
      <c r="FB37" s="154" t="str">
        <f t="shared" si="60"/>
        <v>NO BID</v>
      </c>
      <c r="FC37" s="171"/>
      <c r="FD37" s="89"/>
      <c r="FE37" s="90" t="str">
        <f t="shared" si="61"/>
        <v/>
      </c>
      <c r="FF37" s="172"/>
      <c r="FG37" s="154" t="str">
        <f t="shared" si="62"/>
        <v>NO BID</v>
      </c>
      <c r="FH37" s="171"/>
      <c r="FI37" s="89"/>
      <c r="FJ37" s="90" t="str">
        <f t="shared" si="63"/>
        <v/>
      </c>
      <c r="FK37" s="172"/>
      <c r="FL37" s="154" t="str">
        <f t="shared" si="64"/>
        <v>NO BID</v>
      </c>
      <c r="FM37" s="171"/>
      <c r="FN37" s="89"/>
      <c r="FO37" s="90" t="str">
        <f t="shared" si="65"/>
        <v/>
      </c>
      <c r="FP37" s="172"/>
      <c r="FQ37" s="154" t="str">
        <f t="shared" si="66"/>
        <v>NO BID</v>
      </c>
      <c r="FR37" s="174"/>
      <c r="FS37" s="91">
        <v>9.24</v>
      </c>
      <c r="FT37" s="92">
        <f t="shared" si="67"/>
        <v>46.2</v>
      </c>
      <c r="FU37" s="175">
        <f t="shared" si="68"/>
        <v>0</v>
      </c>
      <c r="FV37" s="93" t="str">
        <f t="shared" si="69"/>
        <v/>
      </c>
      <c r="FW37" s="94">
        <f t="shared" si="70"/>
        <v>46.2</v>
      </c>
      <c r="FX37" s="95">
        <f t="shared" si="71"/>
        <v>0</v>
      </c>
      <c r="FY37" s="129" t="str">
        <f t="shared" si="72"/>
        <v>NOT AWARDED</v>
      </c>
      <c r="FZ37" s="130">
        <f t="shared" si="73"/>
        <v>0</v>
      </c>
      <c r="GA37" s="129" t="str">
        <f t="shared" si="74"/>
        <v>VENDOR 09</v>
      </c>
      <c r="GB37" s="176"/>
      <c r="GC37" s="177"/>
      <c r="GD37" s="96"/>
      <c r="GE37" s="97"/>
    </row>
    <row r="38" spans="1:187" ht="30" customHeight="1" thickTop="1" thickBot="1" x14ac:dyDescent="0.4">
      <c r="A38" s="162">
        <v>34</v>
      </c>
      <c r="B38" s="163">
        <v>1</v>
      </c>
      <c r="C38" s="164">
        <v>9780062972415</v>
      </c>
      <c r="D38" s="165" t="s">
        <v>135</v>
      </c>
      <c r="E38" s="165" t="s">
        <v>823</v>
      </c>
      <c r="F38" s="165" t="s">
        <v>1479</v>
      </c>
      <c r="G38" s="166" t="s">
        <v>1414</v>
      </c>
      <c r="H38" s="166" t="s">
        <v>1425</v>
      </c>
      <c r="I38" s="167"/>
      <c r="J38" s="227">
        <f t="shared" si="75"/>
        <v>1</v>
      </c>
      <c r="K38" s="228"/>
      <c r="L38" s="99" t="str">
        <f t="shared" si="0"/>
        <v/>
      </c>
      <c r="M38" s="241"/>
      <c r="N38" s="168"/>
      <c r="O38" s="169" t="str">
        <f t="shared" si="1"/>
        <v>VENDOR 09</v>
      </c>
      <c r="P38" s="149">
        <v>241363</v>
      </c>
      <c r="Q38" s="149">
        <f t="shared" si="2"/>
        <v>0</v>
      </c>
      <c r="R38" s="170" t="str">
        <f t="shared" si="3"/>
        <v xml:space="preserve">, </v>
      </c>
      <c r="S38" s="170" t="str">
        <f t="shared" si="4"/>
        <v>NO BID</v>
      </c>
      <c r="T38" s="87">
        <f t="shared" si="5"/>
        <v>0</v>
      </c>
      <c r="U38" s="88" t="str">
        <f t="shared" si="6"/>
        <v>NOT AWARDED</v>
      </c>
      <c r="V38" s="167"/>
      <c r="W38" s="171"/>
      <c r="X38" s="89"/>
      <c r="Y38" s="90"/>
      <c r="Z38" s="172" t="str">
        <f t="shared" si="7"/>
        <v/>
      </c>
      <c r="AA38" s="154" t="str">
        <f t="shared" si="8"/>
        <v>NO BID</v>
      </c>
      <c r="AB38" s="171"/>
      <c r="AC38" s="89"/>
      <c r="AD38" s="90"/>
      <c r="AE38" s="172" t="str">
        <f t="shared" si="9"/>
        <v/>
      </c>
      <c r="AF38" s="154" t="str">
        <f t="shared" si="10"/>
        <v>NO BID</v>
      </c>
      <c r="AG38" s="171"/>
      <c r="AH38" s="89"/>
      <c r="AI38" s="90"/>
      <c r="AJ38" s="172" t="str">
        <f t="shared" si="11"/>
        <v/>
      </c>
      <c r="AK38" s="154" t="str">
        <f t="shared" si="12"/>
        <v>NO BID</v>
      </c>
      <c r="AL38" s="171"/>
      <c r="AM38" s="89"/>
      <c r="AN38" s="90"/>
      <c r="AO38" s="172" t="str">
        <f t="shared" si="13"/>
        <v/>
      </c>
      <c r="AP38" s="154" t="str">
        <f t="shared" si="14"/>
        <v>NO BID</v>
      </c>
      <c r="AQ38" s="171"/>
      <c r="AR38" s="89"/>
      <c r="AS38" s="90"/>
      <c r="AT38" s="172" t="str">
        <f t="shared" si="15"/>
        <v/>
      </c>
      <c r="AU38" s="154" t="str">
        <f t="shared" si="16"/>
        <v>NO BID</v>
      </c>
      <c r="AV38" s="171"/>
      <c r="AW38" s="89"/>
      <c r="AX38" s="90"/>
      <c r="AY38" s="172" t="str">
        <f t="shared" si="17"/>
        <v/>
      </c>
      <c r="AZ38" s="154" t="str">
        <f t="shared" si="18"/>
        <v>NO BID</v>
      </c>
      <c r="BA38" s="171"/>
      <c r="BB38" s="89"/>
      <c r="BC38" s="90"/>
      <c r="BD38" s="172" t="str">
        <f t="shared" si="19"/>
        <v/>
      </c>
      <c r="BE38" s="154" t="str">
        <f>IF($B38=0,"",IF(ISNUMBER(BB38),"","NO BID"))</f>
        <v>NO BID</v>
      </c>
      <c r="BF38" s="171"/>
      <c r="BG38" s="89"/>
      <c r="BH38" s="90"/>
      <c r="BI38" s="172" t="str">
        <f t="shared" si="21"/>
        <v/>
      </c>
      <c r="BJ38" s="154" t="str">
        <f t="shared" si="22"/>
        <v>NO BID</v>
      </c>
      <c r="BK38" s="171"/>
      <c r="BL38" s="89"/>
      <c r="BM38" s="90"/>
      <c r="BN38" s="172" t="str">
        <f t="shared" si="23"/>
        <v/>
      </c>
      <c r="BO38" s="154" t="str">
        <f t="shared" si="24"/>
        <v>NO BID</v>
      </c>
      <c r="BP38" s="178"/>
      <c r="BQ38" s="171"/>
      <c r="BR38" s="89"/>
      <c r="BS38" s="90" t="str">
        <f t="shared" si="25"/>
        <v/>
      </c>
      <c r="BT38" s="172"/>
      <c r="BU38" s="154" t="str">
        <f t="shared" si="26"/>
        <v>NO BID</v>
      </c>
      <c r="BV38" s="171"/>
      <c r="BW38" s="89"/>
      <c r="BX38" s="90" t="str">
        <f t="shared" si="27"/>
        <v/>
      </c>
      <c r="BY38" s="172"/>
      <c r="BZ38" s="154" t="str">
        <f t="shared" si="28"/>
        <v>NO BID</v>
      </c>
      <c r="CA38" s="171"/>
      <c r="CB38" s="89"/>
      <c r="CC38" s="90" t="str">
        <f t="shared" si="29"/>
        <v/>
      </c>
      <c r="CD38" s="172"/>
      <c r="CE38" s="154" t="str">
        <f t="shared" si="30"/>
        <v>NO BID</v>
      </c>
      <c r="CF38" s="171"/>
      <c r="CG38" s="89"/>
      <c r="CH38" s="90" t="str">
        <f t="shared" si="31"/>
        <v/>
      </c>
      <c r="CI38" s="172"/>
      <c r="CJ38" s="154" t="str">
        <f t="shared" si="32"/>
        <v>NO BID</v>
      </c>
      <c r="CK38" s="171"/>
      <c r="CL38" s="89"/>
      <c r="CM38" s="90" t="str">
        <f t="shared" si="33"/>
        <v/>
      </c>
      <c r="CN38" s="172"/>
      <c r="CO38" s="154" t="str">
        <f t="shared" si="34"/>
        <v>NO BID</v>
      </c>
      <c r="CP38" s="171"/>
      <c r="CQ38" s="89"/>
      <c r="CR38" s="90" t="str">
        <f t="shared" si="35"/>
        <v/>
      </c>
      <c r="CS38" s="172"/>
      <c r="CT38" s="154" t="str">
        <f t="shared" si="36"/>
        <v>NO BID</v>
      </c>
      <c r="CU38" s="171"/>
      <c r="CV38" s="89"/>
      <c r="CW38" s="90" t="str">
        <f t="shared" si="37"/>
        <v/>
      </c>
      <c r="CX38" s="172"/>
      <c r="CY38" s="154" t="str">
        <f t="shared" si="38"/>
        <v>NO BID</v>
      </c>
      <c r="CZ38" s="171"/>
      <c r="DA38" s="89"/>
      <c r="DB38" s="90" t="str">
        <f t="shared" si="39"/>
        <v/>
      </c>
      <c r="DC38" s="172"/>
      <c r="DD38" s="154" t="str">
        <f t="shared" si="40"/>
        <v>NO BID</v>
      </c>
      <c r="DE38" s="171"/>
      <c r="DF38" s="89"/>
      <c r="DG38" s="90" t="str">
        <f t="shared" si="41"/>
        <v/>
      </c>
      <c r="DH38" s="172"/>
      <c r="DI38" s="154" t="str">
        <f t="shared" si="42"/>
        <v>NO BID</v>
      </c>
      <c r="DJ38" s="171"/>
      <c r="DK38" s="89"/>
      <c r="DL38" s="90" t="str">
        <f t="shared" si="43"/>
        <v/>
      </c>
      <c r="DM38" s="172"/>
      <c r="DN38" s="154" t="str">
        <f t="shared" si="44"/>
        <v>NO BID</v>
      </c>
      <c r="DO38" s="171"/>
      <c r="DP38" s="89"/>
      <c r="DQ38" s="90" t="str">
        <f t="shared" si="45"/>
        <v/>
      </c>
      <c r="DR38" s="172"/>
      <c r="DS38" s="154" t="str">
        <f t="shared" si="46"/>
        <v>NO BID</v>
      </c>
      <c r="DT38" s="171"/>
      <c r="DU38" s="89"/>
      <c r="DV38" s="90" t="str">
        <f t="shared" si="47"/>
        <v/>
      </c>
      <c r="DW38" s="172"/>
      <c r="DX38" s="154" t="str">
        <f t="shared" si="48"/>
        <v>NO BID</v>
      </c>
      <c r="DY38" s="171"/>
      <c r="DZ38" s="89"/>
      <c r="EA38" s="90" t="str">
        <f t="shared" si="49"/>
        <v/>
      </c>
      <c r="EB38" s="172"/>
      <c r="EC38" s="154" t="str">
        <f t="shared" si="50"/>
        <v>NO BID</v>
      </c>
      <c r="ED38" s="171"/>
      <c r="EE38" s="89"/>
      <c r="EF38" s="90" t="str">
        <f t="shared" si="51"/>
        <v/>
      </c>
      <c r="EG38" s="172"/>
      <c r="EH38" s="154" t="str">
        <f t="shared" si="52"/>
        <v>NO BID</v>
      </c>
      <c r="EI38" s="171"/>
      <c r="EJ38" s="89"/>
      <c r="EK38" s="90" t="str">
        <f t="shared" si="53"/>
        <v/>
      </c>
      <c r="EL38" s="172"/>
      <c r="EM38" s="154" t="str">
        <f t="shared" si="54"/>
        <v>NO BID</v>
      </c>
      <c r="EN38" s="171"/>
      <c r="EO38" s="89"/>
      <c r="EP38" s="90" t="str">
        <f t="shared" si="55"/>
        <v/>
      </c>
      <c r="EQ38" s="172"/>
      <c r="ER38" s="154" t="str">
        <f t="shared" si="56"/>
        <v>NO BID</v>
      </c>
      <c r="ES38" s="171"/>
      <c r="ET38" s="89"/>
      <c r="EU38" s="90" t="str">
        <f t="shared" si="57"/>
        <v/>
      </c>
      <c r="EV38" s="172"/>
      <c r="EW38" s="154" t="str">
        <f t="shared" si="58"/>
        <v>NO BID</v>
      </c>
      <c r="EX38" s="171"/>
      <c r="EY38" s="89"/>
      <c r="EZ38" s="90" t="str">
        <f t="shared" si="59"/>
        <v/>
      </c>
      <c r="FA38" s="172"/>
      <c r="FB38" s="154" t="str">
        <f t="shared" si="60"/>
        <v>NO BID</v>
      </c>
      <c r="FC38" s="171"/>
      <c r="FD38" s="89"/>
      <c r="FE38" s="90" t="str">
        <f t="shared" si="61"/>
        <v/>
      </c>
      <c r="FF38" s="172"/>
      <c r="FG38" s="154" t="str">
        <f t="shared" si="62"/>
        <v>NO BID</v>
      </c>
      <c r="FH38" s="171"/>
      <c r="FI38" s="89"/>
      <c r="FJ38" s="90" t="str">
        <f t="shared" si="63"/>
        <v/>
      </c>
      <c r="FK38" s="172"/>
      <c r="FL38" s="154" t="str">
        <f t="shared" si="64"/>
        <v>NO BID</v>
      </c>
      <c r="FM38" s="171"/>
      <c r="FN38" s="89"/>
      <c r="FO38" s="90" t="str">
        <f t="shared" si="65"/>
        <v/>
      </c>
      <c r="FP38" s="172"/>
      <c r="FQ38" s="154" t="str">
        <f t="shared" si="66"/>
        <v>NO BID</v>
      </c>
      <c r="FR38" s="174"/>
      <c r="FS38" s="91">
        <v>10.99</v>
      </c>
      <c r="FT38" s="92">
        <f t="shared" si="67"/>
        <v>10.99</v>
      </c>
      <c r="FU38" s="175">
        <f t="shared" si="68"/>
        <v>0</v>
      </c>
      <c r="FV38" s="93" t="str">
        <f t="shared" si="69"/>
        <v/>
      </c>
      <c r="FW38" s="94">
        <f t="shared" si="70"/>
        <v>10.99</v>
      </c>
      <c r="FX38" s="95">
        <f t="shared" si="71"/>
        <v>0</v>
      </c>
      <c r="FY38" s="129" t="str">
        <f t="shared" si="72"/>
        <v>NOT AWARDED</v>
      </c>
      <c r="FZ38" s="130">
        <f t="shared" si="73"/>
        <v>0</v>
      </c>
      <c r="GA38" s="129" t="str">
        <f t="shared" si="74"/>
        <v>VENDOR 09</v>
      </c>
      <c r="GB38" s="176"/>
      <c r="GC38" s="177"/>
      <c r="GD38" s="96"/>
      <c r="GE38" s="97"/>
    </row>
    <row r="39" spans="1:187" ht="30" customHeight="1" thickTop="1" thickBot="1" x14ac:dyDescent="0.4">
      <c r="A39" s="162">
        <v>35</v>
      </c>
      <c r="B39" s="163">
        <v>4</v>
      </c>
      <c r="C39" s="164">
        <v>9780063248359</v>
      </c>
      <c r="D39" s="165" t="s">
        <v>136</v>
      </c>
      <c r="E39" s="165" t="s">
        <v>844</v>
      </c>
      <c r="F39" s="165" t="s">
        <v>1479</v>
      </c>
      <c r="G39" s="166" t="s">
        <v>1414</v>
      </c>
      <c r="H39" s="166" t="s">
        <v>1425</v>
      </c>
      <c r="I39" s="167"/>
      <c r="J39" s="227">
        <f t="shared" si="75"/>
        <v>4</v>
      </c>
      <c r="K39" s="228"/>
      <c r="L39" s="99" t="str">
        <f t="shared" si="0"/>
        <v/>
      </c>
      <c r="M39" s="241"/>
      <c r="N39" s="168"/>
      <c r="O39" s="169" t="str">
        <f t="shared" si="1"/>
        <v>VENDOR 09</v>
      </c>
      <c r="P39" s="149">
        <v>241360</v>
      </c>
      <c r="Q39" s="149">
        <f t="shared" si="2"/>
        <v>0</v>
      </c>
      <c r="R39" s="170" t="str">
        <f t="shared" si="3"/>
        <v xml:space="preserve">, </v>
      </c>
      <c r="S39" s="170" t="str">
        <f t="shared" si="4"/>
        <v>NO BID</v>
      </c>
      <c r="T39" s="87">
        <f t="shared" si="5"/>
        <v>0</v>
      </c>
      <c r="U39" s="88" t="str">
        <f t="shared" si="6"/>
        <v>NOT AWARDED</v>
      </c>
      <c r="V39" s="167"/>
      <c r="W39" s="171"/>
      <c r="X39" s="89"/>
      <c r="Y39" s="90"/>
      <c r="Z39" s="172" t="str">
        <f t="shared" si="7"/>
        <v/>
      </c>
      <c r="AA39" s="154" t="str">
        <f t="shared" si="8"/>
        <v>NO BID</v>
      </c>
      <c r="AB39" s="171"/>
      <c r="AC39" s="89"/>
      <c r="AD39" s="90"/>
      <c r="AE39" s="172" t="str">
        <f t="shared" si="9"/>
        <v/>
      </c>
      <c r="AF39" s="154" t="str">
        <f t="shared" si="10"/>
        <v>NO BID</v>
      </c>
      <c r="AG39" s="171"/>
      <c r="AH39" s="89"/>
      <c r="AI39" s="90"/>
      <c r="AJ39" s="172" t="str">
        <f t="shared" si="11"/>
        <v/>
      </c>
      <c r="AK39" s="154" t="str">
        <f t="shared" si="12"/>
        <v>NO BID</v>
      </c>
      <c r="AL39" s="171"/>
      <c r="AM39" s="89"/>
      <c r="AN39" s="90"/>
      <c r="AO39" s="172" t="str">
        <f t="shared" si="13"/>
        <v/>
      </c>
      <c r="AP39" s="154" t="str">
        <f t="shared" si="14"/>
        <v>NO BID</v>
      </c>
      <c r="AQ39" s="171"/>
      <c r="AR39" s="89"/>
      <c r="AS39" s="90"/>
      <c r="AT39" s="172" t="str">
        <f t="shared" si="15"/>
        <v/>
      </c>
      <c r="AU39" s="154" t="str">
        <f t="shared" si="16"/>
        <v>NO BID</v>
      </c>
      <c r="AV39" s="171"/>
      <c r="AW39" s="89"/>
      <c r="AX39" s="90"/>
      <c r="AY39" s="172" t="str">
        <f t="shared" si="17"/>
        <v/>
      </c>
      <c r="AZ39" s="154" t="str">
        <f t="shared" si="18"/>
        <v>NO BID</v>
      </c>
      <c r="BA39" s="171"/>
      <c r="BB39" s="89"/>
      <c r="BC39" s="90"/>
      <c r="BD39" s="172" t="str">
        <f t="shared" si="19"/>
        <v/>
      </c>
      <c r="BE39" s="154" t="str">
        <f>IF($B39=0,"",IF(ISNUMBER(BB39),"","NO BID"))</f>
        <v>NO BID</v>
      </c>
      <c r="BF39" s="171"/>
      <c r="BG39" s="89"/>
      <c r="BH39" s="90"/>
      <c r="BI39" s="172" t="str">
        <f t="shared" si="21"/>
        <v/>
      </c>
      <c r="BJ39" s="154" t="str">
        <f t="shared" si="22"/>
        <v>NO BID</v>
      </c>
      <c r="BK39" s="171"/>
      <c r="BL39" s="89"/>
      <c r="BM39" s="90"/>
      <c r="BN39" s="172" t="str">
        <f t="shared" si="23"/>
        <v/>
      </c>
      <c r="BO39" s="154" t="str">
        <f t="shared" si="24"/>
        <v>NO BID</v>
      </c>
      <c r="BP39" s="178"/>
      <c r="BQ39" s="171"/>
      <c r="BR39" s="89"/>
      <c r="BS39" s="90" t="str">
        <f t="shared" si="25"/>
        <v/>
      </c>
      <c r="BT39" s="172"/>
      <c r="BU39" s="154" t="str">
        <f t="shared" si="26"/>
        <v>NO BID</v>
      </c>
      <c r="BV39" s="171"/>
      <c r="BW39" s="89"/>
      <c r="BX39" s="90" t="str">
        <f t="shared" si="27"/>
        <v/>
      </c>
      <c r="BY39" s="172"/>
      <c r="BZ39" s="154" t="str">
        <f t="shared" si="28"/>
        <v>NO BID</v>
      </c>
      <c r="CA39" s="171"/>
      <c r="CB39" s="89"/>
      <c r="CC39" s="90" t="str">
        <f t="shared" si="29"/>
        <v/>
      </c>
      <c r="CD39" s="172"/>
      <c r="CE39" s="154" t="str">
        <f t="shared" si="30"/>
        <v>NO BID</v>
      </c>
      <c r="CF39" s="171"/>
      <c r="CG39" s="89"/>
      <c r="CH39" s="90" t="str">
        <f t="shared" si="31"/>
        <v/>
      </c>
      <c r="CI39" s="172"/>
      <c r="CJ39" s="154" t="str">
        <f t="shared" si="32"/>
        <v>NO BID</v>
      </c>
      <c r="CK39" s="171"/>
      <c r="CL39" s="89"/>
      <c r="CM39" s="90" t="str">
        <f t="shared" si="33"/>
        <v/>
      </c>
      <c r="CN39" s="172"/>
      <c r="CO39" s="154" t="str">
        <f t="shared" si="34"/>
        <v>NO BID</v>
      </c>
      <c r="CP39" s="171"/>
      <c r="CQ39" s="89"/>
      <c r="CR39" s="90" t="str">
        <f t="shared" si="35"/>
        <v/>
      </c>
      <c r="CS39" s="172"/>
      <c r="CT39" s="154" t="str">
        <f t="shared" si="36"/>
        <v>NO BID</v>
      </c>
      <c r="CU39" s="171"/>
      <c r="CV39" s="89"/>
      <c r="CW39" s="90" t="str">
        <f t="shared" si="37"/>
        <v/>
      </c>
      <c r="CX39" s="172"/>
      <c r="CY39" s="154" t="str">
        <f t="shared" si="38"/>
        <v>NO BID</v>
      </c>
      <c r="CZ39" s="171"/>
      <c r="DA39" s="89"/>
      <c r="DB39" s="90" t="str">
        <f t="shared" si="39"/>
        <v/>
      </c>
      <c r="DC39" s="172"/>
      <c r="DD39" s="154" t="str">
        <f t="shared" si="40"/>
        <v>NO BID</v>
      </c>
      <c r="DE39" s="171"/>
      <c r="DF39" s="89"/>
      <c r="DG39" s="90" t="str">
        <f t="shared" si="41"/>
        <v/>
      </c>
      <c r="DH39" s="172"/>
      <c r="DI39" s="154" t="str">
        <f t="shared" si="42"/>
        <v>NO BID</v>
      </c>
      <c r="DJ39" s="171"/>
      <c r="DK39" s="89"/>
      <c r="DL39" s="90" t="str">
        <f t="shared" si="43"/>
        <v/>
      </c>
      <c r="DM39" s="172"/>
      <c r="DN39" s="154" t="str">
        <f t="shared" si="44"/>
        <v>NO BID</v>
      </c>
      <c r="DO39" s="171"/>
      <c r="DP39" s="89"/>
      <c r="DQ39" s="90" t="str">
        <f t="shared" si="45"/>
        <v/>
      </c>
      <c r="DR39" s="172"/>
      <c r="DS39" s="154" t="str">
        <f t="shared" si="46"/>
        <v>NO BID</v>
      </c>
      <c r="DT39" s="171"/>
      <c r="DU39" s="89"/>
      <c r="DV39" s="90" t="str">
        <f t="shared" si="47"/>
        <v/>
      </c>
      <c r="DW39" s="172"/>
      <c r="DX39" s="154" t="str">
        <f t="shared" si="48"/>
        <v>NO BID</v>
      </c>
      <c r="DY39" s="171"/>
      <c r="DZ39" s="89"/>
      <c r="EA39" s="90" t="str">
        <f t="shared" si="49"/>
        <v/>
      </c>
      <c r="EB39" s="172"/>
      <c r="EC39" s="154" t="str">
        <f t="shared" si="50"/>
        <v>NO BID</v>
      </c>
      <c r="ED39" s="171"/>
      <c r="EE39" s="89"/>
      <c r="EF39" s="90" t="str">
        <f t="shared" si="51"/>
        <v/>
      </c>
      <c r="EG39" s="172"/>
      <c r="EH39" s="154" t="str">
        <f t="shared" si="52"/>
        <v>NO BID</v>
      </c>
      <c r="EI39" s="171"/>
      <c r="EJ39" s="89"/>
      <c r="EK39" s="90" t="str">
        <f t="shared" si="53"/>
        <v/>
      </c>
      <c r="EL39" s="172"/>
      <c r="EM39" s="154" t="str">
        <f t="shared" si="54"/>
        <v>NO BID</v>
      </c>
      <c r="EN39" s="171"/>
      <c r="EO39" s="89"/>
      <c r="EP39" s="90" t="str">
        <f t="shared" si="55"/>
        <v/>
      </c>
      <c r="EQ39" s="172"/>
      <c r="ER39" s="154" t="str">
        <f t="shared" si="56"/>
        <v>NO BID</v>
      </c>
      <c r="ES39" s="171"/>
      <c r="ET39" s="89"/>
      <c r="EU39" s="90" t="str">
        <f t="shared" si="57"/>
        <v/>
      </c>
      <c r="EV39" s="172"/>
      <c r="EW39" s="154" t="str">
        <f t="shared" si="58"/>
        <v>NO BID</v>
      </c>
      <c r="EX39" s="171"/>
      <c r="EY39" s="89"/>
      <c r="EZ39" s="90" t="str">
        <f t="shared" si="59"/>
        <v/>
      </c>
      <c r="FA39" s="172"/>
      <c r="FB39" s="154" t="str">
        <f t="shared" si="60"/>
        <v>NO BID</v>
      </c>
      <c r="FC39" s="171"/>
      <c r="FD39" s="89"/>
      <c r="FE39" s="90" t="str">
        <f t="shared" si="61"/>
        <v/>
      </c>
      <c r="FF39" s="172"/>
      <c r="FG39" s="154" t="str">
        <f t="shared" si="62"/>
        <v>NO BID</v>
      </c>
      <c r="FH39" s="171"/>
      <c r="FI39" s="89"/>
      <c r="FJ39" s="90" t="str">
        <f t="shared" si="63"/>
        <v/>
      </c>
      <c r="FK39" s="172"/>
      <c r="FL39" s="154" t="str">
        <f t="shared" si="64"/>
        <v>NO BID</v>
      </c>
      <c r="FM39" s="171"/>
      <c r="FN39" s="89"/>
      <c r="FO39" s="90" t="str">
        <f t="shared" si="65"/>
        <v/>
      </c>
      <c r="FP39" s="172"/>
      <c r="FQ39" s="154" t="str">
        <f t="shared" si="66"/>
        <v>NO BID</v>
      </c>
      <c r="FR39" s="174"/>
      <c r="FS39" s="91">
        <v>9.99</v>
      </c>
      <c r="FT39" s="92">
        <f t="shared" si="67"/>
        <v>39.96</v>
      </c>
      <c r="FU39" s="175">
        <f t="shared" si="68"/>
        <v>0</v>
      </c>
      <c r="FV39" s="93" t="str">
        <f t="shared" si="69"/>
        <v/>
      </c>
      <c r="FW39" s="94">
        <f t="shared" si="70"/>
        <v>39.96</v>
      </c>
      <c r="FX39" s="95">
        <f t="shared" si="71"/>
        <v>0</v>
      </c>
      <c r="FY39" s="129" t="str">
        <f t="shared" si="72"/>
        <v>NOT AWARDED</v>
      </c>
      <c r="FZ39" s="130">
        <f t="shared" si="73"/>
        <v>0</v>
      </c>
      <c r="GA39" s="129" t="str">
        <f t="shared" si="74"/>
        <v>VENDOR 09</v>
      </c>
      <c r="GB39" s="176"/>
      <c r="GC39" s="177"/>
      <c r="GD39" s="96"/>
      <c r="GE39" s="97"/>
    </row>
    <row r="40" spans="1:187" ht="30" customHeight="1" thickTop="1" thickBot="1" x14ac:dyDescent="0.4">
      <c r="A40" s="141">
        <v>36</v>
      </c>
      <c r="B40" s="163">
        <v>5</v>
      </c>
      <c r="C40" s="164">
        <v>9781665932271</v>
      </c>
      <c r="D40" s="165" t="s">
        <v>137</v>
      </c>
      <c r="E40" s="165" t="s">
        <v>845</v>
      </c>
      <c r="F40" s="165" t="s">
        <v>1479</v>
      </c>
      <c r="G40" s="166" t="s">
        <v>1414</v>
      </c>
      <c r="H40" s="166" t="s">
        <v>1416</v>
      </c>
      <c r="I40" s="167"/>
      <c r="J40" s="227">
        <f t="shared" si="75"/>
        <v>5</v>
      </c>
      <c r="K40" s="228"/>
      <c r="L40" s="99" t="str">
        <f t="shared" si="0"/>
        <v/>
      </c>
      <c r="M40" s="241"/>
      <c r="N40" s="168"/>
      <c r="O40" s="169" t="str">
        <f t="shared" si="1"/>
        <v>VENDOR 09</v>
      </c>
      <c r="P40" s="149">
        <v>241360</v>
      </c>
      <c r="Q40" s="149">
        <f t="shared" si="2"/>
        <v>0</v>
      </c>
      <c r="R40" s="170" t="str">
        <f t="shared" si="3"/>
        <v xml:space="preserve">, </v>
      </c>
      <c r="S40" s="170" t="str">
        <f t="shared" si="4"/>
        <v>NO BID</v>
      </c>
      <c r="T40" s="87">
        <f t="shared" si="5"/>
        <v>0</v>
      </c>
      <c r="U40" s="88" t="str">
        <f t="shared" si="6"/>
        <v>NOT AWARDED</v>
      </c>
      <c r="V40" s="167"/>
      <c r="W40" s="171"/>
      <c r="X40" s="89"/>
      <c r="Y40" s="90"/>
      <c r="Z40" s="172" t="str">
        <f t="shared" si="7"/>
        <v/>
      </c>
      <c r="AA40" s="154" t="str">
        <f t="shared" si="8"/>
        <v>NO BID</v>
      </c>
      <c r="AB40" s="171"/>
      <c r="AC40" s="89"/>
      <c r="AD40" s="90"/>
      <c r="AE40" s="172" t="str">
        <f t="shared" si="9"/>
        <v/>
      </c>
      <c r="AF40" s="154" t="str">
        <f t="shared" si="10"/>
        <v>NO BID</v>
      </c>
      <c r="AG40" s="171"/>
      <c r="AH40" s="89"/>
      <c r="AI40" s="90"/>
      <c r="AJ40" s="172" t="str">
        <f t="shared" si="11"/>
        <v/>
      </c>
      <c r="AK40" s="154" t="str">
        <f t="shared" si="12"/>
        <v>NO BID</v>
      </c>
      <c r="AL40" s="171"/>
      <c r="AM40" s="89"/>
      <c r="AN40" s="90"/>
      <c r="AO40" s="172" t="str">
        <f t="shared" si="13"/>
        <v/>
      </c>
      <c r="AP40" s="154" t="str">
        <f t="shared" si="14"/>
        <v>NO BID</v>
      </c>
      <c r="AQ40" s="171"/>
      <c r="AR40" s="89"/>
      <c r="AS40" s="90"/>
      <c r="AT40" s="172" t="str">
        <f t="shared" si="15"/>
        <v/>
      </c>
      <c r="AU40" s="154" t="str">
        <f t="shared" si="16"/>
        <v>NO BID</v>
      </c>
      <c r="AV40" s="171"/>
      <c r="AW40" s="89"/>
      <c r="AX40" s="90"/>
      <c r="AY40" s="172" t="str">
        <f t="shared" si="17"/>
        <v/>
      </c>
      <c r="AZ40" s="154" t="str">
        <f t="shared" si="18"/>
        <v>NO BID</v>
      </c>
      <c r="BA40" s="171"/>
      <c r="BB40" s="89"/>
      <c r="BC40" s="90"/>
      <c r="BD40" s="172" t="str">
        <f t="shared" si="19"/>
        <v/>
      </c>
      <c r="BE40" s="154" t="str">
        <f>IF($B40=0,"",IF(ISNUMBER(BB40),"","NO BID"))</f>
        <v>NO BID</v>
      </c>
      <c r="BF40" s="171"/>
      <c r="BG40" s="89"/>
      <c r="BH40" s="90"/>
      <c r="BI40" s="172" t="str">
        <f t="shared" si="21"/>
        <v/>
      </c>
      <c r="BJ40" s="154" t="str">
        <f t="shared" si="22"/>
        <v>NO BID</v>
      </c>
      <c r="BK40" s="171"/>
      <c r="BL40" s="89"/>
      <c r="BM40" s="90"/>
      <c r="BN40" s="172" t="str">
        <f t="shared" si="23"/>
        <v/>
      </c>
      <c r="BO40" s="154" t="str">
        <f t="shared" si="24"/>
        <v>NO BID</v>
      </c>
      <c r="BP40" s="178"/>
      <c r="BQ40" s="171"/>
      <c r="BR40" s="89"/>
      <c r="BS40" s="90" t="str">
        <f t="shared" si="25"/>
        <v/>
      </c>
      <c r="BT40" s="172"/>
      <c r="BU40" s="154" t="str">
        <f t="shared" si="26"/>
        <v>NO BID</v>
      </c>
      <c r="BV40" s="171"/>
      <c r="BW40" s="89"/>
      <c r="BX40" s="90" t="str">
        <f t="shared" si="27"/>
        <v/>
      </c>
      <c r="BY40" s="172"/>
      <c r="BZ40" s="154" t="str">
        <f t="shared" si="28"/>
        <v>NO BID</v>
      </c>
      <c r="CA40" s="171"/>
      <c r="CB40" s="89"/>
      <c r="CC40" s="90" t="str">
        <f t="shared" si="29"/>
        <v/>
      </c>
      <c r="CD40" s="172"/>
      <c r="CE40" s="154" t="str">
        <f t="shared" si="30"/>
        <v>NO BID</v>
      </c>
      <c r="CF40" s="171"/>
      <c r="CG40" s="89"/>
      <c r="CH40" s="90" t="str">
        <f t="shared" si="31"/>
        <v/>
      </c>
      <c r="CI40" s="172"/>
      <c r="CJ40" s="154" t="str">
        <f t="shared" si="32"/>
        <v>NO BID</v>
      </c>
      <c r="CK40" s="171"/>
      <c r="CL40" s="89"/>
      <c r="CM40" s="90" t="str">
        <f t="shared" si="33"/>
        <v/>
      </c>
      <c r="CN40" s="172"/>
      <c r="CO40" s="154" t="str">
        <f t="shared" si="34"/>
        <v>NO BID</v>
      </c>
      <c r="CP40" s="171"/>
      <c r="CQ40" s="89"/>
      <c r="CR40" s="90" t="str">
        <f t="shared" si="35"/>
        <v/>
      </c>
      <c r="CS40" s="172"/>
      <c r="CT40" s="154" t="str">
        <f t="shared" si="36"/>
        <v>NO BID</v>
      </c>
      <c r="CU40" s="171"/>
      <c r="CV40" s="89"/>
      <c r="CW40" s="90" t="str">
        <f t="shared" si="37"/>
        <v/>
      </c>
      <c r="CX40" s="172"/>
      <c r="CY40" s="154" t="str">
        <f t="shared" si="38"/>
        <v>NO BID</v>
      </c>
      <c r="CZ40" s="171"/>
      <c r="DA40" s="89"/>
      <c r="DB40" s="90" t="str">
        <f t="shared" si="39"/>
        <v/>
      </c>
      <c r="DC40" s="172"/>
      <c r="DD40" s="154" t="str">
        <f t="shared" si="40"/>
        <v>NO BID</v>
      </c>
      <c r="DE40" s="171"/>
      <c r="DF40" s="89"/>
      <c r="DG40" s="90" t="str">
        <f t="shared" si="41"/>
        <v/>
      </c>
      <c r="DH40" s="172"/>
      <c r="DI40" s="154" t="str">
        <f t="shared" si="42"/>
        <v>NO BID</v>
      </c>
      <c r="DJ40" s="171"/>
      <c r="DK40" s="89"/>
      <c r="DL40" s="90" t="str">
        <f t="shared" si="43"/>
        <v/>
      </c>
      <c r="DM40" s="172"/>
      <c r="DN40" s="154" t="str">
        <f t="shared" si="44"/>
        <v>NO BID</v>
      </c>
      <c r="DO40" s="171"/>
      <c r="DP40" s="89"/>
      <c r="DQ40" s="90" t="str">
        <f t="shared" si="45"/>
        <v/>
      </c>
      <c r="DR40" s="172"/>
      <c r="DS40" s="154" t="str">
        <f t="shared" si="46"/>
        <v>NO BID</v>
      </c>
      <c r="DT40" s="171"/>
      <c r="DU40" s="89"/>
      <c r="DV40" s="90" t="str">
        <f t="shared" si="47"/>
        <v/>
      </c>
      <c r="DW40" s="172"/>
      <c r="DX40" s="154" t="str">
        <f t="shared" si="48"/>
        <v>NO BID</v>
      </c>
      <c r="DY40" s="171"/>
      <c r="DZ40" s="89"/>
      <c r="EA40" s="90" t="str">
        <f t="shared" si="49"/>
        <v/>
      </c>
      <c r="EB40" s="172"/>
      <c r="EC40" s="154" t="str">
        <f t="shared" si="50"/>
        <v>NO BID</v>
      </c>
      <c r="ED40" s="171"/>
      <c r="EE40" s="89"/>
      <c r="EF40" s="90" t="str">
        <f t="shared" si="51"/>
        <v/>
      </c>
      <c r="EG40" s="172"/>
      <c r="EH40" s="154" t="str">
        <f t="shared" si="52"/>
        <v>NO BID</v>
      </c>
      <c r="EI40" s="171"/>
      <c r="EJ40" s="89"/>
      <c r="EK40" s="90" t="str">
        <f t="shared" si="53"/>
        <v/>
      </c>
      <c r="EL40" s="172"/>
      <c r="EM40" s="154" t="str">
        <f t="shared" si="54"/>
        <v>NO BID</v>
      </c>
      <c r="EN40" s="171"/>
      <c r="EO40" s="89"/>
      <c r="EP40" s="90" t="str">
        <f t="shared" si="55"/>
        <v/>
      </c>
      <c r="EQ40" s="172"/>
      <c r="ER40" s="154" t="str">
        <f t="shared" si="56"/>
        <v>NO BID</v>
      </c>
      <c r="ES40" s="171"/>
      <c r="ET40" s="89"/>
      <c r="EU40" s="90" t="str">
        <f t="shared" si="57"/>
        <v/>
      </c>
      <c r="EV40" s="172"/>
      <c r="EW40" s="154" t="str">
        <f t="shared" si="58"/>
        <v>NO BID</v>
      </c>
      <c r="EX40" s="171"/>
      <c r="EY40" s="89"/>
      <c r="EZ40" s="90" t="str">
        <f t="shared" si="59"/>
        <v/>
      </c>
      <c r="FA40" s="172"/>
      <c r="FB40" s="154" t="str">
        <f t="shared" si="60"/>
        <v>NO BID</v>
      </c>
      <c r="FC40" s="171"/>
      <c r="FD40" s="89"/>
      <c r="FE40" s="90" t="str">
        <f t="shared" si="61"/>
        <v/>
      </c>
      <c r="FF40" s="172"/>
      <c r="FG40" s="154" t="str">
        <f t="shared" si="62"/>
        <v>NO BID</v>
      </c>
      <c r="FH40" s="171"/>
      <c r="FI40" s="89"/>
      <c r="FJ40" s="90" t="str">
        <f t="shared" si="63"/>
        <v/>
      </c>
      <c r="FK40" s="172"/>
      <c r="FL40" s="154" t="str">
        <f t="shared" si="64"/>
        <v>NO BID</v>
      </c>
      <c r="FM40" s="171"/>
      <c r="FN40" s="89"/>
      <c r="FO40" s="90" t="str">
        <f t="shared" si="65"/>
        <v/>
      </c>
      <c r="FP40" s="172"/>
      <c r="FQ40" s="154" t="str">
        <f t="shared" si="66"/>
        <v>NO BID</v>
      </c>
      <c r="FR40" s="174"/>
      <c r="FS40" s="91">
        <v>17</v>
      </c>
      <c r="FT40" s="92">
        <f t="shared" si="67"/>
        <v>85</v>
      </c>
      <c r="FU40" s="175">
        <f t="shared" si="68"/>
        <v>0</v>
      </c>
      <c r="FV40" s="93" t="str">
        <f t="shared" si="69"/>
        <v/>
      </c>
      <c r="FW40" s="94">
        <f t="shared" si="70"/>
        <v>85</v>
      </c>
      <c r="FX40" s="95">
        <f t="shared" si="71"/>
        <v>0</v>
      </c>
      <c r="FY40" s="129" t="str">
        <f t="shared" si="72"/>
        <v>NOT AWARDED</v>
      </c>
      <c r="FZ40" s="130">
        <f t="shared" si="73"/>
        <v>0</v>
      </c>
      <c r="GA40" s="129" t="str">
        <f t="shared" si="74"/>
        <v>VENDOR 09</v>
      </c>
      <c r="GB40" s="176"/>
      <c r="GC40" s="177"/>
      <c r="GD40" s="96"/>
      <c r="GE40" s="97"/>
    </row>
    <row r="41" spans="1:187" ht="30" customHeight="1" thickTop="1" thickBot="1" x14ac:dyDescent="0.4">
      <c r="A41" s="162">
        <v>37</v>
      </c>
      <c r="B41" s="163">
        <v>4</v>
      </c>
      <c r="C41" s="164">
        <v>9781250843999</v>
      </c>
      <c r="D41" s="165" t="s">
        <v>138</v>
      </c>
      <c r="E41" s="165" t="s">
        <v>846</v>
      </c>
      <c r="F41" s="165" t="s">
        <v>1479</v>
      </c>
      <c r="G41" s="166" t="s">
        <v>1414</v>
      </c>
      <c r="H41" s="166" t="s">
        <v>1419</v>
      </c>
      <c r="I41" s="167"/>
      <c r="J41" s="227">
        <f t="shared" si="75"/>
        <v>4</v>
      </c>
      <c r="K41" s="228"/>
      <c r="L41" s="99" t="str">
        <f t="shared" si="0"/>
        <v/>
      </c>
      <c r="M41" s="241"/>
      <c r="N41" s="168"/>
      <c r="O41" s="169" t="str">
        <f t="shared" si="1"/>
        <v>VENDOR 09</v>
      </c>
      <c r="P41" s="149">
        <v>241365</v>
      </c>
      <c r="Q41" s="149">
        <f t="shared" si="2"/>
        <v>0</v>
      </c>
      <c r="R41" s="170" t="str">
        <f t="shared" si="3"/>
        <v xml:space="preserve">, </v>
      </c>
      <c r="S41" s="170" t="str">
        <f t="shared" si="4"/>
        <v>NO BID</v>
      </c>
      <c r="T41" s="87">
        <f t="shared" si="5"/>
        <v>0</v>
      </c>
      <c r="U41" s="88" t="str">
        <f t="shared" si="6"/>
        <v>NOT AWARDED</v>
      </c>
      <c r="V41" s="167"/>
      <c r="W41" s="171"/>
      <c r="X41" s="89"/>
      <c r="Y41" s="90"/>
      <c r="Z41" s="172" t="str">
        <f t="shared" si="7"/>
        <v/>
      </c>
      <c r="AA41" s="154" t="str">
        <f t="shared" si="8"/>
        <v>NO BID</v>
      </c>
      <c r="AB41" s="171"/>
      <c r="AC41" s="89"/>
      <c r="AD41" s="90"/>
      <c r="AE41" s="172" t="str">
        <f t="shared" si="9"/>
        <v/>
      </c>
      <c r="AF41" s="154" t="str">
        <f t="shared" si="10"/>
        <v>NO BID</v>
      </c>
      <c r="AG41" s="171"/>
      <c r="AH41" s="89"/>
      <c r="AI41" s="90"/>
      <c r="AJ41" s="172" t="str">
        <f t="shared" si="11"/>
        <v/>
      </c>
      <c r="AK41" s="154" t="str">
        <f t="shared" si="12"/>
        <v>NO BID</v>
      </c>
      <c r="AL41" s="171"/>
      <c r="AM41" s="89"/>
      <c r="AN41" s="90"/>
      <c r="AO41" s="172" t="str">
        <f t="shared" si="13"/>
        <v/>
      </c>
      <c r="AP41" s="154" t="str">
        <f t="shared" si="14"/>
        <v>NO BID</v>
      </c>
      <c r="AQ41" s="171"/>
      <c r="AR41" s="89"/>
      <c r="AS41" s="90"/>
      <c r="AT41" s="172" t="str">
        <f t="shared" si="15"/>
        <v/>
      </c>
      <c r="AU41" s="154" t="str">
        <f t="shared" si="16"/>
        <v>NO BID</v>
      </c>
      <c r="AV41" s="171"/>
      <c r="AW41" s="89"/>
      <c r="AX41" s="90"/>
      <c r="AY41" s="172" t="str">
        <f t="shared" si="17"/>
        <v/>
      </c>
      <c r="AZ41" s="154" t="str">
        <f t="shared" si="18"/>
        <v>NO BID</v>
      </c>
      <c r="BA41" s="171"/>
      <c r="BB41" s="89"/>
      <c r="BC41" s="90"/>
      <c r="BD41" s="172" t="str">
        <f t="shared" si="19"/>
        <v/>
      </c>
      <c r="BE41" s="154" t="s">
        <v>83</v>
      </c>
      <c r="BF41" s="171"/>
      <c r="BG41" s="89"/>
      <c r="BH41" s="90"/>
      <c r="BI41" s="172" t="str">
        <f t="shared" si="21"/>
        <v/>
      </c>
      <c r="BJ41" s="154" t="str">
        <f t="shared" si="22"/>
        <v>NO BID</v>
      </c>
      <c r="BK41" s="171"/>
      <c r="BL41" s="89"/>
      <c r="BM41" s="90"/>
      <c r="BN41" s="172" t="str">
        <f t="shared" si="23"/>
        <v/>
      </c>
      <c r="BO41" s="154" t="str">
        <f t="shared" si="24"/>
        <v>NO BID</v>
      </c>
      <c r="BP41" s="173"/>
      <c r="BQ41" s="171"/>
      <c r="BR41" s="89"/>
      <c r="BS41" s="90" t="str">
        <f t="shared" si="25"/>
        <v/>
      </c>
      <c r="BT41" s="172"/>
      <c r="BU41" s="154" t="str">
        <f t="shared" si="26"/>
        <v>NO BID</v>
      </c>
      <c r="BV41" s="171"/>
      <c r="BW41" s="89"/>
      <c r="BX41" s="90" t="str">
        <f t="shared" si="27"/>
        <v/>
      </c>
      <c r="BY41" s="172"/>
      <c r="BZ41" s="154" t="str">
        <f t="shared" si="28"/>
        <v>NO BID</v>
      </c>
      <c r="CA41" s="171"/>
      <c r="CB41" s="89"/>
      <c r="CC41" s="90" t="str">
        <f t="shared" si="29"/>
        <v/>
      </c>
      <c r="CD41" s="172"/>
      <c r="CE41" s="154" t="str">
        <f t="shared" si="30"/>
        <v>NO BID</v>
      </c>
      <c r="CF41" s="171"/>
      <c r="CG41" s="89"/>
      <c r="CH41" s="90" t="str">
        <f t="shared" si="31"/>
        <v/>
      </c>
      <c r="CI41" s="172"/>
      <c r="CJ41" s="154" t="str">
        <f t="shared" si="32"/>
        <v>NO BID</v>
      </c>
      <c r="CK41" s="171"/>
      <c r="CL41" s="89"/>
      <c r="CM41" s="90" t="str">
        <f t="shared" si="33"/>
        <v/>
      </c>
      <c r="CN41" s="172"/>
      <c r="CO41" s="154" t="str">
        <f t="shared" si="34"/>
        <v>NO BID</v>
      </c>
      <c r="CP41" s="171"/>
      <c r="CQ41" s="89"/>
      <c r="CR41" s="90" t="str">
        <f t="shared" si="35"/>
        <v/>
      </c>
      <c r="CS41" s="172"/>
      <c r="CT41" s="154" t="str">
        <f t="shared" si="36"/>
        <v>NO BID</v>
      </c>
      <c r="CU41" s="171"/>
      <c r="CV41" s="89"/>
      <c r="CW41" s="90" t="str">
        <f t="shared" si="37"/>
        <v/>
      </c>
      <c r="CX41" s="172"/>
      <c r="CY41" s="154" t="str">
        <f t="shared" si="38"/>
        <v>NO BID</v>
      </c>
      <c r="CZ41" s="171"/>
      <c r="DA41" s="89"/>
      <c r="DB41" s="90" t="str">
        <f t="shared" si="39"/>
        <v/>
      </c>
      <c r="DC41" s="172"/>
      <c r="DD41" s="154" t="str">
        <f t="shared" si="40"/>
        <v>NO BID</v>
      </c>
      <c r="DE41" s="171"/>
      <c r="DF41" s="89"/>
      <c r="DG41" s="90" t="str">
        <f t="shared" si="41"/>
        <v/>
      </c>
      <c r="DH41" s="172"/>
      <c r="DI41" s="154" t="str">
        <f t="shared" si="42"/>
        <v>NO BID</v>
      </c>
      <c r="DJ41" s="171"/>
      <c r="DK41" s="89"/>
      <c r="DL41" s="90" t="str">
        <f t="shared" si="43"/>
        <v/>
      </c>
      <c r="DM41" s="172"/>
      <c r="DN41" s="154" t="str">
        <f t="shared" si="44"/>
        <v>NO BID</v>
      </c>
      <c r="DO41" s="171"/>
      <c r="DP41" s="89"/>
      <c r="DQ41" s="90" t="str">
        <f t="shared" si="45"/>
        <v/>
      </c>
      <c r="DR41" s="172"/>
      <c r="DS41" s="154" t="str">
        <f t="shared" si="46"/>
        <v>NO BID</v>
      </c>
      <c r="DT41" s="171"/>
      <c r="DU41" s="89"/>
      <c r="DV41" s="90" t="str">
        <f t="shared" si="47"/>
        <v/>
      </c>
      <c r="DW41" s="172"/>
      <c r="DX41" s="154" t="str">
        <f t="shared" si="48"/>
        <v>NO BID</v>
      </c>
      <c r="DY41" s="171"/>
      <c r="DZ41" s="89"/>
      <c r="EA41" s="90" t="str">
        <f t="shared" si="49"/>
        <v/>
      </c>
      <c r="EB41" s="172"/>
      <c r="EC41" s="154" t="str">
        <f t="shared" si="50"/>
        <v>NO BID</v>
      </c>
      <c r="ED41" s="171"/>
      <c r="EE41" s="89"/>
      <c r="EF41" s="90" t="str">
        <f t="shared" si="51"/>
        <v/>
      </c>
      <c r="EG41" s="172"/>
      <c r="EH41" s="154" t="str">
        <f t="shared" si="52"/>
        <v>NO BID</v>
      </c>
      <c r="EI41" s="171"/>
      <c r="EJ41" s="89"/>
      <c r="EK41" s="90" t="str">
        <f t="shared" si="53"/>
        <v/>
      </c>
      <c r="EL41" s="172"/>
      <c r="EM41" s="154" t="str">
        <f t="shared" si="54"/>
        <v>NO BID</v>
      </c>
      <c r="EN41" s="171"/>
      <c r="EO41" s="89"/>
      <c r="EP41" s="90" t="str">
        <f t="shared" si="55"/>
        <v/>
      </c>
      <c r="EQ41" s="172"/>
      <c r="ER41" s="154" t="str">
        <f t="shared" si="56"/>
        <v>NO BID</v>
      </c>
      <c r="ES41" s="171"/>
      <c r="ET41" s="89"/>
      <c r="EU41" s="90" t="str">
        <f t="shared" si="57"/>
        <v/>
      </c>
      <c r="EV41" s="172"/>
      <c r="EW41" s="154" t="str">
        <f t="shared" si="58"/>
        <v>NO BID</v>
      </c>
      <c r="EX41" s="171"/>
      <c r="EY41" s="89"/>
      <c r="EZ41" s="90" t="str">
        <f t="shared" si="59"/>
        <v/>
      </c>
      <c r="FA41" s="172"/>
      <c r="FB41" s="154" t="str">
        <f t="shared" si="60"/>
        <v>NO BID</v>
      </c>
      <c r="FC41" s="171"/>
      <c r="FD41" s="89"/>
      <c r="FE41" s="90" t="str">
        <f t="shared" si="61"/>
        <v/>
      </c>
      <c r="FF41" s="172"/>
      <c r="FG41" s="154" t="str">
        <f t="shared" si="62"/>
        <v>NO BID</v>
      </c>
      <c r="FH41" s="171"/>
      <c r="FI41" s="89"/>
      <c r="FJ41" s="90" t="str">
        <f t="shared" si="63"/>
        <v/>
      </c>
      <c r="FK41" s="172"/>
      <c r="FL41" s="154" t="str">
        <f t="shared" si="64"/>
        <v>NO BID</v>
      </c>
      <c r="FM41" s="171"/>
      <c r="FN41" s="89"/>
      <c r="FO41" s="90" t="str">
        <f t="shared" si="65"/>
        <v/>
      </c>
      <c r="FP41" s="172"/>
      <c r="FQ41" s="154" t="str">
        <f t="shared" si="66"/>
        <v>NO BID</v>
      </c>
      <c r="FR41" s="174"/>
      <c r="FS41" s="91">
        <v>9.48</v>
      </c>
      <c r="FT41" s="92">
        <f t="shared" si="67"/>
        <v>37.92</v>
      </c>
      <c r="FU41" s="175">
        <f t="shared" si="68"/>
        <v>0</v>
      </c>
      <c r="FV41" s="93" t="str">
        <f t="shared" si="69"/>
        <v/>
      </c>
      <c r="FW41" s="94">
        <f t="shared" si="70"/>
        <v>37.92</v>
      </c>
      <c r="FX41" s="95">
        <f t="shared" si="71"/>
        <v>0</v>
      </c>
      <c r="FY41" s="129" t="str">
        <f t="shared" si="72"/>
        <v>NOT AWARDED</v>
      </c>
      <c r="FZ41" s="130">
        <f t="shared" si="73"/>
        <v>0</v>
      </c>
      <c r="GA41" s="129" t="str">
        <f t="shared" si="74"/>
        <v>VENDOR 09</v>
      </c>
      <c r="GB41" s="176"/>
      <c r="GC41" s="177"/>
      <c r="GD41" s="96"/>
      <c r="GE41" s="97"/>
    </row>
    <row r="42" spans="1:187" s="159" customFormat="1" ht="30" customHeight="1" thickTop="1" thickBot="1" x14ac:dyDescent="0.4">
      <c r="A42" s="162">
        <v>38</v>
      </c>
      <c r="B42" s="199">
        <v>5</v>
      </c>
      <c r="C42" s="164">
        <v>9781368078405</v>
      </c>
      <c r="D42" s="165" t="s">
        <v>139</v>
      </c>
      <c r="E42" s="165" t="s">
        <v>847</v>
      </c>
      <c r="F42" s="165" t="s">
        <v>1479</v>
      </c>
      <c r="G42" s="166" t="s">
        <v>1414</v>
      </c>
      <c r="H42" s="166" t="s">
        <v>1420</v>
      </c>
      <c r="I42" s="167"/>
      <c r="J42" s="227">
        <f t="shared" si="75"/>
        <v>5</v>
      </c>
      <c r="K42" s="228"/>
      <c r="L42" s="99" t="str">
        <f t="shared" si="0"/>
        <v/>
      </c>
      <c r="M42" s="241"/>
      <c r="N42" s="168"/>
      <c r="O42" s="169" t="str">
        <f t="shared" si="1"/>
        <v>VENDOR 09</v>
      </c>
      <c r="P42" s="149">
        <v>241364</v>
      </c>
      <c r="Q42" s="149">
        <f t="shared" si="2"/>
        <v>0</v>
      </c>
      <c r="R42" s="170" t="str">
        <f t="shared" si="3"/>
        <v xml:space="preserve">, </v>
      </c>
      <c r="S42" s="170" t="str">
        <f t="shared" si="4"/>
        <v>NO BID</v>
      </c>
      <c r="T42" s="87">
        <f t="shared" si="5"/>
        <v>0</v>
      </c>
      <c r="U42" s="88" t="str">
        <f t="shared" si="6"/>
        <v>NOT AWARDED</v>
      </c>
      <c r="V42" s="167"/>
      <c r="W42" s="171"/>
      <c r="X42" s="89"/>
      <c r="Y42" s="90"/>
      <c r="Z42" s="172" t="str">
        <f t="shared" si="7"/>
        <v/>
      </c>
      <c r="AA42" s="154" t="str">
        <f t="shared" si="8"/>
        <v>NO BID</v>
      </c>
      <c r="AB42" s="171"/>
      <c r="AC42" s="89"/>
      <c r="AD42" s="90"/>
      <c r="AE42" s="172" t="str">
        <f t="shared" si="9"/>
        <v/>
      </c>
      <c r="AF42" s="154" t="str">
        <f t="shared" si="10"/>
        <v>NO BID</v>
      </c>
      <c r="AG42" s="171"/>
      <c r="AH42" s="89"/>
      <c r="AI42" s="90"/>
      <c r="AJ42" s="172" t="str">
        <f t="shared" si="11"/>
        <v/>
      </c>
      <c r="AK42" s="154" t="str">
        <f t="shared" si="12"/>
        <v>NO BID</v>
      </c>
      <c r="AL42" s="171"/>
      <c r="AM42" s="89"/>
      <c r="AN42" s="90"/>
      <c r="AO42" s="172" t="str">
        <f t="shared" si="13"/>
        <v/>
      </c>
      <c r="AP42" s="154" t="str">
        <f t="shared" si="14"/>
        <v>NO BID</v>
      </c>
      <c r="AQ42" s="171"/>
      <c r="AR42" s="89"/>
      <c r="AS42" s="90"/>
      <c r="AT42" s="172" t="str">
        <f t="shared" si="15"/>
        <v/>
      </c>
      <c r="AU42" s="154" t="str">
        <f t="shared" si="16"/>
        <v>NO BID</v>
      </c>
      <c r="AV42" s="171"/>
      <c r="AW42" s="89"/>
      <c r="AX42" s="90"/>
      <c r="AY42" s="172" t="str">
        <f t="shared" si="17"/>
        <v/>
      </c>
      <c r="AZ42" s="154" t="str">
        <f t="shared" si="18"/>
        <v>NO BID</v>
      </c>
      <c r="BA42" s="171"/>
      <c r="BB42" s="89"/>
      <c r="BC42" s="90"/>
      <c r="BD42" s="172" t="str">
        <f t="shared" si="19"/>
        <v/>
      </c>
      <c r="BE42" s="154" t="s">
        <v>75</v>
      </c>
      <c r="BF42" s="171"/>
      <c r="BG42" s="89"/>
      <c r="BH42" s="90"/>
      <c r="BI42" s="172" t="str">
        <f t="shared" si="21"/>
        <v/>
      </c>
      <c r="BJ42" s="154" t="str">
        <f t="shared" si="22"/>
        <v>NO BID</v>
      </c>
      <c r="BK42" s="171"/>
      <c r="BL42" s="89"/>
      <c r="BM42" s="90"/>
      <c r="BN42" s="172" t="str">
        <f t="shared" si="23"/>
        <v/>
      </c>
      <c r="BO42" s="154" t="str">
        <f t="shared" si="24"/>
        <v>NO BID</v>
      </c>
      <c r="BP42" s="173"/>
      <c r="BQ42" s="171"/>
      <c r="BR42" s="89"/>
      <c r="BS42" s="90" t="str">
        <f t="shared" si="25"/>
        <v/>
      </c>
      <c r="BT42" s="172"/>
      <c r="BU42" s="154" t="str">
        <f t="shared" si="26"/>
        <v>NO BID</v>
      </c>
      <c r="BV42" s="171"/>
      <c r="BW42" s="89"/>
      <c r="BX42" s="90" t="str">
        <f t="shared" si="27"/>
        <v/>
      </c>
      <c r="BY42" s="172"/>
      <c r="BZ42" s="154" t="str">
        <f t="shared" si="28"/>
        <v>NO BID</v>
      </c>
      <c r="CA42" s="171"/>
      <c r="CB42" s="89"/>
      <c r="CC42" s="90" t="str">
        <f t="shared" si="29"/>
        <v/>
      </c>
      <c r="CD42" s="172"/>
      <c r="CE42" s="154" t="str">
        <f t="shared" si="30"/>
        <v>NO BID</v>
      </c>
      <c r="CF42" s="171"/>
      <c r="CG42" s="89"/>
      <c r="CH42" s="90" t="str">
        <f t="shared" si="31"/>
        <v/>
      </c>
      <c r="CI42" s="172"/>
      <c r="CJ42" s="154" t="str">
        <f t="shared" si="32"/>
        <v>NO BID</v>
      </c>
      <c r="CK42" s="171"/>
      <c r="CL42" s="89"/>
      <c r="CM42" s="90" t="str">
        <f t="shared" si="33"/>
        <v/>
      </c>
      <c r="CN42" s="172"/>
      <c r="CO42" s="154" t="str">
        <f t="shared" si="34"/>
        <v>NO BID</v>
      </c>
      <c r="CP42" s="171"/>
      <c r="CQ42" s="89"/>
      <c r="CR42" s="90" t="str">
        <f t="shared" si="35"/>
        <v/>
      </c>
      <c r="CS42" s="172"/>
      <c r="CT42" s="154" t="str">
        <f t="shared" si="36"/>
        <v>NO BID</v>
      </c>
      <c r="CU42" s="171"/>
      <c r="CV42" s="89"/>
      <c r="CW42" s="90" t="str">
        <f t="shared" si="37"/>
        <v/>
      </c>
      <c r="CX42" s="172"/>
      <c r="CY42" s="154" t="str">
        <f t="shared" si="38"/>
        <v>NO BID</v>
      </c>
      <c r="CZ42" s="171"/>
      <c r="DA42" s="89"/>
      <c r="DB42" s="90" t="str">
        <f t="shared" si="39"/>
        <v/>
      </c>
      <c r="DC42" s="172"/>
      <c r="DD42" s="154" t="str">
        <f t="shared" si="40"/>
        <v>NO BID</v>
      </c>
      <c r="DE42" s="171"/>
      <c r="DF42" s="89"/>
      <c r="DG42" s="90" t="str">
        <f t="shared" si="41"/>
        <v/>
      </c>
      <c r="DH42" s="172"/>
      <c r="DI42" s="154" t="str">
        <f t="shared" si="42"/>
        <v>NO BID</v>
      </c>
      <c r="DJ42" s="171"/>
      <c r="DK42" s="89"/>
      <c r="DL42" s="90" t="str">
        <f t="shared" si="43"/>
        <v/>
      </c>
      <c r="DM42" s="172"/>
      <c r="DN42" s="154" t="str">
        <f t="shared" si="44"/>
        <v>NO BID</v>
      </c>
      <c r="DO42" s="171"/>
      <c r="DP42" s="89"/>
      <c r="DQ42" s="90" t="str">
        <f t="shared" si="45"/>
        <v/>
      </c>
      <c r="DR42" s="172"/>
      <c r="DS42" s="154" t="str">
        <f t="shared" si="46"/>
        <v>NO BID</v>
      </c>
      <c r="DT42" s="171"/>
      <c r="DU42" s="89"/>
      <c r="DV42" s="90" t="str">
        <f t="shared" si="47"/>
        <v/>
      </c>
      <c r="DW42" s="172"/>
      <c r="DX42" s="154" t="str">
        <f t="shared" si="48"/>
        <v>NO BID</v>
      </c>
      <c r="DY42" s="171"/>
      <c r="DZ42" s="89"/>
      <c r="EA42" s="90" t="str">
        <f t="shared" si="49"/>
        <v/>
      </c>
      <c r="EB42" s="172"/>
      <c r="EC42" s="154" t="str">
        <f t="shared" si="50"/>
        <v>NO BID</v>
      </c>
      <c r="ED42" s="171"/>
      <c r="EE42" s="89"/>
      <c r="EF42" s="90" t="str">
        <f t="shared" si="51"/>
        <v/>
      </c>
      <c r="EG42" s="172"/>
      <c r="EH42" s="154" t="str">
        <f t="shared" si="52"/>
        <v>NO BID</v>
      </c>
      <c r="EI42" s="171"/>
      <c r="EJ42" s="89"/>
      <c r="EK42" s="90" t="str">
        <f t="shared" si="53"/>
        <v/>
      </c>
      <c r="EL42" s="172"/>
      <c r="EM42" s="154" t="str">
        <f t="shared" si="54"/>
        <v>NO BID</v>
      </c>
      <c r="EN42" s="171"/>
      <c r="EO42" s="89"/>
      <c r="EP42" s="90" t="str">
        <f t="shared" si="55"/>
        <v/>
      </c>
      <c r="EQ42" s="172"/>
      <c r="ER42" s="154" t="str">
        <f t="shared" si="56"/>
        <v>NO BID</v>
      </c>
      <c r="ES42" s="171"/>
      <c r="ET42" s="89"/>
      <c r="EU42" s="90" t="str">
        <f t="shared" si="57"/>
        <v/>
      </c>
      <c r="EV42" s="172"/>
      <c r="EW42" s="154" t="str">
        <f t="shared" si="58"/>
        <v>NO BID</v>
      </c>
      <c r="EX42" s="171"/>
      <c r="EY42" s="89"/>
      <c r="EZ42" s="90" t="str">
        <f t="shared" si="59"/>
        <v/>
      </c>
      <c r="FA42" s="172"/>
      <c r="FB42" s="154" t="str">
        <f t="shared" si="60"/>
        <v>NO BID</v>
      </c>
      <c r="FC42" s="171"/>
      <c r="FD42" s="89"/>
      <c r="FE42" s="90" t="str">
        <f t="shared" si="61"/>
        <v/>
      </c>
      <c r="FF42" s="172"/>
      <c r="FG42" s="154" t="str">
        <f t="shared" si="62"/>
        <v>NO BID</v>
      </c>
      <c r="FH42" s="171"/>
      <c r="FI42" s="89"/>
      <c r="FJ42" s="90" t="str">
        <f t="shared" si="63"/>
        <v/>
      </c>
      <c r="FK42" s="172"/>
      <c r="FL42" s="154" t="str">
        <f t="shared" si="64"/>
        <v>NO BID</v>
      </c>
      <c r="FM42" s="171"/>
      <c r="FN42" s="89"/>
      <c r="FO42" s="90" t="str">
        <f t="shared" si="65"/>
        <v/>
      </c>
      <c r="FP42" s="172"/>
      <c r="FQ42" s="154" t="str">
        <f t="shared" si="66"/>
        <v>NO BID</v>
      </c>
      <c r="FR42" s="174"/>
      <c r="FS42" s="91">
        <v>5.58</v>
      </c>
      <c r="FT42" s="92">
        <f t="shared" si="67"/>
        <v>27.9</v>
      </c>
      <c r="FU42" s="175">
        <f t="shared" si="68"/>
        <v>0</v>
      </c>
      <c r="FV42" s="93" t="str">
        <f t="shared" si="69"/>
        <v/>
      </c>
      <c r="FW42" s="94">
        <f t="shared" si="70"/>
        <v>27.9</v>
      </c>
      <c r="FX42" s="95">
        <f t="shared" si="71"/>
        <v>0</v>
      </c>
      <c r="FY42" s="129" t="str">
        <f t="shared" si="72"/>
        <v>NOT AWARDED</v>
      </c>
      <c r="FZ42" s="130">
        <f t="shared" si="73"/>
        <v>0</v>
      </c>
      <c r="GA42" s="129" t="str">
        <f t="shared" si="74"/>
        <v>VENDOR 09</v>
      </c>
      <c r="GB42" s="176"/>
      <c r="GC42" s="177"/>
      <c r="GD42" s="96"/>
      <c r="GE42" s="97"/>
    </row>
    <row r="43" spans="1:187" ht="30" customHeight="1" thickTop="1" thickBot="1" x14ac:dyDescent="0.4">
      <c r="A43" s="162">
        <v>39</v>
      </c>
      <c r="B43" s="163">
        <v>5</v>
      </c>
      <c r="C43" s="164">
        <v>9780593644669</v>
      </c>
      <c r="D43" s="165" t="s">
        <v>765</v>
      </c>
      <c r="E43" s="165" t="s">
        <v>1393</v>
      </c>
      <c r="F43" s="165" t="s">
        <v>1479</v>
      </c>
      <c r="G43" s="166" t="s">
        <v>1414</v>
      </c>
      <c r="H43" s="166" t="s">
        <v>1428</v>
      </c>
      <c r="I43" s="167"/>
      <c r="J43" s="227">
        <f t="shared" si="75"/>
        <v>5</v>
      </c>
      <c r="K43" s="228"/>
      <c r="L43" s="99" t="str">
        <f t="shared" si="0"/>
        <v/>
      </c>
      <c r="M43" s="241"/>
      <c r="N43" s="168"/>
      <c r="O43" s="169" t="str">
        <f t="shared" si="1"/>
        <v>VENDOR 09</v>
      </c>
      <c r="P43" s="149">
        <v>241365</v>
      </c>
      <c r="Q43" s="149">
        <f t="shared" si="2"/>
        <v>0</v>
      </c>
      <c r="R43" s="170" t="str">
        <f t="shared" si="3"/>
        <v xml:space="preserve">, </v>
      </c>
      <c r="S43" s="170" t="str">
        <f t="shared" si="4"/>
        <v>NO BID</v>
      </c>
      <c r="T43" s="87">
        <f t="shared" si="5"/>
        <v>0</v>
      </c>
      <c r="U43" s="88" t="str">
        <f t="shared" si="6"/>
        <v>NOT AWARDED</v>
      </c>
      <c r="V43" s="167"/>
      <c r="W43" s="171"/>
      <c r="X43" s="89"/>
      <c r="Y43" s="90"/>
      <c r="Z43" s="172" t="str">
        <f t="shared" si="7"/>
        <v/>
      </c>
      <c r="AA43" s="154" t="str">
        <f t="shared" si="8"/>
        <v>NO BID</v>
      </c>
      <c r="AB43" s="171"/>
      <c r="AC43" s="89"/>
      <c r="AD43" s="90"/>
      <c r="AE43" s="172" t="str">
        <f t="shared" si="9"/>
        <v/>
      </c>
      <c r="AF43" s="154" t="str">
        <f t="shared" si="10"/>
        <v>NO BID</v>
      </c>
      <c r="AG43" s="171"/>
      <c r="AH43" s="89"/>
      <c r="AI43" s="90"/>
      <c r="AJ43" s="172" t="str">
        <f t="shared" si="11"/>
        <v/>
      </c>
      <c r="AK43" s="154" t="str">
        <f t="shared" si="12"/>
        <v>NO BID</v>
      </c>
      <c r="AL43" s="171"/>
      <c r="AM43" s="89"/>
      <c r="AN43" s="90"/>
      <c r="AO43" s="172" t="str">
        <f t="shared" si="13"/>
        <v/>
      </c>
      <c r="AP43" s="154" t="str">
        <f t="shared" si="14"/>
        <v>NO BID</v>
      </c>
      <c r="AQ43" s="171"/>
      <c r="AR43" s="89"/>
      <c r="AS43" s="90"/>
      <c r="AT43" s="172" t="str">
        <f t="shared" si="15"/>
        <v/>
      </c>
      <c r="AU43" s="154" t="str">
        <f t="shared" si="16"/>
        <v>NO BID</v>
      </c>
      <c r="AV43" s="171"/>
      <c r="AW43" s="89"/>
      <c r="AX43" s="90"/>
      <c r="AY43" s="172" t="str">
        <f t="shared" si="17"/>
        <v/>
      </c>
      <c r="AZ43" s="154" t="str">
        <f t="shared" si="18"/>
        <v>NO BID</v>
      </c>
      <c r="BA43" s="171"/>
      <c r="BB43" s="89"/>
      <c r="BC43" s="90"/>
      <c r="BD43" s="172" t="str">
        <f t="shared" si="19"/>
        <v/>
      </c>
      <c r="BE43" s="154" t="s">
        <v>83</v>
      </c>
      <c r="BF43" s="171"/>
      <c r="BG43" s="89"/>
      <c r="BH43" s="90"/>
      <c r="BI43" s="172" t="str">
        <f t="shared" si="21"/>
        <v/>
      </c>
      <c r="BJ43" s="154" t="str">
        <f t="shared" si="22"/>
        <v>NO BID</v>
      </c>
      <c r="BK43" s="171"/>
      <c r="BL43" s="89"/>
      <c r="BM43" s="90"/>
      <c r="BN43" s="172" t="str">
        <f t="shared" si="23"/>
        <v/>
      </c>
      <c r="BO43" s="154" t="str">
        <f t="shared" si="24"/>
        <v>NO BID</v>
      </c>
      <c r="BP43" s="173"/>
      <c r="BQ43" s="171"/>
      <c r="BR43" s="89"/>
      <c r="BS43" s="90" t="str">
        <f t="shared" si="25"/>
        <v/>
      </c>
      <c r="BT43" s="172"/>
      <c r="BU43" s="154" t="str">
        <f t="shared" si="26"/>
        <v>NO BID</v>
      </c>
      <c r="BV43" s="171"/>
      <c r="BW43" s="89"/>
      <c r="BX43" s="90" t="str">
        <f t="shared" si="27"/>
        <v/>
      </c>
      <c r="BY43" s="172"/>
      <c r="BZ43" s="154" t="str">
        <f t="shared" si="28"/>
        <v>NO BID</v>
      </c>
      <c r="CA43" s="171"/>
      <c r="CB43" s="89"/>
      <c r="CC43" s="90" t="str">
        <f t="shared" si="29"/>
        <v/>
      </c>
      <c r="CD43" s="172"/>
      <c r="CE43" s="154" t="str">
        <f t="shared" si="30"/>
        <v>NO BID</v>
      </c>
      <c r="CF43" s="171"/>
      <c r="CG43" s="89"/>
      <c r="CH43" s="90" t="str">
        <f t="shared" si="31"/>
        <v/>
      </c>
      <c r="CI43" s="172"/>
      <c r="CJ43" s="154" t="str">
        <f t="shared" si="32"/>
        <v>NO BID</v>
      </c>
      <c r="CK43" s="171"/>
      <c r="CL43" s="89"/>
      <c r="CM43" s="90" t="str">
        <f t="shared" si="33"/>
        <v/>
      </c>
      <c r="CN43" s="172"/>
      <c r="CO43" s="154" t="str">
        <f t="shared" si="34"/>
        <v>NO BID</v>
      </c>
      <c r="CP43" s="171"/>
      <c r="CQ43" s="89"/>
      <c r="CR43" s="90" t="str">
        <f t="shared" si="35"/>
        <v/>
      </c>
      <c r="CS43" s="172"/>
      <c r="CT43" s="154" t="str">
        <f t="shared" si="36"/>
        <v>NO BID</v>
      </c>
      <c r="CU43" s="171"/>
      <c r="CV43" s="89"/>
      <c r="CW43" s="90" t="str">
        <f t="shared" si="37"/>
        <v/>
      </c>
      <c r="CX43" s="172"/>
      <c r="CY43" s="154" t="str">
        <f t="shared" si="38"/>
        <v>NO BID</v>
      </c>
      <c r="CZ43" s="171"/>
      <c r="DA43" s="89"/>
      <c r="DB43" s="90" t="str">
        <f t="shared" si="39"/>
        <v/>
      </c>
      <c r="DC43" s="172"/>
      <c r="DD43" s="154" t="str">
        <f t="shared" si="40"/>
        <v>NO BID</v>
      </c>
      <c r="DE43" s="171"/>
      <c r="DF43" s="89"/>
      <c r="DG43" s="90" t="str">
        <f t="shared" si="41"/>
        <v/>
      </c>
      <c r="DH43" s="172"/>
      <c r="DI43" s="154" t="str">
        <f t="shared" si="42"/>
        <v>NO BID</v>
      </c>
      <c r="DJ43" s="171"/>
      <c r="DK43" s="89"/>
      <c r="DL43" s="90" t="str">
        <f t="shared" si="43"/>
        <v/>
      </c>
      <c r="DM43" s="172"/>
      <c r="DN43" s="154" t="str">
        <f t="shared" si="44"/>
        <v>NO BID</v>
      </c>
      <c r="DO43" s="171"/>
      <c r="DP43" s="89"/>
      <c r="DQ43" s="90" t="str">
        <f t="shared" si="45"/>
        <v/>
      </c>
      <c r="DR43" s="172"/>
      <c r="DS43" s="154" t="str">
        <f t="shared" si="46"/>
        <v>NO BID</v>
      </c>
      <c r="DT43" s="171"/>
      <c r="DU43" s="89"/>
      <c r="DV43" s="90" t="str">
        <f t="shared" si="47"/>
        <v/>
      </c>
      <c r="DW43" s="172"/>
      <c r="DX43" s="154" t="str">
        <f t="shared" si="48"/>
        <v>NO BID</v>
      </c>
      <c r="DY43" s="171"/>
      <c r="DZ43" s="89"/>
      <c r="EA43" s="90" t="str">
        <f t="shared" si="49"/>
        <v/>
      </c>
      <c r="EB43" s="172"/>
      <c r="EC43" s="154" t="str">
        <f t="shared" si="50"/>
        <v>NO BID</v>
      </c>
      <c r="ED43" s="171"/>
      <c r="EE43" s="89"/>
      <c r="EF43" s="90" t="str">
        <f t="shared" si="51"/>
        <v/>
      </c>
      <c r="EG43" s="172"/>
      <c r="EH43" s="154" t="str">
        <f t="shared" si="52"/>
        <v>NO BID</v>
      </c>
      <c r="EI43" s="171"/>
      <c r="EJ43" s="89"/>
      <c r="EK43" s="90" t="str">
        <f t="shared" si="53"/>
        <v/>
      </c>
      <c r="EL43" s="172"/>
      <c r="EM43" s="154" t="str">
        <f t="shared" si="54"/>
        <v>NO BID</v>
      </c>
      <c r="EN43" s="171"/>
      <c r="EO43" s="89"/>
      <c r="EP43" s="90" t="str">
        <f t="shared" si="55"/>
        <v/>
      </c>
      <c r="EQ43" s="172"/>
      <c r="ER43" s="154" t="str">
        <f t="shared" si="56"/>
        <v>NO BID</v>
      </c>
      <c r="ES43" s="171"/>
      <c r="ET43" s="89"/>
      <c r="EU43" s="90" t="str">
        <f t="shared" si="57"/>
        <v/>
      </c>
      <c r="EV43" s="172"/>
      <c r="EW43" s="154" t="str">
        <f t="shared" si="58"/>
        <v>NO BID</v>
      </c>
      <c r="EX43" s="171"/>
      <c r="EY43" s="89"/>
      <c r="EZ43" s="90" t="str">
        <f t="shared" si="59"/>
        <v/>
      </c>
      <c r="FA43" s="172"/>
      <c r="FB43" s="154" t="str">
        <f t="shared" si="60"/>
        <v>NO BID</v>
      </c>
      <c r="FC43" s="171"/>
      <c r="FD43" s="89"/>
      <c r="FE43" s="90" t="str">
        <f t="shared" si="61"/>
        <v/>
      </c>
      <c r="FF43" s="172"/>
      <c r="FG43" s="154" t="str">
        <f t="shared" si="62"/>
        <v>NO BID</v>
      </c>
      <c r="FH43" s="171"/>
      <c r="FI43" s="89"/>
      <c r="FJ43" s="90" t="str">
        <f t="shared" si="63"/>
        <v/>
      </c>
      <c r="FK43" s="172"/>
      <c r="FL43" s="154" t="str">
        <f t="shared" si="64"/>
        <v>NO BID</v>
      </c>
      <c r="FM43" s="171"/>
      <c r="FN43" s="89"/>
      <c r="FO43" s="90" t="str">
        <f t="shared" si="65"/>
        <v/>
      </c>
      <c r="FP43" s="172"/>
      <c r="FQ43" s="154" t="str">
        <f t="shared" si="66"/>
        <v>NO BID</v>
      </c>
      <c r="FR43" s="174"/>
      <c r="FS43" s="91">
        <v>19.989999999999998</v>
      </c>
      <c r="FT43" s="92">
        <f t="shared" si="67"/>
        <v>99.949999999999989</v>
      </c>
      <c r="FU43" s="175">
        <f t="shared" si="68"/>
        <v>0</v>
      </c>
      <c r="FV43" s="93" t="str">
        <f t="shared" si="69"/>
        <v/>
      </c>
      <c r="FW43" s="94">
        <f t="shared" si="70"/>
        <v>99.949999999999989</v>
      </c>
      <c r="FX43" s="95">
        <f t="shared" si="71"/>
        <v>0</v>
      </c>
      <c r="FY43" s="129" t="str">
        <f t="shared" si="72"/>
        <v>NOT AWARDED</v>
      </c>
      <c r="FZ43" s="130">
        <f t="shared" si="73"/>
        <v>0</v>
      </c>
      <c r="GA43" s="129" t="str">
        <f t="shared" si="74"/>
        <v>VENDOR 09</v>
      </c>
      <c r="GB43" s="176"/>
      <c r="GC43" s="177"/>
      <c r="GD43" s="96"/>
      <c r="GE43" s="97"/>
    </row>
    <row r="44" spans="1:187" ht="30" customHeight="1" thickTop="1" thickBot="1" x14ac:dyDescent="0.4">
      <c r="A44" s="162">
        <v>40</v>
      </c>
      <c r="B44" s="194">
        <v>5</v>
      </c>
      <c r="C44" s="164">
        <v>9780316351379</v>
      </c>
      <c r="D44" s="165" t="s">
        <v>142</v>
      </c>
      <c r="E44" s="165" t="s">
        <v>850</v>
      </c>
      <c r="F44" s="165" t="s">
        <v>1479</v>
      </c>
      <c r="G44" s="166" t="s">
        <v>1414</v>
      </c>
      <c r="H44" s="166" t="s">
        <v>1430</v>
      </c>
      <c r="I44" s="167"/>
      <c r="J44" s="227">
        <f t="shared" si="75"/>
        <v>5</v>
      </c>
      <c r="K44" s="228"/>
      <c r="L44" s="99" t="str">
        <f t="shared" si="0"/>
        <v/>
      </c>
      <c r="M44" s="241"/>
      <c r="N44" s="168"/>
      <c r="O44" s="169" t="str">
        <f t="shared" si="1"/>
        <v>VENDOR 09</v>
      </c>
      <c r="P44" s="149" t="s">
        <v>88</v>
      </c>
      <c r="Q44" s="149">
        <f t="shared" si="2"/>
        <v>0</v>
      </c>
      <c r="R44" s="170" t="str">
        <f t="shared" si="3"/>
        <v xml:space="preserve">, </v>
      </c>
      <c r="S44" s="170" t="str">
        <f t="shared" si="4"/>
        <v>NO BID</v>
      </c>
      <c r="T44" s="87">
        <f t="shared" si="5"/>
        <v>0</v>
      </c>
      <c r="U44" s="88" t="str">
        <f t="shared" si="6"/>
        <v>NOT AWARDED</v>
      </c>
      <c r="V44" s="167"/>
      <c r="W44" s="171"/>
      <c r="X44" s="89"/>
      <c r="Y44" s="90"/>
      <c r="Z44" s="172" t="str">
        <f t="shared" si="7"/>
        <v/>
      </c>
      <c r="AA44" s="154" t="str">
        <f t="shared" si="8"/>
        <v>NO BID</v>
      </c>
      <c r="AB44" s="171"/>
      <c r="AC44" s="89"/>
      <c r="AD44" s="90"/>
      <c r="AE44" s="172" t="str">
        <f t="shared" si="9"/>
        <v/>
      </c>
      <c r="AF44" s="154" t="str">
        <f t="shared" si="10"/>
        <v>NO BID</v>
      </c>
      <c r="AG44" s="171"/>
      <c r="AH44" s="89"/>
      <c r="AI44" s="90"/>
      <c r="AJ44" s="172" t="str">
        <f t="shared" si="11"/>
        <v/>
      </c>
      <c r="AK44" s="154" t="str">
        <f t="shared" si="12"/>
        <v>NO BID</v>
      </c>
      <c r="AL44" s="171"/>
      <c r="AM44" s="89"/>
      <c r="AN44" s="90"/>
      <c r="AO44" s="172" t="str">
        <f t="shared" si="13"/>
        <v/>
      </c>
      <c r="AP44" s="154" t="str">
        <f t="shared" si="14"/>
        <v>NO BID</v>
      </c>
      <c r="AQ44" s="171"/>
      <c r="AR44" s="89"/>
      <c r="AS44" s="90"/>
      <c r="AT44" s="172" t="str">
        <f t="shared" si="15"/>
        <v/>
      </c>
      <c r="AU44" s="154" t="str">
        <f t="shared" si="16"/>
        <v>NO BID</v>
      </c>
      <c r="AV44" s="171"/>
      <c r="AW44" s="89"/>
      <c r="AX44" s="90"/>
      <c r="AY44" s="172" t="str">
        <f t="shared" si="17"/>
        <v/>
      </c>
      <c r="AZ44" s="154" t="str">
        <f t="shared" si="18"/>
        <v>NO BID</v>
      </c>
      <c r="BA44" s="171"/>
      <c r="BB44" s="89"/>
      <c r="BC44" s="90"/>
      <c r="BD44" s="172" t="str">
        <f t="shared" si="19"/>
        <v/>
      </c>
      <c r="BE44" s="154" t="s">
        <v>76</v>
      </c>
      <c r="BF44" s="171"/>
      <c r="BG44" s="89"/>
      <c r="BH44" s="90"/>
      <c r="BI44" s="172" t="str">
        <f t="shared" si="21"/>
        <v/>
      </c>
      <c r="BJ44" s="154" t="str">
        <f t="shared" si="22"/>
        <v>NO BID</v>
      </c>
      <c r="BK44" s="171"/>
      <c r="BL44" s="89"/>
      <c r="BM44" s="90"/>
      <c r="BN44" s="172" t="str">
        <f t="shared" si="23"/>
        <v/>
      </c>
      <c r="BO44" s="154" t="str">
        <f t="shared" si="24"/>
        <v>NO BID</v>
      </c>
      <c r="BP44" s="178"/>
      <c r="BQ44" s="171"/>
      <c r="BR44" s="89"/>
      <c r="BS44" s="90" t="str">
        <f t="shared" si="25"/>
        <v/>
      </c>
      <c r="BT44" s="172"/>
      <c r="BU44" s="154" t="str">
        <f t="shared" si="26"/>
        <v>NO BID</v>
      </c>
      <c r="BV44" s="171"/>
      <c r="BW44" s="89"/>
      <c r="BX44" s="90" t="str">
        <f t="shared" si="27"/>
        <v/>
      </c>
      <c r="BY44" s="172"/>
      <c r="BZ44" s="154" t="str">
        <f t="shared" si="28"/>
        <v>NO BID</v>
      </c>
      <c r="CA44" s="171"/>
      <c r="CB44" s="89"/>
      <c r="CC44" s="90" t="str">
        <f t="shared" si="29"/>
        <v/>
      </c>
      <c r="CD44" s="172"/>
      <c r="CE44" s="154" t="str">
        <f t="shared" si="30"/>
        <v>NO BID</v>
      </c>
      <c r="CF44" s="171"/>
      <c r="CG44" s="89"/>
      <c r="CH44" s="90" t="str">
        <f t="shared" si="31"/>
        <v/>
      </c>
      <c r="CI44" s="172"/>
      <c r="CJ44" s="154" t="str">
        <f t="shared" si="32"/>
        <v>NO BID</v>
      </c>
      <c r="CK44" s="171"/>
      <c r="CL44" s="89"/>
      <c r="CM44" s="90" t="str">
        <f t="shared" si="33"/>
        <v/>
      </c>
      <c r="CN44" s="172"/>
      <c r="CO44" s="154" t="str">
        <f t="shared" si="34"/>
        <v>NO BID</v>
      </c>
      <c r="CP44" s="171"/>
      <c r="CQ44" s="89"/>
      <c r="CR44" s="90" t="str">
        <f t="shared" si="35"/>
        <v/>
      </c>
      <c r="CS44" s="172"/>
      <c r="CT44" s="154" t="str">
        <f t="shared" si="36"/>
        <v>NO BID</v>
      </c>
      <c r="CU44" s="171"/>
      <c r="CV44" s="89"/>
      <c r="CW44" s="90" t="str">
        <f t="shared" si="37"/>
        <v/>
      </c>
      <c r="CX44" s="172"/>
      <c r="CY44" s="154" t="str">
        <f t="shared" si="38"/>
        <v>NO BID</v>
      </c>
      <c r="CZ44" s="171"/>
      <c r="DA44" s="89"/>
      <c r="DB44" s="90" t="str">
        <f t="shared" si="39"/>
        <v/>
      </c>
      <c r="DC44" s="172"/>
      <c r="DD44" s="154" t="str">
        <f t="shared" si="40"/>
        <v>NO BID</v>
      </c>
      <c r="DE44" s="171"/>
      <c r="DF44" s="89"/>
      <c r="DG44" s="90" t="str">
        <f t="shared" si="41"/>
        <v/>
      </c>
      <c r="DH44" s="172"/>
      <c r="DI44" s="154" t="str">
        <f t="shared" si="42"/>
        <v>NO BID</v>
      </c>
      <c r="DJ44" s="171"/>
      <c r="DK44" s="89"/>
      <c r="DL44" s="90" t="str">
        <f t="shared" si="43"/>
        <v/>
      </c>
      <c r="DM44" s="172"/>
      <c r="DN44" s="154" t="str">
        <f t="shared" si="44"/>
        <v>NO BID</v>
      </c>
      <c r="DO44" s="171"/>
      <c r="DP44" s="89"/>
      <c r="DQ44" s="90" t="str">
        <f t="shared" si="45"/>
        <v/>
      </c>
      <c r="DR44" s="172"/>
      <c r="DS44" s="154" t="str">
        <f t="shared" si="46"/>
        <v>NO BID</v>
      </c>
      <c r="DT44" s="171"/>
      <c r="DU44" s="89"/>
      <c r="DV44" s="90" t="str">
        <f t="shared" si="47"/>
        <v/>
      </c>
      <c r="DW44" s="172"/>
      <c r="DX44" s="154" t="str">
        <f t="shared" si="48"/>
        <v>NO BID</v>
      </c>
      <c r="DY44" s="171"/>
      <c r="DZ44" s="89"/>
      <c r="EA44" s="90" t="str">
        <f t="shared" si="49"/>
        <v/>
      </c>
      <c r="EB44" s="172"/>
      <c r="EC44" s="154" t="str">
        <f t="shared" si="50"/>
        <v>NO BID</v>
      </c>
      <c r="ED44" s="171"/>
      <c r="EE44" s="89"/>
      <c r="EF44" s="90" t="str">
        <f t="shared" si="51"/>
        <v/>
      </c>
      <c r="EG44" s="172"/>
      <c r="EH44" s="154" t="str">
        <f t="shared" si="52"/>
        <v>NO BID</v>
      </c>
      <c r="EI44" s="171"/>
      <c r="EJ44" s="89"/>
      <c r="EK44" s="90" t="str">
        <f t="shared" si="53"/>
        <v/>
      </c>
      <c r="EL44" s="172"/>
      <c r="EM44" s="154" t="str">
        <f t="shared" si="54"/>
        <v>NO BID</v>
      </c>
      <c r="EN44" s="171"/>
      <c r="EO44" s="89"/>
      <c r="EP44" s="90" t="str">
        <f t="shared" si="55"/>
        <v/>
      </c>
      <c r="EQ44" s="172"/>
      <c r="ER44" s="154" t="str">
        <f t="shared" si="56"/>
        <v>NO BID</v>
      </c>
      <c r="ES44" s="171"/>
      <c r="ET44" s="89"/>
      <c r="EU44" s="90" t="str">
        <f t="shared" si="57"/>
        <v/>
      </c>
      <c r="EV44" s="172"/>
      <c r="EW44" s="154" t="str">
        <f t="shared" si="58"/>
        <v>NO BID</v>
      </c>
      <c r="EX44" s="171"/>
      <c r="EY44" s="89"/>
      <c r="EZ44" s="90" t="str">
        <f t="shared" si="59"/>
        <v/>
      </c>
      <c r="FA44" s="172"/>
      <c r="FB44" s="154" t="str">
        <f t="shared" si="60"/>
        <v>NO BID</v>
      </c>
      <c r="FC44" s="171"/>
      <c r="FD44" s="89"/>
      <c r="FE44" s="90" t="str">
        <f t="shared" si="61"/>
        <v/>
      </c>
      <c r="FF44" s="172"/>
      <c r="FG44" s="154" t="str">
        <f t="shared" si="62"/>
        <v>NO BID</v>
      </c>
      <c r="FH44" s="171"/>
      <c r="FI44" s="89"/>
      <c r="FJ44" s="90" t="str">
        <f t="shared" si="63"/>
        <v/>
      </c>
      <c r="FK44" s="172"/>
      <c r="FL44" s="154" t="str">
        <f t="shared" si="64"/>
        <v>NO BID</v>
      </c>
      <c r="FM44" s="171"/>
      <c r="FN44" s="89"/>
      <c r="FO44" s="90" t="str">
        <f t="shared" si="65"/>
        <v/>
      </c>
      <c r="FP44" s="172"/>
      <c r="FQ44" s="154" t="str">
        <f t="shared" si="66"/>
        <v>NO BID</v>
      </c>
      <c r="FR44" s="174"/>
      <c r="FS44" s="91">
        <v>11.49</v>
      </c>
      <c r="FT44" s="92">
        <f t="shared" si="67"/>
        <v>57.45</v>
      </c>
      <c r="FU44" s="175">
        <f t="shared" si="68"/>
        <v>0</v>
      </c>
      <c r="FV44" s="93" t="str">
        <f t="shared" si="69"/>
        <v/>
      </c>
      <c r="FW44" s="94">
        <f t="shared" si="70"/>
        <v>57.45</v>
      </c>
      <c r="FX44" s="95">
        <f t="shared" si="71"/>
        <v>0</v>
      </c>
      <c r="FY44" s="129" t="str">
        <f t="shared" si="72"/>
        <v>NOT AWARDED</v>
      </c>
      <c r="FZ44" s="130">
        <f t="shared" si="73"/>
        <v>0</v>
      </c>
      <c r="GA44" s="129" t="str">
        <f t="shared" si="74"/>
        <v>VENDOR 09</v>
      </c>
      <c r="GB44" s="176"/>
      <c r="GC44" s="177"/>
      <c r="GD44" s="96"/>
      <c r="GE44" s="97"/>
    </row>
    <row r="45" spans="1:187" ht="30" customHeight="1" thickTop="1" thickBot="1" x14ac:dyDescent="0.4">
      <c r="A45" s="141">
        <v>41</v>
      </c>
      <c r="B45" s="194">
        <v>5</v>
      </c>
      <c r="C45" s="164">
        <v>9780063299306</v>
      </c>
      <c r="D45" s="165" t="s">
        <v>143</v>
      </c>
      <c r="E45" s="165" t="s">
        <v>851</v>
      </c>
      <c r="F45" s="165" t="s">
        <v>1479</v>
      </c>
      <c r="G45" s="166" t="s">
        <v>1414</v>
      </c>
      <c r="H45" s="166" t="s">
        <v>1425</v>
      </c>
      <c r="I45" s="167"/>
      <c r="J45" s="229">
        <f t="shared" si="75"/>
        <v>5</v>
      </c>
      <c r="K45" s="228"/>
      <c r="L45" s="99" t="str">
        <f t="shared" si="0"/>
        <v/>
      </c>
      <c r="M45" s="241"/>
      <c r="N45" s="179"/>
      <c r="O45" s="169" t="str">
        <f t="shared" si="1"/>
        <v>VENDOR 09</v>
      </c>
      <c r="P45" s="149">
        <v>241363</v>
      </c>
      <c r="Q45" s="149">
        <f t="shared" si="2"/>
        <v>0</v>
      </c>
      <c r="R45" s="170" t="str">
        <f t="shared" si="3"/>
        <v xml:space="preserve">, </v>
      </c>
      <c r="S45" s="170" t="str">
        <f t="shared" si="4"/>
        <v>NO BID</v>
      </c>
      <c r="T45" s="87">
        <f t="shared" si="5"/>
        <v>0</v>
      </c>
      <c r="U45" s="88" t="str">
        <f t="shared" si="6"/>
        <v>NOT AWARDED</v>
      </c>
      <c r="V45" s="167"/>
      <c r="W45" s="171"/>
      <c r="X45" s="89"/>
      <c r="Y45" s="90"/>
      <c r="Z45" s="172" t="str">
        <f t="shared" si="7"/>
        <v/>
      </c>
      <c r="AA45" s="154" t="str">
        <f t="shared" si="8"/>
        <v>NO BID</v>
      </c>
      <c r="AB45" s="171"/>
      <c r="AC45" s="89"/>
      <c r="AD45" s="90"/>
      <c r="AE45" s="172" t="str">
        <f t="shared" si="9"/>
        <v/>
      </c>
      <c r="AF45" s="154" t="str">
        <f t="shared" si="10"/>
        <v>NO BID</v>
      </c>
      <c r="AG45" s="171"/>
      <c r="AH45" s="89"/>
      <c r="AI45" s="90"/>
      <c r="AJ45" s="172" t="str">
        <f t="shared" si="11"/>
        <v/>
      </c>
      <c r="AK45" s="154" t="str">
        <f t="shared" si="12"/>
        <v>NO BID</v>
      </c>
      <c r="AL45" s="171"/>
      <c r="AM45" s="89"/>
      <c r="AN45" s="90"/>
      <c r="AO45" s="172" t="str">
        <f t="shared" si="13"/>
        <v/>
      </c>
      <c r="AP45" s="154" t="str">
        <f t="shared" si="14"/>
        <v>NO BID</v>
      </c>
      <c r="AQ45" s="171"/>
      <c r="AR45" s="89"/>
      <c r="AS45" s="90"/>
      <c r="AT45" s="172" t="str">
        <f t="shared" si="15"/>
        <v/>
      </c>
      <c r="AU45" s="154" t="str">
        <f t="shared" si="16"/>
        <v>NO BID</v>
      </c>
      <c r="AV45" s="171"/>
      <c r="AW45" s="89"/>
      <c r="AX45" s="90"/>
      <c r="AY45" s="172" t="str">
        <f t="shared" si="17"/>
        <v/>
      </c>
      <c r="AZ45" s="154" t="str">
        <f t="shared" si="18"/>
        <v>NO BID</v>
      </c>
      <c r="BA45" s="171"/>
      <c r="BB45" s="89"/>
      <c r="BC45" s="90"/>
      <c r="BD45" s="172" t="str">
        <f t="shared" si="19"/>
        <v/>
      </c>
      <c r="BE45" s="154" t="str">
        <f>IF($B45=0,"",IF(ISNUMBER(BB45),"","NO BID"))</f>
        <v>NO BID</v>
      </c>
      <c r="BF45" s="171"/>
      <c r="BG45" s="89"/>
      <c r="BH45" s="90"/>
      <c r="BI45" s="172" t="str">
        <f t="shared" si="21"/>
        <v/>
      </c>
      <c r="BJ45" s="154" t="str">
        <f t="shared" si="22"/>
        <v>NO BID</v>
      </c>
      <c r="BK45" s="171"/>
      <c r="BL45" s="89"/>
      <c r="BM45" s="90"/>
      <c r="BN45" s="172" t="str">
        <f t="shared" si="23"/>
        <v/>
      </c>
      <c r="BO45" s="154" t="str">
        <f t="shared" si="24"/>
        <v>NO BID</v>
      </c>
      <c r="BP45" s="178"/>
      <c r="BQ45" s="171"/>
      <c r="BR45" s="89"/>
      <c r="BS45" s="90" t="str">
        <f t="shared" si="25"/>
        <v/>
      </c>
      <c r="BT45" s="172"/>
      <c r="BU45" s="154" t="str">
        <f t="shared" si="26"/>
        <v>NO BID</v>
      </c>
      <c r="BV45" s="171"/>
      <c r="BW45" s="89"/>
      <c r="BX45" s="90" t="str">
        <f t="shared" si="27"/>
        <v/>
      </c>
      <c r="BY45" s="172"/>
      <c r="BZ45" s="154" t="str">
        <f t="shared" si="28"/>
        <v>NO BID</v>
      </c>
      <c r="CA45" s="171"/>
      <c r="CB45" s="89"/>
      <c r="CC45" s="90" t="str">
        <f t="shared" si="29"/>
        <v/>
      </c>
      <c r="CD45" s="172"/>
      <c r="CE45" s="154" t="str">
        <f t="shared" si="30"/>
        <v>NO BID</v>
      </c>
      <c r="CF45" s="171"/>
      <c r="CG45" s="89"/>
      <c r="CH45" s="90" t="str">
        <f t="shared" si="31"/>
        <v/>
      </c>
      <c r="CI45" s="172"/>
      <c r="CJ45" s="154" t="str">
        <f t="shared" si="32"/>
        <v>NO BID</v>
      </c>
      <c r="CK45" s="171"/>
      <c r="CL45" s="89"/>
      <c r="CM45" s="90" t="str">
        <f t="shared" si="33"/>
        <v/>
      </c>
      <c r="CN45" s="172"/>
      <c r="CO45" s="154" t="str">
        <f t="shared" si="34"/>
        <v>NO BID</v>
      </c>
      <c r="CP45" s="171"/>
      <c r="CQ45" s="89"/>
      <c r="CR45" s="90" t="str">
        <f t="shared" si="35"/>
        <v/>
      </c>
      <c r="CS45" s="172"/>
      <c r="CT45" s="154" t="str">
        <f t="shared" si="36"/>
        <v>NO BID</v>
      </c>
      <c r="CU45" s="171"/>
      <c r="CV45" s="89"/>
      <c r="CW45" s="90" t="str">
        <f t="shared" si="37"/>
        <v/>
      </c>
      <c r="CX45" s="172"/>
      <c r="CY45" s="154" t="str">
        <f t="shared" si="38"/>
        <v>NO BID</v>
      </c>
      <c r="CZ45" s="171"/>
      <c r="DA45" s="89"/>
      <c r="DB45" s="90" t="str">
        <f t="shared" si="39"/>
        <v/>
      </c>
      <c r="DC45" s="172"/>
      <c r="DD45" s="154" t="str">
        <f t="shared" si="40"/>
        <v>NO BID</v>
      </c>
      <c r="DE45" s="171"/>
      <c r="DF45" s="89"/>
      <c r="DG45" s="90" t="str">
        <f t="shared" si="41"/>
        <v/>
      </c>
      <c r="DH45" s="172"/>
      <c r="DI45" s="154" t="str">
        <f t="shared" si="42"/>
        <v>NO BID</v>
      </c>
      <c r="DJ45" s="171"/>
      <c r="DK45" s="89"/>
      <c r="DL45" s="90" t="str">
        <f t="shared" si="43"/>
        <v/>
      </c>
      <c r="DM45" s="172"/>
      <c r="DN45" s="154" t="str">
        <f t="shared" si="44"/>
        <v>NO BID</v>
      </c>
      <c r="DO45" s="171"/>
      <c r="DP45" s="89"/>
      <c r="DQ45" s="90" t="str">
        <f t="shared" si="45"/>
        <v/>
      </c>
      <c r="DR45" s="172"/>
      <c r="DS45" s="154" t="str">
        <f t="shared" si="46"/>
        <v>NO BID</v>
      </c>
      <c r="DT45" s="171"/>
      <c r="DU45" s="89"/>
      <c r="DV45" s="90" t="str">
        <f t="shared" si="47"/>
        <v/>
      </c>
      <c r="DW45" s="172"/>
      <c r="DX45" s="154" t="str">
        <f t="shared" si="48"/>
        <v>NO BID</v>
      </c>
      <c r="DY45" s="171"/>
      <c r="DZ45" s="89"/>
      <c r="EA45" s="90" t="str">
        <f t="shared" si="49"/>
        <v/>
      </c>
      <c r="EB45" s="172"/>
      <c r="EC45" s="154" t="str">
        <f t="shared" si="50"/>
        <v>NO BID</v>
      </c>
      <c r="ED45" s="171"/>
      <c r="EE45" s="89"/>
      <c r="EF45" s="90" t="str">
        <f t="shared" si="51"/>
        <v/>
      </c>
      <c r="EG45" s="172"/>
      <c r="EH45" s="154" t="str">
        <f t="shared" si="52"/>
        <v>NO BID</v>
      </c>
      <c r="EI45" s="171"/>
      <c r="EJ45" s="89"/>
      <c r="EK45" s="90" t="str">
        <f t="shared" si="53"/>
        <v/>
      </c>
      <c r="EL45" s="172"/>
      <c r="EM45" s="154" t="str">
        <f t="shared" si="54"/>
        <v>NO BID</v>
      </c>
      <c r="EN45" s="171"/>
      <c r="EO45" s="89"/>
      <c r="EP45" s="90" t="str">
        <f t="shared" si="55"/>
        <v/>
      </c>
      <c r="EQ45" s="172"/>
      <c r="ER45" s="154" t="str">
        <f t="shared" si="56"/>
        <v>NO BID</v>
      </c>
      <c r="ES45" s="171"/>
      <c r="ET45" s="89"/>
      <c r="EU45" s="90" t="str">
        <f t="shared" si="57"/>
        <v/>
      </c>
      <c r="EV45" s="172"/>
      <c r="EW45" s="154" t="str">
        <f t="shared" si="58"/>
        <v>NO BID</v>
      </c>
      <c r="EX45" s="171"/>
      <c r="EY45" s="89"/>
      <c r="EZ45" s="90" t="str">
        <f t="shared" si="59"/>
        <v/>
      </c>
      <c r="FA45" s="172"/>
      <c r="FB45" s="154" t="str">
        <f t="shared" si="60"/>
        <v>NO BID</v>
      </c>
      <c r="FC45" s="171"/>
      <c r="FD45" s="89"/>
      <c r="FE45" s="90" t="str">
        <f t="shared" si="61"/>
        <v/>
      </c>
      <c r="FF45" s="172"/>
      <c r="FG45" s="154" t="str">
        <f t="shared" si="62"/>
        <v>NO BID</v>
      </c>
      <c r="FH45" s="171"/>
      <c r="FI45" s="89"/>
      <c r="FJ45" s="90" t="str">
        <f t="shared" si="63"/>
        <v/>
      </c>
      <c r="FK45" s="172"/>
      <c r="FL45" s="154" t="str">
        <f t="shared" si="64"/>
        <v>NO BID</v>
      </c>
      <c r="FM45" s="171"/>
      <c r="FN45" s="89"/>
      <c r="FO45" s="90" t="str">
        <f t="shared" si="65"/>
        <v/>
      </c>
      <c r="FP45" s="172"/>
      <c r="FQ45" s="154" t="str">
        <f t="shared" si="66"/>
        <v>NO BID</v>
      </c>
      <c r="FR45" s="167"/>
      <c r="FS45" s="91">
        <v>19.190000000000001</v>
      </c>
      <c r="FT45" s="92">
        <f t="shared" si="67"/>
        <v>95.95</v>
      </c>
      <c r="FU45" s="175">
        <f t="shared" si="68"/>
        <v>0</v>
      </c>
      <c r="FV45" s="93" t="str">
        <f t="shared" si="69"/>
        <v/>
      </c>
      <c r="FW45" s="94">
        <f t="shared" si="70"/>
        <v>95.95</v>
      </c>
      <c r="FX45" s="95">
        <f t="shared" si="71"/>
        <v>0</v>
      </c>
      <c r="FY45" s="129" t="str">
        <f t="shared" si="72"/>
        <v>NOT AWARDED</v>
      </c>
      <c r="FZ45" s="130">
        <f t="shared" si="73"/>
        <v>0</v>
      </c>
      <c r="GA45" s="129" t="str">
        <f t="shared" si="74"/>
        <v>VENDOR 09</v>
      </c>
      <c r="GB45" s="176"/>
      <c r="GC45" s="177"/>
      <c r="GD45" s="96"/>
      <c r="GE45" s="97"/>
    </row>
    <row r="46" spans="1:187" ht="30" customHeight="1" thickTop="1" thickBot="1" x14ac:dyDescent="0.4">
      <c r="A46" s="162">
        <v>42</v>
      </c>
      <c r="B46" s="192">
        <v>5</v>
      </c>
      <c r="C46" s="181">
        <v>9781250806024</v>
      </c>
      <c r="D46" s="182" t="s">
        <v>145</v>
      </c>
      <c r="E46" s="182" t="s">
        <v>853</v>
      </c>
      <c r="F46" s="182" t="s">
        <v>1479</v>
      </c>
      <c r="G46" s="183" t="s">
        <v>1414</v>
      </c>
      <c r="H46" s="183" t="s">
        <v>1417</v>
      </c>
      <c r="I46" s="167"/>
      <c r="J46" s="230">
        <f t="shared" si="75"/>
        <v>5</v>
      </c>
      <c r="K46" s="231"/>
      <c r="L46" s="99" t="str">
        <f t="shared" si="0"/>
        <v/>
      </c>
      <c r="M46" s="242"/>
      <c r="N46" s="179"/>
      <c r="O46" s="184" t="str">
        <f t="shared" si="1"/>
        <v>VENDOR 09</v>
      </c>
      <c r="P46" s="149">
        <v>241360</v>
      </c>
      <c r="Q46" s="149">
        <f t="shared" si="2"/>
        <v>0</v>
      </c>
      <c r="R46" s="185" t="str">
        <f t="shared" si="3"/>
        <v xml:space="preserve">, </v>
      </c>
      <c r="S46" s="185" t="str">
        <f t="shared" si="4"/>
        <v>NO BID</v>
      </c>
      <c r="T46" s="111">
        <f t="shared" si="5"/>
        <v>0</v>
      </c>
      <c r="U46" s="112" t="str">
        <f t="shared" si="6"/>
        <v>NOT AWARDED</v>
      </c>
      <c r="V46" s="186"/>
      <c r="W46" s="187"/>
      <c r="X46" s="113"/>
      <c r="Y46" s="114"/>
      <c r="Z46" s="188" t="str">
        <f t="shared" si="7"/>
        <v/>
      </c>
      <c r="AA46" s="154" t="str">
        <f t="shared" si="8"/>
        <v>NO BID</v>
      </c>
      <c r="AB46" s="187"/>
      <c r="AC46" s="113"/>
      <c r="AD46" s="114"/>
      <c r="AE46" s="188" t="str">
        <f t="shared" si="9"/>
        <v/>
      </c>
      <c r="AF46" s="154" t="str">
        <f t="shared" si="10"/>
        <v>NO BID</v>
      </c>
      <c r="AG46" s="187"/>
      <c r="AH46" s="113"/>
      <c r="AI46" s="114"/>
      <c r="AJ46" s="188" t="str">
        <f t="shared" si="11"/>
        <v/>
      </c>
      <c r="AK46" s="154" t="str">
        <f t="shared" si="12"/>
        <v>NO BID</v>
      </c>
      <c r="AL46" s="187"/>
      <c r="AM46" s="113"/>
      <c r="AN46" s="114"/>
      <c r="AO46" s="188" t="str">
        <f t="shared" si="13"/>
        <v/>
      </c>
      <c r="AP46" s="154" t="str">
        <f t="shared" si="14"/>
        <v>NO BID</v>
      </c>
      <c r="AQ46" s="187"/>
      <c r="AR46" s="113"/>
      <c r="AS46" s="114"/>
      <c r="AT46" s="188" t="str">
        <f t="shared" si="15"/>
        <v/>
      </c>
      <c r="AU46" s="154" t="str">
        <f t="shared" si="16"/>
        <v>NO BID</v>
      </c>
      <c r="AV46" s="187"/>
      <c r="AW46" s="113"/>
      <c r="AX46" s="114"/>
      <c r="AY46" s="188" t="str">
        <f t="shared" si="17"/>
        <v/>
      </c>
      <c r="AZ46" s="154" t="str">
        <f t="shared" si="18"/>
        <v>NO BID</v>
      </c>
      <c r="BA46" s="187"/>
      <c r="BB46" s="113"/>
      <c r="BC46" s="114"/>
      <c r="BD46" s="188" t="str">
        <f t="shared" si="19"/>
        <v/>
      </c>
      <c r="BE46" s="189" t="s">
        <v>77</v>
      </c>
      <c r="BF46" s="187"/>
      <c r="BG46" s="113"/>
      <c r="BH46" s="114"/>
      <c r="BI46" s="188" t="str">
        <f t="shared" si="21"/>
        <v/>
      </c>
      <c r="BJ46" s="189" t="str">
        <f t="shared" si="22"/>
        <v>NO BID</v>
      </c>
      <c r="BK46" s="187"/>
      <c r="BL46" s="113"/>
      <c r="BM46" s="114"/>
      <c r="BN46" s="188" t="str">
        <f t="shared" si="23"/>
        <v/>
      </c>
      <c r="BO46" s="154" t="str">
        <f t="shared" si="24"/>
        <v>NO BID</v>
      </c>
      <c r="BP46" s="193"/>
      <c r="BQ46" s="187"/>
      <c r="BR46" s="113"/>
      <c r="BS46" s="114" t="str">
        <f t="shared" si="25"/>
        <v/>
      </c>
      <c r="BT46" s="188"/>
      <c r="BU46" s="189" t="str">
        <f t="shared" si="26"/>
        <v>NO BID</v>
      </c>
      <c r="BV46" s="187"/>
      <c r="BW46" s="113"/>
      <c r="BX46" s="114" t="str">
        <f t="shared" si="27"/>
        <v/>
      </c>
      <c r="BY46" s="188"/>
      <c r="BZ46" s="189" t="str">
        <f t="shared" si="28"/>
        <v>NO BID</v>
      </c>
      <c r="CA46" s="187"/>
      <c r="CB46" s="113"/>
      <c r="CC46" s="114" t="str">
        <f t="shared" si="29"/>
        <v/>
      </c>
      <c r="CD46" s="188"/>
      <c r="CE46" s="189" t="str">
        <f t="shared" si="30"/>
        <v>NO BID</v>
      </c>
      <c r="CF46" s="187"/>
      <c r="CG46" s="113"/>
      <c r="CH46" s="114" t="str">
        <f t="shared" si="31"/>
        <v/>
      </c>
      <c r="CI46" s="188"/>
      <c r="CJ46" s="189" t="str">
        <f t="shared" si="32"/>
        <v>NO BID</v>
      </c>
      <c r="CK46" s="187"/>
      <c r="CL46" s="113"/>
      <c r="CM46" s="114" t="str">
        <f t="shared" si="33"/>
        <v/>
      </c>
      <c r="CN46" s="188"/>
      <c r="CO46" s="189" t="str">
        <f t="shared" si="34"/>
        <v>NO BID</v>
      </c>
      <c r="CP46" s="187"/>
      <c r="CQ46" s="113"/>
      <c r="CR46" s="114" t="str">
        <f t="shared" si="35"/>
        <v/>
      </c>
      <c r="CS46" s="188"/>
      <c r="CT46" s="189" t="str">
        <f t="shared" si="36"/>
        <v>NO BID</v>
      </c>
      <c r="CU46" s="187"/>
      <c r="CV46" s="113"/>
      <c r="CW46" s="114" t="str">
        <f t="shared" si="37"/>
        <v/>
      </c>
      <c r="CX46" s="188"/>
      <c r="CY46" s="189" t="str">
        <f t="shared" si="38"/>
        <v>NO BID</v>
      </c>
      <c r="CZ46" s="187"/>
      <c r="DA46" s="113"/>
      <c r="DB46" s="114" t="str">
        <f t="shared" si="39"/>
        <v/>
      </c>
      <c r="DC46" s="188"/>
      <c r="DD46" s="189" t="str">
        <f t="shared" si="40"/>
        <v>NO BID</v>
      </c>
      <c r="DE46" s="187"/>
      <c r="DF46" s="113"/>
      <c r="DG46" s="114" t="str">
        <f t="shared" si="41"/>
        <v/>
      </c>
      <c r="DH46" s="188"/>
      <c r="DI46" s="189" t="str">
        <f t="shared" si="42"/>
        <v>NO BID</v>
      </c>
      <c r="DJ46" s="187"/>
      <c r="DK46" s="113"/>
      <c r="DL46" s="114" t="str">
        <f t="shared" si="43"/>
        <v/>
      </c>
      <c r="DM46" s="188"/>
      <c r="DN46" s="189" t="str">
        <f t="shared" si="44"/>
        <v>NO BID</v>
      </c>
      <c r="DO46" s="187"/>
      <c r="DP46" s="113"/>
      <c r="DQ46" s="114" t="str">
        <f t="shared" si="45"/>
        <v/>
      </c>
      <c r="DR46" s="188"/>
      <c r="DS46" s="189" t="str">
        <f t="shared" si="46"/>
        <v>NO BID</v>
      </c>
      <c r="DT46" s="187"/>
      <c r="DU46" s="113"/>
      <c r="DV46" s="114" t="str">
        <f t="shared" si="47"/>
        <v/>
      </c>
      <c r="DW46" s="188"/>
      <c r="DX46" s="189" t="str">
        <f t="shared" si="48"/>
        <v>NO BID</v>
      </c>
      <c r="DY46" s="187"/>
      <c r="DZ46" s="113"/>
      <c r="EA46" s="114" t="str">
        <f t="shared" si="49"/>
        <v/>
      </c>
      <c r="EB46" s="188"/>
      <c r="EC46" s="189" t="str">
        <f t="shared" si="50"/>
        <v>NO BID</v>
      </c>
      <c r="ED46" s="187"/>
      <c r="EE46" s="113"/>
      <c r="EF46" s="114" t="str">
        <f t="shared" si="51"/>
        <v/>
      </c>
      <c r="EG46" s="188"/>
      <c r="EH46" s="189" t="str">
        <f t="shared" si="52"/>
        <v>NO BID</v>
      </c>
      <c r="EI46" s="187"/>
      <c r="EJ46" s="113"/>
      <c r="EK46" s="114" t="str">
        <f t="shared" si="53"/>
        <v/>
      </c>
      <c r="EL46" s="188"/>
      <c r="EM46" s="189" t="str">
        <f t="shared" si="54"/>
        <v>NO BID</v>
      </c>
      <c r="EN46" s="187"/>
      <c r="EO46" s="113"/>
      <c r="EP46" s="114" t="str">
        <f t="shared" si="55"/>
        <v/>
      </c>
      <c r="EQ46" s="188"/>
      <c r="ER46" s="189" t="str">
        <f t="shared" si="56"/>
        <v>NO BID</v>
      </c>
      <c r="ES46" s="187"/>
      <c r="ET46" s="113"/>
      <c r="EU46" s="114" t="str">
        <f t="shared" si="57"/>
        <v/>
      </c>
      <c r="EV46" s="188"/>
      <c r="EW46" s="189" t="str">
        <f t="shared" si="58"/>
        <v>NO BID</v>
      </c>
      <c r="EX46" s="187"/>
      <c r="EY46" s="113"/>
      <c r="EZ46" s="114" t="str">
        <f t="shared" si="59"/>
        <v/>
      </c>
      <c r="FA46" s="188"/>
      <c r="FB46" s="189" t="str">
        <f t="shared" si="60"/>
        <v>NO BID</v>
      </c>
      <c r="FC46" s="187"/>
      <c r="FD46" s="113"/>
      <c r="FE46" s="114" t="str">
        <f t="shared" si="61"/>
        <v/>
      </c>
      <c r="FF46" s="188"/>
      <c r="FG46" s="189" t="str">
        <f t="shared" si="62"/>
        <v>NO BID</v>
      </c>
      <c r="FH46" s="187"/>
      <c r="FI46" s="113"/>
      <c r="FJ46" s="114" t="str">
        <f t="shared" si="63"/>
        <v/>
      </c>
      <c r="FK46" s="188"/>
      <c r="FL46" s="189" t="str">
        <f t="shared" si="64"/>
        <v>NO BID</v>
      </c>
      <c r="FM46" s="187"/>
      <c r="FN46" s="113"/>
      <c r="FO46" s="114" t="str">
        <f t="shared" si="65"/>
        <v/>
      </c>
      <c r="FP46" s="188"/>
      <c r="FQ46" s="189" t="str">
        <f t="shared" si="66"/>
        <v>NO BID</v>
      </c>
      <c r="FR46" s="191"/>
      <c r="FS46" s="91">
        <v>12.49</v>
      </c>
      <c r="FT46" s="92">
        <f t="shared" si="67"/>
        <v>62.45</v>
      </c>
      <c r="FU46" s="175">
        <f t="shared" si="68"/>
        <v>0</v>
      </c>
      <c r="FV46" s="93" t="str">
        <f t="shared" si="69"/>
        <v/>
      </c>
      <c r="FW46" s="94">
        <f t="shared" si="70"/>
        <v>62.45</v>
      </c>
      <c r="FX46" s="95">
        <f t="shared" si="71"/>
        <v>0</v>
      </c>
      <c r="FY46" s="129" t="str">
        <f t="shared" si="72"/>
        <v>NOT AWARDED</v>
      </c>
      <c r="FZ46" s="130">
        <f t="shared" si="73"/>
        <v>0</v>
      </c>
      <c r="GA46" s="129" t="str">
        <f t="shared" si="74"/>
        <v>VENDOR 09</v>
      </c>
      <c r="GB46" s="176"/>
      <c r="GC46" s="177"/>
      <c r="GD46" s="96"/>
      <c r="GE46" s="97"/>
    </row>
    <row r="47" spans="1:187" ht="30" customHeight="1" thickTop="1" thickBot="1" x14ac:dyDescent="0.4">
      <c r="A47" s="162">
        <v>43</v>
      </c>
      <c r="B47" s="192">
        <v>5</v>
      </c>
      <c r="C47" s="181">
        <v>9781250868091</v>
      </c>
      <c r="D47" s="182" t="s">
        <v>146</v>
      </c>
      <c r="E47" s="182" t="s">
        <v>854</v>
      </c>
      <c r="F47" s="182" t="s">
        <v>1479</v>
      </c>
      <c r="G47" s="183" t="s">
        <v>1414</v>
      </c>
      <c r="H47" s="183" t="s">
        <v>1425</v>
      </c>
      <c r="I47" s="167"/>
      <c r="J47" s="230">
        <f t="shared" si="75"/>
        <v>5</v>
      </c>
      <c r="K47" s="231"/>
      <c r="L47" s="99" t="str">
        <f t="shared" si="0"/>
        <v/>
      </c>
      <c r="M47" s="242"/>
      <c r="N47" s="168"/>
      <c r="O47" s="184" t="str">
        <f t="shared" si="1"/>
        <v>VENDOR 09</v>
      </c>
      <c r="P47" s="149">
        <v>241360</v>
      </c>
      <c r="Q47" s="149">
        <f t="shared" si="2"/>
        <v>0</v>
      </c>
      <c r="R47" s="185" t="str">
        <f t="shared" si="3"/>
        <v xml:space="preserve">, </v>
      </c>
      <c r="S47" s="185" t="str">
        <f t="shared" si="4"/>
        <v>NO BID</v>
      </c>
      <c r="T47" s="111">
        <f t="shared" si="5"/>
        <v>0</v>
      </c>
      <c r="U47" s="112" t="str">
        <f t="shared" si="6"/>
        <v>NOT AWARDED</v>
      </c>
      <c r="V47" s="167"/>
      <c r="W47" s="187"/>
      <c r="X47" s="113"/>
      <c r="Y47" s="114"/>
      <c r="Z47" s="188" t="str">
        <f t="shared" si="7"/>
        <v/>
      </c>
      <c r="AA47" s="154" t="str">
        <f t="shared" si="8"/>
        <v>NO BID</v>
      </c>
      <c r="AB47" s="187"/>
      <c r="AC47" s="113"/>
      <c r="AD47" s="114"/>
      <c r="AE47" s="188" t="str">
        <f t="shared" si="9"/>
        <v/>
      </c>
      <c r="AF47" s="154" t="str">
        <f t="shared" si="10"/>
        <v>NO BID</v>
      </c>
      <c r="AG47" s="187"/>
      <c r="AH47" s="113"/>
      <c r="AI47" s="114"/>
      <c r="AJ47" s="188" t="str">
        <f t="shared" si="11"/>
        <v/>
      </c>
      <c r="AK47" s="154" t="str">
        <f t="shared" si="12"/>
        <v>NO BID</v>
      </c>
      <c r="AL47" s="187"/>
      <c r="AM47" s="113"/>
      <c r="AN47" s="114"/>
      <c r="AO47" s="188" t="str">
        <f t="shared" si="13"/>
        <v/>
      </c>
      <c r="AP47" s="154" t="str">
        <f t="shared" si="14"/>
        <v>NO BID</v>
      </c>
      <c r="AQ47" s="187"/>
      <c r="AR47" s="113"/>
      <c r="AS47" s="114"/>
      <c r="AT47" s="188" t="str">
        <f t="shared" si="15"/>
        <v/>
      </c>
      <c r="AU47" s="154" t="str">
        <f t="shared" si="16"/>
        <v>NO BID</v>
      </c>
      <c r="AV47" s="187"/>
      <c r="AW47" s="113"/>
      <c r="AX47" s="114"/>
      <c r="AY47" s="188" t="str">
        <f t="shared" si="17"/>
        <v/>
      </c>
      <c r="AZ47" s="154" t="str">
        <f t="shared" si="18"/>
        <v>NO BID</v>
      </c>
      <c r="BA47" s="187"/>
      <c r="BB47" s="113"/>
      <c r="BC47" s="114"/>
      <c r="BD47" s="188" t="str">
        <f t="shared" si="19"/>
        <v/>
      </c>
      <c r="BE47" s="189" t="str">
        <f>IF($B47=0,"",IF(ISNUMBER(BB47),"","NO BID"))</f>
        <v>NO BID</v>
      </c>
      <c r="BF47" s="187"/>
      <c r="BG47" s="113"/>
      <c r="BH47" s="114"/>
      <c r="BI47" s="188" t="str">
        <f t="shared" si="21"/>
        <v/>
      </c>
      <c r="BJ47" s="189" t="str">
        <f t="shared" si="22"/>
        <v>NO BID</v>
      </c>
      <c r="BK47" s="187"/>
      <c r="BL47" s="113"/>
      <c r="BM47" s="114"/>
      <c r="BN47" s="188" t="str">
        <f t="shared" si="23"/>
        <v/>
      </c>
      <c r="BO47" s="154" t="str">
        <f t="shared" si="24"/>
        <v>NO BID</v>
      </c>
      <c r="BP47" s="193"/>
      <c r="BQ47" s="187"/>
      <c r="BR47" s="113"/>
      <c r="BS47" s="114" t="str">
        <f t="shared" si="25"/>
        <v/>
      </c>
      <c r="BT47" s="188"/>
      <c r="BU47" s="189" t="str">
        <f t="shared" si="26"/>
        <v>NO BID</v>
      </c>
      <c r="BV47" s="187"/>
      <c r="BW47" s="113"/>
      <c r="BX47" s="114" t="str">
        <f t="shared" si="27"/>
        <v/>
      </c>
      <c r="BY47" s="188"/>
      <c r="BZ47" s="189" t="str">
        <f t="shared" si="28"/>
        <v>NO BID</v>
      </c>
      <c r="CA47" s="187"/>
      <c r="CB47" s="113"/>
      <c r="CC47" s="114" t="str">
        <f t="shared" si="29"/>
        <v/>
      </c>
      <c r="CD47" s="188"/>
      <c r="CE47" s="189" t="str">
        <f t="shared" si="30"/>
        <v>NO BID</v>
      </c>
      <c r="CF47" s="187"/>
      <c r="CG47" s="113"/>
      <c r="CH47" s="114" t="str">
        <f t="shared" si="31"/>
        <v/>
      </c>
      <c r="CI47" s="188"/>
      <c r="CJ47" s="189" t="str">
        <f t="shared" si="32"/>
        <v>NO BID</v>
      </c>
      <c r="CK47" s="187"/>
      <c r="CL47" s="113"/>
      <c r="CM47" s="114" t="str">
        <f t="shared" si="33"/>
        <v/>
      </c>
      <c r="CN47" s="188"/>
      <c r="CO47" s="189" t="str">
        <f t="shared" si="34"/>
        <v>NO BID</v>
      </c>
      <c r="CP47" s="187"/>
      <c r="CQ47" s="113"/>
      <c r="CR47" s="114" t="str">
        <f t="shared" si="35"/>
        <v/>
      </c>
      <c r="CS47" s="188"/>
      <c r="CT47" s="189" t="str">
        <f t="shared" si="36"/>
        <v>NO BID</v>
      </c>
      <c r="CU47" s="187"/>
      <c r="CV47" s="113"/>
      <c r="CW47" s="114" t="str">
        <f t="shared" si="37"/>
        <v/>
      </c>
      <c r="CX47" s="188"/>
      <c r="CY47" s="189" t="str">
        <f t="shared" si="38"/>
        <v>NO BID</v>
      </c>
      <c r="CZ47" s="187"/>
      <c r="DA47" s="113"/>
      <c r="DB47" s="114" t="str">
        <f t="shared" si="39"/>
        <v/>
      </c>
      <c r="DC47" s="188"/>
      <c r="DD47" s="189" t="str">
        <f t="shared" si="40"/>
        <v>NO BID</v>
      </c>
      <c r="DE47" s="187"/>
      <c r="DF47" s="113"/>
      <c r="DG47" s="114" t="str">
        <f t="shared" si="41"/>
        <v/>
      </c>
      <c r="DH47" s="188"/>
      <c r="DI47" s="189" t="str">
        <f t="shared" si="42"/>
        <v>NO BID</v>
      </c>
      <c r="DJ47" s="187"/>
      <c r="DK47" s="113"/>
      <c r="DL47" s="114" t="str">
        <f t="shared" si="43"/>
        <v/>
      </c>
      <c r="DM47" s="188"/>
      <c r="DN47" s="189" t="str">
        <f t="shared" si="44"/>
        <v>NO BID</v>
      </c>
      <c r="DO47" s="187"/>
      <c r="DP47" s="113"/>
      <c r="DQ47" s="114" t="str">
        <f t="shared" si="45"/>
        <v/>
      </c>
      <c r="DR47" s="188"/>
      <c r="DS47" s="189" t="str">
        <f t="shared" si="46"/>
        <v>NO BID</v>
      </c>
      <c r="DT47" s="187"/>
      <c r="DU47" s="113"/>
      <c r="DV47" s="114" t="str">
        <f t="shared" si="47"/>
        <v/>
      </c>
      <c r="DW47" s="188"/>
      <c r="DX47" s="189" t="str">
        <f t="shared" si="48"/>
        <v>NO BID</v>
      </c>
      <c r="DY47" s="187"/>
      <c r="DZ47" s="113"/>
      <c r="EA47" s="114" t="str">
        <f t="shared" si="49"/>
        <v/>
      </c>
      <c r="EB47" s="188"/>
      <c r="EC47" s="189" t="str">
        <f t="shared" si="50"/>
        <v>NO BID</v>
      </c>
      <c r="ED47" s="187"/>
      <c r="EE47" s="113"/>
      <c r="EF47" s="114" t="str">
        <f t="shared" si="51"/>
        <v/>
      </c>
      <c r="EG47" s="188"/>
      <c r="EH47" s="189" t="str">
        <f t="shared" si="52"/>
        <v>NO BID</v>
      </c>
      <c r="EI47" s="187"/>
      <c r="EJ47" s="113"/>
      <c r="EK47" s="114" t="str">
        <f t="shared" si="53"/>
        <v/>
      </c>
      <c r="EL47" s="188"/>
      <c r="EM47" s="189" t="str">
        <f t="shared" si="54"/>
        <v>NO BID</v>
      </c>
      <c r="EN47" s="187"/>
      <c r="EO47" s="113"/>
      <c r="EP47" s="114" t="str">
        <f t="shared" si="55"/>
        <v/>
      </c>
      <c r="EQ47" s="188"/>
      <c r="ER47" s="189" t="str">
        <f t="shared" si="56"/>
        <v>NO BID</v>
      </c>
      <c r="ES47" s="187"/>
      <c r="ET47" s="113"/>
      <c r="EU47" s="114" t="str">
        <f t="shared" si="57"/>
        <v/>
      </c>
      <c r="EV47" s="188"/>
      <c r="EW47" s="189" t="str">
        <f t="shared" si="58"/>
        <v>NO BID</v>
      </c>
      <c r="EX47" s="187"/>
      <c r="EY47" s="113"/>
      <c r="EZ47" s="114" t="str">
        <f t="shared" si="59"/>
        <v/>
      </c>
      <c r="FA47" s="188"/>
      <c r="FB47" s="189" t="str">
        <f t="shared" si="60"/>
        <v>NO BID</v>
      </c>
      <c r="FC47" s="187"/>
      <c r="FD47" s="113"/>
      <c r="FE47" s="114" t="str">
        <f t="shared" si="61"/>
        <v/>
      </c>
      <c r="FF47" s="188"/>
      <c r="FG47" s="189" t="str">
        <f t="shared" si="62"/>
        <v>NO BID</v>
      </c>
      <c r="FH47" s="187"/>
      <c r="FI47" s="113"/>
      <c r="FJ47" s="114" t="str">
        <f t="shared" si="63"/>
        <v/>
      </c>
      <c r="FK47" s="188"/>
      <c r="FL47" s="189" t="str">
        <f t="shared" si="64"/>
        <v>NO BID</v>
      </c>
      <c r="FM47" s="187"/>
      <c r="FN47" s="113"/>
      <c r="FO47" s="114" t="str">
        <f t="shared" si="65"/>
        <v/>
      </c>
      <c r="FP47" s="188"/>
      <c r="FQ47" s="189" t="str">
        <f t="shared" si="66"/>
        <v>NO BID</v>
      </c>
      <c r="FR47" s="174"/>
      <c r="FS47" s="115">
        <v>19.989999999999998</v>
      </c>
      <c r="FT47" s="116">
        <f t="shared" si="67"/>
        <v>99.949999999999989</v>
      </c>
      <c r="FU47" s="175">
        <f t="shared" si="68"/>
        <v>0</v>
      </c>
      <c r="FV47" s="93" t="str">
        <f t="shared" si="69"/>
        <v/>
      </c>
      <c r="FW47" s="94">
        <f t="shared" si="70"/>
        <v>99.949999999999989</v>
      </c>
      <c r="FX47" s="95">
        <f t="shared" si="71"/>
        <v>0</v>
      </c>
      <c r="FY47" s="129" t="str">
        <f t="shared" si="72"/>
        <v>NOT AWARDED</v>
      </c>
      <c r="FZ47" s="130">
        <f t="shared" si="73"/>
        <v>0</v>
      </c>
      <c r="GA47" s="129" t="str">
        <f t="shared" si="74"/>
        <v>VENDOR 09</v>
      </c>
      <c r="GB47" s="176"/>
      <c r="GC47" s="177"/>
      <c r="GD47" s="96"/>
      <c r="GE47" s="97"/>
    </row>
    <row r="48" spans="1:187" ht="30" customHeight="1" thickTop="1" thickBot="1" x14ac:dyDescent="0.4">
      <c r="A48" s="162">
        <v>44</v>
      </c>
      <c r="B48" s="163">
        <v>5</v>
      </c>
      <c r="C48" s="164">
        <v>9781338806762</v>
      </c>
      <c r="D48" s="165" t="s">
        <v>147</v>
      </c>
      <c r="E48" s="165" t="s">
        <v>855</v>
      </c>
      <c r="F48" s="165" t="s">
        <v>1479</v>
      </c>
      <c r="G48" s="166" t="s">
        <v>1414</v>
      </c>
      <c r="H48" s="166" t="s">
        <v>1422</v>
      </c>
      <c r="I48" s="167"/>
      <c r="J48" s="227">
        <f t="shared" si="75"/>
        <v>5</v>
      </c>
      <c r="K48" s="228"/>
      <c r="L48" s="99" t="str">
        <f t="shared" si="0"/>
        <v/>
      </c>
      <c r="M48" s="241"/>
      <c r="N48" s="168"/>
      <c r="O48" s="169" t="str">
        <f t="shared" si="1"/>
        <v>VENDOR 09</v>
      </c>
      <c r="P48" s="149">
        <v>241363</v>
      </c>
      <c r="Q48" s="149">
        <f t="shared" si="2"/>
        <v>0</v>
      </c>
      <c r="R48" s="170" t="str">
        <f t="shared" si="3"/>
        <v xml:space="preserve">, </v>
      </c>
      <c r="S48" s="170" t="str">
        <f t="shared" si="4"/>
        <v>NO BID</v>
      </c>
      <c r="T48" s="87">
        <f t="shared" si="5"/>
        <v>0</v>
      </c>
      <c r="U48" s="88" t="str">
        <f t="shared" si="6"/>
        <v>NOT AWARDED</v>
      </c>
      <c r="V48" s="167"/>
      <c r="W48" s="171"/>
      <c r="X48" s="89"/>
      <c r="Y48" s="90"/>
      <c r="Z48" s="172" t="str">
        <f t="shared" si="7"/>
        <v/>
      </c>
      <c r="AA48" s="154" t="str">
        <f t="shared" si="8"/>
        <v>NO BID</v>
      </c>
      <c r="AB48" s="171"/>
      <c r="AC48" s="89"/>
      <c r="AD48" s="90"/>
      <c r="AE48" s="172" t="str">
        <f t="shared" si="9"/>
        <v/>
      </c>
      <c r="AF48" s="154" t="str">
        <f t="shared" si="10"/>
        <v>NO BID</v>
      </c>
      <c r="AG48" s="171"/>
      <c r="AH48" s="89"/>
      <c r="AI48" s="90"/>
      <c r="AJ48" s="172" t="str">
        <f t="shared" si="11"/>
        <v/>
      </c>
      <c r="AK48" s="154" t="str">
        <f t="shared" si="12"/>
        <v>NO BID</v>
      </c>
      <c r="AL48" s="171"/>
      <c r="AM48" s="89"/>
      <c r="AN48" s="90"/>
      <c r="AO48" s="172" t="str">
        <f t="shared" si="13"/>
        <v/>
      </c>
      <c r="AP48" s="154" t="str">
        <f t="shared" si="14"/>
        <v>NO BID</v>
      </c>
      <c r="AQ48" s="171"/>
      <c r="AR48" s="89"/>
      <c r="AS48" s="90"/>
      <c r="AT48" s="172" t="str">
        <f t="shared" si="15"/>
        <v/>
      </c>
      <c r="AU48" s="154" t="str">
        <f t="shared" si="16"/>
        <v>NO BID</v>
      </c>
      <c r="AV48" s="171"/>
      <c r="AW48" s="89"/>
      <c r="AX48" s="90"/>
      <c r="AY48" s="172" t="str">
        <f t="shared" si="17"/>
        <v/>
      </c>
      <c r="AZ48" s="154" t="str">
        <f t="shared" si="18"/>
        <v>NO BID</v>
      </c>
      <c r="BA48" s="171"/>
      <c r="BB48" s="89"/>
      <c r="BC48" s="90"/>
      <c r="BD48" s="172" t="str">
        <f t="shared" si="19"/>
        <v/>
      </c>
      <c r="BE48" s="154" t="str">
        <f>IF($B48=0,"",IF(ISNUMBER(BB48),"","NO BID"))</f>
        <v>NO BID</v>
      </c>
      <c r="BF48" s="171"/>
      <c r="BG48" s="89"/>
      <c r="BH48" s="90"/>
      <c r="BI48" s="172" t="str">
        <f t="shared" si="21"/>
        <v/>
      </c>
      <c r="BJ48" s="154" t="str">
        <f t="shared" si="22"/>
        <v>NO BID</v>
      </c>
      <c r="BK48" s="171"/>
      <c r="BL48" s="89"/>
      <c r="BM48" s="90"/>
      <c r="BN48" s="172" t="str">
        <f t="shared" si="23"/>
        <v/>
      </c>
      <c r="BO48" s="154" t="str">
        <f t="shared" si="24"/>
        <v>NO BID</v>
      </c>
      <c r="BP48" s="178"/>
      <c r="BQ48" s="171"/>
      <c r="BR48" s="89"/>
      <c r="BS48" s="90" t="str">
        <f t="shared" si="25"/>
        <v/>
      </c>
      <c r="BT48" s="172"/>
      <c r="BU48" s="154" t="str">
        <f t="shared" si="26"/>
        <v>NO BID</v>
      </c>
      <c r="BV48" s="171"/>
      <c r="BW48" s="89"/>
      <c r="BX48" s="90" t="str">
        <f t="shared" si="27"/>
        <v/>
      </c>
      <c r="BY48" s="172"/>
      <c r="BZ48" s="154" t="str">
        <f t="shared" si="28"/>
        <v>NO BID</v>
      </c>
      <c r="CA48" s="171"/>
      <c r="CB48" s="89"/>
      <c r="CC48" s="90" t="str">
        <f t="shared" si="29"/>
        <v/>
      </c>
      <c r="CD48" s="172"/>
      <c r="CE48" s="154" t="str">
        <f t="shared" si="30"/>
        <v>NO BID</v>
      </c>
      <c r="CF48" s="171"/>
      <c r="CG48" s="89"/>
      <c r="CH48" s="90" t="str">
        <f t="shared" si="31"/>
        <v/>
      </c>
      <c r="CI48" s="172"/>
      <c r="CJ48" s="154" t="str">
        <f t="shared" si="32"/>
        <v>NO BID</v>
      </c>
      <c r="CK48" s="171"/>
      <c r="CL48" s="89"/>
      <c r="CM48" s="90" t="str">
        <f t="shared" si="33"/>
        <v/>
      </c>
      <c r="CN48" s="172"/>
      <c r="CO48" s="154" t="str">
        <f t="shared" si="34"/>
        <v>NO BID</v>
      </c>
      <c r="CP48" s="171"/>
      <c r="CQ48" s="89"/>
      <c r="CR48" s="90" t="str">
        <f t="shared" si="35"/>
        <v/>
      </c>
      <c r="CS48" s="172"/>
      <c r="CT48" s="154" t="str">
        <f t="shared" si="36"/>
        <v>NO BID</v>
      </c>
      <c r="CU48" s="171"/>
      <c r="CV48" s="89"/>
      <c r="CW48" s="90" t="str">
        <f t="shared" si="37"/>
        <v/>
      </c>
      <c r="CX48" s="172"/>
      <c r="CY48" s="154" t="str">
        <f t="shared" si="38"/>
        <v>NO BID</v>
      </c>
      <c r="CZ48" s="171"/>
      <c r="DA48" s="89"/>
      <c r="DB48" s="90" t="str">
        <f t="shared" si="39"/>
        <v/>
      </c>
      <c r="DC48" s="172"/>
      <c r="DD48" s="154" t="str">
        <f t="shared" si="40"/>
        <v>NO BID</v>
      </c>
      <c r="DE48" s="171"/>
      <c r="DF48" s="89"/>
      <c r="DG48" s="90" t="str">
        <f t="shared" si="41"/>
        <v/>
      </c>
      <c r="DH48" s="172"/>
      <c r="DI48" s="154" t="str">
        <f t="shared" si="42"/>
        <v>NO BID</v>
      </c>
      <c r="DJ48" s="171"/>
      <c r="DK48" s="89"/>
      <c r="DL48" s="90" t="str">
        <f t="shared" si="43"/>
        <v/>
      </c>
      <c r="DM48" s="172"/>
      <c r="DN48" s="154" t="str">
        <f t="shared" si="44"/>
        <v>NO BID</v>
      </c>
      <c r="DO48" s="171"/>
      <c r="DP48" s="89"/>
      <c r="DQ48" s="90" t="str">
        <f t="shared" si="45"/>
        <v/>
      </c>
      <c r="DR48" s="172"/>
      <c r="DS48" s="154" t="str">
        <f t="shared" si="46"/>
        <v>NO BID</v>
      </c>
      <c r="DT48" s="171"/>
      <c r="DU48" s="89"/>
      <c r="DV48" s="90" t="str">
        <f t="shared" si="47"/>
        <v/>
      </c>
      <c r="DW48" s="172"/>
      <c r="DX48" s="154" t="str">
        <f t="shared" si="48"/>
        <v>NO BID</v>
      </c>
      <c r="DY48" s="171"/>
      <c r="DZ48" s="89"/>
      <c r="EA48" s="90" t="str">
        <f t="shared" si="49"/>
        <v/>
      </c>
      <c r="EB48" s="172"/>
      <c r="EC48" s="154" t="str">
        <f t="shared" si="50"/>
        <v>NO BID</v>
      </c>
      <c r="ED48" s="171"/>
      <c r="EE48" s="89"/>
      <c r="EF48" s="90" t="str">
        <f t="shared" si="51"/>
        <v/>
      </c>
      <c r="EG48" s="172"/>
      <c r="EH48" s="154" t="str">
        <f t="shared" si="52"/>
        <v>NO BID</v>
      </c>
      <c r="EI48" s="171"/>
      <c r="EJ48" s="89"/>
      <c r="EK48" s="90" t="str">
        <f t="shared" si="53"/>
        <v/>
      </c>
      <c r="EL48" s="172"/>
      <c r="EM48" s="154" t="str">
        <f t="shared" si="54"/>
        <v>NO BID</v>
      </c>
      <c r="EN48" s="171"/>
      <c r="EO48" s="89"/>
      <c r="EP48" s="90" t="str">
        <f t="shared" si="55"/>
        <v/>
      </c>
      <c r="EQ48" s="172"/>
      <c r="ER48" s="154" t="str">
        <f t="shared" si="56"/>
        <v>NO BID</v>
      </c>
      <c r="ES48" s="171"/>
      <c r="ET48" s="89"/>
      <c r="EU48" s="90" t="str">
        <f t="shared" si="57"/>
        <v/>
      </c>
      <c r="EV48" s="172"/>
      <c r="EW48" s="154" t="str">
        <f t="shared" si="58"/>
        <v>NO BID</v>
      </c>
      <c r="EX48" s="171"/>
      <c r="EY48" s="89"/>
      <c r="EZ48" s="90" t="str">
        <f t="shared" si="59"/>
        <v/>
      </c>
      <c r="FA48" s="172"/>
      <c r="FB48" s="154" t="str">
        <f t="shared" si="60"/>
        <v>NO BID</v>
      </c>
      <c r="FC48" s="171"/>
      <c r="FD48" s="89"/>
      <c r="FE48" s="90" t="str">
        <f t="shared" si="61"/>
        <v/>
      </c>
      <c r="FF48" s="172"/>
      <c r="FG48" s="154" t="str">
        <f t="shared" si="62"/>
        <v>NO BID</v>
      </c>
      <c r="FH48" s="171"/>
      <c r="FI48" s="89"/>
      <c r="FJ48" s="90" t="str">
        <f t="shared" si="63"/>
        <v/>
      </c>
      <c r="FK48" s="172"/>
      <c r="FL48" s="154" t="str">
        <f t="shared" si="64"/>
        <v>NO BID</v>
      </c>
      <c r="FM48" s="171"/>
      <c r="FN48" s="89"/>
      <c r="FO48" s="90" t="str">
        <f t="shared" si="65"/>
        <v/>
      </c>
      <c r="FP48" s="172"/>
      <c r="FQ48" s="154" t="str">
        <f t="shared" si="66"/>
        <v>NO BID</v>
      </c>
      <c r="FR48" s="174"/>
      <c r="FS48" s="91">
        <v>15.99</v>
      </c>
      <c r="FT48" s="92">
        <f t="shared" si="67"/>
        <v>79.95</v>
      </c>
      <c r="FU48" s="175">
        <f t="shared" si="68"/>
        <v>0</v>
      </c>
      <c r="FV48" s="93" t="str">
        <f t="shared" si="69"/>
        <v/>
      </c>
      <c r="FW48" s="94">
        <f t="shared" si="70"/>
        <v>79.95</v>
      </c>
      <c r="FX48" s="95">
        <f t="shared" si="71"/>
        <v>0</v>
      </c>
      <c r="FY48" s="129" t="str">
        <f t="shared" si="72"/>
        <v>NOT AWARDED</v>
      </c>
      <c r="FZ48" s="130">
        <f t="shared" si="73"/>
        <v>0</v>
      </c>
      <c r="GA48" s="129" t="str">
        <f t="shared" si="74"/>
        <v>VENDOR 09</v>
      </c>
      <c r="GB48" s="176"/>
      <c r="GC48" s="177"/>
      <c r="GD48" s="96"/>
      <c r="GE48" s="97"/>
    </row>
    <row r="49" spans="1:187" ht="30" customHeight="1" thickTop="1" thickBot="1" x14ac:dyDescent="0.4">
      <c r="A49" s="162">
        <v>45</v>
      </c>
      <c r="B49" s="163">
        <v>4</v>
      </c>
      <c r="C49" s="164" t="s">
        <v>785</v>
      </c>
      <c r="D49" s="165" t="s">
        <v>148</v>
      </c>
      <c r="E49" s="165" t="s">
        <v>856</v>
      </c>
      <c r="F49" s="165" t="s">
        <v>1479</v>
      </c>
      <c r="G49" s="166" t="s">
        <v>1414</v>
      </c>
      <c r="H49" s="166" t="s">
        <v>1418</v>
      </c>
      <c r="I49" s="167"/>
      <c r="J49" s="227">
        <f t="shared" si="75"/>
        <v>4</v>
      </c>
      <c r="K49" s="228"/>
      <c r="L49" s="99" t="str">
        <f t="shared" si="0"/>
        <v/>
      </c>
      <c r="M49" s="241"/>
      <c r="N49" s="168"/>
      <c r="O49" s="169" t="str">
        <f t="shared" si="1"/>
        <v>VENDOR 09</v>
      </c>
      <c r="P49" s="149">
        <v>241365</v>
      </c>
      <c r="Q49" s="149">
        <f t="shared" si="2"/>
        <v>0</v>
      </c>
      <c r="R49" s="170" t="str">
        <f t="shared" si="3"/>
        <v xml:space="preserve">, </v>
      </c>
      <c r="S49" s="170" t="str">
        <f t="shared" si="4"/>
        <v>NO BID</v>
      </c>
      <c r="T49" s="87">
        <f t="shared" si="5"/>
        <v>0</v>
      </c>
      <c r="U49" s="88" t="str">
        <f t="shared" si="6"/>
        <v>NOT AWARDED</v>
      </c>
      <c r="V49" s="167"/>
      <c r="W49" s="171"/>
      <c r="X49" s="89"/>
      <c r="Y49" s="90"/>
      <c r="Z49" s="172" t="str">
        <f t="shared" si="7"/>
        <v/>
      </c>
      <c r="AA49" s="154" t="str">
        <f t="shared" si="8"/>
        <v>NO BID</v>
      </c>
      <c r="AB49" s="171"/>
      <c r="AC49" s="89"/>
      <c r="AD49" s="90"/>
      <c r="AE49" s="172" t="str">
        <f t="shared" si="9"/>
        <v/>
      </c>
      <c r="AF49" s="154" t="str">
        <f t="shared" si="10"/>
        <v>NO BID</v>
      </c>
      <c r="AG49" s="171"/>
      <c r="AH49" s="89"/>
      <c r="AI49" s="90"/>
      <c r="AJ49" s="172" t="str">
        <f t="shared" si="11"/>
        <v/>
      </c>
      <c r="AK49" s="154" t="str">
        <f t="shared" si="12"/>
        <v>NO BID</v>
      </c>
      <c r="AL49" s="171"/>
      <c r="AM49" s="89"/>
      <c r="AN49" s="90"/>
      <c r="AO49" s="172" t="str">
        <f t="shared" si="13"/>
        <v/>
      </c>
      <c r="AP49" s="154" t="str">
        <f t="shared" si="14"/>
        <v>NO BID</v>
      </c>
      <c r="AQ49" s="171"/>
      <c r="AR49" s="89"/>
      <c r="AS49" s="90"/>
      <c r="AT49" s="172" t="str">
        <f t="shared" si="15"/>
        <v/>
      </c>
      <c r="AU49" s="154" t="str">
        <f t="shared" si="16"/>
        <v>NO BID</v>
      </c>
      <c r="AV49" s="171"/>
      <c r="AW49" s="89"/>
      <c r="AX49" s="90"/>
      <c r="AY49" s="172" t="str">
        <f t="shared" si="17"/>
        <v/>
      </c>
      <c r="AZ49" s="154" t="str">
        <f t="shared" si="18"/>
        <v>NO BID</v>
      </c>
      <c r="BA49" s="171"/>
      <c r="BB49" s="89"/>
      <c r="BC49" s="90"/>
      <c r="BD49" s="172" t="str">
        <f t="shared" si="19"/>
        <v/>
      </c>
      <c r="BE49" s="154" t="s">
        <v>84</v>
      </c>
      <c r="BF49" s="171"/>
      <c r="BG49" s="89"/>
      <c r="BH49" s="90"/>
      <c r="BI49" s="172" t="str">
        <f t="shared" si="21"/>
        <v/>
      </c>
      <c r="BJ49" s="154" t="str">
        <f t="shared" si="22"/>
        <v>NO BID</v>
      </c>
      <c r="BK49" s="171"/>
      <c r="BL49" s="89"/>
      <c r="BM49" s="90"/>
      <c r="BN49" s="172" t="str">
        <f t="shared" si="23"/>
        <v/>
      </c>
      <c r="BO49" s="154" t="str">
        <f t="shared" si="24"/>
        <v>NO BID</v>
      </c>
      <c r="BP49" s="178"/>
      <c r="BQ49" s="171"/>
      <c r="BR49" s="89"/>
      <c r="BS49" s="90" t="str">
        <f t="shared" si="25"/>
        <v/>
      </c>
      <c r="BT49" s="172"/>
      <c r="BU49" s="154" t="str">
        <f t="shared" si="26"/>
        <v>NO BID</v>
      </c>
      <c r="BV49" s="171"/>
      <c r="BW49" s="89"/>
      <c r="BX49" s="90" t="str">
        <f t="shared" si="27"/>
        <v/>
      </c>
      <c r="BY49" s="172"/>
      <c r="BZ49" s="154" t="str">
        <f t="shared" si="28"/>
        <v>NO BID</v>
      </c>
      <c r="CA49" s="171"/>
      <c r="CB49" s="89"/>
      <c r="CC49" s="90" t="str">
        <f t="shared" si="29"/>
        <v/>
      </c>
      <c r="CD49" s="172"/>
      <c r="CE49" s="154" t="str">
        <f t="shared" si="30"/>
        <v>NO BID</v>
      </c>
      <c r="CF49" s="171"/>
      <c r="CG49" s="89"/>
      <c r="CH49" s="90" t="str">
        <f t="shared" si="31"/>
        <v/>
      </c>
      <c r="CI49" s="172"/>
      <c r="CJ49" s="154" t="str">
        <f t="shared" si="32"/>
        <v>NO BID</v>
      </c>
      <c r="CK49" s="171"/>
      <c r="CL49" s="89"/>
      <c r="CM49" s="90" t="str">
        <f t="shared" si="33"/>
        <v/>
      </c>
      <c r="CN49" s="172"/>
      <c r="CO49" s="154" t="str">
        <f t="shared" si="34"/>
        <v>NO BID</v>
      </c>
      <c r="CP49" s="171"/>
      <c r="CQ49" s="89"/>
      <c r="CR49" s="90" t="str">
        <f t="shared" si="35"/>
        <v/>
      </c>
      <c r="CS49" s="172"/>
      <c r="CT49" s="154" t="str">
        <f t="shared" si="36"/>
        <v>NO BID</v>
      </c>
      <c r="CU49" s="171"/>
      <c r="CV49" s="89"/>
      <c r="CW49" s="90" t="str">
        <f t="shared" si="37"/>
        <v/>
      </c>
      <c r="CX49" s="172"/>
      <c r="CY49" s="154" t="str">
        <f t="shared" si="38"/>
        <v>NO BID</v>
      </c>
      <c r="CZ49" s="171"/>
      <c r="DA49" s="89"/>
      <c r="DB49" s="90" t="str">
        <f t="shared" si="39"/>
        <v/>
      </c>
      <c r="DC49" s="172"/>
      <c r="DD49" s="154" t="str">
        <f t="shared" si="40"/>
        <v>NO BID</v>
      </c>
      <c r="DE49" s="171"/>
      <c r="DF49" s="89"/>
      <c r="DG49" s="90" t="str">
        <f t="shared" si="41"/>
        <v/>
      </c>
      <c r="DH49" s="172"/>
      <c r="DI49" s="154" t="str">
        <f t="shared" si="42"/>
        <v>NO BID</v>
      </c>
      <c r="DJ49" s="171"/>
      <c r="DK49" s="89"/>
      <c r="DL49" s="90" t="str">
        <f t="shared" si="43"/>
        <v/>
      </c>
      <c r="DM49" s="172"/>
      <c r="DN49" s="154" t="str">
        <f t="shared" si="44"/>
        <v>NO BID</v>
      </c>
      <c r="DO49" s="171"/>
      <c r="DP49" s="89"/>
      <c r="DQ49" s="90" t="str">
        <f t="shared" si="45"/>
        <v/>
      </c>
      <c r="DR49" s="172"/>
      <c r="DS49" s="154" t="str">
        <f t="shared" si="46"/>
        <v>NO BID</v>
      </c>
      <c r="DT49" s="171"/>
      <c r="DU49" s="89"/>
      <c r="DV49" s="90" t="str">
        <f t="shared" si="47"/>
        <v/>
      </c>
      <c r="DW49" s="172"/>
      <c r="DX49" s="154" t="str">
        <f t="shared" si="48"/>
        <v>NO BID</v>
      </c>
      <c r="DY49" s="171"/>
      <c r="DZ49" s="89"/>
      <c r="EA49" s="90" t="str">
        <f t="shared" si="49"/>
        <v/>
      </c>
      <c r="EB49" s="172"/>
      <c r="EC49" s="154" t="str">
        <f t="shared" si="50"/>
        <v>NO BID</v>
      </c>
      <c r="ED49" s="171"/>
      <c r="EE49" s="89"/>
      <c r="EF49" s="90" t="str">
        <f t="shared" si="51"/>
        <v/>
      </c>
      <c r="EG49" s="172"/>
      <c r="EH49" s="154" t="str">
        <f t="shared" si="52"/>
        <v>NO BID</v>
      </c>
      <c r="EI49" s="171"/>
      <c r="EJ49" s="89"/>
      <c r="EK49" s="90" t="str">
        <f t="shared" si="53"/>
        <v/>
      </c>
      <c r="EL49" s="172"/>
      <c r="EM49" s="154" t="str">
        <f t="shared" si="54"/>
        <v>NO BID</v>
      </c>
      <c r="EN49" s="171"/>
      <c r="EO49" s="89"/>
      <c r="EP49" s="90" t="str">
        <f t="shared" si="55"/>
        <v/>
      </c>
      <c r="EQ49" s="172"/>
      <c r="ER49" s="154" t="str">
        <f t="shared" si="56"/>
        <v>NO BID</v>
      </c>
      <c r="ES49" s="171"/>
      <c r="ET49" s="89"/>
      <c r="EU49" s="90" t="str">
        <f t="shared" si="57"/>
        <v/>
      </c>
      <c r="EV49" s="172"/>
      <c r="EW49" s="154" t="str">
        <f t="shared" si="58"/>
        <v>NO BID</v>
      </c>
      <c r="EX49" s="171"/>
      <c r="EY49" s="89"/>
      <c r="EZ49" s="90" t="str">
        <f t="shared" si="59"/>
        <v/>
      </c>
      <c r="FA49" s="172"/>
      <c r="FB49" s="154" t="str">
        <f t="shared" si="60"/>
        <v>NO BID</v>
      </c>
      <c r="FC49" s="171"/>
      <c r="FD49" s="89"/>
      <c r="FE49" s="90" t="str">
        <f t="shared" si="61"/>
        <v/>
      </c>
      <c r="FF49" s="172"/>
      <c r="FG49" s="154" t="str">
        <f t="shared" si="62"/>
        <v>NO BID</v>
      </c>
      <c r="FH49" s="171"/>
      <c r="FI49" s="89"/>
      <c r="FJ49" s="90" t="str">
        <f t="shared" si="63"/>
        <v/>
      </c>
      <c r="FK49" s="172"/>
      <c r="FL49" s="154" t="str">
        <f t="shared" si="64"/>
        <v>NO BID</v>
      </c>
      <c r="FM49" s="171"/>
      <c r="FN49" s="89"/>
      <c r="FO49" s="90" t="str">
        <f t="shared" si="65"/>
        <v/>
      </c>
      <c r="FP49" s="172"/>
      <c r="FQ49" s="154" t="str">
        <f t="shared" si="66"/>
        <v>NO BID</v>
      </c>
      <c r="FR49" s="174"/>
      <c r="FS49" s="91">
        <v>16.690000000000001</v>
      </c>
      <c r="FT49" s="92">
        <f t="shared" si="67"/>
        <v>66.760000000000005</v>
      </c>
      <c r="FU49" s="175">
        <f t="shared" si="68"/>
        <v>0</v>
      </c>
      <c r="FV49" s="93" t="str">
        <f t="shared" si="69"/>
        <v/>
      </c>
      <c r="FW49" s="94">
        <f t="shared" si="70"/>
        <v>66.760000000000005</v>
      </c>
      <c r="FX49" s="95">
        <f t="shared" si="71"/>
        <v>0</v>
      </c>
      <c r="FY49" s="129" t="str">
        <f t="shared" si="72"/>
        <v>NOT AWARDED</v>
      </c>
      <c r="FZ49" s="130">
        <f t="shared" si="73"/>
        <v>0</v>
      </c>
      <c r="GA49" s="129" t="str">
        <f t="shared" si="74"/>
        <v>VENDOR 09</v>
      </c>
      <c r="GB49" s="176"/>
      <c r="GC49" s="177"/>
      <c r="GD49" s="96"/>
      <c r="GE49" s="97"/>
    </row>
    <row r="50" spans="1:187" ht="30" customHeight="1" thickTop="1" thickBot="1" x14ac:dyDescent="0.4">
      <c r="A50" s="141">
        <v>46</v>
      </c>
      <c r="B50" s="163">
        <v>5</v>
      </c>
      <c r="C50" s="164">
        <v>9781772620870</v>
      </c>
      <c r="D50" s="165" t="s">
        <v>149</v>
      </c>
      <c r="E50" s="165" t="s">
        <v>857</v>
      </c>
      <c r="F50" s="165" t="s">
        <v>1480</v>
      </c>
      <c r="G50" s="166" t="s">
        <v>1414</v>
      </c>
      <c r="H50" s="166" t="s">
        <v>1418</v>
      </c>
      <c r="I50" s="167"/>
      <c r="J50" s="227">
        <f t="shared" si="75"/>
        <v>5</v>
      </c>
      <c r="K50" s="228"/>
      <c r="L50" s="99" t="str">
        <f t="shared" si="0"/>
        <v/>
      </c>
      <c r="M50" s="241"/>
      <c r="N50" s="168"/>
      <c r="O50" s="169" t="str">
        <f t="shared" si="1"/>
        <v>VENDOR 09</v>
      </c>
      <c r="P50" s="149">
        <v>241363</v>
      </c>
      <c r="Q50" s="149">
        <f t="shared" si="2"/>
        <v>0</v>
      </c>
      <c r="R50" s="170" t="str">
        <f t="shared" si="3"/>
        <v xml:space="preserve">, </v>
      </c>
      <c r="S50" s="170" t="str">
        <f t="shared" si="4"/>
        <v>NO BID</v>
      </c>
      <c r="T50" s="87">
        <f t="shared" si="5"/>
        <v>0</v>
      </c>
      <c r="U50" s="88" t="str">
        <f t="shared" si="6"/>
        <v>NOT AWARDED</v>
      </c>
      <c r="V50" s="167"/>
      <c r="W50" s="171"/>
      <c r="X50" s="89"/>
      <c r="Y50" s="90"/>
      <c r="Z50" s="172" t="str">
        <f t="shared" si="7"/>
        <v/>
      </c>
      <c r="AA50" s="154" t="str">
        <f t="shared" si="8"/>
        <v>NO BID</v>
      </c>
      <c r="AB50" s="171"/>
      <c r="AC50" s="89"/>
      <c r="AD50" s="90"/>
      <c r="AE50" s="172" t="str">
        <f t="shared" si="9"/>
        <v/>
      </c>
      <c r="AF50" s="154" t="str">
        <f t="shared" si="10"/>
        <v>NO BID</v>
      </c>
      <c r="AG50" s="171"/>
      <c r="AH50" s="89"/>
      <c r="AI50" s="90"/>
      <c r="AJ50" s="172" t="str">
        <f t="shared" si="11"/>
        <v/>
      </c>
      <c r="AK50" s="154" t="str">
        <f t="shared" si="12"/>
        <v>NO BID</v>
      </c>
      <c r="AL50" s="171"/>
      <c r="AM50" s="89"/>
      <c r="AN50" s="90"/>
      <c r="AO50" s="172" t="str">
        <f t="shared" si="13"/>
        <v/>
      </c>
      <c r="AP50" s="154" t="str">
        <f t="shared" si="14"/>
        <v>NO BID</v>
      </c>
      <c r="AQ50" s="171"/>
      <c r="AR50" s="89"/>
      <c r="AS50" s="90"/>
      <c r="AT50" s="172" t="str">
        <f t="shared" si="15"/>
        <v/>
      </c>
      <c r="AU50" s="154" t="str">
        <f t="shared" si="16"/>
        <v>NO BID</v>
      </c>
      <c r="AV50" s="171"/>
      <c r="AW50" s="89"/>
      <c r="AX50" s="90"/>
      <c r="AY50" s="172" t="str">
        <f t="shared" si="17"/>
        <v/>
      </c>
      <c r="AZ50" s="154" t="str">
        <f t="shared" si="18"/>
        <v>NO BID</v>
      </c>
      <c r="BA50" s="171"/>
      <c r="BB50" s="89"/>
      <c r="BC50" s="90"/>
      <c r="BD50" s="172" t="str">
        <f t="shared" si="19"/>
        <v/>
      </c>
      <c r="BE50" s="154" t="str">
        <f>IF($B50=0,"",IF(ISNUMBER(BB50),"","NO BID"))</f>
        <v>NO BID</v>
      </c>
      <c r="BF50" s="171"/>
      <c r="BG50" s="89"/>
      <c r="BH50" s="90"/>
      <c r="BI50" s="172" t="str">
        <f t="shared" si="21"/>
        <v/>
      </c>
      <c r="BJ50" s="154" t="str">
        <f t="shared" si="22"/>
        <v>NO BID</v>
      </c>
      <c r="BK50" s="171"/>
      <c r="BL50" s="89"/>
      <c r="BM50" s="90"/>
      <c r="BN50" s="172" t="str">
        <f t="shared" si="23"/>
        <v/>
      </c>
      <c r="BO50" s="154" t="str">
        <f t="shared" si="24"/>
        <v>NO BID</v>
      </c>
      <c r="BP50" s="178"/>
      <c r="BQ50" s="171"/>
      <c r="BR50" s="89"/>
      <c r="BS50" s="90" t="str">
        <f t="shared" si="25"/>
        <v/>
      </c>
      <c r="BT50" s="172"/>
      <c r="BU50" s="154" t="str">
        <f t="shared" si="26"/>
        <v>NO BID</v>
      </c>
      <c r="BV50" s="171"/>
      <c r="BW50" s="89"/>
      <c r="BX50" s="90" t="str">
        <f t="shared" si="27"/>
        <v/>
      </c>
      <c r="BY50" s="172"/>
      <c r="BZ50" s="154" t="str">
        <f t="shared" si="28"/>
        <v>NO BID</v>
      </c>
      <c r="CA50" s="171"/>
      <c r="CB50" s="89"/>
      <c r="CC50" s="90" t="str">
        <f t="shared" si="29"/>
        <v/>
      </c>
      <c r="CD50" s="172"/>
      <c r="CE50" s="154" t="str">
        <f t="shared" si="30"/>
        <v>NO BID</v>
      </c>
      <c r="CF50" s="171"/>
      <c r="CG50" s="89"/>
      <c r="CH50" s="90" t="str">
        <f t="shared" si="31"/>
        <v/>
      </c>
      <c r="CI50" s="172"/>
      <c r="CJ50" s="154" t="str">
        <f t="shared" si="32"/>
        <v>NO BID</v>
      </c>
      <c r="CK50" s="171"/>
      <c r="CL50" s="89"/>
      <c r="CM50" s="90" t="str">
        <f t="shared" si="33"/>
        <v/>
      </c>
      <c r="CN50" s="172"/>
      <c r="CO50" s="154" t="str">
        <f t="shared" si="34"/>
        <v>NO BID</v>
      </c>
      <c r="CP50" s="171"/>
      <c r="CQ50" s="89"/>
      <c r="CR50" s="90" t="str">
        <f t="shared" si="35"/>
        <v/>
      </c>
      <c r="CS50" s="172"/>
      <c r="CT50" s="154" t="str">
        <f t="shared" si="36"/>
        <v>NO BID</v>
      </c>
      <c r="CU50" s="171"/>
      <c r="CV50" s="89"/>
      <c r="CW50" s="90" t="str">
        <f t="shared" si="37"/>
        <v/>
      </c>
      <c r="CX50" s="172"/>
      <c r="CY50" s="154" t="str">
        <f t="shared" si="38"/>
        <v>NO BID</v>
      </c>
      <c r="CZ50" s="171"/>
      <c r="DA50" s="89"/>
      <c r="DB50" s="90" t="str">
        <f t="shared" si="39"/>
        <v/>
      </c>
      <c r="DC50" s="172"/>
      <c r="DD50" s="154" t="str">
        <f t="shared" si="40"/>
        <v>NO BID</v>
      </c>
      <c r="DE50" s="171"/>
      <c r="DF50" s="89"/>
      <c r="DG50" s="90" t="str">
        <f t="shared" si="41"/>
        <v/>
      </c>
      <c r="DH50" s="172"/>
      <c r="DI50" s="154" t="str">
        <f t="shared" si="42"/>
        <v>NO BID</v>
      </c>
      <c r="DJ50" s="171"/>
      <c r="DK50" s="89"/>
      <c r="DL50" s="90" t="str">
        <f t="shared" si="43"/>
        <v/>
      </c>
      <c r="DM50" s="172"/>
      <c r="DN50" s="154" t="str">
        <f t="shared" si="44"/>
        <v>NO BID</v>
      </c>
      <c r="DO50" s="171"/>
      <c r="DP50" s="89"/>
      <c r="DQ50" s="90" t="str">
        <f t="shared" si="45"/>
        <v/>
      </c>
      <c r="DR50" s="172"/>
      <c r="DS50" s="154" t="str">
        <f t="shared" si="46"/>
        <v>NO BID</v>
      </c>
      <c r="DT50" s="171"/>
      <c r="DU50" s="89"/>
      <c r="DV50" s="90" t="str">
        <f t="shared" si="47"/>
        <v/>
      </c>
      <c r="DW50" s="172"/>
      <c r="DX50" s="154" t="str">
        <f t="shared" si="48"/>
        <v>NO BID</v>
      </c>
      <c r="DY50" s="171"/>
      <c r="DZ50" s="89"/>
      <c r="EA50" s="90" t="str">
        <f t="shared" si="49"/>
        <v/>
      </c>
      <c r="EB50" s="172"/>
      <c r="EC50" s="154" t="str">
        <f t="shared" si="50"/>
        <v>NO BID</v>
      </c>
      <c r="ED50" s="171"/>
      <c r="EE50" s="89"/>
      <c r="EF50" s="90" t="str">
        <f t="shared" si="51"/>
        <v/>
      </c>
      <c r="EG50" s="172"/>
      <c r="EH50" s="154" t="str">
        <f t="shared" si="52"/>
        <v>NO BID</v>
      </c>
      <c r="EI50" s="171"/>
      <c r="EJ50" s="89"/>
      <c r="EK50" s="90" t="str">
        <f t="shared" si="53"/>
        <v/>
      </c>
      <c r="EL50" s="172"/>
      <c r="EM50" s="154" t="str">
        <f t="shared" si="54"/>
        <v>NO BID</v>
      </c>
      <c r="EN50" s="171"/>
      <c r="EO50" s="89"/>
      <c r="EP50" s="90" t="str">
        <f t="shared" si="55"/>
        <v/>
      </c>
      <c r="EQ50" s="172"/>
      <c r="ER50" s="154" t="str">
        <f t="shared" si="56"/>
        <v>NO BID</v>
      </c>
      <c r="ES50" s="171"/>
      <c r="ET50" s="89"/>
      <c r="EU50" s="90" t="str">
        <f t="shared" si="57"/>
        <v/>
      </c>
      <c r="EV50" s="172"/>
      <c r="EW50" s="154" t="str">
        <f t="shared" si="58"/>
        <v>NO BID</v>
      </c>
      <c r="EX50" s="171"/>
      <c r="EY50" s="89"/>
      <c r="EZ50" s="90" t="str">
        <f t="shared" si="59"/>
        <v/>
      </c>
      <c r="FA50" s="172"/>
      <c r="FB50" s="154" t="str">
        <f t="shared" si="60"/>
        <v>NO BID</v>
      </c>
      <c r="FC50" s="171"/>
      <c r="FD50" s="89"/>
      <c r="FE50" s="90" t="str">
        <f t="shared" si="61"/>
        <v/>
      </c>
      <c r="FF50" s="172"/>
      <c r="FG50" s="154" t="str">
        <f t="shared" si="62"/>
        <v>NO BID</v>
      </c>
      <c r="FH50" s="171"/>
      <c r="FI50" s="89"/>
      <c r="FJ50" s="90" t="str">
        <f t="shared" si="63"/>
        <v/>
      </c>
      <c r="FK50" s="172"/>
      <c r="FL50" s="154" t="str">
        <f t="shared" si="64"/>
        <v>NO BID</v>
      </c>
      <c r="FM50" s="171"/>
      <c r="FN50" s="89"/>
      <c r="FO50" s="90" t="str">
        <f t="shared" si="65"/>
        <v/>
      </c>
      <c r="FP50" s="172"/>
      <c r="FQ50" s="154" t="str">
        <f t="shared" si="66"/>
        <v>NO BID</v>
      </c>
      <c r="FR50" s="174"/>
      <c r="FS50" s="91">
        <v>15.84</v>
      </c>
      <c r="FT50" s="92">
        <f t="shared" si="67"/>
        <v>79.2</v>
      </c>
      <c r="FU50" s="175">
        <f t="shared" si="68"/>
        <v>0</v>
      </c>
      <c r="FV50" s="93" t="str">
        <f t="shared" si="69"/>
        <v/>
      </c>
      <c r="FW50" s="94">
        <f t="shared" si="70"/>
        <v>79.2</v>
      </c>
      <c r="FX50" s="95">
        <f t="shared" si="71"/>
        <v>0</v>
      </c>
      <c r="FY50" s="129" t="str">
        <f t="shared" si="72"/>
        <v>NOT AWARDED</v>
      </c>
      <c r="FZ50" s="130">
        <f t="shared" si="73"/>
        <v>0</v>
      </c>
      <c r="GA50" s="129" t="str">
        <f t="shared" si="74"/>
        <v>VENDOR 09</v>
      </c>
      <c r="GB50" s="176"/>
      <c r="GC50" s="177"/>
      <c r="GD50" s="96"/>
      <c r="GE50" s="97"/>
    </row>
    <row r="51" spans="1:187" ht="30" customHeight="1" thickTop="1" thickBot="1" x14ac:dyDescent="0.4">
      <c r="A51" s="162">
        <v>47</v>
      </c>
      <c r="B51" s="199">
        <v>4</v>
      </c>
      <c r="C51" s="164">
        <v>9781534497436</v>
      </c>
      <c r="D51" s="165" t="s">
        <v>150</v>
      </c>
      <c r="E51" s="165" t="s">
        <v>845</v>
      </c>
      <c r="F51" s="165" t="s">
        <v>1479</v>
      </c>
      <c r="G51" s="166" t="s">
        <v>1414</v>
      </c>
      <c r="H51" s="166" t="s">
        <v>1417</v>
      </c>
      <c r="I51" s="167"/>
      <c r="J51" s="227">
        <f t="shared" si="75"/>
        <v>4</v>
      </c>
      <c r="K51" s="228"/>
      <c r="L51" s="99" t="str">
        <f t="shared" si="0"/>
        <v/>
      </c>
      <c r="M51" s="241"/>
      <c r="N51" s="168"/>
      <c r="O51" s="169" t="str">
        <f t="shared" si="1"/>
        <v>VENDOR 09</v>
      </c>
      <c r="P51" s="149">
        <v>241363</v>
      </c>
      <c r="Q51" s="149">
        <f t="shared" si="2"/>
        <v>0</v>
      </c>
      <c r="R51" s="170" t="str">
        <f t="shared" si="3"/>
        <v xml:space="preserve">, </v>
      </c>
      <c r="S51" s="170" t="str">
        <f t="shared" si="4"/>
        <v>NO BID</v>
      </c>
      <c r="T51" s="87">
        <f t="shared" si="5"/>
        <v>0</v>
      </c>
      <c r="U51" s="88" t="str">
        <f t="shared" si="6"/>
        <v>NOT AWARDED</v>
      </c>
      <c r="V51" s="167"/>
      <c r="W51" s="171"/>
      <c r="X51" s="89"/>
      <c r="Y51" s="90"/>
      <c r="Z51" s="172" t="str">
        <f t="shared" si="7"/>
        <v/>
      </c>
      <c r="AA51" s="154" t="str">
        <f t="shared" si="8"/>
        <v>NO BID</v>
      </c>
      <c r="AB51" s="171"/>
      <c r="AC51" s="89"/>
      <c r="AD51" s="90"/>
      <c r="AE51" s="172" t="str">
        <f t="shared" si="9"/>
        <v/>
      </c>
      <c r="AF51" s="154" t="str">
        <f t="shared" si="10"/>
        <v>NO BID</v>
      </c>
      <c r="AG51" s="171"/>
      <c r="AH51" s="89"/>
      <c r="AI51" s="90"/>
      <c r="AJ51" s="172" t="str">
        <f t="shared" si="11"/>
        <v/>
      </c>
      <c r="AK51" s="154" t="str">
        <f t="shared" si="12"/>
        <v>NO BID</v>
      </c>
      <c r="AL51" s="171"/>
      <c r="AM51" s="89"/>
      <c r="AN51" s="90"/>
      <c r="AO51" s="172" t="str">
        <f t="shared" si="13"/>
        <v/>
      </c>
      <c r="AP51" s="154" t="str">
        <f t="shared" si="14"/>
        <v>NO BID</v>
      </c>
      <c r="AQ51" s="171"/>
      <c r="AR51" s="89"/>
      <c r="AS51" s="90"/>
      <c r="AT51" s="172" t="str">
        <f t="shared" si="15"/>
        <v/>
      </c>
      <c r="AU51" s="154" t="str">
        <f t="shared" si="16"/>
        <v>NO BID</v>
      </c>
      <c r="AV51" s="171"/>
      <c r="AW51" s="89"/>
      <c r="AX51" s="90"/>
      <c r="AY51" s="172" t="str">
        <f t="shared" si="17"/>
        <v/>
      </c>
      <c r="AZ51" s="154" t="str">
        <f t="shared" si="18"/>
        <v>NO BID</v>
      </c>
      <c r="BA51" s="171"/>
      <c r="BB51" s="89"/>
      <c r="BC51" s="90"/>
      <c r="BD51" s="172" t="str">
        <f t="shared" si="19"/>
        <v/>
      </c>
      <c r="BE51" s="154" t="str">
        <f>IF($B51=0,"",IF(ISNUMBER(BB51),"","NO BID"))</f>
        <v>NO BID</v>
      </c>
      <c r="BF51" s="171"/>
      <c r="BG51" s="89"/>
      <c r="BH51" s="90"/>
      <c r="BI51" s="172" t="str">
        <f t="shared" si="21"/>
        <v/>
      </c>
      <c r="BJ51" s="154" t="str">
        <f t="shared" si="22"/>
        <v>NO BID</v>
      </c>
      <c r="BK51" s="171"/>
      <c r="BL51" s="89"/>
      <c r="BM51" s="90"/>
      <c r="BN51" s="172" t="str">
        <f t="shared" si="23"/>
        <v/>
      </c>
      <c r="BO51" s="154" t="str">
        <f t="shared" si="24"/>
        <v>NO BID</v>
      </c>
      <c r="BP51" s="178"/>
      <c r="BQ51" s="171"/>
      <c r="BR51" s="89"/>
      <c r="BS51" s="90" t="str">
        <f t="shared" si="25"/>
        <v/>
      </c>
      <c r="BT51" s="172"/>
      <c r="BU51" s="154" t="str">
        <f t="shared" si="26"/>
        <v>NO BID</v>
      </c>
      <c r="BV51" s="171"/>
      <c r="BW51" s="89"/>
      <c r="BX51" s="90" t="str">
        <f t="shared" si="27"/>
        <v/>
      </c>
      <c r="BY51" s="172"/>
      <c r="BZ51" s="154" t="str">
        <f t="shared" si="28"/>
        <v>NO BID</v>
      </c>
      <c r="CA51" s="171"/>
      <c r="CB51" s="89"/>
      <c r="CC51" s="90" t="str">
        <f t="shared" si="29"/>
        <v/>
      </c>
      <c r="CD51" s="172"/>
      <c r="CE51" s="154" t="str">
        <f t="shared" si="30"/>
        <v>NO BID</v>
      </c>
      <c r="CF51" s="171"/>
      <c r="CG51" s="89"/>
      <c r="CH51" s="90" t="str">
        <f t="shared" si="31"/>
        <v/>
      </c>
      <c r="CI51" s="172"/>
      <c r="CJ51" s="154" t="str">
        <f t="shared" si="32"/>
        <v>NO BID</v>
      </c>
      <c r="CK51" s="171"/>
      <c r="CL51" s="89"/>
      <c r="CM51" s="90" t="str">
        <f t="shared" si="33"/>
        <v/>
      </c>
      <c r="CN51" s="172"/>
      <c r="CO51" s="154" t="str">
        <f t="shared" si="34"/>
        <v>NO BID</v>
      </c>
      <c r="CP51" s="171"/>
      <c r="CQ51" s="89"/>
      <c r="CR51" s="90" t="str">
        <f t="shared" si="35"/>
        <v/>
      </c>
      <c r="CS51" s="172"/>
      <c r="CT51" s="154" t="str">
        <f t="shared" si="36"/>
        <v>NO BID</v>
      </c>
      <c r="CU51" s="171"/>
      <c r="CV51" s="89"/>
      <c r="CW51" s="90" t="str">
        <f t="shared" si="37"/>
        <v/>
      </c>
      <c r="CX51" s="172"/>
      <c r="CY51" s="154" t="str">
        <f t="shared" si="38"/>
        <v>NO BID</v>
      </c>
      <c r="CZ51" s="171"/>
      <c r="DA51" s="89"/>
      <c r="DB51" s="90" t="str">
        <f t="shared" si="39"/>
        <v/>
      </c>
      <c r="DC51" s="172"/>
      <c r="DD51" s="154" t="str">
        <f t="shared" si="40"/>
        <v>NO BID</v>
      </c>
      <c r="DE51" s="171"/>
      <c r="DF51" s="89"/>
      <c r="DG51" s="90" t="str">
        <f t="shared" si="41"/>
        <v/>
      </c>
      <c r="DH51" s="172"/>
      <c r="DI51" s="154" t="str">
        <f t="shared" si="42"/>
        <v>NO BID</v>
      </c>
      <c r="DJ51" s="171"/>
      <c r="DK51" s="89"/>
      <c r="DL51" s="90" t="str">
        <f t="shared" si="43"/>
        <v/>
      </c>
      <c r="DM51" s="172"/>
      <c r="DN51" s="154" t="str">
        <f t="shared" si="44"/>
        <v>NO BID</v>
      </c>
      <c r="DO51" s="171"/>
      <c r="DP51" s="89"/>
      <c r="DQ51" s="90" t="str">
        <f t="shared" si="45"/>
        <v/>
      </c>
      <c r="DR51" s="172"/>
      <c r="DS51" s="154" t="str">
        <f t="shared" si="46"/>
        <v>NO BID</v>
      </c>
      <c r="DT51" s="171"/>
      <c r="DU51" s="89"/>
      <c r="DV51" s="90" t="str">
        <f t="shared" si="47"/>
        <v/>
      </c>
      <c r="DW51" s="172"/>
      <c r="DX51" s="154" t="str">
        <f t="shared" si="48"/>
        <v>NO BID</v>
      </c>
      <c r="DY51" s="171"/>
      <c r="DZ51" s="89"/>
      <c r="EA51" s="90" t="str">
        <f t="shared" si="49"/>
        <v/>
      </c>
      <c r="EB51" s="172"/>
      <c r="EC51" s="154" t="str">
        <f t="shared" si="50"/>
        <v>NO BID</v>
      </c>
      <c r="ED51" s="171"/>
      <c r="EE51" s="89"/>
      <c r="EF51" s="90" t="str">
        <f t="shared" si="51"/>
        <v/>
      </c>
      <c r="EG51" s="172"/>
      <c r="EH51" s="154" t="str">
        <f t="shared" si="52"/>
        <v>NO BID</v>
      </c>
      <c r="EI51" s="171"/>
      <c r="EJ51" s="89"/>
      <c r="EK51" s="90" t="str">
        <f t="shared" si="53"/>
        <v/>
      </c>
      <c r="EL51" s="172"/>
      <c r="EM51" s="154" t="str">
        <f t="shared" si="54"/>
        <v>NO BID</v>
      </c>
      <c r="EN51" s="171"/>
      <c r="EO51" s="89"/>
      <c r="EP51" s="90" t="str">
        <f t="shared" si="55"/>
        <v/>
      </c>
      <c r="EQ51" s="172"/>
      <c r="ER51" s="154" t="str">
        <f t="shared" si="56"/>
        <v>NO BID</v>
      </c>
      <c r="ES51" s="171"/>
      <c r="ET51" s="89"/>
      <c r="EU51" s="90" t="str">
        <f t="shared" si="57"/>
        <v/>
      </c>
      <c r="EV51" s="172"/>
      <c r="EW51" s="154" t="str">
        <f t="shared" si="58"/>
        <v>NO BID</v>
      </c>
      <c r="EX51" s="171"/>
      <c r="EY51" s="89"/>
      <c r="EZ51" s="90" t="str">
        <f t="shared" si="59"/>
        <v/>
      </c>
      <c r="FA51" s="172"/>
      <c r="FB51" s="154" t="str">
        <f t="shared" si="60"/>
        <v>NO BID</v>
      </c>
      <c r="FC51" s="171"/>
      <c r="FD51" s="89"/>
      <c r="FE51" s="90" t="str">
        <f t="shared" si="61"/>
        <v/>
      </c>
      <c r="FF51" s="172"/>
      <c r="FG51" s="154" t="str">
        <f t="shared" si="62"/>
        <v>NO BID</v>
      </c>
      <c r="FH51" s="171"/>
      <c r="FI51" s="89"/>
      <c r="FJ51" s="90" t="str">
        <f t="shared" si="63"/>
        <v/>
      </c>
      <c r="FK51" s="172"/>
      <c r="FL51" s="154" t="str">
        <f t="shared" si="64"/>
        <v>NO BID</v>
      </c>
      <c r="FM51" s="171"/>
      <c r="FN51" s="89"/>
      <c r="FO51" s="90" t="str">
        <f t="shared" si="65"/>
        <v/>
      </c>
      <c r="FP51" s="172"/>
      <c r="FQ51" s="154" t="str">
        <f t="shared" si="66"/>
        <v>NO BID</v>
      </c>
      <c r="FR51" s="174"/>
      <c r="FS51" s="91">
        <v>11.69</v>
      </c>
      <c r="FT51" s="92">
        <f t="shared" si="67"/>
        <v>46.76</v>
      </c>
      <c r="FU51" s="175">
        <f t="shared" si="68"/>
        <v>0</v>
      </c>
      <c r="FV51" s="93" t="str">
        <f t="shared" si="69"/>
        <v/>
      </c>
      <c r="FW51" s="94">
        <f t="shared" si="70"/>
        <v>46.76</v>
      </c>
      <c r="FX51" s="95">
        <f t="shared" si="71"/>
        <v>0</v>
      </c>
      <c r="FY51" s="129" t="str">
        <f t="shared" si="72"/>
        <v>NOT AWARDED</v>
      </c>
      <c r="FZ51" s="130">
        <f t="shared" si="73"/>
        <v>0</v>
      </c>
      <c r="GA51" s="129" t="str">
        <f t="shared" si="74"/>
        <v>VENDOR 09</v>
      </c>
      <c r="GB51" s="176"/>
      <c r="GC51" s="177"/>
      <c r="GD51" s="96"/>
      <c r="GE51" s="97"/>
    </row>
    <row r="52" spans="1:187" ht="30" customHeight="1" thickTop="1" thickBot="1" x14ac:dyDescent="0.4">
      <c r="A52" s="162">
        <v>48</v>
      </c>
      <c r="B52" s="197">
        <v>4</v>
      </c>
      <c r="C52" s="164">
        <v>9781368070829</v>
      </c>
      <c r="D52" s="165" t="s">
        <v>151</v>
      </c>
      <c r="E52" s="165" t="s">
        <v>858</v>
      </c>
      <c r="F52" s="165" t="s">
        <v>1479</v>
      </c>
      <c r="G52" s="166" t="s">
        <v>1414</v>
      </c>
      <c r="H52" s="166" t="s">
        <v>1431</v>
      </c>
      <c r="I52" s="167"/>
      <c r="J52" s="227">
        <f t="shared" si="75"/>
        <v>4</v>
      </c>
      <c r="K52" s="228"/>
      <c r="L52" s="99" t="str">
        <f t="shared" si="0"/>
        <v/>
      </c>
      <c r="M52" s="241"/>
      <c r="N52" s="168"/>
      <c r="O52" s="169" t="str">
        <f t="shared" si="1"/>
        <v>VENDOR 09</v>
      </c>
      <c r="P52" s="149">
        <v>241363</v>
      </c>
      <c r="Q52" s="149">
        <f t="shared" si="2"/>
        <v>0</v>
      </c>
      <c r="R52" s="170" t="str">
        <f t="shared" si="3"/>
        <v xml:space="preserve">, </v>
      </c>
      <c r="S52" s="170" t="str">
        <f t="shared" si="4"/>
        <v>NO BID</v>
      </c>
      <c r="T52" s="87">
        <f t="shared" si="5"/>
        <v>0</v>
      </c>
      <c r="U52" s="88" t="str">
        <f t="shared" si="6"/>
        <v>NOT AWARDED</v>
      </c>
      <c r="V52" s="167"/>
      <c r="W52" s="171"/>
      <c r="X52" s="89"/>
      <c r="Y52" s="90"/>
      <c r="Z52" s="172" t="str">
        <f t="shared" si="7"/>
        <v/>
      </c>
      <c r="AA52" s="154" t="str">
        <f t="shared" si="8"/>
        <v>NO BID</v>
      </c>
      <c r="AB52" s="171"/>
      <c r="AC52" s="89"/>
      <c r="AD52" s="90"/>
      <c r="AE52" s="172" t="str">
        <f t="shared" si="9"/>
        <v/>
      </c>
      <c r="AF52" s="154" t="str">
        <f t="shared" si="10"/>
        <v>NO BID</v>
      </c>
      <c r="AG52" s="171"/>
      <c r="AH52" s="89"/>
      <c r="AI52" s="90"/>
      <c r="AJ52" s="172" t="str">
        <f t="shared" si="11"/>
        <v/>
      </c>
      <c r="AK52" s="154" t="str">
        <f t="shared" si="12"/>
        <v>NO BID</v>
      </c>
      <c r="AL52" s="171"/>
      <c r="AM52" s="89"/>
      <c r="AN52" s="90"/>
      <c r="AO52" s="172" t="str">
        <f t="shared" si="13"/>
        <v/>
      </c>
      <c r="AP52" s="154" t="str">
        <f t="shared" si="14"/>
        <v>NO BID</v>
      </c>
      <c r="AQ52" s="171"/>
      <c r="AR52" s="89"/>
      <c r="AS52" s="90"/>
      <c r="AT52" s="172" t="str">
        <f t="shared" si="15"/>
        <v/>
      </c>
      <c r="AU52" s="154" t="str">
        <f t="shared" si="16"/>
        <v>NO BID</v>
      </c>
      <c r="AV52" s="171"/>
      <c r="AW52" s="89"/>
      <c r="AX52" s="90"/>
      <c r="AY52" s="172" t="str">
        <f t="shared" si="17"/>
        <v/>
      </c>
      <c r="AZ52" s="154" t="str">
        <f t="shared" si="18"/>
        <v>NO BID</v>
      </c>
      <c r="BA52" s="171"/>
      <c r="BB52" s="89"/>
      <c r="BC52" s="90"/>
      <c r="BD52" s="172" t="str">
        <f t="shared" si="19"/>
        <v/>
      </c>
      <c r="BE52" s="154" t="str">
        <f>IF($B52=0,"",IF(ISNUMBER(BB52),"","NO BID"))</f>
        <v>NO BID</v>
      </c>
      <c r="BF52" s="171"/>
      <c r="BG52" s="89"/>
      <c r="BH52" s="90"/>
      <c r="BI52" s="172" t="str">
        <f t="shared" si="21"/>
        <v/>
      </c>
      <c r="BJ52" s="154" t="str">
        <f t="shared" si="22"/>
        <v>NO BID</v>
      </c>
      <c r="BK52" s="171"/>
      <c r="BL52" s="89"/>
      <c r="BM52" s="90"/>
      <c r="BN52" s="172" t="str">
        <f t="shared" si="23"/>
        <v/>
      </c>
      <c r="BO52" s="154" t="str">
        <f t="shared" si="24"/>
        <v>NO BID</v>
      </c>
      <c r="BP52" s="178"/>
      <c r="BQ52" s="171"/>
      <c r="BR52" s="89"/>
      <c r="BS52" s="90" t="str">
        <f t="shared" si="25"/>
        <v/>
      </c>
      <c r="BT52" s="172"/>
      <c r="BU52" s="154" t="str">
        <f t="shared" si="26"/>
        <v>NO BID</v>
      </c>
      <c r="BV52" s="171"/>
      <c r="BW52" s="89"/>
      <c r="BX52" s="90" t="str">
        <f t="shared" si="27"/>
        <v/>
      </c>
      <c r="BY52" s="172"/>
      <c r="BZ52" s="154" t="str">
        <f t="shared" si="28"/>
        <v>NO BID</v>
      </c>
      <c r="CA52" s="171"/>
      <c r="CB52" s="89"/>
      <c r="CC52" s="90" t="str">
        <f t="shared" si="29"/>
        <v/>
      </c>
      <c r="CD52" s="172"/>
      <c r="CE52" s="154" t="str">
        <f t="shared" si="30"/>
        <v>NO BID</v>
      </c>
      <c r="CF52" s="171"/>
      <c r="CG52" s="89"/>
      <c r="CH52" s="90" t="str">
        <f t="shared" si="31"/>
        <v/>
      </c>
      <c r="CI52" s="172"/>
      <c r="CJ52" s="154" t="str">
        <f t="shared" si="32"/>
        <v>NO BID</v>
      </c>
      <c r="CK52" s="171"/>
      <c r="CL52" s="89"/>
      <c r="CM52" s="90" t="str">
        <f t="shared" si="33"/>
        <v/>
      </c>
      <c r="CN52" s="172"/>
      <c r="CO52" s="154" t="str">
        <f t="shared" si="34"/>
        <v>NO BID</v>
      </c>
      <c r="CP52" s="171"/>
      <c r="CQ52" s="89"/>
      <c r="CR52" s="90" t="str">
        <f t="shared" si="35"/>
        <v/>
      </c>
      <c r="CS52" s="172"/>
      <c r="CT52" s="154" t="str">
        <f t="shared" si="36"/>
        <v>NO BID</v>
      </c>
      <c r="CU52" s="171"/>
      <c r="CV52" s="89"/>
      <c r="CW52" s="90" t="str">
        <f t="shared" si="37"/>
        <v/>
      </c>
      <c r="CX52" s="172"/>
      <c r="CY52" s="154" t="str">
        <f t="shared" si="38"/>
        <v>NO BID</v>
      </c>
      <c r="CZ52" s="171"/>
      <c r="DA52" s="89"/>
      <c r="DB52" s="90" t="str">
        <f t="shared" si="39"/>
        <v/>
      </c>
      <c r="DC52" s="172"/>
      <c r="DD52" s="154" t="str">
        <f t="shared" si="40"/>
        <v>NO BID</v>
      </c>
      <c r="DE52" s="171"/>
      <c r="DF52" s="89"/>
      <c r="DG52" s="90" t="str">
        <f t="shared" si="41"/>
        <v/>
      </c>
      <c r="DH52" s="172"/>
      <c r="DI52" s="154" t="str">
        <f t="shared" si="42"/>
        <v>NO BID</v>
      </c>
      <c r="DJ52" s="171"/>
      <c r="DK52" s="89"/>
      <c r="DL52" s="90" t="str">
        <f t="shared" si="43"/>
        <v/>
      </c>
      <c r="DM52" s="172"/>
      <c r="DN52" s="154" t="str">
        <f t="shared" si="44"/>
        <v>NO BID</v>
      </c>
      <c r="DO52" s="171"/>
      <c r="DP52" s="89"/>
      <c r="DQ52" s="90" t="str">
        <f t="shared" si="45"/>
        <v/>
      </c>
      <c r="DR52" s="172"/>
      <c r="DS52" s="154" t="str">
        <f t="shared" si="46"/>
        <v>NO BID</v>
      </c>
      <c r="DT52" s="171"/>
      <c r="DU52" s="89"/>
      <c r="DV52" s="90" t="str">
        <f t="shared" si="47"/>
        <v/>
      </c>
      <c r="DW52" s="172"/>
      <c r="DX52" s="154" t="str">
        <f t="shared" si="48"/>
        <v>NO BID</v>
      </c>
      <c r="DY52" s="171"/>
      <c r="DZ52" s="89"/>
      <c r="EA52" s="90" t="str">
        <f t="shared" si="49"/>
        <v/>
      </c>
      <c r="EB52" s="172"/>
      <c r="EC52" s="154" t="str">
        <f t="shared" si="50"/>
        <v>NO BID</v>
      </c>
      <c r="ED52" s="171"/>
      <c r="EE52" s="89"/>
      <c r="EF52" s="90" t="str">
        <f t="shared" si="51"/>
        <v/>
      </c>
      <c r="EG52" s="172"/>
      <c r="EH52" s="154" t="str">
        <f t="shared" si="52"/>
        <v>NO BID</v>
      </c>
      <c r="EI52" s="171"/>
      <c r="EJ52" s="89"/>
      <c r="EK52" s="90" t="str">
        <f t="shared" si="53"/>
        <v/>
      </c>
      <c r="EL52" s="172"/>
      <c r="EM52" s="154" t="str">
        <f t="shared" si="54"/>
        <v>NO BID</v>
      </c>
      <c r="EN52" s="171"/>
      <c r="EO52" s="89"/>
      <c r="EP52" s="90" t="str">
        <f t="shared" si="55"/>
        <v/>
      </c>
      <c r="EQ52" s="172"/>
      <c r="ER52" s="154" t="str">
        <f t="shared" si="56"/>
        <v>NO BID</v>
      </c>
      <c r="ES52" s="171"/>
      <c r="ET52" s="89"/>
      <c r="EU52" s="90" t="str">
        <f t="shared" si="57"/>
        <v/>
      </c>
      <c r="EV52" s="172"/>
      <c r="EW52" s="154" t="str">
        <f t="shared" si="58"/>
        <v>NO BID</v>
      </c>
      <c r="EX52" s="171"/>
      <c r="EY52" s="89"/>
      <c r="EZ52" s="90" t="str">
        <f t="shared" si="59"/>
        <v/>
      </c>
      <c r="FA52" s="172"/>
      <c r="FB52" s="154" t="str">
        <f t="shared" si="60"/>
        <v>NO BID</v>
      </c>
      <c r="FC52" s="171"/>
      <c r="FD52" s="89"/>
      <c r="FE52" s="90" t="str">
        <f t="shared" si="61"/>
        <v/>
      </c>
      <c r="FF52" s="172"/>
      <c r="FG52" s="154" t="str">
        <f t="shared" si="62"/>
        <v>NO BID</v>
      </c>
      <c r="FH52" s="171"/>
      <c r="FI52" s="89"/>
      <c r="FJ52" s="90" t="str">
        <f t="shared" si="63"/>
        <v/>
      </c>
      <c r="FK52" s="172"/>
      <c r="FL52" s="154" t="str">
        <f t="shared" si="64"/>
        <v>NO BID</v>
      </c>
      <c r="FM52" s="171"/>
      <c r="FN52" s="89"/>
      <c r="FO52" s="90" t="str">
        <f t="shared" si="65"/>
        <v/>
      </c>
      <c r="FP52" s="172"/>
      <c r="FQ52" s="154" t="str">
        <f t="shared" si="66"/>
        <v>NO BID</v>
      </c>
      <c r="FR52" s="174"/>
      <c r="FS52" s="91">
        <v>8.1300000000000008</v>
      </c>
      <c r="FT52" s="92">
        <f t="shared" si="67"/>
        <v>32.520000000000003</v>
      </c>
      <c r="FU52" s="175">
        <f t="shared" si="68"/>
        <v>0</v>
      </c>
      <c r="FV52" s="93" t="str">
        <f t="shared" si="69"/>
        <v/>
      </c>
      <c r="FW52" s="94">
        <f t="shared" si="70"/>
        <v>32.520000000000003</v>
      </c>
      <c r="FX52" s="95">
        <f t="shared" si="71"/>
        <v>0</v>
      </c>
      <c r="FY52" s="129" t="str">
        <f t="shared" si="72"/>
        <v>NOT AWARDED</v>
      </c>
      <c r="FZ52" s="130">
        <f t="shared" si="73"/>
        <v>0</v>
      </c>
      <c r="GA52" s="129" t="str">
        <f t="shared" si="74"/>
        <v>VENDOR 09</v>
      </c>
      <c r="GB52" s="176"/>
      <c r="GC52" s="177"/>
      <c r="GD52" s="96"/>
      <c r="GE52" s="97"/>
    </row>
    <row r="53" spans="1:187" ht="30" customHeight="1" thickTop="1" thickBot="1" x14ac:dyDescent="0.4">
      <c r="A53" s="162">
        <v>49</v>
      </c>
      <c r="B53" s="197">
        <v>3</v>
      </c>
      <c r="C53" s="164">
        <v>9781250819093</v>
      </c>
      <c r="D53" s="165" t="s">
        <v>153</v>
      </c>
      <c r="E53" s="165" t="s">
        <v>860</v>
      </c>
      <c r="F53" s="165" t="s">
        <v>1479</v>
      </c>
      <c r="G53" s="166" t="s">
        <v>1414</v>
      </c>
      <c r="H53" s="166" t="s">
        <v>1421</v>
      </c>
      <c r="I53" s="167"/>
      <c r="J53" s="227">
        <f t="shared" si="75"/>
        <v>3</v>
      </c>
      <c r="K53" s="228"/>
      <c r="L53" s="99" t="str">
        <f t="shared" si="0"/>
        <v/>
      </c>
      <c r="M53" s="241"/>
      <c r="N53" s="168"/>
      <c r="O53" s="195" t="str">
        <f t="shared" si="1"/>
        <v>VENDOR 09</v>
      </c>
      <c r="P53" s="149" t="s">
        <v>88</v>
      </c>
      <c r="Q53" s="149">
        <f t="shared" si="2"/>
        <v>0</v>
      </c>
      <c r="R53" s="196" t="str">
        <f t="shared" si="3"/>
        <v xml:space="preserve">, </v>
      </c>
      <c r="S53" s="196" t="str">
        <f t="shared" si="4"/>
        <v>NO BID</v>
      </c>
      <c r="T53" s="117">
        <f t="shared" si="5"/>
        <v>0</v>
      </c>
      <c r="U53" s="118" t="str">
        <f t="shared" si="6"/>
        <v>NOT AWARDED</v>
      </c>
      <c r="V53" s="167"/>
      <c r="W53" s="171"/>
      <c r="X53" s="89"/>
      <c r="Y53" s="90"/>
      <c r="Z53" s="172" t="str">
        <f t="shared" si="7"/>
        <v/>
      </c>
      <c r="AA53" s="154" t="str">
        <f t="shared" si="8"/>
        <v>NO BID</v>
      </c>
      <c r="AB53" s="171"/>
      <c r="AC53" s="89"/>
      <c r="AD53" s="90"/>
      <c r="AE53" s="172" t="str">
        <f t="shared" si="9"/>
        <v/>
      </c>
      <c r="AF53" s="154" t="str">
        <f t="shared" si="10"/>
        <v>NO BID</v>
      </c>
      <c r="AG53" s="171"/>
      <c r="AH53" s="89"/>
      <c r="AI53" s="90"/>
      <c r="AJ53" s="172" t="str">
        <f t="shared" si="11"/>
        <v/>
      </c>
      <c r="AK53" s="154" t="str">
        <f t="shared" si="12"/>
        <v>NO BID</v>
      </c>
      <c r="AL53" s="171"/>
      <c r="AM53" s="89"/>
      <c r="AN53" s="90"/>
      <c r="AO53" s="172" t="str">
        <f t="shared" si="13"/>
        <v/>
      </c>
      <c r="AP53" s="154" t="str">
        <f t="shared" si="14"/>
        <v>NO BID</v>
      </c>
      <c r="AQ53" s="171"/>
      <c r="AR53" s="89"/>
      <c r="AS53" s="90"/>
      <c r="AT53" s="172" t="str">
        <f t="shared" si="15"/>
        <v/>
      </c>
      <c r="AU53" s="154" t="str">
        <f t="shared" si="16"/>
        <v>NO BID</v>
      </c>
      <c r="AV53" s="171"/>
      <c r="AW53" s="89"/>
      <c r="AX53" s="90"/>
      <c r="AY53" s="172" t="str">
        <f t="shared" si="17"/>
        <v/>
      </c>
      <c r="AZ53" s="154" t="str">
        <f t="shared" si="18"/>
        <v>NO BID</v>
      </c>
      <c r="BA53" s="171"/>
      <c r="BB53" s="89"/>
      <c r="BC53" s="90"/>
      <c r="BD53" s="172" t="str">
        <f t="shared" si="19"/>
        <v/>
      </c>
      <c r="BE53" s="154" t="s">
        <v>79</v>
      </c>
      <c r="BF53" s="171"/>
      <c r="BG53" s="89"/>
      <c r="BH53" s="90"/>
      <c r="BI53" s="172" t="str">
        <f t="shared" si="21"/>
        <v/>
      </c>
      <c r="BJ53" s="154" t="str">
        <f t="shared" si="22"/>
        <v>NO BID</v>
      </c>
      <c r="BK53" s="171"/>
      <c r="BL53" s="89"/>
      <c r="BM53" s="90"/>
      <c r="BN53" s="172" t="str">
        <f t="shared" si="23"/>
        <v/>
      </c>
      <c r="BO53" s="154" t="str">
        <f t="shared" si="24"/>
        <v>NO BID</v>
      </c>
      <c r="BP53" s="178"/>
      <c r="BQ53" s="171"/>
      <c r="BR53" s="89"/>
      <c r="BS53" s="90" t="str">
        <f t="shared" si="25"/>
        <v/>
      </c>
      <c r="BT53" s="172"/>
      <c r="BU53" s="154" t="str">
        <f t="shared" si="26"/>
        <v>NO BID</v>
      </c>
      <c r="BV53" s="171"/>
      <c r="BW53" s="89"/>
      <c r="BX53" s="90" t="str">
        <f t="shared" si="27"/>
        <v/>
      </c>
      <c r="BY53" s="172"/>
      <c r="BZ53" s="154" t="str">
        <f t="shared" si="28"/>
        <v>NO BID</v>
      </c>
      <c r="CA53" s="171"/>
      <c r="CB53" s="89"/>
      <c r="CC53" s="90" t="str">
        <f t="shared" si="29"/>
        <v/>
      </c>
      <c r="CD53" s="172"/>
      <c r="CE53" s="154" t="str">
        <f t="shared" si="30"/>
        <v>NO BID</v>
      </c>
      <c r="CF53" s="171"/>
      <c r="CG53" s="89"/>
      <c r="CH53" s="90" t="str">
        <f t="shared" si="31"/>
        <v/>
      </c>
      <c r="CI53" s="172"/>
      <c r="CJ53" s="154" t="str">
        <f t="shared" si="32"/>
        <v>NO BID</v>
      </c>
      <c r="CK53" s="171"/>
      <c r="CL53" s="89"/>
      <c r="CM53" s="90" t="str">
        <f t="shared" si="33"/>
        <v/>
      </c>
      <c r="CN53" s="172"/>
      <c r="CO53" s="154" t="str">
        <f t="shared" si="34"/>
        <v>NO BID</v>
      </c>
      <c r="CP53" s="171"/>
      <c r="CQ53" s="89"/>
      <c r="CR53" s="90" t="str">
        <f t="shared" si="35"/>
        <v/>
      </c>
      <c r="CS53" s="172"/>
      <c r="CT53" s="154" t="str">
        <f t="shared" si="36"/>
        <v>NO BID</v>
      </c>
      <c r="CU53" s="171"/>
      <c r="CV53" s="89"/>
      <c r="CW53" s="90" t="str">
        <f t="shared" si="37"/>
        <v/>
      </c>
      <c r="CX53" s="172"/>
      <c r="CY53" s="154" t="str">
        <f t="shared" si="38"/>
        <v>NO BID</v>
      </c>
      <c r="CZ53" s="171"/>
      <c r="DA53" s="89"/>
      <c r="DB53" s="90" t="str">
        <f t="shared" si="39"/>
        <v/>
      </c>
      <c r="DC53" s="172"/>
      <c r="DD53" s="154" t="str">
        <f t="shared" si="40"/>
        <v>NO BID</v>
      </c>
      <c r="DE53" s="171"/>
      <c r="DF53" s="89"/>
      <c r="DG53" s="90" t="str">
        <f t="shared" si="41"/>
        <v/>
      </c>
      <c r="DH53" s="172"/>
      <c r="DI53" s="154" t="str">
        <f t="shared" si="42"/>
        <v>NO BID</v>
      </c>
      <c r="DJ53" s="171"/>
      <c r="DK53" s="89"/>
      <c r="DL53" s="90" t="str">
        <f t="shared" si="43"/>
        <v/>
      </c>
      <c r="DM53" s="172"/>
      <c r="DN53" s="154" t="str">
        <f t="shared" si="44"/>
        <v>NO BID</v>
      </c>
      <c r="DO53" s="171"/>
      <c r="DP53" s="89"/>
      <c r="DQ53" s="90" t="str">
        <f t="shared" si="45"/>
        <v/>
      </c>
      <c r="DR53" s="172"/>
      <c r="DS53" s="154" t="str">
        <f t="shared" si="46"/>
        <v>NO BID</v>
      </c>
      <c r="DT53" s="171"/>
      <c r="DU53" s="89"/>
      <c r="DV53" s="90" t="str">
        <f t="shared" si="47"/>
        <v/>
      </c>
      <c r="DW53" s="172"/>
      <c r="DX53" s="154" t="str">
        <f t="shared" si="48"/>
        <v>NO BID</v>
      </c>
      <c r="DY53" s="171"/>
      <c r="DZ53" s="89"/>
      <c r="EA53" s="90" t="str">
        <f t="shared" si="49"/>
        <v/>
      </c>
      <c r="EB53" s="172"/>
      <c r="EC53" s="154" t="str">
        <f t="shared" si="50"/>
        <v>NO BID</v>
      </c>
      <c r="ED53" s="171"/>
      <c r="EE53" s="89"/>
      <c r="EF53" s="90" t="str">
        <f t="shared" si="51"/>
        <v/>
      </c>
      <c r="EG53" s="172"/>
      <c r="EH53" s="154" t="str">
        <f t="shared" si="52"/>
        <v>NO BID</v>
      </c>
      <c r="EI53" s="171"/>
      <c r="EJ53" s="89"/>
      <c r="EK53" s="90" t="str">
        <f t="shared" si="53"/>
        <v/>
      </c>
      <c r="EL53" s="172"/>
      <c r="EM53" s="154" t="str">
        <f t="shared" si="54"/>
        <v>NO BID</v>
      </c>
      <c r="EN53" s="171"/>
      <c r="EO53" s="89"/>
      <c r="EP53" s="90" t="str">
        <f t="shared" si="55"/>
        <v/>
      </c>
      <c r="EQ53" s="172"/>
      <c r="ER53" s="154" t="str">
        <f t="shared" si="56"/>
        <v>NO BID</v>
      </c>
      <c r="ES53" s="171"/>
      <c r="ET53" s="89"/>
      <c r="EU53" s="90" t="str">
        <f t="shared" si="57"/>
        <v/>
      </c>
      <c r="EV53" s="172"/>
      <c r="EW53" s="154" t="str">
        <f t="shared" si="58"/>
        <v>NO BID</v>
      </c>
      <c r="EX53" s="171"/>
      <c r="EY53" s="89"/>
      <c r="EZ53" s="90" t="str">
        <f t="shared" si="59"/>
        <v/>
      </c>
      <c r="FA53" s="172"/>
      <c r="FB53" s="154" t="str">
        <f t="shared" si="60"/>
        <v>NO BID</v>
      </c>
      <c r="FC53" s="171"/>
      <c r="FD53" s="89"/>
      <c r="FE53" s="90" t="str">
        <f t="shared" si="61"/>
        <v/>
      </c>
      <c r="FF53" s="172"/>
      <c r="FG53" s="154" t="str">
        <f t="shared" si="62"/>
        <v>NO BID</v>
      </c>
      <c r="FH53" s="171"/>
      <c r="FI53" s="89"/>
      <c r="FJ53" s="90" t="str">
        <f t="shared" si="63"/>
        <v/>
      </c>
      <c r="FK53" s="172"/>
      <c r="FL53" s="154" t="str">
        <f t="shared" si="64"/>
        <v>NO BID</v>
      </c>
      <c r="FM53" s="171"/>
      <c r="FN53" s="89"/>
      <c r="FO53" s="90" t="str">
        <f t="shared" si="65"/>
        <v/>
      </c>
      <c r="FP53" s="172"/>
      <c r="FQ53" s="154" t="str">
        <f t="shared" si="66"/>
        <v>NO BID</v>
      </c>
      <c r="FR53" s="174"/>
      <c r="FS53" s="91">
        <v>13.18</v>
      </c>
      <c r="FT53" s="92">
        <f t="shared" si="67"/>
        <v>39.54</v>
      </c>
      <c r="FU53" s="175">
        <f t="shared" si="68"/>
        <v>0</v>
      </c>
      <c r="FV53" s="93" t="str">
        <f t="shared" si="69"/>
        <v/>
      </c>
      <c r="FW53" s="94">
        <f t="shared" si="70"/>
        <v>39.54</v>
      </c>
      <c r="FX53" s="95">
        <f t="shared" si="71"/>
        <v>0</v>
      </c>
      <c r="FY53" s="129" t="str">
        <f t="shared" si="72"/>
        <v>NOT AWARDED</v>
      </c>
      <c r="FZ53" s="130">
        <f t="shared" si="73"/>
        <v>0</v>
      </c>
      <c r="GA53" s="129" t="str">
        <f t="shared" si="74"/>
        <v>VENDOR 09</v>
      </c>
      <c r="GB53" s="176"/>
      <c r="GC53" s="177"/>
      <c r="GD53" s="96"/>
      <c r="GE53" s="97"/>
    </row>
    <row r="54" spans="1:187" ht="30" customHeight="1" thickTop="1" thickBot="1" x14ac:dyDescent="0.4">
      <c r="A54" s="162">
        <v>50</v>
      </c>
      <c r="B54" s="194">
        <v>4</v>
      </c>
      <c r="C54" s="164">
        <v>9780063025226</v>
      </c>
      <c r="D54" s="165" t="s">
        <v>705</v>
      </c>
      <c r="E54" s="165" t="s">
        <v>878</v>
      </c>
      <c r="F54" s="165" t="s">
        <v>1479</v>
      </c>
      <c r="G54" s="166" t="s">
        <v>1414</v>
      </c>
      <c r="H54" s="166" t="s">
        <v>1421</v>
      </c>
      <c r="I54" s="167"/>
      <c r="J54" s="227">
        <f t="shared" si="75"/>
        <v>4</v>
      </c>
      <c r="K54" s="228"/>
      <c r="L54" s="99" t="str">
        <f t="shared" si="0"/>
        <v/>
      </c>
      <c r="M54" s="241"/>
      <c r="N54" s="168"/>
      <c r="O54" s="195" t="str">
        <f t="shared" si="1"/>
        <v>VENDOR 09</v>
      </c>
      <c r="P54" s="149">
        <v>241360</v>
      </c>
      <c r="Q54" s="149">
        <f t="shared" si="2"/>
        <v>0</v>
      </c>
      <c r="R54" s="196" t="str">
        <f t="shared" si="3"/>
        <v xml:space="preserve">, </v>
      </c>
      <c r="S54" s="196" t="str">
        <f t="shared" si="4"/>
        <v>NO BID</v>
      </c>
      <c r="T54" s="117">
        <f t="shared" si="5"/>
        <v>0</v>
      </c>
      <c r="U54" s="118" t="str">
        <f t="shared" si="6"/>
        <v>NOT AWARDED</v>
      </c>
      <c r="V54" s="167"/>
      <c r="W54" s="171"/>
      <c r="X54" s="89"/>
      <c r="Y54" s="90"/>
      <c r="Z54" s="172" t="str">
        <f t="shared" si="7"/>
        <v/>
      </c>
      <c r="AA54" s="154" t="str">
        <f t="shared" si="8"/>
        <v>NO BID</v>
      </c>
      <c r="AB54" s="171"/>
      <c r="AC54" s="89"/>
      <c r="AD54" s="90"/>
      <c r="AE54" s="172" t="str">
        <f t="shared" si="9"/>
        <v/>
      </c>
      <c r="AF54" s="154" t="str">
        <f t="shared" si="10"/>
        <v>NO BID</v>
      </c>
      <c r="AG54" s="171"/>
      <c r="AH54" s="89"/>
      <c r="AI54" s="90"/>
      <c r="AJ54" s="172" t="str">
        <f t="shared" si="11"/>
        <v/>
      </c>
      <c r="AK54" s="154" t="str">
        <f t="shared" si="12"/>
        <v>NO BID</v>
      </c>
      <c r="AL54" s="171"/>
      <c r="AM54" s="89"/>
      <c r="AN54" s="90"/>
      <c r="AO54" s="172" t="str">
        <f t="shared" si="13"/>
        <v/>
      </c>
      <c r="AP54" s="154" t="str">
        <f t="shared" si="14"/>
        <v>NO BID</v>
      </c>
      <c r="AQ54" s="171"/>
      <c r="AR54" s="89"/>
      <c r="AS54" s="90"/>
      <c r="AT54" s="172" t="str">
        <f t="shared" si="15"/>
        <v/>
      </c>
      <c r="AU54" s="154" t="str">
        <f t="shared" si="16"/>
        <v>NO BID</v>
      </c>
      <c r="AV54" s="171"/>
      <c r="AW54" s="89"/>
      <c r="AX54" s="90"/>
      <c r="AY54" s="172" t="str">
        <f t="shared" si="17"/>
        <v/>
      </c>
      <c r="AZ54" s="154" t="str">
        <f t="shared" si="18"/>
        <v>NO BID</v>
      </c>
      <c r="BA54" s="171"/>
      <c r="BB54" s="89"/>
      <c r="BC54" s="90"/>
      <c r="BD54" s="172" t="str">
        <f t="shared" si="19"/>
        <v/>
      </c>
      <c r="BE54" s="154" t="str">
        <f>IF($B54=0,"",IF(ISNUMBER(BB54),"","NO BID"))</f>
        <v>NO BID</v>
      </c>
      <c r="BF54" s="171"/>
      <c r="BG54" s="89"/>
      <c r="BH54" s="90"/>
      <c r="BI54" s="172" t="str">
        <f t="shared" si="21"/>
        <v/>
      </c>
      <c r="BJ54" s="154" t="str">
        <f t="shared" si="22"/>
        <v>NO BID</v>
      </c>
      <c r="BK54" s="171"/>
      <c r="BL54" s="89"/>
      <c r="BM54" s="90"/>
      <c r="BN54" s="172" t="str">
        <f t="shared" si="23"/>
        <v/>
      </c>
      <c r="BO54" s="154" t="str">
        <f t="shared" si="24"/>
        <v>NO BID</v>
      </c>
      <c r="BP54" s="178"/>
      <c r="BQ54" s="171"/>
      <c r="BR54" s="89"/>
      <c r="BS54" s="90" t="str">
        <f t="shared" si="25"/>
        <v/>
      </c>
      <c r="BT54" s="172"/>
      <c r="BU54" s="154" t="str">
        <f t="shared" si="26"/>
        <v>NO BID</v>
      </c>
      <c r="BV54" s="171"/>
      <c r="BW54" s="89"/>
      <c r="BX54" s="90" t="str">
        <f t="shared" si="27"/>
        <v/>
      </c>
      <c r="BY54" s="172"/>
      <c r="BZ54" s="154" t="str">
        <f t="shared" si="28"/>
        <v>NO BID</v>
      </c>
      <c r="CA54" s="171"/>
      <c r="CB54" s="89"/>
      <c r="CC54" s="90" t="str">
        <f t="shared" si="29"/>
        <v/>
      </c>
      <c r="CD54" s="172"/>
      <c r="CE54" s="154" t="str">
        <f t="shared" si="30"/>
        <v>NO BID</v>
      </c>
      <c r="CF54" s="171"/>
      <c r="CG54" s="89"/>
      <c r="CH54" s="90" t="str">
        <f t="shared" si="31"/>
        <v/>
      </c>
      <c r="CI54" s="172"/>
      <c r="CJ54" s="154" t="str">
        <f t="shared" si="32"/>
        <v>NO BID</v>
      </c>
      <c r="CK54" s="171"/>
      <c r="CL54" s="89"/>
      <c r="CM54" s="90" t="str">
        <f t="shared" si="33"/>
        <v/>
      </c>
      <c r="CN54" s="172"/>
      <c r="CO54" s="154" t="str">
        <f t="shared" si="34"/>
        <v>NO BID</v>
      </c>
      <c r="CP54" s="171"/>
      <c r="CQ54" s="89"/>
      <c r="CR54" s="90" t="str">
        <f t="shared" si="35"/>
        <v/>
      </c>
      <c r="CS54" s="172"/>
      <c r="CT54" s="154" t="str">
        <f t="shared" si="36"/>
        <v>NO BID</v>
      </c>
      <c r="CU54" s="171"/>
      <c r="CV54" s="89"/>
      <c r="CW54" s="90" t="str">
        <f t="shared" si="37"/>
        <v/>
      </c>
      <c r="CX54" s="172"/>
      <c r="CY54" s="154" t="str">
        <f t="shared" si="38"/>
        <v>NO BID</v>
      </c>
      <c r="CZ54" s="171"/>
      <c r="DA54" s="89"/>
      <c r="DB54" s="90" t="str">
        <f t="shared" si="39"/>
        <v/>
      </c>
      <c r="DC54" s="172"/>
      <c r="DD54" s="154" t="str">
        <f t="shared" si="40"/>
        <v>NO BID</v>
      </c>
      <c r="DE54" s="171"/>
      <c r="DF54" s="89"/>
      <c r="DG54" s="90" t="str">
        <f t="shared" si="41"/>
        <v/>
      </c>
      <c r="DH54" s="172"/>
      <c r="DI54" s="154" t="str">
        <f t="shared" si="42"/>
        <v>NO BID</v>
      </c>
      <c r="DJ54" s="171"/>
      <c r="DK54" s="89"/>
      <c r="DL54" s="90" t="str">
        <f t="shared" si="43"/>
        <v/>
      </c>
      <c r="DM54" s="172"/>
      <c r="DN54" s="154" t="str">
        <f t="shared" si="44"/>
        <v>NO BID</v>
      </c>
      <c r="DO54" s="171"/>
      <c r="DP54" s="89"/>
      <c r="DQ54" s="90" t="str">
        <f t="shared" si="45"/>
        <v/>
      </c>
      <c r="DR54" s="172"/>
      <c r="DS54" s="154" t="str">
        <f t="shared" si="46"/>
        <v>NO BID</v>
      </c>
      <c r="DT54" s="171"/>
      <c r="DU54" s="89"/>
      <c r="DV54" s="90" t="str">
        <f t="shared" si="47"/>
        <v/>
      </c>
      <c r="DW54" s="172"/>
      <c r="DX54" s="154" t="str">
        <f t="shared" si="48"/>
        <v>NO BID</v>
      </c>
      <c r="DY54" s="171"/>
      <c r="DZ54" s="89"/>
      <c r="EA54" s="90" t="str">
        <f t="shared" si="49"/>
        <v/>
      </c>
      <c r="EB54" s="172"/>
      <c r="EC54" s="154" t="str">
        <f t="shared" si="50"/>
        <v>NO BID</v>
      </c>
      <c r="ED54" s="171"/>
      <c r="EE54" s="89"/>
      <c r="EF54" s="90" t="str">
        <f t="shared" si="51"/>
        <v/>
      </c>
      <c r="EG54" s="172"/>
      <c r="EH54" s="154" t="str">
        <f t="shared" si="52"/>
        <v>NO BID</v>
      </c>
      <c r="EI54" s="171"/>
      <c r="EJ54" s="89"/>
      <c r="EK54" s="90" t="str">
        <f t="shared" si="53"/>
        <v/>
      </c>
      <c r="EL54" s="172"/>
      <c r="EM54" s="154" t="str">
        <f t="shared" si="54"/>
        <v>NO BID</v>
      </c>
      <c r="EN54" s="171"/>
      <c r="EO54" s="89"/>
      <c r="EP54" s="90" t="str">
        <f t="shared" si="55"/>
        <v/>
      </c>
      <c r="EQ54" s="172"/>
      <c r="ER54" s="154" t="str">
        <f t="shared" si="56"/>
        <v>NO BID</v>
      </c>
      <c r="ES54" s="171"/>
      <c r="ET54" s="89"/>
      <c r="EU54" s="90" t="str">
        <f t="shared" si="57"/>
        <v/>
      </c>
      <c r="EV54" s="172"/>
      <c r="EW54" s="154" t="str">
        <f t="shared" si="58"/>
        <v>NO BID</v>
      </c>
      <c r="EX54" s="171"/>
      <c r="EY54" s="89"/>
      <c r="EZ54" s="90" t="str">
        <f t="shared" si="59"/>
        <v/>
      </c>
      <c r="FA54" s="172"/>
      <c r="FB54" s="154" t="str">
        <f t="shared" si="60"/>
        <v>NO BID</v>
      </c>
      <c r="FC54" s="171"/>
      <c r="FD54" s="89"/>
      <c r="FE54" s="90" t="str">
        <f t="shared" si="61"/>
        <v/>
      </c>
      <c r="FF54" s="172"/>
      <c r="FG54" s="154" t="str">
        <f t="shared" si="62"/>
        <v>NO BID</v>
      </c>
      <c r="FH54" s="171"/>
      <c r="FI54" s="89"/>
      <c r="FJ54" s="90" t="str">
        <f t="shared" si="63"/>
        <v/>
      </c>
      <c r="FK54" s="172"/>
      <c r="FL54" s="154" t="str">
        <f t="shared" si="64"/>
        <v>NO BID</v>
      </c>
      <c r="FM54" s="171"/>
      <c r="FN54" s="89"/>
      <c r="FO54" s="90" t="str">
        <f t="shared" si="65"/>
        <v/>
      </c>
      <c r="FP54" s="172"/>
      <c r="FQ54" s="154" t="str">
        <f t="shared" si="66"/>
        <v>NO BID</v>
      </c>
      <c r="FR54" s="174"/>
      <c r="FS54" s="91">
        <v>17.41</v>
      </c>
      <c r="FT54" s="92">
        <f t="shared" si="67"/>
        <v>69.64</v>
      </c>
      <c r="FU54" s="175">
        <f t="shared" si="68"/>
        <v>0</v>
      </c>
      <c r="FV54" s="93" t="str">
        <f t="shared" si="69"/>
        <v/>
      </c>
      <c r="FW54" s="94">
        <f t="shared" si="70"/>
        <v>69.64</v>
      </c>
      <c r="FX54" s="95">
        <f t="shared" si="71"/>
        <v>0</v>
      </c>
      <c r="FY54" s="129" t="str">
        <f t="shared" si="72"/>
        <v>NOT AWARDED</v>
      </c>
      <c r="FZ54" s="130">
        <f t="shared" si="73"/>
        <v>0</v>
      </c>
      <c r="GA54" s="129" t="str">
        <f t="shared" si="74"/>
        <v>VENDOR 09</v>
      </c>
      <c r="GB54" s="176"/>
      <c r="GC54" s="177"/>
      <c r="GD54" s="96"/>
      <c r="GE54" s="97"/>
    </row>
    <row r="55" spans="1:187" ht="30" customHeight="1" thickTop="1" thickBot="1" x14ac:dyDescent="0.4">
      <c r="A55" s="141">
        <v>51</v>
      </c>
      <c r="B55" s="194">
        <v>4</v>
      </c>
      <c r="C55" s="164">
        <v>9781250784131</v>
      </c>
      <c r="D55" s="165" t="s">
        <v>155</v>
      </c>
      <c r="E55" s="165" t="s">
        <v>862</v>
      </c>
      <c r="F55" s="165" t="s">
        <v>1479</v>
      </c>
      <c r="G55" s="166" t="s">
        <v>1414</v>
      </c>
      <c r="H55" s="166" t="s">
        <v>1417</v>
      </c>
      <c r="I55" s="167"/>
      <c r="J55" s="227">
        <f t="shared" si="75"/>
        <v>4</v>
      </c>
      <c r="K55" s="228"/>
      <c r="L55" s="99" t="str">
        <f t="shared" si="0"/>
        <v/>
      </c>
      <c r="M55" s="241"/>
      <c r="N55" s="168"/>
      <c r="O55" s="195" t="str">
        <f t="shared" si="1"/>
        <v>VENDOR 09</v>
      </c>
      <c r="P55" s="149">
        <v>241365</v>
      </c>
      <c r="Q55" s="149">
        <f t="shared" si="2"/>
        <v>0</v>
      </c>
      <c r="R55" s="196" t="str">
        <f t="shared" si="3"/>
        <v xml:space="preserve">, </v>
      </c>
      <c r="S55" s="196" t="str">
        <f t="shared" si="4"/>
        <v>NO BID</v>
      </c>
      <c r="T55" s="117">
        <f t="shared" si="5"/>
        <v>0</v>
      </c>
      <c r="U55" s="118" t="str">
        <f t="shared" si="6"/>
        <v>NOT AWARDED</v>
      </c>
      <c r="V55" s="167"/>
      <c r="W55" s="171"/>
      <c r="X55" s="89"/>
      <c r="Y55" s="90"/>
      <c r="Z55" s="172" t="str">
        <f t="shared" si="7"/>
        <v/>
      </c>
      <c r="AA55" s="154" t="str">
        <f t="shared" si="8"/>
        <v>NO BID</v>
      </c>
      <c r="AB55" s="171"/>
      <c r="AC55" s="89"/>
      <c r="AD55" s="90"/>
      <c r="AE55" s="172" t="str">
        <f t="shared" si="9"/>
        <v/>
      </c>
      <c r="AF55" s="154" t="str">
        <f t="shared" si="10"/>
        <v>NO BID</v>
      </c>
      <c r="AG55" s="171"/>
      <c r="AH55" s="89"/>
      <c r="AI55" s="90"/>
      <c r="AJ55" s="172" t="str">
        <f t="shared" si="11"/>
        <v/>
      </c>
      <c r="AK55" s="154" t="str">
        <f t="shared" si="12"/>
        <v>NO BID</v>
      </c>
      <c r="AL55" s="171"/>
      <c r="AM55" s="89"/>
      <c r="AN55" s="90"/>
      <c r="AO55" s="172" t="str">
        <f t="shared" si="13"/>
        <v/>
      </c>
      <c r="AP55" s="154" t="str">
        <f t="shared" si="14"/>
        <v>NO BID</v>
      </c>
      <c r="AQ55" s="171"/>
      <c r="AR55" s="89"/>
      <c r="AS55" s="90"/>
      <c r="AT55" s="172" t="str">
        <f t="shared" si="15"/>
        <v/>
      </c>
      <c r="AU55" s="154" t="str">
        <f t="shared" si="16"/>
        <v>NO BID</v>
      </c>
      <c r="AV55" s="171"/>
      <c r="AW55" s="89"/>
      <c r="AX55" s="90"/>
      <c r="AY55" s="172" t="str">
        <f t="shared" si="17"/>
        <v/>
      </c>
      <c r="AZ55" s="154" t="str">
        <f t="shared" si="18"/>
        <v>NO BID</v>
      </c>
      <c r="BA55" s="171"/>
      <c r="BB55" s="89"/>
      <c r="BC55" s="90"/>
      <c r="BD55" s="172" t="str">
        <f t="shared" si="19"/>
        <v/>
      </c>
      <c r="BE55" s="154" t="s">
        <v>80</v>
      </c>
      <c r="BF55" s="171"/>
      <c r="BG55" s="89"/>
      <c r="BH55" s="90"/>
      <c r="BI55" s="172" t="str">
        <f t="shared" si="21"/>
        <v/>
      </c>
      <c r="BJ55" s="154" t="str">
        <f t="shared" si="22"/>
        <v>NO BID</v>
      </c>
      <c r="BK55" s="171"/>
      <c r="BL55" s="89"/>
      <c r="BM55" s="90"/>
      <c r="BN55" s="172" t="str">
        <f t="shared" si="23"/>
        <v/>
      </c>
      <c r="BO55" s="154" t="str">
        <f t="shared" si="24"/>
        <v>NO BID</v>
      </c>
      <c r="BP55" s="178"/>
      <c r="BQ55" s="171"/>
      <c r="BR55" s="89"/>
      <c r="BS55" s="90" t="str">
        <f t="shared" si="25"/>
        <v/>
      </c>
      <c r="BT55" s="172"/>
      <c r="BU55" s="154" t="str">
        <f t="shared" si="26"/>
        <v>NO BID</v>
      </c>
      <c r="BV55" s="171"/>
      <c r="BW55" s="89"/>
      <c r="BX55" s="90" t="str">
        <f t="shared" si="27"/>
        <v/>
      </c>
      <c r="BY55" s="172"/>
      <c r="BZ55" s="154" t="str">
        <f t="shared" si="28"/>
        <v>NO BID</v>
      </c>
      <c r="CA55" s="171"/>
      <c r="CB55" s="89"/>
      <c r="CC55" s="90" t="str">
        <f t="shared" si="29"/>
        <v/>
      </c>
      <c r="CD55" s="172"/>
      <c r="CE55" s="154" t="str">
        <f t="shared" si="30"/>
        <v>NO BID</v>
      </c>
      <c r="CF55" s="171"/>
      <c r="CG55" s="89"/>
      <c r="CH55" s="90" t="str">
        <f t="shared" si="31"/>
        <v/>
      </c>
      <c r="CI55" s="172"/>
      <c r="CJ55" s="154" t="str">
        <f t="shared" si="32"/>
        <v>NO BID</v>
      </c>
      <c r="CK55" s="171"/>
      <c r="CL55" s="89"/>
      <c r="CM55" s="90" t="str">
        <f t="shared" si="33"/>
        <v/>
      </c>
      <c r="CN55" s="172"/>
      <c r="CO55" s="154" t="str">
        <f t="shared" si="34"/>
        <v>NO BID</v>
      </c>
      <c r="CP55" s="171"/>
      <c r="CQ55" s="89"/>
      <c r="CR55" s="90" t="str">
        <f t="shared" si="35"/>
        <v/>
      </c>
      <c r="CS55" s="172"/>
      <c r="CT55" s="154" t="str">
        <f t="shared" si="36"/>
        <v>NO BID</v>
      </c>
      <c r="CU55" s="171"/>
      <c r="CV55" s="89"/>
      <c r="CW55" s="90" t="str">
        <f t="shared" si="37"/>
        <v/>
      </c>
      <c r="CX55" s="172"/>
      <c r="CY55" s="154" t="str">
        <f t="shared" si="38"/>
        <v>NO BID</v>
      </c>
      <c r="CZ55" s="171"/>
      <c r="DA55" s="89"/>
      <c r="DB55" s="90" t="str">
        <f t="shared" si="39"/>
        <v/>
      </c>
      <c r="DC55" s="172"/>
      <c r="DD55" s="154" t="str">
        <f t="shared" si="40"/>
        <v>NO BID</v>
      </c>
      <c r="DE55" s="171"/>
      <c r="DF55" s="89"/>
      <c r="DG55" s="90" t="str">
        <f t="shared" si="41"/>
        <v/>
      </c>
      <c r="DH55" s="172"/>
      <c r="DI55" s="154" t="str">
        <f t="shared" si="42"/>
        <v>NO BID</v>
      </c>
      <c r="DJ55" s="171"/>
      <c r="DK55" s="89"/>
      <c r="DL55" s="90" t="str">
        <f t="shared" si="43"/>
        <v/>
      </c>
      <c r="DM55" s="172"/>
      <c r="DN55" s="154" t="str">
        <f t="shared" si="44"/>
        <v>NO BID</v>
      </c>
      <c r="DO55" s="171"/>
      <c r="DP55" s="89"/>
      <c r="DQ55" s="90" t="str">
        <f t="shared" si="45"/>
        <v/>
      </c>
      <c r="DR55" s="172"/>
      <c r="DS55" s="154" t="str">
        <f t="shared" si="46"/>
        <v>NO BID</v>
      </c>
      <c r="DT55" s="171"/>
      <c r="DU55" s="89"/>
      <c r="DV55" s="90" t="str">
        <f t="shared" si="47"/>
        <v/>
      </c>
      <c r="DW55" s="172"/>
      <c r="DX55" s="154" t="str">
        <f t="shared" si="48"/>
        <v>NO BID</v>
      </c>
      <c r="DY55" s="171"/>
      <c r="DZ55" s="89"/>
      <c r="EA55" s="90" t="str">
        <f t="shared" si="49"/>
        <v/>
      </c>
      <c r="EB55" s="172"/>
      <c r="EC55" s="154" t="str">
        <f t="shared" si="50"/>
        <v>NO BID</v>
      </c>
      <c r="ED55" s="171"/>
      <c r="EE55" s="89"/>
      <c r="EF55" s="90" t="str">
        <f t="shared" si="51"/>
        <v/>
      </c>
      <c r="EG55" s="172"/>
      <c r="EH55" s="154" t="str">
        <f t="shared" si="52"/>
        <v>NO BID</v>
      </c>
      <c r="EI55" s="171"/>
      <c r="EJ55" s="89"/>
      <c r="EK55" s="90" t="str">
        <f t="shared" si="53"/>
        <v/>
      </c>
      <c r="EL55" s="172"/>
      <c r="EM55" s="154" t="str">
        <f t="shared" si="54"/>
        <v>NO BID</v>
      </c>
      <c r="EN55" s="171"/>
      <c r="EO55" s="89"/>
      <c r="EP55" s="90" t="str">
        <f t="shared" si="55"/>
        <v/>
      </c>
      <c r="EQ55" s="172"/>
      <c r="ER55" s="154" t="str">
        <f t="shared" si="56"/>
        <v>NO BID</v>
      </c>
      <c r="ES55" s="171"/>
      <c r="ET55" s="89"/>
      <c r="EU55" s="90" t="str">
        <f t="shared" si="57"/>
        <v/>
      </c>
      <c r="EV55" s="172"/>
      <c r="EW55" s="154" t="str">
        <f t="shared" si="58"/>
        <v>NO BID</v>
      </c>
      <c r="EX55" s="171"/>
      <c r="EY55" s="89"/>
      <c r="EZ55" s="90" t="str">
        <f t="shared" si="59"/>
        <v/>
      </c>
      <c r="FA55" s="172"/>
      <c r="FB55" s="154" t="str">
        <f t="shared" si="60"/>
        <v>NO BID</v>
      </c>
      <c r="FC55" s="171"/>
      <c r="FD55" s="89"/>
      <c r="FE55" s="90" t="str">
        <f t="shared" si="61"/>
        <v/>
      </c>
      <c r="FF55" s="172"/>
      <c r="FG55" s="154" t="str">
        <f t="shared" si="62"/>
        <v>NO BID</v>
      </c>
      <c r="FH55" s="171"/>
      <c r="FI55" s="89"/>
      <c r="FJ55" s="90" t="str">
        <f t="shared" si="63"/>
        <v/>
      </c>
      <c r="FK55" s="172"/>
      <c r="FL55" s="154" t="str">
        <f t="shared" si="64"/>
        <v>NO BID</v>
      </c>
      <c r="FM55" s="171"/>
      <c r="FN55" s="89"/>
      <c r="FO55" s="90" t="str">
        <f t="shared" si="65"/>
        <v/>
      </c>
      <c r="FP55" s="172"/>
      <c r="FQ55" s="154" t="str">
        <f t="shared" si="66"/>
        <v>NO BID</v>
      </c>
      <c r="FR55" s="174"/>
      <c r="FS55" s="91">
        <v>15.3</v>
      </c>
      <c r="FT55" s="92">
        <f t="shared" si="67"/>
        <v>61.2</v>
      </c>
      <c r="FU55" s="175">
        <f t="shared" si="68"/>
        <v>0</v>
      </c>
      <c r="FV55" s="93" t="str">
        <f t="shared" si="69"/>
        <v/>
      </c>
      <c r="FW55" s="94">
        <f t="shared" si="70"/>
        <v>61.2</v>
      </c>
      <c r="FX55" s="95">
        <f t="shared" si="71"/>
        <v>0</v>
      </c>
      <c r="FY55" s="129" t="str">
        <f t="shared" si="72"/>
        <v>NOT AWARDED</v>
      </c>
      <c r="FZ55" s="130">
        <f t="shared" si="73"/>
        <v>0</v>
      </c>
      <c r="GA55" s="129" t="str">
        <f t="shared" si="74"/>
        <v>VENDOR 09</v>
      </c>
      <c r="GB55" s="176"/>
      <c r="GC55" s="177"/>
      <c r="GD55" s="96"/>
      <c r="GE55" s="97"/>
    </row>
    <row r="56" spans="1:187" ht="30" customHeight="1" thickTop="1" thickBot="1" x14ac:dyDescent="0.4">
      <c r="A56" s="162">
        <v>52</v>
      </c>
      <c r="B56" s="194">
        <v>5</v>
      </c>
      <c r="C56" s="164">
        <v>9781338789942</v>
      </c>
      <c r="D56" s="165" t="s">
        <v>156</v>
      </c>
      <c r="E56" s="165" t="s">
        <v>863</v>
      </c>
      <c r="F56" s="165" t="s">
        <v>1479</v>
      </c>
      <c r="G56" s="166" t="s">
        <v>1414</v>
      </c>
      <c r="H56" s="166" t="s">
        <v>1420</v>
      </c>
      <c r="I56" s="167"/>
      <c r="J56" s="227">
        <f t="shared" si="75"/>
        <v>5</v>
      </c>
      <c r="K56" s="228"/>
      <c r="L56" s="99" t="str">
        <f t="shared" si="0"/>
        <v/>
      </c>
      <c r="M56" s="241"/>
      <c r="N56" s="168"/>
      <c r="O56" s="195" t="str">
        <f t="shared" si="1"/>
        <v>VENDOR 09</v>
      </c>
      <c r="P56" s="149">
        <v>241363</v>
      </c>
      <c r="Q56" s="149">
        <f t="shared" si="2"/>
        <v>0</v>
      </c>
      <c r="R56" s="196" t="str">
        <f t="shared" si="3"/>
        <v xml:space="preserve">, </v>
      </c>
      <c r="S56" s="196" t="str">
        <f t="shared" si="4"/>
        <v>NO BID</v>
      </c>
      <c r="T56" s="117">
        <f t="shared" si="5"/>
        <v>0</v>
      </c>
      <c r="U56" s="118" t="str">
        <f t="shared" si="6"/>
        <v>NOT AWARDED</v>
      </c>
      <c r="V56" s="167"/>
      <c r="W56" s="171"/>
      <c r="X56" s="89"/>
      <c r="Y56" s="90"/>
      <c r="Z56" s="172" t="str">
        <f t="shared" si="7"/>
        <v/>
      </c>
      <c r="AA56" s="154" t="str">
        <f t="shared" si="8"/>
        <v>NO BID</v>
      </c>
      <c r="AB56" s="171"/>
      <c r="AC56" s="89"/>
      <c r="AD56" s="90"/>
      <c r="AE56" s="172" t="str">
        <f t="shared" si="9"/>
        <v/>
      </c>
      <c r="AF56" s="154" t="str">
        <f t="shared" si="10"/>
        <v>NO BID</v>
      </c>
      <c r="AG56" s="171"/>
      <c r="AH56" s="89"/>
      <c r="AI56" s="90"/>
      <c r="AJ56" s="172" t="str">
        <f t="shared" si="11"/>
        <v/>
      </c>
      <c r="AK56" s="154" t="str">
        <f t="shared" si="12"/>
        <v>NO BID</v>
      </c>
      <c r="AL56" s="171"/>
      <c r="AM56" s="89"/>
      <c r="AN56" s="90"/>
      <c r="AO56" s="172" t="str">
        <f t="shared" si="13"/>
        <v/>
      </c>
      <c r="AP56" s="154" t="str">
        <f t="shared" si="14"/>
        <v>NO BID</v>
      </c>
      <c r="AQ56" s="171"/>
      <c r="AR56" s="89"/>
      <c r="AS56" s="90"/>
      <c r="AT56" s="172" t="str">
        <f t="shared" si="15"/>
        <v/>
      </c>
      <c r="AU56" s="154" t="str">
        <f t="shared" si="16"/>
        <v>NO BID</v>
      </c>
      <c r="AV56" s="171"/>
      <c r="AW56" s="89"/>
      <c r="AX56" s="90"/>
      <c r="AY56" s="172" t="str">
        <f t="shared" si="17"/>
        <v/>
      </c>
      <c r="AZ56" s="154" t="str">
        <f t="shared" si="18"/>
        <v>NO BID</v>
      </c>
      <c r="BA56" s="171"/>
      <c r="BB56" s="89"/>
      <c r="BC56" s="90"/>
      <c r="BD56" s="172" t="str">
        <f t="shared" si="19"/>
        <v/>
      </c>
      <c r="BE56" s="154" t="str">
        <f>IF($B56=0,"",IF(ISNUMBER(BB56),"","NO BID"))</f>
        <v>NO BID</v>
      </c>
      <c r="BF56" s="171"/>
      <c r="BG56" s="89"/>
      <c r="BH56" s="90"/>
      <c r="BI56" s="172" t="str">
        <f t="shared" si="21"/>
        <v/>
      </c>
      <c r="BJ56" s="154" t="str">
        <f t="shared" si="22"/>
        <v>NO BID</v>
      </c>
      <c r="BK56" s="171"/>
      <c r="BL56" s="89"/>
      <c r="BM56" s="90"/>
      <c r="BN56" s="172" t="str">
        <f t="shared" si="23"/>
        <v/>
      </c>
      <c r="BO56" s="154" t="str">
        <f t="shared" si="24"/>
        <v>NO BID</v>
      </c>
      <c r="BP56" s="178"/>
      <c r="BQ56" s="171"/>
      <c r="BR56" s="89"/>
      <c r="BS56" s="90" t="str">
        <f t="shared" si="25"/>
        <v/>
      </c>
      <c r="BT56" s="172"/>
      <c r="BU56" s="154" t="str">
        <f t="shared" si="26"/>
        <v>NO BID</v>
      </c>
      <c r="BV56" s="171"/>
      <c r="BW56" s="89"/>
      <c r="BX56" s="90" t="str">
        <f t="shared" si="27"/>
        <v/>
      </c>
      <c r="BY56" s="172"/>
      <c r="BZ56" s="154" t="str">
        <f t="shared" si="28"/>
        <v>NO BID</v>
      </c>
      <c r="CA56" s="171"/>
      <c r="CB56" s="89"/>
      <c r="CC56" s="90" t="str">
        <f t="shared" si="29"/>
        <v/>
      </c>
      <c r="CD56" s="172"/>
      <c r="CE56" s="154" t="str">
        <f t="shared" si="30"/>
        <v>NO BID</v>
      </c>
      <c r="CF56" s="171"/>
      <c r="CG56" s="89"/>
      <c r="CH56" s="90" t="str">
        <f t="shared" si="31"/>
        <v/>
      </c>
      <c r="CI56" s="172"/>
      <c r="CJ56" s="154" t="str">
        <f t="shared" si="32"/>
        <v>NO BID</v>
      </c>
      <c r="CK56" s="171"/>
      <c r="CL56" s="89"/>
      <c r="CM56" s="90" t="str">
        <f t="shared" si="33"/>
        <v/>
      </c>
      <c r="CN56" s="172"/>
      <c r="CO56" s="154" t="str">
        <f t="shared" si="34"/>
        <v>NO BID</v>
      </c>
      <c r="CP56" s="171"/>
      <c r="CQ56" s="89"/>
      <c r="CR56" s="90" t="str">
        <f t="shared" si="35"/>
        <v/>
      </c>
      <c r="CS56" s="172"/>
      <c r="CT56" s="154" t="str">
        <f t="shared" si="36"/>
        <v>NO BID</v>
      </c>
      <c r="CU56" s="171"/>
      <c r="CV56" s="89"/>
      <c r="CW56" s="90" t="str">
        <f t="shared" si="37"/>
        <v/>
      </c>
      <c r="CX56" s="172"/>
      <c r="CY56" s="154" t="str">
        <f t="shared" si="38"/>
        <v>NO BID</v>
      </c>
      <c r="CZ56" s="171"/>
      <c r="DA56" s="89"/>
      <c r="DB56" s="90" t="str">
        <f t="shared" si="39"/>
        <v/>
      </c>
      <c r="DC56" s="172"/>
      <c r="DD56" s="154" t="str">
        <f t="shared" si="40"/>
        <v>NO BID</v>
      </c>
      <c r="DE56" s="171"/>
      <c r="DF56" s="89"/>
      <c r="DG56" s="90" t="str">
        <f t="shared" si="41"/>
        <v/>
      </c>
      <c r="DH56" s="172"/>
      <c r="DI56" s="154" t="str">
        <f t="shared" si="42"/>
        <v>NO BID</v>
      </c>
      <c r="DJ56" s="171"/>
      <c r="DK56" s="89"/>
      <c r="DL56" s="90" t="str">
        <f t="shared" si="43"/>
        <v/>
      </c>
      <c r="DM56" s="172"/>
      <c r="DN56" s="154" t="str">
        <f t="shared" si="44"/>
        <v>NO BID</v>
      </c>
      <c r="DO56" s="171"/>
      <c r="DP56" s="89"/>
      <c r="DQ56" s="90" t="str">
        <f t="shared" si="45"/>
        <v/>
      </c>
      <c r="DR56" s="172"/>
      <c r="DS56" s="154" t="str">
        <f t="shared" si="46"/>
        <v>NO BID</v>
      </c>
      <c r="DT56" s="171"/>
      <c r="DU56" s="89"/>
      <c r="DV56" s="90" t="str">
        <f t="shared" si="47"/>
        <v/>
      </c>
      <c r="DW56" s="172"/>
      <c r="DX56" s="154" t="str">
        <f t="shared" si="48"/>
        <v>NO BID</v>
      </c>
      <c r="DY56" s="171"/>
      <c r="DZ56" s="89"/>
      <c r="EA56" s="90" t="str">
        <f t="shared" si="49"/>
        <v/>
      </c>
      <c r="EB56" s="172"/>
      <c r="EC56" s="154" t="str">
        <f t="shared" si="50"/>
        <v>NO BID</v>
      </c>
      <c r="ED56" s="171"/>
      <c r="EE56" s="89"/>
      <c r="EF56" s="90" t="str">
        <f t="shared" si="51"/>
        <v/>
      </c>
      <c r="EG56" s="172"/>
      <c r="EH56" s="154" t="str">
        <f t="shared" si="52"/>
        <v>NO BID</v>
      </c>
      <c r="EI56" s="171"/>
      <c r="EJ56" s="89"/>
      <c r="EK56" s="90" t="str">
        <f t="shared" si="53"/>
        <v/>
      </c>
      <c r="EL56" s="172"/>
      <c r="EM56" s="154" t="str">
        <f t="shared" si="54"/>
        <v>NO BID</v>
      </c>
      <c r="EN56" s="171"/>
      <c r="EO56" s="89"/>
      <c r="EP56" s="90" t="str">
        <f t="shared" si="55"/>
        <v/>
      </c>
      <c r="EQ56" s="172"/>
      <c r="ER56" s="154" t="str">
        <f t="shared" si="56"/>
        <v>NO BID</v>
      </c>
      <c r="ES56" s="171"/>
      <c r="ET56" s="89"/>
      <c r="EU56" s="90" t="str">
        <f t="shared" si="57"/>
        <v/>
      </c>
      <c r="EV56" s="172"/>
      <c r="EW56" s="154" t="str">
        <f t="shared" si="58"/>
        <v>NO BID</v>
      </c>
      <c r="EX56" s="171"/>
      <c r="EY56" s="89"/>
      <c r="EZ56" s="90" t="str">
        <f t="shared" si="59"/>
        <v/>
      </c>
      <c r="FA56" s="172"/>
      <c r="FB56" s="154" t="str">
        <f t="shared" si="60"/>
        <v>NO BID</v>
      </c>
      <c r="FC56" s="171"/>
      <c r="FD56" s="89"/>
      <c r="FE56" s="90" t="str">
        <f t="shared" si="61"/>
        <v/>
      </c>
      <c r="FF56" s="172"/>
      <c r="FG56" s="154" t="str">
        <f t="shared" si="62"/>
        <v>NO BID</v>
      </c>
      <c r="FH56" s="171"/>
      <c r="FI56" s="89"/>
      <c r="FJ56" s="90" t="str">
        <f t="shared" si="63"/>
        <v/>
      </c>
      <c r="FK56" s="172"/>
      <c r="FL56" s="154" t="str">
        <f t="shared" si="64"/>
        <v>NO BID</v>
      </c>
      <c r="FM56" s="171"/>
      <c r="FN56" s="89"/>
      <c r="FO56" s="90" t="str">
        <f t="shared" si="65"/>
        <v/>
      </c>
      <c r="FP56" s="172"/>
      <c r="FQ56" s="154" t="str">
        <f t="shared" si="66"/>
        <v>NO BID</v>
      </c>
      <c r="FR56" s="174"/>
      <c r="FS56" s="91">
        <v>14.29</v>
      </c>
      <c r="FT56" s="92">
        <f t="shared" si="67"/>
        <v>71.449999999999989</v>
      </c>
      <c r="FU56" s="175">
        <f t="shared" si="68"/>
        <v>0</v>
      </c>
      <c r="FV56" s="93" t="str">
        <f t="shared" si="69"/>
        <v/>
      </c>
      <c r="FW56" s="94">
        <f t="shared" si="70"/>
        <v>71.449999999999989</v>
      </c>
      <c r="FX56" s="95">
        <f t="shared" si="71"/>
        <v>0</v>
      </c>
      <c r="FY56" s="129" t="str">
        <f t="shared" si="72"/>
        <v>NOT AWARDED</v>
      </c>
      <c r="FZ56" s="130">
        <f t="shared" si="73"/>
        <v>0</v>
      </c>
      <c r="GA56" s="129" t="str">
        <f t="shared" si="74"/>
        <v>VENDOR 09</v>
      </c>
      <c r="GB56" s="176"/>
      <c r="GC56" s="177"/>
      <c r="GD56" s="96"/>
      <c r="GE56" s="97"/>
    </row>
    <row r="57" spans="1:187" ht="30" customHeight="1" thickTop="1" thickBot="1" x14ac:dyDescent="0.4">
      <c r="A57" s="162">
        <v>53</v>
      </c>
      <c r="B57" s="194">
        <v>4</v>
      </c>
      <c r="C57" s="164">
        <v>9780593204160</v>
      </c>
      <c r="D57" s="165" t="s">
        <v>752</v>
      </c>
      <c r="E57" s="165" t="s">
        <v>1383</v>
      </c>
      <c r="F57" s="165" t="s">
        <v>1479</v>
      </c>
      <c r="G57" s="166" t="s">
        <v>1414</v>
      </c>
      <c r="H57" s="166" t="s">
        <v>1474</v>
      </c>
      <c r="I57" s="167"/>
      <c r="J57" s="227">
        <f t="shared" si="75"/>
        <v>4</v>
      </c>
      <c r="K57" s="228"/>
      <c r="L57" s="99" t="str">
        <f t="shared" si="0"/>
        <v/>
      </c>
      <c r="M57" s="241"/>
      <c r="N57" s="168"/>
      <c r="O57" s="169" t="str">
        <f t="shared" si="1"/>
        <v>VENDOR 09</v>
      </c>
      <c r="P57" s="149">
        <v>241362</v>
      </c>
      <c r="Q57" s="149">
        <f t="shared" si="2"/>
        <v>0</v>
      </c>
      <c r="R57" s="170" t="str">
        <f t="shared" si="3"/>
        <v xml:space="preserve">, </v>
      </c>
      <c r="S57" s="170" t="str">
        <f t="shared" si="4"/>
        <v>NO BID</v>
      </c>
      <c r="T57" s="87">
        <f t="shared" si="5"/>
        <v>0</v>
      </c>
      <c r="U57" s="88" t="str">
        <f t="shared" si="6"/>
        <v>NOT AWARDED</v>
      </c>
      <c r="V57" s="167"/>
      <c r="W57" s="171"/>
      <c r="X57" s="89"/>
      <c r="Y57" s="90"/>
      <c r="Z57" s="172" t="str">
        <f t="shared" si="7"/>
        <v/>
      </c>
      <c r="AA57" s="154" t="str">
        <f t="shared" si="8"/>
        <v>NO BID</v>
      </c>
      <c r="AB57" s="171"/>
      <c r="AC57" s="89"/>
      <c r="AD57" s="90"/>
      <c r="AE57" s="172" t="str">
        <f t="shared" si="9"/>
        <v/>
      </c>
      <c r="AF57" s="154" t="str">
        <f t="shared" si="10"/>
        <v>NO BID</v>
      </c>
      <c r="AG57" s="171"/>
      <c r="AH57" s="89"/>
      <c r="AI57" s="90"/>
      <c r="AJ57" s="172" t="str">
        <f t="shared" si="11"/>
        <v/>
      </c>
      <c r="AK57" s="154" t="str">
        <f t="shared" si="12"/>
        <v>NO BID</v>
      </c>
      <c r="AL57" s="171"/>
      <c r="AM57" s="89"/>
      <c r="AN57" s="90"/>
      <c r="AO57" s="172" t="str">
        <f t="shared" si="13"/>
        <v/>
      </c>
      <c r="AP57" s="154" t="str">
        <f t="shared" si="14"/>
        <v>NO BID</v>
      </c>
      <c r="AQ57" s="171"/>
      <c r="AR57" s="89"/>
      <c r="AS57" s="90"/>
      <c r="AT57" s="172" t="str">
        <f t="shared" si="15"/>
        <v/>
      </c>
      <c r="AU57" s="154" t="str">
        <f t="shared" si="16"/>
        <v>NO BID</v>
      </c>
      <c r="AV57" s="171"/>
      <c r="AW57" s="89"/>
      <c r="AX57" s="90"/>
      <c r="AY57" s="172" t="str">
        <f t="shared" si="17"/>
        <v/>
      </c>
      <c r="AZ57" s="154" t="str">
        <f t="shared" si="18"/>
        <v>NO BID</v>
      </c>
      <c r="BA57" s="171"/>
      <c r="BB57" s="89"/>
      <c r="BC57" s="90"/>
      <c r="BD57" s="172" t="str">
        <f t="shared" si="19"/>
        <v/>
      </c>
      <c r="BE57" s="154" t="str">
        <f>IF($B57=0,"",IF(ISNUMBER(BB57),"","NO BID"))</f>
        <v>NO BID</v>
      </c>
      <c r="BF57" s="171"/>
      <c r="BG57" s="89"/>
      <c r="BH57" s="90"/>
      <c r="BI57" s="172" t="str">
        <f t="shared" si="21"/>
        <v/>
      </c>
      <c r="BJ57" s="154" t="str">
        <f t="shared" si="22"/>
        <v>NO BID</v>
      </c>
      <c r="BK57" s="171"/>
      <c r="BL57" s="89"/>
      <c r="BM57" s="90"/>
      <c r="BN57" s="172" t="str">
        <f t="shared" si="23"/>
        <v/>
      </c>
      <c r="BO57" s="154" t="str">
        <f t="shared" si="24"/>
        <v>NO BID</v>
      </c>
      <c r="BP57" s="178"/>
      <c r="BQ57" s="171"/>
      <c r="BR57" s="89"/>
      <c r="BS57" s="90" t="str">
        <f t="shared" si="25"/>
        <v/>
      </c>
      <c r="BT57" s="172"/>
      <c r="BU57" s="154" t="str">
        <f t="shared" si="26"/>
        <v>NO BID</v>
      </c>
      <c r="BV57" s="171"/>
      <c r="BW57" s="89"/>
      <c r="BX57" s="90" t="str">
        <f t="shared" si="27"/>
        <v/>
      </c>
      <c r="BY57" s="172"/>
      <c r="BZ57" s="154" t="str">
        <f t="shared" si="28"/>
        <v>NO BID</v>
      </c>
      <c r="CA57" s="171"/>
      <c r="CB57" s="89"/>
      <c r="CC57" s="90" t="str">
        <f t="shared" si="29"/>
        <v/>
      </c>
      <c r="CD57" s="172"/>
      <c r="CE57" s="154" t="str">
        <f t="shared" si="30"/>
        <v>NO BID</v>
      </c>
      <c r="CF57" s="171"/>
      <c r="CG57" s="89"/>
      <c r="CH57" s="90" t="str">
        <f t="shared" si="31"/>
        <v/>
      </c>
      <c r="CI57" s="172"/>
      <c r="CJ57" s="154" t="str">
        <f t="shared" si="32"/>
        <v>NO BID</v>
      </c>
      <c r="CK57" s="171"/>
      <c r="CL57" s="89"/>
      <c r="CM57" s="90" t="str">
        <f t="shared" si="33"/>
        <v/>
      </c>
      <c r="CN57" s="172"/>
      <c r="CO57" s="154" t="str">
        <f t="shared" si="34"/>
        <v>NO BID</v>
      </c>
      <c r="CP57" s="171"/>
      <c r="CQ57" s="89"/>
      <c r="CR57" s="90" t="str">
        <f t="shared" si="35"/>
        <v/>
      </c>
      <c r="CS57" s="172"/>
      <c r="CT57" s="154" t="str">
        <f t="shared" si="36"/>
        <v>NO BID</v>
      </c>
      <c r="CU57" s="171"/>
      <c r="CV57" s="89"/>
      <c r="CW57" s="90" t="str">
        <f t="shared" si="37"/>
        <v/>
      </c>
      <c r="CX57" s="172"/>
      <c r="CY57" s="154" t="str">
        <f t="shared" si="38"/>
        <v>NO BID</v>
      </c>
      <c r="CZ57" s="171"/>
      <c r="DA57" s="89"/>
      <c r="DB57" s="90" t="str">
        <f t="shared" si="39"/>
        <v/>
      </c>
      <c r="DC57" s="172"/>
      <c r="DD57" s="154" t="str">
        <f t="shared" si="40"/>
        <v>NO BID</v>
      </c>
      <c r="DE57" s="171"/>
      <c r="DF57" s="89"/>
      <c r="DG57" s="90" t="str">
        <f t="shared" si="41"/>
        <v/>
      </c>
      <c r="DH57" s="172"/>
      <c r="DI57" s="154" t="str">
        <f t="shared" si="42"/>
        <v>NO BID</v>
      </c>
      <c r="DJ57" s="171"/>
      <c r="DK57" s="89"/>
      <c r="DL57" s="90" t="str">
        <f t="shared" si="43"/>
        <v/>
      </c>
      <c r="DM57" s="172"/>
      <c r="DN57" s="154" t="str">
        <f t="shared" si="44"/>
        <v>NO BID</v>
      </c>
      <c r="DO57" s="171"/>
      <c r="DP57" s="89"/>
      <c r="DQ57" s="90" t="str">
        <f t="shared" si="45"/>
        <v/>
      </c>
      <c r="DR57" s="172"/>
      <c r="DS57" s="154" t="str">
        <f t="shared" si="46"/>
        <v>NO BID</v>
      </c>
      <c r="DT57" s="171"/>
      <c r="DU57" s="89"/>
      <c r="DV57" s="90" t="str">
        <f t="shared" si="47"/>
        <v/>
      </c>
      <c r="DW57" s="172"/>
      <c r="DX57" s="154" t="str">
        <f t="shared" si="48"/>
        <v>NO BID</v>
      </c>
      <c r="DY57" s="171"/>
      <c r="DZ57" s="89"/>
      <c r="EA57" s="90" t="str">
        <f t="shared" si="49"/>
        <v/>
      </c>
      <c r="EB57" s="172"/>
      <c r="EC57" s="154" t="str">
        <f t="shared" si="50"/>
        <v>NO BID</v>
      </c>
      <c r="ED57" s="171"/>
      <c r="EE57" s="89"/>
      <c r="EF57" s="90" t="str">
        <f t="shared" si="51"/>
        <v/>
      </c>
      <c r="EG57" s="172"/>
      <c r="EH57" s="154" t="str">
        <f t="shared" si="52"/>
        <v>NO BID</v>
      </c>
      <c r="EI57" s="171"/>
      <c r="EJ57" s="89"/>
      <c r="EK57" s="90" t="str">
        <f t="shared" si="53"/>
        <v/>
      </c>
      <c r="EL57" s="172"/>
      <c r="EM57" s="154" t="str">
        <f t="shared" si="54"/>
        <v>NO BID</v>
      </c>
      <c r="EN57" s="171"/>
      <c r="EO57" s="89"/>
      <c r="EP57" s="90" t="str">
        <f t="shared" si="55"/>
        <v/>
      </c>
      <c r="EQ57" s="172"/>
      <c r="ER57" s="154" t="str">
        <f t="shared" si="56"/>
        <v>NO BID</v>
      </c>
      <c r="ES57" s="171"/>
      <c r="ET57" s="89"/>
      <c r="EU57" s="90" t="str">
        <f t="shared" si="57"/>
        <v/>
      </c>
      <c r="EV57" s="172"/>
      <c r="EW57" s="154" t="str">
        <f t="shared" si="58"/>
        <v>NO BID</v>
      </c>
      <c r="EX57" s="171"/>
      <c r="EY57" s="89"/>
      <c r="EZ57" s="90" t="str">
        <f t="shared" si="59"/>
        <v/>
      </c>
      <c r="FA57" s="172"/>
      <c r="FB57" s="154" t="str">
        <f t="shared" si="60"/>
        <v>NO BID</v>
      </c>
      <c r="FC57" s="171"/>
      <c r="FD57" s="89"/>
      <c r="FE57" s="90" t="str">
        <f t="shared" si="61"/>
        <v/>
      </c>
      <c r="FF57" s="172"/>
      <c r="FG57" s="154" t="str">
        <f t="shared" si="62"/>
        <v>NO BID</v>
      </c>
      <c r="FH57" s="171"/>
      <c r="FI57" s="89"/>
      <c r="FJ57" s="90" t="str">
        <f t="shared" si="63"/>
        <v/>
      </c>
      <c r="FK57" s="172"/>
      <c r="FL57" s="154" t="str">
        <f t="shared" si="64"/>
        <v>NO BID</v>
      </c>
      <c r="FM57" s="171"/>
      <c r="FN57" s="89"/>
      <c r="FO57" s="90" t="str">
        <f t="shared" si="65"/>
        <v/>
      </c>
      <c r="FP57" s="172"/>
      <c r="FQ57" s="154" t="str">
        <f t="shared" si="66"/>
        <v>NO BID</v>
      </c>
      <c r="FR57" s="174"/>
      <c r="FS57" s="91">
        <v>11.49</v>
      </c>
      <c r="FT57" s="92">
        <f t="shared" si="67"/>
        <v>45.96</v>
      </c>
      <c r="FU57" s="175">
        <f t="shared" si="68"/>
        <v>0</v>
      </c>
      <c r="FV57" s="93" t="str">
        <f t="shared" si="69"/>
        <v/>
      </c>
      <c r="FW57" s="94">
        <f t="shared" si="70"/>
        <v>45.96</v>
      </c>
      <c r="FX57" s="95">
        <f t="shared" si="71"/>
        <v>0</v>
      </c>
      <c r="FY57" s="129" t="str">
        <f t="shared" si="72"/>
        <v>NOT AWARDED</v>
      </c>
      <c r="FZ57" s="130">
        <f t="shared" si="73"/>
        <v>0</v>
      </c>
      <c r="GA57" s="129" t="str">
        <f t="shared" si="74"/>
        <v>VENDOR 09</v>
      </c>
      <c r="GB57" s="176"/>
      <c r="GC57" s="177"/>
      <c r="GD57" s="96"/>
      <c r="GE57" s="97"/>
    </row>
    <row r="58" spans="1:187" ht="30" customHeight="1" thickTop="1" thickBot="1" x14ac:dyDescent="0.4">
      <c r="A58" s="162">
        <v>54</v>
      </c>
      <c r="B58" s="194">
        <v>5</v>
      </c>
      <c r="C58" s="164">
        <v>9780358721642</v>
      </c>
      <c r="D58" s="165" t="s">
        <v>158</v>
      </c>
      <c r="E58" s="165" t="s">
        <v>865</v>
      </c>
      <c r="F58" s="165" t="s">
        <v>1479</v>
      </c>
      <c r="G58" s="166" t="s">
        <v>1414</v>
      </c>
      <c r="H58" s="166" t="s">
        <v>1419</v>
      </c>
      <c r="I58" s="167"/>
      <c r="J58" s="232">
        <f t="shared" si="75"/>
        <v>5</v>
      </c>
      <c r="K58" s="233"/>
      <c r="L58" s="99" t="str">
        <f t="shared" si="0"/>
        <v/>
      </c>
      <c r="M58" s="241"/>
      <c r="N58" s="168"/>
      <c r="O58" s="169" t="str">
        <f t="shared" si="1"/>
        <v>VENDOR 09</v>
      </c>
      <c r="P58" s="149">
        <v>241362</v>
      </c>
      <c r="Q58" s="149">
        <f t="shared" si="2"/>
        <v>0</v>
      </c>
      <c r="R58" s="170" t="str">
        <f t="shared" si="3"/>
        <v xml:space="preserve">, </v>
      </c>
      <c r="S58" s="170" t="str">
        <f t="shared" si="4"/>
        <v>NO BID</v>
      </c>
      <c r="T58" s="87">
        <f t="shared" si="5"/>
        <v>0</v>
      </c>
      <c r="U58" s="88" t="str">
        <f t="shared" si="6"/>
        <v>NOT AWARDED</v>
      </c>
      <c r="V58" s="167"/>
      <c r="W58" s="171"/>
      <c r="X58" s="89"/>
      <c r="Y58" s="90"/>
      <c r="Z58" s="172" t="str">
        <f t="shared" si="7"/>
        <v/>
      </c>
      <c r="AA58" s="154" t="str">
        <f t="shared" si="8"/>
        <v>NO BID</v>
      </c>
      <c r="AB58" s="171"/>
      <c r="AC58" s="89"/>
      <c r="AD58" s="90"/>
      <c r="AE58" s="172" t="str">
        <f t="shared" si="9"/>
        <v/>
      </c>
      <c r="AF58" s="154" t="str">
        <f t="shared" si="10"/>
        <v>NO BID</v>
      </c>
      <c r="AG58" s="171"/>
      <c r="AH58" s="89"/>
      <c r="AI58" s="90"/>
      <c r="AJ58" s="172" t="str">
        <f t="shared" si="11"/>
        <v/>
      </c>
      <c r="AK58" s="154" t="str">
        <f t="shared" si="12"/>
        <v>NO BID</v>
      </c>
      <c r="AL58" s="171"/>
      <c r="AM58" s="89"/>
      <c r="AN58" s="90"/>
      <c r="AO58" s="172" t="str">
        <f t="shared" si="13"/>
        <v/>
      </c>
      <c r="AP58" s="154" t="str">
        <f t="shared" si="14"/>
        <v>NO BID</v>
      </c>
      <c r="AQ58" s="171"/>
      <c r="AR58" s="89"/>
      <c r="AS58" s="90"/>
      <c r="AT58" s="172" t="str">
        <f t="shared" si="15"/>
        <v/>
      </c>
      <c r="AU58" s="154" t="str">
        <f t="shared" si="16"/>
        <v>NO BID</v>
      </c>
      <c r="AV58" s="171"/>
      <c r="AW58" s="89"/>
      <c r="AX58" s="90"/>
      <c r="AY58" s="172" t="str">
        <f t="shared" si="17"/>
        <v/>
      </c>
      <c r="AZ58" s="154" t="str">
        <f t="shared" si="18"/>
        <v>NO BID</v>
      </c>
      <c r="BA58" s="171"/>
      <c r="BB58" s="89"/>
      <c r="BC58" s="90"/>
      <c r="BD58" s="172" t="str">
        <f t="shared" si="19"/>
        <v/>
      </c>
      <c r="BE58" s="154" t="str">
        <f>IF($B58=0,"",IF(ISNUMBER(BB58),"","NO BID"))</f>
        <v>NO BID</v>
      </c>
      <c r="BF58" s="171"/>
      <c r="BG58" s="89"/>
      <c r="BH58" s="90"/>
      <c r="BI58" s="172" t="str">
        <f t="shared" si="21"/>
        <v/>
      </c>
      <c r="BJ58" s="154" t="str">
        <f t="shared" si="22"/>
        <v>NO BID</v>
      </c>
      <c r="BK58" s="171"/>
      <c r="BL58" s="89"/>
      <c r="BM58" s="90"/>
      <c r="BN58" s="172" t="str">
        <f t="shared" si="23"/>
        <v/>
      </c>
      <c r="BO58" s="154" t="str">
        <f t="shared" si="24"/>
        <v>NO BID</v>
      </c>
      <c r="BP58" s="178"/>
      <c r="BQ58" s="171"/>
      <c r="BR58" s="89"/>
      <c r="BS58" s="90" t="str">
        <f t="shared" si="25"/>
        <v/>
      </c>
      <c r="BT58" s="172"/>
      <c r="BU58" s="154" t="str">
        <f t="shared" si="26"/>
        <v>NO BID</v>
      </c>
      <c r="BV58" s="171"/>
      <c r="BW58" s="89"/>
      <c r="BX58" s="90" t="str">
        <f t="shared" si="27"/>
        <v/>
      </c>
      <c r="BY58" s="172"/>
      <c r="BZ58" s="154" t="str">
        <f t="shared" si="28"/>
        <v>NO BID</v>
      </c>
      <c r="CA58" s="171"/>
      <c r="CB58" s="89"/>
      <c r="CC58" s="90" t="str">
        <f t="shared" si="29"/>
        <v/>
      </c>
      <c r="CD58" s="172"/>
      <c r="CE58" s="154" t="str">
        <f t="shared" si="30"/>
        <v>NO BID</v>
      </c>
      <c r="CF58" s="171"/>
      <c r="CG58" s="89"/>
      <c r="CH58" s="90" t="str">
        <f t="shared" si="31"/>
        <v/>
      </c>
      <c r="CI58" s="172"/>
      <c r="CJ58" s="154" t="str">
        <f t="shared" si="32"/>
        <v>NO BID</v>
      </c>
      <c r="CK58" s="171"/>
      <c r="CL58" s="89"/>
      <c r="CM58" s="90" t="str">
        <f t="shared" si="33"/>
        <v/>
      </c>
      <c r="CN58" s="172"/>
      <c r="CO58" s="154" t="str">
        <f t="shared" si="34"/>
        <v>NO BID</v>
      </c>
      <c r="CP58" s="171"/>
      <c r="CQ58" s="89"/>
      <c r="CR58" s="90" t="str">
        <f t="shared" si="35"/>
        <v/>
      </c>
      <c r="CS58" s="172"/>
      <c r="CT58" s="154" t="str">
        <f t="shared" si="36"/>
        <v>NO BID</v>
      </c>
      <c r="CU58" s="171"/>
      <c r="CV58" s="89"/>
      <c r="CW58" s="90" t="str">
        <f t="shared" si="37"/>
        <v/>
      </c>
      <c r="CX58" s="172"/>
      <c r="CY58" s="154" t="str">
        <f t="shared" si="38"/>
        <v>NO BID</v>
      </c>
      <c r="CZ58" s="171"/>
      <c r="DA58" s="89"/>
      <c r="DB58" s="90" t="str">
        <f t="shared" si="39"/>
        <v/>
      </c>
      <c r="DC58" s="172"/>
      <c r="DD58" s="154" t="str">
        <f t="shared" si="40"/>
        <v>NO BID</v>
      </c>
      <c r="DE58" s="171"/>
      <c r="DF58" s="89"/>
      <c r="DG58" s="90" t="str">
        <f t="shared" si="41"/>
        <v/>
      </c>
      <c r="DH58" s="172"/>
      <c r="DI58" s="154" t="str">
        <f t="shared" si="42"/>
        <v>NO BID</v>
      </c>
      <c r="DJ58" s="171"/>
      <c r="DK58" s="89"/>
      <c r="DL58" s="90" t="str">
        <f t="shared" si="43"/>
        <v/>
      </c>
      <c r="DM58" s="172"/>
      <c r="DN58" s="154" t="str">
        <f t="shared" si="44"/>
        <v>NO BID</v>
      </c>
      <c r="DO58" s="171"/>
      <c r="DP58" s="89"/>
      <c r="DQ58" s="90" t="str">
        <f t="shared" si="45"/>
        <v/>
      </c>
      <c r="DR58" s="172"/>
      <c r="DS58" s="154" t="str">
        <f t="shared" si="46"/>
        <v>NO BID</v>
      </c>
      <c r="DT58" s="171"/>
      <c r="DU58" s="89"/>
      <c r="DV58" s="90" t="str">
        <f t="shared" si="47"/>
        <v/>
      </c>
      <c r="DW58" s="172"/>
      <c r="DX58" s="154" t="str">
        <f t="shared" si="48"/>
        <v>NO BID</v>
      </c>
      <c r="DY58" s="171"/>
      <c r="DZ58" s="89"/>
      <c r="EA58" s="90" t="str">
        <f t="shared" si="49"/>
        <v/>
      </c>
      <c r="EB58" s="172"/>
      <c r="EC58" s="154" t="str">
        <f t="shared" si="50"/>
        <v>NO BID</v>
      </c>
      <c r="ED58" s="171"/>
      <c r="EE58" s="89"/>
      <c r="EF58" s="90" t="str">
        <f t="shared" si="51"/>
        <v/>
      </c>
      <c r="EG58" s="172"/>
      <c r="EH58" s="154" t="str">
        <f t="shared" si="52"/>
        <v>NO BID</v>
      </c>
      <c r="EI58" s="171"/>
      <c r="EJ58" s="89"/>
      <c r="EK58" s="90" t="str">
        <f t="shared" si="53"/>
        <v/>
      </c>
      <c r="EL58" s="172"/>
      <c r="EM58" s="154" t="str">
        <f t="shared" si="54"/>
        <v>NO BID</v>
      </c>
      <c r="EN58" s="171"/>
      <c r="EO58" s="89"/>
      <c r="EP58" s="90" t="str">
        <f t="shared" si="55"/>
        <v/>
      </c>
      <c r="EQ58" s="172"/>
      <c r="ER58" s="154" t="str">
        <f t="shared" si="56"/>
        <v>NO BID</v>
      </c>
      <c r="ES58" s="171"/>
      <c r="ET58" s="89"/>
      <c r="EU58" s="90" t="str">
        <f t="shared" si="57"/>
        <v/>
      </c>
      <c r="EV58" s="172"/>
      <c r="EW58" s="154" t="str">
        <f t="shared" si="58"/>
        <v>NO BID</v>
      </c>
      <c r="EX58" s="171"/>
      <c r="EY58" s="89"/>
      <c r="EZ58" s="90" t="str">
        <f t="shared" si="59"/>
        <v/>
      </c>
      <c r="FA58" s="172"/>
      <c r="FB58" s="154" t="str">
        <f t="shared" si="60"/>
        <v>NO BID</v>
      </c>
      <c r="FC58" s="171"/>
      <c r="FD58" s="89"/>
      <c r="FE58" s="90" t="str">
        <f t="shared" si="61"/>
        <v/>
      </c>
      <c r="FF58" s="172"/>
      <c r="FG58" s="154" t="str">
        <f t="shared" si="62"/>
        <v>NO BID</v>
      </c>
      <c r="FH58" s="171"/>
      <c r="FI58" s="89"/>
      <c r="FJ58" s="90" t="str">
        <f t="shared" si="63"/>
        <v/>
      </c>
      <c r="FK58" s="172"/>
      <c r="FL58" s="154" t="str">
        <f t="shared" si="64"/>
        <v>NO BID</v>
      </c>
      <c r="FM58" s="171"/>
      <c r="FN58" s="89"/>
      <c r="FO58" s="90" t="str">
        <f t="shared" si="65"/>
        <v/>
      </c>
      <c r="FP58" s="172"/>
      <c r="FQ58" s="154" t="str">
        <f t="shared" si="66"/>
        <v>NO BID</v>
      </c>
      <c r="FR58" s="174"/>
      <c r="FS58" s="91">
        <v>9.99</v>
      </c>
      <c r="FT58" s="92">
        <f t="shared" si="67"/>
        <v>49.95</v>
      </c>
      <c r="FU58" s="175">
        <f t="shared" si="68"/>
        <v>0</v>
      </c>
      <c r="FV58" s="93" t="str">
        <f t="shared" si="69"/>
        <v/>
      </c>
      <c r="FW58" s="94">
        <f t="shared" si="70"/>
        <v>49.95</v>
      </c>
      <c r="FX58" s="95">
        <f t="shared" si="71"/>
        <v>0</v>
      </c>
      <c r="FY58" s="129" t="str">
        <f t="shared" si="72"/>
        <v>NOT AWARDED</v>
      </c>
      <c r="FZ58" s="130">
        <f t="shared" si="73"/>
        <v>0</v>
      </c>
      <c r="GA58" s="129" t="str">
        <f t="shared" si="74"/>
        <v>VENDOR 09</v>
      </c>
      <c r="GB58" s="176"/>
      <c r="GC58" s="177"/>
      <c r="GD58" s="96"/>
      <c r="GE58" s="97"/>
    </row>
    <row r="59" spans="1:187" ht="30" customHeight="1" thickTop="1" thickBot="1" x14ac:dyDescent="0.4">
      <c r="A59" s="162">
        <v>55</v>
      </c>
      <c r="B59" s="163">
        <v>5</v>
      </c>
      <c r="C59" s="164">
        <v>9781770466784</v>
      </c>
      <c r="D59" s="165" t="s">
        <v>164</v>
      </c>
      <c r="E59" s="165" t="s">
        <v>871</v>
      </c>
      <c r="F59" s="165" t="s">
        <v>1480</v>
      </c>
      <c r="G59" s="166" t="s">
        <v>1414</v>
      </c>
      <c r="H59" s="166" t="s">
        <v>1416</v>
      </c>
      <c r="I59" s="167"/>
      <c r="J59" s="227">
        <f t="shared" si="75"/>
        <v>5</v>
      </c>
      <c r="K59" s="228"/>
      <c r="L59" s="99" t="str">
        <f t="shared" si="0"/>
        <v/>
      </c>
      <c r="M59" s="241"/>
      <c r="N59" s="168"/>
      <c r="O59" s="169" t="str">
        <f t="shared" si="1"/>
        <v>VENDOR 09</v>
      </c>
      <c r="P59" s="149">
        <v>241365</v>
      </c>
      <c r="Q59" s="149">
        <f t="shared" si="2"/>
        <v>0</v>
      </c>
      <c r="R59" s="170" t="str">
        <f t="shared" si="3"/>
        <v xml:space="preserve">, </v>
      </c>
      <c r="S59" s="170" t="str">
        <f t="shared" si="4"/>
        <v>NO BID</v>
      </c>
      <c r="T59" s="87">
        <f t="shared" si="5"/>
        <v>0</v>
      </c>
      <c r="U59" s="88" t="str">
        <f t="shared" si="6"/>
        <v>NOT AWARDED</v>
      </c>
      <c r="V59" s="167"/>
      <c r="W59" s="171"/>
      <c r="X59" s="89"/>
      <c r="Y59" s="90"/>
      <c r="Z59" s="172" t="str">
        <f t="shared" si="7"/>
        <v/>
      </c>
      <c r="AA59" s="154" t="str">
        <f t="shared" si="8"/>
        <v>NO BID</v>
      </c>
      <c r="AB59" s="171"/>
      <c r="AC59" s="89"/>
      <c r="AD59" s="90"/>
      <c r="AE59" s="172" t="str">
        <f t="shared" si="9"/>
        <v/>
      </c>
      <c r="AF59" s="154" t="str">
        <f t="shared" si="10"/>
        <v>NO BID</v>
      </c>
      <c r="AG59" s="171"/>
      <c r="AH59" s="89"/>
      <c r="AI59" s="90"/>
      <c r="AJ59" s="172" t="str">
        <f t="shared" si="11"/>
        <v/>
      </c>
      <c r="AK59" s="154" t="str">
        <f t="shared" si="12"/>
        <v>NO BID</v>
      </c>
      <c r="AL59" s="171"/>
      <c r="AM59" s="89"/>
      <c r="AN59" s="90"/>
      <c r="AO59" s="172" t="str">
        <f t="shared" si="13"/>
        <v/>
      </c>
      <c r="AP59" s="154" t="str">
        <f t="shared" si="14"/>
        <v>NO BID</v>
      </c>
      <c r="AQ59" s="171"/>
      <c r="AR59" s="89"/>
      <c r="AS59" s="90"/>
      <c r="AT59" s="172" t="str">
        <f t="shared" si="15"/>
        <v/>
      </c>
      <c r="AU59" s="154" t="str">
        <f t="shared" si="16"/>
        <v>NO BID</v>
      </c>
      <c r="AV59" s="171"/>
      <c r="AW59" s="89"/>
      <c r="AX59" s="90"/>
      <c r="AY59" s="172" t="str">
        <f t="shared" si="17"/>
        <v/>
      </c>
      <c r="AZ59" s="154" t="str">
        <f t="shared" si="18"/>
        <v>NO BID</v>
      </c>
      <c r="BA59" s="171"/>
      <c r="BB59" s="89"/>
      <c r="BC59" s="90"/>
      <c r="BD59" s="172" t="str">
        <f t="shared" si="19"/>
        <v/>
      </c>
      <c r="BE59" s="154" t="s">
        <v>82</v>
      </c>
      <c r="BF59" s="171"/>
      <c r="BG59" s="89"/>
      <c r="BH59" s="90"/>
      <c r="BI59" s="172" t="str">
        <f t="shared" si="21"/>
        <v/>
      </c>
      <c r="BJ59" s="154" t="str">
        <f t="shared" si="22"/>
        <v>NO BID</v>
      </c>
      <c r="BK59" s="171"/>
      <c r="BL59" s="89"/>
      <c r="BM59" s="90"/>
      <c r="BN59" s="172" t="str">
        <f t="shared" si="23"/>
        <v/>
      </c>
      <c r="BO59" s="154" t="str">
        <f t="shared" si="24"/>
        <v>NO BID</v>
      </c>
      <c r="BP59" s="173"/>
      <c r="BQ59" s="171"/>
      <c r="BR59" s="89"/>
      <c r="BS59" s="90" t="str">
        <f t="shared" si="25"/>
        <v/>
      </c>
      <c r="BT59" s="172"/>
      <c r="BU59" s="154" t="str">
        <f t="shared" si="26"/>
        <v>NO BID</v>
      </c>
      <c r="BV59" s="171"/>
      <c r="BW59" s="89"/>
      <c r="BX59" s="90" t="str">
        <f t="shared" si="27"/>
        <v/>
      </c>
      <c r="BY59" s="172"/>
      <c r="BZ59" s="154" t="str">
        <f t="shared" si="28"/>
        <v>NO BID</v>
      </c>
      <c r="CA59" s="171"/>
      <c r="CB59" s="89"/>
      <c r="CC59" s="90" t="str">
        <f t="shared" si="29"/>
        <v/>
      </c>
      <c r="CD59" s="172"/>
      <c r="CE59" s="154" t="str">
        <f t="shared" si="30"/>
        <v>NO BID</v>
      </c>
      <c r="CF59" s="171"/>
      <c r="CG59" s="89"/>
      <c r="CH59" s="90" t="str">
        <f t="shared" si="31"/>
        <v/>
      </c>
      <c r="CI59" s="172"/>
      <c r="CJ59" s="154" t="str">
        <f t="shared" si="32"/>
        <v>NO BID</v>
      </c>
      <c r="CK59" s="171"/>
      <c r="CL59" s="89"/>
      <c r="CM59" s="90" t="str">
        <f t="shared" si="33"/>
        <v/>
      </c>
      <c r="CN59" s="172"/>
      <c r="CO59" s="154" t="str">
        <f t="shared" si="34"/>
        <v>NO BID</v>
      </c>
      <c r="CP59" s="171"/>
      <c r="CQ59" s="89"/>
      <c r="CR59" s="90" t="str">
        <f t="shared" si="35"/>
        <v/>
      </c>
      <c r="CS59" s="172"/>
      <c r="CT59" s="154" t="str">
        <f t="shared" si="36"/>
        <v>NO BID</v>
      </c>
      <c r="CU59" s="171"/>
      <c r="CV59" s="89"/>
      <c r="CW59" s="90" t="str">
        <f t="shared" si="37"/>
        <v/>
      </c>
      <c r="CX59" s="172"/>
      <c r="CY59" s="154" t="str">
        <f t="shared" si="38"/>
        <v>NO BID</v>
      </c>
      <c r="CZ59" s="171"/>
      <c r="DA59" s="89"/>
      <c r="DB59" s="90" t="str">
        <f t="shared" si="39"/>
        <v/>
      </c>
      <c r="DC59" s="172"/>
      <c r="DD59" s="154" t="str">
        <f t="shared" si="40"/>
        <v>NO BID</v>
      </c>
      <c r="DE59" s="171"/>
      <c r="DF59" s="89"/>
      <c r="DG59" s="90" t="str">
        <f t="shared" si="41"/>
        <v/>
      </c>
      <c r="DH59" s="172"/>
      <c r="DI59" s="154" t="str">
        <f t="shared" si="42"/>
        <v>NO BID</v>
      </c>
      <c r="DJ59" s="171"/>
      <c r="DK59" s="89"/>
      <c r="DL59" s="90" t="str">
        <f t="shared" si="43"/>
        <v/>
      </c>
      <c r="DM59" s="172"/>
      <c r="DN59" s="154" t="str">
        <f t="shared" si="44"/>
        <v>NO BID</v>
      </c>
      <c r="DO59" s="171"/>
      <c r="DP59" s="89"/>
      <c r="DQ59" s="90" t="str">
        <f t="shared" si="45"/>
        <v/>
      </c>
      <c r="DR59" s="172"/>
      <c r="DS59" s="154" t="str">
        <f t="shared" si="46"/>
        <v>NO BID</v>
      </c>
      <c r="DT59" s="171"/>
      <c r="DU59" s="89"/>
      <c r="DV59" s="90" t="str">
        <f t="shared" si="47"/>
        <v/>
      </c>
      <c r="DW59" s="172"/>
      <c r="DX59" s="154" t="str">
        <f t="shared" si="48"/>
        <v>NO BID</v>
      </c>
      <c r="DY59" s="171"/>
      <c r="DZ59" s="89"/>
      <c r="EA59" s="90" t="str">
        <f t="shared" si="49"/>
        <v/>
      </c>
      <c r="EB59" s="172"/>
      <c r="EC59" s="154" t="str">
        <f t="shared" si="50"/>
        <v>NO BID</v>
      </c>
      <c r="ED59" s="171"/>
      <c r="EE59" s="89"/>
      <c r="EF59" s="90" t="str">
        <f t="shared" si="51"/>
        <v/>
      </c>
      <c r="EG59" s="172"/>
      <c r="EH59" s="154" t="str">
        <f t="shared" si="52"/>
        <v>NO BID</v>
      </c>
      <c r="EI59" s="171"/>
      <c r="EJ59" s="89"/>
      <c r="EK59" s="90" t="str">
        <f t="shared" si="53"/>
        <v/>
      </c>
      <c r="EL59" s="172"/>
      <c r="EM59" s="154" t="str">
        <f t="shared" si="54"/>
        <v>NO BID</v>
      </c>
      <c r="EN59" s="171"/>
      <c r="EO59" s="89"/>
      <c r="EP59" s="90" t="str">
        <f t="shared" si="55"/>
        <v/>
      </c>
      <c r="EQ59" s="172"/>
      <c r="ER59" s="154" t="str">
        <f t="shared" si="56"/>
        <v>NO BID</v>
      </c>
      <c r="ES59" s="171"/>
      <c r="ET59" s="89"/>
      <c r="EU59" s="90" t="str">
        <f t="shared" si="57"/>
        <v/>
      </c>
      <c r="EV59" s="172"/>
      <c r="EW59" s="154" t="str">
        <f t="shared" si="58"/>
        <v>NO BID</v>
      </c>
      <c r="EX59" s="171"/>
      <c r="EY59" s="89"/>
      <c r="EZ59" s="90" t="str">
        <f t="shared" si="59"/>
        <v/>
      </c>
      <c r="FA59" s="172"/>
      <c r="FB59" s="154" t="str">
        <f t="shared" si="60"/>
        <v>NO BID</v>
      </c>
      <c r="FC59" s="171"/>
      <c r="FD59" s="89"/>
      <c r="FE59" s="90" t="str">
        <f t="shared" si="61"/>
        <v/>
      </c>
      <c r="FF59" s="172"/>
      <c r="FG59" s="154" t="str">
        <f t="shared" si="62"/>
        <v>NO BID</v>
      </c>
      <c r="FH59" s="171"/>
      <c r="FI59" s="89"/>
      <c r="FJ59" s="90" t="str">
        <f t="shared" si="63"/>
        <v/>
      </c>
      <c r="FK59" s="172"/>
      <c r="FL59" s="154" t="str">
        <f t="shared" si="64"/>
        <v>NO BID</v>
      </c>
      <c r="FM59" s="171"/>
      <c r="FN59" s="89"/>
      <c r="FO59" s="90" t="str">
        <f t="shared" si="65"/>
        <v/>
      </c>
      <c r="FP59" s="172"/>
      <c r="FQ59" s="154" t="str">
        <f t="shared" si="66"/>
        <v>NO BID</v>
      </c>
      <c r="FR59" s="174"/>
      <c r="FS59" s="91">
        <v>19.510000000000002</v>
      </c>
      <c r="FT59" s="92">
        <f t="shared" si="67"/>
        <v>97.550000000000011</v>
      </c>
      <c r="FU59" s="175">
        <f t="shared" si="68"/>
        <v>0</v>
      </c>
      <c r="FV59" s="93" t="str">
        <f t="shared" si="69"/>
        <v/>
      </c>
      <c r="FW59" s="94">
        <f t="shared" si="70"/>
        <v>97.550000000000011</v>
      </c>
      <c r="FX59" s="95">
        <f t="shared" si="71"/>
        <v>0</v>
      </c>
      <c r="FY59" s="129" t="str">
        <f t="shared" si="72"/>
        <v>NOT AWARDED</v>
      </c>
      <c r="FZ59" s="130">
        <f t="shared" si="73"/>
        <v>0</v>
      </c>
      <c r="GA59" s="129" t="str">
        <f t="shared" si="74"/>
        <v>VENDOR 09</v>
      </c>
      <c r="GB59" s="176"/>
      <c r="GC59" s="177"/>
      <c r="GD59" s="96"/>
      <c r="GE59" s="97"/>
    </row>
    <row r="60" spans="1:187" ht="30" customHeight="1" thickTop="1" thickBot="1" x14ac:dyDescent="0.4">
      <c r="A60" s="141">
        <v>56</v>
      </c>
      <c r="B60" s="163">
        <v>2</v>
      </c>
      <c r="C60" s="164">
        <v>9781534497467</v>
      </c>
      <c r="D60" s="165" t="s">
        <v>165</v>
      </c>
      <c r="E60" s="165" t="s">
        <v>872</v>
      </c>
      <c r="F60" s="165" t="s">
        <v>1479</v>
      </c>
      <c r="G60" s="166" t="s">
        <v>1414</v>
      </c>
      <c r="H60" s="166" t="s">
        <v>1421</v>
      </c>
      <c r="I60" s="167"/>
      <c r="J60" s="227">
        <f t="shared" si="75"/>
        <v>2</v>
      </c>
      <c r="K60" s="228"/>
      <c r="L60" s="99" t="str">
        <f t="shared" si="0"/>
        <v/>
      </c>
      <c r="M60" s="241"/>
      <c r="N60" s="168"/>
      <c r="O60" s="169" t="str">
        <f t="shared" si="1"/>
        <v>VENDOR 09</v>
      </c>
      <c r="P60" s="149">
        <v>241362</v>
      </c>
      <c r="Q60" s="149">
        <f t="shared" si="2"/>
        <v>0</v>
      </c>
      <c r="R60" s="170" t="str">
        <f t="shared" si="3"/>
        <v xml:space="preserve">, </v>
      </c>
      <c r="S60" s="170" t="str">
        <f t="shared" si="4"/>
        <v>NO BID</v>
      </c>
      <c r="T60" s="87">
        <f t="shared" si="5"/>
        <v>0</v>
      </c>
      <c r="U60" s="88" t="str">
        <f t="shared" si="6"/>
        <v>NOT AWARDED</v>
      </c>
      <c r="V60" s="167"/>
      <c r="W60" s="171"/>
      <c r="X60" s="89"/>
      <c r="Y60" s="90"/>
      <c r="Z60" s="172" t="str">
        <f t="shared" si="7"/>
        <v/>
      </c>
      <c r="AA60" s="154" t="str">
        <f t="shared" si="8"/>
        <v>NO BID</v>
      </c>
      <c r="AB60" s="171"/>
      <c r="AC60" s="89"/>
      <c r="AD60" s="90"/>
      <c r="AE60" s="172" t="str">
        <f t="shared" si="9"/>
        <v/>
      </c>
      <c r="AF60" s="154" t="str">
        <f t="shared" si="10"/>
        <v>NO BID</v>
      </c>
      <c r="AG60" s="171"/>
      <c r="AH60" s="89"/>
      <c r="AI60" s="90"/>
      <c r="AJ60" s="172" t="str">
        <f t="shared" si="11"/>
        <v/>
      </c>
      <c r="AK60" s="154" t="str">
        <f t="shared" si="12"/>
        <v>NO BID</v>
      </c>
      <c r="AL60" s="171"/>
      <c r="AM60" s="89"/>
      <c r="AN60" s="90"/>
      <c r="AO60" s="172" t="str">
        <f t="shared" si="13"/>
        <v/>
      </c>
      <c r="AP60" s="154" t="str">
        <f t="shared" si="14"/>
        <v>NO BID</v>
      </c>
      <c r="AQ60" s="171"/>
      <c r="AR60" s="89"/>
      <c r="AS60" s="90"/>
      <c r="AT60" s="172" t="str">
        <f t="shared" si="15"/>
        <v/>
      </c>
      <c r="AU60" s="154" t="str">
        <f t="shared" si="16"/>
        <v>NO BID</v>
      </c>
      <c r="AV60" s="171"/>
      <c r="AW60" s="89"/>
      <c r="AX60" s="90"/>
      <c r="AY60" s="172" t="str">
        <f t="shared" si="17"/>
        <v/>
      </c>
      <c r="AZ60" s="154" t="str">
        <f t="shared" si="18"/>
        <v>NO BID</v>
      </c>
      <c r="BA60" s="171"/>
      <c r="BB60" s="89"/>
      <c r="BC60" s="90"/>
      <c r="BD60" s="172" t="str">
        <f t="shared" si="19"/>
        <v/>
      </c>
      <c r="BE60" s="154" t="str">
        <f t="shared" ref="BE60:BE65" si="77">IF($B60=0,"",IF(ISNUMBER(BB60),"","NO BID"))</f>
        <v>NO BID</v>
      </c>
      <c r="BF60" s="171"/>
      <c r="BG60" s="89"/>
      <c r="BH60" s="90"/>
      <c r="BI60" s="172" t="str">
        <f t="shared" si="21"/>
        <v/>
      </c>
      <c r="BJ60" s="154" t="str">
        <f t="shared" si="22"/>
        <v>NO BID</v>
      </c>
      <c r="BK60" s="171"/>
      <c r="BL60" s="89"/>
      <c r="BM60" s="90"/>
      <c r="BN60" s="172" t="str">
        <f t="shared" si="23"/>
        <v/>
      </c>
      <c r="BO60" s="154" t="str">
        <f t="shared" si="24"/>
        <v>NO BID</v>
      </c>
      <c r="BP60" s="173"/>
      <c r="BQ60" s="171"/>
      <c r="BR60" s="89"/>
      <c r="BS60" s="90" t="str">
        <f t="shared" si="25"/>
        <v/>
      </c>
      <c r="BT60" s="172"/>
      <c r="BU60" s="154" t="str">
        <f t="shared" si="26"/>
        <v>NO BID</v>
      </c>
      <c r="BV60" s="171"/>
      <c r="BW60" s="89"/>
      <c r="BX60" s="90" t="str">
        <f t="shared" si="27"/>
        <v/>
      </c>
      <c r="BY60" s="172"/>
      <c r="BZ60" s="154" t="str">
        <f t="shared" si="28"/>
        <v>NO BID</v>
      </c>
      <c r="CA60" s="171"/>
      <c r="CB60" s="89"/>
      <c r="CC60" s="90" t="str">
        <f t="shared" si="29"/>
        <v/>
      </c>
      <c r="CD60" s="172"/>
      <c r="CE60" s="154" t="str">
        <f t="shared" si="30"/>
        <v>NO BID</v>
      </c>
      <c r="CF60" s="171"/>
      <c r="CG60" s="89"/>
      <c r="CH60" s="90" t="str">
        <f t="shared" si="31"/>
        <v/>
      </c>
      <c r="CI60" s="172"/>
      <c r="CJ60" s="154" t="str">
        <f t="shared" si="32"/>
        <v>NO BID</v>
      </c>
      <c r="CK60" s="171"/>
      <c r="CL60" s="89"/>
      <c r="CM60" s="90" t="str">
        <f t="shared" si="33"/>
        <v/>
      </c>
      <c r="CN60" s="172"/>
      <c r="CO60" s="154" t="str">
        <f t="shared" si="34"/>
        <v>NO BID</v>
      </c>
      <c r="CP60" s="171"/>
      <c r="CQ60" s="89"/>
      <c r="CR60" s="90" t="str">
        <f t="shared" si="35"/>
        <v/>
      </c>
      <c r="CS60" s="172"/>
      <c r="CT60" s="154" t="str">
        <f t="shared" si="36"/>
        <v>NO BID</v>
      </c>
      <c r="CU60" s="171"/>
      <c r="CV60" s="89"/>
      <c r="CW60" s="90" t="str">
        <f t="shared" si="37"/>
        <v/>
      </c>
      <c r="CX60" s="172"/>
      <c r="CY60" s="154" t="str">
        <f t="shared" si="38"/>
        <v>NO BID</v>
      </c>
      <c r="CZ60" s="171"/>
      <c r="DA60" s="89"/>
      <c r="DB60" s="90" t="str">
        <f t="shared" si="39"/>
        <v/>
      </c>
      <c r="DC60" s="172"/>
      <c r="DD60" s="154" t="str">
        <f t="shared" si="40"/>
        <v>NO BID</v>
      </c>
      <c r="DE60" s="171"/>
      <c r="DF60" s="89"/>
      <c r="DG60" s="90" t="str">
        <f t="shared" si="41"/>
        <v/>
      </c>
      <c r="DH60" s="172"/>
      <c r="DI60" s="154" t="str">
        <f t="shared" si="42"/>
        <v>NO BID</v>
      </c>
      <c r="DJ60" s="171"/>
      <c r="DK60" s="89"/>
      <c r="DL60" s="90" t="str">
        <f t="shared" si="43"/>
        <v/>
      </c>
      <c r="DM60" s="172"/>
      <c r="DN60" s="154" t="str">
        <f t="shared" si="44"/>
        <v>NO BID</v>
      </c>
      <c r="DO60" s="171"/>
      <c r="DP60" s="89"/>
      <c r="DQ60" s="90" t="str">
        <f t="shared" si="45"/>
        <v/>
      </c>
      <c r="DR60" s="172"/>
      <c r="DS60" s="154" t="str">
        <f t="shared" si="46"/>
        <v>NO BID</v>
      </c>
      <c r="DT60" s="171"/>
      <c r="DU60" s="89"/>
      <c r="DV60" s="90" t="str">
        <f t="shared" si="47"/>
        <v/>
      </c>
      <c r="DW60" s="172"/>
      <c r="DX60" s="154" t="str">
        <f t="shared" si="48"/>
        <v>NO BID</v>
      </c>
      <c r="DY60" s="171"/>
      <c r="DZ60" s="89"/>
      <c r="EA60" s="90" t="str">
        <f t="shared" si="49"/>
        <v/>
      </c>
      <c r="EB60" s="172"/>
      <c r="EC60" s="154" t="str">
        <f t="shared" si="50"/>
        <v>NO BID</v>
      </c>
      <c r="ED60" s="171"/>
      <c r="EE60" s="89"/>
      <c r="EF60" s="90" t="str">
        <f t="shared" si="51"/>
        <v/>
      </c>
      <c r="EG60" s="172"/>
      <c r="EH60" s="154" t="str">
        <f t="shared" si="52"/>
        <v>NO BID</v>
      </c>
      <c r="EI60" s="171"/>
      <c r="EJ60" s="89"/>
      <c r="EK60" s="90" t="str">
        <f t="shared" si="53"/>
        <v/>
      </c>
      <c r="EL60" s="172"/>
      <c r="EM60" s="154" t="str">
        <f t="shared" si="54"/>
        <v>NO BID</v>
      </c>
      <c r="EN60" s="171"/>
      <c r="EO60" s="89"/>
      <c r="EP60" s="90" t="str">
        <f t="shared" si="55"/>
        <v/>
      </c>
      <c r="EQ60" s="172"/>
      <c r="ER60" s="154" t="str">
        <f t="shared" si="56"/>
        <v>NO BID</v>
      </c>
      <c r="ES60" s="171"/>
      <c r="ET60" s="89"/>
      <c r="EU60" s="90" t="str">
        <f t="shared" si="57"/>
        <v/>
      </c>
      <c r="EV60" s="172"/>
      <c r="EW60" s="154" t="str">
        <f t="shared" si="58"/>
        <v>NO BID</v>
      </c>
      <c r="EX60" s="171"/>
      <c r="EY60" s="89"/>
      <c r="EZ60" s="90" t="str">
        <f t="shared" si="59"/>
        <v/>
      </c>
      <c r="FA60" s="172"/>
      <c r="FB60" s="154" t="str">
        <f t="shared" si="60"/>
        <v>NO BID</v>
      </c>
      <c r="FC60" s="171"/>
      <c r="FD60" s="89"/>
      <c r="FE60" s="90" t="str">
        <f t="shared" si="61"/>
        <v/>
      </c>
      <c r="FF60" s="172"/>
      <c r="FG60" s="154" t="str">
        <f t="shared" si="62"/>
        <v>NO BID</v>
      </c>
      <c r="FH60" s="171"/>
      <c r="FI60" s="89"/>
      <c r="FJ60" s="90" t="str">
        <f t="shared" si="63"/>
        <v/>
      </c>
      <c r="FK60" s="172"/>
      <c r="FL60" s="154" t="str">
        <f t="shared" si="64"/>
        <v>NO BID</v>
      </c>
      <c r="FM60" s="171"/>
      <c r="FN60" s="89"/>
      <c r="FO60" s="90" t="str">
        <f t="shared" si="65"/>
        <v/>
      </c>
      <c r="FP60" s="172"/>
      <c r="FQ60" s="154" t="str">
        <f t="shared" si="66"/>
        <v>NO BID</v>
      </c>
      <c r="FR60" s="174"/>
      <c r="FS60" s="91">
        <v>11.48</v>
      </c>
      <c r="FT60" s="92">
        <f t="shared" si="67"/>
        <v>22.96</v>
      </c>
      <c r="FU60" s="175">
        <f t="shared" si="68"/>
        <v>0</v>
      </c>
      <c r="FV60" s="93" t="str">
        <f t="shared" si="69"/>
        <v/>
      </c>
      <c r="FW60" s="94">
        <f t="shared" si="70"/>
        <v>22.96</v>
      </c>
      <c r="FX60" s="95">
        <f t="shared" si="71"/>
        <v>0</v>
      </c>
      <c r="FY60" s="129" t="str">
        <f t="shared" si="72"/>
        <v>NOT AWARDED</v>
      </c>
      <c r="FZ60" s="130">
        <f t="shared" si="73"/>
        <v>0</v>
      </c>
      <c r="GA60" s="129" t="str">
        <f t="shared" si="74"/>
        <v>VENDOR 09</v>
      </c>
      <c r="GB60" s="176"/>
      <c r="GC60" s="177"/>
      <c r="GD60" s="96"/>
      <c r="GE60" s="97"/>
    </row>
    <row r="61" spans="1:187" ht="30" customHeight="1" thickTop="1" thickBot="1" x14ac:dyDescent="0.4">
      <c r="A61" s="162">
        <v>57</v>
      </c>
      <c r="B61" s="163">
        <v>4</v>
      </c>
      <c r="C61" s="164">
        <v>9781250825926</v>
      </c>
      <c r="D61" s="165" t="s">
        <v>166</v>
      </c>
      <c r="E61" s="165" t="s">
        <v>873</v>
      </c>
      <c r="F61" s="165" t="s">
        <v>1479</v>
      </c>
      <c r="G61" s="166" t="s">
        <v>1414</v>
      </c>
      <c r="H61" s="166" t="s">
        <v>1416</v>
      </c>
      <c r="I61" s="167"/>
      <c r="J61" s="227">
        <f t="shared" si="75"/>
        <v>4</v>
      </c>
      <c r="K61" s="228"/>
      <c r="L61" s="99" t="str">
        <f t="shared" si="0"/>
        <v/>
      </c>
      <c r="M61" s="241"/>
      <c r="N61" s="168"/>
      <c r="O61" s="169" t="str">
        <f t="shared" si="1"/>
        <v>VENDOR 09</v>
      </c>
      <c r="P61" s="149">
        <v>241363</v>
      </c>
      <c r="Q61" s="149">
        <f t="shared" si="2"/>
        <v>0</v>
      </c>
      <c r="R61" s="170" t="str">
        <f t="shared" si="3"/>
        <v xml:space="preserve">, </v>
      </c>
      <c r="S61" s="170" t="str">
        <f t="shared" si="4"/>
        <v>NO BID</v>
      </c>
      <c r="T61" s="87">
        <f t="shared" si="5"/>
        <v>0</v>
      </c>
      <c r="U61" s="88" t="str">
        <f t="shared" si="6"/>
        <v>NOT AWARDED</v>
      </c>
      <c r="V61" s="167"/>
      <c r="W61" s="171"/>
      <c r="X61" s="89"/>
      <c r="Y61" s="90"/>
      <c r="Z61" s="172" t="str">
        <f t="shared" si="7"/>
        <v/>
      </c>
      <c r="AA61" s="154" t="str">
        <f t="shared" si="8"/>
        <v>NO BID</v>
      </c>
      <c r="AB61" s="171"/>
      <c r="AC61" s="89"/>
      <c r="AD61" s="90"/>
      <c r="AE61" s="172" t="str">
        <f t="shared" si="9"/>
        <v/>
      </c>
      <c r="AF61" s="154" t="str">
        <f t="shared" si="10"/>
        <v>NO BID</v>
      </c>
      <c r="AG61" s="171"/>
      <c r="AH61" s="89"/>
      <c r="AI61" s="90"/>
      <c r="AJ61" s="172" t="str">
        <f t="shared" si="11"/>
        <v/>
      </c>
      <c r="AK61" s="154" t="str">
        <f t="shared" si="12"/>
        <v>NO BID</v>
      </c>
      <c r="AL61" s="171"/>
      <c r="AM61" s="89"/>
      <c r="AN61" s="90"/>
      <c r="AO61" s="172" t="str">
        <f t="shared" si="13"/>
        <v/>
      </c>
      <c r="AP61" s="154" t="str">
        <f t="shared" si="14"/>
        <v>NO BID</v>
      </c>
      <c r="AQ61" s="171"/>
      <c r="AR61" s="89"/>
      <c r="AS61" s="90"/>
      <c r="AT61" s="172" t="str">
        <f t="shared" si="15"/>
        <v/>
      </c>
      <c r="AU61" s="154" t="str">
        <f t="shared" si="16"/>
        <v>NO BID</v>
      </c>
      <c r="AV61" s="171"/>
      <c r="AW61" s="89"/>
      <c r="AX61" s="90"/>
      <c r="AY61" s="172" t="str">
        <f t="shared" si="17"/>
        <v/>
      </c>
      <c r="AZ61" s="154" t="str">
        <f t="shared" si="18"/>
        <v>NO BID</v>
      </c>
      <c r="BA61" s="171"/>
      <c r="BB61" s="89"/>
      <c r="BC61" s="90"/>
      <c r="BD61" s="172" t="str">
        <f t="shared" si="19"/>
        <v/>
      </c>
      <c r="BE61" s="154" t="str">
        <f t="shared" si="77"/>
        <v>NO BID</v>
      </c>
      <c r="BF61" s="171"/>
      <c r="BG61" s="89"/>
      <c r="BH61" s="90"/>
      <c r="BI61" s="172" t="str">
        <f t="shared" si="21"/>
        <v/>
      </c>
      <c r="BJ61" s="154" t="str">
        <f t="shared" si="22"/>
        <v>NO BID</v>
      </c>
      <c r="BK61" s="171"/>
      <c r="BL61" s="89"/>
      <c r="BM61" s="90"/>
      <c r="BN61" s="172" t="str">
        <f t="shared" si="23"/>
        <v/>
      </c>
      <c r="BO61" s="154" t="str">
        <f t="shared" si="24"/>
        <v>NO BID</v>
      </c>
      <c r="BP61" s="178"/>
      <c r="BQ61" s="171"/>
      <c r="BR61" s="89"/>
      <c r="BS61" s="90" t="str">
        <f t="shared" si="25"/>
        <v/>
      </c>
      <c r="BT61" s="172"/>
      <c r="BU61" s="154" t="str">
        <f t="shared" si="26"/>
        <v>NO BID</v>
      </c>
      <c r="BV61" s="171"/>
      <c r="BW61" s="89"/>
      <c r="BX61" s="90" t="str">
        <f t="shared" si="27"/>
        <v/>
      </c>
      <c r="BY61" s="172"/>
      <c r="BZ61" s="154" t="str">
        <f t="shared" si="28"/>
        <v>NO BID</v>
      </c>
      <c r="CA61" s="171"/>
      <c r="CB61" s="89"/>
      <c r="CC61" s="90" t="str">
        <f t="shared" si="29"/>
        <v/>
      </c>
      <c r="CD61" s="172"/>
      <c r="CE61" s="154" t="str">
        <f t="shared" si="30"/>
        <v>NO BID</v>
      </c>
      <c r="CF61" s="171"/>
      <c r="CG61" s="89"/>
      <c r="CH61" s="90" t="str">
        <f t="shared" si="31"/>
        <v/>
      </c>
      <c r="CI61" s="172"/>
      <c r="CJ61" s="154" t="str">
        <f t="shared" si="32"/>
        <v>NO BID</v>
      </c>
      <c r="CK61" s="171"/>
      <c r="CL61" s="89"/>
      <c r="CM61" s="90" t="str">
        <f t="shared" si="33"/>
        <v/>
      </c>
      <c r="CN61" s="172"/>
      <c r="CO61" s="154" t="str">
        <f t="shared" si="34"/>
        <v>NO BID</v>
      </c>
      <c r="CP61" s="171"/>
      <c r="CQ61" s="89"/>
      <c r="CR61" s="90" t="str">
        <f t="shared" si="35"/>
        <v/>
      </c>
      <c r="CS61" s="172"/>
      <c r="CT61" s="154" t="str">
        <f t="shared" si="36"/>
        <v>NO BID</v>
      </c>
      <c r="CU61" s="171"/>
      <c r="CV61" s="89"/>
      <c r="CW61" s="90" t="str">
        <f t="shared" si="37"/>
        <v/>
      </c>
      <c r="CX61" s="172"/>
      <c r="CY61" s="154" t="str">
        <f t="shared" si="38"/>
        <v>NO BID</v>
      </c>
      <c r="CZ61" s="171"/>
      <c r="DA61" s="89"/>
      <c r="DB61" s="90" t="str">
        <f t="shared" si="39"/>
        <v/>
      </c>
      <c r="DC61" s="172"/>
      <c r="DD61" s="154" t="str">
        <f t="shared" si="40"/>
        <v>NO BID</v>
      </c>
      <c r="DE61" s="171"/>
      <c r="DF61" s="89"/>
      <c r="DG61" s="90" t="str">
        <f t="shared" si="41"/>
        <v/>
      </c>
      <c r="DH61" s="172"/>
      <c r="DI61" s="154" t="str">
        <f t="shared" si="42"/>
        <v>NO BID</v>
      </c>
      <c r="DJ61" s="171"/>
      <c r="DK61" s="89"/>
      <c r="DL61" s="90" t="str">
        <f t="shared" si="43"/>
        <v/>
      </c>
      <c r="DM61" s="172"/>
      <c r="DN61" s="154" t="str">
        <f t="shared" si="44"/>
        <v>NO BID</v>
      </c>
      <c r="DO61" s="171"/>
      <c r="DP61" s="89"/>
      <c r="DQ61" s="90" t="str">
        <f t="shared" si="45"/>
        <v/>
      </c>
      <c r="DR61" s="172"/>
      <c r="DS61" s="154" t="str">
        <f t="shared" si="46"/>
        <v>NO BID</v>
      </c>
      <c r="DT61" s="171"/>
      <c r="DU61" s="89"/>
      <c r="DV61" s="90" t="str">
        <f t="shared" si="47"/>
        <v/>
      </c>
      <c r="DW61" s="172"/>
      <c r="DX61" s="154" t="str">
        <f t="shared" si="48"/>
        <v>NO BID</v>
      </c>
      <c r="DY61" s="171"/>
      <c r="DZ61" s="89"/>
      <c r="EA61" s="90" t="str">
        <f t="shared" si="49"/>
        <v/>
      </c>
      <c r="EB61" s="172"/>
      <c r="EC61" s="154" t="str">
        <f t="shared" si="50"/>
        <v>NO BID</v>
      </c>
      <c r="ED61" s="171"/>
      <c r="EE61" s="89"/>
      <c r="EF61" s="90" t="str">
        <f t="shared" si="51"/>
        <v/>
      </c>
      <c r="EG61" s="172"/>
      <c r="EH61" s="154" t="str">
        <f t="shared" si="52"/>
        <v>NO BID</v>
      </c>
      <c r="EI61" s="171"/>
      <c r="EJ61" s="89"/>
      <c r="EK61" s="90" t="str">
        <f t="shared" si="53"/>
        <v/>
      </c>
      <c r="EL61" s="172"/>
      <c r="EM61" s="154" t="str">
        <f t="shared" si="54"/>
        <v>NO BID</v>
      </c>
      <c r="EN61" s="171"/>
      <c r="EO61" s="89"/>
      <c r="EP61" s="90" t="str">
        <f t="shared" si="55"/>
        <v/>
      </c>
      <c r="EQ61" s="172"/>
      <c r="ER61" s="154" t="str">
        <f t="shared" si="56"/>
        <v>NO BID</v>
      </c>
      <c r="ES61" s="171"/>
      <c r="ET61" s="89"/>
      <c r="EU61" s="90" t="str">
        <f t="shared" si="57"/>
        <v/>
      </c>
      <c r="EV61" s="172"/>
      <c r="EW61" s="154" t="str">
        <f t="shared" si="58"/>
        <v>NO BID</v>
      </c>
      <c r="EX61" s="171"/>
      <c r="EY61" s="89"/>
      <c r="EZ61" s="90" t="str">
        <f t="shared" si="59"/>
        <v/>
      </c>
      <c r="FA61" s="172"/>
      <c r="FB61" s="154" t="str">
        <f t="shared" si="60"/>
        <v>NO BID</v>
      </c>
      <c r="FC61" s="171"/>
      <c r="FD61" s="89"/>
      <c r="FE61" s="90" t="str">
        <f t="shared" si="61"/>
        <v/>
      </c>
      <c r="FF61" s="172"/>
      <c r="FG61" s="154" t="str">
        <f t="shared" si="62"/>
        <v>NO BID</v>
      </c>
      <c r="FH61" s="171"/>
      <c r="FI61" s="89"/>
      <c r="FJ61" s="90" t="str">
        <f t="shared" si="63"/>
        <v/>
      </c>
      <c r="FK61" s="172"/>
      <c r="FL61" s="154" t="str">
        <f t="shared" si="64"/>
        <v>NO BID</v>
      </c>
      <c r="FM61" s="171"/>
      <c r="FN61" s="89"/>
      <c r="FO61" s="90" t="str">
        <f t="shared" si="65"/>
        <v/>
      </c>
      <c r="FP61" s="172"/>
      <c r="FQ61" s="154" t="str">
        <f t="shared" si="66"/>
        <v>NO BID</v>
      </c>
      <c r="FR61" s="174"/>
      <c r="FS61" s="91">
        <v>9.49</v>
      </c>
      <c r="FT61" s="92">
        <f t="shared" si="67"/>
        <v>37.96</v>
      </c>
      <c r="FU61" s="175">
        <f t="shared" si="68"/>
        <v>0</v>
      </c>
      <c r="FV61" s="93" t="str">
        <f t="shared" si="69"/>
        <v/>
      </c>
      <c r="FW61" s="94">
        <f t="shared" si="70"/>
        <v>37.96</v>
      </c>
      <c r="FX61" s="95">
        <f t="shared" si="71"/>
        <v>0</v>
      </c>
      <c r="FY61" s="129" t="str">
        <f t="shared" si="72"/>
        <v>NOT AWARDED</v>
      </c>
      <c r="FZ61" s="130">
        <f t="shared" si="73"/>
        <v>0</v>
      </c>
      <c r="GA61" s="129" t="str">
        <f t="shared" si="74"/>
        <v>VENDOR 09</v>
      </c>
      <c r="GB61" s="176"/>
      <c r="GC61" s="177"/>
      <c r="GD61" s="96"/>
      <c r="GE61" s="97"/>
    </row>
    <row r="62" spans="1:187" ht="30" customHeight="1" thickTop="1" thickBot="1" x14ac:dyDescent="0.4">
      <c r="A62" s="162">
        <v>58</v>
      </c>
      <c r="B62" s="163">
        <v>5</v>
      </c>
      <c r="C62" s="164">
        <v>9781665904162</v>
      </c>
      <c r="D62" s="165" t="s">
        <v>167</v>
      </c>
      <c r="E62" s="165" t="s">
        <v>874</v>
      </c>
      <c r="F62" s="165" t="s">
        <v>1479</v>
      </c>
      <c r="G62" s="166" t="s">
        <v>1414</v>
      </c>
      <c r="H62" s="166" t="s">
        <v>1419</v>
      </c>
      <c r="I62" s="167"/>
      <c r="J62" s="227">
        <f t="shared" si="75"/>
        <v>5</v>
      </c>
      <c r="K62" s="228"/>
      <c r="L62" s="99" t="str">
        <f t="shared" si="0"/>
        <v/>
      </c>
      <c r="M62" s="241"/>
      <c r="N62" s="168"/>
      <c r="O62" s="169" t="str">
        <f t="shared" si="1"/>
        <v>VENDOR 09</v>
      </c>
      <c r="P62" s="149">
        <v>241360</v>
      </c>
      <c r="Q62" s="149">
        <f t="shared" si="2"/>
        <v>0</v>
      </c>
      <c r="R62" s="170" t="str">
        <f t="shared" si="3"/>
        <v xml:space="preserve">, </v>
      </c>
      <c r="S62" s="170" t="str">
        <f t="shared" si="4"/>
        <v>NO BID</v>
      </c>
      <c r="T62" s="87">
        <f t="shared" si="5"/>
        <v>0</v>
      </c>
      <c r="U62" s="88" t="str">
        <f t="shared" si="6"/>
        <v>NOT AWARDED</v>
      </c>
      <c r="V62" s="167"/>
      <c r="W62" s="171"/>
      <c r="X62" s="89"/>
      <c r="Y62" s="90"/>
      <c r="Z62" s="172" t="str">
        <f t="shared" si="7"/>
        <v/>
      </c>
      <c r="AA62" s="154" t="str">
        <f t="shared" si="8"/>
        <v>NO BID</v>
      </c>
      <c r="AB62" s="171"/>
      <c r="AC62" s="89"/>
      <c r="AD62" s="90"/>
      <c r="AE62" s="172" t="str">
        <f t="shared" si="9"/>
        <v/>
      </c>
      <c r="AF62" s="154" t="str">
        <f t="shared" si="10"/>
        <v>NO BID</v>
      </c>
      <c r="AG62" s="171"/>
      <c r="AH62" s="89"/>
      <c r="AI62" s="90"/>
      <c r="AJ62" s="172" t="str">
        <f t="shared" si="11"/>
        <v/>
      </c>
      <c r="AK62" s="154" t="str">
        <f t="shared" si="12"/>
        <v>NO BID</v>
      </c>
      <c r="AL62" s="171"/>
      <c r="AM62" s="89"/>
      <c r="AN62" s="90"/>
      <c r="AO62" s="172" t="str">
        <f t="shared" si="13"/>
        <v/>
      </c>
      <c r="AP62" s="154" t="str">
        <f t="shared" si="14"/>
        <v>NO BID</v>
      </c>
      <c r="AQ62" s="171"/>
      <c r="AR62" s="89"/>
      <c r="AS62" s="90"/>
      <c r="AT62" s="172" t="str">
        <f t="shared" si="15"/>
        <v/>
      </c>
      <c r="AU62" s="154" t="str">
        <f t="shared" si="16"/>
        <v>NO BID</v>
      </c>
      <c r="AV62" s="171"/>
      <c r="AW62" s="89"/>
      <c r="AX62" s="90"/>
      <c r="AY62" s="172" t="str">
        <f t="shared" si="17"/>
        <v/>
      </c>
      <c r="AZ62" s="154" t="str">
        <f t="shared" si="18"/>
        <v>NO BID</v>
      </c>
      <c r="BA62" s="171"/>
      <c r="BB62" s="89"/>
      <c r="BC62" s="90"/>
      <c r="BD62" s="172" t="str">
        <f t="shared" si="19"/>
        <v/>
      </c>
      <c r="BE62" s="154" t="str">
        <f t="shared" si="77"/>
        <v>NO BID</v>
      </c>
      <c r="BF62" s="171"/>
      <c r="BG62" s="89"/>
      <c r="BH62" s="90"/>
      <c r="BI62" s="172" t="str">
        <f t="shared" si="21"/>
        <v/>
      </c>
      <c r="BJ62" s="154" t="str">
        <f t="shared" si="22"/>
        <v>NO BID</v>
      </c>
      <c r="BK62" s="171"/>
      <c r="BL62" s="89"/>
      <c r="BM62" s="90"/>
      <c r="BN62" s="172" t="str">
        <f t="shared" si="23"/>
        <v/>
      </c>
      <c r="BO62" s="154" t="str">
        <f t="shared" si="24"/>
        <v>NO BID</v>
      </c>
      <c r="BP62" s="178"/>
      <c r="BQ62" s="171"/>
      <c r="BR62" s="89"/>
      <c r="BS62" s="90" t="str">
        <f t="shared" si="25"/>
        <v/>
      </c>
      <c r="BT62" s="172"/>
      <c r="BU62" s="154" t="str">
        <f t="shared" si="26"/>
        <v>NO BID</v>
      </c>
      <c r="BV62" s="171"/>
      <c r="BW62" s="89"/>
      <c r="BX62" s="90" t="str">
        <f t="shared" si="27"/>
        <v/>
      </c>
      <c r="BY62" s="172"/>
      <c r="BZ62" s="154" t="str">
        <f t="shared" si="28"/>
        <v>NO BID</v>
      </c>
      <c r="CA62" s="171"/>
      <c r="CB62" s="89"/>
      <c r="CC62" s="90" t="str">
        <f t="shared" si="29"/>
        <v/>
      </c>
      <c r="CD62" s="172"/>
      <c r="CE62" s="154" t="str">
        <f t="shared" si="30"/>
        <v>NO BID</v>
      </c>
      <c r="CF62" s="171"/>
      <c r="CG62" s="89"/>
      <c r="CH62" s="90" t="str">
        <f t="shared" si="31"/>
        <v/>
      </c>
      <c r="CI62" s="172"/>
      <c r="CJ62" s="154" t="str">
        <f t="shared" si="32"/>
        <v>NO BID</v>
      </c>
      <c r="CK62" s="171"/>
      <c r="CL62" s="89"/>
      <c r="CM62" s="90" t="str">
        <f t="shared" si="33"/>
        <v/>
      </c>
      <c r="CN62" s="172"/>
      <c r="CO62" s="154" t="str">
        <f t="shared" si="34"/>
        <v>NO BID</v>
      </c>
      <c r="CP62" s="171"/>
      <c r="CQ62" s="89"/>
      <c r="CR62" s="90" t="str">
        <f t="shared" si="35"/>
        <v/>
      </c>
      <c r="CS62" s="172"/>
      <c r="CT62" s="154" t="str">
        <f t="shared" si="36"/>
        <v>NO BID</v>
      </c>
      <c r="CU62" s="171"/>
      <c r="CV62" s="89"/>
      <c r="CW62" s="90" t="str">
        <f t="shared" si="37"/>
        <v/>
      </c>
      <c r="CX62" s="172"/>
      <c r="CY62" s="154" t="str">
        <f t="shared" si="38"/>
        <v>NO BID</v>
      </c>
      <c r="CZ62" s="171"/>
      <c r="DA62" s="89"/>
      <c r="DB62" s="90" t="str">
        <f t="shared" si="39"/>
        <v/>
      </c>
      <c r="DC62" s="172"/>
      <c r="DD62" s="154" t="str">
        <f t="shared" si="40"/>
        <v>NO BID</v>
      </c>
      <c r="DE62" s="171"/>
      <c r="DF62" s="89"/>
      <c r="DG62" s="90" t="str">
        <f t="shared" si="41"/>
        <v/>
      </c>
      <c r="DH62" s="172"/>
      <c r="DI62" s="154" t="str">
        <f t="shared" si="42"/>
        <v>NO BID</v>
      </c>
      <c r="DJ62" s="171"/>
      <c r="DK62" s="89"/>
      <c r="DL62" s="90" t="str">
        <f t="shared" si="43"/>
        <v/>
      </c>
      <c r="DM62" s="172"/>
      <c r="DN62" s="154" t="str">
        <f t="shared" si="44"/>
        <v>NO BID</v>
      </c>
      <c r="DO62" s="171"/>
      <c r="DP62" s="89"/>
      <c r="DQ62" s="90" t="str">
        <f t="shared" si="45"/>
        <v/>
      </c>
      <c r="DR62" s="172"/>
      <c r="DS62" s="154" t="str">
        <f t="shared" si="46"/>
        <v>NO BID</v>
      </c>
      <c r="DT62" s="171"/>
      <c r="DU62" s="89"/>
      <c r="DV62" s="90" t="str">
        <f t="shared" si="47"/>
        <v/>
      </c>
      <c r="DW62" s="172"/>
      <c r="DX62" s="154" t="str">
        <f t="shared" si="48"/>
        <v>NO BID</v>
      </c>
      <c r="DY62" s="171"/>
      <c r="DZ62" s="89"/>
      <c r="EA62" s="90" t="str">
        <f t="shared" si="49"/>
        <v/>
      </c>
      <c r="EB62" s="172"/>
      <c r="EC62" s="154" t="str">
        <f t="shared" si="50"/>
        <v>NO BID</v>
      </c>
      <c r="ED62" s="171"/>
      <c r="EE62" s="89"/>
      <c r="EF62" s="90" t="str">
        <f t="shared" si="51"/>
        <v/>
      </c>
      <c r="EG62" s="172"/>
      <c r="EH62" s="154" t="str">
        <f t="shared" si="52"/>
        <v>NO BID</v>
      </c>
      <c r="EI62" s="171"/>
      <c r="EJ62" s="89"/>
      <c r="EK62" s="90" t="str">
        <f t="shared" si="53"/>
        <v/>
      </c>
      <c r="EL62" s="172"/>
      <c r="EM62" s="154" t="str">
        <f t="shared" si="54"/>
        <v>NO BID</v>
      </c>
      <c r="EN62" s="171"/>
      <c r="EO62" s="89"/>
      <c r="EP62" s="90" t="str">
        <f t="shared" si="55"/>
        <v/>
      </c>
      <c r="EQ62" s="172"/>
      <c r="ER62" s="154" t="str">
        <f t="shared" si="56"/>
        <v>NO BID</v>
      </c>
      <c r="ES62" s="171"/>
      <c r="ET62" s="89"/>
      <c r="EU62" s="90" t="str">
        <f t="shared" si="57"/>
        <v/>
      </c>
      <c r="EV62" s="172"/>
      <c r="EW62" s="154" t="str">
        <f t="shared" si="58"/>
        <v>NO BID</v>
      </c>
      <c r="EX62" s="171"/>
      <c r="EY62" s="89"/>
      <c r="EZ62" s="90" t="str">
        <f t="shared" si="59"/>
        <v/>
      </c>
      <c r="FA62" s="172"/>
      <c r="FB62" s="154" t="str">
        <f t="shared" si="60"/>
        <v>NO BID</v>
      </c>
      <c r="FC62" s="171"/>
      <c r="FD62" s="89"/>
      <c r="FE62" s="90" t="str">
        <f t="shared" si="61"/>
        <v/>
      </c>
      <c r="FF62" s="172"/>
      <c r="FG62" s="154" t="str">
        <f t="shared" si="62"/>
        <v>NO BID</v>
      </c>
      <c r="FH62" s="171"/>
      <c r="FI62" s="89"/>
      <c r="FJ62" s="90" t="str">
        <f t="shared" si="63"/>
        <v/>
      </c>
      <c r="FK62" s="172"/>
      <c r="FL62" s="154" t="str">
        <f t="shared" si="64"/>
        <v>NO BID</v>
      </c>
      <c r="FM62" s="171"/>
      <c r="FN62" s="89"/>
      <c r="FO62" s="90" t="str">
        <f t="shared" si="65"/>
        <v/>
      </c>
      <c r="FP62" s="172"/>
      <c r="FQ62" s="154" t="str">
        <f t="shared" si="66"/>
        <v>NO BID</v>
      </c>
      <c r="FR62" s="174"/>
      <c r="FS62" s="91">
        <v>9.99</v>
      </c>
      <c r="FT62" s="92">
        <f t="shared" si="67"/>
        <v>49.95</v>
      </c>
      <c r="FU62" s="175">
        <f t="shared" si="68"/>
        <v>0</v>
      </c>
      <c r="FV62" s="93" t="str">
        <f t="shared" si="69"/>
        <v/>
      </c>
      <c r="FW62" s="94">
        <f t="shared" si="70"/>
        <v>49.95</v>
      </c>
      <c r="FX62" s="95">
        <f t="shared" si="71"/>
        <v>0</v>
      </c>
      <c r="FY62" s="129" t="str">
        <f t="shared" si="72"/>
        <v>NOT AWARDED</v>
      </c>
      <c r="FZ62" s="130">
        <f t="shared" si="73"/>
        <v>0</v>
      </c>
      <c r="GA62" s="129" t="str">
        <f t="shared" si="74"/>
        <v>VENDOR 09</v>
      </c>
      <c r="GB62" s="176"/>
      <c r="GC62" s="177"/>
      <c r="GD62" s="96"/>
      <c r="GE62" s="97"/>
    </row>
    <row r="63" spans="1:187" ht="30" customHeight="1" thickTop="1" thickBot="1" x14ac:dyDescent="0.4">
      <c r="A63" s="162">
        <v>59</v>
      </c>
      <c r="B63" s="163">
        <v>5</v>
      </c>
      <c r="C63" s="164">
        <v>9781951954215</v>
      </c>
      <c r="D63" s="165" t="s">
        <v>168</v>
      </c>
      <c r="E63" s="165" t="s">
        <v>875</v>
      </c>
      <c r="F63" s="165" t="s">
        <v>1480</v>
      </c>
      <c r="G63" s="166" t="s">
        <v>1414</v>
      </c>
      <c r="H63" s="166" t="s">
        <v>1421</v>
      </c>
      <c r="I63" s="167"/>
      <c r="J63" s="227">
        <f t="shared" si="75"/>
        <v>5</v>
      </c>
      <c r="K63" s="228"/>
      <c r="L63" s="99" t="str">
        <f t="shared" si="0"/>
        <v/>
      </c>
      <c r="M63" s="241"/>
      <c r="N63" s="168"/>
      <c r="O63" s="169" t="str">
        <f t="shared" si="1"/>
        <v>VENDOR 09</v>
      </c>
      <c r="P63" s="149">
        <v>241363</v>
      </c>
      <c r="Q63" s="149">
        <f t="shared" si="2"/>
        <v>0</v>
      </c>
      <c r="R63" s="170" t="str">
        <f t="shared" si="3"/>
        <v xml:space="preserve">, </v>
      </c>
      <c r="S63" s="170" t="str">
        <f t="shared" si="4"/>
        <v>NO BID</v>
      </c>
      <c r="T63" s="87">
        <f t="shared" si="5"/>
        <v>0</v>
      </c>
      <c r="U63" s="88" t="str">
        <f t="shared" si="6"/>
        <v>NOT AWARDED</v>
      </c>
      <c r="V63" s="167"/>
      <c r="W63" s="171"/>
      <c r="X63" s="89"/>
      <c r="Y63" s="90"/>
      <c r="Z63" s="172" t="str">
        <f t="shared" si="7"/>
        <v/>
      </c>
      <c r="AA63" s="154" t="str">
        <f t="shared" si="8"/>
        <v>NO BID</v>
      </c>
      <c r="AB63" s="171"/>
      <c r="AC63" s="89"/>
      <c r="AD63" s="90"/>
      <c r="AE63" s="172" t="str">
        <f t="shared" si="9"/>
        <v/>
      </c>
      <c r="AF63" s="154" t="str">
        <f t="shared" si="10"/>
        <v>NO BID</v>
      </c>
      <c r="AG63" s="171"/>
      <c r="AH63" s="89"/>
      <c r="AI63" s="90"/>
      <c r="AJ63" s="172" t="str">
        <f t="shared" si="11"/>
        <v/>
      </c>
      <c r="AK63" s="154" t="str">
        <f t="shared" si="12"/>
        <v>NO BID</v>
      </c>
      <c r="AL63" s="171"/>
      <c r="AM63" s="89"/>
      <c r="AN63" s="90"/>
      <c r="AO63" s="172" t="str">
        <f t="shared" si="13"/>
        <v/>
      </c>
      <c r="AP63" s="154" t="str">
        <f t="shared" si="14"/>
        <v>NO BID</v>
      </c>
      <c r="AQ63" s="171"/>
      <c r="AR63" s="89"/>
      <c r="AS63" s="90"/>
      <c r="AT63" s="172" t="str">
        <f t="shared" si="15"/>
        <v/>
      </c>
      <c r="AU63" s="154" t="str">
        <f t="shared" si="16"/>
        <v>NO BID</v>
      </c>
      <c r="AV63" s="171"/>
      <c r="AW63" s="89"/>
      <c r="AX63" s="90"/>
      <c r="AY63" s="172" t="str">
        <f t="shared" si="17"/>
        <v/>
      </c>
      <c r="AZ63" s="154" t="str">
        <f t="shared" si="18"/>
        <v>NO BID</v>
      </c>
      <c r="BA63" s="171"/>
      <c r="BB63" s="89"/>
      <c r="BC63" s="90"/>
      <c r="BD63" s="172" t="str">
        <f t="shared" si="19"/>
        <v/>
      </c>
      <c r="BE63" s="154" t="str">
        <f t="shared" si="77"/>
        <v>NO BID</v>
      </c>
      <c r="BF63" s="171"/>
      <c r="BG63" s="89"/>
      <c r="BH63" s="90"/>
      <c r="BI63" s="172" t="str">
        <f t="shared" si="21"/>
        <v/>
      </c>
      <c r="BJ63" s="154" t="str">
        <f t="shared" si="22"/>
        <v>NO BID</v>
      </c>
      <c r="BK63" s="171"/>
      <c r="BL63" s="89"/>
      <c r="BM63" s="90"/>
      <c r="BN63" s="172" t="str">
        <f t="shared" si="23"/>
        <v/>
      </c>
      <c r="BO63" s="154" t="str">
        <f t="shared" si="24"/>
        <v>NO BID</v>
      </c>
      <c r="BP63" s="178"/>
      <c r="BQ63" s="171"/>
      <c r="BR63" s="89"/>
      <c r="BS63" s="90" t="str">
        <f t="shared" si="25"/>
        <v/>
      </c>
      <c r="BT63" s="172"/>
      <c r="BU63" s="154" t="str">
        <f t="shared" si="26"/>
        <v>NO BID</v>
      </c>
      <c r="BV63" s="171"/>
      <c r="BW63" s="89"/>
      <c r="BX63" s="90" t="str">
        <f t="shared" si="27"/>
        <v/>
      </c>
      <c r="BY63" s="172"/>
      <c r="BZ63" s="154" t="str">
        <f t="shared" si="28"/>
        <v>NO BID</v>
      </c>
      <c r="CA63" s="171"/>
      <c r="CB63" s="89"/>
      <c r="CC63" s="90" t="str">
        <f t="shared" si="29"/>
        <v/>
      </c>
      <c r="CD63" s="172"/>
      <c r="CE63" s="154" t="str">
        <f t="shared" si="30"/>
        <v>NO BID</v>
      </c>
      <c r="CF63" s="171"/>
      <c r="CG63" s="89"/>
      <c r="CH63" s="90" t="str">
        <f t="shared" si="31"/>
        <v/>
      </c>
      <c r="CI63" s="172"/>
      <c r="CJ63" s="154" t="str">
        <f t="shared" si="32"/>
        <v>NO BID</v>
      </c>
      <c r="CK63" s="171"/>
      <c r="CL63" s="89"/>
      <c r="CM63" s="90" t="str">
        <f t="shared" si="33"/>
        <v/>
      </c>
      <c r="CN63" s="172"/>
      <c r="CO63" s="154" t="str">
        <f t="shared" si="34"/>
        <v>NO BID</v>
      </c>
      <c r="CP63" s="171"/>
      <c r="CQ63" s="89"/>
      <c r="CR63" s="90" t="str">
        <f t="shared" si="35"/>
        <v/>
      </c>
      <c r="CS63" s="172"/>
      <c r="CT63" s="154" t="str">
        <f t="shared" si="36"/>
        <v>NO BID</v>
      </c>
      <c r="CU63" s="171"/>
      <c r="CV63" s="89"/>
      <c r="CW63" s="90" t="str">
        <f t="shared" si="37"/>
        <v/>
      </c>
      <c r="CX63" s="172"/>
      <c r="CY63" s="154" t="str">
        <f t="shared" si="38"/>
        <v>NO BID</v>
      </c>
      <c r="CZ63" s="171"/>
      <c r="DA63" s="89"/>
      <c r="DB63" s="90" t="str">
        <f t="shared" si="39"/>
        <v/>
      </c>
      <c r="DC63" s="172"/>
      <c r="DD63" s="154" t="str">
        <f t="shared" si="40"/>
        <v>NO BID</v>
      </c>
      <c r="DE63" s="171"/>
      <c r="DF63" s="89"/>
      <c r="DG63" s="90" t="str">
        <f t="shared" si="41"/>
        <v/>
      </c>
      <c r="DH63" s="172"/>
      <c r="DI63" s="154" t="str">
        <f t="shared" si="42"/>
        <v>NO BID</v>
      </c>
      <c r="DJ63" s="171"/>
      <c r="DK63" s="89"/>
      <c r="DL63" s="90" t="str">
        <f t="shared" si="43"/>
        <v/>
      </c>
      <c r="DM63" s="172"/>
      <c r="DN63" s="154" t="str">
        <f t="shared" si="44"/>
        <v>NO BID</v>
      </c>
      <c r="DO63" s="171"/>
      <c r="DP63" s="89"/>
      <c r="DQ63" s="90" t="str">
        <f t="shared" si="45"/>
        <v/>
      </c>
      <c r="DR63" s="172"/>
      <c r="DS63" s="154" t="str">
        <f t="shared" si="46"/>
        <v>NO BID</v>
      </c>
      <c r="DT63" s="171"/>
      <c r="DU63" s="89"/>
      <c r="DV63" s="90" t="str">
        <f t="shared" si="47"/>
        <v/>
      </c>
      <c r="DW63" s="172"/>
      <c r="DX63" s="154" t="str">
        <f t="shared" si="48"/>
        <v>NO BID</v>
      </c>
      <c r="DY63" s="171"/>
      <c r="DZ63" s="89"/>
      <c r="EA63" s="90" t="str">
        <f t="shared" si="49"/>
        <v/>
      </c>
      <c r="EB63" s="172"/>
      <c r="EC63" s="154" t="str">
        <f t="shared" si="50"/>
        <v>NO BID</v>
      </c>
      <c r="ED63" s="171"/>
      <c r="EE63" s="89"/>
      <c r="EF63" s="90" t="str">
        <f t="shared" si="51"/>
        <v/>
      </c>
      <c r="EG63" s="172"/>
      <c r="EH63" s="154" t="str">
        <f t="shared" si="52"/>
        <v>NO BID</v>
      </c>
      <c r="EI63" s="171"/>
      <c r="EJ63" s="89"/>
      <c r="EK63" s="90" t="str">
        <f t="shared" si="53"/>
        <v/>
      </c>
      <c r="EL63" s="172"/>
      <c r="EM63" s="154" t="str">
        <f t="shared" si="54"/>
        <v>NO BID</v>
      </c>
      <c r="EN63" s="171"/>
      <c r="EO63" s="89"/>
      <c r="EP63" s="90" t="str">
        <f t="shared" si="55"/>
        <v/>
      </c>
      <c r="EQ63" s="172"/>
      <c r="ER63" s="154" t="str">
        <f t="shared" si="56"/>
        <v>NO BID</v>
      </c>
      <c r="ES63" s="171"/>
      <c r="ET63" s="89"/>
      <c r="EU63" s="90" t="str">
        <f t="shared" si="57"/>
        <v/>
      </c>
      <c r="EV63" s="172"/>
      <c r="EW63" s="154" t="str">
        <f t="shared" si="58"/>
        <v>NO BID</v>
      </c>
      <c r="EX63" s="171"/>
      <c r="EY63" s="89"/>
      <c r="EZ63" s="90" t="str">
        <f t="shared" si="59"/>
        <v/>
      </c>
      <c r="FA63" s="172"/>
      <c r="FB63" s="154" t="str">
        <f t="shared" si="60"/>
        <v>NO BID</v>
      </c>
      <c r="FC63" s="171"/>
      <c r="FD63" s="89"/>
      <c r="FE63" s="90" t="str">
        <f t="shared" si="61"/>
        <v/>
      </c>
      <c r="FF63" s="172"/>
      <c r="FG63" s="154" t="str">
        <f t="shared" si="62"/>
        <v>NO BID</v>
      </c>
      <c r="FH63" s="171"/>
      <c r="FI63" s="89"/>
      <c r="FJ63" s="90" t="str">
        <f t="shared" si="63"/>
        <v/>
      </c>
      <c r="FK63" s="172"/>
      <c r="FL63" s="154" t="str">
        <f t="shared" si="64"/>
        <v>NO BID</v>
      </c>
      <c r="FM63" s="171"/>
      <c r="FN63" s="89"/>
      <c r="FO63" s="90" t="str">
        <f t="shared" si="65"/>
        <v/>
      </c>
      <c r="FP63" s="172"/>
      <c r="FQ63" s="154" t="str">
        <f t="shared" si="66"/>
        <v>NO BID</v>
      </c>
      <c r="FR63" s="174"/>
      <c r="FS63" s="91">
        <v>12.99</v>
      </c>
      <c r="FT63" s="92">
        <f t="shared" si="67"/>
        <v>64.95</v>
      </c>
      <c r="FU63" s="175">
        <f t="shared" si="68"/>
        <v>0</v>
      </c>
      <c r="FV63" s="93" t="str">
        <f t="shared" si="69"/>
        <v/>
      </c>
      <c r="FW63" s="94">
        <f t="shared" si="70"/>
        <v>64.95</v>
      </c>
      <c r="FX63" s="95">
        <f t="shared" si="71"/>
        <v>0</v>
      </c>
      <c r="FY63" s="129" t="str">
        <f t="shared" si="72"/>
        <v>NOT AWARDED</v>
      </c>
      <c r="FZ63" s="130">
        <f t="shared" si="73"/>
        <v>0</v>
      </c>
      <c r="GA63" s="129" t="str">
        <f t="shared" si="74"/>
        <v>VENDOR 09</v>
      </c>
      <c r="GB63" s="176"/>
      <c r="GC63" s="177"/>
      <c r="GD63" s="96"/>
      <c r="GE63" s="97"/>
    </row>
    <row r="64" spans="1:187" ht="30" customHeight="1" thickTop="1" thickBot="1" x14ac:dyDescent="0.4">
      <c r="A64" s="162">
        <v>60</v>
      </c>
      <c r="B64" s="163">
        <v>5</v>
      </c>
      <c r="C64" s="164">
        <v>9781335428615</v>
      </c>
      <c r="D64" s="165" t="s">
        <v>169</v>
      </c>
      <c r="E64" s="165" t="s">
        <v>876</v>
      </c>
      <c r="F64" s="165" t="s">
        <v>1479</v>
      </c>
      <c r="G64" s="166" t="s">
        <v>1414</v>
      </c>
      <c r="H64" s="166" t="s">
        <v>1417</v>
      </c>
      <c r="I64" s="167"/>
      <c r="J64" s="227">
        <f t="shared" si="75"/>
        <v>5</v>
      </c>
      <c r="K64" s="228"/>
      <c r="L64" s="99" t="str">
        <f t="shared" si="0"/>
        <v/>
      </c>
      <c r="M64" s="241"/>
      <c r="N64" s="168"/>
      <c r="O64" s="195" t="str">
        <f t="shared" si="1"/>
        <v>VENDOR 09</v>
      </c>
      <c r="P64" s="149">
        <v>241360</v>
      </c>
      <c r="Q64" s="149">
        <f t="shared" si="2"/>
        <v>0</v>
      </c>
      <c r="R64" s="196" t="str">
        <f t="shared" si="3"/>
        <v xml:space="preserve">, </v>
      </c>
      <c r="S64" s="196" t="str">
        <f t="shared" si="4"/>
        <v>NO BID</v>
      </c>
      <c r="T64" s="117">
        <f t="shared" si="5"/>
        <v>0</v>
      </c>
      <c r="U64" s="118" t="str">
        <f t="shared" si="6"/>
        <v>NOT AWARDED</v>
      </c>
      <c r="V64" s="167"/>
      <c r="W64" s="171"/>
      <c r="X64" s="89"/>
      <c r="Y64" s="90"/>
      <c r="Z64" s="172" t="str">
        <f t="shared" si="7"/>
        <v/>
      </c>
      <c r="AA64" s="154" t="str">
        <f t="shared" si="8"/>
        <v>NO BID</v>
      </c>
      <c r="AB64" s="171"/>
      <c r="AC64" s="89"/>
      <c r="AD64" s="90"/>
      <c r="AE64" s="172" t="str">
        <f t="shared" si="9"/>
        <v/>
      </c>
      <c r="AF64" s="154" t="str">
        <f t="shared" si="10"/>
        <v>NO BID</v>
      </c>
      <c r="AG64" s="171"/>
      <c r="AH64" s="89"/>
      <c r="AI64" s="90"/>
      <c r="AJ64" s="172" t="str">
        <f t="shared" si="11"/>
        <v/>
      </c>
      <c r="AK64" s="154" t="str">
        <f t="shared" si="12"/>
        <v>NO BID</v>
      </c>
      <c r="AL64" s="171"/>
      <c r="AM64" s="89"/>
      <c r="AN64" s="90"/>
      <c r="AO64" s="172" t="str">
        <f t="shared" si="13"/>
        <v/>
      </c>
      <c r="AP64" s="154" t="str">
        <f t="shared" si="14"/>
        <v>NO BID</v>
      </c>
      <c r="AQ64" s="171"/>
      <c r="AR64" s="89"/>
      <c r="AS64" s="90"/>
      <c r="AT64" s="172" t="str">
        <f t="shared" si="15"/>
        <v/>
      </c>
      <c r="AU64" s="154" t="str">
        <f t="shared" si="16"/>
        <v>NO BID</v>
      </c>
      <c r="AV64" s="171"/>
      <c r="AW64" s="89"/>
      <c r="AX64" s="90"/>
      <c r="AY64" s="172" t="str">
        <f t="shared" si="17"/>
        <v/>
      </c>
      <c r="AZ64" s="154" t="str">
        <f t="shared" si="18"/>
        <v>NO BID</v>
      </c>
      <c r="BA64" s="171"/>
      <c r="BB64" s="89"/>
      <c r="BC64" s="90"/>
      <c r="BD64" s="172" t="str">
        <f t="shared" si="19"/>
        <v/>
      </c>
      <c r="BE64" s="154" t="str">
        <f t="shared" si="77"/>
        <v>NO BID</v>
      </c>
      <c r="BF64" s="171"/>
      <c r="BG64" s="89"/>
      <c r="BH64" s="90"/>
      <c r="BI64" s="172" t="str">
        <f t="shared" si="21"/>
        <v/>
      </c>
      <c r="BJ64" s="154" t="str">
        <f t="shared" si="22"/>
        <v>NO BID</v>
      </c>
      <c r="BK64" s="171"/>
      <c r="BL64" s="89"/>
      <c r="BM64" s="90"/>
      <c r="BN64" s="172" t="str">
        <f t="shared" si="23"/>
        <v/>
      </c>
      <c r="BO64" s="154" t="str">
        <f t="shared" si="24"/>
        <v>NO BID</v>
      </c>
      <c r="BP64" s="178"/>
      <c r="BQ64" s="171"/>
      <c r="BR64" s="89"/>
      <c r="BS64" s="90" t="str">
        <f t="shared" si="25"/>
        <v/>
      </c>
      <c r="BT64" s="172"/>
      <c r="BU64" s="154" t="str">
        <f t="shared" si="26"/>
        <v>NO BID</v>
      </c>
      <c r="BV64" s="171"/>
      <c r="BW64" s="89"/>
      <c r="BX64" s="90" t="str">
        <f t="shared" si="27"/>
        <v/>
      </c>
      <c r="BY64" s="172"/>
      <c r="BZ64" s="154" t="str">
        <f t="shared" si="28"/>
        <v>NO BID</v>
      </c>
      <c r="CA64" s="171"/>
      <c r="CB64" s="89"/>
      <c r="CC64" s="90" t="str">
        <f t="shared" si="29"/>
        <v/>
      </c>
      <c r="CD64" s="172"/>
      <c r="CE64" s="154" t="str">
        <f t="shared" si="30"/>
        <v>NO BID</v>
      </c>
      <c r="CF64" s="171"/>
      <c r="CG64" s="89"/>
      <c r="CH64" s="90" t="str">
        <f t="shared" si="31"/>
        <v/>
      </c>
      <c r="CI64" s="172"/>
      <c r="CJ64" s="154" t="str">
        <f t="shared" si="32"/>
        <v>NO BID</v>
      </c>
      <c r="CK64" s="171"/>
      <c r="CL64" s="89"/>
      <c r="CM64" s="90" t="str">
        <f t="shared" si="33"/>
        <v/>
      </c>
      <c r="CN64" s="172"/>
      <c r="CO64" s="154" t="str">
        <f t="shared" si="34"/>
        <v>NO BID</v>
      </c>
      <c r="CP64" s="171"/>
      <c r="CQ64" s="89"/>
      <c r="CR64" s="90" t="str">
        <f t="shared" si="35"/>
        <v/>
      </c>
      <c r="CS64" s="172"/>
      <c r="CT64" s="154" t="str">
        <f t="shared" si="36"/>
        <v>NO BID</v>
      </c>
      <c r="CU64" s="171"/>
      <c r="CV64" s="89"/>
      <c r="CW64" s="90" t="str">
        <f t="shared" si="37"/>
        <v/>
      </c>
      <c r="CX64" s="172"/>
      <c r="CY64" s="154" t="str">
        <f t="shared" si="38"/>
        <v>NO BID</v>
      </c>
      <c r="CZ64" s="171"/>
      <c r="DA64" s="89"/>
      <c r="DB64" s="90" t="str">
        <f t="shared" si="39"/>
        <v/>
      </c>
      <c r="DC64" s="172"/>
      <c r="DD64" s="154" t="str">
        <f t="shared" si="40"/>
        <v>NO BID</v>
      </c>
      <c r="DE64" s="171"/>
      <c r="DF64" s="89"/>
      <c r="DG64" s="90" t="str">
        <f t="shared" si="41"/>
        <v/>
      </c>
      <c r="DH64" s="172"/>
      <c r="DI64" s="154" t="str">
        <f t="shared" si="42"/>
        <v>NO BID</v>
      </c>
      <c r="DJ64" s="171"/>
      <c r="DK64" s="89"/>
      <c r="DL64" s="90" t="str">
        <f t="shared" si="43"/>
        <v/>
      </c>
      <c r="DM64" s="172"/>
      <c r="DN64" s="154" t="str">
        <f t="shared" si="44"/>
        <v>NO BID</v>
      </c>
      <c r="DO64" s="171"/>
      <c r="DP64" s="89"/>
      <c r="DQ64" s="90" t="str">
        <f t="shared" si="45"/>
        <v/>
      </c>
      <c r="DR64" s="172"/>
      <c r="DS64" s="154" t="str">
        <f t="shared" si="46"/>
        <v>NO BID</v>
      </c>
      <c r="DT64" s="171"/>
      <c r="DU64" s="89"/>
      <c r="DV64" s="90" t="str">
        <f t="shared" si="47"/>
        <v/>
      </c>
      <c r="DW64" s="172"/>
      <c r="DX64" s="154" t="str">
        <f t="shared" si="48"/>
        <v>NO BID</v>
      </c>
      <c r="DY64" s="171"/>
      <c r="DZ64" s="89"/>
      <c r="EA64" s="90" t="str">
        <f t="shared" si="49"/>
        <v/>
      </c>
      <c r="EB64" s="172"/>
      <c r="EC64" s="154" t="str">
        <f t="shared" si="50"/>
        <v>NO BID</v>
      </c>
      <c r="ED64" s="171"/>
      <c r="EE64" s="89"/>
      <c r="EF64" s="90" t="str">
        <f t="shared" si="51"/>
        <v/>
      </c>
      <c r="EG64" s="172"/>
      <c r="EH64" s="154" t="str">
        <f t="shared" si="52"/>
        <v>NO BID</v>
      </c>
      <c r="EI64" s="171"/>
      <c r="EJ64" s="89"/>
      <c r="EK64" s="90" t="str">
        <f t="shared" si="53"/>
        <v/>
      </c>
      <c r="EL64" s="172"/>
      <c r="EM64" s="154" t="str">
        <f t="shared" si="54"/>
        <v>NO BID</v>
      </c>
      <c r="EN64" s="171"/>
      <c r="EO64" s="89"/>
      <c r="EP64" s="90" t="str">
        <f t="shared" si="55"/>
        <v/>
      </c>
      <c r="EQ64" s="172"/>
      <c r="ER64" s="154" t="str">
        <f t="shared" si="56"/>
        <v>NO BID</v>
      </c>
      <c r="ES64" s="171"/>
      <c r="ET64" s="89"/>
      <c r="EU64" s="90" t="str">
        <f t="shared" si="57"/>
        <v/>
      </c>
      <c r="EV64" s="172"/>
      <c r="EW64" s="154" t="str">
        <f t="shared" si="58"/>
        <v>NO BID</v>
      </c>
      <c r="EX64" s="171"/>
      <c r="EY64" s="89"/>
      <c r="EZ64" s="90" t="str">
        <f t="shared" si="59"/>
        <v/>
      </c>
      <c r="FA64" s="172"/>
      <c r="FB64" s="154" t="str">
        <f t="shared" si="60"/>
        <v>NO BID</v>
      </c>
      <c r="FC64" s="171"/>
      <c r="FD64" s="89"/>
      <c r="FE64" s="90" t="str">
        <f t="shared" si="61"/>
        <v/>
      </c>
      <c r="FF64" s="172"/>
      <c r="FG64" s="154" t="str">
        <f t="shared" si="62"/>
        <v>NO BID</v>
      </c>
      <c r="FH64" s="171"/>
      <c r="FI64" s="89"/>
      <c r="FJ64" s="90" t="str">
        <f t="shared" si="63"/>
        <v/>
      </c>
      <c r="FK64" s="172"/>
      <c r="FL64" s="154" t="str">
        <f t="shared" si="64"/>
        <v>NO BID</v>
      </c>
      <c r="FM64" s="171"/>
      <c r="FN64" s="89"/>
      <c r="FO64" s="90" t="str">
        <f t="shared" si="65"/>
        <v/>
      </c>
      <c r="FP64" s="172"/>
      <c r="FQ64" s="154" t="str">
        <f t="shared" si="66"/>
        <v>NO BID</v>
      </c>
      <c r="FR64" s="174"/>
      <c r="FS64" s="91">
        <v>16.79</v>
      </c>
      <c r="FT64" s="92">
        <f t="shared" si="67"/>
        <v>83.949999999999989</v>
      </c>
      <c r="FU64" s="175">
        <f t="shared" si="68"/>
        <v>0</v>
      </c>
      <c r="FV64" s="93" t="str">
        <f t="shared" si="69"/>
        <v/>
      </c>
      <c r="FW64" s="94">
        <f t="shared" si="70"/>
        <v>83.949999999999989</v>
      </c>
      <c r="FX64" s="95">
        <f t="shared" si="71"/>
        <v>0</v>
      </c>
      <c r="FY64" s="129" t="str">
        <f t="shared" si="72"/>
        <v>NOT AWARDED</v>
      </c>
      <c r="FZ64" s="130">
        <f t="shared" si="73"/>
        <v>0</v>
      </c>
      <c r="GA64" s="129" t="str">
        <f t="shared" si="74"/>
        <v>VENDOR 09</v>
      </c>
      <c r="GB64" s="176"/>
      <c r="GC64" s="177"/>
      <c r="GD64" s="96"/>
      <c r="GE64" s="97"/>
    </row>
    <row r="65" spans="1:187" ht="30" customHeight="1" thickTop="1" thickBot="1" x14ac:dyDescent="0.4">
      <c r="A65" s="141">
        <v>61</v>
      </c>
      <c r="B65" s="163">
        <v>5</v>
      </c>
      <c r="C65" s="164">
        <v>9781682633717</v>
      </c>
      <c r="D65" s="165" t="s">
        <v>720</v>
      </c>
      <c r="E65" s="165" t="s">
        <v>1358</v>
      </c>
      <c r="F65" s="165" t="s">
        <v>1479</v>
      </c>
      <c r="G65" s="166" t="s">
        <v>1414</v>
      </c>
      <c r="H65" s="166" t="s">
        <v>1460</v>
      </c>
      <c r="I65" s="167"/>
      <c r="J65" s="227">
        <f t="shared" si="75"/>
        <v>5</v>
      </c>
      <c r="K65" s="228"/>
      <c r="L65" s="99" t="str">
        <f t="shared" si="0"/>
        <v/>
      </c>
      <c r="M65" s="241"/>
      <c r="N65" s="168"/>
      <c r="O65" s="195" t="str">
        <f t="shared" si="1"/>
        <v>VENDOR 09</v>
      </c>
      <c r="P65" s="149">
        <v>241360</v>
      </c>
      <c r="Q65" s="149">
        <f t="shared" si="2"/>
        <v>0</v>
      </c>
      <c r="R65" s="196" t="str">
        <f t="shared" si="3"/>
        <v xml:space="preserve">, </v>
      </c>
      <c r="S65" s="196" t="str">
        <f t="shared" si="4"/>
        <v>NO BID</v>
      </c>
      <c r="T65" s="117">
        <f t="shared" si="5"/>
        <v>0</v>
      </c>
      <c r="U65" s="118" t="str">
        <f t="shared" si="6"/>
        <v>NOT AWARDED</v>
      </c>
      <c r="V65" s="167"/>
      <c r="W65" s="171"/>
      <c r="X65" s="89"/>
      <c r="Y65" s="90"/>
      <c r="Z65" s="172" t="str">
        <f t="shared" si="7"/>
        <v/>
      </c>
      <c r="AA65" s="154" t="str">
        <f t="shared" si="8"/>
        <v>NO BID</v>
      </c>
      <c r="AB65" s="171"/>
      <c r="AC65" s="89"/>
      <c r="AD65" s="90"/>
      <c r="AE65" s="172" t="str">
        <f t="shared" si="9"/>
        <v/>
      </c>
      <c r="AF65" s="154" t="str">
        <f t="shared" si="10"/>
        <v>NO BID</v>
      </c>
      <c r="AG65" s="171"/>
      <c r="AH65" s="89"/>
      <c r="AI65" s="90"/>
      <c r="AJ65" s="172" t="str">
        <f t="shared" si="11"/>
        <v/>
      </c>
      <c r="AK65" s="154" t="str">
        <f t="shared" si="12"/>
        <v>NO BID</v>
      </c>
      <c r="AL65" s="171"/>
      <c r="AM65" s="89"/>
      <c r="AN65" s="90"/>
      <c r="AO65" s="172" t="str">
        <f t="shared" si="13"/>
        <v/>
      </c>
      <c r="AP65" s="154" t="str">
        <f t="shared" si="14"/>
        <v>NO BID</v>
      </c>
      <c r="AQ65" s="171"/>
      <c r="AR65" s="89"/>
      <c r="AS65" s="90"/>
      <c r="AT65" s="172" t="str">
        <f t="shared" si="15"/>
        <v/>
      </c>
      <c r="AU65" s="154" t="str">
        <f t="shared" si="16"/>
        <v>NO BID</v>
      </c>
      <c r="AV65" s="171"/>
      <c r="AW65" s="89"/>
      <c r="AX65" s="90"/>
      <c r="AY65" s="172" t="str">
        <f t="shared" si="17"/>
        <v/>
      </c>
      <c r="AZ65" s="154" t="str">
        <f t="shared" si="18"/>
        <v>NO BID</v>
      </c>
      <c r="BA65" s="171"/>
      <c r="BB65" s="89"/>
      <c r="BC65" s="90"/>
      <c r="BD65" s="172" t="str">
        <f t="shared" si="19"/>
        <v/>
      </c>
      <c r="BE65" s="154" t="str">
        <f t="shared" si="77"/>
        <v>NO BID</v>
      </c>
      <c r="BF65" s="171"/>
      <c r="BG65" s="89"/>
      <c r="BH65" s="90"/>
      <c r="BI65" s="172" t="str">
        <f t="shared" si="21"/>
        <v/>
      </c>
      <c r="BJ65" s="154" t="str">
        <f t="shared" si="22"/>
        <v>NO BID</v>
      </c>
      <c r="BK65" s="171"/>
      <c r="BL65" s="89"/>
      <c r="BM65" s="90"/>
      <c r="BN65" s="172" t="str">
        <f t="shared" si="23"/>
        <v/>
      </c>
      <c r="BO65" s="154" t="str">
        <f t="shared" si="24"/>
        <v>NO BID</v>
      </c>
      <c r="BP65" s="178"/>
      <c r="BQ65" s="171"/>
      <c r="BR65" s="89"/>
      <c r="BS65" s="90" t="str">
        <f t="shared" si="25"/>
        <v/>
      </c>
      <c r="BT65" s="172"/>
      <c r="BU65" s="154" t="str">
        <f t="shared" si="26"/>
        <v>NO BID</v>
      </c>
      <c r="BV65" s="171"/>
      <c r="BW65" s="89"/>
      <c r="BX65" s="90" t="str">
        <f t="shared" si="27"/>
        <v/>
      </c>
      <c r="BY65" s="172"/>
      <c r="BZ65" s="154" t="str">
        <f t="shared" si="28"/>
        <v>NO BID</v>
      </c>
      <c r="CA65" s="171"/>
      <c r="CB65" s="89"/>
      <c r="CC65" s="90" t="str">
        <f t="shared" si="29"/>
        <v/>
      </c>
      <c r="CD65" s="172"/>
      <c r="CE65" s="154" t="str">
        <f t="shared" si="30"/>
        <v>NO BID</v>
      </c>
      <c r="CF65" s="171"/>
      <c r="CG65" s="89"/>
      <c r="CH65" s="90" t="str">
        <f t="shared" si="31"/>
        <v/>
      </c>
      <c r="CI65" s="172"/>
      <c r="CJ65" s="154" t="str">
        <f t="shared" si="32"/>
        <v>NO BID</v>
      </c>
      <c r="CK65" s="171"/>
      <c r="CL65" s="89"/>
      <c r="CM65" s="90" t="str">
        <f t="shared" si="33"/>
        <v/>
      </c>
      <c r="CN65" s="172"/>
      <c r="CO65" s="154" t="str">
        <f t="shared" si="34"/>
        <v>NO BID</v>
      </c>
      <c r="CP65" s="171"/>
      <c r="CQ65" s="89"/>
      <c r="CR65" s="90" t="str">
        <f t="shared" si="35"/>
        <v/>
      </c>
      <c r="CS65" s="172"/>
      <c r="CT65" s="154" t="str">
        <f t="shared" si="36"/>
        <v>NO BID</v>
      </c>
      <c r="CU65" s="171"/>
      <c r="CV65" s="89"/>
      <c r="CW65" s="90" t="str">
        <f t="shared" si="37"/>
        <v/>
      </c>
      <c r="CX65" s="172"/>
      <c r="CY65" s="154" t="str">
        <f t="shared" si="38"/>
        <v>NO BID</v>
      </c>
      <c r="CZ65" s="171"/>
      <c r="DA65" s="89"/>
      <c r="DB65" s="90" t="str">
        <f t="shared" si="39"/>
        <v/>
      </c>
      <c r="DC65" s="172"/>
      <c r="DD65" s="154" t="str">
        <f t="shared" si="40"/>
        <v>NO BID</v>
      </c>
      <c r="DE65" s="171"/>
      <c r="DF65" s="89"/>
      <c r="DG65" s="90" t="str">
        <f t="shared" si="41"/>
        <v/>
      </c>
      <c r="DH65" s="172"/>
      <c r="DI65" s="154" t="str">
        <f t="shared" si="42"/>
        <v>NO BID</v>
      </c>
      <c r="DJ65" s="171"/>
      <c r="DK65" s="89"/>
      <c r="DL65" s="90" t="str">
        <f t="shared" si="43"/>
        <v/>
      </c>
      <c r="DM65" s="172"/>
      <c r="DN65" s="154" t="str">
        <f t="shared" si="44"/>
        <v>NO BID</v>
      </c>
      <c r="DO65" s="171"/>
      <c r="DP65" s="89"/>
      <c r="DQ65" s="90" t="str">
        <f t="shared" si="45"/>
        <v/>
      </c>
      <c r="DR65" s="172"/>
      <c r="DS65" s="154" t="str">
        <f t="shared" si="46"/>
        <v>NO BID</v>
      </c>
      <c r="DT65" s="171"/>
      <c r="DU65" s="89"/>
      <c r="DV65" s="90" t="str">
        <f t="shared" si="47"/>
        <v/>
      </c>
      <c r="DW65" s="172"/>
      <c r="DX65" s="154" t="str">
        <f t="shared" si="48"/>
        <v>NO BID</v>
      </c>
      <c r="DY65" s="171"/>
      <c r="DZ65" s="89"/>
      <c r="EA65" s="90" t="str">
        <f t="shared" si="49"/>
        <v/>
      </c>
      <c r="EB65" s="172"/>
      <c r="EC65" s="154" t="str">
        <f t="shared" si="50"/>
        <v>NO BID</v>
      </c>
      <c r="ED65" s="171"/>
      <c r="EE65" s="89"/>
      <c r="EF65" s="90" t="str">
        <f t="shared" si="51"/>
        <v/>
      </c>
      <c r="EG65" s="172"/>
      <c r="EH65" s="154" t="str">
        <f t="shared" si="52"/>
        <v>NO BID</v>
      </c>
      <c r="EI65" s="171"/>
      <c r="EJ65" s="89"/>
      <c r="EK65" s="90" t="str">
        <f t="shared" si="53"/>
        <v/>
      </c>
      <c r="EL65" s="172"/>
      <c r="EM65" s="154" t="str">
        <f t="shared" si="54"/>
        <v>NO BID</v>
      </c>
      <c r="EN65" s="171"/>
      <c r="EO65" s="89"/>
      <c r="EP65" s="90" t="str">
        <f t="shared" si="55"/>
        <v/>
      </c>
      <c r="EQ65" s="172"/>
      <c r="ER65" s="154" t="str">
        <f t="shared" si="56"/>
        <v>NO BID</v>
      </c>
      <c r="ES65" s="171"/>
      <c r="ET65" s="89"/>
      <c r="EU65" s="90" t="str">
        <f t="shared" si="57"/>
        <v/>
      </c>
      <c r="EV65" s="172"/>
      <c r="EW65" s="154" t="str">
        <f t="shared" si="58"/>
        <v>NO BID</v>
      </c>
      <c r="EX65" s="171"/>
      <c r="EY65" s="89"/>
      <c r="EZ65" s="90" t="str">
        <f t="shared" si="59"/>
        <v/>
      </c>
      <c r="FA65" s="172"/>
      <c r="FB65" s="154" t="str">
        <f t="shared" si="60"/>
        <v>NO BID</v>
      </c>
      <c r="FC65" s="171"/>
      <c r="FD65" s="89"/>
      <c r="FE65" s="90" t="str">
        <f t="shared" si="61"/>
        <v/>
      </c>
      <c r="FF65" s="172"/>
      <c r="FG65" s="154" t="str">
        <f t="shared" si="62"/>
        <v>NO BID</v>
      </c>
      <c r="FH65" s="171"/>
      <c r="FI65" s="89"/>
      <c r="FJ65" s="90" t="str">
        <f t="shared" si="63"/>
        <v/>
      </c>
      <c r="FK65" s="172"/>
      <c r="FL65" s="154" t="str">
        <f t="shared" si="64"/>
        <v>NO BID</v>
      </c>
      <c r="FM65" s="171"/>
      <c r="FN65" s="89"/>
      <c r="FO65" s="90" t="str">
        <f t="shared" si="65"/>
        <v/>
      </c>
      <c r="FP65" s="172"/>
      <c r="FQ65" s="154" t="str">
        <f t="shared" si="66"/>
        <v>NO BID</v>
      </c>
      <c r="FR65" s="174"/>
      <c r="FS65" s="91">
        <v>14.61</v>
      </c>
      <c r="FT65" s="92">
        <f t="shared" si="67"/>
        <v>73.05</v>
      </c>
      <c r="FU65" s="175">
        <f t="shared" si="68"/>
        <v>0</v>
      </c>
      <c r="FV65" s="93" t="str">
        <f t="shared" si="69"/>
        <v/>
      </c>
      <c r="FW65" s="94">
        <f t="shared" si="70"/>
        <v>73.05</v>
      </c>
      <c r="FX65" s="95">
        <f t="shared" si="71"/>
        <v>0</v>
      </c>
      <c r="FY65" s="129" t="str">
        <f t="shared" si="72"/>
        <v>NOT AWARDED</v>
      </c>
      <c r="FZ65" s="130">
        <f t="shared" si="73"/>
        <v>0</v>
      </c>
      <c r="GA65" s="129" t="str">
        <f t="shared" si="74"/>
        <v>VENDOR 09</v>
      </c>
      <c r="GB65" s="176"/>
      <c r="GC65" s="177"/>
      <c r="GD65" s="96"/>
      <c r="GE65" s="97"/>
    </row>
    <row r="66" spans="1:187" ht="30" customHeight="1" thickTop="1" thickBot="1" x14ac:dyDescent="0.4">
      <c r="A66" s="162">
        <v>62</v>
      </c>
      <c r="B66" s="199">
        <v>5</v>
      </c>
      <c r="C66" s="164">
        <v>9780063045309</v>
      </c>
      <c r="D66" s="165" t="s">
        <v>172</v>
      </c>
      <c r="E66" s="165" t="s">
        <v>879</v>
      </c>
      <c r="F66" s="165" t="s">
        <v>1479</v>
      </c>
      <c r="G66" s="166" t="s">
        <v>1414</v>
      </c>
      <c r="H66" s="166" t="s">
        <v>1419</v>
      </c>
      <c r="I66" s="167"/>
      <c r="J66" s="227">
        <f t="shared" si="75"/>
        <v>5</v>
      </c>
      <c r="K66" s="228"/>
      <c r="L66" s="99" t="str">
        <f t="shared" si="0"/>
        <v/>
      </c>
      <c r="M66" s="241"/>
      <c r="N66" s="168"/>
      <c r="O66" s="195" t="str">
        <f t="shared" si="1"/>
        <v>VENDOR 09</v>
      </c>
      <c r="P66" s="149">
        <v>241364</v>
      </c>
      <c r="Q66" s="149">
        <f t="shared" si="2"/>
        <v>0</v>
      </c>
      <c r="R66" s="196" t="str">
        <f t="shared" si="3"/>
        <v xml:space="preserve">, </v>
      </c>
      <c r="S66" s="196" t="str">
        <f t="shared" si="4"/>
        <v>NO BID</v>
      </c>
      <c r="T66" s="117">
        <f t="shared" si="5"/>
        <v>0</v>
      </c>
      <c r="U66" s="118" t="str">
        <f t="shared" si="6"/>
        <v>NOT AWARDED</v>
      </c>
      <c r="V66" s="167"/>
      <c r="W66" s="171"/>
      <c r="X66" s="89"/>
      <c r="Y66" s="90"/>
      <c r="Z66" s="172" t="str">
        <f t="shared" si="7"/>
        <v/>
      </c>
      <c r="AA66" s="154" t="str">
        <f t="shared" si="8"/>
        <v>NO BID</v>
      </c>
      <c r="AB66" s="171"/>
      <c r="AC66" s="89"/>
      <c r="AD66" s="90"/>
      <c r="AE66" s="172" t="str">
        <f t="shared" si="9"/>
        <v/>
      </c>
      <c r="AF66" s="154" t="str">
        <f t="shared" si="10"/>
        <v>NO BID</v>
      </c>
      <c r="AG66" s="171"/>
      <c r="AH66" s="89"/>
      <c r="AI66" s="90"/>
      <c r="AJ66" s="172" t="str">
        <f t="shared" si="11"/>
        <v/>
      </c>
      <c r="AK66" s="154" t="str">
        <f t="shared" si="12"/>
        <v>NO BID</v>
      </c>
      <c r="AL66" s="171"/>
      <c r="AM66" s="89"/>
      <c r="AN66" s="90"/>
      <c r="AO66" s="172" t="str">
        <f t="shared" si="13"/>
        <v/>
      </c>
      <c r="AP66" s="154" t="str">
        <f t="shared" si="14"/>
        <v>NO BID</v>
      </c>
      <c r="AQ66" s="171"/>
      <c r="AR66" s="89"/>
      <c r="AS66" s="90"/>
      <c r="AT66" s="172" t="str">
        <f t="shared" si="15"/>
        <v/>
      </c>
      <c r="AU66" s="154" t="str">
        <f t="shared" si="16"/>
        <v>NO BID</v>
      </c>
      <c r="AV66" s="171"/>
      <c r="AW66" s="89"/>
      <c r="AX66" s="90"/>
      <c r="AY66" s="172" t="str">
        <f t="shared" si="17"/>
        <v/>
      </c>
      <c r="AZ66" s="154" t="str">
        <f t="shared" si="18"/>
        <v>NO BID</v>
      </c>
      <c r="BA66" s="171"/>
      <c r="BB66" s="89"/>
      <c r="BC66" s="90"/>
      <c r="BD66" s="172" t="str">
        <f t="shared" si="19"/>
        <v/>
      </c>
      <c r="BE66" s="154" t="s">
        <v>75</v>
      </c>
      <c r="BF66" s="171"/>
      <c r="BG66" s="89"/>
      <c r="BH66" s="90"/>
      <c r="BI66" s="172" t="str">
        <f t="shared" si="21"/>
        <v/>
      </c>
      <c r="BJ66" s="154" t="str">
        <f t="shared" si="22"/>
        <v>NO BID</v>
      </c>
      <c r="BK66" s="171"/>
      <c r="BL66" s="89"/>
      <c r="BM66" s="90"/>
      <c r="BN66" s="172" t="str">
        <f t="shared" si="23"/>
        <v/>
      </c>
      <c r="BO66" s="154" t="str">
        <f t="shared" si="24"/>
        <v>NO BID</v>
      </c>
      <c r="BP66" s="173"/>
      <c r="BQ66" s="171"/>
      <c r="BR66" s="89"/>
      <c r="BS66" s="90" t="str">
        <f t="shared" si="25"/>
        <v/>
      </c>
      <c r="BT66" s="172"/>
      <c r="BU66" s="154" t="str">
        <f t="shared" si="26"/>
        <v>NO BID</v>
      </c>
      <c r="BV66" s="171"/>
      <c r="BW66" s="89"/>
      <c r="BX66" s="90" t="str">
        <f t="shared" si="27"/>
        <v/>
      </c>
      <c r="BY66" s="172"/>
      <c r="BZ66" s="154" t="str">
        <f t="shared" si="28"/>
        <v>NO BID</v>
      </c>
      <c r="CA66" s="171"/>
      <c r="CB66" s="89"/>
      <c r="CC66" s="90" t="str">
        <f t="shared" si="29"/>
        <v/>
      </c>
      <c r="CD66" s="172"/>
      <c r="CE66" s="154" t="str">
        <f t="shared" si="30"/>
        <v>NO BID</v>
      </c>
      <c r="CF66" s="171"/>
      <c r="CG66" s="89"/>
      <c r="CH66" s="90" t="str">
        <f t="shared" si="31"/>
        <v/>
      </c>
      <c r="CI66" s="172"/>
      <c r="CJ66" s="154" t="str">
        <f t="shared" si="32"/>
        <v>NO BID</v>
      </c>
      <c r="CK66" s="171"/>
      <c r="CL66" s="89"/>
      <c r="CM66" s="90" t="str">
        <f t="shared" si="33"/>
        <v/>
      </c>
      <c r="CN66" s="172"/>
      <c r="CO66" s="154" t="str">
        <f t="shared" si="34"/>
        <v>NO BID</v>
      </c>
      <c r="CP66" s="171"/>
      <c r="CQ66" s="89"/>
      <c r="CR66" s="90" t="str">
        <f t="shared" si="35"/>
        <v/>
      </c>
      <c r="CS66" s="172"/>
      <c r="CT66" s="154" t="str">
        <f t="shared" si="36"/>
        <v>NO BID</v>
      </c>
      <c r="CU66" s="171"/>
      <c r="CV66" s="89"/>
      <c r="CW66" s="90" t="str">
        <f t="shared" si="37"/>
        <v/>
      </c>
      <c r="CX66" s="172"/>
      <c r="CY66" s="154" t="str">
        <f t="shared" si="38"/>
        <v>NO BID</v>
      </c>
      <c r="CZ66" s="171"/>
      <c r="DA66" s="89"/>
      <c r="DB66" s="90" t="str">
        <f t="shared" si="39"/>
        <v/>
      </c>
      <c r="DC66" s="172"/>
      <c r="DD66" s="154" t="str">
        <f t="shared" si="40"/>
        <v>NO BID</v>
      </c>
      <c r="DE66" s="171"/>
      <c r="DF66" s="89"/>
      <c r="DG66" s="90" t="str">
        <f t="shared" si="41"/>
        <v/>
      </c>
      <c r="DH66" s="172"/>
      <c r="DI66" s="154" t="str">
        <f t="shared" si="42"/>
        <v>NO BID</v>
      </c>
      <c r="DJ66" s="171"/>
      <c r="DK66" s="89"/>
      <c r="DL66" s="90" t="str">
        <f t="shared" si="43"/>
        <v/>
      </c>
      <c r="DM66" s="172"/>
      <c r="DN66" s="154" t="str">
        <f t="shared" si="44"/>
        <v>NO BID</v>
      </c>
      <c r="DO66" s="171"/>
      <c r="DP66" s="89"/>
      <c r="DQ66" s="90" t="str">
        <f t="shared" si="45"/>
        <v/>
      </c>
      <c r="DR66" s="172"/>
      <c r="DS66" s="154" t="str">
        <f t="shared" si="46"/>
        <v>NO BID</v>
      </c>
      <c r="DT66" s="171"/>
      <c r="DU66" s="89"/>
      <c r="DV66" s="90" t="str">
        <f t="shared" si="47"/>
        <v/>
      </c>
      <c r="DW66" s="172"/>
      <c r="DX66" s="154" t="str">
        <f t="shared" si="48"/>
        <v>NO BID</v>
      </c>
      <c r="DY66" s="171"/>
      <c r="DZ66" s="89"/>
      <c r="EA66" s="90" t="str">
        <f t="shared" si="49"/>
        <v/>
      </c>
      <c r="EB66" s="172"/>
      <c r="EC66" s="154" t="str">
        <f t="shared" si="50"/>
        <v>NO BID</v>
      </c>
      <c r="ED66" s="171"/>
      <c r="EE66" s="89"/>
      <c r="EF66" s="90" t="str">
        <f t="shared" si="51"/>
        <v/>
      </c>
      <c r="EG66" s="172"/>
      <c r="EH66" s="154" t="str">
        <f t="shared" si="52"/>
        <v>NO BID</v>
      </c>
      <c r="EI66" s="171"/>
      <c r="EJ66" s="89"/>
      <c r="EK66" s="90" t="str">
        <f t="shared" si="53"/>
        <v/>
      </c>
      <c r="EL66" s="172"/>
      <c r="EM66" s="154" t="str">
        <f t="shared" si="54"/>
        <v>NO BID</v>
      </c>
      <c r="EN66" s="171"/>
      <c r="EO66" s="89"/>
      <c r="EP66" s="90" t="str">
        <f t="shared" si="55"/>
        <v/>
      </c>
      <c r="EQ66" s="172"/>
      <c r="ER66" s="154" t="str">
        <f t="shared" si="56"/>
        <v>NO BID</v>
      </c>
      <c r="ES66" s="171"/>
      <c r="ET66" s="89"/>
      <c r="EU66" s="90" t="str">
        <f t="shared" si="57"/>
        <v/>
      </c>
      <c r="EV66" s="172"/>
      <c r="EW66" s="154" t="str">
        <f t="shared" si="58"/>
        <v>NO BID</v>
      </c>
      <c r="EX66" s="171"/>
      <c r="EY66" s="89"/>
      <c r="EZ66" s="90" t="str">
        <f t="shared" si="59"/>
        <v/>
      </c>
      <c r="FA66" s="172"/>
      <c r="FB66" s="154" t="str">
        <f t="shared" si="60"/>
        <v>NO BID</v>
      </c>
      <c r="FC66" s="171"/>
      <c r="FD66" s="89"/>
      <c r="FE66" s="90" t="str">
        <f t="shared" si="61"/>
        <v/>
      </c>
      <c r="FF66" s="172"/>
      <c r="FG66" s="154" t="str">
        <f t="shared" si="62"/>
        <v>NO BID</v>
      </c>
      <c r="FH66" s="171"/>
      <c r="FI66" s="89"/>
      <c r="FJ66" s="90" t="str">
        <f t="shared" si="63"/>
        <v/>
      </c>
      <c r="FK66" s="172"/>
      <c r="FL66" s="154" t="str">
        <f t="shared" si="64"/>
        <v>NO BID</v>
      </c>
      <c r="FM66" s="171"/>
      <c r="FN66" s="89"/>
      <c r="FO66" s="90" t="str">
        <f t="shared" si="65"/>
        <v/>
      </c>
      <c r="FP66" s="172"/>
      <c r="FQ66" s="154" t="str">
        <f t="shared" si="66"/>
        <v>NO BID</v>
      </c>
      <c r="FR66" s="174"/>
      <c r="FS66" s="91">
        <v>8.7899999999999991</v>
      </c>
      <c r="FT66" s="92">
        <f t="shared" si="67"/>
        <v>43.949999999999996</v>
      </c>
      <c r="FU66" s="175">
        <f t="shared" si="68"/>
        <v>0</v>
      </c>
      <c r="FV66" s="93" t="str">
        <f t="shared" si="69"/>
        <v/>
      </c>
      <c r="FW66" s="94">
        <f t="shared" si="70"/>
        <v>43.949999999999996</v>
      </c>
      <c r="FX66" s="95">
        <f t="shared" si="71"/>
        <v>0</v>
      </c>
      <c r="FY66" s="129" t="str">
        <f t="shared" si="72"/>
        <v>NOT AWARDED</v>
      </c>
      <c r="FZ66" s="130">
        <f t="shared" si="73"/>
        <v>0</v>
      </c>
      <c r="GA66" s="129" t="str">
        <f t="shared" si="74"/>
        <v>VENDOR 09</v>
      </c>
      <c r="GB66" s="176"/>
      <c r="GC66" s="177"/>
      <c r="GD66" s="96"/>
      <c r="GE66" s="97"/>
    </row>
    <row r="67" spans="1:187" ht="30" customHeight="1" thickTop="1" thickBot="1" x14ac:dyDescent="0.4">
      <c r="A67" s="162">
        <v>63</v>
      </c>
      <c r="B67" s="194">
        <v>3</v>
      </c>
      <c r="C67" s="164">
        <v>9780358536864</v>
      </c>
      <c r="D67" s="165" t="s">
        <v>173</v>
      </c>
      <c r="E67" s="165" t="s">
        <v>880</v>
      </c>
      <c r="F67" s="165" t="s">
        <v>1479</v>
      </c>
      <c r="G67" s="166" t="s">
        <v>1414</v>
      </c>
      <c r="H67" s="166" t="s">
        <v>1419</v>
      </c>
      <c r="I67" s="167"/>
      <c r="J67" s="227">
        <f t="shared" si="75"/>
        <v>3</v>
      </c>
      <c r="K67" s="228"/>
      <c r="L67" s="99" t="str">
        <f t="shared" si="0"/>
        <v/>
      </c>
      <c r="M67" s="241"/>
      <c r="N67" s="168"/>
      <c r="O67" s="195" t="str">
        <f t="shared" si="1"/>
        <v>VENDOR 09</v>
      </c>
      <c r="P67" s="149">
        <v>241360</v>
      </c>
      <c r="Q67" s="149">
        <f t="shared" si="2"/>
        <v>0</v>
      </c>
      <c r="R67" s="196" t="str">
        <f t="shared" si="3"/>
        <v xml:space="preserve">, </v>
      </c>
      <c r="S67" s="196" t="str">
        <f t="shared" si="4"/>
        <v>NO BID</v>
      </c>
      <c r="T67" s="117">
        <f t="shared" si="5"/>
        <v>0</v>
      </c>
      <c r="U67" s="118" t="str">
        <f t="shared" si="6"/>
        <v>NOT AWARDED</v>
      </c>
      <c r="V67" s="167"/>
      <c r="W67" s="171"/>
      <c r="X67" s="89"/>
      <c r="Y67" s="90"/>
      <c r="Z67" s="172" t="str">
        <f t="shared" si="7"/>
        <v/>
      </c>
      <c r="AA67" s="154" t="str">
        <f t="shared" si="8"/>
        <v>NO BID</v>
      </c>
      <c r="AB67" s="171"/>
      <c r="AC67" s="89"/>
      <c r="AD67" s="90"/>
      <c r="AE67" s="172" t="str">
        <f t="shared" si="9"/>
        <v/>
      </c>
      <c r="AF67" s="154" t="str">
        <f t="shared" si="10"/>
        <v>NO BID</v>
      </c>
      <c r="AG67" s="171"/>
      <c r="AH67" s="89"/>
      <c r="AI67" s="90"/>
      <c r="AJ67" s="172" t="str">
        <f t="shared" si="11"/>
        <v/>
      </c>
      <c r="AK67" s="154" t="str">
        <f t="shared" si="12"/>
        <v>NO BID</v>
      </c>
      <c r="AL67" s="171"/>
      <c r="AM67" s="89"/>
      <c r="AN67" s="90"/>
      <c r="AO67" s="172" t="str">
        <f t="shared" si="13"/>
        <v/>
      </c>
      <c r="AP67" s="154" t="str">
        <f t="shared" si="14"/>
        <v>NO BID</v>
      </c>
      <c r="AQ67" s="171"/>
      <c r="AR67" s="89"/>
      <c r="AS67" s="90"/>
      <c r="AT67" s="172" t="str">
        <f t="shared" si="15"/>
        <v/>
      </c>
      <c r="AU67" s="154" t="str">
        <f t="shared" si="16"/>
        <v>NO BID</v>
      </c>
      <c r="AV67" s="171"/>
      <c r="AW67" s="89"/>
      <c r="AX67" s="90"/>
      <c r="AY67" s="172" t="str">
        <f t="shared" si="17"/>
        <v/>
      </c>
      <c r="AZ67" s="154" t="str">
        <f t="shared" si="18"/>
        <v>NO BID</v>
      </c>
      <c r="BA67" s="171"/>
      <c r="BB67" s="89"/>
      <c r="BC67" s="90"/>
      <c r="BD67" s="172" t="str">
        <f t="shared" si="19"/>
        <v/>
      </c>
      <c r="BE67" s="154" t="str">
        <f>IF($B67=0,"",IF(ISNUMBER(BB67),"","NO BID"))</f>
        <v>NO BID</v>
      </c>
      <c r="BF67" s="171"/>
      <c r="BG67" s="89"/>
      <c r="BH67" s="90"/>
      <c r="BI67" s="172" t="str">
        <f t="shared" si="21"/>
        <v/>
      </c>
      <c r="BJ67" s="154" t="str">
        <f t="shared" si="22"/>
        <v>NO BID</v>
      </c>
      <c r="BK67" s="171"/>
      <c r="BL67" s="89"/>
      <c r="BM67" s="90"/>
      <c r="BN67" s="172" t="str">
        <f t="shared" si="23"/>
        <v/>
      </c>
      <c r="BO67" s="154" t="str">
        <f t="shared" si="24"/>
        <v>NO BID</v>
      </c>
      <c r="BP67" s="178"/>
      <c r="BQ67" s="171"/>
      <c r="BR67" s="89"/>
      <c r="BS67" s="90" t="str">
        <f t="shared" si="25"/>
        <v/>
      </c>
      <c r="BT67" s="172"/>
      <c r="BU67" s="154" t="str">
        <f t="shared" si="26"/>
        <v>NO BID</v>
      </c>
      <c r="BV67" s="171"/>
      <c r="BW67" s="89"/>
      <c r="BX67" s="90" t="str">
        <f t="shared" si="27"/>
        <v/>
      </c>
      <c r="BY67" s="172"/>
      <c r="BZ67" s="154" t="str">
        <f t="shared" si="28"/>
        <v>NO BID</v>
      </c>
      <c r="CA67" s="171"/>
      <c r="CB67" s="89"/>
      <c r="CC67" s="90" t="str">
        <f t="shared" si="29"/>
        <v/>
      </c>
      <c r="CD67" s="172"/>
      <c r="CE67" s="154" t="str">
        <f t="shared" si="30"/>
        <v>NO BID</v>
      </c>
      <c r="CF67" s="171"/>
      <c r="CG67" s="89"/>
      <c r="CH67" s="90" t="str">
        <f t="shared" si="31"/>
        <v/>
      </c>
      <c r="CI67" s="172"/>
      <c r="CJ67" s="154" t="str">
        <f t="shared" si="32"/>
        <v>NO BID</v>
      </c>
      <c r="CK67" s="171"/>
      <c r="CL67" s="89"/>
      <c r="CM67" s="90" t="str">
        <f t="shared" si="33"/>
        <v/>
      </c>
      <c r="CN67" s="172"/>
      <c r="CO67" s="154" t="str">
        <f t="shared" si="34"/>
        <v>NO BID</v>
      </c>
      <c r="CP67" s="171"/>
      <c r="CQ67" s="89"/>
      <c r="CR67" s="90" t="str">
        <f t="shared" si="35"/>
        <v/>
      </c>
      <c r="CS67" s="172"/>
      <c r="CT67" s="154" t="str">
        <f t="shared" si="36"/>
        <v>NO BID</v>
      </c>
      <c r="CU67" s="171"/>
      <c r="CV67" s="89"/>
      <c r="CW67" s="90" t="str">
        <f t="shared" si="37"/>
        <v/>
      </c>
      <c r="CX67" s="172"/>
      <c r="CY67" s="154" t="str">
        <f t="shared" si="38"/>
        <v>NO BID</v>
      </c>
      <c r="CZ67" s="171"/>
      <c r="DA67" s="89"/>
      <c r="DB67" s="90" t="str">
        <f t="shared" si="39"/>
        <v/>
      </c>
      <c r="DC67" s="172"/>
      <c r="DD67" s="154" t="str">
        <f t="shared" si="40"/>
        <v>NO BID</v>
      </c>
      <c r="DE67" s="171"/>
      <c r="DF67" s="89"/>
      <c r="DG67" s="90" t="str">
        <f t="shared" si="41"/>
        <v/>
      </c>
      <c r="DH67" s="172"/>
      <c r="DI67" s="154" t="str">
        <f t="shared" si="42"/>
        <v>NO BID</v>
      </c>
      <c r="DJ67" s="171"/>
      <c r="DK67" s="89"/>
      <c r="DL67" s="90" t="str">
        <f t="shared" si="43"/>
        <v/>
      </c>
      <c r="DM67" s="172"/>
      <c r="DN67" s="154" t="str">
        <f t="shared" si="44"/>
        <v>NO BID</v>
      </c>
      <c r="DO67" s="171"/>
      <c r="DP67" s="89"/>
      <c r="DQ67" s="90" t="str">
        <f t="shared" si="45"/>
        <v/>
      </c>
      <c r="DR67" s="172"/>
      <c r="DS67" s="154" t="str">
        <f t="shared" si="46"/>
        <v>NO BID</v>
      </c>
      <c r="DT67" s="171"/>
      <c r="DU67" s="89"/>
      <c r="DV67" s="90" t="str">
        <f t="shared" si="47"/>
        <v/>
      </c>
      <c r="DW67" s="172"/>
      <c r="DX67" s="154" t="str">
        <f t="shared" si="48"/>
        <v>NO BID</v>
      </c>
      <c r="DY67" s="171"/>
      <c r="DZ67" s="89"/>
      <c r="EA67" s="90" t="str">
        <f t="shared" si="49"/>
        <v/>
      </c>
      <c r="EB67" s="172"/>
      <c r="EC67" s="154" t="str">
        <f t="shared" si="50"/>
        <v>NO BID</v>
      </c>
      <c r="ED67" s="171"/>
      <c r="EE67" s="89"/>
      <c r="EF67" s="90" t="str">
        <f t="shared" si="51"/>
        <v/>
      </c>
      <c r="EG67" s="172"/>
      <c r="EH67" s="154" t="str">
        <f t="shared" si="52"/>
        <v>NO BID</v>
      </c>
      <c r="EI67" s="171"/>
      <c r="EJ67" s="89"/>
      <c r="EK67" s="90" t="str">
        <f t="shared" si="53"/>
        <v/>
      </c>
      <c r="EL67" s="172"/>
      <c r="EM67" s="154" t="str">
        <f t="shared" si="54"/>
        <v>NO BID</v>
      </c>
      <c r="EN67" s="171"/>
      <c r="EO67" s="89"/>
      <c r="EP67" s="90" t="str">
        <f t="shared" si="55"/>
        <v/>
      </c>
      <c r="EQ67" s="172"/>
      <c r="ER67" s="154" t="str">
        <f t="shared" si="56"/>
        <v>NO BID</v>
      </c>
      <c r="ES67" s="171"/>
      <c r="ET67" s="89"/>
      <c r="EU67" s="90" t="str">
        <f t="shared" si="57"/>
        <v/>
      </c>
      <c r="EV67" s="172"/>
      <c r="EW67" s="154" t="str">
        <f t="shared" si="58"/>
        <v>NO BID</v>
      </c>
      <c r="EX67" s="171"/>
      <c r="EY67" s="89"/>
      <c r="EZ67" s="90" t="str">
        <f t="shared" si="59"/>
        <v/>
      </c>
      <c r="FA67" s="172"/>
      <c r="FB67" s="154" t="str">
        <f t="shared" si="60"/>
        <v>NO BID</v>
      </c>
      <c r="FC67" s="171"/>
      <c r="FD67" s="89"/>
      <c r="FE67" s="90" t="str">
        <f t="shared" si="61"/>
        <v/>
      </c>
      <c r="FF67" s="172"/>
      <c r="FG67" s="154" t="str">
        <f t="shared" si="62"/>
        <v>NO BID</v>
      </c>
      <c r="FH67" s="171"/>
      <c r="FI67" s="89"/>
      <c r="FJ67" s="90" t="str">
        <f t="shared" si="63"/>
        <v/>
      </c>
      <c r="FK67" s="172"/>
      <c r="FL67" s="154" t="str">
        <f t="shared" si="64"/>
        <v>NO BID</v>
      </c>
      <c r="FM67" s="171"/>
      <c r="FN67" s="89"/>
      <c r="FO67" s="90" t="str">
        <f t="shared" si="65"/>
        <v/>
      </c>
      <c r="FP67" s="172"/>
      <c r="FQ67" s="154" t="str">
        <f t="shared" si="66"/>
        <v>NO BID</v>
      </c>
      <c r="FR67" s="174"/>
      <c r="FS67" s="91">
        <v>8.24</v>
      </c>
      <c r="FT67" s="92">
        <f t="shared" si="67"/>
        <v>24.72</v>
      </c>
      <c r="FU67" s="175">
        <f t="shared" si="68"/>
        <v>0</v>
      </c>
      <c r="FV67" s="93" t="str">
        <f t="shared" si="69"/>
        <v/>
      </c>
      <c r="FW67" s="94">
        <f t="shared" si="70"/>
        <v>24.72</v>
      </c>
      <c r="FX67" s="95">
        <f t="shared" si="71"/>
        <v>0</v>
      </c>
      <c r="FY67" s="129" t="str">
        <f t="shared" si="72"/>
        <v>NOT AWARDED</v>
      </c>
      <c r="FZ67" s="130">
        <f t="shared" si="73"/>
        <v>0</v>
      </c>
      <c r="GA67" s="129" t="str">
        <f t="shared" si="74"/>
        <v>VENDOR 09</v>
      </c>
      <c r="GB67" s="176"/>
      <c r="GC67" s="177"/>
      <c r="GD67" s="96"/>
      <c r="GE67" s="97"/>
    </row>
    <row r="68" spans="1:187" ht="30" customHeight="1" thickTop="1" thickBot="1" x14ac:dyDescent="0.4">
      <c r="A68" s="162">
        <v>64</v>
      </c>
      <c r="B68" s="194">
        <v>5</v>
      </c>
      <c r="C68" s="164">
        <v>9781368078375</v>
      </c>
      <c r="D68" s="165" t="s">
        <v>174</v>
      </c>
      <c r="E68" s="165" t="s">
        <v>881</v>
      </c>
      <c r="F68" s="165" t="s">
        <v>1479</v>
      </c>
      <c r="G68" s="166" t="s">
        <v>1414</v>
      </c>
      <c r="H68" s="166" t="s">
        <v>1416</v>
      </c>
      <c r="I68" s="167"/>
      <c r="J68" s="227">
        <f t="shared" si="75"/>
        <v>5</v>
      </c>
      <c r="K68" s="228"/>
      <c r="L68" s="99" t="str">
        <f t="shared" si="0"/>
        <v/>
      </c>
      <c r="M68" s="241"/>
      <c r="N68" s="168"/>
      <c r="O68" s="195" t="str">
        <f t="shared" si="1"/>
        <v>VENDOR 09</v>
      </c>
      <c r="P68" s="149">
        <v>241360</v>
      </c>
      <c r="Q68" s="149">
        <f t="shared" si="2"/>
        <v>0</v>
      </c>
      <c r="R68" s="196" t="str">
        <f t="shared" si="3"/>
        <v xml:space="preserve">, </v>
      </c>
      <c r="S68" s="196" t="str">
        <f t="shared" si="4"/>
        <v>NO BID</v>
      </c>
      <c r="T68" s="117">
        <f t="shared" si="5"/>
        <v>0</v>
      </c>
      <c r="U68" s="118" t="str">
        <f t="shared" si="6"/>
        <v>NOT AWARDED</v>
      </c>
      <c r="V68" s="167"/>
      <c r="W68" s="171"/>
      <c r="X68" s="89"/>
      <c r="Y68" s="90"/>
      <c r="Z68" s="172" t="str">
        <f t="shared" si="7"/>
        <v/>
      </c>
      <c r="AA68" s="154" t="str">
        <f t="shared" si="8"/>
        <v>NO BID</v>
      </c>
      <c r="AB68" s="171"/>
      <c r="AC68" s="89"/>
      <c r="AD68" s="90"/>
      <c r="AE68" s="172" t="str">
        <f t="shared" si="9"/>
        <v/>
      </c>
      <c r="AF68" s="154" t="str">
        <f t="shared" si="10"/>
        <v>NO BID</v>
      </c>
      <c r="AG68" s="171"/>
      <c r="AH68" s="89"/>
      <c r="AI68" s="90"/>
      <c r="AJ68" s="172" t="str">
        <f t="shared" si="11"/>
        <v/>
      </c>
      <c r="AK68" s="154" t="str">
        <f t="shared" si="12"/>
        <v>NO BID</v>
      </c>
      <c r="AL68" s="171"/>
      <c r="AM68" s="89"/>
      <c r="AN68" s="90"/>
      <c r="AO68" s="172" t="str">
        <f t="shared" si="13"/>
        <v/>
      </c>
      <c r="AP68" s="154" t="str">
        <f t="shared" si="14"/>
        <v>NO BID</v>
      </c>
      <c r="AQ68" s="171"/>
      <c r="AR68" s="89"/>
      <c r="AS68" s="90"/>
      <c r="AT68" s="172" t="str">
        <f t="shared" si="15"/>
        <v/>
      </c>
      <c r="AU68" s="154" t="str">
        <f t="shared" si="16"/>
        <v>NO BID</v>
      </c>
      <c r="AV68" s="171"/>
      <c r="AW68" s="89"/>
      <c r="AX68" s="90"/>
      <c r="AY68" s="172" t="str">
        <f t="shared" si="17"/>
        <v/>
      </c>
      <c r="AZ68" s="154" t="str">
        <f t="shared" si="18"/>
        <v>NO BID</v>
      </c>
      <c r="BA68" s="171"/>
      <c r="BB68" s="89"/>
      <c r="BC68" s="90"/>
      <c r="BD68" s="172" t="str">
        <f t="shared" si="19"/>
        <v/>
      </c>
      <c r="BE68" s="154" t="str">
        <f>IF($B68=0,"",IF(ISNUMBER(BB68),"","NO BID"))</f>
        <v>NO BID</v>
      </c>
      <c r="BF68" s="171"/>
      <c r="BG68" s="89"/>
      <c r="BH68" s="90"/>
      <c r="BI68" s="172" t="str">
        <f t="shared" si="21"/>
        <v/>
      </c>
      <c r="BJ68" s="154" t="str">
        <f t="shared" si="22"/>
        <v>NO BID</v>
      </c>
      <c r="BK68" s="171"/>
      <c r="BL68" s="89"/>
      <c r="BM68" s="90"/>
      <c r="BN68" s="172" t="str">
        <f t="shared" si="23"/>
        <v/>
      </c>
      <c r="BO68" s="154" t="str">
        <f t="shared" si="24"/>
        <v>NO BID</v>
      </c>
      <c r="BP68" s="173"/>
      <c r="BQ68" s="171"/>
      <c r="BR68" s="89"/>
      <c r="BS68" s="90" t="str">
        <f t="shared" si="25"/>
        <v/>
      </c>
      <c r="BT68" s="172"/>
      <c r="BU68" s="154" t="str">
        <f t="shared" si="26"/>
        <v>NO BID</v>
      </c>
      <c r="BV68" s="171"/>
      <c r="BW68" s="89"/>
      <c r="BX68" s="90" t="str">
        <f t="shared" si="27"/>
        <v/>
      </c>
      <c r="BY68" s="172"/>
      <c r="BZ68" s="154" t="str">
        <f t="shared" si="28"/>
        <v>NO BID</v>
      </c>
      <c r="CA68" s="171"/>
      <c r="CB68" s="89"/>
      <c r="CC68" s="90" t="str">
        <f t="shared" si="29"/>
        <v/>
      </c>
      <c r="CD68" s="172"/>
      <c r="CE68" s="154" t="str">
        <f t="shared" si="30"/>
        <v>NO BID</v>
      </c>
      <c r="CF68" s="171"/>
      <c r="CG68" s="89"/>
      <c r="CH68" s="90" t="str">
        <f t="shared" si="31"/>
        <v/>
      </c>
      <c r="CI68" s="172"/>
      <c r="CJ68" s="154" t="str">
        <f t="shared" si="32"/>
        <v>NO BID</v>
      </c>
      <c r="CK68" s="171"/>
      <c r="CL68" s="89"/>
      <c r="CM68" s="90" t="str">
        <f t="shared" si="33"/>
        <v/>
      </c>
      <c r="CN68" s="172"/>
      <c r="CO68" s="154" t="str">
        <f t="shared" si="34"/>
        <v>NO BID</v>
      </c>
      <c r="CP68" s="171"/>
      <c r="CQ68" s="89"/>
      <c r="CR68" s="90" t="str">
        <f t="shared" si="35"/>
        <v/>
      </c>
      <c r="CS68" s="172"/>
      <c r="CT68" s="154" t="str">
        <f t="shared" si="36"/>
        <v>NO BID</v>
      </c>
      <c r="CU68" s="171"/>
      <c r="CV68" s="89"/>
      <c r="CW68" s="90" t="str">
        <f t="shared" si="37"/>
        <v/>
      </c>
      <c r="CX68" s="172"/>
      <c r="CY68" s="154" t="str">
        <f t="shared" si="38"/>
        <v>NO BID</v>
      </c>
      <c r="CZ68" s="171"/>
      <c r="DA68" s="89"/>
      <c r="DB68" s="90" t="str">
        <f t="shared" si="39"/>
        <v/>
      </c>
      <c r="DC68" s="172"/>
      <c r="DD68" s="154" t="str">
        <f t="shared" si="40"/>
        <v>NO BID</v>
      </c>
      <c r="DE68" s="171"/>
      <c r="DF68" s="89"/>
      <c r="DG68" s="90" t="str">
        <f t="shared" si="41"/>
        <v/>
      </c>
      <c r="DH68" s="172"/>
      <c r="DI68" s="154" t="str">
        <f t="shared" si="42"/>
        <v>NO BID</v>
      </c>
      <c r="DJ68" s="171"/>
      <c r="DK68" s="89"/>
      <c r="DL68" s="90" t="str">
        <f t="shared" si="43"/>
        <v/>
      </c>
      <c r="DM68" s="172"/>
      <c r="DN68" s="154" t="str">
        <f t="shared" si="44"/>
        <v>NO BID</v>
      </c>
      <c r="DO68" s="171"/>
      <c r="DP68" s="89"/>
      <c r="DQ68" s="90" t="str">
        <f t="shared" si="45"/>
        <v/>
      </c>
      <c r="DR68" s="172"/>
      <c r="DS68" s="154" t="str">
        <f t="shared" si="46"/>
        <v>NO BID</v>
      </c>
      <c r="DT68" s="171"/>
      <c r="DU68" s="89"/>
      <c r="DV68" s="90" t="str">
        <f t="shared" si="47"/>
        <v/>
      </c>
      <c r="DW68" s="172"/>
      <c r="DX68" s="154" t="str">
        <f t="shared" si="48"/>
        <v>NO BID</v>
      </c>
      <c r="DY68" s="171"/>
      <c r="DZ68" s="89"/>
      <c r="EA68" s="90" t="str">
        <f t="shared" si="49"/>
        <v/>
      </c>
      <c r="EB68" s="172"/>
      <c r="EC68" s="154" t="str">
        <f t="shared" si="50"/>
        <v>NO BID</v>
      </c>
      <c r="ED68" s="171"/>
      <c r="EE68" s="89"/>
      <c r="EF68" s="90" t="str">
        <f t="shared" si="51"/>
        <v/>
      </c>
      <c r="EG68" s="172"/>
      <c r="EH68" s="154" t="str">
        <f t="shared" si="52"/>
        <v>NO BID</v>
      </c>
      <c r="EI68" s="171"/>
      <c r="EJ68" s="89"/>
      <c r="EK68" s="90" t="str">
        <f t="shared" si="53"/>
        <v/>
      </c>
      <c r="EL68" s="172"/>
      <c r="EM68" s="154" t="str">
        <f t="shared" si="54"/>
        <v>NO BID</v>
      </c>
      <c r="EN68" s="171"/>
      <c r="EO68" s="89"/>
      <c r="EP68" s="90" t="str">
        <f t="shared" si="55"/>
        <v/>
      </c>
      <c r="EQ68" s="172"/>
      <c r="ER68" s="154" t="str">
        <f t="shared" si="56"/>
        <v>NO BID</v>
      </c>
      <c r="ES68" s="171"/>
      <c r="ET68" s="89"/>
      <c r="EU68" s="90" t="str">
        <f t="shared" si="57"/>
        <v/>
      </c>
      <c r="EV68" s="172"/>
      <c r="EW68" s="154" t="str">
        <f t="shared" si="58"/>
        <v>NO BID</v>
      </c>
      <c r="EX68" s="171"/>
      <c r="EY68" s="89"/>
      <c r="EZ68" s="90" t="str">
        <f t="shared" si="59"/>
        <v/>
      </c>
      <c r="FA68" s="172"/>
      <c r="FB68" s="154" t="str">
        <f t="shared" si="60"/>
        <v>NO BID</v>
      </c>
      <c r="FC68" s="171"/>
      <c r="FD68" s="89"/>
      <c r="FE68" s="90" t="str">
        <f t="shared" si="61"/>
        <v/>
      </c>
      <c r="FF68" s="172"/>
      <c r="FG68" s="154" t="str">
        <f t="shared" si="62"/>
        <v>NO BID</v>
      </c>
      <c r="FH68" s="171"/>
      <c r="FI68" s="89"/>
      <c r="FJ68" s="90" t="str">
        <f t="shared" si="63"/>
        <v/>
      </c>
      <c r="FK68" s="172"/>
      <c r="FL68" s="154" t="str">
        <f t="shared" si="64"/>
        <v>NO BID</v>
      </c>
      <c r="FM68" s="171"/>
      <c r="FN68" s="89"/>
      <c r="FO68" s="90" t="str">
        <f t="shared" si="65"/>
        <v/>
      </c>
      <c r="FP68" s="172"/>
      <c r="FQ68" s="154" t="str">
        <f t="shared" si="66"/>
        <v>NO BID</v>
      </c>
      <c r="FR68" s="174"/>
      <c r="FS68" s="91">
        <v>15.39</v>
      </c>
      <c r="FT68" s="92">
        <f t="shared" si="67"/>
        <v>76.95</v>
      </c>
      <c r="FU68" s="175">
        <f t="shared" si="68"/>
        <v>0</v>
      </c>
      <c r="FV68" s="93" t="str">
        <f t="shared" si="69"/>
        <v/>
      </c>
      <c r="FW68" s="94">
        <f t="shared" si="70"/>
        <v>76.95</v>
      </c>
      <c r="FX68" s="95">
        <f t="shared" si="71"/>
        <v>0</v>
      </c>
      <c r="FY68" s="129" t="str">
        <f t="shared" si="72"/>
        <v>NOT AWARDED</v>
      </c>
      <c r="FZ68" s="130">
        <f t="shared" si="73"/>
        <v>0</v>
      </c>
      <c r="GA68" s="129" t="str">
        <f t="shared" si="74"/>
        <v>VENDOR 09</v>
      </c>
      <c r="GB68" s="176"/>
      <c r="GC68" s="177"/>
      <c r="GD68" s="96"/>
      <c r="GE68" s="97"/>
    </row>
    <row r="69" spans="1:187" ht="30" customHeight="1" thickTop="1" thickBot="1" x14ac:dyDescent="0.4">
      <c r="A69" s="162">
        <v>65</v>
      </c>
      <c r="B69" s="194">
        <v>5</v>
      </c>
      <c r="C69" s="164">
        <v>9780593381205</v>
      </c>
      <c r="D69" s="165" t="s">
        <v>176</v>
      </c>
      <c r="E69" s="165" t="s">
        <v>883</v>
      </c>
      <c r="F69" s="165" t="s">
        <v>1479</v>
      </c>
      <c r="G69" s="166" t="s">
        <v>1414</v>
      </c>
      <c r="H69" s="166" t="s">
        <v>1416</v>
      </c>
      <c r="I69" s="167"/>
      <c r="J69" s="227">
        <f t="shared" si="75"/>
        <v>5</v>
      </c>
      <c r="K69" s="228"/>
      <c r="L69" s="99" t="str">
        <f t="shared" ref="L69:L132" si="78">IF(J69&gt;B69,"QUOTED TOO MANY",IF($J69&gt;0,IF(K69&gt;0,$J69*K69,""),""))</f>
        <v/>
      </c>
      <c r="M69" s="241"/>
      <c r="N69" s="168"/>
      <c r="O69" s="195" t="str">
        <f t="shared" ref="O69:O132" si="79">IF(GA69="","",GA69)</f>
        <v>VENDOR 09</v>
      </c>
      <c r="P69" s="149">
        <v>241363</v>
      </c>
      <c r="Q69" s="149">
        <f t="shared" ref="Q69:Q132" si="80">GC69</f>
        <v>0</v>
      </c>
      <c r="R69" s="196" t="str">
        <f t="shared" ref="R69:R132" si="81">IF(O69="","",IF(O69=$X$2,CONCATENATE($W69,", ",$Z69),IF(O69=$AC$2,CONCATENATE($AB69,", ",$AE69),IF(O69=$AH$2,CONCATENATE($AG69,", ",$AJ69),IF(O69=$AM$2,CONCATENATE($AL69,", ",$AO69),IF(O69=$AR$2,CONCATENATE($AQ69,", ",$AT69),IF(O69=$AW$2,CONCATENATE($AV69,", ",$AY69),IF(O69=$BB$2,CONCATENATE($BA69,", ",$BD69),IF(O69=$BG$2,CONCATENATE($BF69,", ",$BI69),IF(O69=$BL$2,CONCATENATE($BK69,", ",$BN69),IF(O69=$BR$2,CONCATENATE($BQ69,", ",$BT69),IF(O69=$BW$2,CONCATENATE($BV69,", ",$BY69),IF(O69=$CB$2,CONCATENATE($CA69,", ",$CD69),IF(O69=$CG$2,CONCATENATE($CF69,", ",$CI69),IF(O69=$CL$2,CONCATENATE($CK69,", ",$CN69),IF(O69=$CQ$2,CONCATENATE($CP69,", ",$CS69),IF(O69=$CV$2,CONCATENATE($CU69,", ",$CX69),IF(O69=$DA$2,CONCATENATE($CZ69,", ",$DC69),IF(O69=$DF$2,CONCATENATE($DE69,", ",$DH69),IF(O69=$DK$2,CONCATENATE($DJ69,", ",$DM69),IF(O69=$DP$2,CONCATENATE($DO69,", ",$DR69),IF(O69=$DU$2,CONCATENATE($DT69,", ",$DW69),IF(O69=$DZ$2,CONCATENATE($DY69,", ",$EB69),IF(O69=$EE$2,CONCATENATE($ED69,", ",$EG69),IF(O69=$EJ$2,CONCATENATE($EI69,", ",$EL69),IF(O69=$EO$2,CONCATENATE($EN69,", ",$EQ69),IF(O69=$ET$2,CONCATENATE($EUT69,", ",$EV69),IF(O69=$EY$2,CONCATENATE($EX69,", ",$FA69),IF(O69=$FD$2,CONCATENATE($FC69,", ",$FF69),IF(O69=$FI$2,CONCATENATE($FH69,", ",$FK69),IF(O69=$FN$2,CONCATENATE($FM69,", ",$FP69),0)))))))))))))))))))))))))))))))</f>
        <v xml:space="preserve">, </v>
      </c>
      <c r="S69" s="196" t="str">
        <f t="shared" ref="S69:S132" si="82">IF(O69="","",IF(O69=$X$2,(AA69),IF(O69=$AC$2,($AF69),IF(O69=$AH$2,($AK69),IF(O69=$AM$2,($AP69),IF(O69=$AR$2,($AU69),IF(O69=$AW$2,($AZ69),IF(O69=$BB$2,($BE69),IF(O69=$BG$2,($BJ69),IF(O69=$BL$2,($BO69),IF(O69=$BR$2,($BU69),IF(O69=$BW$2,($BZ69),IF(O69=$CB$2,(CE69),IF(O69=$CG$2,($CJ69),IF(O69=$CL$2,($CO69),IF(O69=$CQ$2,($CT69),IF(O69=$CV$2,($CY69),IF(O69=$DA$2,($DD69),IF(O69=$DF$2,($DI69),IF(O69=$DK$2,($DN69),IF(O69=$DP$2,($DS69),IF(O69=$DU$2,($DX69),IF(O69=$DZ$2,($EC69),IF(O69=$EE$2,($EH69),IF(O69=$EJ$2,($EM69),IF(O69=$EO$2,($ER69),IF(O69=$ET$2,($EW69),IF(O69=$EY$2,($FB69),IF(O69=$FD$2,($FG69),IF(O69=$FI$2,($FL69),IF(O69=$FN$2,($FQ69),0)))))))))))))))))))))))))))))))</f>
        <v>NO BID</v>
      </c>
      <c r="T69" s="117">
        <f t="shared" ref="T69:T132" si="83">IF(O69=$X$2,$X69,IF(O69=$AC$2,$AC69,IF(O69=$AH$2,$AH69,IF(O69=$AM$2,$AM69,IF(O69=$AR$2,$AR69,IF(O69=$AW$2,$AW69,IF(O69=$BB$2,$BB69,IF(O69=$BG$2,$BG69,IF(O69=$BL$2,$BL69,IF(O69=$BR$2,$BR69,IF(O69=$BW$2,$BW69,IF(O69=$CB$2,$CB69,IF(O69=$CG$2,$CG69,IF(O69=$CL$2,$CL69,IF(O69=$CQ$2,$CQ69,IF(O69=$CV$2,$CV69,IF(O69=$DA$2,$DA69,IF(O69=$DF$2,$DF69,IF(O69=$DK$2,$DK69,IF(O69=$DP$2,$DP69,IF(O69=$DU$2,$DU69,IF(O69=$DZ$2,$DZ69,IF(O69=$EE$2,$EE69,IF(O69=$EJ$2,$EJ69,IF(O69=$EO$2,$EO69,IF(O69=$ET$2,$ET69,IF(O69=$EY$2,$EY69,IF(O69=$FD$2,$FD69,IF(O69=$FI$2,$FI69,IF(O69=$FN$2,$FN69,0))))))))))))))))))))))))))))))</f>
        <v>0</v>
      </c>
      <c r="U69" s="118" t="str">
        <f t="shared" ref="U69:U132" si="84">IF(B69=0,"NA",IF(T69=0,"NOT AWARDED",$B69*T69))</f>
        <v>NOT AWARDED</v>
      </c>
      <c r="V69" s="167"/>
      <c r="W69" s="171"/>
      <c r="X69" s="89"/>
      <c r="Y69" s="90"/>
      <c r="Z69" s="172" t="str">
        <f t="shared" ref="Z69:Z132" si="85">IF(W69="","",IF(W69=$B69,"QTY Matches","Check"))</f>
        <v/>
      </c>
      <c r="AA69" s="154" t="str">
        <f t="shared" ref="AA69:AA132" si="86">IF($B69=0,"",IF(ISNUMBER(X69),"","NO BID"))</f>
        <v>NO BID</v>
      </c>
      <c r="AB69" s="171"/>
      <c r="AC69" s="89"/>
      <c r="AD69" s="90"/>
      <c r="AE69" s="172" t="str">
        <f t="shared" ref="AE69:AE132" si="87">IF(AB69="","",IF(AB69=$B69,"QTY Matches","Check"))</f>
        <v/>
      </c>
      <c r="AF69" s="154" t="str">
        <f t="shared" ref="AF69:AF132" si="88">IF($B69=0,"",IF(ISNUMBER(AC69),"","NO BID"))</f>
        <v>NO BID</v>
      </c>
      <c r="AG69" s="171"/>
      <c r="AH69" s="89"/>
      <c r="AI69" s="90"/>
      <c r="AJ69" s="172" t="str">
        <f t="shared" ref="AJ69:AJ132" si="89">IF(AG69="","",IF(AG69=$B69,"QTY Matches","Check"))</f>
        <v/>
      </c>
      <c r="AK69" s="154" t="str">
        <f t="shared" ref="AK69:AK132" si="90">IF($B69=0,"",IF(ISNUMBER(AH69),"","NO BID"))</f>
        <v>NO BID</v>
      </c>
      <c r="AL69" s="171"/>
      <c r="AM69" s="89"/>
      <c r="AN69" s="90"/>
      <c r="AO69" s="172" t="str">
        <f t="shared" ref="AO69:AO132" si="91">IF(AL69="","",IF(AL69=$B69,"QTY Matches","Check"))</f>
        <v/>
      </c>
      <c r="AP69" s="154" t="str">
        <f t="shared" ref="AP69:AP132" si="92">IF($B69=0,"",IF(ISNUMBER(AM69),"","NO BID"))</f>
        <v>NO BID</v>
      </c>
      <c r="AQ69" s="171"/>
      <c r="AR69" s="89"/>
      <c r="AS69" s="90"/>
      <c r="AT69" s="172" t="str">
        <f t="shared" ref="AT69:AT132" si="93">IF(AQ69="","",IF(AQ69=$B69,"QTY Matches","Check"))</f>
        <v/>
      </c>
      <c r="AU69" s="154" t="str">
        <f t="shared" ref="AU69:AU132" si="94">IF($B69=0,"",IF(ISNUMBER(AR69),"","NO BID"))</f>
        <v>NO BID</v>
      </c>
      <c r="AV69" s="171"/>
      <c r="AW69" s="89"/>
      <c r="AX69" s="90"/>
      <c r="AY69" s="172" t="str">
        <f t="shared" ref="AY69:AY132" si="95">IF(AV69="","",IF(AV69=$B69,"QTY Matches","Check"))</f>
        <v/>
      </c>
      <c r="AZ69" s="154" t="str">
        <f t="shared" ref="AZ69:AZ132" si="96">IF($B69=0,"",IF(ISNUMBER(AW69),"","NO BID"))</f>
        <v>NO BID</v>
      </c>
      <c r="BA69" s="171"/>
      <c r="BB69" s="89"/>
      <c r="BC69" s="90"/>
      <c r="BD69" s="172" t="str">
        <f t="shared" ref="BD69:BD132" si="97">IF(BA69="","",IF(BA69=$B69,"QTY Matches","Check"))</f>
        <v/>
      </c>
      <c r="BE69" s="154" t="str">
        <f>IF($B69=0,"",IF(ISNUMBER(BB69),"","NO BID"))</f>
        <v>NO BID</v>
      </c>
      <c r="BF69" s="171"/>
      <c r="BG69" s="89"/>
      <c r="BH69" s="90"/>
      <c r="BI69" s="172" t="str">
        <f t="shared" ref="BI69:BI132" si="98">IF(BF69="","",IF(BF69=$B69,"QTY Matches","Check"))</f>
        <v/>
      </c>
      <c r="BJ69" s="154" t="str">
        <f t="shared" ref="BJ69:BJ132" si="99">IF($B69=0,"",IF(ISNUMBER(BG69),"","NO BID"))</f>
        <v>NO BID</v>
      </c>
      <c r="BK69" s="171"/>
      <c r="BL69" s="89"/>
      <c r="BM69" s="90"/>
      <c r="BN69" s="172" t="str">
        <f t="shared" ref="BN69:BN132" si="100">IF(BK69="","",IF(BK69=$B69,"QTY Matches","Check"))</f>
        <v/>
      </c>
      <c r="BO69" s="154" t="str">
        <f t="shared" ref="BO69:BO132" si="101">IF($B69=0,"",IF(ISNUMBER(BL69),"","NO BID"))</f>
        <v>NO BID</v>
      </c>
      <c r="BP69" s="178"/>
      <c r="BQ69" s="171"/>
      <c r="BR69" s="89"/>
      <c r="BS69" s="90" t="str">
        <f t="shared" ref="BS69:BS132" si="102">IF(BU69="APPARENT LOW - ISBN NOT MATCHING","NR",IF(BU69="APPARENT LOW - INSUFFICIENT QUANTITY","NR",IF(BR69&gt;0,$B69*BR69,"")))</f>
        <v/>
      </c>
      <c r="BT69" s="172"/>
      <c r="BU69" s="154" t="str">
        <f t="shared" ref="BU69:BU132" si="103">IF($B69=0,"",IF(ISNUMBER(BR69),"","NO BID"))</f>
        <v>NO BID</v>
      </c>
      <c r="BV69" s="171"/>
      <c r="BW69" s="89"/>
      <c r="BX69" s="90" t="str">
        <f t="shared" ref="BX69:BX132" si="104">IF(BZ69="APPARENT LOW - ISBN NOT MATCHING","NR",IF(BZ69="APPARENT LOW - INSUFFICIENT QUANTITY","NR",IF(BW69&gt;0,$B69*BW69,"")))</f>
        <v/>
      </c>
      <c r="BY69" s="172"/>
      <c r="BZ69" s="154" t="str">
        <f t="shared" ref="BZ69:BZ132" si="105">IF($B69=0,"",IF(ISNUMBER(BW69),"","NO BID"))</f>
        <v>NO BID</v>
      </c>
      <c r="CA69" s="171"/>
      <c r="CB69" s="89"/>
      <c r="CC69" s="90" t="str">
        <f t="shared" ref="CC69:CC132" si="106">IF(CE69="APPARENT LOW - ISBN NOT MATCHING","NR",IF(CE69="APPARENT LOW - INSUFFICIENT QUANTITY","NR",IF(CB69&gt;0,$B69*CB69,"")))</f>
        <v/>
      </c>
      <c r="CD69" s="172"/>
      <c r="CE69" s="154" t="str">
        <f t="shared" ref="CE69:CE132" si="107">IF($B69=0,"",IF(ISNUMBER(CB69),"","NO BID"))</f>
        <v>NO BID</v>
      </c>
      <c r="CF69" s="171"/>
      <c r="CG69" s="89"/>
      <c r="CH69" s="90" t="str">
        <f t="shared" ref="CH69:CH132" si="108">IF(CJ69="APPARENT LOW - ISBN NOT MATCHING","NR",IF(CJ69="APPARENT LOW - INSUFFICIENT QUANTITY","NR",IF(CG69&gt;0,$B69*CG69,"")))</f>
        <v/>
      </c>
      <c r="CI69" s="172"/>
      <c r="CJ69" s="154" t="str">
        <f t="shared" ref="CJ69:CJ132" si="109">IF($B69=0,"",IF(ISNUMBER(CG69),"","NO BID"))</f>
        <v>NO BID</v>
      </c>
      <c r="CK69" s="171"/>
      <c r="CL69" s="89"/>
      <c r="CM69" s="90" t="str">
        <f t="shared" ref="CM69:CM132" si="110">IF(CO69="APPARENT LOW - ISBN NOT MATCHING","NR",IF(CO69="APPARENT LOW - INSUFFICIENT QUANTITY","NR",IF(CL69&gt;0,$B69*CL69,"")))</f>
        <v/>
      </c>
      <c r="CN69" s="172"/>
      <c r="CO69" s="154" t="str">
        <f t="shared" ref="CO69:CO132" si="111">IF($B69=0,"",IF(ISNUMBER(CL69),"","NO BID"))</f>
        <v>NO BID</v>
      </c>
      <c r="CP69" s="171"/>
      <c r="CQ69" s="89"/>
      <c r="CR69" s="90" t="str">
        <f t="shared" ref="CR69:CR132" si="112">IF(CT69="APPARENT LOW - ISBN NOT MATCHING","NR",IF(CT69="APPARENT LOW - INSUFFICIENT QUANTITY","NR",IF(CQ69&gt;0,$B69*CQ69,"")))</f>
        <v/>
      </c>
      <c r="CS69" s="172"/>
      <c r="CT69" s="154" t="str">
        <f t="shared" ref="CT69:CT132" si="113">IF($B69=0,"",IF(ISNUMBER(CQ69),"","NO BID"))</f>
        <v>NO BID</v>
      </c>
      <c r="CU69" s="171"/>
      <c r="CV69" s="89"/>
      <c r="CW69" s="90" t="str">
        <f t="shared" ref="CW69:CW132" si="114">IF(CY69="APPARENT LOW - ISBN NOT MATCHING","NR",IF(CY69="APPARENT LOW - INSUFFICIENT QUANTITY","NR",IF(CV69&gt;0,$B69*CV69,"")))</f>
        <v/>
      </c>
      <c r="CX69" s="172"/>
      <c r="CY69" s="154" t="str">
        <f t="shared" ref="CY69:CY132" si="115">IF($B69=0,"",IF(ISNUMBER(CV69),"","NO BID"))</f>
        <v>NO BID</v>
      </c>
      <c r="CZ69" s="171"/>
      <c r="DA69" s="89"/>
      <c r="DB69" s="90" t="str">
        <f t="shared" ref="DB69:DB132" si="116">IF(DD69="APPARENT LOW - ISBN NOT MATCHING","NR",IF(DD69="APPARENT LOW - INSUFFICIENT QUANTITY","NR",IF(DA69&gt;0,$B69*DA69,"")))</f>
        <v/>
      </c>
      <c r="DC69" s="172"/>
      <c r="DD69" s="154" t="str">
        <f t="shared" ref="DD69:DD132" si="117">IF($B69=0,"",IF(ISNUMBER(DA69),"","NO BID"))</f>
        <v>NO BID</v>
      </c>
      <c r="DE69" s="171"/>
      <c r="DF69" s="89"/>
      <c r="DG69" s="90" t="str">
        <f t="shared" ref="DG69:DG132" si="118">IF(DI69="APPARENT LOW - ISBN NOT MATCHING","NR",IF(DI69="APPARENT LOW - INSUFFICIENT QUANTITY","NR",IF(DF69&gt;0,$B69*DF69,"")))</f>
        <v/>
      </c>
      <c r="DH69" s="172"/>
      <c r="DI69" s="154" t="str">
        <f t="shared" ref="DI69:DI132" si="119">IF($B69=0,"",IF(ISNUMBER(DF69),"","NO BID"))</f>
        <v>NO BID</v>
      </c>
      <c r="DJ69" s="171"/>
      <c r="DK69" s="89"/>
      <c r="DL69" s="90" t="str">
        <f t="shared" ref="DL69:DL132" si="120">IF(DN69="APPARENT LOW - ISBN NOT MATCHING","NR",IF(DN69="APPARENT LOW - INSUFFICIENT QUANTITY","NR",IF(DK69&gt;0,$B69*DK69,"")))</f>
        <v/>
      </c>
      <c r="DM69" s="172"/>
      <c r="DN69" s="154" t="str">
        <f t="shared" ref="DN69:DN132" si="121">IF($B69=0,"",IF(ISNUMBER(DK69),"","NO BID"))</f>
        <v>NO BID</v>
      </c>
      <c r="DO69" s="171"/>
      <c r="DP69" s="89"/>
      <c r="DQ69" s="90" t="str">
        <f t="shared" ref="DQ69:DQ132" si="122">IF(DS69="APPARENT LOW - ISBN NOT MATCHING","NR",IF(DS69="APPARENT LOW - INSUFFICIENT QUANTITY","NR",IF(DP69&gt;0,$B69*DP69,"")))</f>
        <v/>
      </c>
      <c r="DR69" s="172"/>
      <c r="DS69" s="154" t="str">
        <f t="shared" ref="DS69:DS132" si="123">IF($B69=0,"",IF(ISNUMBER(DP69),"","NO BID"))</f>
        <v>NO BID</v>
      </c>
      <c r="DT69" s="171"/>
      <c r="DU69" s="89"/>
      <c r="DV69" s="90" t="str">
        <f t="shared" ref="DV69:DV132" si="124">IF(DX69="APPARENT LOW - ISBN NOT MATCHING","NR",IF(DX69="APPARENT LOW - INSUFFICIENT QUANTITY","NR",IF(DU69&gt;0,$B69*DU69,"")))</f>
        <v/>
      </c>
      <c r="DW69" s="172"/>
      <c r="DX69" s="154" t="str">
        <f t="shared" ref="DX69:DX132" si="125">IF($B69=0,"",IF(ISNUMBER(DU69),"","NO BID"))</f>
        <v>NO BID</v>
      </c>
      <c r="DY69" s="171"/>
      <c r="DZ69" s="89"/>
      <c r="EA69" s="90" t="str">
        <f t="shared" ref="EA69:EA132" si="126">IF(EC69="APPARENT LOW - ISBN NOT MATCHING","NR",IF(EC69="APPARENT LOW - INSUFFICIENT QUANTITY","NR",IF(DZ69&gt;0,$B69*DZ69,"")))</f>
        <v/>
      </c>
      <c r="EB69" s="172"/>
      <c r="EC69" s="154" t="str">
        <f t="shared" ref="EC69:EC132" si="127">IF($B69=0,"",IF(ISNUMBER(DZ69),"","NO BID"))</f>
        <v>NO BID</v>
      </c>
      <c r="ED69" s="171"/>
      <c r="EE69" s="89"/>
      <c r="EF69" s="90" t="str">
        <f t="shared" ref="EF69:EF132" si="128">IF(EH69="APPARENT LOW - ISBN NOT MATCHING","NR",IF(EH69="APPARENT LOW - INSUFFICIENT QUANTITY","NR",IF(EE69&gt;0,$B69*EE69,"")))</f>
        <v/>
      </c>
      <c r="EG69" s="172"/>
      <c r="EH69" s="154" t="str">
        <f t="shared" ref="EH69:EH132" si="129">IF($B69=0,"",IF(ISNUMBER(EE69),"","NO BID"))</f>
        <v>NO BID</v>
      </c>
      <c r="EI69" s="171"/>
      <c r="EJ69" s="89"/>
      <c r="EK69" s="90" t="str">
        <f t="shared" ref="EK69:EK132" si="130">IF(EM69="APPARENT LOW - ISBN NOT MATCHING","NR",IF(EM69="APPARENT LOW - INSUFFICIENT QUANTITY","NR",IF(EJ69&gt;0,$B69*EJ69,"")))</f>
        <v/>
      </c>
      <c r="EL69" s="172"/>
      <c r="EM69" s="154" t="str">
        <f t="shared" ref="EM69:EM132" si="131">IF($B69=0,"",IF(ISNUMBER(EJ69),"","NO BID"))</f>
        <v>NO BID</v>
      </c>
      <c r="EN69" s="171"/>
      <c r="EO69" s="89"/>
      <c r="EP69" s="90" t="str">
        <f t="shared" ref="EP69:EP132" si="132">IF(ER69="APPARENT LOW - ISBN NOT MATCHING","NR",IF(ER69="APPARENT LOW - INSUFFICIENT QUANTITY","NR",IF(EO69&gt;0,$B69*EO69,"")))</f>
        <v/>
      </c>
      <c r="EQ69" s="172"/>
      <c r="ER69" s="154" t="str">
        <f t="shared" ref="ER69:ER132" si="133">IF($B69=0,"",IF(ISNUMBER(EO69),"","NO BID"))</f>
        <v>NO BID</v>
      </c>
      <c r="ES69" s="171"/>
      <c r="ET69" s="89"/>
      <c r="EU69" s="90" t="str">
        <f t="shared" ref="EU69:EU132" si="134">IF(EW69="APPARENT LOW - ISBN NOT MATCHING","NR",IF(EW69="APPARENT LOW - INSUFFICIENT QUANTITY","NR",IF(ET69&gt;0,$B69*ET69,"")))</f>
        <v/>
      </c>
      <c r="EV69" s="172"/>
      <c r="EW69" s="154" t="str">
        <f t="shared" ref="EW69:EW132" si="135">IF($B69=0,"",IF(ISNUMBER(ET69),"","NO BID"))</f>
        <v>NO BID</v>
      </c>
      <c r="EX69" s="171"/>
      <c r="EY69" s="89"/>
      <c r="EZ69" s="90" t="str">
        <f t="shared" ref="EZ69:EZ132" si="136">IF(FB69="APPARENT LOW - ISBN NOT MATCHING","NR",IF(FB69="APPARENT LOW - INSUFFICIENT QUANTITY","NR",IF(EY69&gt;0,$B69*EY69,"")))</f>
        <v/>
      </c>
      <c r="FA69" s="172"/>
      <c r="FB69" s="154" t="str">
        <f t="shared" ref="FB69:FB132" si="137">IF($B69=0,"",IF(ISNUMBER(EY69),"","NO BID"))</f>
        <v>NO BID</v>
      </c>
      <c r="FC69" s="171"/>
      <c r="FD69" s="89"/>
      <c r="FE69" s="90" t="str">
        <f t="shared" ref="FE69:FE132" si="138">IF(FG69="APPARENT LOW - ISBN NOT MATCHING","NR",IF(FG69="APPARENT LOW - INSUFFICIENT QUANTITY","NR",IF(FD69&gt;0,$B69*FD69,"")))</f>
        <v/>
      </c>
      <c r="FF69" s="172"/>
      <c r="FG69" s="154" t="str">
        <f t="shared" ref="FG69:FG132" si="139">IF($B69=0,"",IF(ISNUMBER(FD69),"","NO BID"))</f>
        <v>NO BID</v>
      </c>
      <c r="FH69" s="171"/>
      <c r="FI69" s="89"/>
      <c r="FJ69" s="90" t="str">
        <f t="shared" ref="FJ69:FJ132" si="140">IF(FL69="APPARENT LOW - ISBN NOT MATCHING","NR",IF(FL69="APPARENT LOW - INSUFFICIENT QUANTITY","NR",IF(FI69&gt;0,$B69*FI69,"")))</f>
        <v/>
      </c>
      <c r="FK69" s="172"/>
      <c r="FL69" s="154" t="str">
        <f t="shared" ref="FL69:FL132" si="141">IF($B69=0,"",IF(ISNUMBER(FI69),"","NO BID"))</f>
        <v>NO BID</v>
      </c>
      <c r="FM69" s="171"/>
      <c r="FN69" s="89"/>
      <c r="FO69" s="90" t="str">
        <f t="shared" ref="FO69:FO132" si="142">IF(FQ69="APPARENT LOW - ISBN NOT MATCHING","NR",IF(FQ69="APPARENT LOW - INSUFFICIENT QUANTITY","NR",IF(FN69&gt;0,$B69*FN69,"")))</f>
        <v/>
      </c>
      <c r="FP69" s="172"/>
      <c r="FQ69" s="154" t="str">
        <f t="shared" ref="FQ69:FQ132" si="143">IF($B69=0,"",IF(ISNUMBER(FN69),"","NO BID"))</f>
        <v>NO BID</v>
      </c>
      <c r="FR69" s="174"/>
      <c r="FS69" s="91">
        <v>19.989999999999998</v>
      </c>
      <c r="FT69" s="92">
        <f t="shared" ref="FT69:FT132" si="144">IF(B69&gt;0,$B69*FS69,"")</f>
        <v>99.949999999999989</v>
      </c>
      <c r="FU69" s="175">
        <f t="shared" ref="FU69:FU132" si="145">IF((B69=0),"",T69)</f>
        <v>0</v>
      </c>
      <c r="FV69" s="93" t="str">
        <f t="shared" ref="FV69:FV132" si="146">IF(T69=0,"",U69)</f>
        <v/>
      </c>
      <c r="FW69" s="94">
        <f t="shared" ref="FW69:FW132" si="147">IF(B69=0,"",IF(FU69=0,FT69,FV69-FT69))</f>
        <v>99.949999999999989</v>
      </c>
      <c r="FX69" s="95">
        <f t="shared" ref="FX69:FX132" si="148">MIN(CM69,CH69,CC69,BX69,BS69,BM69,BH69,BC69,AX69,AS69,AN69,AI69,AD69,Y69,CR69,CW69,DB69,DG69,DL69,DQ69,DV69,EA69,EF69,EK69,EP69,EU69,EZ69,FE69,FJ69,FO69)</f>
        <v>0</v>
      </c>
      <c r="FY69" s="129" t="str">
        <f t="shared" ref="FY69:FY132" si="149">IF(U69="NOT AWARDED",U69,IF(FX69-U69=0,"OKAY","CHECK"))</f>
        <v>NOT AWARDED</v>
      </c>
      <c r="FZ69" s="130">
        <f t="shared" ref="FZ69:FZ132" si="150">COUNTIF(W69:FQ69,FX69)</f>
        <v>0</v>
      </c>
      <c r="GA69" s="129" t="str">
        <f t="shared" ref="GA69:GA132" si="151">IF(FZ69&gt;1,"TIE",IF(CM69=$FX69,CL$2,IF(CH69=$FX69,CG$2,IF(CC69=$FX69,CB$2,IF(BX69=$FX69,BW$2,IF(BS69=$FX69,BR$2,IF(BM69=$FX69,BL$2,IF(BH69=$FX69,BG$2,IF(BC69=$FX69,BB$2,IF(AX69=$FX69,AW$2,IF(AS69=$FX69,AR$2,IF(AN69=$FX69,AM$2,IF(AI69=$FX69,AH$2,IF(AD69=$FX69,AC$2,IF(Y69=$FX69,X$2,IF(CR69=$FX69,CQ$2,IF(CW69=$FX69,CV$2,IF(DB69=$FX69,DA$2,IF(DG69=$FX69,DF$2,IF(DL69=$FX69,DK$2,IF(DQ69=$FX69,DP$2,IF(DV69=$FX69,DU$2,IF(EA69=$FX69,DZ$2,IF(EF69=$FX69,EE$2,IF(EK69=$FX69,EJ$2,IF(EP69=$FX69,EO$2,IF(EU69=$FX69,ET$2,IF(EZ69=$FX69,EY$2,IF(FE69=$FX69,FD$2,IF(FJ69=$FX69,FI$2,IF(FO69=$FX69,FN$2,"")))))))))))))))))))))))))))))))</f>
        <v>VENDOR 09</v>
      </c>
      <c r="GB69" s="176"/>
      <c r="GC69" s="177"/>
      <c r="GD69" s="96"/>
      <c r="GE69" s="97"/>
    </row>
    <row r="70" spans="1:187" ht="30" customHeight="1" thickTop="1" thickBot="1" x14ac:dyDescent="0.4">
      <c r="A70" s="141">
        <v>66</v>
      </c>
      <c r="B70" s="194">
        <v>3</v>
      </c>
      <c r="C70" s="164">
        <v>9781646142675</v>
      </c>
      <c r="D70" s="165" t="s">
        <v>177</v>
      </c>
      <c r="E70" s="165" t="s">
        <v>884</v>
      </c>
      <c r="F70" s="165" t="s">
        <v>1479</v>
      </c>
      <c r="G70" s="166" t="s">
        <v>1414</v>
      </c>
      <c r="H70" s="166" t="s">
        <v>1432</v>
      </c>
      <c r="I70" s="167"/>
      <c r="J70" s="227">
        <f t="shared" ref="J70:J133" si="152">B70</f>
        <v>3</v>
      </c>
      <c r="K70" s="228"/>
      <c r="L70" s="99" t="str">
        <f t="shared" si="78"/>
        <v/>
      </c>
      <c r="M70" s="241"/>
      <c r="N70" s="168"/>
      <c r="O70" s="195" t="str">
        <f t="shared" si="79"/>
        <v>VENDOR 09</v>
      </c>
      <c r="P70" s="149">
        <v>241360</v>
      </c>
      <c r="Q70" s="149">
        <f t="shared" si="80"/>
        <v>0</v>
      </c>
      <c r="R70" s="196" t="str">
        <f t="shared" si="81"/>
        <v xml:space="preserve">, </v>
      </c>
      <c r="S70" s="196" t="str">
        <f t="shared" si="82"/>
        <v>NO BID</v>
      </c>
      <c r="T70" s="117">
        <f t="shared" si="83"/>
        <v>0</v>
      </c>
      <c r="U70" s="118" t="str">
        <f t="shared" si="84"/>
        <v>NOT AWARDED</v>
      </c>
      <c r="V70" s="167"/>
      <c r="W70" s="171"/>
      <c r="X70" s="89"/>
      <c r="Y70" s="90"/>
      <c r="Z70" s="172" t="str">
        <f t="shared" si="85"/>
        <v/>
      </c>
      <c r="AA70" s="154" t="str">
        <f t="shared" si="86"/>
        <v>NO BID</v>
      </c>
      <c r="AB70" s="171"/>
      <c r="AC70" s="89"/>
      <c r="AD70" s="90"/>
      <c r="AE70" s="172" t="str">
        <f t="shared" si="87"/>
        <v/>
      </c>
      <c r="AF70" s="154" t="str">
        <f t="shared" si="88"/>
        <v>NO BID</v>
      </c>
      <c r="AG70" s="171"/>
      <c r="AH70" s="89"/>
      <c r="AI70" s="90"/>
      <c r="AJ70" s="172" t="str">
        <f t="shared" si="89"/>
        <v/>
      </c>
      <c r="AK70" s="154" t="str">
        <f t="shared" si="90"/>
        <v>NO BID</v>
      </c>
      <c r="AL70" s="171"/>
      <c r="AM70" s="89"/>
      <c r="AN70" s="90"/>
      <c r="AO70" s="172" t="str">
        <f t="shared" si="91"/>
        <v/>
      </c>
      <c r="AP70" s="154" t="str">
        <f t="shared" si="92"/>
        <v>NO BID</v>
      </c>
      <c r="AQ70" s="171"/>
      <c r="AR70" s="89"/>
      <c r="AS70" s="90"/>
      <c r="AT70" s="172" t="str">
        <f t="shared" si="93"/>
        <v/>
      </c>
      <c r="AU70" s="154" t="str">
        <f t="shared" si="94"/>
        <v>NO BID</v>
      </c>
      <c r="AV70" s="171"/>
      <c r="AW70" s="89"/>
      <c r="AX70" s="90"/>
      <c r="AY70" s="172" t="str">
        <f t="shared" si="95"/>
        <v/>
      </c>
      <c r="AZ70" s="154" t="str">
        <f t="shared" si="96"/>
        <v>NO BID</v>
      </c>
      <c r="BA70" s="171"/>
      <c r="BB70" s="89"/>
      <c r="BC70" s="90"/>
      <c r="BD70" s="172" t="str">
        <f t="shared" si="97"/>
        <v/>
      </c>
      <c r="BE70" s="154" t="str">
        <f>IF($B70=0,"",IF(ISNUMBER(BB70),"","NO BID"))</f>
        <v>NO BID</v>
      </c>
      <c r="BF70" s="171"/>
      <c r="BG70" s="89"/>
      <c r="BH70" s="90"/>
      <c r="BI70" s="172" t="str">
        <f t="shared" si="98"/>
        <v/>
      </c>
      <c r="BJ70" s="154" t="str">
        <f t="shared" si="99"/>
        <v>NO BID</v>
      </c>
      <c r="BK70" s="171"/>
      <c r="BL70" s="89"/>
      <c r="BM70" s="90"/>
      <c r="BN70" s="172" t="str">
        <f t="shared" si="100"/>
        <v/>
      </c>
      <c r="BO70" s="154" t="str">
        <f t="shared" si="101"/>
        <v>NO BID</v>
      </c>
      <c r="BP70" s="178"/>
      <c r="BQ70" s="171"/>
      <c r="BR70" s="89"/>
      <c r="BS70" s="90" t="str">
        <f t="shared" si="102"/>
        <v/>
      </c>
      <c r="BT70" s="172"/>
      <c r="BU70" s="154" t="str">
        <f t="shared" si="103"/>
        <v>NO BID</v>
      </c>
      <c r="BV70" s="171"/>
      <c r="BW70" s="89"/>
      <c r="BX70" s="90" t="str">
        <f t="shared" si="104"/>
        <v/>
      </c>
      <c r="BY70" s="172"/>
      <c r="BZ70" s="154" t="str">
        <f t="shared" si="105"/>
        <v>NO BID</v>
      </c>
      <c r="CA70" s="171"/>
      <c r="CB70" s="89"/>
      <c r="CC70" s="90" t="str">
        <f t="shared" si="106"/>
        <v/>
      </c>
      <c r="CD70" s="172"/>
      <c r="CE70" s="154" t="str">
        <f t="shared" si="107"/>
        <v>NO BID</v>
      </c>
      <c r="CF70" s="171"/>
      <c r="CG70" s="89"/>
      <c r="CH70" s="90" t="str">
        <f t="shared" si="108"/>
        <v/>
      </c>
      <c r="CI70" s="172"/>
      <c r="CJ70" s="154" t="str">
        <f t="shared" si="109"/>
        <v>NO BID</v>
      </c>
      <c r="CK70" s="171"/>
      <c r="CL70" s="89"/>
      <c r="CM70" s="90" t="str">
        <f t="shared" si="110"/>
        <v/>
      </c>
      <c r="CN70" s="172"/>
      <c r="CO70" s="154" t="str">
        <f t="shared" si="111"/>
        <v>NO BID</v>
      </c>
      <c r="CP70" s="171"/>
      <c r="CQ70" s="89"/>
      <c r="CR70" s="90" t="str">
        <f t="shared" si="112"/>
        <v/>
      </c>
      <c r="CS70" s="172"/>
      <c r="CT70" s="154" t="str">
        <f t="shared" si="113"/>
        <v>NO BID</v>
      </c>
      <c r="CU70" s="171"/>
      <c r="CV70" s="89"/>
      <c r="CW70" s="90" t="str">
        <f t="shared" si="114"/>
        <v/>
      </c>
      <c r="CX70" s="172"/>
      <c r="CY70" s="154" t="str">
        <f t="shared" si="115"/>
        <v>NO BID</v>
      </c>
      <c r="CZ70" s="171"/>
      <c r="DA70" s="89"/>
      <c r="DB70" s="90" t="str">
        <f t="shared" si="116"/>
        <v/>
      </c>
      <c r="DC70" s="172"/>
      <c r="DD70" s="154" t="str">
        <f t="shared" si="117"/>
        <v>NO BID</v>
      </c>
      <c r="DE70" s="171"/>
      <c r="DF70" s="89"/>
      <c r="DG70" s="90" t="str">
        <f t="shared" si="118"/>
        <v/>
      </c>
      <c r="DH70" s="172"/>
      <c r="DI70" s="154" t="str">
        <f t="shared" si="119"/>
        <v>NO BID</v>
      </c>
      <c r="DJ70" s="171"/>
      <c r="DK70" s="89"/>
      <c r="DL70" s="90" t="str">
        <f t="shared" si="120"/>
        <v/>
      </c>
      <c r="DM70" s="172"/>
      <c r="DN70" s="154" t="str">
        <f t="shared" si="121"/>
        <v>NO BID</v>
      </c>
      <c r="DO70" s="171"/>
      <c r="DP70" s="89"/>
      <c r="DQ70" s="90" t="str">
        <f t="shared" si="122"/>
        <v/>
      </c>
      <c r="DR70" s="172"/>
      <c r="DS70" s="154" t="str">
        <f t="shared" si="123"/>
        <v>NO BID</v>
      </c>
      <c r="DT70" s="171"/>
      <c r="DU70" s="89"/>
      <c r="DV70" s="90" t="str">
        <f t="shared" si="124"/>
        <v/>
      </c>
      <c r="DW70" s="172"/>
      <c r="DX70" s="154" t="str">
        <f t="shared" si="125"/>
        <v>NO BID</v>
      </c>
      <c r="DY70" s="171"/>
      <c r="DZ70" s="89"/>
      <c r="EA70" s="90" t="str">
        <f t="shared" si="126"/>
        <v/>
      </c>
      <c r="EB70" s="172"/>
      <c r="EC70" s="154" t="str">
        <f t="shared" si="127"/>
        <v>NO BID</v>
      </c>
      <c r="ED70" s="171"/>
      <c r="EE70" s="89"/>
      <c r="EF70" s="90" t="str">
        <f t="shared" si="128"/>
        <v/>
      </c>
      <c r="EG70" s="172"/>
      <c r="EH70" s="154" t="str">
        <f t="shared" si="129"/>
        <v>NO BID</v>
      </c>
      <c r="EI70" s="171"/>
      <c r="EJ70" s="89"/>
      <c r="EK70" s="90" t="str">
        <f t="shared" si="130"/>
        <v/>
      </c>
      <c r="EL70" s="172"/>
      <c r="EM70" s="154" t="str">
        <f t="shared" si="131"/>
        <v>NO BID</v>
      </c>
      <c r="EN70" s="171"/>
      <c r="EO70" s="89"/>
      <c r="EP70" s="90" t="str">
        <f t="shared" si="132"/>
        <v/>
      </c>
      <c r="EQ70" s="172"/>
      <c r="ER70" s="154" t="str">
        <f t="shared" si="133"/>
        <v>NO BID</v>
      </c>
      <c r="ES70" s="171"/>
      <c r="ET70" s="89"/>
      <c r="EU70" s="90" t="str">
        <f t="shared" si="134"/>
        <v/>
      </c>
      <c r="EV70" s="172"/>
      <c r="EW70" s="154" t="str">
        <f t="shared" si="135"/>
        <v>NO BID</v>
      </c>
      <c r="EX70" s="171"/>
      <c r="EY70" s="89"/>
      <c r="EZ70" s="90" t="str">
        <f t="shared" si="136"/>
        <v/>
      </c>
      <c r="FA70" s="172"/>
      <c r="FB70" s="154" t="str">
        <f t="shared" si="137"/>
        <v>NO BID</v>
      </c>
      <c r="FC70" s="171"/>
      <c r="FD70" s="89"/>
      <c r="FE70" s="90" t="str">
        <f t="shared" si="138"/>
        <v/>
      </c>
      <c r="FF70" s="172"/>
      <c r="FG70" s="154" t="str">
        <f t="shared" si="139"/>
        <v>NO BID</v>
      </c>
      <c r="FH70" s="171"/>
      <c r="FI70" s="89"/>
      <c r="FJ70" s="90" t="str">
        <f t="shared" si="140"/>
        <v/>
      </c>
      <c r="FK70" s="172"/>
      <c r="FL70" s="154" t="str">
        <f t="shared" si="141"/>
        <v>NO BID</v>
      </c>
      <c r="FM70" s="171"/>
      <c r="FN70" s="89"/>
      <c r="FO70" s="90" t="str">
        <f t="shared" si="142"/>
        <v/>
      </c>
      <c r="FP70" s="172"/>
      <c r="FQ70" s="154" t="str">
        <f t="shared" si="143"/>
        <v>NO BID</v>
      </c>
      <c r="FR70" s="174"/>
      <c r="FS70" s="91">
        <v>18.84</v>
      </c>
      <c r="FT70" s="92">
        <f t="shared" si="144"/>
        <v>56.519999999999996</v>
      </c>
      <c r="FU70" s="175">
        <f t="shared" si="145"/>
        <v>0</v>
      </c>
      <c r="FV70" s="93" t="str">
        <f t="shared" si="146"/>
        <v/>
      </c>
      <c r="FW70" s="94">
        <f t="shared" si="147"/>
        <v>56.519999999999996</v>
      </c>
      <c r="FX70" s="95">
        <f t="shared" si="148"/>
        <v>0</v>
      </c>
      <c r="FY70" s="129" t="str">
        <f t="shared" si="149"/>
        <v>NOT AWARDED</v>
      </c>
      <c r="FZ70" s="130">
        <f t="shared" si="150"/>
        <v>0</v>
      </c>
      <c r="GA70" s="129" t="str">
        <f t="shared" si="151"/>
        <v>VENDOR 09</v>
      </c>
      <c r="GB70" s="176"/>
      <c r="GC70" s="177"/>
      <c r="GD70" s="96"/>
      <c r="GE70" s="97"/>
    </row>
    <row r="71" spans="1:187" ht="30" customHeight="1" thickTop="1" thickBot="1" x14ac:dyDescent="0.4">
      <c r="A71" s="162">
        <v>67</v>
      </c>
      <c r="B71" s="194">
        <v>5</v>
      </c>
      <c r="C71" s="164">
        <v>9781542027762</v>
      </c>
      <c r="D71" s="165" t="s">
        <v>178</v>
      </c>
      <c r="E71" s="165" t="s">
        <v>885</v>
      </c>
      <c r="F71" s="165" t="s">
        <v>1479</v>
      </c>
      <c r="G71" s="166" t="s">
        <v>1414</v>
      </c>
      <c r="H71" s="166" t="s">
        <v>1433</v>
      </c>
      <c r="I71" s="167"/>
      <c r="J71" s="227">
        <f t="shared" si="152"/>
        <v>5</v>
      </c>
      <c r="K71" s="228"/>
      <c r="L71" s="99" t="str">
        <f t="shared" si="78"/>
        <v/>
      </c>
      <c r="M71" s="241"/>
      <c r="N71" s="168"/>
      <c r="O71" s="169" t="str">
        <f t="shared" si="79"/>
        <v>VENDOR 09</v>
      </c>
      <c r="P71" s="149">
        <v>241360</v>
      </c>
      <c r="Q71" s="149">
        <f t="shared" si="80"/>
        <v>0</v>
      </c>
      <c r="R71" s="170" t="str">
        <f t="shared" si="81"/>
        <v xml:space="preserve">, </v>
      </c>
      <c r="S71" s="170" t="str">
        <f t="shared" si="82"/>
        <v>NO BID</v>
      </c>
      <c r="T71" s="87">
        <f t="shared" si="83"/>
        <v>0</v>
      </c>
      <c r="U71" s="88" t="str">
        <f t="shared" si="84"/>
        <v>NOT AWARDED</v>
      </c>
      <c r="V71" s="167"/>
      <c r="W71" s="171"/>
      <c r="X71" s="89"/>
      <c r="Y71" s="90"/>
      <c r="Z71" s="172" t="str">
        <f t="shared" si="85"/>
        <v/>
      </c>
      <c r="AA71" s="154" t="str">
        <f t="shared" si="86"/>
        <v>NO BID</v>
      </c>
      <c r="AB71" s="171"/>
      <c r="AC71" s="89"/>
      <c r="AD71" s="90"/>
      <c r="AE71" s="172" t="str">
        <f t="shared" si="87"/>
        <v/>
      </c>
      <c r="AF71" s="154" t="str">
        <f t="shared" si="88"/>
        <v>NO BID</v>
      </c>
      <c r="AG71" s="171"/>
      <c r="AH71" s="89"/>
      <c r="AI71" s="90"/>
      <c r="AJ71" s="172" t="str">
        <f t="shared" si="89"/>
        <v/>
      </c>
      <c r="AK71" s="154" t="str">
        <f t="shared" si="90"/>
        <v>NO BID</v>
      </c>
      <c r="AL71" s="171"/>
      <c r="AM71" s="89"/>
      <c r="AN71" s="90"/>
      <c r="AO71" s="172" t="str">
        <f t="shared" si="91"/>
        <v/>
      </c>
      <c r="AP71" s="154" t="str">
        <f t="shared" si="92"/>
        <v>NO BID</v>
      </c>
      <c r="AQ71" s="171"/>
      <c r="AR71" s="89"/>
      <c r="AS71" s="90"/>
      <c r="AT71" s="172" t="str">
        <f t="shared" si="93"/>
        <v/>
      </c>
      <c r="AU71" s="154" t="str">
        <f t="shared" si="94"/>
        <v>NO BID</v>
      </c>
      <c r="AV71" s="171"/>
      <c r="AW71" s="89"/>
      <c r="AX71" s="90"/>
      <c r="AY71" s="172" t="str">
        <f t="shared" si="95"/>
        <v/>
      </c>
      <c r="AZ71" s="154" t="str">
        <f t="shared" si="96"/>
        <v>NO BID</v>
      </c>
      <c r="BA71" s="171"/>
      <c r="BB71" s="89"/>
      <c r="BC71" s="90"/>
      <c r="BD71" s="172" t="str">
        <f t="shared" si="97"/>
        <v/>
      </c>
      <c r="BE71" s="154" t="s">
        <v>77</v>
      </c>
      <c r="BF71" s="171"/>
      <c r="BG71" s="89"/>
      <c r="BH71" s="90"/>
      <c r="BI71" s="172" t="str">
        <f t="shared" si="98"/>
        <v/>
      </c>
      <c r="BJ71" s="154" t="str">
        <f t="shared" si="99"/>
        <v>NO BID</v>
      </c>
      <c r="BK71" s="171"/>
      <c r="BL71" s="89"/>
      <c r="BM71" s="90"/>
      <c r="BN71" s="172" t="str">
        <f t="shared" si="100"/>
        <v/>
      </c>
      <c r="BO71" s="154" t="str">
        <f t="shared" si="101"/>
        <v>NO BID</v>
      </c>
      <c r="BP71" s="178"/>
      <c r="BQ71" s="171"/>
      <c r="BR71" s="89"/>
      <c r="BS71" s="90" t="str">
        <f t="shared" si="102"/>
        <v/>
      </c>
      <c r="BT71" s="172"/>
      <c r="BU71" s="154" t="str">
        <f t="shared" si="103"/>
        <v>NO BID</v>
      </c>
      <c r="BV71" s="171"/>
      <c r="BW71" s="89"/>
      <c r="BX71" s="90" t="str">
        <f t="shared" si="104"/>
        <v/>
      </c>
      <c r="BY71" s="172"/>
      <c r="BZ71" s="154" t="str">
        <f t="shared" si="105"/>
        <v>NO BID</v>
      </c>
      <c r="CA71" s="171"/>
      <c r="CB71" s="89"/>
      <c r="CC71" s="90" t="str">
        <f t="shared" si="106"/>
        <v/>
      </c>
      <c r="CD71" s="172"/>
      <c r="CE71" s="154" t="str">
        <f t="shared" si="107"/>
        <v>NO BID</v>
      </c>
      <c r="CF71" s="171"/>
      <c r="CG71" s="89"/>
      <c r="CH71" s="90" t="str">
        <f t="shared" si="108"/>
        <v/>
      </c>
      <c r="CI71" s="172"/>
      <c r="CJ71" s="154" t="str">
        <f t="shared" si="109"/>
        <v>NO BID</v>
      </c>
      <c r="CK71" s="171"/>
      <c r="CL71" s="89"/>
      <c r="CM71" s="90" t="str">
        <f t="shared" si="110"/>
        <v/>
      </c>
      <c r="CN71" s="172"/>
      <c r="CO71" s="154" t="str">
        <f t="shared" si="111"/>
        <v>NO BID</v>
      </c>
      <c r="CP71" s="171"/>
      <c r="CQ71" s="89"/>
      <c r="CR71" s="90" t="str">
        <f t="shared" si="112"/>
        <v/>
      </c>
      <c r="CS71" s="172"/>
      <c r="CT71" s="154" t="str">
        <f t="shared" si="113"/>
        <v>NO BID</v>
      </c>
      <c r="CU71" s="171"/>
      <c r="CV71" s="89"/>
      <c r="CW71" s="90" t="str">
        <f t="shared" si="114"/>
        <v/>
      </c>
      <c r="CX71" s="172"/>
      <c r="CY71" s="154" t="str">
        <f t="shared" si="115"/>
        <v>NO BID</v>
      </c>
      <c r="CZ71" s="171"/>
      <c r="DA71" s="89"/>
      <c r="DB71" s="90" t="str">
        <f t="shared" si="116"/>
        <v/>
      </c>
      <c r="DC71" s="172"/>
      <c r="DD71" s="154" t="str">
        <f t="shared" si="117"/>
        <v>NO BID</v>
      </c>
      <c r="DE71" s="171"/>
      <c r="DF71" s="89"/>
      <c r="DG71" s="90" t="str">
        <f t="shared" si="118"/>
        <v/>
      </c>
      <c r="DH71" s="172"/>
      <c r="DI71" s="154" t="str">
        <f t="shared" si="119"/>
        <v>NO BID</v>
      </c>
      <c r="DJ71" s="171"/>
      <c r="DK71" s="89"/>
      <c r="DL71" s="90" t="str">
        <f t="shared" si="120"/>
        <v/>
      </c>
      <c r="DM71" s="172"/>
      <c r="DN71" s="154" t="str">
        <f t="shared" si="121"/>
        <v>NO BID</v>
      </c>
      <c r="DO71" s="171"/>
      <c r="DP71" s="89"/>
      <c r="DQ71" s="90" t="str">
        <f t="shared" si="122"/>
        <v/>
      </c>
      <c r="DR71" s="172"/>
      <c r="DS71" s="154" t="str">
        <f t="shared" si="123"/>
        <v>NO BID</v>
      </c>
      <c r="DT71" s="171"/>
      <c r="DU71" s="89"/>
      <c r="DV71" s="90" t="str">
        <f t="shared" si="124"/>
        <v/>
      </c>
      <c r="DW71" s="172"/>
      <c r="DX71" s="154" t="str">
        <f t="shared" si="125"/>
        <v>NO BID</v>
      </c>
      <c r="DY71" s="171"/>
      <c r="DZ71" s="89"/>
      <c r="EA71" s="90" t="str">
        <f t="shared" si="126"/>
        <v/>
      </c>
      <c r="EB71" s="172"/>
      <c r="EC71" s="154" t="str">
        <f t="shared" si="127"/>
        <v>NO BID</v>
      </c>
      <c r="ED71" s="171"/>
      <c r="EE71" s="89"/>
      <c r="EF71" s="90" t="str">
        <f t="shared" si="128"/>
        <v/>
      </c>
      <c r="EG71" s="172"/>
      <c r="EH71" s="154" t="str">
        <f t="shared" si="129"/>
        <v>NO BID</v>
      </c>
      <c r="EI71" s="171"/>
      <c r="EJ71" s="89"/>
      <c r="EK71" s="90" t="str">
        <f t="shared" si="130"/>
        <v/>
      </c>
      <c r="EL71" s="172"/>
      <c r="EM71" s="154" t="str">
        <f t="shared" si="131"/>
        <v>NO BID</v>
      </c>
      <c r="EN71" s="171"/>
      <c r="EO71" s="89"/>
      <c r="EP71" s="90" t="str">
        <f t="shared" si="132"/>
        <v/>
      </c>
      <c r="EQ71" s="172"/>
      <c r="ER71" s="154" t="str">
        <f t="shared" si="133"/>
        <v>NO BID</v>
      </c>
      <c r="ES71" s="171"/>
      <c r="ET71" s="89"/>
      <c r="EU71" s="90" t="str">
        <f t="shared" si="134"/>
        <v/>
      </c>
      <c r="EV71" s="172"/>
      <c r="EW71" s="154" t="str">
        <f t="shared" si="135"/>
        <v>NO BID</v>
      </c>
      <c r="EX71" s="171"/>
      <c r="EY71" s="89"/>
      <c r="EZ71" s="90" t="str">
        <f t="shared" si="136"/>
        <v/>
      </c>
      <c r="FA71" s="172"/>
      <c r="FB71" s="154" t="str">
        <f t="shared" si="137"/>
        <v>NO BID</v>
      </c>
      <c r="FC71" s="171"/>
      <c r="FD71" s="89"/>
      <c r="FE71" s="90" t="str">
        <f t="shared" si="138"/>
        <v/>
      </c>
      <c r="FF71" s="172"/>
      <c r="FG71" s="154" t="str">
        <f t="shared" si="139"/>
        <v>NO BID</v>
      </c>
      <c r="FH71" s="171"/>
      <c r="FI71" s="89"/>
      <c r="FJ71" s="90" t="str">
        <f t="shared" si="140"/>
        <v/>
      </c>
      <c r="FK71" s="172"/>
      <c r="FL71" s="154" t="str">
        <f t="shared" si="141"/>
        <v>NO BID</v>
      </c>
      <c r="FM71" s="171"/>
      <c r="FN71" s="89"/>
      <c r="FO71" s="90" t="str">
        <f t="shared" si="142"/>
        <v/>
      </c>
      <c r="FP71" s="172"/>
      <c r="FQ71" s="154" t="str">
        <f t="shared" si="143"/>
        <v>NO BID</v>
      </c>
      <c r="FR71" s="174"/>
      <c r="FS71" s="91">
        <v>11.741</v>
      </c>
      <c r="FT71" s="92">
        <f t="shared" si="144"/>
        <v>58.704999999999998</v>
      </c>
      <c r="FU71" s="175">
        <f t="shared" si="145"/>
        <v>0</v>
      </c>
      <c r="FV71" s="93" t="str">
        <f t="shared" si="146"/>
        <v/>
      </c>
      <c r="FW71" s="94">
        <f t="shared" si="147"/>
        <v>58.704999999999998</v>
      </c>
      <c r="FX71" s="95">
        <f t="shared" si="148"/>
        <v>0</v>
      </c>
      <c r="FY71" s="129" t="str">
        <f t="shared" si="149"/>
        <v>NOT AWARDED</v>
      </c>
      <c r="FZ71" s="130">
        <f t="shared" si="150"/>
        <v>0</v>
      </c>
      <c r="GA71" s="129" t="str">
        <f t="shared" si="151"/>
        <v>VENDOR 09</v>
      </c>
      <c r="GB71" s="176"/>
      <c r="GC71" s="177"/>
      <c r="GD71" s="96"/>
      <c r="GE71" s="97"/>
    </row>
    <row r="72" spans="1:187" ht="30" customHeight="1" thickTop="1" thickBot="1" x14ac:dyDescent="0.4">
      <c r="A72" s="162">
        <v>68</v>
      </c>
      <c r="B72" s="194">
        <v>4</v>
      </c>
      <c r="C72" s="164">
        <v>9781728246000</v>
      </c>
      <c r="D72" s="165" t="s">
        <v>179</v>
      </c>
      <c r="E72" s="165" t="s">
        <v>886</v>
      </c>
      <c r="F72" s="165" t="s">
        <v>1479</v>
      </c>
      <c r="G72" s="166" t="s">
        <v>1414</v>
      </c>
      <c r="H72" s="166" t="s">
        <v>1419</v>
      </c>
      <c r="I72" s="167"/>
      <c r="J72" s="227">
        <f t="shared" si="152"/>
        <v>4</v>
      </c>
      <c r="K72" s="228"/>
      <c r="L72" s="99" t="str">
        <f t="shared" si="78"/>
        <v/>
      </c>
      <c r="M72" s="241"/>
      <c r="N72" s="168"/>
      <c r="O72" s="169" t="str">
        <f t="shared" si="79"/>
        <v>VENDOR 09</v>
      </c>
      <c r="P72" s="149">
        <v>241360</v>
      </c>
      <c r="Q72" s="149">
        <f t="shared" si="80"/>
        <v>0</v>
      </c>
      <c r="R72" s="170" t="str">
        <f t="shared" si="81"/>
        <v xml:space="preserve">, </v>
      </c>
      <c r="S72" s="170" t="str">
        <f t="shared" si="82"/>
        <v>NO BID</v>
      </c>
      <c r="T72" s="87">
        <f t="shared" si="83"/>
        <v>0</v>
      </c>
      <c r="U72" s="88" t="str">
        <f t="shared" si="84"/>
        <v>NOT AWARDED</v>
      </c>
      <c r="V72" s="167"/>
      <c r="W72" s="171"/>
      <c r="X72" s="89"/>
      <c r="Y72" s="90"/>
      <c r="Z72" s="172" t="str">
        <f t="shared" si="85"/>
        <v/>
      </c>
      <c r="AA72" s="154" t="str">
        <f t="shared" si="86"/>
        <v>NO BID</v>
      </c>
      <c r="AB72" s="171"/>
      <c r="AC72" s="89"/>
      <c r="AD72" s="90"/>
      <c r="AE72" s="172" t="str">
        <f t="shared" si="87"/>
        <v/>
      </c>
      <c r="AF72" s="154" t="str">
        <f t="shared" si="88"/>
        <v>NO BID</v>
      </c>
      <c r="AG72" s="171"/>
      <c r="AH72" s="89"/>
      <c r="AI72" s="90"/>
      <c r="AJ72" s="172" t="str">
        <f t="shared" si="89"/>
        <v/>
      </c>
      <c r="AK72" s="154" t="str">
        <f t="shared" si="90"/>
        <v>NO BID</v>
      </c>
      <c r="AL72" s="171"/>
      <c r="AM72" s="89"/>
      <c r="AN72" s="90"/>
      <c r="AO72" s="172" t="str">
        <f t="shared" si="91"/>
        <v/>
      </c>
      <c r="AP72" s="154" t="str">
        <f t="shared" si="92"/>
        <v>NO BID</v>
      </c>
      <c r="AQ72" s="171"/>
      <c r="AR72" s="89"/>
      <c r="AS72" s="90"/>
      <c r="AT72" s="172" t="str">
        <f t="shared" si="93"/>
        <v/>
      </c>
      <c r="AU72" s="154" t="str">
        <f t="shared" si="94"/>
        <v>NO BID</v>
      </c>
      <c r="AV72" s="171"/>
      <c r="AW72" s="89"/>
      <c r="AX72" s="90"/>
      <c r="AY72" s="172" t="str">
        <f t="shared" si="95"/>
        <v/>
      </c>
      <c r="AZ72" s="154" t="str">
        <f t="shared" si="96"/>
        <v>NO BID</v>
      </c>
      <c r="BA72" s="171"/>
      <c r="BB72" s="89"/>
      <c r="BC72" s="90"/>
      <c r="BD72" s="172" t="str">
        <f t="shared" si="97"/>
        <v/>
      </c>
      <c r="BE72" s="154" t="str">
        <f>IF($B72=0,"",IF(ISNUMBER(BB72),"","NO BID"))</f>
        <v>NO BID</v>
      </c>
      <c r="BF72" s="171"/>
      <c r="BG72" s="89"/>
      <c r="BH72" s="90"/>
      <c r="BI72" s="172" t="str">
        <f t="shared" si="98"/>
        <v/>
      </c>
      <c r="BJ72" s="154" t="str">
        <f t="shared" si="99"/>
        <v>NO BID</v>
      </c>
      <c r="BK72" s="171"/>
      <c r="BL72" s="89"/>
      <c r="BM72" s="90"/>
      <c r="BN72" s="172" t="str">
        <f t="shared" si="100"/>
        <v/>
      </c>
      <c r="BO72" s="154" t="str">
        <f t="shared" si="101"/>
        <v>NO BID</v>
      </c>
      <c r="BP72" s="178"/>
      <c r="BQ72" s="171"/>
      <c r="BR72" s="89"/>
      <c r="BS72" s="90" t="str">
        <f t="shared" si="102"/>
        <v/>
      </c>
      <c r="BT72" s="172"/>
      <c r="BU72" s="154" t="str">
        <f t="shared" si="103"/>
        <v>NO BID</v>
      </c>
      <c r="BV72" s="171"/>
      <c r="BW72" s="89"/>
      <c r="BX72" s="90" t="str">
        <f t="shared" si="104"/>
        <v/>
      </c>
      <c r="BY72" s="172"/>
      <c r="BZ72" s="154" t="str">
        <f t="shared" si="105"/>
        <v>NO BID</v>
      </c>
      <c r="CA72" s="171"/>
      <c r="CB72" s="89"/>
      <c r="CC72" s="90" t="str">
        <f t="shared" si="106"/>
        <v/>
      </c>
      <c r="CD72" s="172"/>
      <c r="CE72" s="154" t="str">
        <f t="shared" si="107"/>
        <v>NO BID</v>
      </c>
      <c r="CF72" s="171"/>
      <c r="CG72" s="89"/>
      <c r="CH72" s="90" t="str">
        <f t="shared" si="108"/>
        <v/>
      </c>
      <c r="CI72" s="172"/>
      <c r="CJ72" s="154" t="str">
        <f t="shared" si="109"/>
        <v>NO BID</v>
      </c>
      <c r="CK72" s="171"/>
      <c r="CL72" s="89"/>
      <c r="CM72" s="90" t="str">
        <f t="shared" si="110"/>
        <v/>
      </c>
      <c r="CN72" s="172"/>
      <c r="CO72" s="154" t="str">
        <f t="shared" si="111"/>
        <v>NO BID</v>
      </c>
      <c r="CP72" s="171"/>
      <c r="CQ72" s="89"/>
      <c r="CR72" s="90" t="str">
        <f t="shared" si="112"/>
        <v/>
      </c>
      <c r="CS72" s="172"/>
      <c r="CT72" s="154" t="str">
        <f t="shared" si="113"/>
        <v>NO BID</v>
      </c>
      <c r="CU72" s="171"/>
      <c r="CV72" s="89"/>
      <c r="CW72" s="90" t="str">
        <f t="shared" si="114"/>
        <v/>
      </c>
      <c r="CX72" s="172"/>
      <c r="CY72" s="154" t="str">
        <f t="shared" si="115"/>
        <v>NO BID</v>
      </c>
      <c r="CZ72" s="171"/>
      <c r="DA72" s="89"/>
      <c r="DB72" s="90" t="str">
        <f t="shared" si="116"/>
        <v/>
      </c>
      <c r="DC72" s="172"/>
      <c r="DD72" s="154" t="str">
        <f t="shared" si="117"/>
        <v>NO BID</v>
      </c>
      <c r="DE72" s="171"/>
      <c r="DF72" s="89"/>
      <c r="DG72" s="90" t="str">
        <f t="shared" si="118"/>
        <v/>
      </c>
      <c r="DH72" s="172"/>
      <c r="DI72" s="154" t="str">
        <f t="shared" si="119"/>
        <v>NO BID</v>
      </c>
      <c r="DJ72" s="171"/>
      <c r="DK72" s="89"/>
      <c r="DL72" s="90" t="str">
        <f t="shared" si="120"/>
        <v/>
      </c>
      <c r="DM72" s="172"/>
      <c r="DN72" s="154" t="str">
        <f t="shared" si="121"/>
        <v>NO BID</v>
      </c>
      <c r="DO72" s="171"/>
      <c r="DP72" s="89"/>
      <c r="DQ72" s="90" t="str">
        <f t="shared" si="122"/>
        <v/>
      </c>
      <c r="DR72" s="172"/>
      <c r="DS72" s="154" t="str">
        <f t="shared" si="123"/>
        <v>NO BID</v>
      </c>
      <c r="DT72" s="171"/>
      <c r="DU72" s="89"/>
      <c r="DV72" s="90" t="str">
        <f t="shared" si="124"/>
        <v/>
      </c>
      <c r="DW72" s="172"/>
      <c r="DX72" s="154" t="str">
        <f t="shared" si="125"/>
        <v>NO BID</v>
      </c>
      <c r="DY72" s="171"/>
      <c r="DZ72" s="89"/>
      <c r="EA72" s="90" t="str">
        <f t="shared" si="126"/>
        <v/>
      </c>
      <c r="EB72" s="172"/>
      <c r="EC72" s="154" t="str">
        <f t="shared" si="127"/>
        <v>NO BID</v>
      </c>
      <c r="ED72" s="171"/>
      <c r="EE72" s="89"/>
      <c r="EF72" s="90" t="str">
        <f t="shared" si="128"/>
        <v/>
      </c>
      <c r="EG72" s="172"/>
      <c r="EH72" s="154" t="str">
        <f t="shared" si="129"/>
        <v>NO BID</v>
      </c>
      <c r="EI72" s="171"/>
      <c r="EJ72" s="89"/>
      <c r="EK72" s="90" t="str">
        <f t="shared" si="130"/>
        <v/>
      </c>
      <c r="EL72" s="172"/>
      <c r="EM72" s="154" t="str">
        <f t="shared" si="131"/>
        <v>NO BID</v>
      </c>
      <c r="EN72" s="171"/>
      <c r="EO72" s="89"/>
      <c r="EP72" s="90" t="str">
        <f t="shared" si="132"/>
        <v/>
      </c>
      <c r="EQ72" s="172"/>
      <c r="ER72" s="154" t="str">
        <f t="shared" si="133"/>
        <v>NO BID</v>
      </c>
      <c r="ES72" s="171"/>
      <c r="ET72" s="89"/>
      <c r="EU72" s="90" t="str">
        <f t="shared" si="134"/>
        <v/>
      </c>
      <c r="EV72" s="172"/>
      <c r="EW72" s="154" t="str">
        <f t="shared" si="135"/>
        <v>NO BID</v>
      </c>
      <c r="EX72" s="171"/>
      <c r="EY72" s="89"/>
      <c r="EZ72" s="90" t="str">
        <f t="shared" si="136"/>
        <v/>
      </c>
      <c r="FA72" s="172"/>
      <c r="FB72" s="154" t="str">
        <f t="shared" si="137"/>
        <v>NO BID</v>
      </c>
      <c r="FC72" s="171"/>
      <c r="FD72" s="89"/>
      <c r="FE72" s="90" t="str">
        <f t="shared" si="138"/>
        <v/>
      </c>
      <c r="FF72" s="172"/>
      <c r="FG72" s="154" t="str">
        <f t="shared" si="139"/>
        <v>NO BID</v>
      </c>
      <c r="FH72" s="171"/>
      <c r="FI72" s="89"/>
      <c r="FJ72" s="90" t="str">
        <f t="shared" si="140"/>
        <v/>
      </c>
      <c r="FK72" s="172"/>
      <c r="FL72" s="154" t="str">
        <f t="shared" si="141"/>
        <v>NO BID</v>
      </c>
      <c r="FM72" s="171"/>
      <c r="FN72" s="89"/>
      <c r="FO72" s="90" t="str">
        <f t="shared" si="142"/>
        <v/>
      </c>
      <c r="FP72" s="172"/>
      <c r="FQ72" s="154" t="str">
        <f t="shared" si="143"/>
        <v>NO BID</v>
      </c>
      <c r="FR72" s="174"/>
      <c r="FS72" s="91">
        <v>10.32</v>
      </c>
      <c r="FT72" s="92">
        <f t="shared" si="144"/>
        <v>41.28</v>
      </c>
      <c r="FU72" s="175">
        <f t="shared" si="145"/>
        <v>0</v>
      </c>
      <c r="FV72" s="93" t="str">
        <f t="shared" si="146"/>
        <v/>
      </c>
      <c r="FW72" s="94">
        <f t="shared" si="147"/>
        <v>41.28</v>
      </c>
      <c r="FX72" s="95">
        <f t="shared" si="148"/>
        <v>0</v>
      </c>
      <c r="FY72" s="129" t="str">
        <f t="shared" si="149"/>
        <v>NOT AWARDED</v>
      </c>
      <c r="FZ72" s="130">
        <f t="shared" si="150"/>
        <v>0</v>
      </c>
      <c r="GA72" s="129" t="str">
        <f t="shared" si="151"/>
        <v>VENDOR 09</v>
      </c>
      <c r="GB72" s="176"/>
      <c r="GC72" s="177"/>
      <c r="GD72" s="96"/>
      <c r="GE72" s="97"/>
    </row>
    <row r="73" spans="1:187" ht="30" customHeight="1" thickTop="1" thickBot="1" x14ac:dyDescent="0.4">
      <c r="A73" s="162">
        <v>69</v>
      </c>
      <c r="B73" s="163">
        <v>5</v>
      </c>
      <c r="C73" s="164">
        <v>9780316628433</v>
      </c>
      <c r="D73" s="165" t="s">
        <v>180</v>
      </c>
      <c r="E73" s="165" t="s">
        <v>887</v>
      </c>
      <c r="F73" s="165" t="s">
        <v>1479</v>
      </c>
      <c r="G73" s="166" t="s">
        <v>1414</v>
      </c>
      <c r="H73" s="166" t="s">
        <v>1428</v>
      </c>
      <c r="I73" s="167"/>
      <c r="J73" s="227">
        <f t="shared" si="152"/>
        <v>5</v>
      </c>
      <c r="K73" s="228"/>
      <c r="L73" s="99" t="str">
        <f t="shared" si="78"/>
        <v/>
      </c>
      <c r="M73" s="241"/>
      <c r="N73" s="168"/>
      <c r="O73" s="169" t="str">
        <f t="shared" si="79"/>
        <v>VENDOR 09</v>
      </c>
      <c r="P73" s="149">
        <v>241363</v>
      </c>
      <c r="Q73" s="149">
        <f t="shared" si="80"/>
        <v>0</v>
      </c>
      <c r="R73" s="170" t="str">
        <f t="shared" si="81"/>
        <v xml:space="preserve">, </v>
      </c>
      <c r="S73" s="170" t="str">
        <f t="shared" si="82"/>
        <v>NO BID</v>
      </c>
      <c r="T73" s="87">
        <f t="shared" si="83"/>
        <v>0</v>
      </c>
      <c r="U73" s="88" t="str">
        <f t="shared" si="84"/>
        <v>NOT AWARDED</v>
      </c>
      <c r="V73" s="167"/>
      <c r="W73" s="171"/>
      <c r="X73" s="89"/>
      <c r="Y73" s="90"/>
      <c r="Z73" s="172" t="str">
        <f t="shared" si="85"/>
        <v/>
      </c>
      <c r="AA73" s="154" t="str">
        <f t="shared" si="86"/>
        <v>NO BID</v>
      </c>
      <c r="AB73" s="171"/>
      <c r="AC73" s="89"/>
      <c r="AD73" s="90"/>
      <c r="AE73" s="172" t="str">
        <f t="shared" si="87"/>
        <v/>
      </c>
      <c r="AF73" s="154" t="str">
        <f t="shared" si="88"/>
        <v>NO BID</v>
      </c>
      <c r="AG73" s="171"/>
      <c r="AH73" s="89"/>
      <c r="AI73" s="90"/>
      <c r="AJ73" s="172" t="str">
        <f t="shared" si="89"/>
        <v/>
      </c>
      <c r="AK73" s="154" t="str">
        <f t="shared" si="90"/>
        <v>NO BID</v>
      </c>
      <c r="AL73" s="171"/>
      <c r="AM73" s="89"/>
      <c r="AN73" s="90"/>
      <c r="AO73" s="172" t="str">
        <f t="shared" si="91"/>
        <v/>
      </c>
      <c r="AP73" s="154" t="str">
        <f t="shared" si="92"/>
        <v>NO BID</v>
      </c>
      <c r="AQ73" s="171"/>
      <c r="AR73" s="89"/>
      <c r="AS73" s="90"/>
      <c r="AT73" s="172" t="str">
        <f t="shared" si="93"/>
        <v/>
      </c>
      <c r="AU73" s="154" t="str">
        <f t="shared" si="94"/>
        <v>NO BID</v>
      </c>
      <c r="AV73" s="171"/>
      <c r="AW73" s="89"/>
      <c r="AX73" s="90"/>
      <c r="AY73" s="172" t="str">
        <f t="shared" si="95"/>
        <v/>
      </c>
      <c r="AZ73" s="154" t="str">
        <f t="shared" si="96"/>
        <v>NO BID</v>
      </c>
      <c r="BA73" s="171"/>
      <c r="BB73" s="89"/>
      <c r="BC73" s="90"/>
      <c r="BD73" s="172" t="str">
        <f t="shared" si="97"/>
        <v/>
      </c>
      <c r="BE73" s="154" t="str">
        <f>IF($B73=0,"",IF(ISNUMBER(BB73),"","NO BID"))</f>
        <v>NO BID</v>
      </c>
      <c r="BF73" s="171"/>
      <c r="BG73" s="89"/>
      <c r="BH73" s="90"/>
      <c r="BI73" s="172" t="str">
        <f t="shared" si="98"/>
        <v/>
      </c>
      <c r="BJ73" s="154" t="str">
        <f t="shared" si="99"/>
        <v>NO BID</v>
      </c>
      <c r="BK73" s="171"/>
      <c r="BL73" s="89"/>
      <c r="BM73" s="90"/>
      <c r="BN73" s="172" t="str">
        <f t="shared" si="100"/>
        <v/>
      </c>
      <c r="BO73" s="154" t="str">
        <f t="shared" si="101"/>
        <v>NO BID</v>
      </c>
      <c r="BP73" s="178"/>
      <c r="BQ73" s="171"/>
      <c r="BR73" s="89"/>
      <c r="BS73" s="90" t="str">
        <f t="shared" si="102"/>
        <v/>
      </c>
      <c r="BT73" s="172"/>
      <c r="BU73" s="154" t="str">
        <f t="shared" si="103"/>
        <v>NO BID</v>
      </c>
      <c r="BV73" s="171"/>
      <c r="BW73" s="89"/>
      <c r="BX73" s="90" t="str">
        <f t="shared" si="104"/>
        <v/>
      </c>
      <c r="BY73" s="172"/>
      <c r="BZ73" s="154" t="str">
        <f t="shared" si="105"/>
        <v>NO BID</v>
      </c>
      <c r="CA73" s="171"/>
      <c r="CB73" s="89"/>
      <c r="CC73" s="90" t="str">
        <f t="shared" si="106"/>
        <v/>
      </c>
      <c r="CD73" s="172"/>
      <c r="CE73" s="154" t="str">
        <f t="shared" si="107"/>
        <v>NO BID</v>
      </c>
      <c r="CF73" s="171"/>
      <c r="CG73" s="89"/>
      <c r="CH73" s="90" t="str">
        <f t="shared" si="108"/>
        <v/>
      </c>
      <c r="CI73" s="172"/>
      <c r="CJ73" s="154" t="str">
        <f t="shared" si="109"/>
        <v>NO BID</v>
      </c>
      <c r="CK73" s="171"/>
      <c r="CL73" s="89"/>
      <c r="CM73" s="90" t="str">
        <f t="shared" si="110"/>
        <v/>
      </c>
      <c r="CN73" s="172"/>
      <c r="CO73" s="154" t="str">
        <f t="shared" si="111"/>
        <v>NO BID</v>
      </c>
      <c r="CP73" s="171"/>
      <c r="CQ73" s="89"/>
      <c r="CR73" s="90" t="str">
        <f t="shared" si="112"/>
        <v/>
      </c>
      <c r="CS73" s="172"/>
      <c r="CT73" s="154" t="str">
        <f t="shared" si="113"/>
        <v>NO BID</v>
      </c>
      <c r="CU73" s="171"/>
      <c r="CV73" s="89"/>
      <c r="CW73" s="90" t="str">
        <f t="shared" si="114"/>
        <v/>
      </c>
      <c r="CX73" s="172"/>
      <c r="CY73" s="154" t="str">
        <f t="shared" si="115"/>
        <v>NO BID</v>
      </c>
      <c r="CZ73" s="171"/>
      <c r="DA73" s="89"/>
      <c r="DB73" s="90" t="str">
        <f t="shared" si="116"/>
        <v/>
      </c>
      <c r="DC73" s="172"/>
      <c r="DD73" s="154" t="str">
        <f t="shared" si="117"/>
        <v>NO BID</v>
      </c>
      <c r="DE73" s="171"/>
      <c r="DF73" s="89"/>
      <c r="DG73" s="90" t="str">
        <f t="shared" si="118"/>
        <v/>
      </c>
      <c r="DH73" s="172"/>
      <c r="DI73" s="154" t="str">
        <f t="shared" si="119"/>
        <v>NO BID</v>
      </c>
      <c r="DJ73" s="171"/>
      <c r="DK73" s="89"/>
      <c r="DL73" s="90" t="str">
        <f t="shared" si="120"/>
        <v/>
      </c>
      <c r="DM73" s="172"/>
      <c r="DN73" s="154" t="str">
        <f t="shared" si="121"/>
        <v>NO BID</v>
      </c>
      <c r="DO73" s="171"/>
      <c r="DP73" s="89"/>
      <c r="DQ73" s="90" t="str">
        <f t="shared" si="122"/>
        <v/>
      </c>
      <c r="DR73" s="172"/>
      <c r="DS73" s="154" t="str">
        <f t="shared" si="123"/>
        <v>NO BID</v>
      </c>
      <c r="DT73" s="171"/>
      <c r="DU73" s="89"/>
      <c r="DV73" s="90" t="str">
        <f t="shared" si="124"/>
        <v/>
      </c>
      <c r="DW73" s="172"/>
      <c r="DX73" s="154" t="str">
        <f t="shared" si="125"/>
        <v>NO BID</v>
      </c>
      <c r="DY73" s="171"/>
      <c r="DZ73" s="89"/>
      <c r="EA73" s="90" t="str">
        <f t="shared" si="126"/>
        <v/>
      </c>
      <c r="EB73" s="172"/>
      <c r="EC73" s="154" t="str">
        <f t="shared" si="127"/>
        <v>NO BID</v>
      </c>
      <c r="ED73" s="171"/>
      <c r="EE73" s="89"/>
      <c r="EF73" s="90" t="str">
        <f t="shared" si="128"/>
        <v/>
      </c>
      <c r="EG73" s="172"/>
      <c r="EH73" s="154" t="str">
        <f t="shared" si="129"/>
        <v>NO BID</v>
      </c>
      <c r="EI73" s="171"/>
      <c r="EJ73" s="89"/>
      <c r="EK73" s="90" t="str">
        <f t="shared" si="130"/>
        <v/>
      </c>
      <c r="EL73" s="172"/>
      <c r="EM73" s="154" t="str">
        <f t="shared" si="131"/>
        <v>NO BID</v>
      </c>
      <c r="EN73" s="171"/>
      <c r="EO73" s="89"/>
      <c r="EP73" s="90" t="str">
        <f t="shared" si="132"/>
        <v/>
      </c>
      <c r="EQ73" s="172"/>
      <c r="ER73" s="154" t="str">
        <f t="shared" si="133"/>
        <v>NO BID</v>
      </c>
      <c r="ES73" s="171"/>
      <c r="ET73" s="89"/>
      <c r="EU73" s="90" t="str">
        <f t="shared" si="134"/>
        <v/>
      </c>
      <c r="EV73" s="172"/>
      <c r="EW73" s="154" t="str">
        <f t="shared" si="135"/>
        <v>NO BID</v>
      </c>
      <c r="EX73" s="171"/>
      <c r="EY73" s="89"/>
      <c r="EZ73" s="90" t="str">
        <f t="shared" si="136"/>
        <v/>
      </c>
      <c r="FA73" s="172"/>
      <c r="FB73" s="154" t="str">
        <f t="shared" si="137"/>
        <v>NO BID</v>
      </c>
      <c r="FC73" s="171"/>
      <c r="FD73" s="89"/>
      <c r="FE73" s="90" t="str">
        <f t="shared" si="138"/>
        <v/>
      </c>
      <c r="FF73" s="172"/>
      <c r="FG73" s="154" t="str">
        <f t="shared" si="139"/>
        <v>NO BID</v>
      </c>
      <c r="FH73" s="171"/>
      <c r="FI73" s="89"/>
      <c r="FJ73" s="90" t="str">
        <f t="shared" si="140"/>
        <v/>
      </c>
      <c r="FK73" s="172"/>
      <c r="FL73" s="154" t="str">
        <f t="shared" si="141"/>
        <v>NO BID</v>
      </c>
      <c r="FM73" s="171"/>
      <c r="FN73" s="89"/>
      <c r="FO73" s="90" t="str">
        <f t="shared" si="142"/>
        <v/>
      </c>
      <c r="FP73" s="172"/>
      <c r="FQ73" s="154" t="str">
        <f t="shared" si="143"/>
        <v>NO BID</v>
      </c>
      <c r="FR73" s="174"/>
      <c r="FS73" s="91">
        <v>22.82</v>
      </c>
      <c r="FT73" s="92">
        <f t="shared" si="144"/>
        <v>114.1</v>
      </c>
      <c r="FU73" s="175">
        <f t="shared" si="145"/>
        <v>0</v>
      </c>
      <c r="FV73" s="93" t="str">
        <f t="shared" si="146"/>
        <v/>
      </c>
      <c r="FW73" s="94">
        <f t="shared" si="147"/>
        <v>114.1</v>
      </c>
      <c r="FX73" s="95">
        <f t="shared" si="148"/>
        <v>0</v>
      </c>
      <c r="FY73" s="129" t="str">
        <f t="shared" si="149"/>
        <v>NOT AWARDED</v>
      </c>
      <c r="FZ73" s="130">
        <f t="shared" si="150"/>
        <v>0</v>
      </c>
      <c r="GA73" s="129" t="str">
        <f t="shared" si="151"/>
        <v>VENDOR 09</v>
      </c>
      <c r="GB73" s="176"/>
      <c r="GC73" s="177"/>
      <c r="GD73" s="96"/>
      <c r="GE73" s="97"/>
    </row>
    <row r="74" spans="1:187" ht="30" customHeight="1" thickTop="1" thickBot="1" x14ac:dyDescent="0.4">
      <c r="A74" s="162">
        <v>70</v>
      </c>
      <c r="B74" s="163">
        <v>4</v>
      </c>
      <c r="C74" s="164">
        <v>9780063210271</v>
      </c>
      <c r="D74" s="165" t="s">
        <v>181</v>
      </c>
      <c r="E74" s="165" t="s">
        <v>888</v>
      </c>
      <c r="F74" s="165" t="s">
        <v>1479</v>
      </c>
      <c r="G74" s="166" t="s">
        <v>1414</v>
      </c>
      <c r="H74" s="166" t="s">
        <v>1419</v>
      </c>
      <c r="I74" s="167"/>
      <c r="J74" s="227">
        <f t="shared" si="152"/>
        <v>4</v>
      </c>
      <c r="K74" s="228"/>
      <c r="L74" s="99" t="str">
        <f t="shared" si="78"/>
        <v/>
      </c>
      <c r="M74" s="241"/>
      <c r="N74" s="168"/>
      <c r="O74" s="169" t="str">
        <f t="shared" si="79"/>
        <v>VENDOR 09</v>
      </c>
      <c r="P74" s="149">
        <v>241365</v>
      </c>
      <c r="Q74" s="149">
        <f t="shared" si="80"/>
        <v>0</v>
      </c>
      <c r="R74" s="170" t="str">
        <f t="shared" si="81"/>
        <v xml:space="preserve">, </v>
      </c>
      <c r="S74" s="170" t="str">
        <f t="shared" si="82"/>
        <v>NO BID</v>
      </c>
      <c r="T74" s="87">
        <f t="shared" si="83"/>
        <v>0</v>
      </c>
      <c r="U74" s="88" t="str">
        <f t="shared" si="84"/>
        <v>NOT AWARDED</v>
      </c>
      <c r="V74" s="167"/>
      <c r="W74" s="171"/>
      <c r="X74" s="89"/>
      <c r="Y74" s="90"/>
      <c r="Z74" s="172" t="str">
        <f t="shared" si="85"/>
        <v/>
      </c>
      <c r="AA74" s="154" t="str">
        <f t="shared" si="86"/>
        <v>NO BID</v>
      </c>
      <c r="AB74" s="171"/>
      <c r="AC74" s="89"/>
      <c r="AD74" s="90"/>
      <c r="AE74" s="172" t="str">
        <f t="shared" si="87"/>
        <v/>
      </c>
      <c r="AF74" s="154" t="str">
        <f t="shared" si="88"/>
        <v>NO BID</v>
      </c>
      <c r="AG74" s="171"/>
      <c r="AH74" s="89"/>
      <c r="AI74" s="90"/>
      <c r="AJ74" s="172" t="str">
        <f t="shared" si="89"/>
        <v/>
      </c>
      <c r="AK74" s="154" t="str">
        <f t="shared" si="90"/>
        <v>NO BID</v>
      </c>
      <c r="AL74" s="171"/>
      <c r="AM74" s="89"/>
      <c r="AN74" s="90"/>
      <c r="AO74" s="172" t="str">
        <f t="shared" si="91"/>
        <v/>
      </c>
      <c r="AP74" s="154" t="str">
        <f t="shared" si="92"/>
        <v>NO BID</v>
      </c>
      <c r="AQ74" s="171"/>
      <c r="AR74" s="89"/>
      <c r="AS74" s="90"/>
      <c r="AT74" s="172" t="str">
        <f t="shared" si="93"/>
        <v/>
      </c>
      <c r="AU74" s="154" t="str">
        <f t="shared" si="94"/>
        <v>NO BID</v>
      </c>
      <c r="AV74" s="171"/>
      <c r="AW74" s="89"/>
      <c r="AX74" s="90"/>
      <c r="AY74" s="172" t="str">
        <f t="shared" si="95"/>
        <v/>
      </c>
      <c r="AZ74" s="154" t="str">
        <f t="shared" si="96"/>
        <v>NO BID</v>
      </c>
      <c r="BA74" s="171"/>
      <c r="BB74" s="89"/>
      <c r="BC74" s="90"/>
      <c r="BD74" s="172" t="str">
        <f t="shared" si="97"/>
        <v/>
      </c>
      <c r="BE74" s="154" t="s">
        <v>84</v>
      </c>
      <c r="BF74" s="171"/>
      <c r="BG74" s="89"/>
      <c r="BH74" s="90"/>
      <c r="BI74" s="172" t="str">
        <f t="shared" si="98"/>
        <v/>
      </c>
      <c r="BJ74" s="154" t="str">
        <f t="shared" si="99"/>
        <v>NO BID</v>
      </c>
      <c r="BK74" s="171"/>
      <c r="BL74" s="89"/>
      <c r="BM74" s="90"/>
      <c r="BN74" s="172" t="str">
        <f t="shared" si="100"/>
        <v/>
      </c>
      <c r="BO74" s="154" t="str">
        <f t="shared" si="101"/>
        <v>NO BID</v>
      </c>
      <c r="BP74" s="178"/>
      <c r="BQ74" s="171"/>
      <c r="BR74" s="89"/>
      <c r="BS74" s="90" t="str">
        <f t="shared" si="102"/>
        <v/>
      </c>
      <c r="BT74" s="172"/>
      <c r="BU74" s="154" t="str">
        <f t="shared" si="103"/>
        <v>NO BID</v>
      </c>
      <c r="BV74" s="171"/>
      <c r="BW74" s="89"/>
      <c r="BX74" s="90" t="str">
        <f t="shared" si="104"/>
        <v/>
      </c>
      <c r="BY74" s="172"/>
      <c r="BZ74" s="154" t="str">
        <f t="shared" si="105"/>
        <v>NO BID</v>
      </c>
      <c r="CA74" s="171"/>
      <c r="CB74" s="89"/>
      <c r="CC74" s="90" t="str">
        <f t="shared" si="106"/>
        <v/>
      </c>
      <c r="CD74" s="172"/>
      <c r="CE74" s="154" t="str">
        <f t="shared" si="107"/>
        <v>NO BID</v>
      </c>
      <c r="CF74" s="171"/>
      <c r="CG74" s="89"/>
      <c r="CH74" s="90" t="str">
        <f t="shared" si="108"/>
        <v/>
      </c>
      <c r="CI74" s="172"/>
      <c r="CJ74" s="154" t="str">
        <f t="shared" si="109"/>
        <v>NO BID</v>
      </c>
      <c r="CK74" s="171"/>
      <c r="CL74" s="89"/>
      <c r="CM74" s="90" t="str">
        <f t="shared" si="110"/>
        <v/>
      </c>
      <c r="CN74" s="172"/>
      <c r="CO74" s="154" t="str">
        <f t="shared" si="111"/>
        <v>NO BID</v>
      </c>
      <c r="CP74" s="171"/>
      <c r="CQ74" s="89"/>
      <c r="CR74" s="90" t="str">
        <f t="shared" si="112"/>
        <v/>
      </c>
      <c r="CS74" s="172"/>
      <c r="CT74" s="154" t="str">
        <f t="shared" si="113"/>
        <v>NO BID</v>
      </c>
      <c r="CU74" s="171"/>
      <c r="CV74" s="89"/>
      <c r="CW74" s="90" t="str">
        <f t="shared" si="114"/>
        <v/>
      </c>
      <c r="CX74" s="172"/>
      <c r="CY74" s="154" t="str">
        <f t="shared" si="115"/>
        <v>NO BID</v>
      </c>
      <c r="CZ74" s="171"/>
      <c r="DA74" s="89"/>
      <c r="DB74" s="90" t="str">
        <f t="shared" si="116"/>
        <v/>
      </c>
      <c r="DC74" s="172"/>
      <c r="DD74" s="154" t="str">
        <f t="shared" si="117"/>
        <v>NO BID</v>
      </c>
      <c r="DE74" s="171"/>
      <c r="DF74" s="89"/>
      <c r="DG74" s="90" t="str">
        <f t="shared" si="118"/>
        <v/>
      </c>
      <c r="DH74" s="172"/>
      <c r="DI74" s="154" t="str">
        <f t="shared" si="119"/>
        <v>NO BID</v>
      </c>
      <c r="DJ74" s="171"/>
      <c r="DK74" s="89"/>
      <c r="DL74" s="90" t="str">
        <f t="shared" si="120"/>
        <v/>
      </c>
      <c r="DM74" s="172"/>
      <c r="DN74" s="154" t="str">
        <f t="shared" si="121"/>
        <v>NO BID</v>
      </c>
      <c r="DO74" s="171"/>
      <c r="DP74" s="89"/>
      <c r="DQ74" s="90" t="str">
        <f t="shared" si="122"/>
        <v/>
      </c>
      <c r="DR74" s="172"/>
      <c r="DS74" s="154" t="str">
        <f t="shared" si="123"/>
        <v>NO BID</v>
      </c>
      <c r="DT74" s="171"/>
      <c r="DU74" s="89"/>
      <c r="DV74" s="90" t="str">
        <f t="shared" si="124"/>
        <v/>
      </c>
      <c r="DW74" s="172"/>
      <c r="DX74" s="154" t="str">
        <f t="shared" si="125"/>
        <v>NO BID</v>
      </c>
      <c r="DY74" s="171"/>
      <c r="DZ74" s="89"/>
      <c r="EA74" s="90" t="str">
        <f t="shared" si="126"/>
        <v/>
      </c>
      <c r="EB74" s="172"/>
      <c r="EC74" s="154" t="str">
        <f t="shared" si="127"/>
        <v>NO BID</v>
      </c>
      <c r="ED74" s="171"/>
      <c r="EE74" s="89"/>
      <c r="EF74" s="90" t="str">
        <f t="shared" si="128"/>
        <v/>
      </c>
      <c r="EG74" s="172"/>
      <c r="EH74" s="154" t="str">
        <f t="shared" si="129"/>
        <v>NO BID</v>
      </c>
      <c r="EI74" s="171"/>
      <c r="EJ74" s="89"/>
      <c r="EK74" s="90" t="str">
        <f t="shared" si="130"/>
        <v/>
      </c>
      <c r="EL74" s="172"/>
      <c r="EM74" s="154" t="str">
        <f t="shared" si="131"/>
        <v>NO BID</v>
      </c>
      <c r="EN74" s="171"/>
      <c r="EO74" s="89"/>
      <c r="EP74" s="90" t="str">
        <f t="shared" si="132"/>
        <v/>
      </c>
      <c r="EQ74" s="172"/>
      <c r="ER74" s="154" t="str">
        <f t="shared" si="133"/>
        <v>NO BID</v>
      </c>
      <c r="ES74" s="171"/>
      <c r="ET74" s="89"/>
      <c r="EU74" s="90" t="str">
        <f t="shared" si="134"/>
        <v/>
      </c>
      <c r="EV74" s="172"/>
      <c r="EW74" s="154" t="str">
        <f t="shared" si="135"/>
        <v>NO BID</v>
      </c>
      <c r="EX74" s="171"/>
      <c r="EY74" s="89"/>
      <c r="EZ74" s="90" t="str">
        <f t="shared" si="136"/>
        <v/>
      </c>
      <c r="FA74" s="172"/>
      <c r="FB74" s="154" t="str">
        <f t="shared" si="137"/>
        <v>NO BID</v>
      </c>
      <c r="FC74" s="171"/>
      <c r="FD74" s="89"/>
      <c r="FE74" s="90" t="str">
        <f t="shared" si="138"/>
        <v/>
      </c>
      <c r="FF74" s="172"/>
      <c r="FG74" s="154" t="str">
        <f t="shared" si="139"/>
        <v>NO BID</v>
      </c>
      <c r="FH74" s="171"/>
      <c r="FI74" s="89"/>
      <c r="FJ74" s="90" t="str">
        <f t="shared" si="140"/>
        <v/>
      </c>
      <c r="FK74" s="172"/>
      <c r="FL74" s="154" t="str">
        <f t="shared" si="141"/>
        <v>NO BID</v>
      </c>
      <c r="FM74" s="171"/>
      <c r="FN74" s="89"/>
      <c r="FO74" s="90" t="str">
        <f t="shared" si="142"/>
        <v/>
      </c>
      <c r="FP74" s="172"/>
      <c r="FQ74" s="154" t="str">
        <f t="shared" si="143"/>
        <v>NO BID</v>
      </c>
      <c r="FR74" s="174"/>
      <c r="FS74" s="91">
        <v>14.39</v>
      </c>
      <c r="FT74" s="92">
        <f t="shared" si="144"/>
        <v>57.56</v>
      </c>
      <c r="FU74" s="175">
        <f t="shared" si="145"/>
        <v>0</v>
      </c>
      <c r="FV74" s="93" t="str">
        <f t="shared" si="146"/>
        <v/>
      </c>
      <c r="FW74" s="94">
        <f t="shared" si="147"/>
        <v>57.56</v>
      </c>
      <c r="FX74" s="95">
        <f t="shared" si="148"/>
        <v>0</v>
      </c>
      <c r="FY74" s="129" t="str">
        <f t="shared" si="149"/>
        <v>NOT AWARDED</v>
      </c>
      <c r="FZ74" s="130">
        <f t="shared" si="150"/>
        <v>0</v>
      </c>
      <c r="GA74" s="129" t="str">
        <f t="shared" si="151"/>
        <v>VENDOR 09</v>
      </c>
      <c r="GB74" s="176"/>
      <c r="GC74" s="177"/>
      <c r="GD74" s="96"/>
      <c r="GE74" s="97"/>
    </row>
    <row r="75" spans="1:187" s="159" customFormat="1" ht="30" customHeight="1" thickTop="1" thickBot="1" x14ac:dyDescent="0.4">
      <c r="A75" s="141">
        <v>71</v>
      </c>
      <c r="B75" s="163">
        <v>3</v>
      </c>
      <c r="C75" s="164">
        <v>9781643751474</v>
      </c>
      <c r="D75" s="165" t="s">
        <v>182</v>
      </c>
      <c r="E75" s="165" t="s">
        <v>889</v>
      </c>
      <c r="F75" s="165" t="s">
        <v>1479</v>
      </c>
      <c r="G75" s="166" t="s">
        <v>1414</v>
      </c>
      <c r="H75" s="166" t="s">
        <v>1418</v>
      </c>
      <c r="I75" s="167"/>
      <c r="J75" s="227">
        <f t="shared" si="152"/>
        <v>3</v>
      </c>
      <c r="K75" s="228"/>
      <c r="L75" s="99" t="str">
        <f t="shared" si="78"/>
        <v/>
      </c>
      <c r="M75" s="241"/>
      <c r="N75" s="168"/>
      <c r="O75" s="169" t="str">
        <f t="shared" si="79"/>
        <v>VENDOR 09</v>
      </c>
      <c r="P75" s="149">
        <v>241363</v>
      </c>
      <c r="Q75" s="149">
        <f t="shared" si="80"/>
        <v>0</v>
      </c>
      <c r="R75" s="170" t="str">
        <f t="shared" si="81"/>
        <v xml:space="preserve">, </v>
      </c>
      <c r="S75" s="170" t="str">
        <f t="shared" si="82"/>
        <v>NO BID</v>
      </c>
      <c r="T75" s="87">
        <f t="shared" si="83"/>
        <v>0</v>
      </c>
      <c r="U75" s="88" t="str">
        <f t="shared" si="84"/>
        <v>NOT AWARDED</v>
      </c>
      <c r="V75" s="167"/>
      <c r="W75" s="171"/>
      <c r="X75" s="89"/>
      <c r="Y75" s="90"/>
      <c r="Z75" s="172" t="str">
        <f t="shared" si="85"/>
        <v/>
      </c>
      <c r="AA75" s="154" t="str">
        <f t="shared" si="86"/>
        <v>NO BID</v>
      </c>
      <c r="AB75" s="171"/>
      <c r="AC75" s="89"/>
      <c r="AD75" s="90"/>
      <c r="AE75" s="172" t="str">
        <f t="shared" si="87"/>
        <v/>
      </c>
      <c r="AF75" s="154" t="str">
        <f t="shared" si="88"/>
        <v>NO BID</v>
      </c>
      <c r="AG75" s="171"/>
      <c r="AH75" s="89"/>
      <c r="AI75" s="90"/>
      <c r="AJ75" s="172" t="str">
        <f t="shared" si="89"/>
        <v/>
      </c>
      <c r="AK75" s="154" t="str">
        <f t="shared" si="90"/>
        <v>NO BID</v>
      </c>
      <c r="AL75" s="171"/>
      <c r="AM75" s="89"/>
      <c r="AN75" s="90"/>
      <c r="AO75" s="172" t="str">
        <f t="shared" si="91"/>
        <v/>
      </c>
      <c r="AP75" s="154" t="str">
        <f t="shared" si="92"/>
        <v>NO BID</v>
      </c>
      <c r="AQ75" s="171"/>
      <c r="AR75" s="89"/>
      <c r="AS75" s="90"/>
      <c r="AT75" s="172" t="str">
        <f t="shared" si="93"/>
        <v/>
      </c>
      <c r="AU75" s="154" t="str">
        <f t="shared" si="94"/>
        <v>NO BID</v>
      </c>
      <c r="AV75" s="171"/>
      <c r="AW75" s="89"/>
      <c r="AX75" s="90"/>
      <c r="AY75" s="172" t="str">
        <f t="shared" si="95"/>
        <v/>
      </c>
      <c r="AZ75" s="154" t="str">
        <f t="shared" si="96"/>
        <v>NO BID</v>
      </c>
      <c r="BA75" s="171"/>
      <c r="BB75" s="89"/>
      <c r="BC75" s="90"/>
      <c r="BD75" s="172" t="str">
        <f t="shared" si="97"/>
        <v/>
      </c>
      <c r="BE75" s="154" t="str">
        <f>IF($B75=0,"",IF(ISNUMBER(BB75),"","NO BID"))</f>
        <v>NO BID</v>
      </c>
      <c r="BF75" s="171"/>
      <c r="BG75" s="89"/>
      <c r="BH75" s="90"/>
      <c r="BI75" s="172" t="str">
        <f t="shared" si="98"/>
        <v/>
      </c>
      <c r="BJ75" s="154" t="str">
        <f t="shared" si="99"/>
        <v>NO BID</v>
      </c>
      <c r="BK75" s="171"/>
      <c r="BL75" s="89"/>
      <c r="BM75" s="90"/>
      <c r="BN75" s="172" t="str">
        <f t="shared" si="100"/>
        <v/>
      </c>
      <c r="BO75" s="154" t="str">
        <f t="shared" si="101"/>
        <v>NO BID</v>
      </c>
      <c r="BP75" s="178"/>
      <c r="BQ75" s="171"/>
      <c r="BR75" s="89"/>
      <c r="BS75" s="90" t="str">
        <f t="shared" si="102"/>
        <v/>
      </c>
      <c r="BT75" s="172"/>
      <c r="BU75" s="154" t="str">
        <f t="shared" si="103"/>
        <v>NO BID</v>
      </c>
      <c r="BV75" s="171"/>
      <c r="BW75" s="89"/>
      <c r="BX75" s="90" t="str">
        <f t="shared" si="104"/>
        <v/>
      </c>
      <c r="BY75" s="172"/>
      <c r="BZ75" s="154" t="str">
        <f t="shared" si="105"/>
        <v>NO BID</v>
      </c>
      <c r="CA75" s="171"/>
      <c r="CB75" s="89"/>
      <c r="CC75" s="90" t="str">
        <f t="shared" si="106"/>
        <v/>
      </c>
      <c r="CD75" s="172"/>
      <c r="CE75" s="154" t="str">
        <f t="shared" si="107"/>
        <v>NO BID</v>
      </c>
      <c r="CF75" s="171"/>
      <c r="CG75" s="89"/>
      <c r="CH75" s="90" t="str">
        <f t="shared" si="108"/>
        <v/>
      </c>
      <c r="CI75" s="172"/>
      <c r="CJ75" s="154" t="str">
        <f t="shared" si="109"/>
        <v>NO BID</v>
      </c>
      <c r="CK75" s="171"/>
      <c r="CL75" s="89"/>
      <c r="CM75" s="90" t="str">
        <f t="shared" si="110"/>
        <v/>
      </c>
      <c r="CN75" s="172"/>
      <c r="CO75" s="154" t="str">
        <f t="shared" si="111"/>
        <v>NO BID</v>
      </c>
      <c r="CP75" s="171"/>
      <c r="CQ75" s="89"/>
      <c r="CR75" s="90" t="str">
        <f t="shared" si="112"/>
        <v/>
      </c>
      <c r="CS75" s="172"/>
      <c r="CT75" s="154" t="str">
        <f t="shared" si="113"/>
        <v>NO BID</v>
      </c>
      <c r="CU75" s="171"/>
      <c r="CV75" s="89"/>
      <c r="CW75" s="90" t="str">
        <f t="shared" si="114"/>
        <v/>
      </c>
      <c r="CX75" s="172"/>
      <c r="CY75" s="154" t="str">
        <f t="shared" si="115"/>
        <v>NO BID</v>
      </c>
      <c r="CZ75" s="171"/>
      <c r="DA75" s="89"/>
      <c r="DB75" s="90" t="str">
        <f t="shared" si="116"/>
        <v/>
      </c>
      <c r="DC75" s="172"/>
      <c r="DD75" s="154" t="str">
        <f t="shared" si="117"/>
        <v>NO BID</v>
      </c>
      <c r="DE75" s="171"/>
      <c r="DF75" s="89"/>
      <c r="DG75" s="90" t="str">
        <f t="shared" si="118"/>
        <v/>
      </c>
      <c r="DH75" s="172"/>
      <c r="DI75" s="154" t="str">
        <f t="shared" si="119"/>
        <v>NO BID</v>
      </c>
      <c r="DJ75" s="171"/>
      <c r="DK75" s="89"/>
      <c r="DL75" s="90" t="str">
        <f t="shared" si="120"/>
        <v/>
      </c>
      <c r="DM75" s="172"/>
      <c r="DN75" s="154" t="str">
        <f t="shared" si="121"/>
        <v>NO BID</v>
      </c>
      <c r="DO75" s="171"/>
      <c r="DP75" s="89"/>
      <c r="DQ75" s="90" t="str">
        <f t="shared" si="122"/>
        <v/>
      </c>
      <c r="DR75" s="172"/>
      <c r="DS75" s="154" t="str">
        <f t="shared" si="123"/>
        <v>NO BID</v>
      </c>
      <c r="DT75" s="171"/>
      <c r="DU75" s="89"/>
      <c r="DV75" s="90" t="str">
        <f t="shared" si="124"/>
        <v/>
      </c>
      <c r="DW75" s="172"/>
      <c r="DX75" s="154" t="str">
        <f t="shared" si="125"/>
        <v>NO BID</v>
      </c>
      <c r="DY75" s="171"/>
      <c r="DZ75" s="89"/>
      <c r="EA75" s="90" t="str">
        <f t="shared" si="126"/>
        <v/>
      </c>
      <c r="EB75" s="172"/>
      <c r="EC75" s="154" t="str">
        <f t="shared" si="127"/>
        <v>NO BID</v>
      </c>
      <c r="ED75" s="171"/>
      <c r="EE75" s="89"/>
      <c r="EF75" s="90" t="str">
        <f t="shared" si="128"/>
        <v/>
      </c>
      <c r="EG75" s="172"/>
      <c r="EH75" s="154" t="str">
        <f t="shared" si="129"/>
        <v>NO BID</v>
      </c>
      <c r="EI75" s="171"/>
      <c r="EJ75" s="89"/>
      <c r="EK75" s="90" t="str">
        <f t="shared" si="130"/>
        <v/>
      </c>
      <c r="EL75" s="172"/>
      <c r="EM75" s="154" t="str">
        <f t="shared" si="131"/>
        <v>NO BID</v>
      </c>
      <c r="EN75" s="171"/>
      <c r="EO75" s="89"/>
      <c r="EP75" s="90" t="str">
        <f t="shared" si="132"/>
        <v/>
      </c>
      <c r="EQ75" s="172"/>
      <c r="ER75" s="154" t="str">
        <f t="shared" si="133"/>
        <v>NO BID</v>
      </c>
      <c r="ES75" s="171"/>
      <c r="ET75" s="89"/>
      <c r="EU75" s="90" t="str">
        <f t="shared" si="134"/>
        <v/>
      </c>
      <c r="EV75" s="172"/>
      <c r="EW75" s="154" t="str">
        <f t="shared" si="135"/>
        <v>NO BID</v>
      </c>
      <c r="EX75" s="171"/>
      <c r="EY75" s="89"/>
      <c r="EZ75" s="90" t="str">
        <f t="shared" si="136"/>
        <v/>
      </c>
      <c r="FA75" s="172"/>
      <c r="FB75" s="154" t="str">
        <f t="shared" si="137"/>
        <v>NO BID</v>
      </c>
      <c r="FC75" s="171"/>
      <c r="FD75" s="89"/>
      <c r="FE75" s="90" t="str">
        <f t="shared" si="138"/>
        <v/>
      </c>
      <c r="FF75" s="172"/>
      <c r="FG75" s="154" t="str">
        <f t="shared" si="139"/>
        <v>NO BID</v>
      </c>
      <c r="FH75" s="171"/>
      <c r="FI75" s="89"/>
      <c r="FJ75" s="90" t="str">
        <f t="shared" si="140"/>
        <v/>
      </c>
      <c r="FK75" s="172"/>
      <c r="FL75" s="154" t="str">
        <f t="shared" si="141"/>
        <v>NO BID</v>
      </c>
      <c r="FM75" s="171"/>
      <c r="FN75" s="89"/>
      <c r="FO75" s="90" t="str">
        <f t="shared" si="142"/>
        <v/>
      </c>
      <c r="FP75" s="172"/>
      <c r="FQ75" s="154" t="str">
        <f t="shared" si="143"/>
        <v>NO BID</v>
      </c>
      <c r="FR75" s="174"/>
      <c r="FS75" s="91">
        <v>9.34</v>
      </c>
      <c r="FT75" s="92">
        <f t="shared" si="144"/>
        <v>28.02</v>
      </c>
      <c r="FU75" s="175">
        <f t="shared" si="145"/>
        <v>0</v>
      </c>
      <c r="FV75" s="93" t="str">
        <f t="shared" si="146"/>
        <v/>
      </c>
      <c r="FW75" s="94">
        <f t="shared" si="147"/>
        <v>28.02</v>
      </c>
      <c r="FX75" s="95">
        <f t="shared" si="148"/>
        <v>0</v>
      </c>
      <c r="FY75" s="129" t="str">
        <f t="shared" si="149"/>
        <v>NOT AWARDED</v>
      </c>
      <c r="FZ75" s="130">
        <f t="shared" si="150"/>
        <v>0</v>
      </c>
      <c r="GA75" s="129" t="str">
        <f t="shared" si="151"/>
        <v>VENDOR 09</v>
      </c>
      <c r="GB75" s="176"/>
      <c r="GC75" s="177"/>
      <c r="GD75" s="96"/>
      <c r="GE75" s="97"/>
    </row>
    <row r="76" spans="1:187" ht="30" customHeight="1" thickTop="1" thickBot="1" x14ac:dyDescent="0.4">
      <c r="A76" s="162">
        <v>72</v>
      </c>
      <c r="B76" s="199">
        <v>5</v>
      </c>
      <c r="C76" s="164">
        <v>9781642473964</v>
      </c>
      <c r="D76" s="165" t="s">
        <v>183</v>
      </c>
      <c r="E76" s="165" t="s">
        <v>890</v>
      </c>
      <c r="F76" s="165" t="s">
        <v>1480</v>
      </c>
      <c r="G76" s="166" t="s">
        <v>1414</v>
      </c>
      <c r="H76" s="166" t="s">
        <v>1421</v>
      </c>
      <c r="I76" s="167"/>
      <c r="J76" s="227">
        <f t="shared" si="152"/>
        <v>5</v>
      </c>
      <c r="K76" s="228"/>
      <c r="L76" s="99" t="str">
        <f t="shared" si="78"/>
        <v/>
      </c>
      <c r="M76" s="241"/>
      <c r="N76" s="168"/>
      <c r="O76" s="169" t="str">
        <f t="shared" si="79"/>
        <v>VENDOR 09</v>
      </c>
      <c r="P76" s="149">
        <v>241363</v>
      </c>
      <c r="Q76" s="149">
        <f t="shared" si="80"/>
        <v>0</v>
      </c>
      <c r="R76" s="170" t="str">
        <f t="shared" si="81"/>
        <v xml:space="preserve">, </v>
      </c>
      <c r="S76" s="170" t="str">
        <f t="shared" si="82"/>
        <v>NO BID</v>
      </c>
      <c r="T76" s="87">
        <f t="shared" si="83"/>
        <v>0</v>
      </c>
      <c r="U76" s="88" t="str">
        <f t="shared" si="84"/>
        <v>NOT AWARDED</v>
      </c>
      <c r="V76" s="167"/>
      <c r="W76" s="171"/>
      <c r="X76" s="89"/>
      <c r="Y76" s="90"/>
      <c r="Z76" s="172" t="str">
        <f t="shared" si="85"/>
        <v/>
      </c>
      <c r="AA76" s="154" t="str">
        <f t="shared" si="86"/>
        <v>NO BID</v>
      </c>
      <c r="AB76" s="171"/>
      <c r="AC76" s="89"/>
      <c r="AD76" s="90"/>
      <c r="AE76" s="172" t="str">
        <f t="shared" si="87"/>
        <v/>
      </c>
      <c r="AF76" s="154" t="str">
        <f t="shared" si="88"/>
        <v>NO BID</v>
      </c>
      <c r="AG76" s="171"/>
      <c r="AH76" s="89"/>
      <c r="AI76" s="90"/>
      <c r="AJ76" s="172" t="str">
        <f t="shared" si="89"/>
        <v/>
      </c>
      <c r="AK76" s="154" t="str">
        <f t="shared" si="90"/>
        <v>NO BID</v>
      </c>
      <c r="AL76" s="171"/>
      <c r="AM76" s="89"/>
      <c r="AN76" s="90"/>
      <c r="AO76" s="172" t="str">
        <f t="shared" si="91"/>
        <v/>
      </c>
      <c r="AP76" s="154" t="str">
        <f t="shared" si="92"/>
        <v>NO BID</v>
      </c>
      <c r="AQ76" s="171"/>
      <c r="AR76" s="89"/>
      <c r="AS76" s="90"/>
      <c r="AT76" s="172" t="str">
        <f t="shared" si="93"/>
        <v/>
      </c>
      <c r="AU76" s="154" t="str">
        <f t="shared" si="94"/>
        <v>NO BID</v>
      </c>
      <c r="AV76" s="171"/>
      <c r="AW76" s="89"/>
      <c r="AX76" s="90"/>
      <c r="AY76" s="172" t="str">
        <f t="shared" si="95"/>
        <v/>
      </c>
      <c r="AZ76" s="154" t="str">
        <f t="shared" si="96"/>
        <v>NO BID</v>
      </c>
      <c r="BA76" s="171"/>
      <c r="BB76" s="89"/>
      <c r="BC76" s="90"/>
      <c r="BD76" s="172" t="str">
        <f t="shared" si="97"/>
        <v/>
      </c>
      <c r="BE76" s="154" t="str">
        <f>IF($B76=0,"",IF(ISNUMBER(BB76),"","NO BID"))</f>
        <v>NO BID</v>
      </c>
      <c r="BF76" s="171"/>
      <c r="BG76" s="89"/>
      <c r="BH76" s="90"/>
      <c r="BI76" s="172" t="str">
        <f t="shared" si="98"/>
        <v/>
      </c>
      <c r="BJ76" s="154" t="str">
        <f t="shared" si="99"/>
        <v>NO BID</v>
      </c>
      <c r="BK76" s="171"/>
      <c r="BL76" s="89"/>
      <c r="BM76" s="90"/>
      <c r="BN76" s="172" t="str">
        <f t="shared" si="100"/>
        <v/>
      </c>
      <c r="BO76" s="154" t="str">
        <f t="shared" si="101"/>
        <v>NO BID</v>
      </c>
      <c r="BP76" s="178"/>
      <c r="BQ76" s="171"/>
      <c r="BR76" s="89"/>
      <c r="BS76" s="90" t="str">
        <f t="shared" si="102"/>
        <v/>
      </c>
      <c r="BT76" s="172"/>
      <c r="BU76" s="154" t="str">
        <f t="shared" si="103"/>
        <v>NO BID</v>
      </c>
      <c r="BV76" s="171"/>
      <c r="BW76" s="89"/>
      <c r="BX76" s="90" t="str">
        <f t="shared" si="104"/>
        <v/>
      </c>
      <c r="BY76" s="172"/>
      <c r="BZ76" s="154" t="str">
        <f t="shared" si="105"/>
        <v>NO BID</v>
      </c>
      <c r="CA76" s="171"/>
      <c r="CB76" s="89"/>
      <c r="CC76" s="90" t="str">
        <f t="shared" si="106"/>
        <v/>
      </c>
      <c r="CD76" s="172"/>
      <c r="CE76" s="154" t="str">
        <f t="shared" si="107"/>
        <v>NO BID</v>
      </c>
      <c r="CF76" s="171"/>
      <c r="CG76" s="89"/>
      <c r="CH76" s="90" t="str">
        <f t="shared" si="108"/>
        <v/>
      </c>
      <c r="CI76" s="172"/>
      <c r="CJ76" s="154" t="str">
        <f t="shared" si="109"/>
        <v>NO BID</v>
      </c>
      <c r="CK76" s="171"/>
      <c r="CL76" s="89"/>
      <c r="CM76" s="90" t="str">
        <f t="shared" si="110"/>
        <v/>
      </c>
      <c r="CN76" s="172"/>
      <c r="CO76" s="154" t="str">
        <f t="shared" si="111"/>
        <v>NO BID</v>
      </c>
      <c r="CP76" s="171"/>
      <c r="CQ76" s="89"/>
      <c r="CR76" s="90" t="str">
        <f t="shared" si="112"/>
        <v/>
      </c>
      <c r="CS76" s="172"/>
      <c r="CT76" s="154" t="str">
        <f t="shared" si="113"/>
        <v>NO BID</v>
      </c>
      <c r="CU76" s="171"/>
      <c r="CV76" s="89"/>
      <c r="CW76" s="90" t="str">
        <f t="shared" si="114"/>
        <v/>
      </c>
      <c r="CX76" s="172"/>
      <c r="CY76" s="154" t="str">
        <f t="shared" si="115"/>
        <v>NO BID</v>
      </c>
      <c r="CZ76" s="171"/>
      <c r="DA76" s="89"/>
      <c r="DB76" s="90" t="str">
        <f t="shared" si="116"/>
        <v/>
      </c>
      <c r="DC76" s="172"/>
      <c r="DD76" s="154" t="str">
        <f t="shared" si="117"/>
        <v>NO BID</v>
      </c>
      <c r="DE76" s="171"/>
      <c r="DF76" s="89"/>
      <c r="DG76" s="90" t="str">
        <f t="shared" si="118"/>
        <v/>
      </c>
      <c r="DH76" s="172"/>
      <c r="DI76" s="154" t="str">
        <f t="shared" si="119"/>
        <v>NO BID</v>
      </c>
      <c r="DJ76" s="171"/>
      <c r="DK76" s="89"/>
      <c r="DL76" s="90" t="str">
        <f t="shared" si="120"/>
        <v/>
      </c>
      <c r="DM76" s="172"/>
      <c r="DN76" s="154" t="str">
        <f t="shared" si="121"/>
        <v>NO BID</v>
      </c>
      <c r="DO76" s="171"/>
      <c r="DP76" s="89"/>
      <c r="DQ76" s="90" t="str">
        <f t="shared" si="122"/>
        <v/>
      </c>
      <c r="DR76" s="172"/>
      <c r="DS76" s="154" t="str">
        <f t="shared" si="123"/>
        <v>NO BID</v>
      </c>
      <c r="DT76" s="171"/>
      <c r="DU76" s="89"/>
      <c r="DV76" s="90" t="str">
        <f t="shared" si="124"/>
        <v/>
      </c>
      <c r="DW76" s="172"/>
      <c r="DX76" s="154" t="str">
        <f t="shared" si="125"/>
        <v>NO BID</v>
      </c>
      <c r="DY76" s="171"/>
      <c r="DZ76" s="89"/>
      <c r="EA76" s="90" t="str">
        <f t="shared" si="126"/>
        <v/>
      </c>
      <c r="EB76" s="172"/>
      <c r="EC76" s="154" t="str">
        <f t="shared" si="127"/>
        <v>NO BID</v>
      </c>
      <c r="ED76" s="171"/>
      <c r="EE76" s="89"/>
      <c r="EF76" s="90" t="str">
        <f t="shared" si="128"/>
        <v/>
      </c>
      <c r="EG76" s="172"/>
      <c r="EH76" s="154" t="str">
        <f t="shared" si="129"/>
        <v>NO BID</v>
      </c>
      <c r="EI76" s="171"/>
      <c r="EJ76" s="89"/>
      <c r="EK76" s="90" t="str">
        <f t="shared" si="130"/>
        <v/>
      </c>
      <c r="EL76" s="172"/>
      <c r="EM76" s="154" t="str">
        <f t="shared" si="131"/>
        <v>NO BID</v>
      </c>
      <c r="EN76" s="171"/>
      <c r="EO76" s="89"/>
      <c r="EP76" s="90" t="str">
        <f t="shared" si="132"/>
        <v/>
      </c>
      <c r="EQ76" s="172"/>
      <c r="ER76" s="154" t="str">
        <f t="shared" si="133"/>
        <v>NO BID</v>
      </c>
      <c r="ES76" s="171"/>
      <c r="ET76" s="89"/>
      <c r="EU76" s="90" t="str">
        <f t="shared" si="134"/>
        <v/>
      </c>
      <c r="EV76" s="172"/>
      <c r="EW76" s="154" t="str">
        <f t="shared" si="135"/>
        <v>NO BID</v>
      </c>
      <c r="EX76" s="171"/>
      <c r="EY76" s="89"/>
      <c r="EZ76" s="90" t="str">
        <f t="shared" si="136"/>
        <v/>
      </c>
      <c r="FA76" s="172"/>
      <c r="FB76" s="154" t="str">
        <f t="shared" si="137"/>
        <v>NO BID</v>
      </c>
      <c r="FC76" s="171"/>
      <c r="FD76" s="89"/>
      <c r="FE76" s="90" t="str">
        <f t="shared" si="138"/>
        <v/>
      </c>
      <c r="FF76" s="172"/>
      <c r="FG76" s="154" t="str">
        <f t="shared" si="139"/>
        <v>NO BID</v>
      </c>
      <c r="FH76" s="171"/>
      <c r="FI76" s="89"/>
      <c r="FJ76" s="90" t="str">
        <f t="shared" si="140"/>
        <v/>
      </c>
      <c r="FK76" s="172"/>
      <c r="FL76" s="154" t="str">
        <f t="shared" si="141"/>
        <v>NO BID</v>
      </c>
      <c r="FM76" s="171"/>
      <c r="FN76" s="89"/>
      <c r="FO76" s="90" t="str">
        <f t="shared" si="142"/>
        <v/>
      </c>
      <c r="FP76" s="172"/>
      <c r="FQ76" s="154" t="str">
        <f t="shared" si="143"/>
        <v>NO BID</v>
      </c>
      <c r="FR76" s="174"/>
      <c r="FS76" s="91">
        <v>11.99</v>
      </c>
      <c r="FT76" s="92">
        <f t="shared" si="144"/>
        <v>59.95</v>
      </c>
      <c r="FU76" s="175">
        <f t="shared" si="145"/>
        <v>0</v>
      </c>
      <c r="FV76" s="93" t="str">
        <f t="shared" si="146"/>
        <v/>
      </c>
      <c r="FW76" s="94">
        <f t="shared" si="147"/>
        <v>59.95</v>
      </c>
      <c r="FX76" s="95">
        <f t="shared" si="148"/>
        <v>0</v>
      </c>
      <c r="FY76" s="129" t="str">
        <f t="shared" si="149"/>
        <v>NOT AWARDED</v>
      </c>
      <c r="FZ76" s="130">
        <f t="shared" si="150"/>
        <v>0</v>
      </c>
      <c r="GA76" s="129" t="str">
        <f t="shared" si="151"/>
        <v>VENDOR 09</v>
      </c>
      <c r="GB76" s="176"/>
      <c r="GC76" s="177"/>
      <c r="GD76" s="96"/>
      <c r="GE76" s="97"/>
    </row>
    <row r="77" spans="1:187" ht="30" customHeight="1" thickTop="1" thickBot="1" x14ac:dyDescent="0.4">
      <c r="A77" s="162">
        <v>73</v>
      </c>
      <c r="B77" s="194">
        <v>5</v>
      </c>
      <c r="C77" s="164">
        <v>9781620974018</v>
      </c>
      <c r="D77" s="165" t="s">
        <v>188</v>
      </c>
      <c r="E77" s="165" t="s">
        <v>895</v>
      </c>
      <c r="F77" s="165" t="s">
        <v>1479</v>
      </c>
      <c r="G77" s="166" t="s">
        <v>1414</v>
      </c>
      <c r="H77" s="166" t="s">
        <v>1416</v>
      </c>
      <c r="I77" s="167"/>
      <c r="J77" s="227">
        <f t="shared" si="152"/>
        <v>5</v>
      </c>
      <c r="K77" s="228"/>
      <c r="L77" s="99" t="str">
        <f t="shared" si="78"/>
        <v/>
      </c>
      <c r="M77" s="241"/>
      <c r="N77" s="168"/>
      <c r="O77" s="169" t="str">
        <f t="shared" si="79"/>
        <v>VENDOR 09</v>
      </c>
      <c r="P77" s="149">
        <v>241365</v>
      </c>
      <c r="Q77" s="149">
        <f t="shared" si="80"/>
        <v>0</v>
      </c>
      <c r="R77" s="170" t="str">
        <f t="shared" si="81"/>
        <v xml:space="preserve">, </v>
      </c>
      <c r="S77" s="170" t="str">
        <f t="shared" si="82"/>
        <v>NO BID</v>
      </c>
      <c r="T77" s="87">
        <f t="shared" si="83"/>
        <v>0</v>
      </c>
      <c r="U77" s="88" t="str">
        <f t="shared" si="84"/>
        <v>NOT AWARDED</v>
      </c>
      <c r="V77" s="167"/>
      <c r="W77" s="171"/>
      <c r="X77" s="89"/>
      <c r="Y77" s="90"/>
      <c r="Z77" s="172" t="str">
        <f t="shared" si="85"/>
        <v/>
      </c>
      <c r="AA77" s="154" t="str">
        <f t="shared" si="86"/>
        <v>NO BID</v>
      </c>
      <c r="AB77" s="171"/>
      <c r="AC77" s="89"/>
      <c r="AD77" s="90"/>
      <c r="AE77" s="172" t="str">
        <f t="shared" si="87"/>
        <v/>
      </c>
      <c r="AF77" s="154" t="str">
        <f t="shared" si="88"/>
        <v>NO BID</v>
      </c>
      <c r="AG77" s="171"/>
      <c r="AH77" s="89"/>
      <c r="AI77" s="90"/>
      <c r="AJ77" s="172" t="str">
        <f t="shared" si="89"/>
        <v/>
      </c>
      <c r="AK77" s="154" t="str">
        <f t="shared" si="90"/>
        <v>NO BID</v>
      </c>
      <c r="AL77" s="171"/>
      <c r="AM77" s="89"/>
      <c r="AN77" s="90"/>
      <c r="AO77" s="172" t="str">
        <f t="shared" si="91"/>
        <v/>
      </c>
      <c r="AP77" s="154" t="str">
        <f t="shared" si="92"/>
        <v>NO BID</v>
      </c>
      <c r="AQ77" s="171"/>
      <c r="AR77" s="89"/>
      <c r="AS77" s="90"/>
      <c r="AT77" s="172" t="str">
        <f t="shared" si="93"/>
        <v/>
      </c>
      <c r="AU77" s="154" t="str">
        <f t="shared" si="94"/>
        <v>NO BID</v>
      </c>
      <c r="AV77" s="171"/>
      <c r="AW77" s="89"/>
      <c r="AX77" s="90"/>
      <c r="AY77" s="172" t="str">
        <f t="shared" si="95"/>
        <v/>
      </c>
      <c r="AZ77" s="154" t="str">
        <f t="shared" si="96"/>
        <v>NO BID</v>
      </c>
      <c r="BA77" s="171"/>
      <c r="BB77" s="89"/>
      <c r="BC77" s="90"/>
      <c r="BD77" s="172" t="str">
        <f t="shared" si="97"/>
        <v/>
      </c>
      <c r="BE77" s="154" t="s">
        <v>80</v>
      </c>
      <c r="BF77" s="171"/>
      <c r="BG77" s="89"/>
      <c r="BH77" s="90"/>
      <c r="BI77" s="172" t="str">
        <f t="shared" si="98"/>
        <v/>
      </c>
      <c r="BJ77" s="154" t="str">
        <f t="shared" si="99"/>
        <v>NO BID</v>
      </c>
      <c r="BK77" s="171"/>
      <c r="BL77" s="89"/>
      <c r="BM77" s="90"/>
      <c r="BN77" s="172" t="str">
        <f t="shared" si="100"/>
        <v/>
      </c>
      <c r="BO77" s="154" t="str">
        <f t="shared" si="101"/>
        <v>NO BID</v>
      </c>
      <c r="BP77" s="178"/>
      <c r="BQ77" s="171"/>
      <c r="BR77" s="89"/>
      <c r="BS77" s="90" t="str">
        <f t="shared" si="102"/>
        <v/>
      </c>
      <c r="BT77" s="172"/>
      <c r="BU77" s="154" t="str">
        <f t="shared" si="103"/>
        <v>NO BID</v>
      </c>
      <c r="BV77" s="171"/>
      <c r="BW77" s="89"/>
      <c r="BX77" s="90" t="str">
        <f t="shared" si="104"/>
        <v/>
      </c>
      <c r="BY77" s="172"/>
      <c r="BZ77" s="154" t="str">
        <f t="shared" si="105"/>
        <v>NO BID</v>
      </c>
      <c r="CA77" s="171"/>
      <c r="CB77" s="89"/>
      <c r="CC77" s="90" t="str">
        <f t="shared" si="106"/>
        <v/>
      </c>
      <c r="CD77" s="172"/>
      <c r="CE77" s="154" t="str">
        <f t="shared" si="107"/>
        <v>NO BID</v>
      </c>
      <c r="CF77" s="171"/>
      <c r="CG77" s="89"/>
      <c r="CH77" s="90" t="str">
        <f t="shared" si="108"/>
        <v/>
      </c>
      <c r="CI77" s="172"/>
      <c r="CJ77" s="154" t="str">
        <f t="shared" si="109"/>
        <v>NO BID</v>
      </c>
      <c r="CK77" s="171"/>
      <c r="CL77" s="89"/>
      <c r="CM77" s="90" t="str">
        <f t="shared" si="110"/>
        <v/>
      </c>
      <c r="CN77" s="172"/>
      <c r="CO77" s="154" t="str">
        <f t="shared" si="111"/>
        <v>NO BID</v>
      </c>
      <c r="CP77" s="171"/>
      <c r="CQ77" s="89"/>
      <c r="CR77" s="90" t="str">
        <f t="shared" si="112"/>
        <v/>
      </c>
      <c r="CS77" s="172"/>
      <c r="CT77" s="154" t="str">
        <f t="shared" si="113"/>
        <v>NO BID</v>
      </c>
      <c r="CU77" s="171"/>
      <c r="CV77" s="89"/>
      <c r="CW77" s="90" t="str">
        <f t="shared" si="114"/>
        <v/>
      </c>
      <c r="CX77" s="172"/>
      <c r="CY77" s="154" t="str">
        <f t="shared" si="115"/>
        <v>NO BID</v>
      </c>
      <c r="CZ77" s="171"/>
      <c r="DA77" s="89"/>
      <c r="DB77" s="90" t="str">
        <f t="shared" si="116"/>
        <v/>
      </c>
      <c r="DC77" s="172"/>
      <c r="DD77" s="154" t="str">
        <f t="shared" si="117"/>
        <v>NO BID</v>
      </c>
      <c r="DE77" s="171"/>
      <c r="DF77" s="89"/>
      <c r="DG77" s="90" t="str">
        <f t="shared" si="118"/>
        <v/>
      </c>
      <c r="DH77" s="172"/>
      <c r="DI77" s="154" t="str">
        <f t="shared" si="119"/>
        <v>NO BID</v>
      </c>
      <c r="DJ77" s="171"/>
      <c r="DK77" s="89"/>
      <c r="DL77" s="90" t="str">
        <f t="shared" si="120"/>
        <v/>
      </c>
      <c r="DM77" s="172"/>
      <c r="DN77" s="154" t="str">
        <f t="shared" si="121"/>
        <v>NO BID</v>
      </c>
      <c r="DO77" s="171"/>
      <c r="DP77" s="89"/>
      <c r="DQ77" s="90" t="str">
        <f t="shared" si="122"/>
        <v/>
      </c>
      <c r="DR77" s="172"/>
      <c r="DS77" s="154" t="str">
        <f t="shared" si="123"/>
        <v>NO BID</v>
      </c>
      <c r="DT77" s="171"/>
      <c r="DU77" s="89"/>
      <c r="DV77" s="90" t="str">
        <f t="shared" si="124"/>
        <v/>
      </c>
      <c r="DW77" s="172"/>
      <c r="DX77" s="154" t="str">
        <f t="shared" si="125"/>
        <v>NO BID</v>
      </c>
      <c r="DY77" s="171"/>
      <c r="DZ77" s="89"/>
      <c r="EA77" s="90" t="str">
        <f t="shared" si="126"/>
        <v/>
      </c>
      <c r="EB77" s="172"/>
      <c r="EC77" s="154" t="str">
        <f t="shared" si="127"/>
        <v>NO BID</v>
      </c>
      <c r="ED77" s="171"/>
      <c r="EE77" s="89"/>
      <c r="EF77" s="90" t="str">
        <f t="shared" si="128"/>
        <v/>
      </c>
      <c r="EG77" s="172"/>
      <c r="EH77" s="154" t="str">
        <f t="shared" si="129"/>
        <v>NO BID</v>
      </c>
      <c r="EI77" s="171"/>
      <c r="EJ77" s="89"/>
      <c r="EK77" s="90" t="str">
        <f t="shared" si="130"/>
        <v/>
      </c>
      <c r="EL77" s="172"/>
      <c r="EM77" s="154" t="str">
        <f t="shared" si="131"/>
        <v>NO BID</v>
      </c>
      <c r="EN77" s="171"/>
      <c r="EO77" s="89"/>
      <c r="EP77" s="90" t="str">
        <f t="shared" si="132"/>
        <v/>
      </c>
      <c r="EQ77" s="172"/>
      <c r="ER77" s="154" t="str">
        <f t="shared" si="133"/>
        <v>NO BID</v>
      </c>
      <c r="ES77" s="171"/>
      <c r="ET77" s="89"/>
      <c r="EU77" s="90" t="str">
        <f t="shared" si="134"/>
        <v/>
      </c>
      <c r="EV77" s="172"/>
      <c r="EW77" s="154" t="str">
        <f t="shared" si="135"/>
        <v>NO BID</v>
      </c>
      <c r="EX77" s="171"/>
      <c r="EY77" s="89"/>
      <c r="EZ77" s="90" t="str">
        <f t="shared" si="136"/>
        <v/>
      </c>
      <c r="FA77" s="172"/>
      <c r="FB77" s="154" t="str">
        <f t="shared" si="137"/>
        <v>NO BID</v>
      </c>
      <c r="FC77" s="171"/>
      <c r="FD77" s="89"/>
      <c r="FE77" s="90" t="str">
        <f t="shared" si="138"/>
        <v/>
      </c>
      <c r="FF77" s="172"/>
      <c r="FG77" s="154" t="str">
        <f t="shared" si="139"/>
        <v>NO BID</v>
      </c>
      <c r="FH77" s="171"/>
      <c r="FI77" s="89"/>
      <c r="FJ77" s="90" t="str">
        <f t="shared" si="140"/>
        <v/>
      </c>
      <c r="FK77" s="172"/>
      <c r="FL77" s="154" t="str">
        <f t="shared" si="141"/>
        <v>NO BID</v>
      </c>
      <c r="FM77" s="171"/>
      <c r="FN77" s="89"/>
      <c r="FO77" s="90" t="str">
        <f t="shared" si="142"/>
        <v/>
      </c>
      <c r="FP77" s="172"/>
      <c r="FQ77" s="154" t="str">
        <f t="shared" si="143"/>
        <v>NO BID</v>
      </c>
      <c r="FR77" s="174"/>
      <c r="FS77" s="91">
        <v>11.89</v>
      </c>
      <c r="FT77" s="92">
        <f t="shared" si="144"/>
        <v>59.45</v>
      </c>
      <c r="FU77" s="175">
        <f t="shared" si="145"/>
        <v>0</v>
      </c>
      <c r="FV77" s="93" t="str">
        <f t="shared" si="146"/>
        <v/>
      </c>
      <c r="FW77" s="94">
        <f t="shared" si="147"/>
        <v>59.45</v>
      </c>
      <c r="FX77" s="95">
        <f t="shared" si="148"/>
        <v>0</v>
      </c>
      <c r="FY77" s="129" t="str">
        <f t="shared" si="149"/>
        <v>NOT AWARDED</v>
      </c>
      <c r="FZ77" s="130">
        <f t="shared" si="150"/>
        <v>0</v>
      </c>
      <c r="GA77" s="129" t="str">
        <f t="shared" si="151"/>
        <v>VENDOR 09</v>
      </c>
      <c r="GB77" s="176"/>
      <c r="GC77" s="177"/>
      <c r="GD77" s="96"/>
      <c r="GE77" s="97"/>
    </row>
    <row r="78" spans="1:187" ht="30" customHeight="1" thickTop="1" thickBot="1" x14ac:dyDescent="0.4">
      <c r="A78" s="162">
        <v>74</v>
      </c>
      <c r="B78" s="194">
        <v>2</v>
      </c>
      <c r="C78" s="164">
        <v>9781547603879</v>
      </c>
      <c r="D78" s="165" t="s">
        <v>190</v>
      </c>
      <c r="E78" s="165" t="s">
        <v>897</v>
      </c>
      <c r="F78" s="165" t="s">
        <v>1479</v>
      </c>
      <c r="G78" s="166" t="s">
        <v>1414</v>
      </c>
      <c r="H78" s="166" t="s">
        <v>1416</v>
      </c>
      <c r="I78" s="167"/>
      <c r="J78" s="229">
        <f t="shared" si="152"/>
        <v>2</v>
      </c>
      <c r="K78" s="228"/>
      <c r="L78" s="99" t="str">
        <f t="shared" si="78"/>
        <v/>
      </c>
      <c r="M78" s="241"/>
      <c r="N78" s="179"/>
      <c r="O78" s="169" t="str">
        <f t="shared" si="79"/>
        <v>VENDOR 09</v>
      </c>
      <c r="P78" s="149">
        <v>241365</v>
      </c>
      <c r="Q78" s="149">
        <f t="shared" si="80"/>
        <v>0</v>
      </c>
      <c r="R78" s="170" t="str">
        <f t="shared" si="81"/>
        <v xml:space="preserve">, </v>
      </c>
      <c r="S78" s="170" t="str">
        <f t="shared" si="82"/>
        <v>NO BID</v>
      </c>
      <c r="T78" s="87">
        <f t="shared" si="83"/>
        <v>0</v>
      </c>
      <c r="U78" s="88" t="str">
        <f t="shared" si="84"/>
        <v>NOT AWARDED</v>
      </c>
      <c r="V78" s="167"/>
      <c r="W78" s="171"/>
      <c r="X78" s="89"/>
      <c r="Y78" s="90"/>
      <c r="Z78" s="172" t="str">
        <f t="shared" si="85"/>
        <v/>
      </c>
      <c r="AA78" s="154" t="str">
        <f t="shared" si="86"/>
        <v>NO BID</v>
      </c>
      <c r="AB78" s="171"/>
      <c r="AC78" s="89"/>
      <c r="AD78" s="90"/>
      <c r="AE78" s="172" t="str">
        <f t="shared" si="87"/>
        <v/>
      </c>
      <c r="AF78" s="154" t="str">
        <f t="shared" si="88"/>
        <v>NO BID</v>
      </c>
      <c r="AG78" s="171"/>
      <c r="AH78" s="89"/>
      <c r="AI78" s="90"/>
      <c r="AJ78" s="172" t="str">
        <f t="shared" si="89"/>
        <v/>
      </c>
      <c r="AK78" s="154" t="str">
        <f t="shared" si="90"/>
        <v>NO BID</v>
      </c>
      <c r="AL78" s="171"/>
      <c r="AM78" s="89"/>
      <c r="AN78" s="90"/>
      <c r="AO78" s="172" t="str">
        <f t="shared" si="91"/>
        <v/>
      </c>
      <c r="AP78" s="154" t="str">
        <f t="shared" si="92"/>
        <v>NO BID</v>
      </c>
      <c r="AQ78" s="171"/>
      <c r="AR78" s="89"/>
      <c r="AS78" s="90"/>
      <c r="AT78" s="172" t="str">
        <f t="shared" si="93"/>
        <v/>
      </c>
      <c r="AU78" s="154" t="str">
        <f t="shared" si="94"/>
        <v>NO BID</v>
      </c>
      <c r="AV78" s="171"/>
      <c r="AW78" s="89"/>
      <c r="AX78" s="90"/>
      <c r="AY78" s="172" t="str">
        <f t="shared" si="95"/>
        <v/>
      </c>
      <c r="AZ78" s="154" t="str">
        <f t="shared" si="96"/>
        <v>NO BID</v>
      </c>
      <c r="BA78" s="171"/>
      <c r="BB78" s="89"/>
      <c r="BC78" s="90"/>
      <c r="BD78" s="172" t="str">
        <f t="shared" si="97"/>
        <v/>
      </c>
      <c r="BE78" s="154" t="s">
        <v>81</v>
      </c>
      <c r="BF78" s="171"/>
      <c r="BG78" s="89"/>
      <c r="BH78" s="90"/>
      <c r="BI78" s="172" t="str">
        <f t="shared" si="98"/>
        <v/>
      </c>
      <c r="BJ78" s="154" t="str">
        <f t="shared" si="99"/>
        <v>NO BID</v>
      </c>
      <c r="BK78" s="171"/>
      <c r="BL78" s="89"/>
      <c r="BM78" s="90"/>
      <c r="BN78" s="172" t="str">
        <f t="shared" si="100"/>
        <v/>
      </c>
      <c r="BO78" s="154" t="str">
        <f t="shared" si="101"/>
        <v>NO BID</v>
      </c>
      <c r="BP78" s="173"/>
      <c r="BQ78" s="171"/>
      <c r="BR78" s="89"/>
      <c r="BS78" s="90" t="str">
        <f t="shared" si="102"/>
        <v/>
      </c>
      <c r="BT78" s="172"/>
      <c r="BU78" s="154" t="str">
        <f t="shared" si="103"/>
        <v>NO BID</v>
      </c>
      <c r="BV78" s="171"/>
      <c r="BW78" s="89"/>
      <c r="BX78" s="90" t="str">
        <f t="shared" si="104"/>
        <v/>
      </c>
      <c r="BY78" s="172"/>
      <c r="BZ78" s="154" t="str">
        <f t="shared" si="105"/>
        <v>NO BID</v>
      </c>
      <c r="CA78" s="171"/>
      <c r="CB78" s="89"/>
      <c r="CC78" s="90" t="str">
        <f t="shared" si="106"/>
        <v/>
      </c>
      <c r="CD78" s="172"/>
      <c r="CE78" s="154" t="str">
        <f t="shared" si="107"/>
        <v>NO BID</v>
      </c>
      <c r="CF78" s="171"/>
      <c r="CG78" s="89"/>
      <c r="CH78" s="90" t="str">
        <f t="shared" si="108"/>
        <v/>
      </c>
      <c r="CI78" s="172"/>
      <c r="CJ78" s="154" t="str">
        <f t="shared" si="109"/>
        <v>NO BID</v>
      </c>
      <c r="CK78" s="171"/>
      <c r="CL78" s="89"/>
      <c r="CM78" s="90" t="str">
        <f t="shared" si="110"/>
        <v/>
      </c>
      <c r="CN78" s="172"/>
      <c r="CO78" s="154" t="str">
        <f t="shared" si="111"/>
        <v>NO BID</v>
      </c>
      <c r="CP78" s="171"/>
      <c r="CQ78" s="89"/>
      <c r="CR78" s="90" t="str">
        <f t="shared" si="112"/>
        <v/>
      </c>
      <c r="CS78" s="172"/>
      <c r="CT78" s="154" t="str">
        <f t="shared" si="113"/>
        <v>NO BID</v>
      </c>
      <c r="CU78" s="171"/>
      <c r="CV78" s="89"/>
      <c r="CW78" s="90" t="str">
        <f t="shared" si="114"/>
        <v/>
      </c>
      <c r="CX78" s="172"/>
      <c r="CY78" s="154" t="str">
        <f t="shared" si="115"/>
        <v>NO BID</v>
      </c>
      <c r="CZ78" s="171"/>
      <c r="DA78" s="89"/>
      <c r="DB78" s="90" t="str">
        <f t="shared" si="116"/>
        <v/>
      </c>
      <c r="DC78" s="172"/>
      <c r="DD78" s="154" t="str">
        <f t="shared" si="117"/>
        <v>NO BID</v>
      </c>
      <c r="DE78" s="171"/>
      <c r="DF78" s="89"/>
      <c r="DG78" s="90" t="str">
        <f t="shared" si="118"/>
        <v/>
      </c>
      <c r="DH78" s="172"/>
      <c r="DI78" s="154" t="str">
        <f t="shared" si="119"/>
        <v>NO BID</v>
      </c>
      <c r="DJ78" s="171"/>
      <c r="DK78" s="89"/>
      <c r="DL78" s="90" t="str">
        <f t="shared" si="120"/>
        <v/>
      </c>
      <c r="DM78" s="172"/>
      <c r="DN78" s="154" t="str">
        <f t="shared" si="121"/>
        <v>NO BID</v>
      </c>
      <c r="DO78" s="171"/>
      <c r="DP78" s="89"/>
      <c r="DQ78" s="90" t="str">
        <f t="shared" si="122"/>
        <v/>
      </c>
      <c r="DR78" s="172"/>
      <c r="DS78" s="154" t="str">
        <f t="shared" si="123"/>
        <v>NO BID</v>
      </c>
      <c r="DT78" s="171"/>
      <c r="DU78" s="89"/>
      <c r="DV78" s="90" t="str">
        <f t="shared" si="124"/>
        <v/>
      </c>
      <c r="DW78" s="172"/>
      <c r="DX78" s="154" t="str">
        <f t="shared" si="125"/>
        <v>NO BID</v>
      </c>
      <c r="DY78" s="171"/>
      <c r="DZ78" s="89"/>
      <c r="EA78" s="90" t="str">
        <f t="shared" si="126"/>
        <v/>
      </c>
      <c r="EB78" s="172"/>
      <c r="EC78" s="154" t="str">
        <f t="shared" si="127"/>
        <v>NO BID</v>
      </c>
      <c r="ED78" s="171"/>
      <c r="EE78" s="89"/>
      <c r="EF78" s="90" t="str">
        <f t="shared" si="128"/>
        <v/>
      </c>
      <c r="EG78" s="172"/>
      <c r="EH78" s="154" t="str">
        <f t="shared" si="129"/>
        <v>NO BID</v>
      </c>
      <c r="EI78" s="171"/>
      <c r="EJ78" s="89"/>
      <c r="EK78" s="90" t="str">
        <f t="shared" si="130"/>
        <v/>
      </c>
      <c r="EL78" s="172"/>
      <c r="EM78" s="154" t="str">
        <f t="shared" si="131"/>
        <v>NO BID</v>
      </c>
      <c r="EN78" s="171"/>
      <c r="EO78" s="89"/>
      <c r="EP78" s="90" t="str">
        <f t="shared" si="132"/>
        <v/>
      </c>
      <c r="EQ78" s="172"/>
      <c r="ER78" s="154" t="str">
        <f t="shared" si="133"/>
        <v>NO BID</v>
      </c>
      <c r="ES78" s="171"/>
      <c r="ET78" s="89"/>
      <c r="EU78" s="90" t="str">
        <f t="shared" si="134"/>
        <v/>
      </c>
      <c r="EV78" s="172"/>
      <c r="EW78" s="154" t="str">
        <f t="shared" si="135"/>
        <v>NO BID</v>
      </c>
      <c r="EX78" s="171"/>
      <c r="EY78" s="89"/>
      <c r="EZ78" s="90" t="str">
        <f t="shared" si="136"/>
        <v/>
      </c>
      <c r="FA78" s="172"/>
      <c r="FB78" s="154" t="str">
        <f t="shared" si="137"/>
        <v>NO BID</v>
      </c>
      <c r="FC78" s="171"/>
      <c r="FD78" s="89"/>
      <c r="FE78" s="90" t="str">
        <f t="shared" si="138"/>
        <v/>
      </c>
      <c r="FF78" s="172"/>
      <c r="FG78" s="154" t="str">
        <f t="shared" si="139"/>
        <v>NO BID</v>
      </c>
      <c r="FH78" s="171"/>
      <c r="FI78" s="89"/>
      <c r="FJ78" s="90" t="str">
        <f t="shared" si="140"/>
        <v/>
      </c>
      <c r="FK78" s="172"/>
      <c r="FL78" s="154" t="str">
        <f t="shared" si="141"/>
        <v>NO BID</v>
      </c>
      <c r="FM78" s="171"/>
      <c r="FN78" s="89"/>
      <c r="FO78" s="90" t="str">
        <f t="shared" si="142"/>
        <v/>
      </c>
      <c r="FP78" s="172"/>
      <c r="FQ78" s="154" t="str">
        <f t="shared" si="143"/>
        <v>NO BID</v>
      </c>
      <c r="FR78" s="167"/>
      <c r="FS78" s="91">
        <v>11.59</v>
      </c>
      <c r="FT78" s="92">
        <f t="shared" si="144"/>
        <v>23.18</v>
      </c>
      <c r="FU78" s="175">
        <f t="shared" si="145"/>
        <v>0</v>
      </c>
      <c r="FV78" s="93" t="str">
        <f t="shared" si="146"/>
        <v/>
      </c>
      <c r="FW78" s="94">
        <f t="shared" si="147"/>
        <v>23.18</v>
      </c>
      <c r="FX78" s="95">
        <f t="shared" si="148"/>
        <v>0</v>
      </c>
      <c r="FY78" s="129" t="str">
        <f t="shared" si="149"/>
        <v>NOT AWARDED</v>
      </c>
      <c r="FZ78" s="130">
        <f t="shared" si="150"/>
        <v>0</v>
      </c>
      <c r="GA78" s="129" t="str">
        <f t="shared" si="151"/>
        <v>VENDOR 09</v>
      </c>
      <c r="GB78" s="176"/>
      <c r="GC78" s="177"/>
      <c r="GD78" s="96"/>
      <c r="GE78" s="97"/>
    </row>
    <row r="79" spans="1:187" ht="30" customHeight="1" thickTop="1" thickBot="1" x14ac:dyDescent="0.4">
      <c r="A79" s="162">
        <v>75</v>
      </c>
      <c r="B79" s="180">
        <v>5</v>
      </c>
      <c r="C79" s="181">
        <v>9781616208974</v>
      </c>
      <c r="D79" s="182" t="s">
        <v>766</v>
      </c>
      <c r="E79" s="182" t="s">
        <v>1394</v>
      </c>
      <c r="F79" s="182" t="s">
        <v>1479</v>
      </c>
      <c r="G79" s="183" t="s">
        <v>1414</v>
      </c>
      <c r="H79" s="183" t="s">
        <v>1419</v>
      </c>
      <c r="I79" s="167"/>
      <c r="J79" s="230">
        <f t="shared" si="152"/>
        <v>5</v>
      </c>
      <c r="K79" s="231"/>
      <c r="L79" s="99" t="str">
        <f t="shared" si="78"/>
        <v/>
      </c>
      <c r="M79" s="242"/>
      <c r="N79" s="179"/>
      <c r="O79" s="184" t="str">
        <f t="shared" si="79"/>
        <v>VENDOR 09</v>
      </c>
      <c r="P79" s="149">
        <v>241364</v>
      </c>
      <c r="Q79" s="149">
        <f t="shared" si="80"/>
        <v>0</v>
      </c>
      <c r="R79" s="185" t="str">
        <f t="shared" si="81"/>
        <v xml:space="preserve">, </v>
      </c>
      <c r="S79" s="185" t="str">
        <f t="shared" si="82"/>
        <v>NO BID</v>
      </c>
      <c r="T79" s="111">
        <f t="shared" si="83"/>
        <v>0</v>
      </c>
      <c r="U79" s="112" t="str">
        <f t="shared" si="84"/>
        <v>NOT AWARDED</v>
      </c>
      <c r="V79" s="186"/>
      <c r="W79" s="187"/>
      <c r="X79" s="113"/>
      <c r="Y79" s="114"/>
      <c r="Z79" s="188" t="str">
        <f t="shared" si="85"/>
        <v/>
      </c>
      <c r="AA79" s="154" t="str">
        <f t="shared" si="86"/>
        <v>NO BID</v>
      </c>
      <c r="AB79" s="187"/>
      <c r="AC79" s="113"/>
      <c r="AD79" s="114"/>
      <c r="AE79" s="188" t="str">
        <f t="shared" si="87"/>
        <v/>
      </c>
      <c r="AF79" s="154" t="str">
        <f t="shared" si="88"/>
        <v>NO BID</v>
      </c>
      <c r="AG79" s="187"/>
      <c r="AH79" s="113"/>
      <c r="AI79" s="114"/>
      <c r="AJ79" s="188" t="str">
        <f t="shared" si="89"/>
        <v/>
      </c>
      <c r="AK79" s="154" t="str">
        <f t="shared" si="90"/>
        <v>NO BID</v>
      </c>
      <c r="AL79" s="187"/>
      <c r="AM79" s="113"/>
      <c r="AN79" s="114"/>
      <c r="AO79" s="188" t="str">
        <f t="shared" si="91"/>
        <v/>
      </c>
      <c r="AP79" s="154" t="str">
        <f t="shared" si="92"/>
        <v>NO BID</v>
      </c>
      <c r="AQ79" s="187"/>
      <c r="AR79" s="113"/>
      <c r="AS79" s="114"/>
      <c r="AT79" s="188" t="str">
        <f t="shared" si="93"/>
        <v/>
      </c>
      <c r="AU79" s="154" t="str">
        <f t="shared" si="94"/>
        <v>NO BID</v>
      </c>
      <c r="AV79" s="187"/>
      <c r="AW79" s="113"/>
      <c r="AX79" s="114"/>
      <c r="AY79" s="188" t="str">
        <f t="shared" si="95"/>
        <v/>
      </c>
      <c r="AZ79" s="154" t="str">
        <f t="shared" si="96"/>
        <v>NO BID</v>
      </c>
      <c r="BA79" s="187"/>
      <c r="BB79" s="113"/>
      <c r="BC79" s="114"/>
      <c r="BD79" s="188" t="str">
        <f t="shared" si="97"/>
        <v/>
      </c>
      <c r="BE79" s="189" t="s">
        <v>75</v>
      </c>
      <c r="BF79" s="187"/>
      <c r="BG79" s="113"/>
      <c r="BH79" s="114"/>
      <c r="BI79" s="188" t="str">
        <f t="shared" si="98"/>
        <v/>
      </c>
      <c r="BJ79" s="189" t="str">
        <f t="shared" si="99"/>
        <v>NO BID</v>
      </c>
      <c r="BK79" s="187"/>
      <c r="BL79" s="113"/>
      <c r="BM79" s="114"/>
      <c r="BN79" s="188" t="str">
        <f t="shared" si="100"/>
        <v/>
      </c>
      <c r="BO79" s="154" t="str">
        <f t="shared" si="101"/>
        <v>NO BID</v>
      </c>
      <c r="BP79" s="190"/>
      <c r="BQ79" s="187"/>
      <c r="BR79" s="113"/>
      <c r="BS79" s="114" t="str">
        <f t="shared" si="102"/>
        <v/>
      </c>
      <c r="BT79" s="188"/>
      <c r="BU79" s="189" t="str">
        <f t="shared" si="103"/>
        <v>NO BID</v>
      </c>
      <c r="BV79" s="187"/>
      <c r="BW79" s="113"/>
      <c r="BX79" s="114" t="str">
        <f t="shared" si="104"/>
        <v/>
      </c>
      <c r="BY79" s="188"/>
      <c r="BZ79" s="189" t="str">
        <f t="shared" si="105"/>
        <v>NO BID</v>
      </c>
      <c r="CA79" s="187"/>
      <c r="CB79" s="113"/>
      <c r="CC79" s="114" t="str">
        <f t="shared" si="106"/>
        <v/>
      </c>
      <c r="CD79" s="188"/>
      <c r="CE79" s="189" t="str">
        <f t="shared" si="107"/>
        <v>NO BID</v>
      </c>
      <c r="CF79" s="187"/>
      <c r="CG79" s="113"/>
      <c r="CH79" s="114" t="str">
        <f t="shared" si="108"/>
        <v/>
      </c>
      <c r="CI79" s="188"/>
      <c r="CJ79" s="189" t="str">
        <f t="shared" si="109"/>
        <v>NO BID</v>
      </c>
      <c r="CK79" s="187"/>
      <c r="CL79" s="113"/>
      <c r="CM79" s="114" t="str">
        <f t="shared" si="110"/>
        <v/>
      </c>
      <c r="CN79" s="188"/>
      <c r="CO79" s="189" t="str">
        <f t="shared" si="111"/>
        <v>NO BID</v>
      </c>
      <c r="CP79" s="187"/>
      <c r="CQ79" s="113"/>
      <c r="CR79" s="114" t="str">
        <f t="shared" si="112"/>
        <v/>
      </c>
      <c r="CS79" s="188"/>
      <c r="CT79" s="189" t="str">
        <f t="shared" si="113"/>
        <v>NO BID</v>
      </c>
      <c r="CU79" s="187"/>
      <c r="CV79" s="113"/>
      <c r="CW79" s="114" t="str">
        <f t="shared" si="114"/>
        <v/>
      </c>
      <c r="CX79" s="188"/>
      <c r="CY79" s="189" t="str">
        <f t="shared" si="115"/>
        <v>NO BID</v>
      </c>
      <c r="CZ79" s="187"/>
      <c r="DA79" s="113"/>
      <c r="DB79" s="114" t="str">
        <f t="shared" si="116"/>
        <v/>
      </c>
      <c r="DC79" s="188"/>
      <c r="DD79" s="189" t="str">
        <f t="shared" si="117"/>
        <v>NO BID</v>
      </c>
      <c r="DE79" s="187"/>
      <c r="DF79" s="113"/>
      <c r="DG79" s="114" t="str">
        <f t="shared" si="118"/>
        <v/>
      </c>
      <c r="DH79" s="188"/>
      <c r="DI79" s="189" t="str">
        <f t="shared" si="119"/>
        <v>NO BID</v>
      </c>
      <c r="DJ79" s="187"/>
      <c r="DK79" s="113"/>
      <c r="DL79" s="114" t="str">
        <f t="shared" si="120"/>
        <v/>
      </c>
      <c r="DM79" s="188"/>
      <c r="DN79" s="189" t="str">
        <f t="shared" si="121"/>
        <v>NO BID</v>
      </c>
      <c r="DO79" s="187"/>
      <c r="DP79" s="113"/>
      <c r="DQ79" s="114" t="str">
        <f t="shared" si="122"/>
        <v/>
      </c>
      <c r="DR79" s="188"/>
      <c r="DS79" s="189" t="str">
        <f t="shared" si="123"/>
        <v>NO BID</v>
      </c>
      <c r="DT79" s="187"/>
      <c r="DU79" s="113"/>
      <c r="DV79" s="114" t="str">
        <f t="shared" si="124"/>
        <v/>
      </c>
      <c r="DW79" s="188"/>
      <c r="DX79" s="189" t="str">
        <f t="shared" si="125"/>
        <v>NO BID</v>
      </c>
      <c r="DY79" s="187"/>
      <c r="DZ79" s="113"/>
      <c r="EA79" s="114" t="str">
        <f t="shared" si="126"/>
        <v/>
      </c>
      <c r="EB79" s="188"/>
      <c r="EC79" s="189" t="str">
        <f t="shared" si="127"/>
        <v>NO BID</v>
      </c>
      <c r="ED79" s="187"/>
      <c r="EE79" s="113"/>
      <c r="EF79" s="114" t="str">
        <f t="shared" si="128"/>
        <v/>
      </c>
      <c r="EG79" s="188"/>
      <c r="EH79" s="189" t="str">
        <f t="shared" si="129"/>
        <v>NO BID</v>
      </c>
      <c r="EI79" s="187"/>
      <c r="EJ79" s="113"/>
      <c r="EK79" s="114" t="str">
        <f t="shared" si="130"/>
        <v/>
      </c>
      <c r="EL79" s="188"/>
      <c r="EM79" s="189" t="str">
        <f t="shared" si="131"/>
        <v>NO BID</v>
      </c>
      <c r="EN79" s="187"/>
      <c r="EO79" s="113"/>
      <c r="EP79" s="114" t="str">
        <f t="shared" si="132"/>
        <v/>
      </c>
      <c r="EQ79" s="188"/>
      <c r="ER79" s="189" t="str">
        <f t="shared" si="133"/>
        <v>NO BID</v>
      </c>
      <c r="ES79" s="187"/>
      <c r="ET79" s="113"/>
      <c r="EU79" s="114" t="str">
        <f t="shared" si="134"/>
        <v/>
      </c>
      <c r="EV79" s="188"/>
      <c r="EW79" s="189" t="str">
        <f t="shared" si="135"/>
        <v>NO BID</v>
      </c>
      <c r="EX79" s="187"/>
      <c r="EY79" s="113"/>
      <c r="EZ79" s="114" t="str">
        <f t="shared" si="136"/>
        <v/>
      </c>
      <c r="FA79" s="188"/>
      <c r="FB79" s="189" t="str">
        <f t="shared" si="137"/>
        <v>NO BID</v>
      </c>
      <c r="FC79" s="187"/>
      <c r="FD79" s="113"/>
      <c r="FE79" s="114" t="str">
        <f t="shared" si="138"/>
        <v/>
      </c>
      <c r="FF79" s="188"/>
      <c r="FG79" s="189" t="str">
        <f t="shared" si="139"/>
        <v>NO BID</v>
      </c>
      <c r="FH79" s="187"/>
      <c r="FI79" s="113"/>
      <c r="FJ79" s="114" t="str">
        <f t="shared" si="140"/>
        <v/>
      </c>
      <c r="FK79" s="188"/>
      <c r="FL79" s="189" t="str">
        <f t="shared" si="141"/>
        <v>NO BID</v>
      </c>
      <c r="FM79" s="187"/>
      <c r="FN79" s="113"/>
      <c r="FO79" s="114" t="str">
        <f t="shared" si="142"/>
        <v/>
      </c>
      <c r="FP79" s="188"/>
      <c r="FQ79" s="189" t="str">
        <f t="shared" si="143"/>
        <v>NO BID</v>
      </c>
      <c r="FR79" s="191"/>
      <c r="FS79" s="91">
        <v>18.989999999999998</v>
      </c>
      <c r="FT79" s="92">
        <f t="shared" si="144"/>
        <v>94.949999999999989</v>
      </c>
      <c r="FU79" s="175">
        <f t="shared" si="145"/>
        <v>0</v>
      </c>
      <c r="FV79" s="93" t="str">
        <f t="shared" si="146"/>
        <v/>
      </c>
      <c r="FW79" s="94">
        <f t="shared" si="147"/>
        <v>94.949999999999989</v>
      </c>
      <c r="FX79" s="95">
        <f t="shared" si="148"/>
        <v>0</v>
      </c>
      <c r="FY79" s="129" t="str">
        <f t="shared" si="149"/>
        <v>NOT AWARDED</v>
      </c>
      <c r="FZ79" s="130">
        <f t="shared" si="150"/>
        <v>0</v>
      </c>
      <c r="GA79" s="129" t="str">
        <f t="shared" si="151"/>
        <v>VENDOR 09</v>
      </c>
      <c r="GB79" s="176"/>
      <c r="GC79" s="177"/>
      <c r="GD79" s="96"/>
      <c r="GE79" s="97"/>
    </row>
    <row r="80" spans="1:187" ht="30" customHeight="1" thickTop="1" thickBot="1" x14ac:dyDescent="0.4">
      <c r="A80" s="141">
        <v>76</v>
      </c>
      <c r="B80" s="192">
        <v>5</v>
      </c>
      <c r="C80" s="181">
        <v>9781684059591</v>
      </c>
      <c r="D80" s="182" t="s">
        <v>191</v>
      </c>
      <c r="E80" s="182" t="s">
        <v>898</v>
      </c>
      <c r="F80" s="182" t="s">
        <v>1480</v>
      </c>
      <c r="G80" s="183" t="s">
        <v>1414</v>
      </c>
      <c r="H80" s="183" t="s">
        <v>1435</v>
      </c>
      <c r="I80" s="167"/>
      <c r="J80" s="230">
        <f t="shared" si="152"/>
        <v>5</v>
      </c>
      <c r="K80" s="231"/>
      <c r="L80" s="99" t="str">
        <f t="shared" si="78"/>
        <v/>
      </c>
      <c r="M80" s="242"/>
      <c r="N80" s="168"/>
      <c r="O80" s="184" t="str">
        <f t="shared" si="79"/>
        <v>VENDOR 09</v>
      </c>
      <c r="P80" s="149">
        <v>241362</v>
      </c>
      <c r="Q80" s="149">
        <f t="shared" si="80"/>
        <v>0</v>
      </c>
      <c r="R80" s="185" t="str">
        <f t="shared" si="81"/>
        <v xml:space="preserve">, </v>
      </c>
      <c r="S80" s="185" t="str">
        <f t="shared" si="82"/>
        <v>NO BID</v>
      </c>
      <c r="T80" s="111">
        <f t="shared" si="83"/>
        <v>0</v>
      </c>
      <c r="U80" s="112" t="str">
        <f t="shared" si="84"/>
        <v>NOT AWARDED</v>
      </c>
      <c r="V80" s="167"/>
      <c r="W80" s="187"/>
      <c r="X80" s="113"/>
      <c r="Y80" s="114"/>
      <c r="Z80" s="188" t="str">
        <f t="shared" si="85"/>
        <v/>
      </c>
      <c r="AA80" s="154" t="str">
        <f t="shared" si="86"/>
        <v>NO BID</v>
      </c>
      <c r="AB80" s="187"/>
      <c r="AC80" s="113"/>
      <c r="AD80" s="114"/>
      <c r="AE80" s="188" t="str">
        <f t="shared" si="87"/>
        <v/>
      </c>
      <c r="AF80" s="154" t="str">
        <f t="shared" si="88"/>
        <v>NO BID</v>
      </c>
      <c r="AG80" s="187"/>
      <c r="AH80" s="113"/>
      <c r="AI80" s="114"/>
      <c r="AJ80" s="188" t="str">
        <f t="shared" si="89"/>
        <v/>
      </c>
      <c r="AK80" s="154" t="str">
        <f t="shared" si="90"/>
        <v>NO BID</v>
      </c>
      <c r="AL80" s="187"/>
      <c r="AM80" s="113"/>
      <c r="AN80" s="114"/>
      <c r="AO80" s="188" t="str">
        <f t="shared" si="91"/>
        <v/>
      </c>
      <c r="AP80" s="154" t="str">
        <f t="shared" si="92"/>
        <v>NO BID</v>
      </c>
      <c r="AQ80" s="187"/>
      <c r="AR80" s="113"/>
      <c r="AS80" s="114"/>
      <c r="AT80" s="188" t="str">
        <f t="shared" si="93"/>
        <v/>
      </c>
      <c r="AU80" s="154" t="str">
        <f t="shared" si="94"/>
        <v>NO BID</v>
      </c>
      <c r="AV80" s="187"/>
      <c r="AW80" s="113"/>
      <c r="AX80" s="114"/>
      <c r="AY80" s="188" t="str">
        <f t="shared" si="95"/>
        <v/>
      </c>
      <c r="AZ80" s="154" t="str">
        <f t="shared" si="96"/>
        <v>NO BID</v>
      </c>
      <c r="BA80" s="187"/>
      <c r="BB80" s="113"/>
      <c r="BC80" s="114"/>
      <c r="BD80" s="188" t="str">
        <f t="shared" si="97"/>
        <v/>
      </c>
      <c r="BE80" s="189" t="str">
        <f>IF($B80=0,"",IF(ISNUMBER(BB80),"","NO BID"))</f>
        <v>NO BID</v>
      </c>
      <c r="BF80" s="187"/>
      <c r="BG80" s="113"/>
      <c r="BH80" s="114"/>
      <c r="BI80" s="188" t="str">
        <f t="shared" si="98"/>
        <v/>
      </c>
      <c r="BJ80" s="189" t="str">
        <f t="shared" si="99"/>
        <v>NO BID</v>
      </c>
      <c r="BK80" s="187"/>
      <c r="BL80" s="113"/>
      <c r="BM80" s="114"/>
      <c r="BN80" s="188" t="str">
        <f t="shared" si="100"/>
        <v/>
      </c>
      <c r="BO80" s="154" t="str">
        <f t="shared" si="101"/>
        <v>NO BID</v>
      </c>
      <c r="BP80" s="193"/>
      <c r="BQ80" s="187"/>
      <c r="BR80" s="113"/>
      <c r="BS80" s="114" t="str">
        <f t="shared" si="102"/>
        <v/>
      </c>
      <c r="BT80" s="188"/>
      <c r="BU80" s="189" t="str">
        <f t="shared" si="103"/>
        <v>NO BID</v>
      </c>
      <c r="BV80" s="187"/>
      <c r="BW80" s="113"/>
      <c r="BX80" s="114" t="str">
        <f t="shared" si="104"/>
        <v/>
      </c>
      <c r="BY80" s="188"/>
      <c r="BZ80" s="189" t="str">
        <f t="shared" si="105"/>
        <v>NO BID</v>
      </c>
      <c r="CA80" s="187"/>
      <c r="CB80" s="113"/>
      <c r="CC80" s="114" t="str">
        <f t="shared" si="106"/>
        <v/>
      </c>
      <c r="CD80" s="188"/>
      <c r="CE80" s="189" t="str">
        <f t="shared" si="107"/>
        <v>NO BID</v>
      </c>
      <c r="CF80" s="187"/>
      <c r="CG80" s="113"/>
      <c r="CH80" s="114" t="str">
        <f t="shared" si="108"/>
        <v/>
      </c>
      <c r="CI80" s="188"/>
      <c r="CJ80" s="189" t="str">
        <f t="shared" si="109"/>
        <v>NO BID</v>
      </c>
      <c r="CK80" s="187"/>
      <c r="CL80" s="113"/>
      <c r="CM80" s="114" t="str">
        <f t="shared" si="110"/>
        <v/>
      </c>
      <c r="CN80" s="188"/>
      <c r="CO80" s="189" t="str">
        <f t="shared" si="111"/>
        <v>NO BID</v>
      </c>
      <c r="CP80" s="187"/>
      <c r="CQ80" s="113"/>
      <c r="CR80" s="114" t="str">
        <f t="shared" si="112"/>
        <v/>
      </c>
      <c r="CS80" s="188"/>
      <c r="CT80" s="189" t="str">
        <f t="shared" si="113"/>
        <v>NO BID</v>
      </c>
      <c r="CU80" s="187"/>
      <c r="CV80" s="113"/>
      <c r="CW80" s="114" t="str">
        <f t="shared" si="114"/>
        <v/>
      </c>
      <c r="CX80" s="188"/>
      <c r="CY80" s="189" t="str">
        <f t="shared" si="115"/>
        <v>NO BID</v>
      </c>
      <c r="CZ80" s="187"/>
      <c r="DA80" s="113"/>
      <c r="DB80" s="114" t="str">
        <f t="shared" si="116"/>
        <v/>
      </c>
      <c r="DC80" s="188"/>
      <c r="DD80" s="189" t="str">
        <f t="shared" si="117"/>
        <v>NO BID</v>
      </c>
      <c r="DE80" s="187"/>
      <c r="DF80" s="113"/>
      <c r="DG80" s="114" t="str">
        <f t="shared" si="118"/>
        <v/>
      </c>
      <c r="DH80" s="188"/>
      <c r="DI80" s="189" t="str">
        <f t="shared" si="119"/>
        <v>NO BID</v>
      </c>
      <c r="DJ80" s="187"/>
      <c r="DK80" s="113"/>
      <c r="DL80" s="114" t="str">
        <f t="shared" si="120"/>
        <v/>
      </c>
      <c r="DM80" s="188"/>
      <c r="DN80" s="189" t="str">
        <f t="shared" si="121"/>
        <v>NO BID</v>
      </c>
      <c r="DO80" s="187"/>
      <c r="DP80" s="113"/>
      <c r="DQ80" s="114" t="str">
        <f t="shared" si="122"/>
        <v/>
      </c>
      <c r="DR80" s="188"/>
      <c r="DS80" s="189" t="str">
        <f t="shared" si="123"/>
        <v>NO BID</v>
      </c>
      <c r="DT80" s="187"/>
      <c r="DU80" s="113"/>
      <c r="DV80" s="114" t="str">
        <f t="shared" si="124"/>
        <v/>
      </c>
      <c r="DW80" s="188"/>
      <c r="DX80" s="189" t="str">
        <f t="shared" si="125"/>
        <v>NO BID</v>
      </c>
      <c r="DY80" s="187"/>
      <c r="DZ80" s="113"/>
      <c r="EA80" s="114" t="str">
        <f t="shared" si="126"/>
        <v/>
      </c>
      <c r="EB80" s="188"/>
      <c r="EC80" s="189" t="str">
        <f t="shared" si="127"/>
        <v>NO BID</v>
      </c>
      <c r="ED80" s="187"/>
      <c r="EE80" s="113"/>
      <c r="EF80" s="114" t="str">
        <f t="shared" si="128"/>
        <v/>
      </c>
      <c r="EG80" s="188"/>
      <c r="EH80" s="189" t="str">
        <f t="shared" si="129"/>
        <v>NO BID</v>
      </c>
      <c r="EI80" s="187"/>
      <c r="EJ80" s="113"/>
      <c r="EK80" s="114" t="str">
        <f t="shared" si="130"/>
        <v/>
      </c>
      <c r="EL80" s="188"/>
      <c r="EM80" s="189" t="str">
        <f t="shared" si="131"/>
        <v>NO BID</v>
      </c>
      <c r="EN80" s="187"/>
      <c r="EO80" s="113"/>
      <c r="EP80" s="114" t="str">
        <f t="shared" si="132"/>
        <v/>
      </c>
      <c r="EQ80" s="188"/>
      <c r="ER80" s="189" t="str">
        <f t="shared" si="133"/>
        <v>NO BID</v>
      </c>
      <c r="ES80" s="187"/>
      <c r="ET80" s="113"/>
      <c r="EU80" s="114" t="str">
        <f t="shared" si="134"/>
        <v/>
      </c>
      <c r="EV80" s="188"/>
      <c r="EW80" s="189" t="str">
        <f t="shared" si="135"/>
        <v>NO BID</v>
      </c>
      <c r="EX80" s="187"/>
      <c r="EY80" s="113"/>
      <c r="EZ80" s="114" t="str">
        <f t="shared" si="136"/>
        <v/>
      </c>
      <c r="FA80" s="188"/>
      <c r="FB80" s="189" t="str">
        <f t="shared" si="137"/>
        <v>NO BID</v>
      </c>
      <c r="FC80" s="187"/>
      <c r="FD80" s="113"/>
      <c r="FE80" s="114" t="str">
        <f t="shared" si="138"/>
        <v/>
      </c>
      <c r="FF80" s="188"/>
      <c r="FG80" s="189" t="str">
        <f t="shared" si="139"/>
        <v>NO BID</v>
      </c>
      <c r="FH80" s="187"/>
      <c r="FI80" s="113"/>
      <c r="FJ80" s="114" t="str">
        <f t="shared" si="140"/>
        <v/>
      </c>
      <c r="FK80" s="188"/>
      <c r="FL80" s="189" t="str">
        <f t="shared" si="141"/>
        <v>NO BID</v>
      </c>
      <c r="FM80" s="187"/>
      <c r="FN80" s="113"/>
      <c r="FO80" s="114" t="str">
        <f t="shared" si="142"/>
        <v/>
      </c>
      <c r="FP80" s="188"/>
      <c r="FQ80" s="189" t="str">
        <f t="shared" si="143"/>
        <v>NO BID</v>
      </c>
      <c r="FR80" s="174"/>
      <c r="FS80" s="115">
        <v>10.99</v>
      </c>
      <c r="FT80" s="116">
        <f t="shared" si="144"/>
        <v>54.95</v>
      </c>
      <c r="FU80" s="175">
        <f t="shared" si="145"/>
        <v>0</v>
      </c>
      <c r="FV80" s="93" t="str">
        <f t="shared" si="146"/>
        <v/>
      </c>
      <c r="FW80" s="94">
        <f t="shared" si="147"/>
        <v>54.95</v>
      </c>
      <c r="FX80" s="95">
        <f t="shared" si="148"/>
        <v>0</v>
      </c>
      <c r="FY80" s="129" t="str">
        <f t="shared" si="149"/>
        <v>NOT AWARDED</v>
      </c>
      <c r="FZ80" s="130">
        <f t="shared" si="150"/>
        <v>0</v>
      </c>
      <c r="GA80" s="129" t="str">
        <f t="shared" si="151"/>
        <v>VENDOR 09</v>
      </c>
      <c r="GB80" s="176"/>
      <c r="GC80" s="177"/>
      <c r="GD80" s="96"/>
      <c r="GE80" s="97"/>
    </row>
    <row r="81" spans="1:187" ht="30" customHeight="1" thickTop="1" thickBot="1" x14ac:dyDescent="0.4">
      <c r="A81" s="162">
        <v>77</v>
      </c>
      <c r="B81" s="163">
        <v>5</v>
      </c>
      <c r="C81" s="164">
        <v>9780310142188</v>
      </c>
      <c r="D81" s="165" t="s">
        <v>192</v>
      </c>
      <c r="E81" s="165" t="s">
        <v>899</v>
      </c>
      <c r="F81" s="165" t="s">
        <v>1479</v>
      </c>
      <c r="G81" s="166" t="s">
        <v>1414</v>
      </c>
      <c r="H81" s="166" t="s">
        <v>1416</v>
      </c>
      <c r="I81" s="167"/>
      <c r="J81" s="227">
        <f t="shared" si="152"/>
        <v>5</v>
      </c>
      <c r="K81" s="228"/>
      <c r="L81" s="99" t="str">
        <f t="shared" si="78"/>
        <v/>
      </c>
      <c r="M81" s="241"/>
      <c r="N81" s="168"/>
      <c r="O81" s="169" t="str">
        <f t="shared" si="79"/>
        <v>VENDOR 09</v>
      </c>
      <c r="P81" s="149">
        <v>241360</v>
      </c>
      <c r="Q81" s="149">
        <f t="shared" si="80"/>
        <v>0</v>
      </c>
      <c r="R81" s="170" t="str">
        <f t="shared" si="81"/>
        <v xml:space="preserve">, </v>
      </c>
      <c r="S81" s="170" t="str">
        <f t="shared" si="82"/>
        <v>NO BID</v>
      </c>
      <c r="T81" s="87">
        <f t="shared" si="83"/>
        <v>0</v>
      </c>
      <c r="U81" s="88" t="str">
        <f t="shared" si="84"/>
        <v>NOT AWARDED</v>
      </c>
      <c r="V81" s="167"/>
      <c r="W81" s="171"/>
      <c r="X81" s="89"/>
      <c r="Y81" s="90"/>
      <c r="Z81" s="172" t="str">
        <f t="shared" si="85"/>
        <v/>
      </c>
      <c r="AA81" s="154" t="str">
        <f t="shared" si="86"/>
        <v>NO BID</v>
      </c>
      <c r="AB81" s="171"/>
      <c r="AC81" s="89"/>
      <c r="AD81" s="90"/>
      <c r="AE81" s="172" t="str">
        <f t="shared" si="87"/>
        <v/>
      </c>
      <c r="AF81" s="154" t="str">
        <f t="shared" si="88"/>
        <v>NO BID</v>
      </c>
      <c r="AG81" s="171"/>
      <c r="AH81" s="89"/>
      <c r="AI81" s="90"/>
      <c r="AJ81" s="172" t="str">
        <f t="shared" si="89"/>
        <v/>
      </c>
      <c r="AK81" s="154" t="str">
        <f t="shared" si="90"/>
        <v>NO BID</v>
      </c>
      <c r="AL81" s="171"/>
      <c r="AM81" s="89"/>
      <c r="AN81" s="90"/>
      <c r="AO81" s="172" t="str">
        <f t="shared" si="91"/>
        <v/>
      </c>
      <c r="AP81" s="154" t="str">
        <f t="shared" si="92"/>
        <v>NO BID</v>
      </c>
      <c r="AQ81" s="171"/>
      <c r="AR81" s="89"/>
      <c r="AS81" s="90"/>
      <c r="AT81" s="172" t="str">
        <f t="shared" si="93"/>
        <v/>
      </c>
      <c r="AU81" s="154" t="str">
        <f t="shared" si="94"/>
        <v>NO BID</v>
      </c>
      <c r="AV81" s="171"/>
      <c r="AW81" s="89"/>
      <c r="AX81" s="90"/>
      <c r="AY81" s="172" t="str">
        <f t="shared" si="95"/>
        <v/>
      </c>
      <c r="AZ81" s="154" t="str">
        <f t="shared" si="96"/>
        <v>NO BID</v>
      </c>
      <c r="BA81" s="171"/>
      <c r="BB81" s="89"/>
      <c r="BC81" s="90"/>
      <c r="BD81" s="172" t="str">
        <f t="shared" si="97"/>
        <v/>
      </c>
      <c r="BE81" s="154" t="str">
        <f>IF($B81=0,"",IF(ISNUMBER(BB81),"","NO BID"))</f>
        <v>NO BID</v>
      </c>
      <c r="BF81" s="171"/>
      <c r="BG81" s="89"/>
      <c r="BH81" s="90"/>
      <c r="BI81" s="172" t="str">
        <f t="shared" si="98"/>
        <v/>
      </c>
      <c r="BJ81" s="154" t="str">
        <f t="shared" si="99"/>
        <v>NO BID</v>
      </c>
      <c r="BK81" s="171"/>
      <c r="BL81" s="89"/>
      <c r="BM81" s="90"/>
      <c r="BN81" s="172" t="str">
        <f t="shared" si="100"/>
        <v/>
      </c>
      <c r="BO81" s="154" t="str">
        <f t="shared" si="101"/>
        <v>NO BID</v>
      </c>
      <c r="BP81" s="178"/>
      <c r="BQ81" s="171"/>
      <c r="BR81" s="89"/>
      <c r="BS81" s="90" t="str">
        <f t="shared" si="102"/>
        <v/>
      </c>
      <c r="BT81" s="172"/>
      <c r="BU81" s="154" t="str">
        <f t="shared" si="103"/>
        <v>NO BID</v>
      </c>
      <c r="BV81" s="171"/>
      <c r="BW81" s="89"/>
      <c r="BX81" s="90" t="str">
        <f t="shared" si="104"/>
        <v/>
      </c>
      <c r="BY81" s="172"/>
      <c r="BZ81" s="154" t="str">
        <f t="shared" si="105"/>
        <v>NO BID</v>
      </c>
      <c r="CA81" s="171"/>
      <c r="CB81" s="89"/>
      <c r="CC81" s="90" t="str">
        <f t="shared" si="106"/>
        <v/>
      </c>
      <c r="CD81" s="172"/>
      <c r="CE81" s="154" t="str">
        <f t="shared" si="107"/>
        <v>NO BID</v>
      </c>
      <c r="CF81" s="171"/>
      <c r="CG81" s="89"/>
      <c r="CH81" s="90" t="str">
        <f t="shared" si="108"/>
        <v/>
      </c>
      <c r="CI81" s="172"/>
      <c r="CJ81" s="154" t="str">
        <f t="shared" si="109"/>
        <v>NO BID</v>
      </c>
      <c r="CK81" s="171"/>
      <c r="CL81" s="89"/>
      <c r="CM81" s="90" t="str">
        <f t="shared" si="110"/>
        <v/>
      </c>
      <c r="CN81" s="172"/>
      <c r="CO81" s="154" t="str">
        <f t="shared" si="111"/>
        <v>NO BID</v>
      </c>
      <c r="CP81" s="171"/>
      <c r="CQ81" s="89"/>
      <c r="CR81" s="90" t="str">
        <f t="shared" si="112"/>
        <v/>
      </c>
      <c r="CS81" s="172"/>
      <c r="CT81" s="154" t="str">
        <f t="shared" si="113"/>
        <v>NO BID</v>
      </c>
      <c r="CU81" s="171"/>
      <c r="CV81" s="89"/>
      <c r="CW81" s="90" t="str">
        <f t="shared" si="114"/>
        <v/>
      </c>
      <c r="CX81" s="172"/>
      <c r="CY81" s="154" t="str">
        <f t="shared" si="115"/>
        <v>NO BID</v>
      </c>
      <c r="CZ81" s="171"/>
      <c r="DA81" s="89"/>
      <c r="DB81" s="90" t="str">
        <f t="shared" si="116"/>
        <v/>
      </c>
      <c r="DC81" s="172"/>
      <c r="DD81" s="154" t="str">
        <f t="shared" si="117"/>
        <v>NO BID</v>
      </c>
      <c r="DE81" s="171"/>
      <c r="DF81" s="89"/>
      <c r="DG81" s="90" t="str">
        <f t="shared" si="118"/>
        <v/>
      </c>
      <c r="DH81" s="172"/>
      <c r="DI81" s="154" t="str">
        <f t="shared" si="119"/>
        <v>NO BID</v>
      </c>
      <c r="DJ81" s="171"/>
      <c r="DK81" s="89"/>
      <c r="DL81" s="90" t="str">
        <f t="shared" si="120"/>
        <v/>
      </c>
      <c r="DM81" s="172"/>
      <c r="DN81" s="154" t="str">
        <f t="shared" si="121"/>
        <v>NO BID</v>
      </c>
      <c r="DO81" s="171"/>
      <c r="DP81" s="89"/>
      <c r="DQ81" s="90" t="str">
        <f t="shared" si="122"/>
        <v/>
      </c>
      <c r="DR81" s="172"/>
      <c r="DS81" s="154" t="str">
        <f t="shared" si="123"/>
        <v>NO BID</v>
      </c>
      <c r="DT81" s="171"/>
      <c r="DU81" s="89"/>
      <c r="DV81" s="90" t="str">
        <f t="shared" si="124"/>
        <v/>
      </c>
      <c r="DW81" s="172"/>
      <c r="DX81" s="154" t="str">
        <f t="shared" si="125"/>
        <v>NO BID</v>
      </c>
      <c r="DY81" s="171"/>
      <c r="DZ81" s="89"/>
      <c r="EA81" s="90" t="str">
        <f t="shared" si="126"/>
        <v/>
      </c>
      <c r="EB81" s="172"/>
      <c r="EC81" s="154" t="str">
        <f t="shared" si="127"/>
        <v>NO BID</v>
      </c>
      <c r="ED81" s="171"/>
      <c r="EE81" s="89"/>
      <c r="EF81" s="90" t="str">
        <f t="shared" si="128"/>
        <v/>
      </c>
      <c r="EG81" s="172"/>
      <c r="EH81" s="154" t="str">
        <f t="shared" si="129"/>
        <v>NO BID</v>
      </c>
      <c r="EI81" s="171"/>
      <c r="EJ81" s="89"/>
      <c r="EK81" s="90" t="str">
        <f t="shared" si="130"/>
        <v/>
      </c>
      <c r="EL81" s="172"/>
      <c r="EM81" s="154" t="str">
        <f t="shared" si="131"/>
        <v>NO BID</v>
      </c>
      <c r="EN81" s="171"/>
      <c r="EO81" s="89"/>
      <c r="EP81" s="90" t="str">
        <f t="shared" si="132"/>
        <v/>
      </c>
      <c r="EQ81" s="172"/>
      <c r="ER81" s="154" t="str">
        <f t="shared" si="133"/>
        <v>NO BID</v>
      </c>
      <c r="ES81" s="171"/>
      <c r="ET81" s="89"/>
      <c r="EU81" s="90" t="str">
        <f t="shared" si="134"/>
        <v/>
      </c>
      <c r="EV81" s="172"/>
      <c r="EW81" s="154" t="str">
        <f t="shared" si="135"/>
        <v>NO BID</v>
      </c>
      <c r="EX81" s="171"/>
      <c r="EY81" s="89"/>
      <c r="EZ81" s="90" t="str">
        <f t="shared" si="136"/>
        <v/>
      </c>
      <c r="FA81" s="172"/>
      <c r="FB81" s="154" t="str">
        <f t="shared" si="137"/>
        <v>NO BID</v>
      </c>
      <c r="FC81" s="171"/>
      <c r="FD81" s="89"/>
      <c r="FE81" s="90" t="str">
        <f t="shared" si="138"/>
        <v/>
      </c>
      <c r="FF81" s="172"/>
      <c r="FG81" s="154" t="str">
        <f t="shared" si="139"/>
        <v>NO BID</v>
      </c>
      <c r="FH81" s="171"/>
      <c r="FI81" s="89"/>
      <c r="FJ81" s="90" t="str">
        <f t="shared" si="140"/>
        <v/>
      </c>
      <c r="FK81" s="172"/>
      <c r="FL81" s="154" t="str">
        <f t="shared" si="141"/>
        <v>NO BID</v>
      </c>
      <c r="FM81" s="171"/>
      <c r="FN81" s="89"/>
      <c r="FO81" s="90" t="str">
        <f t="shared" si="142"/>
        <v/>
      </c>
      <c r="FP81" s="172"/>
      <c r="FQ81" s="154" t="str">
        <f t="shared" si="143"/>
        <v>NO BID</v>
      </c>
      <c r="FR81" s="174"/>
      <c r="FS81" s="91">
        <v>8.99</v>
      </c>
      <c r="FT81" s="92">
        <f t="shared" si="144"/>
        <v>44.95</v>
      </c>
      <c r="FU81" s="175">
        <f t="shared" si="145"/>
        <v>0</v>
      </c>
      <c r="FV81" s="93" t="str">
        <f t="shared" si="146"/>
        <v/>
      </c>
      <c r="FW81" s="94">
        <f t="shared" si="147"/>
        <v>44.95</v>
      </c>
      <c r="FX81" s="95">
        <f t="shared" si="148"/>
        <v>0</v>
      </c>
      <c r="FY81" s="129" t="str">
        <f t="shared" si="149"/>
        <v>NOT AWARDED</v>
      </c>
      <c r="FZ81" s="130">
        <f t="shared" si="150"/>
        <v>0</v>
      </c>
      <c r="GA81" s="129" t="str">
        <f t="shared" si="151"/>
        <v>VENDOR 09</v>
      </c>
      <c r="GB81" s="176"/>
      <c r="GC81" s="177"/>
      <c r="GD81" s="96"/>
      <c r="GE81" s="97"/>
    </row>
    <row r="82" spans="1:187" ht="30" customHeight="1" thickTop="1" thickBot="1" x14ac:dyDescent="0.4">
      <c r="A82" s="162">
        <v>78</v>
      </c>
      <c r="B82" s="163">
        <v>5</v>
      </c>
      <c r="C82" s="164">
        <v>9781952303333</v>
      </c>
      <c r="D82" s="165" t="s">
        <v>194</v>
      </c>
      <c r="E82" s="165" t="s">
        <v>901</v>
      </c>
      <c r="F82" s="165" t="s">
        <v>1480</v>
      </c>
      <c r="G82" s="166" t="s">
        <v>1414</v>
      </c>
      <c r="H82" s="166" t="s">
        <v>1421</v>
      </c>
      <c r="I82" s="167"/>
      <c r="J82" s="234">
        <f t="shared" si="152"/>
        <v>5</v>
      </c>
      <c r="K82" s="235"/>
      <c r="L82" s="99" t="str">
        <f t="shared" si="78"/>
        <v/>
      </c>
      <c r="M82" s="241"/>
      <c r="N82" s="168"/>
      <c r="O82" s="169" t="str">
        <f t="shared" si="79"/>
        <v>VENDOR 09</v>
      </c>
      <c r="P82" s="149">
        <v>241360</v>
      </c>
      <c r="Q82" s="149">
        <f t="shared" si="80"/>
        <v>0</v>
      </c>
      <c r="R82" s="170" t="str">
        <f t="shared" si="81"/>
        <v xml:space="preserve">, </v>
      </c>
      <c r="S82" s="170" t="str">
        <f t="shared" si="82"/>
        <v>NO BID</v>
      </c>
      <c r="T82" s="87">
        <f t="shared" si="83"/>
        <v>0</v>
      </c>
      <c r="U82" s="88" t="str">
        <f t="shared" si="84"/>
        <v>NOT AWARDED</v>
      </c>
      <c r="V82" s="167"/>
      <c r="W82" s="171"/>
      <c r="X82" s="89"/>
      <c r="Y82" s="90"/>
      <c r="Z82" s="172" t="str">
        <f t="shared" si="85"/>
        <v/>
      </c>
      <c r="AA82" s="154" t="str">
        <f t="shared" si="86"/>
        <v>NO BID</v>
      </c>
      <c r="AB82" s="171"/>
      <c r="AC82" s="89"/>
      <c r="AD82" s="90"/>
      <c r="AE82" s="172" t="str">
        <f t="shared" si="87"/>
        <v/>
      </c>
      <c r="AF82" s="154" t="str">
        <f t="shared" si="88"/>
        <v>NO BID</v>
      </c>
      <c r="AG82" s="171"/>
      <c r="AH82" s="89"/>
      <c r="AI82" s="90"/>
      <c r="AJ82" s="172" t="str">
        <f t="shared" si="89"/>
        <v/>
      </c>
      <c r="AK82" s="154" t="str">
        <f t="shared" si="90"/>
        <v>NO BID</v>
      </c>
      <c r="AL82" s="171"/>
      <c r="AM82" s="89"/>
      <c r="AN82" s="90"/>
      <c r="AO82" s="172" t="str">
        <f t="shared" si="91"/>
        <v/>
      </c>
      <c r="AP82" s="154" t="str">
        <f t="shared" si="92"/>
        <v>NO BID</v>
      </c>
      <c r="AQ82" s="171"/>
      <c r="AR82" s="89"/>
      <c r="AS82" s="90"/>
      <c r="AT82" s="172" t="str">
        <f t="shared" si="93"/>
        <v/>
      </c>
      <c r="AU82" s="154" t="str">
        <f t="shared" si="94"/>
        <v>NO BID</v>
      </c>
      <c r="AV82" s="171"/>
      <c r="AW82" s="89"/>
      <c r="AX82" s="90"/>
      <c r="AY82" s="172" t="str">
        <f t="shared" si="95"/>
        <v/>
      </c>
      <c r="AZ82" s="154" t="str">
        <f t="shared" si="96"/>
        <v>NO BID</v>
      </c>
      <c r="BA82" s="171"/>
      <c r="BB82" s="89"/>
      <c r="BC82" s="90"/>
      <c r="BD82" s="172" t="str">
        <f t="shared" si="97"/>
        <v/>
      </c>
      <c r="BE82" s="154" t="str">
        <f>IF($B82=0,"",IF(ISNUMBER(BB82),"","NO BID"))</f>
        <v>NO BID</v>
      </c>
      <c r="BF82" s="171"/>
      <c r="BG82" s="89"/>
      <c r="BH82" s="90"/>
      <c r="BI82" s="172" t="str">
        <f t="shared" si="98"/>
        <v/>
      </c>
      <c r="BJ82" s="154" t="str">
        <f t="shared" si="99"/>
        <v>NO BID</v>
      </c>
      <c r="BK82" s="171"/>
      <c r="BL82" s="89"/>
      <c r="BM82" s="90"/>
      <c r="BN82" s="172" t="str">
        <f t="shared" si="100"/>
        <v/>
      </c>
      <c r="BO82" s="154" t="str">
        <f t="shared" si="101"/>
        <v>NO BID</v>
      </c>
      <c r="BP82" s="178"/>
      <c r="BQ82" s="171"/>
      <c r="BR82" s="89"/>
      <c r="BS82" s="90" t="str">
        <f t="shared" si="102"/>
        <v/>
      </c>
      <c r="BT82" s="172"/>
      <c r="BU82" s="154" t="str">
        <f t="shared" si="103"/>
        <v>NO BID</v>
      </c>
      <c r="BV82" s="171"/>
      <c r="BW82" s="89"/>
      <c r="BX82" s="90" t="str">
        <f t="shared" si="104"/>
        <v/>
      </c>
      <c r="BY82" s="172"/>
      <c r="BZ82" s="154" t="str">
        <f t="shared" si="105"/>
        <v>NO BID</v>
      </c>
      <c r="CA82" s="171"/>
      <c r="CB82" s="89"/>
      <c r="CC82" s="90" t="str">
        <f t="shared" si="106"/>
        <v/>
      </c>
      <c r="CD82" s="172"/>
      <c r="CE82" s="154" t="str">
        <f t="shared" si="107"/>
        <v>NO BID</v>
      </c>
      <c r="CF82" s="171"/>
      <c r="CG82" s="89"/>
      <c r="CH82" s="90" t="str">
        <f t="shared" si="108"/>
        <v/>
      </c>
      <c r="CI82" s="172"/>
      <c r="CJ82" s="154" t="str">
        <f t="shared" si="109"/>
        <v>NO BID</v>
      </c>
      <c r="CK82" s="171"/>
      <c r="CL82" s="89"/>
      <c r="CM82" s="90" t="str">
        <f t="shared" si="110"/>
        <v/>
      </c>
      <c r="CN82" s="172"/>
      <c r="CO82" s="154" t="str">
        <f t="shared" si="111"/>
        <v>NO BID</v>
      </c>
      <c r="CP82" s="171"/>
      <c r="CQ82" s="89"/>
      <c r="CR82" s="90" t="str">
        <f t="shared" si="112"/>
        <v/>
      </c>
      <c r="CS82" s="172"/>
      <c r="CT82" s="154" t="str">
        <f t="shared" si="113"/>
        <v>NO BID</v>
      </c>
      <c r="CU82" s="171"/>
      <c r="CV82" s="89"/>
      <c r="CW82" s="90" t="str">
        <f t="shared" si="114"/>
        <v/>
      </c>
      <c r="CX82" s="172"/>
      <c r="CY82" s="154" t="str">
        <f t="shared" si="115"/>
        <v>NO BID</v>
      </c>
      <c r="CZ82" s="171"/>
      <c r="DA82" s="89"/>
      <c r="DB82" s="90" t="str">
        <f t="shared" si="116"/>
        <v/>
      </c>
      <c r="DC82" s="172"/>
      <c r="DD82" s="154" t="str">
        <f t="shared" si="117"/>
        <v>NO BID</v>
      </c>
      <c r="DE82" s="171"/>
      <c r="DF82" s="89"/>
      <c r="DG82" s="90" t="str">
        <f t="shared" si="118"/>
        <v/>
      </c>
      <c r="DH82" s="172"/>
      <c r="DI82" s="154" t="str">
        <f t="shared" si="119"/>
        <v>NO BID</v>
      </c>
      <c r="DJ82" s="171"/>
      <c r="DK82" s="89"/>
      <c r="DL82" s="90" t="str">
        <f t="shared" si="120"/>
        <v/>
      </c>
      <c r="DM82" s="172"/>
      <c r="DN82" s="154" t="str">
        <f t="shared" si="121"/>
        <v>NO BID</v>
      </c>
      <c r="DO82" s="171"/>
      <c r="DP82" s="89"/>
      <c r="DQ82" s="90" t="str">
        <f t="shared" si="122"/>
        <v/>
      </c>
      <c r="DR82" s="172"/>
      <c r="DS82" s="154" t="str">
        <f t="shared" si="123"/>
        <v>NO BID</v>
      </c>
      <c r="DT82" s="171"/>
      <c r="DU82" s="89"/>
      <c r="DV82" s="90" t="str">
        <f t="shared" si="124"/>
        <v/>
      </c>
      <c r="DW82" s="172"/>
      <c r="DX82" s="154" t="str">
        <f t="shared" si="125"/>
        <v>NO BID</v>
      </c>
      <c r="DY82" s="171"/>
      <c r="DZ82" s="89"/>
      <c r="EA82" s="90" t="str">
        <f t="shared" si="126"/>
        <v/>
      </c>
      <c r="EB82" s="172"/>
      <c r="EC82" s="154" t="str">
        <f t="shared" si="127"/>
        <v>NO BID</v>
      </c>
      <c r="ED82" s="171"/>
      <c r="EE82" s="89"/>
      <c r="EF82" s="90" t="str">
        <f t="shared" si="128"/>
        <v/>
      </c>
      <c r="EG82" s="172"/>
      <c r="EH82" s="154" t="str">
        <f t="shared" si="129"/>
        <v>NO BID</v>
      </c>
      <c r="EI82" s="171"/>
      <c r="EJ82" s="89"/>
      <c r="EK82" s="90" t="str">
        <f t="shared" si="130"/>
        <v/>
      </c>
      <c r="EL82" s="172"/>
      <c r="EM82" s="154" t="str">
        <f t="shared" si="131"/>
        <v>NO BID</v>
      </c>
      <c r="EN82" s="171"/>
      <c r="EO82" s="89"/>
      <c r="EP82" s="90" t="str">
        <f t="shared" si="132"/>
        <v/>
      </c>
      <c r="EQ82" s="172"/>
      <c r="ER82" s="154" t="str">
        <f t="shared" si="133"/>
        <v>NO BID</v>
      </c>
      <c r="ES82" s="171"/>
      <c r="ET82" s="89"/>
      <c r="EU82" s="90" t="str">
        <f t="shared" si="134"/>
        <v/>
      </c>
      <c r="EV82" s="172"/>
      <c r="EW82" s="154" t="str">
        <f t="shared" si="135"/>
        <v>NO BID</v>
      </c>
      <c r="EX82" s="171"/>
      <c r="EY82" s="89"/>
      <c r="EZ82" s="90" t="str">
        <f t="shared" si="136"/>
        <v/>
      </c>
      <c r="FA82" s="172"/>
      <c r="FB82" s="154" t="str">
        <f t="shared" si="137"/>
        <v>NO BID</v>
      </c>
      <c r="FC82" s="171"/>
      <c r="FD82" s="89"/>
      <c r="FE82" s="90" t="str">
        <f t="shared" si="138"/>
        <v/>
      </c>
      <c r="FF82" s="172"/>
      <c r="FG82" s="154" t="str">
        <f t="shared" si="139"/>
        <v>NO BID</v>
      </c>
      <c r="FH82" s="171"/>
      <c r="FI82" s="89"/>
      <c r="FJ82" s="90" t="str">
        <f t="shared" si="140"/>
        <v/>
      </c>
      <c r="FK82" s="172"/>
      <c r="FL82" s="154" t="str">
        <f t="shared" si="141"/>
        <v>NO BID</v>
      </c>
      <c r="FM82" s="171"/>
      <c r="FN82" s="89"/>
      <c r="FO82" s="90" t="str">
        <f t="shared" si="142"/>
        <v/>
      </c>
      <c r="FP82" s="172"/>
      <c r="FQ82" s="154" t="str">
        <f t="shared" si="143"/>
        <v>NO BID</v>
      </c>
      <c r="FR82" s="174"/>
      <c r="FS82" s="91">
        <v>14.09</v>
      </c>
      <c r="FT82" s="92">
        <f t="shared" si="144"/>
        <v>70.45</v>
      </c>
      <c r="FU82" s="175">
        <f t="shared" si="145"/>
        <v>0</v>
      </c>
      <c r="FV82" s="93" t="str">
        <f t="shared" si="146"/>
        <v/>
      </c>
      <c r="FW82" s="94">
        <f t="shared" si="147"/>
        <v>70.45</v>
      </c>
      <c r="FX82" s="95">
        <f t="shared" si="148"/>
        <v>0</v>
      </c>
      <c r="FY82" s="129" t="str">
        <f t="shared" si="149"/>
        <v>NOT AWARDED</v>
      </c>
      <c r="FZ82" s="130">
        <f t="shared" si="150"/>
        <v>0</v>
      </c>
      <c r="GA82" s="129" t="str">
        <f t="shared" si="151"/>
        <v>VENDOR 09</v>
      </c>
      <c r="GB82" s="176"/>
      <c r="GC82" s="198"/>
      <c r="GD82" s="96"/>
      <c r="GE82" s="98"/>
    </row>
    <row r="83" spans="1:187" ht="30" customHeight="1" thickTop="1" thickBot="1" x14ac:dyDescent="0.4">
      <c r="A83" s="162">
        <v>79</v>
      </c>
      <c r="B83" s="163">
        <v>4</v>
      </c>
      <c r="C83" s="164">
        <v>9781603094542</v>
      </c>
      <c r="D83" s="165" t="s">
        <v>195</v>
      </c>
      <c r="E83" s="165" t="s">
        <v>902</v>
      </c>
      <c r="F83" s="165" t="s">
        <v>1480</v>
      </c>
      <c r="G83" s="166" t="s">
        <v>1414</v>
      </c>
      <c r="H83" s="166" t="s">
        <v>1421</v>
      </c>
      <c r="I83" s="167"/>
      <c r="J83" s="227">
        <f t="shared" si="152"/>
        <v>4</v>
      </c>
      <c r="K83" s="228"/>
      <c r="L83" s="99" t="str">
        <f t="shared" si="78"/>
        <v/>
      </c>
      <c r="M83" s="241"/>
      <c r="N83" s="168"/>
      <c r="O83" s="169" t="str">
        <f t="shared" si="79"/>
        <v>VENDOR 09</v>
      </c>
      <c r="P83" s="149">
        <v>241360</v>
      </c>
      <c r="Q83" s="149">
        <f t="shared" si="80"/>
        <v>0</v>
      </c>
      <c r="R83" s="170" t="str">
        <f t="shared" si="81"/>
        <v xml:space="preserve">, </v>
      </c>
      <c r="S83" s="170" t="str">
        <f t="shared" si="82"/>
        <v>NO BID</v>
      </c>
      <c r="T83" s="87">
        <f t="shared" si="83"/>
        <v>0</v>
      </c>
      <c r="U83" s="88" t="str">
        <f t="shared" si="84"/>
        <v>NOT AWARDED</v>
      </c>
      <c r="V83" s="167"/>
      <c r="W83" s="171"/>
      <c r="X83" s="89"/>
      <c r="Y83" s="90"/>
      <c r="Z83" s="172" t="str">
        <f t="shared" si="85"/>
        <v/>
      </c>
      <c r="AA83" s="154" t="str">
        <f t="shared" si="86"/>
        <v>NO BID</v>
      </c>
      <c r="AB83" s="171"/>
      <c r="AC83" s="89"/>
      <c r="AD83" s="90"/>
      <c r="AE83" s="172" t="str">
        <f t="shared" si="87"/>
        <v/>
      </c>
      <c r="AF83" s="154" t="str">
        <f t="shared" si="88"/>
        <v>NO BID</v>
      </c>
      <c r="AG83" s="171"/>
      <c r="AH83" s="89"/>
      <c r="AI83" s="90"/>
      <c r="AJ83" s="172" t="str">
        <f t="shared" si="89"/>
        <v/>
      </c>
      <c r="AK83" s="154" t="str">
        <f t="shared" si="90"/>
        <v>NO BID</v>
      </c>
      <c r="AL83" s="171"/>
      <c r="AM83" s="89"/>
      <c r="AN83" s="90"/>
      <c r="AO83" s="172" t="str">
        <f t="shared" si="91"/>
        <v/>
      </c>
      <c r="AP83" s="154" t="str">
        <f t="shared" si="92"/>
        <v>NO BID</v>
      </c>
      <c r="AQ83" s="171"/>
      <c r="AR83" s="89"/>
      <c r="AS83" s="90"/>
      <c r="AT83" s="172" t="str">
        <f t="shared" si="93"/>
        <v/>
      </c>
      <c r="AU83" s="154" t="str">
        <f t="shared" si="94"/>
        <v>NO BID</v>
      </c>
      <c r="AV83" s="171"/>
      <c r="AW83" s="89"/>
      <c r="AX83" s="90"/>
      <c r="AY83" s="172" t="str">
        <f t="shared" si="95"/>
        <v/>
      </c>
      <c r="AZ83" s="154" t="str">
        <f t="shared" si="96"/>
        <v>NO BID</v>
      </c>
      <c r="BA83" s="171"/>
      <c r="BB83" s="89"/>
      <c r="BC83" s="90"/>
      <c r="BD83" s="172" t="str">
        <f t="shared" si="97"/>
        <v/>
      </c>
      <c r="BE83" s="154" t="str">
        <f>IF($B83=0,"",IF(ISNUMBER(BB83),"","NO BID"))</f>
        <v>NO BID</v>
      </c>
      <c r="BF83" s="171"/>
      <c r="BG83" s="89"/>
      <c r="BH83" s="90"/>
      <c r="BI83" s="172" t="str">
        <f t="shared" si="98"/>
        <v/>
      </c>
      <c r="BJ83" s="154" t="str">
        <f t="shared" si="99"/>
        <v>NO BID</v>
      </c>
      <c r="BK83" s="171"/>
      <c r="BL83" s="89"/>
      <c r="BM83" s="90"/>
      <c r="BN83" s="172" t="str">
        <f t="shared" si="100"/>
        <v/>
      </c>
      <c r="BO83" s="154" t="str">
        <f t="shared" si="101"/>
        <v>NO BID</v>
      </c>
      <c r="BP83" s="178"/>
      <c r="BQ83" s="171"/>
      <c r="BR83" s="89"/>
      <c r="BS83" s="90" t="str">
        <f t="shared" si="102"/>
        <v/>
      </c>
      <c r="BT83" s="172"/>
      <c r="BU83" s="154" t="str">
        <f t="shared" si="103"/>
        <v>NO BID</v>
      </c>
      <c r="BV83" s="171"/>
      <c r="BW83" s="89"/>
      <c r="BX83" s="90" t="str">
        <f t="shared" si="104"/>
        <v/>
      </c>
      <c r="BY83" s="172"/>
      <c r="BZ83" s="154" t="str">
        <f t="shared" si="105"/>
        <v>NO BID</v>
      </c>
      <c r="CA83" s="171"/>
      <c r="CB83" s="89"/>
      <c r="CC83" s="90" t="str">
        <f t="shared" si="106"/>
        <v/>
      </c>
      <c r="CD83" s="172"/>
      <c r="CE83" s="154" t="str">
        <f t="shared" si="107"/>
        <v>NO BID</v>
      </c>
      <c r="CF83" s="171"/>
      <c r="CG83" s="89"/>
      <c r="CH83" s="90" t="str">
        <f t="shared" si="108"/>
        <v/>
      </c>
      <c r="CI83" s="172"/>
      <c r="CJ83" s="154" t="str">
        <f t="shared" si="109"/>
        <v>NO BID</v>
      </c>
      <c r="CK83" s="171"/>
      <c r="CL83" s="89"/>
      <c r="CM83" s="90" t="str">
        <f t="shared" si="110"/>
        <v/>
      </c>
      <c r="CN83" s="172"/>
      <c r="CO83" s="154" t="str">
        <f t="shared" si="111"/>
        <v>NO BID</v>
      </c>
      <c r="CP83" s="171"/>
      <c r="CQ83" s="89"/>
      <c r="CR83" s="90" t="str">
        <f t="shared" si="112"/>
        <v/>
      </c>
      <c r="CS83" s="172"/>
      <c r="CT83" s="154" t="str">
        <f t="shared" si="113"/>
        <v>NO BID</v>
      </c>
      <c r="CU83" s="171"/>
      <c r="CV83" s="89"/>
      <c r="CW83" s="90" t="str">
        <f t="shared" si="114"/>
        <v/>
      </c>
      <c r="CX83" s="172"/>
      <c r="CY83" s="154" t="str">
        <f t="shared" si="115"/>
        <v>NO BID</v>
      </c>
      <c r="CZ83" s="171"/>
      <c r="DA83" s="89"/>
      <c r="DB83" s="90" t="str">
        <f t="shared" si="116"/>
        <v/>
      </c>
      <c r="DC83" s="172"/>
      <c r="DD83" s="154" t="str">
        <f t="shared" si="117"/>
        <v>NO BID</v>
      </c>
      <c r="DE83" s="171"/>
      <c r="DF83" s="89"/>
      <c r="DG83" s="90" t="str">
        <f t="shared" si="118"/>
        <v/>
      </c>
      <c r="DH83" s="172"/>
      <c r="DI83" s="154" t="str">
        <f t="shared" si="119"/>
        <v>NO BID</v>
      </c>
      <c r="DJ83" s="171"/>
      <c r="DK83" s="89"/>
      <c r="DL83" s="90" t="str">
        <f t="shared" si="120"/>
        <v/>
      </c>
      <c r="DM83" s="172"/>
      <c r="DN83" s="154" t="str">
        <f t="shared" si="121"/>
        <v>NO BID</v>
      </c>
      <c r="DO83" s="171"/>
      <c r="DP83" s="89"/>
      <c r="DQ83" s="90" t="str">
        <f t="shared" si="122"/>
        <v/>
      </c>
      <c r="DR83" s="172"/>
      <c r="DS83" s="154" t="str">
        <f t="shared" si="123"/>
        <v>NO BID</v>
      </c>
      <c r="DT83" s="171"/>
      <c r="DU83" s="89"/>
      <c r="DV83" s="90" t="str">
        <f t="shared" si="124"/>
        <v/>
      </c>
      <c r="DW83" s="172"/>
      <c r="DX83" s="154" t="str">
        <f t="shared" si="125"/>
        <v>NO BID</v>
      </c>
      <c r="DY83" s="171"/>
      <c r="DZ83" s="89"/>
      <c r="EA83" s="90" t="str">
        <f t="shared" si="126"/>
        <v/>
      </c>
      <c r="EB83" s="172"/>
      <c r="EC83" s="154" t="str">
        <f t="shared" si="127"/>
        <v>NO BID</v>
      </c>
      <c r="ED83" s="171"/>
      <c r="EE83" s="89"/>
      <c r="EF83" s="90" t="str">
        <f t="shared" si="128"/>
        <v/>
      </c>
      <c r="EG83" s="172"/>
      <c r="EH83" s="154" t="str">
        <f t="shared" si="129"/>
        <v>NO BID</v>
      </c>
      <c r="EI83" s="171"/>
      <c r="EJ83" s="89"/>
      <c r="EK83" s="90" t="str">
        <f t="shared" si="130"/>
        <v/>
      </c>
      <c r="EL83" s="172"/>
      <c r="EM83" s="154" t="str">
        <f t="shared" si="131"/>
        <v>NO BID</v>
      </c>
      <c r="EN83" s="171"/>
      <c r="EO83" s="89"/>
      <c r="EP83" s="90" t="str">
        <f t="shared" si="132"/>
        <v/>
      </c>
      <c r="EQ83" s="172"/>
      <c r="ER83" s="154" t="str">
        <f t="shared" si="133"/>
        <v>NO BID</v>
      </c>
      <c r="ES83" s="171"/>
      <c r="ET83" s="89"/>
      <c r="EU83" s="90" t="str">
        <f t="shared" si="134"/>
        <v/>
      </c>
      <c r="EV83" s="172"/>
      <c r="EW83" s="154" t="str">
        <f t="shared" si="135"/>
        <v>NO BID</v>
      </c>
      <c r="EX83" s="171"/>
      <c r="EY83" s="89"/>
      <c r="EZ83" s="90" t="str">
        <f t="shared" si="136"/>
        <v/>
      </c>
      <c r="FA83" s="172"/>
      <c r="FB83" s="154" t="str">
        <f t="shared" si="137"/>
        <v>NO BID</v>
      </c>
      <c r="FC83" s="171"/>
      <c r="FD83" s="89"/>
      <c r="FE83" s="90" t="str">
        <f t="shared" si="138"/>
        <v/>
      </c>
      <c r="FF83" s="172"/>
      <c r="FG83" s="154" t="str">
        <f t="shared" si="139"/>
        <v>NO BID</v>
      </c>
      <c r="FH83" s="171"/>
      <c r="FI83" s="89"/>
      <c r="FJ83" s="90" t="str">
        <f t="shared" si="140"/>
        <v/>
      </c>
      <c r="FK83" s="172"/>
      <c r="FL83" s="154" t="str">
        <f t="shared" si="141"/>
        <v>NO BID</v>
      </c>
      <c r="FM83" s="171"/>
      <c r="FN83" s="89"/>
      <c r="FO83" s="90" t="str">
        <f t="shared" si="142"/>
        <v/>
      </c>
      <c r="FP83" s="172"/>
      <c r="FQ83" s="154" t="str">
        <f t="shared" si="143"/>
        <v>NO BID</v>
      </c>
      <c r="FR83" s="174"/>
      <c r="FS83" s="91">
        <v>13.89</v>
      </c>
      <c r="FT83" s="92">
        <f t="shared" si="144"/>
        <v>55.56</v>
      </c>
      <c r="FU83" s="175">
        <f t="shared" si="145"/>
        <v>0</v>
      </c>
      <c r="FV83" s="93" t="str">
        <f t="shared" si="146"/>
        <v/>
      </c>
      <c r="FW83" s="94">
        <f t="shared" si="147"/>
        <v>55.56</v>
      </c>
      <c r="FX83" s="95">
        <f t="shared" si="148"/>
        <v>0</v>
      </c>
      <c r="FY83" s="129" t="str">
        <f t="shared" si="149"/>
        <v>NOT AWARDED</v>
      </c>
      <c r="FZ83" s="130">
        <f t="shared" si="150"/>
        <v>0</v>
      </c>
      <c r="GA83" s="129" t="str">
        <f t="shared" si="151"/>
        <v>VENDOR 09</v>
      </c>
      <c r="GB83" s="176"/>
      <c r="GC83" s="177"/>
      <c r="GD83" s="96"/>
      <c r="GE83" s="98"/>
    </row>
    <row r="84" spans="1:187" ht="30" customHeight="1" thickTop="1" thickBot="1" x14ac:dyDescent="0.4">
      <c r="A84" s="162">
        <v>80</v>
      </c>
      <c r="B84" s="142">
        <v>5</v>
      </c>
      <c r="C84" s="143">
        <v>9781603095112</v>
      </c>
      <c r="D84" s="144" t="s">
        <v>196</v>
      </c>
      <c r="E84" s="144" t="s">
        <v>902</v>
      </c>
      <c r="F84" s="144" t="s">
        <v>1480</v>
      </c>
      <c r="G84" s="145" t="s">
        <v>1414</v>
      </c>
      <c r="H84" s="145" t="s">
        <v>1421</v>
      </c>
      <c r="I84" s="146"/>
      <c r="J84" s="227">
        <f t="shared" si="152"/>
        <v>5</v>
      </c>
      <c r="K84" s="228"/>
      <c r="L84" s="99" t="str">
        <f t="shared" si="78"/>
        <v/>
      </c>
      <c r="M84" s="241"/>
      <c r="N84" s="147"/>
      <c r="O84" s="148" t="str">
        <f t="shared" si="79"/>
        <v>VENDOR 09</v>
      </c>
      <c r="P84" s="149">
        <v>241363</v>
      </c>
      <c r="Q84" s="149">
        <f t="shared" si="80"/>
        <v>0</v>
      </c>
      <c r="R84" s="150" t="str">
        <f t="shared" si="81"/>
        <v xml:space="preserve">, </v>
      </c>
      <c r="S84" s="150" t="str">
        <f t="shared" si="82"/>
        <v>NO BID</v>
      </c>
      <c r="T84" s="100">
        <f t="shared" si="83"/>
        <v>0</v>
      </c>
      <c r="U84" s="101" t="str">
        <f t="shared" si="84"/>
        <v>NOT AWARDED</v>
      </c>
      <c r="V84" s="146"/>
      <c r="W84" s="151"/>
      <c r="X84" s="102"/>
      <c r="Y84" s="103"/>
      <c r="Z84" s="152" t="str">
        <f t="shared" si="85"/>
        <v/>
      </c>
      <c r="AA84" s="153" t="str">
        <f t="shared" si="86"/>
        <v>NO BID</v>
      </c>
      <c r="AB84" s="151"/>
      <c r="AC84" s="102"/>
      <c r="AD84" s="103"/>
      <c r="AE84" s="152" t="str">
        <f t="shared" si="87"/>
        <v/>
      </c>
      <c r="AF84" s="154" t="str">
        <f t="shared" si="88"/>
        <v>NO BID</v>
      </c>
      <c r="AG84" s="151"/>
      <c r="AH84" s="102"/>
      <c r="AI84" s="103"/>
      <c r="AJ84" s="152" t="str">
        <f t="shared" si="89"/>
        <v/>
      </c>
      <c r="AK84" s="154" t="str">
        <f t="shared" si="90"/>
        <v>NO BID</v>
      </c>
      <c r="AL84" s="151"/>
      <c r="AM84" s="102"/>
      <c r="AN84" s="103"/>
      <c r="AO84" s="152" t="str">
        <f t="shared" si="91"/>
        <v/>
      </c>
      <c r="AP84" s="154" t="str">
        <f t="shared" si="92"/>
        <v>NO BID</v>
      </c>
      <c r="AQ84" s="151"/>
      <c r="AR84" s="102"/>
      <c r="AS84" s="103"/>
      <c r="AT84" s="152" t="str">
        <f t="shared" si="93"/>
        <v/>
      </c>
      <c r="AU84" s="154" t="str">
        <f t="shared" si="94"/>
        <v>NO BID</v>
      </c>
      <c r="AV84" s="151"/>
      <c r="AW84" s="102"/>
      <c r="AX84" s="103"/>
      <c r="AY84" s="152" t="str">
        <f t="shared" si="95"/>
        <v/>
      </c>
      <c r="AZ84" s="154" t="str">
        <f t="shared" si="96"/>
        <v>NO BID</v>
      </c>
      <c r="BA84" s="151"/>
      <c r="BB84" s="102"/>
      <c r="BC84" s="103"/>
      <c r="BD84" s="152" t="str">
        <f t="shared" si="97"/>
        <v/>
      </c>
      <c r="BE84" s="153" t="str">
        <f>IF($B84=0,"",IF(ISNUMBER(BB84),"","NO BID"))</f>
        <v>NO BID</v>
      </c>
      <c r="BF84" s="151"/>
      <c r="BG84" s="102"/>
      <c r="BH84" s="103"/>
      <c r="BI84" s="152" t="str">
        <f t="shared" si="98"/>
        <v/>
      </c>
      <c r="BJ84" s="153" t="str">
        <f t="shared" si="99"/>
        <v>NO BID</v>
      </c>
      <c r="BK84" s="151"/>
      <c r="BL84" s="102"/>
      <c r="BM84" s="103"/>
      <c r="BN84" s="152" t="str">
        <f t="shared" si="100"/>
        <v/>
      </c>
      <c r="BO84" s="154" t="str">
        <f t="shared" si="101"/>
        <v>NO BID</v>
      </c>
      <c r="BP84" s="155"/>
      <c r="BQ84" s="151"/>
      <c r="BR84" s="102"/>
      <c r="BS84" s="103" t="str">
        <f t="shared" si="102"/>
        <v/>
      </c>
      <c r="BT84" s="152"/>
      <c r="BU84" s="153" t="str">
        <f t="shared" si="103"/>
        <v>NO BID</v>
      </c>
      <c r="BV84" s="151"/>
      <c r="BW84" s="102"/>
      <c r="BX84" s="103" t="str">
        <f t="shared" si="104"/>
        <v/>
      </c>
      <c r="BY84" s="152"/>
      <c r="BZ84" s="153" t="str">
        <f t="shared" si="105"/>
        <v>NO BID</v>
      </c>
      <c r="CA84" s="151"/>
      <c r="CB84" s="102"/>
      <c r="CC84" s="103" t="str">
        <f t="shared" si="106"/>
        <v/>
      </c>
      <c r="CD84" s="152"/>
      <c r="CE84" s="153" t="str">
        <f t="shared" si="107"/>
        <v>NO BID</v>
      </c>
      <c r="CF84" s="151"/>
      <c r="CG84" s="102"/>
      <c r="CH84" s="103" t="str">
        <f t="shared" si="108"/>
        <v/>
      </c>
      <c r="CI84" s="152"/>
      <c r="CJ84" s="153" t="str">
        <f t="shared" si="109"/>
        <v>NO BID</v>
      </c>
      <c r="CK84" s="151"/>
      <c r="CL84" s="102"/>
      <c r="CM84" s="103" t="str">
        <f t="shared" si="110"/>
        <v/>
      </c>
      <c r="CN84" s="152"/>
      <c r="CO84" s="153" t="str">
        <f t="shared" si="111"/>
        <v>NO BID</v>
      </c>
      <c r="CP84" s="151"/>
      <c r="CQ84" s="102"/>
      <c r="CR84" s="103" t="str">
        <f t="shared" si="112"/>
        <v/>
      </c>
      <c r="CS84" s="152"/>
      <c r="CT84" s="153" t="str">
        <f t="shared" si="113"/>
        <v>NO BID</v>
      </c>
      <c r="CU84" s="151"/>
      <c r="CV84" s="102"/>
      <c r="CW84" s="103" t="str">
        <f t="shared" si="114"/>
        <v/>
      </c>
      <c r="CX84" s="152"/>
      <c r="CY84" s="153" t="str">
        <f t="shared" si="115"/>
        <v>NO BID</v>
      </c>
      <c r="CZ84" s="151"/>
      <c r="DA84" s="102"/>
      <c r="DB84" s="103" t="str">
        <f t="shared" si="116"/>
        <v/>
      </c>
      <c r="DC84" s="152"/>
      <c r="DD84" s="153" t="str">
        <f t="shared" si="117"/>
        <v>NO BID</v>
      </c>
      <c r="DE84" s="151"/>
      <c r="DF84" s="102"/>
      <c r="DG84" s="103" t="str">
        <f t="shared" si="118"/>
        <v/>
      </c>
      <c r="DH84" s="152"/>
      <c r="DI84" s="153" t="str">
        <f t="shared" si="119"/>
        <v>NO BID</v>
      </c>
      <c r="DJ84" s="151"/>
      <c r="DK84" s="102"/>
      <c r="DL84" s="103" t="str">
        <f t="shared" si="120"/>
        <v/>
      </c>
      <c r="DM84" s="152"/>
      <c r="DN84" s="153" t="str">
        <f t="shared" si="121"/>
        <v>NO BID</v>
      </c>
      <c r="DO84" s="151"/>
      <c r="DP84" s="102"/>
      <c r="DQ84" s="103" t="str">
        <f t="shared" si="122"/>
        <v/>
      </c>
      <c r="DR84" s="152"/>
      <c r="DS84" s="153" t="str">
        <f t="shared" si="123"/>
        <v>NO BID</v>
      </c>
      <c r="DT84" s="151"/>
      <c r="DU84" s="102"/>
      <c r="DV84" s="103" t="str">
        <f t="shared" si="124"/>
        <v/>
      </c>
      <c r="DW84" s="152"/>
      <c r="DX84" s="153" t="str">
        <f t="shared" si="125"/>
        <v>NO BID</v>
      </c>
      <c r="DY84" s="151"/>
      <c r="DZ84" s="102"/>
      <c r="EA84" s="103" t="str">
        <f t="shared" si="126"/>
        <v/>
      </c>
      <c r="EB84" s="152"/>
      <c r="EC84" s="153" t="str">
        <f t="shared" si="127"/>
        <v>NO BID</v>
      </c>
      <c r="ED84" s="151"/>
      <c r="EE84" s="102"/>
      <c r="EF84" s="103" t="str">
        <f t="shared" si="128"/>
        <v/>
      </c>
      <c r="EG84" s="152"/>
      <c r="EH84" s="153" t="str">
        <f t="shared" si="129"/>
        <v>NO BID</v>
      </c>
      <c r="EI84" s="151"/>
      <c r="EJ84" s="102"/>
      <c r="EK84" s="103" t="str">
        <f t="shared" si="130"/>
        <v/>
      </c>
      <c r="EL84" s="152"/>
      <c r="EM84" s="153" t="str">
        <f t="shared" si="131"/>
        <v>NO BID</v>
      </c>
      <c r="EN84" s="151"/>
      <c r="EO84" s="102"/>
      <c r="EP84" s="103" t="str">
        <f t="shared" si="132"/>
        <v/>
      </c>
      <c r="EQ84" s="152"/>
      <c r="ER84" s="153" t="str">
        <f t="shared" si="133"/>
        <v>NO BID</v>
      </c>
      <c r="ES84" s="151"/>
      <c r="ET84" s="102"/>
      <c r="EU84" s="103" t="str">
        <f t="shared" si="134"/>
        <v/>
      </c>
      <c r="EV84" s="152"/>
      <c r="EW84" s="153" t="str">
        <f t="shared" si="135"/>
        <v>NO BID</v>
      </c>
      <c r="EX84" s="151"/>
      <c r="EY84" s="102"/>
      <c r="EZ84" s="103" t="str">
        <f t="shared" si="136"/>
        <v/>
      </c>
      <c r="FA84" s="152"/>
      <c r="FB84" s="153" t="str">
        <f t="shared" si="137"/>
        <v>NO BID</v>
      </c>
      <c r="FC84" s="151"/>
      <c r="FD84" s="102"/>
      <c r="FE84" s="103" t="str">
        <f t="shared" si="138"/>
        <v/>
      </c>
      <c r="FF84" s="152"/>
      <c r="FG84" s="153" t="str">
        <f t="shared" si="139"/>
        <v>NO BID</v>
      </c>
      <c r="FH84" s="151"/>
      <c r="FI84" s="102"/>
      <c r="FJ84" s="103" t="str">
        <f t="shared" si="140"/>
        <v/>
      </c>
      <c r="FK84" s="152"/>
      <c r="FL84" s="153" t="str">
        <f t="shared" si="141"/>
        <v>NO BID</v>
      </c>
      <c r="FM84" s="151"/>
      <c r="FN84" s="102"/>
      <c r="FO84" s="103" t="str">
        <f t="shared" si="142"/>
        <v/>
      </c>
      <c r="FP84" s="152"/>
      <c r="FQ84" s="153" t="str">
        <f t="shared" si="143"/>
        <v>NO BID</v>
      </c>
      <c r="FR84" s="156"/>
      <c r="FS84" s="104">
        <v>17</v>
      </c>
      <c r="FT84" s="105">
        <f t="shared" si="144"/>
        <v>85</v>
      </c>
      <c r="FU84" s="157">
        <f t="shared" si="145"/>
        <v>0</v>
      </c>
      <c r="FV84" s="106" t="str">
        <f t="shared" si="146"/>
        <v/>
      </c>
      <c r="FW84" s="107">
        <f t="shared" si="147"/>
        <v>85</v>
      </c>
      <c r="FX84" s="108">
        <f t="shared" si="148"/>
        <v>0</v>
      </c>
      <c r="FY84" s="158" t="str">
        <f t="shared" si="149"/>
        <v>NOT AWARDED</v>
      </c>
      <c r="FZ84" s="159">
        <f t="shared" si="150"/>
        <v>0</v>
      </c>
      <c r="GA84" s="158" t="str">
        <f t="shared" si="151"/>
        <v>VENDOR 09</v>
      </c>
      <c r="GB84" s="160"/>
      <c r="GC84" s="161"/>
      <c r="GD84" s="109"/>
      <c r="GE84" s="110"/>
    </row>
    <row r="85" spans="1:187" ht="30" customHeight="1" thickTop="1" thickBot="1" x14ac:dyDescent="0.4">
      <c r="A85" s="141">
        <v>81</v>
      </c>
      <c r="B85" s="163">
        <v>4</v>
      </c>
      <c r="C85" s="164">
        <v>9780545313476</v>
      </c>
      <c r="D85" s="165" t="s">
        <v>197</v>
      </c>
      <c r="E85" s="165" t="s">
        <v>903</v>
      </c>
      <c r="F85" s="165" t="s">
        <v>1479</v>
      </c>
      <c r="G85" s="166" t="s">
        <v>1414</v>
      </c>
      <c r="H85" s="166" t="s">
        <v>1429</v>
      </c>
      <c r="I85" s="167"/>
      <c r="J85" s="227">
        <f t="shared" si="152"/>
        <v>4</v>
      </c>
      <c r="K85" s="228"/>
      <c r="L85" s="99" t="str">
        <f t="shared" si="78"/>
        <v/>
      </c>
      <c r="M85" s="241"/>
      <c r="N85" s="168"/>
      <c r="O85" s="169" t="str">
        <f t="shared" si="79"/>
        <v>VENDOR 09</v>
      </c>
      <c r="P85" s="149">
        <v>241365</v>
      </c>
      <c r="Q85" s="149">
        <f t="shared" si="80"/>
        <v>0</v>
      </c>
      <c r="R85" s="170" t="str">
        <f t="shared" si="81"/>
        <v xml:space="preserve">, </v>
      </c>
      <c r="S85" s="170" t="str">
        <f t="shared" si="82"/>
        <v>NO BID</v>
      </c>
      <c r="T85" s="87">
        <f t="shared" si="83"/>
        <v>0</v>
      </c>
      <c r="U85" s="88" t="str">
        <f t="shared" si="84"/>
        <v>NOT AWARDED</v>
      </c>
      <c r="V85" s="167"/>
      <c r="W85" s="171"/>
      <c r="X85" s="89"/>
      <c r="Y85" s="90"/>
      <c r="Z85" s="172" t="str">
        <f t="shared" si="85"/>
        <v/>
      </c>
      <c r="AA85" s="154" t="str">
        <f t="shared" si="86"/>
        <v>NO BID</v>
      </c>
      <c r="AB85" s="171"/>
      <c r="AC85" s="89"/>
      <c r="AD85" s="90"/>
      <c r="AE85" s="172" t="str">
        <f t="shared" si="87"/>
        <v/>
      </c>
      <c r="AF85" s="154" t="str">
        <f t="shared" si="88"/>
        <v>NO BID</v>
      </c>
      <c r="AG85" s="171"/>
      <c r="AH85" s="89"/>
      <c r="AI85" s="90"/>
      <c r="AJ85" s="172" t="str">
        <f t="shared" si="89"/>
        <v/>
      </c>
      <c r="AK85" s="154" t="str">
        <f t="shared" si="90"/>
        <v>NO BID</v>
      </c>
      <c r="AL85" s="171"/>
      <c r="AM85" s="89"/>
      <c r="AN85" s="90"/>
      <c r="AO85" s="172" t="str">
        <f t="shared" si="91"/>
        <v/>
      </c>
      <c r="AP85" s="154" t="str">
        <f t="shared" si="92"/>
        <v>NO BID</v>
      </c>
      <c r="AQ85" s="171"/>
      <c r="AR85" s="89"/>
      <c r="AS85" s="90"/>
      <c r="AT85" s="172" t="str">
        <f t="shared" si="93"/>
        <v/>
      </c>
      <c r="AU85" s="154" t="str">
        <f t="shared" si="94"/>
        <v>NO BID</v>
      </c>
      <c r="AV85" s="171"/>
      <c r="AW85" s="89"/>
      <c r="AX85" s="90"/>
      <c r="AY85" s="172" t="str">
        <f t="shared" si="95"/>
        <v/>
      </c>
      <c r="AZ85" s="154" t="str">
        <f t="shared" si="96"/>
        <v>NO BID</v>
      </c>
      <c r="BA85" s="171"/>
      <c r="BB85" s="89"/>
      <c r="BC85" s="90"/>
      <c r="BD85" s="172" t="str">
        <f t="shared" si="97"/>
        <v/>
      </c>
      <c r="BE85" s="154" t="s">
        <v>82</v>
      </c>
      <c r="BF85" s="171"/>
      <c r="BG85" s="89"/>
      <c r="BH85" s="90"/>
      <c r="BI85" s="172" t="str">
        <f t="shared" si="98"/>
        <v/>
      </c>
      <c r="BJ85" s="154" t="str">
        <f t="shared" si="99"/>
        <v>NO BID</v>
      </c>
      <c r="BK85" s="171"/>
      <c r="BL85" s="89"/>
      <c r="BM85" s="90"/>
      <c r="BN85" s="172" t="str">
        <f t="shared" si="100"/>
        <v/>
      </c>
      <c r="BO85" s="154" t="str">
        <f t="shared" si="101"/>
        <v>NO BID</v>
      </c>
      <c r="BP85" s="173"/>
      <c r="BQ85" s="171"/>
      <c r="BR85" s="89"/>
      <c r="BS85" s="90" t="str">
        <f t="shared" si="102"/>
        <v/>
      </c>
      <c r="BT85" s="172"/>
      <c r="BU85" s="154" t="str">
        <f t="shared" si="103"/>
        <v>NO BID</v>
      </c>
      <c r="BV85" s="171"/>
      <c r="BW85" s="89"/>
      <c r="BX85" s="90" t="str">
        <f t="shared" si="104"/>
        <v/>
      </c>
      <c r="BY85" s="172"/>
      <c r="BZ85" s="154" t="str">
        <f t="shared" si="105"/>
        <v>NO BID</v>
      </c>
      <c r="CA85" s="171"/>
      <c r="CB85" s="89"/>
      <c r="CC85" s="90" t="str">
        <f t="shared" si="106"/>
        <v/>
      </c>
      <c r="CD85" s="172"/>
      <c r="CE85" s="154" t="str">
        <f t="shared" si="107"/>
        <v>NO BID</v>
      </c>
      <c r="CF85" s="171"/>
      <c r="CG85" s="89"/>
      <c r="CH85" s="90" t="str">
        <f t="shared" si="108"/>
        <v/>
      </c>
      <c r="CI85" s="172"/>
      <c r="CJ85" s="154" t="str">
        <f t="shared" si="109"/>
        <v>NO BID</v>
      </c>
      <c r="CK85" s="171"/>
      <c r="CL85" s="89"/>
      <c r="CM85" s="90" t="str">
        <f t="shared" si="110"/>
        <v/>
      </c>
      <c r="CN85" s="172"/>
      <c r="CO85" s="154" t="str">
        <f t="shared" si="111"/>
        <v>NO BID</v>
      </c>
      <c r="CP85" s="171"/>
      <c r="CQ85" s="89"/>
      <c r="CR85" s="90" t="str">
        <f t="shared" si="112"/>
        <v/>
      </c>
      <c r="CS85" s="172"/>
      <c r="CT85" s="154" t="str">
        <f t="shared" si="113"/>
        <v>NO BID</v>
      </c>
      <c r="CU85" s="171"/>
      <c r="CV85" s="89"/>
      <c r="CW85" s="90" t="str">
        <f t="shared" si="114"/>
        <v/>
      </c>
      <c r="CX85" s="172"/>
      <c r="CY85" s="154" t="str">
        <f t="shared" si="115"/>
        <v>NO BID</v>
      </c>
      <c r="CZ85" s="171"/>
      <c r="DA85" s="89"/>
      <c r="DB85" s="90" t="str">
        <f t="shared" si="116"/>
        <v/>
      </c>
      <c r="DC85" s="172"/>
      <c r="DD85" s="154" t="str">
        <f t="shared" si="117"/>
        <v>NO BID</v>
      </c>
      <c r="DE85" s="171"/>
      <c r="DF85" s="89"/>
      <c r="DG85" s="90" t="str">
        <f t="shared" si="118"/>
        <v/>
      </c>
      <c r="DH85" s="172"/>
      <c r="DI85" s="154" t="str">
        <f t="shared" si="119"/>
        <v>NO BID</v>
      </c>
      <c r="DJ85" s="171"/>
      <c r="DK85" s="89"/>
      <c r="DL85" s="90" t="str">
        <f t="shared" si="120"/>
        <v/>
      </c>
      <c r="DM85" s="172"/>
      <c r="DN85" s="154" t="str">
        <f t="shared" si="121"/>
        <v>NO BID</v>
      </c>
      <c r="DO85" s="171"/>
      <c r="DP85" s="89"/>
      <c r="DQ85" s="90" t="str">
        <f t="shared" si="122"/>
        <v/>
      </c>
      <c r="DR85" s="172"/>
      <c r="DS85" s="154" t="str">
        <f t="shared" si="123"/>
        <v>NO BID</v>
      </c>
      <c r="DT85" s="171"/>
      <c r="DU85" s="89"/>
      <c r="DV85" s="90" t="str">
        <f t="shared" si="124"/>
        <v/>
      </c>
      <c r="DW85" s="172"/>
      <c r="DX85" s="154" t="str">
        <f t="shared" si="125"/>
        <v>NO BID</v>
      </c>
      <c r="DY85" s="171"/>
      <c r="DZ85" s="89"/>
      <c r="EA85" s="90" t="str">
        <f t="shared" si="126"/>
        <v/>
      </c>
      <c r="EB85" s="172"/>
      <c r="EC85" s="154" t="str">
        <f t="shared" si="127"/>
        <v>NO BID</v>
      </c>
      <c r="ED85" s="171"/>
      <c r="EE85" s="89"/>
      <c r="EF85" s="90" t="str">
        <f t="shared" si="128"/>
        <v/>
      </c>
      <c r="EG85" s="172"/>
      <c r="EH85" s="154" t="str">
        <f t="shared" si="129"/>
        <v>NO BID</v>
      </c>
      <c r="EI85" s="171"/>
      <c r="EJ85" s="89"/>
      <c r="EK85" s="90" t="str">
        <f t="shared" si="130"/>
        <v/>
      </c>
      <c r="EL85" s="172"/>
      <c r="EM85" s="154" t="str">
        <f t="shared" si="131"/>
        <v>NO BID</v>
      </c>
      <c r="EN85" s="171"/>
      <c r="EO85" s="89"/>
      <c r="EP85" s="90" t="str">
        <f t="shared" si="132"/>
        <v/>
      </c>
      <c r="EQ85" s="172"/>
      <c r="ER85" s="154" t="str">
        <f t="shared" si="133"/>
        <v>NO BID</v>
      </c>
      <c r="ES85" s="171"/>
      <c r="ET85" s="89"/>
      <c r="EU85" s="90" t="str">
        <f t="shared" si="134"/>
        <v/>
      </c>
      <c r="EV85" s="172"/>
      <c r="EW85" s="154" t="str">
        <f t="shared" si="135"/>
        <v>NO BID</v>
      </c>
      <c r="EX85" s="171"/>
      <c r="EY85" s="89"/>
      <c r="EZ85" s="90" t="str">
        <f t="shared" si="136"/>
        <v/>
      </c>
      <c r="FA85" s="172"/>
      <c r="FB85" s="154" t="str">
        <f t="shared" si="137"/>
        <v>NO BID</v>
      </c>
      <c r="FC85" s="171"/>
      <c r="FD85" s="89"/>
      <c r="FE85" s="90" t="str">
        <f t="shared" si="138"/>
        <v/>
      </c>
      <c r="FF85" s="172"/>
      <c r="FG85" s="154" t="str">
        <f t="shared" si="139"/>
        <v>NO BID</v>
      </c>
      <c r="FH85" s="171"/>
      <c r="FI85" s="89"/>
      <c r="FJ85" s="90" t="str">
        <f t="shared" si="140"/>
        <v/>
      </c>
      <c r="FK85" s="172"/>
      <c r="FL85" s="154" t="str">
        <f t="shared" si="141"/>
        <v>NO BID</v>
      </c>
      <c r="FM85" s="171"/>
      <c r="FN85" s="89"/>
      <c r="FO85" s="90" t="str">
        <f t="shared" si="142"/>
        <v/>
      </c>
      <c r="FP85" s="172"/>
      <c r="FQ85" s="154" t="str">
        <f t="shared" si="143"/>
        <v>NO BID</v>
      </c>
      <c r="FR85" s="174"/>
      <c r="FS85" s="91">
        <v>23.01</v>
      </c>
      <c r="FT85" s="92">
        <f t="shared" si="144"/>
        <v>92.04</v>
      </c>
      <c r="FU85" s="175">
        <f t="shared" si="145"/>
        <v>0</v>
      </c>
      <c r="FV85" s="93" t="str">
        <f t="shared" si="146"/>
        <v/>
      </c>
      <c r="FW85" s="94">
        <f t="shared" si="147"/>
        <v>92.04</v>
      </c>
      <c r="FX85" s="95">
        <f t="shared" si="148"/>
        <v>0</v>
      </c>
      <c r="FY85" s="129" t="str">
        <f t="shared" si="149"/>
        <v>NOT AWARDED</v>
      </c>
      <c r="FZ85" s="130">
        <f t="shared" si="150"/>
        <v>0</v>
      </c>
      <c r="GA85" s="129" t="str">
        <f t="shared" si="151"/>
        <v>VENDOR 09</v>
      </c>
      <c r="GB85" s="176"/>
      <c r="GC85" s="177"/>
      <c r="GD85" s="96"/>
      <c r="GE85" s="97"/>
    </row>
    <row r="86" spans="1:187" ht="30" customHeight="1" thickTop="1" thickBot="1" x14ac:dyDescent="0.4">
      <c r="A86" s="162">
        <v>82</v>
      </c>
      <c r="B86" s="163">
        <v>5</v>
      </c>
      <c r="C86" s="164">
        <v>9780593112168</v>
      </c>
      <c r="D86" s="165" t="s">
        <v>198</v>
      </c>
      <c r="E86" s="165" t="s">
        <v>904</v>
      </c>
      <c r="F86" s="165" t="s">
        <v>1479</v>
      </c>
      <c r="G86" s="166" t="s">
        <v>1414</v>
      </c>
      <c r="H86" s="166" t="s">
        <v>1421</v>
      </c>
      <c r="I86" s="167"/>
      <c r="J86" s="227">
        <f t="shared" si="152"/>
        <v>5</v>
      </c>
      <c r="K86" s="228"/>
      <c r="L86" s="99" t="str">
        <f t="shared" si="78"/>
        <v/>
      </c>
      <c r="M86" s="241"/>
      <c r="N86" s="168"/>
      <c r="O86" s="195" t="str">
        <f t="shared" si="79"/>
        <v>VENDOR 09</v>
      </c>
      <c r="P86" s="149">
        <v>241362</v>
      </c>
      <c r="Q86" s="149">
        <f t="shared" si="80"/>
        <v>0</v>
      </c>
      <c r="R86" s="196" t="str">
        <f t="shared" si="81"/>
        <v xml:space="preserve">, </v>
      </c>
      <c r="S86" s="196" t="str">
        <f t="shared" si="82"/>
        <v>NO BID</v>
      </c>
      <c r="T86" s="117">
        <f t="shared" si="83"/>
        <v>0</v>
      </c>
      <c r="U86" s="118" t="str">
        <f t="shared" si="84"/>
        <v>NOT AWARDED</v>
      </c>
      <c r="V86" s="167"/>
      <c r="W86" s="171"/>
      <c r="X86" s="89"/>
      <c r="Y86" s="90"/>
      <c r="Z86" s="172" t="str">
        <f t="shared" si="85"/>
        <v/>
      </c>
      <c r="AA86" s="154" t="str">
        <f t="shared" si="86"/>
        <v>NO BID</v>
      </c>
      <c r="AB86" s="171"/>
      <c r="AC86" s="89"/>
      <c r="AD86" s="90"/>
      <c r="AE86" s="172" t="str">
        <f t="shared" si="87"/>
        <v/>
      </c>
      <c r="AF86" s="154" t="str">
        <f t="shared" si="88"/>
        <v>NO BID</v>
      </c>
      <c r="AG86" s="171"/>
      <c r="AH86" s="89"/>
      <c r="AI86" s="90"/>
      <c r="AJ86" s="172" t="str">
        <f t="shared" si="89"/>
        <v/>
      </c>
      <c r="AK86" s="154" t="str">
        <f t="shared" si="90"/>
        <v>NO BID</v>
      </c>
      <c r="AL86" s="171"/>
      <c r="AM86" s="89"/>
      <c r="AN86" s="90"/>
      <c r="AO86" s="172" t="str">
        <f t="shared" si="91"/>
        <v/>
      </c>
      <c r="AP86" s="154" t="str">
        <f t="shared" si="92"/>
        <v>NO BID</v>
      </c>
      <c r="AQ86" s="171"/>
      <c r="AR86" s="89"/>
      <c r="AS86" s="90"/>
      <c r="AT86" s="172" t="str">
        <f t="shared" si="93"/>
        <v/>
      </c>
      <c r="AU86" s="154" t="str">
        <f t="shared" si="94"/>
        <v>NO BID</v>
      </c>
      <c r="AV86" s="171"/>
      <c r="AW86" s="89"/>
      <c r="AX86" s="90"/>
      <c r="AY86" s="172" t="str">
        <f t="shared" si="95"/>
        <v/>
      </c>
      <c r="AZ86" s="154" t="str">
        <f t="shared" si="96"/>
        <v>NO BID</v>
      </c>
      <c r="BA86" s="171"/>
      <c r="BB86" s="89"/>
      <c r="BC86" s="90"/>
      <c r="BD86" s="172" t="str">
        <f t="shared" si="97"/>
        <v/>
      </c>
      <c r="BE86" s="154" t="str">
        <f>IF($B86=0,"",IF(ISNUMBER(BB86),"","NO BID"))</f>
        <v>NO BID</v>
      </c>
      <c r="BF86" s="171"/>
      <c r="BG86" s="89"/>
      <c r="BH86" s="90"/>
      <c r="BI86" s="172" t="str">
        <f t="shared" si="98"/>
        <v/>
      </c>
      <c r="BJ86" s="154" t="str">
        <f t="shared" si="99"/>
        <v>NO BID</v>
      </c>
      <c r="BK86" s="171"/>
      <c r="BL86" s="89"/>
      <c r="BM86" s="90"/>
      <c r="BN86" s="172" t="str">
        <f t="shared" si="100"/>
        <v/>
      </c>
      <c r="BO86" s="154" t="str">
        <f t="shared" si="101"/>
        <v>NO BID</v>
      </c>
      <c r="BP86" s="173"/>
      <c r="BQ86" s="171"/>
      <c r="BR86" s="89"/>
      <c r="BS86" s="90" t="str">
        <f t="shared" si="102"/>
        <v/>
      </c>
      <c r="BT86" s="172"/>
      <c r="BU86" s="154" t="str">
        <f t="shared" si="103"/>
        <v>NO BID</v>
      </c>
      <c r="BV86" s="171"/>
      <c r="BW86" s="89"/>
      <c r="BX86" s="90" t="str">
        <f t="shared" si="104"/>
        <v/>
      </c>
      <c r="BY86" s="172"/>
      <c r="BZ86" s="154" t="str">
        <f t="shared" si="105"/>
        <v>NO BID</v>
      </c>
      <c r="CA86" s="171"/>
      <c r="CB86" s="89"/>
      <c r="CC86" s="90" t="str">
        <f t="shared" si="106"/>
        <v/>
      </c>
      <c r="CD86" s="172"/>
      <c r="CE86" s="154" t="str">
        <f t="shared" si="107"/>
        <v>NO BID</v>
      </c>
      <c r="CF86" s="171"/>
      <c r="CG86" s="89"/>
      <c r="CH86" s="90" t="str">
        <f t="shared" si="108"/>
        <v/>
      </c>
      <c r="CI86" s="172"/>
      <c r="CJ86" s="154" t="str">
        <f t="shared" si="109"/>
        <v>NO BID</v>
      </c>
      <c r="CK86" s="171"/>
      <c r="CL86" s="89"/>
      <c r="CM86" s="90" t="str">
        <f t="shared" si="110"/>
        <v/>
      </c>
      <c r="CN86" s="172"/>
      <c r="CO86" s="154" t="str">
        <f t="shared" si="111"/>
        <v>NO BID</v>
      </c>
      <c r="CP86" s="171"/>
      <c r="CQ86" s="89"/>
      <c r="CR86" s="90" t="str">
        <f t="shared" si="112"/>
        <v/>
      </c>
      <c r="CS86" s="172"/>
      <c r="CT86" s="154" t="str">
        <f t="shared" si="113"/>
        <v>NO BID</v>
      </c>
      <c r="CU86" s="171"/>
      <c r="CV86" s="89"/>
      <c r="CW86" s="90" t="str">
        <f t="shared" si="114"/>
        <v/>
      </c>
      <c r="CX86" s="172"/>
      <c r="CY86" s="154" t="str">
        <f t="shared" si="115"/>
        <v>NO BID</v>
      </c>
      <c r="CZ86" s="171"/>
      <c r="DA86" s="89"/>
      <c r="DB86" s="90" t="str">
        <f t="shared" si="116"/>
        <v/>
      </c>
      <c r="DC86" s="172"/>
      <c r="DD86" s="154" t="str">
        <f t="shared" si="117"/>
        <v>NO BID</v>
      </c>
      <c r="DE86" s="171"/>
      <c r="DF86" s="89"/>
      <c r="DG86" s="90" t="str">
        <f t="shared" si="118"/>
        <v/>
      </c>
      <c r="DH86" s="172"/>
      <c r="DI86" s="154" t="str">
        <f t="shared" si="119"/>
        <v>NO BID</v>
      </c>
      <c r="DJ86" s="171"/>
      <c r="DK86" s="89"/>
      <c r="DL86" s="90" t="str">
        <f t="shared" si="120"/>
        <v/>
      </c>
      <c r="DM86" s="172"/>
      <c r="DN86" s="154" t="str">
        <f t="shared" si="121"/>
        <v>NO BID</v>
      </c>
      <c r="DO86" s="171"/>
      <c r="DP86" s="89"/>
      <c r="DQ86" s="90" t="str">
        <f t="shared" si="122"/>
        <v/>
      </c>
      <c r="DR86" s="172"/>
      <c r="DS86" s="154" t="str">
        <f t="shared" si="123"/>
        <v>NO BID</v>
      </c>
      <c r="DT86" s="171"/>
      <c r="DU86" s="89"/>
      <c r="DV86" s="90" t="str">
        <f t="shared" si="124"/>
        <v/>
      </c>
      <c r="DW86" s="172"/>
      <c r="DX86" s="154" t="str">
        <f t="shared" si="125"/>
        <v>NO BID</v>
      </c>
      <c r="DY86" s="171"/>
      <c r="DZ86" s="89"/>
      <c r="EA86" s="90" t="str">
        <f t="shared" si="126"/>
        <v/>
      </c>
      <c r="EB86" s="172"/>
      <c r="EC86" s="154" t="str">
        <f t="shared" si="127"/>
        <v>NO BID</v>
      </c>
      <c r="ED86" s="171"/>
      <c r="EE86" s="89"/>
      <c r="EF86" s="90" t="str">
        <f t="shared" si="128"/>
        <v/>
      </c>
      <c r="EG86" s="172"/>
      <c r="EH86" s="154" t="str">
        <f t="shared" si="129"/>
        <v>NO BID</v>
      </c>
      <c r="EI86" s="171"/>
      <c r="EJ86" s="89"/>
      <c r="EK86" s="90" t="str">
        <f t="shared" si="130"/>
        <v/>
      </c>
      <c r="EL86" s="172"/>
      <c r="EM86" s="154" t="str">
        <f t="shared" si="131"/>
        <v>NO BID</v>
      </c>
      <c r="EN86" s="171"/>
      <c r="EO86" s="89"/>
      <c r="EP86" s="90" t="str">
        <f t="shared" si="132"/>
        <v/>
      </c>
      <c r="EQ86" s="172"/>
      <c r="ER86" s="154" t="str">
        <f t="shared" si="133"/>
        <v>NO BID</v>
      </c>
      <c r="ES86" s="171"/>
      <c r="ET86" s="89"/>
      <c r="EU86" s="90" t="str">
        <f t="shared" si="134"/>
        <v/>
      </c>
      <c r="EV86" s="172"/>
      <c r="EW86" s="154" t="str">
        <f t="shared" si="135"/>
        <v>NO BID</v>
      </c>
      <c r="EX86" s="171"/>
      <c r="EY86" s="89"/>
      <c r="EZ86" s="90" t="str">
        <f t="shared" si="136"/>
        <v/>
      </c>
      <c r="FA86" s="172"/>
      <c r="FB86" s="154" t="str">
        <f t="shared" si="137"/>
        <v>NO BID</v>
      </c>
      <c r="FC86" s="171"/>
      <c r="FD86" s="89"/>
      <c r="FE86" s="90" t="str">
        <f t="shared" si="138"/>
        <v/>
      </c>
      <c r="FF86" s="172"/>
      <c r="FG86" s="154" t="str">
        <f t="shared" si="139"/>
        <v>NO BID</v>
      </c>
      <c r="FH86" s="171"/>
      <c r="FI86" s="89"/>
      <c r="FJ86" s="90" t="str">
        <f t="shared" si="140"/>
        <v/>
      </c>
      <c r="FK86" s="172"/>
      <c r="FL86" s="154" t="str">
        <f t="shared" si="141"/>
        <v>NO BID</v>
      </c>
      <c r="FM86" s="171"/>
      <c r="FN86" s="89"/>
      <c r="FO86" s="90" t="str">
        <f t="shared" si="142"/>
        <v/>
      </c>
      <c r="FP86" s="172"/>
      <c r="FQ86" s="154" t="str">
        <f t="shared" si="143"/>
        <v>NO BID</v>
      </c>
      <c r="FR86" s="174"/>
      <c r="FS86" s="91">
        <v>15.89</v>
      </c>
      <c r="FT86" s="92">
        <f t="shared" si="144"/>
        <v>79.45</v>
      </c>
      <c r="FU86" s="175">
        <f t="shared" si="145"/>
        <v>0</v>
      </c>
      <c r="FV86" s="93" t="str">
        <f t="shared" si="146"/>
        <v/>
      </c>
      <c r="FW86" s="94">
        <f t="shared" si="147"/>
        <v>79.45</v>
      </c>
      <c r="FX86" s="95">
        <f t="shared" si="148"/>
        <v>0</v>
      </c>
      <c r="FY86" s="129" t="str">
        <f t="shared" si="149"/>
        <v>NOT AWARDED</v>
      </c>
      <c r="FZ86" s="130">
        <f t="shared" si="150"/>
        <v>0</v>
      </c>
      <c r="GA86" s="129" t="str">
        <f t="shared" si="151"/>
        <v>VENDOR 09</v>
      </c>
      <c r="GB86" s="176"/>
      <c r="GC86" s="177"/>
      <c r="GD86" s="96"/>
      <c r="GE86" s="97"/>
    </row>
    <row r="87" spans="1:187" ht="30" customHeight="1" thickTop="1" thickBot="1" x14ac:dyDescent="0.4">
      <c r="A87" s="162">
        <v>83</v>
      </c>
      <c r="B87" s="163">
        <v>4</v>
      </c>
      <c r="C87" s="164">
        <v>9780393073461</v>
      </c>
      <c r="D87" s="165" t="s">
        <v>199</v>
      </c>
      <c r="E87" s="165" t="s">
        <v>894</v>
      </c>
      <c r="F87" s="165" t="s">
        <v>1479</v>
      </c>
      <c r="G87" s="166" t="s">
        <v>1414</v>
      </c>
      <c r="H87" s="166" t="s">
        <v>1418</v>
      </c>
      <c r="I87" s="167"/>
      <c r="J87" s="227">
        <f t="shared" si="152"/>
        <v>4</v>
      </c>
      <c r="K87" s="228"/>
      <c r="L87" s="99" t="str">
        <f t="shared" si="78"/>
        <v/>
      </c>
      <c r="M87" s="241"/>
      <c r="N87" s="168"/>
      <c r="O87" s="195" t="str">
        <f t="shared" si="79"/>
        <v>VENDOR 09</v>
      </c>
      <c r="P87" s="149">
        <v>241363</v>
      </c>
      <c r="Q87" s="149">
        <f t="shared" si="80"/>
        <v>0</v>
      </c>
      <c r="R87" s="196" t="str">
        <f t="shared" si="81"/>
        <v xml:space="preserve">, </v>
      </c>
      <c r="S87" s="196" t="str">
        <f t="shared" si="82"/>
        <v>NO BID</v>
      </c>
      <c r="T87" s="117">
        <f t="shared" si="83"/>
        <v>0</v>
      </c>
      <c r="U87" s="118" t="str">
        <f t="shared" si="84"/>
        <v>NOT AWARDED</v>
      </c>
      <c r="V87" s="167"/>
      <c r="W87" s="171"/>
      <c r="X87" s="89"/>
      <c r="Y87" s="90"/>
      <c r="Z87" s="172" t="str">
        <f t="shared" si="85"/>
        <v/>
      </c>
      <c r="AA87" s="154" t="str">
        <f t="shared" si="86"/>
        <v>NO BID</v>
      </c>
      <c r="AB87" s="171"/>
      <c r="AC87" s="89"/>
      <c r="AD87" s="90"/>
      <c r="AE87" s="172" t="str">
        <f t="shared" si="87"/>
        <v/>
      </c>
      <c r="AF87" s="154" t="str">
        <f t="shared" si="88"/>
        <v>NO BID</v>
      </c>
      <c r="AG87" s="171"/>
      <c r="AH87" s="89"/>
      <c r="AI87" s="90"/>
      <c r="AJ87" s="172" t="str">
        <f t="shared" si="89"/>
        <v/>
      </c>
      <c r="AK87" s="154" t="str">
        <f t="shared" si="90"/>
        <v>NO BID</v>
      </c>
      <c r="AL87" s="171"/>
      <c r="AM87" s="89"/>
      <c r="AN87" s="90"/>
      <c r="AO87" s="172" t="str">
        <f t="shared" si="91"/>
        <v/>
      </c>
      <c r="AP87" s="154" t="str">
        <f t="shared" si="92"/>
        <v>NO BID</v>
      </c>
      <c r="AQ87" s="171"/>
      <c r="AR87" s="89"/>
      <c r="AS87" s="90"/>
      <c r="AT87" s="172" t="str">
        <f t="shared" si="93"/>
        <v/>
      </c>
      <c r="AU87" s="154" t="str">
        <f t="shared" si="94"/>
        <v>NO BID</v>
      </c>
      <c r="AV87" s="171"/>
      <c r="AW87" s="89"/>
      <c r="AX87" s="90"/>
      <c r="AY87" s="172" t="str">
        <f t="shared" si="95"/>
        <v/>
      </c>
      <c r="AZ87" s="154" t="str">
        <f t="shared" si="96"/>
        <v>NO BID</v>
      </c>
      <c r="BA87" s="171"/>
      <c r="BB87" s="89"/>
      <c r="BC87" s="90"/>
      <c r="BD87" s="172" t="str">
        <f t="shared" si="97"/>
        <v/>
      </c>
      <c r="BE87" s="154" t="str">
        <f>IF($B87=0,"",IF(ISNUMBER(BB87),"","NO BID"))</f>
        <v>NO BID</v>
      </c>
      <c r="BF87" s="171"/>
      <c r="BG87" s="89"/>
      <c r="BH87" s="90"/>
      <c r="BI87" s="172" t="str">
        <f t="shared" si="98"/>
        <v/>
      </c>
      <c r="BJ87" s="154" t="str">
        <f t="shared" si="99"/>
        <v>NO BID</v>
      </c>
      <c r="BK87" s="171"/>
      <c r="BL87" s="89"/>
      <c r="BM87" s="90"/>
      <c r="BN87" s="172" t="str">
        <f t="shared" si="100"/>
        <v/>
      </c>
      <c r="BO87" s="154" t="str">
        <f t="shared" si="101"/>
        <v>NO BID</v>
      </c>
      <c r="BP87" s="178"/>
      <c r="BQ87" s="171"/>
      <c r="BR87" s="89"/>
      <c r="BS87" s="90" t="str">
        <f t="shared" si="102"/>
        <v/>
      </c>
      <c r="BT87" s="172"/>
      <c r="BU87" s="154" t="str">
        <f t="shared" si="103"/>
        <v>NO BID</v>
      </c>
      <c r="BV87" s="171"/>
      <c r="BW87" s="89"/>
      <c r="BX87" s="90" t="str">
        <f t="shared" si="104"/>
        <v/>
      </c>
      <c r="BY87" s="172"/>
      <c r="BZ87" s="154" t="str">
        <f t="shared" si="105"/>
        <v>NO BID</v>
      </c>
      <c r="CA87" s="171"/>
      <c r="CB87" s="89"/>
      <c r="CC87" s="90" t="str">
        <f t="shared" si="106"/>
        <v/>
      </c>
      <c r="CD87" s="172"/>
      <c r="CE87" s="154" t="str">
        <f t="shared" si="107"/>
        <v>NO BID</v>
      </c>
      <c r="CF87" s="171"/>
      <c r="CG87" s="89"/>
      <c r="CH87" s="90" t="str">
        <f t="shared" si="108"/>
        <v/>
      </c>
      <c r="CI87" s="172"/>
      <c r="CJ87" s="154" t="str">
        <f t="shared" si="109"/>
        <v>NO BID</v>
      </c>
      <c r="CK87" s="171"/>
      <c r="CL87" s="89"/>
      <c r="CM87" s="90" t="str">
        <f t="shared" si="110"/>
        <v/>
      </c>
      <c r="CN87" s="172"/>
      <c r="CO87" s="154" t="str">
        <f t="shared" si="111"/>
        <v>NO BID</v>
      </c>
      <c r="CP87" s="171"/>
      <c r="CQ87" s="89"/>
      <c r="CR87" s="90" t="str">
        <f t="shared" si="112"/>
        <v/>
      </c>
      <c r="CS87" s="172"/>
      <c r="CT87" s="154" t="str">
        <f t="shared" si="113"/>
        <v>NO BID</v>
      </c>
      <c r="CU87" s="171"/>
      <c r="CV87" s="89"/>
      <c r="CW87" s="90" t="str">
        <f t="shared" si="114"/>
        <v/>
      </c>
      <c r="CX87" s="172"/>
      <c r="CY87" s="154" t="str">
        <f t="shared" si="115"/>
        <v>NO BID</v>
      </c>
      <c r="CZ87" s="171"/>
      <c r="DA87" s="89"/>
      <c r="DB87" s="90" t="str">
        <f t="shared" si="116"/>
        <v/>
      </c>
      <c r="DC87" s="172"/>
      <c r="DD87" s="154" t="str">
        <f t="shared" si="117"/>
        <v>NO BID</v>
      </c>
      <c r="DE87" s="171"/>
      <c r="DF87" s="89"/>
      <c r="DG87" s="90" t="str">
        <f t="shared" si="118"/>
        <v/>
      </c>
      <c r="DH87" s="172"/>
      <c r="DI87" s="154" t="str">
        <f t="shared" si="119"/>
        <v>NO BID</v>
      </c>
      <c r="DJ87" s="171"/>
      <c r="DK87" s="89"/>
      <c r="DL87" s="90" t="str">
        <f t="shared" si="120"/>
        <v/>
      </c>
      <c r="DM87" s="172"/>
      <c r="DN87" s="154" t="str">
        <f t="shared" si="121"/>
        <v>NO BID</v>
      </c>
      <c r="DO87" s="171"/>
      <c r="DP87" s="89"/>
      <c r="DQ87" s="90" t="str">
        <f t="shared" si="122"/>
        <v/>
      </c>
      <c r="DR87" s="172"/>
      <c r="DS87" s="154" t="str">
        <f t="shared" si="123"/>
        <v>NO BID</v>
      </c>
      <c r="DT87" s="171"/>
      <c r="DU87" s="89"/>
      <c r="DV87" s="90" t="str">
        <f t="shared" si="124"/>
        <v/>
      </c>
      <c r="DW87" s="172"/>
      <c r="DX87" s="154" t="str">
        <f t="shared" si="125"/>
        <v>NO BID</v>
      </c>
      <c r="DY87" s="171"/>
      <c r="DZ87" s="89"/>
      <c r="EA87" s="90" t="str">
        <f t="shared" si="126"/>
        <v/>
      </c>
      <c r="EB87" s="172"/>
      <c r="EC87" s="154" t="str">
        <f t="shared" si="127"/>
        <v>NO BID</v>
      </c>
      <c r="ED87" s="171"/>
      <c r="EE87" s="89"/>
      <c r="EF87" s="90" t="str">
        <f t="shared" si="128"/>
        <v/>
      </c>
      <c r="EG87" s="172"/>
      <c r="EH87" s="154" t="str">
        <f t="shared" si="129"/>
        <v>NO BID</v>
      </c>
      <c r="EI87" s="171"/>
      <c r="EJ87" s="89"/>
      <c r="EK87" s="90" t="str">
        <f t="shared" si="130"/>
        <v/>
      </c>
      <c r="EL87" s="172"/>
      <c r="EM87" s="154" t="str">
        <f t="shared" si="131"/>
        <v>NO BID</v>
      </c>
      <c r="EN87" s="171"/>
      <c r="EO87" s="89"/>
      <c r="EP87" s="90" t="str">
        <f t="shared" si="132"/>
        <v/>
      </c>
      <c r="EQ87" s="172"/>
      <c r="ER87" s="154" t="str">
        <f t="shared" si="133"/>
        <v>NO BID</v>
      </c>
      <c r="ES87" s="171"/>
      <c r="ET87" s="89"/>
      <c r="EU87" s="90" t="str">
        <f t="shared" si="134"/>
        <v/>
      </c>
      <c r="EV87" s="172"/>
      <c r="EW87" s="154" t="str">
        <f t="shared" si="135"/>
        <v>NO BID</v>
      </c>
      <c r="EX87" s="171"/>
      <c r="EY87" s="89"/>
      <c r="EZ87" s="90" t="str">
        <f t="shared" si="136"/>
        <v/>
      </c>
      <c r="FA87" s="172"/>
      <c r="FB87" s="154" t="str">
        <f t="shared" si="137"/>
        <v>NO BID</v>
      </c>
      <c r="FC87" s="171"/>
      <c r="FD87" s="89"/>
      <c r="FE87" s="90" t="str">
        <f t="shared" si="138"/>
        <v/>
      </c>
      <c r="FF87" s="172"/>
      <c r="FG87" s="154" t="str">
        <f t="shared" si="139"/>
        <v>NO BID</v>
      </c>
      <c r="FH87" s="171"/>
      <c r="FI87" s="89"/>
      <c r="FJ87" s="90" t="str">
        <f t="shared" si="140"/>
        <v/>
      </c>
      <c r="FK87" s="172"/>
      <c r="FL87" s="154" t="str">
        <f t="shared" si="141"/>
        <v>NO BID</v>
      </c>
      <c r="FM87" s="171"/>
      <c r="FN87" s="89"/>
      <c r="FO87" s="90" t="str">
        <f t="shared" si="142"/>
        <v/>
      </c>
      <c r="FP87" s="172"/>
      <c r="FQ87" s="154" t="str">
        <f t="shared" si="143"/>
        <v>NO BID</v>
      </c>
      <c r="FR87" s="174"/>
      <c r="FS87" s="91">
        <v>20.37</v>
      </c>
      <c r="FT87" s="92">
        <f t="shared" si="144"/>
        <v>81.48</v>
      </c>
      <c r="FU87" s="175">
        <f t="shared" si="145"/>
        <v>0</v>
      </c>
      <c r="FV87" s="93" t="str">
        <f t="shared" si="146"/>
        <v/>
      </c>
      <c r="FW87" s="94">
        <f t="shared" si="147"/>
        <v>81.48</v>
      </c>
      <c r="FX87" s="95">
        <f t="shared" si="148"/>
        <v>0</v>
      </c>
      <c r="FY87" s="129" t="str">
        <f t="shared" si="149"/>
        <v>NOT AWARDED</v>
      </c>
      <c r="FZ87" s="130">
        <f t="shared" si="150"/>
        <v>0</v>
      </c>
      <c r="GA87" s="129" t="str">
        <f t="shared" si="151"/>
        <v>VENDOR 09</v>
      </c>
      <c r="GB87" s="176"/>
      <c r="GC87" s="177"/>
      <c r="GD87" s="96"/>
      <c r="GE87" s="97"/>
    </row>
    <row r="88" spans="1:187" ht="30" customHeight="1" thickTop="1" thickBot="1" x14ac:dyDescent="0.4">
      <c r="A88" s="162">
        <v>84</v>
      </c>
      <c r="B88" s="163">
        <v>5</v>
      </c>
      <c r="C88" s="164">
        <v>9781645679998</v>
      </c>
      <c r="D88" s="165" t="s">
        <v>202</v>
      </c>
      <c r="E88" s="165" t="s">
        <v>907</v>
      </c>
      <c r="F88" s="165" t="s">
        <v>1479</v>
      </c>
      <c r="G88" s="166" t="s">
        <v>1414</v>
      </c>
      <c r="H88" s="166" t="s">
        <v>1421</v>
      </c>
      <c r="I88" s="167"/>
      <c r="J88" s="227">
        <f t="shared" si="152"/>
        <v>5</v>
      </c>
      <c r="K88" s="228"/>
      <c r="L88" s="99" t="str">
        <f t="shared" si="78"/>
        <v/>
      </c>
      <c r="M88" s="241"/>
      <c r="N88" s="168"/>
      <c r="O88" s="195" t="str">
        <f t="shared" si="79"/>
        <v>VENDOR 09</v>
      </c>
      <c r="P88" s="149">
        <v>241360</v>
      </c>
      <c r="Q88" s="149">
        <f t="shared" si="80"/>
        <v>0</v>
      </c>
      <c r="R88" s="196" t="str">
        <f t="shared" si="81"/>
        <v xml:space="preserve">, </v>
      </c>
      <c r="S88" s="196" t="str">
        <f t="shared" si="82"/>
        <v>NO BID</v>
      </c>
      <c r="T88" s="117">
        <f t="shared" si="83"/>
        <v>0</v>
      </c>
      <c r="U88" s="118" t="str">
        <f t="shared" si="84"/>
        <v>NOT AWARDED</v>
      </c>
      <c r="V88" s="167"/>
      <c r="W88" s="171"/>
      <c r="X88" s="89"/>
      <c r="Y88" s="90"/>
      <c r="Z88" s="172" t="str">
        <f t="shared" si="85"/>
        <v/>
      </c>
      <c r="AA88" s="154" t="str">
        <f t="shared" si="86"/>
        <v>NO BID</v>
      </c>
      <c r="AB88" s="171"/>
      <c r="AC88" s="89"/>
      <c r="AD88" s="90"/>
      <c r="AE88" s="172" t="str">
        <f t="shared" si="87"/>
        <v/>
      </c>
      <c r="AF88" s="154" t="str">
        <f t="shared" si="88"/>
        <v>NO BID</v>
      </c>
      <c r="AG88" s="171"/>
      <c r="AH88" s="89"/>
      <c r="AI88" s="90"/>
      <c r="AJ88" s="172" t="str">
        <f t="shared" si="89"/>
        <v/>
      </c>
      <c r="AK88" s="154" t="str">
        <f t="shared" si="90"/>
        <v>NO BID</v>
      </c>
      <c r="AL88" s="171"/>
      <c r="AM88" s="89"/>
      <c r="AN88" s="90"/>
      <c r="AO88" s="172" t="str">
        <f t="shared" si="91"/>
        <v/>
      </c>
      <c r="AP88" s="154" t="str">
        <f t="shared" si="92"/>
        <v>NO BID</v>
      </c>
      <c r="AQ88" s="171"/>
      <c r="AR88" s="89"/>
      <c r="AS88" s="90"/>
      <c r="AT88" s="172" t="str">
        <f t="shared" si="93"/>
        <v/>
      </c>
      <c r="AU88" s="154" t="str">
        <f t="shared" si="94"/>
        <v>NO BID</v>
      </c>
      <c r="AV88" s="171"/>
      <c r="AW88" s="89"/>
      <c r="AX88" s="90"/>
      <c r="AY88" s="172" t="str">
        <f t="shared" si="95"/>
        <v/>
      </c>
      <c r="AZ88" s="154" t="str">
        <f t="shared" si="96"/>
        <v>NO BID</v>
      </c>
      <c r="BA88" s="171"/>
      <c r="BB88" s="89"/>
      <c r="BC88" s="90"/>
      <c r="BD88" s="172" t="str">
        <f t="shared" si="97"/>
        <v/>
      </c>
      <c r="BE88" s="154" t="str">
        <f>IF($B88=0,"",IF(ISNUMBER(BB88),"","NO BID"))</f>
        <v>NO BID</v>
      </c>
      <c r="BF88" s="171"/>
      <c r="BG88" s="89"/>
      <c r="BH88" s="90"/>
      <c r="BI88" s="172" t="str">
        <f t="shared" si="98"/>
        <v/>
      </c>
      <c r="BJ88" s="154" t="str">
        <f t="shared" si="99"/>
        <v>NO BID</v>
      </c>
      <c r="BK88" s="171"/>
      <c r="BL88" s="89"/>
      <c r="BM88" s="90"/>
      <c r="BN88" s="172" t="str">
        <f t="shared" si="100"/>
        <v/>
      </c>
      <c r="BO88" s="154" t="str">
        <f t="shared" si="101"/>
        <v>NO BID</v>
      </c>
      <c r="BP88" s="178"/>
      <c r="BQ88" s="171"/>
      <c r="BR88" s="89"/>
      <c r="BS88" s="90" t="str">
        <f t="shared" si="102"/>
        <v/>
      </c>
      <c r="BT88" s="172"/>
      <c r="BU88" s="154" t="str">
        <f t="shared" si="103"/>
        <v>NO BID</v>
      </c>
      <c r="BV88" s="171"/>
      <c r="BW88" s="89"/>
      <c r="BX88" s="90" t="str">
        <f t="shared" si="104"/>
        <v/>
      </c>
      <c r="BY88" s="172"/>
      <c r="BZ88" s="154" t="str">
        <f t="shared" si="105"/>
        <v>NO BID</v>
      </c>
      <c r="CA88" s="171"/>
      <c r="CB88" s="89"/>
      <c r="CC88" s="90" t="str">
        <f t="shared" si="106"/>
        <v/>
      </c>
      <c r="CD88" s="172"/>
      <c r="CE88" s="154" t="str">
        <f t="shared" si="107"/>
        <v>NO BID</v>
      </c>
      <c r="CF88" s="171"/>
      <c r="CG88" s="89"/>
      <c r="CH88" s="90" t="str">
        <f t="shared" si="108"/>
        <v/>
      </c>
      <c r="CI88" s="172"/>
      <c r="CJ88" s="154" t="str">
        <f t="shared" si="109"/>
        <v>NO BID</v>
      </c>
      <c r="CK88" s="171"/>
      <c r="CL88" s="89"/>
      <c r="CM88" s="90" t="str">
        <f t="shared" si="110"/>
        <v/>
      </c>
      <c r="CN88" s="172"/>
      <c r="CO88" s="154" t="str">
        <f t="shared" si="111"/>
        <v>NO BID</v>
      </c>
      <c r="CP88" s="171"/>
      <c r="CQ88" s="89"/>
      <c r="CR88" s="90" t="str">
        <f t="shared" si="112"/>
        <v/>
      </c>
      <c r="CS88" s="172"/>
      <c r="CT88" s="154" t="str">
        <f t="shared" si="113"/>
        <v>NO BID</v>
      </c>
      <c r="CU88" s="171"/>
      <c r="CV88" s="89"/>
      <c r="CW88" s="90" t="str">
        <f t="shared" si="114"/>
        <v/>
      </c>
      <c r="CX88" s="172"/>
      <c r="CY88" s="154" t="str">
        <f t="shared" si="115"/>
        <v>NO BID</v>
      </c>
      <c r="CZ88" s="171"/>
      <c r="DA88" s="89"/>
      <c r="DB88" s="90" t="str">
        <f t="shared" si="116"/>
        <v/>
      </c>
      <c r="DC88" s="172"/>
      <c r="DD88" s="154" t="str">
        <f t="shared" si="117"/>
        <v>NO BID</v>
      </c>
      <c r="DE88" s="171"/>
      <c r="DF88" s="89"/>
      <c r="DG88" s="90" t="str">
        <f t="shared" si="118"/>
        <v/>
      </c>
      <c r="DH88" s="172"/>
      <c r="DI88" s="154" t="str">
        <f t="shared" si="119"/>
        <v>NO BID</v>
      </c>
      <c r="DJ88" s="171"/>
      <c r="DK88" s="89"/>
      <c r="DL88" s="90" t="str">
        <f t="shared" si="120"/>
        <v/>
      </c>
      <c r="DM88" s="172"/>
      <c r="DN88" s="154" t="str">
        <f t="shared" si="121"/>
        <v>NO BID</v>
      </c>
      <c r="DO88" s="171"/>
      <c r="DP88" s="89"/>
      <c r="DQ88" s="90" t="str">
        <f t="shared" si="122"/>
        <v/>
      </c>
      <c r="DR88" s="172"/>
      <c r="DS88" s="154" t="str">
        <f t="shared" si="123"/>
        <v>NO BID</v>
      </c>
      <c r="DT88" s="171"/>
      <c r="DU88" s="89"/>
      <c r="DV88" s="90" t="str">
        <f t="shared" si="124"/>
        <v/>
      </c>
      <c r="DW88" s="172"/>
      <c r="DX88" s="154" t="str">
        <f t="shared" si="125"/>
        <v>NO BID</v>
      </c>
      <c r="DY88" s="171"/>
      <c r="DZ88" s="89"/>
      <c r="EA88" s="90" t="str">
        <f t="shared" si="126"/>
        <v/>
      </c>
      <c r="EB88" s="172"/>
      <c r="EC88" s="154" t="str">
        <f t="shared" si="127"/>
        <v>NO BID</v>
      </c>
      <c r="ED88" s="171"/>
      <c r="EE88" s="89"/>
      <c r="EF88" s="90" t="str">
        <f t="shared" si="128"/>
        <v/>
      </c>
      <c r="EG88" s="172"/>
      <c r="EH88" s="154" t="str">
        <f t="shared" si="129"/>
        <v>NO BID</v>
      </c>
      <c r="EI88" s="171"/>
      <c r="EJ88" s="89"/>
      <c r="EK88" s="90" t="str">
        <f t="shared" si="130"/>
        <v/>
      </c>
      <c r="EL88" s="172"/>
      <c r="EM88" s="154" t="str">
        <f t="shared" si="131"/>
        <v>NO BID</v>
      </c>
      <c r="EN88" s="171"/>
      <c r="EO88" s="89"/>
      <c r="EP88" s="90" t="str">
        <f t="shared" si="132"/>
        <v/>
      </c>
      <c r="EQ88" s="172"/>
      <c r="ER88" s="154" t="str">
        <f t="shared" si="133"/>
        <v>NO BID</v>
      </c>
      <c r="ES88" s="171"/>
      <c r="ET88" s="89"/>
      <c r="EU88" s="90" t="str">
        <f t="shared" si="134"/>
        <v/>
      </c>
      <c r="EV88" s="172"/>
      <c r="EW88" s="154" t="str">
        <f t="shared" si="135"/>
        <v>NO BID</v>
      </c>
      <c r="EX88" s="171"/>
      <c r="EY88" s="89"/>
      <c r="EZ88" s="90" t="str">
        <f t="shared" si="136"/>
        <v/>
      </c>
      <c r="FA88" s="172"/>
      <c r="FB88" s="154" t="str">
        <f t="shared" si="137"/>
        <v>NO BID</v>
      </c>
      <c r="FC88" s="171"/>
      <c r="FD88" s="89"/>
      <c r="FE88" s="90" t="str">
        <f t="shared" si="138"/>
        <v/>
      </c>
      <c r="FF88" s="172"/>
      <c r="FG88" s="154" t="str">
        <f t="shared" si="139"/>
        <v>NO BID</v>
      </c>
      <c r="FH88" s="171"/>
      <c r="FI88" s="89"/>
      <c r="FJ88" s="90" t="str">
        <f t="shared" si="140"/>
        <v/>
      </c>
      <c r="FK88" s="172"/>
      <c r="FL88" s="154" t="str">
        <f t="shared" si="141"/>
        <v>NO BID</v>
      </c>
      <c r="FM88" s="171"/>
      <c r="FN88" s="89"/>
      <c r="FO88" s="90" t="str">
        <f t="shared" si="142"/>
        <v/>
      </c>
      <c r="FP88" s="172"/>
      <c r="FQ88" s="154" t="str">
        <f t="shared" si="143"/>
        <v>NO BID</v>
      </c>
      <c r="FR88" s="174"/>
      <c r="FS88" s="91">
        <v>17.09</v>
      </c>
      <c r="FT88" s="92">
        <f t="shared" si="144"/>
        <v>85.45</v>
      </c>
      <c r="FU88" s="175">
        <f t="shared" si="145"/>
        <v>0</v>
      </c>
      <c r="FV88" s="93" t="str">
        <f t="shared" si="146"/>
        <v/>
      </c>
      <c r="FW88" s="94">
        <f t="shared" si="147"/>
        <v>85.45</v>
      </c>
      <c r="FX88" s="95">
        <f t="shared" si="148"/>
        <v>0</v>
      </c>
      <c r="FY88" s="129" t="str">
        <f t="shared" si="149"/>
        <v>NOT AWARDED</v>
      </c>
      <c r="FZ88" s="130">
        <f t="shared" si="150"/>
        <v>0</v>
      </c>
      <c r="GA88" s="129" t="str">
        <f t="shared" si="151"/>
        <v>VENDOR 09</v>
      </c>
      <c r="GB88" s="176"/>
      <c r="GC88" s="177"/>
      <c r="GD88" s="96"/>
      <c r="GE88" s="97"/>
    </row>
    <row r="89" spans="1:187" ht="30" customHeight="1" thickTop="1" thickBot="1" x14ac:dyDescent="0.4">
      <c r="A89" s="162">
        <v>85</v>
      </c>
      <c r="B89" s="163">
        <v>5</v>
      </c>
      <c r="C89" s="164">
        <v>9780593224823</v>
      </c>
      <c r="D89" s="165" t="s">
        <v>203</v>
      </c>
      <c r="E89" s="165" t="s">
        <v>908</v>
      </c>
      <c r="F89" s="165" t="s">
        <v>1479</v>
      </c>
      <c r="G89" s="166" t="s">
        <v>1414</v>
      </c>
      <c r="H89" s="166" t="s">
        <v>1417</v>
      </c>
      <c r="I89" s="167"/>
      <c r="J89" s="227">
        <f t="shared" si="152"/>
        <v>5</v>
      </c>
      <c r="K89" s="228"/>
      <c r="L89" s="99" t="str">
        <f t="shared" si="78"/>
        <v/>
      </c>
      <c r="M89" s="241"/>
      <c r="N89" s="168"/>
      <c r="O89" s="195" t="str">
        <f t="shared" si="79"/>
        <v>VENDOR 09</v>
      </c>
      <c r="P89" s="149">
        <v>241360</v>
      </c>
      <c r="Q89" s="149">
        <f t="shared" si="80"/>
        <v>0</v>
      </c>
      <c r="R89" s="196" t="str">
        <f t="shared" si="81"/>
        <v xml:space="preserve">, </v>
      </c>
      <c r="S89" s="196" t="str">
        <f t="shared" si="82"/>
        <v>NO BID</v>
      </c>
      <c r="T89" s="117">
        <f t="shared" si="83"/>
        <v>0</v>
      </c>
      <c r="U89" s="118" t="str">
        <f t="shared" si="84"/>
        <v>NOT AWARDED</v>
      </c>
      <c r="V89" s="167"/>
      <c r="W89" s="171"/>
      <c r="X89" s="89"/>
      <c r="Y89" s="90"/>
      <c r="Z89" s="172" t="str">
        <f t="shared" si="85"/>
        <v/>
      </c>
      <c r="AA89" s="154" t="str">
        <f t="shared" si="86"/>
        <v>NO BID</v>
      </c>
      <c r="AB89" s="171"/>
      <c r="AC89" s="89"/>
      <c r="AD89" s="90"/>
      <c r="AE89" s="172" t="str">
        <f t="shared" si="87"/>
        <v/>
      </c>
      <c r="AF89" s="154" t="str">
        <f t="shared" si="88"/>
        <v>NO BID</v>
      </c>
      <c r="AG89" s="171"/>
      <c r="AH89" s="89"/>
      <c r="AI89" s="90"/>
      <c r="AJ89" s="172" t="str">
        <f t="shared" si="89"/>
        <v/>
      </c>
      <c r="AK89" s="154" t="str">
        <f t="shared" si="90"/>
        <v>NO BID</v>
      </c>
      <c r="AL89" s="171"/>
      <c r="AM89" s="89"/>
      <c r="AN89" s="90"/>
      <c r="AO89" s="172" t="str">
        <f t="shared" si="91"/>
        <v/>
      </c>
      <c r="AP89" s="154" t="str">
        <f t="shared" si="92"/>
        <v>NO BID</v>
      </c>
      <c r="AQ89" s="171"/>
      <c r="AR89" s="89"/>
      <c r="AS89" s="90"/>
      <c r="AT89" s="172" t="str">
        <f t="shared" si="93"/>
        <v/>
      </c>
      <c r="AU89" s="154" t="str">
        <f t="shared" si="94"/>
        <v>NO BID</v>
      </c>
      <c r="AV89" s="171"/>
      <c r="AW89" s="89"/>
      <c r="AX89" s="90"/>
      <c r="AY89" s="172" t="str">
        <f t="shared" si="95"/>
        <v/>
      </c>
      <c r="AZ89" s="154" t="str">
        <f t="shared" si="96"/>
        <v>NO BID</v>
      </c>
      <c r="BA89" s="171"/>
      <c r="BB89" s="89"/>
      <c r="BC89" s="90"/>
      <c r="BD89" s="172" t="str">
        <f t="shared" si="97"/>
        <v/>
      </c>
      <c r="BE89" s="154" t="str">
        <f>IF($B89=0,"",IF(ISNUMBER(BB89),"","NO BID"))</f>
        <v>NO BID</v>
      </c>
      <c r="BF89" s="171"/>
      <c r="BG89" s="89"/>
      <c r="BH89" s="90"/>
      <c r="BI89" s="172" t="str">
        <f t="shared" si="98"/>
        <v/>
      </c>
      <c r="BJ89" s="154" t="str">
        <f t="shared" si="99"/>
        <v>NO BID</v>
      </c>
      <c r="BK89" s="171"/>
      <c r="BL89" s="89"/>
      <c r="BM89" s="90"/>
      <c r="BN89" s="172" t="str">
        <f t="shared" si="100"/>
        <v/>
      </c>
      <c r="BO89" s="154" t="str">
        <f t="shared" si="101"/>
        <v>NO BID</v>
      </c>
      <c r="BP89" s="178"/>
      <c r="BQ89" s="171"/>
      <c r="BR89" s="89"/>
      <c r="BS89" s="90" t="str">
        <f t="shared" si="102"/>
        <v/>
      </c>
      <c r="BT89" s="172"/>
      <c r="BU89" s="154" t="str">
        <f t="shared" si="103"/>
        <v>NO BID</v>
      </c>
      <c r="BV89" s="171"/>
      <c r="BW89" s="89"/>
      <c r="BX89" s="90" t="str">
        <f t="shared" si="104"/>
        <v/>
      </c>
      <c r="BY89" s="172"/>
      <c r="BZ89" s="154" t="str">
        <f t="shared" si="105"/>
        <v>NO BID</v>
      </c>
      <c r="CA89" s="171"/>
      <c r="CB89" s="89"/>
      <c r="CC89" s="90" t="str">
        <f t="shared" si="106"/>
        <v/>
      </c>
      <c r="CD89" s="172"/>
      <c r="CE89" s="154" t="str">
        <f t="shared" si="107"/>
        <v>NO BID</v>
      </c>
      <c r="CF89" s="171"/>
      <c r="CG89" s="89"/>
      <c r="CH89" s="90" t="str">
        <f t="shared" si="108"/>
        <v/>
      </c>
      <c r="CI89" s="172"/>
      <c r="CJ89" s="154" t="str">
        <f t="shared" si="109"/>
        <v>NO BID</v>
      </c>
      <c r="CK89" s="171"/>
      <c r="CL89" s="89"/>
      <c r="CM89" s="90" t="str">
        <f t="shared" si="110"/>
        <v/>
      </c>
      <c r="CN89" s="172"/>
      <c r="CO89" s="154" t="str">
        <f t="shared" si="111"/>
        <v>NO BID</v>
      </c>
      <c r="CP89" s="171"/>
      <c r="CQ89" s="89"/>
      <c r="CR89" s="90" t="str">
        <f t="shared" si="112"/>
        <v/>
      </c>
      <c r="CS89" s="172"/>
      <c r="CT89" s="154" t="str">
        <f t="shared" si="113"/>
        <v>NO BID</v>
      </c>
      <c r="CU89" s="171"/>
      <c r="CV89" s="89"/>
      <c r="CW89" s="90" t="str">
        <f t="shared" si="114"/>
        <v/>
      </c>
      <c r="CX89" s="172"/>
      <c r="CY89" s="154" t="str">
        <f t="shared" si="115"/>
        <v>NO BID</v>
      </c>
      <c r="CZ89" s="171"/>
      <c r="DA89" s="89"/>
      <c r="DB89" s="90" t="str">
        <f t="shared" si="116"/>
        <v/>
      </c>
      <c r="DC89" s="172"/>
      <c r="DD89" s="154" t="str">
        <f t="shared" si="117"/>
        <v>NO BID</v>
      </c>
      <c r="DE89" s="171"/>
      <c r="DF89" s="89"/>
      <c r="DG89" s="90" t="str">
        <f t="shared" si="118"/>
        <v/>
      </c>
      <c r="DH89" s="172"/>
      <c r="DI89" s="154" t="str">
        <f t="shared" si="119"/>
        <v>NO BID</v>
      </c>
      <c r="DJ89" s="171"/>
      <c r="DK89" s="89"/>
      <c r="DL89" s="90" t="str">
        <f t="shared" si="120"/>
        <v/>
      </c>
      <c r="DM89" s="172"/>
      <c r="DN89" s="154" t="str">
        <f t="shared" si="121"/>
        <v>NO BID</v>
      </c>
      <c r="DO89" s="171"/>
      <c r="DP89" s="89"/>
      <c r="DQ89" s="90" t="str">
        <f t="shared" si="122"/>
        <v/>
      </c>
      <c r="DR89" s="172"/>
      <c r="DS89" s="154" t="str">
        <f t="shared" si="123"/>
        <v>NO BID</v>
      </c>
      <c r="DT89" s="171"/>
      <c r="DU89" s="89"/>
      <c r="DV89" s="90" t="str">
        <f t="shared" si="124"/>
        <v/>
      </c>
      <c r="DW89" s="172"/>
      <c r="DX89" s="154" t="str">
        <f t="shared" si="125"/>
        <v>NO BID</v>
      </c>
      <c r="DY89" s="171"/>
      <c r="DZ89" s="89"/>
      <c r="EA89" s="90" t="str">
        <f t="shared" si="126"/>
        <v/>
      </c>
      <c r="EB89" s="172"/>
      <c r="EC89" s="154" t="str">
        <f t="shared" si="127"/>
        <v>NO BID</v>
      </c>
      <c r="ED89" s="171"/>
      <c r="EE89" s="89"/>
      <c r="EF89" s="90" t="str">
        <f t="shared" si="128"/>
        <v/>
      </c>
      <c r="EG89" s="172"/>
      <c r="EH89" s="154" t="str">
        <f t="shared" si="129"/>
        <v>NO BID</v>
      </c>
      <c r="EI89" s="171"/>
      <c r="EJ89" s="89"/>
      <c r="EK89" s="90" t="str">
        <f t="shared" si="130"/>
        <v/>
      </c>
      <c r="EL89" s="172"/>
      <c r="EM89" s="154" t="str">
        <f t="shared" si="131"/>
        <v>NO BID</v>
      </c>
      <c r="EN89" s="171"/>
      <c r="EO89" s="89"/>
      <c r="EP89" s="90" t="str">
        <f t="shared" si="132"/>
        <v/>
      </c>
      <c r="EQ89" s="172"/>
      <c r="ER89" s="154" t="str">
        <f t="shared" si="133"/>
        <v>NO BID</v>
      </c>
      <c r="ES89" s="171"/>
      <c r="ET89" s="89"/>
      <c r="EU89" s="90" t="str">
        <f t="shared" si="134"/>
        <v/>
      </c>
      <c r="EV89" s="172"/>
      <c r="EW89" s="154" t="str">
        <f t="shared" si="135"/>
        <v>NO BID</v>
      </c>
      <c r="EX89" s="171"/>
      <c r="EY89" s="89"/>
      <c r="EZ89" s="90" t="str">
        <f t="shared" si="136"/>
        <v/>
      </c>
      <c r="FA89" s="172"/>
      <c r="FB89" s="154" t="str">
        <f t="shared" si="137"/>
        <v>NO BID</v>
      </c>
      <c r="FC89" s="171"/>
      <c r="FD89" s="89"/>
      <c r="FE89" s="90" t="str">
        <f t="shared" si="138"/>
        <v/>
      </c>
      <c r="FF89" s="172"/>
      <c r="FG89" s="154" t="str">
        <f t="shared" si="139"/>
        <v>NO BID</v>
      </c>
      <c r="FH89" s="171"/>
      <c r="FI89" s="89"/>
      <c r="FJ89" s="90" t="str">
        <f t="shared" si="140"/>
        <v/>
      </c>
      <c r="FK89" s="172"/>
      <c r="FL89" s="154" t="str">
        <f t="shared" si="141"/>
        <v>NO BID</v>
      </c>
      <c r="FM89" s="171"/>
      <c r="FN89" s="89"/>
      <c r="FO89" s="90" t="str">
        <f t="shared" si="142"/>
        <v/>
      </c>
      <c r="FP89" s="172"/>
      <c r="FQ89" s="154" t="str">
        <f t="shared" si="143"/>
        <v>NO BID</v>
      </c>
      <c r="FR89" s="174"/>
      <c r="FS89" s="91">
        <v>17.89</v>
      </c>
      <c r="FT89" s="92">
        <f t="shared" si="144"/>
        <v>89.45</v>
      </c>
      <c r="FU89" s="175">
        <f t="shared" si="145"/>
        <v>0</v>
      </c>
      <c r="FV89" s="93" t="str">
        <f t="shared" si="146"/>
        <v/>
      </c>
      <c r="FW89" s="94">
        <f t="shared" si="147"/>
        <v>89.45</v>
      </c>
      <c r="FX89" s="95">
        <f t="shared" si="148"/>
        <v>0</v>
      </c>
      <c r="FY89" s="129" t="str">
        <f t="shared" si="149"/>
        <v>NOT AWARDED</v>
      </c>
      <c r="FZ89" s="130">
        <f t="shared" si="150"/>
        <v>0</v>
      </c>
      <c r="GA89" s="129" t="str">
        <f t="shared" si="151"/>
        <v>VENDOR 09</v>
      </c>
      <c r="GB89" s="176"/>
      <c r="GC89" s="177"/>
      <c r="GD89" s="96"/>
      <c r="GE89" s="97"/>
    </row>
    <row r="90" spans="1:187" ht="30" customHeight="1" thickTop="1" thickBot="1" x14ac:dyDescent="0.4">
      <c r="A90" s="141">
        <v>86</v>
      </c>
      <c r="B90" s="163">
        <v>2</v>
      </c>
      <c r="C90" s="164">
        <v>9780593108239</v>
      </c>
      <c r="D90" s="165" t="s">
        <v>204</v>
      </c>
      <c r="E90" s="165" t="s">
        <v>909</v>
      </c>
      <c r="F90" s="165" t="s">
        <v>1479</v>
      </c>
      <c r="G90" s="166" t="s">
        <v>1414</v>
      </c>
      <c r="H90" s="166" t="s">
        <v>1427</v>
      </c>
      <c r="I90" s="167"/>
      <c r="J90" s="227">
        <f t="shared" si="152"/>
        <v>2</v>
      </c>
      <c r="K90" s="228"/>
      <c r="L90" s="99" t="str">
        <f t="shared" si="78"/>
        <v/>
      </c>
      <c r="M90" s="241"/>
      <c r="N90" s="168"/>
      <c r="O90" s="169" t="str">
        <f t="shared" si="79"/>
        <v>VENDOR 09</v>
      </c>
      <c r="P90" s="149">
        <v>241365</v>
      </c>
      <c r="Q90" s="149">
        <f t="shared" si="80"/>
        <v>0</v>
      </c>
      <c r="R90" s="170" t="str">
        <f t="shared" si="81"/>
        <v xml:space="preserve">, </v>
      </c>
      <c r="S90" s="170" t="str">
        <f t="shared" si="82"/>
        <v>NO BID</v>
      </c>
      <c r="T90" s="87">
        <f t="shared" si="83"/>
        <v>0</v>
      </c>
      <c r="U90" s="88" t="str">
        <f t="shared" si="84"/>
        <v>NOT AWARDED</v>
      </c>
      <c r="V90" s="167"/>
      <c r="W90" s="171"/>
      <c r="X90" s="89"/>
      <c r="Y90" s="90"/>
      <c r="Z90" s="172" t="str">
        <f t="shared" si="85"/>
        <v/>
      </c>
      <c r="AA90" s="154" t="str">
        <f t="shared" si="86"/>
        <v>NO BID</v>
      </c>
      <c r="AB90" s="171"/>
      <c r="AC90" s="89"/>
      <c r="AD90" s="90"/>
      <c r="AE90" s="172" t="str">
        <f t="shared" si="87"/>
        <v/>
      </c>
      <c r="AF90" s="154" t="str">
        <f t="shared" si="88"/>
        <v>NO BID</v>
      </c>
      <c r="AG90" s="171"/>
      <c r="AH90" s="89"/>
      <c r="AI90" s="90"/>
      <c r="AJ90" s="172" t="str">
        <f t="shared" si="89"/>
        <v/>
      </c>
      <c r="AK90" s="154" t="str">
        <f t="shared" si="90"/>
        <v>NO BID</v>
      </c>
      <c r="AL90" s="171"/>
      <c r="AM90" s="89"/>
      <c r="AN90" s="90"/>
      <c r="AO90" s="172" t="str">
        <f t="shared" si="91"/>
        <v/>
      </c>
      <c r="AP90" s="154" t="str">
        <f t="shared" si="92"/>
        <v>NO BID</v>
      </c>
      <c r="AQ90" s="171"/>
      <c r="AR90" s="89"/>
      <c r="AS90" s="90"/>
      <c r="AT90" s="172" t="str">
        <f t="shared" si="93"/>
        <v/>
      </c>
      <c r="AU90" s="154" t="str">
        <f t="shared" si="94"/>
        <v>NO BID</v>
      </c>
      <c r="AV90" s="171"/>
      <c r="AW90" s="89"/>
      <c r="AX90" s="90"/>
      <c r="AY90" s="172" t="str">
        <f t="shared" si="95"/>
        <v/>
      </c>
      <c r="AZ90" s="154" t="str">
        <f t="shared" si="96"/>
        <v>NO BID</v>
      </c>
      <c r="BA90" s="171"/>
      <c r="BB90" s="89"/>
      <c r="BC90" s="90"/>
      <c r="BD90" s="172" t="str">
        <f t="shared" si="97"/>
        <v/>
      </c>
      <c r="BE90" s="154" t="s">
        <v>83</v>
      </c>
      <c r="BF90" s="171"/>
      <c r="BG90" s="89"/>
      <c r="BH90" s="90"/>
      <c r="BI90" s="172" t="str">
        <f t="shared" si="98"/>
        <v/>
      </c>
      <c r="BJ90" s="154" t="str">
        <f t="shared" si="99"/>
        <v>NO BID</v>
      </c>
      <c r="BK90" s="171"/>
      <c r="BL90" s="89"/>
      <c r="BM90" s="90"/>
      <c r="BN90" s="172" t="str">
        <f t="shared" si="100"/>
        <v/>
      </c>
      <c r="BO90" s="154" t="str">
        <f t="shared" si="101"/>
        <v>NO BID</v>
      </c>
      <c r="BP90" s="173"/>
      <c r="BQ90" s="171"/>
      <c r="BR90" s="89"/>
      <c r="BS90" s="90" t="str">
        <f t="shared" si="102"/>
        <v/>
      </c>
      <c r="BT90" s="172"/>
      <c r="BU90" s="154" t="str">
        <f t="shared" si="103"/>
        <v>NO BID</v>
      </c>
      <c r="BV90" s="171"/>
      <c r="BW90" s="89"/>
      <c r="BX90" s="90" t="str">
        <f t="shared" si="104"/>
        <v/>
      </c>
      <c r="BY90" s="172"/>
      <c r="BZ90" s="154" t="str">
        <f t="shared" si="105"/>
        <v>NO BID</v>
      </c>
      <c r="CA90" s="171"/>
      <c r="CB90" s="89"/>
      <c r="CC90" s="90" t="str">
        <f t="shared" si="106"/>
        <v/>
      </c>
      <c r="CD90" s="172"/>
      <c r="CE90" s="154" t="str">
        <f t="shared" si="107"/>
        <v>NO BID</v>
      </c>
      <c r="CF90" s="171"/>
      <c r="CG90" s="89"/>
      <c r="CH90" s="90" t="str">
        <f t="shared" si="108"/>
        <v/>
      </c>
      <c r="CI90" s="172"/>
      <c r="CJ90" s="154" t="str">
        <f t="shared" si="109"/>
        <v>NO BID</v>
      </c>
      <c r="CK90" s="171"/>
      <c r="CL90" s="89"/>
      <c r="CM90" s="90" t="str">
        <f t="shared" si="110"/>
        <v/>
      </c>
      <c r="CN90" s="172"/>
      <c r="CO90" s="154" t="str">
        <f t="shared" si="111"/>
        <v>NO BID</v>
      </c>
      <c r="CP90" s="171"/>
      <c r="CQ90" s="89"/>
      <c r="CR90" s="90" t="str">
        <f t="shared" si="112"/>
        <v/>
      </c>
      <c r="CS90" s="172"/>
      <c r="CT90" s="154" t="str">
        <f t="shared" si="113"/>
        <v>NO BID</v>
      </c>
      <c r="CU90" s="171"/>
      <c r="CV90" s="89"/>
      <c r="CW90" s="90" t="str">
        <f t="shared" si="114"/>
        <v/>
      </c>
      <c r="CX90" s="172"/>
      <c r="CY90" s="154" t="str">
        <f t="shared" si="115"/>
        <v>NO BID</v>
      </c>
      <c r="CZ90" s="171"/>
      <c r="DA90" s="89"/>
      <c r="DB90" s="90" t="str">
        <f t="shared" si="116"/>
        <v/>
      </c>
      <c r="DC90" s="172"/>
      <c r="DD90" s="154" t="str">
        <f t="shared" si="117"/>
        <v>NO BID</v>
      </c>
      <c r="DE90" s="171"/>
      <c r="DF90" s="89"/>
      <c r="DG90" s="90" t="str">
        <f t="shared" si="118"/>
        <v/>
      </c>
      <c r="DH90" s="172"/>
      <c r="DI90" s="154" t="str">
        <f t="shared" si="119"/>
        <v>NO BID</v>
      </c>
      <c r="DJ90" s="171"/>
      <c r="DK90" s="89"/>
      <c r="DL90" s="90" t="str">
        <f t="shared" si="120"/>
        <v/>
      </c>
      <c r="DM90" s="172"/>
      <c r="DN90" s="154" t="str">
        <f t="shared" si="121"/>
        <v>NO BID</v>
      </c>
      <c r="DO90" s="171"/>
      <c r="DP90" s="89"/>
      <c r="DQ90" s="90" t="str">
        <f t="shared" si="122"/>
        <v/>
      </c>
      <c r="DR90" s="172"/>
      <c r="DS90" s="154" t="str">
        <f t="shared" si="123"/>
        <v>NO BID</v>
      </c>
      <c r="DT90" s="171"/>
      <c r="DU90" s="89"/>
      <c r="DV90" s="90" t="str">
        <f t="shared" si="124"/>
        <v/>
      </c>
      <c r="DW90" s="172"/>
      <c r="DX90" s="154" t="str">
        <f t="shared" si="125"/>
        <v>NO BID</v>
      </c>
      <c r="DY90" s="171"/>
      <c r="DZ90" s="89"/>
      <c r="EA90" s="90" t="str">
        <f t="shared" si="126"/>
        <v/>
      </c>
      <c r="EB90" s="172"/>
      <c r="EC90" s="154" t="str">
        <f t="shared" si="127"/>
        <v>NO BID</v>
      </c>
      <c r="ED90" s="171"/>
      <c r="EE90" s="89"/>
      <c r="EF90" s="90" t="str">
        <f t="shared" si="128"/>
        <v/>
      </c>
      <c r="EG90" s="172"/>
      <c r="EH90" s="154" t="str">
        <f t="shared" si="129"/>
        <v>NO BID</v>
      </c>
      <c r="EI90" s="171"/>
      <c r="EJ90" s="89"/>
      <c r="EK90" s="90" t="str">
        <f t="shared" si="130"/>
        <v/>
      </c>
      <c r="EL90" s="172"/>
      <c r="EM90" s="154" t="str">
        <f t="shared" si="131"/>
        <v>NO BID</v>
      </c>
      <c r="EN90" s="171"/>
      <c r="EO90" s="89"/>
      <c r="EP90" s="90" t="str">
        <f t="shared" si="132"/>
        <v/>
      </c>
      <c r="EQ90" s="172"/>
      <c r="ER90" s="154" t="str">
        <f t="shared" si="133"/>
        <v>NO BID</v>
      </c>
      <c r="ES90" s="171"/>
      <c r="ET90" s="89"/>
      <c r="EU90" s="90" t="str">
        <f t="shared" si="134"/>
        <v/>
      </c>
      <c r="EV90" s="172"/>
      <c r="EW90" s="154" t="str">
        <f t="shared" si="135"/>
        <v>NO BID</v>
      </c>
      <c r="EX90" s="171"/>
      <c r="EY90" s="89"/>
      <c r="EZ90" s="90" t="str">
        <f t="shared" si="136"/>
        <v/>
      </c>
      <c r="FA90" s="172"/>
      <c r="FB90" s="154" t="str">
        <f t="shared" si="137"/>
        <v>NO BID</v>
      </c>
      <c r="FC90" s="171"/>
      <c r="FD90" s="89"/>
      <c r="FE90" s="90" t="str">
        <f t="shared" si="138"/>
        <v/>
      </c>
      <c r="FF90" s="172"/>
      <c r="FG90" s="154" t="str">
        <f t="shared" si="139"/>
        <v>NO BID</v>
      </c>
      <c r="FH90" s="171"/>
      <c r="FI90" s="89"/>
      <c r="FJ90" s="90" t="str">
        <f t="shared" si="140"/>
        <v/>
      </c>
      <c r="FK90" s="172"/>
      <c r="FL90" s="154" t="str">
        <f t="shared" si="141"/>
        <v>NO BID</v>
      </c>
      <c r="FM90" s="171"/>
      <c r="FN90" s="89"/>
      <c r="FO90" s="90" t="str">
        <f t="shared" si="142"/>
        <v/>
      </c>
      <c r="FP90" s="172"/>
      <c r="FQ90" s="154" t="str">
        <f t="shared" si="143"/>
        <v>NO BID</v>
      </c>
      <c r="FR90" s="174"/>
      <c r="FS90" s="91">
        <v>12.39</v>
      </c>
      <c r="FT90" s="92">
        <f t="shared" si="144"/>
        <v>24.78</v>
      </c>
      <c r="FU90" s="175">
        <f t="shared" si="145"/>
        <v>0</v>
      </c>
      <c r="FV90" s="93" t="str">
        <f t="shared" si="146"/>
        <v/>
      </c>
      <c r="FW90" s="94">
        <f t="shared" si="147"/>
        <v>24.78</v>
      </c>
      <c r="FX90" s="95">
        <f t="shared" si="148"/>
        <v>0</v>
      </c>
      <c r="FY90" s="129" t="str">
        <f t="shared" si="149"/>
        <v>NOT AWARDED</v>
      </c>
      <c r="FZ90" s="130">
        <f t="shared" si="150"/>
        <v>0</v>
      </c>
      <c r="GA90" s="129" t="str">
        <f t="shared" si="151"/>
        <v>VENDOR 09</v>
      </c>
      <c r="GB90" s="176"/>
      <c r="GC90" s="177"/>
      <c r="GD90" s="96"/>
      <c r="GE90" s="97"/>
    </row>
    <row r="91" spans="1:187" ht="30" customHeight="1" thickTop="1" thickBot="1" x14ac:dyDescent="0.4">
      <c r="A91" s="162">
        <v>87</v>
      </c>
      <c r="B91" s="199">
        <v>5</v>
      </c>
      <c r="C91" s="164">
        <v>9780593487549</v>
      </c>
      <c r="D91" s="165" t="s">
        <v>733</v>
      </c>
      <c r="E91" s="165" t="s">
        <v>1367</v>
      </c>
      <c r="F91" s="165" t="s">
        <v>1479</v>
      </c>
      <c r="G91" s="166" t="s">
        <v>1414</v>
      </c>
      <c r="H91" s="166" t="s">
        <v>1454</v>
      </c>
      <c r="I91" s="167"/>
      <c r="J91" s="232">
        <f t="shared" si="152"/>
        <v>5</v>
      </c>
      <c r="K91" s="233"/>
      <c r="L91" s="99" t="str">
        <f t="shared" si="78"/>
        <v/>
      </c>
      <c r="M91" s="241"/>
      <c r="N91" s="168"/>
      <c r="O91" s="169" t="str">
        <f t="shared" si="79"/>
        <v>VENDOR 09</v>
      </c>
      <c r="P91" s="149">
        <v>241364</v>
      </c>
      <c r="Q91" s="149">
        <f t="shared" si="80"/>
        <v>0</v>
      </c>
      <c r="R91" s="170" t="str">
        <f t="shared" si="81"/>
        <v xml:space="preserve">, </v>
      </c>
      <c r="S91" s="170" t="str">
        <f t="shared" si="82"/>
        <v>NO BID</v>
      </c>
      <c r="T91" s="87">
        <f t="shared" si="83"/>
        <v>0</v>
      </c>
      <c r="U91" s="88" t="str">
        <f t="shared" si="84"/>
        <v>NOT AWARDED</v>
      </c>
      <c r="V91" s="167"/>
      <c r="W91" s="171"/>
      <c r="X91" s="89"/>
      <c r="Y91" s="90"/>
      <c r="Z91" s="172" t="str">
        <f t="shared" si="85"/>
        <v/>
      </c>
      <c r="AA91" s="154" t="str">
        <f t="shared" si="86"/>
        <v>NO BID</v>
      </c>
      <c r="AB91" s="171"/>
      <c r="AC91" s="89"/>
      <c r="AD91" s="90"/>
      <c r="AE91" s="172" t="str">
        <f t="shared" si="87"/>
        <v/>
      </c>
      <c r="AF91" s="154" t="str">
        <f t="shared" si="88"/>
        <v>NO BID</v>
      </c>
      <c r="AG91" s="171"/>
      <c r="AH91" s="89"/>
      <c r="AI91" s="90"/>
      <c r="AJ91" s="172" t="str">
        <f t="shared" si="89"/>
        <v/>
      </c>
      <c r="AK91" s="154" t="str">
        <f t="shared" si="90"/>
        <v>NO BID</v>
      </c>
      <c r="AL91" s="171"/>
      <c r="AM91" s="89"/>
      <c r="AN91" s="90"/>
      <c r="AO91" s="172" t="str">
        <f t="shared" si="91"/>
        <v/>
      </c>
      <c r="AP91" s="154" t="str">
        <f t="shared" si="92"/>
        <v>NO BID</v>
      </c>
      <c r="AQ91" s="171"/>
      <c r="AR91" s="89"/>
      <c r="AS91" s="90"/>
      <c r="AT91" s="172" t="str">
        <f t="shared" si="93"/>
        <v/>
      </c>
      <c r="AU91" s="154" t="str">
        <f t="shared" si="94"/>
        <v>NO BID</v>
      </c>
      <c r="AV91" s="171"/>
      <c r="AW91" s="89"/>
      <c r="AX91" s="90"/>
      <c r="AY91" s="172" t="str">
        <f t="shared" si="95"/>
        <v/>
      </c>
      <c r="AZ91" s="154" t="str">
        <f t="shared" si="96"/>
        <v>NO BID</v>
      </c>
      <c r="BA91" s="171"/>
      <c r="BB91" s="89"/>
      <c r="BC91" s="90"/>
      <c r="BD91" s="172" t="str">
        <f t="shared" si="97"/>
        <v/>
      </c>
      <c r="BE91" s="154" t="s">
        <v>75</v>
      </c>
      <c r="BF91" s="171"/>
      <c r="BG91" s="89"/>
      <c r="BH91" s="90"/>
      <c r="BI91" s="172" t="str">
        <f t="shared" si="98"/>
        <v/>
      </c>
      <c r="BJ91" s="154" t="str">
        <f t="shared" si="99"/>
        <v>NO BID</v>
      </c>
      <c r="BK91" s="171"/>
      <c r="BL91" s="89"/>
      <c r="BM91" s="90"/>
      <c r="BN91" s="172" t="str">
        <f t="shared" si="100"/>
        <v/>
      </c>
      <c r="BO91" s="154" t="str">
        <f t="shared" si="101"/>
        <v>NO BID</v>
      </c>
      <c r="BP91" s="173"/>
      <c r="BQ91" s="171"/>
      <c r="BR91" s="89"/>
      <c r="BS91" s="90" t="str">
        <f t="shared" si="102"/>
        <v/>
      </c>
      <c r="BT91" s="172"/>
      <c r="BU91" s="154" t="str">
        <f t="shared" si="103"/>
        <v>NO BID</v>
      </c>
      <c r="BV91" s="171"/>
      <c r="BW91" s="89"/>
      <c r="BX91" s="90" t="str">
        <f t="shared" si="104"/>
        <v/>
      </c>
      <c r="BY91" s="172"/>
      <c r="BZ91" s="154" t="str">
        <f t="shared" si="105"/>
        <v>NO BID</v>
      </c>
      <c r="CA91" s="171"/>
      <c r="CB91" s="89"/>
      <c r="CC91" s="90" t="str">
        <f t="shared" si="106"/>
        <v/>
      </c>
      <c r="CD91" s="172"/>
      <c r="CE91" s="154" t="str">
        <f t="shared" si="107"/>
        <v>NO BID</v>
      </c>
      <c r="CF91" s="171"/>
      <c r="CG91" s="89"/>
      <c r="CH91" s="90" t="str">
        <f t="shared" si="108"/>
        <v/>
      </c>
      <c r="CI91" s="172"/>
      <c r="CJ91" s="154" t="str">
        <f t="shared" si="109"/>
        <v>NO BID</v>
      </c>
      <c r="CK91" s="171"/>
      <c r="CL91" s="89"/>
      <c r="CM91" s="90" t="str">
        <f t="shared" si="110"/>
        <v/>
      </c>
      <c r="CN91" s="172"/>
      <c r="CO91" s="154" t="str">
        <f t="shared" si="111"/>
        <v>NO BID</v>
      </c>
      <c r="CP91" s="171"/>
      <c r="CQ91" s="89"/>
      <c r="CR91" s="90" t="str">
        <f t="shared" si="112"/>
        <v/>
      </c>
      <c r="CS91" s="172"/>
      <c r="CT91" s="154" t="str">
        <f t="shared" si="113"/>
        <v>NO BID</v>
      </c>
      <c r="CU91" s="171"/>
      <c r="CV91" s="89"/>
      <c r="CW91" s="90" t="str">
        <f t="shared" si="114"/>
        <v/>
      </c>
      <c r="CX91" s="172"/>
      <c r="CY91" s="154" t="str">
        <f t="shared" si="115"/>
        <v>NO BID</v>
      </c>
      <c r="CZ91" s="171"/>
      <c r="DA91" s="89"/>
      <c r="DB91" s="90" t="str">
        <f t="shared" si="116"/>
        <v/>
      </c>
      <c r="DC91" s="172"/>
      <c r="DD91" s="154" t="str">
        <f t="shared" si="117"/>
        <v>NO BID</v>
      </c>
      <c r="DE91" s="171"/>
      <c r="DF91" s="89"/>
      <c r="DG91" s="90" t="str">
        <f t="shared" si="118"/>
        <v/>
      </c>
      <c r="DH91" s="172"/>
      <c r="DI91" s="154" t="str">
        <f t="shared" si="119"/>
        <v>NO BID</v>
      </c>
      <c r="DJ91" s="171"/>
      <c r="DK91" s="89"/>
      <c r="DL91" s="90" t="str">
        <f t="shared" si="120"/>
        <v/>
      </c>
      <c r="DM91" s="172"/>
      <c r="DN91" s="154" t="str">
        <f t="shared" si="121"/>
        <v>NO BID</v>
      </c>
      <c r="DO91" s="171"/>
      <c r="DP91" s="89"/>
      <c r="DQ91" s="90" t="str">
        <f t="shared" si="122"/>
        <v/>
      </c>
      <c r="DR91" s="172"/>
      <c r="DS91" s="154" t="str">
        <f t="shared" si="123"/>
        <v>NO BID</v>
      </c>
      <c r="DT91" s="171"/>
      <c r="DU91" s="89"/>
      <c r="DV91" s="90" t="str">
        <f t="shared" si="124"/>
        <v/>
      </c>
      <c r="DW91" s="172"/>
      <c r="DX91" s="154" t="str">
        <f t="shared" si="125"/>
        <v>NO BID</v>
      </c>
      <c r="DY91" s="171"/>
      <c r="DZ91" s="89"/>
      <c r="EA91" s="90" t="str">
        <f t="shared" si="126"/>
        <v/>
      </c>
      <c r="EB91" s="172"/>
      <c r="EC91" s="154" t="str">
        <f t="shared" si="127"/>
        <v>NO BID</v>
      </c>
      <c r="ED91" s="171"/>
      <c r="EE91" s="89"/>
      <c r="EF91" s="90" t="str">
        <f t="shared" si="128"/>
        <v/>
      </c>
      <c r="EG91" s="172"/>
      <c r="EH91" s="154" t="str">
        <f t="shared" si="129"/>
        <v>NO BID</v>
      </c>
      <c r="EI91" s="171"/>
      <c r="EJ91" s="89"/>
      <c r="EK91" s="90" t="str">
        <f t="shared" si="130"/>
        <v/>
      </c>
      <c r="EL91" s="172"/>
      <c r="EM91" s="154" t="str">
        <f t="shared" si="131"/>
        <v>NO BID</v>
      </c>
      <c r="EN91" s="171"/>
      <c r="EO91" s="89"/>
      <c r="EP91" s="90" t="str">
        <f t="shared" si="132"/>
        <v/>
      </c>
      <c r="EQ91" s="172"/>
      <c r="ER91" s="154" t="str">
        <f t="shared" si="133"/>
        <v>NO BID</v>
      </c>
      <c r="ES91" s="171"/>
      <c r="ET91" s="89"/>
      <c r="EU91" s="90" t="str">
        <f t="shared" si="134"/>
        <v/>
      </c>
      <c r="EV91" s="172"/>
      <c r="EW91" s="154" t="str">
        <f t="shared" si="135"/>
        <v>NO BID</v>
      </c>
      <c r="EX91" s="171"/>
      <c r="EY91" s="89"/>
      <c r="EZ91" s="90" t="str">
        <f t="shared" si="136"/>
        <v/>
      </c>
      <c r="FA91" s="172"/>
      <c r="FB91" s="154" t="str">
        <f t="shared" si="137"/>
        <v>NO BID</v>
      </c>
      <c r="FC91" s="171"/>
      <c r="FD91" s="89"/>
      <c r="FE91" s="90" t="str">
        <f t="shared" si="138"/>
        <v/>
      </c>
      <c r="FF91" s="172"/>
      <c r="FG91" s="154" t="str">
        <f t="shared" si="139"/>
        <v>NO BID</v>
      </c>
      <c r="FH91" s="171"/>
      <c r="FI91" s="89"/>
      <c r="FJ91" s="90" t="str">
        <f t="shared" si="140"/>
        <v/>
      </c>
      <c r="FK91" s="172"/>
      <c r="FL91" s="154" t="str">
        <f t="shared" si="141"/>
        <v>NO BID</v>
      </c>
      <c r="FM91" s="171"/>
      <c r="FN91" s="89"/>
      <c r="FO91" s="90" t="str">
        <f t="shared" si="142"/>
        <v/>
      </c>
      <c r="FP91" s="172"/>
      <c r="FQ91" s="154" t="str">
        <f t="shared" si="143"/>
        <v>NO BID</v>
      </c>
      <c r="FR91" s="174"/>
      <c r="FS91" s="91">
        <v>14.98</v>
      </c>
      <c r="FT91" s="92">
        <f t="shared" si="144"/>
        <v>74.900000000000006</v>
      </c>
      <c r="FU91" s="175">
        <f t="shared" si="145"/>
        <v>0</v>
      </c>
      <c r="FV91" s="93" t="str">
        <f t="shared" si="146"/>
        <v/>
      </c>
      <c r="FW91" s="94">
        <f t="shared" si="147"/>
        <v>74.900000000000006</v>
      </c>
      <c r="FX91" s="95">
        <f t="shared" si="148"/>
        <v>0</v>
      </c>
      <c r="FY91" s="129" t="str">
        <f t="shared" si="149"/>
        <v>NOT AWARDED</v>
      </c>
      <c r="FZ91" s="130">
        <f t="shared" si="150"/>
        <v>0</v>
      </c>
      <c r="GA91" s="129" t="str">
        <f t="shared" si="151"/>
        <v>VENDOR 09</v>
      </c>
      <c r="GB91" s="176"/>
      <c r="GC91" s="177"/>
      <c r="GD91" s="96"/>
      <c r="GE91" s="97"/>
    </row>
    <row r="92" spans="1:187" ht="30" customHeight="1" thickTop="1" thickBot="1" x14ac:dyDescent="0.4">
      <c r="A92" s="162">
        <v>88</v>
      </c>
      <c r="B92" s="142">
        <v>1</v>
      </c>
      <c r="C92" s="143">
        <v>9781646140411</v>
      </c>
      <c r="D92" s="144" t="s">
        <v>724</v>
      </c>
      <c r="E92" s="144" t="s">
        <v>1360</v>
      </c>
      <c r="F92" s="144" t="s">
        <v>1479</v>
      </c>
      <c r="G92" s="145" t="s">
        <v>1414</v>
      </c>
      <c r="H92" s="145" t="s">
        <v>1453</v>
      </c>
      <c r="I92" s="146"/>
      <c r="J92" s="227">
        <f t="shared" si="152"/>
        <v>1</v>
      </c>
      <c r="K92" s="228"/>
      <c r="L92" s="99" t="str">
        <f t="shared" si="78"/>
        <v/>
      </c>
      <c r="M92" s="241"/>
      <c r="N92" s="147"/>
      <c r="O92" s="148" t="str">
        <f t="shared" si="79"/>
        <v>VENDOR 09</v>
      </c>
      <c r="P92" s="149">
        <v>241363</v>
      </c>
      <c r="Q92" s="149">
        <f t="shared" si="80"/>
        <v>0</v>
      </c>
      <c r="R92" s="150" t="str">
        <f t="shared" si="81"/>
        <v xml:space="preserve">, </v>
      </c>
      <c r="S92" s="150" t="str">
        <f t="shared" si="82"/>
        <v>NO BID</v>
      </c>
      <c r="T92" s="100">
        <f t="shared" si="83"/>
        <v>0</v>
      </c>
      <c r="U92" s="101" t="str">
        <f t="shared" si="84"/>
        <v>NOT AWARDED</v>
      </c>
      <c r="V92" s="146"/>
      <c r="W92" s="151"/>
      <c r="X92" s="102"/>
      <c r="Y92" s="103"/>
      <c r="Z92" s="152" t="str">
        <f t="shared" si="85"/>
        <v/>
      </c>
      <c r="AA92" s="153" t="str">
        <f t="shared" si="86"/>
        <v>NO BID</v>
      </c>
      <c r="AB92" s="151"/>
      <c r="AC92" s="102"/>
      <c r="AD92" s="103"/>
      <c r="AE92" s="152" t="str">
        <f t="shared" si="87"/>
        <v/>
      </c>
      <c r="AF92" s="154" t="str">
        <f t="shared" si="88"/>
        <v>NO BID</v>
      </c>
      <c r="AG92" s="151"/>
      <c r="AH92" s="102"/>
      <c r="AI92" s="103"/>
      <c r="AJ92" s="152" t="str">
        <f t="shared" si="89"/>
        <v/>
      </c>
      <c r="AK92" s="154" t="str">
        <f t="shared" si="90"/>
        <v>NO BID</v>
      </c>
      <c r="AL92" s="151"/>
      <c r="AM92" s="102"/>
      <c r="AN92" s="103"/>
      <c r="AO92" s="152" t="str">
        <f t="shared" si="91"/>
        <v/>
      </c>
      <c r="AP92" s="154" t="str">
        <f t="shared" si="92"/>
        <v>NO BID</v>
      </c>
      <c r="AQ92" s="151"/>
      <c r="AR92" s="102"/>
      <c r="AS92" s="103"/>
      <c r="AT92" s="152" t="str">
        <f t="shared" si="93"/>
        <v/>
      </c>
      <c r="AU92" s="154" t="str">
        <f t="shared" si="94"/>
        <v>NO BID</v>
      </c>
      <c r="AV92" s="151"/>
      <c r="AW92" s="102"/>
      <c r="AX92" s="103"/>
      <c r="AY92" s="152" t="str">
        <f t="shared" si="95"/>
        <v/>
      </c>
      <c r="AZ92" s="154" t="str">
        <f t="shared" si="96"/>
        <v>NO BID</v>
      </c>
      <c r="BA92" s="151"/>
      <c r="BB92" s="102"/>
      <c r="BC92" s="103"/>
      <c r="BD92" s="152" t="str">
        <f t="shared" si="97"/>
        <v/>
      </c>
      <c r="BE92" s="153" t="str">
        <f>IF($B92=0,"",IF(ISNUMBER(BB92),"","NO BID"))</f>
        <v>NO BID</v>
      </c>
      <c r="BF92" s="151"/>
      <c r="BG92" s="102"/>
      <c r="BH92" s="103"/>
      <c r="BI92" s="152" t="str">
        <f t="shared" si="98"/>
        <v/>
      </c>
      <c r="BJ92" s="153" t="str">
        <f t="shared" si="99"/>
        <v>NO BID</v>
      </c>
      <c r="BK92" s="151"/>
      <c r="BL92" s="102"/>
      <c r="BM92" s="103"/>
      <c r="BN92" s="152" t="str">
        <f t="shared" si="100"/>
        <v/>
      </c>
      <c r="BO92" s="154" t="str">
        <f t="shared" si="101"/>
        <v>NO BID</v>
      </c>
      <c r="BP92" s="155"/>
      <c r="BQ92" s="151"/>
      <c r="BR92" s="102"/>
      <c r="BS92" s="103" t="str">
        <f t="shared" si="102"/>
        <v/>
      </c>
      <c r="BT92" s="152"/>
      <c r="BU92" s="153" t="str">
        <f t="shared" si="103"/>
        <v>NO BID</v>
      </c>
      <c r="BV92" s="151"/>
      <c r="BW92" s="102"/>
      <c r="BX92" s="103" t="str">
        <f t="shared" si="104"/>
        <v/>
      </c>
      <c r="BY92" s="152"/>
      <c r="BZ92" s="153" t="str">
        <f t="shared" si="105"/>
        <v>NO BID</v>
      </c>
      <c r="CA92" s="151"/>
      <c r="CB92" s="102"/>
      <c r="CC92" s="103" t="str">
        <f t="shared" si="106"/>
        <v/>
      </c>
      <c r="CD92" s="152"/>
      <c r="CE92" s="153" t="str">
        <f t="shared" si="107"/>
        <v>NO BID</v>
      </c>
      <c r="CF92" s="151"/>
      <c r="CG92" s="102"/>
      <c r="CH92" s="103" t="str">
        <f t="shared" si="108"/>
        <v/>
      </c>
      <c r="CI92" s="152"/>
      <c r="CJ92" s="153" t="str">
        <f t="shared" si="109"/>
        <v>NO BID</v>
      </c>
      <c r="CK92" s="151"/>
      <c r="CL92" s="102"/>
      <c r="CM92" s="103" t="str">
        <f t="shared" si="110"/>
        <v/>
      </c>
      <c r="CN92" s="152"/>
      <c r="CO92" s="153" t="str">
        <f t="shared" si="111"/>
        <v>NO BID</v>
      </c>
      <c r="CP92" s="151"/>
      <c r="CQ92" s="102"/>
      <c r="CR92" s="103" t="str">
        <f t="shared" si="112"/>
        <v/>
      </c>
      <c r="CS92" s="152"/>
      <c r="CT92" s="153" t="str">
        <f t="shared" si="113"/>
        <v>NO BID</v>
      </c>
      <c r="CU92" s="151"/>
      <c r="CV92" s="102"/>
      <c r="CW92" s="103" t="str">
        <f t="shared" si="114"/>
        <v/>
      </c>
      <c r="CX92" s="152"/>
      <c r="CY92" s="153" t="str">
        <f t="shared" si="115"/>
        <v>NO BID</v>
      </c>
      <c r="CZ92" s="151"/>
      <c r="DA92" s="102"/>
      <c r="DB92" s="103" t="str">
        <f t="shared" si="116"/>
        <v/>
      </c>
      <c r="DC92" s="152"/>
      <c r="DD92" s="153" t="str">
        <f t="shared" si="117"/>
        <v>NO BID</v>
      </c>
      <c r="DE92" s="151"/>
      <c r="DF92" s="102"/>
      <c r="DG92" s="103" t="str">
        <f t="shared" si="118"/>
        <v/>
      </c>
      <c r="DH92" s="152"/>
      <c r="DI92" s="153" t="str">
        <f t="shared" si="119"/>
        <v>NO BID</v>
      </c>
      <c r="DJ92" s="151"/>
      <c r="DK92" s="102"/>
      <c r="DL92" s="103" t="str">
        <f t="shared" si="120"/>
        <v/>
      </c>
      <c r="DM92" s="152"/>
      <c r="DN92" s="153" t="str">
        <f t="shared" si="121"/>
        <v>NO BID</v>
      </c>
      <c r="DO92" s="151"/>
      <c r="DP92" s="102"/>
      <c r="DQ92" s="103" t="str">
        <f t="shared" si="122"/>
        <v/>
      </c>
      <c r="DR92" s="152"/>
      <c r="DS92" s="153" t="str">
        <f t="shared" si="123"/>
        <v>NO BID</v>
      </c>
      <c r="DT92" s="151"/>
      <c r="DU92" s="102"/>
      <c r="DV92" s="103" t="str">
        <f t="shared" si="124"/>
        <v/>
      </c>
      <c r="DW92" s="152"/>
      <c r="DX92" s="153" t="str">
        <f t="shared" si="125"/>
        <v>NO BID</v>
      </c>
      <c r="DY92" s="151"/>
      <c r="DZ92" s="102"/>
      <c r="EA92" s="103" t="str">
        <f t="shared" si="126"/>
        <v/>
      </c>
      <c r="EB92" s="152"/>
      <c r="EC92" s="153" t="str">
        <f t="shared" si="127"/>
        <v>NO BID</v>
      </c>
      <c r="ED92" s="151"/>
      <c r="EE92" s="102"/>
      <c r="EF92" s="103" t="str">
        <f t="shared" si="128"/>
        <v/>
      </c>
      <c r="EG92" s="152"/>
      <c r="EH92" s="153" t="str">
        <f t="shared" si="129"/>
        <v>NO BID</v>
      </c>
      <c r="EI92" s="151"/>
      <c r="EJ92" s="102"/>
      <c r="EK92" s="103" t="str">
        <f t="shared" si="130"/>
        <v/>
      </c>
      <c r="EL92" s="152"/>
      <c r="EM92" s="153" t="str">
        <f t="shared" si="131"/>
        <v>NO BID</v>
      </c>
      <c r="EN92" s="151"/>
      <c r="EO92" s="102"/>
      <c r="EP92" s="103" t="str">
        <f t="shared" si="132"/>
        <v/>
      </c>
      <c r="EQ92" s="152"/>
      <c r="ER92" s="153" t="str">
        <f t="shared" si="133"/>
        <v>NO BID</v>
      </c>
      <c r="ES92" s="151"/>
      <c r="ET92" s="102"/>
      <c r="EU92" s="103" t="str">
        <f t="shared" si="134"/>
        <v/>
      </c>
      <c r="EV92" s="152"/>
      <c r="EW92" s="153" t="str">
        <f t="shared" si="135"/>
        <v>NO BID</v>
      </c>
      <c r="EX92" s="151"/>
      <c r="EY92" s="102"/>
      <c r="EZ92" s="103" t="str">
        <f t="shared" si="136"/>
        <v/>
      </c>
      <c r="FA92" s="152"/>
      <c r="FB92" s="153" t="str">
        <f t="shared" si="137"/>
        <v>NO BID</v>
      </c>
      <c r="FC92" s="151"/>
      <c r="FD92" s="102"/>
      <c r="FE92" s="103" t="str">
        <f t="shared" si="138"/>
        <v/>
      </c>
      <c r="FF92" s="152"/>
      <c r="FG92" s="153" t="str">
        <f t="shared" si="139"/>
        <v>NO BID</v>
      </c>
      <c r="FH92" s="151"/>
      <c r="FI92" s="102"/>
      <c r="FJ92" s="103" t="str">
        <f t="shared" si="140"/>
        <v/>
      </c>
      <c r="FK92" s="152"/>
      <c r="FL92" s="153" t="str">
        <f t="shared" si="141"/>
        <v>NO BID</v>
      </c>
      <c r="FM92" s="151"/>
      <c r="FN92" s="102"/>
      <c r="FO92" s="103" t="str">
        <f t="shared" si="142"/>
        <v/>
      </c>
      <c r="FP92" s="152"/>
      <c r="FQ92" s="153" t="str">
        <f t="shared" si="143"/>
        <v>NO BID</v>
      </c>
      <c r="FR92" s="156"/>
      <c r="FS92" s="104">
        <v>16.91</v>
      </c>
      <c r="FT92" s="105">
        <f t="shared" si="144"/>
        <v>16.91</v>
      </c>
      <c r="FU92" s="157">
        <f t="shared" si="145"/>
        <v>0</v>
      </c>
      <c r="FV92" s="106" t="str">
        <f t="shared" si="146"/>
        <v/>
      </c>
      <c r="FW92" s="107">
        <f t="shared" si="147"/>
        <v>16.91</v>
      </c>
      <c r="FX92" s="108">
        <f t="shared" si="148"/>
        <v>0</v>
      </c>
      <c r="FY92" s="158" t="str">
        <f t="shared" si="149"/>
        <v>NOT AWARDED</v>
      </c>
      <c r="FZ92" s="159">
        <f t="shared" si="150"/>
        <v>0</v>
      </c>
      <c r="GA92" s="158" t="str">
        <f t="shared" si="151"/>
        <v>VENDOR 09</v>
      </c>
      <c r="GB92" s="160"/>
      <c r="GC92" s="161"/>
      <c r="GD92" s="109"/>
      <c r="GE92" s="110"/>
    </row>
    <row r="93" spans="1:187" ht="30" customHeight="1" thickTop="1" thickBot="1" x14ac:dyDescent="0.4">
      <c r="A93" s="162">
        <v>89</v>
      </c>
      <c r="B93" s="194">
        <v>5</v>
      </c>
      <c r="C93" s="164">
        <v>9781401229696</v>
      </c>
      <c r="D93" s="165" t="s">
        <v>206</v>
      </c>
      <c r="E93" s="165" t="s">
        <v>911</v>
      </c>
      <c r="F93" s="165" t="s">
        <v>1480</v>
      </c>
      <c r="G93" s="166" t="s">
        <v>1414</v>
      </c>
      <c r="H93" s="166" t="s">
        <v>1436</v>
      </c>
      <c r="I93" s="167"/>
      <c r="J93" s="227">
        <f t="shared" si="152"/>
        <v>5</v>
      </c>
      <c r="K93" s="228"/>
      <c r="L93" s="99" t="str">
        <f t="shared" si="78"/>
        <v/>
      </c>
      <c r="M93" s="241"/>
      <c r="N93" s="168"/>
      <c r="O93" s="169" t="str">
        <f t="shared" si="79"/>
        <v>VENDOR 09</v>
      </c>
      <c r="P93" s="149">
        <v>241360</v>
      </c>
      <c r="Q93" s="149">
        <f t="shared" si="80"/>
        <v>0</v>
      </c>
      <c r="R93" s="170" t="str">
        <f t="shared" si="81"/>
        <v xml:space="preserve">, </v>
      </c>
      <c r="S93" s="170" t="str">
        <f t="shared" si="82"/>
        <v>NO BID</v>
      </c>
      <c r="T93" s="87">
        <f t="shared" si="83"/>
        <v>0</v>
      </c>
      <c r="U93" s="88" t="str">
        <f t="shared" si="84"/>
        <v>NOT AWARDED</v>
      </c>
      <c r="V93" s="167"/>
      <c r="W93" s="171"/>
      <c r="X93" s="89"/>
      <c r="Y93" s="90"/>
      <c r="Z93" s="172" t="str">
        <f t="shared" si="85"/>
        <v/>
      </c>
      <c r="AA93" s="154" t="str">
        <f t="shared" si="86"/>
        <v>NO BID</v>
      </c>
      <c r="AB93" s="171"/>
      <c r="AC93" s="89"/>
      <c r="AD93" s="90"/>
      <c r="AE93" s="172" t="str">
        <f t="shared" si="87"/>
        <v/>
      </c>
      <c r="AF93" s="154" t="str">
        <f t="shared" si="88"/>
        <v>NO BID</v>
      </c>
      <c r="AG93" s="171"/>
      <c r="AH93" s="89"/>
      <c r="AI93" s="90"/>
      <c r="AJ93" s="172" t="str">
        <f t="shared" si="89"/>
        <v/>
      </c>
      <c r="AK93" s="154" t="str">
        <f t="shared" si="90"/>
        <v>NO BID</v>
      </c>
      <c r="AL93" s="171"/>
      <c r="AM93" s="89"/>
      <c r="AN93" s="90"/>
      <c r="AO93" s="172" t="str">
        <f t="shared" si="91"/>
        <v/>
      </c>
      <c r="AP93" s="154" t="str">
        <f t="shared" si="92"/>
        <v>NO BID</v>
      </c>
      <c r="AQ93" s="171"/>
      <c r="AR93" s="89"/>
      <c r="AS93" s="90"/>
      <c r="AT93" s="172" t="str">
        <f t="shared" si="93"/>
        <v/>
      </c>
      <c r="AU93" s="154" t="str">
        <f t="shared" si="94"/>
        <v>NO BID</v>
      </c>
      <c r="AV93" s="171"/>
      <c r="AW93" s="89"/>
      <c r="AX93" s="90"/>
      <c r="AY93" s="172" t="str">
        <f t="shared" si="95"/>
        <v/>
      </c>
      <c r="AZ93" s="154" t="str">
        <f t="shared" si="96"/>
        <v>NO BID</v>
      </c>
      <c r="BA93" s="171"/>
      <c r="BB93" s="89"/>
      <c r="BC93" s="90"/>
      <c r="BD93" s="172" t="str">
        <f t="shared" si="97"/>
        <v/>
      </c>
      <c r="BE93" s="154" t="str">
        <f>IF($B93=0,"",IF(ISNUMBER(BB93),"","NO BID"))</f>
        <v>NO BID</v>
      </c>
      <c r="BF93" s="171"/>
      <c r="BG93" s="89"/>
      <c r="BH93" s="90"/>
      <c r="BI93" s="172" t="str">
        <f t="shared" si="98"/>
        <v/>
      </c>
      <c r="BJ93" s="154" t="str">
        <f t="shared" si="99"/>
        <v>NO BID</v>
      </c>
      <c r="BK93" s="171"/>
      <c r="BL93" s="89"/>
      <c r="BM93" s="90"/>
      <c r="BN93" s="172" t="str">
        <f t="shared" si="100"/>
        <v/>
      </c>
      <c r="BO93" s="154" t="str">
        <f t="shared" si="101"/>
        <v>NO BID</v>
      </c>
      <c r="BP93" s="178"/>
      <c r="BQ93" s="171"/>
      <c r="BR93" s="89"/>
      <c r="BS93" s="90" t="str">
        <f t="shared" si="102"/>
        <v/>
      </c>
      <c r="BT93" s="172"/>
      <c r="BU93" s="154" t="str">
        <f t="shared" si="103"/>
        <v>NO BID</v>
      </c>
      <c r="BV93" s="171"/>
      <c r="BW93" s="89"/>
      <c r="BX93" s="90" t="str">
        <f t="shared" si="104"/>
        <v/>
      </c>
      <c r="BY93" s="172"/>
      <c r="BZ93" s="154" t="str">
        <f t="shared" si="105"/>
        <v>NO BID</v>
      </c>
      <c r="CA93" s="171"/>
      <c r="CB93" s="89"/>
      <c r="CC93" s="90" t="str">
        <f t="shared" si="106"/>
        <v/>
      </c>
      <c r="CD93" s="172"/>
      <c r="CE93" s="154" t="str">
        <f t="shared" si="107"/>
        <v>NO BID</v>
      </c>
      <c r="CF93" s="171"/>
      <c r="CG93" s="89"/>
      <c r="CH93" s="90" t="str">
        <f t="shared" si="108"/>
        <v/>
      </c>
      <c r="CI93" s="172"/>
      <c r="CJ93" s="154" t="str">
        <f t="shared" si="109"/>
        <v>NO BID</v>
      </c>
      <c r="CK93" s="171"/>
      <c r="CL93" s="89"/>
      <c r="CM93" s="90" t="str">
        <f t="shared" si="110"/>
        <v/>
      </c>
      <c r="CN93" s="172"/>
      <c r="CO93" s="154" t="str">
        <f t="shared" si="111"/>
        <v>NO BID</v>
      </c>
      <c r="CP93" s="171"/>
      <c r="CQ93" s="89"/>
      <c r="CR93" s="90" t="str">
        <f t="shared" si="112"/>
        <v/>
      </c>
      <c r="CS93" s="172"/>
      <c r="CT93" s="154" t="str">
        <f t="shared" si="113"/>
        <v>NO BID</v>
      </c>
      <c r="CU93" s="171"/>
      <c r="CV93" s="89"/>
      <c r="CW93" s="90" t="str">
        <f t="shared" si="114"/>
        <v/>
      </c>
      <c r="CX93" s="172"/>
      <c r="CY93" s="154" t="str">
        <f t="shared" si="115"/>
        <v>NO BID</v>
      </c>
      <c r="CZ93" s="171"/>
      <c r="DA93" s="89"/>
      <c r="DB93" s="90" t="str">
        <f t="shared" si="116"/>
        <v/>
      </c>
      <c r="DC93" s="172"/>
      <c r="DD93" s="154" t="str">
        <f t="shared" si="117"/>
        <v>NO BID</v>
      </c>
      <c r="DE93" s="171"/>
      <c r="DF93" s="89"/>
      <c r="DG93" s="90" t="str">
        <f t="shared" si="118"/>
        <v/>
      </c>
      <c r="DH93" s="172"/>
      <c r="DI93" s="154" t="str">
        <f t="shared" si="119"/>
        <v>NO BID</v>
      </c>
      <c r="DJ93" s="171"/>
      <c r="DK93" s="89"/>
      <c r="DL93" s="90" t="str">
        <f t="shared" si="120"/>
        <v/>
      </c>
      <c r="DM93" s="172"/>
      <c r="DN93" s="154" t="str">
        <f t="shared" si="121"/>
        <v>NO BID</v>
      </c>
      <c r="DO93" s="171"/>
      <c r="DP93" s="89"/>
      <c r="DQ93" s="90" t="str">
        <f t="shared" si="122"/>
        <v/>
      </c>
      <c r="DR93" s="172"/>
      <c r="DS93" s="154" t="str">
        <f t="shared" si="123"/>
        <v>NO BID</v>
      </c>
      <c r="DT93" s="171"/>
      <c r="DU93" s="89"/>
      <c r="DV93" s="90" t="str">
        <f t="shared" si="124"/>
        <v/>
      </c>
      <c r="DW93" s="172"/>
      <c r="DX93" s="154" t="str">
        <f t="shared" si="125"/>
        <v>NO BID</v>
      </c>
      <c r="DY93" s="171"/>
      <c r="DZ93" s="89"/>
      <c r="EA93" s="90" t="str">
        <f t="shared" si="126"/>
        <v/>
      </c>
      <c r="EB93" s="172"/>
      <c r="EC93" s="154" t="str">
        <f t="shared" si="127"/>
        <v>NO BID</v>
      </c>
      <c r="ED93" s="171"/>
      <c r="EE93" s="89"/>
      <c r="EF93" s="90" t="str">
        <f t="shared" si="128"/>
        <v/>
      </c>
      <c r="EG93" s="172"/>
      <c r="EH93" s="154" t="str">
        <f t="shared" si="129"/>
        <v>NO BID</v>
      </c>
      <c r="EI93" s="171"/>
      <c r="EJ93" s="89"/>
      <c r="EK93" s="90" t="str">
        <f t="shared" si="130"/>
        <v/>
      </c>
      <c r="EL93" s="172"/>
      <c r="EM93" s="154" t="str">
        <f t="shared" si="131"/>
        <v>NO BID</v>
      </c>
      <c r="EN93" s="171"/>
      <c r="EO93" s="89"/>
      <c r="EP93" s="90" t="str">
        <f t="shared" si="132"/>
        <v/>
      </c>
      <c r="EQ93" s="172"/>
      <c r="ER93" s="154" t="str">
        <f t="shared" si="133"/>
        <v>NO BID</v>
      </c>
      <c r="ES93" s="171"/>
      <c r="ET93" s="89"/>
      <c r="EU93" s="90" t="str">
        <f t="shared" si="134"/>
        <v/>
      </c>
      <c r="EV93" s="172"/>
      <c r="EW93" s="154" t="str">
        <f t="shared" si="135"/>
        <v>NO BID</v>
      </c>
      <c r="EX93" s="171"/>
      <c r="EY93" s="89"/>
      <c r="EZ93" s="90" t="str">
        <f t="shared" si="136"/>
        <v/>
      </c>
      <c r="FA93" s="172"/>
      <c r="FB93" s="154" t="str">
        <f t="shared" si="137"/>
        <v>NO BID</v>
      </c>
      <c r="FC93" s="171"/>
      <c r="FD93" s="89"/>
      <c r="FE93" s="90" t="str">
        <f t="shared" si="138"/>
        <v/>
      </c>
      <c r="FF93" s="172"/>
      <c r="FG93" s="154" t="str">
        <f t="shared" si="139"/>
        <v>NO BID</v>
      </c>
      <c r="FH93" s="171"/>
      <c r="FI93" s="89"/>
      <c r="FJ93" s="90" t="str">
        <f t="shared" si="140"/>
        <v/>
      </c>
      <c r="FK93" s="172"/>
      <c r="FL93" s="154" t="str">
        <f t="shared" si="141"/>
        <v>NO BID</v>
      </c>
      <c r="FM93" s="171"/>
      <c r="FN93" s="89"/>
      <c r="FO93" s="90" t="str">
        <f t="shared" si="142"/>
        <v/>
      </c>
      <c r="FP93" s="172"/>
      <c r="FQ93" s="154" t="str">
        <f t="shared" si="143"/>
        <v>NO BID</v>
      </c>
      <c r="FR93" s="174"/>
      <c r="FS93" s="91">
        <v>17.989999999999998</v>
      </c>
      <c r="FT93" s="92">
        <f t="shared" si="144"/>
        <v>89.949999999999989</v>
      </c>
      <c r="FU93" s="175">
        <f t="shared" si="145"/>
        <v>0</v>
      </c>
      <c r="FV93" s="93" t="str">
        <f t="shared" si="146"/>
        <v/>
      </c>
      <c r="FW93" s="94">
        <f t="shared" si="147"/>
        <v>89.949999999999989</v>
      </c>
      <c r="FX93" s="95">
        <f t="shared" si="148"/>
        <v>0</v>
      </c>
      <c r="FY93" s="129" t="str">
        <f t="shared" si="149"/>
        <v>NOT AWARDED</v>
      </c>
      <c r="FZ93" s="130">
        <f t="shared" si="150"/>
        <v>0</v>
      </c>
      <c r="GA93" s="129" t="str">
        <f t="shared" si="151"/>
        <v>VENDOR 09</v>
      </c>
      <c r="GB93" s="176"/>
      <c r="GC93" s="177"/>
      <c r="GD93" s="96"/>
      <c r="GE93" s="97"/>
    </row>
    <row r="94" spans="1:187" ht="30" customHeight="1" thickTop="1" thickBot="1" x14ac:dyDescent="0.4">
      <c r="A94" s="162">
        <v>90</v>
      </c>
      <c r="B94" s="194">
        <v>1</v>
      </c>
      <c r="C94" s="164">
        <v>9781665903493</v>
      </c>
      <c r="D94" s="165" t="s">
        <v>209</v>
      </c>
      <c r="E94" s="165" t="s">
        <v>914</v>
      </c>
      <c r="F94" s="165" t="s">
        <v>1479</v>
      </c>
      <c r="G94" s="166" t="s">
        <v>1414</v>
      </c>
      <c r="H94" s="166" t="s">
        <v>1416</v>
      </c>
      <c r="I94" s="167"/>
      <c r="J94" s="227">
        <f t="shared" si="152"/>
        <v>1</v>
      </c>
      <c r="K94" s="228"/>
      <c r="L94" s="99" t="str">
        <f t="shared" si="78"/>
        <v/>
      </c>
      <c r="M94" s="241"/>
      <c r="N94" s="168"/>
      <c r="O94" s="169" t="str">
        <f t="shared" si="79"/>
        <v>VENDOR 09</v>
      </c>
      <c r="P94" s="149">
        <v>241363</v>
      </c>
      <c r="Q94" s="149">
        <f t="shared" si="80"/>
        <v>0</v>
      </c>
      <c r="R94" s="170" t="str">
        <f t="shared" si="81"/>
        <v xml:space="preserve">, </v>
      </c>
      <c r="S94" s="170" t="str">
        <f t="shared" si="82"/>
        <v>NO BID</v>
      </c>
      <c r="T94" s="87">
        <f t="shared" si="83"/>
        <v>0</v>
      </c>
      <c r="U94" s="88" t="str">
        <f t="shared" si="84"/>
        <v>NOT AWARDED</v>
      </c>
      <c r="V94" s="167"/>
      <c r="W94" s="171"/>
      <c r="X94" s="89"/>
      <c r="Y94" s="90"/>
      <c r="Z94" s="172" t="str">
        <f t="shared" si="85"/>
        <v/>
      </c>
      <c r="AA94" s="154" t="str">
        <f t="shared" si="86"/>
        <v>NO BID</v>
      </c>
      <c r="AB94" s="171"/>
      <c r="AC94" s="89"/>
      <c r="AD94" s="90"/>
      <c r="AE94" s="172" t="str">
        <f t="shared" si="87"/>
        <v/>
      </c>
      <c r="AF94" s="154" t="str">
        <f t="shared" si="88"/>
        <v>NO BID</v>
      </c>
      <c r="AG94" s="171"/>
      <c r="AH94" s="89"/>
      <c r="AI94" s="90"/>
      <c r="AJ94" s="172" t="str">
        <f t="shared" si="89"/>
        <v/>
      </c>
      <c r="AK94" s="154" t="str">
        <f t="shared" si="90"/>
        <v>NO BID</v>
      </c>
      <c r="AL94" s="171"/>
      <c r="AM94" s="89"/>
      <c r="AN94" s="90"/>
      <c r="AO94" s="172" t="str">
        <f t="shared" si="91"/>
        <v/>
      </c>
      <c r="AP94" s="154" t="str">
        <f t="shared" si="92"/>
        <v>NO BID</v>
      </c>
      <c r="AQ94" s="171"/>
      <c r="AR94" s="89"/>
      <c r="AS94" s="90"/>
      <c r="AT94" s="172" t="str">
        <f t="shared" si="93"/>
        <v/>
      </c>
      <c r="AU94" s="154" t="str">
        <f t="shared" si="94"/>
        <v>NO BID</v>
      </c>
      <c r="AV94" s="171"/>
      <c r="AW94" s="89"/>
      <c r="AX94" s="90"/>
      <c r="AY94" s="172" t="str">
        <f t="shared" si="95"/>
        <v/>
      </c>
      <c r="AZ94" s="154" t="str">
        <f t="shared" si="96"/>
        <v>NO BID</v>
      </c>
      <c r="BA94" s="171"/>
      <c r="BB94" s="89"/>
      <c r="BC94" s="90"/>
      <c r="BD94" s="172" t="str">
        <f t="shared" si="97"/>
        <v/>
      </c>
      <c r="BE94" s="154" t="str">
        <f>IF($B94=0,"",IF(ISNUMBER(BB94),"","NO BID"))</f>
        <v>NO BID</v>
      </c>
      <c r="BF94" s="171"/>
      <c r="BG94" s="89"/>
      <c r="BH94" s="90"/>
      <c r="BI94" s="172" t="str">
        <f t="shared" si="98"/>
        <v/>
      </c>
      <c r="BJ94" s="154" t="str">
        <f t="shared" si="99"/>
        <v>NO BID</v>
      </c>
      <c r="BK94" s="171"/>
      <c r="BL94" s="89"/>
      <c r="BM94" s="90"/>
      <c r="BN94" s="172" t="str">
        <f t="shared" si="100"/>
        <v/>
      </c>
      <c r="BO94" s="154" t="str">
        <f t="shared" si="101"/>
        <v>NO BID</v>
      </c>
      <c r="BP94" s="178"/>
      <c r="BQ94" s="171"/>
      <c r="BR94" s="89"/>
      <c r="BS94" s="90" t="str">
        <f t="shared" si="102"/>
        <v/>
      </c>
      <c r="BT94" s="172"/>
      <c r="BU94" s="154" t="str">
        <f t="shared" si="103"/>
        <v>NO BID</v>
      </c>
      <c r="BV94" s="171"/>
      <c r="BW94" s="89"/>
      <c r="BX94" s="90" t="str">
        <f t="shared" si="104"/>
        <v/>
      </c>
      <c r="BY94" s="172"/>
      <c r="BZ94" s="154" t="str">
        <f t="shared" si="105"/>
        <v>NO BID</v>
      </c>
      <c r="CA94" s="171"/>
      <c r="CB94" s="89"/>
      <c r="CC94" s="90" t="str">
        <f t="shared" si="106"/>
        <v/>
      </c>
      <c r="CD94" s="172"/>
      <c r="CE94" s="154" t="str">
        <f t="shared" si="107"/>
        <v>NO BID</v>
      </c>
      <c r="CF94" s="171"/>
      <c r="CG94" s="89"/>
      <c r="CH94" s="90" t="str">
        <f t="shared" si="108"/>
        <v/>
      </c>
      <c r="CI94" s="172"/>
      <c r="CJ94" s="154" t="str">
        <f t="shared" si="109"/>
        <v>NO BID</v>
      </c>
      <c r="CK94" s="171"/>
      <c r="CL94" s="89"/>
      <c r="CM94" s="90" t="str">
        <f t="shared" si="110"/>
        <v/>
      </c>
      <c r="CN94" s="172"/>
      <c r="CO94" s="154" t="str">
        <f t="shared" si="111"/>
        <v>NO BID</v>
      </c>
      <c r="CP94" s="171"/>
      <c r="CQ94" s="89"/>
      <c r="CR94" s="90" t="str">
        <f t="shared" si="112"/>
        <v/>
      </c>
      <c r="CS94" s="172"/>
      <c r="CT94" s="154" t="str">
        <f t="shared" si="113"/>
        <v>NO BID</v>
      </c>
      <c r="CU94" s="171"/>
      <c r="CV94" s="89"/>
      <c r="CW94" s="90" t="str">
        <f t="shared" si="114"/>
        <v/>
      </c>
      <c r="CX94" s="172"/>
      <c r="CY94" s="154" t="str">
        <f t="shared" si="115"/>
        <v>NO BID</v>
      </c>
      <c r="CZ94" s="171"/>
      <c r="DA94" s="89"/>
      <c r="DB94" s="90" t="str">
        <f t="shared" si="116"/>
        <v/>
      </c>
      <c r="DC94" s="172"/>
      <c r="DD94" s="154" t="str">
        <f t="shared" si="117"/>
        <v>NO BID</v>
      </c>
      <c r="DE94" s="171"/>
      <c r="DF94" s="89"/>
      <c r="DG94" s="90" t="str">
        <f t="shared" si="118"/>
        <v/>
      </c>
      <c r="DH94" s="172"/>
      <c r="DI94" s="154" t="str">
        <f t="shared" si="119"/>
        <v>NO BID</v>
      </c>
      <c r="DJ94" s="171"/>
      <c r="DK94" s="89"/>
      <c r="DL94" s="90" t="str">
        <f t="shared" si="120"/>
        <v/>
      </c>
      <c r="DM94" s="172"/>
      <c r="DN94" s="154" t="str">
        <f t="shared" si="121"/>
        <v>NO BID</v>
      </c>
      <c r="DO94" s="171"/>
      <c r="DP94" s="89"/>
      <c r="DQ94" s="90" t="str">
        <f t="shared" si="122"/>
        <v/>
      </c>
      <c r="DR94" s="172"/>
      <c r="DS94" s="154" t="str">
        <f t="shared" si="123"/>
        <v>NO BID</v>
      </c>
      <c r="DT94" s="171"/>
      <c r="DU94" s="89"/>
      <c r="DV94" s="90" t="str">
        <f t="shared" si="124"/>
        <v/>
      </c>
      <c r="DW94" s="172"/>
      <c r="DX94" s="154" t="str">
        <f t="shared" si="125"/>
        <v>NO BID</v>
      </c>
      <c r="DY94" s="171"/>
      <c r="DZ94" s="89"/>
      <c r="EA94" s="90" t="str">
        <f t="shared" si="126"/>
        <v/>
      </c>
      <c r="EB94" s="172"/>
      <c r="EC94" s="154" t="str">
        <f t="shared" si="127"/>
        <v>NO BID</v>
      </c>
      <c r="ED94" s="171"/>
      <c r="EE94" s="89"/>
      <c r="EF94" s="90" t="str">
        <f t="shared" si="128"/>
        <v/>
      </c>
      <c r="EG94" s="172"/>
      <c r="EH94" s="154" t="str">
        <f t="shared" si="129"/>
        <v>NO BID</v>
      </c>
      <c r="EI94" s="171"/>
      <c r="EJ94" s="89"/>
      <c r="EK94" s="90" t="str">
        <f t="shared" si="130"/>
        <v/>
      </c>
      <c r="EL94" s="172"/>
      <c r="EM94" s="154" t="str">
        <f t="shared" si="131"/>
        <v>NO BID</v>
      </c>
      <c r="EN94" s="171"/>
      <c r="EO94" s="89"/>
      <c r="EP94" s="90" t="str">
        <f t="shared" si="132"/>
        <v/>
      </c>
      <c r="EQ94" s="172"/>
      <c r="ER94" s="154" t="str">
        <f t="shared" si="133"/>
        <v>NO BID</v>
      </c>
      <c r="ES94" s="171"/>
      <c r="ET94" s="89"/>
      <c r="EU94" s="90" t="str">
        <f t="shared" si="134"/>
        <v/>
      </c>
      <c r="EV94" s="172"/>
      <c r="EW94" s="154" t="str">
        <f t="shared" si="135"/>
        <v>NO BID</v>
      </c>
      <c r="EX94" s="171"/>
      <c r="EY94" s="89"/>
      <c r="EZ94" s="90" t="str">
        <f t="shared" si="136"/>
        <v/>
      </c>
      <c r="FA94" s="172"/>
      <c r="FB94" s="154" t="str">
        <f t="shared" si="137"/>
        <v>NO BID</v>
      </c>
      <c r="FC94" s="171"/>
      <c r="FD94" s="89"/>
      <c r="FE94" s="90" t="str">
        <f t="shared" si="138"/>
        <v/>
      </c>
      <c r="FF94" s="172"/>
      <c r="FG94" s="154" t="str">
        <f t="shared" si="139"/>
        <v>NO BID</v>
      </c>
      <c r="FH94" s="171"/>
      <c r="FI94" s="89"/>
      <c r="FJ94" s="90" t="str">
        <f t="shared" si="140"/>
        <v/>
      </c>
      <c r="FK94" s="172"/>
      <c r="FL94" s="154" t="str">
        <f t="shared" si="141"/>
        <v>NO BID</v>
      </c>
      <c r="FM94" s="171"/>
      <c r="FN94" s="89"/>
      <c r="FO94" s="90" t="str">
        <f t="shared" si="142"/>
        <v/>
      </c>
      <c r="FP94" s="172"/>
      <c r="FQ94" s="154" t="str">
        <f t="shared" si="143"/>
        <v>NO BID</v>
      </c>
      <c r="FR94" s="174"/>
      <c r="FS94" s="91">
        <v>13.56</v>
      </c>
      <c r="FT94" s="92">
        <f t="shared" si="144"/>
        <v>13.56</v>
      </c>
      <c r="FU94" s="175">
        <f t="shared" si="145"/>
        <v>0</v>
      </c>
      <c r="FV94" s="93" t="str">
        <f t="shared" si="146"/>
        <v/>
      </c>
      <c r="FW94" s="94">
        <f t="shared" si="147"/>
        <v>13.56</v>
      </c>
      <c r="FX94" s="95">
        <f t="shared" si="148"/>
        <v>0</v>
      </c>
      <c r="FY94" s="129" t="str">
        <f t="shared" si="149"/>
        <v>NOT AWARDED</v>
      </c>
      <c r="FZ94" s="130">
        <f t="shared" si="150"/>
        <v>0</v>
      </c>
      <c r="GA94" s="129" t="str">
        <f t="shared" si="151"/>
        <v>VENDOR 09</v>
      </c>
      <c r="GB94" s="176"/>
      <c r="GC94" s="177"/>
      <c r="GD94" s="96"/>
      <c r="GE94" s="97"/>
    </row>
    <row r="95" spans="1:187" ht="30" customHeight="1" thickTop="1" thickBot="1" x14ac:dyDescent="0.4">
      <c r="A95" s="141">
        <v>91</v>
      </c>
      <c r="B95" s="194">
        <v>5</v>
      </c>
      <c r="C95" s="164">
        <v>9781338618051</v>
      </c>
      <c r="D95" s="165" t="s">
        <v>210</v>
      </c>
      <c r="E95" s="165" t="s">
        <v>915</v>
      </c>
      <c r="F95" s="165" t="s">
        <v>1479</v>
      </c>
      <c r="G95" s="166" t="s">
        <v>1414</v>
      </c>
      <c r="H95" s="166" t="s">
        <v>1421</v>
      </c>
      <c r="I95" s="167"/>
      <c r="J95" s="227">
        <f t="shared" si="152"/>
        <v>5</v>
      </c>
      <c r="K95" s="228"/>
      <c r="L95" s="99" t="str">
        <f t="shared" si="78"/>
        <v/>
      </c>
      <c r="M95" s="241"/>
      <c r="N95" s="168"/>
      <c r="O95" s="169" t="str">
        <f t="shared" si="79"/>
        <v>VENDOR 09</v>
      </c>
      <c r="P95" s="149">
        <v>241360</v>
      </c>
      <c r="Q95" s="149">
        <f t="shared" si="80"/>
        <v>0</v>
      </c>
      <c r="R95" s="170" t="str">
        <f t="shared" si="81"/>
        <v xml:space="preserve">, </v>
      </c>
      <c r="S95" s="170" t="str">
        <f t="shared" si="82"/>
        <v>NO BID</v>
      </c>
      <c r="T95" s="87">
        <f t="shared" si="83"/>
        <v>0</v>
      </c>
      <c r="U95" s="88" t="str">
        <f t="shared" si="84"/>
        <v>NOT AWARDED</v>
      </c>
      <c r="V95" s="167"/>
      <c r="W95" s="171"/>
      <c r="X95" s="89"/>
      <c r="Y95" s="90"/>
      <c r="Z95" s="172" t="str">
        <f t="shared" si="85"/>
        <v/>
      </c>
      <c r="AA95" s="154" t="str">
        <f t="shared" si="86"/>
        <v>NO BID</v>
      </c>
      <c r="AB95" s="171"/>
      <c r="AC95" s="89"/>
      <c r="AD95" s="90"/>
      <c r="AE95" s="172" t="str">
        <f t="shared" si="87"/>
        <v/>
      </c>
      <c r="AF95" s="154" t="str">
        <f t="shared" si="88"/>
        <v>NO BID</v>
      </c>
      <c r="AG95" s="171"/>
      <c r="AH95" s="89"/>
      <c r="AI95" s="90"/>
      <c r="AJ95" s="172" t="str">
        <f t="shared" si="89"/>
        <v/>
      </c>
      <c r="AK95" s="154" t="str">
        <f t="shared" si="90"/>
        <v>NO BID</v>
      </c>
      <c r="AL95" s="171"/>
      <c r="AM95" s="89"/>
      <c r="AN95" s="90"/>
      <c r="AO95" s="172" t="str">
        <f t="shared" si="91"/>
        <v/>
      </c>
      <c r="AP95" s="154" t="str">
        <f t="shared" si="92"/>
        <v>NO BID</v>
      </c>
      <c r="AQ95" s="171"/>
      <c r="AR95" s="89"/>
      <c r="AS95" s="90"/>
      <c r="AT95" s="172" t="str">
        <f t="shared" si="93"/>
        <v/>
      </c>
      <c r="AU95" s="154" t="str">
        <f t="shared" si="94"/>
        <v>NO BID</v>
      </c>
      <c r="AV95" s="171"/>
      <c r="AW95" s="89"/>
      <c r="AX95" s="90"/>
      <c r="AY95" s="172" t="str">
        <f t="shared" si="95"/>
        <v/>
      </c>
      <c r="AZ95" s="154" t="str">
        <f t="shared" si="96"/>
        <v>NO BID</v>
      </c>
      <c r="BA95" s="171"/>
      <c r="BB95" s="89"/>
      <c r="BC95" s="90"/>
      <c r="BD95" s="172" t="str">
        <f t="shared" si="97"/>
        <v/>
      </c>
      <c r="BE95" s="154" t="str">
        <f>IF($B95=0,"",IF(ISNUMBER(BB95),"","NO BID"))</f>
        <v>NO BID</v>
      </c>
      <c r="BF95" s="171"/>
      <c r="BG95" s="89"/>
      <c r="BH95" s="90"/>
      <c r="BI95" s="172" t="str">
        <f t="shared" si="98"/>
        <v/>
      </c>
      <c r="BJ95" s="154" t="str">
        <f t="shared" si="99"/>
        <v>NO BID</v>
      </c>
      <c r="BK95" s="171"/>
      <c r="BL95" s="89"/>
      <c r="BM95" s="90"/>
      <c r="BN95" s="172" t="str">
        <f t="shared" si="100"/>
        <v/>
      </c>
      <c r="BO95" s="154" t="str">
        <f t="shared" si="101"/>
        <v>NO BID</v>
      </c>
      <c r="BP95" s="178"/>
      <c r="BQ95" s="171"/>
      <c r="BR95" s="89"/>
      <c r="BS95" s="90" t="str">
        <f t="shared" si="102"/>
        <v/>
      </c>
      <c r="BT95" s="172"/>
      <c r="BU95" s="154" t="str">
        <f t="shared" si="103"/>
        <v>NO BID</v>
      </c>
      <c r="BV95" s="171"/>
      <c r="BW95" s="89"/>
      <c r="BX95" s="90" t="str">
        <f t="shared" si="104"/>
        <v/>
      </c>
      <c r="BY95" s="172"/>
      <c r="BZ95" s="154" t="str">
        <f t="shared" si="105"/>
        <v>NO BID</v>
      </c>
      <c r="CA95" s="171"/>
      <c r="CB95" s="89"/>
      <c r="CC95" s="90" t="str">
        <f t="shared" si="106"/>
        <v/>
      </c>
      <c r="CD95" s="172"/>
      <c r="CE95" s="154" t="str">
        <f t="shared" si="107"/>
        <v>NO BID</v>
      </c>
      <c r="CF95" s="171"/>
      <c r="CG95" s="89"/>
      <c r="CH95" s="90" t="str">
        <f t="shared" si="108"/>
        <v/>
      </c>
      <c r="CI95" s="172"/>
      <c r="CJ95" s="154" t="str">
        <f t="shared" si="109"/>
        <v>NO BID</v>
      </c>
      <c r="CK95" s="171"/>
      <c r="CL95" s="89"/>
      <c r="CM95" s="90" t="str">
        <f t="shared" si="110"/>
        <v/>
      </c>
      <c r="CN95" s="172"/>
      <c r="CO95" s="154" t="str">
        <f t="shared" si="111"/>
        <v>NO BID</v>
      </c>
      <c r="CP95" s="171"/>
      <c r="CQ95" s="89"/>
      <c r="CR95" s="90" t="str">
        <f t="shared" si="112"/>
        <v/>
      </c>
      <c r="CS95" s="172"/>
      <c r="CT95" s="154" t="str">
        <f t="shared" si="113"/>
        <v>NO BID</v>
      </c>
      <c r="CU95" s="171"/>
      <c r="CV95" s="89"/>
      <c r="CW95" s="90" t="str">
        <f t="shared" si="114"/>
        <v/>
      </c>
      <c r="CX95" s="172"/>
      <c r="CY95" s="154" t="str">
        <f t="shared" si="115"/>
        <v>NO BID</v>
      </c>
      <c r="CZ95" s="171"/>
      <c r="DA95" s="89"/>
      <c r="DB95" s="90" t="str">
        <f t="shared" si="116"/>
        <v/>
      </c>
      <c r="DC95" s="172"/>
      <c r="DD95" s="154" t="str">
        <f t="shared" si="117"/>
        <v>NO BID</v>
      </c>
      <c r="DE95" s="171"/>
      <c r="DF95" s="89"/>
      <c r="DG95" s="90" t="str">
        <f t="shared" si="118"/>
        <v/>
      </c>
      <c r="DH95" s="172"/>
      <c r="DI95" s="154" t="str">
        <f t="shared" si="119"/>
        <v>NO BID</v>
      </c>
      <c r="DJ95" s="171"/>
      <c r="DK95" s="89"/>
      <c r="DL95" s="90" t="str">
        <f t="shared" si="120"/>
        <v/>
      </c>
      <c r="DM95" s="172"/>
      <c r="DN95" s="154" t="str">
        <f t="shared" si="121"/>
        <v>NO BID</v>
      </c>
      <c r="DO95" s="171"/>
      <c r="DP95" s="89"/>
      <c r="DQ95" s="90" t="str">
        <f t="shared" si="122"/>
        <v/>
      </c>
      <c r="DR95" s="172"/>
      <c r="DS95" s="154" t="str">
        <f t="shared" si="123"/>
        <v>NO BID</v>
      </c>
      <c r="DT95" s="171"/>
      <c r="DU95" s="89"/>
      <c r="DV95" s="90" t="str">
        <f t="shared" si="124"/>
        <v/>
      </c>
      <c r="DW95" s="172"/>
      <c r="DX95" s="154" t="str">
        <f t="shared" si="125"/>
        <v>NO BID</v>
      </c>
      <c r="DY95" s="171"/>
      <c r="DZ95" s="89"/>
      <c r="EA95" s="90" t="str">
        <f t="shared" si="126"/>
        <v/>
      </c>
      <c r="EB95" s="172"/>
      <c r="EC95" s="154" t="str">
        <f t="shared" si="127"/>
        <v>NO BID</v>
      </c>
      <c r="ED95" s="171"/>
      <c r="EE95" s="89"/>
      <c r="EF95" s="90" t="str">
        <f t="shared" si="128"/>
        <v/>
      </c>
      <c r="EG95" s="172"/>
      <c r="EH95" s="154" t="str">
        <f t="shared" si="129"/>
        <v>NO BID</v>
      </c>
      <c r="EI95" s="171"/>
      <c r="EJ95" s="89"/>
      <c r="EK95" s="90" t="str">
        <f t="shared" si="130"/>
        <v/>
      </c>
      <c r="EL95" s="172"/>
      <c r="EM95" s="154" t="str">
        <f t="shared" si="131"/>
        <v>NO BID</v>
      </c>
      <c r="EN95" s="171"/>
      <c r="EO95" s="89"/>
      <c r="EP95" s="90" t="str">
        <f t="shared" si="132"/>
        <v/>
      </c>
      <c r="EQ95" s="172"/>
      <c r="ER95" s="154" t="str">
        <f t="shared" si="133"/>
        <v>NO BID</v>
      </c>
      <c r="ES95" s="171"/>
      <c r="ET95" s="89"/>
      <c r="EU95" s="90" t="str">
        <f t="shared" si="134"/>
        <v/>
      </c>
      <c r="EV95" s="172"/>
      <c r="EW95" s="154" t="str">
        <f t="shared" si="135"/>
        <v>NO BID</v>
      </c>
      <c r="EX95" s="171"/>
      <c r="EY95" s="89"/>
      <c r="EZ95" s="90" t="str">
        <f t="shared" si="136"/>
        <v/>
      </c>
      <c r="FA95" s="172"/>
      <c r="FB95" s="154" t="str">
        <f t="shared" si="137"/>
        <v>NO BID</v>
      </c>
      <c r="FC95" s="171"/>
      <c r="FD95" s="89"/>
      <c r="FE95" s="90" t="str">
        <f t="shared" si="138"/>
        <v/>
      </c>
      <c r="FF95" s="172"/>
      <c r="FG95" s="154" t="str">
        <f t="shared" si="139"/>
        <v>NO BID</v>
      </c>
      <c r="FH95" s="171"/>
      <c r="FI95" s="89"/>
      <c r="FJ95" s="90" t="str">
        <f t="shared" si="140"/>
        <v/>
      </c>
      <c r="FK95" s="172"/>
      <c r="FL95" s="154" t="str">
        <f t="shared" si="141"/>
        <v>NO BID</v>
      </c>
      <c r="FM95" s="171"/>
      <c r="FN95" s="89"/>
      <c r="FO95" s="90" t="str">
        <f t="shared" si="142"/>
        <v/>
      </c>
      <c r="FP95" s="172"/>
      <c r="FQ95" s="154" t="str">
        <f t="shared" si="143"/>
        <v>NO BID</v>
      </c>
      <c r="FR95" s="174"/>
      <c r="FS95" s="91">
        <v>11.59</v>
      </c>
      <c r="FT95" s="92">
        <f t="shared" si="144"/>
        <v>57.95</v>
      </c>
      <c r="FU95" s="175">
        <f t="shared" si="145"/>
        <v>0</v>
      </c>
      <c r="FV95" s="93" t="str">
        <f t="shared" si="146"/>
        <v/>
      </c>
      <c r="FW95" s="94">
        <f t="shared" si="147"/>
        <v>57.95</v>
      </c>
      <c r="FX95" s="95">
        <f t="shared" si="148"/>
        <v>0</v>
      </c>
      <c r="FY95" s="129" t="str">
        <f t="shared" si="149"/>
        <v>NOT AWARDED</v>
      </c>
      <c r="FZ95" s="130">
        <f t="shared" si="150"/>
        <v>0</v>
      </c>
      <c r="GA95" s="129" t="str">
        <f t="shared" si="151"/>
        <v>VENDOR 09</v>
      </c>
      <c r="GB95" s="176"/>
      <c r="GC95" s="177"/>
      <c r="GD95" s="96"/>
      <c r="GE95" s="97"/>
    </row>
    <row r="96" spans="1:187" ht="30" customHeight="1" thickTop="1" thickBot="1" x14ac:dyDescent="0.4">
      <c r="A96" s="162">
        <v>92</v>
      </c>
      <c r="B96" s="194">
        <v>5</v>
      </c>
      <c r="C96" s="164">
        <v>9780593434017</v>
      </c>
      <c r="D96" s="165" t="s">
        <v>211</v>
      </c>
      <c r="E96" s="165" t="s">
        <v>916</v>
      </c>
      <c r="F96" s="165" t="s">
        <v>1479</v>
      </c>
      <c r="G96" s="166" t="s">
        <v>1414</v>
      </c>
      <c r="H96" s="166" t="s">
        <v>1425</v>
      </c>
      <c r="I96" s="167"/>
      <c r="J96" s="227">
        <f t="shared" si="152"/>
        <v>5</v>
      </c>
      <c r="K96" s="228"/>
      <c r="L96" s="99" t="str">
        <f t="shared" si="78"/>
        <v/>
      </c>
      <c r="M96" s="241"/>
      <c r="N96" s="168"/>
      <c r="O96" s="169" t="str">
        <f t="shared" si="79"/>
        <v>VENDOR 09</v>
      </c>
      <c r="P96" s="149">
        <v>241360</v>
      </c>
      <c r="Q96" s="149">
        <f t="shared" si="80"/>
        <v>0</v>
      </c>
      <c r="R96" s="170" t="str">
        <f t="shared" si="81"/>
        <v xml:space="preserve">, </v>
      </c>
      <c r="S96" s="170" t="str">
        <f t="shared" si="82"/>
        <v>NO BID</v>
      </c>
      <c r="T96" s="87">
        <f t="shared" si="83"/>
        <v>0</v>
      </c>
      <c r="U96" s="88" t="str">
        <f t="shared" si="84"/>
        <v>NOT AWARDED</v>
      </c>
      <c r="V96" s="167"/>
      <c r="W96" s="171"/>
      <c r="X96" s="89"/>
      <c r="Y96" s="90"/>
      <c r="Z96" s="172" t="str">
        <f t="shared" si="85"/>
        <v/>
      </c>
      <c r="AA96" s="154" t="str">
        <f t="shared" si="86"/>
        <v>NO BID</v>
      </c>
      <c r="AB96" s="171"/>
      <c r="AC96" s="89"/>
      <c r="AD96" s="90"/>
      <c r="AE96" s="172" t="str">
        <f t="shared" si="87"/>
        <v/>
      </c>
      <c r="AF96" s="154" t="str">
        <f t="shared" si="88"/>
        <v>NO BID</v>
      </c>
      <c r="AG96" s="171"/>
      <c r="AH96" s="89"/>
      <c r="AI96" s="90"/>
      <c r="AJ96" s="172" t="str">
        <f t="shared" si="89"/>
        <v/>
      </c>
      <c r="AK96" s="154" t="str">
        <f t="shared" si="90"/>
        <v>NO BID</v>
      </c>
      <c r="AL96" s="171"/>
      <c r="AM96" s="89"/>
      <c r="AN96" s="90"/>
      <c r="AO96" s="172" t="str">
        <f t="shared" si="91"/>
        <v/>
      </c>
      <c r="AP96" s="154" t="str">
        <f t="shared" si="92"/>
        <v>NO BID</v>
      </c>
      <c r="AQ96" s="171"/>
      <c r="AR96" s="89"/>
      <c r="AS96" s="90"/>
      <c r="AT96" s="172" t="str">
        <f t="shared" si="93"/>
        <v/>
      </c>
      <c r="AU96" s="154" t="str">
        <f t="shared" si="94"/>
        <v>NO BID</v>
      </c>
      <c r="AV96" s="171"/>
      <c r="AW96" s="89"/>
      <c r="AX96" s="90"/>
      <c r="AY96" s="172" t="str">
        <f t="shared" si="95"/>
        <v/>
      </c>
      <c r="AZ96" s="154" t="str">
        <f t="shared" si="96"/>
        <v>NO BID</v>
      </c>
      <c r="BA96" s="171"/>
      <c r="BB96" s="89"/>
      <c r="BC96" s="90"/>
      <c r="BD96" s="172" t="str">
        <f t="shared" si="97"/>
        <v/>
      </c>
      <c r="BE96" s="154" t="s">
        <v>77</v>
      </c>
      <c r="BF96" s="171"/>
      <c r="BG96" s="89"/>
      <c r="BH96" s="90"/>
      <c r="BI96" s="172" t="str">
        <f t="shared" si="98"/>
        <v/>
      </c>
      <c r="BJ96" s="154" t="str">
        <f t="shared" si="99"/>
        <v>NO BID</v>
      </c>
      <c r="BK96" s="171"/>
      <c r="BL96" s="89"/>
      <c r="BM96" s="90"/>
      <c r="BN96" s="172" t="str">
        <f t="shared" si="100"/>
        <v/>
      </c>
      <c r="BO96" s="154" t="str">
        <f t="shared" si="101"/>
        <v>NO BID</v>
      </c>
      <c r="BP96" s="178"/>
      <c r="BQ96" s="171"/>
      <c r="BR96" s="89"/>
      <c r="BS96" s="90" t="str">
        <f t="shared" si="102"/>
        <v/>
      </c>
      <c r="BT96" s="172"/>
      <c r="BU96" s="154" t="str">
        <f t="shared" si="103"/>
        <v>NO BID</v>
      </c>
      <c r="BV96" s="171"/>
      <c r="BW96" s="89"/>
      <c r="BX96" s="90" t="str">
        <f t="shared" si="104"/>
        <v/>
      </c>
      <c r="BY96" s="172"/>
      <c r="BZ96" s="154" t="str">
        <f t="shared" si="105"/>
        <v>NO BID</v>
      </c>
      <c r="CA96" s="171"/>
      <c r="CB96" s="89"/>
      <c r="CC96" s="90" t="str">
        <f t="shared" si="106"/>
        <v/>
      </c>
      <c r="CD96" s="172"/>
      <c r="CE96" s="154" t="str">
        <f t="shared" si="107"/>
        <v>NO BID</v>
      </c>
      <c r="CF96" s="171"/>
      <c r="CG96" s="89"/>
      <c r="CH96" s="90" t="str">
        <f t="shared" si="108"/>
        <v/>
      </c>
      <c r="CI96" s="172"/>
      <c r="CJ96" s="154" t="str">
        <f t="shared" si="109"/>
        <v>NO BID</v>
      </c>
      <c r="CK96" s="171"/>
      <c r="CL96" s="89"/>
      <c r="CM96" s="90" t="str">
        <f t="shared" si="110"/>
        <v/>
      </c>
      <c r="CN96" s="172"/>
      <c r="CO96" s="154" t="str">
        <f t="shared" si="111"/>
        <v>NO BID</v>
      </c>
      <c r="CP96" s="171"/>
      <c r="CQ96" s="89"/>
      <c r="CR96" s="90" t="str">
        <f t="shared" si="112"/>
        <v/>
      </c>
      <c r="CS96" s="172"/>
      <c r="CT96" s="154" t="str">
        <f t="shared" si="113"/>
        <v>NO BID</v>
      </c>
      <c r="CU96" s="171"/>
      <c r="CV96" s="89"/>
      <c r="CW96" s="90" t="str">
        <f t="shared" si="114"/>
        <v/>
      </c>
      <c r="CX96" s="172"/>
      <c r="CY96" s="154" t="str">
        <f t="shared" si="115"/>
        <v>NO BID</v>
      </c>
      <c r="CZ96" s="171"/>
      <c r="DA96" s="89"/>
      <c r="DB96" s="90" t="str">
        <f t="shared" si="116"/>
        <v/>
      </c>
      <c r="DC96" s="172"/>
      <c r="DD96" s="154" t="str">
        <f t="shared" si="117"/>
        <v>NO BID</v>
      </c>
      <c r="DE96" s="171"/>
      <c r="DF96" s="89"/>
      <c r="DG96" s="90" t="str">
        <f t="shared" si="118"/>
        <v/>
      </c>
      <c r="DH96" s="172"/>
      <c r="DI96" s="154" t="str">
        <f t="shared" si="119"/>
        <v>NO BID</v>
      </c>
      <c r="DJ96" s="171"/>
      <c r="DK96" s="89"/>
      <c r="DL96" s="90" t="str">
        <f t="shared" si="120"/>
        <v/>
      </c>
      <c r="DM96" s="172"/>
      <c r="DN96" s="154" t="str">
        <f t="shared" si="121"/>
        <v>NO BID</v>
      </c>
      <c r="DO96" s="171"/>
      <c r="DP96" s="89"/>
      <c r="DQ96" s="90" t="str">
        <f t="shared" si="122"/>
        <v/>
      </c>
      <c r="DR96" s="172"/>
      <c r="DS96" s="154" t="str">
        <f t="shared" si="123"/>
        <v>NO BID</v>
      </c>
      <c r="DT96" s="171"/>
      <c r="DU96" s="89"/>
      <c r="DV96" s="90" t="str">
        <f t="shared" si="124"/>
        <v/>
      </c>
      <c r="DW96" s="172"/>
      <c r="DX96" s="154" t="str">
        <f t="shared" si="125"/>
        <v>NO BID</v>
      </c>
      <c r="DY96" s="171"/>
      <c r="DZ96" s="89"/>
      <c r="EA96" s="90" t="str">
        <f t="shared" si="126"/>
        <v/>
      </c>
      <c r="EB96" s="172"/>
      <c r="EC96" s="154" t="str">
        <f t="shared" si="127"/>
        <v>NO BID</v>
      </c>
      <c r="ED96" s="171"/>
      <c r="EE96" s="89"/>
      <c r="EF96" s="90" t="str">
        <f t="shared" si="128"/>
        <v/>
      </c>
      <c r="EG96" s="172"/>
      <c r="EH96" s="154" t="str">
        <f t="shared" si="129"/>
        <v>NO BID</v>
      </c>
      <c r="EI96" s="171"/>
      <c r="EJ96" s="89"/>
      <c r="EK96" s="90" t="str">
        <f t="shared" si="130"/>
        <v/>
      </c>
      <c r="EL96" s="172"/>
      <c r="EM96" s="154" t="str">
        <f t="shared" si="131"/>
        <v>NO BID</v>
      </c>
      <c r="EN96" s="171"/>
      <c r="EO96" s="89"/>
      <c r="EP96" s="90" t="str">
        <f t="shared" si="132"/>
        <v/>
      </c>
      <c r="EQ96" s="172"/>
      <c r="ER96" s="154" t="str">
        <f t="shared" si="133"/>
        <v>NO BID</v>
      </c>
      <c r="ES96" s="171"/>
      <c r="ET96" s="89"/>
      <c r="EU96" s="90" t="str">
        <f t="shared" si="134"/>
        <v/>
      </c>
      <c r="EV96" s="172"/>
      <c r="EW96" s="154" t="str">
        <f t="shared" si="135"/>
        <v>NO BID</v>
      </c>
      <c r="EX96" s="171"/>
      <c r="EY96" s="89"/>
      <c r="EZ96" s="90" t="str">
        <f t="shared" si="136"/>
        <v/>
      </c>
      <c r="FA96" s="172"/>
      <c r="FB96" s="154" t="str">
        <f t="shared" si="137"/>
        <v>NO BID</v>
      </c>
      <c r="FC96" s="171"/>
      <c r="FD96" s="89"/>
      <c r="FE96" s="90" t="str">
        <f t="shared" si="138"/>
        <v/>
      </c>
      <c r="FF96" s="172"/>
      <c r="FG96" s="154" t="str">
        <f t="shared" si="139"/>
        <v>NO BID</v>
      </c>
      <c r="FH96" s="171"/>
      <c r="FI96" s="89"/>
      <c r="FJ96" s="90" t="str">
        <f t="shared" si="140"/>
        <v/>
      </c>
      <c r="FK96" s="172"/>
      <c r="FL96" s="154" t="str">
        <f t="shared" si="141"/>
        <v>NO BID</v>
      </c>
      <c r="FM96" s="171"/>
      <c r="FN96" s="89"/>
      <c r="FO96" s="90" t="str">
        <f t="shared" si="142"/>
        <v/>
      </c>
      <c r="FP96" s="172"/>
      <c r="FQ96" s="154" t="str">
        <f t="shared" si="143"/>
        <v>NO BID</v>
      </c>
      <c r="FR96" s="174"/>
      <c r="FS96" s="91">
        <v>17.28</v>
      </c>
      <c r="FT96" s="92">
        <f t="shared" si="144"/>
        <v>86.4</v>
      </c>
      <c r="FU96" s="175">
        <f t="shared" si="145"/>
        <v>0</v>
      </c>
      <c r="FV96" s="93" t="str">
        <f t="shared" si="146"/>
        <v/>
      </c>
      <c r="FW96" s="94">
        <f t="shared" si="147"/>
        <v>86.4</v>
      </c>
      <c r="FX96" s="95">
        <f t="shared" si="148"/>
        <v>0</v>
      </c>
      <c r="FY96" s="129" t="str">
        <f t="shared" si="149"/>
        <v>NOT AWARDED</v>
      </c>
      <c r="FZ96" s="130">
        <f t="shared" si="150"/>
        <v>0</v>
      </c>
      <c r="GA96" s="129" t="str">
        <f t="shared" si="151"/>
        <v>VENDOR 09</v>
      </c>
      <c r="GB96" s="176"/>
      <c r="GC96" s="177"/>
      <c r="GD96" s="96"/>
      <c r="GE96" s="97"/>
    </row>
    <row r="97" spans="1:187" ht="30" customHeight="1" thickTop="1" thickBot="1" x14ac:dyDescent="0.4">
      <c r="A97" s="162">
        <v>93</v>
      </c>
      <c r="B97" s="194">
        <v>5</v>
      </c>
      <c r="C97" s="164">
        <v>9781645676126</v>
      </c>
      <c r="D97" s="165" t="s">
        <v>212</v>
      </c>
      <c r="E97" s="165" t="s">
        <v>917</v>
      </c>
      <c r="F97" s="165" t="s">
        <v>1479</v>
      </c>
      <c r="G97" s="166" t="s">
        <v>1414</v>
      </c>
      <c r="H97" s="166" t="s">
        <v>1425</v>
      </c>
      <c r="I97" s="167"/>
      <c r="J97" s="227">
        <f t="shared" si="152"/>
        <v>5</v>
      </c>
      <c r="K97" s="228"/>
      <c r="L97" s="99" t="str">
        <f t="shared" si="78"/>
        <v/>
      </c>
      <c r="M97" s="241"/>
      <c r="N97" s="168"/>
      <c r="O97" s="195" t="str">
        <f t="shared" si="79"/>
        <v>VENDOR 09</v>
      </c>
      <c r="P97" s="149">
        <v>241360</v>
      </c>
      <c r="Q97" s="149">
        <f t="shared" si="80"/>
        <v>0</v>
      </c>
      <c r="R97" s="196" t="str">
        <f t="shared" si="81"/>
        <v xml:space="preserve">, </v>
      </c>
      <c r="S97" s="196" t="str">
        <f t="shared" si="82"/>
        <v>NO BID</v>
      </c>
      <c r="T97" s="117">
        <f t="shared" si="83"/>
        <v>0</v>
      </c>
      <c r="U97" s="118" t="str">
        <f t="shared" si="84"/>
        <v>NOT AWARDED</v>
      </c>
      <c r="V97" s="167"/>
      <c r="W97" s="171"/>
      <c r="X97" s="89"/>
      <c r="Y97" s="90"/>
      <c r="Z97" s="172" t="str">
        <f t="shared" si="85"/>
        <v/>
      </c>
      <c r="AA97" s="154" t="str">
        <f t="shared" si="86"/>
        <v>NO BID</v>
      </c>
      <c r="AB97" s="171"/>
      <c r="AC97" s="89"/>
      <c r="AD97" s="90"/>
      <c r="AE97" s="172" t="str">
        <f t="shared" si="87"/>
        <v/>
      </c>
      <c r="AF97" s="154" t="str">
        <f t="shared" si="88"/>
        <v>NO BID</v>
      </c>
      <c r="AG97" s="171"/>
      <c r="AH97" s="89"/>
      <c r="AI97" s="90"/>
      <c r="AJ97" s="172" t="str">
        <f t="shared" si="89"/>
        <v/>
      </c>
      <c r="AK97" s="154" t="str">
        <f t="shared" si="90"/>
        <v>NO BID</v>
      </c>
      <c r="AL97" s="171"/>
      <c r="AM97" s="89"/>
      <c r="AN97" s="90"/>
      <c r="AO97" s="172" t="str">
        <f t="shared" si="91"/>
        <v/>
      </c>
      <c r="AP97" s="154" t="str">
        <f t="shared" si="92"/>
        <v>NO BID</v>
      </c>
      <c r="AQ97" s="171"/>
      <c r="AR97" s="89"/>
      <c r="AS97" s="90"/>
      <c r="AT97" s="172" t="str">
        <f t="shared" si="93"/>
        <v/>
      </c>
      <c r="AU97" s="154" t="str">
        <f t="shared" si="94"/>
        <v>NO BID</v>
      </c>
      <c r="AV97" s="171"/>
      <c r="AW97" s="89"/>
      <c r="AX97" s="90"/>
      <c r="AY97" s="172" t="str">
        <f t="shared" si="95"/>
        <v/>
      </c>
      <c r="AZ97" s="154" t="str">
        <f t="shared" si="96"/>
        <v>NO BID</v>
      </c>
      <c r="BA97" s="171"/>
      <c r="BB97" s="89"/>
      <c r="BC97" s="90"/>
      <c r="BD97" s="172" t="str">
        <f t="shared" si="97"/>
        <v/>
      </c>
      <c r="BE97" s="154" t="str">
        <f>IF($B97=0,"",IF(ISNUMBER(BB97),"","NO BID"))</f>
        <v>NO BID</v>
      </c>
      <c r="BF97" s="171"/>
      <c r="BG97" s="89"/>
      <c r="BH97" s="90"/>
      <c r="BI97" s="172" t="str">
        <f t="shared" si="98"/>
        <v/>
      </c>
      <c r="BJ97" s="154" t="str">
        <f t="shared" si="99"/>
        <v>NO BID</v>
      </c>
      <c r="BK97" s="171"/>
      <c r="BL97" s="89"/>
      <c r="BM97" s="90"/>
      <c r="BN97" s="172" t="str">
        <f t="shared" si="100"/>
        <v/>
      </c>
      <c r="BO97" s="154" t="str">
        <f t="shared" si="101"/>
        <v>NO BID</v>
      </c>
      <c r="BP97" s="178"/>
      <c r="BQ97" s="171"/>
      <c r="BR97" s="89"/>
      <c r="BS97" s="90" t="str">
        <f t="shared" si="102"/>
        <v/>
      </c>
      <c r="BT97" s="172"/>
      <c r="BU97" s="154" t="str">
        <f t="shared" si="103"/>
        <v>NO BID</v>
      </c>
      <c r="BV97" s="171"/>
      <c r="BW97" s="89"/>
      <c r="BX97" s="90" t="str">
        <f t="shared" si="104"/>
        <v/>
      </c>
      <c r="BY97" s="172"/>
      <c r="BZ97" s="154" t="str">
        <f t="shared" si="105"/>
        <v>NO BID</v>
      </c>
      <c r="CA97" s="171"/>
      <c r="CB97" s="89"/>
      <c r="CC97" s="90" t="str">
        <f t="shared" si="106"/>
        <v/>
      </c>
      <c r="CD97" s="172"/>
      <c r="CE97" s="154" t="str">
        <f t="shared" si="107"/>
        <v>NO BID</v>
      </c>
      <c r="CF97" s="171"/>
      <c r="CG97" s="89"/>
      <c r="CH97" s="90" t="str">
        <f t="shared" si="108"/>
        <v/>
      </c>
      <c r="CI97" s="172"/>
      <c r="CJ97" s="154" t="str">
        <f t="shared" si="109"/>
        <v>NO BID</v>
      </c>
      <c r="CK97" s="171"/>
      <c r="CL97" s="89"/>
      <c r="CM97" s="90" t="str">
        <f t="shared" si="110"/>
        <v/>
      </c>
      <c r="CN97" s="172"/>
      <c r="CO97" s="154" t="str">
        <f t="shared" si="111"/>
        <v>NO BID</v>
      </c>
      <c r="CP97" s="171"/>
      <c r="CQ97" s="89"/>
      <c r="CR97" s="90" t="str">
        <f t="shared" si="112"/>
        <v/>
      </c>
      <c r="CS97" s="172"/>
      <c r="CT97" s="154" t="str">
        <f t="shared" si="113"/>
        <v>NO BID</v>
      </c>
      <c r="CU97" s="171"/>
      <c r="CV97" s="89"/>
      <c r="CW97" s="90" t="str">
        <f t="shared" si="114"/>
        <v/>
      </c>
      <c r="CX97" s="172"/>
      <c r="CY97" s="154" t="str">
        <f t="shared" si="115"/>
        <v>NO BID</v>
      </c>
      <c r="CZ97" s="171"/>
      <c r="DA97" s="89"/>
      <c r="DB97" s="90" t="str">
        <f t="shared" si="116"/>
        <v/>
      </c>
      <c r="DC97" s="172"/>
      <c r="DD97" s="154" t="str">
        <f t="shared" si="117"/>
        <v>NO BID</v>
      </c>
      <c r="DE97" s="171"/>
      <c r="DF97" s="89"/>
      <c r="DG97" s="90" t="str">
        <f t="shared" si="118"/>
        <v/>
      </c>
      <c r="DH97" s="172"/>
      <c r="DI97" s="154" t="str">
        <f t="shared" si="119"/>
        <v>NO BID</v>
      </c>
      <c r="DJ97" s="171"/>
      <c r="DK97" s="89"/>
      <c r="DL97" s="90" t="str">
        <f t="shared" si="120"/>
        <v/>
      </c>
      <c r="DM97" s="172"/>
      <c r="DN97" s="154" t="str">
        <f t="shared" si="121"/>
        <v>NO BID</v>
      </c>
      <c r="DO97" s="171"/>
      <c r="DP97" s="89"/>
      <c r="DQ97" s="90" t="str">
        <f t="shared" si="122"/>
        <v/>
      </c>
      <c r="DR97" s="172"/>
      <c r="DS97" s="154" t="str">
        <f t="shared" si="123"/>
        <v>NO BID</v>
      </c>
      <c r="DT97" s="171"/>
      <c r="DU97" s="89"/>
      <c r="DV97" s="90" t="str">
        <f t="shared" si="124"/>
        <v/>
      </c>
      <c r="DW97" s="172"/>
      <c r="DX97" s="154" t="str">
        <f t="shared" si="125"/>
        <v>NO BID</v>
      </c>
      <c r="DY97" s="171"/>
      <c r="DZ97" s="89"/>
      <c r="EA97" s="90" t="str">
        <f t="shared" si="126"/>
        <v/>
      </c>
      <c r="EB97" s="172"/>
      <c r="EC97" s="154" t="str">
        <f t="shared" si="127"/>
        <v>NO BID</v>
      </c>
      <c r="ED97" s="171"/>
      <c r="EE97" s="89"/>
      <c r="EF97" s="90" t="str">
        <f t="shared" si="128"/>
        <v/>
      </c>
      <c r="EG97" s="172"/>
      <c r="EH97" s="154" t="str">
        <f t="shared" si="129"/>
        <v>NO BID</v>
      </c>
      <c r="EI97" s="171"/>
      <c r="EJ97" s="89"/>
      <c r="EK97" s="90" t="str">
        <f t="shared" si="130"/>
        <v/>
      </c>
      <c r="EL97" s="172"/>
      <c r="EM97" s="154" t="str">
        <f t="shared" si="131"/>
        <v>NO BID</v>
      </c>
      <c r="EN97" s="171"/>
      <c r="EO97" s="89"/>
      <c r="EP97" s="90" t="str">
        <f t="shared" si="132"/>
        <v/>
      </c>
      <c r="EQ97" s="172"/>
      <c r="ER97" s="154" t="str">
        <f t="shared" si="133"/>
        <v>NO BID</v>
      </c>
      <c r="ES97" s="171"/>
      <c r="ET97" s="89"/>
      <c r="EU97" s="90" t="str">
        <f t="shared" si="134"/>
        <v/>
      </c>
      <c r="EV97" s="172"/>
      <c r="EW97" s="154" t="str">
        <f t="shared" si="135"/>
        <v>NO BID</v>
      </c>
      <c r="EX97" s="171"/>
      <c r="EY97" s="89"/>
      <c r="EZ97" s="90" t="str">
        <f t="shared" si="136"/>
        <v/>
      </c>
      <c r="FA97" s="172"/>
      <c r="FB97" s="154" t="str">
        <f t="shared" si="137"/>
        <v>NO BID</v>
      </c>
      <c r="FC97" s="171"/>
      <c r="FD97" s="89"/>
      <c r="FE97" s="90" t="str">
        <f t="shared" si="138"/>
        <v/>
      </c>
      <c r="FF97" s="172"/>
      <c r="FG97" s="154" t="str">
        <f t="shared" si="139"/>
        <v>NO BID</v>
      </c>
      <c r="FH97" s="171"/>
      <c r="FI97" s="89"/>
      <c r="FJ97" s="90" t="str">
        <f t="shared" si="140"/>
        <v/>
      </c>
      <c r="FK97" s="172"/>
      <c r="FL97" s="154" t="str">
        <f t="shared" si="141"/>
        <v>NO BID</v>
      </c>
      <c r="FM97" s="171"/>
      <c r="FN97" s="89"/>
      <c r="FO97" s="90" t="str">
        <f t="shared" si="142"/>
        <v/>
      </c>
      <c r="FP97" s="172"/>
      <c r="FQ97" s="154" t="str">
        <f t="shared" si="143"/>
        <v>NO BID</v>
      </c>
      <c r="FR97" s="174"/>
      <c r="FS97" s="91">
        <v>10.89</v>
      </c>
      <c r="FT97" s="92">
        <f t="shared" si="144"/>
        <v>54.45</v>
      </c>
      <c r="FU97" s="175">
        <f t="shared" si="145"/>
        <v>0</v>
      </c>
      <c r="FV97" s="93" t="str">
        <f t="shared" si="146"/>
        <v/>
      </c>
      <c r="FW97" s="94">
        <f t="shared" si="147"/>
        <v>54.45</v>
      </c>
      <c r="FX97" s="95">
        <f t="shared" si="148"/>
        <v>0</v>
      </c>
      <c r="FY97" s="129" t="str">
        <f t="shared" si="149"/>
        <v>NOT AWARDED</v>
      </c>
      <c r="FZ97" s="130">
        <f t="shared" si="150"/>
        <v>0</v>
      </c>
      <c r="GA97" s="129" t="str">
        <f t="shared" si="151"/>
        <v>VENDOR 09</v>
      </c>
      <c r="GB97" s="176"/>
      <c r="GC97" s="177"/>
      <c r="GD97" s="96"/>
      <c r="GE97" s="97"/>
    </row>
    <row r="98" spans="1:187" ht="30" customHeight="1" thickTop="1" thickBot="1" x14ac:dyDescent="0.4">
      <c r="A98" s="162">
        <v>94</v>
      </c>
      <c r="B98" s="163">
        <v>5</v>
      </c>
      <c r="C98" s="164">
        <v>9780593425855</v>
      </c>
      <c r="D98" s="165" t="s">
        <v>215</v>
      </c>
      <c r="E98" s="165" t="s">
        <v>920</v>
      </c>
      <c r="F98" s="165" t="s">
        <v>1479</v>
      </c>
      <c r="G98" s="166" t="s">
        <v>1414</v>
      </c>
      <c r="H98" s="166" t="s">
        <v>1419</v>
      </c>
      <c r="I98" s="167"/>
      <c r="J98" s="227">
        <f t="shared" si="152"/>
        <v>5</v>
      </c>
      <c r="K98" s="228"/>
      <c r="L98" s="99" t="str">
        <f t="shared" si="78"/>
        <v/>
      </c>
      <c r="M98" s="241"/>
      <c r="N98" s="168"/>
      <c r="O98" s="195" t="str">
        <f t="shared" si="79"/>
        <v>VENDOR 09</v>
      </c>
      <c r="P98" s="149">
        <v>241363</v>
      </c>
      <c r="Q98" s="149">
        <f t="shared" si="80"/>
        <v>0</v>
      </c>
      <c r="R98" s="196" t="str">
        <f t="shared" si="81"/>
        <v xml:space="preserve">, </v>
      </c>
      <c r="S98" s="196" t="str">
        <f t="shared" si="82"/>
        <v>NO BID</v>
      </c>
      <c r="T98" s="117">
        <f t="shared" si="83"/>
        <v>0</v>
      </c>
      <c r="U98" s="118" t="str">
        <f t="shared" si="84"/>
        <v>NOT AWARDED</v>
      </c>
      <c r="V98" s="167"/>
      <c r="W98" s="171"/>
      <c r="X98" s="89"/>
      <c r="Y98" s="90"/>
      <c r="Z98" s="172" t="str">
        <f t="shared" si="85"/>
        <v/>
      </c>
      <c r="AA98" s="154" t="str">
        <f t="shared" si="86"/>
        <v>NO BID</v>
      </c>
      <c r="AB98" s="171"/>
      <c r="AC98" s="89"/>
      <c r="AD98" s="90"/>
      <c r="AE98" s="172" t="str">
        <f t="shared" si="87"/>
        <v/>
      </c>
      <c r="AF98" s="154" t="str">
        <f t="shared" si="88"/>
        <v>NO BID</v>
      </c>
      <c r="AG98" s="171"/>
      <c r="AH98" s="89"/>
      <c r="AI98" s="90"/>
      <c r="AJ98" s="172" t="str">
        <f t="shared" si="89"/>
        <v/>
      </c>
      <c r="AK98" s="154" t="str">
        <f t="shared" si="90"/>
        <v>NO BID</v>
      </c>
      <c r="AL98" s="171"/>
      <c r="AM98" s="89"/>
      <c r="AN98" s="90"/>
      <c r="AO98" s="172" t="str">
        <f t="shared" si="91"/>
        <v/>
      </c>
      <c r="AP98" s="154" t="str">
        <f t="shared" si="92"/>
        <v>NO BID</v>
      </c>
      <c r="AQ98" s="171"/>
      <c r="AR98" s="89"/>
      <c r="AS98" s="90"/>
      <c r="AT98" s="172" t="str">
        <f t="shared" si="93"/>
        <v/>
      </c>
      <c r="AU98" s="154" t="str">
        <f t="shared" si="94"/>
        <v>NO BID</v>
      </c>
      <c r="AV98" s="171"/>
      <c r="AW98" s="89"/>
      <c r="AX98" s="90"/>
      <c r="AY98" s="172" t="str">
        <f t="shared" si="95"/>
        <v/>
      </c>
      <c r="AZ98" s="154" t="str">
        <f t="shared" si="96"/>
        <v>NO BID</v>
      </c>
      <c r="BA98" s="171"/>
      <c r="BB98" s="89"/>
      <c r="BC98" s="90"/>
      <c r="BD98" s="172" t="str">
        <f t="shared" si="97"/>
        <v/>
      </c>
      <c r="BE98" s="154" t="str">
        <f>IF($B98=0,"",IF(ISNUMBER(BB98),"","NO BID"))</f>
        <v>NO BID</v>
      </c>
      <c r="BF98" s="171"/>
      <c r="BG98" s="89"/>
      <c r="BH98" s="90"/>
      <c r="BI98" s="172" t="str">
        <f t="shared" si="98"/>
        <v/>
      </c>
      <c r="BJ98" s="154" t="str">
        <f t="shared" si="99"/>
        <v>NO BID</v>
      </c>
      <c r="BK98" s="171"/>
      <c r="BL98" s="89"/>
      <c r="BM98" s="90"/>
      <c r="BN98" s="172" t="str">
        <f t="shared" si="100"/>
        <v/>
      </c>
      <c r="BO98" s="154" t="str">
        <f t="shared" si="101"/>
        <v>NO BID</v>
      </c>
      <c r="BP98" s="178"/>
      <c r="BQ98" s="171"/>
      <c r="BR98" s="89"/>
      <c r="BS98" s="90" t="str">
        <f t="shared" si="102"/>
        <v/>
      </c>
      <c r="BT98" s="172"/>
      <c r="BU98" s="154" t="str">
        <f t="shared" si="103"/>
        <v>NO BID</v>
      </c>
      <c r="BV98" s="171"/>
      <c r="BW98" s="89"/>
      <c r="BX98" s="90" t="str">
        <f t="shared" si="104"/>
        <v/>
      </c>
      <c r="BY98" s="172"/>
      <c r="BZ98" s="154" t="str">
        <f t="shared" si="105"/>
        <v>NO BID</v>
      </c>
      <c r="CA98" s="171"/>
      <c r="CB98" s="89"/>
      <c r="CC98" s="90" t="str">
        <f t="shared" si="106"/>
        <v/>
      </c>
      <c r="CD98" s="172"/>
      <c r="CE98" s="154" t="str">
        <f t="shared" si="107"/>
        <v>NO BID</v>
      </c>
      <c r="CF98" s="171"/>
      <c r="CG98" s="89"/>
      <c r="CH98" s="90" t="str">
        <f t="shared" si="108"/>
        <v/>
      </c>
      <c r="CI98" s="172"/>
      <c r="CJ98" s="154" t="str">
        <f t="shared" si="109"/>
        <v>NO BID</v>
      </c>
      <c r="CK98" s="171"/>
      <c r="CL98" s="89"/>
      <c r="CM98" s="90" t="str">
        <f t="shared" si="110"/>
        <v/>
      </c>
      <c r="CN98" s="172"/>
      <c r="CO98" s="154" t="str">
        <f t="shared" si="111"/>
        <v>NO BID</v>
      </c>
      <c r="CP98" s="171"/>
      <c r="CQ98" s="89"/>
      <c r="CR98" s="90" t="str">
        <f t="shared" si="112"/>
        <v/>
      </c>
      <c r="CS98" s="172"/>
      <c r="CT98" s="154" t="str">
        <f t="shared" si="113"/>
        <v>NO BID</v>
      </c>
      <c r="CU98" s="171"/>
      <c r="CV98" s="89"/>
      <c r="CW98" s="90" t="str">
        <f t="shared" si="114"/>
        <v/>
      </c>
      <c r="CX98" s="172"/>
      <c r="CY98" s="154" t="str">
        <f t="shared" si="115"/>
        <v>NO BID</v>
      </c>
      <c r="CZ98" s="171"/>
      <c r="DA98" s="89"/>
      <c r="DB98" s="90" t="str">
        <f t="shared" si="116"/>
        <v/>
      </c>
      <c r="DC98" s="172"/>
      <c r="DD98" s="154" t="str">
        <f t="shared" si="117"/>
        <v>NO BID</v>
      </c>
      <c r="DE98" s="171"/>
      <c r="DF98" s="89"/>
      <c r="DG98" s="90" t="str">
        <f t="shared" si="118"/>
        <v/>
      </c>
      <c r="DH98" s="172"/>
      <c r="DI98" s="154" t="str">
        <f t="shared" si="119"/>
        <v>NO BID</v>
      </c>
      <c r="DJ98" s="171"/>
      <c r="DK98" s="89"/>
      <c r="DL98" s="90" t="str">
        <f t="shared" si="120"/>
        <v/>
      </c>
      <c r="DM98" s="172"/>
      <c r="DN98" s="154" t="str">
        <f t="shared" si="121"/>
        <v>NO BID</v>
      </c>
      <c r="DO98" s="171"/>
      <c r="DP98" s="89"/>
      <c r="DQ98" s="90" t="str">
        <f t="shared" si="122"/>
        <v/>
      </c>
      <c r="DR98" s="172"/>
      <c r="DS98" s="154" t="str">
        <f t="shared" si="123"/>
        <v>NO BID</v>
      </c>
      <c r="DT98" s="171"/>
      <c r="DU98" s="89"/>
      <c r="DV98" s="90" t="str">
        <f t="shared" si="124"/>
        <v/>
      </c>
      <c r="DW98" s="172"/>
      <c r="DX98" s="154" t="str">
        <f t="shared" si="125"/>
        <v>NO BID</v>
      </c>
      <c r="DY98" s="171"/>
      <c r="DZ98" s="89"/>
      <c r="EA98" s="90" t="str">
        <f t="shared" si="126"/>
        <v/>
      </c>
      <c r="EB98" s="172"/>
      <c r="EC98" s="154" t="str">
        <f t="shared" si="127"/>
        <v>NO BID</v>
      </c>
      <c r="ED98" s="171"/>
      <c r="EE98" s="89"/>
      <c r="EF98" s="90" t="str">
        <f t="shared" si="128"/>
        <v/>
      </c>
      <c r="EG98" s="172"/>
      <c r="EH98" s="154" t="str">
        <f t="shared" si="129"/>
        <v>NO BID</v>
      </c>
      <c r="EI98" s="171"/>
      <c r="EJ98" s="89"/>
      <c r="EK98" s="90" t="str">
        <f t="shared" si="130"/>
        <v/>
      </c>
      <c r="EL98" s="172"/>
      <c r="EM98" s="154" t="str">
        <f t="shared" si="131"/>
        <v>NO BID</v>
      </c>
      <c r="EN98" s="171"/>
      <c r="EO98" s="89"/>
      <c r="EP98" s="90" t="str">
        <f t="shared" si="132"/>
        <v/>
      </c>
      <c r="EQ98" s="172"/>
      <c r="ER98" s="154" t="str">
        <f t="shared" si="133"/>
        <v>NO BID</v>
      </c>
      <c r="ES98" s="171"/>
      <c r="ET98" s="89"/>
      <c r="EU98" s="90" t="str">
        <f t="shared" si="134"/>
        <v/>
      </c>
      <c r="EV98" s="172"/>
      <c r="EW98" s="154" t="str">
        <f t="shared" si="135"/>
        <v>NO BID</v>
      </c>
      <c r="EX98" s="171"/>
      <c r="EY98" s="89"/>
      <c r="EZ98" s="90" t="str">
        <f t="shared" si="136"/>
        <v/>
      </c>
      <c r="FA98" s="172"/>
      <c r="FB98" s="154" t="str">
        <f t="shared" si="137"/>
        <v>NO BID</v>
      </c>
      <c r="FC98" s="171"/>
      <c r="FD98" s="89"/>
      <c r="FE98" s="90" t="str">
        <f t="shared" si="138"/>
        <v/>
      </c>
      <c r="FF98" s="172"/>
      <c r="FG98" s="154" t="str">
        <f t="shared" si="139"/>
        <v>NO BID</v>
      </c>
      <c r="FH98" s="171"/>
      <c r="FI98" s="89"/>
      <c r="FJ98" s="90" t="str">
        <f t="shared" si="140"/>
        <v/>
      </c>
      <c r="FK98" s="172"/>
      <c r="FL98" s="154" t="str">
        <f t="shared" si="141"/>
        <v>NO BID</v>
      </c>
      <c r="FM98" s="171"/>
      <c r="FN98" s="89"/>
      <c r="FO98" s="90" t="str">
        <f t="shared" si="142"/>
        <v/>
      </c>
      <c r="FP98" s="172"/>
      <c r="FQ98" s="154" t="str">
        <f t="shared" si="143"/>
        <v>NO BID</v>
      </c>
      <c r="FR98" s="174"/>
      <c r="FS98" s="91">
        <v>8.01</v>
      </c>
      <c r="FT98" s="92">
        <f t="shared" si="144"/>
        <v>40.049999999999997</v>
      </c>
      <c r="FU98" s="175">
        <f t="shared" si="145"/>
        <v>0</v>
      </c>
      <c r="FV98" s="93" t="str">
        <f t="shared" si="146"/>
        <v/>
      </c>
      <c r="FW98" s="94">
        <f t="shared" si="147"/>
        <v>40.049999999999997</v>
      </c>
      <c r="FX98" s="95">
        <f t="shared" si="148"/>
        <v>0</v>
      </c>
      <c r="FY98" s="129" t="str">
        <f t="shared" si="149"/>
        <v>NOT AWARDED</v>
      </c>
      <c r="FZ98" s="130">
        <f t="shared" si="150"/>
        <v>0</v>
      </c>
      <c r="GA98" s="129" t="str">
        <f t="shared" si="151"/>
        <v>VENDOR 09</v>
      </c>
      <c r="GB98" s="176"/>
      <c r="GC98" s="177"/>
      <c r="GD98" s="96"/>
      <c r="GE98" s="97"/>
    </row>
    <row r="99" spans="1:187" ht="30" customHeight="1" thickTop="1" thickBot="1" x14ac:dyDescent="0.4">
      <c r="A99" s="162">
        <v>95</v>
      </c>
      <c r="B99" s="199">
        <v>3</v>
      </c>
      <c r="C99" s="164">
        <v>9781250205933</v>
      </c>
      <c r="D99" s="165" t="s">
        <v>216</v>
      </c>
      <c r="E99" s="165" t="s">
        <v>921</v>
      </c>
      <c r="F99" s="165" t="s">
        <v>1479</v>
      </c>
      <c r="G99" s="166" t="s">
        <v>1414</v>
      </c>
      <c r="H99" s="166" t="s">
        <v>1419</v>
      </c>
      <c r="I99" s="167"/>
      <c r="J99" s="227">
        <f t="shared" si="152"/>
        <v>3</v>
      </c>
      <c r="K99" s="228"/>
      <c r="L99" s="99" t="str">
        <f t="shared" si="78"/>
        <v/>
      </c>
      <c r="M99" s="241"/>
      <c r="N99" s="168"/>
      <c r="O99" s="195" t="str">
        <f t="shared" si="79"/>
        <v>VENDOR 09</v>
      </c>
      <c r="P99" s="149">
        <v>241363</v>
      </c>
      <c r="Q99" s="149">
        <f t="shared" si="80"/>
        <v>0</v>
      </c>
      <c r="R99" s="196" t="str">
        <f t="shared" si="81"/>
        <v xml:space="preserve">, </v>
      </c>
      <c r="S99" s="196" t="str">
        <f t="shared" si="82"/>
        <v>NO BID</v>
      </c>
      <c r="T99" s="117">
        <f t="shared" si="83"/>
        <v>0</v>
      </c>
      <c r="U99" s="118" t="str">
        <f t="shared" si="84"/>
        <v>NOT AWARDED</v>
      </c>
      <c r="V99" s="167"/>
      <c r="W99" s="171"/>
      <c r="X99" s="89"/>
      <c r="Y99" s="90"/>
      <c r="Z99" s="172" t="str">
        <f t="shared" si="85"/>
        <v/>
      </c>
      <c r="AA99" s="154" t="str">
        <f t="shared" si="86"/>
        <v>NO BID</v>
      </c>
      <c r="AB99" s="171"/>
      <c r="AC99" s="89"/>
      <c r="AD99" s="90"/>
      <c r="AE99" s="172" t="str">
        <f t="shared" si="87"/>
        <v/>
      </c>
      <c r="AF99" s="154" t="str">
        <f t="shared" si="88"/>
        <v>NO BID</v>
      </c>
      <c r="AG99" s="171"/>
      <c r="AH99" s="89"/>
      <c r="AI99" s="90"/>
      <c r="AJ99" s="172" t="str">
        <f t="shared" si="89"/>
        <v/>
      </c>
      <c r="AK99" s="154" t="str">
        <f t="shared" si="90"/>
        <v>NO BID</v>
      </c>
      <c r="AL99" s="171"/>
      <c r="AM99" s="89"/>
      <c r="AN99" s="90"/>
      <c r="AO99" s="172" t="str">
        <f t="shared" si="91"/>
        <v/>
      </c>
      <c r="AP99" s="154" t="str">
        <f t="shared" si="92"/>
        <v>NO BID</v>
      </c>
      <c r="AQ99" s="171"/>
      <c r="AR99" s="89"/>
      <c r="AS99" s="90"/>
      <c r="AT99" s="172" t="str">
        <f t="shared" si="93"/>
        <v/>
      </c>
      <c r="AU99" s="154" t="str">
        <f t="shared" si="94"/>
        <v>NO BID</v>
      </c>
      <c r="AV99" s="171"/>
      <c r="AW99" s="89"/>
      <c r="AX99" s="90"/>
      <c r="AY99" s="172" t="str">
        <f t="shared" si="95"/>
        <v/>
      </c>
      <c r="AZ99" s="154" t="str">
        <f t="shared" si="96"/>
        <v>NO BID</v>
      </c>
      <c r="BA99" s="171"/>
      <c r="BB99" s="89"/>
      <c r="BC99" s="90"/>
      <c r="BD99" s="172" t="str">
        <f t="shared" si="97"/>
        <v/>
      </c>
      <c r="BE99" s="154" t="str">
        <f>IF($B99=0,"",IF(ISNUMBER(BB99),"","NO BID"))</f>
        <v>NO BID</v>
      </c>
      <c r="BF99" s="171"/>
      <c r="BG99" s="89"/>
      <c r="BH99" s="90"/>
      <c r="BI99" s="172" t="str">
        <f t="shared" si="98"/>
        <v/>
      </c>
      <c r="BJ99" s="154" t="str">
        <f t="shared" si="99"/>
        <v>NO BID</v>
      </c>
      <c r="BK99" s="171"/>
      <c r="BL99" s="89"/>
      <c r="BM99" s="90"/>
      <c r="BN99" s="172" t="str">
        <f t="shared" si="100"/>
        <v/>
      </c>
      <c r="BO99" s="154" t="str">
        <f t="shared" si="101"/>
        <v>NO BID</v>
      </c>
      <c r="BP99" s="178"/>
      <c r="BQ99" s="171"/>
      <c r="BR99" s="89"/>
      <c r="BS99" s="90" t="str">
        <f t="shared" si="102"/>
        <v/>
      </c>
      <c r="BT99" s="172"/>
      <c r="BU99" s="154" t="str">
        <f t="shared" si="103"/>
        <v>NO BID</v>
      </c>
      <c r="BV99" s="171"/>
      <c r="BW99" s="89"/>
      <c r="BX99" s="90" t="str">
        <f t="shared" si="104"/>
        <v/>
      </c>
      <c r="BY99" s="172"/>
      <c r="BZ99" s="154" t="str">
        <f t="shared" si="105"/>
        <v>NO BID</v>
      </c>
      <c r="CA99" s="171"/>
      <c r="CB99" s="89"/>
      <c r="CC99" s="90" t="str">
        <f t="shared" si="106"/>
        <v/>
      </c>
      <c r="CD99" s="172"/>
      <c r="CE99" s="154" t="str">
        <f t="shared" si="107"/>
        <v>NO BID</v>
      </c>
      <c r="CF99" s="171"/>
      <c r="CG99" s="89"/>
      <c r="CH99" s="90" t="str">
        <f t="shared" si="108"/>
        <v/>
      </c>
      <c r="CI99" s="172"/>
      <c r="CJ99" s="154" t="str">
        <f t="shared" si="109"/>
        <v>NO BID</v>
      </c>
      <c r="CK99" s="171"/>
      <c r="CL99" s="89"/>
      <c r="CM99" s="90" t="str">
        <f t="shared" si="110"/>
        <v/>
      </c>
      <c r="CN99" s="172"/>
      <c r="CO99" s="154" t="str">
        <f t="shared" si="111"/>
        <v>NO BID</v>
      </c>
      <c r="CP99" s="171"/>
      <c r="CQ99" s="89"/>
      <c r="CR99" s="90" t="str">
        <f t="shared" si="112"/>
        <v/>
      </c>
      <c r="CS99" s="172"/>
      <c r="CT99" s="154" t="str">
        <f t="shared" si="113"/>
        <v>NO BID</v>
      </c>
      <c r="CU99" s="171"/>
      <c r="CV99" s="89"/>
      <c r="CW99" s="90" t="str">
        <f t="shared" si="114"/>
        <v/>
      </c>
      <c r="CX99" s="172"/>
      <c r="CY99" s="154" t="str">
        <f t="shared" si="115"/>
        <v>NO BID</v>
      </c>
      <c r="CZ99" s="171"/>
      <c r="DA99" s="89"/>
      <c r="DB99" s="90" t="str">
        <f t="shared" si="116"/>
        <v/>
      </c>
      <c r="DC99" s="172"/>
      <c r="DD99" s="154" t="str">
        <f t="shared" si="117"/>
        <v>NO BID</v>
      </c>
      <c r="DE99" s="171"/>
      <c r="DF99" s="89"/>
      <c r="DG99" s="90" t="str">
        <f t="shared" si="118"/>
        <v/>
      </c>
      <c r="DH99" s="172"/>
      <c r="DI99" s="154" t="str">
        <f t="shared" si="119"/>
        <v>NO BID</v>
      </c>
      <c r="DJ99" s="171"/>
      <c r="DK99" s="89"/>
      <c r="DL99" s="90" t="str">
        <f t="shared" si="120"/>
        <v/>
      </c>
      <c r="DM99" s="172"/>
      <c r="DN99" s="154" t="str">
        <f t="shared" si="121"/>
        <v>NO BID</v>
      </c>
      <c r="DO99" s="171"/>
      <c r="DP99" s="89"/>
      <c r="DQ99" s="90" t="str">
        <f t="shared" si="122"/>
        <v/>
      </c>
      <c r="DR99" s="172"/>
      <c r="DS99" s="154" t="str">
        <f t="shared" si="123"/>
        <v>NO BID</v>
      </c>
      <c r="DT99" s="171"/>
      <c r="DU99" s="89"/>
      <c r="DV99" s="90" t="str">
        <f t="shared" si="124"/>
        <v/>
      </c>
      <c r="DW99" s="172"/>
      <c r="DX99" s="154" t="str">
        <f t="shared" si="125"/>
        <v>NO BID</v>
      </c>
      <c r="DY99" s="171"/>
      <c r="DZ99" s="89"/>
      <c r="EA99" s="90" t="str">
        <f t="shared" si="126"/>
        <v/>
      </c>
      <c r="EB99" s="172"/>
      <c r="EC99" s="154" t="str">
        <f t="shared" si="127"/>
        <v>NO BID</v>
      </c>
      <c r="ED99" s="171"/>
      <c r="EE99" s="89"/>
      <c r="EF99" s="90" t="str">
        <f t="shared" si="128"/>
        <v/>
      </c>
      <c r="EG99" s="172"/>
      <c r="EH99" s="154" t="str">
        <f t="shared" si="129"/>
        <v>NO BID</v>
      </c>
      <c r="EI99" s="171"/>
      <c r="EJ99" s="89"/>
      <c r="EK99" s="90" t="str">
        <f t="shared" si="130"/>
        <v/>
      </c>
      <c r="EL99" s="172"/>
      <c r="EM99" s="154" t="str">
        <f t="shared" si="131"/>
        <v>NO BID</v>
      </c>
      <c r="EN99" s="171"/>
      <c r="EO99" s="89"/>
      <c r="EP99" s="90" t="str">
        <f t="shared" si="132"/>
        <v/>
      </c>
      <c r="EQ99" s="172"/>
      <c r="ER99" s="154" t="str">
        <f t="shared" si="133"/>
        <v>NO BID</v>
      </c>
      <c r="ES99" s="171"/>
      <c r="ET99" s="89"/>
      <c r="EU99" s="90" t="str">
        <f t="shared" si="134"/>
        <v/>
      </c>
      <c r="EV99" s="172"/>
      <c r="EW99" s="154" t="str">
        <f t="shared" si="135"/>
        <v>NO BID</v>
      </c>
      <c r="EX99" s="171"/>
      <c r="EY99" s="89"/>
      <c r="EZ99" s="90" t="str">
        <f t="shared" si="136"/>
        <v/>
      </c>
      <c r="FA99" s="172"/>
      <c r="FB99" s="154" t="str">
        <f t="shared" si="137"/>
        <v>NO BID</v>
      </c>
      <c r="FC99" s="171"/>
      <c r="FD99" s="89"/>
      <c r="FE99" s="90" t="str">
        <f t="shared" si="138"/>
        <v/>
      </c>
      <c r="FF99" s="172"/>
      <c r="FG99" s="154" t="str">
        <f t="shared" si="139"/>
        <v>NO BID</v>
      </c>
      <c r="FH99" s="171"/>
      <c r="FI99" s="89"/>
      <c r="FJ99" s="90" t="str">
        <f t="shared" si="140"/>
        <v/>
      </c>
      <c r="FK99" s="172"/>
      <c r="FL99" s="154" t="str">
        <f t="shared" si="141"/>
        <v>NO BID</v>
      </c>
      <c r="FM99" s="171"/>
      <c r="FN99" s="89"/>
      <c r="FO99" s="90" t="str">
        <f t="shared" si="142"/>
        <v/>
      </c>
      <c r="FP99" s="172"/>
      <c r="FQ99" s="154" t="str">
        <f t="shared" si="143"/>
        <v>NO BID</v>
      </c>
      <c r="FR99" s="174"/>
      <c r="FS99" s="91">
        <v>13.97</v>
      </c>
      <c r="FT99" s="92">
        <f t="shared" si="144"/>
        <v>41.910000000000004</v>
      </c>
      <c r="FU99" s="175">
        <f t="shared" si="145"/>
        <v>0</v>
      </c>
      <c r="FV99" s="93" t="str">
        <f t="shared" si="146"/>
        <v/>
      </c>
      <c r="FW99" s="94">
        <f t="shared" si="147"/>
        <v>41.910000000000004</v>
      </c>
      <c r="FX99" s="95">
        <f t="shared" si="148"/>
        <v>0</v>
      </c>
      <c r="FY99" s="129" t="str">
        <f t="shared" si="149"/>
        <v>NOT AWARDED</v>
      </c>
      <c r="FZ99" s="130">
        <f t="shared" si="150"/>
        <v>0</v>
      </c>
      <c r="GA99" s="129" t="str">
        <f t="shared" si="151"/>
        <v>VENDOR 09</v>
      </c>
      <c r="GB99" s="176"/>
      <c r="GC99" s="177"/>
      <c r="GD99" s="96"/>
      <c r="GE99" s="97"/>
    </row>
    <row r="100" spans="1:187" ht="30" customHeight="1" thickTop="1" thickBot="1" x14ac:dyDescent="0.4">
      <c r="A100" s="141">
        <v>96</v>
      </c>
      <c r="B100" s="197">
        <v>5</v>
      </c>
      <c r="C100" s="164">
        <v>9781603095136</v>
      </c>
      <c r="D100" s="165" t="s">
        <v>218</v>
      </c>
      <c r="E100" s="165" t="s">
        <v>923</v>
      </c>
      <c r="F100" s="165" t="s">
        <v>1480</v>
      </c>
      <c r="G100" s="166" t="s">
        <v>1414</v>
      </c>
      <c r="H100" s="166" t="s">
        <v>1421</v>
      </c>
      <c r="I100" s="167"/>
      <c r="J100" s="227">
        <f t="shared" si="152"/>
        <v>5</v>
      </c>
      <c r="K100" s="228"/>
      <c r="L100" s="99" t="str">
        <f t="shared" si="78"/>
        <v/>
      </c>
      <c r="M100" s="241"/>
      <c r="N100" s="168"/>
      <c r="O100" s="195" t="str">
        <f t="shared" si="79"/>
        <v>VENDOR 09</v>
      </c>
      <c r="P100" s="149">
        <v>241365</v>
      </c>
      <c r="Q100" s="149">
        <f t="shared" si="80"/>
        <v>0</v>
      </c>
      <c r="R100" s="196" t="str">
        <f t="shared" si="81"/>
        <v xml:space="preserve">, </v>
      </c>
      <c r="S100" s="196" t="str">
        <f t="shared" si="82"/>
        <v>NO BID</v>
      </c>
      <c r="T100" s="117">
        <f t="shared" si="83"/>
        <v>0</v>
      </c>
      <c r="U100" s="118" t="str">
        <f t="shared" si="84"/>
        <v>NOT AWARDED</v>
      </c>
      <c r="V100" s="167"/>
      <c r="W100" s="171"/>
      <c r="X100" s="89"/>
      <c r="Y100" s="90"/>
      <c r="Z100" s="172" t="str">
        <f t="shared" si="85"/>
        <v/>
      </c>
      <c r="AA100" s="154" t="str">
        <f t="shared" si="86"/>
        <v>NO BID</v>
      </c>
      <c r="AB100" s="171"/>
      <c r="AC100" s="89"/>
      <c r="AD100" s="90"/>
      <c r="AE100" s="172" t="str">
        <f t="shared" si="87"/>
        <v/>
      </c>
      <c r="AF100" s="154" t="str">
        <f t="shared" si="88"/>
        <v>NO BID</v>
      </c>
      <c r="AG100" s="171"/>
      <c r="AH100" s="89"/>
      <c r="AI100" s="90"/>
      <c r="AJ100" s="172" t="str">
        <f t="shared" si="89"/>
        <v/>
      </c>
      <c r="AK100" s="154" t="str">
        <f t="shared" si="90"/>
        <v>NO BID</v>
      </c>
      <c r="AL100" s="171"/>
      <c r="AM100" s="89"/>
      <c r="AN100" s="90"/>
      <c r="AO100" s="172" t="str">
        <f t="shared" si="91"/>
        <v/>
      </c>
      <c r="AP100" s="154" t="str">
        <f t="shared" si="92"/>
        <v>NO BID</v>
      </c>
      <c r="AQ100" s="171"/>
      <c r="AR100" s="89"/>
      <c r="AS100" s="90"/>
      <c r="AT100" s="172" t="str">
        <f t="shared" si="93"/>
        <v/>
      </c>
      <c r="AU100" s="154" t="str">
        <f t="shared" si="94"/>
        <v>NO BID</v>
      </c>
      <c r="AV100" s="171"/>
      <c r="AW100" s="89"/>
      <c r="AX100" s="90"/>
      <c r="AY100" s="172" t="str">
        <f t="shared" si="95"/>
        <v/>
      </c>
      <c r="AZ100" s="154" t="str">
        <f t="shared" si="96"/>
        <v>NO BID</v>
      </c>
      <c r="BA100" s="171"/>
      <c r="BB100" s="89"/>
      <c r="BC100" s="90"/>
      <c r="BD100" s="172" t="str">
        <f t="shared" si="97"/>
        <v/>
      </c>
      <c r="BE100" s="154" t="s">
        <v>78</v>
      </c>
      <c r="BF100" s="171"/>
      <c r="BG100" s="89"/>
      <c r="BH100" s="90"/>
      <c r="BI100" s="172" t="str">
        <f t="shared" si="98"/>
        <v/>
      </c>
      <c r="BJ100" s="154" t="str">
        <f t="shared" si="99"/>
        <v>NO BID</v>
      </c>
      <c r="BK100" s="171"/>
      <c r="BL100" s="89"/>
      <c r="BM100" s="90"/>
      <c r="BN100" s="172" t="str">
        <f t="shared" si="100"/>
        <v/>
      </c>
      <c r="BO100" s="154" t="str">
        <f t="shared" si="101"/>
        <v>NO BID</v>
      </c>
      <c r="BP100" s="173"/>
      <c r="BQ100" s="171"/>
      <c r="BR100" s="89"/>
      <c r="BS100" s="90" t="str">
        <f t="shared" si="102"/>
        <v/>
      </c>
      <c r="BT100" s="172"/>
      <c r="BU100" s="154" t="str">
        <f t="shared" si="103"/>
        <v>NO BID</v>
      </c>
      <c r="BV100" s="171"/>
      <c r="BW100" s="89"/>
      <c r="BX100" s="90" t="str">
        <f t="shared" si="104"/>
        <v/>
      </c>
      <c r="BY100" s="172"/>
      <c r="BZ100" s="154" t="str">
        <f t="shared" si="105"/>
        <v>NO BID</v>
      </c>
      <c r="CA100" s="171"/>
      <c r="CB100" s="89"/>
      <c r="CC100" s="90" t="str">
        <f t="shared" si="106"/>
        <v/>
      </c>
      <c r="CD100" s="172"/>
      <c r="CE100" s="154" t="str">
        <f t="shared" si="107"/>
        <v>NO BID</v>
      </c>
      <c r="CF100" s="171"/>
      <c r="CG100" s="89"/>
      <c r="CH100" s="90" t="str">
        <f t="shared" si="108"/>
        <v/>
      </c>
      <c r="CI100" s="172"/>
      <c r="CJ100" s="154" t="str">
        <f t="shared" si="109"/>
        <v>NO BID</v>
      </c>
      <c r="CK100" s="171"/>
      <c r="CL100" s="89"/>
      <c r="CM100" s="90" t="str">
        <f t="shared" si="110"/>
        <v/>
      </c>
      <c r="CN100" s="172"/>
      <c r="CO100" s="154" t="str">
        <f t="shared" si="111"/>
        <v>NO BID</v>
      </c>
      <c r="CP100" s="171"/>
      <c r="CQ100" s="89"/>
      <c r="CR100" s="90" t="str">
        <f t="shared" si="112"/>
        <v/>
      </c>
      <c r="CS100" s="172"/>
      <c r="CT100" s="154" t="str">
        <f t="shared" si="113"/>
        <v>NO BID</v>
      </c>
      <c r="CU100" s="171"/>
      <c r="CV100" s="89"/>
      <c r="CW100" s="90" t="str">
        <f t="shared" si="114"/>
        <v/>
      </c>
      <c r="CX100" s="172"/>
      <c r="CY100" s="154" t="str">
        <f t="shared" si="115"/>
        <v>NO BID</v>
      </c>
      <c r="CZ100" s="171"/>
      <c r="DA100" s="89"/>
      <c r="DB100" s="90" t="str">
        <f t="shared" si="116"/>
        <v/>
      </c>
      <c r="DC100" s="172"/>
      <c r="DD100" s="154" t="str">
        <f t="shared" si="117"/>
        <v>NO BID</v>
      </c>
      <c r="DE100" s="171"/>
      <c r="DF100" s="89"/>
      <c r="DG100" s="90" t="str">
        <f t="shared" si="118"/>
        <v/>
      </c>
      <c r="DH100" s="172"/>
      <c r="DI100" s="154" t="str">
        <f t="shared" si="119"/>
        <v>NO BID</v>
      </c>
      <c r="DJ100" s="171"/>
      <c r="DK100" s="89"/>
      <c r="DL100" s="90" t="str">
        <f t="shared" si="120"/>
        <v/>
      </c>
      <c r="DM100" s="172"/>
      <c r="DN100" s="154" t="str">
        <f t="shared" si="121"/>
        <v>NO BID</v>
      </c>
      <c r="DO100" s="171"/>
      <c r="DP100" s="89"/>
      <c r="DQ100" s="90" t="str">
        <f t="shared" si="122"/>
        <v/>
      </c>
      <c r="DR100" s="172"/>
      <c r="DS100" s="154" t="str">
        <f t="shared" si="123"/>
        <v>NO BID</v>
      </c>
      <c r="DT100" s="171"/>
      <c r="DU100" s="89"/>
      <c r="DV100" s="90" t="str">
        <f t="shared" si="124"/>
        <v/>
      </c>
      <c r="DW100" s="172"/>
      <c r="DX100" s="154" t="str">
        <f t="shared" si="125"/>
        <v>NO BID</v>
      </c>
      <c r="DY100" s="171"/>
      <c r="DZ100" s="89"/>
      <c r="EA100" s="90" t="str">
        <f t="shared" si="126"/>
        <v/>
      </c>
      <c r="EB100" s="172"/>
      <c r="EC100" s="154" t="str">
        <f t="shared" si="127"/>
        <v>NO BID</v>
      </c>
      <c r="ED100" s="171"/>
      <c r="EE100" s="89"/>
      <c r="EF100" s="90" t="str">
        <f t="shared" si="128"/>
        <v/>
      </c>
      <c r="EG100" s="172"/>
      <c r="EH100" s="154" t="str">
        <f t="shared" si="129"/>
        <v>NO BID</v>
      </c>
      <c r="EI100" s="171"/>
      <c r="EJ100" s="89"/>
      <c r="EK100" s="90" t="str">
        <f t="shared" si="130"/>
        <v/>
      </c>
      <c r="EL100" s="172"/>
      <c r="EM100" s="154" t="str">
        <f t="shared" si="131"/>
        <v>NO BID</v>
      </c>
      <c r="EN100" s="171"/>
      <c r="EO100" s="89"/>
      <c r="EP100" s="90" t="str">
        <f t="shared" si="132"/>
        <v/>
      </c>
      <c r="EQ100" s="172"/>
      <c r="ER100" s="154" t="str">
        <f t="shared" si="133"/>
        <v>NO BID</v>
      </c>
      <c r="ES100" s="171"/>
      <c r="ET100" s="89"/>
      <c r="EU100" s="90" t="str">
        <f t="shared" si="134"/>
        <v/>
      </c>
      <c r="EV100" s="172"/>
      <c r="EW100" s="154" t="str">
        <f t="shared" si="135"/>
        <v>NO BID</v>
      </c>
      <c r="EX100" s="171"/>
      <c r="EY100" s="89"/>
      <c r="EZ100" s="90" t="str">
        <f t="shared" si="136"/>
        <v/>
      </c>
      <c r="FA100" s="172"/>
      <c r="FB100" s="154" t="str">
        <f t="shared" si="137"/>
        <v>NO BID</v>
      </c>
      <c r="FC100" s="171"/>
      <c r="FD100" s="89"/>
      <c r="FE100" s="90" t="str">
        <f t="shared" si="138"/>
        <v/>
      </c>
      <c r="FF100" s="172"/>
      <c r="FG100" s="154" t="str">
        <f t="shared" si="139"/>
        <v>NO BID</v>
      </c>
      <c r="FH100" s="171"/>
      <c r="FI100" s="89"/>
      <c r="FJ100" s="90" t="str">
        <f t="shared" si="140"/>
        <v/>
      </c>
      <c r="FK100" s="172"/>
      <c r="FL100" s="154" t="str">
        <f t="shared" si="141"/>
        <v>NO BID</v>
      </c>
      <c r="FM100" s="171"/>
      <c r="FN100" s="89"/>
      <c r="FO100" s="90" t="str">
        <f t="shared" si="142"/>
        <v/>
      </c>
      <c r="FP100" s="172"/>
      <c r="FQ100" s="154" t="str">
        <f t="shared" si="143"/>
        <v>NO BID</v>
      </c>
      <c r="FR100" s="174"/>
      <c r="FS100" s="91">
        <v>13.59</v>
      </c>
      <c r="FT100" s="92">
        <f t="shared" si="144"/>
        <v>67.95</v>
      </c>
      <c r="FU100" s="175">
        <f t="shared" si="145"/>
        <v>0</v>
      </c>
      <c r="FV100" s="93" t="str">
        <f t="shared" si="146"/>
        <v/>
      </c>
      <c r="FW100" s="94">
        <f t="shared" si="147"/>
        <v>67.95</v>
      </c>
      <c r="FX100" s="95">
        <f t="shared" si="148"/>
        <v>0</v>
      </c>
      <c r="FY100" s="129" t="str">
        <f t="shared" si="149"/>
        <v>NOT AWARDED</v>
      </c>
      <c r="FZ100" s="130">
        <f t="shared" si="150"/>
        <v>0</v>
      </c>
      <c r="GA100" s="129" t="str">
        <f t="shared" si="151"/>
        <v>VENDOR 09</v>
      </c>
      <c r="GB100" s="176"/>
      <c r="GC100" s="177"/>
      <c r="GD100" s="96"/>
      <c r="GE100" s="97"/>
    </row>
    <row r="101" spans="1:187" ht="30" customHeight="1" thickTop="1" thickBot="1" x14ac:dyDescent="0.4">
      <c r="A101" s="162">
        <v>97</v>
      </c>
      <c r="B101" s="197">
        <v>5</v>
      </c>
      <c r="C101" s="164">
        <v>9781524876494</v>
      </c>
      <c r="D101" s="165" t="s">
        <v>219</v>
      </c>
      <c r="E101" s="165" t="s">
        <v>924</v>
      </c>
      <c r="F101" s="165" t="s">
        <v>1480</v>
      </c>
      <c r="G101" s="166" t="s">
        <v>1414</v>
      </c>
      <c r="H101" s="166" t="s">
        <v>1425</v>
      </c>
      <c r="I101" s="167"/>
      <c r="J101" s="227">
        <f t="shared" si="152"/>
        <v>5</v>
      </c>
      <c r="K101" s="228"/>
      <c r="L101" s="99" t="str">
        <f t="shared" si="78"/>
        <v/>
      </c>
      <c r="M101" s="241"/>
      <c r="N101" s="168"/>
      <c r="O101" s="195" t="str">
        <f t="shared" si="79"/>
        <v>VENDOR 09</v>
      </c>
      <c r="P101" s="149" t="s">
        <v>88</v>
      </c>
      <c r="Q101" s="149">
        <f t="shared" si="80"/>
        <v>0</v>
      </c>
      <c r="R101" s="196" t="str">
        <f t="shared" si="81"/>
        <v xml:space="preserve">, </v>
      </c>
      <c r="S101" s="196" t="str">
        <f t="shared" si="82"/>
        <v>NO BID</v>
      </c>
      <c r="T101" s="117">
        <f t="shared" si="83"/>
        <v>0</v>
      </c>
      <c r="U101" s="118" t="str">
        <f t="shared" si="84"/>
        <v>NOT AWARDED</v>
      </c>
      <c r="V101" s="167"/>
      <c r="W101" s="171"/>
      <c r="X101" s="89"/>
      <c r="Y101" s="90"/>
      <c r="Z101" s="172" t="str">
        <f t="shared" si="85"/>
        <v/>
      </c>
      <c r="AA101" s="154" t="str">
        <f t="shared" si="86"/>
        <v>NO BID</v>
      </c>
      <c r="AB101" s="171"/>
      <c r="AC101" s="89"/>
      <c r="AD101" s="90"/>
      <c r="AE101" s="172" t="str">
        <f t="shared" si="87"/>
        <v/>
      </c>
      <c r="AF101" s="154" t="str">
        <f t="shared" si="88"/>
        <v>NO BID</v>
      </c>
      <c r="AG101" s="171"/>
      <c r="AH101" s="89"/>
      <c r="AI101" s="90"/>
      <c r="AJ101" s="172" t="str">
        <f t="shared" si="89"/>
        <v/>
      </c>
      <c r="AK101" s="154" t="str">
        <f t="shared" si="90"/>
        <v>NO BID</v>
      </c>
      <c r="AL101" s="171"/>
      <c r="AM101" s="89"/>
      <c r="AN101" s="90"/>
      <c r="AO101" s="172" t="str">
        <f t="shared" si="91"/>
        <v/>
      </c>
      <c r="AP101" s="154" t="str">
        <f t="shared" si="92"/>
        <v>NO BID</v>
      </c>
      <c r="AQ101" s="171"/>
      <c r="AR101" s="89"/>
      <c r="AS101" s="90"/>
      <c r="AT101" s="172" t="str">
        <f t="shared" si="93"/>
        <v/>
      </c>
      <c r="AU101" s="154" t="str">
        <f t="shared" si="94"/>
        <v>NO BID</v>
      </c>
      <c r="AV101" s="171"/>
      <c r="AW101" s="89"/>
      <c r="AX101" s="90"/>
      <c r="AY101" s="172" t="str">
        <f t="shared" si="95"/>
        <v/>
      </c>
      <c r="AZ101" s="154" t="str">
        <f t="shared" si="96"/>
        <v>NO BID</v>
      </c>
      <c r="BA101" s="171"/>
      <c r="BB101" s="89"/>
      <c r="BC101" s="90"/>
      <c r="BD101" s="172" t="str">
        <f t="shared" si="97"/>
        <v/>
      </c>
      <c r="BE101" s="154" t="s">
        <v>79</v>
      </c>
      <c r="BF101" s="171"/>
      <c r="BG101" s="89"/>
      <c r="BH101" s="90"/>
      <c r="BI101" s="172" t="str">
        <f t="shared" si="98"/>
        <v/>
      </c>
      <c r="BJ101" s="154" t="str">
        <f t="shared" si="99"/>
        <v>NO BID</v>
      </c>
      <c r="BK101" s="171"/>
      <c r="BL101" s="89"/>
      <c r="BM101" s="90"/>
      <c r="BN101" s="172" t="str">
        <f t="shared" si="100"/>
        <v/>
      </c>
      <c r="BO101" s="154" t="str">
        <f t="shared" si="101"/>
        <v>NO BID</v>
      </c>
      <c r="BP101" s="178"/>
      <c r="BQ101" s="171"/>
      <c r="BR101" s="89"/>
      <c r="BS101" s="90" t="str">
        <f t="shared" si="102"/>
        <v/>
      </c>
      <c r="BT101" s="172"/>
      <c r="BU101" s="154" t="str">
        <f t="shared" si="103"/>
        <v>NO BID</v>
      </c>
      <c r="BV101" s="171"/>
      <c r="BW101" s="89"/>
      <c r="BX101" s="90" t="str">
        <f t="shared" si="104"/>
        <v/>
      </c>
      <c r="BY101" s="172"/>
      <c r="BZ101" s="154" t="str">
        <f t="shared" si="105"/>
        <v>NO BID</v>
      </c>
      <c r="CA101" s="171"/>
      <c r="CB101" s="89"/>
      <c r="CC101" s="90" t="str">
        <f t="shared" si="106"/>
        <v/>
      </c>
      <c r="CD101" s="172"/>
      <c r="CE101" s="154" t="str">
        <f t="shared" si="107"/>
        <v>NO BID</v>
      </c>
      <c r="CF101" s="171"/>
      <c r="CG101" s="89"/>
      <c r="CH101" s="90" t="str">
        <f t="shared" si="108"/>
        <v/>
      </c>
      <c r="CI101" s="172"/>
      <c r="CJ101" s="154" t="str">
        <f t="shared" si="109"/>
        <v>NO BID</v>
      </c>
      <c r="CK101" s="171"/>
      <c r="CL101" s="89"/>
      <c r="CM101" s="90" t="str">
        <f t="shared" si="110"/>
        <v/>
      </c>
      <c r="CN101" s="172"/>
      <c r="CO101" s="154" t="str">
        <f t="shared" si="111"/>
        <v>NO BID</v>
      </c>
      <c r="CP101" s="171"/>
      <c r="CQ101" s="89"/>
      <c r="CR101" s="90" t="str">
        <f t="shared" si="112"/>
        <v/>
      </c>
      <c r="CS101" s="172"/>
      <c r="CT101" s="154" t="str">
        <f t="shared" si="113"/>
        <v>NO BID</v>
      </c>
      <c r="CU101" s="171"/>
      <c r="CV101" s="89"/>
      <c r="CW101" s="90" t="str">
        <f t="shared" si="114"/>
        <v/>
      </c>
      <c r="CX101" s="172"/>
      <c r="CY101" s="154" t="str">
        <f t="shared" si="115"/>
        <v>NO BID</v>
      </c>
      <c r="CZ101" s="171"/>
      <c r="DA101" s="89"/>
      <c r="DB101" s="90" t="str">
        <f t="shared" si="116"/>
        <v/>
      </c>
      <c r="DC101" s="172"/>
      <c r="DD101" s="154" t="str">
        <f t="shared" si="117"/>
        <v>NO BID</v>
      </c>
      <c r="DE101" s="171"/>
      <c r="DF101" s="89"/>
      <c r="DG101" s="90" t="str">
        <f t="shared" si="118"/>
        <v/>
      </c>
      <c r="DH101" s="172"/>
      <c r="DI101" s="154" t="str">
        <f t="shared" si="119"/>
        <v>NO BID</v>
      </c>
      <c r="DJ101" s="171"/>
      <c r="DK101" s="89"/>
      <c r="DL101" s="90" t="str">
        <f t="shared" si="120"/>
        <v/>
      </c>
      <c r="DM101" s="172"/>
      <c r="DN101" s="154" t="str">
        <f t="shared" si="121"/>
        <v>NO BID</v>
      </c>
      <c r="DO101" s="171"/>
      <c r="DP101" s="89"/>
      <c r="DQ101" s="90" t="str">
        <f t="shared" si="122"/>
        <v/>
      </c>
      <c r="DR101" s="172"/>
      <c r="DS101" s="154" t="str">
        <f t="shared" si="123"/>
        <v>NO BID</v>
      </c>
      <c r="DT101" s="171"/>
      <c r="DU101" s="89"/>
      <c r="DV101" s="90" t="str">
        <f t="shared" si="124"/>
        <v/>
      </c>
      <c r="DW101" s="172"/>
      <c r="DX101" s="154" t="str">
        <f t="shared" si="125"/>
        <v>NO BID</v>
      </c>
      <c r="DY101" s="171"/>
      <c r="DZ101" s="89"/>
      <c r="EA101" s="90" t="str">
        <f t="shared" si="126"/>
        <v/>
      </c>
      <c r="EB101" s="172"/>
      <c r="EC101" s="154" t="str">
        <f t="shared" si="127"/>
        <v>NO BID</v>
      </c>
      <c r="ED101" s="171"/>
      <c r="EE101" s="89"/>
      <c r="EF101" s="90" t="str">
        <f t="shared" si="128"/>
        <v/>
      </c>
      <c r="EG101" s="172"/>
      <c r="EH101" s="154" t="str">
        <f t="shared" si="129"/>
        <v>NO BID</v>
      </c>
      <c r="EI101" s="171"/>
      <c r="EJ101" s="89"/>
      <c r="EK101" s="90" t="str">
        <f t="shared" si="130"/>
        <v/>
      </c>
      <c r="EL101" s="172"/>
      <c r="EM101" s="154" t="str">
        <f t="shared" si="131"/>
        <v>NO BID</v>
      </c>
      <c r="EN101" s="171"/>
      <c r="EO101" s="89"/>
      <c r="EP101" s="90" t="str">
        <f t="shared" si="132"/>
        <v/>
      </c>
      <c r="EQ101" s="172"/>
      <c r="ER101" s="154" t="str">
        <f t="shared" si="133"/>
        <v>NO BID</v>
      </c>
      <c r="ES101" s="171"/>
      <c r="ET101" s="89"/>
      <c r="EU101" s="90" t="str">
        <f t="shared" si="134"/>
        <v/>
      </c>
      <c r="EV101" s="172"/>
      <c r="EW101" s="154" t="str">
        <f t="shared" si="135"/>
        <v>NO BID</v>
      </c>
      <c r="EX101" s="171"/>
      <c r="EY101" s="89"/>
      <c r="EZ101" s="90" t="str">
        <f t="shared" si="136"/>
        <v/>
      </c>
      <c r="FA101" s="172"/>
      <c r="FB101" s="154" t="str">
        <f t="shared" si="137"/>
        <v>NO BID</v>
      </c>
      <c r="FC101" s="171"/>
      <c r="FD101" s="89"/>
      <c r="FE101" s="90" t="str">
        <f t="shared" si="138"/>
        <v/>
      </c>
      <c r="FF101" s="172"/>
      <c r="FG101" s="154" t="str">
        <f t="shared" si="139"/>
        <v>NO BID</v>
      </c>
      <c r="FH101" s="171"/>
      <c r="FI101" s="89"/>
      <c r="FJ101" s="90" t="str">
        <f t="shared" si="140"/>
        <v/>
      </c>
      <c r="FK101" s="172"/>
      <c r="FL101" s="154" t="str">
        <f t="shared" si="141"/>
        <v>NO BID</v>
      </c>
      <c r="FM101" s="171"/>
      <c r="FN101" s="89"/>
      <c r="FO101" s="90" t="str">
        <f t="shared" si="142"/>
        <v/>
      </c>
      <c r="FP101" s="172"/>
      <c r="FQ101" s="154" t="str">
        <f t="shared" si="143"/>
        <v>NO BID</v>
      </c>
      <c r="FR101" s="174"/>
      <c r="FS101" s="91">
        <v>10.66</v>
      </c>
      <c r="FT101" s="92">
        <f t="shared" si="144"/>
        <v>53.3</v>
      </c>
      <c r="FU101" s="175">
        <f t="shared" si="145"/>
        <v>0</v>
      </c>
      <c r="FV101" s="93" t="str">
        <f t="shared" si="146"/>
        <v/>
      </c>
      <c r="FW101" s="94">
        <f t="shared" si="147"/>
        <v>53.3</v>
      </c>
      <c r="FX101" s="95">
        <f t="shared" si="148"/>
        <v>0</v>
      </c>
      <c r="FY101" s="129" t="str">
        <f t="shared" si="149"/>
        <v>NOT AWARDED</v>
      </c>
      <c r="FZ101" s="130">
        <f t="shared" si="150"/>
        <v>0</v>
      </c>
      <c r="GA101" s="129" t="str">
        <f t="shared" si="151"/>
        <v>VENDOR 09</v>
      </c>
      <c r="GB101" s="176"/>
      <c r="GC101" s="177"/>
      <c r="GD101" s="96"/>
      <c r="GE101" s="97"/>
    </row>
    <row r="102" spans="1:187" ht="30" customHeight="1" thickTop="1" thickBot="1" x14ac:dyDescent="0.4">
      <c r="A102" s="162">
        <v>98</v>
      </c>
      <c r="B102" s="163">
        <v>4</v>
      </c>
      <c r="C102" s="164">
        <v>9781534496552</v>
      </c>
      <c r="D102" s="165" t="s">
        <v>743</v>
      </c>
      <c r="E102" s="165" t="s">
        <v>1376</v>
      </c>
      <c r="F102" s="165" t="s">
        <v>1479</v>
      </c>
      <c r="G102" s="166" t="s">
        <v>1414</v>
      </c>
      <c r="H102" s="166" t="s">
        <v>1468</v>
      </c>
      <c r="I102" s="167"/>
      <c r="J102" s="227">
        <f t="shared" si="152"/>
        <v>4</v>
      </c>
      <c r="K102" s="228"/>
      <c r="L102" s="99" t="str">
        <f t="shared" si="78"/>
        <v/>
      </c>
      <c r="M102" s="241"/>
      <c r="N102" s="168"/>
      <c r="O102" s="195" t="str">
        <f t="shared" si="79"/>
        <v>VENDOR 09</v>
      </c>
      <c r="P102" s="149">
        <v>241363</v>
      </c>
      <c r="Q102" s="149">
        <f t="shared" si="80"/>
        <v>0</v>
      </c>
      <c r="R102" s="196" t="str">
        <f t="shared" si="81"/>
        <v xml:space="preserve">, </v>
      </c>
      <c r="S102" s="196" t="str">
        <f t="shared" si="82"/>
        <v>NO BID</v>
      </c>
      <c r="T102" s="117">
        <f t="shared" si="83"/>
        <v>0</v>
      </c>
      <c r="U102" s="118" t="str">
        <f t="shared" si="84"/>
        <v>NOT AWARDED</v>
      </c>
      <c r="V102" s="167"/>
      <c r="W102" s="171"/>
      <c r="X102" s="89"/>
      <c r="Y102" s="90"/>
      <c r="Z102" s="172" t="str">
        <f t="shared" si="85"/>
        <v/>
      </c>
      <c r="AA102" s="154" t="str">
        <f t="shared" si="86"/>
        <v>NO BID</v>
      </c>
      <c r="AB102" s="171"/>
      <c r="AC102" s="89"/>
      <c r="AD102" s="90"/>
      <c r="AE102" s="172" t="str">
        <f t="shared" si="87"/>
        <v/>
      </c>
      <c r="AF102" s="154" t="str">
        <f t="shared" si="88"/>
        <v>NO BID</v>
      </c>
      <c r="AG102" s="171"/>
      <c r="AH102" s="89"/>
      <c r="AI102" s="90"/>
      <c r="AJ102" s="172" t="str">
        <f t="shared" si="89"/>
        <v/>
      </c>
      <c r="AK102" s="154" t="str">
        <f t="shared" si="90"/>
        <v>NO BID</v>
      </c>
      <c r="AL102" s="171"/>
      <c r="AM102" s="89"/>
      <c r="AN102" s="90"/>
      <c r="AO102" s="172" t="str">
        <f t="shared" si="91"/>
        <v/>
      </c>
      <c r="AP102" s="154" t="str">
        <f t="shared" si="92"/>
        <v>NO BID</v>
      </c>
      <c r="AQ102" s="171"/>
      <c r="AR102" s="89"/>
      <c r="AS102" s="90"/>
      <c r="AT102" s="172" t="str">
        <f t="shared" si="93"/>
        <v/>
      </c>
      <c r="AU102" s="154" t="str">
        <f t="shared" si="94"/>
        <v>NO BID</v>
      </c>
      <c r="AV102" s="171"/>
      <c r="AW102" s="89"/>
      <c r="AX102" s="90"/>
      <c r="AY102" s="172" t="str">
        <f t="shared" si="95"/>
        <v/>
      </c>
      <c r="AZ102" s="154" t="str">
        <f t="shared" si="96"/>
        <v>NO BID</v>
      </c>
      <c r="BA102" s="171"/>
      <c r="BB102" s="89"/>
      <c r="BC102" s="90"/>
      <c r="BD102" s="172" t="str">
        <f t="shared" si="97"/>
        <v/>
      </c>
      <c r="BE102" s="154" t="str">
        <f>IF($B102=0,"",IF(ISNUMBER(BB102),"","NO BID"))</f>
        <v>NO BID</v>
      </c>
      <c r="BF102" s="171"/>
      <c r="BG102" s="89"/>
      <c r="BH102" s="90"/>
      <c r="BI102" s="172" t="str">
        <f t="shared" si="98"/>
        <v/>
      </c>
      <c r="BJ102" s="154" t="str">
        <f t="shared" si="99"/>
        <v>NO BID</v>
      </c>
      <c r="BK102" s="171"/>
      <c r="BL102" s="89"/>
      <c r="BM102" s="90"/>
      <c r="BN102" s="172" t="str">
        <f t="shared" si="100"/>
        <v/>
      </c>
      <c r="BO102" s="154" t="str">
        <f t="shared" si="101"/>
        <v>NO BID</v>
      </c>
      <c r="BP102" s="178"/>
      <c r="BQ102" s="171"/>
      <c r="BR102" s="89"/>
      <c r="BS102" s="90" t="str">
        <f t="shared" si="102"/>
        <v/>
      </c>
      <c r="BT102" s="172"/>
      <c r="BU102" s="154" t="str">
        <f t="shared" si="103"/>
        <v>NO BID</v>
      </c>
      <c r="BV102" s="171"/>
      <c r="BW102" s="89"/>
      <c r="BX102" s="90" t="str">
        <f t="shared" si="104"/>
        <v/>
      </c>
      <c r="BY102" s="172"/>
      <c r="BZ102" s="154" t="str">
        <f t="shared" si="105"/>
        <v>NO BID</v>
      </c>
      <c r="CA102" s="171"/>
      <c r="CB102" s="89"/>
      <c r="CC102" s="90" t="str">
        <f t="shared" si="106"/>
        <v/>
      </c>
      <c r="CD102" s="172"/>
      <c r="CE102" s="154" t="str">
        <f t="shared" si="107"/>
        <v>NO BID</v>
      </c>
      <c r="CF102" s="171"/>
      <c r="CG102" s="89"/>
      <c r="CH102" s="90" t="str">
        <f t="shared" si="108"/>
        <v/>
      </c>
      <c r="CI102" s="172"/>
      <c r="CJ102" s="154" t="str">
        <f t="shared" si="109"/>
        <v>NO BID</v>
      </c>
      <c r="CK102" s="171"/>
      <c r="CL102" s="89"/>
      <c r="CM102" s="90" t="str">
        <f t="shared" si="110"/>
        <v/>
      </c>
      <c r="CN102" s="172"/>
      <c r="CO102" s="154" t="str">
        <f t="shared" si="111"/>
        <v>NO BID</v>
      </c>
      <c r="CP102" s="171"/>
      <c r="CQ102" s="89"/>
      <c r="CR102" s="90" t="str">
        <f t="shared" si="112"/>
        <v/>
      </c>
      <c r="CS102" s="172"/>
      <c r="CT102" s="154" t="str">
        <f t="shared" si="113"/>
        <v>NO BID</v>
      </c>
      <c r="CU102" s="171"/>
      <c r="CV102" s="89"/>
      <c r="CW102" s="90" t="str">
        <f t="shared" si="114"/>
        <v/>
      </c>
      <c r="CX102" s="172"/>
      <c r="CY102" s="154" t="str">
        <f t="shared" si="115"/>
        <v>NO BID</v>
      </c>
      <c r="CZ102" s="171"/>
      <c r="DA102" s="89"/>
      <c r="DB102" s="90" t="str">
        <f t="shared" si="116"/>
        <v/>
      </c>
      <c r="DC102" s="172"/>
      <c r="DD102" s="154" t="str">
        <f t="shared" si="117"/>
        <v>NO BID</v>
      </c>
      <c r="DE102" s="171"/>
      <c r="DF102" s="89"/>
      <c r="DG102" s="90" t="str">
        <f t="shared" si="118"/>
        <v/>
      </c>
      <c r="DH102" s="172"/>
      <c r="DI102" s="154" t="str">
        <f t="shared" si="119"/>
        <v>NO BID</v>
      </c>
      <c r="DJ102" s="171"/>
      <c r="DK102" s="89"/>
      <c r="DL102" s="90" t="str">
        <f t="shared" si="120"/>
        <v/>
      </c>
      <c r="DM102" s="172"/>
      <c r="DN102" s="154" t="str">
        <f t="shared" si="121"/>
        <v>NO BID</v>
      </c>
      <c r="DO102" s="171"/>
      <c r="DP102" s="89"/>
      <c r="DQ102" s="90" t="str">
        <f t="shared" si="122"/>
        <v/>
      </c>
      <c r="DR102" s="172"/>
      <c r="DS102" s="154" t="str">
        <f t="shared" si="123"/>
        <v>NO BID</v>
      </c>
      <c r="DT102" s="171"/>
      <c r="DU102" s="89"/>
      <c r="DV102" s="90" t="str">
        <f t="shared" si="124"/>
        <v/>
      </c>
      <c r="DW102" s="172"/>
      <c r="DX102" s="154" t="str">
        <f t="shared" si="125"/>
        <v>NO BID</v>
      </c>
      <c r="DY102" s="171"/>
      <c r="DZ102" s="89"/>
      <c r="EA102" s="90" t="str">
        <f t="shared" si="126"/>
        <v/>
      </c>
      <c r="EB102" s="172"/>
      <c r="EC102" s="154" t="str">
        <f t="shared" si="127"/>
        <v>NO BID</v>
      </c>
      <c r="ED102" s="171"/>
      <c r="EE102" s="89"/>
      <c r="EF102" s="90" t="str">
        <f t="shared" si="128"/>
        <v/>
      </c>
      <c r="EG102" s="172"/>
      <c r="EH102" s="154" t="str">
        <f t="shared" si="129"/>
        <v>NO BID</v>
      </c>
      <c r="EI102" s="171"/>
      <c r="EJ102" s="89"/>
      <c r="EK102" s="90" t="str">
        <f t="shared" si="130"/>
        <v/>
      </c>
      <c r="EL102" s="172"/>
      <c r="EM102" s="154" t="str">
        <f t="shared" si="131"/>
        <v>NO BID</v>
      </c>
      <c r="EN102" s="171"/>
      <c r="EO102" s="89"/>
      <c r="EP102" s="90" t="str">
        <f t="shared" si="132"/>
        <v/>
      </c>
      <c r="EQ102" s="172"/>
      <c r="ER102" s="154" t="str">
        <f t="shared" si="133"/>
        <v>NO BID</v>
      </c>
      <c r="ES102" s="171"/>
      <c r="ET102" s="89"/>
      <c r="EU102" s="90" t="str">
        <f t="shared" si="134"/>
        <v/>
      </c>
      <c r="EV102" s="172"/>
      <c r="EW102" s="154" t="str">
        <f t="shared" si="135"/>
        <v>NO BID</v>
      </c>
      <c r="EX102" s="171"/>
      <c r="EY102" s="89"/>
      <c r="EZ102" s="90" t="str">
        <f t="shared" si="136"/>
        <v/>
      </c>
      <c r="FA102" s="172"/>
      <c r="FB102" s="154" t="str">
        <f t="shared" si="137"/>
        <v>NO BID</v>
      </c>
      <c r="FC102" s="171"/>
      <c r="FD102" s="89"/>
      <c r="FE102" s="90" t="str">
        <f t="shared" si="138"/>
        <v/>
      </c>
      <c r="FF102" s="172"/>
      <c r="FG102" s="154" t="str">
        <f t="shared" si="139"/>
        <v>NO BID</v>
      </c>
      <c r="FH102" s="171"/>
      <c r="FI102" s="89"/>
      <c r="FJ102" s="90" t="str">
        <f t="shared" si="140"/>
        <v/>
      </c>
      <c r="FK102" s="172"/>
      <c r="FL102" s="154" t="str">
        <f t="shared" si="141"/>
        <v>NO BID</v>
      </c>
      <c r="FM102" s="171"/>
      <c r="FN102" s="89"/>
      <c r="FO102" s="90" t="str">
        <f t="shared" si="142"/>
        <v/>
      </c>
      <c r="FP102" s="172"/>
      <c r="FQ102" s="154" t="str">
        <f t="shared" si="143"/>
        <v>NO BID</v>
      </c>
      <c r="FR102" s="174"/>
      <c r="FS102" s="91">
        <v>22.33</v>
      </c>
      <c r="FT102" s="92">
        <f t="shared" si="144"/>
        <v>89.32</v>
      </c>
      <c r="FU102" s="175">
        <f t="shared" si="145"/>
        <v>0</v>
      </c>
      <c r="FV102" s="93" t="str">
        <f t="shared" si="146"/>
        <v/>
      </c>
      <c r="FW102" s="94">
        <f t="shared" si="147"/>
        <v>89.32</v>
      </c>
      <c r="FX102" s="95">
        <f t="shared" si="148"/>
        <v>0</v>
      </c>
      <c r="FY102" s="129" t="str">
        <f t="shared" si="149"/>
        <v>NOT AWARDED</v>
      </c>
      <c r="FZ102" s="130">
        <f t="shared" si="150"/>
        <v>0</v>
      </c>
      <c r="GA102" s="129" t="str">
        <f t="shared" si="151"/>
        <v>VENDOR 09</v>
      </c>
      <c r="GB102" s="176"/>
      <c r="GC102" s="177"/>
      <c r="GD102" s="96"/>
      <c r="GE102" s="97"/>
    </row>
    <row r="103" spans="1:187" ht="30" customHeight="1" thickTop="1" thickBot="1" x14ac:dyDescent="0.4">
      <c r="A103" s="162">
        <v>99</v>
      </c>
      <c r="B103" s="199">
        <v>1</v>
      </c>
      <c r="C103" s="164">
        <v>9781250750655</v>
      </c>
      <c r="D103" s="165" t="s">
        <v>711</v>
      </c>
      <c r="E103" s="165" t="s">
        <v>1350</v>
      </c>
      <c r="F103" s="165" t="s">
        <v>1479</v>
      </c>
      <c r="G103" s="166" t="s">
        <v>1414</v>
      </c>
      <c r="H103" s="166" t="s">
        <v>1418</v>
      </c>
      <c r="I103" s="167"/>
      <c r="J103" s="227">
        <f t="shared" si="152"/>
        <v>1</v>
      </c>
      <c r="K103" s="228"/>
      <c r="L103" s="99" t="str">
        <f t="shared" si="78"/>
        <v/>
      </c>
      <c r="M103" s="241"/>
      <c r="N103" s="168"/>
      <c r="O103" s="195" t="str">
        <f t="shared" si="79"/>
        <v>VENDOR 09</v>
      </c>
      <c r="P103" s="149">
        <v>241363</v>
      </c>
      <c r="Q103" s="149">
        <f t="shared" si="80"/>
        <v>0</v>
      </c>
      <c r="R103" s="196" t="str">
        <f t="shared" si="81"/>
        <v xml:space="preserve">, </v>
      </c>
      <c r="S103" s="196" t="str">
        <f t="shared" si="82"/>
        <v>NO BID</v>
      </c>
      <c r="T103" s="117">
        <f t="shared" si="83"/>
        <v>0</v>
      </c>
      <c r="U103" s="118" t="str">
        <f t="shared" si="84"/>
        <v>NOT AWARDED</v>
      </c>
      <c r="V103" s="167"/>
      <c r="W103" s="171"/>
      <c r="X103" s="89"/>
      <c r="Y103" s="90"/>
      <c r="Z103" s="172" t="str">
        <f t="shared" si="85"/>
        <v/>
      </c>
      <c r="AA103" s="154" t="str">
        <f t="shared" si="86"/>
        <v>NO BID</v>
      </c>
      <c r="AB103" s="171"/>
      <c r="AC103" s="89"/>
      <c r="AD103" s="90"/>
      <c r="AE103" s="172" t="str">
        <f t="shared" si="87"/>
        <v/>
      </c>
      <c r="AF103" s="154" t="str">
        <f t="shared" si="88"/>
        <v>NO BID</v>
      </c>
      <c r="AG103" s="171"/>
      <c r="AH103" s="89"/>
      <c r="AI103" s="90"/>
      <c r="AJ103" s="172" t="str">
        <f t="shared" si="89"/>
        <v/>
      </c>
      <c r="AK103" s="154" t="str">
        <f t="shared" si="90"/>
        <v>NO BID</v>
      </c>
      <c r="AL103" s="171"/>
      <c r="AM103" s="89"/>
      <c r="AN103" s="90"/>
      <c r="AO103" s="172" t="str">
        <f t="shared" si="91"/>
        <v/>
      </c>
      <c r="AP103" s="154" t="str">
        <f t="shared" si="92"/>
        <v>NO BID</v>
      </c>
      <c r="AQ103" s="171"/>
      <c r="AR103" s="89"/>
      <c r="AS103" s="90"/>
      <c r="AT103" s="172" t="str">
        <f t="shared" si="93"/>
        <v/>
      </c>
      <c r="AU103" s="154" t="str">
        <f t="shared" si="94"/>
        <v>NO BID</v>
      </c>
      <c r="AV103" s="171"/>
      <c r="AW103" s="89"/>
      <c r="AX103" s="90"/>
      <c r="AY103" s="172" t="str">
        <f t="shared" si="95"/>
        <v/>
      </c>
      <c r="AZ103" s="154" t="str">
        <f t="shared" si="96"/>
        <v>NO BID</v>
      </c>
      <c r="BA103" s="171"/>
      <c r="BB103" s="89"/>
      <c r="BC103" s="90"/>
      <c r="BD103" s="172" t="str">
        <f t="shared" si="97"/>
        <v/>
      </c>
      <c r="BE103" s="154" t="str">
        <f>IF($B103=0,"",IF(ISNUMBER(BB103),"","NO BID"))</f>
        <v>NO BID</v>
      </c>
      <c r="BF103" s="171"/>
      <c r="BG103" s="89"/>
      <c r="BH103" s="90"/>
      <c r="BI103" s="172" t="str">
        <f t="shared" si="98"/>
        <v/>
      </c>
      <c r="BJ103" s="154" t="str">
        <f t="shared" si="99"/>
        <v>NO BID</v>
      </c>
      <c r="BK103" s="171"/>
      <c r="BL103" s="89"/>
      <c r="BM103" s="90"/>
      <c r="BN103" s="172" t="str">
        <f t="shared" si="100"/>
        <v/>
      </c>
      <c r="BO103" s="154" t="str">
        <f t="shared" si="101"/>
        <v>NO BID</v>
      </c>
      <c r="BP103" s="178"/>
      <c r="BQ103" s="171"/>
      <c r="BR103" s="89"/>
      <c r="BS103" s="90" t="str">
        <f t="shared" si="102"/>
        <v/>
      </c>
      <c r="BT103" s="172"/>
      <c r="BU103" s="154" t="str">
        <f t="shared" si="103"/>
        <v>NO BID</v>
      </c>
      <c r="BV103" s="171"/>
      <c r="BW103" s="89"/>
      <c r="BX103" s="90" t="str">
        <f t="shared" si="104"/>
        <v/>
      </c>
      <c r="BY103" s="172"/>
      <c r="BZ103" s="154" t="str">
        <f t="shared" si="105"/>
        <v>NO BID</v>
      </c>
      <c r="CA103" s="171"/>
      <c r="CB103" s="89"/>
      <c r="CC103" s="90" t="str">
        <f t="shared" si="106"/>
        <v/>
      </c>
      <c r="CD103" s="172"/>
      <c r="CE103" s="154" t="str">
        <f t="shared" si="107"/>
        <v>NO BID</v>
      </c>
      <c r="CF103" s="171"/>
      <c r="CG103" s="89"/>
      <c r="CH103" s="90" t="str">
        <f t="shared" si="108"/>
        <v/>
      </c>
      <c r="CI103" s="172"/>
      <c r="CJ103" s="154" t="str">
        <f t="shared" si="109"/>
        <v>NO BID</v>
      </c>
      <c r="CK103" s="171"/>
      <c r="CL103" s="89"/>
      <c r="CM103" s="90" t="str">
        <f t="shared" si="110"/>
        <v/>
      </c>
      <c r="CN103" s="172"/>
      <c r="CO103" s="154" t="str">
        <f t="shared" si="111"/>
        <v>NO BID</v>
      </c>
      <c r="CP103" s="171"/>
      <c r="CQ103" s="89"/>
      <c r="CR103" s="90" t="str">
        <f t="shared" si="112"/>
        <v/>
      </c>
      <c r="CS103" s="172"/>
      <c r="CT103" s="154" t="str">
        <f t="shared" si="113"/>
        <v>NO BID</v>
      </c>
      <c r="CU103" s="171"/>
      <c r="CV103" s="89"/>
      <c r="CW103" s="90" t="str">
        <f t="shared" si="114"/>
        <v/>
      </c>
      <c r="CX103" s="172"/>
      <c r="CY103" s="154" t="str">
        <f t="shared" si="115"/>
        <v>NO BID</v>
      </c>
      <c r="CZ103" s="171"/>
      <c r="DA103" s="89"/>
      <c r="DB103" s="90" t="str">
        <f t="shared" si="116"/>
        <v/>
      </c>
      <c r="DC103" s="172"/>
      <c r="DD103" s="154" t="str">
        <f t="shared" si="117"/>
        <v>NO BID</v>
      </c>
      <c r="DE103" s="171"/>
      <c r="DF103" s="89"/>
      <c r="DG103" s="90" t="str">
        <f t="shared" si="118"/>
        <v/>
      </c>
      <c r="DH103" s="172"/>
      <c r="DI103" s="154" t="str">
        <f t="shared" si="119"/>
        <v>NO BID</v>
      </c>
      <c r="DJ103" s="171"/>
      <c r="DK103" s="89"/>
      <c r="DL103" s="90" t="str">
        <f t="shared" si="120"/>
        <v/>
      </c>
      <c r="DM103" s="172"/>
      <c r="DN103" s="154" t="str">
        <f t="shared" si="121"/>
        <v>NO BID</v>
      </c>
      <c r="DO103" s="171"/>
      <c r="DP103" s="89"/>
      <c r="DQ103" s="90" t="str">
        <f t="shared" si="122"/>
        <v/>
      </c>
      <c r="DR103" s="172"/>
      <c r="DS103" s="154" t="str">
        <f t="shared" si="123"/>
        <v>NO BID</v>
      </c>
      <c r="DT103" s="171"/>
      <c r="DU103" s="89"/>
      <c r="DV103" s="90" t="str">
        <f t="shared" si="124"/>
        <v/>
      </c>
      <c r="DW103" s="172"/>
      <c r="DX103" s="154" t="str">
        <f t="shared" si="125"/>
        <v>NO BID</v>
      </c>
      <c r="DY103" s="171"/>
      <c r="DZ103" s="89"/>
      <c r="EA103" s="90" t="str">
        <f t="shared" si="126"/>
        <v/>
      </c>
      <c r="EB103" s="172"/>
      <c r="EC103" s="154" t="str">
        <f t="shared" si="127"/>
        <v>NO BID</v>
      </c>
      <c r="ED103" s="171"/>
      <c r="EE103" s="89"/>
      <c r="EF103" s="90" t="str">
        <f t="shared" si="128"/>
        <v/>
      </c>
      <c r="EG103" s="172"/>
      <c r="EH103" s="154" t="str">
        <f t="shared" si="129"/>
        <v>NO BID</v>
      </c>
      <c r="EI103" s="171"/>
      <c r="EJ103" s="89"/>
      <c r="EK103" s="90" t="str">
        <f t="shared" si="130"/>
        <v/>
      </c>
      <c r="EL103" s="172"/>
      <c r="EM103" s="154" t="str">
        <f t="shared" si="131"/>
        <v>NO BID</v>
      </c>
      <c r="EN103" s="171"/>
      <c r="EO103" s="89"/>
      <c r="EP103" s="90" t="str">
        <f t="shared" si="132"/>
        <v/>
      </c>
      <c r="EQ103" s="172"/>
      <c r="ER103" s="154" t="str">
        <f t="shared" si="133"/>
        <v>NO BID</v>
      </c>
      <c r="ES103" s="171"/>
      <c r="ET103" s="89"/>
      <c r="EU103" s="90" t="str">
        <f t="shared" si="134"/>
        <v/>
      </c>
      <c r="EV103" s="172"/>
      <c r="EW103" s="154" t="str">
        <f t="shared" si="135"/>
        <v>NO BID</v>
      </c>
      <c r="EX103" s="171"/>
      <c r="EY103" s="89"/>
      <c r="EZ103" s="90" t="str">
        <f t="shared" si="136"/>
        <v/>
      </c>
      <c r="FA103" s="172"/>
      <c r="FB103" s="154" t="str">
        <f t="shared" si="137"/>
        <v>NO BID</v>
      </c>
      <c r="FC103" s="171"/>
      <c r="FD103" s="89"/>
      <c r="FE103" s="90" t="str">
        <f t="shared" si="138"/>
        <v/>
      </c>
      <c r="FF103" s="172"/>
      <c r="FG103" s="154" t="str">
        <f t="shared" si="139"/>
        <v>NO BID</v>
      </c>
      <c r="FH103" s="171"/>
      <c r="FI103" s="89"/>
      <c r="FJ103" s="90" t="str">
        <f t="shared" si="140"/>
        <v/>
      </c>
      <c r="FK103" s="172"/>
      <c r="FL103" s="154" t="str">
        <f t="shared" si="141"/>
        <v>NO BID</v>
      </c>
      <c r="FM103" s="171"/>
      <c r="FN103" s="89"/>
      <c r="FO103" s="90" t="str">
        <f t="shared" si="142"/>
        <v/>
      </c>
      <c r="FP103" s="172"/>
      <c r="FQ103" s="154" t="str">
        <f t="shared" si="143"/>
        <v>NO BID</v>
      </c>
      <c r="FR103" s="174"/>
      <c r="FS103" s="91">
        <v>23.46</v>
      </c>
      <c r="FT103" s="92">
        <f t="shared" si="144"/>
        <v>23.46</v>
      </c>
      <c r="FU103" s="175">
        <f t="shared" si="145"/>
        <v>0</v>
      </c>
      <c r="FV103" s="93" t="str">
        <f t="shared" si="146"/>
        <v/>
      </c>
      <c r="FW103" s="94">
        <f t="shared" si="147"/>
        <v>23.46</v>
      </c>
      <c r="FX103" s="95">
        <f t="shared" si="148"/>
        <v>0</v>
      </c>
      <c r="FY103" s="129" t="str">
        <f t="shared" si="149"/>
        <v>NOT AWARDED</v>
      </c>
      <c r="FZ103" s="130">
        <f t="shared" si="150"/>
        <v>0</v>
      </c>
      <c r="GA103" s="129" t="str">
        <f t="shared" si="151"/>
        <v>VENDOR 09</v>
      </c>
      <c r="GB103" s="176"/>
      <c r="GC103" s="177"/>
      <c r="GD103" s="96"/>
      <c r="GE103" s="97"/>
    </row>
    <row r="104" spans="1:187" ht="30" customHeight="1" thickTop="1" thickBot="1" x14ac:dyDescent="0.4">
      <c r="A104" s="162">
        <v>100</v>
      </c>
      <c r="B104" s="197">
        <v>1</v>
      </c>
      <c r="C104" s="164">
        <v>9781250750655</v>
      </c>
      <c r="D104" s="165" t="s">
        <v>220</v>
      </c>
      <c r="E104" s="165" t="s">
        <v>925</v>
      </c>
      <c r="F104" s="165" t="s">
        <v>1479</v>
      </c>
      <c r="G104" s="166" t="s">
        <v>1414</v>
      </c>
      <c r="H104" s="166" t="s">
        <v>1418</v>
      </c>
      <c r="I104" s="167"/>
      <c r="J104" s="227">
        <f t="shared" si="152"/>
        <v>1</v>
      </c>
      <c r="K104" s="228"/>
      <c r="L104" s="99" t="str">
        <f t="shared" si="78"/>
        <v/>
      </c>
      <c r="M104" s="241"/>
      <c r="N104" s="168"/>
      <c r="O104" s="169" t="str">
        <f t="shared" si="79"/>
        <v>VENDOR 09</v>
      </c>
      <c r="P104" s="149">
        <v>241363</v>
      </c>
      <c r="Q104" s="149">
        <f t="shared" si="80"/>
        <v>0</v>
      </c>
      <c r="R104" s="170" t="str">
        <f t="shared" si="81"/>
        <v xml:space="preserve">, </v>
      </c>
      <c r="S104" s="170" t="str">
        <f t="shared" si="82"/>
        <v>NO BID</v>
      </c>
      <c r="T104" s="87">
        <f t="shared" si="83"/>
        <v>0</v>
      </c>
      <c r="U104" s="88" t="str">
        <f t="shared" si="84"/>
        <v>NOT AWARDED</v>
      </c>
      <c r="V104" s="167"/>
      <c r="W104" s="171"/>
      <c r="X104" s="89"/>
      <c r="Y104" s="90"/>
      <c r="Z104" s="172" t="str">
        <f t="shared" si="85"/>
        <v/>
      </c>
      <c r="AA104" s="154" t="str">
        <f t="shared" si="86"/>
        <v>NO BID</v>
      </c>
      <c r="AB104" s="171"/>
      <c r="AC104" s="89"/>
      <c r="AD104" s="90"/>
      <c r="AE104" s="172" t="str">
        <f t="shared" si="87"/>
        <v/>
      </c>
      <c r="AF104" s="154" t="str">
        <f t="shared" si="88"/>
        <v>NO BID</v>
      </c>
      <c r="AG104" s="171"/>
      <c r="AH104" s="89"/>
      <c r="AI104" s="90"/>
      <c r="AJ104" s="172" t="str">
        <f t="shared" si="89"/>
        <v/>
      </c>
      <c r="AK104" s="154" t="str">
        <f t="shared" si="90"/>
        <v>NO BID</v>
      </c>
      <c r="AL104" s="171"/>
      <c r="AM104" s="89"/>
      <c r="AN104" s="90"/>
      <c r="AO104" s="172" t="str">
        <f t="shared" si="91"/>
        <v/>
      </c>
      <c r="AP104" s="154" t="str">
        <f t="shared" si="92"/>
        <v>NO BID</v>
      </c>
      <c r="AQ104" s="171"/>
      <c r="AR104" s="89"/>
      <c r="AS104" s="90"/>
      <c r="AT104" s="172" t="str">
        <f t="shared" si="93"/>
        <v/>
      </c>
      <c r="AU104" s="154" t="str">
        <f t="shared" si="94"/>
        <v>NO BID</v>
      </c>
      <c r="AV104" s="171"/>
      <c r="AW104" s="89"/>
      <c r="AX104" s="90"/>
      <c r="AY104" s="172" t="str">
        <f t="shared" si="95"/>
        <v/>
      </c>
      <c r="AZ104" s="154" t="str">
        <f t="shared" si="96"/>
        <v>NO BID</v>
      </c>
      <c r="BA104" s="171"/>
      <c r="BB104" s="89"/>
      <c r="BC104" s="90"/>
      <c r="BD104" s="172" t="str">
        <f t="shared" si="97"/>
        <v/>
      </c>
      <c r="BE104" s="154" t="str">
        <f>IF($B104=0,"",IF(ISNUMBER(BB104),"","NO BID"))</f>
        <v>NO BID</v>
      </c>
      <c r="BF104" s="171"/>
      <c r="BG104" s="89"/>
      <c r="BH104" s="90"/>
      <c r="BI104" s="172" t="str">
        <f t="shared" si="98"/>
        <v/>
      </c>
      <c r="BJ104" s="154" t="str">
        <f t="shared" si="99"/>
        <v>NO BID</v>
      </c>
      <c r="BK104" s="171"/>
      <c r="BL104" s="89"/>
      <c r="BM104" s="90"/>
      <c r="BN104" s="172" t="str">
        <f t="shared" si="100"/>
        <v/>
      </c>
      <c r="BO104" s="154" t="str">
        <f t="shared" si="101"/>
        <v>NO BID</v>
      </c>
      <c r="BP104" s="178"/>
      <c r="BQ104" s="171"/>
      <c r="BR104" s="89"/>
      <c r="BS104" s="90" t="str">
        <f t="shared" si="102"/>
        <v/>
      </c>
      <c r="BT104" s="172"/>
      <c r="BU104" s="154" t="str">
        <f t="shared" si="103"/>
        <v>NO BID</v>
      </c>
      <c r="BV104" s="171"/>
      <c r="BW104" s="89"/>
      <c r="BX104" s="90" t="str">
        <f t="shared" si="104"/>
        <v/>
      </c>
      <c r="BY104" s="172"/>
      <c r="BZ104" s="154" t="str">
        <f t="shared" si="105"/>
        <v>NO BID</v>
      </c>
      <c r="CA104" s="171"/>
      <c r="CB104" s="89"/>
      <c r="CC104" s="90" t="str">
        <f t="shared" si="106"/>
        <v/>
      </c>
      <c r="CD104" s="172"/>
      <c r="CE104" s="154" t="str">
        <f t="shared" si="107"/>
        <v>NO BID</v>
      </c>
      <c r="CF104" s="171"/>
      <c r="CG104" s="89"/>
      <c r="CH104" s="90" t="str">
        <f t="shared" si="108"/>
        <v/>
      </c>
      <c r="CI104" s="172"/>
      <c r="CJ104" s="154" t="str">
        <f t="shared" si="109"/>
        <v>NO BID</v>
      </c>
      <c r="CK104" s="171"/>
      <c r="CL104" s="89"/>
      <c r="CM104" s="90" t="str">
        <f t="shared" si="110"/>
        <v/>
      </c>
      <c r="CN104" s="172"/>
      <c r="CO104" s="154" t="str">
        <f t="shared" si="111"/>
        <v>NO BID</v>
      </c>
      <c r="CP104" s="171"/>
      <c r="CQ104" s="89"/>
      <c r="CR104" s="90" t="str">
        <f t="shared" si="112"/>
        <v/>
      </c>
      <c r="CS104" s="172"/>
      <c r="CT104" s="154" t="str">
        <f t="shared" si="113"/>
        <v>NO BID</v>
      </c>
      <c r="CU104" s="171"/>
      <c r="CV104" s="89"/>
      <c r="CW104" s="90" t="str">
        <f t="shared" si="114"/>
        <v/>
      </c>
      <c r="CX104" s="172"/>
      <c r="CY104" s="154" t="str">
        <f t="shared" si="115"/>
        <v>NO BID</v>
      </c>
      <c r="CZ104" s="171"/>
      <c r="DA104" s="89"/>
      <c r="DB104" s="90" t="str">
        <f t="shared" si="116"/>
        <v/>
      </c>
      <c r="DC104" s="172"/>
      <c r="DD104" s="154" t="str">
        <f t="shared" si="117"/>
        <v>NO BID</v>
      </c>
      <c r="DE104" s="171"/>
      <c r="DF104" s="89"/>
      <c r="DG104" s="90" t="str">
        <f t="shared" si="118"/>
        <v/>
      </c>
      <c r="DH104" s="172"/>
      <c r="DI104" s="154" t="str">
        <f t="shared" si="119"/>
        <v>NO BID</v>
      </c>
      <c r="DJ104" s="171"/>
      <c r="DK104" s="89"/>
      <c r="DL104" s="90" t="str">
        <f t="shared" si="120"/>
        <v/>
      </c>
      <c r="DM104" s="172"/>
      <c r="DN104" s="154" t="str">
        <f t="shared" si="121"/>
        <v>NO BID</v>
      </c>
      <c r="DO104" s="171"/>
      <c r="DP104" s="89"/>
      <c r="DQ104" s="90" t="str">
        <f t="shared" si="122"/>
        <v/>
      </c>
      <c r="DR104" s="172"/>
      <c r="DS104" s="154" t="str">
        <f t="shared" si="123"/>
        <v>NO BID</v>
      </c>
      <c r="DT104" s="171"/>
      <c r="DU104" s="89"/>
      <c r="DV104" s="90" t="str">
        <f t="shared" si="124"/>
        <v/>
      </c>
      <c r="DW104" s="172"/>
      <c r="DX104" s="154" t="str">
        <f t="shared" si="125"/>
        <v>NO BID</v>
      </c>
      <c r="DY104" s="171"/>
      <c r="DZ104" s="89"/>
      <c r="EA104" s="90" t="str">
        <f t="shared" si="126"/>
        <v/>
      </c>
      <c r="EB104" s="172"/>
      <c r="EC104" s="154" t="str">
        <f t="shared" si="127"/>
        <v>NO BID</v>
      </c>
      <c r="ED104" s="171"/>
      <c r="EE104" s="89"/>
      <c r="EF104" s="90" t="str">
        <f t="shared" si="128"/>
        <v/>
      </c>
      <c r="EG104" s="172"/>
      <c r="EH104" s="154" t="str">
        <f t="shared" si="129"/>
        <v>NO BID</v>
      </c>
      <c r="EI104" s="171"/>
      <c r="EJ104" s="89"/>
      <c r="EK104" s="90" t="str">
        <f t="shared" si="130"/>
        <v/>
      </c>
      <c r="EL104" s="172"/>
      <c r="EM104" s="154" t="str">
        <f t="shared" si="131"/>
        <v>NO BID</v>
      </c>
      <c r="EN104" s="171"/>
      <c r="EO104" s="89"/>
      <c r="EP104" s="90" t="str">
        <f t="shared" si="132"/>
        <v/>
      </c>
      <c r="EQ104" s="172"/>
      <c r="ER104" s="154" t="str">
        <f t="shared" si="133"/>
        <v>NO BID</v>
      </c>
      <c r="ES104" s="171"/>
      <c r="ET104" s="89"/>
      <c r="EU104" s="90" t="str">
        <f t="shared" si="134"/>
        <v/>
      </c>
      <c r="EV104" s="172"/>
      <c r="EW104" s="154" t="str">
        <f t="shared" si="135"/>
        <v>NO BID</v>
      </c>
      <c r="EX104" s="171"/>
      <c r="EY104" s="89"/>
      <c r="EZ104" s="90" t="str">
        <f t="shared" si="136"/>
        <v/>
      </c>
      <c r="FA104" s="172"/>
      <c r="FB104" s="154" t="str">
        <f t="shared" si="137"/>
        <v>NO BID</v>
      </c>
      <c r="FC104" s="171"/>
      <c r="FD104" s="89"/>
      <c r="FE104" s="90" t="str">
        <f t="shared" si="138"/>
        <v/>
      </c>
      <c r="FF104" s="172"/>
      <c r="FG104" s="154" t="str">
        <f t="shared" si="139"/>
        <v>NO BID</v>
      </c>
      <c r="FH104" s="171"/>
      <c r="FI104" s="89"/>
      <c r="FJ104" s="90" t="str">
        <f t="shared" si="140"/>
        <v/>
      </c>
      <c r="FK104" s="172"/>
      <c r="FL104" s="154" t="str">
        <f t="shared" si="141"/>
        <v>NO BID</v>
      </c>
      <c r="FM104" s="171"/>
      <c r="FN104" s="89"/>
      <c r="FO104" s="90" t="str">
        <f t="shared" si="142"/>
        <v/>
      </c>
      <c r="FP104" s="172"/>
      <c r="FQ104" s="154" t="str">
        <f t="shared" si="143"/>
        <v>NO BID</v>
      </c>
      <c r="FR104" s="174"/>
      <c r="FS104" s="91">
        <v>17.09</v>
      </c>
      <c r="FT104" s="92">
        <f t="shared" si="144"/>
        <v>17.09</v>
      </c>
      <c r="FU104" s="175">
        <f t="shared" si="145"/>
        <v>0</v>
      </c>
      <c r="FV104" s="93" t="str">
        <f t="shared" si="146"/>
        <v/>
      </c>
      <c r="FW104" s="94">
        <f t="shared" si="147"/>
        <v>17.09</v>
      </c>
      <c r="FX104" s="95">
        <f t="shared" si="148"/>
        <v>0</v>
      </c>
      <c r="FY104" s="129" t="str">
        <f t="shared" si="149"/>
        <v>NOT AWARDED</v>
      </c>
      <c r="FZ104" s="130">
        <f t="shared" si="150"/>
        <v>0</v>
      </c>
      <c r="GA104" s="129" t="str">
        <f t="shared" si="151"/>
        <v>VENDOR 09</v>
      </c>
      <c r="GB104" s="176"/>
      <c r="GC104" s="177"/>
      <c r="GD104" s="96"/>
      <c r="GE104" s="97"/>
    </row>
    <row r="105" spans="1:187" ht="30" customHeight="1" thickTop="1" thickBot="1" x14ac:dyDescent="0.4">
      <c r="A105" s="141">
        <v>101</v>
      </c>
      <c r="B105" s="194">
        <v>5</v>
      </c>
      <c r="C105" s="164">
        <v>9781643794259</v>
      </c>
      <c r="D105" s="165" t="s">
        <v>222</v>
      </c>
      <c r="E105" s="165" t="s">
        <v>927</v>
      </c>
      <c r="F105" s="165" t="s">
        <v>1479</v>
      </c>
      <c r="G105" s="166" t="s">
        <v>1414</v>
      </c>
      <c r="H105" s="166" t="s">
        <v>1419</v>
      </c>
      <c r="I105" s="167"/>
      <c r="J105" s="227">
        <f t="shared" si="152"/>
        <v>5</v>
      </c>
      <c r="K105" s="228"/>
      <c r="L105" s="99" t="str">
        <f t="shared" si="78"/>
        <v/>
      </c>
      <c r="M105" s="241"/>
      <c r="N105" s="168"/>
      <c r="O105" s="169" t="str">
        <f t="shared" si="79"/>
        <v>VENDOR 09</v>
      </c>
      <c r="P105" s="149">
        <v>241363</v>
      </c>
      <c r="Q105" s="149">
        <f t="shared" si="80"/>
        <v>0</v>
      </c>
      <c r="R105" s="170" t="str">
        <f t="shared" si="81"/>
        <v xml:space="preserve">, </v>
      </c>
      <c r="S105" s="170" t="str">
        <f t="shared" si="82"/>
        <v>NO BID</v>
      </c>
      <c r="T105" s="87">
        <f t="shared" si="83"/>
        <v>0</v>
      </c>
      <c r="U105" s="88" t="str">
        <f t="shared" si="84"/>
        <v>NOT AWARDED</v>
      </c>
      <c r="V105" s="167"/>
      <c r="W105" s="171"/>
      <c r="X105" s="89"/>
      <c r="Y105" s="90"/>
      <c r="Z105" s="172" t="str">
        <f t="shared" si="85"/>
        <v/>
      </c>
      <c r="AA105" s="154" t="str">
        <f t="shared" si="86"/>
        <v>NO BID</v>
      </c>
      <c r="AB105" s="171"/>
      <c r="AC105" s="89"/>
      <c r="AD105" s="90"/>
      <c r="AE105" s="172" t="str">
        <f t="shared" si="87"/>
        <v/>
      </c>
      <c r="AF105" s="154" t="str">
        <f t="shared" si="88"/>
        <v>NO BID</v>
      </c>
      <c r="AG105" s="171"/>
      <c r="AH105" s="89"/>
      <c r="AI105" s="90"/>
      <c r="AJ105" s="172" t="str">
        <f t="shared" si="89"/>
        <v/>
      </c>
      <c r="AK105" s="154" t="str">
        <f t="shared" si="90"/>
        <v>NO BID</v>
      </c>
      <c r="AL105" s="171"/>
      <c r="AM105" s="89"/>
      <c r="AN105" s="90"/>
      <c r="AO105" s="172" t="str">
        <f t="shared" si="91"/>
        <v/>
      </c>
      <c r="AP105" s="154" t="str">
        <f t="shared" si="92"/>
        <v>NO BID</v>
      </c>
      <c r="AQ105" s="171"/>
      <c r="AR105" s="89"/>
      <c r="AS105" s="90"/>
      <c r="AT105" s="172" t="str">
        <f t="shared" si="93"/>
        <v/>
      </c>
      <c r="AU105" s="154" t="str">
        <f t="shared" si="94"/>
        <v>NO BID</v>
      </c>
      <c r="AV105" s="171"/>
      <c r="AW105" s="89"/>
      <c r="AX105" s="90"/>
      <c r="AY105" s="172" t="str">
        <f t="shared" si="95"/>
        <v/>
      </c>
      <c r="AZ105" s="154" t="str">
        <f t="shared" si="96"/>
        <v>NO BID</v>
      </c>
      <c r="BA105" s="171"/>
      <c r="BB105" s="89"/>
      <c r="BC105" s="90"/>
      <c r="BD105" s="172" t="str">
        <f t="shared" si="97"/>
        <v/>
      </c>
      <c r="BE105" s="154" t="str">
        <f>IF($B105=0,"",IF(ISNUMBER(BB105),"","NO BID"))</f>
        <v>NO BID</v>
      </c>
      <c r="BF105" s="171"/>
      <c r="BG105" s="89"/>
      <c r="BH105" s="90"/>
      <c r="BI105" s="172" t="str">
        <f t="shared" si="98"/>
        <v/>
      </c>
      <c r="BJ105" s="154" t="str">
        <f t="shared" si="99"/>
        <v>NO BID</v>
      </c>
      <c r="BK105" s="171"/>
      <c r="BL105" s="89"/>
      <c r="BM105" s="90"/>
      <c r="BN105" s="172" t="str">
        <f t="shared" si="100"/>
        <v/>
      </c>
      <c r="BO105" s="154" t="str">
        <f t="shared" si="101"/>
        <v>NO BID</v>
      </c>
      <c r="BP105" s="178"/>
      <c r="BQ105" s="171"/>
      <c r="BR105" s="89"/>
      <c r="BS105" s="90" t="str">
        <f t="shared" si="102"/>
        <v/>
      </c>
      <c r="BT105" s="172"/>
      <c r="BU105" s="154" t="str">
        <f t="shared" si="103"/>
        <v>NO BID</v>
      </c>
      <c r="BV105" s="171"/>
      <c r="BW105" s="89"/>
      <c r="BX105" s="90" t="str">
        <f t="shared" si="104"/>
        <v/>
      </c>
      <c r="BY105" s="172"/>
      <c r="BZ105" s="154" t="str">
        <f t="shared" si="105"/>
        <v>NO BID</v>
      </c>
      <c r="CA105" s="171"/>
      <c r="CB105" s="89"/>
      <c r="CC105" s="90" t="str">
        <f t="shared" si="106"/>
        <v/>
      </c>
      <c r="CD105" s="172"/>
      <c r="CE105" s="154" t="str">
        <f t="shared" si="107"/>
        <v>NO BID</v>
      </c>
      <c r="CF105" s="171"/>
      <c r="CG105" s="89"/>
      <c r="CH105" s="90" t="str">
        <f t="shared" si="108"/>
        <v/>
      </c>
      <c r="CI105" s="172"/>
      <c r="CJ105" s="154" t="str">
        <f t="shared" si="109"/>
        <v>NO BID</v>
      </c>
      <c r="CK105" s="171"/>
      <c r="CL105" s="89"/>
      <c r="CM105" s="90" t="str">
        <f t="shared" si="110"/>
        <v/>
      </c>
      <c r="CN105" s="172"/>
      <c r="CO105" s="154" t="str">
        <f t="shared" si="111"/>
        <v>NO BID</v>
      </c>
      <c r="CP105" s="171"/>
      <c r="CQ105" s="89"/>
      <c r="CR105" s="90" t="str">
        <f t="shared" si="112"/>
        <v/>
      </c>
      <c r="CS105" s="172"/>
      <c r="CT105" s="154" t="str">
        <f t="shared" si="113"/>
        <v>NO BID</v>
      </c>
      <c r="CU105" s="171"/>
      <c r="CV105" s="89"/>
      <c r="CW105" s="90" t="str">
        <f t="shared" si="114"/>
        <v/>
      </c>
      <c r="CX105" s="172"/>
      <c r="CY105" s="154" t="str">
        <f t="shared" si="115"/>
        <v>NO BID</v>
      </c>
      <c r="CZ105" s="171"/>
      <c r="DA105" s="89"/>
      <c r="DB105" s="90" t="str">
        <f t="shared" si="116"/>
        <v/>
      </c>
      <c r="DC105" s="172"/>
      <c r="DD105" s="154" t="str">
        <f t="shared" si="117"/>
        <v>NO BID</v>
      </c>
      <c r="DE105" s="171"/>
      <c r="DF105" s="89"/>
      <c r="DG105" s="90" t="str">
        <f t="shared" si="118"/>
        <v/>
      </c>
      <c r="DH105" s="172"/>
      <c r="DI105" s="154" t="str">
        <f t="shared" si="119"/>
        <v>NO BID</v>
      </c>
      <c r="DJ105" s="171"/>
      <c r="DK105" s="89"/>
      <c r="DL105" s="90" t="str">
        <f t="shared" si="120"/>
        <v/>
      </c>
      <c r="DM105" s="172"/>
      <c r="DN105" s="154" t="str">
        <f t="shared" si="121"/>
        <v>NO BID</v>
      </c>
      <c r="DO105" s="171"/>
      <c r="DP105" s="89"/>
      <c r="DQ105" s="90" t="str">
        <f t="shared" si="122"/>
        <v/>
      </c>
      <c r="DR105" s="172"/>
      <c r="DS105" s="154" t="str">
        <f t="shared" si="123"/>
        <v>NO BID</v>
      </c>
      <c r="DT105" s="171"/>
      <c r="DU105" s="89"/>
      <c r="DV105" s="90" t="str">
        <f t="shared" si="124"/>
        <v/>
      </c>
      <c r="DW105" s="172"/>
      <c r="DX105" s="154" t="str">
        <f t="shared" si="125"/>
        <v>NO BID</v>
      </c>
      <c r="DY105" s="171"/>
      <c r="DZ105" s="89"/>
      <c r="EA105" s="90" t="str">
        <f t="shared" si="126"/>
        <v/>
      </c>
      <c r="EB105" s="172"/>
      <c r="EC105" s="154" t="str">
        <f t="shared" si="127"/>
        <v>NO BID</v>
      </c>
      <c r="ED105" s="171"/>
      <c r="EE105" s="89"/>
      <c r="EF105" s="90" t="str">
        <f t="shared" si="128"/>
        <v/>
      </c>
      <c r="EG105" s="172"/>
      <c r="EH105" s="154" t="str">
        <f t="shared" si="129"/>
        <v>NO BID</v>
      </c>
      <c r="EI105" s="171"/>
      <c r="EJ105" s="89"/>
      <c r="EK105" s="90" t="str">
        <f t="shared" si="130"/>
        <v/>
      </c>
      <c r="EL105" s="172"/>
      <c r="EM105" s="154" t="str">
        <f t="shared" si="131"/>
        <v>NO BID</v>
      </c>
      <c r="EN105" s="171"/>
      <c r="EO105" s="89"/>
      <c r="EP105" s="90" t="str">
        <f t="shared" si="132"/>
        <v/>
      </c>
      <c r="EQ105" s="172"/>
      <c r="ER105" s="154" t="str">
        <f t="shared" si="133"/>
        <v>NO BID</v>
      </c>
      <c r="ES105" s="171"/>
      <c r="ET105" s="89"/>
      <c r="EU105" s="90" t="str">
        <f t="shared" si="134"/>
        <v/>
      </c>
      <c r="EV105" s="172"/>
      <c r="EW105" s="154" t="str">
        <f t="shared" si="135"/>
        <v>NO BID</v>
      </c>
      <c r="EX105" s="171"/>
      <c r="EY105" s="89"/>
      <c r="EZ105" s="90" t="str">
        <f t="shared" si="136"/>
        <v/>
      </c>
      <c r="FA105" s="172"/>
      <c r="FB105" s="154" t="str">
        <f t="shared" si="137"/>
        <v>NO BID</v>
      </c>
      <c r="FC105" s="171"/>
      <c r="FD105" s="89"/>
      <c r="FE105" s="90" t="str">
        <f t="shared" si="138"/>
        <v/>
      </c>
      <c r="FF105" s="172"/>
      <c r="FG105" s="154" t="str">
        <f t="shared" si="139"/>
        <v>NO BID</v>
      </c>
      <c r="FH105" s="171"/>
      <c r="FI105" s="89"/>
      <c r="FJ105" s="90" t="str">
        <f t="shared" si="140"/>
        <v/>
      </c>
      <c r="FK105" s="172"/>
      <c r="FL105" s="154" t="str">
        <f t="shared" si="141"/>
        <v>NO BID</v>
      </c>
      <c r="FM105" s="171"/>
      <c r="FN105" s="89"/>
      <c r="FO105" s="90" t="str">
        <f t="shared" si="142"/>
        <v/>
      </c>
      <c r="FP105" s="172"/>
      <c r="FQ105" s="154" t="str">
        <f t="shared" si="143"/>
        <v>NO BID</v>
      </c>
      <c r="FR105" s="174"/>
      <c r="FS105" s="91">
        <v>17.18</v>
      </c>
      <c r="FT105" s="92">
        <f t="shared" si="144"/>
        <v>85.9</v>
      </c>
      <c r="FU105" s="175">
        <f t="shared" si="145"/>
        <v>0</v>
      </c>
      <c r="FV105" s="93" t="str">
        <f t="shared" si="146"/>
        <v/>
      </c>
      <c r="FW105" s="94">
        <f t="shared" si="147"/>
        <v>85.9</v>
      </c>
      <c r="FX105" s="95">
        <f t="shared" si="148"/>
        <v>0</v>
      </c>
      <c r="FY105" s="129" t="str">
        <f t="shared" si="149"/>
        <v>NOT AWARDED</v>
      </c>
      <c r="FZ105" s="130">
        <f t="shared" si="150"/>
        <v>0</v>
      </c>
      <c r="GA105" s="129" t="str">
        <f t="shared" si="151"/>
        <v>VENDOR 09</v>
      </c>
      <c r="GB105" s="176"/>
      <c r="GC105" s="177"/>
      <c r="GD105" s="96"/>
      <c r="GE105" s="97"/>
    </row>
    <row r="106" spans="1:187" ht="30" customHeight="1" thickTop="1" thickBot="1" x14ac:dyDescent="0.4">
      <c r="A106" s="162">
        <v>102</v>
      </c>
      <c r="B106" s="194">
        <v>5</v>
      </c>
      <c r="C106" s="164">
        <v>9780593349755</v>
      </c>
      <c r="D106" s="165" t="s">
        <v>223</v>
      </c>
      <c r="E106" s="165" t="s">
        <v>928</v>
      </c>
      <c r="F106" s="165" t="s">
        <v>1479</v>
      </c>
      <c r="G106" s="166" t="s">
        <v>1414</v>
      </c>
      <c r="H106" s="166" t="s">
        <v>1429</v>
      </c>
      <c r="I106" s="167"/>
      <c r="J106" s="227">
        <f t="shared" si="152"/>
        <v>5</v>
      </c>
      <c r="K106" s="228"/>
      <c r="L106" s="99" t="str">
        <f t="shared" si="78"/>
        <v/>
      </c>
      <c r="M106" s="241"/>
      <c r="N106" s="168"/>
      <c r="O106" s="169" t="str">
        <f t="shared" si="79"/>
        <v>VENDOR 09</v>
      </c>
      <c r="P106" s="149">
        <v>241365</v>
      </c>
      <c r="Q106" s="149">
        <f t="shared" si="80"/>
        <v>0</v>
      </c>
      <c r="R106" s="170" t="str">
        <f t="shared" si="81"/>
        <v xml:space="preserve">, </v>
      </c>
      <c r="S106" s="170" t="str">
        <f t="shared" si="82"/>
        <v>NO BID</v>
      </c>
      <c r="T106" s="87">
        <f t="shared" si="83"/>
        <v>0</v>
      </c>
      <c r="U106" s="88" t="str">
        <f t="shared" si="84"/>
        <v>NOT AWARDED</v>
      </c>
      <c r="V106" s="167"/>
      <c r="W106" s="171"/>
      <c r="X106" s="89"/>
      <c r="Y106" s="90"/>
      <c r="Z106" s="172" t="str">
        <f t="shared" si="85"/>
        <v/>
      </c>
      <c r="AA106" s="154" t="str">
        <f t="shared" si="86"/>
        <v>NO BID</v>
      </c>
      <c r="AB106" s="171"/>
      <c r="AC106" s="89"/>
      <c r="AD106" s="90"/>
      <c r="AE106" s="172" t="str">
        <f t="shared" si="87"/>
        <v/>
      </c>
      <c r="AF106" s="154" t="str">
        <f t="shared" si="88"/>
        <v>NO BID</v>
      </c>
      <c r="AG106" s="171"/>
      <c r="AH106" s="89"/>
      <c r="AI106" s="90"/>
      <c r="AJ106" s="172" t="str">
        <f t="shared" si="89"/>
        <v/>
      </c>
      <c r="AK106" s="154" t="str">
        <f t="shared" si="90"/>
        <v>NO BID</v>
      </c>
      <c r="AL106" s="171"/>
      <c r="AM106" s="89"/>
      <c r="AN106" s="90"/>
      <c r="AO106" s="172" t="str">
        <f t="shared" si="91"/>
        <v/>
      </c>
      <c r="AP106" s="154" t="str">
        <f t="shared" si="92"/>
        <v>NO BID</v>
      </c>
      <c r="AQ106" s="171"/>
      <c r="AR106" s="89"/>
      <c r="AS106" s="90"/>
      <c r="AT106" s="172" t="str">
        <f t="shared" si="93"/>
        <v/>
      </c>
      <c r="AU106" s="154" t="str">
        <f t="shared" si="94"/>
        <v>NO BID</v>
      </c>
      <c r="AV106" s="171"/>
      <c r="AW106" s="89"/>
      <c r="AX106" s="90"/>
      <c r="AY106" s="172" t="str">
        <f t="shared" si="95"/>
        <v/>
      </c>
      <c r="AZ106" s="154" t="str">
        <f t="shared" si="96"/>
        <v>NO BID</v>
      </c>
      <c r="BA106" s="171"/>
      <c r="BB106" s="89"/>
      <c r="BC106" s="90"/>
      <c r="BD106" s="172" t="str">
        <f t="shared" si="97"/>
        <v/>
      </c>
      <c r="BE106" s="154" t="s">
        <v>81</v>
      </c>
      <c r="BF106" s="171"/>
      <c r="BG106" s="89"/>
      <c r="BH106" s="90"/>
      <c r="BI106" s="172" t="str">
        <f t="shared" si="98"/>
        <v/>
      </c>
      <c r="BJ106" s="154" t="str">
        <f t="shared" si="99"/>
        <v>NO BID</v>
      </c>
      <c r="BK106" s="171"/>
      <c r="BL106" s="89"/>
      <c r="BM106" s="90"/>
      <c r="BN106" s="172" t="str">
        <f t="shared" si="100"/>
        <v/>
      </c>
      <c r="BO106" s="154" t="str">
        <f t="shared" si="101"/>
        <v>NO BID</v>
      </c>
      <c r="BP106" s="173"/>
      <c r="BQ106" s="171"/>
      <c r="BR106" s="89"/>
      <c r="BS106" s="90" t="str">
        <f t="shared" si="102"/>
        <v/>
      </c>
      <c r="BT106" s="172"/>
      <c r="BU106" s="154" t="str">
        <f t="shared" si="103"/>
        <v>NO BID</v>
      </c>
      <c r="BV106" s="171"/>
      <c r="BW106" s="89"/>
      <c r="BX106" s="90" t="str">
        <f t="shared" si="104"/>
        <v/>
      </c>
      <c r="BY106" s="172"/>
      <c r="BZ106" s="154" t="str">
        <f t="shared" si="105"/>
        <v>NO BID</v>
      </c>
      <c r="CA106" s="171"/>
      <c r="CB106" s="89"/>
      <c r="CC106" s="90" t="str">
        <f t="shared" si="106"/>
        <v/>
      </c>
      <c r="CD106" s="172"/>
      <c r="CE106" s="154" t="str">
        <f t="shared" si="107"/>
        <v>NO BID</v>
      </c>
      <c r="CF106" s="171"/>
      <c r="CG106" s="89"/>
      <c r="CH106" s="90" t="str">
        <f t="shared" si="108"/>
        <v/>
      </c>
      <c r="CI106" s="172"/>
      <c r="CJ106" s="154" t="str">
        <f t="shared" si="109"/>
        <v>NO BID</v>
      </c>
      <c r="CK106" s="171"/>
      <c r="CL106" s="89"/>
      <c r="CM106" s="90" t="str">
        <f t="shared" si="110"/>
        <v/>
      </c>
      <c r="CN106" s="172"/>
      <c r="CO106" s="154" t="str">
        <f t="shared" si="111"/>
        <v>NO BID</v>
      </c>
      <c r="CP106" s="171"/>
      <c r="CQ106" s="89"/>
      <c r="CR106" s="90" t="str">
        <f t="shared" si="112"/>
        <v/>
      </c>
      <c r="CS106" s="172"/>
      <c r="CT106" s="154" t="str">
        <f t="shared" si="113"/>
        <v>NO BID</v>
      </c>
      <c r="CU106" s="171"/>
      <c r="CV106" s="89"/>
      <c r="CW106" s="90" t="str">
        <f t="shared" si="114"/>
        <v/>
      </c>
      <c r="CX106" s="172"/>
      <c r="CY106" s="154" t="str">
        <f t="shared" si="115"/>
        <v>NO BID</v>
      </c>
      <c r="CZ106" s="171"/>
      <c r="DA106" s="89"/>
      <c r="DB106" s="90" t="str">
        <f t="shared" si="116"/>
        <v/>
      </c>
      <c r="DC106" s="172"/>
      <c r="DD106" s="154" t="str">
        <f t="shared" si="117"/>
        <v>NO BID</v>
      </c>
      <c r="DE106" s="171"/>
      <c r="DF106" s="89"/>
      <c r="DG106" s="90" t="str">
        <f t="shared" si="118"/>
        <v/>
      </c>
      <c r="DH106" s="172"/>
      <c r="DI106" s="154" t="str">
        <f t="shared" si="119"/>
        <v>NO BID</v>
      </c>
      <c r="DJ106" s="171"/>
      <c r="DK106" s="89"/>
      <c r="DL106" s="90" t="str">
        <f t="shared" si="120"/>
        <v/>
      </c>
      <c r="DM106" s="172"/>
      <c r="DN106" s="154" t="str">
        <f t="shared" si="121"/>
        <v>NO BID</v>
      </c>
      <c r="DO106" s="171"/>
      <c r="DP106" s="89"/>
      <c r="DQ106" s="90" t="str">
        <f t="shared" si="122"/>
        <v/>
      </c>
      <c r="DR106" s="172"/>
      <c r="DS106" s="154" t="str">
        <f t="shared" si="123"/>
        <v>NO BID</v>
      </c>
      <c r="DT106" s="171"/>
      <c r="DU106" s="89"/>
      <c r="DV106" s="90" t="str">
        <f t="shared" si="124"/>
        <v/>
      </c>
      <c r="DW106" s="172"/>
      <c r="DX106" s="154" t="str">
        <f t="shared" si="125"/>
        <v>NO BID</v>
      </c>
      <c r="DY106" s="171"/>
      <c r="DZ106" s="89"/>
      <c r="EA106" s="90" t="str">
        <f t="shared" si="126"/>
        <v/>
      </c>
      <c r="EB106" s="172"/>
      <c r="EC106" s="154" t="str">
        <f t="shared" si="127"/>
        <v>NO BID</v>
      </c>
      <c r="ED106" s="171"/>
      <c r="EE106" s="89"/>
      <c r="EF106" s="90" t="str">
        <f t="shared" si="128"/>
        <v/>
      </c>
      <c r="EG106" s="172"/>
      <c r="EH106" s="154" t="str">
        <f t="shared" si="129"/>
        <v>NO BID</v>
      </c>
      <c r="EI106" s="171"/>
      <c r="EJ106" s="89"/>
      <c r="EK106" s="90" t="str">
        <f t="shared" si="130"/>
        <v/>
      </c>
      <c r="EL106" s="172"/>
      <c r="EM106" s="154" t="str">
        <f t="shared" si="131"/>
        <v>NO BID</v>
      </c>
      <c r="EN106" s="171"/>
      <c r="EO106" s="89"/>
      <c r="EP106" s="90" t="str">
        <f t="shared" si="132"/>
        <v/>
      </c>
      <c r="EQ106" s="172"/>
      <c r="ER106" s="154" t="str">
        <f t="shared" si="133"/>
        <v>NO BID</v>
      </c>
      <c r="ES106" s="171"/>
      <c r="ET106" s="89"/>
      <c r="EU106" s="90" t="str">
        <f t="shared" si="134"/>
        <v/>
      </c>
      <c r="EV106" s="172"/>
      <c r="EW106" s="154" t="str">
        <f t="shared" si="135"/>
        <v>NO BID</v>
      </c>
      <c r="EX106" s="171"/>
      <c r="EY106" s="89"/>
      <c r="EZ106" s="90" t="str">
        <f t="shared" si="136"/>
        <v/>
      </c>
      <c r="FA106" s="172"/>
      <c r="FB106" s="154" t="str">
        <f t="shared" si="137"/>
        <v>NO BID</v>
      </c>
      <c r="FC106" s="171"/>
      <c r="FD106" s="89"/>
      <c r="FE106" s="90" t="str">
        <f t="shared" si="138"/>
        <v/>
      </c>
      <c r="FF106" s="172"/>
      <c r="FG106" s="154" t="str">
        <f t="shared" si="139"/>
        <v>NO BID</v>
      </c>
      <c r="FH106" s="171"/>
      <c r="FI106" s="89"/>
      <c r="FJ106" s="90" t="str">
        <f t="shared" si="140"/>
        <v/>
      </c>
      <c r="FK106" s="172"/>
      <c r="FL106" s="154" t="str">
        <f t="shared" si="141"/>
        <v>NO BID</v>
      </c>
      <c r="FM106" s="171"/>
      <c r="FN106" s="89"/>
      <c r="FO106" s="90" t="str">
        <f t="shared" si="142"/>
        <v/>
      </c>
      <c r="FP106" s="172"/>
      <c r="FQ106" s="154" t="str">
        <f t="shared" si="143"/>
        <v>NO BID</v>
      </c>
      <c r="FR106" s="174"/>
      <c r="FS106" s="91">
        <v>13.03</v>
      </c>
      <c r="FT106" s="92">
        <f t="shared" si="144"/>
        <v>65.149999999999991</v>
      </c>
      <c r="FU106" s="175">
        <f t="shared" si="145"/>
        <v>0</v>
      </c>
      <c r="FV106" s="93" t="str">
        <f t="shared" si="146"/>
        <v/>
      </c>
      <c r="FW106" s="94">
        <f t="shared" si="147"/>
        <v>65.149999999999991</v>
      </c>
      <c r="FX106" s="95">
        <f t="shared" si="148"/>
        <v>0</v>
      </c>
      <c r="FY106" s="129" t="str">
        <f t="shared" si="149"/>
        <v>NOT AWARDED</v>
      </c>
      <c r="FZ106" s="130">
        <f t="shared" si="150"/>
        <v>0</v>
      </c>
      <c r="GA106" s="129" t="str">
        <f t="shared" si="151"/>
        <v>VENDOR 09</v>
      </c>
      <c r="GB106" s="176"/>
      <c r="GC106" s="177"/>
      <c r="GD106" s="96"/>
      <c r="GE106" s="97"/>
    </row>
    <row r="107" spans="1:187" ht="30" customHeight="1" thickTop="1" thickBot="1" x14ac:dyDescent="0.4">
      <c r="A107" s="162">
        <v>103</v>
      </c>
      <c r="B107" s="194">
        <v>1</v>
      </c>
      <c r="C107" s="164">
        <v>9780759556270</v>
      </c>
      <c r="D107" s="165" t="s">
        <v>224</v>
      </c>
      <c r="E107" s="165" t="s">
        <v>929</v>
      </c>
      <c r="F107" s="165" t="s">
        <v>1479</v>
      </c>
      <c r="G107" s="166" t="s">
        <v>1414</v>
      </c>
      <c r="H107" s="166" t="s">
        <v>1422</v>
      </c>
      <c r="I107" s="167"/>
      <c r="J107" s="227">
        <f t="shared" si="152"/>
        <v>1</v>
      </c>
      <c r="K107" s="228"/>
      <c r="L107" s="99" t="str">
        <f t="shared" si="78"/>
        <v/>
      </c>
      <c r="M107" s="241"/>
      <c r="N107" s="168"/>
      <c r="O107" s="169" t="str">
        <f t="shared" si="79"/>
        <v>VENDOR 09</v>
      </c>
      <c r="P107" s="149">
        <v>241362</v>
      </c>
      <c r="Q107" s="149">
        <f t="shared" si="80"/>
        <v>0</v>
      </c>
      <c r="R107" s="170" t="str">
        <f t="shared" si="81"/>
        <v xml:space="preserve">, </v>
      </c>
      <c r="S107" s="170" t="str">
        <f t="shared" si="82"/>
        <v>NO BID</v>
      </c>
      <c r="T107" s="87">
        <f t="shared" si="83"/>
        <v>0</v>
      </c>
      <c r="U107" s="88" t="str">
        <f t="shared" si="84"/>
        <v>NOT AWARDED</v>
      </c>
      <c r="V107" s="167"/>
      <c r="W107" s="171"/>
      <c r="X107" s="89"/>
      <c r="Y107" s="90"/>
      <c r="Z107" s="172" t="str">
        <f t="shared" si="85"/>
        <v/>
      </c>
      <c r="AA107" s="154" t="str">
        <f t="shared" si="86"/>
        <v>NO BID</v>
      </c>
      <c r="AB107" s="171"/>
      <c r="AC107" s="89"/>
      <c r="AD107" s="90"/>
      <c r="AE107" s="172" t="str">
        <f t="shared" si="87"/>
        <v/>
      </c>
      <c r="AF107" s="154" t="str">
        <f t="shared" si="88"/>
        <v>NO BID</v>
      </c>
      <c r="AG107" s="171"/>
      <c r="AH107" s="89"/>
      <c r="AI107" s="90"/>
      <c r="AJ107" s="172" t="str">
        <f t="shared" si="89"/>
        <v/>
      </c>
      <c r="AK107" s="154" t="str">
        <f t="shared" si="90"/>
        <v>NO BID</v>
      </c>
      <c r="AL107" s="171"/>
      <c r="AM107" s="89"/>
      <c r="AN107" s="90"/>
      <c r="AO107" s="172" t="str">
        <f t="shared" si="91"/>
        <v/>
      </c>
      <c r="AP107" s="154" t="str">
        <f t="shared" si="92"/>
        <v>NO BID</v>
      </c>
      <c r="AQ107" s="171"/>
      <c r="AR107" s="89"/>
      <c r="AS107" s="90"/>
      <c r="AT107" s="172" t="str">
        <f t="shared" si="93"/>
        <v/>
      </c>
      <c r="AU107" s="154" t="str">
        <f t="shared" si="94"/>
        <v>NO BID</v>
      </c>
      <c r="AV107" s="171"/>
      <c r="AW107" s="89"/>
      <c r="AX107" s="90"/>
      <c r="AY107" s="172" t="str">
        <f t="shared" si="95"/>
        <v/>
      </c>
      <c r="AZ107" s="154" t="str">
        <f t="shared" si="96"/>
        <v>NO BID</v>
      </c>
      <c r="BA107" s="171"/>
      <c r="BB107" s="89"/>
      <c r="BC107" s="90"/>
      <c r="BD107" s="172" t="str">
        <f t="shared" si="97"/>
        <v/>
      </c>
      <c r="BE107" s="154" t="str">
        <f t="shared" ref="BE107:BE112" si="153">IF($B107=0,"",IF(ISNUMBER(BB107),"","NO BID"))</f>
        <v>NO BID</v>
      </c>
      <c r="BF107" s="171"/>
      <c r="BG107" s="89"/>
      <c r="BH107" s="90"/>
      <c r="BI107" s="172" t="str">
        <f t="shared" si="98"/>
        <v/>
      </c>
      <c r="BJ107" s="154" t="str">
        <f t="shared" si="99"/>
        <v>NO BID</v>
      </c>
      <c r="BK107" s="171"/>
      <c r="BL107" s="89"/>
      <c r="BM107" s="90"/>
      <c r="BN107" s="172" t="str">
        <f t="shared" si="100"/>
        <v/>
      </c>
      <c r="BO107" s="154" t="str">
        <f t="shared" si="101"/>
        <v>NO BID</v>
      </c>
      <c r="BP107" s="178"/>
      <c r="BQ107" s="171"/>
      <c r="BR107" s="89"/>
      <c r="BS107" s="90" t="str">
        <f t="shared" si="102"/>
        <v/>
      </c>
      <c r="BT107" s="172"/>
      <c r="BU107" s="154" t="str">
        <f t="shared" si="103"/>
        <v>NO BID</v>
      </c>
      <c r="BV107" s="171"/>
      <c r="BW107" s="89"/>
      <c r="BX107" s="90" t="str">
        <f t="shared" si="104"/>
        <v/>
      </c>
      <c r="BY107" s="172"/>
      <c r="BZ107" s="154" t="str">
        <f t="shared" si="105"/>
        <v>NO BID</v>
      </c>
      <c r="CA107" s="171"/>
      <c r="CB107" s="89"/>
      <c r="CC107" s="90" t="str">
        <f t="shared" si="106"/>
        <v/>
      </c>
      <c r="CD107" s="172"/>
      <c r="CE107" s="154" t="str">
        <f t="shared" si="107"/>
        <v>NO BID</v>
      </c>
      <c r="CF107" s="171"/>
      <c r="CG107" s="89"/>
      <c r="CH107" s="90" t="str">
        <f t="shared" si="108"/>
        <v/>
      </c>
      <c r="CI107" s="172"/>
      <c r="CJ107" s="154" t="str">
        <f t="shared" si="109"/>
        <v>NO BID</v>
      </c>
      <c r="CK107" s="171"/>
      <c r="CL107" s="89"/>
      <c r="CM107" s="90" t="str">
        <f t="shared" si="110"/>
        <v/>
      </c>
      <c r="CN107" s="172"/>
      <c r="CO107" s="154" t="str">
        <f t="shared" si="111"/>
        <v>NO BID</v>
      </c>
      <c r="CP107" s="171"/>
      <c r="CQ107" s="89"/>
      <c r="CR107" s="90" t="str">
        <f t="shared" si="112"/>
        <v/>
      </c>
      <c r="CS107" s="172"/>
      <c r="CT107" s="154" t="str">
        <f t="shared" si="113"/>
        <v>NO BID</v>
      </c>
      <c r="CU107" s="171"/>
      <c r="CV107" s="89"/>
      <c r="CW107" s="90" t="str">
        <f t="shared" si="114"/>
        <v/>
      </c>
      <c r="CX107" s="172"/>
      <c r="CY107" s="154" t="str">
        <f t="shared" si="115"/>
        <v>NO BID</v>
      </c>
      <c r="CZ107" s="171"/>
      <c r="DA107" s="89"/>
      <c r="DB107" s="90" t="str">
        <f t="shared" si="116"/>
        <v/>
      </c>
      <c r="DC107" s="172"/>
      <c r="DD107" s="154" t="str">
        <f t="shared" si="117"/>
        <v>NO BID</v>
      </c>
      <c r="DE107" s="171"/>
      <c r="DF107" s="89"/>
      <c r="DG107" s="90" t="str">
        <f t="shared" si="118"/>
        <v/>
      </c>
      <c r="DH107" s="172"/>
      <c r="DI107" s="154" t="str">
        <f t="shared" si="119"/>
        <v>NO BID</v>
      </c>
      <c r="DJ107" s="171"/>
      <c r="DK107" s="89"/>
      <c r="DL107" s="90" t="str">
        <f t="shared" si="120"/>
        <v/>
      </c>
      <c r="DM107" s="172"/>
      <c r="DN107" s="154" t="str">
        <f t="shared" si="121"/>
        <v>NO BID</v>
      </c>
      <c r="DO107" s="171"/>
      <c r="DP107" s="89"/>
      <c r="DQ107" s="90" t="str">
        <f t="shared" si="122"/>
        <v/>
      </c>
      <c r="DR107" s="172"/>
      <c r="DS107" s="154" t="str">
        <f t="shared" si="123"/>
        <v>NO BID</v>
      </c>
      <c r="DT107" s="171"/>
      <c r="DU107" s="89"/>
      <c r="DV107" s="90" t="str">
        <f t="shared" si="124"/>
        <v/>
      </c>
      <c r="DW107" s="172"/>
      <c r="DX107" s="154" t="str">
        <f t="shared" si="125"/>
        <v>NO BID</v>
      </c>
      <c r="DY107" s="171"/>
      <c r="DZ107" s="89"/>
      <c r="EA107" s="90" t="str">
        <f t="shared" si="126"/>
        <v/>
      </c>
      <c r="EB107" s="172"/>
      <c r="EC107" s="154" t="str">
        <f t="shared" si="127"/>
        <v>NO BID</v>
      </c>
      <c r="ED107" s="171"/>
      <c r="EE107" s="89"/>
      <c r="EF107" s="90" t="str">
        <f t="shared" si="128"/>
        <v/>
      </c>
      <c r="EG107" s="172"/>
      <c r="EH107" s="154" t="str">
        <f t="shared" si="129"/>
        <v>NO BID</v>
      </c>
      <c r="EI107" s="171"/>
      <c r="EJ107" s="89"/>
      <c r="EK107" s="90" t="str">
        <f t="shared" si="130"/>
        <v/>
      </c>
      <c r="EL107" s="172"/>
      <c r="EM107" s="154" t="str">
        <f t="shared" si="131"/>
        <v>NO BID</v>
      </c>
      <c r="EN107" s="171"/>
      <c r="EO107" s="89"/>
      <c r="EP107" s="90" t="str">
        <f t="shared" si="132"/>
        <v/>
      </c>
      <c r="EQ107" s="172"/>
      <c r="ER107" s="154" t="str">
        <f t="shared" si="133"/>
        <v>NO BID</v>
      </c>
      <c r="ES107" s="171"/>
      <c r="ET107" s="89"/>
      <c r="EU107" s="90" t="str">
        <f t="shared" si="134"/>
        <v/>
      </c>
      <c r="EV107" s="172"/>
      <c r="EW107" s="154" t="str">
        <f t="shared" si="135"/>
        <v>NO BID</v>
      </c>
      <c r="EX107" s="171"/>
      <c r="EY107" s="89"/>
      <c r="EZ107" s="90" t="str">
        <f t="shared" si="136"/>
        <v/>
      </c>
      <c r="FA107" s="172"/>
      <c r="FB107" s="154" t="str">
        <f t="shared" si="137"/>
        <v>NO BID</v>
      </c>
      <c r="FC107" s="171"/>
      <c r="FD107" s="89"/>
      <c r="FE107" s="90" t="str">
        <f t="shared" si="138"/>
        <v/>
      </c>
      <c r="FF107" s="172"/>
      <c r="FG107" s="154" t="str">
        <f t="shared" si="139"/>
        <v>NO BID</v>
      </c>
      <c r="FH107" s="171"/>
      <c r="FI107" s="89"/>
      <c r="FJ107" s="90" t="str">
        <f t="shared" si="140"/>
        <v/>
      </c>
      <c r="FK107" s="172"/>
      <c r="FL107" s="154" t="str">
        <f t="shared" si="141"/>
        <v>NO BID</v>
      </c>
      <c r="FM107" s="171"/>
      <c r="FN107" s="89"/>
      <c r="FO107" s="90" t="str">
        <f t="shared" si="142"/>
        <v/>
      </c>
      <c r="FP107" s="172"/>
      <c r="FQ107" s="154" t="str">
        <f t="shared" si="143"/>
        <v>NO BID</v>
      </c>
      <c r="FR107" s="174"/>
      <c r="FS107" s="91">
        <v>10.9</v>
      </c>
      <c r="FT107" s="92">
        <f t="shared" si="144"/>
        <v>10.9</v>
      </c>
      <c r="FU107" s="175">
        <f t="shared" si="145"/>
        <v>0</v>
      </c>
      <c r="FV107" s="93" t="str">
        <f t="shared" si="146"/>
        <v/>
      </c>
      <c r="FW107" s="94">
        <f t="shared" si="147"/>
        <v>10.9</v>
      </c>
      <c r="FX107" s="95">
        <f t="shared" si="148"/>
        <v>0</v>
      </c>
      <c r="FY107" s="129" t="str">
        <f t="shared" si="149"/>
        <v>NOT AWARDED</v>
      </c>
      <c r="FZ107" s="130">
        <f t="shared" si="150"/>
        <v>0</v>
      </c>
      <c r="GA107" s="129" t="str">
        <f t="shared" si="151"/>
        <v>VENDOR 09</v>
      </c>
      <c r="GB107" s="176"/>
      <c r="GC107" s="177"/>
      <c r="GD107" s="96"/>
      <c r="GE107" s="97"/>
    </row>
    <row r="108" spans="1:187" s="159" customFormat="1" ht="30" customHeight="1" thickTop="1" thickBot="1" x14ac:dyDescent="0.4">
      <c r="A108" s="162">
        <v>104</v>
      </c>
      <c r="B108" s="194">
        <v>5</v>
      </c>
      <c r="C108" s="164">
        <v>9781250892164</v>
      </c>
      <c r="D108" s="165" t="s">
        <v>767</v>
      </c>
      <c r="E108" s="165" t="s">
        <v>1395</v>
      </c>
      <c r="F108" s="165" t="s">
        <v>1479</v>
      </c>
      <c r="G108" s="166" t="s">
        <v>1414</v>
      </c>
      <c r="H108" s="166" t="s">
        <v>1422</v>
      </c>
      <c r="I108" s="167"/>
      <c r="J108" s="227">
        <f t="shared" si="152"/>
        <v>5</v>
      </c>
      <c r="K108" s="228"/>
      <c r="L108" s="99" t="str">
        <f t="shared" si="78"/>
        <v/>
      </c>
      <c r="M108" s="241"/>
      <c r="N108" s="168"/>
      <c r="O108" s="169" t="str">
        <f t="shared" si="79"/>
        <v>VENDOR 09</v>
      </c>
      <c r="P108" s="149">
        <v>241360</v>
      </c>
      <c r="Q108" s="149">
        <f t="shared" si="80"/>
        <v>0</v>
      </c>
      <c r="R108" s="170" t="str">
        <f t="shared" si="81"/>
        <v xml:space="preserve">, </v>
      </c>
      <c r="S108" s="170" t="str">
        <f t="shared" si="82"/>
        <v>NO BID</v>
      </c>
      <c r="T108" s="87">
        <f t="shared" si="83"/>
        <v>0</v>
      </c>
      <c r="U108" s="88" t="str">
        <f t="shared" si="84"/>
        <v>NOT AWARDED</v>
      </c>
      <c r="V108" s="167"/>
      <c r="W108" s="171"/>
      <c r="X108" s="89"/>
      <c r="Y108" s="90"/>
      <c r="Z108" s="172" t="str">
        <f t="shared" si="85"/>
        <v/>
      </c>
      <c r="AA108" s="154" t="str">
        <f t="shared" si="86"/>
        <v>NO BID</v>
      </c>
      <c r="AB108" s="171"/>
      <c r="AC108" s="89"/>
      <c r="AD108" s="90"/>
      <c r="AE108" s="172" t="str">
        <f t="shared" si="87"/>
        <v/>
      </c>
      <c r="AF108" s="154" t="str">
        <f t="shared" si="88"/>
        <v>NO BID</v>
      </c>
      <c r="AG108" s="171"/>
      <c r="AH108" s="89"/>
      <c r="AI108" s="90"/>
      <c r="AJ108" s="172" t="str">
        <f t="shared" si="89"/>
        <v/>
      </c>
      <c r="AK108" s="154" t="str">
        <f t="shared" si="90"/>
        <v>NO BID</v>
      </c>
      <c r="AL108" s="171"/>
      <c r="AM108" s="89"/>
      <c r="AN108" s="90"/>
      <c r="AO108" s="172" t="str">
        <f t="shared" si="91"/>
        <v/>
      </c>
      <c r="AP108" s="154" t="str">
        <f t="shared" si="92"/>
        <v>NO BID</v>
      </c>
      <c r="AQ108" s="171"/>
      <c r="AR108" s="89"/>
      <c r="AS108" s="90"/>
      <c r="AT108" s="172" t="str">
        <f t="shared" si="93"/>
        <v/>
      </c>
      <c r="AU108" s="154" t="str">
        <f t="shared" si="94"/>
        <v>NO BID</v>
      </c>
      <c r="AV108" s="171"/>
      <c r="AW108" s="89"/>
      <c r="AX108" s="90"/>
      <c r="AY108" s="172" t="str">
        <f t="shared" si="95"/>
        <v/>
      </c>
      <c r="AZ108" s="154" t="str">
        <f t="shared" si="96"/>
        <v>NO BID</v>
      </c>
      <c r="BA108" s="171"/>
      <c r="BB108" s="89"/>
      <c r="BC108" s="90"/>
      <c r="BD108" s="172" t="str">
        <f t="shared" si="97"/>
        <v/>
      </c>
      <c r="BE108" s="154" t="str">
        <f t="shared" si="153"/>
        <v>NO BID</v>
      </c>
      <c r="BF108" s="171"/>
      <c r="BG108" s="89"/>
      <c r="BH108" s="90"/>
      <c r="BI108" s="172" t="str">
        <f t="shared" si="98"/>
        <v/>
      </c>
      <c r="BJ108" s="154" t="str">
        <f t="shared" si="99"/>
        <v>NO BID</v>
      </c>
      <c r="BK108" s="171"/>
      <c r="BL108" s="89"/>
      <c r="BM108" s="90"/>
      <c r="BN108" s="172" t="str">
        <f t="shared" si="100"/>
        <v/>
      </c>
      <c r="BO108" s="154" t="str">
        <f t="shared" si="101"/>
        <v>NO BID</v>
      </c>
      <c r="BP108" s="178"/>
      <c r="BQ108" s="171"/>
      <c r="BR108" s="89"/>
      <c r="BS108" s="90" t="str">
        <f t="shared" si="102"/>
        <v/>
      </c>
      <c r="BT108" s="172"/>
      <c r="BU108" s="154" t="str">
        <f t="shared" si="103"/>
        <v>NO BID</v>
      </c>
      <c r="BV108" s="171"/>
      <c r="BW108" s="89"/>
      <c r="BX108" s="90" t="str">
        <f t="shared" si="104"/>
        <v/>
      </c>
      <c r="BY108" s="172"/>
      <c r="BZ108" s="154" t="str">
        <f t="shared" si="105"/>
        <v>NO BID</v>
      </c>
      <c r="CA108" s="171"/>
      <c r="CB108" s="89"/>
      <c r="CC108" s="90" t="str">
        <f t="shared" si="106"/>
        <v/>
      </c>
      <c r="CD108" s="172"/>
      <c r="CE108" s="154" t="str">
        <f t="shared" si="107"/>
        <v>NO BID</v>
      </c>
      <c r="CF108" s="171"/>
      <c r="CG108" s="89"/>
      <c r="CH108" s="90" t="str">
        <f t="shared" si="108"/>
        <v/>
      </c>
      <c r="CI108" s="172"/>
      <c r="CJ108" s="154" t="str">
        <f t="shared" si="109"/>
        <v>NO BID</v>
      </c>
      <c r="CK108" s="171"/>
      <c r="CL108" s="89"/>
      <c r="CM108" s="90" t="str">
        <f t="shared" si="110"/>
        <v/>
      </c>
      <c r="CN108" s="172"/>
      <c r="CO108" s="154" t="str">
        <f t="shared" si="111"/>
        <v>NO BID</v>
      </c>
      <c r="CP108" s="171"/>
      <c r="CQ108" s="89"/>
      <c r="CR108" s="90" t="str">
        <f t="shared" si="112"/>
        <v/>
      </c>
      <c r="CS108" s="172"/>
      <c r="CT108" s="154" t="str">
        <f t="shared" si="113"/>
        <v>NO BID</v>
      </c>
      <c r="CU108" s="171"/>
      <c r="CV108" s="89"/>
      <c r="CW108" s="90" t="str">
        <f t="shared" si="114"/>
        <v/>
      </c>
      <c r="CX108" s="172"/>
      <c r="CY108" s="154" t="str">
        <f t="shared" si="115"/>
        <v>NO BID</v>
      </c>
      <c r="CZ108" s="171"/>
      <c r="DA108" s="89"/>
      <c r="DB108" s="90" t="str">
        <f t="shared" si="116"/>
        <v/>
      </c>
      <c r="DC108" s="172"/>
      <c r="DD108" s="154" t="str">
        <f t="shared" si="117"/>
        <v>NO BID</v>
      </c>
      <c r="DE108" s="171"/>
      <c r="DF108" s="89"/>
      <c r="DG108" s="90" t="str">
        <f t="shared" si="118"/>
        <v/>
      </c>
      <c r="DH108" s="172"/>
      <c r="DI108" s="154" t="str">
        <f t="shared" si="119"/>
        <v>NO BID</v>
      </c>
      <c r="DJ108" s="171"/>
      <c r="DK108" s="89"/>
      <c r="DL108" s="90" t="str">
        <f t="shared" si="120"/>
        <v/>
      </c>
      <c r="DM108" s="172"/>
      <c r="DN108" s="154" t="str">
        <f t="shared" si="121"/>
        <v>NO BID</v>
      </c>
      <c r="DO108" s="171"/>
      <c r="DP108" s="89"/>
      <c r="DQ108" s="90" t="str">
        <f t="shared" si="122"/>
        <v/>
      </c>
      <c r="DR108" s="172"/>
      <c r="DS108" s="154" t="str">
        <f t="shared" si="123"/>
        <v>NO BID</v>
      </c>
      <c r="DT108" s="171"/>
      <c r="DU108" s="89"/>
      <c r="DV108" s="90" t="str">
        <f t="shared" si="124"/>
        <v/>
      </c>
      <c r="DW108" s="172"/>
      <c r="DX108" s="154" t="str">
        <f t="shared" si="125"/>
        <v>NO BID</v>
      </c>
      <c r="DY108" s="171"/>
      <c r="DZ108" s="89"/>
      <c r="EA108" s="90" t="str">
        <f t="shared" si="126"/>
        <v/>
      </c>
      <c r="EB108" s="172"/>
      <c r="EC108" s="154" t="str">
        <f t="shared" si="127"/>
        <v>NO BID</v>
      </c>
      <c r="ED108" s="171"/>
      <c r="EE108" s="89"/>
      <c r="EF108" s="90" t="str">
        <f t="shared" si="128"/>
        <v/>
      </c>
      <c r="EG108" s="172"/>
      <c r="EH108" s="154" t="str">
        <f t="shared" si="129"/>
        <v>NO BID</v>
      </c>
      <c r="EI108" s="171"/>
      <c r="EJ108" s="89"/>
      <c r="EK108" s="90" t="str">
        <f t="shared" si="130"/>
        <v/>
      </c>
      <c r="EL108" s="172"/>
      <c r="EM108" s="154" t="str">
        <f t="shared" si="131"/>
        <v>NO BID</v>
      </c>
      <c r="EN108" s="171"/>
      <c r="EO108" s="89"/>
      <c r="EP108" s="90" t="str">
        <f t="shared" si="132"/>
        <v/>
      </c>
      <c r="EQ108" s="172"/>
      <c r="ER108" s="154" t="str">
        <f t="shared" si="133"/>
        <v>NO BID</v>
      </c>
      <c r="ES108" s="171"/>
      <c r="ET108" s="89"/>
      <c r="EU108" s="90" t="str">
        <f t="shared" si="134"/>
        <v/>
      </c>
      <c r="EV108" s="172"/>
      <c r="EW108" s="154" t="str">
        <f t="shared" si="135"/>
        <v>NO BID</v>
      </c>
      <c r="EX108" s="171"/>
      <c r="EY108" s="89"/>
      <c r="EZ108" s="90" t="str">
        <f t="shared" si="136"/>
        <v/>
      </c>
      <c r="FA108" s="172"/>
      <c r="FB108" s="154" t="str">
        <f t="shared" si="137"/>
        <v>NO BID</v>
      </c>
      <c r="FC108" s="171"/>
      <c r="FD108" s="89"/>
      <c r="FE108" s="90" t="str">
        <f t="shared" si="138"/>
        <v/>
      </c>
      <c r="FF108" s="172"/>
      <c r="FG108" s="154" t="str">
        <f t="shared" si="139"/>
        <v>NO BID</v>
      </c>
      <c r="FH108" s="171"/>
      <c r="FI108" s="89"/>
      <c r="FJ108" s="90" t="str">
        <f t="shared" si="140"/>
        <v/>
      </c>
      <c r="FK108" s="172"/>
      <c r="FL108" s="154" t="str">
        <f t="shared" si="141"/>
        <v>NO BID</v>
      </c>
      <c r="FM108" s="171"/>
      <c r="FN108" s="89"/>
      <c r="FO108" s="90" t="str">
        <f t="shared" si="142"/>
        <v/>
      </c>
      <c r="FP108" s="172"/>
      <c r="FQ108" s="154" t="str">
        <f t="shared" si="143"/>
        <v>NO BID</v>
      </c>
      <c r="FR108" s="174"/>
      <c r="FS108" s="91">
        <v>16</v>
      </c>
      <c r="FT108" s="92">
        <f t="shared" si="144"/>
        <v>80</v>
      </c>
      <c r="FU108" s="175">
        <f t="shared" si="145"/>
        <v>0</v>
      </c>
      <c r="FV108" s="93" t="str">
        <f t="shared" si="146"/>
        <v/>
      </c>
      <c r="FW108" s="94">
        <f t="shared" si="147"/>
        <v>80</v>
      </c>
      <c r="FX108" s="95">
        <f t="shared" si="148"/>
        <v>0</v>
      </c>
      <c r="FY108" s="129" t="str">
        <f t="shared" si="149"/>
        <v>NOT AWARDED</v>
      </c>
      <c r="FZ108" s="130">
        <f t="shared" si="150"/>
        <v>0</v>
      </c>
      <c r="GA108" s="129" t="str">
        <f t="shared" si="151"/>
        <v>VENDOR 09</v>
      </c>
      <c r="GB108" s="176"/>
      <c r="GC108" s="177"/>
      <c r="GD108" s="96"/>
      <c r="GE108" s="97"/>
    </row>
    <row r="109" spans="1:187" ht="30" customHeight="1" thickTop="1" thickBot="1" x14ac:dyDescent="0.4">
      <c r="A109" s="162">
        <v>105</v>
      </c>
      <c r="B109" s="163">
        <v>5</v>
      </c>
      <c r="C109" s="164">
        <v>9781975347291</v>
      </c>
      <c r="D109" s="165" t="s">
        <v>226</v>
      </c>
      <c r="E109" s="165" t="s">
        <v>931</v>
      </c>
      <c r="F109" s="165" t="s">
        <v>1480</v>
      </c>
      <c r="G109" s="166" t="s">
        <v>1414</v>
      </c>
      <c r="H109" s="166" t="s">
        <v>1437</v>
      </c>
      <c r="I109" s="167"/>
      <c r="J109" s="227">
        <f t="shared" si="152"/>
        <v>5</v>
      </c>
      <c r="K109" s="228"/>
      <c r="L109" s="99" t="str">
        <f t="shared" si="78"/>
        <v/>
      </c>
      <c r="M109" s="241"/>
      <c r="N109" s="168"/>
      <c r="O109" s="169" t="str">
        <f t="shared" si="79"/>
        <v>VENDOR 09</v>
      </c>
      <c r="P109" s="149">
        <v>241360</v>
      </c>
      <c r="Q109" s="149">
        <f t="shared" si="80"/>
        <v>0</v>
      </c>
      <c r="R109" s="170" t="str">
        <f t="shared" si="81"/>
        <v xml:space="preserve">, </v>
      </c>
      <c r="S109" s="170" t="str">
        <f t="shared" si="82"/>
        <v>NO BID</v>
      </c>
      <c r="T109" s="87">
        <f t="shared" si="83"/>
        <v>0</v>
      </c>
      <c r="U109" s="88" t="str">
        <f t="shared" si="84"/>
        <v>NOT AWARDED</v>
      </c>
      <c r="V109" s="167"/>
      <c r="W109" s="171"/>
      <c r="X109" s="89"/>
      <c r="Y109" s="90"/>
      <c r="Z109" s="172" t="str">
        <f t="shared" si="85"/>
        <v/>
      </c>
      <c r="AA109" s="154" t="str">
        <f t="shared" si="86"/>
        <v>NO BID</v>
      </c>
      <c r="AB109" s="171"/>
      <c r="AC109" s="89"/>
      <c r="AD109" s="90"/>
      <c r="AE109" s="172" t="str">
        <f t="shared" si="87"/>
        <v/>
      </c>
      <c r="AF109" s="154" t="str">
        <f t="shared" si="88"/>
        <v>NO BID</v>
      </c>
      <c r="AG109" s="171"/>
      <c r="AH109" s="89"/>
      <c r="AI109" s="90"/>
      <c r="AJ109" s="172" t="str">
        <f t="shared" si="89"/>
        <v/>
      </c>
      <c r="AK109" s="154" t="str">
        <f t="shared" si="90"/>
        <v>NO BID</v>
      </c>
      <c r="AL109" s="171"/>
      <c r="AM109" s="89"/>
      <c r="AN109" s="90"/>
      <c r="AO109" s="172" t="str">
        <f t="shared" si="91"/>
        <v/>
      </c>
      <c r="AP109" s="154" t="str">
        <f t="shared" si="92"/>
        <v>NO BID</v>
      </c>
      <c r="AQ109" s="171"/>
      <c r="AR109" s="89"/>
      <c r="AS109" s="90"/>
      <c r="AT109" s="172" t="str">
        <f t="shared" si="93"/>
        <v/>
      </c>
      <c r="AU109" s="154" t="str">
        <f t="shared" si="94"/>
        <v>NO BID</v>
      </c>
      <c r="AV109" s="171"/>
      <c r="AW109" s="89"/>
      <c r="AX109" s="90"/>
      <c r="AY109" s="172" t="str">
        <f t="shared" si="95"/>
        <v/>
      </c>
      <c r="AZ109" s="154" t="str">
        <f t="shared" si="96"/>
        <v>NO BID</v>
      </c>
      <c r="BA109" s="171"/>
      <c r="BB109" s="89"/>
      <c r="BC109" s="90"/>
      <c r="BD109" s="172" t="str">
        <f t="shared" si="97"/>
        <v/>
      </c>
      <c r="BE109" s="154" t="str">
        <f t="shared" si="153"/>
        <v>NO BID</v>
      </c>
      <c r="BF109" s="171"/>
      <c r="BG109" s="89"/>
      <c r="BH109" s="90"/>
      <c r="BI109" s="172" t="str">
        <f t="shared" si="98"/>
        <v/>
      </c>
      <c r="BJ109" s="154" t="str">
        <f t="shared" si="99"/>
        <v>NO BID</v>
      </c>
      <c r="BK109" s="171"/>
      <c r="BL109" s="89"/>
      <c r="BM109" s="90"/>
      <c r="BN109" s="172" t="str">
        <f t="shared" si="100"/>
        <v/>
      </c>
      <c r="BO109" s="154" t="str">
        <f t="shared" si="101"/>
        <v>NO BID</v>
      </c>
      <c r="BP109" s="178"/>
      <c r="BQ109" s="171"/>
      <c r="BR109" s="89"/>
      <c r="BS109" s="90" t="str">
        <f t="shared" si="102"/>
        <v/>
      </c>
      <c r="BT109" s="172"/>
      <c r="BU109" s="154" t="str">
        <f t="shared" si="103"/>
        <v>NO BID</v>
      </c>
      <c r="BV109" s="171"/>
      <c r="BW109" s="89"/>
      <c r="BX109" s="90" t="str">
        <f t="shared" si="104"/>
        <v/>
      </c>
      <c r="BY109" s="172"/>
      <c r="BZ109" s="154" t="str">
        <f t="shared" si="105"/>
        <v>NO BID</v>
      </c>
      <c r="CA109" s="171"/>
      <c r="CB109" s="89"/>
      <c r="CC109" s="90" t="str">
        <f t="shared" si="106"/>
        <v/>
      </c>
      <c r="CD109" s="172"/>
      <c r="CE109" s="154" t="str">
        <f t="shared" si="107"/>
        <v>NO BID</v>
      </c>
      <c r="CF109" s="171"/>
      <c r="CG109" s="89"/>
      <c r="CH109" s="90" t="str">
        <f t="shared" si="108"/>
        <v/>
      </c>
      <c r="CI109" s="172"/>
      <c r="CJ109" s="154" t="str">
        <f t="shared" si="109"/>
        <v>NO BID</v>
      </c>
      <c r="CK109" s="171"/>
      <c r="CL109" s="89"/>
      <c r="CM109" s="90" t="str">
        <f t="shared" si="110"/>
        <v/>
      </c>
      <c r="CN109" s="172"/>
      <c r="CO109" s="154" t="str">
        <f t="shared" si="111"/>
        <v>NO BID</v>
      </c>
      <c r="CP109" s="171"/>
      <c r="CQ109" s="89"/>
      <c r="CR109" s="90" t="str">
        <f t="shared" si="112"/>
        <v/>
      </c>
      <c r="CS109" s="172"/>
      <c r="CT109" s="154" t="str">
        <f t="shared" si="113"/>
        <v>NO BID</v>
      </c>
      <c r="CU109" s="171"/>
      <c r="CV109" s="89"/>
      <c r="CW109" s="90" t="str">
        <f t="shared" si="114"/>
        <v/>
      </c>
      <c r="CX109" s="172"/>
      <c r="CY109" s="154" t="str">
        <f t="shared" si="115"/>
        <v>NO BID</v>
      </c>
      <c r="CZ109" s="171"/>
      <c r="DA109" s="89"/>
      <c r="DB109" s="90" t="str">
        <f t="shared" si="116"/>
        <v/>
      </c>
      <c r="DC109" s="172"/>
      <c r="DD109" s="154" t="str">
        <f t="shared" si="117"/>
        <v>NO BID</v>
      </c>
      <c r="DE109" s="171"/>
      <c r="DF109" s="89"/>
      <c r="DG109" s="90" t="str">
        <f t="shared" si="118"/>
        <v/>
      </c>
      <c r="DH109" s="172"/>
      <c r="DI109" s="154" t="str">
        <f t="shared" si="119"/>
        <v>NO BID</v>
      </c>
      <c r="DJ109" s="171"/>
      <c r="DK109" s="89"/>
      <c r="DL109" s="90" t="str">
        <f t="shared" si="120"/>
        <v/>
      </c>
      <c r="DM109" s="172"/>
      <c r="DN109" s="154" t="str">
        <f t="shared" si="121"/>
        <v>NO BID</v>
      </c>
      <c r="DO109" s="171"/>
      <c r="DP109" s="89"/>
      <c r="DQ109" s="90" t="str">
        <f t="shared" si="122"/>
        <v/>
      </c>
      <c r="DR109" s="172"/>
      <c r="DS109" s="154" t="str">
        <f t="shared" si="123"/>
        <v>NO BID</v>
      </c>
      <c r="DT109" s="171"/>
      <c r="DU109" s="89"/>
      <c r="DV109" s="90" t="str">
        <f t="shared" si="124"/>
        <v/>
      </c>
      <c r="DW109" s="172"/>
      <c r="DX109" s="154" t="str">
        <f t="shared" si="125"/>
        <v>NO BID</v>
      </c>
      <c r="DY109" s="171"/>
      <c r="DZ109" s="89"/>
      <c r="EA109" s="90" t="str">
        <f t="shared" si="126"/>
        <v/>
      </c>
      <c r="EB109" s="172"/>
      <c r="EC109" s="154" t="str">
        <f t="shared" si="127"/>
        <v>NO BID</v>
      </c>
      <c r="ED109" s="171"/>
      <c r="EE109" s="89"/>
      <c r="EF109" s="90" t="str">
        <f t="shared" si="128"/>
        <v/>
      </c>
      <c r="EG109" s="172"/>
      <c r="EH109" s="154" t="str">
        <f t="shared" si="129"/>
        <v>NO BID</v>
      </c>
      <c r="EI109" s="171"/>
      <c r="EJ109" s="89"/>
      <c r="EK109" s="90" t="str">
        <f t="shared" si="130"/>
        <v/>
      </c>
      <c r="EL109" s="172"/>
      <c r="EM109" s="154" t="str">
        <f t="shared" si="131"/>
        <v>NO BID</v>
      </c>
      <c r="EN109" s="171"/>
      <c r="EO109" s="89"/>
      <c r="EP109" s="90" t="str">
        <f t="shared" si="132"/>
        <v/>
      </c>
      <c r="EQ109" s="172"/>
      <c r="ER109" s="154" t="str">
        <f t="shared" si="133"/>
        <v>NO BID</v>
      </c>
      <c r="ES109" s="171"/>
      <c r="ET109" s="89"/>
      <c r="EU109" s="90" t="str">
        <f t="shared" si="134"/>
        <v/>
      </c>
      <c r="EV109" s="172"/>
      <c r="EW109" s="154" t="str">
        <f t="shared" si="135"/>
        <v>NO BID</v>
      </c>
      <c r="EX109" s="171"/>
      <c r="EY109" s="89"/>
      <c r="EZ109" s="90" t="str">
        <f t="shared" si="136"/>
        <v/>
      </c>
      <c r="FA109" s="172"/>
      <c r="FB109" s="154" t="str">
        <f t="shared" si="137"/>
        <v>NO BID</v>
      </c>
      <c r="FC109" s="171"/>
      <c r="FD109" s="89"/>
      <c r="FE109" s="90" t="str">
        <f t="shared" si="138"/>
        <v/>
      </c>
      <c r="FF109" s="172"/>
      <c r="FG109" s="154" t="str">
        <f t="shared" si="139"/>
        <v>NO BID</v>
      </c>
      <c r="FH109" s="171"/>
      <c r="FI109" s="89"/>
      <c r="FJ109" s="90" t="str">
        <f t="shared" si="140"/>
        <v/>
      </c>
      <c r="FK109" s="172"/>
      <c r="FL109" s="154" t="str">
        <f t="shared" si="141"/>
        <v>NO BID</v>
      </c>
      <c r="FM109" s="171"/>
      <c r="FN109" s="89"/>
      <c r="FO109" s="90" t="str">
        <f t="shared" si="142"/>
        <v/>
      </c>
      <c r="FP109" s="172"/>
      <c r="FQ109" s="154" t="str">
        <f t="shared" si="143"/>
        <v>NO BID</v>
      </c>
      <c r="FR109" s="174"/>
      <c r="FS109" s="91">
        <v>16.239999999999998</v>
      </c>
      <c r="FT109" s="92">
        <f t="shared" si="144"/>
        <v>81.199999999999989</v>
      </c>
      <c r="FU109" s="175">
        <f t="shared" si="145"/>
        <v>0</v>
      </c>
      <c r="FV109" s="93" t="str">
        <f t="shared" si="146"/>
        <v/>
      </c>
      <c r="FW109" s="94">
        <f t="shared" si="147"/>
        <v>81.199999999999989</v>
      </c>
      <c r="FX109" s="95">
        <f t="shared" si="148"/>
        <v>0</v>
      </c>
      <c r="FY109" s="129" t="str">
        <f t="shared" si="149"/>
        <v>NOT AWARDED</v>
      </c>
      <c r="FZ109" s="130">
        <f t="shared" si="150"/>
        <v>0</v>
      </c>
      <c r="GA109" s="129" t="str">
        <f t="shared" si="151"/>
        <v>VENDOR 09</v>
      </c>
      <c r="GB109" s="176"/>
      <c r="GC109" s="177"/>
      <c r="GD109" s="96"/>
      <c r="GE109" s="98"/>
    </row>
    <row r="110" spans="1:187" ht="30" customHeight="1" thickTop="1" thickBot="1" x14ac:dyDescent="0.4">
      <c r="A110" s="141">
        <v>106</v>
      </c>
      <c r="B110" s="163">
        <v>5</v>
      </c>
      <c r="C110" s="164">
        <v>9780316524773</v>
      </c>
      <c r="D110" s="165" t="s">
        <v>227</v>
      </c>
      <c r="E110" s="165" t="s">
        <v>932</v>
      </c>
      <c r="F110" s="165" t="s">
        <v>1479</v>
      </c>
      <c r="G110" s="166" t="s">
        <v>1414</v>
      </c>
      <c r="H110" s="166" t="s">
        <v>1421</v>
      </c>
      <c r="I110" s="167"/>
      <c r="J110" s="234">
        <f t="shared" si="152"/>
        <v>5</v>
      </c>
      <c r="K110" s="235"/>
      <c r="L110" s="99" t="str">
        <f t="shared" si="78"/>
        <v/>
      </c>
      <c r="M110" s="241"/>
      <c r="N110" s="168"/>
      <c r="O110" s="169" t="str">
        <f t="shared" si="79"/>
        <v>VENDOR 09</v>
      </c>
      <c r="P110" s="149">
        <v>241360</v>
      </c>
      <c r="Q110" s="149">
        <f t="shared" si="80"/>
        <v>0</v>
      </c>
      <c r="R110" s="170" t="str">
        <f t="shared" si="81"/>
        <v xml:space="preserve">, </v>
      </c>
      <c r="S110" s="170" t="str">
        <f t="shared" si="82"/>
        <v>NO BID</v>
      </c>
      <c r="T110" s="87">
        <f t="shared" si="83"/>
        <v>0</v>
      </c>
      <c r="U110" s="88" t="str">
        <f t="shared" si="84"/>
        <v>NOT AWARDED</v>
      </c>
      <c r="V110" s="167"/>
      <c r="W110" s="171"/>
      <c r="X110" s="89"/>
      <c r="Y110" s="90"/>
      <c r="Z110" s="172" t="str">
        <f t="shared" si="85"/>
        <v/>
      </c>
      <c r="AA110" s="154" t="str">
        <f t="shared" si="86"/>
        <v>NO BID</v>
      </c>
      <c r="AB110" s="171"/>
      <c r="AC110" s="89"/>
      <c r="AD110" s="90"/>
      <c r="AE110" s="172" t="str">
        <f t="shared" si="87"/>
        <v/>
      </c>
      <c r="AF110" s="154" t="str">
        <f t="shared" si="88"/>
        <v>NO BID</v>
      </c>
      <c r="AG110" s="171"/>
      <c r="AH110" s="89"/>
      <c r="AI110" s="90"/>
      <c r="AJ110" s="172" t="str">
        <f t="shared" si="89"/>
        <v/>
      </c>
      <c r="AK110" s="154" t="str">
        <f t="shared" si="90"/>
        <v>NO BID</v>
      </c>
      <c r="AL110" s="171"/>
      <c r="AM110" s="89"/>
      <c r="AN110" s="90"/>
      <c r="AO110" s="172" t="str">
        <f t="shared" si="91"/>
        <v/>
      </c>
      <c r="AP110" s="154" t="str">
        <f t="shared" si="92"/>
        <v>NO BID</v>
      </c>
      <c r="AQ110" s="171"/>
      <c r="AR110" s="89"/>
      <c r="AS110" s="90"/>
      <c r="AT110" s="172" t="str">
        <f t="shared" si="93"/>
        <v/>
      </c>
      <c r="AU110" s="154" t="str">
        <f t="shared" si="94"/>
        <v>NO BID</v>
      </c>
      <c r="AV110" s="171"/>
      <c r="AW110" s="89"/>
      <c r="AX110" s="90"/>
      <c r="AY110" s="172" t="str">
        <f t="shared" si="95"/>
        <v/>
      </c>
      <c r="AZ110" s="154" t="str">
        <f t="shared" si="96"/>
        <v>NO BID</v>
      </c>
      <c r="BA110" s="171"/>
      <c r="BB110" s="89"/>
      <c r="BC110" s="90"/>
      <c r="BD110" s="172" t="str">
        <f t="shared" si="97"/>
        <v/>
      </c>
      <c r="BE110" s="154" t="str">
        <f t="shared" si="153"/>
        <v>NO BID</v>
      </c>
      <c r="BF110" s="171"/>
      <c r="BG110" s="89"/>
      <c r="BH110" s="90"/>
      <c r="BI110" s="172" t="str">
        <f t="shared" si="98"/>
        <v/>
      </c>
      <c r="BJ110" s="154" t="str">
        <f t="shared" si="99"/>
        <v>NO BID</v>
      </c>
      <c r="BK110" s="171"/>
      <c r="BL110" s="89"/>
      <c r="BM110" s="90"/>
      <c r="BN110" s="172" t="str">
        <f t="shared" si="100"/>
        <v/>
      </c>
      <c r="BO110" s="154" t="str">
        <f t="shared" si="101"/>
        <v>NO BID</v>
      </c>
      <c r="BP110" s="178"/>
      <c r="BQ110" s="171"/>
      <c r="BR110" s="89"/>
      <c r="BS110" s="90" t="str">
        <f t="shared" si="102"/>
        <v/>
      </c>
      <c r="BT110" s="172"/>
      <c r="BU110" s="154" t="str">
        <f t="shared" si="103"/>
        <v>NO BID</v>
      </c>
      <c r="BV110" s="171"/>
      <c r="BW110" s="89"/>
      <c r="BX110" s="90" t="str">
        <f t="shared" si="104"/>
        <v/>
      </c>
      <c r="BY110" s="172"/>
      <c r="BZ110" s="154" t="str">
        <f t="shared" si="105"/>
        <v>NO BID</v>
      </c>
      <c r="CA110" s="171"/>
      <c r="CB110" s="89"/>
      <c r="CC110" s="90" t="str">
        <f t="shared" si="106"/>
        <v/>
      </c>
      <c r="CD110" s="172"/>
      <c r="CE110" s="154" t="str">
        <f t="shared" si="107"/>
        <v>NO BID</v>
      </c>
      <c r="CF110" s="171"/>
      <c r="CG110" s="89"/>
      <c r="CH110" s="90" t="str">
        <f t="shared" si="108"/>
        <v/>
      </c>
      <c r="CI110" s="172"/>
      <c r="CJ110" s="154" t="str">
        <f t="shared" si="109"/>
        <v>NO BID</v>
      </c>
      <c r="CK110" s="171"/>
      <c r="CL110" s="89"/>
      <c r="CM110" s="90" t="str">
        <f t="shared" si="110"/>
        <v/>
      </c>
      <c r="CN110" s="172"/>
      <c r="CO110" s="154" t="str">
        <f t="shared" si="111"/>
        <v>NO BID</v>
      </c>
      <c r="CP110" s="171"/>
      <c r="CQ110" s="89"/>
      <c r="CR110" s="90" t="str">
        <f t="shared" si="112"/>
        <v/>
      </c>
      <c r="CS110" s="172"/>
      <c r="CT110" s="154" t="str">
        <f t="shared" si="113"/>
        <v>NO BID</v>
      </c>
      <c r="CU110" s="171"/>
      <c r="CV110" s="89"/>
      <c r="CW110" s="90" t="str">
        <f t="shared" si="114"/>
        <v/>
      </c>
      <c r="CX110" s="172"/>
      <c r="CY110" s="154" t="str">
        <f t="shared" si="115"/>
        <v>NO BID</v>
      </c>
      <c r="CZ110" s="171"/>
      <c r="DA110" s="89"/>
      <c r="DB110" s="90" t="str">
        <f t="shared" si="116"/>
        <v/>
      </c>
      <c r="DC110" s="172"/>
      <c r="DD110" s="154" t="str">
        <f t="shared" si="117"/>
        <v>NO BID</v>
      </c>
      <c r="DE110" s="171"/>
      <c r="DF110" s="89"/>
      <c r="DG110" s="90" t="str">
        <f t="shared" si="118"/>
        <v/>
      </c>
      <c r="DH110" s="172"/>
      <c r="DI110" s="154" t="str">
        <f t="shared" si="119"/>
        <v>NO BID</v>
      </c>
      <c r="DJ110" s="171"/>
      <c r="DK110" s="89"/>
      <c r="DL110" s="90" t="str">
        <f t="shared" si="120"/>
        <v/>
      </c>
      <c r="DM110" s="172"/>
      <c r="DN110" s="154" t="str">
        <f t="shared" si="121"/>
        <v>NO BID</v>
      </c>
      <c r="DO110" s="171"/>
      <c r="DP110" s="89"/>
      <c r="DQ110" s="90" t="str">
        <f t="shared" si="122"/>
        <v/>
      </c>
      <c r="DR110" s="172"/>
      <c r="DS110" s="154" t="str">
        <f t="shared" si="123"/>
        <v>NO BID</v>
      </c>
      <c r="DT110" s="171"/>
      <c r="DU110" s="89"/>
      <c r="DV110" s="90" t="str">
        <f t="shared" si="124"/>
        <v/>
      </c>
      <c r="DW110" s="172"/>
      <c r="DX110" s="154" t="str">
        <f t="shared" si="125"/>
        <v>NO BID</v>
      </c>
      <c r="DY110" s="171"/>
      <c r="DZ110" s="89"/>
      <c r="EA110" s="90" t="str">
        <f t="shared" si="126"/>
        <v/>
      </c>
      <c r="EB110" s="172"/>
      <c r="EC110" s="154" t="str">
        <f t="shared" si="127"/>
        <v>NO BID</v>
      </c>
      <c r="ED110" s="171"/>
      <c r="EE110" s="89"/>
      <c r="EF110" s="90" t="str">
        <f t="shared" si="128"/>
        <v/>
      </c>
      <c r="EG110" s="172"/>
      <c r="EH110" s="154" t="str">
        <f t="shared" si="129"/>
        <v>NO BID</v>
      </c>
      <c r="EI110" s="171"/>
      <c r="EJ110" s="89"/>
      <c r="EK110" s="90" t="str">
        <f t="shared" si="130"/>
        <v/>
      </c>
      <c r="EL110" s="172"/>
      <c r="EM110" s="154" t="str">
        <f t="shared" si="131"/>
        <v>NO BID</v>
      </c>
      <c r="EN110" s="171"/>
      <c r="EO110" s="89"/>
      <c r="EP110" s="90" t="str">
        <f t="shared" si="132"/>
        <v/>
      </c>
      <c r="EQ110" s="172"/>
      <c r="ER110" s="154" t="str">
        <f t="shared" si="133"/>
        <v>NO BID</v>
      </c>
      <c r="ES110" s="171"/>
      <c r="ET110" s="89"/>
      <c r="EU110" s="90" t="str">
        <f t="shared" si="134"/>
        <v/>
      </c>
      <c r="EV110" s="172"/>
      <c r="EW110" s="154" t="str">
        <f t="shared" si="135"/>
        <v>NO BID</v>
      </c>
      <c r="EX110" s="171"/>
      <c r="EY110" s="89"/>
      <c r="EZ110" s="90" t="str">
        <f t="shared" si="136"/>
        <v/>
      </c>
      <c r="FA110" s="172"/>
      <c r="FB110" s="154" t="str">
        <f t="shared" si="137"/>
        <v>NO BID</v>
      </c>
      <c r="FC110" s="171"/>
      <c r="FD110" s="89"/>
      <c r="FE110" s="90" t="str">
        <f t="shared" si="138"/>
        <v/>
      </c>
      <c r="FF110" s="172"/>
      <c r="FG110" s="154" t="str">
        <f t="shared" si="139"/>
        <v>NO BID</v>
      </c>
      <c r="FH110" s="171"/>
      <c r="FI110" s="89"/>
      <c r="FJ110" s="90" t="str">
        <f t="shared" si="140"/>
        <v/>
      </c>
      <c r="FK110" s="172"/>
      <c r="FL110" s="154" t="str">
        <f t="shared" si="141"/>
        <v>NO BID</v>
      </c>
      <c r="FM110" s="171"/>
      <c r="FN110" s="89"/>
      <c r="FO110" s="90" t="str">
        <f t="shared" si="142"/>
        <v/>
      </c>
      <c r="FP110" s="172"/>
      <c r="FQ110" s="154" t="str">
        <f t="shared" si="143"/>
        <v>NO BID</v>
      </c>
      <c r="FR110" s="174"/>
      <c r="FS110" s="91">
        <v>18.989999999999998</v>
      </c>
      <c r="FT110" s="92">
        <f t="shared" si="144"/>
        <v>94.949999999999989</v>
      </c>
      <c r="FU110" s="175">
        <f t="shared" si="145"/>
        <v>0</v>
      </c>
      <c r="FV110" s="93" t="str">
        <f t="shared" si="146"/>
        <v/>
      </c>
      <c r="FW110" s="94">
        <f t="shared" si="147"/>
        <v>94.949999999999989</v>
      </c>
      <c r="FX110" s="95">
        <f t="shared" si="148"/>
        <v>0</v>
      </c>
      <c r="FY110" s="129" t="str">
        <f t="shared" si="149"/>
        <v>NOT AWARDED</v>
      </c>
      <c r="FZ110" s="130">
        <f t="shared" si="150"/>
        <v>0</v>
      </c>
      <c r="GA110" s="129" t="str">
        <f t="shared" si="151"/>
        <v>VENDOR 09</v>
      </c>
      <c r="GB110" s="176"/>
      <c r="GC110" s="198"/>
      <c r="GD110" s="96"/>
      <c r="GE110" s="98"/>
    </row>
    <row r="111" spans="1:187" ht="30" customHeight="1" thickTop="1" thickBot="1" x14ac:dyDescent="0.4">
      <c r="A111" s="162">
        <v>107</v>
      </c>
      <c r="B111" s="194">
        <v>5</v>
      </c>
      <c r="C111" s="164">
        <v>9780062986269</v>
      </c>
      <c r="D111" s="165" t="s">
        <v>768</v>
      </c>
      <c r="E111" s="165" t="s">
        <v>1396</v>
      </c>
      <c r="F111" s="165" t="s">
        <v>1479</v>
      </c>
      <c r="G111" s="166" t="s">
        <v>1414</v>
      </c>
      <c r="H111" s="166" t="s">
        <v>1416</v>
      </c>
      <c r="I111" s="167"/>
      <c r="J111" s="229">
        <f t="shared" si="152"/>
        <v>5</v>
      </c>
      <c r="K111" s="228"/>
      <c r="L111" s="99" t="str">
        <f t="shared" si="78"/>
        <v/>
      </c>
      <c r="M111" s="241"/>
      <c r="N111" s="179"/>
      <c r="O111" s="169" t="str">
        <f t="shared" si="79"/>
        <v>VENDOR 09</v>
      </c>
      <c r="P111" s="149">
        <v>241360</v>
      </c>
      <c r="Q111" s="149">
        <f t="shared" si="80"/>
        <v>0</v>
      </c>
      <c r="R111" s="170" t="str">
        <f t="shared" si="81"/>
        <v xml:space="preserve">, </v>
      </c>
      <c r="S111" s="170" t="str">
        <f t="shared" si="82"/>
        <v>NO BID</v>
      </c>
      <c r="T111" s="87">
        <f t="shared" si="83"/>
        <v>0</v>
      </c>
      <c r="U111" s="88" t="str">
        <f t="shared" si="84"/>
        <v>NOT AWARDED</v>
      </c>
      <c r="V111" s="167"/>
      <c r="W111" s="171"/>
      <c r="X111" s="89"/>
      <c r="Y111" s="90"/>
      <c r="Z111" s="172" t="str">
        <f t="shared" si="85"/>
        <v/>
      </c>
      <c r="AA111" s="154" t="str">
        <f t="shared" si="86"/>
        <v>NO BID</v>
      </c>
      <c r="AB111" s="171"/>
      <c r="AC111" s="89"/>
      <c r="AD111" s="90"/>
      <c r="AE111" s="172" t="str">
        <f t="shared" si="87"/>
        <v/>
      </c>
      <c r="AF111" s="154" t="str">
        <f t="shared" si="88"/>
        <v>NO BID</v>
      </c>
      <c r="AG111" s="171"/>
      <c r="AH111" s="89"/>
      <c r="AI111" s="90"/>
      <c r="AJ111" s="172" t="str">
        <f t="shared" si="89"/>
        <v/>
      </c>
      <c r="AK111" s="154" t="str">
        <f t="shared" si="90"/>
        <v>NO BID</v>
      </c>
      <c r="AL111" s="171"/>
      <c r="AM111" s="89"/>
      <c r="AN111" s="90"/>
      <c r="AO111" s="172" t="str">
        <f t="shared" si="91"/>
        <v/>
      </c>
      <c r="AP111" s="154" t="str">
        <f t="shared" si="92"/>
        <v>NO BID</v>
      </c>
      <c r="AQ111" s="171"/>
      <c r="AR111" s="89"/>
      <c r="AS111" s="90"/>
      <c r="AT111" s="172" t="str">
        <f t="shared" si="93"/>
        <v/>
      </c>
      <c r="AU111" s="154" t="str">
        <f t="shared" si="94"/>
        <v>NO BID</v>
      </c>
      <c r="AV111" s="171"/>
      <c r="AW111" s="89"/>
      <c r="AX111" s="90"/>
      <c r="AY111" s="172" t="str">
        <f t="shared" si="95"/>
        <v/>
      </c>
      <c r="AZ111" s="154" t="str">
        <f t="shared" si="96"/>
        <v>NO BID</v>
      </c>
      <c r="BA111" s="171"/>
      <c r="BB111" s="89"/>
      <c r="BC111" s="90"/>
      <c r="BD111" s="172" t="str">
        <f t="shared" si="97"/>
        <v/>
      </c>
      <c r="BE111" s="154" t="str">
        <f t="shared" si="153"/>
        <v>NO BID</v>
      </c>
      <c r="BF111" s="171"/>
      <c r="BG111" s="89"/>
      <c r="BH111" s="90"/>
      <c r="BI111" s="172" t="str">
        <f t="shared" si="98"/>
        <v/>
      </c>
      <c r="BJ111" s="154" t="str">
        <f t="shared" si="99"/>
        <v>NO BID</v>
      </c>
      <c r="BK111" s="171"/>
      <c r="BL111" s="89"/>
      <c r="BM111" s="90"/>
      <c r="BN111" s="172" t="str">
        <f t="shared" si="100"/>
        <v/>
      </c>
      <c r="BO111" s="154" t="str">
        <f t="shared" si="101"/>
        <v>NO BID</v>
      </c>
      <c r="BP111" s="173"/>
      <c r="BQ111" s="171"/>
      <c r="BR111" s="89"/>
      <c r="BS111" s="90" t="str">
        <f t="shared" si="102"/>
        <v/>
      </c>
      <c r="BT111" s="172"/>
      <c r="BU111" s="154" t="str">
        <f t="shared" si="103"/>
        <v>NO BID</v>
      </c>
      <c r="BV111" s="171"/>
      <c r="BW111" s="89"/>
      <c r="BX111" s="90" t="str">
        <f t="shared" si="104"/>
        <v/>
      </c>
      <c r="BY111" s="172"/>
      <c r="BZ111" s="154" t="str">
        <f t="shared" si="105"/>
        <v>NO BID</v>
      </c>
      <c r="CA111" s="171"/>
      <c r="CB111" s="89"/>
      <c r="CC111" s="90" t="str">
        <f t="shared" si="106"/>
        <v/>
      </c>
      <c r="CD111" s="172"/>
      <c r="CE111" s="154" t="str">
        <f t="shared" si="107"/>
        <v>NO BID</v>
      </c>
      <c r="CF111" s="171"/>
      <c r="CG111" s="89"/>
      <c r="CH111" s="90" t="str">
        <f t="shared" si="108"/>
        <v/>
      </c>
      <c r="CI111" s="172"/>
      <c r="CJ111" s="154" t="str">
        <f t="shared" si="109"/>
        <v>NO BID</v>
      </c>
      <c r="CK111" s="171"/>
      <c r="CL111" s="89"/>
      <c r="CM111" s="90" t="str">
        <f t="shared" si="110"/>
        <v/>
      </c>
      <c r="CN111" s="172"/>
      <c r="CO111" s="154" t="str">
        <f t="shared" si="111"/>
        <v>NO BID</v>
      </c>
      <c r="CP111" s="171"/>
      <c r="CQ111" s="89"/>
      <c r="CR111" s="90" t="str">
        <f t="shared" si="112"/>
        <v/>
      </c>
      <c r="CS111" s="172"/>
      <c r="CT111" s="154" t="str">
        <f t="shared" si="113"/>
        <v>NO BID</v>
      </c>
      <c r="CU111" s="171"/>
      <c r="CV111" s="89"/>
      <c r="CW111" s="90" t="str">
        <f t="shared" si="114"/>
        <v/>
      </c>
      <c r="CX111" s="172"/>
      <c r="CY111" s="154" t="str">
        <f t="shared" si="115"/>
        <v>NO BID</v>
      </c>
      <c r="CZ111" s="171"/>
      <c r="DA111" s="89"/>
      <c r="DB111" s="90" t="str">
        <f t="shared" si="116"/>
        <v/>
      </c>
      <c r="DC111" s="172"/>
      <c r="DD111" s="154" t="str">
        <f t="shared" si="117"/>
        <v>NO BID</v>
      </c>
      <c r="DE111" s="171"/>
      <c r="DF111" s="89"/>
      <c r="DG111" s="90" t="str">
        <f t="shared" si="118"/>
        <v/>
      </c>
      <c r="DH111" s="172"/>
      <c r="DI111" s="154" t="str">
        <f t="shared" si="119"/>
        <v>NO BID</v>
      </c>
      <c r="DJ111" s="171"/>
      <c r="DK111" s="89"/>
      <c r="DL111" s="90" t="str">
        <f t="shared" si="120"/>
        <v/>
      </c>
      <c r="DM111" s="172"/>
      <c r="DN111" s="154" t="str">
        <f t="shared" si="121"/>
        <v>NO BID</v>
      </c>
      <c r="DO111" s="171"/>
      <c r="DP111" s="89"/>
      <c r="DQ111" s="90" t="str">
        <f t="shared" si="122"/>
        <v/>
      </c>
      <c r="DR111" s="172"/>
      <c r="DS111" s="154" t="str">
        <f t="shared" si="123"/>
        <v>NO BID</v>
      </c>
      <c r="DT111" s="171"/>
      <c r="DU111" s="89"/>
      <c r="DV111" s="90" t="str">
        <f t="shared" si="124"/>
        <v/>
      </c>
      <c r="DW111" s="172"/>
      <c r="DX111" s="154" t="str">
        <f t="shared" si="125"/>
        <v>NO BID</v>
      </c>
      <c r="DY111" s="171"/>
      <c r="DZ111" s="89"/>
      <c r="EA111" s="90" t="str">
        <f t="shared" si="126"/>
        <v/>
      </c>
      <c r="EB111" s="172"/>
      <c r="EC111" s="154" t="str">
        <f t="shared" si="127"/>
        <v>NO BID</v>
      </c>
      <c r="ED111" s="171"/>
      <c r="EE111" s="89"/>
      <c r="EF111" s="90" t="str">
        <f t="shared" si="128"/>
        <v/>
      </c>
      <c r="EG111" s="172"/>
      <c r="EH111" s="154" t="str">
        <f t="shared" si="129"/>
        <v>NO BID</v>
      </c>
      <c r="EI111" s="171"/>
      <c r="EJ111" s="89"/>
      <c r="EK111" s="90" t="str">
        <f t="shared" si="130"/>
        <v/>
      </c>
      <c r="EL111" s="172"/>
      <c r="EM111" s="154" t="str">
        <f t="shared" si="131"/>
        <v>NO BID</v>
      </c>
      <c r="EN111" s="171"/>
      <c r="EO111" s="89"/>
      <c r="EP111" s="90" t="str">
        <f t="shared" si="132"/>
        <v/>
      </c>
      <c r="EQ111" s="172"/>
      <c r="ER111" s="154" t="str">
        <f t="shared" si="133"/>
        <v>NO BID</v>
      </c>
      <c r="ES111" s="171"/>
      <c r="ET111" s="89"/>
      <c r="EU111" s="90" t="str">
        <f t="shared" si="134"/>
        <v/>
      </c>
      <c r="EV111" s="172"/>
      <c r="EW111" s="154" t="str">
        <f t="shared" si="135"/>
        <v>NO BID</v>
      </c>
      <c r="EX111" s="171"/>
      <c r="EY111" s="89"/>
      <c r="EZ111" s="90" t="str">
        <f t="shared" si="136"/>
        <v/>
      </c>
      <c r="FA111" s="172"/>
      <c r="FB111" s="154" t="str">
        <f t="shared" si="137"/>
        <v>NO BID</v>
      </c>
      <c r="FC111" s="171"/>
      <c r="FD111" s="89"/>
      <c r="FE111" s="90" t="str">
        <f t="shared" si="138"/>
        <v/>
      </c>
      <c r="FF111" s="172"/>
      <c r="FG111" s="154" t="str">
        <f t="shared" si="139"/>
        <v>NO BID</v>
      </c>
      <c r="FH111" s="171"/>
      <c r="FI111" s="89"/>
      <c r="FJ111" s="90" t="str">
        <f t="shared" si="140"/>
        <v/>
      </c>
      <c r="FK111" s="172"/>
      <c r="FL111" s="154" t="str">
        <f t="shared" si="141"/>
        <v>NO BID</v>
      </c>
      <c r="FM111" s="171"/>
      <c r="FN111" s="89"/>
      <c r="FO111" s="90" t="str">
        <f t="shared" si="142"/>
        <v/>
      </c>
      <c r="FP111" s="172"/>
      <c r="FQ111" s="154" t="str">
        <f t="shared" si="143"/>
        <v>NO BID</v>
      </c>
      <c r="FR111" s="167"/>
      <c r="FS111" s="91">
        <v>15.99</v>
      </c>
      <c r="FT111" s="92">
        <f t="shared" si="144"/>
        <v>79.95</v>
      </c>
      <c r="FU111" s="175">
        <f t="shared" si="145"/>
        <v>0</v>
      </c>
      <c r="FV111" s="93" t="str">
        <f t="shared" si="146"/>
        <v/>
      </c>
      <c r="FW111" s="94">
        <f t="shared" si="147"/>
        <v>79.95</v>
      </c>
      <c r="FX111" s="95">
        <f t="shared" si="148"/>
        <v>0</v>
      </c>
      <c r="FY111" s="129" t="str">
        <f t="shared" si="149"/>
        <v>NOT AWARDED</v>
      </c>
      <c r="FZ111" s="130">
        <f t="shared" si="150"/>
        <v>0</v>
      </c>
      <c r="GA111" s="129" t="str">
        <f t="shared" si="151"/>
        <v>VENDOR 09</v>
      </c>
      <c r="GB111" s="176"/>
      <c r="GC111" s="177"/>
      <c r="GD111" s="96"/>
      <c r="GE111" s="97"/>
    </row>
    <row r="112" spans="1:187" ht="30" customHeight="1" thickTop="1" thickBot="1" x14ac:dyDescent="0.4">
      <c r="A112" s="162">
        <v>108</v>
      </c>
      <c r="B112" s="200">
        <v>5</v>
      </c>
      <c r="C112" s="201">
        <v>9781665906975</v>
      </c>
      <c r="D112" s="202" t="s">
        <v>229</v>
      </c>
      <c r="E112" s="202" t="s">
        <v>934</v>
      </c>
      <c r="F112" s="202" t="s">
        <v>1479</v>
      </c>
      <c r="G112" s="203" t="s">
        <v>1414</v>
      </c>
      <c r="H112" s="203" t="s">
        <v>1425</v>
      </c>
      <c r="I112" s="146"/>
      <c r="J112" s="230">
        <f t="shared" si="152"/>
        <v>5</v>
      </c>
      <c r="K112" s="231"/>
      <c r="L112" s="99" t="str">
        <f t="shared" si="78"/>
        <v/>
      </c>
      <c r="M112" s="242"/>
      <c r="N112" s="204"/>
      <c r="O112" s="205" t="str">
        <f t="shared" si="79"/>
        <v>VENDOR 09</v>
      </c>
      <c r="P112" s="149">
        <v>241363</v>
      </c>
      <c r="Q112" s="149">
        <f t="shared" si="80"/>
        <v>0</v>
      </c>
      <c r="R112" s="206" t="str">
        <f t="shared" si="81"/>
        <v xml:space="preserve">, </v>
      </c>
      <c r="S112" s="206" t="str">
        <f t="shared" si="82"/>
        <v>NO BID</v>
      </c>
      <c r="T112" s="122">
        <f t="shared" si="83"/>
        <v>0</v>
      </c>
      <c r="U112" s="124" t="str">
        <f t="shared" si="84"/>
        <v>NOT AWARDED</v>
      </c>
      <c r="V112" s="207"/>
      <c r="W112" s="208"/>
      <c r="X112" s="126"/>
      <c r="Y112" s="127"/>
      <c r="Z112" s="209" t="str">
        <f t="shared" si="85"/>
        <v/>
      </c>
      <c r="AA112" s="153" t="str">
        <f t="shared" si="86"/>
        <v>NO BID</v>
      </c>
      <c r="AB112" s="208"/>
      <c r="AC112" s="126"/>
      <c r="AD112" s="127"/>
      <c r="AE112" s="209" t="str">
        <f t="shared" si="87"/>
        <v/>
      </c>
      <c r="AF112" s="154" t="str">
        <f t="shared" si="88"/>
        <v>NO BID</v>
      </c>
      <c r="AG112" s="208"/>
      <c r="AH112" s="126"/>
      <c r="AI112" s="127"/>
      <c r="AJ112" s="209" t="str">
        <f t="shared" si="89"/>
        <v/>
      </c>
      <c r="AK112" s="154" t="str">
        <f t="shared" si="90"/>
        <v>NO BID</v>
      </c>
      <c r="AL112" s="208"/>
      <c r="AM112" s="126"/>
      <c r="AN112" s="127"/>
      <c r="AO112" s="209" t="str">
        <f t="shared" si="91"/>
        <v/>
      </c>
      <c r="AP112" s="154" t="str">
        <f t="shared" si="92"/>
        <v>NO BID</v>
      </c>
      <c r="AQ112" s="208"/>
      <c r="AR112" s="126"/>
      <c r="AS112" s="127"/>
      <c r="AT112" s="209" t="str">
        <f t="shared" si="93"/>
        <v/>
      </c>
      <c r="AU112" s="154" t="str">
        <f t="shared" si="94"/>
        <v>NO BID</v>
      </c>
      <c r="AV112" s="208"/>
      <c r="AW112" s="126"/>
      <c r="AX112" s="127"/>
      <c r="AY112" s="209" t="str">
        <f t="shared" si="95"/>
        <v/>
      </c>
      <c r="AZ112" s="154" t="str">
        <f t="shared" si="96"/>
        <v>NO BID</v>
      </c>
      <c r="BA112" s="208"/>
      <c r="BB112" s="126"/>
      <c r="BC112" s="127"/>
      <c r="BD112" s="209" t="str">
        <f t="shared" si="97"/>
        <v/>
      </c>
      <c r="BE112" s="210" t="str">
        <f t="shared" si="153"/>
        <v>NO BID</v>
      </c>
      <c r="BF112" s="208"/>
      <c r="BG112" s="126"/>
      <c r="BH112" s="127"/>
      <c r="BI112" s="209" t="str">
        <f t="shared" si="98"/>
        <v/>
      </c>
      <c r="BJ112" s="210" t="str">
        <f t="shared" si="99"/>
        <v>NO BID</v>
      </c>
      <c r="BK112" s="208"/>
      <c r="BL112" s="126"/>
      <c r="BM112" s="127"/>
      <c r="BN112" s="209" t="str">
        <f t="shared" si="100"/>
        <v/>
      </c>
      <c r="BO112" s="154" t="str">
        <f t="shared" si="101"/>
        <v>NO BID</v>
      </c>
      <c r="BP112" s="211"/>
      <c r="BQ112" s="208"/>
      <c r="BR112" s="126"/>
      <c r="BS112" s="127" t="str">
        <f t="shared" si="102"/>
        <v/>
      </c>
      <c r="BT112" s="209"/>
      <c r="BU112" s="210" t="str">
        <f t="shared" si="103"/>
        <v>NO BID</v>
      </c>
      <c r="BV112" s="208"/>
      <c r="BW112" s="126"/>
      <c r="BX112" s="127" t="str">
        <f t="shared" si="104"/>
        <v/>
      </c>
      <c r="BY112" s="209"/>
      <c r="BZ112" s="210" t="str">
        <f t="shared" si="105"/>
        <v>NO BID</v>
      </c>
      <c r="CA112" s="208"/>
      <c r="CB112" s="126"/>
      <c r="CC112" s="127" t="str">
        <f t="shared" si="106"/>
        <v/>
      </c>
      <c r="CD112" s="209"/>
      <c r="CE112" s="210" t="str">
        <f t="shared" si="107"/>
        <v>NO BID</v>
      </c>
      <c r="CF112" s="208"/>
      <c r="CG112" s="126"/>
      <c r="CH112" s="127" t="str">
        <f t="shared" si="108"/>
        <v/>
      </c>
      <c r="CI112" s="209"/>
      <c r="CJ112" s="210" t="str">
        <f t="shared" si="109"/>
        <v>NO BID</v>
      </c>
      <c r="CK112" s="208"/>
      <c r="CL112" s="126"/>
      <c r="CM112" s="127" t="str">
        <f t="shared" si="110"/>
        <v/>
      </c>
      <c r="CN112" s="209"/>
      <c r="CO112" s="210" t="str">
        <f t="shared" si="111"/>
        <v>NO BID</v>
      </c>
      <c r="CP112" s="208"/>
      <c r="CQ112" s="126"/>
      <c r="CR112" s="127" t="str">
        <f t="shared" si="112"/>
        <v/>
      </c>
      <c r="CS112" s="209"/>
      <c r="CT112" s="210" t="str">
        <f t="shared" si="113"/>
        <v>NO BID</v>
      </c>
      <c r="CU112" s="208"/>
      <c r="CV112" s="126"/>
      <c r="CW112" s="127" t="str">
        <f t="shared" si="114"/>
        <v/>
      </c>
      <c r="CX112" s="209"/>
      <c r="CY112" s="210" t="str">
        <f t="shared" si="115"/>
        <v>NO BID</v>
      </c>
      <c r="CZ112" s="208"/>
      <c r="DA112" s="126"/>
      <c r="DB112" s="127" t="str">
        <f t="shared" si="116"/>
        <v/>
      </c>
      <c r="DC112" s="209"/>
      <c r="DD112" s="210" t="str">
        <f t="shared" si="117"/>
        <v>NO BID</v>
      </c>
      <c r="DE112" s="208"/>
      <c r="DF112" s="126"/>
      <c r="DG112" s="127" t="str">
        <f t="shared" si="118"/>
        <v/>
      </c>
      <c r="DH112" s="209"/>
      <c r="DI112" s="210" t="str">
        <f t="shared" si="119"/>
        <v>NO BID</v>
      </c>
      <c r="DJ112" s="208"/>
      <c r="DK112" s="126"/>
      <c r="DL112" s="127" t="str">
        <f t="shared" si="120"/>
        <v/>
      </c>
      <c r="DM112" s="209"/>
      <c r="DN112" s="210" t="str">
        <f t="shared" si="121"/>
        <v>NO BID</v>
      </c>
      <c r="DO112" s="208"/>
      <c r="DP112" s="126"/>
      <c r="DQ112" s="127" t="str">
        <f t="shared" si="122"/>
        <v/>
      </c>
      <c r="DR112" s="209"/>
      <c r="DS112" s="210" t="str">
        <f t="shared" si="123"/>
        <v>NO BID</v>
      </c>
      <c r="DT112" s="208"/>
      <c r="DU112" s="126"/>
      <c r="DV112" s="127" t="str">
        <f t="shared" si="124"/>
        <v/>
      </c>
      <c r="DW112" s="209"/>
      <c r="DX112" s="210" t="str">
        <f t="shared" si="125"/>
        <v>NO BID</v>
      </c>
      <c r="DY112" s="208"/>
      <c r="DZ112" s="126"/>
      <c r="EA112" s="127" t="str">
        <f t="shared" si="126"/>
        <v/>
      </c>
      <c r="EB112" s="209"/>
      <c r="EC112" s="210" t="str">
        <f t="shared" si="127"/>
        <v>NO BID</v>
      </c>
      <c r="ED112" s="208"/>
      <c r="EE112" s="126"/>
      <c r="EF112" s="127" t="str">
        <f t="shared" si="128"/>
        <v/>
      </c>
      <c r="EG112" s="209"/>
      <c r="EH112" s="210" t="str">
        <f t="shared" si="129"/>
        <v>NO BID</v>
      </c>
      <c r="EI112" s="208"/>
      <c r="EJ112" s="126"/>
      <c r="EK112" s="127" t="str">
        <f t="shared" si="130"/>
        <v/>
      </c>
      <c r="EL112" s="209"/>
      <c r="EM112" s="210" t="str">
        <f t="shared" si="131"/>
        <v>NO BID</v>
      </c>
      <c r="EN112" s="208"/>
      <c r="EO112" s="126"/>
      <c r="EP112" s="127" t="str">
        <f t="shared" si="132"/>
        <v/>
      </c>
      <c r="EQ112" s="209"/>
      <c r="ER112" s="210" t="str">
        <f t="shared" si="133"/>
        <v>NO BID</v>
      </c>
      <c r="ES112" s="208"/>
      <c r="ET112" s="126"/>
      <c r="EU112" s="127" t="str">
        <f t="shared" si="134"/>
        <v/>
      </c>
      <c r="EV112" s="209"/>
      <c r="EW112" s="210" t="str">
        <f t="shared" si="135"/>
        <v>NO BID</v>
      </c>
      <c r="EX112" s="208"/>
      <c r="EY112" s="126"/>
      <c r="EZ112" s="127" t="str">
        <f t="shared" si="136"/>
        <v/>
      </c>
      <c r="FA112" s="209"/>
      <c r="FB112" s="210" t="str">
        <f t="shared" si="137"/>
        <v>NO BID</v>
      </c>
      <c r="FC112" s="208"/>
      <c r="FD112" s="126"/>
      <c r="FE112" s="127" t="str">
        <f t="shared" si="138"/>
        <v/>
      </c>
      <c r="FF112" s="209"/>
      <c r="FG112" s="210" t="str">
        <f t="shared" si="139"/>
        <v>NO BID</v>
      </c>
      <c r="FH112" s="208"/>
      <c r="FI112" s="126"/>
      <c r="FJ112" s="127" t="str">
        <f t="shared" si="140"/>
        <v/>
      </c>
      <c r="FK112" s="209"/>
      <c r="FL112" s="210" t="str">
        <f t="shared" si="141"/>
        <v>NO BID</v>
      </c>
      <c r="FM112" s="208"/>
      <c r="FN112" s="126"/>
      <c r="FO112" s="127" t="str">
        <f t="shared" si="142"/>
        <v/>
      </c>
      <c r="FP112" s="209"/>
      <c r="FQ112" s="210" t="str">
        <f t="shared" si="143"/>
        <v>NO BID</v>
      </c>
      <c r="FR112" s="212"/>
      <c r="FS112" s="104">
        <v>13.99</v>
      </c>
      <c r="FT112" s="105">
        <f t="shared" si="144"/>
        <v>69.95</v>
      </c>
      <c r="FU112" s="157">
        <f t="shared" si="145"/>
        <v>0</v>
      </c>
      <c r="FV112" s="106" t="str">
        <f t="shared" si="146"/>
        <v/>
      </c>
      <c r="FW112" s="107">
        <f t="shared" si="147"/>
        <v>69.95</v>
      </c>
      <c r="FX112" s="108">
        <f t="shared" si="148"/>
        <v>0</v>
      </c>
      <c r="FY112" s="158" t="str">
        <f t="shared" si="149"/>
        <v>NOT AWARDED</v>
      </c>
      <c r="FZ112" s="159">
        <f t="shared" si="150"/>
        <v>0</v>
      </c>
      <c r="GA112" s="158" t="str">
        <f t="shared" si="151"/>
        <v>VENDOR 09</v>
      </c>
      <c r="GB112" s="160"/>
      <c r="GC112" s="161"/>
      <c r="GD112" s="109"/>
      <c r="GE112" s="110"/>
    </row>
    <row r="113" spans="1:187" ht="30" customHeight="1" thickTop="1" thickBot="1" x14ac:dyDescent="0.4">
      <c r="A113" s="162">
        <v>109</v>
      </c>
      <c r="B113" s="213">
        <v>5</v>
      </c>
      <c r="C113" s="181">
        <v>9780063225671</v>
      </c>
      <c r="D113" s="182" t="s">
        <v>779</v>
      </c>
      <c r="E113" s="182" t="s">
        <v>1407</v>
      </c>
      <c r="F113" s="182" t="s">
        <v>1479</v>
      </c>
      <c r="G113" s="183" t="s">
        <v>1414</v>
      </c>
      <c r="H113" s="183" t="s">
        <v>1416</v>
      </c>
      <c r="I113" s="167"/>
      <c r="J113" s="230">
        <f t="shared" si="152"/>
        <v>5</v>
      </c>
      <c r="K113" s="231"/>
      <c r="L113" s="99" t="str">
        <f t="shared" si="78"/>
        <v/>
      </c>
      <c r="M113" s="242"/>
      <c r="N113" s="168"/>
      <c r="O113" s="184" t="str">
        <f t="shared" si="79"/>
        <v>VENDOR 09</v>
      </c>
      <c r="P113" s="149">
        <v>241365</v>
      </c>
      <c r="Q113" s="149">
        <f t="shared" si="80"/>
        <v>0</v>
      </c>
      <c r="R113" s="185" t="str">
        <f t="shared" si="81"/>
        <v xml:space="preserve">, </v>
      </c>
      <c r="S113" s="185" t="str">
        <f t="shared" si="82"/>
        <v>NO BID</v>
      </c>
      <c r="T113" s="111">
        <f t="shared" si="83"/>
        <v>0</v>
      </c>
      <c r="U113" s="112" t="str">
        <f t="shared" si="84"/>
        <v>NOT AWARDED</v>
      </c>
      <c r="V113" s="167"/>
      <c r="W113" s="187"/>
      <c r="X113" s="113"/>
      <c r="Y113" s="114"/>
      <c r="Z113" s="188" t="str">
        <f t="shared" si="85"/>
        <v/>
      </c>
      <c r="AA113" s="154" t="str">
        <f t="shared" si="86"/>
        <v>NO BID</v>
      </c>
      <c r="AB113" s="187"/>
      <c r="AC113" s="113"/>
      <c r="AD113" s="114"/>
      <c r="AE113" s="188" t="str">
        <f t="shared" si="87"/>
        <v/>
      </c>
      <c r="AF113" s="154" t="str">
        <f t="shared" si="88"/>
        <v>NO BID</v>
      </c>
      <c r="AG113" s="187"/>
      <c r="AH113" s="113"/>
      <c r="AI113" s="114"/>
      <c r="AJ113" s="188" t="str">
        <f t="shared" si="89"/>
        <v/>
      </c>
      <c r="AK113" s="154" t="str">
        <f t="shared" si="90"/>
        <v>NO BID</v>
      </c>
      <c r="AL113" s="187"/>
      <c r="AM113" s="113"/>
      <c r="AN113" s="114"/>
      <c r="AO113" s="188" t="str">
        <f t="shared" si="91"/>
        <v/>
      </c>
      <c r="AP113" s="154" t="str">
        <f t="shared" si="92"/>
        <v>NO BID</v>
      </c>
      <c r="AQ113" s="187"/>
      <c r="AR113" s="113"/>
      <c r="AS113" s="114"/>
      <c r="AT113" s="188" t="str">
        <f t="shared" si="93"/>
        <v/>
      </c>
      <c r="AU113" s="154" t="str">
        <f t="shared" si="94"/>
        <v>NO BID</v>
      </c>
      <c r="AV113" s="187"/>
      <c r="AW113" s="113"/>
      <c r="AX113" s="114"/>
      <c r="AY113" s="188" t="str">
        <f t="shared" si="95"/>
        <v/>
      </c>
      <c r="AZ113" s="154" t="str">
        <f t="shared" si="96"/>
        <v>NO BID</v>
      </c>
      <c r="BA113" s="187"/>
      <c r="BB113" s="113"/>
      <c r="BC113" s="114"/>
      <c r="BD113" s="188" t="str">
        <f t="shared" si="97"/>
        <v/>
      </c>
      <c r="BE113" s="189" t="s">
        <v>78</v>
      </c>
      <c r="BF113" s="187"/>
      <c r="BG113" s="113"/>
      <c r="BH113" s="114"/>
      <c r="BI113" s="188" t="str">
        <f t="shared" si="98"/>
        <v/>
      </c>
      <c r="BJ113" s="189" t="str">
        <f t="shared" si="99"/>
        <v>NO BID</v>
      </c>
      <c r="BK113" s="187"/>
      <c r="BL113" s="113"/>
      <c r="BM113" s="114"/>
      <c r="BN113" s="188" t="str">
        <f t="shared" si="100"/>
        <v/>
      </c>
      <c r="BO113" s="154" t="str">
        <f t="shared" si="101"/>
        <v>NO BID</v>
      </c>
      <c r="BP113" s="190"/>
      <c r="BQ113" s="187"/>
      <c r="BR113" s="113"/>
      <c r="BS113" s="114" t="str">
        <f t="shared" si="102"/>
        <v/>
      </c>
      <c r="BT113" s="188"/>
      <c r="BU113" s="189" t="str">
        <f t="shared" si="103"/>
        <v>NO BID</v>
      </c>
      <c r="BV113" s="187"/>
      <c r="BW113" s="113"/>
      <c r="BX113" s="114" t="str">
        <f t="shared" si="104"/>
        <v/>
      </c>
      <c r="BY113" s="188"/>
      <c r="BZ113" s="189" t="str">
        <f t="shared" si="105"/>
        <v>NO BID</v>
      </c>
      <c r="CA113" s="187"/>
      <c r="CB113" s="113"/>
      <c r="CC113" s="114" t="str">
        <f t="shared" si="106"/>
        <v/>
      </c>
      <c r="CD113" s="188"/>
      <c r="CE113" s="189" t="str">
        <f t="shared" si="107"/>
        <v>NO BID</v>
      </c>
      <c r="CF113" s="187"/>
      <c r="CG113" s="113"/>
      <c r="CH113" s="114" t="str">
        <f t="shared" si="108"/>
        <v/>
      </c>
      <c r="CI113" s="188"/>
      <c r="CJ113" s="189" t="str">
        <f t="shared" si="109"/>
        <v>NO BID</v>
      </c>
      <c r="CK113" s="187"/>
      <c r="CL113" s="113"/>
      <c r="CM113" s="114" t="str">
        <f t="shared" si="110"/>
        <v/>
      </c>
      <c r="CN113" s="188"/>
      <c r="CO113" s="189" t="str">
        <f t="shared" si="111"/>
        <v>NO BID</v>
      </c>
      <c r="CP113" s="187"/>
      <c r="CQ113" s="113"/>
      <c r="CR113" s="114" t="str">
        <f t="shared" si="112"/>
        <v/>
      </c>
      <c r="CS113" s="188"/>
      <c r="CT113" s="189" t="str">
        <f t="shared" si="113"/>
        <v>NO BID</v>
      </c>
      <c r="CU113" s="187"/>
      <c r="CV113" s="113"/>
      <c r="CW113" s="114" t="str">
        <f t="shared" si="114"/>
        <v/>
      </c>
      <c r="CX113" s="188"/>
      <c r="CY113" s="189" t="str">
        <f t="shared" si="115"/>
        <v>NO BID</v>
      </c>
      <c r="CZ113" s="187"/>
      <c r="DA113" s="113"/>
      <c r="DB113" s="114" t="str">
        <f t="shared" si="116"/>
        <v/>
      </c>
      <c r="DC113" s="188"/>
      <c r="DD113" s="189" t="str">
        <f t="shared" si="117"/>
        <v>NO BID</v>
      </c>
      <c r="DE113" s="187"/>
      <c r="DF113" s="113"/>
      <c r="DG113" s="114" t="str">
        <f t="shared" si="118"/>
        <v/>
      </c>
      <c r="DH113" s="188"/>
      <c r="DI113" s="189" t="str">
        <f t="shared" si="119"/>
        <v>NO BID</v>
      </c>
      <c r="DJ113" s="187"/>
      <c r="DK113" s="113"/>
      <c r="DL113" s="114" t="str">
        <f t="shared" si="120"/>
        <v/>
      </c>
      <c r="DM113" s="188"/>
      <c r="DN113" s="189" t="str">
        <f t="shared" si="121"/>
        <v>NO BID</v>
      </c>
      <c r="DO113" s="187"/>
      <c r="DP113" s="113"/>
      <c r="DQ113" s="114" t="str">
        <f t="shared" si="122"/>
        <v/>
      </c>
      <c r="DR113" s="188"/>
      <c r="DS113" s="189" t="str">
        <f t="shared" si="123"/>
        <v>NO BID</v>
      </c>
      <c r="DT113" s="187"/>
      <c r="DU113" s="113"/>
      <c r="DV113" s="114" t="str">
        <f t="shared" si="124"/>
        <v/>
      </c>
      <c r="DW113" s="188"/>
      <c r="DX113" s="189" t="str">
        <f t="shared" si="125"/>
        <v>NO BID</v>
      </c>
      <c r="DY113" s="187"/>
      <c r="DZ113" s="113"/>
      <c r="EA113" s="114" t="str">
        <f t="shared" si="126"/>
        <v/>
      </c>
      <c r="EB113" s="188"/>
      <c r="EC113" s="189" t="str">
        <f t="shared" si="127"/>
        <v>NO BID</v>
      </c>
      <c r="ED113" s="187"/>
      <c r="EE113" s="113"/>
      <c r="EF113" s="114" t="str">
        <f t="shared" si="128"/>
        <v/>
      </c>
      <c r="EG113" s="188"/>
      <c r="EH113" s="189" t="str">
        <f t="shared" si="129"/>
        <v>NO BID</v>
      </c>
      <c r="EI113" s="187"/>
      <c r="EJ113" s="113"/>
      <c r="EK113" s="114" t="str">
        <f t="shared" si="130"/>
        <v/>
      </c>
      <c r="EL113" s="188"/>
      <c r="EM113" s="189" t="str">
        <f t="shared" si="131"/>
        <v>NO BID</v>
      </c>
      <c r="EN113" s="187"/>
      <c r="EO113" s="113"/>
      <c r="EP113" s="114" t="str">
        <f t="shared" si="132"/>
        <v/>
      </c>
      <c r="EQ113" s="188"/>
      <c r="ER113" s="189" t="str">
        <f t="shared" si="133"/>
        <v>NO BID</v>
      </c>
      <c r="ES113" s="187"/>
      <c r="ET113" s="113"/>
      <c r="EU113" s="114" t="str">
        <f t="shared" si="134"/>
        <v/>
      </c>
      <c r="EV113" s="188"/>
      <c r="EW113" s="189" t="str">
        <f t="shared" si="135"/>
        <v>NO BID</v>
      </c>
      <c r="EX113" s="187"/>
      <c r="EY113" s="113"/>
      <c r="EZ113" s="114" t="str">
        <f t="shared" si="136"/>
        <v/>
      </c>
      <c r="FA113" s="188"/>
      <c r="FB113" s="189" t="str">
        <f t="shared" si="137"/>
        <v>NO BID</v>
      </c>
      <c r="FC113" s="187"/>
      <c r="FD113" s="113"/>
      <c r="FE113" s="114" t="str">
        <f t="shared" si="138"/>
        <v/>
      </c>
      <c r="FF113" s="188"/>
      <c r="FG113" s="189" t="str">
        <f t="shared" si="139"/>
        <v>NO BID</v>
      </c>
      <c r="FH113" s="187"/>
      <c r="FI113" s="113"/>
      <c r="FJ113" s="114" t="str">
        <f t="shared" si="140"/>
        <v/>
      </c>
      <c r="FK113" s="188"/>
      <c r="FL113" s="189" t="str">
        <f t="shared" si="141"/>
        <v>NO BID</v>
      </c>
      <c r="FM113" s="187"/>
      <c r="FN113" s="113"/>
      <c r="FO113" s="114" t="str">
        <f t="shared" si="142"/>
        <v/>
      </c>
      <c r="FP113" s="188"/>
      <c r="FQ113" s="189" t="str">
        <f t="shared" si="143"/>
        <v>NO BID</v>
      </c>
      <c r="FR113" s="174"/>
      <c r="FS113" s="115">
        <v>18.78</v>
      </c>
      <c r="FT113" s="116">
        <f t="shared" si="144"/>
        <v>93.9</v>
      </c>
      <c r="FU113" s="175">
        <f t="shared" si="145"/>
        <v>0</v>
      </c>
      <c r="FV113" s="93" t="str">
        <f t="shared" si="146"/>
        <v/>
      </c>
      <c r="FW113" s="94">
        <f t="shared" si="147"/>
        <v>93.9</v>
      </c>
      <c r="FX113" s="95">
        <f t="shared" si="148"/>
        <v>0</v>
      </c>
      <c r="FY113" s="129" t="str">
        <f t="shared" si="149"/>
        <v>NOT AWARDED</v>
      </c>
      <c r="FZ113" s="130">
        <f t="shared" si="150"/>
        <v>0</v>
      </c>
      <c r="GA113" s="129" t="str">
        <f t="shared" si="151"/>
        <v>VENDOR 09</v>
      </c>
      <c r="GB113" s="176"/>
      <c r="GC113" s="177"/>
      <c r="GD113" s="96"/>
      <c r="GE113" s="97"/>
    </row>
    <row r="114" spans="1:187" ht="30" customHeight="1" thickTop="1" thickBot="1" x14ac:dyDescent="0.4">
      <c r="A114" s="162">
        <v>110</v>
      </c>
      <c r="B114" s="194">
        <v>5</v>
      </c>
      <c r="C114" s="164">
        <v>9780062976901</v>
      </c>
      <c r="D114" s="165" t="s">
        <v>716</v>
      </c>
      <c r="E114" s="165" t="s">
        <v>1354</v>
      </c>
      <c r="F114" s="165" t="s">
        <v>1479</v>
      </c>
      <c r="G114" s="166" t="s">
        <v>1414</v>
      </c>
      <c r="H114" s="166" t="s">
        <v>1466</v>
      </c>
      <c r="I114" s="167"/>
      <c r="J114" s="227">
        <f t="shared" si="152"/>
        <v>5</v>
      </c>
      <c r="K114" s="228"/>
      <c r="L114" s="99" t="str">
        <f t="shared" si="78"/>
        <v/>
      </c>
      <c r="M114" s="241"/>
      <c r="N114" s="168"/>
      <c r="O114" s="169" t="str">
        <f t="shared" si="79"/>
        <v>VENDOR 09</v>
      </c>
      <c r="P114" s="149">
        <v>241365</v>
      </c>
      <c r="Q114" s="149">
        <f t="shared" si="80"/>
        <v>0</v>
      </c>
      <c r="R114" s="170" t="str">
        <f t="shared" si="81"/>
        <v xml:space="preserve">, </v>
      </c>
      <c r="S114" s="170" t="str">
        <f t="shared" si="82"/>
        <v>NO BID</v>
      </c>
      <c r="T114" s="87">
        <f t="shared" si="83"/>
        <v>0</v>
      </c>
      <c r="U114" s="88" t="str">
        <f t="shared" si="84"/>
        <v>NOT AWARDED</v>
      </c>
      <c r="V114" s="167"/>
      <c r="W114" s="171"/>
      <c r="X114" s="89"/>
      <c r="Y114" s="90"/>
      <c r="Z114" s="172" t="str">
        <f t="shared" si="85"/>
        <v/>
      </c>
      <c r="AA114" s="154" t="str">
        <f t="shared" si="86"/>
        <v>NO BID</v>
      </c>
      <c r="AB114" s="171"/>
      <c r="AC114" s="89"/>
      <c r="AD114" s="90"/>
      <c r="AE114" s="172" t="str">
        <f t="shared" si="87"/>
        <v/>
      </c>
      <c r="AF114" s="154" t="str">
        <f t="shared" si="88"/>
        <v>NO BID</v>
      </c>
      <c r="AG114" s="171"/>
      <c r="AH114" s="89"/>
      <c r="AI114" s="90"/>
      <c r="AJ114" s="172" t="str">
        <f t="shared" si="89"/>
        <v/>
      </c>
      <c r="AK114" s="154" t="str">
        <f t="shared" si="90"/>
        <v>NO BID</v>
      </c>
      <c r="AL114" s="171"/>
      <c r="AM114" s="89"/>
      <c r="AN114" s="90"/>
      <c r="AO114" s="172" t="str">
        <f t="shared" si="91"/>
        <v/>
      </c>
      <c r="AP114" s="154" t="str">
        <f t="shared" si="92"/>
        <v>NO BID</v>
      </c>
      <c r="AQ114" s="171"/>
      <c r="AR114" s="89"/>
      <c r="AS114" s="90"/>
      <c r="AT114" s="172" t="str">
        <f t="shared" si="93"/>
        <v/>
      </c>
      <c r="AU114" s="154" t="str">
        <f t="shared" si="94"/>
        <v>NO BID</v>
      </c>
      <c r="AV114" s="171"/>
      <c r="AW114" s="89"/>
      <c r="AX114" s="90"/>
      <c r="AY114" s="172" t="str">
        <f t="shared" si="95"/>
        <v/>
      </c>
      <c r="AZ114" s="154" t="str">
        <f t="shared" si="96"/>
        <v>NO BID</v>
      </c>
      <c r="BA114" s="171"/>
      <c r="BB114" s="89"/>
      <c r="BC114" s="90"/>
      <c r="BD114" s="172" t="str">
        <f t="shared" si="97"/>
        <v/>
      </c>
      <c r="BE114" s="154" t="s">
        <v>80</v>
      </c>
      <c r="BF114" s="171"/>
      <c r="BG114" s="89"/>
      <c r="BH114" s="90"/>
      <c r="BI114" s="172" t="str">
        <f t="shared" si="98"/>
        <v/>
      </c>
      <c r="BJ114" s="154" t="str">
        <f t="shared" si="99"/>
        <v>NO BID</v>
      </c>
      <c r="BK114" s="171"/>
      <c r="BL114" s="89"/>
      <c r="BM114" s="90"/>
      <c r="BN114" s="172" t="str">
        <f t="shared" si="100"/>
        <v/>
      </c>
      <c r="BO114" s="154" t="str">
        <f t="shared" si="101"/>
        <v>NO BID</v>
      </c>
      <c r="BP114" s="178"/>
      <c r="BQ114" s="171"/>
      <c r="BR114" s="89"/>
      <c r="BS114" s="90" t="str">
        <f t="shared" si="102"/>
        <v/>
      </c>
      <c r="BT114" s="172"/>
      <c r="BU114" s="154" t="str">
        <f t="shared" si="103"/>
        <v>NO BID</v>
      </c>
      <c r="BV114" s="171"/>
      <c r="BW114" s="89"/>
      <c r="BX114" s="90" t="str">
        <f t="shared" si="104"/>
        <v/>
      </c>
      <c r="BY114" s="172"/>
      <c r="BZ114" s="154" t="str">
        <f t="shared" si="105"/>
        <v>NO BID</v>
      </c>
      <c r="CA114" s="171"/>
      <c r="CB114" s="89"/>
      <c r="CC114" s="90" t="str">
        <f t="shared" si="106"/>
        <v/>
      </c>
      <c r="CD114" s="172"/>
      <c r="CE114" s="154" t="str">
        <f t="shared" si="107"/>
        <v>NO BID</v>
      </c>
      <c r="CF114" s="171"/>
      <c r="CG114" s="89"/>
      <c r="CH114" s="90" t="str">
        <f t="shared" si="108"/>
        <v/>
      </c>
      <c r="CI114" s="172"/>
      <c r="CJ114" s="154" t="str">
        <f t="shared" si="109"/>
        <v>NO BID</v>
      </c>
      <c r="CK114" s="171"/>
      <c r="CL114" s="89"/>
      <c r="CM114" s="90" t="str">
        <f t="shared" si="110"/>
        <v/>
      </c>
      <c r="CN114" s="172"/>
      <c r="CO114" s="154" t="str">
        <f t="shared" si="111"/>
        <v>NO BID</v>
      </c>
      <c r="CP114" s="171"/>
      <c r="CQ114" s="89"/>
      <c r="CR114" s="90" t="str">
        <f t="shared" si="112"/>
        <v/>
      </c>
      <c r="CS114" s="172"/>
      <c r="CT114" s="154" t="str">
        <f t="shared" si="113"/>
        <v>NO BID</v>
      </c>
      <c r="CU114" s="171"/>
      <c r="CV114" s="89"/>
      <c r="CW114" s="90" t="str">
        <f t="shared" si="114"/>
        <v/>
      </c>
      <c r="CX114" s="172"/>
      <c r="CY114" s="154" t="str">
        <f t="shared" si="115"/>
        <v>NO BID</v>
      </c>
      <c r="CZ114" s="171"/>
      <c r="DA114" s="89"/>
      <c r="DB114" s="90" t="str">
        <f t="shared" si="116"/>
        <v/>
      </c>
      <c r="DC114" s="172"/>
      <c r="DD114" s="154" t="str">
        <f t="shared" si="117"/>
        <v>NO BID</v>
      </c>
      <c r="DE114" s="171"/>
      <c r="DF114" s="89"/>
      <c r="DG114" s="90" t="str">
        <f t="shared" si="118"/>
        <v/>
      </c>
      <c r="DH114" s="172"/>
      <c r="DI114" s="154" t="str">
        <f t="shared" si="119"/>
        <v>NO BID</v>
      </c>
      <c r="DJ114" s="171"/>
      <c r="DK114" s="89"/>
      <c r="DL114" s="90" t="str">
        <f t="shared" si="120"/>
        <v/>
      </c>
      <c r="DM114" s="172"/>
      <c r="DN114" s="154" t="str">
        <f t="shared" si="121"/>
        <v>NO BID</v>
      </c>
      <c r="DO114" s="171"/>
      <c r="DP114" s="89"/>
      <c r="DQ114" s="90" t="str">
        <f t="shared" si="122"/>
        <v/>
      </c>
      <c r="DR114" s="172"/>
      <c r="DS114" s="154" t="str">
        <f t="shared" si="123"/>
        <v>NO BID</v>
      </c>
      <c r="DT114" s="171"/>
      <c r="DU114" s="89"/>
      <c r="DV114" s="90" t="str">
        <f t="shared" si="124"/>
        <v/>
      </c>
      <c r="DW114" s="172"/>
      <c r="DX114" s="154" t="str">
        <f t="shared" si="125"/>
        <v>NO BID</v>
      </c>
      <c r="DY114" s="171"/>
      <c r="DZ114" s="89"/>
      <c r="EA114" s="90" t="str">
        <f t="shared" si="126"/>
        <v/>
      </c>
      <c r="EB114" s="172"/>
      <c r="EC114" s="154" t="str">
        <f t="shared" si="127"/>
        <v>NO BID</v>
      </c>
      <c r="ED114" s="171"/>
      <c r="EE114" s="89"/>
      <c r="EF114" s="90" t="str">
        <f t="shared" si="128"/>
        <v/>
      </c>
      <c r="EG114" s="172"/>
      <c r="EH114" s="154" t="str">
        <f t="shared" si="129"/>
        <v>NO BID</v>
      </c>
      <c r="EI114" s="171"/>
      <c r="EJ114" s="89"/>
      <c r="EK114" s="90" t="str">
        <f t="shared" si="130"/>
        <v/>
      </c>
      <c r="EL114" s="172"/>
      <c r="EM114" s="154" t="str">
        <f t="shared" si="131"/>
        <v>NO BID</v>
      </c>
      <c r="EN114" s="171"/>
      <c r="EO114" s="89"/>
      <c r="EP114" s="90" t="str">
        <f t="shared" si="132"/>
        <v/>
      </c>
      <c r="EQ114" s="172"/>
      <c r="ER114" s="154" t="str">
        <f t="shared" si="133"/>
        <v>NO BID</v>
      </c>
      <c r="ES114" s="171"/>
      <c r="ET114" s="89"/>
      <c r="EU114" s="90" t="str">
        <f t="shared" si="134"/>
        <v/>
      </c>
      <c r="EV114" s="172"/>
      <c r="EW114" s="154" t="str">
        <f t="shared" si="135"/>
        <v>NO BID</v>
      </c>
      <c r="EX114" s="171"/>
      <c r="EY114" s="89"/>
      <c r="EZ114" s="90" t="str">
        <f t="shared" si="136"/>
        <v/>
      </c>
      <c r="FA114" s="172"/>
      <c r="FB114" s="154" t="str">
        <f t="shared" si="137"/>
        <v>NO BID</v>
      </c>
      <c r="FC114" s="171"/>
      <c r="FD114" s="89"/>
      <c r="FE114" s="90" t="str">
        <f t="shared" si="138"/>
        <v/>
      </c>
      <c r="FF114" s="172"/>
      <c r="FG114" s="154" t="str">
        <f t="shared" si="139"/>
        <v>NO BID</v>
      </c>
      <c r="FH114" s="171"/>
      <c r="FI114" s="89"/>
      <c r="FJ114" s="90" t="str">
        <f t="shared" si="140"/>
        <v/>
      </c>
      <c r="FK114" s="172"/>
      <c r="FL114" s="154" t="str">
        <f t="shared" si="141"/>
        <v>NO BID</v>
      </c>
      <c r="FM114" s="171"/>
      <c r="FN114" s="89"/>
      <c r="FO114" s="90" t="str">
        <f t="shared" si="142"/>
        <v/>
      </c>
      <c r="FP114" s="172"/>
      <c r="FQ114" s="154" t="str">
        <f t="shared" si="143"/>
        <v>NO BID</v>
      </c>
      <c r="FR114" s="174"/>
      <c r="FS114" s="91">
        <v>10.19</v>
      </c>
      <c r="FT114" s="92">
        <f t="shared" si="144"/>
        <v>50.949999999999996</v>
      </c>
      <c r="FU114" s="175">
        <f t="shared" si="145"/>
        <v>0</v>
      </c>
      <c r="FV114" s="93" t="str">
        <f t="shared" si="146"/>
        <v/>
      </c>
      <c r="FW114" s="94">
        <f t="shared" si="147"/>
        <v>50.949999999999996</v>
      </c>
      <c r="FX114" s="95">
        <f t="shared" si="148"/>
        <v>0</v>
      </c>
      <c r="FY114" s="129" t="str">
        <f t="shared" si="149"/>
        <v>NOT AWARDED</v>
      </c>
      <c r="FZ114" s="130">
        <f t="shared" si="150"/>
        <v>0</v>
      </c>
      <c r="GA114" s="129" t="str">
        <f t="shared" si="151"/>
        <v>VENDOR 09</v>
      </c>
      <c r="GB114" s="176"/>
      <c r="GC114" s="177"/>
      <c r="GD114" s="96"/>
      <c r="GE114" s="97"/>
    </row>
    <row r="115" spans="1:187" ht="30" customHeight="1" thickTop="1" thickBot="1" x14ac:dyDescent="0.4">
      <c r="A115" s="141">
        <v>111</v>
      </c>
      <c r="B115" s="197">
        <v>3</v>
      </c>
      <c r="C115" s="164">
        <v>9780823447176</v>
      </c>
      <c r="D115" s="165" t="s">
        <v>748</v>
      </c>
      <c r="E115" s="165" t="s">
        <v>1381</v>
      </c>
      <c r="F115" s="165" t="s">
        <v>1479</v>
      </c>
      <c r="G115" s="166" t="s">
        <v>1414</v>
      </c>
      <c r="H115" s="166" t="s">
        <v>1472</v>
      </c>
      <c r="I115" s="167"/>
      <c r="J115" s="227">
        <f t="shared" si="152"/>
        <v>3</v>
      </c>
      <c r="K115" s="228"/>
      <c r="L115" s="99" t="str">
        <f t="shared" si="78"/>
        <v/>
      </c>
      <c r="M115" s="241"/>
      <c r="N115" s="168"/>
      <c r="O115" s="169" t="str">
        <f t="shared" si="79"/>
        <v>VENDOR 09</v>
      </c>
      <c r="P115" s="149">
        <v>241363</v>
      </c>
      <c r="Q115" s="149">
        <f t="shared" si="80"/>
        <v>0</v>
      </c>
      <c r="R115" s="170" t="str">
        <f t="shared" si="81"/>
        <v xml:space="preserve">, </v>
      </c>
      <c r="S115" s="170" t="str">
        <f t="shared" si="82"/>
        <v>NO BID</v>
      </c>
      <c r="T115" s="87">
        <f t="shared" si="83"/>
        <v>0</v>
      </c>
      <c r="U115" s="88" t="str">
        <f t="shared" si="84"/>
        <v>NOT AWARDED</v>
      </c>
      <c r="V115" s="167"/>
      <c r="W115" s="171"/>
      <c r="X115" s="89"/>
      <c r="Y115" s="90"/>
      <c r="Z115" s="172" t="str">
        <f t="shared" si="85"/>
        <v/>
      </c>
      <c r="AA115" s="154" t="str">
        <f t="shared" si="86"/>
        <v>NO BID</v>
      </c>
      <c r="AB115" s="171"/>
      <c r="AC115" s="89"/>
      <c r="AD115" s="90"/>
      <c r="AE115" s="172" t="str">
        <f t="shared" si="87"/>
        <v/>
      </c>
      <c r="AF115" s="154" t="str">
        <f t="shared" si="88"/>
        <v>NO BID</v>
      </c>
      <c r="AG115" s="171"/>
      <c r="AH115" s="89"/>
      <c r="AI115" s="90"/>
      <c r="AJ115" s="172" t="str">
        <f t="shared" si="89"/>
        <v/>
      </c>
      <c r="AK115" s="154" t="str">
        <f t="shared" si="90"/>
        <v>NO BID</v>
      </c>
      <c r="AL115" s="171"/>
      <c r="AM115" s="89"/>
      <c r="AN115" s="90"/>
      <c r="AO115" s="172" t="str">
        <f t="shared" si="91"/>
        <v/>
      </c>
      <c r="AP115" s="154" t="str">
        <f t="shared" si="92"/>
        <v>NO BID</v>
      </c>
      <c r="AQ115" s="171"/>
      <c r="AR115" s="89"/>
      <c r="AS115" s="90"/>
      <c r="AT115" s="172" t="str">
        <f t="shared" si="93"/>
        <v/>
      </c>
      <c r="AU115" s="154" t="str">
        <f t="shared" si="94"/>
        <v>NO BID</v>
      </c>
      <c r="AV115" s="171"/>
      <c r="AW115" s="89"/>
      <c r="AX115" s="90"/>
      <c r="AY115" s="172" t="str">
        <f t="shared" si="95"/>
        <v/>
      </c>
      <c r="AZ115" s="154" t="str">
        <f t="shared" si="96"/>
        <v>NO BID</v>
      </c>
      <c r="BA115" s="171"/>
      <c r="BB115" s="89"/>
      <c r="BC115" s="90"/>
      <c r="BD115" s="172" t="str">
        <f t="shared" si="97"/>
        <v/>
      </c>
      <c r="BE115" s="154" t="str">
        <f t="shared" ref="BE115:BE120" si="154">IF($B115=0,"",IF(ISNUMBER(BB115),"","NO BID"))</f>
        <v>NO BID</v>
      </c>
      <c r="BF115" s="171"/>
      <c r="BG115" s="89"/>
      <c r="BH115" s="90"/>
      <c r="BI115" s="172" t="str">
        <f t="shared" si="98"/>
        <v/>
      </c>
      <c r="BJ115" s="154" t="str">
        <f t="shared" si="99"/>
        <v>NO BID</v>
      </c>
      <c r="BK115" s="171"/>
      <c r="BL115" s="89"/>
      <c r="BM115" s="90"/>
      <c r="BN115" s="172" t="str">
        <f t="shared" si="100"/>
        <v/>
      </c>
      <c r="BO115" s="154" t="str">
        <f t="shared" si="101"/>
        <v>NO BID</v>
      </c>
      <c r="BP115" s="178"/>
      <c r="BQ115" s="171"/>
      <c r="BR115" s="89"/>
      <c r="BS115" s="90" t="str">
        <f t="shared" si="102"/>
        <v/>
      </c>
      <c r="BT115" s="172"/>
      <c r="BU115" s="154" t="str">
        <f t="shared" si="103"/>
        <v>NO BID</v>
      </c>
      <c r="BV115" s="171"/>
      <c r="BW115" s="89"/>
      <c r="BX115" s="90" t="str">
        <f t="shared" si="104"/>
        <v/>
      </c>
      <c r="BY115" s="172"/>
      <c r="BZ115" s="154" t="str">
        <f t="shared" si="105"/>
        <v>NO BID</v>
      </c>
      <c r="CA115" s="171"/>
      <c r="CB115" s="89"/>
      <c r="CC115" s="90" t="str">
        <f t="shared" si="106"/>
        <v/>
      </c>
      <c r="CD115" s="172"/>
      <c r="CE115" s="154" t="str">
        <f t="shared" si="107"/>
        <v>NO BID</v>
      </c>
      <c r="CF115" s="171"/>
      <c r="CG115" s="89"/>
      <c r="CH115" s="90" t="str">
        <f t="shared" si="108"/>
        <v/>
      </c>
      <c r="CI115" s="172"/>
      <c r="CJ115" s="154" t="str">
        <f t="shared" si="109"/>
        <v>NO BID</v>
      </c>
      <c r="CK115" s="171"/>
      <c r="CL115" s="89"/>
      <c r="CM115" s="90" t="str">
        <f t="shared" si="110"/>
        <v/>
      </c>
      <c r="CN115" s="172"/>
      <c r="CO115" s="154" t="str">
        <f t="shared" si="111"/>
        <v>NO BID</v>
      </c>
      <c r="CP115" s="171"/>
      <c r="CQ115" s="89"/>
      <c r="CR115" s="90" t="str">
        <f t="shared" si="112"/>
        <v/>
      </c>
      <c r="CS115" s="172"/>
      <c r="CT115" s="154" t="str">
        <f t="shared" si="113"/>
        <v>NO BID</v>
      </c>
      <c r="CU115" s="171"/>
      <c r="CV115" s="89"/>
      <c r="CW115" s="90" t="str">
        <f t="shared" si="114"/>
        <v/>
      </c>
      <c r="CX115" s="172"/>
      <c r="CY115" s="154" t="str">
        <f t="shared" si="115"/>
        <v>NO BID</v>
      </c>
      <c r="CZ115" s="171"/>
      <c r="DA115" s="89"/>
      <c r="DB115" s="90" t="str">
        <f t="shared" si="116"/>
        <v/>
      </c>
      <c r="DC115" s="172"/>
      <c r="DD115" s="154" t="str">
        <f t="shared" si="117"/>
        <v>NO BID</v>
      </c>
      <c r="DE115" s="171"/>
      <c r="DF115" s="89"/>
      <c r="DG115" s="90" t="str">
        <f t="shared" si="118"/>
        <v/>
      </c>
      <c r="DH115" s="172"/>
      <c r="DI115" s="154" t="str">
        <f t="shared" si="119"/>
        <v>NO BID</v>
      </c>
      <c r="DJ115" s="171"/>
      <c r="DK115" s="89"/>
      <c r="DL115" s="90" t="str">
        <f t="shared" si="120"/>
        <v/>
      </c>
      <c r="DM115" s="172"/>
      <c r="DN115" s="154" t="str">
        <f t="shared" si="121"/>
        <v>NO BID</v>
      </c>
      <c r="DO115" s="171"/>
      <c r="DP115" s="89"/>
      <c r="DQ115" s="90" t="str">
        <f t="shared" si="122"/>
        <v/>
      </c>
      <c r="DR115" s="172"/>
      <c r="DS115" s="154" t="str">
        <f t="shared" si="123"/>
        <v>NO BID</v>
      </c>
      <c r="DT115" s="171"/>
      <c r="DU115" s="89"/>
      <c r="DV115" s="90" t="str">
        <f t="shared" si="124"/>
        <v/>
      </c>
      <c r="DW115" s="172"/>
      <c r="DX115" s="154" t="str">
        <f t="shared" si="125"/>
        <v>NO BID</v>
      </c>
      <c r="DY115" s="171"/>
      <c r="DZ115" s="89"/>
      <c r="EA115" s="90" t="str">
        <f t="shared" si="126"/>
        <v/>
      </c>
      <c r="EB115" s="172"/>
      <c r="EC115" s="154" t="str">
        <f t="shared" si="127"/>
        <v>NO BID</v>
      </c>
      <c r="ED115" s="171"/>
      <c r="EE115" s="89"/>
      <c r="EF115" s="90" t="str">
        <f t="shared" si="128"/>
        <v/>
      </c>
      <c r="EG115" s="172"/>
      <c r="EH115" s="154" t="str">
        <f t="shared" si="129"/>
        <v>NO BID</v>
      </c>
      <c r="EI115" s="171"/>
      <c r="EJ115" s="89"/>
      <c r="EK115" s="90" t="str">
        <f t="shared" si="130"/>
        <v/>
      </c>
      <c r="EL115" s="172"/>
      <c r="EM115" s="154" t="str">
        <f t="shared" si="131"/>
        <v>NO BID</v>
      </c>
      <c r="EN115" s="171"/>
      <c r="EO115" s="89"/>
      <c r="EP115" s="90" t="str">
        <f t="shared" si="132"/>
        <v/>
      </c>
      <c r="EQ115" s="172"/>
      <c r="ER115" s="154" t="str">
        <f t="shared" si="133"/>
        <v>NO BID</v>
      </c>
      <c r="ES115" s="171"/>
      <c r="ET115" s="89"/>
      <c r="EU115" s="90" t="str">
        <f t="shared" si="134"/>
        <v/>
      </c>
      <c r="EV115" s="172"/>
      <c r="EW115" s="154" t="str">
        <f t="shared" si="135"/>
        <v>NO BID</v>
      </c>
      <c r="EX115" s="171"/>
      <c r="EY115" s="89"/>
      <c r="EZ115" s="90" t="str">
        <f t="shared" si="136"/>
        <v/>
      </c>
      <c r="FA115" s="172"/>
      <c r="FB115" s="154" t="str">
        <f t="shared" si="137"/>
        <v>NO BID</v>
      </c>
      <c r="FC115" s="171"/>
      <c r="FD115" s="89"/>
      <c r="FE115" s="90" t="str">
        <f t="shared" si="138"/>
        <v/>
      </c>
      <c r="FF115" s="172"/>
      <c r="FG115" s="154" t="str">
        <f t="shared" si="139"/>
        <v>NO BID</v>
      </c>
      <c r="FH115" s="171"/>
      <c r="FI115" s="89"/>
      <c r="FJ115" s="90" t="str">
        <f t="shared" si="140"/>
        <v/>
      </c>
      <c r="FK115" s="172"/>
      <c r="FL115" s="154" t="str">
        <f t="shared" si="141"/>
        <v>NO BID</v>
      </c>
      <c r="FM115" s="171"/>
      <c r="FN115" s="89"/>
      <c r="FO115" s="90" t="str">
        <f t="shared" si="142"/>
        <v/>
      </c>
      <c r="FP115" s="172"/>
      <c r="FQ115" s="154" t="str">
        <f t="shared" si="143"/>
        <v>NO BID</v>
      </c>
      <c r="FR115" s="174"/>
      <c r="FS115" s="91">
        <v>10.79</v>
      </c>
      <c r="FT115" s="92">
        <f t="shared" si="144"/>
        <v>32.369999999999997</v>
      </c>
      <c r="FU115" s="175">
        <f t="shared" si="145"/>
        <v>0</v>
      </c>
      <c r="FV115" s="93" t="str">
        <f t="shared" si="146"/>
        <v/>
      </c>
      <c r="FW115" s="94">
        <f t="shared" si="147"/>
        <v>32.369999999999997</v>
      </c>
      <c r="FX115" s="95">
        <f t="shared" si="148"/>
        <v>0</v>
      </c>
      <c r="FY115" s="129" t="str">
        <f t="shared" si="149"/>
        <v>NOT AWARDED</v>
      </c>
      <c r="FZ115" s="130">
        <f t="shared" si="150"/>
        <v>0</v>
      </c>
      <c r="GA115" s="129" t="str">
        <f t="shared" si="151"/>
        <v>VENDOR 09</v>
      </c>
      <c r="GB115" s="176"/>
      <c r="GC115" s="177"/>
      <c r="GD115" s="96"/>
      <c r="GE115" s="97"/>
    </row>
    <row r="116" spans="1:187" ht="30" customHeight="1" thickTop="1" thickBot="1" x14ac:dyDescent="0.4">
      <c r="A116" s="162">
        <v>112</v>
      </c>
      <c r="B116" s="163">
        <v>5</v>
      </c>
      <c r="C116" s="164">
        <v>9781250851123</v>
      </c>
      <c r="D116" s="165" t="s">
        <v>232</v>
      </c>
      <c r="E116" s="165" t="s">
        <v>937</v>
      </c>
      <c r="F116" s="165" t="s">
        <v>1479</v>
      </c>
      <c r="G116" s="166" t="s">
        <v>1414</v>
      </c>
      <c r="H116" s="166" t="s">
        <v>1417</v>
      </c>
      <c r="I116" s="167"/>
      <c r="J116" s="227">
        <f t="shared" si="152"/>
        <v>5</v>
      </c>
      <c r="K116" s="228"/>
      <c r="L116" s="99" t="str">
        <f t="shared" si="78"/>
        <v/>
      </c>
      <c r="M116" s="241"/>
      <c r="N116" s="168"/>
      <c r="O116" s="169" t="str">
        <f t="shared" si="79"/>
        <v>VENDOR 09</v>
      </c>
      <c r="P116" s="149">
        <v>241363</v>
      </c>
      <c r="Q116" s="149">
        <f t="shared" si="80"/>
        <v>0</v>
      </c>
      <c r="R116" s="170" t="str">
        <f t="shared" si="81"/>
        <v xml:space="preserve">, </v>
      </c>
      <c r="S116" s="170" t="str">
        <f t="shared" si="82"/>
        <v>NO BID</v>
      </c>
      <c r="T116" s="87">
        <f t="shared" si="83"/>
        <v>0</v>
      </c>
      <c r="U116" s="88" t="str">
        <f t="shared" si="84"/>
        <v>NOT AWARDED</v>
      </c>
      <c r="V116" s="167"/>
      <c r="W116" s="171"/>
      <c r="X116" s="89"/>
      <c r="Y116" s="90"/>
      <c r="Z116" s="172" t="str">
        <f t="shared" si="85"/>
        <v/>
      </c>
      <c r="AA116" s="154" t="str">
        <f t="shared" si="86"/>
        <v>NO BID</v>
      </c>
      <c r="AB116" s="171"/>
      <c r="AC116" s="89"/>
      <c r="AD116" s="90"/>
      <c r="AE116" s="172" t="str">
        <f t="shared" si="87"/>
        <v/>
      </c>
      <c r="AF116" s="154" t="str">
        <f t="shared" si="88"/>
        <v>NO BID</v>
      </c>
      <c r="AG116" s="171"/>
      <c r="AH116" s="89"/>
      <c r="AI116" s="90"/>
      <c r="AJ116" s="172" t="str">
        <f t="shared" si="89"/>
        <v/>
      </c>
      <c r="AK116" s="154" t="str">
        <f t="shared" si="90"/>
        <v>NO BID</v>
      </c>
      <c r="AL116" s="171"/>
      <c r="AM116" s="89"/>
      <c r="AN116" s="90"/>
      <c r="AO116" s="172" t="str">
        <f t="shared" si="91"/>
        <v/>
      </c>
      <c r="AP116" s="154" t="str">
        <f t="shared" si="92"/>
        <v>NO BID</v>
      </c>
      <c r="AQ116" s="171"/>
      <c r="AR116" s="89"/>
      <c r="AS116" s="90"/>
      <c r="AT116" s="172" t="str">
        <f t="shared" si="93"/>
        <v/>
      </c>
      <c r="AU116" s="154" t="str">
        <f t="shared" si="94"/>
        <v>NO BID</v>
      </c>
      <c r="AV116" s="171"/>
      <c r="AW116" s="89"/>
      <c r="AX116" s="90"/>
      <c r="AY116" s="172" t="str">
        <f t="shared" si="95"/>
        <v/>
      </c>
      <c r="AZ116" s="154" t="str">
        <f t="shared" si="96"/>
        <v>NO BID</v>
      </c>
      <c r="BA116" s="171"/>
      <c r="BB116" s="89"/>
      <c r="BC116" s="90"/>
      <c r="BD116" s="172" t="str">
        <f t="shared" si="97"/>
        <v/>
      </c>
      <c r="BE116" s="154" t="str">
        <f t="shared" si="154"/>
        <v>NO BID</v>
      </c>
      <c r="BF116" s="171"/>
      <c r="BG116" s="89"/>
      <c r="BH116" s="90"/>
      <c r="BI116" s="172" t="str">
        <f t="shared" si="98"/>
        <v/>
      </c>
      <c r="BJ116" s="154" t="str">
        <f t="shared" si="99"/>
        <v>NO BID</v>
      </c>
      <c r="BK116" s="171"/>
      <c r="BL116" s="89"/>
      <c r="BM116" s="90"/>
      <c r="BN116" s="172" t="str">
        <f t="shared" si="100"/>
        <v/>
      </c>
      <c r="BO116" s="154" t="str">
        <f t="shared" si="101"/>
        <v>NO BID</v>
      </c>
      <c r="BP116" s="178"/>
      <c r="BQ116" s="171"/>
      <c r="BR116" s="89"/>
      <c r="BS116" s="90" t="str">
        <f t="shared" si="102"/>
        <v/>
      </c>
      <c r="BT116" s="172"/>
      <c r="BU116" s="154" t="str">
        <f t="shared" si="103"/>
        <v>NO BID</v>
      </c>
      <c r="BV116" s="171"/>
      <c r="BW116" s="89"/>
      <c r="BX116" s="90" t="str">
        <f t="shared" si="104"/>
        <v/>
      </c>
      <c r="BY116" s="172"/>
      <c r="BZ116" s="154" t="str">
        <f t="shared" si="105"/>
        <v>NO BID</v>
      </c>
      <c r="CA116" s="171"/>
      <c r="CB116" s="89"/>
      <c r="CC116" s="90" t="str">
        <f t="shared" si="106"/>
        <v/>
      </c>
      <c r="CD116" s="172"/>
      <c r="CE116" s="154" t="str">
        <f t="shared" si="107"/>
        <v>NO BID</v>
      </c>
      <c r="CF116" s="171"/>
      <c r="CG116" s="89"/>
      <c r="CH116" s="90" t="str">
        <f t="shared" si="108"/>
        <v/>
      </c>
      <c r="CI116" s="172"/>
      <c r="CJ116" s="154" t="str">
        <f t="shared" si="109"/>
        <v>NO BID</v>
      </c>
      <c r="CK116" s="171"/>
      <c r="CL116" s="89"/>
      <c r="CM116" s="90" t="str">
        <f t="shared" si="110"/>
        <v/>
      </c>
      <c r="CN116" s="172"/>
      <c r="CO116" s="154" t="str">
        <f t="shared" si="111"/>
        <v>NO BID</v>
      </c>
      <c r="CP116" s="171"/>
      <c r="CQ116" s="89"/>
      <c r="CR116" s="90" t="str">
        <f t="shared" si="112"/>
        <v/>
      </c>
      <c r="CS116" s="172"/>
      <c r="CT116" s="154" t="str">
        <f t="shared" si="113"/>
        <v>NO BID</v>
      </c>
      <c r="CU116" s="171"/>
      <c r="CV116" s="89"/>
      <c r="CW116" s="90" t="str">
        <f t="shared" si="114"/>
        <v/>
      </c>
      <c r="CX116" s="172"/>
      <c r="CY116" s="154" t="str">
        <f t="shared" si="115"/>
        <v>NO BID</v>
      </c>
      <c r="CZ116" s="171"/>
      <c r="DA116" s="89"/>
      <c r="DB116" s="90" t="str">
        <f t="shared" si="116"/>
        <v/>
      </c>
      <c r="DC116" s="172"/>
      <c r="DD116" s="154" t="str">
        <f t="shared" si="117"/>
        <v>NO BID</v>
      </c>
      <c r="DE116" s="171"/>
      <c r="DF116" s="89"/>
      <c r="DG116" s="90" t="str">
        <f t="shared" si="118"/>
        <v/>
      </c>
      <c r="DH116" s="172"/>
      <c r="DI116" s="154" t="str">
        <f t="shared" si="119"/>
        <v>NO BID</v>
      </c>
      <c r="DJ116" s="171"/>
      <c r="DK116" s="89"/>
      <c r="DL116" s="90" t="str">
        <f t="shared" si="120"/>
        <v/>
      </c>
      <c r="DM116" s="172"/>
      <c r="DN116" s="154" t="str">
        <f t="shared" si="121"/>
        <v>NO BID</v>
      </c>
      <c r="DO116" s="171"/>
      <c r="DP116" s="89"/>
      <c r="DQ116" s="90" t="str">
        <f t="shared" si="122"/>
        <v/>
      </c>
      <c r="DR116" s="172"/>
      <c r="DS116" s="154" t="str">
        <f t="shared" si="123"/>
        <v>NO BID</v>
      </c>
      <c r="DT116" s="171"/>
      <c r="DU116" s="89"/>
      <c r="DV116" s="90" t="str">
        <f t="shared" si="124"/>
        <v/>
      </c>
      <c r="DW116" s="172"/>
      <c r="DX116" s="154" t="str">
        <f t="shared" si="125"/>
        <v>NO BID</v>
      </c>
      <c r="DY116" s="171"/>
      <c r="DZ116" s="89"/>
      <c r="EA116" s="90" t="str">
        <f t="shared" si="126"/>
        <v/>
      </c>
      <c r="EB116" s="172"/>
      <c r="EC116" s="154" t="str">
        <f t="shared" si="127"/>
        <v>NO BID</v>
      </c>
      <c r="ED116" s="171"/>
      <c r="EE116" s="89"/>
      <c r="EF116" s="90" t="str">
        <f t="shared" si="128"/>
        <v/>
      </c>
      <c r="EG116" s="172"/>
      <c r="EH116" s="154" t="str">
        <f t="shared" si="129"/>
        <v>NO BID</v>
      </c>
      <c r="EI116" s="171"/>
      <c r="EJ116" s="89"/>
      <c r="EK116" s="90" t="str">
        <f t="shared" si="130"/>
        <v/>
      </c>
      <c r="EL116" s="172"/>
      <c r="EM116" s="154" t="str">
        <f t="shared" si="131"/>
        <v>NO BID</v>
      </c>
      <c r="EN116" s="171"/>
      <c r="EO116" s="89"/>
      <c r="EP116" s="90" t="str">
        <f t="shared" si="132"/>
        <v/>
      </c>
      <c r="EQ116" s="172"/>
      <c r="ER116" s="154" t="str">
        <f t="shared" si="133"/>
        <v>NO BID</v>
      </c>
      <c r="ES116" s="171"/>
      <c r="ET116" s="89"/>
      <c r="EU116" s="90" t="str">
        <f t="shared" si="134"/>
        <v/>
      </c>
      <c r="EV116" s="172"/>
      <c r="EW116" s="154" t="str">
        <f t="shared" si="135"/>
        <v>NO BID</v>
      </c>
      <c r="EX116" s="171"/>
      <c r="EY116" s="89"/>
      <c r="EZ116" s="90" t="str">
        <f t="shared" si="136"/>
        <v/>
      </c>
      <c r="FA116" s="172"/>
      <c r="FB116" s="154" t="str">
        <f t="shared" si="137"/>
        <v>NO BID</v>
      </c>
      <c r="FC116" s="171"/>
      <c r="FD116" s="89"/>
      <c r="FE116" s="90" t="str">
        <f t="shared" si="138"/>
        <v/>
      </c>
      <c r="FF116" s="172"/>
      <c r="FG116" s="154" t="str">
        <f t="shared" si="139"/>
        <v>NO BID</v>
      </c>
      <c r="FH116" s="171"/>
      <c r="FI116" s="89"/>
      <c r="FJ116" s="90" t="str">
        <f t="shared" si="140"/>
        <v/>
      </c>
      <c r="FK116" s="172"/>
      <c r="FL116" s="154" t="str">
        <f t="shared" si="141"/>
        <v>NO BID</v>
      </c>
      <c r="FM116" s="171"/>
      <c r="FN116" s="89"/>
      <c r="FO116" s="90" t="str">
        <f t="shared" si="142"/>
        <v/>
      </c>
      <c r="FP116" s="172"/>
      <c r="FQ116" s="154" t="str">
        <f t="shared" si="143"/>
        <v>NO BID</v>
      </c>
      <c r="FR116" s="174"/>
      <c r="FS116" s="91">
        <v>9.49</v>
      </c>
      <c r="FT116" s="92">
        <f t="shared" si="144"/>
        <v>47.45</v>
      </c>
      <c r="FU116" s="175">
        <f t="shared" si="145"/>
        <v>0</v>
      </c>
      <c r="FV116" s="93" t="str">
        <f t="shared" si="146"/>
        <v/>
      </c>
      <c r="FW116" s="94">
        <f t="shared" si="147"/>
        <v>47.45</v>
      </c>
      <c r="FX116" s="95">
        <f t="shared" si="148"/>
        <v>0</v>
      </c>
      <c r="FY116" s="129" t="str">
        <f t="shared" si="149"/>
        <v>NOT AWARDED</v>
      </c>
      <c r="FZ116" s="130">
        <f t="shared" si="150"/>
        <v>0</v>
      </c>
      <c r="GA116" s="129" t="str">
        <f t="shared" si="151"/>
        <v>VENDOR 09</v>
      </c>
      <c r="GB116" s="176"/>
      <c r="GC116" s="177"/>
      <c r="GD116" s="96"/>
      <c r="GE116" s="97"/>
    </row>
    <row r="117" spans="1:187" ht="30" customHeight="1" thickTop="1" thickBot="1" x14ac:dyDescent="0.4">
      <c r="A117" s="162">
        <v>113</v>
      </c>
      <c r="B117" s="163">
        <v>5</v>
      </c>
      <c r="C117" s="164">
        <v>9780062987983</v>
      </c>
      <c r="D117" s="165" t="s">
        <v>710</v>
      </c>
      <c r="E117" s="165" t="s">
        <v>1194</v>
      </c>
      <c r="F117" s="165" t="s">
        <v>1479</v>
      </c>
      <c r="G117" s="166" t="s">
        <v>1414</v>
      </c>
      <c r="H117" s="166" t="s">
        <v>1465</v>
      </c>
      <c r="I117" s="167"/>
      <c r="J117" s="227">
        <f t="shared" si="152"/>
        <v>5</v>
      </c>
      <c r="K117" s="228"/>
      <c r="L117" s="99" t="str">
        <f t="shared" si="78"/>
        <v/>
      </c>
      <c r="M117" s="241"/>
      <c r="N117" s="168"/>
      <c r="O117" s="169" t="str">
        <f t="shared" si="79"/>
        <v>VENDOR 09</v>
      </c>
      <c r="P117" s="149">
        <v>241363</v>
      </c>
      <c r="Q117" s="149">
        <f t="shared" si="80"/>
        <v>0</v>
      </c>
      <c r="R117" s="170" t="str">
        <f t="shared" si="81"/>
        <v xml:space="preserve">, </v>
      </c>
      <c r="S117" s="170" t="str">
        <f t="shared" si="82"/>
        <v>NO BID</v>
      </c>
      <c r="T117" s="87">
        <f t="shared" si="83"/>
        <v>0</v>
      </c>
      <c r="U117" s="88" t="str">
        <f t="shared" si="84"/>
        <v>NOT AWARDED</v>
      </c>
      <c r="V117" s="167"/>
      <c r="W117" s="171"/>
      <c r="X117" s="89"/>
      <c r="Y117" s="90"/>
      <c r="Z117" s="172" t="str">
        <f t="shared" si="85"/>
        <v/>
      </c>
      <c r="AA117" s="154" t="str">
        <f t="shared" si="86"/>
        <v>NO BID</v>
      </c>
      <c r="AB117" s="171"/>
      <c r="AC117" s="89"/>
      <c r="AD117" s="90"/>
      <c r="AE117" s="172" t="str">
        <f t="shared" si="87"/>
        <v/>
      </c>
      <c r="AF117" s="154" t="str">
        <f t="shared" si="88"/>
        <v>NO BID</v>
      </c>
      <c r="AG117" s="171"/>
      <c r="AH117" s="89"/>
      <c r="AI117" s="90"/>
      <c r="AJ117" s="172" t="str">
        <f t="shared" si="89"/>
        <v/>
      </c>
      <c r="AK117" s="154" t="str">
        <f t="shared" si="90"/>
        <v>NO BID</v>
      </c>
      <c r="AL117" s="171"/>
      <c r="AM117" s="89"/>
      <c r="AN117" s="90"/>
      <c r="AO117" s="172" t="str">
        <f t="shared" si="91"/>
        <v/>
      </c>
      <c r="AP117" s="154" t="str">
        <f t="shared" si="92"/>
        <v>NO BID</v>
      </c>
      <c r="AQ117" s="171"/>
      <c r="AR117" s="89"/>
      <c r="AS117" s="90"/>
      <c r="AT117" s="172" t="str">
        <f t="shared" si="93"/>
        <v/>
      </c>
      <c r="AU117" s="154" t="str">
        <f t="shared" si="94"/>
        <v>NO BID</v>
      </c>
      <c r="AV117" s="171"/>
      <c r="AW117" s="89"/>
      <c r="AX117" s="90"/>
      <c r="AY117" s="172" t="str">
        <f t="shared" si="95"/>
        <v/>
      </c>
      <c r="AZ117" s="154" t="str">
        <f t="shared" si="96"/>
        <v>NO BID</v>
      </c>
      <c r="BA117" s="171"/>
      <c r="BB117" s="89"/>
      <c r="BC117" s="90"/>
      <c r="BD117" s="172" t="str">
        <f t="shared" si="97"/>
        <v/>
      </c>
      <c r="BE117" s="154" t="str">
        <f t="shared" si="154"/>
        <v>NO BID</v>
      </c>
      <c r="BF117" s="171"/>
      <c r="BG117" s="89"/>
      <c r="BH117" s="90"/>
      <c r="BI117" s="172" t="str">
        <f t="shared" si="98"/>
        <v/>
      </c>
      <c r="BJ117" s="154" t="str">
        <f t="shared" si="99"/>
        <v>NO BID</v>
      </c>
      <c r="BK117" s="171"/>
      <c r="BL117" s="89"/>
      <c r="BM117" s="90"/>
      <c r="BN117" s="172" t="str">
        <f t="shared" si="100"/>
        <v/>
      </c>
      <c r="BO117" s="154" t="str">
        <f t="shared" si="101"/>
        <v>NO BID</v>
      </c>
      <c r="BP117" s="178"/>
      <c r="BQ117" s="171"/>
      <c r="BR117" s="89"/>
      <c r="BS117" s="90" t="str">
        <f t="shared" si="102"/>
        <v/>
      </c>
      <c r="BT117" s="172"/>
      <c r="BU117" s="154" t="str">
        <f t="shared" si="103"/>
        <v>NO BID</v>
      </c>
      <c r="BV117" s="171"/>
      <c r="BW117" s="89"/>
      <c r="BX117" s="90" t="str">
        <f t="shared" si="104"/>
        <v/>
      </c>
      <c r="BY117" s="172"/>
      <c r="BZ117" s="154" t="str">
        <f t="shared" si="105"/>
        <v>NO BID</v>
      </c>
      <c r="CA117" s="171"/>
      <c r="CB117" s="89"/>
      <c r="CC117" s="90" t="str">
        <f t="shared" si="106"/>
        <v/>
      </c>
      <c r="CD117" s="172"/>
      <c r="CE117" s="154" t="str">
        <f t="shared" si="107"/>
        <v>NO BID</v>
      </c>
      <c r="CF117" s="171"/>
      <c r="CG117" s="89"/>
      <c r="CH117" s="90" t="str">
        <f t="shared" si="108"/>
        <v/>
      </c>
      <c r="CI117" s="172"/>
      <c r="CJ117" s="154" t="str">
        <f t="shared" si="109"/>
        <v>NO BID</v>
      </c>
      <c r="CK117" s="171"/>
      <c r="CL117" s="89"/>
      <c r="CM117" s="90" t="str">
        <f t="shared" si="110"/>
        <v/>
      </c>
      <c r="CN117" s="172"/>
      <c r="CO117" s="154" t="str">
        <f t="shared" si="111"/>
        <v>NO BID</v>
      </c>
      <c r="CP117" s="171"/>
      <c r="CQ117" s="89"/>
      <c r="CR117" s="90" t="str">
        <f t="shared" si="112"/>
        <v/>
      </c>
      <c r="CS117" s="172"/>
      <c r="CT117" s="154" t="str">
        <f t="shared" si="113"/>
        <v>NO BID</v>
      </c>
      <c r="CU117" s="171"/>
      <c r="CV117" s="89"/>
      <c r="CW117" s="90" t="str">
        <f t="shared" si="114"/>
        <v/>
      </c>
      <c r="CX117" s="172"/>
      <c r="CY117" s="154" t="str">
        <f t="shared" si="115"/>
        <v>NO BID</v>
      </c>
      <c r="CZ117" s="171"/>
      <c r="DA117" s="89"/>
      <c r="DB117" s="90" t="str">
        <f t="shared" si="116"/>
        <v/>
      </c>
      <c r="DC117" s="172"/>
      <c r="DD117" s="154" t="str">
        <f t="shared" si="117"/>
        <v>NO BID</v>
      </c>
      <c r="DE117" s="171"/>
      <c r="DF117" s="89"/>
      <c r="DG117" s="90" t="str">
        <f t="shared" si="118"/>
        <v/>
      </c>
      <c r="DH117" s="172"/>
      <c r="DI117" s="154" t="str">
        <f t="shared" si="119"/>
        <v>NO BID</v>
      </c>
      <c r="DJ117" s="171"/>
      <c r="DK117" s="89"/>
      <c r="DL117" s="90" t="str">
        <f t="shared" si="120"/>
        <v/>
      </c>
      <c r="DM117" s="172"/>
      <c r="DN117" s="154" t="str">
        <f t="shared" si="121"/>
        <v>NO BID</v>
      </c>
      <c r="DO117" s="171"/>
      <c r="DP117" s="89"/>
      <c r="DQ117" s="90" t="str">
        <f t="shared" si="122"/>
        <v/>
      </c>
      <c r="DR117" s="172"/>
      <c r="DS117" s="154" t="str">
        <f t="shared" si="123"/>
        <v>NO BID</v>
      </c>
      <c r="DT117" s="171"/>
      <c r="DU117" s="89"/>
      <c r="DV117" s="90" t="str">
        <f t="shared" si="124"/>
        <v/>
      </c>
      <c r="DW117" s="172"/>
      <c r="DX117" s="154" t="str">
        <f t="shared" si="125"/>
        <v>NO BID</v>
      </c>
      <c r="DY117" s="171"/>
      <c r="DZ117" s="89"/>
      <c r="EA117" s="90" t="str">
        <f t="shared" si="126"/>
        <v/>
      </c>
      <c r="EB117" s="172"/>
      <c r="EC117" s="154" t="str">
        <f t="shared" si="127"/>
        <v>NO BID</v>
      </c>
      <c r="ED117" s="171"/>
      <c r="EE117" s="89"/>
      <c r="EF117" s="90" t="str">
        <f t="shared" si="128"/>
        <v/>
      </c>
      <c r="EG117" s="172"/>
      <c r="EH117" s="154" t="str">
        <f t="shared" si="129"/>
        <v>NO BID</v>
      </c>
      <c r="EI117" s="171"/>
      <c r="EJ117" s="89"/>
      <c r="EK117" s="90" t="str">
        <f t="shared" si="130"/>
        <v/>
      </c>
      <c r="EL117" s="172"/>
      <c r="EM117" s="154" t="str">
        <f t="shared" si="131"/>
        <v>NO BID</v>
      </c>
      <c r="EN117" s="171"/>
      <c r="EO117" s="89"/>
      <c r="EP117" s="90" t="str">
        <f t="shared" si="132"/>
        <v/>
      </c>
      <c r="EQ117" s="172"/>
      <c r="ER117" s="154" t="str">
        <f t="shared" si="133"/>
        <v>NO BID</v>
      </c>
      <c r="ES117" s="171"/>
      <c r="ET117" s="89"/>
      <c r="EU117" s="90" t="str">
        <f t="shared" si="134"/>
        <v/>
      </c>
      <c r="EV117" s="172"/>
      <c r="EW117" s="154" t="str">
        <f t="shared" si="135"/>
        <v>NO BID</v>
      </c>
      <c r="EX117" s="171"/>
      <c r="EY117" s="89"/>
      <c r="EZ117" s="90" t="str">
        <f t="shared" si="136"/>
        <v/>
      </c>
      <c r="FA117" s="172"/>
      <c r="FB117" s="154" t="str">
        <f t="shared" si="137"/>
        <v>NO BID</v>
      </c>
      <c r="FC117" s="171"/>
      <c r="FD117" s="89"/>
      <c r="FE117" s="90" t="str">
        <f t="shared" si="138"/>
        <v/>
      </c>
      <c r="FF117" s="172"/>
      <c r="FG117" s="154" t="str">
        <f t="shared" si="139"/>
        <v>NO BID</v>
      </c>
      <c r="FH117" s="171"/>
      <c r="FI117" s="89"/>
      <c r="FJ117" s="90" t="str">
        <f t="shared" si="140"/>
        <v/>
      </c>
      <c r="FK117" s="172"/>
      <c r="FL117" s="154" t="str">
        <f t="shared" si="141"/>
        <v>NO BID</v>
      </c>
      <c r="FM117" s="171"/>
      <c r="FN117" s="89"/>
      <c r="FO117" s="90" t="str">
        <f t="shared" si="142"/>
        <v/>
      </c>
      <c r="FP117" s="172"/>
      <c r="FQ117" s="154" t="str">
        <f t="shared" si="143"/>
        <v>NO BID</v>
      </c>
      <c r="FR117" s="174"/>
      <c r="FS117" s="91">
        <v>10.49</v>
      </c>
      <c r="FT117" s="92">
        <f t="shared" si="144"/>
        <v>52.45</v>
      </c>
      <c r="FU117" s="175">
        <f t="shared" si="145"/>
        <v>0</v>
      </c>
      <c r="FV117" s="93" t="str">
        <f t="shared" si="146"/>
        <v/>
      </c>
      <c r="FW117" s="94">
        <f t="shared" si="147"/>
        <v>52.45</v>
      </c>
      <c r="FX117" s="95">
        <f t="shared" si="148"/>
        <v>0</v>
      </c>
      <c r="FY117" s="129" t="str">
        <f t="shared" si="149"/>
        <v>NOT AWARDED</v>
      </c>
      <c r="FZ117" s="130">
        <f t="shared" si="150"/>
        <v>0</v>
      </c>
      <c r="GA117" s="129" t="str">
        <f t="shared" si="151"/>
        <v>VENDOR 09</v>
      </c>
      <c r="GB117" s="176"/>
      <c r="GC117" s="177"/>
      <c r="GD117" s="96"/>
      <c r="GE117" s="97"/>
    </row>
    <row r="118" spans="1:187" ht="30" customHeight="1" thickTop="1" thickBot="1" x14ac:dyDescent="0.4">
      <c r="A118" s="162">
        <v>114</v>
      </c>
      <c r="B118" s="163">
        <v>5</v>
      </c>
      <c r="C118" s="164">
        <v>9780593429259</v>
      </c>
      <c r="D118" s="165" t="s">
        <v>233</v>
      </c>
      <c r="E118" s="165" t="s">
        <v>938</v>
      </c>
      <c r="F118" s="165" t="s">
        <v>1479</v>
      </c>
      <c r="G118" s="166" t="s">
        <v>1414</v>
      </c>
      <c r="H118" s="166" t="s">
        <v>1416</v>
      </c>
      <c r="I118" s="167"/>
      <c r="J118" s="227">
        <f t="shared" si="152"/>
        <v>5</v>
      </c>
      <c r="K118" s="228"/>
      <c r="L118" s="99" t="str">
        <f t="shared" si="78"/>
        <v/>
      </c>
      <c r="M118" s="241"/>
      <c r="N118" s="168"/>
      <c r="O118" s="169" t="str">
        <f t="shared" si="79"/>
        <v>VENDOR 09</v>
      </c>
      <c r="P118" s="149">
        <v>241360</v>
      </c>
      <c r="Q118" s="149">
        <f t="shared" si="80"/>
        <v>0</v>
      </c>
      <c r="R118" s="170" t="str">
        <f t="shared" si="81"/>
        <v xml:space="preserve">, </v>
      </c>
      <c r="S118" s="170" t="str">
        <f t="shared" si="82"/>
        <v>NO BID</v>
      </c>
      <c r="T118" s="87">
        <f t="shared" si="83"/>
        <v>0</v>
      </c>
      <c r="U118" s="88" t="str">
        <f t="shared" si="84"/>
        <v>NOT AWARDED</v>
      </c>
      <c r="V118" s="167"/>
      <c r="W118" s="171"/>
      <c r="X118" s="89"/>
      <c r="Y118" s="90"/>
      <c r="Z118" s="172" t="str">
        <f t="shared" si="85"/>
        <v/>
      </c>
      <c r="AA118" s="154" t="str">
        <f t="shared" si="86"/>
        <v>NO BID</v>
      </c>
      <c r="AB118" s="171"/>
      <c r="AC118" s="89"/>
      <c r="AD118" s="90"/>
      <c r="AE118" s="172" t="str">
        <f t="shared" si="87"/>
        <v/>
      </c>
      <c r="AF118" s="154" t="str">
        <f t="shared" si="88"/>
        <v>NO BID</v>
      </c>
      <c r="AG118" s="171"/>
      <c r="AH118" s="89"/>
      <c r="AI118" s="90"/>
      <c r="AJ118" s="172" t="str">
        <f t="shared" si="89"/>
        <v/>
      </c>
      <c r="AK118" s="154" t="str">
        <f t="shared" si="90"/>
        <v>NO BID</v>
      </c>
      <c r="AL118" s="171"/>
      <c r="AM118" s="89"/>
      <c r="AN118" s="90"/>
      <c r="AO118" s="172" t="str">
        <f t="shared" si="91"/>
        <v/>
      </c>
      <c r="AP118" s="154" t="str">
        <f t="shared" si="92"/>
        <v>NO BID</v>
      </c>
      <c r="AQ118" s="171"/>
      <c r="AR118" s="89"/>
      <c r="AS118" s="90"/>
      <c r="AT118" s="172" t="str">
        <f t="shared" si="93"/>
        <v/>
      </c>
      <c r="AU118" s="154" t="str">
        <f t="shared" si="94"/>
        <v>NO BID</v>
      </c>
      <c r="AV118" s="171"/>
      <c r="AW118" s="89"/>
      <c r="AX118" s="90"/>
      <c r="AY118" s="172" t="str">
        <f t="shared" si="95"/>
        <v/>
      </c>
      <c r="AZ118" s="154" t="str">
        <f t="shared" si="96"/>
        <v>NO BID</v>
      </c>
      <c r="BA118" s="171"/>
      <c r="BB118" s="89"/>
      <c r="BC118" s="90"/>
      <c r="BD118" s="172" t="str">
        <f t="shared" si="97"/>
        <v/>
      </c>
      <c r="BE118" s="154" t="str">
        <f t="shared" si="154"/>
        <v>NO BID</v>
      </c>
      <c r="BF118" s="171"/>
      <c r="BG118" s="89"/>
      <c r="BH118" s="90"/>
      <c r="BI118" s="172" t="str">
        <f t="shared" si="98"/>
        <v/>
      </c>
      <c r="BJ118" s="154" t="str">
        <f t="shared" si="99"/>
        <v>NO BID</v>
      </c>
      <c r="BK118" s="171"/>
      <c r="BL118" s="89"/>
      <c r="BM118" s="90"/>
      <c r="BN118" s="172" t="str">
        <f t="shared" si="100"/>
        <v/>
      </c>
      <c r="BO118" s="154" t="str">
        <f t="shared" si="101"/>
        <v>NO BID</v>
      </c>
      <c r="BP118" s="178"/>
      <c r="BQ118" s="171"/>
      <c r="BR118" s="89"/>
      <c r="BS118" s="90" t="str">
        <f t="shared" si="102"/>
        <v/>
      </c>
      <c r="BT118" s="172"/>
      <c r="BU118" s="154" t="str">
        <f t="shared" si="103"/>
        <v>NO BID</v>
      </c>
      <c r="BV118" s="171"/>
      <c r="BW118" s="89"/>
      <c r="BX118" s="90" t="str">
        <f t="shared" si="104"/>
        <v/>
      </c>
      <c r="BY118" s="172"/>
      <c r="BZ118" s="154" t="str">
        <f t="shared" si="105"/>
        <v>NO BID</v>
      </c>
      <c r="CA118" s="171"/>
      <c r="CB118" s="89"/>
      <c r="CC118" s="90" t="str">
        <f t="shared" si="106"/>
        <v/>
      </c>
      <c r="CD118" s="172"/>
      <c r="CE118" s="154" t="str">
        <f t="shared" si="107"/>
        <v>NO BID</v>
      </c>
      <c r="CF118" s="171"/>
      <c r="CG118" s="89"/>
      <c r="CH118" s="90" t="str">
        <f t="shared" si="108"/>
        <v/>
      </c>
      <c r="CI118" s="172"/>
      <c r="CJ118" s="154" t="str">
        <f t="shared" si="109"/>
        <v>NO BID</v>
      </c>
      <c r="CK118" s="171"/>
      <c r="CL118" s="89"/>
      <c r="CM118" s="90" t="str">
        <f t="shared" si="110"/>
        <v/>
      </c>
      <c r="CN118" s="172"/>
      <c r="CO118" s="154" t="str">
        <f t="shared" si="111"/>
        <v>NO BID</v>
      </c>
      <c r="CP118" s="171"/>
      <c r="CQ118" s="89"/>
      <c r="CR118" s="90" t="str">
        <f t="shared" si="112"/>
        <v/>
      </c>
      <c r="CS118" s="172"/>
      <c r="CT118" s="154" t="str">
        <f t="shared" si="113"/>
        <v>NO BID</v>
      </c>
      <c r="CU118" s="171"/>
      <c r="CV118" s="89"/>
      <c r="CW118" s="90" t="str">
        <f t="shared" si="114"/>
        <v/>
      </c>
      <c r="CX118" s="172"/>
      <c r="CY118" s="154" t="str">
        <f t="shared" si="115"/>
        <v>NO BID</v>
      </c>
      <c r="CZ118" s="171"/>
      <c r="DA118" s="89"/>
      <c r="DB118" s="90" t="str">
        <f t="shared" si="116"/>
        <v/>
      </c>
      <c r="DC118" s="172"/>
      <c r="DD118" s="154" t="str">
        <f t="shared" si="117"/>
        <v>NO BID</v>
      </c>
      <c r="DE118" s="171"/>
      <c r="DF118" s="89"/>
      <c r="DG118" s="90" t="str">
        <f t="shared" si="118"/>
        <v/>
      </c>
      <c r="DH118" s="172"/>
      <c r="DI118" s="154" t="str">
        <f t="shared" si="119"/>
        <v>NO BID</v>
      </c>
      <c r="DJ118" s="171"/>
      <c r="DK118" s="89"/>
      <c r="DL118" s="90" t="str">
        <f t="shared" si="120"/>
        <v/>
      </c>
      <c r="DM118" s="172"/>
      <c r="DN118" s="154" t="str">
        <f t="shared" si="121"/>
        <v>NO BID</v>
      </c>
      <c r="DO118" s="171"/>
      <c r="DP118" s="89"/>
      <c r="DQ118" s="90" t="str">
        <f t="shared" si="122"/>
        <v/>
      </c>
      <c r="DR118" s="172"/>
      <c r="DS118" s="154" t="str">
        <f t="shared" si="123"/>
        <v>NO BID</v>
      </c>
      <c r="DT118" s="171"/>
      <c r="DU118" s="89"/>
      <c r="DV118" s="90" t="str">
        <f t="shared" si="124"/>
        <v/>
      </c>
      <c r="DW118" s="172"/>
      <c r="DX118" s="154" t="str">
        <f t="shared" si="125"/>
        <v>NO BID</v>
      </c>
      <c r="DY118" s="171"/>
      <c r="DZ118" s="89"/>
      <c r="EA118" s="90" t="str">
        <f t="shared" si="126"/>
        <v/>
      </c>
      <c r="EB118" s="172"/>
      <c r="EC118" s="154" t="str">
        <f t="shared" si="127"/>
        <v>NO BID</v>
      </c>
      <c r="ED118" s="171"/>
      <c r="EE118" s="89"/>
      <c r="EF118" s="90" t="str">
        <f t="shared" si="128"/>
        <v/>
      </c>
      <c r="EG118" s="172"/>
      <c r="EH118" s="154" t="str">
        <f t="shared" si="129"/>
        <v>NO BID</v>
      </c>
      <c r="EI118" s="171"/>
      <c r="EJ118" s="89"/>
      <c r="EK118" s="90" t="str">
        <f t="shared" si="130"/>
        <v/>
      </c>
      <c r="EL118" s="172"/>
      <c r="EM118" s="154" t="str">
        <f t="shared" si="131"/>
        <v>NO BID</v>
      </c>
      <c r="EN118" s="171"/>
      <c r="EO118" s="89"/>
      <c r="EP118" s="90" t="str">
        <f t="shared" si="132"/>
        <v/>
      </c>
      <c r="EQ118" s="172"/>
      <c r="ER118" s="154" t="str">
        <f t="shared" si="133"/>
        <v>NO BID</v>
      </c>
      <c r="ES118" s="171"/>
      <c r="ET118" s="89"/>
      <c r="EU118" s="90" t="str">
        <f t="shared" si="134"/>
        <v/>
      </c>
      <c r="EV118" s="172"/>
      <c r="EW118" s="154" t="str">
        <f t="shared" si="135"/>
        <v>NO BID</v>
      </c>
      <c r="EX118" s="171"/>
      <c r="EY118" s="89"/>
      <c r="EZ118" s="90" t="str">
        <f t="shared" si="136"/>
        <v/>
      </c>
      <c r="FA118" s="172"/>
      <c r="FB118" s="154" t="str">
        <f t="shared" si="137"/>
        <v>NO BID</v>
      </c>
      <c r="FC118" s="171"/>
      <c r="FD118" s="89"/>
      <c r="FE118" s="90" t="str">
        <f t="shared" si="138"/>
        <v/>
      </c>
      <c r="FF118" s="172"/>
      <c r="FG118" s="154" t="str">
        <f t="shared" si="139"/>
        <v>NO BID</v>
      </c>
      <c r="FH118" s="171"/>
      <c r="FI118" s="89"/>
      <c r="FJ118" s="90" t="str">
        <f t="shared" si="140"/>
        <v/>
      </c>
      <c r="FK118" s="172"/>
      <c r="FL118" s="154" t="str">
        <f t="shared" si="141"/>
        <v>NO BID</v>
      </c>
      <c r="FM118" s="171"/>
      <c r="FN118" s="89"/>
      <c r="FO118" s="90" t="str">
        <f t="shared" si="142"/>
        <v/>
      </c>
      <c r="FP118" s="172"/>
      <c r="FQ118" s="154" t="str">
        <f t="shared" si="143"/>
        <v>NO BID</v>
      </c>
      <c r="FR118" s="174"/>
      <c r="FS118" s="91">
        <v>10.99</v>
      </c>
      <c r="FT118" s="92">
        <f t="shared" si="144"/>
        <v>54.95</v>
      </c>
      <c r="FU118" s="175">
        <f t="shared" si="145"/>
        <v>0</v>
      </c>
      <c r="FV118" s="93" t="str">
        <f t="shared" si="146"/>
        <v/>
      </c>
      <c r="FW118" s="94">
        <f t="shared" si="147"/>
        <v>54.95</v>
      </c>
      <c r="FX118" s="95">
        <f t="shared" si="148"/>
        <v>0</v>
      </c>
      <c r="FY118" s="129" t="str">
        <f t="shared" si="149"/>
        <v>NOT AWARDED</v>
      </c>
      <c r="FZ118" s="130">
        <f t="shared" si="150"/>
        <v>0</v>
      </c>
      <c r="GA118" s="129" t="str">
        <f t="shared" si="151"/>
        <v>VENDOR 09</v>
      </c>
      <c r="GB118" s="176"/>
      <c r="GC118" s="177"/>
      <c r="GD118" s="96"/>
      <c r="GE118" s="97"/>
    </row>
    <row r="119" spans="1:187" ht="30" customHeight="1" thickTop="1" thickBot="1" x14ac:dyDescent="0.4">
      <c r="A119" s="162">
        <v>115</v>
      </c>
      <c r="B119" s="163">
        <v>5</v>
      </c>
      <c r="C119" s="164">
        <v>9781646142484</v>
      </c>
      <c r="D119" s="165" t="s">
        <v>235</v>
      </c>
      <c r="E119" s="165" t="s">
        <v>940</v>
      </c>
      <c r="F119" s="165" t="s">
        <v>1479</v>
      </c>
      <c r="G119" s="166" t="s">
        <v>1414</v>
      </c>
      <c r="H119" s="166" t="s">
        <v>1421</v>
      </c>
      <c r="I119" s="167"/>
      <c r="J119" s="227">
        <f t="shared" si="152"/>
        <v>5</v>
      </c>
      <c r="K119" s="228"/>
      <c r="L119" s="99" t="str">
        <f t="shared" si="78"/>
        <v/>
      </c>
      <c r="M119" s="241"/>
      <c r="N119" s="168"/>
      <c r="O119" s="195" t="str">
        <f t="shared" si="79"/>
        <v>VENDOR 09</v>
      </c>
      <c r="P119" s="149">
        <v>241360</v>
      </c>
      <c r="Q119" s="149">
        <f t="shared" si="80"/>
        <v>0</v>
      </c>
      <c r="R119" s="196" t="str">
        <f t="shared" si="81"/>
        <v xml:space="preserve">, </v>
      </c>
      <c r="S119" s="196" t="str">
        <f t="shared" si="82"/>
        <v>NO BID</v>
      </c>
      <c r="T119" s="117">
        <f t="shared" si="83"/>
        <v>0</v>
      </c>
      <c r="U119" s="118" t="str">
        <f t="shared" si="84"/>
        <v>NOT AWARDED</v>
      </c>
      <c r="V119" s="167"/>
      <c r="W119" s="171"/>
      <c r="X119" s="89"/>
      <c r="Y119" s="90"/>
      <c r="Z119" s="172" t="str">
        <f t="shared" si="85"/>
        <v/>
      </c>
      <c r="AA119" s="154" t="str">
        <f t="shared" si="86"/>
        <v>NO BID</v>
      </c>
      <c r="AB119" s="171"/>
      <c r="AC119" s="89"/>
      <c r="AD119" s="90"/>
      <c r="AE119" s="172" t="str">
        <f t="shared" si="87"/>
        <v/>
      </c>
      <c r="AF119" s="154" t="str">
        <f t="shared" si="88"/>
        <v>NO BID</v>
      </c>
      <c r="AG119" s="171"/>
      <c r="AH119" s="89"/>
      <c r="AI119" s="90"/>
      <c r="AJ119" s="172" t="str">
        <f t="shared" si="89"/>
        <v/>
      </c>
      <c r="AK119" s="154" t="str">
        <f t="shared" si="90"/>
        <v>NO BID</v>
      </c>
      <c r="AL119" s="171"/>
      <c r="AM119" s="89"/>
      <c r="AN119" s="90"/>
      <c r="AO119" s="172" t="str">
        <f t="shared" si="91"/>
        <v/>
      </c>
      <c r="AP119" s="154" t="str">
        <f t="shared" si="92"/>
        <v>NO BID</v>
      </c>
      <c r="AQ119" s="171"/>
      <c r="AR119" s="89"/>
      <c r="AS119" s="90"/>
      <c r="AT119" s="172" t="str">
        <f t="shared" si="93"/>
        <v/>
      </c>
      <c r="AU119" s="154" t="str">
        <f t="shared" si="94"/>
        <v>NO BID</v>
      </c>
      <c r="AV119" s="171"/>
      <c r="AW119" s="89"/>
      <c r="AX119" s="90"/>
      <c r="AY119" s="172" t="str">
        <f t="shared" si="95"/>
        <v/>
      </c>
      <c r="AZ119" s="154" t="str">
        <f t="shared" si="96"/>
        <v>NO BID</v>
      </c>
      <c r="BA119" s="171"/>
      <c r="BB119" s="89"/>
      <c r="BC119" s="90"/>
      <c r="BD119" s="172" t="str">
        <f t="shared" si="97"/>
        <v/>
      </c>
      <c r="BE119" s="154" t="str">
        <f t="shared" si="154"/>
        <v>NO BID</v>
      </c>
      <c r="BF119" s="171"/>
      <c r="BG119" s="89"/>
      <c r="BH119" s="90"/>
      <c r="BI119" s="172" t="str">
        <f t="shared" si="98"/>
        <v/>
      </c>
      <c r="BJ119" s="154" t="str">
        <f t="shared" si="99"/>
        <v>NO BID</v>
      </c>
      <c r="BK119" s="171"/>
      <c r="BL119" s="89"/>
      <c r="BM119" s="90"/>
      <c r="BN119" s="172" t="str">
        <f t="shared" si="100"/>
        <v/>
      </c>
      <c r="BO119" s="154" t="str">
        <f t="shared" si="101"/>
        <v>NO BID</v>
      </c>
      <c r="BP119" s="178"/>
      <c r="BQ119" s="171"/>
      <c r="BR119" s="89"/>
      <c r="BS119" s="90" t="str">
        <f t="shared" si="102"/>
        <v/>
      </c>
      <c r="BT119" s="172"/>
      <c r="BU119" s="154" t="str">
        <f t="shared" si="103"/>
        <v>NO BID</v>
      </c>
      <c r="BV119" s="171"/>
      <c r="BW119" s="89"/>
      <c r="BX119" s="90" t="str">
        <f t="shared" si="104"/>
        <v/>
      </c>
      <c r="BY119" s="172"/>
      <c r="BZ119" s="154" t="str">
        <f t="shared" si="105"/>
        <v>NO BID</v>
      </c>
      <c r="CA119" s="171"/>
      <c r="CB119" s="89"/>
      <c r="CC119" s="90" t="str">
        <f t="shared" si="106"/>
        <v/>
      </c>
      <c r="CD119" s="172"/>
      <c r="CE119" s="154" t="str">
        <f t="shared" si="107"/>
        <v>NO BID</v>
      </c>
      <c r="CF119" s="171"/>
      <c r="CG119" s="89"/>
      <c r="CH119" s="90" t="str">
        <f t="shared" si="108"/>
        <v/>
      </c>
      <c r="CI119" s="172"/>
      <c r="CJ119" s="154" t="str">
        <f t="shared" si="109"/>
        <v>NO BID</v>
      </c>
      <c r="CK119" s="171"/>
      <c r="CL119" s="89"/>
      <c r="CM119" s="90" t="str">
        <f t="shared" si="110"/>
        <v/>
      </c>
      <c r="CN119" s="172"/>
      <c r="CO119" s="154" t="str">
        <f t="shared" si="111"/>
        <v>NO BID</v>
      </c>
      <c r="CP119" s="171"/>
      <c r="CQ119" s="89"/>
      <c r="CR119" s="90" t="str">
        <f t="shared" si="112"/>
        <v/>
      </c>
      <c r="CS119" s="172"/>
      <c r="CT119" s="154" t="str">
        <f t="shared" si="113"/>
        <v>NO BID</v>
      </c>
      <c r="CU119" s="171"/>
      <c r="CV119" s="89"/>
      <c r="CW119" s="90" t="str">
        <f t="shared" si="114"/>
        <v/>
      </c>
      <c r="CX119" s="172"/>
      <c r="CY119" s="154" t="str">
        <f t="shared" si="115"/>
        <v>NO BID</v>
      </c>
      <c r="CZ119" s="171"/>
      <c r="DA119" s="89"/>
      <c r="DB119" s="90" t="str">
        <f t="shared" si="116"/>
        <v/>
      </c>
      <c r="DC119" s="172"/>
      <c r="DD119" s="154" t="str">
        <f t="shared" si="117"/>
        <v>NO BID</v>
      </c>
      <c r="DE119" s="171"/>
      <c r="DF119" s="89"/>
      <c r="DG119" s="90" t="str">
        <f t="shared" si="118"/>
        <v/>
      </c>
      <c r="DH119" s="172"/>
      <c r="DI119" s="154" t="str">
        <f t="shared" si="119"/>
        <v>NO BID</v>
      </c>
      <c r="DJ119" s="171"/>
      <c r="DK119" s="89"/>
      <c r="DL119" s="90" t="str">
        <f t="shared" si="120"/>
        <v/>
      </c>
      <c r="DM119" s="172"/>
      <c r="DN119" s="154" t="str">
        <f t="shared" si="121"/>
        <v>NO BID</v>
      </c>
      <c r="DO119" s="171"/>
      <c r="DP119" s="89"/>
      <c r="DQ119" s="90" t="str">
        <f t="shared" si="122"/>
        <v/>
      </c>
      <c r="DR119" s="172"/>
      <c r="DS119" s="154" t="str">
        <f t="shared" si="123"/>
        <v>NO BID</v>
      </c>
      <c r="DT119" s="171"/>
      <c r="DU119" s="89"/>
      <c r="DV119" s="90" t="str">
        <f t="shared" si="124"/>
        <v/>
      </c>
      <c r="DW119" s="172"/>
      <c r="DX119" s="154" t="str">
        <f t="shared" si="125"/>
        <v>NO BID</v>
      </c>
      <c r="DY119" s="171"/>
      <c r="DZ119" s="89"/>
      <c r="EA119" s="90" t="str">
        <f t="shared" si="126"/>
        <v/>
      </c>
      <c r="EB119" s="172"/>
      <c r="EC119" s="154" t="str">
        <f t="shared" si="127"/>
        <v>NO BID</v>
      </c>
      <c r="ED119" s="171"/>
      <c r="EE119" s="89"/>
      <c r="EF119" s="90" t="str">
        <f t="shared" si="128"/>
        <v/>
      </c>
      <c r="EG119" s="172"/>
      <c r="EH119" s="154" t="str">
        <f t="shared" si="129"/>
        <v>NO BID</v>
      </c>
      <c r="EI119" s="171"/>
      <c r="EJ119" s="89"/>
      <c r="EK119" s="90" t="str">
        <f t="shared" si="130"/>
        <v/>
      </c>
      <c r="EL119" s="172"/>
      <c r="EM119" s="154" t="str">
        <f t="shared" si="131"/>
        <v>NO BID</v>
      </c>
      <c r="EN119" s="171"/>
      <c r="EO119" s="89"/>
      <c r="EP119" s="90" t="str">
        <f t="shared" si="132"/>
        <v/>
      </c>
      <c r="EQ119" s="172"/>
      <c r="ER119" s="154" t="str">
        <f t="shared" si="133"/>
        <v>NO BID</v>
      </c>
      <c r="ES119" s="171"/>
      <c r="ET119" s="89"/>
      <c r="EU119" s="90" t="str">
        <f t="shared" si="134"/>
        <v/>
      </c>
      <c r="EV119" s="172"/>
      <c r="EW119" s="154" t="str">
        <f t="shared" si="135"/>
        <v>NO BID</v>
      </c>
      <c r="EX119" s="171"/>
      <c r="EY119" s="89"/>
      <c r="EZ119" s="90" t="str">
        <f t="shared" si="136"/>
        <v/>
      </c>
      <c r="FA119" s="172"/>
      <c r="FB119" s="154" t="str">
        <f t="shared" si="137"/>
        <v>NO BID</v>
      </c>
      <c r="FC119" s="171"/>
      <c r="FD119" s="89"/>
      <c r="FE119" s="90" t="str">
        <f t="shared" si="138"/>
        <v/>
      </c>
      <c r="FF119" s="172"/>
      <c r="FG119" s="154" t="str">
        <f t="shared" si="139"/>
        <v>NO BID</v>
      </c>
      <c r="FH119" s="171"/>
      <c r="FI119" s="89"/>
      <c r="FJ119" s="90" t="str">
        <f t="shared" si="140"/>
        <v/>
      </c>
      <c r="FK119" s="172"/>
      <c r="FL119" s="154" t="str">
        <f t="shared" si="141"/>
        <v>NO BID</v>
      </c>
      <c r="FM119" s="171"/>
      <c r="FN119" s="89"/>
      <c r="FO119" s="90" t="str">
        <f t="shared" si="142"/>
        <v/>
      </c>
      <c r="FP119" s="172"/>
      <c r="FQ119" s="154" t="str">
        <f t="shared" si="143"/>
        <v>NO BID</v>
      </c>
      <c r="FR119" s="174"/>
      <c r="FS119" s="91">
        <v>19.989999999999998</v>
      </c>
      <c r="FT119" s="92">
        <f t="shared" si="144"/>
        <v>99.949999999999989</v>
      </c>
      <c r="FU119" s="175">
        <f t="shared" si="145"/>
        <v>0</v>
      </c>
      <c r="FV119" s="93" t="str">
        <f t="shared" si="146"/>
        <v/>
      </c>
      <c r="FW119" s="94">
        <f t="shared" si="147"/>
        <v>99.949999999999989</v>
      </c>
      <c r="FX119" s="95">
        <f t="shared" si="148"/>
        <v>0</v>
      </c>
      <c r="FY119" s="129" t="str">
        <f t="shared" si="149"/>
        <v>NOT AWARDED</v>
      </c>
      <c r="FZ119" s="130">
        <f t="shared" si="150"/>
        <v>0</v>
      </c>
      <c r="GA119" s="129" t="str">
        <f t="shared" si="151"/>
        <v>VENDOR 09</v>
      </c>
      <c r="GB119" s="176"/>
      <c r="GC119" s="177"/>
      <c r="GD119" s="96"/>
      <c r="GE119" s="97"/>
    </row>
    <row r="120" spans="1:187" ht="30" customHeight="1" thickTop="1" thickBot="1" x14ac:dyDescent="0.4">
      <c r="A120" s="141">
        <v>116</v>
      </c>
      <c r="B120" s="163">
        <v>5</v>
      </c>
      <c r="C120" s="164">
        <v>9780062981516</v>
      </c>
      <c r="D120" s="165" t="s">
        <v>236</v>
      </c>
      <c r="E120" s="165" t="s">
        <v>941</v>
      </c>
      <c r="F120" s="165" t="s">
        <v>1480</v>
      </c>
      <c r="G120" s="166" t="s">
        <v>1414</v>
      </c>
      <c r="H120" s="166" t="s">
        <v>1425</v>
      </c>
      <c r="I120" s="167"/>
      <c r="J120" s="227">
        <f t="shared" si="152"/>
        <v>5</v>
      </c>
      <c r="K120" s="228"/>
      <c r="L120" s="99" t="str">
        <f t="shared" si="78"/>
        <v/>
      </c>
      <c r="M120" s="241"/>
      <c r="N120" s="168"/>
      <c r="O120" s="195" t="str">
        <f t="shared" si="79"/>
        <v>VENDOR 09</v>
      </c>
      <c r="P120" s="149">
        <v>241360</v>
      </c>
      <c r="Q120" s="149">
        <f t="shared" si="80"/>
        <v>0</v>
      </c>
      <c r="R120" s="196" t="str">
        <f t="shared" si="81"/>
        <v xml:space="preserve">, </v>
      </c>
      <c r="S120" s="196" t="str">
        <f t="shared" si="82"/>
        <v>NO BID</v>
      </c>
      <c r="T120" s="117">
        <f t="shared" si="83"/>
        <v>0</v>
      </c>
      <c r="U120" s="118" t="str">
        <f t="shared" si="84"/>
        <v>NOT AWARDED</v>
      </c>
      <c r="V120" s="167"/>
      <c r="W120" s="171"/>
      <c r="X120" s="89"/>
      <c r="Y120" s="90"/>
      <c r="Z120" s="172" t="str">
        <f t="shared" si="85"/>
        <v/>
      </c>
      <c r="AA120" s="154" t="str">
        <f t="shared" si="86"/>
        <v>NO BID</v>
      </c>
      <c r="AB120" s="171"/>
      <c r="AC120" s="89"/>
      <c r="AD120" s="90"/>
      <c r="AE120" s="172" t="str">
        <f t="shared" si="87"/>
        <v/>
      </c>
      <c r="AF120" s="154" t="str">
        <f t="shared" si="88"/>
        <v>NO BID</v>
      </c>
      <c r="AG120" s="171"/>
      <c r="AH120" s="89"/>
      <c r="AI120" s="90"/>
      <c r="AJ120" s="172" t="str">
        <f t="shared" si="89"/>
        <v/>
      </c>
      <c r="AK120" s="154" t="str">
        <f t="shared" si="90"/>
        <v>NO BID</v>
      </c>
      <c r="AL120" s="171"/>
      <c r="AM120" s="89"/>
      <c r="AN120" s="90"/>
      <c r="AO120" s="172" t="str">
        <f t="shared" si="91"/>
        <v/>
      </c>
      <c r="AP120" s="154" t="str">
        <f t="shared" si="92"/>
        <v>NO BID</v>
      </c>
      <c r="AQ120" s="171"/>
      <c r="AR120" s="89"/>
      <c r="AS120" s="90"/>
      <c r="AT120" s="172" t="str">
        <f t="shared" si="93"/>
        <v/>
      </c>
      <c r="AU120" s="154" t="str">
        <f t="shared" si="94"/>
        <v>NO BID</v>
      </c>
      <c r="AV120" s="171"/>
      <c r="AW120" s="89"/>
      <c r="AX120" s="90"/>
      <c r="AY120" s="172" t="str">
        <f t="shared" si="95"/>
        <v/>
      </c>
      <c r="AZ120" s="154" t="str">
        <f t="shared" si="96"/>
        <v>NO BID</v>
      </c>
      <c r="BA120" s="171"/>
      <c r="BB120" s="89"/>
      <c r="BC120" s="90"/>
      <c r="BD120" s="172" t="str">
        <f t="shared" si="97"/>
        <v/>
      </c>
      <c r="BE120" s="154" t="str">
        <f t="shared" si="154"/>
        <v>NO BID</v>
      </c>
      <c r="BF120" s="171"/>
      <c r="BG120" s="89"/>
      <c r="BH120" s="90"/>
      <c r="BI120" s="172" t="str">
        <f t="shared" si="98"/>
        <v/>
      </c>
      <c r="BJ120" s="154" t="str">
        <f t="shared" si="99"/>
        <v>NO BID</v>
      </c>
      <c r="BK120" s="171"/>
      <c r="BL120" s="89"/>
      <c r="BM120" s="90"/>
      <c r="BN120" s="172" t="str">
        <f t="shared" si="100"/>
        <v/>
      </c>
      <c r="BO120" s="154" t="str">
        <f t="shared" si="101"/>
        <v>NO BID</v>
      </c>
      <c r="BP120" s="178"/>
      <c r="BQ120" s="171"/>
      <c r="BR120" s="89"/>
      <c r="BS120" s="90" t="str">
        <f t="shared" si="102"/>
        <v/>
      </c>
      <c r="BT120" s="172"/>
      <c r="BU120" s="154" t="str">
        <f t="shared" si="103"/>
        <v>NO BID</v>
      </c>
      <c r="BV120" s="171"/>
      <c r="BW120" s="89"/>
      <c r="BX120" s="90" t="str">
        <f t="shared" si="104"/>
        <v/>
      </c>
      <c r="BY120" s="172"/>
      <c r="BZ120" s="154" t="str">
        <f t="shared" si="105"/>
        <v>NO BID</v>
      </c>
      <c r="CA120" s="171"/>
      <c r="CB120" s="89"/>
      <c r="CC120" s="90" t="str">
        <f t="shared" si="106"/>
        <v/>
      </c>
      <c r="CD120" s="172"/>
      <c r="CE120" s="154" t="str">
        <f t="shared" si="107"/>
        <v>NO BID</v>
      </c>
      <c r="CF120" s="171"/>
      <c r="CG120" s="89"/>
      <c r="CH120" s="90" t="str">
        <f t="shared" si="108"/>
        <v/>
      </c>
      <c r="CI120" s="172"/>
      <c r="CJ120" s="154" t="str">
        <f t="shared" si="109"/>
        <v>NO BID</v>
      </c>
      <c r="CK120" s="171"/>
      <c r="CL120" s="89"/>
      <c r="CM120" s="90" t="str">
        <f t="shared" si="110"/>
        <v/>
      </c>
      <c r="CN120" s="172"/>
      <c r="CO120" s="154" t="str">
        <f t="shared" si="111"/>
        <v>NO BID</v>
      </c>
      <c r="CP120" s="171"/>
      <c r="CQ120" s="89"/>
      <c r="CR120" s="90" t="str">
        <f t="shared" si="112"/>
        <v/>
      </c>
      <c r="CS120" s="172"/>
      <c r="CT120" s="154" t="str">
        <f t="shared" si="113"/>
        <v>NO BID</v>
      </c>
      <c r="CU120" s="171"/>
      <c r="CV120" s="89"/>
      <c r="CW120" s="90" t="str">
        <f t="shared" si="114"/>
        <v/>
      </c>
      <c r="CX120" s="172"/>
      <c r="CY120" s="154" t="str">
        <f t="shared" si="115"/>
        <v>NO BID</v>
      </c>
      <c r="CZ120" s="171"/>
      <c r="DA120" s="89"/>
      <c r="DB120" s="90" t="str">
        <f t="shared" si="116"/>
        <v/>
      </c>
      <c r="DC120" s="172"/>
      <c r="DD120" s="154" t="str">
        <f t="shared" si="117"/>
        <v>NO BID</v>
      </c>
      <c r="DE120" s="171"/>
      <c r="DF120" s="89"/>
      <c r="DG120" s="90" t="str">
        <f t="shared" si="118"/>
        <v/>
      </c>
      <c r="DH120" s="172"/>
      <c r="DI120" s="154" t="str">
        <f t="shared" si="119"/>
        <v>NO BID</v>
      </c>
      <c r="DJ120" s="171"/>
      <c r="DK120" s="89"/>
      <c r="DL120" s="90" t="str">
        <f t="shared" si="120"/>
        <v/>
      </c>
      <c r="DM120" s="172"/>
      <c r="DN120" s="154" t="str">
        <f t="shared" si="121"/>
        <v>NO BID</v>
      </c>
      <c r="DO120" s="171"/>
      <c r="DP120" s="89"/>
      <c r="DQ120" s="90" t="str">
        <f t="shared" si="122"/>
        <v/>
      </c>
      <c r="DR120" s="172"/>
      <c r="DS120" s="154" t="str">
        <f t="shared" si="123"/>
        <v>NO BID</v>
      </c>
      <c r="DT120" s="171"/>
      <c r="DU120" s="89"/>
      <c r="DV120" s="90" t="str">
        <f t="shared" si="124"/>
        <v/>
      </c>
      <c r="DW120" s="172"/>
      <c r="DX120" s="154" t="str">
        <f t="shared" si="125"/>
        <v>NO BID</v>
      </c>
      <c r="DY120" s="171"/>
      <c r="DZ120" s="89"/>
      <c r="EA120" s="90" t="str">
        <f t="shared" si="126"/>
        <v/>
      </c>
      <c r="EB120" s="172"/>
      <c r="EC120" s="154" t="str">
        <f t="shared" si="127"/>
        <v>NO BID</v>
      </c>
      <c r="ED120" s="171"/>
      <c r="EE120" s="89"/>
      <c r="EF120" s="90" t="str">
        <f t="shared" si="128"/>
        <v/>
      </c>
      <c r="EG120" s="172"/>
      <c r="EH120" s="154" t="str">
        <f t="shared" si="129"/>
        <v>NO BID</v>
      </c>
      <c r="EI120" s="171"/>
      <c r="EJ120" s="89"/>
      <c r="EK120" s="90" t="str">
        <f t="shared" si="130"/>
        <v/>
      </c>
      <c r="EL120" s="172"/>
      <c r="EM120" s="154" t="str">
        <f t="shared" si="131"/>
        <v>NO BID</v>
      </c>
      <c r="EN120" s="171"/>
      <c r="EO120" s="89"/>
      <c r="EP120" s="90" t="str">
        <f t="shared" si="132"/>
        <v/>
      </c>
      <c r="EQ120" s="172"/>
      <c r="ER120" s="154" t="str">
        <f t="shared" si="133"/>
        <v>NO BID</v>
      </c>
      <c r="ES120" s="171"/>
      <c r="ET120" s="89"/>
      <c r="EU120" s="90" t="str">
        <f t="shared" si="134"/>
        <v/>
      </c>
      <c r="EV120" s="172"/>
      <c r="EW120" s="154" t="str">
        <f t="shared" si="135"/>
        <v>NO BID</v>
      </c>
      <c r="EX120" s="171"/>
      <c r="EY120" s="89"/>
      <c r="EZ120" s="90" t="str">
        <f t="shared" si="136"/>
        <v/>
      </c>
      <c r="FA120" s="172"/>
      <c r="FB120" s="154" t="str">
        <f t="shared" si="137"/>
        <v>NO BID</v>
      </c>
      <c r="FC120" s="171"/>
      <c r="FD120" s="89"/>
      <c r="FE120" s="90" t="str">
        <f t="shared" si="138"/>
        <v/>
      </c>
      <c r="FF120" s="172"/>
      <c r="FG120" s="154" t="str">
        <f t="shared" si="139"/>
        <v>NO BID</v>
      </c>
      <c r="FH120" s="171"/>
      <c r="FI120" s="89"/>
      <c r="FJ120" s="90" t="str">
        <f t="shared" si="140"/>
        <v/>
      </c>
      <c r="FK120" s="172"/>
      <c r="FL120" s="154" t="str">
        <f t="shared" si="141"/>
        <v>NO BID</v>
      </c>
      <c r="FM120" s="171"/>
      <c r="FN120" s="89"/>
      <c r="FO120" s="90" t="str">
        <f t="shared" si="142"/>
        <v/>
      </c>
      <c r="FP120" s="172"/>
      <c r="FQ120" s="154" t="str">
        <f t="shared" si="143"/>
        <v>NO BID</v>
      </c>
      <c r="FR120" s="174"/>
      <c r="FS120" s="91">
        <v>7.6</v>
      </c>
      <c r="FT120" s="92">
        <f t="shared" si="144"/>
        <v>38</v>
      </c>
      <c r="FU120" s="175">
        <f t="shared" si="145"/>
        <v>0</v>
      </c>
      <c r="FV120" s="93" t="str">
        <f t="shared" si="146"/>
        <v/>
      </c>
      <c r="FW120" s="94">
        <f t="shared" si="147"/>
        <v>38</v>
      </c>
      <c r="FX120" s="95">
        <f t="shared" si="148"/>
        <v>0</v>
      </c>
      <c r="FY120" s="129" t="str">
        <f t="shared" si="149"/>
        <v>NOT AWARDED</v>
      </c>
      <c r="FZ120" s="130">
        <f t="shared" si="150"/>
        <v>0</v>
      </c>
      <c r="GA120" s="129" t="str">
        <f t="shared" si="151"/>
        <v>VENDOR 09</v>
      </c>
      <c r="GB120" s="176"/>
      <c r="GC120" s="177"/>
      <c r="GD120" s="96"/>
      <c r="GE120" s="97"/>
    </row>
    <row r="121" spans="1:187" ht="30" customHeight="1" thickTop="1" thickBot="1" x14ac:dyDescent="0.4">
      <c r="A121" s="162">
        <v>117</v>
      </c>
      <c r="B121" s="163">
        <v>5</v>
      </c>
      <c r="C121" s="164">
        <v>9780593565353</v>
      </c>
      <c r="D121" s="165" t="s">
        <v>237</v>
      </c>
      <c r="E121" s="165" t="s">
        <v>942</v>
      </c>
      <c r="F121" s="165" t="s">
        <v>1480</v>
      </c>
      <c r="G121" s="166" t="s">
        <v>1414</v>
      </c>
      <c r="H121" s="166" t="s">
        <v>1425</v>
      </c>
      <c r="I121" s="167"/>
      <c r="J121" s="227">
        <f t="shared" si="152"/>
        <v>5</v>
      </c>
      <c r="K121" s="228"/>
      <c r="L121" s="99" t="str">
        <f t="shared" si="78"/>
        <v/>
      </c>
      <c r="M121" s="241"/>
      <c r="N121" s="168"/>
      <c r="O121" s="195" t="str">
        <f t="shared" si="79"/>
        <v>VENDOR 09</v>
      </c>
      <c r="P121" s="149">
        <v>241365</v>
      </c>
      <c r="Q121" s="149">
        <f t="shared" si="80"/>
        <v>0</v>
      </c>
      <c r="R121" s="196" t="str">
        <f t="shared" si="81"/>
        <v xml:space="preserve">, </v>
      </c>
      <c r="S121" s="196" t="str">
        <f t="shared" si="82"/>
        <v>NO BID</v>
      </c>
      <c r="T121" s="117">
        <f t="shared" si="83"/>
        <v>0</v>
      </c>
      <c r="U121" s="118" t="str">
        <f t="shared" si="84"/>
        <v>NOT AWARDED</v>
      </c>
      <c r="V121" s="167"/>
      <c r="W121" s="171"/>
      <c r="X121" s="89"/>
      <c r="Y121" s="90"/>
      <c r="Z121" s="172" t="str">
        <f t="shared" si="85"/>
        <v/>
      </c>
      <c r="AA121" s="154" t="str">
        <f t="shared" si="86"/>
        <v>NO BID</v>
      </c>
      <c r="AB121" s="171"/>
      <c r="AC121" s="89"/>
      <c r="AD121" s="90"/>
      <c r="AE121" s="172" t="str">
        <f t="shared" si="87"/>
        <v/>
      </c>
      <c r="AF121" s="154" t="str">
        <f t="shared" si="88"/>
        <v>NO BID</v>
      </c>
      <c r="AG121" s="171"/>
      <c r="AH121" s="89"/>
      <c r="AI121" s="90"/>
      <c r="AJ121" s="172" t="str">
        <f t="shared" si="89"/>
        <v/>
      </c>
      <c r="AK121" s="154" t="str">
        <f t="shared" si="90"/>
        <v>NO BID</v>
      </c>
      <c r="AL121" s="171"/>
      <c r="AM121" s="89"/>
      <c r="AN121" s="90"/>
      <c r="AO121" s="172" t="str">
        <f t="shared" si="91"/>
        <v/>
      </c>
      <c r="AP121" s="154" t="str">
        <f t="shared" si="92"/>
        <v>NO BID</v>
      </c>
      <c r="AQ121" s="171"/>
      <c r="AR121" s="89"/>
      <c r="AS121" s="90"/>
      <c r="AT121" s="172" t="str">
        <f t="shared" si="93"/>
        <v/>
      </c>
      <c r="AU121" s="154" t="str">
        <f t="shared" si="94"/>
        <v>NO BID</v>
      </c>
      <c r="AV121" s="171"/>
      <c r="AW121" s="89"/>
      <c r="AX121" s="90"/>
      <c r="AY121" s="172" t="str">
        <f t="shared" si="95"/>
        <v/>
      </c>
      <c r="AZ121" s="154" t="str">
        <f t="shared" si="96"/>
        <v>NO BID</v>
      </c>
      <c r="BA121" s="171"/>
      <c r="BB121" s="89"/>
      <c r="BC121" s="90"/>
      <c r="BD121" s="172" t="str">
        <f t="shared" si="97"/>
        <v/>
      </c>
      <c r="BE121" s="154" t="s">
        <v>83</v>
      </c>
      <c r="BF121" s="171"/>
      <c r="BG121" s="89"/>
      <c r="BH121" s="90"/>
      <c r="BI121" s="172" t="str">
        <f t="shared" si="98"/>
        <v/>
      </c>
      <c r="BJ121" s="154" t="str">
        <f t="shared" si="99"/>
        <v>NO BID</v>
      </c>
      <c r="BK121" s="171"/>
      <c r="BL121" s="89"/>
      <c r="BM121" s="90"/>
      <c r="BN121" s="172" t="str">
        <f t="shared" si="100"/>
        <v/>
      </c>
      <c r="BO121" s="154" t="str">
        <f t="shared" si="101"/>
        <v>NO BID</v>
      </c>
      <c r="BP121" s="173"/>
      <c r="BQ121" s="171"/>
      <c r="BR121" s="89"/>
      <c r="BS121" s="90" t="str">
        <f t="shared" si="102"/>
        <v/>
      </c>
      <c r="BT121" s="172"/>
      <c r="BU121" s="154" t="str">
        <f t="shared" si="103"/>
        <v>NO BID</v>
      </c>
      <c r="BV121" s="171"/>
      <c r="BW121" s="89"/>
      <c r="BX121" s="90" t="str">
        <f t="shared" si="104"/>
        <v/>
      </c>
      <c r="BY121" s="172"/>
      <c r="BZ121" s="154" t="str">
        <f t="shared" si="105"/>
        <v>NO BID</v>
      </c>
      <c r="CA121" s="171"/>
      <c r="CB121" s="89"/>
      <c r="CC121" s="90" t="str">
        <f t="shared" si="106"/>
        <v/>
      </c>
      <c r="CD121" s="172"/>
      <c r="CE121" s="154" t="str">
        <f t="shared" si="107"/>
        <v>NO BID</v>
      </c>
      <c r="CF121" s="171"/>
      <c r="CG121" s="89"/>
      <c r="CH121" s="90" t="str">
        <f t="shared" si="108"/>
        <v/>
      </c>
      <c r="CI121" s="172"/>
      <c r="CJ121" s="154" t="str">
        <f t="shared" si="109"/>
        <v>NO BID</v>
      </c>
      <c r="CK121" s="171"/>
      <c r="CL121" s="89"/>
      <c r="CM121" s="90" t="str">
        <f t="shared" si="110"/>
        <v/>
      </c>
      <c r="CN121" s="172"/>
      <c r="CO121" s="154" t="str">
        <f t="shared" si="111"/>
        <v>NO BID</v>
      </c>
      <c r="CP121" s="171"/>
      <c r="CQ121" s="89"/>
      <c r="CR121" s="90" t="str">
        <f t="shared" si="112"/>
        <v/>
      </c>
      <c r="CS121" s="172"/>
      <c r="CT121" s="154" t="str">
        <f t="shared" si="113"/>
        <v>NO BID</v>
      </c>
      <c r="CU121" s="171"/>
      <c r="CV121" s="89"/>
      <c r="CW121" s="90" t="str">
        <f t="shared" si="114"/>
        <v/>
      </c>
      <c r="CX121" s="172"/>
      <c r="CY121" s="154" t="str">
        <f t="shared" si="115"/>
        <v>NO BID</v>
      </c>
      <c r="CZ121" s="171"/>
      <c r="DA121" s="89"/>
      <c r="DB121" s="90" t="str">
        <f t="shared" si="116"/>
        <v/>
      </c>
      <c r="DC121" s="172"/>
      <c r="DD121" s="154" t="str">
        <f t="shared" si="117"/>
        <v>NO BID</v>
      </c>
      <c r="DE121" s="171"/>
      <c r="DF121" s="89"/>
      <c r="DG121" s="90" t="str">
        <f t="shared" si="118"/>
        <v/>
      </c>
      <c r="DH121" s="172"/>
      <c r="DI121" s="154" t="str">
        <f t="shared" si="119"/>
        <v>NO BID</v>
      </c>
      <c r="DJ121" s="171"/>
      <c r="DK121" s="89"/>
      <c r="DL121" s="90" t="str">
        <f t="shared" si="120"/>
        <v/>
      </c>
      <c r="DM121" s="172"/>
      <c r="DN121" s="154" t="str">
        <f t="shared" si="121"/>
        <v>NO BID</v>
      </c>
      <c r="DO121" s="171"/>
      <c r="DP121" s="89"/>
      <c r="DQ121" s="90" t="str">
        <f t="shared" si="122"/>
        <v/>
      </c>
      <c r="DR121" s="172"/>
      <c r="DS121" s="154" t="str">
        <f t="shared" si="123"/>
        <v>NO BID</v>
      </c>
      <c r="DT121" s="171"/>
      <c r="DU121" s="89"/>
      <c r="DV121" s="90" t="str">
        <f t="shared" si="124"/>
        <v/>
      </c>
      <c r="DW121" s="172"/>
      <c r="DX121" s="154" t="str">
        <f t="shared" si="125"/>
        <v>NO BID</v>
      </c>
      <c r="DY121" s="171"/>
      <c r="DZ121" s="89"/>
      <c r="EA121" s="90" t="str">
        <f t="shared" si="126"/>
        <v/>
      </c>
      <c r="EB121" s="172"/>
      <c r="EC121" s="154" t="str">
        <f t="shared" si="127"/>
        <v>NO BID</v>
      </c>
      <c r="ED121" s="171"/>
      <c r="EE121" s="89"/>
      <c r="EF121" s="90" t="str">
        <f t="shared" si="128"/>
        <v/>
      </c>
      <c r="EG121" s="172"/>
      <c r="EH121" s="154" t="str">
        <f t="shared" si="129"/>
        <v>NO BID</v>
      </c>
      <c r="EI121" s="171"/>
      <c r="EJ121" s="89"/>
      <c r="EK121" s="90" t="str">
        <f t="shared" si="130"/>
        <v/>
      </c>
      <c r="EL121" s="172"/>
      <c r="EM121" s="154" t="str">
        <f t="shared" si="131"/>
        <v>NO BID</v>
      </c>
      <c r="EN121" s="171"/>
      <c r="EO121" s="89"/>
      <c r="EP121" s="90" t="str">
        <f t="shared" si="132"/>
        <v/>
      </c>
      <c r="EQ121" s="172"/>
      <c r="ER121" s="154" t="str">
        <f t="shared" si="133"/>
        <v>NO BID</v>
      </c>
      <c r="ES121" s="171"/>
      <c r="ET121" s="89"/>
      <c r="EU121" s="90" t="str">
        <f t="shared" si="134"/>
        <v/>
      </c>
      <c r="EV121" s="172"/>
      <c r="EW121" s="154" t="str">
        <f t="shared" si="135"/>
        <v>NO BID</v>
      </c>
      <c r="EX121" s="171"/>
      <c r="EY121" s="89"/>
      <c r="EZ121" s="90" t="str">
        <f t="shared" si="136"/>
        <v/>
      </c>
      <c r="FA121" s="172"/>
      <c r="FB121" s="154" t="str">
        <f t="shared" si="137"/>
        <v>NO BID</v>
      </c>
      <c r="FC121" s="171"/>
      <c r="FD121" s="89"/>
      <c r="FE121" s="90" t="str">
        <f t="shared" si="138"/>
        <v/>
      </c>
      <c r="FF121" s="172"/>
      <c r="FG121" s="154" t="str">
        <f t="shared" si="139"/>
        <v>NO BID</v>
      </c>
      <c r="FH121" s="171"/>
      <c r="FI121" s="89"/>
      <c r="FJ121" s="90" t="str">
        <f t="shared" si="140"/>
        <v/>
      </c>
      <c r="FK121" s="172"/>
      <c r="FL121" s="154" t="str">
        <f t="shared" si="141"/>
        <v>NO BID</v>
      </c>
      <c r="FM121" s="171"/>
      <c r="FN121" s="89"/>
      <c r="FO121" s="90" t="str">
        <f t="shared" si="142"/>
        <v/>
      </c>
      <c r="FP121" s="172"/>
      <c r="FQ121" s="154" t="str">
        <f t="shared" si="143"/>
        <v>NO BID</v>
      </c>
      <c r="FR121" s="174"/>
      <c r="FS121" s="91">
        <v>8.59</v>
      </c>
      <c r="FT121" s="92">
        <f t="shared" si="144"/>
        <v>42.95</v>
      </c>
      <c r="FU121" s="175">
        <f t="shared" si="145"/>
        <v>0</v>
      </c>
      <c r="FV121" s="93" t="str">
        <f t="shared" si="146"/>
        <v/>
      </c>
      <c r="FW121" s="94">
        <f t="shared" si="147"/>
        <v>42.95</v>
      </c>
      <c r="FX121" s="95">
        <f t="shared" si="148"/>
        <v>0</v>
      </c>
      <c r="FY121" s="129" t="str">
        <f t="shared" si="149"/>
        <v>NOT AWARDED</v>
      </c>
      <c r="FZ121" s="130">
        <f t="shared" si="150"/>
        <v>0</v>
      </c>
      <c r="GA121" s="129" t="str">
        <f t="shared" si="151"/>
        <v>VENDOR 09</v>
      </c>
      <c r="GB121" s="176"/>
      <c r="GC121" s="177"/>
      <c r="GD121" s="96"/>
      <c r="GE121" s="97"/>
    </row>
    <row r="122" spans="1:187" ht="30" customHeight="1" thickTop="1" thickBot="1" x14ac:dyDescent="0.4">
      <c r="A122" s="162">
        <v>118</v>
      </c>
      <c r="B122" s="199">
        <v>1</v>
      </c>
      <c r="C122" s="164" t="s">
        <v>786</v>
      </c>
      <c r="D122" s="165" t="s">
        <v>238</v>
      </c>
      <c r="E122" s="165" t="s">
        <v>943</v>
      </c>
      <c r="F122" s="165" t="s">
        <v>1479</v>
      </c>
      <c r="G122" s="166" t="s">
        <v>1414</v>
      </c>
      <c r="H122" s="166" t="s">
        <v>1438</v>
      </c>
      <c r="I122" s="167"/>
      <c r="J122" s="227">
        <f t="shared" si="152"/>
        <v>1</v>
      </c>
      <c r="K122" s="228"/>
      <c r="L122" s="99" t="str">
        <f t="shared" si="78"/>
        <v/>
      </c>
      <c r="M122" s="241"/>
      <c r="N122" s="168"/>
      <c r="O122" s="195" t="str">
        <f t="shared" si="79"/>
        <v>VENDOR 09</v>
      </c>
      <c r="P122" s="149">
        <v>241364</v>
      </c>
      <c r="Q122" s="149">
        <f t="shared" si="80"/>
        <v>0</v>
      </c>
      <c r="R122" s="196" t="str">
        <f t="shared" si="81"/>
        <v xml:space="preserve">, </v>
      </c>
      <c r="S122" s="196" t="str">
        <f t="shared" si="82"/>
        <v>NO BID</v>
      </c>
      <c r="T122" s="117">
        <f t="shared" si="83"/>
        <v>0</v>
      </c>
      <c r="U122" s="118" t="str">
        <f t="shared" si="84"/>
        <v>NOT AWARDED</v>
      </c>
      <c r="V122" s="167"/>
      <c r="W122" s="171"/>
      <c r="X122" s="89"/>
      <c r="Y122" s="90"/>
      <c r="Z122" s="172" t="str">
        <f t="shared" si="85"/>
        <v/>
      </c>
      <c r="AA122" s="154" t="str">
        <f t="shared" si="86"/>
        <v>NO BID</v>
      </c>
      <c r="AB122" s="171"/>
      <c r="AC122" s="89"/>
      <c r="AD122" s="90"/>
      <c r="AE122" s="172" t="str">
        <f t="shared" si="87"/>
        <v/>
      </c>
      <c r="AF122" s="154" t="str">
        <f t="shared" si="88"/>
        <v>NO BID</v>
      </c>
      <c r="AG122" s="171"/>
      <c r="AH122" s="89"/>
      <c r="AI122" s="90"/>
      <c r="AJ122" s="172" t="str">
        <f t="shared" si="89"/>
        <v/>
      </c>
      <c r="AK122" s="154" t="str">
        <f t="shared" si="90"/>
        <v>NO BID</v>
      </c>
      <c r="AL122" s="171"/>
      <c r="AM122" s="89"/>
      <c r="AN122" s="90"/>
      <c r="AO122" s="172" t="str">
        <f t="shared" si="91"/>
        <v/>
      </c>
      <c r="AP122" s="154" t="str">
        <f t="shared" si="92"/>
        <v>NO BID</v>
      </c>
      <c r="AQ122" s="171"/>
      <c r="AR122" s="89"/>
      <c r="AS122" s="90"/>
      <c r="AT122" s="172" t="str">
        <f t="shared" si="93"/>
        <v/>
      </c>
      <c r="AU122" s="154" t="str">
        <f t="shared" si="94"/>
        <v>NO BID</v>
      </c>
      <c r="AV122" s="171"/>
      <c r="AW122" s="89"/>
      <c r="AX122" s="90"/>
      <c r="AY122" s="172" t="str">
        <f t="shared" si="95"/>
        <v/>
      </c>
      <c r="AZ122" s="154" t="str">
        <f t="shared" si="96"/>
        <v>NO BID</v>
      </c>
      <c r="BA122" s="171"/>
      <c r="BB122" s="89"/>
      <c r="BC122" s="90"/>
      <c r="BD122" s="172" t="str">
        <f t="shared" si="97"/>
        <v/>
      </c>
      <c r="BE122" s="154" t="s">
        <v>75</v>
      </c>
      <c r="BF122" s="171"/>
      <c r="BG122" s="89"/>
      <c r="BH122" s="90"/>
      <c r="BI122" s="172" t="str">
        <f t="shared" si="98"/>
        <v/>
      </c>
      <c r="BJ122" s="154" t="str">
        <f t="shared" si="99"/>
        <v>NO BID</v>
      </c>
      <c r="BK122" s="171"/>
      <c r="BL122" s="89"/>
      <c r="BM122" s="90"/>
      <c r="BN122" s="172" t="str">
        <f t="shared" si="100"/>
        <v/>
      </c>
      <c r="BO122" s="154" t="str">
        <f t="shared" si="101"/>
        <v>NO BID</v>
      </c>
      <c r="BP122" s="173"/>
      <c r="BQ122" s="171"/>
      <c r="BR122" s="89"/>
      <c r="BS122" s="90" t="str">
        <f t="shared" si="102"/>
        <v/>
      </c>
      <c r="BT122" s="172"/>
      <c r="BU122" s="154" t="str">
        <f t="shared" si="103"/>
        <v>NO BID</v>
      </c>
      <c r="BV122" s="171"/>
      <c r="BW122" s="89"/>
      <c r="BX122" s="90" t="str">
        <f t="shared" si="104"/>
        <v/>
      </c>
      <c r="BY122" s="172"/>
      <c r="BZ122" s="154" t="str">
        <f t="shared" si="105"/>
        <v>NO BID</v>
      </c>
      <c r="CA122" s="171"/>
      <c r="CB122" s="89"/>
      <c r="CC122" s="90" t="str">
        <f t="shared" si="106"/>
        <v/>
      </c>
      <c r="CD122" s="172"/>
      <c r="CE122" s="154" t="str">
        <f t="shared" si="107"/>
        <v>NO BID</v>
      </c>
      <c r="CF122" s="171"/>
      <c r="CG122" s="89"/>
      <c r="CH122" s="90" t="str">
        <f t="shared" si="108"/>
        <v/>
      </c>
      <c r="CI122" s="172"/>
      <c r="CJ122" s="154" t="str">
        <f t="shared" si="109"/>
        <v>NO BID</v>
      </c>
      <c r="CK122" s="171"/>
      <c r="CL122" s="89"/>
      <c r="CM122" s="90" t="str">
        <f t="shared" si="110"/>
        <v/>
      </c>
      <c r="CN122" s="172"/>
      <c r="CO122" s="154" t="str">
        <f t="shared" si="111"/>
        <v>NO BID</v>
      </c>
      <c r="CP122" s="171"/>
      <c r="CQ122" s="89"/>
      <c r="CR122" s="90" t="str">
        <f t="shared" si="112"/>
        <v/>
      </c>
      <c r="CS122" s="172"/>
      <c r="CT122" s="154" t="str">
        <f t="shared" si="113"/>
        <v>NO BID</v>
      </c>
      <c r="CU122" s="171"/>
      <c r="CV122" s="89"/>
      <c r="CW122" s="90" t="str">
        <f t="shared" si="114"/>
        <v/>
      </c>
      <c r="CX122" s="172"/>
      <c r="CY122" s="154" t="str">
        <f t="shared" si="115"/>
        <v>NO BID</v>
      </c>
      <c r="CZ122" s="171"/>
      <c r="DA122" s="89"/>
      <c r="DB122" s="90" t="str">
        <f t="shared" si="116"/>
        <v/>
      </c>
      <c r="DC122" s="172"/>
      <c r="DD122" s="154" t="str">
        <f t="shared" si="117"/>
        <v>NO BID</v>
      </c>
      <c r="DE122" s="171"/>
      <c r="DF122" s="89"/>
      <c r="DG122" s="90" t="str">
        <f t="shared" si="118"/>
        <v/>
      </c>
      <c r="DH122" s="172"/>
      <c r="DI122" s="154" t="str">
        <f t="shared" si="119"/>
        <v>NO BID</v>
      </c>
      <c r="DJ122" s="171"/>
      <c r="DK122" s="89"/>
      <c r="DL122" s="90" t="str">
        <f t="shared" si="120"/>
        <v/>
      </c>
      <c r="DM122" s="172"/>
      <c r="DN122" s="154" t="str">
        <f t="shared" si="121"/>
        <v>NO BID</v>
      </c>
      <c r="DO122" s="171"/>
      <c r="DP122" s="89"/>
      <c r="DQ122" s="90" t="str">
        <f t="shared" si="122"/>
        <v/>
      </c>
      <c r="DR122" s="172"/>
      <c r="DS122" s="154" t="str">
        <f t="shared" si="123"/>
        <v>NO BID</v>
      </c>
      <c r="DT122" s="171"/>
      <c r="DU122" s="89"/>
      <c r="DV122" s="90" t="str">
        <f t="shared" si="124"/>
        <v/>
      </c>
      <c r="DW122" s="172"/>
      <c r="DX122" s="154" t="str">
        <f t="shared" si="125"/>
        <v>NO BID</v>
      </c>
      <c r="DY122" s="171"/>
      <c r="DZ122" s="89"/>
      <c r="EA122" s="90" t="str">
        <f t="shared" si="126"/>
        <v/>
      </c>
      <c r="EB122" s="172"/>
      <c r="EC122" s="154" t="str">
        <f t="shared" si="127"/>
        <v>NO BID</v>
      </c>
      <c r="ED122" s="171"/>
      <c r="EE122" s="89"/>
      <c r="EF122" s="90" t="str">
        <f t="shared" si="128"/>
        <v/>
      </c>
      <c r="EG122" s="172"/>
      <c r="EH122" s="154" t="str">
        <f t="shared" si="129"/>
        <v>NO BID</v>
      </c>
      <c r="EI122" s="171"/>
      <c r="EJ122" s="89"/>
      <c r="EK122" s="90" t="str">
        <f t="shared" si="130"/>
        <v/>
      </c>
      <c r="EL122" s="172"/>
      <c r="EM122" s="154" t="str">
        <f t="shared" si="131"/>
        <v>NO BID</v>
      </c>
      <c r="EN122" s="171"/>
      <c r="EO122" s="89"/>
      <c r="EP122" s="90" t="str">
        <f t="shared" si="132"/>
        <v/>
      </c>
      <c r="EQ122" s="172"/>
      <c r="ER122" s="154" t="str">
        <f t="shared" si="133"/>
        <v>NO BID</v>
      </c>
      <c r="ES122" s="171"/>
      <c r="ET122" s="89"/>
      <c r="EU122" s="90" t="str">
        <f t="shared" si="134"/>
        <v/>
      </c>
      <c r="EV122" s="172"/>
      <c r="EW122" s="154" t="str">
        <f t="shared" si="135"/>
        <v>NO BID</v>
      </c>
      <c r="EX122" s="171"/>
      <c r="EY122" s="89"/>
      <c r="EZ122" s="90" t="str">
        <f t="shared" si="136"/>
        <v/>
      </c>
      <c r="FA122" s="172"/>
      <c r="FB122" s="154" t="str">
        <f t="shared" si="137"/>
        <v>NO BID</v>
      </c>
      <c r="FC122" s="171"/>
      <c r="FD122" s="89"/>
      <c r="FE122" s="90" t="str">
        <f t="shared" si="138"/>
        <v/>
      </c>
      <c r="FF122" s="172"/>
      <c r="FG122" s="154" t="str">
        <f t="shared" si="139"/>
        <v>NO BID</v>
      </c>
      <c r="FH122" s="171"/>
      <c r="FI122" s="89"/>
      <c r="FJ122" s="90" t="str">
        <f t="shared" si="140"/>
        <v/>
      </c>
      <c r="FK122" s="172"/>
      <c r="FL122" s="154" t="str">
        <f t="shared" si="141"/>
        <v>NO BID</v>
      </c>
      <c r="FM122" s="171"/>
      <c r="FN122" s="89"/>
      <c r="FO122" s="90" t="str">
        <f t="shared" si="142"/>
        <v/>
      </c>
      <c r="FP122" s="172"/>
      <c r="FQ122" s="154" t="str">
        <f t="shared" si="143"/>
        <v>NO BID</v>
      </c>
      <c r="FR122" s="174"/>
      <c r="FS122" s="91">
        <v>9.26</v>
      </c>
      <c r="FT122" s="92">
        <f t="shared" si="144"/>
        <v>9.26</v>
      </c>
      <c r="FU122" s="175">
        <f t="shared" si="145"/>
        <v>0</v>
      </c>
      <c r="FV122" s="93" t="str">
        <f t="shared" si="146"/>
        <v/>
      </c>
      <c r="FW122" s="94">
        <f t="shared" si="147"/>
        <v>9.26</v>
      </c>
      <c r="FX122" s="95">
        <f t="shared" si="148"/>
        <v>0</v>
      </c>
      <c r="FY122" s="129" t="str">
        <f t="shared" si="149"/>
        <v>NOT AWARDED</v>
      </c>
      <c r="FZ122" s="130">
        <f t="shared" si="150"/>
        <v>0</v>
      </c>
      <c r="GA122" s="129" t="str">
        <f t="shared" si="151"/>
        <v>VENDOR 09</v>
      </c>
      <c r="GB122" s="176"/>
      <c r="GC122" s="177"/>
      <c r="GD122" s="96"/>
      <c r="GE122" s="97"/>
    </row>
    <row r="123" spans="1:187" ht="30" customHeight="1" thickTop="1" thickBot="1" x14ac:dyDescent="0.4">
      <c r="A123" s="162">
        <v>119</v>
      </c>
      <c r="B123" s="194">
        <v>5</v>
      </c>
      <c r="C123" s="164">
        <v>9780062936936</v>
      </c>
      <c r="D123" s="165" t="s">
        <v>239</v>
      </c>
      <c r="E123" s="165" t="s">
        <v>944</v>
      </c>
      <c r="F123" s="165" t="s">
        <v>1479</v>
      </c>
      <c r="G123" s="166" t="s">
        <v>1414</v>
      </c>
      <c r="H123" s="166" t="s">
        <v>1425</v>
      </c>
      <c r="I123" s="167"/>
      <c r="J123" s="227">
        <f t="shared" si="152"/>
        <v>5</v>
      </c>
      <c r="K123" s="228"/>
      <c r="L123" s="99" t="str">
        <f t="shared" si="78"/>
        <v/>
      </c>
      <c r="M123" s="241"/>
      <c r="N123" s="168"/>
      <c r="O123" s="169" t="str">
        <f t="shared" si="79"/>
        <v>VENDOR 09</v>
      </c>
      <c r="P123" s="149">
        <v>241360</v>
      </c>
      <c r="Q123" s="149">
        <f t="shared" si="80"/>
        <v>0</v>
      </c>
      <c r="R123" s="170" t="str">
        <f t="shared" si="81"/>
        <v xml:space="preserve">, </v>
      </c>
      <c r="S123" s="170" t="str">
        <f t="shared" si="82"/>
        <v>NO BID</v>
      </c>
      <c r="T123" s="87">
        <f t="shared" si="83"/>
        <v>0</v>
      </c>
      <c r="U123" s="88" t="str">
        <f t="shared" si="84"/>
        <v>NOT AWARDED</v>
      </c>
      <c r="V123" s="167"/>
      <c r="W123" s="171"/>
      <c r="X123" s="89"/>
      <c r="Y123" s="90"/>
      <c r="Z123" s="172" t="str">
        <f t="shared" si="85"/>
        <v/>
      </c>
      <c r="AA123" s="154" t="str">
        <f t="shared" si="86"/>
        <v>NO BID</v>
      </c>
      <c r="AB123" s="171"/>
      <c r="AC123" s="89"/>
      <c r="AD123" s="90"/>
      <c r="AE123" s="172" t="str">
        <f t="shared" si="87"/>
        <v/>
      </c>
      <c r="AF123" s="154" t="str">
        <f t="shared" si="88"/>
        <v>NO BID</v>
      </c>
      <c r="AG123" s="171"/>
      <c r="AH123" s="89"/>
      <c r="AI123" s="90"/>
      <c r="AJ123" s="172" t="str">
        <f t="shared" si="89"/>
        <v/>
      </c>
      <c r="AK123" s="154" t="str">
        <f t="shared" si="90"/>
        <v>NO BID</v>
      </c>
      <c r="AL123" s="171"/>
      <c r="AM123" s="89"/>
      <c r="AN123" s="90"/>
      <c r="AO123" s="172" t="str">
        <f t="shared" si="91"/>
        <v/>
      </c>
      <c r="AP123" s="154" t="str">
        <f t="shared" si="92"/>
        <v>NO BID</v>
      </c>
      <c r="AQ123" s="171"/>
      <c r="AR123" s="89"/>
      <c r="AS123" s="90"/>
      <c r="AT123" s="172" t="str">
        <f t="shared" si="93"/>
        <v/>
      </c>
      <c r="AU123" s="154" t="str">
        <f t="shared" si="94"/>
        <v>NO BID</v>
      </c>
      <c r="AV123" s="171"/>
      <c r="AW123" s="89"/>
      <c r="AX123" s="90"/>
      <c r="AY123" s="172" t="str">
        <f t="shared" si="95"/>
        <v/>
      </c>
      <c r="AZ123" s="154" t="str">
        <f t="shared" si="96"/>
        <v>NO BID</v>
      </c>
      <c r="BA123" s="171"/>
      <c r="BB123" s="89"/>
      <c r="BC123" s="90"/>
      <c r="BD123" s="172" t="str">
        <f t="shared" si="97"/>
        <v/>
      </c>
      <c r="BE123" s="154" t="str">
        <f>IF($B123=0,"",IF(ISNUMBER(BB123),"","NO BID"))</f>
        <v>NO BID</v>
      </c>
      <c r="BF123" s="171"/>
      <c r="BG123" s="89"/>
      <c r="BH123" s="90"/>
      <c r="BI123" s="172" t="str">
        <f t="shared" si="98"/>
        <v/>
      </c>
      <c r="BJ123" s="154" t="str">
        <f t="shared" si="99"/>
        <v>NO BID</v>
      </c>
      <c r="BK123" s="171"/>
      <c r="BL123" s="89"/>
      <c r="BM123" s="90"/>
      <c r="BN123" s="172" t="str">
        <f t="shared" si="100"/>
        <v/>
      </c>
      <c r="BO123" s="154" t="str">
        <f t="shared" si="101"/>
        <v>NO BID</v>
      </c>
      <c r="BP123" s="178"/>
      <c r="BQ123" s="171"/>
      <c r="BR123" s="89"/>
      <c r="BS123" s="90" t="str">
        <f t="shared" si="102"/>
        <v/>
      </c>
      <c r="BT123" s="172"/>
      <c r="BU123" s="154" t="str">
        <f t="shared" si="103"/>
        <v>NO BID</v>
      </c>
      <c r="BV123" s="171"/>
      <c r="BW123" s="89"/>
      <c r="BX123" s="90" t="str">
        <f t="shared" si="104"/>
        <v/>
      </c>
      <c r="BY123" s="172"/>
      <c r="BZ123" s="154" t="str">
        <f t="shared" si="105"/>
        <v>NO BID</v>
      </c>
      <c r="CA123" s="171"/>
      <c r="CB123" s="89"/>
      <c r="CC123" s="90" t="str">
        <f t="shared" si="106"/>
        <v/>
      </c>
      <c r="CD123" s="172"/>
      <c r="CE123" s="154" t="str">
        <f t="shared" si="107"/>
        <v>NO BID</v>
      </c>
      <c r="CF123" s="171"/>
      <c r="CG123" s="89"/>
      <c r="CH123" s="90" t="str">
        <f t="shared" si="108"/>
        <v/>
      </c>
      <c r="CI123" s="172"/>
      <c r="CJ123" s="154" t="str">
        <f t="shared" si="109"/>
        <v>NO BID</v>
      </c>
      <c r="CK123" s="171"/>
      <c r="CL123" s="89"/>
      <c r="CM123" s="90" t="str">
        <f t="shared" si="110"/>
        <v/>
      </c>
      <c r="CN123" s="172"/>
      <c r="CO123" s="154" t="str">
        <f t="shared" si="111"/>
        <v>NO BID</v>
      </c>
      <c r="CP123" s="171"/>
      <c r="CQ123" s="89"/>
      <c r="CR123" s="90" t="str">
        <f t="shared" si="112"/>
        <v/>
      </c>
      <c r="CS123" s="172"/>
      <c r="CT123" s="154" t="str">
        <f t="shared" si="113"/>
        <v>NO BID</v>
      </c>
      <c r="CU123" s="171"/>
      <c r="CV123" s="89"/>
      <c r="CW123" s="90" t="str">
        <f t="shared" si="114"/>
        <v/>
      </c>
      <c r="CX123" s="172"/>
      <c r="CY123" s="154" t="str">
        <f t="shared" si="115"/>
        <v>NO BID</v>
      </c>
      <c r="CZ123" s="171"/>
      <c r="DA123" s="89"/>
      <c r="DB123" s="90" t="str">
        <f t="shared" si="116"/>
        <v/>
      </c>
      <c r="DC123" s="172"/>
      <c r="DD123" s="154" t="str">
        <f t="shared" si="117"/>
        <v>NO BID</v>
      </c>
      <c r="DE123" s="171"/>
      <c r="DF123" s="89"/>
      <c r="DG123" s="90" t="str">
        <f t="shared" si="118"/>
        <v/>
      </c>
      <c r="DH123" s="172"/>
      <c r="DI123" s="154" t="str">
        <f t="shared" si="119"/>
        <v>NO BID</v>
      </c>
      <c r="DJ123" s="171"/>
      <c r="DK123" s="89"/>
      <c r="DL123" s="90" t="str">
        <f t="shared" si="120"/>
        <v/>
      </c>
      <c r="DM123" s="172"/>
      <c r="DN123" s="154" t="str">
        <f t="shared" si="121"/>
        <v>NO BID</v>
      </c>
      <c r="DO123" s="171"/>
      <c r="DP123" s="89"/>
      <c r="DQ123" s="90" t="str">
        <f t="shared" si="122"/>
        <v/>
      </c>
      <c r="DR123" s="172"/>
      <c r="DS123" s="154" t="str">
        <f t="shared" si="123"/>
        <v>NO BID</v>
      </c>
      <c r="DT123" s="171"/>
      <c r="DU123" s="89"/>
      <c r="DV123" s="90" t="str">
        <f t="shared" si="124"/>
        <v/>
      </c>
      <c r="DW123" s="172"/>
      <c r="DX123" s="154" t="str">
        <f t="shared" si="125"/>
        <v>NO BID</v>
      </c>
      <c r="DY123" s="171"/>
      <c r="DZ123" s="89"/>
      <c r="EA123" s="90" t="str">
        <f t="shared" si="126"/>
        <v/>
      </c>
      <c r="EB123" s="172"/>
      <c r="EC123" s="154" t="str">
        <f t="shared" si="127"/>
        <v>NO BID</v>
      </c>
      <c r="ED123" s="171"/>
      <c r="EE123" s="89"/>
      <c r="EF123" s="90" t="str">
        <f t="shared" si="128"/>
        <v/>
      </c>
      <c r="EG123" s="172"/>
      <c r="EH123" s="154" t="str">
        <f t="shared" si="129"/>
        <v>NO BID</v>
      </c>
      <c r="EI123" s="171"/>
      <c r="EJ123" s="89"/>
      <c r="EK123" s="90" t="str">
        <f t="shared" si="130"/>
        <v/>
      </c>
      <c r="EL123" s="172"/>
      <c r="EM123" s="154" t="str">
        <f t="shared" si="131"/>
        <v>NO BID</v>
      </c>
      <c r="EN123" s="171"/>
      <c r="EO123" s="89"/>
      <c r="EP123" s="90" t="str">
        <f t="shared" si="132"/>
        <v/>
      </c>
      <c r="EQ123" s="172"/>
      <c r="ER123" s="154" t="str">
        <f t="shared" si="133"/>
        <v>NO BID</v>
      </c>
      <c r="ES123" s="171"/>
      <c r="ET123" s="89"/>
      <c r="EU123" s="90" t="str">
        <f t="shared" si="134"/>
        <v/>
      </c>
      <c r="EV123" s="172"/>
      <c r="EW123" s="154" t="str">
        <f t="shared" si="135"/>
        <v>NO BID</v>
      </c>
      <c r="EX123" s="171"/>
      <c r="EY123" s="89"/>
      <c r="EZ123" s="90" t="str">
        <f t="shared" si="136"/>
        <v/>
      </c>
      <c r="FA123" s="172"/>
      <c r="FB123" s="154" t="str">
        <f t="shared" si="137"/>
        <v>NO BID</v>
      </c>
      <c r="FC123" s="171"/>
      <c r="FD123" s="89"/>
      <c r="FE123" s="90" t="str">
        <f t="shared" si="138"/>
        <v/>
      </c>
      <c r="FF123" s="172"/>
      <c r="FG123" s="154" t="str">
        <f t="shared" si="139"/>
        <v>NO BID</v>
      </c>
      <c r="FH123" s="171"/>
      <c r="FI123" s="89"/>
      <c r="FJ123" s="90" t="str">
        <f t="shared" si="140"/>
        <v/>
      </c>
      <c r="FK123" s="172"/>
      <c r="FL123" s="154" t="str">
        <f t="shared" si="141"/>
        <v>NO BID</v>
      </c>
      <c r="FM123" s="171"/>
      <c r="FN123" s="89"/>
      <c r="FO123" s="90" t="str">
        <f t="shared" si="142"/>
        <v/>
      </c>
      <c r="FP123" s="172"/>
      <c r="FQ123" s="154" t="str">
        <f t="shared" si="143"/>
        <v>NO BID</v>
      </c>
      <c r="FR123" s="174"/>
      <c r="FS123" s="91">
        <v>17.690000000000001</v>
      </c>
      <c r="FT123" s="92">
        <f t="shared" si="144"/>
        <v>88.45</v>
      </c>
      <c r="FU123" s="175">
        <f t="shared" si="145"/>
        <v>0</v>
      </c>
      <c r="FV123" s="93" t="str">
        <f t="shared" si="146"/>
        <v/>
      </c>
      <c r="FW123" s="94">
        <f t="shared" si="147"/>
        <v>88.45</v>
      </c>
      <c r="FX123" s="95">
        <f t="shared" si="148"/>
        <v>0</v>
      </c>
      <c r="FY123" s="129" t="str">
        <f t="shared" si="149"/>
        <v>NOT AWARDED</v>
      </c>
      <c r="FZ123" s="130">
        <f t="shared" si="150"/>
        <v>0</v>
      </c>
      <c r="GA123" s="129" t="str">
        <f t="shared" si="151"/>
        <v>VENDOR 09</v>
      </c>
      <c r="GB123" s="176"/>
      <c r="GC123" s="177"/>
      <c r="GD123" s="96"/>
      <c r="GE123" s="97"/>
    </row>
    <row r="124" spans="1:187" ht="30" customHeight="1" thickTop="1" thickBot="1" x14ac:dyDescent="0.4">
      <c r="A124" s="162">
        <v>120</v>
      </c>
      <c r="B124" s="197">
        <v>5</v>
      </c>
      <c r="C124" s="164">
        <v>9780593404454</v>
      </c>
      <c r="D124" s="165" t="s">
        <v>715</v>
      </c>
      <c r="E124" s="165" t="s">
        <v>1353</v>
      </c>
      <c r="F124" s="165" t="s">
        <v>1479</v>
      </c>
      <c r="G124" s="166" t="s">
        <v>1414</v>
      </c>
      <c r="H124" s="166" t="s">
        <v>1466</v>
      </c>
      <c r="I124" s="167"/>
      <c r="J124" s="232">
        <f t="shared" si="152"/>
        <v>5</v>
      </c>
      <c r="K124" s="233"/>
      <c r="L124" s="99" t="str">
        <f t="shared" si="78"/>
        <v/>
      </c>
      <c r="M124" s="241"/>
      <c r="N124" s="168"/>
      <c r="O124" s="169" t="str">
        <f t="shared" si="79"/>
        <v>VENDOR 09</v>
      </c>
      <c r="P124" s="149">
        <v>241363</v>
      </c>
      <c r="Q124" s="149">
        <f t="shared" si="80"/>
        <v>0</v>
      </c>
      <c r="R124" s="170" t="str">
        <f t="shared" si="81"/>
        <v xml:space="preserve">, </v>
      </c>
      <c r="S124" s="170" t="str">
        <f t="shared" si="82"/>
        <v>NO BID</v>
      </c>
      <c r="T124" s="87">
        <f t="shared" si="83"/>
        <v>0</v>
      </c>
      <c r="U124" s="88" t="str">
        <f t="shared" si="84"/>
        <v>NOT AWARDED</v>
      </c>
      <c r="V124" s="167"/>
      <c r="W124" s="171"/>
      <c r="X124" s="89"/>
      <c r="Y124" s="90"/>
      <c r="Z124" s="172" t="str">
        <f t="shared" si="85"/>
        <v/>
      </c>
      <c r="AA124" s="154" t="str">
        <f t="shared" si="86"/>
        <v>NO BID</v>
      </c>
      <c r="AB124" s="171"/>
      <c r="AC124" s="89"/>
      <c r="AD124" s="90"/>
      <c r="AE124" s="172" t="str">
        <f t="shared" si="87"/>
        <v/>
      </c>
      <c r="AF124" s="154" t="str">
        <f t="shared" si="88"/>
        <v>NO BID</v>
      </c>
      <c r="AG124" s="171"/>
      <c r="AH124" s="89"/>
      <c r="AI124" s="90"/>
      <c r="AJ124" s="172" t="str">
        <f t="shared" si="89"/>
        <v/>
      </c>
      <c r="AK124" s="154" t="str">
        <f t="shared" si="90"/>
        <v>NO BID</v>
      </c>
      <c r="AL124" s="171"/>
      <c r="AM124" s="89"/>
      <c r="AN124" s="90"/>
      <c r="AO124" s="172" t="str">
        <f t="shared" si="91"/>
        <v/>
      </c>
      <c r="AP124" s="154" t="str">
        <f t="shared" si="92"/>
        <v>NO BID</v>
      </c>
      <c r="AQ124" s="171"/>
      <c r="AR124" s="89"/>
      <c r="AS124" s="90"/>
      <c r="AT124" s="172" t="str">
        <f t="shared" si="93"/>
        <v/>
      </c>
      <c r="AU124" s="154" t="str">
        <f t="shared" si="94"/>
        <v>NO BID</v>
      </c>
      <c r="AV124" s="171"/>
      <c r="AW124" s="89"/>
      <c r="AX124" s="90"/>
      <c r="AY124" s="172" t="str">
        <f t="shared" si="95"/>
        <v/>
      </c>
      <c r="AZ124" s="154" t="str">
        <f t="shared" si="96"/>
        <v>NO BID</v>
      </c>
      <c r="BA124" s="171"/>
      <c r="BB124" s="89"/>
      <c r="BC124" s="90"/>
      <c r="BD124" s="172" t="str">
        <f t="shared" si="97"/>
        <v/>
      </c>
      <c r="BE124" s="154" t="str">
        <f>IF($B124=0,"",IF(ISNUMBER(BB124),"","NO BID"))</f>
        <v>NO BID</v>
      </c>
      <c r="BF124" s="171"/>
      <c r="BG124" s="89"/>
      <c r="BH124" s="90"/>
      <c r="BI124" s="172" t="str">
        <f t="shared" si="98"/>
        <v/>
      </c>
      <c r="BJ124" s="154" t="str">
        <f t="shared" si="99"/>
        <v>NO BID</v>
      </c>
      <c r="BK124" s="171"/>
      <c r="BL124" s="89"/>
      <c r="BM124" s="90"/>
      <c r="BN124" s="172" t="str">
        <f t="shared" si="100"/>
        <v/>
      </c>
      <c r="BO124" s="154" t="str">
        <f t="shared" si="101"/>
        <v>NO BID</v>
      </c>
      <c r="BP124" s="178"/>
      <c r="BQ124" s="171"/>
      <c r="BR124" s="89"/>
      <c r="BS124" s="90" t="str">
        <f t="shared" si="102"/>
        <v/>
      </c>
      <c r="BT124" s="172"/>
      <c r="BU124" s="154" t="str">
        <f t="shared" si="103"/>
        <v>NO BID</v>
      </c>
      <c r="BV124" s="171"/>
      <c r="BW124" s="89"/>
      <c r="BX124" s="90" t="str">
        <f t="shared" si="104"/>
        <v/>
      </c>
      <c r="BY124" s="172"/>
      <c r="BZ124" s="154" t="str">
        <f t="shared" si="105"/>
        <v>NO BID</v>
      </c>
      <c r="CA124" s="171"/>
      <c r="CB124" s="89"/>
      <c r="CC124" s="90" t="str">
        <f t="shared" si="106"/>
        <v/>
      </c>
      <c r="CD124" s="172"/>
      <c r="CE124" s="154" t="str">
        <f t="shared" si="107"/>
        <v>NO BID</v>
      </c>
      <c r="CF124" s="171"/>
      <c r="CG124" s="89"/>
      <c r="CH124" s="90" t="str">
        <f t="shared" si="108"/>
        <v/>
      </c>
      <c r="CI124" s="172"/>
      <c r="CJ124" s="154" t="str">
        <f t="shared" si="109"/>
        <v>NO BID</v>
      </c>
      <c r="CK124" s="171"/>
      <c r="CL124" s="89"/>
      <c r="CM124" s="90" t="str">
        <f t="shared" si="110"/>
        <v/>
      </c>
      <c r="CN124" s="172"/>
      <c r="CO124" s="154" t="str">
        <f t="shared" si="111"/>
        <v>NO BID</v>
      </c>
      <c r="CP124" s="171"/>
      <c r="CQ124" s="89"/>
      <c r="CR124" s="90" t="str">
        <f t="shared" si="112"/>
        <v/>
      </c>
      <c r="CS124" s="172"/>
      <c r="CT124" s="154" t="str">
        <f t="shared" si="113"/>
        <v>NO BID</v>
      </c>
      <c r="CU124" s="171"/>
      <c r="CV124" s="89"/>
      <c r="CW124" s="90" t="str">
        <f t="shared" si="114"/>
        <v/>
      </c>
      <c r="CX124" s="172"/>
      <c r="CY124" s="154" t="str">
        <f t="shared" si="115"/>
        <v>NO BID</v>
      </c>
      <c r="CZ124" s="171"/>
      <c r="DA124" s="89"/>
      <c r="DB124" s="90" t="str">
        <f t="shared" si="116"/>
        <v/>
      </c>
      <c r="DC124" s="172"/>
      <c r="DD124" s="154" t="str">
        <f t="shared" si="117"/>
        <v>NO BID</v>
      </c>
      <c r="DE124" s="171"/>
      <c r="DF124" s="89"/>
      <c r="DG124" s="90" t="str">
        <f t="shared" si="118"/>
        <v/>
      </c>
      <c r="DH124" s="172"/>
      <c r="DI124" s="154" t="str">
        <f t="shared" si="119"/>
        <v>NO BID</v>
      </c>
      <c r="DJ124" s="171"/>
      <c r="DK124" s="89"/>
      <c r="DL124" s="90" t="str">
        <f t="shared" si="120"/>
        <v/>
      </c>
      <c r="DM124" s="172"/>
      <c r="DN124" s="154" t="str">
        <f t="shared" si="121"/>
        <v>NO BID</v>
      </c>
      <c r="DO124" s="171"/>
      <c r="DP124" s="89"/>
      <c r="DQ124" s="90" t="str">
        <f t="shared" si="122"/>
        <v/>
      </c>
      <c r="DR124" s="172"/>
      <c r="DS124" s="154" t="str">
        <f t="shared" si="123"/>
        <v>NO BID</v>
      </c>
      <c r="DT124" s="171"/>
      <c r="DU124" s="89"/>
      <c r="DV124" s="90" t="str">
        <f t="shared" si="124"/>
        <v/>
      </c>
      <c r="DW124" s="172"/>
      <c r="DX124" s="154" t="str">
        <f t="shared" si="125"/>
        <v>NO BID</v>
      </c>
      <c r="DY124" s="171"/>
      <c r="DZ124" s="89"/>
      <c r="EA124" s="90" t="str">
        <f t="shared" si="126"/>
        <v/>
      </c>
      <c r="EB124" s="172"/>
      <c r="EC124" s="154" t="str">
        <f t="shared" si="127"/>
        <v>NO BID</v>
      </c>
      <c r="ED124" s="171"/>
      <c r="EE124" s="89"/>
      <c r="EF124" s="90" t="str">
        <f t="shared" si="128"/>
        <v/>
      </c>
      <c r="EG124" s="172"/>
      <c r="EH124" s="154" t="str">
        <f t="shared" si="129"/>
        <v>NO BID</v>
      </c>
      <c r="EI124" s="171"/>
      <c r="EJ124" s="89"/>
      <c r="EK124" s="90" t="str">
        <f t="shared" si="130"/>
        <v/>
      </c>
      <c r="EL124" s="172"/>
      <c r="EM124" s="154" t="str">
        <f t="shared" si="131"/>
        <v>NO BID</v>
      </c>
      <c r="EN124" s="171"/>
      <c r="EO124" s="89"/>
      <c r="EP124" s="90" t="str">
        <f t="shared" si="132"/>
        <v/>
      </c>
      <c r="EQ124" s="172"/>
      <c r="ER124" s="154" t="str">
        <f t="shared" si="133"/>
        <v>NO BID</v>
      </c>
      <c r="ES124" s="171"/>
      <c r="ET124" s="89"/>
      <c r="EU124" s="90" t="str">
        <f t="shared" si="134"/>
        <v/>
      </c>
      <c r="EV124" s="172"/>
      <c r="EW124" s="154" t="str">
        <f t="shared" si="135"/>
        <v>NO BID</v>
      </c>
      <c r="EX124" s="171"/>
      <c r="EY124" s="89"/>
      <c r="EZ124" s="90" t="str">
        <f t="shared" si="136"/>
        <v/>
      </c>
      <c r="FA124" s="172"/>
      <c r="FB124" s="154" t="str">
        <f t="shared" si="137"/>
        <v>NO BID</v>
      </c>
      <c r="FC124" s="171"/>
      <c r="FD124" s="89"/>
      <c r="FE124" s="90" t="str">
        <f t="shared" si="138"/>
        <v/>
      </c>
      <c r="FF124" s="172"/>
      <c r="FG124" s="154" t="str">
        <f t="shared" si="139"/>
        <v>NO BID</v>
      </c>
      <c r="FH124" s="171"/>
      <c r="FI124" s="89"/>
      <c r="FJ124" s="90" t="str">
        <f t="shared" si="140"/>
        <v/>
      </c>
      <c r="FK124" s="172"/>
      <c r="FL124" s="154" t="str">
        <f t="shared" si="141"/>
        <v>NO BID</v>
      </c>
      <c r="FM124" s="171"/>
      <c r="FN124" s="89"/>
      <c r="FO124" s="90" t="str">
        <f t="shared" si="142"/>
        <v/>
      </c>
      <c r="FP124" s="172"/>
      <c r="FQ124" s="154" t="str">
        <f t="shared" si="143"/>
        <v>NO BID</v>
      </c>
      <c r="FR124" s="174"/>
      <c r="FS124" s="91">
        <v>11.19</v>
      </c>
      <c r="FT124" s="92">
        <f t="shared" si="144"/>
        <v>55.949999999999996</v>
      </c>
      <c r="FU124" s="175">
        <f t="shared" si="145"/>
        <v>0</v>
      </c>
      <c r="FV124" s="93" t="str">
        <f t="shared" si="146"/>
        <v/>
      </c>
      <c r="FW124" s="94">
        <f t="shared" si="147"/>
        <v>55.949999999999996</v>
      </c>
      <c r="FX124" s="95">
        <f t="shared" si="148"/>
        <v>0</v>
      </c>
      <c r="FY124" s="129" t="str">
        <f t="shared" si="149"/>
        <v>NOT AWARDED</v>
      </c>
      <c r="FZ124" s="130">
        <f t="shared" si="150"/>
        <v>0</v>
      </c>
      <c r="GA124" s="129" t="str">
        <f t="shared" si="151"/>
        <v>VENDOR 09</v>
      </c>
      <c r="GB124" s="176"/>
      <c r="GC124" s="177"/>
      <c r="GD124" s="96"/>
      <c r="GE124" s="97"/>
    </row>
    <row r="125" spans="1:187" ht="30" customHeight="1" thickTop="1" thickBot="1" x14ac:dyDescent="0.4">
      <c r="A125" s="141">
        <v>121</v>
      </c>
      <c r="B125" s="163">
        <v>5</v>
      </c>
      <c r="C125" s="164">
        <v>9780062380814</v>
      </c>
      <c r="D125" s="165" t="s">
        <v>693</v>
      </c>
      <c r="E125" s="165" t="s">
        <v>1338</v>
      </c>
      <c r="F125" s="165" t="s">
        <v>1479</v>
      </c>
      <c r="G125" s="166" t="s">
        <v>1414</v>
      </c>
      <c r="H125" s="166" t="s">
        <v>1462</v>
      </c>
      <c r="I125" s="167"/>
      <c r="J125" s="227">
        <f t="shared" si="152"/>
        <v>5</v>
      </c>
      <c r="K125" s="228"/>
      <c r="L125" s="99" t="str">
        <f t="shared" si="78"/>
        <v/>
      </c>
      <c r="M125" s="241"/>
      <c r="N125" s="168"/>
      <c r="O125" s="169" t="str">
        <f t="shared" si="79"/>
        <v>VENDOR 09</v>
      </c>
      <c r="P125" s="149">
        <v>241362</v>
      </c>
      <c r="Q125" s="149">
        <f t="shared" si="80"/>
        <v>0</v>
      </c>
      <c r="R125" s="170" t="str">
        <f t="shared" si="81"/>
        <v xml:space="preserve">, </v>
      </c>
      <c r="S125" s="170" t="str">
        <f t="shared" si="82"/>
        <v>NO BID</v>
      </c>
      <c r="T125" s="87">
        <f t="shared" si="83"/>
        <v>0</v>
      </c>
      <c r="U125" s="88" t="str">
        <f t="shared" si="84"/>
        <v>NOT AWARDED</v>
      </c>
      <c r="V125" s="167"/>
      <c r="W125" s="171"/>
      <c r="X125" s="89"/>
      <c r="Y125" s="90"/>
      <c r="Z125" s="172" t="str">
        <f t="shared" si="85"/>
        <v/>
      </c>
      <c r="AA125" s="154" t="str">
        <f t="shared" si="86"/>
        <v>NO BID</v>
      </c>
      <c r="AB125" s="171"/>
      <c r="AC125" s="89"/>
      <c r="AD125" s="90"/>
      <c r="AE125" s="172" t="str">
        <f t="shared" si="87"/>
        <v/>
      </c>
      <c r="AF125" s="154" t="str">
        <f t="shared" si="88"/>
        <v>NO BID</v>
      </c>
      <c r="AG125" s="171"/>
      <c r="AH125" s="89"/>
      <c r="AI125" s="90"/>
      <c r="AJ125" s="172" t="str">
        <f t="shared" si="89"/>
        <v/>
      </c>
      <c r="AK125" s="154" t="str">
        <f t="shared" si="90"/>
        <v>NO BID</v>
      </c>
      <c r="AL125" s="171"/>
      <c r="AM125" s="89"/>
      <c r="AN125" s="90"/>
      <c r="AO125" s="172" t="str">
        <f t="shared" si="91"/>
        <v/>
      </c>
      <c r="AP125" s="154" t="str">
        <f t="shared" si="92"/>
        <v>NO BID</v>
      </c>
      <c r="AQ125" s="171"/>
      <c r="AR125" s="89"/>
      <c r="AS125" s="90"/>
      <c r="AT125" s="172" t="str">
        <f t="shared" si="93"/>
        <v/>
      </c>
      <c r="AU125" s="154" t="str">
        <f t="shared" si="94"/>
        <v>NO BID</v>
      </c>
      <c r="AV125" s="171"/>
      <c r="AW125" s="89"/>
      <c r="AX125" s="90"/>
      <c r="AY125" s="172" t="str">
        <f t="shared" si="95"/>
        <v/>
      </c>
      <c r="AZ125" s="154" t="str">
        <f t="shared" si="96"/>
        <v>NO BID</v>
      </c>
      <c r="BA125" s="171"/>
      <c r="BB125" s="89"/>
      <c r="BC125" s="90"/>
      <c r="BD125" s="172" t="str">
        <f t="shared" si="97"/>
        <v/>
      </c>
      <c r="BE125" s="154" t="str">
        <f>IF($B125=0,"",IF(ISNUMBER(BB125),"","NO BID"))</f>
        <v>NO BID</v>
      </c>
      <c r="BF125" s="171"/>
      <c r="BG125" s="89"/>
      <c r="BH125" s="90"/>
      <c r="BI125" s="172" t="str">
        <f t="shared" si="98"/>
        <v/>
      </c>
      <c r="BJ125" s="154" t="str">
        <f t="shared" si="99"/>
        <v>NO BID</v>
      </c>
      <c r="BK125" s="171"/>
      <c r="BL125" s="89"/>
      <c r="BM125" s="90"/>
      <c r="BN125" s="172" t="str">
        <f t="shared" si="100"/>
        <v/>
      </c>
      <c r="BO125" s="154" t="str">
        <f t="shared" si="101"/>
        <v>NO BID</v>
      </c>
      <c r="BP125" s="173"/>
      <c r="BQ125" s="171"/>
      <c r="BR125" s="89"/>
      <c r="BS125" s="90" t="str">
        <f t="shared" si="102"/>
        <v/>
      </c>
      <c r="BT125" s="172"/>
      <c r="BU125" s="154" t="str">
        <f t="shared" si="103"/>
        <v>NO BID</v>
      </c>
      <c r="BV125" s="171"/>
      <c r="BW125" s="89"/>
      <c r="BX125" s="90" t="str">
        <f t="shared" si="104"/>
        <v/>
      </c>
      <c r="BY125" s="172"/>
      <c r="BZ125" s="154" t="str">
        <f t="shared" si="105"/>
        <v>NO BID</v>
      </c>
      <c r="CA125" s="171"/>
      <c r="CB125" s="89"/>
      <c r="CC125" s="90" t="str">
        <f t="shared" si="106"/>
        <v/>
      </c>
      <c r="CD125" s="172"/>
      <c r="CE125" s="154" t="str">
        <f t="shared" si="107"/>
        <v>NO BID</v>
      </c>
      <c r="CF125" s="171"/>
      <c r="CG125" s="89"/>
      <c r="CH125" s="90" t="str">
        <f t="shared" si="108"/>
        <v/>
      </c>
      <c r="CI125" s="172"/>
      <c r="CJ125" s="154" t="str">
        <f t="shared" si="109"/>
        <v>NO BID</v>
      </c>
      <c r="CK125" s="171"/>
      <c r="CL125" s="89"/>
      <c r="CM125" s="90" t="str">
        <f t="shared" si="110"/>
        <v/>
      </c>
      <c r="CN125" s="172"/>
      <c r="CO125" s="154" t="str">
        <f t="shared" si="111"/>
        <v>NO BID</v>
      </c>
      <c r="CP125" s="171"/>
      <c r="CQ125" s="89"/>
      <c r="CR125" s="90" t="str">
        <f t="shared" si="112"/>
        <v/>
      </c>
      <c r="CS125" s="172"/>
      <c r="CT125" s="154" t="str">
        <f t="shared" si="113"/>
        <v>NO BID</v>
      </c>
      <c r="CU125" s="171"/>
      <c r="CV125" s="89"/>
      <c r="CW125" s="90" t="str">
        <f t="shared" si="114"/>
        <v/>
      </c>
      <c r="CX125" s="172"/>
      <c r="CY125" s="154" t="str">
        <f t="shared" si="115"/>
        <v>NO BID</v>
      </c>
      <c r="CZ125" s="171"/>
      <c r="DA125" s="89"/>
      <c r="DB125" s="90" t="str">
        <f t="shared" si="116"/>
        <v/>
      </c>
      <c r="DC125" s="172"/>
      <c r="DD125" s="154" t="str">
        <f t="shared" si="117"/>
        <v>NO BID</v>
      </c>
      <c r="DE125" s="171"/>
      <c r="DF125" s="89"/>
      <c r="DG125" s="90" t="str">
        <f t="shared" si="118"/>
        <v/>
      </c>
      <c r="DH125" s="172"/>
      <c r="DI125" s="154" t="str">
        <f t="shared" si="119"/>
        <v>NO BID</v>
      </c>
      <c r="DJ125" s="171"/>
      <c r="DK125" s="89"/>
      <c r="DL125" s="90" t="str">
        <f t="shared" si="120"/>
        <v/>
      </c>
      <c r="DM125" s="172"/>
      <c r="DN125" s="154" t="str">
        <f t="shared" si="121"/>
        <v>NO BID</v>
      </c>
      <c r="DO125" s="171"/>
      <c r="DP125" s="89"/>
      <c r="DQ125" s="90" t="str">
        <f t="shared" si="122"/>
        <v/>
      </c>
      <c r="DR125" s="172"/>
      <c r="DS125" s="154" t="str">
        <f t="shared" si="123"/>
        <v>NO BID</v>
      </c>
      <c r="DT125" s="171"/>
      <c r="DU125" s="89"/>
      <c r="DV125" s="90" t="str">
        <f t="shared" si="124"/>
        <v/>
      </c>
      <c r="DW125" s="172"/>
      <c r="DX125" s="154" t="str">
        <f t="shared" si="125"/>
        <v>NO BID</v>
      </c>
      <c r="DY125" s="171"/>
      <c r="DZ125" s="89"/>
      <c r="EA125" s="90" t="str">
        <f t="shared" si="126"/>
        <v/>
      </c>
      <c r="EB125" s="172"/>
      <c r="EC125" s="154" t="str">
        <f t="shared" si="127"/>
        <v>NO BID</v>
      </c>
      <c r="ED125" s="171"/>
      <c r="EE125" s="89"/>
      <c r="EF125" s="90" t="str">
        <f t="shared" si="128"/>
        <v/>
      </c>
      <c r="EG125" s="172"/>
      <c r="EH125" s="154" t="str">
        <f t="shared" si="129"/>
        <v>NO BID</v>
      </c>
      <c r="EI125" s="171"/>
      <c r="EJ125" s="89"/>
      <c r="EK125" s="90" t="str">
        <f t="shared" si="130"/>
        <v/>
      </c>
      <c r="EL125" s="172"/>
      <c r="EM125" s="154" t="str">
        <f t="shared" si="131"/>
        <v>NO BID</v>
      </c>
      <c r="EN125" s="171"/>
      <c r="EO125" s="89"/>
      <c r="EP125" s="90" t="str">
        <f t="shared" si="132"/>
        <v/>
      </c>
      <c r="EQ125" s="172"/>
      <c r="ER125" s="154" t="str">
        <f t="shared" si="133"/>
        <v>NO BID</v>
      </c>
      <c r="ES125" s="171"/>
      <c r="ET125" s="89"/>
      <c r="EU125" s="90" t="str">
        <f t="shared" si="134"/>
        <v/>
      </c>
      <c r="EV125" s="172"/>
      <c r="EW125" s="154" t="str">
        <f t="shared" si="135"/>
        <v>NO BID</v>
      </c>
      <c r="EX125" s="171"/>
      <c r="EY125" s="89"/>
      <c r="EZ125" s="90" t="str">
        <f t="shared" si="136"/>
        <v/>
      </c>
      <c r="FA125" s="172"/>
      <c r="FB125" s="154" t="str">
        <f t="shared" si="137"/>
        <v>NO BID</v>
      </c>
      <c r="FC125" s="171"/>
      <c r="FD125" s="89"/>
      <c r="FE125" s="90" t="str">
        <f t="shared" si="138"/>
        <v/>
      </c>
      <c r="FF125" s="172"/>
      <c r="FG125" s="154" t="str">
        <f t="shared" si="139"/>
        <v>NO BID</v>
      </c>
      <c r="FH125" s="171"/>
      <c r="FI125" s="89"/>
      <c r="FJ125" s="90" t="str">
        <f t="shared" si="140"/>
        <v/>
      </c>
      <c r="FK125" s="172"/>
      <c r="FL125" s="154" t="str">
        <f t="shared" si="141"/>
        <v>NO BID</v>
      </c>
      <c r="FM125" s="171"/>
      <c r="FN125" s="89"/>
      <c r="FO125" s="90" t="str">
        <f t="shared" si="142"/>
        <v/>
      </c>
      <c r="FP125" s="172"/>
      <c r="FQ125" s="154" t="str">
        <f t="shared" si="143"/>
        <v>NO BID</v>
      </c>
      <c r="FR125" s="174"/>
      <c r="FS125" s="91">
        <v>11.23</v>
      </c>
      <c r="FT125" s="92">
        <f t="shared" si="144"/>
        <v>56.150000000000006</v>
      </c>
      <c r="FU125" s="175">
        <f t="shared" si="145"/>
        <v>0</v>
      </c>
      <c r="FV125" s="93" t="str">
        <f t="shared" si="146"/>
        <v/>
      </c>
      <c r="FW125" s="94">
        <f t="shared" si="147"/>
        <v>56.150000000000006</v>
      </c>
      <c r="FX125" s="95">
        <f t="shared" si="148"/>
        <v>0</v>
      </c>
      <c r="FY125" s="129" t="str">
        <f t="shared" si="149"/>
        <v>NOT AWARDED</v>
      </c>
      <c r="FZ125" s="130">
        <f t="shared" si="150"/>
        <v>0</v>
      </c>
      <c r="GA125" s="129" t="str">
        <f t="shared" si="151"/>
        <v>VENDOR 09</v>
      </c>
      <c r="GB125" s="176"/>
      <c r="GC125" s="177"/>
      <c r="GD125" s="96"/>
      <c r="GE125" s="97"/>
    </row>
    <row r="126" spans="1:187" ht="30" customHeight="1" thickTop="1" thickBot="1" x14ac:dyDescent="0.4">
      <c r="A126" s="162">
        <v>122</v>
      </c>
      <c r="B126" s="194">
        <v>4</v>
      </c>
      <c r="C126" s="164">
        <v>9780823450152</v>
      </c>
      <c r="D126" s="165" t="s">
        <v>240</v>
      </c>
      <c r="E126" s="165" t="s">
        <v>945</v>
      </c>
      <c r="F126" s="165" t="s">
        <v>1479</v>
      </c>
      <c r="G126" s="166" t="s">
        <v>1414</v>
      </c>
      <c r="H126" s="166" t="s">
        <v>1416</v>
      </c>
      <c r="I126" s="167"/>
      <c r="J126" s="227">
        <f t="shared" si="152"/>
        <v>4</v>
      </c>
      <c r="K126" s="228"/>
      <c r="L126" s="99" t="str">
        <f t="shared" si="78"/>
        <v/>
      </c>
      <c r="M126" s="241"/>
      <c r="N126" s="168"/>
      <c r="O126" s="169" t="str">
        <f t="shared" si="79"/>
        <v>VENDOR 09</v>
      </c>
      <c r="P126" s="149">
        <v>241360</v>
      </c>
      <c r="Q126" s="149">
        <f t="shared" si="80"/>
        <v>0</v>
      </c>
      <c r="R126" s="170" t="str">
        <f t="shared" si="81"/>
        <v xml:space="preserve">, </v>
      </c>
      <c r="S126" s="170" t="str">
        <f t="shared" si="82"/>
        <v>NO BID</v>
      </c>
      <c r="T126" s="87">
        <f t="shared" si="83"/>
        <v>0</v>
      </c>
      <c r="U126" s="88" t="str">
        <f t="shared" si="84"/>
        <v>NOT AWARDED</v>
      </c>
      <c r="V126" s="167"/>
      <c r="W126" s="171"/>
      <c r="X126" s="89"/>
      <c r="Y126" s="90"/>
      <c r="Z126" s="172" t="str">
        <f t="shared" si="85"/>
        <v/>
      </c>
      <c r="AA126" s="154" t="str">
        <f t="shared" si="86"/>
        <v>NO BID</v>
      </c>
      <c r="AB126" s="171"/>
      <c r="AC126" s="89"/>
      <c r="AD126" s="90"/>
      <c r="AE126" s="172" t="str">
        <f t="shared" si="87"/>
        <v/>
      </c>
      <c r="AF126" s="154" t="str">
        <f t="shared" si="88"/>
        <v>NO BID</v>
      </c>
      <c r="AG126" s="171"/>
      <c r="AH126" s="89"/>
      <c r="AI126" s="90"/>
      <c r="AJ126" s="172" t="str">
        <f t="shared" si="89"/>
        <v/>
      </c>
      <c r="AK126" s="154" t="str">
        <f t="shared" si="90"/>
        <v>NO BID</v>
      </c>
      <c r="AL126" s="171"/>
      <c r="AM126" s="89"/>
      <c r="AN126" s="90"/>
      <c r="AO126" s="172" t="str">
        <f t="shared" si="91"/>
        <v/>
      </c>
      <c r="AP126" s="154" t="str">
        <f t="shared" si="92"/>
        <v>NO BID</v>
      </c>
      <c r="AQ126" s="171"/>
      <c r="AR126" s="89"/>
      <c r="AS126" s="90"/>
      <c r="AT126" s="172" t="str">
        <f t="shared" si="93"/>
        <v/>
      </c>
      <c r="AU126" s="154" t="str">
        <f t="shared" si="94"/>
        <v>NO BID</v>
      </c>
      <c r="AV126" s="171"/>
      <c r="AW126" s="89"/>
      <c r="AX126" s="90"/>
      <c r="AY126" s="172" t="str">
        <f t="shared" si="95"/>
        <v/>
      </c>
      <c r="AZ126" s="154" t="str">
        <f t="shared" si="96"/>
        <v>NO BID</v>
      </c>
      <c r="BA126" s="171"/>
      <c r="BB126" s="89"/>
      <c r="BC126" s="90"/>
      <c r="BD126" s="172" t="str">
        <f t="shared" si="97"/>
        <v/>
      </c>
      <c r="BE126" s="154" t="str">
        <f>IF($B126=0,"",IF(ISNUMBER(BB126),"","NO BID"))</f>
        <v>NO BID</v>
      </c>
      <c r="BF126" s="171"/>
      <c r="BG126" s="89"/>
      <c r="BH126" s="90"/>
      <c r="BI126" s="172" t="str">
        <f t="shared" si="98"/>
        <v/>
      </c>
      <c r="BJ126" s="154" t="str">
        <f t="shared" si="99"/>
        <v>NO BID</v>
      </c>
      <c r="BK126" s="171"/>
      <c r="BL126" s="89"/>
      <c r="BM126" s="90"/>
      <c r="BN126" s="172" t="str">
        <f t="shared" si="100"/>
        <v/>
      </c>
      <c r="BO126" s="154" t="str">
        <f t="shared" si="101"/>
        <v>NO BID</v>
      </c>
      <c r="BP126" s="173"/>
      <c r="BQ126" s="171"/>
      <c r="BR126" s="89"/>
      <c r="BS126" s="90" t="str">
        <f t="shared" si="102"/>
        <v/>
      </c>
      <c r="BT126" s="172"/>
      <c r="BU126" s="154" t="str">
        <f t="shared" si="103"/>
        <v>NO BID</v>
      </c>
      <c r="BV126" s="171"/>
      <c r="BW126" s="89"/>
      <c r="BX126" s="90" t="str">
        <f t="shared" si="104"/>
        <v/>
      </c>
      <c r="BY126" s="172"/>
      <c r="BZ126" s="154" t="str">
        <f t="shared" si="105"/>
        <v>NO BID</v>
      </c>
      <c r="CA126" s="171"/>
      <c r="CB126" s="89"/>
      <c r="CC126" s="90" t="str">
        <f t="shared" si="106"/>
        <v/>
      </c>
      <c r="CD126" s="172"/>
      <c r="CE126" s="154" t="str">
        <f t="shared" si="107"/>
        <v>NO BID</v>
      </c>
      <c r="CF126" s="171"/>
      <c r="CG126" s="89"/>
      <c r="CH126" s="90" t="str">
        <f t="shared" si="108"/>
        <v/>
      </c>
      <c r="CI126" s="172"/>
      <c r="CJ126" s="154" t="str">
        <f t="shared" si="109"/>
        <v>NO BID</v>
      </c>
      <c r="CK126" s="171"/>
      <c r="CL126" s="89"/>
      <c r="CM126" s="90" t="str">
        <f t="shared" si="110"/>
        <v/>
      </c>
      <c r="CN126" s="172"/>
      <c r="CO126" s="154" t="str">
        <f t="shared" si="111"/>
        <v>NO BID</v>
      </c>
      <c r="CP126" s="171"/>
      <c r="CQ126" s="89"/>
      <c r="CR126" s="90" t="str">
        <f t="shared" si="112"/>
        <v/>
      </c>
      <c r="CS126" s="172"/>
      <c r="CT126" s="154" t="str">
        <f t="shared" si="113"/>
        <v>NO BID</v>
      </c>
      <c r="CU126" s="171"/>
      <c r="CV126" s="89"/>
      <c r="CW126" s="90" t="str">
        <f t="shared" si="114"/>
        <v/>
      </c>
      <c r="CX126" s="172"/>
      <c r="CY126" s="154" t="str">
        <f t="shared" si="115"/>
        <v>NO BID</v>
      </c>
      <c r="CZ126" s="171"/>
      <c r="DA126" s="89"/>
      <c r="DB126" s="90" t="str">
        <f t="shared" si="116"/>
        <v/>
      </c>
      <c r="DC126" s="172"/>
      <c r="DD126" s="154" t="str">
        <f t="shared" si="117"/>
        <v>NO BID</v>
      </c>
      <c r="DE126" s="171"/>
      <c r="DF126" s="89"/>
      <c r="DG126" s="90" t="str">
        <f t="shared" si="118"/>
        <v/>
      </c>
      <c r="DH126" s="172"/>
      <c r="DI126" s="154" t="str">
        <f t="shared" si="119"/>
        <v>NO BID</v>
      </c>
      <c r="DJ126" s="171"/>
      <c r="DK126" s="89"/>
      <c r="DL126" s="90" t="str">
        <f t="shared" si="120"/>
        <v/>
      </c>
      <c r="DM126" s="172"/>
      <c r="DN126" s="154" t="str">
        <f t="shared" si="121"/>
        <v>NO BID</v>
      </c>
      <c r="DO126" s="171"/>
      <c r="DP126" s="89"/>
      <c r="DQ126" s="90" t="str">
        <f t="shared" si="122"/>
        <v/>
      </c>
      <c r="DR126" s="172"/>
      <c r="DS126" s="154" t="str">
        <f t="shared" si="123"/>
        <v>NO BID</v>
      </c>
      <c r="DT126" s="171"/>
      <c r="DU126" s="89"/>
      <c r="DV126" s="90" t="str">
        <f t="shared" si="124"/>
        <v/>
      </c>
      <c r="DW126" s="172"/>
      <c r="DX126" s="154" t="str">
        <f t="shared" si="125"/>
        <v>NO BID</v>
      </c>
      <c r="DY126" s="171"/>
      <c r="DZ126" s="89"/>
      <c r="EA126" s="90" t="str">
        <f t="shared" si="126"/>
        <v/>
      </c>
      <c r="EB126" s="172"/>
      <c r="EC126" s="154" t="str">
        <f t="shared" si="127"/>
        <v>NO BID</v>
      </c>
      <c r="ED126" s="171"/>
      <c r="EE126" s="89"/>
      <c r="EF126" s="90" t="str">
        <f t="shared" si="128"/>
        <v/>
      </c>
      <c r="EG126" s="172"/>
      <c r="EH126" s="154" t="str">
        <f t="shared" si="129"/>
        <v>NO BID</v>
      </c>
      <c r="EI126" s="171"/>
      <c r="EJ126" s="89"/>
      <c r="EK126" s="90" t="str">
        <f t="shared" si="130"/>
        <v/>
      </c>
      <c r="EL126" s="172"/>
      <c r="EM126" s="154" t="str">
        <f t="shared" si="131"/>
        <v>NO BID</v>
      </c>
      <c r="EN126" s="171"/>
      <c r="EO126" s="89"/>
      <c r="EP126" s="90" t="str">
        <f t="shared" si="132"/>
        <v/>
      </c>
      <c r="EQ126" s="172"/>
      <c r="ER126" s="154" t="str">
        <f t="shared" si="133"/>
        <v>NO BID</v>
      </c>
      <c r="ES126" s="171"/>
      <c r="ET126" s="89"/>
      <c r="EU126" s="90" t="str">
        <f t="shared" si="134"/>
        <v/>
      </c>
      <c r="EV126" s="172"/>
      <c r="EW126" s="154" t="str">
        <f t="shared" si="135"/>
        <v>NO BID</v>
      </c>
      <c r="EX126" s="171"/>
      <c r="EY126" s="89"/>
      <c r="EZ126" s="90" t="str">
        <f t="shared" si="136"/>
        <v/>
      </c>
      <c r="FA126" s="172"/>
      <c r="FB126" s="154" t="str">
        <f t="shared" si="137"/>
        <v>NO BID</v>
      </c>
      <c r="FC126" s="171"/>
      <c r="FD126" s="89"/>
      <c r="FE126" s="90" t="str">
        <f t="shared" si="138"/>
        <v/>
      </c>
      <c r="FF126" s="172"/>
      <c r="FG126" s="154" t="str">
        <f t="shared" si="139"/>
        <v>NO BID</v>
      </c>
      <c r="FH126" s="171"/>
      <c r="FI126" s="89"/>
      <c r="FJ126" s="90" t="str">
        <f t="shared" si="140"/>
        <v/>
      </c>
      <c r="FK126" s="172"/>
      <c r="FL126" s="154" t="str">
        <f t="shared" si="141"/>
        <v>NO BID</v>
      </c>
      <c r="FM126" s="171"/>
      <c r="FN126" s="89"/>
      <c r="FO126" s="90" t="str">
        <f t="shared" si="142"/>
        <v/>
      </c>
      <c r="FP126" s="172"/>
      <c r="FQ126" s="154" t="str">
        <f t="shared" si="143"/>
        <v>NO BID</v>
      </c>
      <c r="FR126" s="174"/>
      <c r="FS126" s="91">
        <v>18.989999999999998</v>
      </c>
      <c r="FT126" s="92">
        <f t="shared" si="144"/>
        <v>75.959999999999994</v>
      </c>
      <c r="FU126" s="175">
        <f t="shared" si="145"/>
        <v>0</v>
      </c>
      <c r="FV126" s="93" t="str">
        <f t="shared" si="146"/>
        <v/>
      </c>
      <c r="FW126" s="94">
        <f t="shared" si="147"/>
        <v>75.959999999999994</v>
      </c>
      <c r="FX126" s="95">
        <f t="shared" si="148"/>
        <v>0</v>
      </c>
      <c r="FY126" s="129" t="str">
        <f t="shared" si="149"/>
        <v>NOT AWARDED</v>
      </c>
      <c r="FZ126" s="130">
        <f t="shared" si="150"/>
        <v>0</v>
      </c>
      <c r="GA126" s="129" t="str">
        <f t="shared" si="151"/>
        <v>VENDOR 09</v>
      </c>
      <c r="GB126" s="176"/>
      <c r="GC126" s="177"/>
      <c r="GD126" s="96"/>
      <c r="GE126" s="97"/>
    </row>
    <row r="127" spans="1:187" ht="30" customHeight="1" thickTop="1" thickBot="1" x14ac:dyDescent="0.4">
      <c r="A127" s="162">
        <v>123</v>
      </c>
      <c r="B127" s="194">
        <v>4</v>
      </c>
      <c r="C127" s="164">
        <v>9781534469495</v>
      </c>
      <c r="D127" s="165" t="s">
        <v>241</v>
      </c>
      <c r="E127" s="165" t="s">
        <v>946</v>
      </c>
      <c r="F127" s="165" t="s">
        <v>1479</v>
      </c>
      <c r="G127" s="166" t="s">
        <v>1414</v>
      </c>
      <c r="H127" s="166" t="s">
        <v>1417</v>
      </c>
      <c r="I127" s="167"/>
      <c r="J127" s="227">
        <f t="shared" si="152"/>
        <v>4</v>
      </c>
      <c r="K127" s="228"/>
      <c r="L127" s="99" t="str">
        <f t="shared" si="78"/>
        <v/>
      </c>
      <c r="M127" s="241"/>
      <c r="N127" s="168"/>
      <c r="O127" s="169" t="str">
        <f t="shared" si="79"/>
        <v>VENDOR 09</v>
      </c>
      <c r="P127" s="149" t="s">
        <v>88</v>
      </c>
      <c r="Q127" s="149">
        <f t="shared" si="80"/>
        <v>0</v>
      </c>
      <c r="R127" s="170" t="str">
        <f t="shared" si="81"/>
        <v xml:space="preserve">, </v>
      </c>
      <c r="S127" s="170" t="str">
        <f t="shared" si="82"/>
        <v>NO BID</v>
      </c>
      <c r="T127" s="87">
        <f t="shared" si="83"/>
        <v>0</v>
      </c>
      <c r="U127" s="88" t="str">
        <f t="shared" si="84"/>
        <v>NOT AWARDED</v>
      </c>
      <c r="V127" s="167"/>
      <c r="W127" s="171"/>
      <c r="X127" s="89"/>
      <c r="Y127" s="90"/>
      <c r="Z127" s="172" t="str">
        <f t="shared" si="85"/>
        <v/>
      </c>
      <c r="AA127" s="154" t="str">
        <f t="shared" si="86"/>
        <v>NO BID</v>
      </c>
      <c r="AB127" s="171"/>
      <c r="AC127" s="89"/>
      <c r="AD127" s="90"/>
      <c r="AE127" s="172" t="str">
        <f t="shared" si="87"/>
        <v/>
      </c>
      <c r="AF127" s="154" t="str">
        <f t="shared" si="88"/>
        <v>NO BID</v>
      </c>
      <c r="AG127" s="171"/>
      <c r="AH127" s="89"/>
      <c r="AI127" s="90"/>
      <c r="AJ127" s="172" t="str">
        <f t="shared" si="89"/>
        <v/>
      </c>
      <c r="AK127" s="154" t="str">
        <f t="shared" si="90"/>
        <v>NO BID</v>
      </c>
      <c r="AL127" s="171"/>
      <c r="AM127" s="89"/>
      <c r="AN127" s="90"/>
      <c r="AO127" s="172" t="str">
        <f t="shared" si="91"/>
        <v/>
      </c>
      <c r="AP127" s="154" t="str">
        <f t="shared" si="92"/>
        <v>NO BID</v>
      </c>
      <c r="AQ127" s="171"/>
      <c r="AR127" s="89"/>
      <c r="AS127" s="90"/>
      <c r="AT127" s="172" t="str">
        <f t="shared" si="93"/>
        <v/>
      </c>
      <c r="AU127" s="154" t="str">
        <f t="shared" si="94"/>
        <v>NO BID</v>
      </c>
      <c r="AV127" s="171"/>
      <c r="AW127" s="89"/>
      <c r="AX127" s="90"/>
      <c r="AY127" s="172" t="str">
        <f t="shared" si="95"/>
        <v/>
      </c>
      <c r="AZ127" s="154" t="str">
        <f t="shared" si="96"/>
        <v>NO BID</v>
      </c>
      <c r="BA127" s="171"/>
      <c r="BB127" s="89"/>
      <c r="BC127" s="90"/>
      <c r="BD127" s="172" t="str">
        <f t="shared" si="97"/>
        <v/>
      </c>
      <c r="BE127" s="154" t="s">
        <v>76</v>
      </c>
      <c r="BF127" s="171"/>
      <c r="BG127" s="89"/>
      <c r="BH127" s="90"/>
      <c r="BI127" s="172" t="str">
        <f t="shared" si="98"/>
        <v/>
      </c>
      <c r="BJ127" s="154" t="str">
        <f t="shared" si="99"/>
        <v>NO BID</v>
      </c>
      <c r="BK127" s="171"/>
      <c r="BL127" s="89"/>
      <c r="BM127" s="90"/>
      <c r="BN127" s="172" t="str">
        <f t="shared" si="100"/>
        <v/>
      </c>
      <c r="BO127" s="154" t="str">
        <f t="shared" si="101"/>
        <v>NO BID</v>
      </c>
      <c r="BP127" s="178"/>
      <c r="BQ127" s="171"/>
      <c r="BR127" s="89"/>
      <c r="BS127" s="90" t="str">
        <f t="shared" si="102"/>
        <v/>
      </c>
      <c r="BT127" s="172"/>
      <c r="BU127" s="154" t="str">
        <f t="shared" si="103"/>
        <v>NO BID</v>
      </c>
      <c r="BV127" s="171"/>
      <c r="BW127" s="89"/>
      <c r="BX127" s="90" t="str">
        <f t="shared" si="104"/>
        <v/>
      </c>
      <c r="BY127" s="172"/>
      <c r="BZ127" s="154" t="str">
        <f t="shared" si="105"/>
        <v>NO BID</v>
      </c>
      <c r="CA127" s="171"/>
      <c r="CB127" s="89"/>
      <c r="CC127" s="90" t="str">
        <f t="shared" si="106"/>
        <v/>
      </c>
      <c r="CD127" s="172"/>
      <c r="CE127" s="154" t="str">
        <f t="shared" si="107"/>
        <v>NO BID</v>
      </c>
      <c r="CF127" s="171"/>
      <c r="CG127" s="89"/>
      <c r="CH127" s="90" t="str">
        <f t="shared" si="108"/>
        <v/>
      </c>
      <c r="CI127" s="172"/>
      <c r="CJ127" s="154" t="str">
        <f t="shared" si="109"/>
        <v>NO BID</v>
      </c>
      <c r="CK127" s="171"/>
      <c r="CL127" s="89"/>
      <c r="CM127" s="90" t="str">
        <f t="shared" si="110"/>
        <v/>
      </c>
      <c r="CN127" s="172"/>
      <c r="CO127" s="154" t="str">
        <f t="shared" si="111"/>
        <v>NO BID</v>
      </c>
      <c r="CP127" s="171"/>
      <c r="CQ127" s="89"/>
      <c r="CR127" s="90" t="str">
        <f t="shared" si="112"/>
        <v/>
      </c>
      <c r="CS127" s="172"/>
      <c r="CT127" s="154" t="str">
        <f t="shared" si="113"/>
        <v>NO BID</v>
      </c>
      <c r="CU127" s="171"/>
      <c r="CV127" s="89"/>
      <c r="CW127" s="90" t="str">
        <f t="shared" si="114"/>
        <v/>
      </c>
      <c r="CX127" s="172"/>
      <c r="CY127" s="154" t="str">
        <f t="shared" si="115"/>
        <v>NO BID</v>
      </c>
      <c r="CZ127" s="171"/>
      <c r="DA127" s="89"/>
      <c r="DB127" s="90" t="str">
        <f t="shared" si="116"/>
        <v/>
      </c>
      <c r="DC127" s="172"/>
      <c r="DD127" s="154" t="str">
        <f t="shared" si="117"/>
        <v>NO BID</v>
      </c>
      <c r="DE127" s="171"/>
      <c r="DF127" s="89"/>
      <c r="DG127" s="90" t="str">
        <f t="shared" si="118"/>
        <v/>
      </c>
      <c r="DH127" s="172"/>
      <c r="DI127" s="154" t="str">
        <f t="shared" si="119"/>
        <v>NO BID</v>
      </c>
      <c r="DJ127" s="171"/>
      <c r="DK127" s="89"/>
      <c r="DL127" s="90" t="str">
        <f t="shared" si="120"/>
        <v/>
      </c>
      <c r="DM127" s="172"/>
      <c r="DN127" s="154" t="str">
        <f t="shared" si="121"/>
        <v>NO BID</v>
      </c>
      <c r="DO127" s="171"/>
      <c r="DP127" s="89"/>
      <c r="DQ127" s="90" t="str">
        <f t="shared" si="122"/>
        <v/>
      </c>
      <c r="DR127" s="172"/>
      <c r="DS127" s="154" t="str">
        <f t="shared" si="123"/>
        <v>NO BID</v>
      </c>
      <c r="DT127" s="171"/>
      <c r="DU127" s="89"/>
      <c r="DV127" s="90" t="str">
        <f t="shared" si="124"/>
        <v/>
      </c>
      <c r="DW127" s="172"/>
      <c r="DX127" s="154" t="str">
        <f t="shared" si="125"/>
        <v>NO BID</v>
      </c>
      <c r="DY127" s="171"/>
      <c r="DZ127" s="89"/>
      <c r="EA127" s="90" t="str">
        <f t="shared" si="126"/>
        <v/>
      </c>
      <c r="EB127" s="172"/>
      <c r="EC127" s="154" t="str">
        <f t="shared" si="127"/>
        <v>NO BID</v>
      </c>
      <c r="ED127" s="171"/>
      <c r="EE127" s="89"/>
      <c r="EF127" s="90" t="str">
        <f t="shared" si="128"/>
        <v/>
      </c>
      <c r="EG127" s="172"/>
      <c r="EH127" s="154" t="str">
        <f t="shared" si="129"/>
        <v>NO BID</v>
      </c>
      <c r="EI127" s="171"/>
      <c r="EJ127" s="89"/>
      <c r="EK127" s="90" t="str">
        <f t="shared" si="130"/>
        <v/>
      </c>
      <c r="EL127" s="172"/>
      <c r="EM127" s="154" t="str">
        <f t="shared" si="131"/>
        <v>NO BID</v>
      </c>
      <c r="EN127" s="171"/>
      <c r="EO127" s="89"/>
      <c r="EP127" s="90" t="str">
        <f t="shared" si="132"/>
        <v/>
      </c>
      <c r="EQ127" s="172"/>
      <c r="ER127" s="154" t="str">
        <f t="shared" si="133"/>
        <v>NO BID</v>
      </c>
      <c r="ES127" s="171"/>
      <c r="ET127" s="89"/>
      <c r="EU127" s="90" t="str">
        <f t="shared" si="134"/>
        <v/>
      </c>
      <c r="EV127" s="172"/>
      <c r="EW127" s="154" t="str">
        <f t="shared" si="135"/>
        <v>NO BID</v>
      </c>
      <c r="EX127" s="171"/>
      <c r="EY127" s="89"/>
      <c r="EZ127" s="90" t="str">
        <f t="shared" si="136"/>
        <v/>
      </c>
      <c r="FA127" s="172"/>
      <c r="FB127" s="154" t="str">
        <f t="shared" si="137"/>
        <v>NO BID</v>
      </c>
      <c r="FC127" s="171"/>
      <c r="FD127" s="89"/>
      <c r="FE127" s="90" t="str">
        <f t="shared" si="138"/>
        <v/>
      </c>
      <c r="FF127" s="172"/>
      <c r="FG127" s="154" t="str">
        <f t="shared" si="139"/>
        <v>NO BID</v>
      </c>
      <c r="FH127" s="171"/>
      <c r="FI127" s="89"/>
      <c r="FJ127" s="90" t="str">
        <f t="shared" si="140"/>
        <v/>
      </c>
      <c r="FK127" s="172"/>
      <c r="FL127" s="154" t="str">
        <f t="shared" si="141"/>
        <v>NO BID</v>
      </c>
      <c r="FM127" s="171"/>
      <c r="FN127" s="89"/>
      <c r="FO127" s="90" t="str">
        <f t="shared" si="142"/>
        <v/>
      </c>
      <c r="FP127" s="172"/>
      <c r="FQ127" s="154" t="str">
        <f t="shared" si="143"/>
        <v>NO BID</v>
      </c>
      <c r="FR127" s="174"/>
      <c r="FS127" s="91">
        <v>21.99</v>
      </c>
      <c r="FT127" s="92">
        <f t="shared" si="144"/>
        <v>87.96</v>
      </c>
      <c r="FU127" s="175">
        <f t="shared" si="145"/>
        <v>0</v>
      </c>
      <c r="FV127" s="93" t="str">
        <f t="shared" si="146"/>
        <v/>
      </c>
      <c r="FW127" s="94">
        <f t="shared" si="147"/>
        <v>87.96</v>
      </c>
      <c r="FX127" s="95">
        <f t="shared" si="148"/>
        <v>0</v>
      </c>
      <c r="FY127" s="129" t="str">
        <f t="shared" si="149"/>
        <v>NOT AWARDED</v>
      </c>
      <c r="FZ127" s="130">
        <f t="shared" si="150"/>
        <v>0</v>
      </c>
      <c r="GA127" s="129" t="str">
        <f t="shared" si="151"/>
        <v>VENDOR 09</v>
      </c>
      <c r="GB127" s="176"/>
      <c r="GC127" s="177"/>
      <c r="GD127" s="96"/>
      <c r="GE127" s="97"/>
    </row>
    <row r="128" spans="1:187" ht="30" customHeight="1" thickTop="1" thickBot="1" x14ac:dyDescent="0.4">
      <c r="A128" s="162">
        <v>124</v>
      </c>
      <c r="B128" s="194">
        <v>5</v>
      </c>
      <c r="C128" s="164">
        <v>9780374388881</v>
      </c>
      <c r="D128" s="165" t="s">
        <v>242</v>
      </c>
      <c r="E128" s="165" t="s">
        <v>947</v>
      </c>
      <c r="F128" s="165" t="s">
        <v>1479</v>
      </c>
      <c r="G128" s="166" t="s">
        <v>1414</v>
      </c>
      <c r="H128" s="166" t="s">
        <v>1416</v>
      </c>
      <c r="I128" s="167"/>
      <c r="J128" s="227">
        <f t="shared" si="152"/>
        <v>5</v>
      </c>
      <c r="K128" s="228"/>
      <c r="L128" s="99" t="str">
        <f t="shared" si="78"/>
        <v/>
      </c>
      <c r="M128" s="241"/>
      <c r="N128" s="168"/>
      <c r="O128" s="169" t="str">
        <f t="shared" si="79"/>
        <v>VENDOR 09</v>
      </c>
      <c r="P128" s="149">
        <v>241363</v>
      </c>
      <c r="Q128" s="149">
        <f t="shared" si="80"/>
        <v>0</v>
      </c>
      <c r="R128" s="170" t="str">
        <f t="shared" si="81"/>
        <v xml:space="preserve">, </v>
      </c>
      <c r="S128" s="170" t="str">
        <f t="shared" si="82"/>
        <v>NO BID</v>
      </c>
      <c r="T128" s="87">
        <f t="shared" si="83"/>
        <v>0</v>
      </c>
      <c r="U128" s="88" t="str">
        <f t="shared" si="84"/>
        <v>NOT AWARDED</v>
      </c>
      <c r="V128" s="167"/>
      <c r="W128" s="171"/>
      <c r="X128" s="89"/>
      <c r="Y128" s="90"/>
      <c r="Z128" s="172" t="str">
        <f t="shared" si="85"/>
        <v/>
      </c>
      <c r="AA128" s="154" t="str">
        <f t="shared" si="86"/>
        <v>NO BID</v>
      </c>
      <c r="AB128" s="171"/>
      <c r="AC128" s="89"/>
      <c r="AD128" s="90"/>
      <c r="AE128" s="172" t="str">
        <f t="shared" si="87"/>
        <v/>
      </c>
      <c r="AF128" s="154" t="str">
        <f t="shared" si="88"/>
        <v>NO BID</v>
      </c>
      <c r="AG128" s="171"/>
      <c r="AH128" s="89"/>
      <c r="AI128" s="90"/>
      <c r="AJ128" s="172" t="str">
        <f t="shared" si="89"/>
        <v/>
      </c>
      <c r="AK128" s="154" t="str">
        <f t="shared" si="90"/>
        <v>NO BID</v>
      </c>
      <c r="AL128" s="171"/>
      <c r="AM128" s="89"/>
      <c r="AN128" s="90"/>
      <c r="AO128" s="172" t="str">
        <f t="shared" si="91"/>
        <v/>
      </c>
      <c r="AP128" s="154" t="str">
        <f t="shared" si="92"/>
        <v>NO BID</v>
      </c>
      <c r="AQ128" s="171"/>
      <c r="AR128" s="89"/>
      <c r="AS128" s="90"/>
      <c r="AT128" s="172" t="str">
        <f t="shared" si="93"/>
        <v/>
      </c>
      <c r="AU128" s="154" t="str">
        <f t="shared" si="94"/>
        <v>NO BID</v>
      </c>
      <c r="AV128" s="171"/>
      <c r="AW128" s="89"/>
      <c r="AX128" s="90"/>
      <c r="AY128" s="172" t="str">
        <f t="shared" si="95"/>
        <v/>
      </c>
      <c r="AZ128" s="154" t="str">
        <f t="shared" si="96"/>
        <v>NO BID</v>
      </c>
      <c r="BA128" s="171"/>
      <c r="BB128" s="89"/>
      <c r="BC128" s="90"/>
      <c r="BD128" s="172" t="str">
        <f t="shared" si="97"/>
        <v/>
      </c>
      <c r="BE128" s="154" t="str">
        <f>IF($B128=0,"",IF(ISNUMBER(BB128),"","NO BID"))</f>
        <v>NO BID</v>
      </c>
      <c r="BF128" s="171"/>
      <c r="BG128" s="89"/>
      <c r="BH128" s="90"/>
      <c r="BI128" s="172" t="str">
        <f t="shared" si="98"/>
        <v/>
      </c>
      <c r="BJ128" s="154" t="str">
        <f t="shared" si="99"/>
        <v>NO BID</v>
      </c>
      <c r="BK128" s="171"/>
      <c r="BL128" s="89"/>
      <c r="BM128" s="90"/>
      <c r="BN128" s="172" t="str">
        <f t="shared" si="100"/>
        <v/>
      </c>
      <c r="BO128" s="154" t="str">
        <f t="shared" si="101"/>
        <v>NO BID</v>
      </c>
      <c r="BP128" s="178"/>
      <c r="BQ128" s="171"/>
      <c r="BR128" s="89"/>
      <c r="BS128" s="90" t="str">
        <f t="shared" si="102"/>
        <v/>
      </c>
      <c r="BT128" s="172"/>
      <c r="BU128" s="154" t="str">
        <f t="shared" si="103"/>
        <v>NO BID</v>
      </c>
      <c r="BV128" s="171"/>
      <c r="BW128" s="89"/>
      <c r="BX128" s="90" t="str">
        <f t="shared" si="104"/>
        <v/>
      </c>
      <c r="BY128" s="172"/>
      <c r="BZ128" s="154" t="str">
        <f t="shared" si="105"/>
        <v>NO BID</v>
      </c>
      <c r="CA128" s="171"/>
      <c r="CB128" s="89"/>
      <c r="CC128" s="90" t="str">
        <f t="shared" si="106"/>
        <v/>
      </c>
      <c r="CD128" s="172"/>
      <c r="CE128" s="154" t="str">
        <f t="shared" si="107"/>
        <v>NO BID</v>
      </c>
      <c r="CF128" s="171"/>
      <c r="CG128" s="89"/>
      <c r="CH128" s="90" t="str">
        <f t="shared" si="108"/>
        <v/>
      </c>
      <c r="CI128" s="172"/>
      <c r="CJ128" s="154" t="str">
        <f t="shared" si="109"/>
        <v>NO BID</v>
      </c>
      <c r="CK128" s="171"/>
      <c r="CL128" s="89"/>
      <c r="CM128" s="90" t="str">
        <f t="shared" si="110"/>
        <v/>
      </c>
      <c r="CN128" s="172"/>
      <c r="CO128" s="154" t="str">
        <f t="shared" si="111"/>
        <v>NO BID</v>
      </c>
      <c r="CP128" s="171"/>
      <c r="CQ128" s="89"/>
      <c r="CR128" s="90" t="str">
        <f t="shared" si="112"/>
        <v/>
      </c>
      <c r="CS128" s="172"/>
      <c r="CT128" s="154" t="str">
        <f t="shared" si="113"/>
        <v>NO BID</v>
      </c>
      <c r="CU128" s="171"/>
      <c r="CV128" s="89"/>
      <c r="CW128" s="90" t="str">
        <f t="shared" si="114"/>
        <v/>
      </c>
      <c r="CX128" s="172"/>
      <c r="CY128" s="154" t="str">
        <f t="shared" si="115"/>
        <v>NO BID</v>
      </c>
      <c r="CZ128" s="171"/>
      <c r="DA128" s="89"/>
      <c r="DB128" s="90" t="str">
        <f t="shared" si="116"/>
        <v/>
      </c>
      <c r="DC128" s="172"/>
      <c r="DD128" s="154" t="str">
        <f t="shared" si="117"/>
        <v>NO BID</v>
      </c>
      <c r="DE128" s="171"/>
      <c r="DF128" s="89"/>
      <c r="DG128" s="90" t="str">
        <f t="shared" si="118"/>
        <v/>
      </c>
      <c r="DH128" s="172"/>
      <c r="DI128" s="154" t="str">
        <f t="shared" si="119"/>
        <v>NO BID</v>
      </c>
      <c r="DJ128" s="171"/>
      <c r="DK128" s="89"/>
      <c r="DL128" s="90" t="str">
        <f t="shared" si="120"/>
        <v/>
      </c>
      <c r="DM128" s="172"/>
      <c r="DN128" s="154" t="str">
        <f t="shared" si="121"/>
        <v>NO BID</v>
      </c>
      <c r="DO128" s="171"/>
      <c r="DP128" s="89"/>
      <c r="DQ128" s="90" t="str">
        <f t="shared" si="122"/>
        <v/>
      </c>
      <c r="DR128" s="172"/>
      <c r="DS128" s="154" t="str">
        <f t="shared" si="123"/>
        <v>NO BID</v>
      </c>
      <c r="DT128" s="171"/>
      <c r="DU128" s="89"/>
      <c r="DV128" s="90" t="str">
        <f t="shared" si="124"/>
        <v/>
      </c>
      <c r="DW128" s="172"/>
      <c r="DX128" s="154" t="str">
        <f t="shared" si="125"/>
        <v>NO BID</v>
      </c>
      <c r="DY128" s="171"/>
      <c r="DZ128" s="89"/>
      <c r="EA128" s="90" t="str">
        <f t="shared" si="126"/>
        <v/>
      </c>
      <c r="EB128" s="172"/>
      <c r="EC128" s="154" t="str">
        <f t="shared" si="127"/>
        <v>NO BID</v>
      </c>
      <c r="ED128" s="171"/>
      <c r="EE128" s="89"/>
      <c r="EF128" s="90" t="str">
        <f t="shared" si="128"/>
        <v/>
      </c>
      <c r="EG128" s="172"/>
      <c r="EH128" s="154" t="str">
        <f t="shared" si="129"/>
        <v>NO BID</v>
      </c>
      <c r="EI128" s="171"/>
      <c r="EJ128" s="89"/>
      <c r="EK128" s="90" t="str">
        <f t="shared" si="130"/>
        <v/>
      </c>
      <c r="EL128" s="172"/>
      <c r="EM128" s="154" t="str">
        <f t="shared" si="131"/>
        <v>NO BID</v>
      </c>
      <c r="EN128" s="171"/>
      <c r="EO128" s="89"/>
      <c r="EP128" s="90" t="str">
        <f t="shared" si="132"/>
        <v/>
      </c>
      <c r="EQ128" s="172"/>
      <c r="ER128" s="154" t="str">
        <f t="shared" si="133"/>
        <v>NO BID</v>
      </c>
      <c r="ES128" s="171"/>
      <c r="ET128" s="89"/>
      <c r="EU128" s="90" t="str">
        <f t="shared" si="134"/>
        <v/>
      </c>
      <c r="EV128" s="172"/>
      <c r="EW128" s="154" t="str">
        <f t="shared" si="135"/>
        <v>NO BID</v>
      </c>
      <c r="EX128" s="171"/>
      <c r="EY128" s="89"/>
      <c r="EZ128" s="90" t="str">
        <f t="shared" si="136"/>
        <v/>
      </c>
      <c r="FA128" s="172"/>
      <c r="FB128" s="154" t="str">
        <f t="shared" si="137"/>
        <v>NO BID</v>
      </c>
      <c r="FC128" s="171"/>
      <c r="FD128" s="89"/>
      <c r="FE128" s="90" t="str">
        <f t="shared" si="138"/>
        <v/>
      </c>
      <c r="FF128" s="172"/>
      <c r="FG128" s="154" t="str">
        <f t="shared" si="139"/>
        <v>NO BID</v>
      </c>
      <c r="FH128" s="171"/>
      <c r="FI128" s="89"/>
      <c r="FJ128" s="90" t="str">
        <f t="shared" si="140"/>
        <v/>
      </c>
      <c r="FK128" s="172"/>
      <c r="FL128" s="154" t="str">
        <f t="shared" si="141"/>
        <v>NO BID</v>
      </c>
      <c r="FM128" s="171"/>
      <c r="FN128" s="89"/>
      <c r="FO128" s="90" t="str">
        <f t="shared" si="142"/>
        <v/>
      </c>
      <c r="FP128" s="172"/>
      <c r="FQ128" s="154" t="str">
        <f t="shared" si="143"/>
        <v>NO BID</v>
      </c>
      <c r="FR128" s="174"/>
      <c r="FS128" s="91">
        <v>13.42</v>
      </c>
      <c r="FT128" s="92">
        <f t="shared" si="144"/>
        <v>67.099999999999994</v>
      </c>
      <c r="FU128" s="175">
        <f t="shared" si="145"/>
        <v>0</v>
      </c>
      <c r="FV128" s="93" t="str">
        <f t="shared" si="146"/>
        <v/>
      </c>
      <c r="FW128" s="94">
        <f t="shared" si="147"/>
        <v>67.099999999999994</v>
      </c>
      <c r="FX128" s="95">
        <f t="shared" si="148"/>
        <v>0</v>
      </c>
      <c r="FY128" s="129" t="str">
        <f t="shared" si="149"/>
        <v>NOT AWARDED</v>
      </c>
      <c r="FZ128" s="130">
        <f t="shared" si="150"/>
        <v>0</v>
      </c>
      <c r="GA128" s="129" t="str">
        <f t="shared" si="151"/>
        <v>VENDOR 09</v>
      </c>
      <c r="GB128" s="176"/>
      <c r="GC128" s="177"/>
      <c r="GD128" s="96"/>
      <c r="GE128" s="97"/>
    </row>
    <row r="129" spans="1:187" ht="30" customHeight="1" thickTop="1" thickBot="1" x14ac:dyDescent="0.4">
      <c r="A129" s="162">
        <v>125</v>
      </c>
      <c r="B129" s="194">
        <v>4</v>
      </c>
      <c r="C129" s="164">
        <v>9781665902373</v>
      </c>
      <c r="D129" s="165" t="s">
        <v>243</v>
      </c>
      <c r="E129" s="165" t="s">
        <v>948</v>
      </c>
      <c r="F129" s="165" t="s">
        <v>1479</v>
      </c>
      <c r="G129" s="166" t="s">
        <v>1414</v>
      </c>
      <c r="H129" s="166" t="s">
        <v>1421</v>
      </c>
      <c r="I129" s="167"/>
      <c r="J129" s="227">
        <f t="shared" si="152"/>
        <v>4</v>
      </c>
      <c r="K129" s="228"/>
      <c r="L129" s="99" t="str">
        <f t="shared" si="78"/>
        <v/>
      </c>
      <c r="M129" s="241"/>
      <c r="N129" s="168"/>
      <c r="O129" s="169" t="str">
        <f t="shared" si="79"/>
        <v>VENDOR 09</v>
      </c>
      <c r="P129" s="149">
        <v>241360</v>
      </c>
      <c r="Q129" s="149">
        <f t="shared" si="80"/>
        <v>0</v>
      </c>
      <c r="R129" s="170" t="str">
        <f t="shared" si="81"/>
        <v xml:space="preserve">, </v>
      </c>
      <c r="S129" s="170" t="str">
        <f t="shared" si="82"/>
        <v>NO BID</v>
      </c>
      <c r="T129" s="87">
        <f t="shared" si="83"/>
        <v>0</v>
      </c>
      <c r="U129" s="88" t="str">
        <f t="shared" si="84"/>
        <v>NOT AWARDED</v>
      </c>
      <c r="V129" s="167"/>
      <c r="W129" s="171"/>
      <c r="X129" s="89"/>
      <c r="Y129" s="90"/>
      <c r="Z129" s="172" t="str">
        <f t="shared" si="85"/>
        <v/>
      </c>
      <c r="AA129" s="154" t="str">
        <f t="shared" si="86"/>
        <v>NO BID</v>
      </c>
      <c r="AB129" s="171"/>
      <c r="AC129" s="89"/>
      <c r="AD129" s="90"/>
      <c r="AE129" s="172" t="str">
        <f t="shared" si="87"/>
        <v/>
      </c>
      <c r="AF129" s="154" t="str">
        <f t="shared" si="88"/>
        <v>NO BID</v>
      </c>
      <c r="AG129" s="171"/>
      <c r="AH129" s="89"/>
      <c r="AI129" s="90"/>
      <c r="AJ129" s="172" t="str">
        <f t="shared" si="89"/>
        <v/>
      </c>
      <c r="AK129" s="154" t="str">
        <f t="shared" si="90"/>
        <v>NO BID</v>
      </c>
      <c r="AL129" s="171"/>
      <c r="AM129" s="89"/>
      <c r="AN129" s="90"/>
      <c r="AO129" s="172" t="str">
        <f t="shared" si="91"/>
        <v/>
      </c>
      <c r="AP129" s="154" t="str">
        <f t="shared" si="92"/>
        <v>NO BID</v>
      </c>
      <c r="AQ129" s="171"/>
      <c r="AR129" s="89"/>
      <c r="AS129" s="90"/>
      <c r="AT129" s="172" t="str">
        <f t="shared" si="93"/>
        <v/>
      </c>
      <c r="AU129" s="154" t="str">
        <f t="shared" si="94"/>
        <v>NO BID</v>
      </c>
      <c r="AV129" s="171"/>
      <c r="AW129" s="89"/>
      <c r="AX129" s="90"/>
      <c r="AY129" s="172" t="str">
        <f t="shared" si="95"/>
        <v/>
      </c>
      <c r="AZ129" s="154" t="str">
        <f t="shared" si="96"/>
        <v>NO BID</v>
      </c>
      <c r="BA129" s="171"/>
      <c r="BB129" s="89"/>
      <c r="BC129" s="90"/>
      <c r="BD129" s="172" t="str">
        <f t="shared" si="97"/>
        <v/>
      </c>
      <c r="BE129" s="154" t="str">
        <f>IF($B129=0,"",IF(ISNUMBER(BB129),"","NO BID"))</f>
        <v>NO BID</v>
      </c>
      <c r="BF129" s="171"/>
      <c r="BG129" s="89"/>
      <c r="BH129" s="90"/>
      <c r="BI129" s="172" t="str">
        <f t="shared" si="98"/>
        <v/>
      </c>
      <c r="BJ129" s="154" t="str">
        <f t="shared" si="99"/>
        <v>NO BID</v>
      </c>
      <c r="BK129" s="171"/>
      <c r="BL129" s="89"/>
      <c r="BM129" s="90"/>
      <c r="BN129" s="172" t="str">
        <f t="shared" si="100"/>
        <v/>
      </c>
      <c r="BO129" s="154" t="str">
        <f t="shared" si="101"/>
        <v>NO BID</v>
      </c>
      <c r="BP129" s="178"/>
      <c r="BQ129" s="171"/>
      <c r="BR129" s="89"/>
      <c r="BS129" s="90" t="str">
        <f t="shared" si="102"/>
        <v/>
      </c>
      <c r="BT129" s="172"/>
      <c r="BU129" s="154" t="str">
        <f t="shared" si="103"/>
        <v>NO BID</v>
      </c>
      <c r="BV129" s="171"/>
      <c r="BW129" s="89"/>
      <c r="BX129" s="90" t="str">
        <f t="shared" si="104"/>
        <v/>
      </c>
      <c r="BY129" s="172"/>
      <c r="BZ129" s="154" t="str">
        <f t="shared" si="105"/>
        <v>NO BID</v>
      </c>
      <c r="CA129" s="171"/>
      <c r="CB129" s="89"/>
      <c r="CC129" s="90" t="str">
        <f t="shared" si="106"/>
        <v/>
      </c>
      <c r="CD129" s="172"/>
      <c r="CE129" s="154" t="str">
        <f t="shared" si="107"/>
        <v>NO BID</v>
      </c>
      <c r="CF129" s="171"/>
      <c r="CG129" s="89"/>
      <c r="CH129" s="90" t="str">
        <f t="shared" si="108"/>
        <v/>
      </c>
      <c r="CI129" s="172"/>
      <c r="CJ129" s="154" t="str">
        <f t="shared" si="109"/>
        <v>NO BID</v>
      </c>
      <c r="CK129" s="171"/>
      <c r="CL129" s="89"/>
      <c r="CM129" s="90" t="str">
        <f t="shared" si="110"/>
        <v/>
      </c>
      <c r="CN129" s="172"/>
      <c r="CO129" s="154" t="str">
        <f t="shared" si="111"/>
        <v>NO BID</v>
      </c>
      <c r="CP129" s="171"/>
      <c r="CQ129" s="89"/>
      <c r="CR129" s="90" t="str">
        <f t="shared" si="112"/>
        <v/>
      </c>
      <c r="CS129" s="172"/>
      <c r="CT129" s="154" t="str">
        <f t="shared" si="113"/>
        <v>NO BID</v>
      </c>
      <c r="CU129" s="171"/>
      <c r="CV129" s="89"/>
      <c r="CW129" s="90" t="str">
        <f t="shared" si="114"/>
        <v/>
      </c>
      <c r="CX129" s="172"/>
      <c r="CY129" s="154" t="str">
        <f t="shared" si="115"/>
        <v>NO BID</v>
      </c>
      <c r="CZ129" s="171"/>
      <c r="DA129" s="89"/>
      <c r="DB129" s="90" t="str">
        <f t="shared" si="116"/>
        <v/>
      </c>
      <c r="DC129" s="172"/>
      <c r="DD129" s="154" t="str">
        <f t="shared" si="117"/>
        <v>NO BID</v>
      </c>
      <c r="DE129" s="171"/>
      <c r="DF129" s="89"/>
      <c r="DG129" s="90" t="str">
        <f t="shared" si="118"/>
        <v/>
      </c>
      <c r="DH129" s="172"/>
      <c r="DI129" s="154" t="str">
        <f t="shared" si="119"/>
        <v>NO BID</v>
      </c>
      <c r="DJ129" s="171"/>
      <c r="DK129" s="89"/>
      <c r="DL129" s="90" t="str">
        <f t="shared" si="120"/>
        <v/>
      </c>
      <c r="DM129" s="172"/>
      <c r="DN129" s="154" t="str">
        <f t="shared" si="121"/>
        <v>NO BID</v>
      </c>
      <c r="DO129" s="171"/>
      <c r="DP129" s="89"/>
      <c r="DQ129" s="90" t="str">
        <f t="shared" si="122"/>
        <v/>
      </c>
      <c r="DR129" s="172"/>
      <c r="DS129" s="154" t="str">
        <f t="shared" si="123"/>
        <v>NO BID</v>
      </c>
      <c r="DT129" s="171"/>
      <c r="DU129" s="89"/>
      <c r="DV129" s="90" t="str">
        <f t="shared" si="124"/>
        <v/>
      </c>
      <c r="DW129" s="172"/>
      <c r="DX129" s="154" t="str">
        <f t="shared" si="125"/>
        <v>NO BID</v>
      </c>
      <c r="DY129" s="171"/>
      <c r="DZ129" s="89"/>
      <c r="EA129" s="90" t="str">
        <f t="shared" si="126"/>
        <v/>
      </c>
      <c r="EB129" s="172"/>
      <c r="EC129" s="154" t="str">
        <f t="shared" si="127"/>
        <v>NO BID</v>
      </c>
      <c r="ED129" s="171"/>
      <c r="EE129" s="89"/>
      <c r="EF129" s="90" t="str">
        <f t="shared" si="128"/>
        <v/>
      </c>
      <c r="EG129" s="172"/>
      <c r="EH129" s="154" t="str">
        <f t="shared" si="129"/>
        <v>NO BID</v>
      </c>
      <c r="EI129" s="171"/>
      <c r="EJ129" s="89"/>
      <c r="EK129" s="90" t="str">
        <f t="shared" si="130"/>
        <v/>
      </c>
      <c r="EL129" s="172"/>
      <c r="EM129" s="154" t="str">
        <f t="shared" si="131"/>
        <v>NO BID</v>
      </c>
      <c r="EN129" s="171"/>
      <c r="EO129" s="89"/>
      <c r="EP129" s="90" t="str">
        <f t="shared" si="132"/>
        <v/>
      </c>
      <c r="EQ129" s="172"/>
      <c r="ER129" s="154" t="str">
        <f t="shared" si="133"/>
        <v>NO BID</v>
      </c>
      <c r="ES129" s="171"/>
      <c r="ET129" s="89"/>
      <c r="EU129" s="90" t="str">
        <f t="shared" si="134"/>
        <v/>
      </c>
      <c r="EV129" s="172"/>
      <c r="EW129" s="154" t="str">
        <f t="shared" si="135"/>
        <v>NO BID</v>
      </c>
      <c r="EX129" s="171"/>
      <c r="EY129" s="89"/>
      <c r="EZ129" s="90" t="str">
        <f t="shared" si="136"/>
        <v/>
      </c>
      <c r="FA129" s="172"/>
      <c r="FB129" s="154" t="str">
        <f t="shared" si="137"/>
        <v>NO BID</v>
      </c>
      <c r="FC129" s="171"/>
      <c r="FD129" s="89"/>
      <c r="FE129" s="90" t="str">
        <f t="shared" si="138"/>
        <v/>
      </c>
      <c r="FF129" s="172"/>
      <c r="FG129" s="154" t="str">
        <f t="shared" si="139"/>
        <v>NO BID</v>
      </c>
      <c r="FH129" s="171"/>
      <c r="FI129" s="89"/>
      <c r="FJ129" s="90" t="str">
        <f t="shared" si="140"/>
        <v/>
      </c>
      <c r="FK129" s="172"/>
      <c r="FL129" s="154" t="str">
        <f t="shared" si="141"/>
        <v>NO BID</v>
      </c>
      <c r="FM129" s="171"/>
      <c r="FN129" s="89"/>
      <c r="FO129" s="90" t="str">
        <f t="shared" si="142"/>
        <v/>
      </c>
      <c r="FP129" s="172"/>
      <c r="FQ129" s="154" t="str">
        <f t="shared" si="143"/>
        <v>NO BID</v>
      </c>
      <c r="FR129" s="174"/>
      <c r="FS129" s="91">
        <v>14.59</v>
      </c>
      <c r="FT129" s="92">
        <f t="shared" si="144"/>
        <v>58.36</v>
      </c>
      <c r="FU129" s="175">
        <f t="shared" si="145"/>
        <v>0</v>
      </c>
      <c r="FV129" s="93" t="str">
        <f t="shared" si="146"/>
        <v/>
      </c>
      <c r="FW129" s="94">
        <f t="shared" si="147"/>
        <v>58.36</v>
      </c>
      <c r="FX129" s="95">
        <f t="shared" si="148"/>
        <v>0</v>
      </c>
      <c r="FY129" s="129" t="str">
        <f t="shared" si="149"/>
        <v>NOT AWARDED</v>
      </c>
      <c r="FZ129" s="130">
        <f t="shared" si="150"/>
        <v>0</v>
      </c>
      <c r="GA129" s="129" t="str">
        <f t="shared" si="151"/>
        <v>VENDOR 09</v>
      </c>
      <c r="GB129" s="176"/>
      <c r="GC129" s="177"/>
      <c r="GD129" s="96"/>
      <c r="GE129" s="97"/>
    </row>
    <row r="130" spans="1:187" ht="30" customHeight="1" thickTop="1" thickBot="1" x14ac:dyDescent="0.4">
      <c r="A130" s="141">
        <v>126</v>
      </c>
      <c r="B130" s="194">
        <v>5</v>
      </c>
      <c r="C130" s="164">
        <v>9780593406847</v>
      </c>
      <c r="D130" s="165" t="s">
        <v>244</v>
      </c>
      <c r="E130" s="165" t="s">
        <v>949</v>
      </c>
      <c r="F130" s="165" t="s">
        <v>1479</v>
      </c>
      <c r="G130" s="166" t="s">
        <v>1414</v>
      </c>
      <c r="H130" s="166" t="s">
        <v>1421</v>
      </c>
      <c r="I130" s="167"/>
      <c r="J130" s="227">
        <f t="shared" si="152"/>
        <v>5</v>
      </c>
      <c r="K130" s="228"/>
      <c r="L130" s="99" t="str">
        <f t="shared" si="78"/>
        <v/>
      </c>
      <c r="M130" s="241"/>
      <c r="N130" s="168"/>
      <c r="O130" s="195" t="str">
        <f t="shared" si="79"/>
        <v>VENDOR 09</v>
      </c>
      <c r="P130" s="149">
        <v>241360</v>
      </c>
      <c r="Q130" s="149">
        <f t="shared" si="80"/>
        <v>0</v>
      </c>
      <c r="R130" s="196" t="str">
        <f t="shared" si="81"/>
        <v xml:space="preserve">, </v>
      </c>
      <c r="S130" s="196" t="str">
        <f t="shared" si="82"/>
        <v>NO BID</v>
      </c>
      <c r="T130" s="117">
        <f t="shared" si="83"/>
        <v>0</v>
      </c>
      <c r="U130" s="118" t="str">
        <f t="shared" si="84"/>
        <v>NOT AWARDED</v>
      </c>
      <c r="V130" s="167"/>
      <c r="W130" s="171"/>
      <c r="X130" s="89"/>
      <c r="Y130" s="90"/>
      <c r="Z130" s="172" t="str">
        <f t="shared" si="85"/>
        <v/>
      </c>
      <c r="AA130" s="154" t="str">
        <f t="shared" si="86"/>
        <v>NO BID</v>
      </c>
      <c r="AB130" s="171"/>
      <c r="AC130" s="89"/>
      <c r="AD130" s="90"/>
      <c r="AE130" s="172" t="str">
        <f t="shared" si="87"/>
        <v/>
      </c>
      <c r="AF130" s="154" t="str">
        <f t="shared" si="88"/>
        <v>NO BID</v>
      </c>
      <c r="AG130" s="171"/>
      <c r="AH130" s="89"/>
      <c r="AI130" s="90"/>
      <c r="AJ130" s="172" t="str">
        <f t="shared" si="89"/>
        <v/>
      </c>
      <c r="AK130" s="154" t="str">
        <f t="shared" si="90"/>
        <v>NO BID</v>
      </c>
      <c r="AL130" s="171"/>
      <c r="AM130" s="89"/>
      <c r="AN130" s="90"/>
      <c r="AO130" s="172" t="str">
        <f t="shared" si="91"/>
        <v/>
      </c>
      <c r="AP130" s="154" t="str">
        <f t="shared" si="92"/>
        <v>NO BID</v>
      </c>
      <c r="AQ130" s="171"/>
      <c r="AR130" s="89"/>
      <c r="AS130" s="90"/>
      <c r="AT130" s="172" t="str">
        <f t="shared" si="93"/>
        <v/>
      </c>
      <c r="AU130" s="154" t="str">
        <f t="shared" si="94"/>
        <v>NO BID</v>
      </c>
      <c r="AV130" s="171"/>
      <c r="AW130" s="89"/>
      <c r="AX130" s="90"/>
      <c r="AY130" s="172" t="str">
        <f t="shared" si="95"/>
        <v/>
      </c>
      <c r="AZ130" s="154" t="str">
        <f t="shared" si="96"/>
        <v>NO BID</v>
      </c>
      <c r="BA130" s="171"/>
      <c r="BB130" s="89"/>
      <c r="BC130" s="90"/>
      <c r="BD130" s="172" t="str">
        <f t="shared" si="97"/>
        <v/>
      </c>
      <c r="BE130" s="154" t="s">
        <v>77</v>
      </c>
      <c r="BF130" s="171"/>
      <c r="BG130" s="89"/>
      <c r="BH130" s="90"/>
      <c r="BI130" s="172" t="str">
        <f t="shared" si="98"/>
        <v/>
      </c>
      <c r="BJ130" s="154" t="str">
        <f t="shared" si="99"/>
        <v>NO BID</v>
      </c>
      <c r="BK130" s="171"/>
      <c r="BL130" s="89"/>
      <c r="BM130" s="90"/>
      <c r="BN130" s="172" t="str">
        <f t="shared" si="100"/>
        <v/>
      </c>
      <c r="BO130" s="154" t="str">
        <f t="shared" si="101"/>
        <v>NO BID</v>
      </c>
      <c r="BP130" s="178"/>
      <c r="BQ130" s="171"/>
      <c r="BR130" s="89"/>
      <c r="BS130" s="90" t="str">
        <f t="shared" si="102"/>
        <v/>
      </c>
      <c r="BT130" s="172"/>
      <c r="BU130" s="154" t="str">
        <f t="shared" si="103"/>
        <v>NO BID</v>
      </c>
      <c r="BV130" s="171"/>
      <c r="BW130" s="89"/>
      <c r="BX130" s="90" t="str">
        <f t="shared" si="104"/>
        <v/>
      </c>
      <c r="BY130" s="172"/>
      <c r="BZ130" s="154" t="str">
        <f t="shared" si="105"/>
        <v>NO BID</v>
      </c>
      <c r="CA130" s="171"/>
      <c r="CB130" s="89"/>
      <c r="CC130" s="90" t="str">
        <f t="shared" si="106"/>
        <v/>
      </c>
      <c r="CD130" s="172"/>
      <c r="CE130" s="154" t="str">
        <f t="shared" si="107"/>
        <v>NO BID</v>
      </c>
      <c r="CF130" s="171"/>
      <c r="CG130" s="89"/>
      <c r="CH130" s="90" t="str">
        <f t="shared" si="108"/>
        <v/>
      </c>
      <c r="CI130" s="172"/>
      <c r="CJ130" s="154" t="str">
        <f t="shared" si="109"/>
        <v>NO BID</v>
      </c>
      <c r="CK130" s="171"/>
      <c r="CL130" s="89"/>
      <c r="CM130" s="90" t="str">
        <f t="shared" si="110"/>
        <v/>
      </c>
      <c r="CN130" s="172"/>
      <c r="CO130" s="154" t="str">
        <f t="shared" si="111"/>
        <v>NO BID</v>
      </c>
      <c r="CP130" s="171"/>
      <c r="CQ130" s="89"/>
      <c r="CR130" s="90" t="str">
        <f t="shared" si="112"/>
        <v/>
      </c>
      <c r="CS130" s="172"/>
      <c r="CT130" s="154" t="str">
        <f t="shared" si="113"/>
        <v>NO BID</v>
      </c>
      <c r="CU130" s="171"/>
      <c r="CV130" s="89"/>
      <c r="CW130" s="90" t="str">
        <f t="shared" si="114"/>
        <v/>
      </c>
      <c r="CX130" s="172"/>
      <c r="CY130" s="154" t="str">
        <f t="shared" si="115"/>
        <v>NO BID</v>
      </c>
      <c r="CZ130" s="171"/>
      <c r="DA130" s="89"/>
      <c r="DB130" s="90" t="str">
        <f t="shared" si="116"/>
        <v/>
      </c>
      <c r="DC130" s="172"/>
      <c r="DD130" s="154" t="str">
        <f t="shared" si="117"/>
        <v>NO BID</v>
      </c>
      <c r="DE130" s="171"/>
      <c r="DF130" s="89"/>
      <c r="DG130" s="90" t="str">
        <f t="shared" si="118"/>
        <v/>
      </c>
      <c r="DH130" s="172"/>
      <c r="DI130" s="154" t="str">
        <f t="shared" si="119"/>
        <v>NO BID</v>
      </c>
      <c r="DJ130" s="171"/>
      <c r="DK130" s="89"/>
      <c r="DL130" s="90" t="str">
        <f t="shared" si="120"/>
        <v/>
      </c>
      <c r="DM130" s="172"/>
      <c r="DN130" s="154" t="str">
        <f t="shared" si="121"/>
        <v>NO BID</v>
      </c>
      <c r="DO130" s="171"/>
      <c r="DP130" s="89"/>
      <c r="DQ130" s="90" t="str">
        <f t="shared" si="122"/>
        <v/>
      </c>
      <c r="DR130" s="172"/>
      <c r="DS130" s="154" t="str">
        <f t="shared" si="123"/>
        <v>NO BID</v>
      </c>
      <c r="DT130" s="171"/>
      <c r="DU130" s="89"/>
      <c r="DV130" s="90" t="str">
        <f t="shared" si="124"/>
        <v/>
      </c>
      <c r="DW130" s="172"/>
      <c r="DX130" s="154" t="str">
        <f t="shared" si="125"/>
        <v>NO BID</v>
      </c>
      <c r="DY130" s="171"/>
      <c r="DZ130" s="89"/>
      <c r="EA130" s="90" t="str">
        <f t="shared" si="126"/>
        <v/>
      </c>
      <c r="EB130" s="172"/>
      <c r="EC130" s="154" t="str">
        <f t="shared" si="127"/>
        <v>NO BID</v>
      </c>
      <c r="ED130" s="171"/>
      <c r="EE130" s="89"/>
      <c r="EF130" s="90" t="str">
        <f t="shared" si="128"/>
        <v/>
      </c>
      <c r="EG130" s="172"/>
      <c r="EH130" s="154" t="str">
        <f t="shared" si="129"/>
        <v>NO BID</v>
      </c>
      <c r="EI130" s="171"/>
      <c r="EJ130" s="89"/>
      <c r="EK130" s="90" t="str">
        <f t="shared" si="130"/>
        <v/>
      </c>
      <c r="EL130" s="172"/>
      <c r="EM130" s="154" t="str">
        <f t="shared" si="131"/>
        <v>NO BID</v>
      </c>
      <c r="EN130" s="171"/>
      <c r="EO130" s="89"/>
      <c r="EP130" s="90" t="str">
        <f t="shared" si="132"/>
        <v/>
      </c>
      <c r="EQ130" s="172"/>
      <c r="ER130" s="154" t="str">
        <f t="shared" si="133"/>
        <v>NO BID</v>
      </c>
      <c r="ES130" s="171"/>
      <c r="ET130" s="89"/>
      <c r="EU130" s="90" t="str">
        <f t="shared" si="134"/>
        <v/>
      </c>
      <c r="EV130" s="172"/>
      <c r="EW130" s="154" t="str">
        <f t="shared" si="135"/>
        <v>NO BID</v>
      </c>
      <c r="EX130" s="171"/>
      <c r="EY130" s="89"/>
      <c r="EZ130" s="90" t="str">
        <f t="shared" si="136"/>
        <v/>
      </c>
      <c r="FA130" s="172"/>
      <c r="FB130" s="154" t="str">
        <f t="shared" si="137"/>
        <v>NO BID</v>
      </c>
      <c r="FC130" s="171"/>
      <c r="FD130" s="89"/>
      <c r="FE130" s="90" t="str">
        <f t="shared" si="138"/>
        <v/>
      </c>
      <c r="FF130" s="172"/>
      <c r="FG130" s="154" t="str">
        <f t="shared" si="139"/>
        <v>NO BID</v>
      </c>
      <c r="FH130" s="171"/>
      <c r="FI130" s="89"/>
      <c r="FJ130" s="90" t="str">
        <f t="shared" si="140"/>
        <v/>
      </c>
      <c r="FK130" s="172"/>
      <c r="FL130" s="154" t="str">
        <f t="shared" si="141"/>
        <v>NO BID</v>
      </c>
      <c r="FM130" s="171"/>
      <c r="FN130" s="89"/>
      <c r="FO130" s="90" t="str">
        <f t="shared" si="142"/>
        <v/>
      </c>
      <c r="FP130" s="172"/>
      <c r="FQ130" s="154" t="str">
        <f t="shared" si="143"/>
        <v>NO BID</v>
      </c>
      <c r="FR130" s="174"/>
      <c r="FS130" s="91">
        <v>14.49</v>
      </c>
      <c r="FT130" s="92">
        <f t="shared" si="144"/>
        <v>72.45</v>
      </c>
      <c r="FU130" s="175">
        <f t="shared" si="145"/>
        <v>0</v>
      </c>
      <c r="FV130" s="93" t="str">
        <f t="shared" si="146"/>
        <v/>
      </c>
      <c r="FW130" s="94">
        <f t="shared" si="147"/>
        <v>72.45</v>
      </c>
      <c r="FX130" s="95">
        <f t="shared" si="148"/>
        <v>0</v>
      </c>
      <c r="FY130" s="129" t="str">
        <f t="shared" si="149"/>
        <v>NOT AWARDED</v>
      </c>
      <c r="FZ130" s="130">
        <f t="shared" si="150"/>
        <v>0</v>
      </c>
      <c r="GA130" s="129" t="str">
        <f t="shared" si="151"/>
        <v>VENDOR 09</v>
      </c>
      <c r="GB130" s="176"/>
      <c r="GC130" s="177"/>
      <c r="GD130" s="96"/>
      <c r="GE130" s="97"/>
    </row>
    <row r="131" spans="1:187" ht="30" customHeight="1" thickTop="1" thickBot="1" x14ac:dyDescent="0.4">
      <c r="A131" s="162">
        <v>127</v>
      </c>
      <c r="B131" s="163">
        <v>4</v>
      </c>
      <c r="C131" s="164">
        <v>9781665905619</v>
      </c>
      <c r="D131" s="165" t="s">
        <v>722</v>
      </c>
      <c r="E131" s="165" t="s">
        <v>1324</v>
      </c>
      <c r="F131" s="165" t="s">
        <v>1479</v>
      </c>
      <c r="G131" s="166" t="s">
        <v>1414</v>
      </c>
      <c r="H131" s="166" t="s">
        <v>1454</v>
      </c>
      <c r="I131" s="167"/>
      <c r="J131" s="234">
        <f t="shared" si="152"/>
        <v>4</v>
      </c>
      <c r="K131" s="235"/>
      <c r="L131" s="99" t="str">
        <f t="shared" si="78"/>
        <v/>
      </c>
      <c r="M131" s="241"/>
      <c r="N131" s="168"/>
      <c r="O131" s="195" t="str">
        <f t="shared" si="79"/>
        <v>VENDOR 09</v>
      </c>
      <c r="P131" s="149">
        <v>241360</v>
      </c>
      <c r="Q131" s="149">
        <f t="shared" si="80"/>
        <v>0</v>
      </c>
      <c r="R131" s="196" t="str">
        <f t="shared" si="81"/>
        <v xml:space="preserve">, </v>
      </c>
      <c r="S131" s="196" t="str">
        <f t="shared" si="82"/>
        <v>NO BID</v>
      </c>
      <c r="T131" s="117">
        <f t="shared" si="83"/>
        <v>0</v>
      </c>
      <c r="U131" s="118" t="str">
        <f t="shared" si="84"/>
        <v>NOT AWARDED</v>
      </c>
      <c r="V131" s="167"/>
      <c r="W131" s="171"/>
      <c r="X131" s="89"/>
      <c r="Y131" s="90"/>
      <c r="Z131" s="172" t="str">
        <f t="shared" si="85"/>
        <v/>
      </c>
      <c r="AA131" s="154" t="str">
        <f t="shared" si="86"/>
        <v>NO BID</v>
      </c>
      <c r="AB131" s="171"/>
      <c r="AC131" s="89"/>
      <c r="AD131" s="90"/>
      <c r="AE131" s="172" t="str">
        <f t="shared" si="87"/>
        <v/>
      </c>
      <c r="AF131" s="154" t="str">
        <f t="shared" si="88"/>
        <v>NO BID</v>
      </c>
      <c r="AG131" s="171"/>
      <c r="AH131" s="89"/>
      <c r="AI131" s="90"/>
      <c r="AJ131" s="172" t="str">
        <f t="shared" si="89"/>
        <v/>
      </c>
      <c r="AK131" s="154" t="str">
        <f t="shared" si="90"/>
        <v>NO BID</v>
      </c>
      <c r="AL131" s="171"/>
      <c r="AM131" s="89"/>
      <c r="AN131" s="90"/>
      <c r="AO131" s="172" t="str">
        <f t="shared" si="91"/>
        <v/>
      </c>
      <c r="AP131" s="154" t="str">
        <f t="shared" si="92"/>
        <v>NO BID</v>
      </c>
      <c r="AQ131" s="171"/>
      <c r="AR131" s="89"/>
      <c r="AS131" s="90"/>
      <c r="AT131" s="172" t="str">
        <f t="shared" si="93"/>
        <v/>
      </c>
      <c r="AU131" s="154" t="str">
        <f t="shared" si="94"/>
        <v>NO BID</v>
      </c>
      <c r="AV131" s="171"/>
      <c r="AW131" s="89"/>
      <c r="AX131" s="90"/>
      <c r="AY131" s="172" t="str">
        <f t="shared" si="95"/>
        <v/>
      </c>
      <c r="AZ131" s="154" t="str">
        <f t="shared" si="96"/>
        <v>NO BID</v>
      </c>
      <c r="BA131" s="171"/>
      <c r="BB131" s="89"/>
      <c r="BC131" s="90"/>
      <c r="BD131" s="172" t="str">
        <f t="shared" si="97"/>
        <v/>
      </c>
      <c r="BE131" s="154" t="str">
        <f t="shared" ref="BE131:BE137" si="155">IF($B131=0,"",IF(ISNUMBER(BB131),"","NO BID"))</f>
        <v>NO BID</v>
      </c>
      <c r="BF131" s="171"/>
      <c r="BG131" s="89"/>
      <c r="BH131" s="90"/>
      <c r="BI131" s="172" t="str">
        <f t="shared" si="98"/>
        <v/>
      </c>
      <c r="BJ131" s="154" t="str">
        <f t="shared" si="99"/>
        <v>NO BID</v>
      </c>
      <c r="BK131" s="171"/>
      <c r="BL131" s="89"/>
      <c r="BM131" s="90"/>
      <c r="BN131" s="172" t="str">
        <f t="shared" si="100"/>
        <v/>
      </c>
      <c r="BO131" s="154" t="str">
        <f t="shared" si="101"/>
        <v>NO BID</v>
      </c>
      <c r="BP131" s="178"/>
      <c r="BQ131" s="171"/>
      <c r="BR131" s="89"/>
      <c r="BS131" s="90" t="str">
        <f t="shared" si="102"/>
        <v/>
      </c>
      <c r="BT131" s="172"/>
      <c r="BU131" s="154" t="str">
        <f t="shared" si="103"/>
        <v>NO BID</v>
      </c>
      <c r="BV131" s="171"/>
      <c r="BW131" s="89"/>
      <c r="BX131" s="90" t="str">
        <f t="shared" si="104"/>
        <v/>
      </c>
      <c r="BY131" s="172"/>
      <c r="BZ131" s="154" t="str">
        <f t="shared" si="105"/>
        <v>NO BID</v>
      </c>
      <c r="CA131" s="171"/>
      <c r="CB131" s="89"/>
      <c r="CC131" s="90" t="str">
        <f t="shared" si="106"/>
        <v/>
      </c>
      <c r="CD131" s="172"/>
      <c r="CE131" s="154" t="str">
        <f t="shared" si="107"/>
        <v>NO BID</v>
      </c>
      <c r="CF131" s="171"/>
      <c r="CG131" s="89"/>
      <c r="CH131" s="90" t="str">
        <f t="shared" si="108"/>
        <v/>
      </c>
      <c r="CI131" s="172"/>
      <c r="CJ131" s="154" t="str">
        <f t="shared" si="109"/>
        <v>NO BID</v>
      </c>
      <c r="CK131" s="171"/>
      <c r="CL131" s="89"/>
      <c r="CM131" s="90" t="str">
        <f t="shared" si="110"/>
        <v/>
      </c>
      <c r="CN131" s="172"/>
      <c r="CO131" s="154" t="str">
        <f t="shared" si="111"/>
        <v>NO BID</v>
      </c>
      <c r="CP131" s="171"/>
      <c r="CQ131" s="89"/>
      <c r="CR131" s="90" t="str">
        <f t="shared" si="112"/>
        <v/>
      </c>
      <c r="CS131" s="172"/>
      <c r="CT131" s="154" t="str">
        <f t="shared" si="113"/>
        <v>NO BID</v>
      </c>
      <c r="CU131" s="171"/>
      <c r="CV131" s="89"/>
      <c r="CW131" s="90" t="str">
        <f t="shared" si="114"/>
        <v/>
      </c>
      <c r="CX131" s="172"/>
      <c r="CY131" s="154" t="str">
        <f t="shared" si="115"/>
        <v>NO BID</v>
      </c>
      <c r="CZ131" s="171"/>
      <c r="DA131" s="89"/>
      <c r="DB131" s="90" t="str">
        <f t="shared" si="116"/>
        <v/>
      </c>
      <c r="DC131" s="172"/>
      <c r="DD131" s="154" t="str">
        <f t="shared" si="117"/>
        <v>NO BID</v>
      </c>
      <c r="DE131" s="171"/>
      <c r="DF131" s="89"/>
      <c r="DG131" s="90" t="str">
        <f t="shared" si="118"/>
        <v/>
      </c>
      <c r="DH131" s="172"/>
      <c r="DI131" s="154" t="str">
        <f t="shared" si="119"/>
        <v>NO BID</v>
      </c>
      <c r="DJ131" s="171"/>
      <c r="DK131" s="89"/>
      <c r="DL131" s="90" t="str">
        <f t="shared" si="120"/>
        <v/>
      </c>
      <c r="DM131" s="172"/>
      <c r="DN131" s="154" t="str">
        <f t="shared" si="121"/>
        <v>NO BID</v>
      </c>
      <c r="DO131" s="171"/>
      <c r="DP131" s="89"/>
      <c r="DQ131" s="90" t="str">
        <f t="shared" si="122"/>
        <v/>
      </c>
      <c r="DR131" s="172"/>
      <c r="DS131" s="154" t="str">
        <f t="shared" si="123"/>
        <v>NO BID</v>
      </c>
      <c r="DT131" s="171"/>
      <c r="DU131" s="89"/>
      <c r="DV131" s="90" t="str">
        <f t="shared" si="124"/>
        <v/>
      </c>
      <c r="DW131" s="172"/>
      <c r="DX131" s="154" t="str">
        <f t="shared" si="125"/>
        <v>NO BID</v>
      </c>
      <c r="DY131" s="171"/>
      <c r="DZ131" s="89"/>
      <c r="EA131" s="90" t="str">
        <f t="shared" si="126"/>
        <v/>
      </c>
      <c r="EB131" s="172"/>
      <c r="EC131" s="154" t="str">
        <f t="shared" si="127"/>
        <v>NO BID</v>
      </c>
      <c r="ED131" s="171"/>
      <c r="EE131" s="89"/>
      <c r="EF131" s="90" t="str">
        <f t="shared" si="128"/>
        <v/>
      </c>
      <c r="EG131" s="172"/>
      <c r="EH131" s="154" t="str">
        <f t="shared" si="129"/>
        <v>NO BID</v>
      </c>
      <c r="EI131" s="171"/>
      <c r="EJ131" s="89"/>
      <c r="EK131" s="90" t="str">
        <f t="shared" si="130"/>
        <v/>
      </c>
      <c r="EL131" s="172"/>
      <c r="EM131" s="154" t="str">
        <f t="shared" si="131"/>
        <v>NO BID</v>
      </c>
      <c r="EN131" s="171"/>
      <c r="EO131" s="89"/>
      <c r="EP131" s="90" t="str">
        <f t="shared" si="132"/>
        <v/>
      </c>
      <c r="EQ131" s="172"/>
      <c r="ER131" s="154" t="str">
        <f t="shared" si="133"/>
        <v>NO BID</v>
      </c>
      <c r="ES131" s="171"/>
      <c r="ET131" s="89"/>
      <c r="EU131" s="90" t="str">
        <f t="shared" si="134"/>
        <v/>
      </c>
      <c r="EV131" s="172"/>
      <c r="EW131" s="154" t="str">
        <f t="shared" si="135"/>
        <v>NO BID</v>
      </c>
      <c r="EX131" s="171"/>
      <c r="EY131" s="89"/>
      <c r="EZ131" s="90" t="str">
        <f t="shared" si="136"/>
        <v/>
      </c>
      <c r="FA131" s="172"/>
      <c r="FB131" s="154" t="str">
        <f t="shared" si="137"/>
        <v>NO BID</v>
      </c>
      <c r="FC131" s="171"/>
      <c r="FD131" s="89"/>
      <c r="FE131" s="90" t="str">
        <f t="shared" si="138"/>
        <v/>
      </c>
      <c r="FF131" s="172"/>
      <c r="FG131" s="154" t="str">
        <f t="shared" si="139"/>
        <v>NO BID</v>
      </c>
      <c r="FH131" s="171"/>
      <c r="FI131" s="89"/>
      <c r="FJ131" s="90" t="str">
        <f t="shared" si="140"/>
        <v/>
      </c>
      <c r="FK131" s="172"/>
      <c r="FL131" s="154" t="str">
        <f t="shared" si="141"/>
        <v>NO BID</v>
      </c>
      <c r="FM131" s="171"/>
      <c r="FN131" s="89"/>
      <c r="FO131" s="90" t="str">
        <f t="shared" si="142"/>
        <v/>
      </c>
      <c r="FP131" s="172"/>
      <c r="FQ131" s="154" t="str">
        <f t="shared" si="143"/>
        <v>NO BID</v>
      </c>
      <c r="FR131" s="174"/>
      <c r="FS131" s="91">
        <v>10.99</v>
      </c>
      <c r="FT131" s="92">
        <f t="shared" si="144"/>
        <v>43.96</v>
      </c>
      <c r="FU131" s="175">
        <f t="shared" si="145"/>
        <v>0</v>
      </c>
      <c r="FV131" s="93" t="str">
        <f t="shared" si="146"/>
        <v/>
      </c>
      <c r="FW131" s="94">
        <f t="shared" si="147"/>
        <v>43.96</v>
      </c>
      <c r="FX131" s="95">
        <f t="shared" si="148"/>
        <v>0</v>
      </c>
      <c r="FY131" s="129" t="str">
        <f t="shared" si="149"/>
        <v>NOT AWARDED</v>
      </c>
      <c r="FZ131" s="130">
        <f t="shared" si="150"/>
        <v>0</v>
      </c>
      <c r="GA131" s="129" t="str">
        <f t="shared" si="151"/>
        <v>VENDOR 09</v>
      </c>
      <c r="GB131" s="176"/>
      <c r="GC131" s="198"/>
      <c r="GD131" s="96"/>
      <c r="GE131" s="98"/>
    </row>
    <row r="132" spans="1:187" ht="30" customHeight="1" thickTop="1" thickBot="1" x14ac:dyDescent="0.4">
      <c r="A132" s="162">
        <v>128</v>
      </c>
      <c r="B132" s="163">
        <v>3</v>
      </c>
      <c r="C132" s="164">
        <v>9781665905589</v>
      </c>
      <c r="D132" s="165" t="s">
        <v>721</v>
      </c>
      <c r="E132" s="165" t="s">
        <v>1324</v>
      </c>
      <c r="F132" s="165" t="s">
        <v>1479</v>
      </c>
      <c r="G132" s="166" t="s">
        <v>1414</v>
      </c>
      <c r="H132" s="166" t="s">
        <v>1454</v>
      </c>
      <c r="I132" s="167"/>
      <c r="J132" s="227">
        <f t="shared" si="152"/>
        <v>3</v>
      </c>
      <c r="K132" s="228"/>
      <c r="L132" s="99" t="str">
        <f t="shared" si="78"/>
        <v/>
      </c>
      <c r="M132" s="241"/>
      <c r="N132" s="168"/>
      <c r="O132" s="195" t="str">
        <f t="shared" si="79"/>
        <v>VENDOR 09</v>
      </c>
      <c r="P132" s="149">
        <v>241360</v>
      </c>
      <c r="Q132" s="149">
        <f t="shared" si="80"/>
        <v>0</v>
      </c>
      <c r="R132" s="196" t="str">
        <f t="shared" si="81"/>
        <v xml:space="preserve">, </v>
      </c>
      <c r="S132" s="196" t="str">
        <f t="shared" si="82"/>
        <v>NO BID</v>
      </c>
      <c r="T132" s="117">
        <f t="shared" si="83"/>
        <v>0</v>
      </c>
      <c r="U132" s="118" t="str">
        <f t="shared" si="84"/>
        <v>NOT AWARDED</v>
      </c>
      <c r="V132" s="167"/>
      <c r="W132" s="171"/>
      <c r="X132" s="89"/>
      <c r="Y132" s="90"/>
      <c r="Z132" s="172" t="str">
        <f t="shared" si="85"/>
        <v/>
      </c>
      <c r="AA132" s="154" t="str">
        <f t="shared" si="86"/>
        <v>NO BID</v>
      </c>
      <c r="AB132" s="171"/>
      <c r="AC132" s="89"/>
      <c r="AD132" s="90"/>
      <c r="AE132" s="172" t="str">
        <f t="shared" si="87"/>
        <v/>
      </c>
      <c r="AF132" s="154" t="str">
        <f t="shared" si="88"/>
        <v>NO BID</v>
      </c>
      <c r="AG132" s="171"/>
      <c r="AH132" s="89"/>
      <c r="AI132" s="90"/>
      <c r="AJ132" s="172" t="str">
        <f t="shared" si="89"/>
        <v/>
      </c>
      <c r="AK132" s="154" t="str">
        <f t="shared" si="90"/>
        <v>NO BID</v>
      </c>
      <c r="AL132" s="171"/>
      <c r="AM132" s="89"/>
      <c r="AN132" s="90"/>
      <c r="AO132" s="172" t="str">
        <f t="shared" si="91"/>
        <v/>
      </c>
      <c r="AP132" s="154" t="str">
        <f t="shared" si="92"/>
        <v>NO BID</v>
      </c>
      <c r="AQ132" s="171"/>
      <c r="AR132" s="89"/>
      <c r="AS132" s="90"/>
      <c r="AT132" s="172" t="str">
        <f t="shared" si="93"/>
        <v/>
      </c>
      <c r="AU132" s="154" t="str">
        <f t="shared" si="94"/>
        <v>NO BID</v>
      </c>
      <c r="AV132" s="171"/>
      <c r="AW132" s="89"/>
      <c r="AX132" s="90"/>
      <c r="AY132" s="172" t="str">
        <f t="shared" si="95"/>
        <v/>
      </c>
      <c r="AZ132" s="154" t="str">
        <f t="shared" si="96"/>
        <v>NO BID</v>
      </c>
      <c r="BA132" s="171"/>
      <c r="BB132" s="89"/>
      <c r="BC132" s="90"/>
      <c r="BD132" s="172" t="str">
        <f t="shared" si="97"/>
        <v/>
      </c>
      <c r="BE132" s="154" t="str">
        <f t="shared" si="155"/>
        <v>NO BID</v>
      </c>
      <c r="BF132" s="171"/>
      <c r="BG132" s="89"/>
      <c r="BH132" s="90"/>
      <c r="BI132" s="172" t="str">
        <f t="shared" si="98"/>
        <v/>
      </c>
      <c r="BJ132" s="154" t="str">
        <f t="shared" si="99"/>
        <v>NO BID</v>
      </c>
      <c r="BK132" s="171"/>
      <c r="BL132" s="89"/>
      <c r="BM132" s="90"/>
      <c r="BN132" s="172" t="str">
        <f t="shared" si="100"/>
        <v/>
      </c>
      <c r="BO132" s="154" t="str">
        <f t="shared" si="101"/>
        <v>NO BID</v>
      </c>
      <c r="BP132" s="178"/>
      <c r="BQ132" s="171"/>
      <c r="BR132" s="89"/>
      <c r="BS132" s="90" t="str">
        <f t="shared" si="102"/>
        <v/>
      </c>
      <c r="BT132" s="172"/>
      <c r="BU132" s="154" t="str">
        <f t="shared" si="103"/>
        <v>NO BID</v>
      </c>
      <c r="BV132" s="171"/>
      <c r="BW132" s="89"/>
      <c r="BX132" s="90" t="str">
        <f t="shared" si="104"/>
        <v/>
      </c>
      <c r="BY132" s="172"/>
      <c r="BZ132" s="154" t="str">
        <f t="shared" si="105"/>
        <v>NO BID</v>
      </c>
      <c r="CA132" s="171"/>
      <c r="CB132" s="89"/>
      <c r="CC132" s="90" t="str">
        <f t="shared" si="106"/>
        <v/>
      </c>
      <c r="CD132" s="172"/>
      <c r="CE132" s="154" t="str">
        <f t="shared" si="107"/>
        <v>NO BID</v>
      </c>
      <c r="CF132" s="171"/>
      <c r="CG132" s="89"/>
      <c r="CH132" s="90" t="str">
        <f t="shared" si="108"/>
        <v/>
      </c>
      <c r="CI132" s="172"/>
      <c r="CJ132" s="154" t="str">
        <f t="shared" si="109"/>
        <v>NO BID</v>
      </c>
      <c r="CK132" s="171"/>
      <c r="CL132" s="89"/>
      <c r="CM132" s="90" t="str">
        <f t="shared" si="110"/>
        <v/>
      </c>
      <c r="CN132" s="172"/>
      <c r="CO132" s="154" t="str">
        <f t="shared" si="111"/>
        <v>NO BID</v>
      </c>
      <c r="CP132" s="171"/>
      <c r="CQ132" s="89"/>
      <c r="CR132" s="90" t="str">
        <f t="shared" si="112"/>
        <v/>
      </c>
      <c r="CS132" s="172"/>
      <c r="CT132" s="154" t="str">
        <f t="shared" si="113"/>
        <v>NO BID</v>
      </c>
      <c r="CU132" s="171"/>
      <c r="CV132" s="89"/>
      <c r="CW132" s="90" t="str">
        <f t="shared" si="114"/>
        <v/>
      </c>
      <c r="CX132" s="172"/>
      <c r="CY132" s="154" t="str">
        <f t="shared" si="115"/>
        <v>NO BID</v>
      </c>
      <c r="CZ132" s="171"/>
      <c r="DA132" s="89"/>
      <c r="DB132" s="90" t="str">
        <f t="shared" si="116"/>
        <v/>
      </c>
      <c r="DC132" s="172"/>
      <c r="DD132" s="154" t="str">
        <f t="shared" si="117"/>
        <v>NO BID</v>
      </c>
      <c r="DE132" s="171"/>
      <c r="DF132" s="89"/>
      <c r="DG132" s="90" t="str">
        <f t="shared" si="118"/>
        <v/>
      </c>
      <c r="DH132" s="172"/>
      <c r="DI132" s="154" t="str">
        <f t="shared" si="119"/>
        <v>NO BID</v>
      </c>
      <c r="DJ132" s="171"/>
      <c r="DK132" s="89"/>
      <c r="DL132" s="90" t="str">
        <f t="shared" si="120"/>
        <v/>
      </c>
      <c r="DM132" s="172"/>
      <c r="DN132" s="154" t="str">
        <f t="shared" si="121"/>
        <v>NO BID</v>
      </c>
      <c r="DO132" s="171"/>
      <c r="DP132" s="89"/>
      <c r="DQ132" s="90" t="str">
        <f t="shared" si="122"/>
        <v/>
      </c>
      <c r="DR132" s="172"/>
      <c r="DS132" s="154" t="str">
        <f t="shared" si="123"/>
        <v>NO BID</v>
      </c>
      <c r="DT132" s="171"/>
      <c r="DU132" s="89"/>
      <c r="DV132" s="90" t="str">
        <f t="shared" si="124"/>
        <v/>
      </c>
      <c r="DW132" s="172"/>
      <c r="DX132" s="154" t="str">
        <f t="shared" si="125"/>
        <v>NO BID</v>
      </c>
      <c r="DY132" s="171"/>
      <c r="DZ132" s="89"/>
      <c r="EA132" s="90" t="str">
        <f t="shared" si="126"/>
        <v/>
      </c>
      <c r="EB132" s="172"/>
      <c r="EC132" s="154" t="str">
        <f t="shared" si="127"/>
        <v>NO BID</v>
      </c>
      <c r="ED132" s="171"/>
      <c r="EE132" s="89"/>
      <c r="EF132" s="90" t="str">
        <f t="shared" si="128"/>
        <v/>
      </c>
      <c r="EG132" s="172"/>
      <c r="EH132" s="154" t="str">
        <f t="shared" si="129"/>
        <v>NO BID</v>
      </c>
      <c r="EI132" s="171"/>
      <c r="EJ132" s="89"/>
      <c r="EK132" s="90" t="str">
        <f t="shared" si="130"/>
        <v/>
      </c>
      <c r="EL132" s="172"/>
      <c r="EM132" s="154" t="str">
        <f t="shared" si="131"/>
        <v>NO BID</v>
      </c>
      <c r="EN132" s="171"/>
      <c r="EO132" s="89"/>
      <c r="EP132" s="90" t="str">
        <f t="shared" si="132"/>
        <v/>
      </c>
      <c r="EQ132" s="172"/>
      <c r="ER132" s="154" t="str">
        <f t="shared" si="133"/>
        <v>NO BID</v>
      </c>
      <c r="ES132" s="171"/>
      <c r="ET132" s="89"/>
      <c r="EU132" s="90" t="str">
        <f t="shared" si="134"/>
        <v/>
      </c>
      <c r="EV132" s="172"/>
      <c r="EW132" s="154" t="str">
        <f t="shared" si="135"/>
        <v>NO BID</v>
      </c>
      <c r="EX132" s="171"/>
      <c r="EY132" s="89"/>
      <c r="EZ132" s="90" t="str">
        <f t="shared" si="136"/>
        <v/>
      </c>
      <c r="FA132" s="172"/>
      <c r="FB132" s="154" t="str">
        <f t="shared" si="137"/>
        <v>NO BID</v>
      </c>
      <c r="FC132" s="171"/>
      <c r="FD132" s="89"/>
      <c r="FE132" s="90" t="str">
        <f t="shared" si="138"/>
        <v/>
      </c>
      <c r="FF132" s="172"/>
      <c r="FG132" s="154" t="str">
        <f t="shared" si="139"/>
        <v>NO BID</v>
      </c>
      <c r="FH132" s="171"/>
      <c r="FI132" s="89"/>
      <c r="FJ132" s="90" t="str">
        <f t="shared" si="140"/>
        <v/>
      </c>
      <c r="FK132" s="172"/>
      <c r="FL132" s="154" t="str">
        <f t="shared" si="141"/>
        <v>NO BID</v>
      </c>
      <c r="FM132" s="171"/>
      <c r="FN132" s="89"/>
      <c r="FO132" s="90" t="str">
        <f t="shared" si="142"/>
        <v/>
      </c>
      <c r="FP132" s="172"/>
      <c r="FQ132" s="154" t="str">
        <f t="shared" si="143"/>
        <v>NO BID</v>
      </c>
      <c r="FR132" s="174"/>
      <c r="FS132" s="91">
        <v>12.09</v>
      </c>
      <c r="FT132" s="92">
        <f t="shared" si="144"/>
        <v>36.269999999999996</v>
      </c>
      <c r="FU132" s="175">
        <f t="shared" si="145"/>
        <v>0</v>
      </c>
      <c r="FV132" s="93" t="str">
        <f t="shared" si="146"/>
        <v/>
      </c>
      <c r="FW132" s="94">
        <f t="shared" si="147"/>
        <v>36.269999999999996</v>
      </c>
      <c r="FX132" s="95">
        <f t="shared" si="148"/>
        <v>0</v>
      </c>
      <c r="FY132" s="129" t="str">
        <f t="shared" si="149"/>
        <v>NOT AWARDED</v>
      </c>
      <c r="FZ132" s="130">
        <f t="shared" si="150"/>
        <v>0</v>
      </c>
      <c r="GA132" s="129" t="str">
        <f t="shared" si="151"/>
        <v>VENDOR 09</v>
      </c>
      <c r="GB132" s="176"/>
      <c r="GC132" s="177"/>
      <c r="GD132" s="96"/>
      <c r="GE132" s="98"/>
    </row>
    <row r="133" spans="1:187" ht="30" customHeight="1" thickTop="1" thickBot="1" x14ac:dyDescent="0.4">
      <c r="A133" s="162">
        <v>129</v>
      </c>
      <c r="B133" s="194">
        <v>4</v>
      </c>
      <c r="C133" s="164">
        <v>9781419754708</v>
      </c>
      <c r="D133" s="165" t="s">
        <v>245</v>
      </c>
      <c r="E133" s="165" t="s">
        <v>950</v>
      </c>
      <c r="F133" s="165" t="s">
        <v>1479</v>
      </c>
      <c r="G133" s="166" t="s">
        <v>1414</v>
      </c>
      <c r="H133" s="166" t="s">
        <v>1421</v>
      </c>
      <c r="I133" s="167"/>
      <c r="J133" s="227">
        <f t="shared" si="152"/>
        <v>4</v>
      </c>
      <c r="K133" s="228"/>
      <c r="L133" s="99" t="str">
        <f t="shared" ref="L133:L196" si="156">IF(J133&gt;B133,"QUOTED TOO MANY",IF($J133&gt;0,IF(K133&gt;0,$J133*K133,""),""))</f>
        <v/>
      </c>
      <c r="M133" s="241"/>
      <c r="N133" s="168"/>
      <c r="O133" s="195" t="str">
        <f t="shared" ref="O133:O196" si="157">IF(GA133="","",GA133)</f>
        <v>VENDOR 09</v>
      </c>
      <c r="P133" s="149">
        <v>241360</v>
      </c>
      <c r="Q133" s="149">
        <f t="shared" ref="Q133:Q196" si="158">GC133</f>
        <v>0</v>
      </c>
      <c r="R133" s="196" t="str">
        <f t="shared" ref="R133:R196" si="159">IF(O133="","",IF(O133=$X$2,CONCATENATE($W133,", ",$Z133),IF(O133=$AC$2,CONCATENATE($AB133,", ",$AE133),IF(O133=$AH$2,CONCATENATE($AG133,", ",$AJ133),IF(O133=$AM$2,CONCATENATE($AL133,", ",$AO133),IF(O133=$AR$2,CONCATENATE($AQ133,", ",$AT133),IF(O133=$AW$2,CONCATENATE($AV133,", ",$AY133),IF(O133=$BB$2,CONCATENATE($BA133,", ",$BD133),IF(O133=$BG$2,CONCATENATE($BF133,", ",$BI133),IF(O133=$BL$2,CONCATENATE($BK133,", ",$BN133),IF(O133=$BR$2,CONCATENATE($BQ133,", ",$BT133),IF(O133=$BW$2,CONCATENATE($BV133,", ",$BY133),IF(O133=$CB$2,CONCATENATE($CA133,", ",$CD133),IF(O133=$CG$2,CONCATENATE($CF133,", ",$CI133),IF(O133=$CL$2,CONCATENATE($CK133,", ",$CN133),IF(O133=$CQ$2,CONCATENATE($CP133,", ",$CS133),IF(O133=$CV$2,CONCATENATE($CU133,", ",$CX133),IF(O133=$DA$2,CONCATENATE($CZ133,", ",$DC133),IF(O133=$DF$2,CONCATENATE($DE133,", ",$DH133),IF(O133=$DK$2,CONCATENATE($DJ133,", ",$DM133),IF(O133=$DP$2,CONCATENATE($DO133,", ",$DR133),IF(O133=$DU$2,CONCATENATE($DT133,", ",$DW133),IF(O133=$DZ$2,CONCATENATE($DY133,", ",$EB133),IF(O133=$EE$2,CONCATENATE($ED133,", ",$EG133),IF(O133=$EJ$2,CONCATENATE($EI133,", ",$EL133),IF(O133=$EO$2,CONCATENATE($EN133,", ",$EQ133),IF(O133=$ET$2,CONCATENATE($EUT133,", ",$EV133),IF(O133=$EY$2,CONCATENATE($EX133,", ",$FA133),IF(O133=$FD$2,CONCATENATE($FC133,", ",$FF133),IF(O133=$FI$2,CONCATENATE($FH133,", ",$FK133),IF(O133=$FN$2,CONCATENATE($FM133,", ",$FP133),0)))))))))))))))))))))))))))))))</f>
        <v xml:space="preserve">, </v>
      </c>
      <c r="S133" s="196" t="str">
        <f t="shared" ref="S133:S196" si="160">IF(O133="","",IF(O133=$X$2,(AA133),IF(O133=$AC$2,($AF133),IF(O133=$AH$2,($AK133),IF(O133=$AM$2,($AP133),IF(O133=$AR$2,($AU133),IF(O133=$AW$2,($AZ133),IF(O133=$BB$2,($BE133),IF(O133=$BG$2,($BJ133),IF(O133=$BL$2,($BO133),IF(O133=$BR$2,($BU133),IF(O133=$BW$2,($BZ133),IF(O133=$CB$2,(CE133),IF(O133=$CG$2,($CJ133),IF(O133=$CL$2,($CO133),IF(O133=$CQ$2,($CT133),IF(O133=$CV$2,($CY133),IF(O133=$DA$2,($DD133),IF(O133=$DF$2,($DI133),IF(O133=$DK$2,($DN133),IF(O133=$DP$2,($DS133),IF(O133=$DU$2,($DX133),IF(O133=$DZ$2,($EC133),IF(O133=$EE$2,($EH133),IF(O133=$EJ$2,($EM133),IF(O133=$EO$2,($ER133),IF(O133=$ET$2,($EW133),IF(O133=$EY$2,($FB133),IF(O133=$FD$2,($FG133),IF(O133=$FI$2,($FL133),IF(O133=$FN$2,($FQ133),0)))))))))))))))))))))))))))))))</f>
        <v>NO BID</v>
      </c>
      <c r="T133" s="117">
        <f t="shared" ref="T133:T196" si="161">IF(O133=$X$2,$X133,IF(O133=$AC$2,$AC133,IF(O133=$AH$2,$AH133,IF(O133=$AM$2,$AM133,IF(O133=$AR$2,$AR133,IF(O133=$AW$2,$AW133,IF(O133=$BB$2,$BB133,IF(O133=$BG$2,$BG133,IF(O133=$BL$2,$BL133,IF(O133=$BR$2,$BR133,IF(O133=$BW$2,$BW133,IF(O133=$CB$2,$CB133,IF(O133=$CG$2,$CG133,IF(O133=$CL$2,$CL133,IF(O133=$CQ$2,$CQ133,IF(O133=$CV$2,$CV133,IF(O133=$DA$2,$DA133,IF(O133=$DF$2,$DF133,IF(O133=$DK$2,$DK133,IF(O133=$DP$2,$DP133,IF(O133=$DU$2,$DU133,IF(O133=$DZ$2,$DZ133,IF(O133=$EE$2,$EE133,IF(O133=$EJ$2,$EJ133,IF(O133=$EO$2,$EO133,IF(O133=$ET$2,$ET133,IF(O133=$EY$2,$EY133,IF(O133=$FD$2,$FD133,IF(O133=$FI$2,$FI133,IF(O133=$FN$2,$FN133,0))))))))))))))))))))))))))))))</f>
        <v>0</v>
      </c>
      <c r="U133" s="118" t="str">
        <f t="shared" ref="U133:U196" si="162">IF(B133=0,"NA",IF(T133=0,"NOT AWARDED",$B133*T133))</f>
        <v>NOT AWARDED</v>
      </c>
      <c r="V133" s="167"/>
      <c r="W133" s="171"/>
      <c r="X133" s="89"/>
      <c r="Y133" s="90"/>
      <c r="Z133" s="172" t="str">
        <f t="shared" ref="Z133:Z196" si="163">IF(W133="","",IF(W133=$B133,"QTY Matches","Check"))</f>
        <v/>
      </c>
      <c r="AA133" s="154" t="str">
        <f t="shared" ref="AA133:AA196" si="164">IF($B133=0,"",IF(ISNUMBER(X133),"","NO BID"))</f>
        <v>NO BID</v>
      </c>
      <c r="AB133" s="171"/>
      <c r="AC133" s="89"/>
      <c r="AD133" s="90"/>
      <c r="AE133" s="172" t="str">
        <f t="shared" ref="AE133:AE196" si="165">IF(AB133="","",IF(AB133=$B133,"QTY Matches","Check"))</f>
        <v/>
      </c>
      <c r="AF133" s="154" t="str">
        <f t="shared" ref="AF133:AF196" si="166">IF($B133=0,"",IF(ISNUMBER(AC133),"","NO BID"))</f>
        <v>NO BID</v>
      </c>
      <c r="AG133" s="171"/>
      <c r="AH133" s="89"/>
      <c r="AI133" s="90"/>
      <c r="AJ133" s="172" t="str">
        <f t="shared" ref="AJ133:AJ196" si="167">IF(AG133="","",IF(AG133=$B133,"QTY Matches","Check"))</f>
        <v/>
      </c>
      <c r="AK133" s="154" t="str">
        <f t="shared" ref="AK133:AK196" si="168">IF($B133=0,"",IF(ISNUMBER(AH133),"","NO BID"))</f>
        <v>NO BID</v>
      </c>
      <c r="AL133" s="171"/>
      <c r="AM133" s="89"/>
      <c r="AN133" s="90"/>
      <c r="AO133" s="172" t="str">
        <f t="shared" ref="AO133:AO196" si="169">IF(AL133="","",IF(AL133=$B133,"QTY Matches","Check"))</f>
        <v/>
      </c>
      <c r="AP133" s="154" t="str">
        <f t="shared" ref="AP133:AP196" si="170">IF($B133=0,"",IF(ISNUMBER(AM133),"","NO BID"))</f>
        <v>NO BID</v>
      </c>
      <c r="AQ133" s="171"/>
      <c r="AR133" s="89"/>
      <c r="AS133" s="90"/>
      <c r="AT133" s="172" t="str">
        <f t="shared" ref="AT133:AT196" si="171">IF(AQ133="","",IF(AQ133=$B133,"QTY Matches","Check"))</f>
        <v/>
      </c>
      <c r="AU133" s="154" t="str">
        <f t="shared" ref="AU133:AU196" si="172">IF($B133=0,"",IF(ISNUMBER(AR133),"","NO BID"))</f>
        <v>NO BID</v>
      </c>
      <c r="AV133" s="171"/>
      <c r="AW133" s="89"/>
      <c r="AX133" s="90"/>
      <c r="AY133" s="172" t="str">
        <f t="shared" ref="AY133:AY196" si="173">IF(AV133="","",IF(AV133=$B133,"QTY Matches","Check"))</f>
        <v/>
      </c>
      <c r="AZ133" s="154" t="str">
        <f t="shared" ref="AZ133:AZ196" si="174">IF($B133=0,"",IF(ISNUMBER(AW133),"","NO BID"))</f>
        <v>NO BID</v>
      </c>
      <c r="BA133" s="171"/>
      <c r="BB133" s="89"/>
      <c r="BC133" s="90"/>
      <c r="BD133" s="172" t="str">
        <f t="shared" ref="BD133:BD196" si="175">IF(BA133="","",IF(BA133=$B133,"QTY Matches","Check"))</f>
        <v/>
      </c>
      <c r="BE133" s="154" t="str">
        <f t="shared" si="155"/>
        <v>NO BID</v>
      </c>
      <c r="BF133" s="171"/>
      <c r="BG133" s="89"/>
      <c r="BH133" s="90"/>
      <c r="BI133" s="172" t="str">
        <f t="shared" ref="BI133:BI196" si="176">IF(BF133="","",IF(BF133=$B133,"QTY Matches","Check"))</f>
        <v/>
      </c>
      <c r="BJ133" s="154" t="str">
        <f t="shared" ref="BJ133:BJ196" si="177">IF($B133=0,"",IF(ISNUMBER(BG133),"","NO BID"))</f>
        <v>NO BID</v>
      </c>
      <c r="BK133" s="171"/>
      <c r="BL133" s="89"/>
      <c r="BM133" s="90"/>
      <c r="BN133" s="172" t="str">
        <f t="shared" ref="BN133:BN196" si="178">IF(BK133="","",IF(BK133=$B133,"QTY Matches","Check"))</f>
        <v/>
      </c>
      <c r="BO133" s="154" t="str">
        <f t="shared" ref="BO133:BO196" si="179">IF($B133=0,"",IF(ISNUMBER(BL133),"","NO BID"))</f>
        <v>NO BID</v>
      </c>
      <c r="BP133" s="178"/>
      <c r="BQ133" s="171"/>
      <c r="BR133" s="89"/>
      <c r="BS133" s="90" t="str">
        <f t="shared" ref="BS133:BS196" si="180">IF(BU133="APPARENT LOW - ISBN NOT MATCHING","NR",IF(BU133="APPARENT LOW - INSUFFICIENT QUANTITY","NR",IF(BR133&gt;0,$B133*BR133,"")))</f>
        <v/>
      </c>
      <c r="BT133" s="172"/>
      <c r="BU133" s="154" t="str">
        <f t="shared" ref="BU133:BU196" si="181">IF($B133=0,"",IF(ISNUMBER(BR133),"","NO BID"))</f>
        <v>NO BID</v>
      </c>
      <c r="BV133" s="171"/>
      <c r="BW133" s="89"/>
      <c r="BX133" s="90" t="str">
        <f t="shared" ref="BX133:BX196" si="182">IF(BZ133="APPARENT LOW - ISBN NOT MATCHING","NR",IF(BZ133="APPARENT LOW - INSUFFICIENT QUANTITY","NR",IF(BW133&gt;0,$B133*BW133,"")))</f>
        <v/>
      </c>
      <c r="BY133" s="172"/>
      <c r="BZ133" s="154" t="str">
        <f t="shared" ref="BZ133:BZ196" si="183">IF($B133=0,"",IF(ISNUMBER(BW133),"","NO BID"))</f>
        <v>NO BID</v>
      </c>
      <c r="CA133" s="171"/>
      <c r="CB133" s="89"/>
      <c r="CC133" s="90" t="str">
        <f t="shared" ref="CC133:CC196" si="184">IF(CE133="APPARENT LOW - ISBN NOT MATCHING","NR",IF(CE133="APPARENT LOW - INSUFFICIENT QUANTITY","NR",IF(CB133&gt;0,$B133*CB133,"")))</f>
        <v/>
      </c>
      <c r="CD133" s="172"/>
      <c r="CE133" s="154" t="str">
        <f t="shared" ref="CE133:CE196" si="185">IF($B133=0,"",IF(ISNUMBER(CB133),"","NO BID"))</f>
        <v>NO BID</v>
      </c>
      <c r="CF133" s="171"/>
      <c r="CG133" s="89"/>
      <c r="CH133" s="90" t="str">
        <f t="shared" ref="CH133:CH196" si="186">IF(CJ133="APPARENT LOW - ISBN NOT MATCHING","NR",IF(CJ133="APPARENT LOW - INSUFFICIENT QUANTITY","NR",IF(CG133&gt;0,$B133*CG133,"")))</f>
        <v/>
      </c>
      <c r="CI133" s="172"/>
      <c r="CJ133" s="154" t="str">
        <f t="shared" ref="CJ133:CJ196" si="187">IF($B133=0,"",IF(ISNUMBER(CG133),"","NO BID"))</f>
        <v>NO BID</v>
      </c>
      <c r="CK133" s="171"/>
      <c r="CL133" s="89"/>
      <c r="CM133" s="90" t="str">
        <f t="shared" ref="CM133:CM196" si="188">IF(CO133="APPARENT LOW - ISBN NOT MATCHING","NR",IF(CO133="APPARENT LOW - INSUFFICIENT QUANTITY","NR",IF(CL133&gt;0,$B133*CL133,"")))</f>
        <v/>
      </c>
      <c r="CN133" s="172"/>
      <c r="CO133" s="154" t="str">
        <f t="shared" ref="CO133:CO196" si="189">IF($B133=0,"",IF(ISNUMBER(CL133),"","NO BID"))</f>
        <v>NO BID</v>
      </c>
      <c r="CP133" s="171"/>
      <c r="CQ133" s="89"/>
      <c r="CR133" s="90" t="str">
        <f t="shared" ref="CR133:CR196" si="190">IF(CT133="APPARENT LOW - ISBN NOT MATCHING","NR",IF(CT133="APPARENT LOW - INSUFFICIENT QUANTITY","NR",IF(CQ133&gt;0,$B133*CQ133,"")))</f>
        <v/>
      </c>
      <c r="CS133" s="172"/>
      <c r="CT133" s="154" t="str">
        <f t="shared" ref="CT133:CT196" si="191">IF($B133=0,"",IF(ISNUMBER(CQ133),"","NO BID"))</f>
        <v>NO BID</v>
      </c>
      <c r="CU133" s="171"/>
      <c r="CV133" s="89"/>
      <c r="CW133" s="90" t="str">
        <f t="shared" ref="CW133:CW196" si="192">IF(CY133="APPARENT LOW - ISBN NOT MATCHING","NR",IF(CY133="APPARENT LOW - INSUFFICIENT QUANTITY","NR",IF(CV133&gt;0,$B133*CV133,"")))</f>
        <v/>
      </c>
      <c r="CX133" s="172"/>
      <c r="CY133" s="154" t="str">
        <f t="shared" ref="CY133:CY196" si="193">IF($B133=0,"",IF(ISNUMBER(CV133),"","NO BID"))</f>
        <v>NO BID</v>
      </c>
      <c r="CZ133" s="171"/>
      <c r="DA133" s="89"/>
      <c r="DB133" s="90" t="str">
        <f t="shared" ref="DB133:DB196" si="194">IF(DD133="APPARENT LOW - ISBN NOT MATCHING","NR",IF(DD133="APPARENT LOW - INSUFFICIENT QUANTITY","NR",IF(DA133&gt;0,$B133*DA133,"")))</f>
        <v/>
      </c>
      <c r="DC133" s="172"/>
      <c r="DD133" s="154" t="str">
        <f t="shared" ref="DD133:DD196" si="195">IF($B133=0,"",IF(ISNUMBER(DA133),"","NO BID"))</f>
        <v>NO BID</v>
      </c>
      <c r="DE133" s="171"/>
      <c r="DF133" s="89"/>
      <c r="DG133" s="90" t="str">
        <f t="shared" ref="DG133:DG196" si="196">IF(DI133="APPARENT LOW - ISBN NOT MATCHING","NR",IF(DI133="APPARENT LOW - INSUFFICIENT QUANTITY","NR",IF(DF133&gt;0,$B133*DF133,"")))</f>
        <v/>
      </c>
      <c r="DH133" s="172"/>
      <c r="DI133" s="154" t="str">
        <f t="shared" ref="DI133:DI196" si="197">IF($B133=0,"",IF(ISNUMBER(DF133),"","NO BID"))</f>
        <v>NO BID</v>
      </c>
      <c r="DJ133" s="171"/>
      <c r="DK133" s="89"/>
      <c r="DL133" s="90" t="str">
        <f t="shared" ref="DL133:DL196" si="198">IF(DN133="APPARENT LOW - ISBN NOT MATCHING","NR",IF(DN133="APPARENT LOW - INSUFFICIENT QUANTITY","NR",IF(DK133&gt;0,$B133*DK133,"")))</f>
        <v/>
      </c>
      <c r="DM133" s="172"/>
      <c r="DN133" s="154" t="str">
        <f t="shared" ref="DN133:DN196" si="199">IF($B133=0,"",IF(ISNUMBER(DK133),"","NO BID"))</f>
        <v>NO BID</v>
      </c>
      <c r="DO133" s="171"/>
      <c r="DP133" s="89"/>
      <c r="DQ133" s="90" t="str">
        <f t="shared" ref="DQ133:DQ196" si="200">IF(DS133="APPARENT LOW - ISBN NOT MATCHING","NR",IF(DS133="APPARENT LOW - INSUFFICIENT QUANTITY","NR",IF(DP133&gt;0,$B133*DP133,"")))</f>
        <v/>
      </c>
      <c r="DR133" s="172"/>
      <c r="DS133" s="154" t="str">
        <f t="shared" ref="DS133:DS196" si="201">IF($B133=0,"",IF(ISNUMBER(DP133),"","NO BID"))</f>
        <v>NO BID</v>
      </c>
      <c r="DT133" s="171"/>
      <c r="DU133" s="89"/>
      <c r="DV133" s="90" t="str">
        <f t="shared" ref="DV133:DV196" si="202">IF(DX133="APPARENT LOW - ISBN NOT MATCHING","NR",IF(DX133="APPARENT LOW - INSUFFICIENT QUANTITY","NR",IF(DU133&gt;0,$B133*DU133,"")))</f>
        <v/>
      </c>
      <c r="DW133" s="172"/>
      <c r="DX133" s="154" t="str">
        <f t="shared" ref="DX133:DX196" si="203">IF($B133=0,"",IF(ISNUMBER(DU133),"","NO BID"))</f>
        <v>NO BID</v>
      </c>
      <c r="DY133" s="171"/>
      <c r="DZ133" s="89"/>
      <c r="EA133" s="90" t="str">
        <f t="shared" ref="EA133:EA196" si="204">IF(EC133="APPARENT LOW - ISBN NOT MATCHING","NR",IF(EC133="APPARENT LOW - INSUFFICIENT QUANTITY","NR",IF(DZ133&gt;0,$B133*DZ133,"")))</f>
        <v/>
      </c>
      <c r="EB133" s="172"/>
      <c r="EC133" s="154" t="str">
        <f t="shared" ref="EC133:EC196" si="205">IF($B133=0,"",IF(ISNUMBER(DZ133),"","NO BID"))</f>
        <v>NO BID</v>
      </c>
      <c r="ED133" s="171"/>
      <c r="EE133" s="89"/>
      <c r="EF133" s="90" t="str">
        <f t="shared" ref="EF133:EF196" si="206">IF(EH133="APPARENT LOW - ISBN NOT MATCHING","NR",IF(EH133="APPARENT LOW - INSUFFICIENT QUANTITY","NR",IF(EE133&gt;0,$B133*EE133,"")))</f>
        <v/>
      </c>
      <c r="EG133" s="172"/>
      <c r="EH133" s="154" t="str">
        <f t="shared" ref="EH133:EH196" si="207">IF($B133=0,"",IF(ISNUMBER(EE133),"","NO BID"))</f>
        <v>NO BID</v>
      </c>
      <c r="EI133" s="171"/>
      <c r="EJ133" s="89"/>
      <c r="EK133" s="90" t="str">
        <f t="shared" ref="EK133:EK196" si="208">IF(EM133="APPARENT LOW - ISBN NOT MATCHING","NR",IF(EM133="APPARENT LOW - INSUFFICIENT QUANTITY","NR",IF(EJ133&gt;0,$B133*EJ133,"")))</f>
        <v/>
      </c>
      <c r="EL133" s="172"/>
      <c r="EM133" s="154" t="str">
        <f t="shared" ref="EM133:EM196" si="209">IF($B133=0,"",IF(ISNUMBER(EJ133),"","NO BID"))</f>
        <v>NO BID</v>
      </c>
      <c r="EN133" s="171"/>
      <c r="EO133" s="89"/>
      <c r="EP133" s="90" t="str">
        <f t="shared" ref="EP133:EP196" si="210">IF(ER133="APPARENT LOW - ISBN NOT MATCHING","NR",IF(ER133="APPARENT LOW - INSUFFICIENT QUANTITY","NR",IF(EO133&gt;0,$B133*EO133,"")))</f>
        <v/>
      </c>
      <c r="EQ133" s="172"/>
      <c r="ER133" s="154" t="str">
        <f t="shared" ref="ER133:ER196" si="211">IF($B133=0,"",IF(ISNUMBER(EO133),"","NO BID"))</f>
        <v>NO BID</v>
      </c>
      <c r="ES133" s="171"/>
      <c r="ET133" s="89"/>
      <c r="EU133" s="90" t="str">
        <f t="shared" ref="EU133:EU196" si="212">IF(EW133="APPARENT LOW - ISBN NOT MATCHING","NR",IF(EW133="APPARENT LOW - INSUFFICIENT QUANTITY","NR",IF(ET133&gt;0,$B133*ET133,"")))</f>
        <v/>
      </c>
      <c r="EV133" s="172"/>
      <c r="EW133" s="154" t="str">
        <f t="shared" ref="EW133:EW196" si="213">IF($B133=0,"",IF(ISNUMBER(ET133),"","NO BID"))</f>
        <v>NO BID</v>
      </c>
      <c r="EX133" s="171"/>
      <c r="EY133" s="89"/>
      <c r="EZ133" s="90" t="str">
        <f t="shared" ref="EZ133:EZ196" si="214">IF(FB133="APPARENT LOW - ISBN NOT MATCHING","NR",IF(FB133="APPARENT LOW - INSUFFICIENT QUANTITY","NR",IF(EY133&gt;0,$B133*EY133,"")))</f>
        <v/>
      </c>
      <c r="FA133" s="172"/>
      <c r="FB133" s="154" t="str">
        <f t="shared" ref="FB133:FB196" si="215">IF($B133=0,"",IF(ISNUMBER(EY133),"","NO BID"))</f>
        <v>NO BID</v>
      </c>
      <c r="FC133" s="171"/>
      <c r="FD133" s="89"/>
      <c r="FE133" s="90" t="str">
        <f t="shared" ref="FE133:FE196" si="216">IF(FG133="APPARENT LOW - ISBN NOT MATCHING","NR",IF(FG133="APPARENT LOW - INSUFFICIENT QUANTITY","NR",IF(FD133&gt;0,$B133*FD133,"")))</f>
        <v/>
      </c>
      <c r="FF133" s="172"/>
      <c r="FG133" s="154" t="str">
        <f t="shared" ref="FG133:FG196" si="217">IF($B133=0,"",IF(ISNUMBER(FD133),"","NO BID"))</f>
        <v>NO BID</v>
      </c>
      <c r="FH133" s="171"/>
      <c r="FI133" s="89"/>
      <c r="FJ133" s="90" t="str">
        <f t="shared" ref="FJ133:FJ196" si="218">IF(FL133="APPARENT LOW - ISBN NOT MATCHING","NR",IF(FL133="APPARENT LOW - INSUFFICIENT QUANTITY","NR",IF(FI133&gt;0,$B133*FI133,"")))</f>
        <v/>
      </c>
      <c r="FK133" s="172"/>
      <c r="FL133" s="154" t="str">
        <f t="shared" ref="FL133:FL196" si="219">IF($B133=0,"",IF(ISNUMBER(FI133),"","NO BID"))</f>
        <v>NO BID</v>
      </c>
      <c r="FM133" s="171"/>
      <c r="FN133" s="89"/>
      <c r="FO133" s="90" t="str">
        <f t="shared" ref="FO133:FO196" si="220">IF(FQ133="APPARENT LOW - ISBN NOT MATCHING","NR",IF(FQ133="APPARENT LOW - INSUFFICIENT QUANTITY","NR",IF(FN133&gt;0,$B133*FN133,"")))</f>
        <v/>
      </c>
      <c r="FP133" s="172"/>
      <c r="FQ133" s="154" t="str">
        <f t="shared" ref="FQ133:FQ196" si="221">IF($B133=0,"",IF(ISNUMBER(FN133),"","NO BID"))</f>
        <v>NO BID</v>
      </c>
      <c r="FR133" s="174"/>
      <c r="FS133" s="91">
        <v>11.86</v>
      </c>
      <c r="FT133" s="92">
        <f t="shared" ref="FT133:FT196" si="222">IF(B133&gt;0,$B133*FS133,"")</f>
        <v>47.44</v>
      </c>
      <c r="FU133" s="175">
        <f t="shared" ref="FU133:FU196" si="223">IF((B133=0),"",T133)</f>
        <v>0</v>
      </c>
      <c r="FV133" s="93" t="str">
        <f t="shared" ref="FV133:FV196" si="224">IF(T133=0,"",U133)</f>
        <v/>
      </c>
      <c r="FW133" s="94">
        <f t="shared" ref="FW133:FW196" si="225">IF(B133=0,"",IF(FU133=0,FT133,FV133-FT133))</f>
        <v>47.44</v>
      </c>
      <c r="FX133" s="95">
        <f t="shared" ref="FX133:FX196" si="226">MIN(CM133,CH133,CC133,BX133,BS133,BM133,BH133,BC133,AX133,AS133,AN133,AI133,AD133,Y133,CR133,CW133,DB133,DG133,DL133,DQ133,DV133,EA133,EF133,EK133,EP133,EU133,EZ133,FE133,FJ133,FO133)</f>
        <v>0</v>
      </c>
      <c r="FY133" s="129" t="str">
        <f t="shared" ref="FY133:FY196" si="227">IF(U133="NOT AWARDED",U133,IF(FX133-U133=0,"OKAY","CHECK"))</f>
        <v>NOT AWARDED</v>
      </c>
      <c r="FZ133" s="130">
        <f t="shared" ref="FZ133:FZ196" si="228">COUNTIF(W133:FQ133,FX133)</f>
        <v>0</v>
      </c>
      <c r="GA133" s="129" t="str">
        <f t="shared" ref="GA133:GA196" si="229">IF(FZ133&gt;1,"TIE",IF(CM133=$FX133,CL$2,IF(CH133=$FX133,CG$2,IF(CC133=$FX133,CB$2,IF(BX133=$FX133,BW$2,IF(BS133=$FX133,BR$2,IF(BM133=$FX133,BL$2,IF(BH133=$FX133,BG$2,IF(BC133=$FX133,BB$2,IF(AX133=$FX133,AW$2,IF(AS133=$FX133,AR$2,IF(AN133=$FX133,AM$2,IF(AI133=$FX133,AH$2,IF(AD133=$FX133,AC$2,IF(Y133=$FX133,X$2,IF(CR133=$FX133,CQ$2,IF(CW133=$FX133,CV$2,IF(DB133=$FX133,DA$2,IF(DG133=$FX133,DF$2,IF(DL133=$FX133,DK$2,IF(DQ133=$FX133,DP$2,IF(DV133=$FX133,DU$2,IF(EA133=$FX133,DZ$2,IF(EF133=$FX133,EE$2,IF(EK133=$FX133,EJ$2,IF(EP133=$FX133,EO$2,IF(EU133=$FX133,ET$2,IF(EZ133=$FX133,EY$2,IF(FE133=$FX133,FD$2,IF(FJ133=$FX133,FI$2,IF(FO133=$FX133,FN$2,"")))))))))))))))))))))))))))))))</f>
        <v>VENDOR 09</v>
      </c>
      <c r="GB133" s="176"/>
      <c r="GC133" s="177"/>
      <c r="GD133" s="96"/>
      <c r="GE133" s="97"/>
    </row>
    <row r="134" spans="1:187" ht="30" customHeight="1" thickTop="1" thickBot="1" x14ac:dyDescent="0.4">
      <c r="A134" s="162">
        <v>130</v>
      </c>
      <c r="B134" s="163">
        <v>5</v>
      </c>
      <c r="C134" s="164">
        <v>9781338045819</v>
      </c>
      <c r="D134" s="165" t="s">
        <v>248</v>
      </c>
      <c r="E134" s="165" t="s">
        <v>952</v>
      </c>
      <c r="F134" s="165" t="s">
        <v>1479</v>
      </c>
      <c r="G134" s="166" t="s">
        <v>1414</v>
      </c>
      <c r="H134" s="166" t="s">
        <v>1425</v>
      </c>
      <c r="I134" s="167"/>
      <c r="J134" s="227">
        <f t="shared" ref="J134:J197" si="230">B134</f>
        <v>5</v>
      </c>
      <c r="K134" s="228"/>
      <c r="L134" s="99" t="str">
        <f t="shared" si="156"/>
        <v/>
      </c>
      <c r="M134" s="241"/>
      <c r="N134" s="168"/>
      <c r="O134" s="195" t="str">
        <f t="shared" si="157"/>
        <v>VENDOR 09</v>
      </c>
      <c r="P134" s="149">
        <v>241363</v>
      </c>
      <c r="Q134" s="149">
        <f t="shared" si="158"/>
        <v>0</v>
      </c>
      <c r="R134" s="196" t="str">
        <f t="shared" si="159"/>
        <v xml:space="preserve">, </v>
      </c>
      <c r="S134" s="196" t="str">
        <f t="shared" si="160"/>
        <v>NO BID</v>
      </c>
      <c r="T134" s="117">
        <f t="shared" si="161"/>
        <v>0</v>
      </c>
      <c r="U134" s="118" t="str">
        <f t="shared" si="162"/>
        <v>NOT AWARDED</v>
      </c>
      <c r="V134" s="167"/>
      <c r="W134" s="171"/>
      <c r="X134" s="89"/>
      <c r="Y134" s="90"/>
      <c r="Z134" s="172" t="str">
        <f t="shared" si="163"/>
        <v/>
      </c>
      <c r="AA134" s="154" t="str">
        <f t="shared" si="164"/>
        <v>NO BID</v>
      </c>
      <c r="AB134" s="171"/>
      <c r="AC134" s="89"/>
      <c r="AD134" s="90"/>
      <c r="AE134" s="172" t="str">
        <f t="shared" si="165"/>
        <v/>
      </c>
      <c r="AF134" s="154" t="str">
        <f t="shared" si="166"/>
        <v>NO BID</v>
      </c>
      <c r="AG134" s="171"/>
      <c r="AH134" s="89"/>
      <c r="AI134" s="90"/>
      <c r="AJ134" s="172" t="str">
        <f t="shared" si="167"/>
        <v/>
      </c>
      <c r="AK134" s="154" t="str">
        <f t="shared" si="168"/>
        <v>NO BID</v>
      </c>
      <c r="AL134" s="171"/>
      <c r="AM134" s="89"/>
      <c r="AN134" s="90"/>
      <c r="AO134" s="172" t="str">
        <f t="shared" si="169"/>
        <v/>
      </c>
      <c r="AP134" s="154" t="str">
        <f t="shared" si="170"/>
        <v>NO BID</v>
      </c>
      <c r="AQ134" s="171"/>
      <c r="AR134" s="89"/>
      <c r="AS134" s="90"/>
      <c r="AT134" s="172" t="str">
        <f t="shared" si="171"/>
        <v/>
      </c>
      <c r="AU134" s="154" t="str">
        <f t="shared" si="172"/>
        <v>NO BID</v>
      </c>
      <c r="AV134" s="171"/>
      <c r="AW134" s="89"/>
      <c r="AX134" s="90"/>
      <c r="AY134" s="172" t="str">
        <f t="shared" si="173"/>
        <v/>
      </c>
      <c r="AZ134" s="154" t="str">
        <f t="shared" si="174"/>
        <v>NO BID</v>
      </c>
      <c r="BA134" s="171"/>
      <c r="BB134" s="89"/>
      <c r="BC134" s="90"/>
      <c r="BD134" s="172" t="str">
        <f t="shared" si="175"/>
        <v/>
      </c>
      <c r="BE134" s="154" t="str">
        <f t="shared" si="155"/>
        <v>NO BID</v>
      </c>
      <c r="BF134" s="171"/>
      <c r="BG134" s="89"/>
      <c r="BH134" s="90"/>
      <c r="BI134" s="172" t="str">
        <f t="shared" si="176"/>
        <v/>
      </c>
      <c r="BJ134" s="154" t="str">
        <f t="shared" si="177"/>
        <v>NO BID</v>
      </c>
      <c r="BK134" s="171"/>
      <c r="BL134" s="89"/>
      <c r="BM134" s="90"/>
      <c r="BN134" s="172" t="str">
        <f t="shared" si="178"/>
        <v/>
      </c>
      <c r="BO134" s="154" t="str">
        <f t="shared" si="179"/>
        <v>NO BID</v>
      </c>
      <c r="BP134" s="178"/>
      <c r="BQ134" s="171"/>
      <c r="BR134" s="89"/>
      <c r="BS134" s="90" t="str">
        <f t="shared" si="180"/>
        <v/>
      </c>
      <c r="BT134" s="172"/>
      <c r="BU134" s="154" t="str">
        <f t="shared" si="181"/>
        <v>NO BID</v>
      </c>
      <c r="BV134" s="171"/>
      <c r="BW134" s="89"/>
      <c r="BX134" s="90" t="str">
        <f t="shared" si="182"/>
        <v/>
      </c>
      <c r="BY134" s="172"/>
      <c r="BZ134" s="154" t="str">
        <f t="shared" si="183"/>
        <v>NO BID</v>
      </c>
      <c r="CA134" s="171"/>
      <c r="CB134" s="89"/>
      <c r="CC134" s="90" t="str">
        <f t="shared" si="184"/>
        <v/>
      </c>
      <c r="CD134" s="172"/>
      <c r="CE134" s="154" t="str">
        <f t="shared" si="185"/>
        <v>NO BID</v>
      </c>
      <c r="CF134" s="171"/>
      <c r="CG134" s="89"/>
      <c r="CH134" s="90" t="str">
        <f t="shared" si="186"/>
        <v/>
      </c>
      <c r="CI134" s="172"/>
      <c r="CJ134" s="154" t="str">
        <f t="shared" si="187"/>
        <v>NO BID</v>
      </c>
      <c r="CK134" s="171"/>
      <c r="CL134" s="89"/>
      <c r="CM134" s="90" t="str">
        <f t="shared" si="188"/>
        <v/>
      </c>
      <c r="CN134" s="172"/>
      <c r="CO134" s="154" t="str">
        <f t="shared" si="189"/>
        <v>NO BID</v>
      </c>
      <c r="CP134" s="171"/>
      <c r="CQ134" s="89"/>
      <c r="CR134" s="90" t="str">
        <f t="shared" si="190"/>
        <v/>
      </c>
      <c r="CS134" s="172"/>
      <c r="CT134" s="154" t="str">
        <f t="shared" si="191"/>
        <v>NO BID</v>
      </c>
      <c r="CU134" s="171"/>
      <c r="CV134" s="89"/>
      <c r="CW134" s="90" t="str">
        <f t="shared" si="192"/>
        <v/>
      </c>
      <c r="CX134" s="172"/>
      <c r="CY134" s="154" t="str">
        <f t="shared" si="193"/>
        <v>NO BID</v>
      </c>
      <c r="CZ134" s="171"/>
      <c r="DA134" s="89"/>
      <c r="DB134" s="90" t="str">
        <f t="shared" si="194"/>
        <v/>
      </c>
      <c r="DC134" s="172"/>
      <c r="DD134" s="154" t="str">
        <f t="shared" si="195"/>
        <v>NO BID</v>
      </c>
      <c r="DE134" s="171"/>
      <c r="DF134" s="89"/>
      <c r="DG134" s="90" t="str">
        <f t="shared" si="196"/>
        <v/>
      </c>
      <c r="DH134" s="172"/>
      <c r="DI134" s="154" t="str">
        <f t="shared" si="197"/>
        <v>NO BID</v>
      </c>
      <c r="DJ134" s="171"/>
      <c r="DK134" s="89"/>
      <c r="DL134" s="90" t="str">
        <f t="shared" si="198"/>
        <v/>
      </c>
      <c r="DM134" s="172"/>
      <c r="DN134" s="154" t="str">
        <f t="shared" si="199"/>
        <v>NO BID</v>
      </c>
      <c r="DO134" s="171"/>
      <c r="DP134" s="89"/>
      <c r="DQ134" s="90" t="str">
        <f t="shared" si="200"/>
        <v/>
      </c>
      <c r="DR134" s="172"/>
      <c r="DS134" s="154" t="str">
        <f t="shared" si="201"/>
        <v>NO BID</v>
      </c>
      <c r="DT134" s="171"/>
      <c r="DU134" s="89"/>
      <c r="DV134" s="90" t="str">
        <f t="shared" si="202"/>
        <v/>
      </c>
      <c r="DW134" s="172"/>
      <c r="DX134" s="154" t="str">
        <f t="shared" si="203"/>
        <v>NO BID</v>
      </c>
      <c r="DY134" s="171"/>
      <c r="DZ134" s="89"/>
      <c r="EA134" s="90" t="str">
        <f t="shared" si="204"/>
        <v/>
      </c>
      <c r="EB134" s="172"/>
      <c r="EC134" s="154" t="str">
        <f t="shared" si="205"/>
        <v>NO BID</v>
      </c>
      <c r="ED134" s="171"/>
      <c r="EE134" s="89"/>
      <c r="EF134" s="90" t="str">
        <f t="shared" si="206"/>
        <v/>
      </c>
      <c r="EG134" s="172"/>
      <c r="EH134" s="154" t="str">
        <f t="shared" si="207"/>
        <v>NO BID</v>
      </c>
      <c r="EI134" s="171"/>
      <c r="EJ134" s="89"/>
      <c r="EK134" s="90" t="str">
        <f t="shared" si="208"/>
        <v/>
      </c>
      <c r="EL134" s="172"/>
      <c r="EM134" s="154" t="str">
        <f t="shared" si="209"/>
        <v>NO BID</v>
      </c>
      <c r="EN134" s="171"/>
      <c r="EO134" s="89"/>
      <c r="EP134" s="90" t="str">
        <f t="shared" si="210"/>
        <v/>
      </c>
      <c r="EQ134" s="172"/>
      <c r="ER134" s="154" t="str">
        <f t="shared" si="211"/>
        <v>NO BID</v>
      </c>
      <c r="ES134" s="171"/>
      <c r="ET134" s="89"/>
      <c r="EU134" s="90" t="str">
        <f t="shared" si="212"/>
        <v/>
      </c>
      <c r="EV134" s="172"/>
      <c r="EW134" s="154" t="str">
        <f t="shared" si="213"/>
        <v>NO BID</v>
      </c>
      <c r="EX134" s="171"/>
      <c r="EY134" s="89"/>
      <c r="EZ134" s="90" t="str">
        <f t="shared" si="214"/>
        <v/>
      </c>
      <c r="FA134" s="172"/>
      <c r="FB134" s="154" t="str">
        <f t="shared" si="215"/>
        <v>NO BID</v>
      </c>
      <c r="FC134" s="171"/>
      <c r="FD134" s="89"/>
      <c r="FE134" s="90" t="str">
        <f t="shared" si="216"/>
        <v/>
      </c>
      <c r="FF134" s="172"/>
      <c r="FG134" s="154" t="str">
        <f t="shared" si="217"/>
        <v>NO BID</v>
      </c>
      <c r="FH134" s="171"/>
      <c r="FI134" s="89"/>
      <c r="FJ134" s="90" t="str">
        <f t="shared" si="218"/>
        <v/>
      </c>
      <c r="FK134" s="172"/>
      <c r="FL134" s="154" t="str">
        <f t="shared" si="219"/>
        <v>NO BID</v>
      </c>
      <c r="FM134" s="171"/>
      <c r="FN134" s="89"/>
      <c r="FO134" s="90" t="str">
        <f t="shared" si="220"/>
        <v/>
      </c>
      <c r="FP134" s="172"/>
      <c r="FQ134" s="154" t="str">
        <f t="shared" si="221"/>
        <v>NO BID</v>
      </c>
      <c r="FR134" s="174"/>
      <c r="FS134" s="91">
        <v>14.95</v>
      </c>
      <c r="FT134" s="92">
        <f t="shared" si="222"/>
        <v>74.75</v>
      </c>
      <c r="FU134" s="175">
        <f t="shared" si="223"/>
        <v>0</v>
      </c>
      <c r="FV134" s="93" t="str">
        <f t="shared" si="224"/>
        <v/>
      </c>
      <c r="FW134" s="94">
        <f t="shared" si="225"/>
        <v>74.75</v>
      </c>
      <c r="FX134" s="95">
        <f t="shared" si="226"/>
        <v>0</v>
      </c>
      <c r="FY134" s="129" t="str">
        <f t="shared" si="227"/>
        <v>NOT AWARDED</v>
      </c>
      <c r="FZ134" s="130">
        <f t="shared" si="228"/>
        <v>0</v>
      </c>
      <c r="GA134" s="129" t="str">
        <f t="shared" si="229"/>
        <v>VENDOR 09</v>
      </c>
      <c r="GB134" s="176"/>
      <c r="GC134" s="177"/>
      <c r="GD134" s="96"/>
      <c r="GE134" s="97"/>
    </row>
    <row r="135" spans="1:187" ht="30" customHeight="1" thickTop="1" thickBot="1" x14ac:dyDescent="0.4">
      <c r="A135" s="141">
        <v>131</v>
      </c>
      <c r="B135" s="199">
        <v>1</v>
      </c>
      <c r="C135" s="164" t="s">
        <v>787</v>
      </c>
      <c r="D135" s="165" t="s">
        <v>249</v>
      </c>
      <c r="E135" s="165" t="s">
        <v>953</v>
      </c>
      <c r="F135" s="165" t="s">
        <v>1479</v>
      </c>
      <c r="G135" s="166" t="s">
        <v>1414</v>
      </c>
      <c r="H135" s="166" t="s">
        <v>1416</v>
      </c>
      <c r="I135" s="167"/>
      <c r="J135" s="227">
        <f t="shared" si="230"/>
        <v>1</v>
      </c>
      <c r="K135" s="228"/>
      <c r="L135" s="99" t="str">
        <f t="shared" si="156"/>
        <v/>
      </c>
      <c r="M135" s="241"/>
      <c r="N135" s="168"/>
      <c r="O135" s="195" t="str">
        <f t="shared" si="157"/>
        <v>VENDOR 09</v>
      </c>
      <c r="P135" s="149">
        <v>241363</v>
      </c>
      <c r="Q135" s="149">
        <f t="shared" si="158"/>
        <v>0</v>
      </c>
      <c r="R135" s="196" t="str">
        <f t="shared" si="159"/>
        <v xml:space="preserve">, </v>
      </c>
      <c r="S135" s="196" t="str">
        <f t="shared" si="160"/>
        <v>NO BID</v>
      </c>
      <c r="T135" s="117">
        <f t="shared" si="161"/>
        <v>0</v>
      </c>
      <c r="U135" s="118" t="str">
        <f t="shared" si="162"/>
        <v>NOT AWARDED</v>
      </c>
      <c r="V135" s="167"/>
      <c r="W135" s="171"/>
      <c r="X135" s="89"/>
      <c r="Y135" s="90"/>
      <c r="Z135" s="172" t="str">
        <f t="shared" si="163"/>
        <v/>
      </c>
      <c r="AA135" s="154" t="str">
        <f t="shared" si="164"/>
        <v>NO BID</v>
      </c>
      <c r="AB135" s="171"/>
      <c r="AC135" s="89"/>
      <c r="AD135" s="90"/>
      <c r="AE135" s="172" t="str">
        <f t="shared" si="165"/>
        <v/>
      </c>
      <c r="AF135" s="154" t="str">
        <f t="shared" si="166"/>
        <v>NO BID</v>
      </c>
      <c r="AG135" s="171"/>
      <c r="AH135" s="89"/>
      <c r="AI135" s="90"/>
      <c r="AJ135" s="172" t="str">
        <f t="shared" si="167"/>
        <v/>
      </c>
      <c r="AK135" s="154" t="str">
        <f t="shared" si="168"/>
        <v>NO BID</v>
      </c>
      <c r="AL135" s="171"/>
      <c r="AM135" s="89"/>
      <c r="AN135" s="90"/>
      <c r="AO135" s="172" t="str">
        <f t="shared" si="169"/>
        <v/>
      </c>
      <c r="AP135" s="154" t="str">
        <f t="shared" si="170"/>
        <v>NO BID</v>
      </c>
      <c r="AQ135" s="171"/>
      <c r="AR135" s="89"/>
      <c r="AS135" s="90"/>
      <c r="AT135" s="172" t="str">
        <f t="shared" si="171"/>
        <v/>
      </c>
      <c r="AU135" s="154" t="str">
        <f t="shared" si="172"/>
        <v>NO BID</v>
      </c>
      <c r="AV135" s="171"/>
      <c r="AW135" s="89"/>
      <c r="AX135" s="90"/>
      <c r="AY135" s="172" t="str">
        <f t="shared" si="173"/>
        <v/>
      </c>
      <c r="AZ135" s="154" t="str">
        <f t="shared" si="174"/>
        <v>NO BID</v>
      </c>
      <c r="BA135" s="171"/>
      <c r="BB135" s="89"/>
      <c r="BC135" s="90"/>
      <c r="BD135" s="172" t="str">
        <f t="shared" si="175"/>
        <v/>
      </c>
      <c r="BE135" s="154" t="str">
        <f t="shared" si="155"/>
        <v>NO BID</v>
      </c>
      <c r="BF135" s="171"/>
      <c r="BG135" s="89"/>
      <c r="BH135" s="90"/>
      <c r="BI135" s="172" t="str">
        <f t="shared" si="176"/>
        <v/>
      </c>
      <c r="BJ135" s="154" t="str">
        <f t="shared" si="177"/>
        <v>NO BID</v>
      </c>
      <c r="BK135" s="171"/>
      <c r="BL135" s="89"/>
      <c r="BM135" s="90"/>
      <c r="BN135" s="172" t="str">
        <f t="shared" si="178"/>
        <v/>
      </c>
      <c r="BO135" s="154" t="str">
        <f t="shared" si="179"/>
        <v>NO BID</v>
      </c>
      <c r="BP135" s="178"/>
      <c r="BQ135" s="171"/>
      <c r="BR135" s="89"/>
      <c r="BS135" s="90" t="str">
        <f t="shared" si="180"/>
        <v/>
      </c>
      <c r="BT135" s="172"/>
      <c r="BU135" s="154" t="str">
        <f t="shared" si="181"/>
        <v>NO BID</v>
      </c>
      <c r="BV135" s="171"/>
      <c r="BW135" s="89"/>
      <c r="BX135" s="90" t="str">
        <f t="shared" si="182"/>
        <v/>
      </c>
      <c r="BY135" s="172"/>
      <c r="BZ135" s="154" t="str">
        <f t="shared" si="183"/>
        <v>NO BID</v>
      </c>
      <c r="CA135" s="171"/>
      <c r="CB135" s="89"/>
      <c r="CC135" s="90" t="str">
        <f t="shared" si="184"/>
        <v/>
      </c>
      <c r="CD135" s="172"/>
      <c r="CE135" s="154" t="str">
        <f t="shared" si="185"/>
        <v>NO BID</v>
      </c>
      <c r="CF135" s="171"/>
      <c r="CG135" s="89"/>
      <c r="CH135" s="90" t="str">
        <f t="shared" si="186"/>
        <v/>
      </c>
      <c r="CI135" s="172"/>
      <c r="CJ135" s="154" t="str">
        <f t="shared" si="187"/>
        <v>NO BID</v>
      </c>
      <c r="CK135" s="171"/>
      <c r="CL135" s="89"/>
      <c r="CM135" s="90" t="str">
        <f t="shared" si="188"/>
        <v/>
      </c>
      <c r="CN135" s="172"/>
      <c r="CO135" s="154" t="str">
        <f t="shared" si="189"/>
        <v>NO BID</v>
      </c>
      <c r="CP135" s="171"/>
      <c r="CQ135" s="89"/>
      <c r="CR135" s="90" t="str">
        <f t="shared" si="190"/>
        <v/>
      </c>
      <c r="CS135" s="172"/>
      <c r="CT135" s="154" t="str">
        <f t="shared" si="191"/>
        <v>NO BID</v>
      </c>
      <c r="CU135" s="171"/>
      <c r="CV135" s="89"/>
      <c r="CW135" s="90" t="str">
        <f t="shared" si="192"/>
        <v/>
      </c>
      <c r="CX135" s="172"/>
      <c r="CY135" s="154" t="str">
        <f t="shared" si="193"/>
        <v>NO BID</v>
      </c>
      <c r="CZ135" s="171"/>
      <c r="DA135" s="89"/>
      <c r="DB135" s="90" t="str">
        <f t="shared" si="194"/>
        <v/>
      </c>
      <c r="DC135" s="172"/>
      <c r="DD135" s="154" t="str">
        <f t="shared" si="195"/>
        <v>NO BID</v>
      </c>
      <c r="DE135" s="171"/>
      <c r="DF135" s="89"/>
      <c r="DG135" s="90" t="str">
        <f t="shared" si="196"/>
        <v/>
      </c>
      <c r="DH135" s="172"/>
      <c r="DI135" s="154" t="str">
        <f t="shared" si="197"/>
        <v>NO BID</v>
      </c>
      <c r="DJ135" s="171"/>
      <c r="DK135" s="89"/>
      <c r="DL135" s="90" t="str">
        <f t="shared" si="198"/>
        <v/>
      </c>
      <c r="DM135" s="172"/>
      <c r="DN135" s="154" t="str">
        <f t="shared" si="199"/>
        <v>NO BID</v>
      </c>
      <c r="DO135" s="171"/>
      <c r="DP135" s="89"/>
      <c r="DQ135" s="90" t="str">
        <f t="shared" si="200"/>
        <v/>
      </c>
      <c r="DR135" s="172"/>
      <c r="DS135" s="154" t="str">
        <f t="shared" si="201"/>
        <v>NO BID</v>
      </c>
      <c r="DT135" s="171"/>
      <c r="DU135" s="89"/>
      <c r="DV135" s="90" t="str">
        <f t="shared" si="202"/>
        <v/>
      </c>
      <c r="DW135" s="172"/>
      <c r="DX135" s="154" t="str">
        <f t="shared" si="203"/>
        <v>NO BID</v>
      </c>
      <c r="DY135" s="171"/>
      <c r="DZ135" s="89"/>
      <c r="EA135" s="90" t="str">
        <f t="shared" si="204"/>
        <v/>
      </c>
      <c r="EB135" s="172"/>
      <c r="EC135" s="154" t="str">
        <f t="shared" si="205"/>
        <v>NO BID</v>
      </c>
      <c r="ED135" s="171"/>
      <c r="EE135" s="89"/>
      <c r="EF135" s="90" t="str">
        <f t="shared" si="206"/>
        <v/>
      </c>
      <c r="EG135" s="172"/>
      <c r="EH135" s="154" t="str">
        <f t="shared" si="207"/>
        <v>NO BID</v>
      </c>
      <c r="EI135" s="171"/>
      <c r="EJ135" s="89"/>
      <c r="EK135" s="90" t="str">
        <f t="shared" si="208"/>
        <v/>
      </c>
      <c r="EL135" s="172"/>
      <c r="EM135" s="154" t="str">
        <f t="shared" si="209"/>
        <v>NO BID</v>
      </c>
      <c r="EN135" s="171"/>
      <c r="EO135" s="89"/>
      <c r="EP135" s="90" t="str">
        <f t="shared" si="210"/>
        <v/>
      </c>
      <c r="EQ135" s="172"/>
      <c r="ER135" s="154" t="str">
        <f t="shared" si="211"/>
        <v>NO BID</v>
      </c>
      <c r="ES135" s="171"/>
      <c r="ET135" s="89"/>
      <c r="EU135" s="90" t="str">
        <f t="shared" si="212"/>
        <v/>
      </c>
      <c r="EV135" s="172"/>
      <c r="EW135" s="154" t="str">
        <f t="shared" si="213"/>
        <v>NO BID</v>
      </c>
      <c r="EX135" s="171"/>
      <c r="EY135" s="89"/>
      <c r="EZ135" s="90" t="str">
        <f t="shared" si="214"/>
        <v/>
      </c>
      <c r="FA135" s="172"/>
      <c r="FB135" s="154" t="str">
        <f t="shared" si="215"/>
        <v>NO BID</v>
      </c>
      <c r="FC135" s="171"/>
      <c r="FD135" s="89"/>
      <c r="FE135" s="90" t="str">
        <f t="shared" si="216"/>
        <v/>
      </c>
      <c r="FF135" s="172"/>
      <c r="FG135" s="154" t="str">
        <f t="shared" si="217"/>
        <v>NO BID</v>
      </c>
      <c r="FH135" s="171"/>
      <c r="FI135" s="89"/>
      <c r="FJ135" s="90" t="str">
        <f t="shared" si="218"/>
        <v/>
      </c>
      <c r="FK135" s="172"/>
      <c r="FL135" s="154" t="str">
        <f t="shared" si="219"/>
        <v>NO BID</v>
      </c>
      <c r="FM135" s="171"/>
      <c r="FN135" s="89"/>
      <c r="FO135" s="90" t="str">
        <f t="shared" si="220"/>
        <v/>
      </c>
      <c r="FP135" s="172"/>
      <c r="FQ135" s="154" t="str">
        <f t="shared" si="221"/>
        <v>NO BID</v>
      </c>
      <c r="FR135" s="174"/>
      <c r="FS135" s="91">
        <v>13.29</v>
      </c>
      <c r="FT135" s="92">
        <f t="shared" si="222"/>
        <v>13.29</v>
      </c>
      <c r="FU135" s="175">
        <f t="shared" si="223"/>
        <v>0</v>
      </c>
      <c r="FV135" s="93" t="str">
        <f t="shared" si="224"/>
        <v/>
      </c>
      <c r="FW135" s="94">
        <f t="shared" si="225"/>
        <v>13.29</v>
      </c>
      <c r="FX135" s="95">
        <f t="shared" si="226"/>
        <v>0</v>
      </c>
      <c r="FY135" s="129" t="str">
        <f t="shared" si="227"/>
        <v>NOT AWARDED</v>
      </c>
      <c r="FZ135" s="130">
        <f t="shared" si="228"/>
        <v>0</v>
      </c>
      <c r="GA135" s="129" t="str">
        <f t="shared" si="229"/>
        <v>VENDOR 09</v>
      </c>
      <c r="GB135" s="176"/>
      <c r="GC135" s="177"/>
      <c r="GD135" s="96"/>
      <c r="GE135" s="97"/>
    </row>
    <row r="136" spans="1:187" ht="30" customHeight="1" thickTop="1" thickBot="1" x14ac:dyDescent="0.4">
      <c r="A136" s="162">
        <v>132</v>
      </c>
      <c r="B136" s="197">
        <v>4</v>
      </c>
      <c r="C136" s="164">
        <v>9780593435106</v>
      </c>
      <c r="D136" s="165" t="s">
        <v>250</v>
      </c>
      <c r="E136" s="165" t="s">
        <v>954</v>
      </c>
      <c r="F136" s="165" t="s">
        <v>1479</v>
      </c>
      <c r="G136" s="166" t="s">
        <v>1414</v>
      </c>
      <c r="H136" s="166" t="s">
        <v>1416</v>
      </c>
      <c r="I136" s="167"/>
      <c r="J136" s="227">
        <f t="shared" si="230"/>
        <v>4</v>
      </c>
      <c r="K136" s="228"/>
      <c r="L136" s="99" t="str">
        <f t="shared" si="156"/>
        <v/>
      </c>
      <c r="M136" s="241"/>
      <c r="N136" s="168"/>
      <c r="O136" s="195" t="str">
        <f t="shared" si="157"/>
        <v>VENDOR 09</v>
      </c>
      <c r="P136" s="149">
        <v>241363</v>
      </c>
      <c r="Q136" s="149">
        <f t="shared" si="158"/>
        <v>0</v>
      </c>
      <c r="R136" s="196" t="str">
        <f t="shared" si="159"/>
        <v xml:space="preserve">, </v>
      </c>
      <c r="S136" s="196" t="str">
        <f t="shared" si="160"/>
        <v>NO BID</v>
      </c>
      <c r="T136" s="117">
        <f t="shared" si="161"/>
        <v>0</v>
      </c>
      <c r="U136" s="118" t="str">
        <f t="shared" si="162"/>
        <v>NOT AWARDED</v>
      </c>
      <c r="V136" s="167"/>
      <c r="W136" s="171"/>
      <c r="X136" s="89"/>
      <c r="Y136" s="90"/>
      <c r="Z136" s="172" t="str">
        <f t="shared" si="163"/>
        <v/>
      </c>
      <c r="AA136" s="154" t="str">
        <f t="shared" si="164"/>
        <v>NO BID</v>
      </c>
      <c r="AB136" s="171"/>
      <c r="AC136" s="89"/>
      <c r="AD136" s="90"/>
      <c r="AE136" s="172" t="str">
        <f t="shared" si="165"/>
        <v/>
      </c>
      <c r="AF136" s="154" t="str">
        <f t="shared" si="166"/>
        <v>NO BID</v>
      </c>
      <c r="AG136" s="171"/>
      <c r="AH136" s="89"/>
      <c r="AI136" s="90"/>
      <c r="AJ136" s="172" t="str">
        <f t="shared" si="167"/>
        <v/>
      </c>
      <c r="AK136" s="154" t="str">
        <f t="shared" si="168"/>
        <v>NO BID</v>
      </c>
      <c r="AL136" s="171"/>
      <c r="AM136" s="89"/>
      <c r="AN136" s="90"/>
      <c r="AO136" s="172" t="str">
        <f t="shared" si="169"/>
        <v/>
      </c>
      <c r="AP136" s="154" t="str">
        <f t="shared" si="170"/>
        <v>NO BID</v>
      </c>
      <c r="AQ136" s="171"/>
      <c r="AR136" s="89"/>
      <c r="AS136" s="90"/>
      <c r="AT136" s="172" t="str">
        <f t="shared" si="171"/>
        <v/>
      </c>
      <c r="AU136" s="154" t="str">
        <f t="shared" si="172"/>
        <v>NO BID</v>
      </c>
      <c r="AV136" s="171"/>
      <c r="AW136" s="89"/>
      <c r="AX136" s="90"/>
      <c r="AY136" s="172" t="str">
        <f t="shared" si="173"/>
        <v/>
      </c>
      <c r="AZ136" s="154" t="str">
        <f t="shared" si="174"/>
        <v>NO BID</v>
      </c>
      <c r="BA136" s="171"/>
      <c r="BB136" s="89"/>
      <c r="BC136" s="90"/>
      <c r="BD136" s="172" t="str">
        <f t="shared" si="175"/>
        <v/>
      </c>
      <c r="BE136" s="154" t="str">
        <f t="shared" si="155"/>
        <v>NO BID</v>
      </c>
      <c r="BF136" s="171"/>
      <c r="BG136" s="89"/>
      <c r="BH136" s="90"/>
      <c r="BI136" s="172" t="str">
        <f t="shared" si="176"/>
        <v/>
      </c>
      <c r="BJ136" s="154" t="str">
        <f t="shared" si="177"/>
        <v>NO BID</v>
      </c>
      <c r="BK136" s="171"/>
      <c r="BL136" s="89"/>
      <c r="BM136" s="90"/>
      <c r="BN136" s="172" t="str">
        <f t="shared" si="178"/>
        <v/>
      </c>
      <c r="BO136" s="154" t="str">
        <f t="shared" si="179"/>
        <v>NO BID</v>
      </c>
      <c r="BP136" s="178"/>
      <c r="BQ136" s="171"/>
      <c r="BR136" s="89"/>
      <c r="BS136" s="90" t="str">
        <f t="shared" si="180"/>
        <v/>
      </c>
      <c r="BT136" s="172"/>
      <c r="BU136" s="154" t="str">
        <f t="shared" si="181"/>
        <v>NO BID</v>
      </c>
      <c r="BV136" s="171"/>
      <c r="BW136" s="89"/>
      <c r="BX136" s="90" t="str">
        <f t="shared" si="182"/>
        <v/>
      </c>
      <c r="BY136" s="172"/>
      <c r="BZ136" s="154" t="str">
        <f t="shared" si="183"/>
        <v>NO BID</v>
      </c>
      <c r="CA136" s="171"/>
      <c r="CB136" s="89"/>
      <c r="CC136" s="90" t="str">
        <f t="shared" si="184"/>
        <v/>
      </c>
      <c r="CD136" s="172"/>
      <c r="CE136" s="154" t="str">
        <f t="shared" si="185"/>
        <v>NO BID</v>
      </c>
      <c r="CF136" s="171"/>
      <c r="CG136" s="89"/>
      <c r="CH136" s="90" t="str">
        <f t="shared" si="186"/>
        <v/>
      </c>
      <c r="CI136" s="172"/>
      <c r="CJ136" s="154" t="str">
        <f t="shared" si="187"/>
        <v>NO BID</v>
      </c>
      <c r="CK136" s="171"/>
      <c r="CL136" s="89"/>
      <c r="CM136" s="90" t="str">
        <f t="shared" si="188"/>
        <v/>
      </c>
      <c r="CN136" s="172"/>
      <c r="CO136" s="154" t="str">
        <f t="shared" si="189"/>
        <v>NO BID</v>
      </c>
      <c r="CP136" s="171"/>
      <c r="CQ136" s="89"/>
      <c r="CR136" s="90" t="str">
        <f t="shared" si="190"/>
        <v/>
      </c>
      <c r="CS136" s="172"/>
      <c r="CT136" s="154" t="str">
        <f t="shared" si="191"/>
        <v>NO BID</v>
      </c>
      <c r="CU136" s="171"/>
      <c r="CV136" s="89"/>
      <c r="CW136" s="90" t="str">
        <f t="shared" si="192"/>
        <v/>
      </c>
      <c r="CX136" s="172"/>
      <c r="CY136" s="154" t="str">
        <f t="shared" si="193"/>
        <v>NO BID</v>
      </c>
      <c r="CZ136" s="171"/>
      <c r="DA136" s="89"/>
      <c r="DB136" s="90" t="str">
        <f t="shared" si="194"/>
        <v/>
      </c>
      <c r="DC136" s="172"/>
      <c r="DD136" s="154" t="str">
        <f t="shared" si="195"/>
        <v>NO BID</v>
      </c>
      <c r="DE136" s="171"/>
      <c r="DF136" s="89"/>
      <c r="DG136" s="90" t="str">
        <f t="shared" si="196"/>
        <v/>
      </c>
      <c r="DH136" s="172"/>
      <c r="DI136" s="154" t="str">
        <f t="shared" si="197"/>
        <v>NO BID</v>
      </c>
      <c r="DJ136" s="171"/>
      <c r="DK136" s="89"/>
      <c r="DL136" s="90" t="str">
        <f t="shared" si="198"/>
        <v/>
      </c>
      <c r="DM136" s="172"/>
      <c r="DN136" s="154" t="str">
        <f t="shared" si="199"/>
        <v>NO BID</v>
      </c>
      <c r="DO136" s="171"/>
      <c r="DP136" s="89"/>
      <c r="DQ136" s="90" t="str">
        <f t="shared" si="200"/>
        <v/>
      </c>
      <c r="DR136" s="172"/>
      <c r="DS136" s="154" t="str">
        <f t="shared" si="201"/>
        <v>NO BID</v>
      </c>
      <c r="DT136" s="171"/>
      <c r="DU136" s="89"/>
      <c r="DV136" s="90" t="str">
        <f t="shared" si="202"/>
        <v/>
      </c>
      <c r="DW136" s="172"/>
      <c r="DX136" s="154" t="str">
        <f t="shared" si="203"/>
        <v>NO BID</v>
      </c>
      <c r="DY136" s="171"/>
      <c r="DZ136" s="89"/>
      <c r="EA136" s="90" t="str">
        <f t="shared" si="204"/>
        <v/>
      </c>
      <c r="EB136" s="172"/>
      <c r="EC136" s="154" t="str">
        <f t="shared" si="205"/>
        <v>NO BID</v>
      </c>
      <c r="ED136" s="171"/>
      <c r="EE136" s="89"/>
      <c r="EF136" s="90" t="str">
        <f t="shared" si="206"/>
        <v/>
      </c>
      <c r="EG136" s="172"/>
      <c r="EH136" s="154" t="str">
        <f t="shared" si="207"/>
        <v>NO BID</v>
      </c>
      <c r="EI136" s="171"/>
      <c r="EJ136" s="89"/>
      <c r="EK136" s="90" t="str">
        <f t="shared" si="208"/>
        <v/>
      </c>
      <c r="EL136" s="172"/>
      <c r="EM136" s="154" t="str">
        <f t="shared" si="209"/>
        <v>NO BID</v>
      </c>
      <c r="EN136" s="171"/>
      <c r="EO136" s="89"/>
      <c r="EP136" s="90" t="str">
        <f t="shared" si="210"/>
        <v/>
      </c>
      <c r="EQ136" s="172"/>
      <c r="ER136" s="154" t="str">
        <f t="shared" si="211"/>
        <v>NO BID</v>
      </c>
      <c r="ES136" s="171"/>
      <c r="ET136" s="89"/>
      <c r="EU136" s="90" t="str">
        <f t="shared" si="212"/>
        <v/>
      </c>
      <c r="EV136" s="172"/>
      <c r="EW136" s="154" t="str">
        <f t="shared" si="213"/>
        <v>NO BID</v>
      </c>
      <c r="EX136" s="171"/>
      <c r="EY136" s="89"/>
      <c r="EZ136" s="90" t="str">
        <f t="shared" si="214"/>
        <v/>
      </c>
      <c r="FA136" s="172"/>
      <c r="FB136" s="154" t="str">
        <f t="shared" si="215"/>
        <v>NO BID</v>
      </c>
      <c r="FC136" s="171"/>
      <c r="FD136" s="89"/>
      <c r="FE136" s="90" t="str">
        <f t="shared" si="216"/>
        <v/>
      </c>
      <c r="FF136" s="172"/>
      <c r="FG136" s="154" t="str">
        <f t="shared" si="217"/>
        <v>NO BID</v>
      </c>
      <c r="FH136" s="171"/>
      <c r="FI136" s="89"/>
      <c r="FJ136" s="90" t="str">
        <f t="shared" si="218"/>
        <v/>
      </c>
      <c r="FK136" s="172"/>
      <c r="FL136" s="154" t="str">
        <f t="shared" si="219"/>
        <v>NO BID</v>
      </c>
      <c r="FM136" s="171"/>
      <c r="FN136" s="89"/>
      <c r="FO136" s="90" t="str">
        <f t="shared" si="220"/>
        <v/>
      </c>
      <c r="FP136" s="172"/>
      <c r="FQ136" s="154" t="str">
        <f t="shared" si="221"/>
        <v>NO BID</v>
      </c>
      <c r="FR136" s="174"/>
      <c r="FS136" s="91">
        <v>18.989999999999998</v>
      </c>
      <c r="FT136" s="92">
        <f t="shared" si="222"/>
        <v>75.959999999999994</v>
      </c>
      <c r="FU136" s="175">
        <f t="shared" si="223"/>
        <v>0</v>
      </c>
      <c r="FV136" s="93" t="str">
        <f t="shared" si="224"/>
        <v/>
      </c>
      <c r="FW136" s="94">
        <f t="shared" si="225"/>
        <v>75.959999999999994</v>
      </c>
      <c r="FX136" s="95">
        <f t="shared" si="226"/>
        <v>0</v>
      </c>
      <c r="FY136" s="129" t="str">
        <f t="shared" si="227"/>
        <v>NOT AWARDED</v>
      </c>
      <c r="FZ136" s="130">
        <f t="shared" si="228"/>
        <v>0</v>
      </c>
      <c r="GA136" s="129" t="str">
        <f t="shared" si="229"/>
        <v>VENDOR 09</v>
      </c>
      <c r="GB136" s="176"/>
      <c r="GC136" s="177"/>
      <c r="GD136" s="96"/>
      <c r="GE136" s="97"/>
    </row>
    <row r="137" spans="1:187" ht="30" customHeight="1" thickTop="1" thickBot="1" x14ac:dyDescent="0.4">
      <c r="A137" s="162">
        <v>133</v>
      </c>
      <c r="B137" s="197">
        <v>5</v>
      </c>
      <c r="C137" s="164">
        <v>9780063054950</v>
      </c>
      <c r="D137" s="165" t="s">
        <v>253</v>
      </c>
      <c r="E137" s="165" t="s">
        <v>957</v>
      </c>
      <c r="F137" s="165" t="s">
        <v>1479</v>
      </c>
      <c r="G137" s="166" t="s">
        <v>1414</v>
      </c>
      <c r="H137" s="166" t="s">
        <v>1419</v>
      </c>
      <c r="I137" s="167"/>
      <c r="J137" s="227">
        <f t="shared" si="230"/>
        <v>5</v>
      </c>
      <c r="K137" s="228"/>
      <c r="L137" s="99" t="str">
        <f t="shared" si="156"/>
        <v/>
      </c>
      <c r="M137" s="241"/>
      <c r="N137" s="168"/>
      <c r="O137" s="169" t="str">
        <f t="shared" si="157"/>
        <v>VENDOR 09</v>
      </c>
      <c r="P137" s="149">
        <v>241363</v>
      </c>
      <c r="Q137" s="149">
        <f t="shared" si="158"/>
        <v>0</v>
      </c>
      <c r="R137" s="170" t="str">
        <f t="shared" si="159"/>
        <v xml:space="preserve">, </v>
      </c>
      <c r="S137" s="170" t="str">
        <f t="shared" si="160"/>
        <v>NO BID</v>
      </c>
      <c r="T137" s="87">
        <f t="shared" si="161"/>
        <v>0</v>
      </c>
      <c r="U137" s="88" t="str">
        <f t="shared" si="162"/>
        <v>NOT AWARDED</v>
      </c>
      <c r="V137" s="167"/>
      <c r="W137" s="171"/>
      <c r="X137" s="89"/>
      <c r="Y137" s="90"/>
      <c r="Z137" s="172" t="str">
        <f t="shared" si="163"/>
        <v/>
      </c>
      <c r="AA137" s="154" t="str">
        <f t="shared" si="164"/>
        <v>NO BID</v>
      </c>
      <c r="AB137" s="171"/>
      <c r="AC137" s="89"/>
      <c r="AD137" s="90"/>
      <c r="AE137" s="172" t="str">
        <f t="shared" si="165"/>
        <v/>
      </c>
      <c r="AF137" s="154" t="str">
        <f t="shared" si="166"/>
        <v>NO BID</v>
      </c>
      <c r="AG137" s="171"/>
      <c r="AH137" s="89"/>
      <c r="AI137" s="90"/>
      <c r="AJ137" s="172" t="str">
        <f t="shared" si="167"/>
        <v/>
      </c>
      <c r="AK137" s="154" t="str">
        <f t="shared" si="168"/>
        <v>NO BID</v>
      </c>
      <c r="AL137" s="171"/>
      <c r="AM137" s="89"/>
      <c r="AN137" s="90"/>
      <c r="AO137" s="172" t="str">
        <f t="shared" si="169"/>
        <v/>
      </c>
      <c r="AP137" s="154" t="str">
        <f t="shared" si="170"/>
        <v>NO BID</v>
      </c>
      <c r="AQ137" s="171"/>
      <c r="AR137" s="89"/>
      <c r="AS137" s="90"/>
      <c r="AT137" s="172" t="str">
        <f t="shared" si="171"/>
        <v/>
      </c>
      <c r="AU137" s="154" t="str">
        <f t="shared" si="172"/>
        <v>NO BID</v>
      </c>
      <c r="AV137" s="171"/>
      <c r="AW137" s="89"/>
      <c r="AX137" s="90"/>
      <c r="AY137" s="172" t="str">
        <f t="shared" si="173"/>
        <v/>
      </c>
      <c r="AZ137" s="154" t="str">
        <f t="shared" si="174"/>
        <v>NO BID</v>
      </c>
      <c r="BA137" s="171"/>
      <c r="BB137" s="89"/>
      <c r="BC137" s="90"/>
      <c r="BD137" s="172" t="str">
        <f t="shared" si="175"/>
        <v/>
      </c>
      <c r="BE137" s="154" t="str">
        <f t="shared" si="155"/>
        <v>NO BID</v>
      </c>
      <c r="BF137" s="171"/>
      <c r="BG137" s="89"/>
      <c r="BH137" s="90"/>
      <c r="BI137" s="172" t="str">
        <f t="shared" si="176"/>
        <v/>
      </c>
      <c r="BJ137" s="154" t="str">
        <f t="shared" si="177"/>
        <v>NO BID</v>
      </c>
      <c r="BK137" s="171"/>
      <c r="BL137" s="89"/>
      <c r="BM137" s="90"/>
      <c r="BN137" s="172" t="str">
        <f t="shared" si="178"/>
        <v/>
      </c>
      <c r="BO137" s="154" t="str">
        <f t="shared" si="179"/>
        <v>NO BID</v>
      </c>
      <c r="BP137" s="178"/>
      <c r="BQ137" s="171"/>
      <c r="BR137" s="89"/>
      <c r="BS137" s="90" t="str">
        <f t="shared" si="180"/>
        <v/>
      </c>
      <c r="BT137" s="172"/>
      <c r="BU137" s="154" t="str">
        <f t="shared" si="181"/>
        <v>NO BID</v>
      </c>
      <c r="BV137" s="171"/>
      <c r="BW137" s="89"/>
      <c r="BX137" s="90" t="str">
        <f t="shared" si="182"/>
        <v/>
      </c>
      <c r="BY137" s="172"/>
      <c r="BZ137" s="154" t="str">
        <f t="shared" si="183"/>
        <v>NO BID</v>
      </c>
      <c r="CA137" s="171"/>
      <c r="CB137" s="89"/>
      <c r="CC137" s="90" t="str">
        <f t="shared" si="184"/>
        <v/>
      </c>
      <c r="CD137" s="172"/>
      <c r="CE137" s="154" t="str">
        <f t="shared" si="185"/>
        <v>NO BID</v>
      </c>
      <c r="CF137" s="171"/>
      <c r="CG137" s="89"/>
      <c r="CH137" s="90" t="str">
        <f t="shared" si="186"/>
        <v/>
      </c>
      <c r="CI137" s="172"/>
      <c r="CJ137" s="154" t="str">
        <f t="shared" si="187"/>
        <v>NO BID</v>
      </c>
      <c r="CK137" s="171"/>
      <c r="CL137" s="89"/>
      <c r="CM137" s="90" t="str">
        <f t="shared" si="188"/>
        <v/>
      </c>
      <c r="CN137" s="172"/>
      <c r="CO137" s="154" t="str">
        <f t="shared" si="189"/>
        <v>NO BID</v>
      </c>
      <c r="CP137" s="171"/>
      <c r="CQ137" s="89"/>
      <c r="CR137" s="90" t="str">
        <f t="shared" si="190"/>
        <v/>
      </c>
      <c r="CS137" s="172"/>
      <c r="CT137" s="154" t="str">
        <f t="shared" si="191"/>
        <v>NO BID</v>
      </c>
      <c r="CU137" s="171"/>
      <c r="CV137" s="89"/>
      <c r="CW137" s="90" t="str">
        <f t="shared" si="192"/>
        <v/>
      </c>
      <c r="CX137" s="172"/>
      <c r="CY137" s="154" t="str">
        <f t="shared" si="193"/>
        <v>NO BID</v>
      </c>
      <c r="CZ137" s="171"/>
      <c r="DA137" s="89"/>
      <c r="DB137" s="90" t="str">
        <f t="shared" si="194"/>
        <v/>
      </c>
      <c r="DC137" s="172"/>
      <c r="DD137" s="154" t="str">
        <f t="shared" si="195"/>
        <v>NO BID</v>
      </c>
      <c r="DE137" s="171"/>
      <c r="DF137" s="89"/>
      <c r="DG137" s="90" t="str">
        <f t="shared" si="196"/>
        <v/>
      </c>
      <c r="DH137" s="172"/>
      <c r="DI137" s="154" t="str">
        <f t="shared" si="197"/>
        <v>NO BID</v>
      </c>
      <c r="DJ137" s="171"/>
      <c r="DK137" s="89"/>
      <c r="DL137" s="90" t="str">
        <f t="shared" si="198"/>
        <v/>
      </c>
      <c r="DM137" s="172"/>
      <c r="DN137" s="154" t="str">
        <f t="shared" si="199"/>
        <v>NO BID</v>
      </c>
      <c r="DO137" s="171"/>
      <c r="DP137" s="89"/>
      <c r="DQ137" s="90" t="str">
        <f t="shared" si="200"/>
        <v/>
      </c>
      <c r="DR137" s="172"/>
      <c r="DS137" s="154" t="str">
        <f t="shared" si="201"/>
        <v>NO BID</v>
      </c>
      <c r="DT137" s="171"/>
      <c r="DU137" s="89"/>
      <c r="DV137" s="90" t="str">
        <f t="shared" si="202"/>
        <v/>
      </c>
      <c r="DW137" s="172"/>
      <c r="DX137" s="154" t="str">
        <f t="shared" si="203"/>
        <v>NO BID</v>
      </c>
      <c r="DY137" s="171"/>
      <c r="DZ137" s="89"/>
      <c r="EA137" s="90" t="str">
        <f t="shared" si="204"/>
        <v/>
      </c>
      <c r="EB137" s="172"/>
      <c r="EC137" s="154" t="str">
        <f t="shared" si="205"/>
        <v>NO BID</v>
      </c>
      <c r="ED137" s="171"/>
      <c r="EE137" s="89"/>
      <c r="EF137" s="90" t="str">
        <f t="shared" si="206"/>
        <v/>
      </c>
      <c r="EG137" s="172"/>
      <c r="EH137" s="154" t="str">
        <f t="shared" si="207"/>
        <v>NO BID</v>
      </c>
      <c r="EI137" s="171"/>
      <c r="EJ137" s="89"/>
      <c r="EK137" s="90" t="str">
        <f t="shared" si="208"/>
        <v/>
      </c>
      <c r="EL137" s="172"/>
      <c r="EM137" s="154" t="str">
        <f t="shared" si="209"/>
        <v>NO BID</v>
      </c>
      <c r="EN137" s="171"/>
      <c r="EO137" s="89"/>
      <c r="EP137" s="90" t="str">
        <f t="shared" si="210"/>
        <v/>
      </c>
      <c r="EQ137" s="172"/>
      <c r="ER137" s="154" t="str">
        <f t="shared" si="211"/>
        <v>NO BID</v>
      </c>
      <c r="ES137" s="171"/>
      <c r="ET137" s="89"/>
      <c r="EU137" s="90" t="str">
        <f t="shared" si="212"/>
        <v/>
      </c>
      <c r="EV137" s="172"/>
      <c r="EW137" s="154" t="str">
        <f t="shared" si="213"/>
        <v>NO BID</v>
      </c>
      <c r="EX137" s="171"/>
      <c r="EY137" s="89"/>
      <c r="EZ137" s="90" t="str">
        <f t="shared" si="214"/>
        <v/>
      </c>
      <c r="FA137" s="172"/>
      <c r="FB137" s="154" t="str">
        <f t="shared" si="215"/>
        <v>NO BID</v>
      </c>
      <c r="FC137" s="171"/>
      <c r="FD137" s="89"/>
      <c r="FE137" s="90" t="str">
        <f t="shared" si="216"/>
        <v/>
      </c>
      <c r="FF137" s="172"/>
      <c r="FG137" s="154" t="str">
        <f t="shared" si="217"/>
        <v>NO BID</v>
      </c>
      <c r="FH137" s="171"/>
      <c r="FI137" s="89"/>
      <c r="FJ137" s="90" t="str">
        <f t="shared" si="218"/>
        <v/>
      </c>
      <c r="FK137" s="172"/>
      <c r="FL137" s="154" t="str">
        <f t="shared" si="219"/>
        <v>NO BID</v>
      </c>
      <c r="FM137" s="171"/>
      <c r="FN137" s="89"/>
      <c r="FO137" s="90" t="str">
        <f t="shared" si="220"/>
        <v/>
      </c>
      <c r="FP137" s="172"/>
      <c r="FQ137" s="154" t="str">
        <f t="shared" si="221"/>
        <v>NO BID</v>
      </c>
      <c r="FR137" s="174"/>
      <c r="FS137" s="91">
        <v>15.99</v>
      </c>
      <c r="FT137" s="92">
        <f t="shared" si="222"/>
        <v>79.95</v>
      </c>
      <c r="FU137" s="175">
        <f t="shared" si="223"/>
        <v>0</v>
      </c>
      <c r="FV137" s="93" t="str">
        <f t="shared" si="224"/>
        <v/>
      </c>
      <c r="FW137" s="94">
        <f t="shared" si="225"/>
        <v>79.95</v>
      </c>
      <c r="FX137" s="95">
        <f t="shared" si="226"/>
        <v>0</v>
      </c>
      <c r="FY137" s="129" t="str">
        <f t="shared" si="227"/>
        <v>NOT AWARDED</v>
      </c>
      <c r="FZ137" s="130">
        <f t="shared" si="228"/>
        <v>0</v>
      </c>
      <c r="GA137" s="129" t="str">
        <f t="shared" si="229"/>
        <v>VENDOR 09</v>
      </c>
      <c r="GB137" s="176"/>
      <c r="GC137" s="177"/>
      <c r="GD137" s="96"/>
      <c r="GE137" s="97"/>
    </row>
    <row r="138" spans="1:187" ht="30" customHeight="1" thickTop="1" thickBot="1" x14ac:dyDescent="0.4">
      <c r="A138" s="162">
        <v>134</v>
      </c>
      <c r="B138" s="194">
        <v>2</v>
      </c>
      <c r="C138" s="164">
        <v>9780735265639</v>
      </c>
      <c r="D138" s="165" t="s">
        <v>254</v>
      </c>
      <c r="E138" s="165" t="s">
        <v>958</v>
      </c>
      <c r="F138" s="165" t="s">
        <v>1479</v>
      </c>
      <c r="G138" s="166" t="s">
        <v>1414</v>
      </c>
      <c r="H138" s="166" t="s">
        <v>1418</v>
      </c>
      <c r="I138" s="167"/>
      <c r="J138" s="227">
        <f t="shared" si="230"/>
        <v>2</v>
      </c>
      <c r="K138" s="228"/>
      <c r="L138" s="99" t="str">
        <f t="shared" si="156"/>
        <v/>
      </c>
      <c r="M138" s="241"/>
      <c r="N138" s="168"/>
      <c r="O138" s="169" t="str">
        <f t="shared" si="157"/>
        <v>VENDOR 09</v>
      </c>
      <c r="P138" s="149">
        <v>241365</v>
      </c>
      <c r="Q138" s="149">
        <f t="shared" si="158"/>
        <v>0</v>
      </c>
      <c r="R138" s="170" t="str">
        <f t="shared" si="159"/>
        <v xml:space="preserve">, </v>
      </c>
      <c r="S138" s="170" t="str">
        <f t="shared" si="160"/>
        <v>NO BID</v>
      </c>
      <c r="T138" s="87">
        <f t="shared" si="161"/>
        <v>0</v>
      </c>
      <c r="U138" s="88" t="str">
        <f t="shared" si="162"/>
        <v>NOT AWARDED</v>
      </c>
      <c r="V138" s="167"/>
      <c r="W138" s="171"/>
      <c r="X138" s="89"/>
      <c r="Y138" s="90"/>
      <c r="Z138" s="172" t="str">
        <f t="shared" si="163"/>
        <v/>
      </c>
      <c r="AA138" s="154" t="str">
        <f t="shared" si="164"/>
        <v>NO BID</v>
      </c>
      <c r="AB138" s="171"/>
      <c r="AC138" s="89"/>
      <c r="AD138" s="90"/>
      <c r="AE138" s="172" t="str">
        <f t="shared" si="165"/>
        <v/>
      </c>
      <c r="AF138" s="154" t="str">
        <f t="shared" si="166"/>
        <v>NO BID</v>
      </c>
      <c r="AG138" s="171"/>
      <c r="AH138" s="89"/>
      <c r="AI138" s="90"/>
      <c r="AJ138" s="172" t="str">
        <f t="shared" si="167"/>
        <v/>
      </c>
      <c r="AK138" s="154" t="str">
        <f t="shared" si="168"/>
        <v>NO BID</v>
      </c>
      <c r="AL138" s="171"/>
      <c r="AM138" s="89"/>
      <c r="AN138" s="90"/>
      <c r="AO138" s="172" t="str">
        <f t="shared" si="169"/>
        <v/>
      </c>
      <c r="AP138" s="154" t="str">
        <f t="shared" si="170"/>
        <v>NO BID</v>
      </c>
      <c r="AQ138" s="171"/>
      <c r="AR138" s="89"/>
      <c r="AS138" s="90"/>
      <c r="AT138" s="172" t="str">
        <f t="shared" si="171"/>
        <v/>
      </c>
      <c r="AU138" s="154" t="str">
        <f t="shared" si="172"/>
        <v>NO BID</v>
      </c>
      <c r="AV138" s="171"/>
      <c r="AW138" s="89"/>
      <c r="AX138" s="90"/>
      <c r="AY138" s="172" t="str">
        <f t="shared" si="173"/>
        <v/>
      </c>
      <c r="AZ138" s="154" t="str">
        <f t="shared" si="174"/>
        <v>NO BID</v>
      </c>
      <c r="BA138" s="171"/>
      <c r="BB138" s="89"/>
      <c r="BC138" s="90"/>
      <c r="BD138" s="172" t="str">
        <f t="shared" si="175"/>
        <v/>
      </c>
      <c r="BE138" s="154" t="s">
        <v>80</v>
      </c>
      <c r="BF138" s="171"/>
      <c r="BG138" s="89"/>
      <c r="BH138" s="90"/>
      <c r="BI138" s="172" t="str">
        <f t="shared" si="176"/>
        <v/>
      </c>
      <c r="BJ138" s="154" t="str">
        <f t="shared" si="177"/>
        <v>NO BID</v>
      </c>
      <c r="BK138" s="171"/>
      <c r="BL138" s="89"/>
      <c r="BM138" s="90"/>
      <c r="BN138" s="172" t="str">
        <f t="shared" si="178"/>
        <v/>
      </c>
      <c r="BO138" s="154" t="str">
        <f t="shared" si="179"/>
        <v>NO BID</v>
      </c>
      <c r="BP138" s="178"/>
      <c r="BQ138" s="171"/>
      <c r="BR138" s="89"/>
      <c r="BS138" s="90" t="str">
        <f t="shared" si="180"/>
        <v/>
      </c>
      <c r="BT138" s="172"/>
      <c r="BU138" s="154" t="str">
        <f t="shared" si="181"/>
        <v>NO BID</v>
      </c>
      <c r="BV138" s="171"/>
      <c r="BW138" s="89"/>
      <c r="BX138" s="90" t="str">
        <f t="shared" si="182"/>
        <v/>
      </c>
      <c r="BY138" s="172"/>
      <c r="BZ138" s="154" t="str">
        <f t="shared" si="183"/>
        <v>NO BID</v>
      </c>
      <c r="CA138" s="171"/>
      <c r="CB138" s="89"/>
      <c r="CC138" s="90" t="str">
        <f t="shared" si="184"/>
        <v/>
      </c>
      <c r="CD138" s="172"/>
      <c r="CE138" s="154" t="str">
        <f t="shared" si="185"/>
        <v>NO BID</v>
      </c>
      <c r="CF138" s="171"/>
      <c r="CG138" s="89"/>
      <c r="CH138" s="90" t="str">
        <f t="shared" si="186"/>
        <v/>
      </c>
      <c r="CI138" s="172"/>
      <c r="CJ138" s="154" t="str">
        <f t="shared" si="187"/>
        <v>NO BID</v>
      </c>
      <c r="CK138" s="171"/>
      <c r="CL138" s="89"/>
      <c r="CM138" s="90" t="str">
        <f t="shared" si="188"/>
        <v/>
      </c>
      <c r="CN138" s="172"/>
      <c r="CO138" s="154" t="str">
        <f t="shared" si="189"/>
        <v>NO BID</v>
      </c>
      <c r="CP138" s="171"/>
      <c r="CQ138" s="89"/>
      <c r="CR138" s="90" t="str">
        <f t="shared" si="190"/>
        <v/>
      </c>
      <c r="CS138" s="172"/>
      <c r="CT138" s="154" t="str">
        <f t="shared" si="191"/>
        <v>NO BID</v>
      </c>
      <c r="CU138" s="171"/>
      <c r="CV138" s="89"/>
      <c r="CW138" s="90" t="str">
        <f t="shared" si="192"/>
        <v/>
      </c>
      <c r="CX138" s="172"/>
      <c r="CY138" s="154" t="str">
        <f t="shared" si="193"/>
        <v>NO BID</v>
      </c>
      <c r="CZ138" s="171"/>
      <c r="DA138" s="89"/>
      <c r="DB138" s="90" t="str">
        <f t="shared" si="194"/>
        <v/>
      </c>
      <c r="DC138" s="172"/>
      <c r="DD138" s="154" t="str">
        <f t="shared" si="195"/>
        <v>NO BID</v>
      </c>
      <c r="DE138" s="171"/>
      <c r="DF138" s="89"/>
      <c r="DG138" s="90" t="str">
        <f t="shared" si="196"/>
        <v/>
      </c>
      <c r="DH138" s="172"/>
      <c r="DI138" s="154" t="str">
        <f t="shared" si="197"/>
        <v>NO BID</v>
      </c>
      <c r="DJ138" s="171"/>
      <c r="DK138" s="89"/>
      <c r="DL138" s="90" t="str">
        <f t="shared" si="198"/>
        <v/>
      </c>
      <c r="DM138" s="172"/>
      <c r="DN138" s="154" t="str">
        <f t="shared" si="199"/>
        <v>NO BID</v>
      </c>
      <c r="DO138" s="171"/>
      <c r="DP138" s="89"/>
      <c r="DQ138" s="90" t="str">
        <f t="shared" si="200"/>
        <v/>
      </c>
      <c r="DR138" s="172"/>
      <c r="DS138" s="154" t="str">
        <f t="shared" si="201"/>
        <v>NO BID</v>
      </c>
      <c r="DT138" s="171"/>
      <c r="DU138" s="89"/>
      <c r="DV138" s="90" t="str">
        <f t="shared" si="202"/>
        <v/>
      </c>
      <c r="DW138" s="172"/>
      <c r="DX138" s="154" t="str">
        <f t="shared" si="203"/>
        <v>NO BID</v>
      </c>
      <c r="DY138" s="171"/>
      <c r="DZ138" s="89"/>
      <c r="EA138" s="90" t="str">
        <f t="shared" si="204"/>
        <v/>
      </c>
      <c r="EB138" s="172"/>
      <c r="EC138" s="154" t="str">
        <f t="shared" si="205"/>
        <v>NO BID</v>
      </c>
      <c r="ED138" s="171"/>
      <c r="EE138" s="89"/>
      <c r="EF138" s="90" t="str">
        <f t="shared" si="206"/>
        <v/>
      </c>
      <c r="EG138" s="172"/>
      <c r="EH138" s="154" t="str">
        <f t="shared" si="207"/>
        <v>NO BID</v>
      </c>
      <c r="EI138" s="171"/>
      <c r="EJ138" s="89"/>
      <c r="EK138" s="90" t="str">
        <f t="shared" si="208"/>
        <v/>
      </c>
      <c r="EL138" s="172"/>
      <c r="EM138" s="154" t="str">
        <f t="shared" si="209"/>
        <v>NO BID</v>
      </c>
      <c r="EN138" s="171"/>
      <c r="EO138" s="89"/>
      <c r="EP138" s="90" t="str">
        <f t="shared" si="210"/>
        <v/>
      </c>
      <c r="EQ138" s="172"/>
      <c r="ER138" s="154" t="str">
        <f t="shared" si="211"/>
        <v>NO BID</v>
      </c>
      <c r="ES138" s="171"/>
      <c r="ET138" s="89"/>
      <c r="EU138" s="90" t="str">
        <f t="shared" si="212"/>
        <v/>
      </c>
      <c r="EV138" s="172"/>
      <c r="EW138" s="154" t="str">
        <f t="shared" si="213"/>
        <v>NO BID</v>
      </c>
      <c r="EX138" s="171"/>
      <c r="EY138" s="89"/>
      <c r="EZ138" s="90" t="str">
        <f t="shared" si="214"/>
        <v/>
      </c>
      <c r="FA138" s="172"/>
      <c r="FB138" s="154" t="str">
        <f t="shared" si="215"/>
        <v>NO BID</v>
      </c>
      <c r="FC138" s="171"/>
      <c r="FD138" s="89"/>
      <c r="FE138" s="90" t="str">
        <f t="shared" si="216"/>
        <v/>
      </c>
      <c r="FF138" s="172"/>
      <c r="FG138" s="154" t="str">
        <f t="shared" si="217"/>
        <v>NO BID</v>
      </c>
      <c r="FH138" s="171"/>
      <c r="FI138" s="89"/>
      <c r="FJ138" s="90" t="str">
        <f t="shared" si="218"/>
        <v/>
      </c>
      <c r="FK138" s="172"/>
      <c r="FL138" s="154" t="str">
        <f t="shared" si="219"/>
        <v>NO BID</v>
      </c>
      <c r="FM138" s="171"/>
      <c r="FN138" s="89"/>
      <c r="FO138" s="90" t="str">
        <f t="shared" si="220"/>
        <v/>
      </c>
      <c r="FP138" s="172"/>
      <c r="FQ138" s="154" t="str">
        <f t="shared" si="221"/>
        <v>NO BID</v>
      </c>
      <c r="FR138" s="174"/>
      <c r="FS138" s="91">
        <v>10.99</v>
      </c>
      <c r="FT138" s="92">
        <f t="shared" si="222"/>
        <v>21.98</v>
      </c>
      <c r="FU138" s="175">
        <f t="shared" si="223"/>
        <v>0</v>
      </c>
      <c r="FV138" s="93" t="str">
        <f t="shared" si="224"/>
        <v/>
      </c>
      <c r="FW138" s="94">
        <f t="shared" si="225"/>
        <v>21.98</v>
      </c>
      <c r="FX138" s="95">
        <f t="shared" si="226"/>
        <v>0</v>
      </c>
      <c r="FY138" s="129" t="str">
        <f t="shared" si="227"/>
        <v>NOT AWARDED</v>
      </c>
      <c r="FZ138" s="130">
        <f t="shared" si="228"/>
        <v>0</v>
      </c>
      <c r="GA138" s="129" t="str">
        <f t="shared" si="229"/>
        <v>VENDOR 09</v>
      </c>
      <c r="GB138" s="176"/>
      <c r="GC138" s="177"/>
      <c r="GD138" s="96"/>
      <c r="GE138" s="97"/>
    </row>
    <row r="139" spans="1:187" ht="30" customHeight="1" thickTop="1" thickBot="1" x14ac:dyDescent="0.4">
      <c r="A139" s="162">
        <v>135</v>
      </c>
      <c r="B139" s="194">
        <v>2</v>
      </c>
      <c r="C139" s="164">
        <v>9780062694058</v>
      </c>
      <c r="D139" s="165" t="s">
        <v>255</v>
      </c>
      <c r="E139" s="165" t="s">
        <v>959</v>
      </c>
      <c r="F139" s="165" t="s">
        <v>1479</v>
      </c>
      <c r="G139" s="166" t="s">
        <v>1414</v>
      </c>
      <c r="H139" s="166" t="s">
        <v>1418</v>
      </c>
      <c r="I139" s="167"/>
      <c r="J139" s="227">
        <f t="shared" si="230"/>
        <v>2</v>
      </c>
      <c r="K139" s="228"/>
      <c r="L139" s="99" t="str">
        <f t="shared" si="156"/>
        <v/>
      </c>
      <c r="M139" s="241"/>
      <c r="N139" s="168"/>
      <c r="O139" s="169" t="str">
        <f t="shared" si="157"/>
        <v>VENDOR 09</v>
      </c>
      <c r="P139" s="149">
        <v>241363</v>
      </c>
      <c r="Q139" s="149">
        <f t="shared" si="158"/>
        <v>0</v>
      </c>
      <c r="R139" s="170" t="str">
        <f t="shared" si="159"/>
        <v xml:space="preserve">, </v>
      </c>
      <c r="S139" s="170" t="str">
        <f t="shared" si="160"/>
        <v>NO BID</v>
      </c>
      <c r="T139" s="87">
        <f t="shared" si="161"/>
        <v>0</v>
      </c>
      <c r="U139" s="88" t="str">
        <f t="shared" si="162"/>
        <v>NOT AWARDED</v>
      </c>
      <c r="V139" s="167"/>
      <c r="W139" s="171"/>
      <c r="X139" s="89"/>
      <c r="Y139" s="90"/>
      <c r="Z139" s="172" t="str">
        <f t="shared" si="163"/>
        <v/>
      </c>
      <c r="AA139" s="154" t="str">
        <f t="shared" si="164"/>
        <v>NO BID</v>
      </c>
      <c r="AB139" s="171"/>
      <c r="AC139" s="89"/>
      <c r="AD139" s="90"/>
      <c r="AE139" s="172" t="str">
        <f t="shared" si="165"/>
        <v/>
      </c>
      <c r="AF139" s="154" t="str">
        <f t="shared" si="166"/>
        <v>NO BID</v>
      </c>
      <c r="AG139" s="171"/>
      <c r="AH139" s="89"/>
      <c r="AI139" s="90"/>
      <c r="AJ139" s="172" t="str">
        <f t="shared" si="167"/>
        <v/>
      </c>
      <c r="AK139" s="154" t="str">
        <f t="shared" si="168"/>
        <v>NO BID</v>
      </c>
      <c r="AL139" s="171"/>
      <c r="AM139" s="89"/>
      <c r="AN139" s="90"/>
      <c r="AO139" s="172" t="str">
        <f t="shared" si="169"/>
        <v/>
      </c>
      <c r="AP139" s="154" t="str">
        <f t="shared" si="170"/>
        <v>NO BID</v>
      </c>
      <c r="AQ139" s="171"/>
      <c r="AR139" s="89"/>
      <c r="AS139" s="90"/>
      <c r="AT139" s="172" t="str">
        <f t="shared" si="171"/>
        <v/>
      </c>
      <c r="AU139" s="154" t="str">
        <f t="shared" si="172"/>
        <v>NO BID</v>
      </c>
      <c r="AV139" s="171"/>
      <c r="AW139" s="89"/>
      <c r="AX139" s="90"/>
      <c r="AY139" s="172" t="str">
        <f t="shared" si="173"/>
        <v/>
      </c>
      <c r="AZ139" s="154" t="str">
        <f t="shared" si="174"/>
        <v>NO BID</v>
      </c>
      <c r="BA139" s="171"/>
      <c r="BB139" s="89"/>
      <c r="BC139" s="90"/>
      <c r="BD139" s="172" t="str">
        <f t="shared" si="175"/>
        <v/>
      </c>
      <c r="BE139" s="154" t="str">
        <f>IF($B139=0,"",IF(ISNUMBER(BB139),"","NO BID"))</f>
        <v>NO BID</v>
      </c>
      <c r="BF139" s="171"/>
      <c r="BG139" s="89"/>
      <c r="BH139" s="90"/>
      <c r="BI139" s="172" t="str">
        <f t="shared" si="176"/>
        <v/>
      </c>
      <c r="BJ139" s="154" t="str">
        <f t="shared" si="177"/>
        <v>NO BID</v>
      </c>
      <c r="BK139" s="171"/>
      <c r="BL139" s="89"/>
      <c r="BM139" s="90"/>
      <c r="BN139" s="172" t="str">
        <f t="shared" si="178"/>
        <v/>
      </c>
      <c r="BO139" s="154" t="str">
        <f t="shared" si="179"/>
        <v>NO BID</v>
      </c>
      <c r="BP139" s="178"/>
      <c r="BQ139" s="171"/>
      <c r="BR139" s="89"/>
      <c r="BS139" s="90" t="str">
        <f t="shared" si="180"/>
        <v/>
      </c>
      <c r="BT139" s="172"/>
      <c r="BU139" s="154" t="str">
        <f t="shared" si="181"/>
        <v>NO BID</v>
      </c>
      <c r="BV139" s="171"/>
      <c r="BW139" s="89"/>
      <c r="BX139" s="90" t="str">
        <f t="shared" si="182"/>
        <v/>
      </c>
      <c r="BY139" s="172"/>
      <c r="BZ139" s="154" t="str">
        <f t="shared" si="183"/>
        <v>NO BID</v>
      </c>
      <c r="CA139" s="171"/>
      <c r="CB139" s="89"/>
      <c r="CC139" s="90" t="str">
        <f t="shared" si="184"/>
        <v/>
      </c>
      <c r="CD139" s="172"/>
      <c r="CE139" s="154" t="str">
        <f t="shared" si="185"/>
        <v>NO BID</v>
      </c>
      <c r="CF139" s="171"/>
      <c r="CG139" s="89"/>
      <c r="CH139" s="90" t="str">
        <f t="shared" si="186"/>
        <v/>
      </c>
      <c r="CI139" s="172"/>
      <c r="CJ139" s="154" t="str">
        <f t="shared" si="187"/>
        <v>NO BID</v>
      </c>
      <c r="CK139" s="171"/>
      <c r="CL139" s="89"/>
      <c r="CM139" s="90" t="str">
        <f t="shared" si="188"/>
        <v/>
      </c>
      <c r="CN139" s="172"/>
      <c r="CO139" s="154" t="str">
        <f t="shared" si="189"/>
        <v>NO BID</v>
      </c>
      <c r="CP139" s="171"/>
      <c r="CQ139" s="89"/>
      <c r="CR139" s="90" t="str">
        <f t="shared" si="190"/>
        <v/>
      </c>
      <c r="CS139" s="172"/>
      <c r="CT139" s="154" t="str">
        <f t="shared" si="191"/>
        <v>NO BID</v>
      </c>
      <c r="CU139" s="171"/>
      <c r="CV139" s="89"/>
      <c r="CW139" s="90" t="str">
        <f t="shared" si="192"/>
        <v/>
      </c>
      <c r="CX139" s="172"/>
      <c r="CY139" s="154" t="str">
        <f t="shared" si="193"/>
        <v>NO BID</v>
      </c>
      <c r="CZ139" s="171"/>
      <c r="DA139" s="89"/>
      <c r="DB139" s="90" t="str">
        <f t="shared" si="194"/>
        <v/>
      </c>
      <c r="DC139" s="172"/>
      <c r="DD139" s="154" t="str">
        <f t="shared" si="195"/>
        <v>NO BID</v>
      </c>
      <c r="DE139" s="171"/>
      <c r="DF139" s="89"/>
      <c r="DG139" s="90" t="str">
        <f t="shared" si="196"/>
        <v/>
      </c>
      <c r="DH139" s="172"/>
      <c r="DI139" s="154" t="str">
        <f t="shared" si="197"/>
        <v>NO BID</v>
      </c>
      <c r="DJ139" s="171"/>
      <c r="DK139" s="89"/>
      <c r="DL139" s="90" t="str">
        <f t="shared" si="198"/>
        <v/>
      </c>
      <c r="DM139" s="172"/>
      <c r="DN139" s="154" t="str">
        <f t="shared" si="199"/>
        <v>NO BID</v>
      </c>
      <c r="DO139" s="171"/>
      <c r="DP139" s="89"/>
      <c r="DQ139" s="90" t="str">
        <f t="shared" si="200"/>
        <v/>
      </c>
      <c r="DR139" s="172"/>
      <c r="DS139" s="154" t="str">
        <f t="shared" si="201"/>
        <v>NO BID</v>
      </c>
      <c r="DT139" s="171"/>
      <c r="DU139" s="89"/>
      <c r="DV139" s="90" t="str">
        <f t="shared" si="202"/>
        <v/>
      </c>
      <c r="DW139" s="172"/>
      <c r="DX139" s="154" t="str">
        <f t="shared" si="203"/>
        <v>NO BID</v>
      </c>
      <c r="DY139" s="171"/>
      <c r="DZ139" s="89"/>
      <c r="EA139" s="90" t="str">
        <f t="shared" si="204"/>
        <v/>
      </c>
      <c r="EB139" s="172"/>
      <c r="EC139" s="154" t="str">
        <f t="shared" si="205"/>
        <v>NO BID</v>
      </c>
      <c r="ED139" s="171"/>
      <c r="EE139" s="89"/>
      <c r="EF139" s="90" t="str">
        <f t="shared" si="206"/>
        <v/>
      </c>
      <c r="EG139" s="172"/>
      <c r="EH139" s="154" t="str">
        <f t="shared" si="207"/>
        <v>NO BID</v>
      </c>
      <c r="EI139" s="171"/>
      <c r="EJ139" s="89"/>
      <c r="EK139" s="90" t="str">
        <f t="shared" si="208"/>
        <v/>
      </c>
      <c r="EL139" s="172"/>
      <c r="EM139" s="154" t="str">
        <f t="shared" si="209"/>
        <v>NO BID</v>
      </c>
      <c r="EN139" s="171"/>
      <c r="EO139" s="89"/>
      <c r="EP139" s="90" t="str">
        <f t="shared" si="210"/>
        <v/>
      </c>
      <c r="EQ139" s="172"/>
      <c r="ER139" s="154" t="str">
        <f t="shared" si="211"/>
        <v>NO BID</v>
      </c>
      <c r="ES139" s="171"/>
      <c r="ET139" s="89"/>
      <c r="EU139" s="90" t="str">
        <f t="shared" si="212"/>
        <v/>
      </c>
      <c r="EV139" s="172"/>
      <c r="EW139" s="154" t="str">
        <f t="shared" si="213"/>
        <v>NO BID</v>
      </c>
      <c r="EX139" s="171"/>
      <c r="EY139" s="89"/>
      <c r="EZ139" s="90" t="str">
        <f t="shared" si="214"/>
        <v/>
      </c>
      <c r="FA139" s="172"/>
      <c r="FB139" s="154" t="str">
        <f t="shared" si="215"/>
        <v>NO BID</v>
      </c>
      <c r="FC139" s="171"/>
      <c r="FD139" s="89"/>
      <c r="FE139" s="90" t="str">
        <f t="shared" si="216"/>
        <v/>
      </c>
      <c r="FF139" s="172"/>
      <c r="FG139" s="154" t="str">
        <f t="shared" si="217"/>
        <v>NO BID</v>
      </c>
      <c r="FH139" s="171"/>
      <c r="FI139" s="89"/>
      <c r="FJ139" s="90" t="str">
        <f t="shared" si="218"/>
        <v/>
      </c>
      <c r="FK139" s="172"/>
      <c r="FL139" s="154" t="str">
        <f t="shared" si="219"/>
        <v>NO BID</v>
      </c>
      <c r="FM139" s="171"/>
      <c r="FN139" s="89"/>
      <c r="FO139" s="90" t="str">
        <f t="shared" si="220"/>
        <v/>
      </c>
      <c r="FP139" s="172"/>
      <c r="FQ139" s="154" t="str">
        <f t="shared" si="221"/>
        <v>NO BID</v>
      </c>
      <c r="FR139" s="174"/>
      <c r="FS139" s="91">
        <v>9.98</v>
      </c>
      <c r="FT139" s="92">
        <f t="shared" si="222"/>
        <v>19.96</v>
      </c>
      <c r="FU139" s="175">
        <f t="shared" si="223"/>
        <v>0</v>
      </c>
      <c r="FV139" s="93" t="str">
        <f t="shared" si="224"/>
        <v/>
      </c>
      <c r="FW139" s="94">
        <f t="shared" si="225"/>
        <v>19.96</v>
      </c>
      <c r="FX139" s="95">
        <f t="shared" si="226"/>
        <v>0</v>
      </c>
      <c r="FY139" s="129" t="str">
        <f t="shared" si="227"/>
        <v>NOT AWARDED</v>
      </c>
      <c r="FZ139" s="130">
        <f t="shared" si="228"/>
        <v>0</v>
      </c>
      <c r="GA139" s="129" t="str">
        <f t="shared" si="229"/>
        <v>VENDOR 09</v>
      </c>
      <c r="GB139" s="176"/>
      <c r="GC139" s="177"/>
      <c r="GD139" s="96"/>
      <c r="GE139" s="97"/>
    </row>
    <row r="140" spans="1:187" ht="30" customHeight="1" thickTop="1" thickBot="1" x14ac:dyDescent="0.4">
      <c r="A140" s="141">
        <v>136</v>
      </c>
      <c r="B140" s="194">
        <v>5</v>
      </c>
      <c r="C140" s="164">
        <v>978140129853</v>
      </c>
      <c r="D140" s="165" t="s">
        <v>256</v>
      </c>
      <c r="E140" s="165" t="s">
        <v>960</v>
      </c>
      <c r="F140" s="165" t="s">
        <v>1480</v>
      </c>
      <c r="G140" s="166" t="s">
        <v>1414</v>
      </c>
      <c r="H140" s="166" t="s">
        <v>1416</v>
      </c>
      <c r="I140" s="167"/>
      <c r="J140" s="227">
        <f t="shared" si="230"/>
        <v>5</v>
      </c>
      <c r="K140" s="228"/>
      <c r="L140" s="99" t="str">
        <f t="shared" si="156"/>
        <v/>
      </c>
      <c r="M140" s="241"/>
      <c r="N140" s="168"/>
      <c r="O140" s="169" t="str">
        <f t="shared" si="157"/>
        <v>VENDOR 09</v>
      </c>
      <c r="P140" s="149">
        <v>241365</v>
      </c>
      <c r="Q140" s="149">
        <f t="shared" si="158"/>
        <v>0</v>
      </c>
      <c r="R140" s="170" t="str">
        <f t="shared" si="159"/>
        <v xml:space="preserve">, </v>
      </c>
      <c r="S140" s="170" t="str">
        <f t="shared" si="160"/>
        <v>NO BID</v>
      </c>
      <c r="T140" s="87">
        <f t="shared" si="161"/>
        <v>0</v>
      </c>
      <c r="U140" s="88" t="str">
        <f t="shared" si="162"/>
        <v>NOT AWARDED</v>
      </c>
      <c r="V140" s="167"/>
      <c r="W140" s="171"/>
      <c r="X140" s="89"/>
      <c r="Y140" s="90"/>
      <c r="Z140" s="172" t="str">
        <f t="shared" si="163"/>
        <v/>
      </c>
      <c r="AA140" s="154" t="str">
        <f t="shared" si="164"/>
        <v>NO BID</v>
      </c>
      <c r="AB140" s="171"/>
      <c r="AC140" s="89"/>
      <c r="AD140" s="90"/>
      <c r="AE140" s="172" t="str">
        <f t="shared" si="165"/>
        <v/>
      </c>
      <c r="AF140" s="154" t="str">
        <f t="shared" si="166"/>
        <v>NO BID</v>
      </c>
      <c r="AG140" s="171"/>
      <c r="AH140" s="89"/>
      <c r="AI140" s="90"/>
      <c r="AJ140" s="172" t="str">
        <f t="shared" si="167"/>
        <v/>
      </c>
      <c r="AK140" s="154" t="str">
        <f t="shared" si="168"/>
        <v>NO BID</v>
      </c>
      <c r="AL140" s="171"/>
      <c r="AM140" s="89"/>
      <c r="AN140" s="90"/>
      <c r="AO140" s="172" t="str">
        <f t="shared" si="169"/>
        <v/>
      </c>
      <c r="AP140" s="154" t="str">
        <f t="shared" si="170"/>
        <v>NO BID</v>
      </c>
      <c r="AQ140" s="171"/>
      <c r="AR140" s="89"/>
      <c r="AS140" s="90"/>
      <c r="AT140" s="172" t="str">
        <f t="shared" si="171"/>
        <v/>
      </c>
      <c r="AU140" s="154" t="str">
        <f t="shared" si="172"/>
        <v>NO BID</v>
      </c>
      <c r="AV140" s="171"/>
      <c r="AW140" s="89"/>
      <c r="AX140" s="90"/>
      <c r="AY140" s="172" t="str">
        <f t="shared" si="173"/>
        <v/>
      </c>
      <c r="AZ140" s="154" t="str">
        <f t="shared" si="174"/>
        <v>NO BID</v>
      </c>
      <c r="BA140" s="171"/>
      <c r="BB140" s="89"/>
      <c r="BC140" s="90"/>
      <c r="BD140" s="172" t="str">
        <f t="shared" si="175"/>
        <v/>
      </c>
      <c r="BE140" s="154" t="s">
        <v>81</v>
      </c>
      <c r="BF140" s="171"/>
      <c r="BG140" s="89"/>
      <c r="BH140" s="90"/>
      <c r="BI140" s="172" t="str">
        <f t="shared" si="176"/>
        <v/>
      </c>
      <c r="BJ140" s="154" t="str">
        <f t="shared" si="177"/>
        <v>NO BID</v>
      </c>
      <c r="BK140" s="171"/>
      <c r="BL140" s="89"/>
      <c r="BM140" s="90"/>
      <c r="BN140" s="172" t="str">
        <f t="shared" si="178"/>
        <v/>
      </c>
      <c r="BO140" s="154" t="str">
        <f t="shared" si="179"/>
        <v>NO BID</v>
      </c>
      <c r="BP140" s="173"/>
      <c r="BQ140" s="171"/>
      <c r="BR140" s="89"/>
      <c r="BS140" s="90" t="str">
        <f t="shared" si="180"/>
        <v/>
      </c>
      <c r="BT140" s="172"/>
      <c r="BU140" s="154" t="str">
        <f t="shared" si="181"/>
        <v>NO BID</v>
      </c>
      <c r="BV140" s="171"/>
      <c r="BW140" s="89"/>
      <c r="BX140" s="90" t="str">
        <f t="shared" si="182"/>
        <v/>
      </c>
      <c r="BY140" s="172"/>
      <c r="BZ140" s="154" t="str">
        <f t="shared" si="183"/>
        <v>NO BID</v>
      </c>
      <c r="CA140" s="171"/>
      <c r="CB140" s="89"/>
      <c r="CC140" s="90" t="str">
        <f t="shared" si="184"/>
        <v/>
      </c>
      <c r="CD140" s="172"/>
      <c r="CE140" s="154" t="str">
        <f t="shared" si="185"/>
        <v>NO BID</v>
      </c>
      <c r="CF140" s="171"/>
      <c r="CG140" s="89"/>
      <c r="CH140" s="90" t="str">
        <f t="shared" si="186"/>
        <v/>
      </c>
      <c r="CI140" s="172"/>
      <c r="CJ140" s="154" t="str">
        <f t="shared" si="187"/>
        <v>NO BID</v>
      </c>
      <c r="CK140" s="171"/>
      <c r="CL140" s="89"/>
      <c r="CM140" s="90" t="str">
        <f t="shared" si="188"/>
        <v/>
      </c>
      <c r="CN140" s="172"/>
      <c r="CO140" s="154" t="str">
        <f t="shared" si="189"/>
        <v>NO BID</v>
      </c>
      <c r="CP140" s="171"/>
      <c r="CQ140" s="89"/>
      <c r="CR140" s="90" t="str">
        <f t="shared" si="190"/>
        <v/>
      </c>
      <c r="CS140" s="172"/>
      <c r="CT140" s="154" t="str">
        <f t="shared" si="191"/>
        <v>NO BID</v>
      </c>
      <c r="CU140" s="171"/>
      <c r="CV140" s="89"/>
      <c r="CW140" s="90" t="str">
        <f t="shared" si="192"/>
        <v/>
      </c>
      <c r="CX140" s="172"/>
      <c r="CY140" s="154" t="str">
        <f t="shared" si="193"/>
        <v>NO BID</v>
      </c>
      <c r="CZ140" s="171"/>
      <c r="DA140" s="89"/>
      <c r="DB140" s="90" t="str">
        <f t="shared" si="194"/>
        <v/>
      </c>
      <c r="DC140" s="172"/>
      <c r="DD140" s="154" t="str">
        <f t="shared" si="195"/>
        <v>NO BID</v>
      </c>
      <c r="DE140" s="171"/>
      <c r="DF140" s="89"/>
      <c r="DG140" s="90" t="str">
        <f t="shared" si="196"/>
        <v/>
      </c>
      <c r="DH140" s="172"/>
      <c r="DI140" s="154" t="str">
        <f t="shared" si="197"/>
        <v>NO BID</v>
      </c>
      <c r="DJ140" s="171"/>
      <c r="DK140" s="89"/>
      <c r="DL140" s="90" t="str">
        <f t="shared" si="198"/>
        <v/>
      </c>
      <c r="DM140" s="172"/>
      <c r="DN140" s="154" t="str">
        <f t="shared" si="199"/>
        <v>NO BID</v>
      </c>
      <c r="DO140" s="171"/>
      <c r="DP140" s="89"/>
      <c r="DQ140" s="90" t="str">
        <f t="shared" si="200"/>
        <v/>
      </c>
      <c r="DR140" s="172"/>
      <c r="DS140" s="154" t="str">
        <f t="shared" si="201"/>
        <v>NO BID</v>
      </c>
      <c r="DT140" s="171"/>
      <c r="DU140" s="89"/>
      <c r="DV140" s="90" t="str">
        <f t="shared" si="202"/>
        <v/>
      </c>
      <c r="DW140" s="172"/>
      <c r="DX140" s="154" t="str">
        <f t="shared" si="203"/>
        <v>NO BID</v>
      </c>
      <c r="DY140" s="171"/>
      <c r="DZ140" s="89"/>
      <c r="EA140" s="90" t="str">
        <f t="shared" si="204"/>
        <v/>
      </c>
      <c r="EB140" s="172"/>
      <c r="EC140" s="154" t="str">
        <f t="shared" si="205"/>
        <v>NO BID</v>
      </c>
      <c r="ED140" s="171"/>
      <c r="EE140" s="89"/>
      <c r="EF140" s="90" t="str">
        <f t="shared" si="206"/>
        <v/>
      </c>
      <c r="EG140" s="172"/>
      <c r="EH140" s="154" t="str">
        <f t="shared" si="207"/>
        <v>NO BID</v>
      </c>
      <c r="EI140" s="171"/>
      <c r="EJ140" s="89"/>
      <c r="EK140" s="90" t="str">
        <f t="shared" si="208"/>
        <v/>
      </c>
      <c r="EL140" s="172"/>
      <c r="EM140" s="154" t="str">
        <f t="shared" si="209"/>
        <v>NO BID</v>
      </c>
      <c r="EN140" s="171"/>
      <c r="EO140" s="89"/>
      <c r="EP140" s="90" t="str">
        <f t="shared" si="210"/>
        <v/>
      </c>
      <c r="EQ140" s="172"/>
      <c r="ER140" s="154" t="str">
        <f t="shared" si="211"/>
        <v>NO BID</v>
      </c>
      <c r="ES140" s="171"/>
      <c r="ET140" s="89"/>
      <c r="EU140" s="90" t="str">
        <f t="shared" si="212"/>
        <v/>
      </c>
      <c r="EV140" s="172"/>
      <c r="EW140" s="154" t="str">
        <f t="shared" si="213"/>
        <v>NO BID</v>
      </c>
      <c r="EX140" s="171"/>
      <c r="EY140" s="89"/>
      <c r="EZ140" s="90" t="str">
        <f t="shared" si="214"/>
        <v/>
      </c>
      <c r="FA140" s="172"/>
      <c r="FB140" s="154" t="str">
        <f t="shared" si="215"/>
        <v>NO BID</v>
      </c>
      <c r="FC140" s="171"/>
      <c r="FD140" s="89"/>
      <c r="FE140" s="90" t="str">
        <f t="shared" si="216"/>
        <v/>
      </c>
      <c r="FF140" s="172"/>
      <c r="FG140" s="154" t="str">
        <f t="shared" si="217"/>
        <v>NO BID</v>
      </c>
      <c r="FH140" s="171"/>
      <c r="FI140" s="89"/>
      <c r="FJ140" s="90" t="str">
        <f t="shared" si="218"/>
        <v/>
      </c>
      <c r="FK140" s="172"/>
      <c r="FL140" s="154" t="str">
        <f t="shared" si="219"/>
        <v>NO BID</v>
      </c>
      <c r="FM140" s="171"/>
      <c r="FN140" s="89"/>
      <c r="FO140" s="90" t="str">
        <f t="shared" si="220"/>
        <v/>
      </c>
      <c r="FP140" s="172"/>
      <c r="FQ140" s="154" t="str">
        <f t="shared" si="221"/>
        <v>NO BID</v>
      </c>
      <c r="FR140" s="174"/>
      <c r="FS140" s="91">
        <v>11.49</v>
      </c>
      <c r="FT140" s="92">
        <f t="shared" si="222"/>
        <v>57.45</v>
      </c>
      <c r="FU140" s="175">
        <f t="shared" si="223"/>
        <v>0</v>
      </c>
      <c r="FV140" s="93" t="str">
        <f t="shared" si="224"/>
        <v/>
      </c>
      <c r="FW140" s="94">
        <f t="shared" si="225"/>
        <v>57.45</v>
      </c>
      <c r="FX140" s="95">
        <f t="shared" si="226"/>
        <v>0</v>
      </c>
      <c r="FY140" s="129" t="str">
        <f t="shared" si="227"/>
        <v>NOT AWARDED</v>
      </c>
      <c r="FZ140" s="130">
        <f t="shared" si="228"/>
        <v>0</v>
      </c>
      <c r="GA140" s="129" t="str">
        <f t="shared" si="229"/>
        <v>VENDOR 09</v>
      </c>
      <c r="GB140" s="176"/>
      <c r="GC140" s="177"/>
      <c r="GD140" s="96"/>
      <c r="GE140" s="97"/>
    </row>
    <row r="141" spans="1:187" s="159" customFormat="1" ht="30" customHeight="1" thickTop="1" thickBot="1" x14ac:dyDescent="0.4">
      <c r="A141" s="162">
        <v>137</v>
      </c>
      <c r="B141" s="194">
        <v>5</v>
      </c>
      <c r="C141" s="164">
        <v>9781338897463</v>
      </c>
      <c r="D141" s="165" t="s">
        <v>257</v>
      </c>
      <c r="E141" s="165" t="s">
        <v>961</v>
      </c>
      <c r="F141" s="165" t="s">
        <v>1479</v>
      </c>
      <c r="G141" s="166" t="s">
        <v>1414</v>
      </c>
      <c r="H141" s="166" t="s">
        <v>1421</v>
      </c>
      <c r="I141" s="167"/>
      <c r="J141" s="227">
        <f t="shared" si="230"/>
        <v>5</v>
      </c>
      <c r="K141" s="228"/>
      <c r="L141" s="99" t="str">
        <f t="shared" si="156"/>
        <v/>
      </c>
      <c r="M141" s="241"/>
      <c r="N141" s="168"/>
      <c r="O141" s="169" t="str">
        <f t="shared" si="157"/>
        <v>VENDOR 09</v>
      </c>
      <c r="P141" s="149">
        <v>241362</v>
      </c>
      <c r="Q141" s="149">
        <f t="shared" si="158"/>
        <v>0</v>
      </c>
      <c r="R141" s="170" t="str">
        <f t="shared" si="159"/>
        <v xml:space="preserve">, </v>
      </c>
      <c r="S141" s="170" t="str">
        <f t="shared" si="160"/>
        <v>NO BID</v>
      </c>
      <c r="T141" s="87">
        <f t="shared" si="161"/>
        <v>0</v>
      </c>
      <c r="U141" s="88" t="str">
        <f t="shared" si="162"/>
        <v>NOT AWARDED</v>
      </c>
      <c r="V141" s="167"/>
      <c r="W141" s="171"/>
      <c r="X141" s="89"/>
      <c r="Y141" s="90"/>
      <c r="Z141" s="172" t="str">
        <f t="shared" si="163"/>
        <v/>
      </c>
      <c r="AA141" s="154" t="str">
        <f t="shared" si="164"/>
        <v>NO BID</v>
      </c>
      <c r="AB141" s="171"/>
      <c r="AC141" s="89"/>
      <c r="AD141" s="90"/>
      <c r="AE141" s="172" t="str">
        <f t="shared" si="165"/>
        <v/>
      </c>
      <c r="AF141" s="154" t="str">
        <f t="shared" si="166"/>
        <v>NO BID</v>
      </c>
      <c r="AG141" s="171"/>
      <c r="AH141" s="89"/>
      <c r="AI141" s="90"/>
      <c r="AJ141" s="172" t="str">
        <f t="shared" si="167"/>
        <v/>
      </c>
      <c r="AK141" s="154" t="str">
        <f t="shared" si="168"/>
        <v>NO BID</v>
      </c>
      <c r="AL141" s="171"/>
      <c r="AM141" s="89"/>
      <c r="AN141" s="90"/>
      <c r="AO141" s="172" t="str">
        <f t="shared" si="169"/>
        <v/>
      </c>
      <c r="AP141" s="154" t="str">
        <f t="shared" si="170"/>
        <v>NO BID</v>
      </c>
      <c r="AQ141" s="171"/>
      <c r="AR141" s="89"/>
      <c r="AS141" s="90"/>
      <c r="AT141" s="172" t="str">
        <f t="shared" si="171"/>
        <v/>
      </c>
      <c r="AU141" s="154" t="str">
        <f t="shared" si="172"/>
        <v>NO BID</v>
      </c>
      <c r="AV141" s="171"/>
      <c r="AW141" s="89"/>
      <c r="AX141" s="90"/>
      <c r="AY141" s="172" t="str">
        <f t="shared" si="173"/>
        <v/>
      </c>
      <c r="AZ141" s="154" t="str">
        <f t="shared" si="174"/>
        <v>NO BID</v>
      </c>
      <c r="BA141" s="171"/>
      <c r="BB141" s="89"/>
      <c r="BC141" s="90"/>
      <c r="BD141" s="172" t="str">
        <f t="shared" si="175"/>
        <v/>
      </c>
      <c r="BE141" s="154" t="str">
        <f>IF($B141=0,"",IF(ISNUMBER(BB141),"","NO BID"))</f>
        <v>NO BID</v>
      </c>
      <c r="BF141" s="171"/>
      <c r="BG141" s="89"/>
      <c r="BH141" s="90"/>
      <c r="BI141" s="172" t="str">
        <f t="shared" si="176"/>
        <v/>
      </c>
      <c r="BJ141" s="154" t="str">
        <f t="shared" si="177"/>
        <v>NO BID</v>
      </c>
      <c r="BK141" s="171"/>
      <c r="BL141" s="89"/>
      <c r="BM141" s="90"/>
      <c r="BN141" s="172" t="str">
        <f t="shared" si="178"/>
        <v/>
      </c>
      <c r="BO141" s="154" t="str">
        <f t="shared" si="179"/>
        <v>NO BID</v>
      </c>
      <c r="BP141" s="178"/>
      <c r="BQ141" s="171"/>
      <c r="BR141" s="89"/>
      <c r="BS141" s="90" t="str">
        <f t="shared" si="180"/>
        <v/>
      </c>
      <c r="BT141" s="172"/>
      <c r="BU141" s="154" t="str">
        <f t="shared" si="181"/>
        <v>NO BID</v>
      </c>
      <c r="BV141" s="171"/>
      <c r="BW141" s="89"/>
      <c r="BX141" s="90" t="str">
        <f t="shared" si="182"/>
        <v/>
      </c>
      <c r="BY141" s="172"/>
      <c r="BZ141" s="154" t="str">
        <f t="shared" si="183"/>
        <v>NO BID</v>
      </c>
      <c r="CA141" s="171"/>
      <c r="CB141" s="89"/>
      <c r="CC141" s="90" t="str">
        <f t="shared" si="184"/>
        <v/>
      </c>
      <c r="CD141" s="172"/>
      <c r="CE141" s="154" t="str">
        <f t="shared" si="185"/>
        <v>NO BID</v>
      </c>
      <c r="CF141" s="171"/>
      <c r="CG141" s="89"/>
      <c r="CH141" s="90" t="str">
        <f t="shared" si="186"/>
        <v/>
      </c>
      <c r="CI141" s="172"/>
      <c r="CJ141" s="154" t="str">
        <f t="shared" si="187"/>
        <v>NO BID</v>
      </c>
      <c r="CK141" s="171"/>
      <c r="CL141" s="89"/>
      <c r="CM141" s="90" t="str">
        <f t="shared" si="188"/>
        <v/>
      </c>
      <c r="CN141" s="172"/>
      <c r="CO141" s="154" t="str">
        <f t="shared" si="189"/>
        <v>NO BID</v>
      </c>
      <c r="CP141" s="171"/>
      <c r="CQ141" s="89"/>
      <c r="CR141" s="90" t="str">
        <f t="shared" si="190"/>
        <v/>
      </c>
      <c r="CS141" s="172"/>
      <c r="CT141" s="154" t="str">
        <f t="shared" si="191"/>
        <v>NO BID</v>
      </c>
      <c r="CU141" s="171"/>
      <c r="CV141" s="89"/>
      <c r="CW141" s="90" t="str">
        <f t="shared" si="192"/>
        <v/>
      </c>
      <c r="CX141" s="172"/>
      <c r="CY141" s="154" t="str">
        <f t="shared" si="193"/>
        <v>NO BID</v>
      </c>
      <c r="CZ141" s="171"/>
      <c r="DA141" s="89"/>
      <c r="DB141" s="90" t="str">
        <f t="shared" si="194"/>
        <v/>
      </c>
      <c r="DC141" s="172"/>
      <c r="DD141" s="154" t="str">
        <f t="shared" si="195"/>
        <v>NO BID</v>
      </c>
      <c r="DE141" s="171"/>
      <c r="DF141" s="89"/>
      <c r="DG141" s="90" t="str">
        <f t="shared" si="196"/>
        <v/>
      </c>
      <c r="DH141" s="172"/>
      <c r="DI141" s="154" t="str">
        <f t="shared" si="197"/>
        <v>NO BID</v>
      </c>
      <c r="DJ141" s="171"/>
      <c r="DK141" s="89"/>
      <c r="DL141" s="90" t="str">
        <f t="shared" si="198"/>
        <v/>
      </c>
      <c r="DM141" s="172"/>
      <c r="DN141" s="154" t="str">
        <f t="shared" si="199"/>
        <v>NO BID</v>
      </c>
      <c r="DO141" s="171"/>
      <c r="DP141" s="89"/>
      <c r="DQ141" s="90" t="str">
        <f t="shared" si="200"/>
        <v/>
      </c>
      <c r="DR141" s="172"/>
      <c r="DS141" s="154" t="str">
        <f t="shared" si="201"/>
        <v>NO BID</v>
      </c>
      <c r="DT141" s="171"/>
      <c r="DU141" s="89"/>
      <c r="DV141" s="90" t="str">
        <f t="shared" si="202"/>
        <v/>
      </c>
      <c r="DW141" s="172"/>
      <c r="DX141" s="154" t="str">
        <f t="shared" si="203"/>
        <v>NO BID</v>
      </c>
      <c r="DY141" s="171"/>
      <c r="DZ141" s="89"/>
      <c r="EA141" s="90" t="str">
        <f t="shared" si="204"/>
        <v/>
      </c>
      <c r="EB141" s="172"/>
      <c r="EC141" s="154" t="str">
        <f t="shared" si="205"/>
        <v>NO BID</v>
      </c>
      <c r="ED141" s="171"/>
      <c r="EE141" s="89"/>
      <c r="EF141" s="90" t="str">
        <f t="shared" si="206"/>
        <v/>
      </c>
      <c r="EG141" s="172"/>
      <c r="EH141" s="154" t="str">
        <f t="shared" si="207"/>
        <v>NO BID</v>
      </c>
      <c r="EI141" s="171"/>
      <c r="EJ141" s="89"/>
      <c r="EK141" s="90" t="str">
        <f t="shared" si="208"/>
        <v/>
      </c>
      <c r="EL141" s="172"/>
      <c r="EM141" s="154" t="str">
        <f t="shared" si="209"/>
        <v>NO BID</v>
      </c>
      <c r="EN141" s="171"/>
      <c r="EO141" s="89"/>
      <c r="EP141" s="90" t="str">
        <f t="shared" si="210"/>
        <v/>
      </c>
      <c r="EQ141" s="172"/>
      <c r="ER141" s="154" t="str">
        <f t="shared" si="211"/>
        <v>NO BID</v>
      </c>
      <c r="ES141" s="171"/>
      <c r="ET141" s="89"/>
      <c r="EU141" s="90" t="str">
        <f t="shared" si="212"/>
        <v/>
      </c>
      <c r="EV141" s="172"/>
      <c r="EW141" s="154" t="str">
        <f t="shared" si="213"/>
        <v>NO BID</v>
      </c>
      <c r="EX141" s="171"/>
      <c r="EY141" s="89"/>
      <c r="EZ141" s="90" t="str">
        <f t="shared" si="214"/>
        <v/>
      </c>
      <c r="FA141" s="172"/>
      <c r="FB141" s="154" t="str">
        <f t="shared" si="215"/>
        <v>NO BID</v>
      </c>
      <c r="FC141" s="171"/>
      <c r="FD141" s="89"/>
      <c r="FE141" s="90" t="str">
        <f t="shared" si="216"/>
        <v/>
      </c>
      <c r="FF141" s="172"/>
      <c r="FG141" s="154" t="str">
        <f t="shared" si="217"/>
        <v>NO BID</v>
      </c>
      <c r="FH141" s="171"/>
      <c r="FI141" s="89"/>
      <c r="FJ141" s="90" t="str">
        <f t="shared" si="218"/>
        <v/>
      </c>
      <c r="FK141" s="172"/>
      <c r="FL141" s="154" t="str">
        <f t="shared" si="219"/>
        <v>NO BID</v>
      </c>
      <c r="FM141" s="171"/>
      <c r="FN141" s="89"/>
      <c r="FO141" s="90" t="str">
        <f t="shared" si="220"/>
        <v/>
      </c>
      <c r="FP141" s="172"/>
      <c r="FQ141" s="154" t="str">
        <f t="shared" si="221"/>
        <v>NO BID</v>
      </c>
      <c r="FR141" s="174"/>
      <c r="FS141" s="91">
        <v>15.56</v>
      </c>
      <c r="FT141" s="92">
        <f t="shared" si="222"/>
        <v>77.8</v>
      </c>
      <c r="FU141" s="175">
        <f t="shared" si="223"/>
        <v>0</v>
      </c>
      <c r="FV141" s="93" t="str">
        <f t="shared" si="224"/>
        <v/>
      </c>
      <c r="FW141" s="94">
        <f t="shared" si="225"/>
        <v>77.8</v>
      </c>
      <c r="FX141" s="95">
        <f t="shared" si="226"/>
        <v>0</v>
      </c>
      <c r="FY141" s="129" t="str">
        <f t="shared" si="227"/>
        <v>NOT AWARDED</v>
      </c>
      <c r="FZ141" s="130">
        <f t="shared" si="228"/>
        <v>0</v>
      </c>
      <c r="GA141" s="129" t="str">
        <f t="shared" si="229"/>
        <v>VENDOR 09</v>
      </c>
      <c r="GB141" s="176"/>
      <c r="GC141" s="177"/>
      <c r="GD141" s="96"/>
      <c r="GE141" s="97"/>
    </row>
    <row r="142" spans="1:187" ht="30" customHeight="1" thickTop="1" thickBot="1" x14ac:dyDescent="0.4">
      <c r="A142" s="162">
        <v>138</v>
      </c>
      <c r="B142" s="163">
        <v>5</v>
      </c>
      <c r="C142" s="164">
        <v>9780358141815</v>
      </c>
      <c r="D142" s="165" t="s">
        <v>259</v>
      </c>
      <c r="E142" s="165" t="s">
        <v>963</v>
      </c>
      <c r="F142" s="165" t="s">
        <v>1479</v>
      </c>
      <c r="G142" s="166" t="s">
        <v>1414</v>
      </c>
      <c r="H142" s="166" t="s">
        <v>1416</v>
      </c>
      <c r="I142" s="167"/>
      <c r="J142" s="227">
        <f t="shared" si="230"/>
        <v>5</v>
      </c>
      <c r="K142" s="228"/>
      <c r="L142" s="99" t="str">
        <f t="shared" si="156"/>
        <v/>
      </c>
      <c r="M142" s="241"/>
      <c r="N142" s="168"/>
      <c r="O142" s="169" t="str">
        <f t="shared" si="157"/>
        <v>VENDOR 09</v>
      </c>
      <c r="P142" s="149">
        <v>241360</v>
      </c>
      <c r="Q142" s="149">
        <f t="shared" si="158"/>
        <v>0</v>
      </c>
      <c r="R142" s="170" t="str">
        <f t="shared" si="159"/>
        <v xml:space="preserve">, </v>
      </c>
      <c r="S142" s="170" t="str">
        <f t="shared" si="160"/>
        <v>NO BID</v>
      </c>
      <c r="T142" s="87">
        <f t="shared" si="161"/>
        <v>0</v>
      </c>
      <c r="U142" s="88" t="str">
        <f t="shared" si="162"/>
        <v>NOT AWARDED</v>
      </c>
      <c r="V142" s="167"/>
      <c r="W142" s="171"/>
      <c r="X142" s="89"/>
      <c r="Y142" s="90"/>
      <c r="Z142" s="172" t="str">
        <f t="shared" si="163"/>
        <v/>
      </c>
      <c r="AA142" s="154" t="str">
        <f t="shared" si="164"/>
        <v>NO BID</v>
      </c>
      <c r="AB142" s="171"/>
      <c r="AC142" s="89"/>
      <c r="AD142" s="90"/>
      <c r="AE142" s="172" t="str">
        <f t="shared" si="165"/>
        <v/>
      </c>
      <c r="AF142" s="154" t="str">
        <f t="shared" si="166"/>
        <v>NO BID</v>
      </c>
      <c r="AG142" s="171"/>
      <c r="AH142" s="89"/>
      <c r="AI142" s="90"/>
      <c r="AJ142" s="172" t="str">
        <f t="shared" si="167"/>
        <v/>
      </c>
      <c r="AK142" s="154" t="str">
        <f t="shared" si="168"/>
        <v>NO BID</v>
      </c>
      <c r="AL142" s="171"/>
      <c r="AM142" s="89"/>
      <c r="AN142" s="90"/>
      <c r="AO142" s="172" t="str">
        <f t="shared" si="169"/>
        <v/>
      </c>
      <c r="AP142" s="154" t="str">
        <f t="shared" si="170"/>
        <v>NO BID</v>
      </c>
      <c r="AQ142" s="171"/>
      <c r="AR142" s="89"/>
      <c r="AS142" s="90"/>
      <c r="AT142" s="172" t="str">
        <f t="shared" si="171"/>
        <v/>
      </c>
      <c r="AU142" s="154" t="str">
        <f t="shared" si="172"/>
        <v>NO BID</v>
      </c>
      <c r="AV142" s="171"/>
      <c r="AW142" s="89"/>
      <c r="AX142" s="90"/>
      <c r="AY142" s="172" t="str">
        <f t="shared" si="173"/>
        <v/>
      </c>
      <c r="AZ142" s="154" t="str">
        <f t="shared" si="174"/>
        <v>NO BID</v>
      </c>
      <c r="BA142" s="171"/>
      <c r="BB142" s="89"/>
      <c r="BC142" s="90"/>
      <c r="BD142" s="172" t="str">
        <f t="shared" si="175"/>
        <v/>
      </c>
      <c r="BE142" s="154" t="str">
        <f>IF($B142=0,"",IF(ISNUMBER(BB142),"","NO BID"))</f>
        <v>NO BID</v>
      </c>
      <c r="BF142" s="171"/>
      <c r="BG142" s="89"/>
      <c r="BH142" s="90"/>
      <c r="BI142" s="172" t="str">
        <f t="shared" si="176"/>
        <v/>
      </c>
      <c r="BJ142" s="154" t="str">
        <f t="shared" si="177"/>
        <v>NO BID</v>
      </c>
      <c r="BK142" s="171"/>
      <c r="BL142" s="89"/>
      <c r="BM142" s="90"/>
      <c r="BN142" s="172" t="str">
        <f t="shared" si="178"/>
        <v/>
      </c>
      <c r="BO142" s="154" t="str">
        <f t="shared" si="179"/>
        <v>NO BID</v>
      </c>
      <c r="BP142" s="178"/>
      <c r="BQ142" s="171"/>
      <c r="BR142" s="89"/>
      <c r="BS142" s="90" t="str">
        <f t="shared" si="180"/>
        <v/>
      </c>
      <c r="BT142" s="172"/>
      <c r="BU142" s="154" t="str">
        <f t="shared" si="181"/>
        <v>NO BID</v>
      </c>
      <c r="BV142" s="171"/>
      <c r="BW142" s="89"/>
      <c r="BX142" s="90" t="str">
        <f t="shared" si="182"/>
        <v/>
      </c>
      <c r="BY142" s="172"/>
      <c r="BZ142" s="154" t="str">
        <f t="shared" si="183"/>
        <v>NO BID</v>
      </c>
      <c r="CA142" s="171"/>
      <c r="CB142" s="89"/>
      <c r="CC142" s="90" t="str">
        <f t="shared" si="184"/>
        <v/>
      </c>
      <c r="CD142" s="172"/>
      <c r="CE142" s="154" t="str">
        <f t="shared" si="185"/>
        <v>NO BID</v>
      </c>
      <c r="CF142" s="171"/>
      <c r="CG142" s="89"/>
      <c r="CH142" s="90" t="str">
        <f t="shared" si="186"/>
        <v/>
      </c>
      <c r="CI142" s="172"/>
      <c r="CJ142" s="154" t="str">
        <f t="shared" si="187"/>
        <v>NO BID</v>
      </c>
      <c r="CK142" s="171"/>
      <c r="CL142" s="89"/>
      <c r="CM142" s="90" t="str">
        <f t="shared" si="188"/>
        <v/>
      </c>
      <c r="CN142" s="172"/>
      <c r="CO142" s="154" t="str">
        <f t="shared" si="189"/>
        <v>NO BID</v>
      </c>
      <c r="CP142" s="171"/>
      <c r="CQ142" s="89"/>
      <c r="CR142" s="90" t="str">
        <f t="shared" si="190"/>
        <v/>
      </c>
      <c r="CS142" s="172"/>
      <c r="CT142" s="154" t="str">
        <f t="shared" si="191"/>
        <v>NO BID</v>
      </c>
      <c r="CU142" s="171"/>
      <c r="CV142" s="89"/>
      <c r="CW142" s="90" t="str">
        <f t="shared" si="192"/>
        <v/>
      </c>
      <c r="CX142" s="172"/>
      <c r="CY142" s="154" t="str">
        <f t="shared" si="193"/>
        <v>NO BID</v>
      </c>
      <c r="CZ142" s="171"/>
      <c r="DA142" s="89"/>
      <c r="DB142" s="90" t="str">
        <f t="shared" si="194"/>
        <v/>
      </c>
      <c r="DC142" s="172"/>
      <c r="DD142" s="154" t="str">
        <f t="shared" si="195"/>
        <v>NO BID</v>
      </c>
      <c r="DE142" s="171"/>
      <c r="DF142" s="89"/>
      <c r="DG142" s="90" t="str">
        <f t="shared" si="196"/>
        <v/>
      </c>
      <c r="DH142" s="172"/>
      <c r="DI142" s="154" t="str">
        <f t="shared" si="197"/>
        <v>NO BID</v>
      </c>
      <c r="DJ142" s="171"/>
      <c r="DK142" s="89"/>
      <c r="DL142" s="90" t="str">
        <f t="shared" si="198"/>
        <v/>
      </c>
      <c r="DM142" s="172"/>
      <c r="DN142" s="154" t="str">
        <f t="shared" si="199"/>
        <v>NO BID</v>
      </c>
      <c r="DO142" s="171"/>
      <c r="DP142" s="89"/>
      <c r="DQ142" s="90" t="str">
        <f t="shared" si="200"/>
        <v/>
      </c>
      <c r="DR142" s="172"/>
      <c r="DS142" s="154" t="str">
        <f t="shared" si="201"/>
        <v>NO BID</v>
      </c>
      <c r="DT142" s="171"/>
      <c r="DU142" s="89"/>
      <c r="DV142" s="90" t="str">
        <f t="shared" si="202"/>
        <v/>
      </c>
      <c r="DW142" s="172"/>
      <c r="DX142" s="154" t="str">
        <f t="shared" si="203"/>
        <v>NO BID</v>
      </c>
      <c r="DY142" s="171"/>
      <c r="DZ142" s="89"/>
      <c r="EA142" s="90" t="str">
        <f t="shared" si="204"/>
        <v/>
      </c>
      <c r="EB142" s="172"/>
      <c r="EC142" s="154" t="str">
        <f t="shared" si="205"/>
        <v>NO BID</v>
      </c>
      <c r="ED142" s="171"/>
      <c r="EE142" s="89"/>
      <c r="EF142" s="90" t="str">
        <f t="shared" si="206"/>
        <v/>
      </c>
      <c r="EG142" s="172"/>
      <c r="EH142" s="154" t="str">
        <f t="shared" si="207"/>
        <v>NO BID</v>
      </c>
      <c r="EI142" s="171"/>
      <c r="EJ142" s="89"/>
      <c r="EK142" s="90" t="str">
        <f t="shared" si="208"/>
        <v/>
      </c>
      <c r="EL142" s="172"/>
      <c r="EM142" s="154" t="str">
        <f t="shared" si="209"/>
        <v>NO BID</v>
      </c>
      <c r="EN142" s="171"/>
      <c r="EO142" s="89"/>
      <c r="EP142" s="90" t="str">
        <f t="shared" si="210"/>
        <v/>
      </c>
      <c r="EQ142" s="172"/>
      <c r="ER142" s="154" t="str">
        <f t="shared" si="211"/>
        <v>NO BID</v>
      </c>
      <c r="ES142" s="171"/>
      <c r="ET142" s="89"/>
      <c r="EU142" s="90" t="str">
        <f t="shared" si="212"/>
        <v/>
      </c>
      <c r="EV142" s="172"/>
      <c r="EW142" s="154" t="str">
        <f t="shared" si="213"/>
        <v>NO BID</v>
      </c>
      <c r="EX142" s="171"/>
      <c r="EY142" s="89"/>
      <c r="EZ142" s="90" t="str">
        <f t="shared" si="214"/>
        <v/>
      </c>
      <c r="FA142" s="172"/>
      <c r="FB142" s="154" t="str">
        <f t="shared" si="215"/>
        <v>NO BID</v>
      </c>
      <c r="FC142" s="171"/>
      <c r="FD142" s="89"/>
      <c r="FE142" s="90" t="str">
        <f t="shared" si="216"/>
        <v/>
      </c>
      <c r="FF142" s="172"/>
      <c r="FG142" s="154" t="str">
        <f t="shared" si="217"/>
        <v>NO BID</v>
      </c>
      <c r="FH142" s="171"/>
      <c r="FI142" s="89"/>
      <c r="FJ142" s="90" t="str">
        <f t="shared" si="218"/>
        <v/>
      </c>
      <c r="FK142" s="172"/>
      <c r="FL142" s="154" t="str">
        <f t="shared" si="219"/>
        <v>NO BID</v>
      </c>
      <c r="FM142" s="171"/>
      <c r="FN142" s="89"/>
      <c r="FO142" s="90" t="str">
        <f t="shared" si="220"/>
        <v/>
      </c>
      <c r="FP142" s="172"/>
      <c r="FQ142" s="154" t="str">
        <f t="shared" si="221"/>
        <v>NO BID</v>
      </c>
      <c r="FR142" s="174"/>
      <c r="FS142" s="91">
        <v>21.59</v>
      </c>
      <c r="FT142" s="92">
        <f t="shared" si="222"/>
        <v>107.95</v>
      </c>
      <c r="FU142" s="175">
        <f t="shared" si="223"/>
        <v>0</v>
      </c>
      <c r="FV142" s="93" t="str">
        <f t="shared" si="224"/>
        <v/>
      </c>
      <c r="FW142" s="94">
        <f t="shared" si="225"/>
        <v>107.95</v>
      </c>
      <c r="FX142" s="95">
        <f t="shared" si="226"/>
        <v>0</v>
      </c>
      <c r="FY142" s="129" t="str">
        <f t="shared" si="227"/>
        <v>NOT AWARDED</v>
      </c>
      <c r="FZ142" s="130">
        <f t="shared" si="228"/>
        <v>0</v>
      </c>
      <c r="GA142" s="129" t="str">
        <f t="shared" si="229"/>
        <v>VENDOR 09</v>
      </c>
      <c r="GB142" s="176"/>
      <c r="GC142" s="177"/>
      <c r="GD142" s="96"/>
      <c r="GE142" s="98"/>
    </row>
    <row r="143" spans="1:187" ht="30" customHeight="1" thickTop="1" thickBot="1" x14ac:dyDescent="0.4">
      <c r="A143" s="162">
        <v>139</v>
      </c>
      <c r="B143" s="163">
        <v>5</v>
      </c>
      <c r="C143" s="164">
        <v>9780062955739</v>
      </c>
      <c r="D143" s="165" t="s">
        <v>260</v>
      </c>
      <c r="E143" s="165" t="s">
        <v>964</v>
      </c>
      <c r="F143" s="165" t="s">
        <v>1479</v>
      </c>
      <c r="G143" s="166" t="s">
        <v>1414</v>
      </c>
      <c r="H143" s="166" t="s">
        <v>1419</v>
      </c>
      <c r="I143" s="167"/>
      <c r="J143" s="234">
        <f t="shared" si="230"/>
        <v>5</v>
      </c>
      <c r="K143" s="235"/>
      <c r="L143" s="99" t="str">
        <f t="shared" si="156"/>
        <v/>
      </c>
      <c r="M143" s="241"/>
      <c r="N143" s="168"/>
      <c r="O143" s="169" t="str">
        <f t="shared" si="157"/>
        <v>VENDOR 09</v>
      </c>
      <c r="P143" s="149">
        <v>241360</v>
      </c>
      <c r="Q143" s="149">
        <f t="shared" si="158"/>
        <v>0</v>
      </c>
      <c r="R143" s="170" t="str">
        <f t="shared" si="159"/>
        <v xml:space="preserve">, </v>
      </c>
      <c r="S143" s="170" t="str">
        <f t="shared" si="160"/>
        <v>NO BID</v>
      </c>
      <c r="T143" s="87">
        <f t="shared" si="161"/>
        <v>0</v>
      </c>
      <c r="U143" s="88" t="str">
        <f t="shared" si="162"/>
        <v>NOT AWARDED</v>
      </c>
      <c r="V143" s="167"/>
      <c r="W143" s="171"/>
      <c r="X143" s="89"/>
      <c r="Y143" s="90"/>
      <c r="Z143" s="172" t="str">
        <f t="shared" si="163"/>
        <v/>
      </c>
      <c r="AA143" s="154" t="str">
        <f t="shared" si="164"/>
        <v>NO BID</v>
      </c>
      <c r="AB143" s="171"/>
      <c r="AC143" s="89"/>
      <c r="AD143" s="90"/>
      <c r="AE143" s="172" t="str">
        <f t="shared" si="165"/>
        <v/>
      </c>
      <c r="AF143" s="154" t="str">
        <f t="shared" si="166"/>
        <v>NO BID</v>
      </c>
      <c r="AG143" s="171"/>
      <c r="AH143" s="89"/>
      <c r="AI143" s="90"/>
      <c r="AJ143" s="172" t="str">
        <f t="shared" si="167"/>
        <v/>
      </c>
      <c r="AK143" s="154" t="str">
        <f t="shared" si="168"/>
        <v>NO BID</v>
      </c>
      <c r="AL143" s="171"/>
      <c r="AM143" s="89"/>
      <c r="AN143" s="90"/>
      <c r="AO143" s="172" t="str">
        <f t="shared" si="169"/>
        <v/>
      </c>
      <c r="AP143" s="154" t="str">
        <f t="shared" si="170"/>
        <v>NO BID</v>
      </c>
      <c r="AQ143" s="171"/>
      <c r="AR143" s="89"/>
      <c r="AS143" s="90"/>
      <c r="AT143" s="172" t="str">
        <f t="shared" si="171"/>
        <v/>
      </c>
      <c r="AU143" s="154" t="str">
        <f t="shared" si="172"/>
        <v>NO BID</v>
      </c>
      <c r="AV143" s="171"/>
      <c r="AW143" s="89"/>
      <c r="AX143" s="90"/>
      <c r="AY143" s="172" t="str">
        <f t="shared" si="173"/>
        <v/>
      </c>
      <c r="AZ143" s="154" t="str">
        <f t="shared" si="174"/>
        <v>NO BID</v>
      </c>
      <c r="BA143" s="171"/>
      <c r="BB143" s="89"/>
      <c r="BC143" s="90"/>
      <c r="BD143" s="172" t="str">
        <f t="shared" si="175"/>
        <v/>
      </c>
      <c r="BE143" s="154" t="str">
        <f>IF($B143=0,"",IF(ISNUMBER(BB143),"","NO BID"))</f>
        <v>NO BID</v>
      </c>
      <c r="BF143" s="171"/>
      <c r="BG143" s="89"/>
      <c r="BH143" s="90"/>
      <c r="BI143" s="172" t="str">
        <f t="shared" si="176"/>
        <v/>
      </c>
      <c r="BJ143" s="154" t="str">
        <f t="shared" si="177"/>
        <v>NO BID</v>
      </c>
      <c r="BK143" s="171"/>
      <c r="BL143" s="89"/>
      <c r="BM143" s="90"/>
      <c r="BN143" s="172" t="str">
        <f t="shared" si="178"/>
        <v/>
      </c>
      <c r="BO143" s="154" t="str">
        <f t="shared" si="179"/>
        <v>NO BID</v>
      </c>
      <c r="BP143" s="178"/>
      <c r="BQ143" s="171"/>
      <c r="BR143" s="89"/>
      <c r="BS143" s="90" t="str">
        <f t="shared" si="180"/>
        <v/>
      </c>
      <c r="BT143" s="172"/>
      <c r="BU143" s="154" t="str">
        <f t="shared" si="181"/>
        <v>NO BID</v>
      </c>
      <c r="BV143" s="171"/>
      <c r="BW143" s="89"/>
      <c r="BX143" s="90" t="str">
        <f t="shared" si="182"/>
        <v/>
      </c>
      <c r="BY143" s="172"/>
      <c r="BZ143" s="154" t="str">
        <f t="shared" si="183"/>
        <v>NO BID</v>
      </c>
      <c r="CA143" s="171"/>
      <c r="CB143" s="89"/>
      <c r="CC143" s="90" t="str">
        <f t="shared" si="184"/>
        <v/>
      </c>
      <c r="CD143" s="172"/>
      <c r="CE143" s="154" t="str">
        <f t="shared" si="185"/>
        <v>NO BID</v>
      </c>
      <c r="CF143" s="171"/>
      <c r="CG143" s="89"/>
      <c r="CH143" s="90" t="str">
        <f t="shared" si="186"/>
        <v/>
      </c>
      <c r="CI143" s="172"/>
      <c r="CJ143" s="154" t="str">
        <f t="shared" si="187"/>
        <v>NO BID</v>
      </c>
      <c r="CK143" s="171"/>
      <c r="CL143" s="89"/>
      <c r="CM143" s="90" t="str">
        <f t="shared" si="188"/>
        <v/>
      </c>
      <c r="CN143" s="172"/>
      <c r="CO143" s="154" t="str">
        <f t="shared" si="189"/>
        <v>NO BID</v>
      </c>
      <c r="CP143" s="171"/>
      <c r="CQ143" s="89"/>
      <c r="CR143" s="90" t="str">
        <f t="shared" si="190"/>
        <v/>
      </c>
      <c r="CS143" s="172"/>
      <c r="CT143" s="154" t="str">
        <f t="shared" si="191"/>
        <v>NO BID</v>
      </c>
      <c r="CU143" s="171"/>
      <c r="CV143" s="89"/>
      <c r="CW143" s="90" t="str">
        <f t="shared" si="192"/>
        <v/>
      </c>
      <c r="CX143" s="172"/>
      <c r="CY143" s="154" t="str">
        <f t="shared" si="193"/>
        <v>NO BID</v>
      </c>
      <c r="CZ143" s="171"/>
      <c r="DA143" s="89"/>
      <c r="DB143" s="90" t="str">
        <f t="shared" si="194"/>
        <v/>
      </c>
      <c r="DC143" s="172"/>
      <c r="DD143" s="154" t="str">
        <f t="shared" si="195"/>
        <v>NO BID</v>
      </c>
      <c r="DE143" s="171"/>
      <c r="DF143" s="89"/>
      <c r="DG143" s="90" t="str">
        <f t="shared" si="196"/>
        <v/>
      </c>
      <c r="DH143" s="172"/>
      <c r="DI143" s="154" t="str">
        <f t="shared" si="197"/>
        <v>NO BID</v>
      </c>
      <c r="DJ143" s="171"/>
      <c r="DK143" s="89"/>
      <c r="DL143" s="90" t="str">
        <f t="shared" si="198"/>
        <v/>
      </c>
      <c r="DM143" s="172"/>
      <c r="DN143" s="154" t="str">
        <f t="shared" si="199"/>
        <v>NO BID</v>
      </c>
      <c r="DO143" s="171"/>
      <c r="DP143" s="89"/>
      <c r="DQ143" s="90" t="str">
        <f t="shared" si="200"/>
        <v/>
      </c>
      <c r="DR143" s="172"/>
      <c r="DS143" s="154" t="str">
        <f t="shared" si="201"/>
        <v>NO BID</v>
      </c>
      <c r="DT143" s="171"/>
      <c r="DU143" s="89"/>
      <c r="DV143" s="90" t="str">
        <f t="shared" si="202"/>
        <v/>
      </c>
      <c r="DW143" s="172"/>
      <c r="DX143" s="154" t="str">
        <f t="shared" si="203"/>
        <v>NO BID</v>
      </c>
      <c r="DY143" s="171"/>
      <c r="DZ143" s="89"/>
      <c r="EA143" s="90" t="str">
        <f t="shared" si="204"/>
        <v/>
      </c>
      <c r="EB143" s="172"/>
      <c r="EC143" s="154" t="str">
        <f t="shared" si="205"/>
        <v>NO BID</v>
      </c>
      <c r="ED143" s="171"/>
      <c r="EE143" s="89"/>
      <c r="EF143" s="90" t="str">
        <f t="shared" si="206"/>
        <v/>
      </c>
      <c r="EG143" s="172"/>
      <c r="EH143" s="154" t="str">
        <f t="shared" si="207"/>
        <v>NO BID</v>
      </c>
      <c r="EI143" s="171"/>
      <c r="EJ143" s="89"/>
      <c r="EK143" s="90" t="str">
        <f t="shared" si="208"/>
        <v/>
      </c>
      <c r="EL143" s="172"/>
      <c r="EM143" s="154" t="str">
        <f t="shared" si="209"/>
        <v>NO BID</v>
      </c>
      <c r="EN143" s="171"/>
      <c r="EO143" s="89"/>
      <c r="EP143" s="90" t="str">
        <f t="shared" si="210"/>
        <v/>
      </c>
      <c r="EQ143" s="172"/>
      <c r="ER143" s="154" t="str">
        <f t="shared" si="211"/>
        <v>NO BID</v>
      </c>
      <c r="ES143" s="171"/>
      <c r="ET143" s="89"/>
      <c r="EU143" s="90" t="str">
        <f t="shared" si="212"/>
        <v/>
      </c>
      <c r="EV143" s="172"/>
      <c r="EW143" s="154" t="str">
        <f t="shared" si="213"/>
        <v>NO BID</v>
      </c>
      <c r="EX143" s="171"/>
      <c r="EY143" s="89"/>
      <c r="EZ143" s="90" t="str">
        <f t="shared" si="214"/>
        <v/>
      </c>
      <c r="FA143" s="172"/>
      <c r="FB143" s="154" t="str">
        <f t="shared" si="215"/>
        <v>NO BID</v>
      </c>
      <c r="FC143" s="171"/>
      <c r="FD143" s="89"/>
      <c r="FE143" s="90" t="str">
        <f t="shared" si="216"/>
        <v/>
      </c>
      <c r="FF143" s="172"/>
      <c r="FG143" s="154" t="str">
        <f t="shared" si="217"/>
        <v>NO BID</v>
      </c>
      <c r="FH143" s="171"/>
      <c r="FI143" s="89"/>
      <c r="FJ143" s="90" t="str">
        <f t="shared" si="218"/>
        <v/>
      </c>
      <c r="FK143" s="172"/>
      <c r="FL143" s="154" t="str">
        <f t="shared" si="219"/>
        <v>NO BID</v>
      </c>
      <c r="FM143" s="171"/>
      <c r="FN143" s="89"/>
      <c r="FO143" s="90" t="str">
        <f t="shared" si="220"/>
        <v/>
      </c>
      <c r="FP143" s="172"/>
      <c r="FQ143" s="154" t="str">
        <f t="shared" si="221"/>
        <v>NO BID</v>
      </c>
      <c r="FR143" s="174"/>
      <c r="FS143" s="91">
        <v>12.99</v>
      </c>
      <c r="FT143" s="92">
        <f t="shared" si="222"/>
        <v>64.95</v>
      </c>
      <c r="FU143" s="175">
        <f t="shared" si="223"/>
        <v>0</v>
      </c>
      <c r="FV143" s="93" t="str">
        <f t="shared" si="224"/>
        <v/>
      </c>
      <c r="FW143" s="94">
        <f t="shared" si="225"/>
        <v>64.95</v>
      </c>
      <c r="FX143" s="95">
        <f t="shared" si="226"/>
        <v>0</v>
      </c>
      <c r="FY143" s="129" t="str">
        <f t="shared" si="227"/>
        <v>NOT AWARDED</v>
      </c>
      <c r="FZ143" s="130">
        <f t="shared" si="228"/>
        <v>0</v>
      </c>
      <c r="GA143" s="129" t="str">
        <f t="shared" si="229"/>
        <v>VENDOR 09</v>
      </c>
      <c r="GB143" s="176"/>
      <c r="GC143" s="198"/>
      <c r="GD143" s="96"/>
      <c r="GE143" s="98"/>
    </row>
    <row r="144" spans="1:187" ht="30" customHeight="1" thickTop="1" thickBot="1" x14ac:dyDescent="0.4">
      <c r="A144" s="162">
        <v>140</v>
      </c>
      <c r="B144" s="163">
        <v>3</v>
      </c>
      <c r="C144" s="164">
        <v>9780063029569</v>
      </c>
      <c r="D144" s="165" t="s">
        <v>261</v>
      </c>
      <c r="E144" s="165" t="s">
        <v>965</v>
      </c>
      <c r="F144" s="165" t="s">
        <v>1479</v>
      </c>
      <c r="G144" s="166" t="s">
        <v>1414</v>
      </c>
      <c r="H144" s="166" t="s">
        <v>1416</v>
      </c>
      <c r="I144" s="167"/>
      <c r="J144" s="229">
        <f t="shared" si="230"/>
        <v>3</v>
      </c>
      <c r="K144" s="228"/>
      <c r="L144" s="99" t="str">
        <f t="shared" si="156"/>
        <v/>
      </c>
      <c r="M144" s="241"/>
      <c r="N144" s="179"/>
      <c r="O144" s="169" t="str">
        <f t="shared" si="157"/>
        <v>VENDOR 09</v>
      </c>
      <c r="P144" s="149">
        <v>241360</v>
      </c>
      <c r="Q144" s="149">
        <f t="shared" si="158"/>
        <v>0</v>
      </c>
      <c r="R144" s="170" t="str">
        <f t="shared" si="159"/>
        <v xml:space="preserve">, </v>
      </c>
      <c r="S144" s="170" t="str">
        <f t="shared" si="160"/>
        <v>NO BID</v>
      </c>
      <c r="T144" s="87">
        <f t="shared" si="161"/>
        <v>0</v>
      </c>
      <c r="U144" s="88" t="str">
        <f t="shared" si="162"/>
        <v>NOT AWARDED</v>
      </c>
      <c r="V144" s="167"/>
      <c r="W144" s="171"/>
      <c r="X144" s="89"/>
      <c r="Y144" s="90"/>
      <c r="Z144" s="172" t="str">
        <f t="shared" si="163"/>
        <v/>
      </c>
      <c r="AA144" s="154" t="str">
        <f t="shared" si="164"/>
        <v>NO BID</v>
      </c>
      <c r="AB144" s="171"/>
      <c r="AC144" s="89"/>
      <c r="AD144" s="90"/>
      <c r="AE144" s="172" t="str">
        <f t="shared" si="165"/>
        <v/>
      </c>
      <c r="AF144" s="154" t="str">
        <f t="shared" si="166"/>
        <v>NO BID</v>
      </c>
      <c r="AG144" s="171"/>
      <c r="AH144" s="89"/>
      <c r="AI144" s="90"/>
      <c r="AJ144" s="172" t="str">
        <f t="shared" si="167"/>
        <v/>
      </c>
      <c r="AK144" s="154" t="str">
        <f t="shared" si="168"/>
        <v>NO BID</v>
      </c>
      <c r="AL144" s="171"/>
      <c r="AM144" s="89"/>
      <c r="AN144" s="90"/>
      <c r="AO144" s="172" t="str">
        <f t="shared" si="169"/>
        <v/>
      </c>
      <c r="AP144" s="154" t="str">
        <f t="shared" si="170"/>
        <v>NO BID</v>
      </c>
      <c r="AQ144" s="171"/>
      <c r="AR144" s="89"/>
      <c r="AS144" s="90"/>
      <c r="AT144" s="172" t="str">
        <f t="shared" si="171"/>
        <v/>
      </c>
      <c r="AU144" s="154" t="str">
        <f t="shared" si="172"/>
        <v>NO BID</v>
      </c>
      <c r="AV144" s="171"/>
      <c r="AW144" s="89"/>
      <c r="AX144" s="90"/>
      <c r="AY144" s="172" t="str">
        <f t="shared" si="173"/>
        <v/>
      </c>
      <c r="AZ144" s="154" t="str">
        <f t="shared" si="174"/>
        <v>NO BID</v>
      </c>
      <c r="BA144" s="171"/>
      <c r="BB144" s="89"/>
      <c r="BC144" s="90"/>
      <c r="BD144" s="172" t="str">
        <f t="shared" si="175"/>
        <v/>
      </c>
      <c r="BE144" s="154" t="str">
        <f>IF($B144=0,"",IF(ISNUMBER(BB144),"","NO BID"))</f>
        <v>NO BID</v>
      </c>
      <c r="BF144" s="171"/>
      <c r="BG144" s="89"/>
      <c r="BH144" s="90"/>
      <c r="BI144" s="172" t="str">
        <f t="shared" si="176"/>
        <v/>
      </c>
      <c r="BJ144" s="154" t="str">
        <f t="shared" si="177"/>
        <v>NO BID</v>
      </c>
      <c r="BK144" s="171"/>
      <c r="BL144" s="89"/>
      <c r="BM144" s="90"/>
      <c r="BN144" s="172" t="str">
        <f t="shared" si="178"/>
        <v/>
      </c>
      <c r="BO144" s="154" t="str">
        <f t="shared" si="179"/>
        <v>NO BID</v>
      </c>
      <c r="BP144" s="178"/>
      <c r="BQ144" s="171"/>
      <c r="BR144" s="89"/>
      <c r="BS144" s="90" t="str">
        <f t="shared" si="180"/>
        <v/>
      </c>
      <c r="BT144" s="172"/>
      <c r="BU144" s="154" t="str">
        <f t="shared" si="181"/>
        <v>NO BID</v>
      </c>
      <c r="BV144" s="171"/>
      <c r="BW144" s="89"/>
      <c r="BX144" s="90" t="str">
        <f t="shared" si="182"/>
        <v/>
      </c>
      <c r="BY144" s="172"/>
      <c r="BZ144" s="154" t="str">
        <f t="shared" si="183"/>
        <v>NO BID</v>
      </c>
      <c r="CA144" s="171"/>
      <c r="CB144" s="89"/>
      <c r="CC144" s="90" t="str">
        <f t="shared" si="184"/>
        <v/>
      </c>
      <c r="CD144" s="172"/>
      <c r="CE144" s="154" t="str">
        <f t="shared" si="185"/>
        <v>NO BID</v>
      </c>
      <c r="CF144" s="171"/>
      <c r="CG144" s="89"/>
      <c r="CH144" s="90" t="str">
        <f t="shared" si="186"/>
        <v/>
      </c>
      <c r="CI144" s="172"/>
      <c r="CJ144" s="154" t="str">
        <f t="shared" si="187"/>
        <v>NO BID</v>
      </c>
      <c r="CK144" s="171"/>
      <c r="CL144" s="89"/>
      <c r="CM144" s="90" t="str">
        <f t="shared" si="188"/>
        <v/>
      </c>
      <c r="CN144" s="172"/>
      <c r="CO144" s="154" t="str">
        <f t="shared" si="189"/>
        <v>NO BID</v>
      </c>
      <c r="CP144" s="171"/>
      <c r="CQ144" s="89"/>
      <c r="CR144" s="90" t="str">
        <f t="shared" si="190"/>
        <v/>
      </c>
      <c r="CS144" s="172"/>
      <c r="CT144" s="154" t="str">
        <f t="shared" si="191"/>
        <v>NO BID</v>
      </c>
      <c r="CU144" s="171"/>
      <c r="CV144" s="89"/>
      <c r="CW144" s="90" t="str">
        <f t="shared" si="192"/>
        <v/>
      </c>
      <c r="CX144" s="172"/>
      <c r="CY144" s="154" t="str">
        <f t="shared" si="193"/>
        <v>NO BID</v>
      </c>
      <c r="CZ144" s="171"/>
      <c r="DA144" s="89"/>
      <c r="DB144" s="90" t="str">
        <f t="shared" si="194"/>
        <v/>
      </c>
      <c r="DC144" s="172"/>
      <c r="DD144" s="154" t="str">
        <f t="shared" si="195"/>
        <v>NO BID</v>
      </c>
      <c r="DE144" s="171"/>
      <c r="DF144" s="89"/>
      <c r="DG144" s="90" t="str">
        <f t="shared" si="196"/>
        <v/>
      </c>
      <c r="DH144" s="172"/>
      <c r="DI144" s="154" t="str">
        <f t="shared" si="197"/>
        <v>NO BID</v>
      </c>
      <c r="DJ144" s="171"/>
      <c r="DK144" s="89"/>
      <c r="DL144" s="90" t="str">
        <f t="shared" si="198"/>
        <v/>
      </c>
      <c r="DM144" s="172"/>
      <c r="DN144" s="154" t="str">
        <f t="shared" si="199"/>
        <v>NO BID</v>
      </c>
      <c r="DO144" s="171"/>
      <c r="DP144" s="89"/>
      <c r="DQ144" s="90" t="str">
        <f t="shared" si="200"/>
        <v/>
      </c>
      <c r="DR144" s="172"/>
      <c r="DS144" s="154" t="str">
        <f t="shared" si="201"/>
        <v>NO BID</v>
      </c>
      <c r="DT144" s="171"/>
      <c r="DU144" s="89"/>
      <c r="DV144" s="90" t="str">
        <f t="shared" si="202"/>
        <v/>
      </c>
      <c r="DW144" s="172"/>
      <c r="DX144" s="154" t="str">
        <f t="shared" si="203"/>
        <v>NO BID</v>
      </c>
      <c r="DY144" s="171"/>
      <c r="DZ144" s="89"/>
      <c r="EA144" s="90" t="str">
        <f t="shared" si="204"/>
        <v/>
      </c>
      <c r="EB144" s="172"/>
      <c r="EC144" s="154" t="str">
        <f t="shared" si="205"/>
        <v>NO BID</v>
      </c>
      <c r="ED144" s="171"/>
      <c r="EE144" s="89"/>
      <c r="EF144" s="90" t="str">
        <f t="shared" si="206"/>
        <v/>
      </c>
      <c r="EG144" s="172"/>
      <c r="EH144" s="154" t="str">
        <f t="shared" si="207"/>
        <v>NO BID</v>
      </c>
      <c r="EI144" s="171"/>
      <c r="EJ144" s="89"/>
      <c r="EK144" s="90" t="str">
        <f t="shared" si="208"/>
        <v/>
      </c>
      <c r="EL144" s="172"/>
      <c r="EM144" s="154" t="str">
        <f t="shared" si="209"/>
        <v>NO BID</v>
      </c>
      <c r="EN144" s="171"/>
      <c r="EO144" s="89"/>
      <c r="EP144" s="90" t="str">
        <f t="shared" si="210"/>
        <v/>
      </c>
      <c r="EQ144" s="172"/>
      <c r="ER144" s="154" t="str">
        <f t="shared" si="211"/>
        <v>NO BID</v>
      </c>
      <c r="ES144" s="171"/>
      <c r="ET144" s="89"/>
      <c r="EU144" s="90" t="str">
        <f t="shared" si="212"/>
        <v/>
      </c>
      <c r="EV144" s="172"/>
      <c r="EW144" s="154" t="str">
        <f t="shared" si="213"/>
        <v>NO BID</v>
      </c>
      <c r="EX144" s="171"/>
      <c r="EY144" s="89"/>
      <c r="EZ144" s="90" t="str">
        <f t="shared" si="214"/>
        <v/>
      </c>
      <c r="FA144" s="172"/>
      <c r="FB144" s="154" t="str">
        <f t="shared" si="215"/>
        <v>NO BID</v>
      </c>
      <c r="FC144" s="171"/>
      <c r="FD144" s="89"/>
      <c r="FE144" s="90" t="str">
        <f t="shared" si="216"/>
        <v/>
      </c>
      <c r="FF144" s="172"/>
      <c r="FG144" s="154" t="str">
        <f t="shared" si="217"/>
        <v>NO BID</v>
      </c>
      <c r="FH144" s="171"/>
      <c r="FI144" s="89"/>
      <c r="FJ144" s="90" t="str">
        <f t="shared" si="218"/>
        <v/>
      </c>
      <c r="FK144" s="172"/>
      <c r="FL144" s="154" t="str">
        <f t="shared" si="219"/>
        <v>NO BID</v>
      </c>
      <c r="FM144" s="171"/>
      <c r="FN144" s="89"/>
      <c r="FO144" s="90" t="str">
        <f t="shared" si="220"/>
        <v/>
      </c>
      <c r="FP144" s="172"/>
      <c r="FQ144" s="154" t="str">
        <f t="shared" si="221"/>
        <v>NO BID</v>
      </c>
      <c r="FR144" s="167"/>
      <c r="FS144" s="91">
        <v>14.99</v>
      </c>
      <c r="FT144" s="92">
        <f t="shared" si="222"/>
        <v>44.97</v>
      </c>
      <c r="FU144" s="175">
        <f t="shared" si="223"/>
        <v>0</v>
      </c>
      <c r="FV144" s="93" t="str">
        <f t="shared" si="224"/>
        <v/>
      </c>
      <c r="FW144" s="94">
        <f t="shared" si="225"/>
        <v>44.97</v>
      </c>
      <c r="FX144" s="95">
        <f t="shared" si="226"/>
        <v>0</v>
      </c>
      <c r="FY144" s="129" t="str">
        <f t="shared" si="227"/>
        <v>NOT AWARDED</v>
      </c>
      <c r="FZ144" s="130">
        <f t="shared" si="228"/>
        <v>0</v>
      </c>
      <c r="GA144" s="129" t="str">
        <f t="shared" si="229"/>
        <v>VENDOR 09</v>
      </c>
      <c r="GB144" s="176"/>
      <c r="GC144" s="177"/>
      <c r="GD144" s="96"/>
      <c r="GE144" s="98"/>
    </row>
    <row r="145" spans="1:187" ht="30" customHeight="1" thickTop="1" thickBot="1" x14ac:dyDescent="0.4">
      <c r="A145" s="141">
        <v>141</v>
      </c>
      <c r="B145" s="200">
        <v>5</v>
      </c>
      <c r="C145" s="201">
        <v>9781250817631</v>
      </c>
      <c r="D145" s="202" t="s">
        <v>262</v>
      </c>
      <c r="E145" s="202" t="s">
        <v>966</v>
      </c>
      <c r="F145" s="202" t="s">
        <v>1479</v>
      </c>
      <c r="G145" s="203" t="s">
        <v>1414</v>
      </c>
      <c r="H145" s="203" t="s">
        <v>1421</v>
      </c>
      <c r="I145" s="146"/>
      <c r="J145" s="230">
        <f t="shared" si="230"/>
        <v>5</v>
      </c>
      <c r="K145" s="231"/>
      <c r="L145" s="99" t="str">
        <f t="shared" si="156"/>
        <v/>
      </c>
      <c r="M145" s="242"/>
      <c r="N145" s="204"/>
      <c r="O145" s="205" t="str">
        <f t="shared" si="157"/>
        <v>VENDOR 09</v>
      </c>
      <c r="P145" s="149">
        <v>241363</v>
      </c>
      <c r="Q145" s="149">
        <f t="shared" si="158"/>
        <v>0</v>
      </c>
      <c r="R145" s="206" t="str">
        <f t="shared" si="159"/>
        <v xml:space="preserve">, </v>
      </c>
      <c r="S145" s="206" t="str">
        <f t="shared" si="160"/>
        <v>NO BID</v>
      </c>
      <c r="T145" s="122">
        <f t="shared" si="161"/>
        <v>0</v>
      </c>
      <c r="U145" s="124" t="str">
        <f t="shared" si="162"/>
        <v>NOT AWARDED</v>
      </c>
      <c r="V145" s="207"/>
      <c r="W145" s="208"/>
      <c r="X145" s="126"/>
      <c r="Y145" s="127"/>
      <c r="Z145" s="209" t="str">
        <f t="shared" si="163"/>
        <v/>
      </c>
      <c r="AA145" s="153" t="str">
        <f t="shared" si="164"/>
        <v>NO BID</v>
      </c>
      <c r="AB145" s="208"/>
      <c r="AC145" s="126"/>
      <c r="AD145" s="127"/>
      <c r="AE145" s="209" t="str">
        <f t="shared" si="165"/>
        <v/>
      </c>
      <c r="AF145" s="154" t="str">
        <f t="shared" si="166"/>
        <v>NO BID</v>
      </c>
      <c r="AG145" s="208"/>
      <c r="AH145" s="126"/>
      <c r="AI145" s="127"/>
      <c r="AJ145" s="209" t="str">
        <f t="shared" si="167"/>
        <v/>
      </c>
      <c r="AK145" s="154" t="str">
        <f t="shared" si="168"/>
        <v>NO BID</v>
      </c>
      <c r="AL145" s="208"/>
      <c r="AM145" s="126"/>
      <c r="AN145" s="127"/>
      <c r="AO145" s="209" t="str">
        <f t="shared" si="169"/>
        <v/>
      </c>
      <c r="AP145" s="154" t="str">
        <f t="shared" si="170"/>
        <v>NO BID</v>
      </c>
      <c r="AQ145" s="208"/>
      <c r="AR145" s="126"/>
      <c r="AS145" s="127"/>
      <c r="AT145" s="209" t="str">
        <f t="shared" si="171"/>
        <v/>
      </c>
      <c r="AU145" s="154" t="str">
        <f t="shared" si="172"/>
        <v>NO BID</v>
      </c>
      <c r="AV145" s="208"/>
      <c r="AW145" s="126"/>
      <c r="AX145" s="127"/>
      <c r="AY145" s="209" t="str">
        <f t="shared" si="173"/>
        <v/>
      </c>
      <c r="AZ145" s="154" t="str">
        <f t="shared" si="174"/>
        <v>NO BID</v>
      </c>
      <c r="BA145" s="208"/>
      <c r="BB145" s="126"/>
      <c r="BC145" s="127"/>
      <c r="BD145" s="209" t="str">
        <f t="shared" si="175"/>
        <v/>
      </c>
      <c r="BE145" s="210" t="str">
        <f>IF($B145=0,"",IF(ISNUMBER(BB145),"","NO BID"))</f>
        <v>NO BID</v>
      </c>
      <c r="BF145" s="208"/>
      <c r="BG145" s="126"/>
      <c r="BH145" s="127"/>
      <c r="BI145" s="209" t="str">
        <f t="shared" si="176"/>
        <v/>
      </c>
      <c r="BJ145" s="210" t="str">
        <f t="shared" si="177"/>
        <v>NO BID</v>
      </c>
      <c r="BK145" s="208"/>
      <c r="BL145" s="126"/>
      <c r="BM145" s="127"/>
      <c r="BN145" s="209" t="str">
        <f t="shared" si="178"/>
        <v/>
      </c>
      <c r="BO145" s="154" t="str">
        <f t="shared" si="179"/>
        <v>NO BID</v>
      </c>
      <c r="BP145" s="211"/>
      <c r="BQ145" s="208"/>
      <c r="BR145" s="126"/>
      <c r="BS145" s="127" t="str">
        <f t="shared" si="180"/>
        <v/>
      </c>
      <c r="BT145" s="209"/>
      <c r="BU145" s="210" t="str">
        <f t="shared" si="181"/>
        <v>NO BID</v>
      </c>
      <c r="BV145" s="208"/>
      <c r="BW145" s="126"/>
      <c r="BX145" s="127" t="str">
        <f t="shared" si="182"/>
        <v/>
      </c>
      <c r="BY145" s="209"/>
      <c r="BZ145" s="210" t="str">
        <f t="shared" si="183"/>
        <v>NO BID</v>
      </c>
      <c r="CA145" s="208"/>
      <c r="CB145" s="126"/>
      <c r="CC145" s="127" t="str">
        <f t="shared" si="184"/>
        <v/>
      </c>
      <c r="CD145" s="209"/>
      <c r="CE145" s="210" t="str">
        <f t="shared" si="185"/>
        <v>NO BID</v>
      </c>
      <c r="CF145" s="208"/>
      <c r="CG145" s="126"/>
      <c r="CH145" s="127" t="str">
        <f t="shared" si="186"/>
        <v/>
      </c>
      <c r="CI145" s="209"/>
      <c r="CJ145" s="210" t="str">
        <f t="shared" si="187"/>
        <v>NO BID</v>
      </c>
      <c r="CK145" s="208"/>
      <c r="CL145" s="126"/>
      <c r="CM145" s="127" t="str">
        <f t="shared" si="188"/>
        <v/>
      </c>
      <c r="CN145" s="209"/>
      <c r="CO145" s="210" t="str">
        <f t="shared" si="189"/>
        <v>NO BID</v>
      </c>
      <c r="CP145" s="208"/>
      <c r="CQ145" s="126"/>
      <c r="CR145" s="127" t="str">
        <f t="shared" si="190"/>
        <v/>
      </c>
      <c r="CS145" s="209"/>
      <c r="CT145" s="210" t="str">
        <f t="shared" si="191"/>
        <v>NO BID</v>
      </c>
      <c r="CU145" s="208"/>
      <c r="CV145" s="126"/>
      <c r="CW145" s="127" t="str">
        <f t="shared" si="192"/>
        <v/>
      </c>
      <c r="CX145" s="209"/>
      <c r="CY145" s="210" t="str">
        <f t="shared" si="193"/>
        <v>NO BID</v>
      </c>
      <c r="CZ145" s="208"/>
      <c r="DA145" s="126"/>
      <c r="DB145" s="127" t="str">
        <f t="shared" si="194"/>
        <v/>
      </c>
      <c r="DC145" s="209"/>
      <c r="DD145" s="210" t="str">
        <f t="shared" si="195"/>
        <v>NO BID</v>
      </c>
      <c r="DE145" s="208"/>
      <c r="DF145" s="126"/>
      <c r="DG145" s="127" t="str">
        <f t="shared" si="196"/>
        <v/>
      </c>
      <c r="DH145" s="209"/>
      <c r="DI145" s="210" t="str">
        <f t="shared" si="197"/>
        <v>NO BID</v>
      </c>
      <c r="DJ145" s="208"/>
      <c r="DK145" s="126"/>
      <c r="DL145" s="127" t="str">
        <f t="shared" si="198"/>
        <v/>
      </c>
      <c r="DM145" s="209"/>
      <c r="DN145" s="210" t="str">
        <f t="shared" si="199"/>
        <v>NO BID</v>
      </c>
      <c r="DO145" s="208"/>
      <c r="DP145" s="126"/>
      <c r="DQ145" s="127" t="str">
        <f t="shared" si="200"/>
        <v/>
      </c>
      <c r="DR145" s="209"/>
      <c r="DS145" s="210" t="str">
        <f t="shared" si="201"/>
        <v>NO BID</v>
      </c>
      <c r="DT145" s="208"/>
      <c r="DU145" s="126"/>
      <c r="DV145" s="127" t="str">
        <f t="shared" si="202"/>
        <v/>
      </c>
      <c r="DW145" s="209"/>
      <c r="DX145" s="210" t="str">
        <f t="shared" si="203"/>
        <v>NO BID</v>
      </c>
      <c r="DY145" s="208"/>
      <c r="DZ145" s="126"/>
      <c r="EA145" s="127" t="str">
        <f t="shared" si="204"/>
        <v/>
      </c>
      <c r="EB145" s="209"/>
      <c r="EC145" s="210" t="str">
        <f t="shared" si="205"/>
        <v>NO BID</v>
      </c>
      <c r="ED145" s="208"/>
      <c r="EE145" s="126"/>
      <c r="EF145" s="127" t="str">
        <f t="shared" si="206"/>
        <v/>
      </c>
      <c r="EG145" s="209"/>
      <c r="EH145" s="210" t="str">
        <f t="shared" si="207"/>
        <v>NO BID</v>
      </c>
      <c r="EI145" s="208"/>
      <c r="EJ145" s="126"/>
      <c r="EK145" s="127" t="str">
        <f t="shared" si="208"/>
        <v/>
      </c>
      <c r="EL145" s="209"/>
      <c r="EM145" s="210" t="str">
        <f t="shared" si="209"/>
        <v>NO BID</v>
      </c>
      <c r="EN145" s="208"/>
      <c r="EO145" s="126"/>
      <c r="EP145" s="127" t="str">
        <f t="shared" si="210"/>
        <v/>
      </c>
      <c r="EQ145" s="209"/>
      <c r="ER145" s="210" t="str">
        <f t="shared" si="211"/>
        <v>NO BID</v>
      </c>
      <c r="ES145" s="208"/>
      <c r="ET145" s="126"/>
      <c r="EU145" s="127" t="str">
        <f t="shared" si="212"/>
        <v/>
      </c>
      <c r="EV145" s="209"/>
      <c r="EW145" s="210" t="str">
        <f t="shared" si="213"/>
        <v>NO BID</v>
      </c>
      <c r="EX145" s="208"/>
      <c r="EY145" s="126"/>
      <c r="EZ145" s="127" t="str">
        <f t="shared" si="214"/>
        <v/>
      </c>
      <c r="FA145" s="209"/>
      <c r="FB145" s="210" t="str">
        <f t="shared" si="215"/>
        <v>NO BID</v>
      </c>
      <c r="FC145" s="208"/>
      <c r="FD145" s="126"/>
      <c r="FE145" s="127" t="str">
        <f t="shared" si="216"/>
        <v/>
      </c>
      <c r="FF145" s="209"/>
      <c r="FG145" s="210" t="str">
        <f t="shared" si="217"/>
        <v>NO BID</v>
      </c>
      <c r="FH145" s="208"/>
      <c r="FI145" s="126"/>
      <c r="FJ145" s="127" t="str">
        <f t="shared" si="218"/>
        <v/>
      </c>
      <c r="FK145" s="209"/>
      <c r="FL145" s="210" t="str">
        <f t="shared" si="219"/>
        <v>NO BID</v>
      </c>
      <c r="FM145" s="208"/>
      <c r="FN145" s="126"/>
      <c r="FO145" s="127" t="str">
        <f t="shared" si="220"/>
        <v/>
      </c>
      <c r="FP145" s="209"/>
      <c r="FQ145" s="210" t="str">
        <f t="shared" si="221"/>
        <v>NO BID</v>
      </c>
      <c r="FR145" s="212"/>
      <c r="FS145" s="104">
        <v>10</v>
      </c>
      <c r="FT145" s="105">
        <f t="shared" si="222"/>
        <v>50</v>
      </c>
      <c r="FU145" s="157">
        <f t="shared" si="223"/>
        <v>0</v>
      </c>
      <c r="FV145" s="106" t="str">
        <f t="shared" si="224"/>
        <v/>
      </c>
      <c r="FW145" s="107">
        <f t="shared" si="225"/>
        <v>50</v>
      </c>
      <c r="FX145" s="108">
        <f t="shared" si="226"/>
        <v>0</v>
      </c>
      <c r="FY145" s="158" t="str">
        <f t="shared" si="227"/>
        <v>NOT AWARDED</v>
      </c>
      <c r="FZ145" s="159">
        <f t="shared" si="228"/>
        <v>0</v>
      </c>
      <c r="GA145" s="158" t="str">
        <f t="shared" si="229"/>
        <v>VENDOR 09</v>
      </c>
      <c r="GB145" s="160"/>
      <c r="GC145" s="161"/>
      <c r="GD145" s="109"/>
      <c r="GE145" s="110"/>
    </row>
    <row r="146" spans="1:187" ht="30" customHeight="1" thickTop="1" thickBot="1" x14ac:dyDescent="0.4">
      <c r="A146" s="162">
        <v>142</v>
      </c>
      <c r="B146" s="214">
        <v>3</v>
      </c>
      <c r="C146" s="181">
        <v>9780593533796</v>
      </c>
      <c r="D146" s="182" t="s">
        <v>263</v>
      </c>
      <c r="E146" s="182" t="s">
        <v>967</v>
      </c>
      <c r="F146" s="182" t="s">
        <v>1479</v>
      </c>
      <c r="G146" s="183" t="s">
        <v>1414</v>
      </c>
      <c r="H146" s="183" t="s">
        <v>1422</v>
      </c>
      <c r="I146" s="167"/>
      <c r="J146" s="230">
        <f t="shared" si="230"/>
        <v>3</v>
      </c>
      <c r="K146" s="231"/>
      <c r="L146" s="99" t="str">
        <f t="shared" si="156"/>
        <v/>
      </c>
      <c r="M146" s="242"/>
      <c r="N146" s="168"/>
      <c r="O146" s="184" t="str">
        <f t="shared" si="157"/>
        <v>VENDOR 09</v>
      </c>
      <c r="P146" s="149">
        <v>241365</v>
      </c>
      <c r="Q146" s="149">
        <f t="shared" si="158"/>
        <v>0</v>
      </c>
      <c r="R146" s="185" t="str">
        <f t="shared" si="159"/>
        <v xml:space="preserve">, </v>
      </c>
      <c r="S146" s="185" t="str">
        <f t="shared" si="160"/>
        <v>NO BID</v>
      </c>
      <c r="T146" s="111">
        <f t="shared" si="161"/>
        <v>0</v>
      </c>
      <c r="U146" s="112" t="str">
        <f t="shared" si="162"/>
        <v>NOT AWARDED</v>
      </c>
      <c r="V146" s="167"/>
      <c r="W146" s="187"/>
      <c r="X146" s="113"/>
      <c r="Y146" s="114"/>
      <c r="Z146" s="188" t="str">
        <f t="shared" si="163"/>
        <v/>
      </c>
      <c r="AA146" s="154" t="str">
        <f t="shared" si="164"/>
        <v>NO BID</v>
      </c>
      <c r="AB146" s="187"/>
      <c r="AC146" s="113"/>
      <c r="AD146" s="114"/>
      <c r="AE146" s="188" t="str">
        <f t="shared" si="165"/>
        <v/>
      </c>
      <c r="AF146" s="154" t="str">
        <f t="shared" si="166"/>
        <v>NO BID</v>
      </c>
      <c r="AG146" s="187"/>
      <c r="AH146" s="113"/>
      <c r="AI146" s="114"/>
      <c r="AJ146" s="188" t="str">
        <f t="shared" si="167"/>
        <v/>
      </c>
      <c r="AK146" s="154" t="str">
        <f t="shared" si="168"/>
        <v>NO BID</v>
      </c>
      <c r="AL146" s="187"/>
      <c r="AM146" s="113"/>
      <c r="AN146" s="114"/>
      <c r="AO146" s="188" t="str">
        <f t="shared" si="169"/>
        <v/>
      </c>
      <c r="AP146" s="154" t="str">
        <f t="shared" si="170"/>
        <v>NO BID</v>
      </c>
      <c r="AQ146" s="187"/>
      <c r="AR146" s="113"/>
      <c r="AS146" s="114"/>
      <c r="AT146" s="188" t="str">
        <f t="shared" si="171"/>
        <v/>
      </c>
      <c r="AU146" s="154" t="str">
        <f t="shared" si="172"/>
        <v>NO BID</v>
      </c>
      <c r="AV146" s="187"/>
      <c r="AW146" s="113"/>
      <c r="AX146" s="114"/>
      <c r="AY146" s="188" t="str">
        <f t="shared" si="173"/>
        <v/>
      </c>
      <c r="AZ146" s="154" t="str">
        <f t="shared" si="174"/>
        <v>NO BID</v>
      </c>
      <c r="BA146" s="187"/>
      <c r="BB146" s="113"/>
      <c r="BC146" s="114"/>
      <c r="BD146" s="188" t="str">
        <f t="shared" si="175"/>
        <v/>
      </c>
      <c r="BE146" s="189" t="s">
        <v>82</v>
      </c>
      <c r="BF146" s="187"/>
      <c r="BG146" s="113"/>
      <c r="BH146" s="114"/>
      <c r="BI146" s="188" t="str">
        <f t="shared" si="176"/>
        <v/>
      </c>
      <c r="BJ146" s="189" t="str">
        <f t="shared" si="177"/>
        <v>NO BID</v>
      </c>
      <c r="BK146" s="187"/>
      <c r="BL146" s="113"/>
      <c r="BM146" s="114"/>
      <c r="BN146" s="188" t="str">
        <f t="shared" si="178"/>
        <v/>
      </c>
      <c r="BO146" s="154" t="str">
        <f t="shared" si="179"/>
        <v>NO BID</v>
      </c>
      <c r="BP146" s="190"/>
      <c r="BQ146" s="187"/>
      <c r="BR146" s="113"/>
      <c r="BS146" s="114" t="str">
        <f t="shared" si="180"/>
        <v/>
      </c>
      <c r="BT146" s="188"/>
      <c r="BU146" s="189" t="str">
        <f t="shared" si="181"/>
        <v>NO BID</v>
      </c>
      <c r="BV146" s="187"/>
      <c r="BW146" s="113"/>
      <c r="BX146" s="114" t="str">
        <f t="shared" si="182"/>
        <v/>
      </c>
      <c r="BY146" s="188"/>
      <c r="BZ146" s="189" t="str">
        <f t="shared" si="183"/>
        <v>NO BID</v>
      </c>
      <c r="CA146" s="187"/>
      <c r="CB146" s="113"/>
      <c r="CC146" s="114" t="str">
        <f t="shared" si="184"/>
        <v/>
      </c>
      <c r="CD146" s="188"/>
      <c r="CE146" s="189" t="str">
        <f t="shared" si="185"/>
        <v>NO BID</v>
      </c>
      <c r="CF146" s="187"/>
      <c r="CG146" s="113"/>
      <c r="CH146" s="114" t="str">
        <f t="shared" si="186"/>
        <v/>
      </c>
      <c r="CI146" s="188"/>
      <c r="CJ146" s="189" t="str">
        <f t="shared" si="187"/>
        <v>NO BID</v>
      </c>
      <c r="CK146" s="187"/>
      <c r="CL146" s="113"/>
      <c r="CM146" s="114" t="str">
        <f t="shared" si="188"/>
        <v/>
      </c>
      <c r="CN146" s="188"/>
      <c r="CO146" s="189" t="str">
        <f t="shared" si="189"/>
        <v>NO BID</v>
      </c>
      <c r="CP146" s="187"/>
      <c r="CQ146" s="113"/>
      <c r="CR146" s="114" t="str">
        <f t="shared" si="190"/>
        <v/>
      </c>
      <c r="CS146" s="188"/>
      <c r="CT146" s="189" t="str">
        <f t="shared" si="191"/>
        <v>NO BID</v>
      </c>
      <c r="CU146" s="187"/>
      <c r="CV146" s="113"/>
      <c r="CW146" s="114" t="str">
        <f t="shared" si="192"/>
        <v/>
      </c>
      <c r="CX146" s="188"/>
      <c r="CY146" s="189" t="str">
        <f t="shared" si="193"/>
        <v>NO BID</v>
      </c>
      <c r="CZ146" s="187"/>
      <c r="DA146" s="113"/>
      <c r="DB146" s="114" t="str">
        <f t="shared" si="194"/>
        <v/>
      </c>
      <c r="DC146" s="188"/>
      <c r="DD146" s="189" t="str">
        <f t="shared" si="195"/>
        <v>NO BID</v>
      </c>
      <c r="DE146" s="187"/>
      <c r="DF146" s="113"/>
      <c r="DG146" s="114" t="str">
        <f t="shared" si="196"/>
        <v/>
      </c>
      <c r="DH146" s="188"/>
      <c r="DI146" s="189" t="str">
        <f t="shared" si="197"/>
        <v>NO BID</v>
      </c>
      <c r="DJ146" s="187"/>
      <c r="DK146" s="113"/>
      <c r="DL146" s="114" t="str">
        <f t="shared" si="198"/>
        <v/>
      </c>
      <c r="DM146" s="188"/>
      <c r="DN146" s="189" t="str">
        <f t="shared" si="199"/>
        <v>NO BID</v>
      </c>
      <c r="DO146" s="187"/>
      <c r="DP146" s="113"/>
      <c r="DQ146" s="114" t="str">
        <f t="shared" si="200"/>
        <v/>
      </c>
      <c r="DR146" s="188"/>
      <c r="DS146" s="189" t="str">
        <f t="shared" si="201"/>
        <v>NO BID</v>
      </c>
      <c r="DT146" s="187"/>
      <c r="DU146" s="113"/>
      <c r="DV146" s="114" t="str">
        <f t="shared" si="202"/>
        <v/>
      </c>
      <c r="DW146" s="188"/>
      <c r="DX146" s="189" t="str">
        <f t="shared" si="203"/>
        <v>NO BID</v>
      </c>
      <c r="DY146" s="187"/>
      <c r="DZ146" s="113"/>
      <c r="EA146" s="114" t="str">
        <f t="shared" si="204"/>
        <v/>
      </c>
      <c r="EB146" s="188"/>
      <c r="EC146" s="189" t="str">
        <f t="shared" si="205"/>
        <v>NO BID</v>
      </c>
      <c r="ED146" s="187"/>
      <c r="EE146" s="113"/>
      <c r="EF146" s="114" t="str">
        <f t="shared" si="206"/>
        <v/>
      </c>
      <c r="EG146" s="188"/>
      <c r="EH146" s="189" t="str">
        <f t="shared" si="207"/>
        <v>NO BID</v>
      </c>
      <c r="EI146" s="187"/>
      <c r="EJ146" s="113"/>
      <c r="EK146" s="114" t="str">
        <f t="shared" si="208"/>
        <v/>
      </c>
      <c r="EL146" s="188"/>
      <c r="EM146" s="189" t="str">
        <f t="shared" si="209"/>
        <v>NO BID</v>
      </c>
      <c r="EN146" s="187"/>
      <c r="EO146" s="113"/>
      <c r="EP146" s="114" t="str">
        <f t="shared" si="210"/>
        <v/>
      </c>
      <c r="EQ146" s="188"/>
      <c r="ER146" s="189" t="str">
        <f t="shared" si="211"/>
        <v>NO BID</v>
      </c>
      <c r="ES146" s="187"/>
      <c r="ET146" s="113"/>
      <c r="EU146" s="114" t="str">
        <f t="shared" si="212"/>
        <v/>
      </c>
      <c r="EV146" s="188"/>
      <c r="EW146" s="189" t="str">
        <f t="shared" si="213"/>
        <v>NO BID</v>
      </c>
      <c r="EX146" s="187"/>
      <c r="EY146" s="113"/>
      <c r="EZ146" s="114" t="str">
        <f t="shared" si="214"/>
        <v/>
      </c>
      <c r="FA146" s="188"/>
      <c r="FB146" s="189" t="str">
        <f t="shared" si="215"/>
        <v>NO BID</v>
      </c>
      <c r="FC146" s="187"/>
      <c r="FD146" s="113"/>
      <c r="FE146" s="114" t="str">
        <f t="shared" si="216"/>
        <v/>
      </c>
      <c r="FF146" s="188"/>
      <c r="FG146" s="189" t="str">
        <f t="shared" si="217"/>
        <v>NO BID</v>
      </c>
      <c r="FH146" s="187"/>
      <c r="FI146" s="113"/>
      <c r="FJ146" s="114" t="str">
        <f t="shared" si="218"/>
        <v/>
      </c>
      <c r="FK146" s="188"/>
      <c r="FL146" s="189" t="str">
        <f t="shared" si="219"/>
        <v>NO BID</v>
      </c>
      <c r="FM146" s="187"/>
      <c r="FN146" s="113"/>
      <c r="FO146" s="114" t="str">
        <f t="shared" si="220"/>
        <v/>
      </c>
      <c r="FP146" s="188"/>
      <c r="FQ146" s="189" t="str">
        <f t="shared" si="221"/>
        <v>NO BID</v>
      </c>
      <c r="FR146" s="174"/>
      <c r="FS146" s="115">
        <v>11.02</v>
      </c>
      <c r="FT146" s="116">
        <f t="shared" si="222"/>
        <v>33.06</v>
      </c>
      <c r="FU146" s="175">
        <f t="shared" si="223"/>
        <v>0</v>
      </c>
      <c r="FV146" s="93" t="str">
        <f t="shared" si="224"/>
        <v/>
      </c>
      <c r="FW146" s="94">
        <f t="shared" si="225"/>
        <v>33.06</v>
      </c>
      <c r="FX146" s="95">
        <f t="shared" si="226"/>
        <v>0</v>
      </c>
      <c r="FY146" s="129" t="str">
        <f t="shared" si="227"/>
        <v>NOT AWARDED</v>
      </c>
      <c r="FZ146" s="130">
        <f t="shared" si="228"/>
        <v>0</v>
      </c>
      <c r="GA146" s="129" t="str">
        <f t="shared" si="229"/>
        <v>VENDOR 09</v>
      </c>
      <c r="GB146" s="176"/>
      <c r="GC146" s="177"/>
      <c r="GD146" s="96"/>
      <c r="GE146" s="97"/>
    </row>
    <row r="147" spans="1:187" ht="30" customHeight="1" thickTop="1" thickBot="1" x14ac:dyDescent="0.4">
      <c r="A147" s="162">
        <v>143</v>
      </c>
      <c r="B147" s="163">
        <v>2</v>
      </c>
      <c r="C147" s="164" t="s">
        <v>788</v>
      </c>
      <c r="D147" s="165" t="s">
        <v>264</v>
      </c>
      <c r="E147" s="165" t="s">
        <v>849</v>
      </c>
      <c r="F147" s="165" t="s">
        <v>1479</v>
      </c>
      <c r="G147" s="166" t="s">
        <v>1414</v>
      </c>
      <c r="H147" s="166" t="s">
        <v>1418</v>
      </c>
      <c r="I147" s="167"/>
      <c r="J147" s="227">
        <f t="shared" si="230"/>
        <v>2</v>
      </c>
      <c r="K147" s="228"/>
      <c r="L147" s="99" t="str">
        <f t="shared" si="156"/>
        <v/>
      </c>
      <c r="M147" s="241"/>
      <c r="N147" s="168"/>
      <c r="O147" s="169" t="str">
        <f t="shared" si="157"/>
        <v>VENDOR 09</v>
      </c>
      <c r="P147" s="149">
        <v>241362</v>
      </c>
      <c r="Q147" s="149">
        <f t="shared" si="158"/>
        <v>0</v>
      </c>
      <c r="R147" s="170" t="str">
        <f t="shared" si="159"/>
        <v xml:space="preserve">, </v>
      </c>
      <c r="S147" s="170" t="str">
        <f t="shared" si="160"/>
        <v>NO BID</v>
      </c>
      <c r="T147" s="87">
        <f t="shared" si="161"/>
        <v>0</v>
      </c>
      <c r="U147" s="88" t="str">
        <f t="shared" si="162"/>
        <v>NOT AWARDED</v>
      </c>
      <c r="V147" s="167"/>
      <c r="W147" s="171"/>
      <c r="X147" s="89"/>
      <c r="Y147" s="90"/>
      <c r="Z147" s="172" t="str">
        <f t="shared" si="163"/>
        <v/>
      </c>
      <c r="AA147" s="154" t="str">
        <f t="shared" si="164"/>
        <v>NO BID</v>
      </c>
      <c r="AB147" s="171"/>
      <c r="AC147" s="89"/>
      <c r="AD147" s="90"/>
      <c r="AE147" s="172" t="str">
        <f t="shared" si="165"/>
        <v/>
      </c>
      <c r="AF147" s="154" t="str">
        <f t="shared" si="166"/>
        <v>NO BID</v>
      </c>
      <c r="AG147" s="171"/>
      <c r="AH147" s="89"/>
      <c r="AI147" s="90"/>
      <c r="AJ147" s="172" t="str">
        <f t="shared" si="167"/>
        <v/>
      </c>
      <c r="AK147" s="154" t="str">
        <f t="shared" si="168"/>
        <v>NO BID</v>
      </c>
      <c r="AL147" s="171"/>
      <c r="AM147" s="89"/>
      <c r="AN147" s="90"/>
      <c r="AO147" s="172" t="str">
        <f t="shared" si="169"/>
        <v/>
      </c>
      <c r="AP147" s="154" t="str">
        <f t="shared" si="170"/>
        <v>NO BID</v>
      </c>
      <c r="AQ147" s="171"/>
      <c r="AR147" s="89"/>
      <c r="AS147" s="90"/>
      <c r="AT147" s="172" t="str">
        <f t="shared" si="171"/>
        <v/>
      </c>
      <c r="AU147" s="154" t="str">
        <f t="shared" si="172"/>
        <v>NO BID</v>
      </c>
      <c r="AV147" s="171"/>
      <c r="AW147" s="89"/>
      <c r="AX147" s="90"/>
      <c r="AY147" s="172" t="str">
        <f t="shared" si="173"/>
        <v/>
      </c>
      <c r="AZ147" s="154" t="str">
        <f t="shared" si="174"/>
        <v>NO BID</v>
      </c>
      <c r="BA147" s="171"/>
      <c r="BB147" s="89"/>
      <c r="BC147" s="90"/>
      <c r="BD147" s="172" t="str">
        <f t="shared" si="175"/>
        <v/>
      </c>
      <c r="BE147" s="154" t="str">
        <f t="shared" ref="BE147:BE152" si="231">IF($B147=0,"",IF(ISNUMBER(BB147),"","NO BID"))</f>
        <v>NO BID</v>
      </c>
      <c r="BF147" s="171"/>
      <c r="BG147" s="89"/>
      <c r="BH147" s="90"/>
      <c r="BI147" s="172" t="str">
        <f t="shared" si="176"/>
        <v/>
      </c>
      <c r="BJ147" s="154" t="str">
        <f t="shared" si="177"/>
        <v>NO BID</v>
      </c>
      <c r="BK147" s="171"/>
      <c r="BL147" s="89"/>
      <c r="BM147" s="90"/>
      <c r="BN147" s="172" t="str">
        <f t="shared" si="178"/>
        <v/>
      </c>
      <c r="BO147" s="154" t="str">
        <f t="shared" si="179"/>
        <v>NO BID</v>
      </c>
      <c r="BP147" s="173"/>
      <c r="BQ147" s="171"/>
      <c r="BR147" s="89"/>
      <c r="BS147" s="90" t="str">
        <f t="shared" si="180"/>
        <v/>
      </c>
      <c r="BT147" s="172"/>
      <c r="BU147" s="154" t="str">
        <f t="shared" si="181"/>
        <v>NO BID</v>
      </c>
      <c r="BV147" s="171"/>
      <c r="BW147" s="89"/>
      <c r="BX147" s="90" t="str">
        <f t="shared" si="182"/>
        <v/>
      </c>
      <c r="BY147" s="172"/>
      <c r="BZ147" s="154" t="str">
        <f t="shared" si="183"/>
        <v>NO BID</v>
      </c>
      <c r="CA147" s="171"/>
      <c r="CB147" s="89"/>
      <c r="CC147" s="90" t="str">
        <f t="shared" si="184"/>
        <v/>
      </c>
      <c r="CD147" s="172"/>
      <c r="CE147" s="154" t="str">
        <f t="shared" si="185"/>
        <v>NO BID</v>
      </c>
      <c r="CF147" s="171"/>
      <c r="CG147" s="89"/>
      <c r="CH147" s="90" t="str">
        <f t="shared" si="186"/>
        <v/>
      </c>
      <c r="CI147" s="172"/>
      <c r="CJ147" s="154" t="str">
        <f t="shared" si="187"/>
        <v>NO BID</v>
      </c>
      <c r="CK147" s="171"/>
      <c r="CL147" s="89"/>
      <c r="CM147" s="90" t="str">
        <f t="shared" si="188"/>
        <v/>
      </c>
      <c r="CN147" s="172"/>
      <c r="CO147" s="154" t="str">
        <f t="shared" si="189"/>
        <v>NO BID</v>
      </c>
      <c r="CP147" s="171"/>
      <c r="CQ147" s="89"/>
      <c r="CR147" s="90" t="str">
        <f t="shared" si="190"/>
        <v/>
      </c>
      <c r="CS147" s="172"/>
      <c r="CT147" s="154" t="str">
        <f t="shared" si="191"/>
        <v>NO BID</v>
      </c>
      <c r="CU147" s="171"/>
      <c r="CV147" s="89"/>
      <c r="CW147" s="90" t="str">
        <f t="shared" si="192"/>
        <v/>
      </c>
      <c r="CX147" s="172"/>
      <c r="CY147" s="154" t="str">
        <f t="shared" si="193"/>
        <v>NO BID</v>
      </c>
      <c r="CZ147" s="171"/>
      <c r="DA147" s="89"/>
      <c r="DB147" s="90" t="str">
        <f t="shared" si="194"/>
        <v/>
      </c>
      <c r="DC147" s="172"/>
      <c r="DD147" s="154" t="str">
        <f t="shared" si="195"/>
        <v>NO BID</v>
      </c>
      <c r="DE147" s="171"/>
      <c r="DF147" s="89"/>
      <c r="DG147" s="90" t="str">
        <f t="shared" si="196"/>
        <v/>
      </c>
      <c r="DH147" s="172"/>
      <c r="DI147" s="154" t="str">
        <f t="shared" si="197"/>
        <v>NO BID</v>
      </c>
      <c r="DJ147" s="171"/>
      <c r="DK147" s="89"/>
      <c r="DL147" s="90" t="str">
        <f t="shared" si="198"/>
        <v/>
      </c>
      <c r="DM147" s="172"/>
      <c r="DN147" s="154" t="str">
        <f t="shared" si="199"/>
        <v>NO BID</v>
      </c>
      <c r="DO147" s="171"/>
      <c r="DP147" s="89"/>
      <c r="DQ147" s="90" t="str">
        <f t="shared" si="200"/>
        <v/>
      </c>
      <c r="DR147" s="172"/>
      <c r="DS147" s="154" t="str">
        <f t="shared" si="201"/>
        <v>NO BID</v>
      </c>
      <c r="DT147" s="171"/>
      <c r="DU147" s="89"/>
      <c r="DV147" s="90" t="str">
        <f t="shared" si="202"/>
        <v/>
      </c>
      <c r="DW147" s="172"/>
      <c r="DX147" s="154" t="str">
        <f t="shared" si="203"/>
        <v>NO BID</v>
      </c>
      <c r="DY147" s="171"/>
      <c r="DZ147" s="89"/>
      <c r="EA147" s="90" t="str">
        <f t="shared" si="204"/>
        <v/>
      </c>
      <c r="EB147" s="172"/>
      <c r="EC147" s="154" t="str">
        <f t="shared" si="205"/>
        <v>NO BID</v>
      </c>
      <c r="ED147" s="171"/>
      <c r="EE147" s="89"/>
      <c r="EF147" s="90" t="str">
        <f t="shared" si="206"/>
        <v/>
      </c>
      <c r="EG147" s="172"/>
      <c r="EH147" s="154" t="str">
        <f t="shared" si="207"/>
        <v>NO BID</v>
      </c>
      <c r="EI147" s="171"/>
      <c r="EJ147" s="89"/>
      <c r="EK147" s="90" t="str">
        <f t="shared" si="208"/>
        <v/>
      </c>
      <c r="EL147" s="172"/>
      <c r="EM147" s="154" t="str">
        <f t="shared" si="209"/>
        <v>NO BID</v>
      </c>
      <c r="EN147" s="171"/>
      <c r="EO147" s="89"/>
      <c r="EP147" s="90" t="str">
        <f t="shared" si="210"/>
        <v/>
      </c>
      <c r="EQ147" s="172"/>
      <c r="ER147" s="154" t="str">
        <f t="shared" si="211"/>
        <v>NO BID</v>
      </c>
      <c r="ES147" s="171"/>
      <c r="ET147" s="89"/>
      <c r="EU147" s="90" t="str">
        <f t="shared" si="212"/>
        <v/>
      </c>
      <c r="EV147" s="172"/>
      <c r="EW147" s="154" t="str">
        <f t="shared" si="213"/>
        <v>NO BID</v>
      </c>
      <c r="EX147" s="171"/>
      <c r="EY147" s="89"/>
      <c r="EZ147" s="90" t="str">
        <f t="shared" si="214"/>
        <v/>
      </c>
      <c r="FA147" s="172"/>
      <c r="FB147" s="154" t="str">
        <f t="shared" si="215"/>
        <v>NO BID</v>
      </c>
      <c r="FC147" s="171"/>
      <c r="FD147" s="89"/>
      <c r="FE147" s="90" t="str">
        <f t="shared" si="216"/>
        <v/>
      </c>
      <c r="FF147" s="172"/>
      <c r="FG147" s="154" t="str">
        <f t="shared" si="217"/>
        <v>NO BID</v>
      </c>
      <c r="FH147" s="171"/>
      <c r="FI147" s="89"/>
      <c r="FJ147" s="90" t="str">
        <f t="shared" si="218"/>
        <v/>
      </c>
      <c r="FK147" s="172"/>
      <c r="FL147" s="154" t="str">
        <f t="shared" si="219"/>
        <v>NO BID</v>
      </c>
      <c r="FM147" s="171"/>
      <c r="FN147" s="89"/>
      <c r="FO147" s="90" t="str">
        <f t="shared" si="220"/>
        <v/>
      </c>
      <c r="FP147" s="172"/>
      <c r="FQ147" s="154" t="str">
        <f t="shared" si="221"/>
        <v>NO BID</v>
      </c>
      <c r="FR147" s="174"/>
      <c r="FS147" s="91">
        <v>13.51</v>
      </c>
      <c r="FT147" s="92">
        <f t="shared" si="222"/>
        <v>27.02</v>
      </c>
      <c r="FU147" s="175">
        <f t="shared" si="223"/>
        <v>0</v>
      </c>
      <c r="FV147" s="93" t="str">
        <f t="shared" si="224"/>
        <v/>
      </c>
      <c r="FW147" s="94">
        <f t="shared" si="225"/>
        <v>27.02</v>
      </c>
      <c r="FX147" s="95">
        <f t="shared" si="226"/>
        <v>0</v>
      </c>
      <c r="FY147" s="129" t="str">
        <f t="shared" si="227"/>
        <v>NOT AWARDED</v>
      </c>
      <c r="FZ147" s="130">
        <f t="shared" si="228"/>
        <v>0</v>
      </c>
      <c r="GA147" s="129" t="str">
        <f t="shared" si="229"/>
        <v>VENDOR 09</v>
      </c>
      <c r="GB147" s="176"/>
      <c r="GC147" s="177"/>
      <c r="GD147" s="96"/>
      <c r="GE147" s="97"/>
    </row>
    <row r="148" spans="1:187" ht="30" customHeight="1" thickTop="1" thickBot="1" x14ac:dyDescent="0.4">
      <c r="A148" s="162">
        <v>144</v>
      </c>
      <c r="B148" s="163">
        <v>5</v>
      </c>
      <c r="C148" s="164">
        <v>9781536226522</v>
      </c>
      <c r="D148" s="165" t="s">
        <v>265</v>
      </c>
      <c r="E148" s="165" t="s">
        <v>968</v>
      </c>
      <c r="F148" s="165" t="s">
        <v>1479</v>
      </c>
      <c r="G148" s="166" t="s">
        <v>1414</v>
      </c>
      <c r="H148" s="166" t="s">
        <v>1416</v>
      </c>
      <c r="I148" s="167"/>
      <c r="J148" s="227">
        <f t="shared" si="230"/>
        <v>5</v>
      </c>
      <c r="K148" s="228"/>
      <c r="L148" s="99" t="str">
        <f t="shared" si="156"/>
        <v/>
      </c>
      <c r="M148" s="241"/>
      <c r="N148" s="168"/>
      <c r="O148" s="169" t="str">
        <f t="shared" si="157"/>
        <v>VENDOR 09</v>
      </c>
      <c r="P148" s="149">
        <v>241363</v>
      </c>
      <c r="Q148" s="149">
        <f t="shared" si="158"/>
        <v>0</v>
      </c>
      <c r="R148" s="170" t="str">
        <f t="shared" si="159"/>
        <v xml:space="preserve">, </v>
      </c>
      <c r="S148" s="170" t="str">
        <f t="shared" si="160"/>
        <v>NO BID</v>
      </c>
      <c r="T148" s="87">
        <f t="shared" si="161"/>
        <v>0</v>
      </c>
      <c r="U148" s="88" t="str">
        <f t="shared" si="162"/>
        <v>NOT AWARDED</v>
      </c>
      <c r="V148" s="167"/>
      <c r="W148" s="171"/>
      <c r="X148" s="89"/>
      <c r="Y148" s="90"/>
      <c r="Z148" s="172" t="str">
        <f t="shared" si="163"/>
        <v/>
      </c>
      <c r="AA148" s="154" t="str">
        <f t="shared" si="164"/>
        <v>NO BID</v>
      </c>
      <c r="AB148" s="171"/>
      <c r="AC148" s="89"/>
      <c r="AD148" s="90"/>
      <c r="AE148" s="172" t="str">
        <f t="shared" si="165"/>
        <v/>
      </c>
      <c r="AF148" s="154" t="str">
        <f t="shared" si="166"/>
        <v>NO BID</v>
      </c>
      <c r="AG148" s="171"/>
      <c r="AH148" s="89"/>
      <c r="AI148" s="90"/>
      <c r="AJ148" s="172" t="str">
        <f t="shared" si="167"/>
        <v/>
      </c>
      <c r="AK148" s="154" t="str">
        <f t="shared" si="168"/>
        <v>NO BID</v>
      </c>
      <c r="AL148" s="171"/>
      <c r="AM148" s="89"/>
      <c r="AN148" s="90"/>
      <c r="AO148" s="172" t="str">
        <f t="shared" si="169"/>
        <v/>
      </c>
      <c r="AP148" s="154" t="str">
        <f t="shared" si="170"/>
        <v>NO BID</v>
      </c>
      <c r="AQ148" s="171"/>
      <c r="AR148" s="89"/>
      <c r="AS148" s="90"/>
      <c r="AT148" s="172" t="str">
        <f t="shared" si="171"/>
        <v/>
      </c>
      <c r="AU148" s="154" t="str">
        <f t="shared" si="172"/>
        <v>NO BID</v>
      </c>
      <c r="AV148" s="171"/>
      <c r="AW148" s="89"/>
      <c r="AX148" s="90"/>
      <c r="AY148" s="172" t="str">
        <f t="shared" si="173"/>
        <v/>
      </c>
      <c r="AZ148" s="154" t="str">
        <f t="shared" si="174"/>
        <v>NO BID</v>
      </c>
      <c r="BA148" s="171"/>
      <c r="BB148" s="89"/>
      <c r="BC148" s="90"/>
      <c r="BD148" s="172" t="str">
        <f t="shared" si="175"/>
        <v/>
      </c>
      <c r="BE148" s="154" t="str">
        <f t="shared" si="231"/>
        <v>NO BID</v>
      </c>
      <c r="BF148" s="171"/>
      <c r="BG148" s="89"/>
      <c r="BH148" s="90"/>
      <c r="BI148" s="172" t="str">
        <f t="shared" si="176"/>
        <v/>
      </c>
      <c r="BJ148" s="154" t="str">
        <f t="shared" si="177"/>
        <v>NO BID</v>
      </c>
      <c r="BK148" s="171"/>
      <c r="BL148" s="89"/>
      <c r="BM148" s="90"/>
      <c r="BN148" s="172" t="str">
        <f t="shared" si="178"/>
        <v/>
      </c>
      <c r="BO148" s="154" t="str">
        <f t="shared" si="179"/>
        <v>NO BID</v>
      </c>
      <c r="BP148" s="178"/>
      <c r="BQ148" s="171"/>
      <c r="BR148" s="89"/>
      <c r="BS148" s="90" t="str">
        <f t="shared" si="180"/>
        <v/>
      </c>
      <c r="BT148" s="172"/>
      <c r="BU148" s="154" t="str">
        <f t="shared" si="181"/>
        <v>NO BID</v>
      </c>
      <c r="BV148" s="171"/>
      <c r="BW148" s="89"/>
      <c r="BX148" s="90" t="str">
        <f t="shared" si="182"/>
        <v/>
      </c>
      <c r="BY148" s="172"/>
      <c r="BZ148" s="154" t="str">
        <f t="shared" si="183"/>
        <v>NO BID</v>
      </c>
      <c r="CA148" s="171"/>
      <c r="CB148" s="89"/>
      <c r="CC148" s="90" t="str">
        <f t="shared" si="184"/>
        <v/>
      </c>
      <c r="CD148" s="172"/>
      <c r="CE148" s="154" t="str">
        <f t="shared" si="185"/>
        <v>NO BID</v>
      </c>
      <c r="CF148" s="171"/>
      <c r="CG148" s="89"/>
      <c r="CH148" s="90" t="str">
        <f t="shared" si="186"/>
        <v/>
      </c>
      <c r="CI148" s="172"/>
      <c r="CJ148" s="154" t="str">
        <f t="shared" si="187"/>
        <v>NO BID</v>
      </c>
      <c r="CK148" s="171"/>
      <c r="CL148" s="89"/>
      <c r="CM148" s="90" t="str">
        <f t="shared" si="188"/>
        <v/>
      </c>
      <c r="CN148" s="172"/>
      <c r="CO148" s="154" t="str">
        <f t="shared" si="189"/>
        <v>NO BID</v>
      </c>
      <c r="CP148" s="171"/>
      <c r="CQ148" s="89"/>
      <c r="CR148" s="90" t="str">
        <f t="shared" si="190"/>
        <v/>
      </c>
      <c r="CS148" s="172"/>
      <c r="CT148" s="154" t="str">
        <f t="shared" si="191"/>
        <v>NO BID</v>
      </c>
      <c r="CU148" s="171"/>
      <c r="CV148" s="89"/>
      <c r="CW148" s="90" t="str">
        <f t="shared" si="192"/>
        <v/>
      </c>
      <c r="CX148" s="172"/>
      <c r="CY148" s="154" t="str">
        <f t="shared" si="193"/>
        <v>NO BID</v>
      </c>
      <c r="CZ148" s="171"/>
      <c r="DA148" s="89"/>
      <c r="DB148" s="90" t="str">
        <f t="shared" si="194"/>
        <v/>
      </c>
      <c r="DC148" s="172"/>
      <c r="DD148" s="154" t="str">
        <f t="shared" si="195"/>
        <v>NO BID</v>
      </c>
      <c r="DE148" s="171"/>
      <c r="DF148" s="89"/>
      <c r="DG148" s="90" t="str">
        <f t="shared" si="196"/>
        <v/>
      </c>
      <c r="DH148" s="172"/>
      <c r="DI148" s="154" t="str">
        <f t="shared" si="197"/>
        <v>NO BID</v>
      </c>
      <c r="DJ148" s="171"/>
      <c r="DK148" s="89"/>
      <c r="DL148" s="90" t="str">
        <f t="shared" si="198"/>
        <v/>
      </c>
      <c r="DM148" s="172"/>
      <c r="DN148" s="154" t="str">
        <f t="shared" si="199"/>
        <v>NO BID</v>
      </c>
      <c r="DO148" s="171"/>
      <c r="DP148" s="89"/>
      <c r="DQ148" s="90" t="str">
        <f t="shared" si="200"/>
        <v/>
      </c>
      <c r="DR148" s="172"/>
      <c r="DS148" s="154" t="str">
        <f t="shared" si="201"/>
        <v>NO BID</v>
      </c>
      <c r="DT148" s="171"/>
      <c r="DU148" s="89"/>
      <c r="DV148" s="90" t="str">
        <f t="shared" si="202"/>
        <v/>
      </c>
      <c r="DW148" s="172"/>
      <c r="DX148" s="154" t="str">
        <f t="shared" si="203"/>
        <v>NO BID</v>
      </c>
      <c r="DY148" s="171"/>
      <c r="DZ148" s="89"/>
      <c r="EA148" s="90" t="str">
        <f t="shared" si="204"/>
        <v/>
      </c>
      <c r="EB148" s="172"/>
      <c r="EC148" s="154" t="str">
        <f t="shared" si="205"/>
        <v>NO BID</v>
      </c>
      <c r="ED148" s="171"/>
      <c r="EE148" s="89"/>
      <c r="EF148" s="90" t="str">
        <f t="shared" si="206"/>
        <v/>
      </c>
      <c r="EG148" s="172"/>
      <c r="EH148" s="154" t="str">
        <f t="shared" si="207"/>
        <v>NO BID</v>
      </c>
      <c r="EI148" s="171"/>
      <c r="EJ148" s="89"/>
      <c r="EK148" s="90" t="str">
        <f t="shared" si="208"/>
        <v/>
      </c>
      <c r="EL148" s="172"/>
      <c r="EM148" s="154" t="str">
        <f t="shared" si="209"/>
        <v>NO BID</v>
      </c>
      <c r="EN148" s="171"/>
      <c r="EO148" s="89"/>
      <c r="EP148" s="90" t="str">
        <f t="shared" si="210"/>
        <v/>
      </c>
      <c r="EQ148" s="172"/>
      <c r="ER148" s="154" t="str">
        <f t="shared" si="211"/>
        <v>NO BID</v>
      </c>
      <c r="ES148" s="171"/>
      <c r="ET148" s="89"/>
      <c r="EU148" s="90" t="str">
        <f t="shared" si="212"/>
        <v/>
      </c>
      <c r="EV148" s="172"/>
      <c r="EW148" s="154" t="str">
        <f t="shared" si="213"/>
        <v>NO BID</v>
      </c>
      <c r="EX148" s="171"/>
      <c r="EY148" s="89"/>
      <c r="EZ148" s="90" t="str">
        <f t="shared" si="214"/>
        <v/>
      </c>
      <c r="FA148" s="172"/>
      <c r="FB148" s="154" t="str">
        <f t="shared" si="215"/>
        <v>NO BID</v>
      </c>
      <c r="FC148" s="171"/>
      <c r="FD148" s="89"/>
      <c r="FE148" s="90" t="str">
        <f t="shared" si="216"/>
        <v/>
      </c>
      <c r="FF148" s="172"/>
      <c r="FG148" s="154" t="str">
        <f t="shared" si="217"/>
        <v>NO BID</v>
      </c>
      <c r="FH148" s="171"/>
      <c r="FI148" s="89"/>
      <c r="FJ148" s="90" t="str">
        <f t="shared" si="218"/>
        <v/>
      </c>
      <c r="FK148" s="172"/>
      <c r="FL148" s="154" t="str">
        <f t="shared" si="219"/>
        <v>NO BID</v>
      </c>
      <c r="FM148" s="171"/>
      <c r="FN148" s="89"/>
      <c r="FO148" s="90" t="str">
        <f t="shared" si="220"/>
        <v/>
      </c>
      <c r="FP148" s="172"/>
      <c r="FQ148" s="154" t="str">
        <f t="shared" si="221"/>
        <v>NO BID</v>
      </c>
      <c r="FR148" s="174"/>
      <c r="FS148" s="91">
        <v>14.99</v>
      </c>
      <c r="FT148" s="92">
        <f t="shared" si="222"/>
        <v>74.95</v>
      </c>
      <c r="FU148" s="175">
        <f t="shared" si="223"/>
        <v>0</v>
      </c>
      <c r="FV148" s="93" t="str">
        <f t="shared" si="224"/>
        <v/>
      </c>
      <c r="FW148" s="94">
        <f t="shared" si="225"/>
        <v>74.95</v>
      </c>
      <c r="FX148" s="95">
        <f t="shared" si="226"/>
        <v>0</v>
      </c>
      <c r="FY148" s="129" t="str">
        <f t="shared" si="227"/>
        <v>NOT AWARDED</v>
      </c>
      <c r="FZ148" s="130">
        <f t="shared" si="228"/>
        <v>0</v>
      </c>
      <c r="GA148" s="129" t="str">
        <f t="shared" si="229"/>
        <v>VENDOR 09</v>
      </c>
      <c r="GB148" s="176"/>
      <c r="GC148" s="177"/>
      <c r="GD148" s="96"/>
      <c r="GE148" s="97"/>
    </row>
    <row r="149" spans="1:187" ht="30" customHeight="1" thickTop="1" thickBot="1" x14ac:dyDescent="0.4">
      <c r="A149" s="162">
        <v>145</v>
      </c>
      <c r="B149" s="163">
        <v>5</v>
      </c>
      <c r="C149" s="164">
        <v>9781250853615</v>
      </c>
      <c r="D149" s="165" t="s">
        <v>266</v>
      </c>
      <c r="E149" s="165" t="s">
        <v>969</v>
      </c>
      <c r="F149" s="165" t="s">
        <v>1479</v>
      </c>
      <c r="G149" s="166" t="s">
        <v>1414</v>
      </c>
      <c r="H149" s="166" t="s">
        <v>1418</v>
      </c>
      <c r="I149" s="167"/>
      <c r="J149" s="227">
        <f t="shared" si="230"/>
        <v>5</v>
      </c>
      <c r="K149" s="228"/>
      <c r="L149" s="99" t="str">
        <f t="shared" si="156"/>
        <v/>
      </c>
      <c r="M149" s="241"/>
      <c r="N149" s="168"/>
      <c r="O149" s="169" t="str">
        <f t="shared" si="157"/>
        <v>VENDOR 09</v>
      </c>
      <c r="P149" s="149">
        <v>241360</v>
      </c>
      <c r="Q149" s="149">
        <f t="shared" si="158"/>
        <v>0</v>
      </c>
      <c r="R149" s="170" t="str">
        <f t="shared" si="159"/>
        <v xml:space="preserve">, </v>
      </c>
      <c r="S149" s="170" t="str">
        <f t="shared" si="160"/>
        <v>NO BID</v>
      </c>
      <c r="T149" s="87">
        <f t="shared" si="161"/>
        <v>0</v>
      </c>
      <c r="U149" s="88" t="str">
        <f t="shared" si="162"/>
        <v>NOT AWARDED</v>
      </c>
      <c r="V149" s="167"/>
      <c r="W149" s="171"/>
      <c r="X149" s="89"/>
      <c r="Y149" s="90"/>
      <c r="Z149" s="172" t="str">
        <f t="shared" si="163"/>
        <v/>
      </c>
      <c r="AA149" s="154" t="str">
        <f t="shared" si="164"/>
        <v>NO BID</v>
      </c>
      <c r="AB149" s="171"/>
      <c r="AC149" s="89"/>
      <c r="AD149" s="90"/>
      <c r="AE149" s="172" t="str">
        <f t="shared" si="165"/>
        <v/>
      </c>
      <c r="AF149" s="154" t="str">
        <f t="shared" si="166"/>
        <v>NO BID</v>
      </c>
      <c r="AG149" s="171"/>
      <c r="AH149" s="89"/>
      <c r="AI149" s="90"/>
      <c r="AJ149" s="172" t="str">
        <f t="shared" si="167"/>
        <v/>
      </c>
      <c r="AK149" s="154" t="str">
        <f t="shared" si="168"/>
        <v>NO BID</v>
      </c>
      <c r="AL149" s="171"/>
      <c r="AM149" s="89"/>
      <c r="AN149" s="90"/>
      <c r="AO149" s="172" t="str">
        <f t="shared" si="169"/>
        <v/>
      </c>
      <c r="AP149" s="154" t="str">
        <f t="shared" si="170"/>
        <v>NO BID</v>
      </c>
      <c r="AQ149" s="171"/>
      <c r="AR149" s="89"/>
      <c r="AS149" s="90"/>
      <c r="AT149" s="172" t="str">
        <f t="shared" si="171"/>
        <v/>
      </c>
      <c r="AU149" s="154" t="str">
        <f t="shared" si="172"/>
        <v>NO BID</v>
      </c>
      <c r="AV149" s="171"/>
      <c r="AW149" s="89"/>
      <c r="AX149" s="90"/>
      <c r="AY149" s="172" t="str">
        <f t="shared" si="173"/>
        <v/>
      </c>
      <c r="AZ149" s="154" t="str">
        <f t="shared" si="174"/>
        <v>NO BID</v>
      </c>
      <c r="BA149" s="171"/>
      <c r="BB149" s="89"/>
      <c r="BC149" s="90"/>
      <c r="BD149" s="172" t="str">
        <f t="shared" si="175"/>
        <v/>
      </c>
      <c r="BE149" s="154" t="str">
        <f t="shared" si="231"/>
        <v>NO BID</v>
      </c>
      <c r="BF149" s="171"/>
      <c r="BG149" s="89"/>
      <c r="BH149" s="90"/>
      <c r="BI149" s="172" t="str">
        <f t="shared" si="176"/>
        <v/>
      </c>
      <c r="BJ149" s="154" t="str">
        <f t="shared" si="177"/>
        <v>NO BID</v>
      </c>
      <c r="BK149" s="171"/>
      <c r="BL149" s="89"/>
      <c r="BM149" s="90"/>
      <c r="BN149" s="172" t="str">
        <f t="shared" si="178"/>
        <v/>
      </c>
      <c r="BO149" s="154" t="str">
        <f t="shared" si="179"/>
        <v>NO BID</v>
      </c>
      <c r="BP149" s="178"/>
      <c r="BQ149" s="171"/>
      <c r="BR149" s="89"/>
      <c r="BS149" s="90" t="str">
        <f t="shared" si="180"/>
        <v/>
      </c>
      <c r="BT149" s="172"/>
      <c r="BU149" s="154" t="str">
        <f t="shared" si="181"/>
        <v>NO BID</v>
      </c>
      <c r="BV149" s="171"/>
      <c r="BW149" s="89"/>
      <c r="BX149" s="90" t="str">
        <f t="shared" si="182"/>
        <v/>
      </c>
      <c r="BY149" s="172"/>
      <c r="BZ149" s="154" t="str">
        <f t="shared" si="183"/>
        <v>NO BID</v>
      </c>
      <c r="CA149" s="171"/>
      <c r="CB149" s="89"/>
      <c r="CC149" s="90" t="str">
        <f t="shared" si="184"/>
        <v/>
      </c>
      <c r="CD149" s="172"/>
      <c r="CE149" s="154" t="str">
        <f t="shared" si="185"/>
        <v>NO BID</v>
      </c>
      <c r="CF149" s="171"/>
      <c r="CG149" s="89"/>
      <c r="CH149" s="90" t="str">
        <f t="shared" si="186"/>
        <v/>
      </c>
      <c r="CI149" s="172"/>
      <c r="CJ149" s="154" t="str">
        <f t="shared" si="187"/>
        <v>NO BID</v>
      </c>
      <c r="CK149" s="171"/>
      <c r="CL149" s="89"/>
      <c r="CM149" s="90" t="str">
        <f t="shared" si="188"/>
        <v/>
      </c>
      <c r="CN149" s="172"/>
      <c r="CO149" s="154" t="str">
        <f t="shared" si="189"/>
        <v>NO BID</v>
      </c>
      <c r="CP149" s="171"/>
      <c r="CQ149" s="89"/>
      <c r="CR149" s="90" t="str">
        <f t="shared" si="190"/>
        <v/>
      </c>
      <c r="CS149" s="172"/>
      <c r="CT149" s="154" t="str">
        <f t="shared" si="191"/>
        <v>NO BID</v>
      </c>
      <c r="CU149" s="171"/>
      <c r="CV149" s="89"/>
      <c r="CW149" s="90" t="str">
        <f t="shared" si="192"/>
        <v/>
      </c>
      <c r="CX149" s="172"/>
      <c r="CY149" s="154" t="str">
        <f t="shared" si="193"/>
        <v>NO BID</v>
      </c>
      <c r="CZ149" s="171"/>
      <c r="DA149" s="89"/>
      <c r="DB149" s="90" t="str">
        <f t="shared" si="194"/>
        <v/>
      </c>
      <c r="DC149" s="172"/>
      <c r="DD149" s="154" t="str">
        <f t="shared" si="195"/>
        <v>NO BID</v>
      </c>
      <c r="DE149" s="171"/>
      <c r="DF149" s="89"/>
      <c r="DG149" s="90" t="str">
        <f t="shared" si="196"/>
        <v/>
      </c>
      <c r="DH149" s="172"/>
      <c r="DI149" s="154" t="str">
        <f t="shared" si="197"/>
        <v>NO BID</v>
      </c>
      <c r="DJ149" s="171"/>
      <c r="DK149" s="89"/>
      <c r="DL149" s="90" t="str">
        <f t="shared" si="198"/>
        <v/>
      </c>
      <c r="DM149" s="172"/>
      <c r="DN149" s="154" t="str">
        <f t="shared" si="199"/>
        <v>NO BID</v>
      </c>
      <c r="DO149" s="171"/>
      <c r="DP149" s="89"/>
      <c r="DQ149" s="90" t="str">
        <f t="shared" si="200"/>
        <v/>
      </c>
      <c r="DR149" s="172"/>
      <c r="DS149" s="154" t="str">
        <f t="shared" si="201"/>
        <v>NO BID</v>
      </c>
      <c r="DT149" s="171"/>
      <c r="DU149" s="89"/>
      <c r="DV149" s="90" t="str">
        <f t="shared" si="202"/>
        <v/>
      </c>
      <c r="DW149" s="172"/>
      <c r="DX149" s="154" t="str">
        <f t="shared" si="203"/>
        <v>NO BID</v>
      </c>
      <c r="DY149" s="171"/>
      <c r="DZ149" s="89"/>
      <c r="EA149" s="90" t="str">
        <f t="shared" si="204"/>
        <v/>
      </c>
      <c r="EB149" s="172"/>
      <c r="EC149" s="154" t="str">
        <f t="shared" si="205"/>
        <v>NO BID</v>
      </c>
      <c r="ED149" s="171"/>
      <c r="EE149" s="89"/>
      <c r="EF149" s="90" t="str">
        <f t="shared" si="206"/>
        <v/>
      </c>
      <c r="EG149" s="172"/>
      <c r="EH149" s="154" t="str">
        <f t="shared" si="207"/>
        <v>NO BID</v>
      </c>
      <c r="EI149" s="171"/>
      <c r="EJ149" s="89"/>
      <c r="EK149" s="90" t="str">
        <f t="shared" si="208"/>
        <v/>
      </c>
      <c r="EL149" s="172"/>
      <c r="EM149" s="154" t="str">
        <f t="shared" si="209"/>
        <v>NO BID</v>
      </c>
      <c r="EN149" s="171"/>
      <c r="EO149" s="89"/>
      <c r="EP149" s="90" t="str">
        <f t="shared" si="210"/>
        <v/>
      </c>
      <c r="EQ149" s="172"/>
      <c r="ER149" s="154" t="str">
        <f t="shared" si="211"/>
        <v>NO BID</v>
      </c>
      <c r="ES149" s="171"/>
      <c r="ET149" s="89"/>
      <c r="EU149" s="90" t="str">
        <f t="shared" si="212"/>
        <v/>
      </c>
      <c r="EV149" s="172"/>
      <c r="EW149" s="154" t="str">
        <f t="shared" si="213"/>
        <v>NO BID</v>
      </c>
      <c r="EX149" s="171"/>
      <c r="EY149" s="89"/>
      <c r="EZ149" s="90" t="str">
        <f t="shared" si="214"/>
        <v/>
      </c>
      <c r="FA149" s="172"/>
      <c r="FB149" s="154" t="str">
        <f t="shared" si="215"/>
        <v>NO BID</v>
      </c>
      <c r="FC149" s="171"/>
      <c r="FD149" s="89"/>
      <c r="FE149" s="90" t="str">
        <f t="shared" si="216"/>
        <v/>
      </c>
      <c r="FF149" s="172"/>
      <c r="FG149" s="154" t="str">
        <f t="shared" si="217"/>
        <v>NO BID</v>
      </c>
      <c r="FH149" s="171"/>
      <c r="FI149" s="89"/>
      <c r="FJ149" s="90" t="str">
        <f t="shared" si="218"/>
        <v/>
      </c>
      <c r="FK149" s="172"/>
      <c r="FL149" s="154" t="str">
        <f t="shared" si="219"/>
        <v>NO BID</v>
      </c>
      <c r="FM149" s="171"/>
      <c r="FN149" s="89"/>
      <c r="FO149" s="90" t="str">
        <f t="shared" si="220"/>
        <v/>
      </c>
      <c r="FP149" s="172"/>
      <c r="FQ149" s="154" t="str">
        <f t="shared" si="221"/>
        <v>NO BID</v>
      </c>
      <c r="FR149" s="174"/>
      <c r="FS149" s="91">
        <v>13.49</v>
      </c>
      <c r="FT149" s="92">
        <f t="shared" si="222"/>
        <v>67.45</v>
      </c>
      <c r="FU149" s="175">
        <f t="shared" si="223"/>
        <v>0</v>
      </c>
      <c r="FV149" s="93" t="str">
        <f t="shared" si="224"/>
        <v/>
      </c>
      <c r="FW149" s="94">
        <f t="shared" si="225"/>
        <v>67.45</v>
      </c>
      <c r="FX149" s="95">
        <f t="shared" si="226"/>
        <v>0</v>
      </c>
      <c r="FY149" s="129" t="str">
        <f t="shared" si="227"/>
        <v>NOT AWARDED</v>
      </c>
      <c r="FZ149" s="130">
        <f t="shared" si="228"/>
        <v>0</v>
      </c>
      <c r="GA149" s="129" t="str">
        <f t="shared" si="229"/>
        <v>VENDOR 09</v>
      </c>
      <c r="GB149" s="176"/>
      <c r="GC149" s="177"/>
      <c r="GD149" s="96"/>
      <c r="GE149" s="97"/>
    </row>
    <row r="150" spans="1:187" ht="30" customHeight="1" thickTop="1" thickBot="1" x14ac:dyDescent="0.4">
      <c r="A150" s="141">
        <v>146</v>
      </c>
      <c r="B150" s="163">
        <v>5</v>
      </c>
      <c r="C150" s="164">
        <v>9781250871640</v>
      </c>
      <c r="D150" s="165" t="s">
        <v>267</v>
      </c>
      <c r="E150" s="165" t="s">
        <v>853</v>
      </c>
      <c r="F150" s="165" t="s">
        <v>1479</v>
      </c>
      <c r="G150" s="166" t="s">
        <v>1414</v>
      </c>
      <c r="H150" s="166" t="s">
        <v>1421</v>
      </c>
      <c r="I150" s="167"/>
      <c r="J150" s="227">
        <f t="shared" si="230"/>
        <v>5</v>
      </c>
      <c r="K150" s="228"/>
      <c r="L150" s="99" t="str">
        <f t="shared" si="156"/>
        <v/>
      </c>
      <c r="M150" s="241"/>
      <c r="N150" s="168"/>
      <c r="O150" s="169" t="str">
        <f t="shared" si="157"/>
        <v>VENDOR 09</v>
      </c>
      <c r="P150" s="149">
        <v>241363</v>
      </c>
      <c r="Q150" s="149">
        <f t="shared" si="158"/>
        <v>0</v>
      </c>
      <c r="R150" s="170" t="str">
        <f t="shared" si="159"/>
        <v xml:space="preserve">, </v>
      </c>
      <c r="S150" s="170" t="str">
        <f t="shared" si="160"/>
        <v>NO BID</v>
      </c>
      <c r="T150" s="87">
        <f t="shared" si="161"/>
        <v>0</v>
      </c>
      <c r="U150" s="88" t="str">
        <f t="shared" si="162"/>
        <v>NOT AWARDED</v>
      </c>
      <c r="V150" s="167"/>
      <c r="W150" s="171"/>
      <c r="X150" s="89"/>
      <c r="Y150" s="90"/>
      <c r="Z150" s="172" t="str">
        <f t="shared" si="163"/>
        <v/>
      </c>
      <c r="AA150" s="154" t="str">
        <f t="shared" si="164"/>
        <v>NO BID</v>
      </c>
      <c r="AB150" s="171"/>
      <c r="AC150" s="89"/>
      <c r="AD150" s="90"/>
      <c r="AE150" s="172" t="str">
        <f t="shared" si="165"/>
        <v/>
      </c>
      <c r="AF150" s="154" t="str">
        <f t="shared" si="166"/>
        <v>NO BID</v>
      </c>
      <c r="AG150" s="171"/>
      <c r="AH150" s="89"/>
      <c r="AI150" s="90"/>
      <c r="AJ150" s="172" t="str">
        <f t="shared" si="167"/>
        <v/>
      </c>
      <c r="AK150" s="154" t="str">
        <f t="shared" si="168"/>
        <v>NO BID</v>
      </c>
      <c r="AL150" s="171"/>
      <c r="AM150" s="89"/>
      <c r="AN150" s="90"/>
      <c r="AO150" s="172" t="str">
        <f t="shared" si="169"/>
        <v/>
      </c>
      <c r="AP150" s="154" t="str">
        <f t="shared" si="170"/>
        <v>NO BID</v>
      </c>
      <c r="AQ150" s="171"/>
      <c r="AR150" s="89"/>
      <c r="AS150" s="90"/>
      <c r="AT150" s="172" t="str">
        <f t="shared" si="171"/>
        <v/>
      </c>
      <c r="AU150" s="154" t="str">
        <f t="shared" si="172"/>
        <v>NO BID</v>
      </c>
      <c r="AV150" s="171"/>
      <c r="AW150" s="89"/>
      <c r="AX150" s="90"/>
      <c r="AY150" s="172" t="str">
        <f t="shared" si="173"/>
        <v/>
      </c>
      <c r="AZ150" s="154" t="str">
        <f t="shared" si="174"/>
        <v>NO BID</v>
      </c>
      <c r="BA150" s="171"/>
      <c r="BB150" s="89"/>
      <c r="BC150" s="90"/>
      <c r="BD150" s="172" t="str">
        <f t="shared" si="175"/>
        <v/>
      </c>
      <c r="BE150" s="154" t="str">
        <f t="shared" si="231"/>
        <v>NO BID</v>
      </c>
      <c r="BF150" s="171"/>
      <c r="BG150" s="89"/>
      <c r="BH150" s="90"/>
      <c r="BI150" s="172" t="str">
        <f t="shared" si="176"/>
        <v/>
      </c>
      <c r="BJ150" s="154" t="str">
        <f t="shared" si="177"/>
        <v>NO BID</v>
      </c>
      <c r="BK150" s="171"/>
      <c r="BL150" s="89"/>
      <c r="BM150" s="90"/>
      <c r="BN150" s="172" t="str">
        <f t="shared" si="178"/>
        <v/>
      </c>
      <c r="BO150" s="154" t="str">
        <f t="shared" si="179"/>
        <v>NO BID</v>
      </c>
      <c r="BP150" s="178"/>
      <c r="BQ150" s="171"/>
      <c r="BR150" s="89"/>
      <c r="BS150" s="90" t="str">
        <f t="shared" si="180"/>
        <v/>
      </c>
      <c r="BT150" s="172"/>
      <c r="BU150" s="154" t="str">
        <f t="shared" si="181"/>
        <v>NO BID</v>
      </c>
      <c r="BV150" s="171"/>
      <c r="BW150" s="89"/>
      <c r="BX150" s="90" t="str">
        <f t="shared" si="182"/>
        <v/>
      </c>
      <c r="BY150" s="172"/>
      <c r="BZ150" s="154" t="str">
        <f t="shared" si="183"/>
        <v>NO BID</v>
      </c>
      <c r="CA150" s="171"/>
      <c r="CB150" s="89"/>
      <c r="CC150" s="90" t="str">
        <f t="shared" si="184"/>
        <v/>
      </c>
      <c r="CD150" s="172"/>
      <c r="CE150" s="154" t="str">
        <f t="shared" si="185"/>
        <v>NO BID</v>
      </c>
      <c r="CF150" s="171"/>
      <c r="CG150" s="89"/>
      <c r="CH150" s="90" t="str">
        <f t="shared" si="186"/>
        <v/>
      </c>
      <c r="CI150" s="172"/>
      <c r="CJ150" s="154" t="str">
        <f t="shared" si="187"/>
        <v>NO BID</v>
      </c>
      <c r="CK150" s="171"/>
      <c r="CL150" s="89"/>
      <c r="CM150" s="90" t="str">
        <f t="shared" si="188"/>
        <v/>
      </c>
      <c r="CN150" s="172"/>
      <c r="CO150" s="154" t="str">
        <f t="shared" si="189"/>
        <v>NO BID</v>
      </c>
      <c r="CP150" s="171"/>
      <c r="CQ150" s="89"/>
      <c r="CR150" s="90" t="str">
        <f t="shared" si="190"/>
        <v/>
      </c>
      <c r="CS150" s="172"/>
      <c r="CT150" s="154" t="str">
        <f t="shared" si="191"/>
        <v>NO BID</v>
      </c>
      <c r="CU150" s="171"/>
      <c r="CV150" s="89"/>
      <c r="CW150" s="90" t="str">
        <f t="shared" si="192"/>
        <v/>
      </c>
      <c r="CX150" s="172"/>
      <c r="CY150" s="154" t="str">
        <f t="shared" si="193"/>
        <v>NO BID</v>
      </c>
      <c r="CZ150" s="171"/>
      <c r="DA150" s="89"/>
      <c r="DB150" s="90" t="str">
        <f t="shared" si="194"/>
        <v/>
      </c>
      <c r="DC150" s="172"/>
      <c r="DD150" s="154" t="str">
        <f t="shared" si="195"/>
        <v>NO BID</v>
      </c>
      <c r="DE150" s="171"/>
      <c r="DF150" s="89"/>
      <c r="DG150" s="90" t="str">
        <f t="shared" si="196"/>
        <v/>
      </c>
      <c r="DH150" s="172"/>
      <c r="DI150" s="154" t="str">
        <f t="shared" si="197"/>
        <v>NO BID</v>
      </c>
      <c r="DJ150" s="171"/>
      <c r="DK150" s="89"/>
      <c r="DL150" s="90" t="str">
        <f t="shared" si="198"/>
        <v/>
      </c>
      <c r="DM150" s="172"/>
      <c r="DN150" s="154" t="str">
        <f t="shared" si="199"/>
        <v>NO BID</v>
      </c>
      <c r="DO150" s="171"/>
      <c r="DP150" s="89"/>
      <c r="DQ150" s="90" t="str">
        <f t="shared" si="200"/>
        <v/>
      </c>
      <c r="DR150" s="172"/>
      <c r="DS150" s="154" t="str">
        <f t="shared" si="201"/>
        <v>NO BID</v>
      </c>
      <c r="DT150" s="171"/>
      <c r="DU150" s="89"/>
      <c r="DV150" s="90" t="str">
        <f t="shared" si="202"/>
        <v/>
      </c>
      <c r="DW150" s="172"/>
      <c r="DX150" s="154" t="str">
        <f t="shared" si="203"/>
        <v>NO BID</v>
      </c>
      <c r="DY150" s="171"/>
      <c r="DZ150" s="89"/>
      <c r="EA150" s="90" t="str">
        <f t="shared" si="204"/>
        <v/>
      </c>
      <c r="EB150" s="172"/>
      <c r="EC150" s="154" t="str">
        <f t="shared" si="205"/>
        <v>NO BID</v>
      </c>
      <c r="ED150" s="171"/>
      <c r="EE150" s="89"/>
      <c r="EF150" s="90" t="str">
        <f t="shared" si="206"/>
        <v/>
      </c>
      <c r="EG150" s="172"/>
      <c r="EH150" s="154" t="str">
        <f t="shared" si="207"/>
        <v>NO BID</v>
      </c>
      <c r="EI150" s="171"/>
      <c r="EJ150" s="89"/>
      <c r="EK150" s="90" t="str">
        <f t="shared" si="208"/>
        <v/>
      </c>
      <c r="EL150" s="172"/>
      <c r="EM150" s="154" t="str">
        <f t="shared" si="209"/>
        <v>NO BID</v>
      </c>
      <c r="EN150" s="171"/>
      <c r="EO150" s="89"/>
      <c r="EP150" s="90" t="str">
        <f t="shared" si="210"/>
        <v/>
      </c>
      <c r="EQ150" s="172"/>
      <c r="ER150" s="154" t="str">
        <f t="shared" si="211"/>
        <v>NO BID</v>
      </c>
      <c r="ES150" s="171"/>
      <c r="ET150" s="89"/>
      <c r="EU150" s="90" t="str">
        <f t="shared" si="212"/>
        <v/>
      </c>
      <c r="EV150" s="172"/>
      <c r="EW150" s="154" t="str">
        <f t="shared" si="213"/>
        <v>NO BID</v>
      </c>
      <c r="EX150" s="171"/>
      <c r="EY150" s="89"/>
      <c r="EZ150" s="90" t="str">
        <f t="shared" si="214"/>
        <v/>
      </c>
      <c r="FA150" s="172"/>
      <c r="FB150" s="154" t="str">
        <f t="shared" si="215"/>
        <v>NO BID</v>
      </c>
      <c r="FC150" s="171"/>
      <c r="FD150" s="89"/>
      <c r="FE150" s="90" t="str">
        <f t="shared" si="216"/>
        <v/>
      </c>
      <c r="FF150" s="172"/>
      <c r="FG150" s="154" t="str">
        <f t="shared" si="217"/>
        <v>NO BID</v>
      </c>
      <c r="FH150" s="171"/>
      <c r="FI150" s="89"/>
      <c r="FJ150" s="90" t="str">
        <f t="shared" si="218"/>
        <v/>
      </c>
      <c r="FK150" s="172"/>
      <c r="FL150" s="154" t="str">
        <f t="shared" si="219"/>
        <v>NO BID</v>
      </c>
      <c r="FM150" s="171"/>
      <c r="FN150" s="89"/>
      <c r="FO150" s="90" t="str">
        <f t="shared" si="220"/>
        <v/>
      </c>
      <c r="FP150" s="172"/>
      <c r="FQ150" s="154" t="str">
        <f t="shared" si="221"/>
        <v>NO BID</v>
      </c>
      <c r="FR150" s="174"/>
      <c r="FS150" s="91">
        <v>10</v>
      </c>
      <c r="FT150" s="92">
        <f t="shared" si="222"/>
        <v>50</v>
      </c>
      <c r="FU150" s="175">
        <f t="shared" si="223"/>
        <v>0</v>
      </c>
      <c r="FV150" s="93" t="str">
        <f t="shared" si="224"/>
        <v/>
      </c>
      <c r="FW150" s="94">
        <f t="shared" si="225"/>
        <v>50</v>
      </c>
      <c r="FX150" s="95">
        <f t="shared" si="226"/>
        <v>0</v>
      </c>
      <c r="FY150" s="129" t="str">
        <f t="shared" si="227"/>
        <v>NOT AWARDED</v>
      </c>
      <c r="FZ150" s="130">
        <f t="shared" si="228"/>
        <v>0</v>
      </c>
      <c r="GA150" s="129" t="str">
        <f t="shared" si="229"/>
        <v>VENDOR 09</v>
      </c>
      <c r="GB150" s="176"/>
      <c r="GC150" s="177"/>
      <c r="GD150" s="96"/>
      <c r="GE150" s="97"/>
    </row>
    <row r="151" spans="1:187" ht="30" customHeight="1" thickTop="1" thickBot="1" x14ac:dyDescent="0.4">
      <c r="A151" s="162">
        <v>147</v>
      </c>
      <c r="B151" s="163">
        <v>5</v>
      </c>
      <c r="C151" s="164">
        <v>9781250850492</v>
      </c>
      <c r="D151" s="165" t="s">
        <v>268</v>
      </c>
      <c r="E151" s="165" t="s">
        <v>970</v>
      </c>
      <c r="F151" s="165" t="s">
        <v>1479</v>
      </c>
      <c r="G151" s="166" t="s">
        <v>1414</v>
      </c>
      <c r="H151" s="166" t="s">
        <v>1416</v>
      </c>
      <c r="I151" s="167"/>
      <c r="J151" s="227">
        <f t="shared" si="230"/>
        <v>5</v>
      </c>
      <c r="K151" s="228"/>
      <c r="L151" s="99" t="str">
        <f t="shared" si="156"/>
        <v/>
      </c>
      <c r="M151" s="241"/>
      <c r="N151" s="168"/>
      <c r="O151" s="169" t="str">
        <f t="shared" si="157"/>
        <v>VENDOR 09</v>
      </c>
      <c r="P151" s="149">
        <v>241360</v>
      </c>
      <c r="Q151" s="149">
        <f t="shared" si="158"/>
        <v>0</v>
      </c>
      <c r="R151" s="170" t="str">
        <f t="shared" si="159"/>
        <v xml:space="preserve">, </v>
      </c>
      <c r="S151" s="170" t="str">
        <f t="shared" si="160"/>
        <v>NO BID</v>
      </c>
      <c r="T151" s="87">
        <f t="shared" si="161"/>
        <v>0</v>
      </c>
      <c r="U151" s="88" t="str">
        <f t="shared" si="162"/>
        <v>NOT AWARDED</v>
      </c>
      <c r="V151" s="167"/>
      <c r="W151" s="171"/>
      <c r="X151" s="89"/>
      <c r="Y151" s="90"/>
      <c r="Z151" s="172" t="str">
        <f t="shared" si="163"/>
        <v/>
      </c>
      <c r="AA151" s="154" t="str">
        <f t="shared" si="164"/>
        <v>NO BID</v>
      </c>
      <c r="AB151" s="171"/>
      <c r="AC151" s="89"/>
      <c r="AD151" s="90"/>
      <c r="AE151" s="172" t="str">
        <f t="shared" si="165"/>
        <v/>
      </c>
      <c r="AF151" s="154" t="str">
        <f t="shared" si="166"/>
        <v>NO BID</v>
      </c>
      <c r="AG151" s="171"/>
      <c r="AH151" s="89"/>
      <c r="AI151" s="90"/>
      <c r="AJ151" s="172" t="str">
        <f t="shared" si="167"/>
        <v/>
      </c>
      <c r="AK151" s="154" t="str">
        <f t="shared" si="168"/>
        <v>NO BID</v>
      </c>
      <c r="AL151" s="171"/>
      <c r="AM151" s="89"/>
      <c r="AN151" s="90"/>
      <c r="AO151" s="172" t="str">
        <f t="shared" si="169"/>
        <v/>
      </c>
      <c r="AP151" s="154" t="str">
        <f t="shared" si="170"/>
        <v>NO BID</v>
      </c>
      <c r="AQ151" s="171"/>
      <c r="AR151" s="89"/>
      <c r="AS151" s="90"/>
      <c r="AT151" s="172" t="str">
        <f t="shared" si="171"/>
        <v/>
      </c>
      <c r="AU151" s="154" t="str">
        <f t="shared" si="172"/>
        <v>NO BID</v>
      </c>
      <c r="AV151" s="171"/>
      <c r="AW151" s="89"/>
      <c r="AX151" s="90"/>
      <c r="AY151" s="172" t="str">
        <f t="shared" si="173"/>
        <v/>
      </c>
      <c r="AZ151" s="154" t="str">
        <f t="shared" si="174"/>
        <v>NO BID</v>
      </c>
      <c r="BA151" s="171"/>
      <c r="BB151" s="89"/>
      <c r="BC151" s="90"/>
      <c r="BD151" s="172" t="str">
        <f t="shared" si="175"/>
        <v/>
      </c>
      <c r="BE151" s="154" t="str">
        <f t="shared" si="231"/>
        <v>NO BID</v>
      </c>
      <c r="BF151" s="171"/>
      <c r="BG151" s="89"/>
      <c r="BH151" s="90"/>
      <c r="BI151" s="172" t="str">
        <f t="shared" si="176"/>
        <v/>
      </c>
      <c r="BJ151" s="154" t="str">
        <f t="shared" si="177"/>
        <v>NO BID</v>
      </c>
      <c r="BK151" s="171"/>
      <c r="BL151" s="89"/>
      <c r="BM151" s="90"/>
      <c r="BN151" s="172" t="str">
        <f t="shared" si="178"/>
        <v/>
      </c>
      <c r="BO151" s="154" t="str">
        <f t="shared" si="179"/>
        <v>NO BID</v>
      </c>
      <c r="BP151" s="178"/>
      <c r="BQ151" s="171"/>
      <c r="BR151" s="89"/>
      <c r="BS151" s="90" t="str">
        <f t="shared" si="180"/>
        <v/>
      </c>
      <c r="BT151" s="172"/>
      <c r="BU151" s="154" t="str">
        <f t="shared" si="181"/>
        <v>NO BID</v>
      </c>
      <c r="BV151" s="171"/>
      <c r="BW151" s="89"/>
      <c r="BX151" s="90" t="str">
        <f t="shared" si="182"/>
        <v/>
      </c>
      <c r="BY151" s="172"/>
      <c r="BZ151" s="154" t="str">
        <f t="shared" si="183"/>
        <v>NO BID</v>
      </c>
      <c r="CA151" s="171"/>
      <c r="CB151" s="89"/>
      <c r="CC151" s="90" t="str">
        <f t="shared" si="184"/>
        <v/>
      </c>
      <c r="CD151" s="172"/>
      <c r="CE151" s="154" t="str">
        <f t="shared" si="185"/>
        <v>NO BID</v>
      </c>
      <c r="CF151" s="171"/>
      <c r="CG151" s="89"/>
      <c r="CH151" s="90" t="str">
        <f t="shared" si="186"/>
        <v/>
      </c>
      <c r="CI151" s="172"/>
      <c r="CJ151" s="154" t="str">
        <f t="shared" si="187"/>
        <v>NO BID</v>
      </c>
      <c r="CK151" s="171"/>
      <c r="CL151" s="89"/>
      <c r="CM151" s="90" t="str">
        <f t="shared" si="188"/>
        <v/>
      </c>
      <c r="CN151" s="172"/>
      <c r="CO151" s="154" t="str">
        <f t="shared" si="189"/>
        <v>NO BID</v>
      </c>
      <c r="CP151" s="171"/>
      <c r="CQ151" s="89"/>
      <c r="CR151" s="90" t="str">
        <f t="shared" si="190"/>
        <v/>
      </c>
      <c r="CS151" s="172"/>
      <c r="CT151" s="154" t="str">
        <f t="shared" si="191"/>
        <v>NO BID</v>
      </c>
      <c r="CU151" s="171"/>
      <c r="CV151" s="89"/>
      <c r="CW151" s="90" t="str">
        <f t="shared" si="192"/>
        <v/>
      </c>
      <c r="CX151" s="172"/>
      <c r="CY151" s="154" t="str">
        <f t="shared" si="193"/>
        <v>NO BID</v>
      </c>
      <c r="CZ151" s="171"/>
      <c r="DA151" s="89"/>
      <c r="DB151" s="90" t="str">
        <f t="shared" si="194"/>
        <v/>
      </c>
      <c r="DC151" s="172"/>
      <c r="DD151" s="154" t="str">
        <f t="shared" si="195"/>
        <v>NO BID</v>
      </c>
      <c r="DE151" s="171"/>
      <c r="DF151" s="89"/>
      <c r="DG151" s="90" t="str">
        <f t="shared" si="196"/>
        <v/>
      </c>
      <c r="DH151" s="172"/>
      <c r="DI151" s="154" t="str">
        <f t="shared" si="197"/>
        <v>NO BID</v>
      </c>
      <c r="DJ151" s="171"/>
      <c r="DK151" s="89"/>
      <c r="DL151" s="90" t="str">
        <f t="shared" si="198"/>
        <v/>
      </c>
      <c r="DM151" s="172"/>
      <c r="DN151" s="154" t="str">
        <f t="shared" si="199"/>
        <v>NO BID</v>
      </c>
      <c r="DO151" s="171"/>
      <c r="DP151" s="89"/>
      <c r="DQ151" s="90" t="str">
        <f t="shared" si="200"/>
        <v/>
      </c>
      <c r="DR151" s="172"/>
      <c r="DS151" s="154" t="str">
        <f t="shared" si="201"/>
        <v>NO BID</v>
      </c>
      <c r="DT151" s="171"/>
      <c r="DU151" s="89"/>
      <c r="DV151" s="90" t="str">
        <f t="shared" si="202"/>
        <v/>
      </c>
      <c r="DW151" s="172"/>
      <c r="DX151" s="154" t="str">
        <f t="shared" si="203"/>
        <v>NO BID</v>
      </c>
      <c r="DY151" s="171"/>
      <c r="DZ151" s="89"/>
      <c r="EA151" s="90" t="str">
        <f t="shared" si="204"/>
        <v/>
      </c>
      <c r="EB151" s="172"/>
      <c r="EC151" s="154" t="str">
        <f t="shared" si="205"/>
        <v>NO BID</v>
      </c>
      <c r="ED151" s="171"/>
      <c r="EE151" s="89"/>
      <c r="EF151" s="90" t="str">
        <f t="shared" si="206"/>
        <v/>
      </c>
      <c r="EG151" s="172"/>
      <c r="EH151" s="154" t="str">
        <f t="shared" si="207"/>
        <v>NO BID</v>
      </c>
      <c r="EI151" s="171"/>
      <c r="EJ151" s="89"/>
      <c r="EK151" s="90" t="str">
        <f t="shared" si="208"/>
        <v/>
      </c>
      <c r="EL151" s="172"/>
      <c r="EM151" s="154" t="str">
        <f t="shared" si="209"/>
        <v>NO BID</v>
      </c>
      <c r="EN151" s="171"/>
      <c r="EO151" s="89"/>
      <c r="EP151" s="90" t="str">
        <f t="shared" si="210"/>
        <v/>
      </c>
      <c r="EQ151" s="172"/>
      <c r="ER151" s="154" t="str">
        <f t="shared" si="211"/>
        <v>NO BID</v>
      </c>
      <c r="ES151" s="171"/>
      <c r="ET151" s="89"/>
      <c r="EU151" s="90" t="str">
        <f t="shared" si="212"/>
        <v/>
      </c>
      <c r="EV151" s="172"/>
      <c r="EW151" s="154" t="str">
        <f t="shared" si="213"/>
        <v>NO BID</v>
      </c>
      <c r="EX151" s="171"/>
      <c r="EY151" s="89"/>
      <c r="EZ151" s="90" t="str">
        <f t="shared" si="214"/>
        <v/>
      </c>
      <c r="FA151" s="172"/>
      <c r="FB151" s="154" t="str">
        <f t="shared" si="215"/>
        <v>NO BID</v>
      </c>
      <c r="FC151" s="171"/>
      <c r="FD151" s="89"/>
      <c r="FE151" s="90" t="str">
        <f t="shared" si="216"/>
        <v/>
      </c>
      <c r="FF151" s="172"/>
      <c r="FG151" s="154" t="str">
        <f t="shared" si="217"/>
        <v>NO BID</v>
      </c>
      <c r="FH151" s="171"/>
      <c r="FI151" s="89"/>
      <c r="FJ151" s="90" t="str">
        <f t="shared" si="218"/>
        <v/>
      </c>
      <c r="FK151" s="172"/>
      <c r="FL151" s="154" t="str">
        <f t="shared" si="219"/>
        <v>NO BID</v>
      </c>
      <c r="FM151" s="171"/>
      <c r="FN151" s="89"/>
      <c r="FO151" s="90" t="str">
        <f t="shared" si="220"/>
        <v/>
      </c>
      <c r="FP151" s="172"/>
      <c r="FQ151" s="154" t="str">
        <f t="shared" si="221"/>
        <v>NO BID</v>
      </c>
      <c r="FR151" s="174"/>
      <c r="FS151" s="91">
        <v>16.989999999999998</v>
      </c>
      <c r="FT151" s="92">
        <f t="shared" si="222"/>
        <v>84.949999999999989</v>
      </c>
      <c r="FU151" s="175">
        <f t="shared" si="223"/>
        <v>0</v>
      </c>
      <c r="FV151" s="93" t="str">
        <f t="shared" si="224"/>
        <v/>
      </c>
      <c r="FW151" s="94">
        <f t="shared" si="225"/>
        <v>84.949999999999989</v>
      </c>
      <c r="FX151" s="95">
        <f t="shared" si="226"/>
        <v>0</v>
      </c>
      <c r="FY151" s="129" t="str">
        <f t="shared" si="227"/>
        <v>NOT AWARDED</v>
      </c>
      <c r="FZ151" s="130">
        <f t="shared" si="228"/>
        <v>0</v>
      </c>
      <c r="GA151" s="129" t="str">
        <f t="shared" si="229"/>
        <v>VENDOR 09</v>
      </c>
      <c r="GB151" s="176"/>
      <c r="GC151" s="177"/>
      <c r="GD151" s="96"/>
      <c r="GE151" s="97"/>
    </row>
    <row r="152" spans="1:187" ht="30" customHeight="1" thickTop="1" thickBot="1" x14ac:dyDescent="0.4">
      <c r="A152" s="162">
        <v>148</v>
      </c>
      <c r="B152" s="163">
        <v>5</v>
      </c>
      <c r="C152" s="164">
        <v>9781368090254</v>
      </c>
      <c r="D152" s="165" t="s">
        <v>269</v>
      </c>
      <c r="E152" s="165" t="s">
        <v>971</v>
      </c>
      <c r="F152" s="165" t="s">
        <v>1479</v>
      </c>
      <c r="G152" s="166" t="s">
        <v>1414</v>
      </c>
      <c r="H152" s="166" t="s">
        <v>1416</v>
      </c>
      <c r="I152" s="167"/>
      <c r="J152" s="227">
        <f t="shared" si="230"/>
        <v>5</v>
      </c>
      <c r="K152" s="228"/>
      <c r="L152" s="99" t="str">
        <f t="shared" si="156"/>
        <v/>
      </c>
      <c r="M152" s="241"/>
      <c r="N152" s="168"/>
      <c r="O152" s="195" t="str">
        <f t="shared" si="157"/>
        <v>VENDOR 09</v>
      </c>
      <c r="P152" s="149">
        <v>241360</v>
      </c>
      <c r="Q152" s="149">
        <f t="shared" si="158"/>
        <v>0</v>
      </c>
      <c r="R152" s="196" t="str">
        <f t="shared" si="159"/>
        <v xml:space="preserve">, </v>
      </c>
      <c r="S152" s="196" t="str">
        <f t="shared" si="160"/>
        <v>NO BID</v>
      </c>
      <c r="T152" s="117">
        <f t="shared" si="161"/>
        <v>0</v>
      </c>
      <c r="U152" s="118" t="str">
        <f t="shared" si="162"/>
        <v>NOT AWARDED</v>
      </c>
      <c r="V152" s="167"/>
      <c r="W152" s="171"/>
      <c r="X152" s="89"/>
      <c r="Y152" s="90"/>
      <c r="Z152" s="172" t="str">
        <f t="shared" si="163"/>
        <v/>
      </c>
      <c r="AA152" s="154" t="str">
        <f t="shared" si="164"/>
        <v>NO BID</v>
      </c>
      <c r="AB152" s="171"/>
      <c r="AC152" s="89"/>
      <c r="AD152" s="90"/>
      <c r="AE152" s="172" t="str">
        <f t="shared" si="165"/>
        <v/>
      </c>
      <c r="AF152" s="154" t="str">
        <f t="shared" si="166"/>
        <v>NO BID</v>
      </c>
      <c r="AG152" s="171"/>
      <c r="AH152" s="89"/>
      <c r="AI152" s="90"/>
      <c r="AJ152" s="172" t="str">
        <f t="shared" si="167"/>
        <v/>
      </c>
      <c r="AK152" s="154" t="str">
        <f t="shared" si="168"/>
        <v>NO BID</v>
      </c>
      <c r="AL152" s="171"/>
      <c r="AM152" s="89"/>
      <c r="AN152" s="90"/>
      <c r="AO152" s="172" t="str">
        <f t="shared" si="169"/>
        <v/>
      </c>
      <c r="AP152" s="154" t="str">
        <f t="shared" si="170"/>
        <v>NO BID</v>
      </c>
      <c r="AQ152" s="171"/>
      <c r="AR152" s="89"/>
      <c r="AS152" s="90"/>
      <c r="AT152" s="172" t="str">
        <f t="shared" si="171"/>
        <v/>
      </c>
      <c r="AU152" s="154" t="str">
        <f t="shared" si="172"/>
        <v>NO BID</v>
      </c>
      <c r="AV152" s="171"/>
      <c r="AW152" s="89"/>
      <c r="AX152" s="90"/>
      <c r="AY152" s="172" t="str">
        <f t="shared" si="173"/>
        <v/>
      </c>
      <c r="AZ152" s="154" t="str">
        <f t="shared" si="174"/>
        <v>NO BID</v>
      </c>
      <c r="BA152" s="171"/>
      <c r="BB152" s="89"/>
      <c r="BC152" s="90"/>
      <c r="BD152" s="172" t="str">
        <f t="shared" si="175"/>
        <v/>
      </c>
      <c r="BE152" s="154" t="str">
        <f t="shared" si="231"/>
        <v>NO BID</v>
      </c>
      <c r="BF152" s="171"/>
      <c r="BG152" s="89"/>
      <c r="BH152" s="90"/>
      <c r="BI152" s="172" t="str">
        <f t="shared" si="176"/>
        <v/>
      </c>
      <c r="BJ152" s="154" t="str">
        <f t="shared" si="177"/>
        <v>NO BID</v>
      </c>
      <c r="BK152" s="171"/>
      <c r="BL152" s="89"/>
      <c r="BM152" s="90"/>
      <c r="BN152" s="172" t="str">
        <f t="shared" si="178"/>
        <v/>
      </c>
      <c r="BO152" s="154" t="str">
        <f t="shared" si="179"/>
        <v>NO BID</v>
      </c>
      <c r="BP152" s="178"/>
      <c r="BQ152" s="171"/>
      <c r="BR152" s="89"/>
      <c r="BS152" s="90" t="str">
        <f t="shared" si="180"/>
        <v/>
      </c>
      <c r="BT152" s="172"/>
      <c r="BU152" s="154" t="str">
        <f t="shared" si="181"/>
        <v>NO BID</v>
      </c>
      <c r="BV152" s="171"/>
      <c r="BW152" s="89"/>
      <c r="BX152" s="90" t="str">
        <f t="shared" si="182"/>
        <v/>
      </c>
      <c r="BY152" s="172"/>
      <c r="BZ152" s="154" t="str">
        <f t="shared" si="183"/>
        <v>NO BID</v>
      </c>
      <c r="CA152" s="171"/>
      <c r="CB152" s="89"/>
      <c r="CC152" s="90" t="str">
        <f t="shared" si="184"/>
        <v/>
      </c>
      <c r="CD152" s="172"/>
      <c r="CE152" s="154" t="str">
        <f t="shared" si="185"/>
        <v>NO BID</v>
      </c>
      <c r="CF152" s="171"/>
      <c r="CG152" s="89"/>
      <c r="CH152" s="90" t="str">
        <f t="shared" si="186"/>
        <v/>
      </c>
      <c r="CI152" s="172"/>
      <c r="CJ152" s="154" t="str">
        <f t="shared" si="187"/>
        <v>NO BID</v>
      </c>
      <c r="CK152" s="171"/>
      <c r="CL152" s="89"/>
      <c r="CM152" s="90" t="str">
        <f t="shared" si="188"/>
        <v/>
      </c>
      <c r="CN152" s="172"/>
      <c r="CO152" s="154" t="str">
        <f t="shared" si="189"/>
        <v>NO BID</v>
      </c>
      <c r="CP152" s="171"/>
      <c r="CQ152" s="89"/>
      <c r="CR152" s="90" t="str">
        <f t="shared" si="190"/>
        <v/>
      </c>
      <c r="CS152" s="172"/>
      <c r="CT152" s="154" t="str">
        <f t="shared" si="191"/>
        <v>NO BID</v>
      </c>
      <c r="CU152" s="171"/>
      <c r="CV152" s="89"/>
      <c r="CW152" s="90" t="str">
        <f t="shared" si="192"/>
        <v/>
      </c>
      <c r="CX152" s="172"/>
      <c r="CY152" s="154" t="str">
        <f t="shared" si="193"/>
        <v>NO BID</v>
      </c>
      <c r="CZ152" s="171"/>
      <c r="DA152" s="89"/>
      <c r="DB152" s="90" t="str">
        <f t="shared" si="194"/>
        <v/>
      </c>
      <c r="DC152" s="172"/>
      <c r="DD152" s="154" t="str">
        <f t="shared" si="195"/>
        <v>NO BID</v>
      </c>
      <c r="DE152" s="171"/>
      <c r="DF152" s="89"/>
      <c r="DG152" s="90" t="str">
        <f t="shared" si="196"/>
        <v/>
      </c>
      <c r="DH152" s="172"/>
      <c r="DI152" s="154" t="str">
        <f t="shared" si="197"/>
        <v>NO BID</v>
      </c>
      <c r="DJ152" s="171"/>
      <c r="DK152" s="89"/>
      <c r="DL152" s="90" t="str">
        <f t="shared" si="198"/>
        <v/>
      </c>
      <c r="DM152" s="172"/>
      <c r="DN152" s="154" t="str">
        <f t="shared" si="199"/>
        <v>NO BID</v>
      </c>
      <c r="DO152" s="171"/>
      <c r="DP152" s="89"/>
      <c r="DQ152" s="90" t="str">
        <f t="shared" si="200"/>
        <v/>
      </c>
      <c r="DR152" s="172"/>
      <c r="DS152" s="154" t="str">
        <f t="shared" si="201"/>
        <v>NO BID</v>
      </c>
      <c r="DT152" s="171"/>
      <c r="DU152" s="89"/>
      <c r="DV152" s="90" t="str">
        <f t="shared" si="202"/>
        <v/>
      </c>
      <c r="DW152" s="172"/>
      <c r="DX152" s="154" t="str">
        <f t="shared" si="203"/>
        <v>NO BID</v>
      </c>
      <c r="DY152" s="171"/>
      <c r="DZ152" s="89"/>
      <c r="EA152" s="90" t="str">
        <f t="shared" si="204"/>
        <v/>
      </c>
      <c r="EB152" s="172"/>
      <c r="EC152" s="154" t="str">
        <f t="shared" si="205"/>
        <v>NO BID</v>
      </c>
      <c r="ED152" s="171"/>
      <c r="EE152" s="89"/>
      <c r="EF152" s="90" t="str">
        <f t="shared" si="206"/>
        <v/>
      </c>
      <c r="EG152" s="172"/>
      <c r="EH152" s="154" t="str">
        <f t="shared" si="207"/>
        <v>NO BID</v>
      </c>
      <c r="EI152" s="171"/>
      <c r="EJ152" s="89"/>
      <c r="EK152" s="90" t="str">
        <f t="shared" si="208"/>
        <v/>
      </c>
      <c r="EL152" s="172"/>
      <c r="EM152" s="154" t="str">
        <f t="shared" si="209"/>
        <v>NO BID</v>
      </c>
      <c r="EN152" s="171"/>
      <c r="EO152" s="89"/>
      <c r="EP152" s="90" t="str">
        <f t="shared" si="210"/>
        <v/>
      </c>
      <c r="EQ152" s="172"/>
      <c r="ER152" s="154" t="str">
        <f t="shared" si="211"/>
        <v>NO BID</v>
      </c>
      <c r="ES152" s="171"/>
      <c r="ET152" s="89"/>
      <c r="EU152" s="90" t="str">
        <f t="shared" si="212"/>
        <v/>
      </c>
      <c r="EV152" s="172"/>
      <c r="EW152" s="154" t="str">
        <f t="shared" si="213"/>
        <v>NO BID</v>
      </c>
      <c r="EX152" s="171"/>
      <c r="EY152" s="89"/>
      <c r="EZ152" s="90" t="str">
        <f t="shared" si="214"/>
        <v/>
      </c>
      <c r="FA152" s="172"/>
      <c r="FB152" s="154" t="str">
        <f t="shared" si="215"/>
        <v>NO BID</v>
      </c>
      <c r="FC152" s="171"/>
      <c r="FD152" s="89"/>
      <c r="FE152" s="90" t="str">
        <f t="shared" si="216"/>
        <v/>
      </c>
      <c r="FF152" s="172"/>
      <c r="FG152" s="154" t="str">
        <f t="shared" si="217"/>
        <v>NO BID</v>
      </c>
      <c r="FH152" s="171"/>
      <c r="FI152" s="89"/>
      <c r="FJ152" s="90" t="str">
        <f t="shared" si="218"/>
        <v/>
      </c>
      <c r="FK152" s="172"/>
      <c r="FL152" s="154" t="str">
        <f t="shared" si="219"/>
        <v>NO BID</v>
      </c>
      <c r="FM152" s="171"/>
      <c r="FN152" s="89"/>
      <c r="FO152" s="90" t="str">
        <f t="shared" si="220"/>
        <v/>
      </c>
      <c r="FP152" s="172"/>
      <c r="FQ152" s="154" t="str">
        <f t="shared" si="221"/>
        <v>NO BID</v>
      </c>
      <c r="FR152" s="174"/>
      <c r="FS152" s="91">
        <v>15.89</v>
      </c>
      <c r="FT152" s="92">
        <f t="shared" si="222"/>
        <v>79.45</v>
      </c>
      <c r="FU152" s="175">
        <f t="shared" si="223"/>
        <v>0</v>
      </c>
      <c r="FV152" s="93" t="str">
        <f t="shared" si="224"/>
        <v/>
      </c>
      <c r="FW152" s="94">
        <f t="shared" si="225"/>
        <v>79.45</v>
      </c>
      <c r="FX152" s="95">
        <f t="shared" si="226"/>
        <v>0</v>
      </c>
      <c r="FY152" s="129" t="str">
        <f t="shared" si="227"/>
        <v>NOT AWARDED</v>
      </c>
      <c r="FZ152" s="130">
        <f t="shared" si="228"/>
        <v>0</v>
      </c>
      <c r="GA152" s="129" t="str">
        <f t="shared" si="229"/>
        <v>VENDOR 09</v>
      </c>
      <c r="GB152" s="176"/>
      <c r="GC152" s="177"/>
      <c r="GD152" s="96"/>
      <c r="GE152" s="97"/>
    </row>
    <row r="153" spans="1:187" ht="30" customHeight="1" thickTop="1" thickBot="1" x14ac:dyDescent="0.4">
      <c r="A153" s="162">
        <v>149</v>
      </c>
      <c r="B153" s="199">
        <v>5</v>
      </c>
      <c r="C153" s="164">
        <v>9788467960723</v>
      </c>
      <c r="D153" s="165" t="s">
        <v>271</v>
      </c>
      <c r="E153" s="165" t="s">
        <v>973</v>
      </c>
      <c r="F153" s="165" t="s">
        <v>1479</v>
      </c>
      <c r="G153" s="166" t="s">
        <v>1414</v>
      </c>
      <c r="H153" s="166" t="s">
        <v>1425</v>
      </c>
      <c r="I153" s="167"/>
      <c r="J153" s="227">
        <f t="shared" si="230"/>
        <v>5</v>
      </c>
      <c r="K153" s="228"/>
      <c r="L153" s="99" t="str">
        <f t="shared" si="156"/>
        <v/>
      </c>
      <c r="M153" s="241"/>
      <c r="N153" s="168"/>
      <c r="O153" s="195" t="str">
        <f t="shared" si="157"/>
        <v>VENDOR 09</v>
      </c>
      <c r="P153" s="149">
        <v>241364</v>
      </c>
      <c r="Q153" s="149">
        <f t="shared" si="158"/>
        <v>0</v>
      </c>
      <c r="R153" s="196" t="str">
        <f t="shared" si="159"/>
        <v xml:space="preserve">, </v>
      </c>
      <c r="S153" s="196" t="str">
        <f t="shared" si="160"/>
        <v>NO BID</v>
      </c>
      <c r="T153" s="117">
        <f t="shared" si="161"/>
        <v>0</v>
      </c>
      <c r="U153" s="118" t="str">
        <f t="shared" si="162"/>
        <v>NOT AWARDED</v>
      </c>
      <c r="V153" s="167"/>
      <c r="W153" s="171"/>
      <c r="X153" s="89"/>
      <c r="Y153" s="90"/>
      <c r="Z153" s="172" t="str">
        <f t="shared" si="163"/>
        <v/>
      </c>
      <c r="AA153" s="154" t="str">
        <f t="shared" si="164"/>
        <v>NO BID</v>
      </c>
      <c r="AB153" s="171"/>
      <c r="AC153" s="89"/>
      <c r="AD153" s="90"/>
      <c r="AE153" s="172" t="str">
        <f t="shared" si="165"/>
        <v/>
      </c>
      <c r="AF153" s="154" t="str">
        <f t="shared" si="166"/>
        <v>NO BID</v>
      </c>
      <c r="AG153" s="171"/>
      <c r="AH153" s="89"/>
      <c r="AI153" s="90"/>
      <c r="AJ153" s="172" t="str">
        <f t="shared" si="167"/>
        <v/>
      </c>
      <c r="AK153" s="154" t="str">
        <f t="shared" si="168"/>
        <v>NO BID</v>
      </c>
      <c r="AL153" s="171"/>
      <c r="AM153" s="89"/>
      <c r="AN153" s="90"/>
      <c r="AO153" s="172" t="str">
        <f t="shared" si="169"/>
        <v/>
      </c>
      <c r="AP153" s="154" t="str">
        <f t="shared" si="170"/>
        <v>NO BID</v>
      </c>
      <c r="AQ153" s="171"/>
      <c r="AR153" s="89"/>
      <c r="AS153" s="90"/>
      <c r="AT153" s="172" t="str">
        <f t="shared" si="171"/>
        <v/>
      </c>
      <c r="AU153" s="154" t="str">
        <f t="shared" si="172"/>
        <v>NO BID</v>
      </c>
      <c r="AV153" s="171"/>
      <c r="AW153" s="89"/>
      <c r="AX153" s="90"/>
      <c r="AY153" s="172" t="str">
        <f t="shared" si="173"/>
        <v/>
      </c>
      <c r="AZ153" s="154" t="str">
        <f t="shared" si="174"/>
        <v>NO BID</v>
      </c>
      <c r="BA153" s="171"/>
      <c r="BB153" s="89"/>
      <c r="BC153" s="90"/>
      <c r="BD153" s="172" t="str">
        <f t="shared" si="175"/>
        <v/>
      </c>
      <c r="BE153" s="154" t="s">
        <v>75</v>
      </c>
      <c r="BF153" s="171"/>
      <c r="BG153" s="89"/>
      <c r="BH153" s="90"/>
      <c r="BI153" s="172" t="str">
        <f t="shared" si="176"/>
        <v/>
      </c>
      <c r="BJ153" s="154" t="str">
        <f t="shared" si="177"/>
        <v>NO BID</v>
      </c>
      <c r="BK153" s="171"/>
      <c r="BL153" s="89"/>
      <c r="BM153" s="90"/>
      <c r="BN153" s="172" t="str">
        <f t="shared" si="178"/>
        <v/>
      </c>
      <c r="BO153" s="154" t="str">
        <f t="shared" si="179"/>
        <v>NO BID</v>
      </c>
      <c r="BP153" s="173"/>
      <c r="BQ153" s="171"/>
      <c r="BR153" s="89"/>
      <c r="BS153" s="90" t="str">
        <f t="shared" si="180"/>
        <v/>
      </c>
      <c r="BT153" s="172"/>
      <c r="BU153" s="154" t="str">
        <f t="shared" si="181"/>
        <v>NO BID</v>
      </c>
      <c r="BV153" s="171"/>
      <c r="BW153" s="89"/>
      <c r="BX153" s="90" t="str">
        <f t="shared" si="182"/>
        <v/>
      </c>
      <c r="BY153" s="172"/>
      <c r="BZ153" s="154" t="str">
        <f t="shared" si="183"/>
        <v>NO BID</v>
      </c>
      <c r="CA153" s="171"/>
      <c r="CB153" s="89"/>
      <c r="CC153" s="90" t="str">
        <f t="shared" si="184"/>
        <v/>
      </c>
      <c r="CD153" s="172"/>
      <c r="CE153" s="154" t="str">
        <f t="shared" si="185"/>
        <v>NO BID</v>
      </c>
      <c r="CF153" s="171"/>
      <c r="CG153" s="89"/>
      <c r="CH153" s="90" t="str">
        <f t="shared" si="186"/>
        <v/>
      </c>
      <c r="CI153" s="172"/>
      <c r="CJ153" s="154" t="str">
        <f t="shared" si="187"/>
        <v>NO BID</v>
      </c>
      <c r="CK153" s="171"/>
      <c r="CL153" s="89"/>
      <c r="CM153" s="90" t="str">
        <f t="shared" si="188"/>
        <v/>
      </c>
      <c r="CN153" s="172"/>
      <c r="CO153" s="154" t="str">
        <f t="shared" si="189"/>
        <v>NO BID</v>
      </c>
      <c r="CP153" s="171"/>
      <c r="CQ153" s="89"/>
      <c r="CR153" s="90" t="str">
        <f t="shared" si="190"/>
        <v/>
      </c>
      <c r="CS153" s="172"/>
      <c r="CT153" s="154" t="str">
        <f t="shared" si="191"/>
        <v>NO BID</v>
      </c>
      <c r="CU153" s="171"/>
      <c r="CV153" s="89"/>
      <c r="CW153" s="90" t="str">
        <f t="shared" si="192"/>
        <v/>
      </c>
      <c r="CX153" s="172"/>
      <c r="CY153" s="154" t="str">
        <f t="shared" si="193"/>
        <v>NO BID</v>
      </c>
      <c r="CZ153" s="171"/>
      <c r="DA153" s="89"/>
      <c r="DB153" s="90" t="str">
        <f t="shared" si="194"/>
        <v/>
      </c>
      <c r="DC153" s="172"/>
      <c r="DD153" s="154" t="str">
        <f t="shared" si="195"/>
        <v>NO BID</v>
      </c>
      <c r="DE153" s="171"/>
      <c r="DF153" s="89"/>
      <c r="DG153" s="90" t="str">
        <f t="shared" si="196"/>
        <v/>
      </c>
      <c r="DH153" s="172"/>
      <c r="DI153" s="154" t="str">
        <f t="shared" si="197"/>
        <v>NO BID</v>
      </c>
      <c r="DJ153" s="171"/>
      <c r="DK153" s="89"/>
      <c r="DL153" s="90" t="str">
        <f t="shared" si="198"/>
        <v/>
      </c>
      <c r="DM153" s="172"/>
      <c r="DN153" s="154" t="str">
        <f t="shared" si="199"/>
        <v>NO BID</v>
      </c>
      <c r="DO153" s="171"/>
      <c r="DP153" s="89"/>
      <c r="DQ153" s="90" t="str">
        <f t="shared" si="200"/>
        <v/>
      </c>
      <c r="DR153" s="172"/>
      <c r="DS153" s="154" t="str">
        <f t="shared" si="201"/>
        <v>NO BID</v>
      </c>
      <c r="DT153" s="171"/>
      <c r="DU153" s="89"/>
      <c r="DV153" s="90" t="str">
        <f t="shared" si="202"/>
        <v/>
      </c>
      <c r="DW153" s="172"/>
      <c r="DX153" s="154" t="str">
        <f t="shared" si="203"/>
        <v>NO BID</v>
      </c>
      <c r="DY153" s="171"/>
      <c r="DZ153" s="89"/>
      <c r="EA153" s="90" t="str">
        <f t="shared" si="204"/>
        <v/>
      </c>
      <c r="EB153" s="172"/>
      <c r="EC153" s="154" t="str">
        <f t="shared" si="205"/>
        <v>NO BID</v>
      </c>
      <c r="ED153" s="171"/>
      <c r="EE153" s="89"/>
      <c r="EF153" s="90" t="str">
        <f t="shared" si="206"/>
        <v/>
      </c>
      <c r="EG153" s="172"/>
      <c r="EH153" s="154" t="str">
        <f t="shared" si="207"/>
        <v>NO BID</v>
      </c>
      <c r="EI153" s="171"/>
      <c r="EJ153" s="89"/>
      <c r="EK153" s="90" t="str">
        <f t="shared" si="208"/>
        <v/>
      </c>
      <c r="EL153" s="172"/>
      <c r="EM153" s="154" t="str">
        <f t="shared" si="209"/>
        <v>NO BID</v>
      </c>
      <c r="EN153" s="171"/>
      <c r="EO153" s="89"/>
      <c r="EP153" s="90" t="str">
        <f t="shared" si="210"/>
        <v/>
      </c>
      <c r="EQ153" s="172"/>
      <c r="ER153" s="154" t="str">
        <f t="shared" si="211"/>
        <v>NO BID</v>
      </c>
      <c r="ES153" s="171"/>
      <c r="ET153" s="89"/>
      <c r="EU153" s="90" t="str">
        <f t="shared" si="212"/>
        <v/>
      </c>
      <c r="EV153" s="172"/>
      <c r="EW153" s="154" t="str">
        <f t="shared" si="213"/>
        <v>NO BID</v>
      </c>
      <c r="EX153" s="171"/>
      <c r="EY153" s="89"/>
      <c r="EZ153" s="90" t="str">
        <f t="shared" si="214"/>
        <v/>
      </c>
      <c r="FA153" s="172"/>
      <c r="FB153" s="154" t="str">
        <f t="shared" si="215"/>
        <v>NO BID</v>
      </c>
      <c r="FC153" s="171"/>
      <c r="FD153" s="89"/>
      <c r="FE153" s="90" t="str">
        <f t="shared" si="216"/>
        <v/>
      </c>
      <c r="FF153" s="172"/>
      <c r="FG153" s="154" t="str">
        <f t="shared" si="217"/>
        <v>NO BID</v>
      </c>
      <c r="FH153" s="171"/>
      <c r="FI153" s="89"/>
      <c r="FJ153" s="90" t="str">
        <f t="shared" si="218"/>
        <v/>
      </c>
      <c r="FK153" s="172"/>
      <c r="FL153" s="154" t="str">
        <f t="shared" si="219"/>
        <v>NO BID</v>
      </c>
      <c r="FM153" s="171"/>
      <c r="FN153" s="89"/>
      <c r="FO153" s="90" t="str">
        <f t="shared" si="220"/>
        <v/>
      </c>
      <c r="FP153" s="172"/>
      <c r="FQ153" s="154" t="str">
        <f t="shared" si="221"/>
        <v>NO BID</v>
      </c>
      <c r="FR153" s="174"/>
      <c r="FS153" s="91">
        <v>30.14</v>
      </c>
      <c r="FT153" s="92">
        <f t="shared" si="222"/>
        <v>150.69999999999999</v>
      </c>
      <c r="FU153" s="175">
        <f t="shared" si="223"/>
        <v>0</v>
      </c>
      <c r="FV153" s="93" t="str">
        <f t="shared" si="224"/>
        <v/>
      </c>
      <c r="FW153" s="94">
        <f t="shared" si="225"/>
        <v>150.69999999999999</v>
      </c>
      <c r="FX153" s="95">
        <f t="shared" si="226"/>
        <v>0</v>
      </c>
      <c r="FY153" s="129" t="str">
        <f t="shared" si="227"/>
        <v>NOT AWARDED</v>
      </c>
      <c r="FZ153" s="130">
        <f t="shared" si="228"/>
        <v>0</v>
      </c>
      <c r="GA153" s="129" t="str">
        <f t="shared" si="229"/>
        <v>VENDOR 09</v>
      </c>
      <c r="GB153" s="176"/>
      <c r="GC153" s="177"/>
      <c r="GD153" s="96"/>
      <c r="GE153" s="97"/>
    </row>
    <row r="154" spans="1:187" ht="30" customHeight="1" thickTop="1" thickBot="1" x14ac:dyDescent="0.4">
      <c r="A154" s="162">
        <v>150</v>
      </c>
      <c r="B154" s="194">
        <v>4</v>
      </c>
      <c r="C154" s="164">
        <v>9781250864994</v>
      </c>
      <c r="D154" s="165" t="s">
        <v>272</v>
      </c>
      <c r="E154" s="165" t="s">
        <v>974</v>
      </c>
      <c r="F154" s="165" t="s">
        <v>1479</v>
      </c>
      <c r="G154" s="166" t="s">
        <v>1414</v>
      </c>
      <c r="H154" s="166" t="s">
        <v>1425</v>
      </c>
      <c r="I154" s="167"/>
      <c r="J154" s="227">
        <f t="shared" si="230"/>
        <v>4</v>
      </c>
      <c r="K154" s="228"/>
      <c r="L154" s="99" t="str">
        <f t="shared" si="156"/>
        <v/>
      </c>
      <c r="M154" s="241"/>
      <c r="N154" s="168"/>
      <c r="O154" s="195" t="str">
        <f t="shared" si="157"/>
        <v>VENDOR 09</v>
      </c>
      <c r="P154" s="149">
        <v>241360</v>
      </c>
      <c r="Q154" s="149">
        <f t="shared" si="158"/>
        <v>0</v>
      </c>
      <c r="R154" s="196" t="str">
        <f t="shared" si="159"/>
        <v xml:space="preserve">, </v>
      </c>
      <c r="S154" s="196" t="str">
        <f t="shared" si="160"/>
        <v>NO BID</v>
      </c>
      <c r="T154" s="117">
        <f t="shared" si="161"/>
        <v>0</v>
      </c>
      <c r="U154" s="118" t="str">
        <f t="shared" si="162"/>
        <v>NOT AWARDED</v>
      </c>
      <c r="V154" s="167"/>
      <c r="W154" s="171"/>
      <c r="X154" s="89"/>
      <c r="Y154" s="90"/>
      <c r="Z154" s="172" t="str">
        <f t="shared" si="163"/>
        <v/>
      </c>
      <c r="AA154" s="154" t="str">
        <f t="shared" si="164"/>
        <v>NO BID</v>
      </c>
      <c r="AB154" s="171"/>
      <c r="AC154" s="89"/>
      <c r="AD154" s="90"/>
      <c r="AE154" s="172" t="str">
        <f t="shared" si="165"/>
        <v/>
      </c>
      <c r="AF154" s="154" t="str">
        <f t="shared" si="166"/>
        <v>NO BID</v>
      </c>
      <c r="AG154" s="171"/>
      <c r="AH154" s="89"/>
      <c r="AI154" s="90"/>
      <c r="AJ154" s="172" t="str">
        <f t="shared" si="167"/>
        <v/>
      </c>
      <c r="AK154" s="154" t="str">
        <f t="shared" si="168"/>
        <v>NO BID</v>
      </c>
      <c r="AL154" s="171"/>
      <c r="AM154" s="89"/>
      <c r="AN154" s="90"/>
      <c r="AO154" s="172" t="str">
        <f t="shared" si="169"/>
        <v/>
      </c>
      <c r="AP154" s="154" t="str">
        <f t="shared" si="170"/>
        <v>NO BID</v>
      </c>
      <c r="AQ154" s="171"/>
      <c r="AR154" s="89"/>
      <c r="AS154" s="90"/>
      <c r="AT154" s="172" t="str">
        <f t="shared" si="171"/>
        <v/>
      </c>
      <c r="AU154" s="154" t="str">
        <f t="shared" si="172"/>
        <v>NO BID</v>
      </c>
      <c r="AV154" s="171"/>
      <c r="AW154" s="89"/>
      <c r="AX154" s="90"/>
      <c r="AY154" s="172" t="str">
        <f t="shared" si="173"/>
        <v/>
      </c>
      <c r="AZ154" s="154" t="str">
        <f t="shared" si="174"/>
        <v>NO BID</v>
      </c>
      <c r="BA154" s="171"/>
      <c r="BB154" s="89"/>
      <c r="BC154" s="90"/>
      <c r="BD154" s="172" t="str">
        <f t="shared" si="175"/>
        <v/>
      </c>
      <c r="BE154" s="154" t="str">
        <f>IF($B154=0,"",IF(ISNUMBER(BB154),"","NO BID"))</f>
        <v>NO BID</v>
      </c>
      <c r="BF154" s="171"/>
      <c r="BG154" s="89"/>
      <c r="BH154" s="90"/>
      <c r="BI154" s="172" t="str">
        <f t="shared" si="176"/>
        <v/>
      </c>
      <c r="BJ154" s="154" t="str">
        <f t="shared" si="177"/>
        <v>NO BID</v>
      </c>
      <c r="BK154" s="171"/>
      <c r="BL154" s="89"/>
      <c r="BM154" s="90"/>
      <c r="BN154" s="172" t="str">
        <f t="shared" si="178"/>
        <v/>
      </c>
      <c r="BO154" s="154" t="str">
        <f t="shared" si="179"/>
        <v>NO BID</v>
      </c>
      <c r="BP154" s="178"/>
      <c r="BQ154" s="171"/>
      <c r="BR154" s="89"/>
      <c r="BS154" s="90" t="str">
        <f t="shared" si="180"/>
        <v/>
      </c>
      <c r="BT154" s="172"/>
      <c r="BU154" s="154" t="str">
        <f t="shared" si="181"/>
        <v>NO BID</v>
      </c>
      <c r="BV154" s="171"/>
      <c r="BW154" s="89"/>
      <c r="BX154" s="90" t="str">
        <f t="shared" si="182"/>
        <v/>
      </c>
      <c r="BY154" s="172"/>
      <c r="BZ154" s="154" t="str">
        <f t="shared" si="183"/>
        <v>NO BID</v>
      </c>
      <c r="CA154" s="171"/>
      <c r="CB154" s="89"/>
      <c r="CC154" s="90" t="str">
        <f t="shared" si="184"/>
        <v/>
      </c>
      <c r="CD154" s="172"/>
      <c r="CE154" s="154" t="str">
        <f t="shared" si="185"/>
        <v>NO BID</v>
      </c>
      <c r="CF154" s="171"/>
      <c r="CG154" s="89"/>
      <c r="CH154" s="90" t="str">
        <f t="shared" si="186"/>
        <v/>
      </c>
      <c r="CI154" s="172"/>
      <c r="CJ154" s="154" t="str">
        <f t="shared" si="187"/>
        <v>NO BID</v>
      </c>
      <c r="CK154" s="171"/>
      <c r="CL154" s="89"/>
      <c r="CM154" s="90" t="str">
        <f t="shared" si="188"/>
        <v/>
      </c>
      <c r="CN154" s="172"/>
      <c r="CO154" s="154" t="str">
        <f t="shared" si="189"/>
        <v>NO BID</v>
      </c>
      <c r="CP154" s="171"/>
      <c r="CQ154" s="89"/>
      <c r="CR154" s="90" t="str">
        <f t="shared" si="190"/>
        <v/>
      </c>
      <c r="CS154" s="172"/>
      <c r="CT154" s="154" t="str">
        <f t="shared" si="191"/>
        <v>NO BID</v>
      </c>
      <c r="CU154" s="171"/>
      <c r="CV154" s="89"/>
      <c r="CW154" s="90" t="str">
        <f t="shared" si="192"/>
        <v/>
      </c>
      <c r="CX154" s="172"/>
      <c r="CY154" s="154" t="str">
        <f t="shared" si="193"/>
        <v>NO BID</v>
      </c>
      <c r="CZ154" s="171"/>
      <c r="DA154" s="89"/>
      <c r="DB154" s="90" t="str">
        <f t="shared" si="194"/>
        <v/>
      </c>
      <c r="DC154" s="172"/>
      <c r="DD154" s="154" t="str">
        <f t="shared" si="195"/>
        <v>NO BID</v>
      </c>
      <c r="DE154" s="171"/>
      <c r="DF154" s="89"/>
      <c r="DG154" s="90" t="str">
        <f t="shared" si="196"/>
        <v/>
      </c>
      <c r="DH154" s="172"/>
      <c r="DI154" s="154" t="str">
        <f t="shared" si="197"/>
        <v>NO BID</v>
      </c>
      <c r="DJ154" s="171"/>
      <c r="DK154" s="89"/>
      <c r="DL154" s="90" t="str">
        <f t="shared" si="198"/>
        <v/>
      </c>
      <c r="DM154" s="172"/>
      <c r="DN154" s="154" t="str">
        <f t="shared" si="199"/>
        <v>NO BID</v>
      </c>
      <c r="DO154" s="171"/>
      <c r="DP154" s="89"/>
      <c r="DQ154" s="90" t="str">
        <f t="shared" si="200"/>
        <v/>
      </c>
      <c r="DR154" s="172"/>
      <c r="DS154" s="154" t="str">
        <f t="shared" si="201"/>
        <v>NO BID</v>
      </c>
      <c r="DT154" s="171"/>
      <c r="DU154" s="89"/>
      <c r="DV154" s="90" t="str">
        <f t="shared" si="202"/>
        <v/>
      </c>
      <c r="DW154" s="172"/>
      <c r="DX154" s="154" t="str">
        <f t="shared" si="203"/>
        <v>NO BID</v>
      </c>
      <c r="DY154" s="171"/>
      <c r="DZ154" s="89"/>
      <c r="EA154" s="90" t="str">
        <f t="shared" si="204"/>
        <v/>
      </c>
      <c r="EB154" s="172"/>
      <c r="EC154" s="154" t="str">
        <f t="shared" si="205"/>
        <v>NO BID</v>
      </c>
      <c r="ED154" s="171"/>
      <c r="EE154" s="89"/>
      <c r="EF154" s="90" t="str">
        <f t="shared" si="206"/>
        <v/>
      </c>
      <c r="EG154" s="172"/>
      <c r="EH154" s="154" t="str">
        <f t="shared" si="207"/>
        <v>NO BID</v>
      </c>
      <c r="EI154" s="171"/>
      <c r="EJ154" s="89"/>
      <c r="EK154" s="90" t="str">
        <f t="shared" si="208"/>
        <v/>
      </c>
      <c r="EL154" s="172"/>
      <c r="EM154" s="154" t="str">
        <f t="shared" si="209"/>
        <v>NO BID</v>
      </c>
      <c r="EN154" s="171"/>
      <c r="EO154" s="89"/>
      <c r="EP154" s="90" t="str">
        <f t="shared" si="210"/>
        <v/>
      </c>
      <c r="EQ154" s="172"/>
      <c r="ER154" s="154" t="str">
        <f t="shared" si="211"/>
        <v>NO BID</v>
      </c>
      <c r="ES154" s="171"/>
      <c r="ET154" s="89"/>
      <c r="EU154" s="90" t="str">
        <f t="shared" si="212"/>
        <v/>
      </c>
      <c r="EV154" s="172"/>
      <c r="EW154" s="154" t="str">
        <f t="shared" si="213"/>
        <v>NO BID</v>
      </c>
      <c r="EX154" s="171"/>
      <c r="EY154" s="89"/>
      <c r="EZ154" s="90" t="str">
        <f t="shared" si="214"/>
        <v/>
      </c>
      <c r="FA154" s="172"/>
      <c r="FB154" s="154" t="str">
        <f t="shared" si="215"/>
        <v>NO BID</v>
      </c>
      <c r="FC154" s="171"/>
      <c r="FD154" s="89"/>
      <c r="FE154" s="90" t="str">
        <f t="shared" si="216"/>
        <v/>
      </c>
      <c r="FF154" s="172"/>
      <c r="FG154" s="154" t="str">
        <f t="shared" si="217"/>
        <v>NO BID</v>
      </c>
      <c r="FH154" s="171"/>
      <c r="FI154" s="89"/>
      <c r="FJ154" s="90" t="str">
        <f t="shared" si="218"/>
        <v/>
      </c>
      <c r="FK154" s="172"/>
      <c r="FL154" s="154" t="str">
        <f t="shared" si="219"/>
        <v>NO BID</v>
      </c>
      <c r="FM154" s="171"/>
      <c r="FN154" s="89"/>
      <c r="FO154" s="90" t="str">
        <f t="shared" si="220"/>
        <v/>
      </c>
      <c r="FP154" s="172"/>
      <c r="FQ154" s="154" t="str">
        <f t="shared" si="221"/>
        <v>NO BID</v>
      </c>
      <c r="FR154" s="174"/>
      <c r="FS154" s="91">
        <v>19.989999999999998</v>
      </c>
      <c r="FT154" s="92">
        <f t="shared" si="222"/>
        <v>79.959999999999994</v>
      </c>
      <c r="FU154" s="175">
        <f t="shared" si="223"/>
        <v>0</v>
      </c>
      <c r="FV154" s="93" t="str">
        <f t="shared" si="224"/>
        <v/>
      </c>
      <c r="FW154" s="94">
        <f t="shared" si="225"/>
        <v>79.959999999999994</v>
      </c>
      <c r="FX154" s="95">
        <f t="shared" si="226"/>
        <v>0</v>
      </c>
      <c r="FY154" s="129" t="str">
        <f t="shared" si="227"/>
        <v>NOT AWARDED</v>
      </c>
      <c r="FZ154" s="130">
        <f t="shared" si="228"/>
        <v>0</v>
      </c>
      <c r="GA154" s="129" t="str">
        <f t="shared" si="229"/>
        <v>VENDOR 09</v>
      </c>
      <c r="GB154" s="176"/>
      <c r="GC154" s="177"/>
      <c r="GD154" s="96"/>
      <c r="GE154" s="97"/>
    </row>
    <row r="155" spans="1:187" ht="30" customHeight="1" thickTop="1" thickBot="1" x14ac:dyDescent="0.4">
      <c r="A155" s="141">
        <v>151</v>
      </c>
      <c r="B155" s="194">
        <v>5</v>
      </c>
      <c r="C155" s="164">
        <v>9781250847218</v>
      </c>
      <c r="D155" s="165" t="s">
        <v>273</v>
      </c>
      <c r="E155" s="165" t="s">
        <v>975</v>
      </c>
      <c r="F155" s="165" t="s">
        <v>1479</v>
      </c>
      <c r="G155" s="166" t="s">
        <v>1414</v>
      </c>
      <c r="H155" s="166" t="s">
        <v>1421</v>
      </c>
      <c r="I155" s="167"/>
      <c r="J155" s="227">
        <f t="shared" si="230"/>
        <v>5</v>
      </c>
      <c r="K155" s="228"/>
      <c r="L155" s="99" t="str">
        <f t="shared" si="156"/>
        <v/>
      </c>
      <c r="M155" s="241"/>
      <c r="N155" s="168"/>
      <c r="O155" s="195" t="str">
        <f t="shared" si="157"/>
        <v>VENDOR 09</v>
      </c>
      <c r="P155" s="149">
        <v>241360</v>
      </c>
      <c r="Q155" s="149">
        <f t="shared" si="158"/>
        <v>0</v>
      </c>
      <c r="R155" s="196" t="str">
        <f t="shared" si="159"/>
        <v xml:space="preserve">, </v>
      </c>
      <c r="S155" s="196" t="str">
        <f t="shared" si="160"/>
        <v>NO BID</v>
      </c>
      <c r="T155" s="117">
        <f t="shared" si="161"/>
        <v>0</v>
      </c>
      <c r="U155" s="118" t="str">
        <f t="shared" si="162"/>
        <v>NOT AWARDED</v>
      </c>
      <c r="V155" s="167"/>
      <c r="W155" s="171"/>
      <c r="X155" s="89"/>
      <c r="Y155" s="90"/>
      <c r="Z155" s="172" t="str">
        <f t="shared" si="163"/>
        <v/>
      </c>
      <c r="AA155" s="154" t="str">
        <f t="shared" si="164"/>
        <v>NO BID</v>
      </c>
      <c r="AB155" s="171"/>
      <c r="AC155" s="89"/>
      <c r="AD155" s="90"/>
      <c r="AE155" s="172" t="str">
        <f t="shared" si="165"/>
        <v/>
      </c>
      <c r="AF155" s="154" t="str">
        <f t="shared" si="166"/>
        <v>NO BID</v>
      </c>
      <c r="AG155" s="171"/>
      <c r="AH155" s="89"/>
      <c r="AI155" s="90"/>
      <c r="AJ155" s="172" t="str">
        <f t="shared" si="167"/>
        <v/>
      </c>
      <c r="AK155" s="154" t="str">
        <f t="shared" si="168"/>
        <v>NO BID</v>
      </c>
      <c r="AL155" s="171"/>
      <c r="AM155" s="89"/>
      <c r="AN155" s="90"/>
      <c r="AO155" s="172" t="str">
        <f t="shared" si="169"/>
        <v/>
      </c>
      <c r="AP155" s="154" t="str">
        <f t="shared" si="170"/>
        <v>NO BID</v>
      </c>
      <c r="AQ155" s="171"/>
      <c r="AR155" s="89"/>
      <c r="AS155" s="90"/>
      <c r="AT155" s="172" t="str">
        <f t="shared" si="171"/>
        <v/>
      </c>
      <c r="AU155" s="154" t="str">
        <f t="shared" si="172"/>
        <v>NO BID</v>
      </c>
      <c r="AV155" s="171"/>
      <c r="AW155" s="89"/>
      <c r="AX155" s="90"/>
      <c r="AY155" s="172" t="str">
        <f t="shared" si="173"/>
        <v/>
      </c>
      <c r="AZ155" s="154" t="str">
        <f t="shared" si="174"/>
        <v>NO BID</v>
      </c>
      <c r="BA155" s="171"/>
      <c r="BB155" s="89"/>
      <c r="BC155" s="90"/>
      <c r="BD155" s="172" t="str">
        <f t="shared" si="175"/>
        <v/>
      </c>
      <c r="BE155" s="154" t="str">
        <f>IF($B155=0,"",IF(ISNUMBER(BB155),"","NO BID"))</f>
        <v>NO BID</v>
      </c>
      <c r="BF155" s="171"/>
      <c r="BG155" s="89"/>
      <c r="BH155" s="90"/>
      <c r="BI155" s="172" t="str">
        <f t="shared" si="176"/>
        <v/>
      </c>
      <c r="BJ155" s="154" t="str">
        <f t="shared" si="177"/>
        <v>NO BID</v>
      </c>
      <c r="BK155" s="171"/>
      <c r="BL155" s="89"/>
      <c r="BM155" s="90"/>
      <c r="BN155" s="172" t="str">
        <f t="shared" si="178"/>
        <v/>
      </c>
      <c r="BO155" s="154" t="str">
        <f t="shared" si="179"/>
        <v>NO BID</v>
      </c>
      <c r="BP155" s="173"/>
      <c r="BQ155" s="171"/>
      <c r="BR155" s="89"/>
      <c r="BS155" s="90" t="str">
        <f t="shared" si="180"/>
        <v/>
      </c>
      <c r="BT155" s="172"/>
      <c r="BU155" s="154" t="str">
        <f t="shared" si="181"/>
        <v>NO BID</v>
      </c>
      <c r="BV155" s="171"/>
      <c r="BW155" s="89"/>
      <c r="BX155" s="90" t="str">
        <f t="shared" si="182"/>
        <v/>
      </c>
      <c r="BY155" s="172"/>
      <c r="BZ155" s="154" t="str">
        <f t="shared" si="183"/>
        <v>NO BID</v>
      </c>
      <c r="CA155" s="171"/>
      <c r="CB155" s="89"/>
      <c r="CC155" s="90" t="str">
        <f t="shared" si="184"/>
        <v/>
      </c>
      <c r="CD155" s="172"/>
      <c r="CE155" s="154" t="str">
        <f t="shared" si="185"/>
        <v>NO BID</v>
      </c>
      <c r="CF155" s="171"/>
      <c r="CG155" s="89"/>
      <c r="CH155" s="90" t="str">
        <f t="shared" si="186"/>
        <v/>
      </c>
      <c r="CI155" s="172"/>
      <c r="CJ155" s="154" t="str">
        <f t="shared" si="187"/>
        <v>NO BID</v>
      </c>
      <c r="CK155" s="171"/>
      <c r="CL155" s="89"/>
      <c r="CM155" s="90" t="str">
        <f t="shared" si="188"/>
        <v/>
      </c>
      <c r="CN155" s="172"/>
      <c r="CO155" s="154" t="str">
        <f t="shared" si="189"/>
        <v>NO BID</v>
      </c>
      <c r="CP155" s="171"/>
      <c r="CQ155" s="89"/>
      <c r="CR155" s="90" t="str">
        <f t="shared" si="190"/>
        <v/>
      </c>
      <c r="CS155" s="172"/>
      <c r="CT155" s="154" t="str">
        <f t="shared" si="191"/>
        <v>NO BID</v>
      </c>
      <c r="CU155" s="171"/>
      <c r="CV155" s="89"/>
      <c r="CW155" s="90" t="str">
        <f t="shared" si="192"/>
        <v/>
      </c>
      <c r="CX155" s="172"/>
      <c r="CY155" s="154" t="str">
        <f t="shared" si="193"/>
        <v>NO BID</v>
      </c>
      <c r="CZ155" s="171"/>
      <c r="DA155" s="89"/>
      <c r="DB155" s="90" t="str">
        <f t="shared" si="194"/>
        <v/>
      </c>
      <c r="DC155" s="172"/>
      <c r="DD155" s="154" t="str">
        <f t="shared" si="195"/>
        <v>NO BID</v>
      </c>
      <c r="DE155" s="171"/>
      <c r="DF155" s="89"/>
      <c r="DG155" s="90" t="str">
        <f t="shared" si="196"/>
        <v/>
      </c>
      <c r="DH155" s="172"/>
      <c r="DI155" s="154" t="str">
        <f t="shared" si="197"/>
        <v>NO BID</v>
      </c>
      <c r="DJ155" s="171"/>
      <c r="DK155" s="89"/>
      <c r="DL155" s="90" t="str">
        <f t="shared" si="198"/>
        <v/>
      </c>
      <c r="DM155" s="172"/>
      <c r="DN155" s="154" t="str">
        <f t="shared" si="199"/>
        <v>NO BID</v>
      </c>
      <c r="DO155" s="171"/>
      <c r="DP155" s="89"/>
      <c r="DQ155" s="90" t="str">
        <f t="shared" si="200"/>
        <v/>
      </c>
      <c r="DR155" s="172"/>
      <c r="DS155" s="154" t="str">
        <f t="shared" si="201"/>
        <v>NO BID</v>
      </c>
      <c r="DT155" s="171"/>
      <c r="DU155" s="89"/>
      <c r="DV155" s="90" t="str">
        <f t="shared" si="202"/>
        <v/>
      </c>
      <c r="DW155" s="172"/>
      <c r="DX155" s="154" t="str">
        <f t="shared" si="203"/>
        <v>NO BID</v>
      </c>
      <c r="DY155" s="171"/>
      <c r="DZ155" s="89"/>
      <c r="EA155" s="90" t="str">
        <f t="shared" si="204"/>
        <v/>
      </c>
      <c r="EB155" s="172"/>
      <c r="EC155" s="154" t="str">
        <f t="shared" si="205"/>
        <v>NO BID</v>
      </c>
      <c r="ED155" s="171"/>
      <c r="EE155" s="89"/>
      <c r="EF155" s="90" t="str">
        <f t="shared" si="206"/>
        <v/>
      </c>
      <c r="EG155" s="172"/>
      <c r="EH155" s="154" t="str">
        <f t="shared" si="207"/>
        <v>NO BID</v>
      </c>
      <c r="EI155" s="171"/>
      <c r="EJ155" s="89"/>
      <c r="EK155" s="90" t="str">
        <f t="shared" si="208"/>
        <v/>
      </c>
      <c r="EL155" s="172"/>
      <c r="EM155" s="154" t="str">
        <f t="shared" si="209"/>
        <v>NO BID</v>
      </c>
      <c r="EN155" s="171"/>
      <c r="EO155" s="89"/>
      <c r="EP155" s="90" t="str">
        <f t="shared" si="210"/>
        <v/>
      </c>
      <c r="EQ155" s="172"/>
      <c r="ER155" s="154" t="str">
        <f t="shared" si="211"/>
        <v>NO BID</v>
      </c>
      <c r="ES155" s="171"/>
      <c r="ET155" s="89"/>
      <c r="EU155" s="90" t="str">
        <f t="shared" si="212"/>
        <v/>
      </c>
      <c r="EV155" s="172"/>
      <c r="EW155" s="154" t="str">
        <f t="shared" si="213"/>
        <v>NO BID</v>
      </c>
      <c r="EX155" s="171"/>
      <c r="EY155" s="89"/>
      <c r="EZ155" s="90" t="str">
        <f t="shared" si="214"/>
        <v/>
      </c>
      <c r="FA155" s="172"/>
      <c r="FB155" s="154" t="str">
        <f t="shared" si="215"/>
        <v>NO BID</v>
      </c>
      <c r="FC155" s="171"/>
      <c r="FD155" s="89"/>
      <c r="FE155" s="90" t="str">
        <f t="shared" si="216"/>
        <v/>
      </c>
      <c r="FF155" s="172"/>
      <c r="FG155" s="154" t="str">
        <f t="shared" si="217"/>
        <v>NO BID</v>
      </c>
      <c r="FH155" s="171"/>
      <c r="FI155" s="89"/>
      <c r="FJ155" s="90" t="str">
        <f t="shared" si="218"/>
        <v/>
      </c>
      <c r="FK155" s="172"/>
      <c r="FL155" s="154" t="str">
        <f t="shared" si="219"/>
        <v>NO BID</v>
      </c>
      <c r="FM155" s="171"/>
      <c r="FN155" s="89"/>
      <c r="FO155" s="90" t="str">
        <f t="shared" si="220"/>
        <v/>
      </c>
      <c r="FP155" s="172"/>
      <c r="FQ155" s="154" t="str">
        <f t="shared" si="221"/>
        <v>NO BID</v>
      </c>
      <c r="FR155" s="174"/>
      <c r="FS155" s="91">
        <v>18</v>
      </c>
      <c r="FT155" s="92">
        <f t="shared" si="222"/>
        <v>90</v>
      </c>
      <c r="FU155" s="175">
        <f t="shared" si="223"/>
        <v>0</v>
      </c>
      <c r="FV155" s="93" t="str">
        <f t="shared" si="224"/>
        <v/>
      </c>
      <c r="FW155" s="94">
        <f t="shared" si="225"/>
        <v>90</v>
      </c>
      <c r="FX155" s="95">
        <f t="shared" si="226"/>
        <v>0</v>
      </c>
      <c r="FY155" s="129" t="str">
        <f t="shared" si="227"/>
        <v>NOT AWARDED</v>
      </c>
      <c r="FZ155" s="130">
        <f t="shared" si="228"/>
        <v>0</v>
      </c>
      <c r="GA155" s="129" t="str">
        <f t="shared" si="229"/>
        <v>VENDOR 09</v>
      </c>
      <c r="GB155" s="176"/>
      <c r="GC155" s="177"/>
      <c r="GD155" s="96"/>
      <c r="GE155" s="97"/>
    </row>
    <row r="156" spans="1:187" ht="30" customHeight="1" thickTop="1" thickBot="1" x14ac:dyDescent="0.4">
      <c r="A156" s="162">
        <v>152</v>
      </c>
      <c r="B156" s="194">
        <v>3</v>
      </c>
      <c r="C156" s="164">
        <v>9780062982834</v>
      </c>
      <c r="D156" s="165" t="s">
        <v>275</v>
      </c>
      <c r="E156" s="165" t="s">
        <v>977</v>
      </c>
      <c r="F156" s="165" t="s">
        <v>1479</v>
      </c>
      <c r="G156" s="166" t="s">
        <v>1414</v>
      </c>
      <c r="H156" s="166" t="s">
        <v>1416</v>
      </c>
      <c r="I156" s="167"/>
      <c r="J156" s="227">
        <f t="shared" si="230"/>
        <v>3</v>
      </c>
      <c r="K156" s="228"/>
      <c r="L156" s="99" t="str">
        <f t="shared" si="156"/>
        <v/>
      </c>
      <c r="M156" s="241"/>
      <c r="N156" s="168"/>
      <c r="O156" s="169" t="str">
        <f t="shared" si="157"/>
        <v>VENDOR 09</v>
      </c>
      <c r="P156" s="149">
        <v>241363</v>
      </c>
      <c r="Q156" s="149">
        <f t="shared" si="158"/>
        <v>0</v>
      </c>
      <c r="R156" s="170" t="str">
        <f t="shared" si="159"/>
        <v xml:space="preserve">, </v>
      </c>
      <c r="S156" s="170" t="str">
        <f t="shared" si="160"/>
        <v>NO BID</v>
      </c>
      <c r="T156" s="87">
        <f t="shared" si="161"/>
        <v>0</v>
      </c>
      <c r="U156" s="88" t="str">
        <f t="shared" si="162"/>
        <v>NOT AWARDED</v>
      </c>
      <c r="V156" s="167"/>
      <c r="W156" s="171"/>
      <c r="X156" s="89"/>
      <c r="Y156" s="90"/>
      <c r="Z156" s="172" t="str">
        <f t="shared" si="163"/>
        <v/>
      </c>
      <c r="AA156" s="154" t="str">
        <f t="shared" si="164"/>
        <v>NO BID</v>
      </c>
      <c r="AB156" s="171"/>
      <c r="AC156" s="89"/>
      <c r="AD156" s="90"/>
      <c r="AE156" s="172" t="str">
        <f t="shared" si="165"/>
        <v/>
      </c>
      <c r="AF156" s="154" t="str">
        <f t="shared" si="166"/>
        <v>NO BID</v>
      </c>
      <c r="AG156" s="171"/>
      <c r="AH156" s="89"/>
      <c r="AI156" s="90"/>
      <c r="AJ156" s="172" t="str">
        <f t="shared" si="167"/>
        <v/>
      </c>
      <c r="AK156" s="154" t="str">
        <f t="shared" si="168"/>
        <v>NO BID</v>
      </c>
      <c r="AL156" s="171"/>
      <c r="AM156" s="89"/>
      <c r="AN156" s="90"/>
      <c r="AO156" s="172" t="str">
        <f t="shared" si="169"/>
        <v/>
      </c>
      <c r="AP156" s="154" t="str">
        <f t="shared" si="170"/>
        <v>NO BID</v>
      </c>
      <c r="AQ156" s="171"/>
      <c r="AR156" s="89"/>
      <c r="AS156" s="90"/>
      <c r="AT156" s="172" t="str">
        <f t="shared" si="171"/>
        <v/>
      </c>
      <c r="AU156" s="154" t="str">
        <f t="shared" si="172"/>
        <v>NO BID</v>
      </c>
      <c r="AV156" s="171"/>
      <c r="AW156" s="89"/>
      <c r="AX156" s="90"/>
      <c r="AY156" s="172" t="str">
        <f t="shared" si="173"/>
        <v/>
      </c>
      <c r="AZ156" s="154" t="str">
        <f t="shared" si="174"/>
        <v>NO BID</v>
      </c>
      <c r="BA156" s="171"/>
      <c r="BB156" s="89"/>
      <c r="BC156" s="90"/>
      <c r="BD156" s="172" t="str">
        <f t="shared" si="175"/>
        <v/>
      </c>
      <c r="BE156" s="154" t="str">
        <f>IF($B156=0,"",IF(ISNUMBER(BB156),"","NO BID"))</f>
        <v>NO BID</v>
      </c>
      <c r="BF156" s="171"/>
      <c r="BG156" s="89"/>
      <c r="BH156" s="90"/>
      <c r="BI156" s="172" t="str">
        <f t="shared" si="176"/>
        <v/>
      </c>
      <c r="BJ156" s="154" t="str">
        <f t="shared" si="177"/>
        <v>NO BID</v>
      </c>
      <c r="BK156" s="171"/>
      <c r="BL156" s="89"/>
      <c r="BM156" s="90"/>
      <c r="BN156" s="172" t="str">
        <f t="shared" si="178"/>
        <v/>
      </c>
      <c r="BO156" s="154" t="str">
        <f t="shared" si="179"/>
        <v>NO BID</v>
      </c>
      <c r="BP156" s="178"/>
      <c r="BQ156" s="171"/>
      <c r="BR156" s="89"/>
      <c r="BS156" s="90" t="str">
        <f t="shared" si="180"/>
        <v/>
      </c>
      <c r="BT156" s="172"/>
      <c r="BU156" s="154" t="str">
        <f t="shared" si="181"/>
        <v>NO BID</v>
      </c>
      <c r="BV156" s="171"/>
      <c r="BW156" s="89"/>
      <c r="BX156" s="90" t="str">
        <f t="shared" si="182"/>
        <v/>
      </c>
      <c r="BY156" s="172"/>
      <c r="BZ156" s="154" t="str">
        <f t="shared" si="183"/>
        <v>NO BID</v>
      </c>
      <c r="CA156" s="171"/>
      <c r="CB156" s="89"/>
      <c r="CC156" s="90" t="str">
        <f t="shared" si="184"/>
        <v/>
      </c>
      <c r="CD156" s="172"/>
      <c r="CE156" s="154" t="str">
        <f t="shared" si="185"/>
        <v>NO BID</v>
      </c>
      <c r="CF156" s="171"/>
      <c r="CG156" s="89"/>
      <c r="CH156" s="90" t="str">
        <f t="shared" si="186"/>
        <v/>
      </c>
      <c r="CI156" s="172"/>
      <c r="CJ156" s="154" t="str">
        <f t="shared" si="187"/>
        <v>NO BID</v>
      </c>
      <c r="CK156" s="171"/>
      <c r="CL156" s="89"/>
      <c r="CM156" s="90" t="str">
        <f t="shared" si="188"/>
        <v/>
      </c>
      <c r="CN156" s="172"/>
      <c r="CO156" s="154" t="str">
        <f t="shared" si="189"/>
        <v>NO BID</v>
      </c>
      <c r="CP156" s="171"/>
      <c r="CQ156" s="89"/>
      <c r="CR156" s="90" t="str">
        <f t="shared" si="190"/>
        <v/>
      </c>
      <c r="CS156" s="172"/>
      <c r="CT156" s="154" t="str">
        <f t="shared" si="191"/>
        <v>NO BID</v>
      </c>
      <c r="CU156" s="171"/>
      <c r="CV156" s="89"/>
      <c r="CW156" s="90" t="str">
        <f t="shared" si="192"/>
        <v/>
      </c>
      <c r="CX156" s="172"/>
      <c r="CY156" s="154" t="str">
        <f t="shared" si="193"/>
        <v>NO BID</v>
      </c>
      <c r="CZ156" s="171"/>
      <c r="DA156" s="89"/>
      <c r="DB156" s="90" t="str">
        <f t="shared" si="194"/>
        <v/>
      </c>
      <c r="DC156" s="172"/>
      <c r="DD156" s="154" t="str">
        <f t="shared" si="195"/>
        <v>NO BID</v>
      </c>
      <c r="DE156" s="171"/>
      <c r="DF156" s="89"/>
      <c r="DG156" s="90" t="str">
        <f t="shared" si="196"/>
        <v/>
      </c>
      <c r="DH156" s="172"/>
      <c r="DI156" s="154" t="str">
        <f t="shared" si="197"/>
        <v>NO BID</v>
      </c>
      <c r="DJ156" s="171"/>
      <c r="DK156" s="89"/>
      <c r="DL156" s="90" t="str">
        <f t="shared" si="198"/>
        <v/>
      </c>
      <c r="DM156" s="172"/>
      <c r="DN156" s="154" t="str">
        <f t="shared" si="199"/>
        <v>NO BID</v>
      </c>
      <c r="DO156" s="171"/>
      <c r="DP156" s="89"/>
      <c r="DQ156" s="90" t="str">
        <f t="shared" si="200"/>
        <v/>
      </c>
      <c r="DR156" s="172"/>
      <c r="DS156" s="154" t="str">
        <f t="shared" si="201"/>
        <v>NO BID</v>
      </c>
      <c r="DT156" s="171"/>
      <c r="DU156" s="89"/>
      <c r="DV156" s="90" t="str">
        <f t="shared" si="202"/>
        <v/>
      </c>
      <c r="DW156" s="172"/>
      <c r="DX156" s="154" t="str">
        <f t="shared" si="203"/>
        <v>NO BID</v>
      </c>
      <c r="DY156" s="171"/>
      <c r="DZ156" s="89"/>
      <c r="EA156" s="90" t="str">
        <f t="shared" si="204"/>
        <v/>
      </c>
      <c r="EB156" s="172"/>
      <c r="EC156" s="154" t="str">
        <f t="shared" si="205"/>
        <v>NO BID</v>
      </c>
      <c r="ED156" s="171"/>
      <c r="EE156" s="89"/>
      <c r="EF156" s="90" t="str">
        <f t="shared" si="206"/>
        <v/>
      </c>
      <c r="EG156" s="172"/>
      <c r="EH156" s="154" t="str">
        <f t="shared" si="207"/>
        <v>NO BID</v>
      </c>
      <c r="EI156" s="171"/>
      <c r="EJ156" s="89"/>
      <c r="EK156" s="90" t="str">
        <f t="shared" si="208"/>
        <v/>
      </c>
      <c r="EL156" s="172"/>
      <c r="EM156" s="154" t="str">
        <f t="shared" si="209"/>
        <v>NO BID</v>
      </c>
      <c r="EN156" s="171"/>
      <c r="EO156" s="89"/>
      <c r="EP156" s="90" t="str">
        <f t="shared" si="210"/>
        <v/>
      </c>
      <c r="EQ156" s="172"/>
      <c r="ER156" s="154" t="str">
        <f t="shared" si="211"/>
        <v>NO BID</v>
      </c>
      <c r="ES156" s="171"/>
      <c r="ET156" s="89"/>
      <c r="EU156" s="90" t="str">
        <f t="shared" si="212"/>
        <v/>
      </c>
      <c r="EV156" s="172"/>
      <c r="EW156" s="154" t="str">
        <f t="shared" si="213"/>
        <v>NO BID</v>
      </c>
      <c r="EX156" s="171"/>
      <c r="EY156" s="89"/>
      <c r="EZ156" s="90" t="str">
        <f t="shared" si="214"/>
        <v/>
      </c>
      <c r="FA156" s="172"/>
      <c r="FB156" s="154" t="str">
        <f t="shared" si="215"/>
        <v>NO BID</v>
      </c>
      <c r="FC156" s="171"/>
      <c r="FD156" s="89"/>
      <c r="FE156" s="90" t="str">
        <f t="shared" si="216"/>
        <v/>
      </c>
      <c r="FF156" s="172"/>
      <c r="FG156" s="154" t="str">
        <f t="shared" si="217"/>
        <v>NO BID</v>
      </c>
      <c r="FH156" s="171"/>
      <c r="FI156" s="89"/>
      <c r="FJ156" s="90" t="str">
        <f t="shared" si="218"/>
        <v/>
      </c>
      <c r="FK156" s="172"/>
      <c r="FL156" s="154" t="str">
        <f t="shared" si="219"/>
        <v>NO BID</v>
      </c>
      <c r="FM156" s="171"/>
      <c r="FN156" s="89"/>
      <c r="FO156" s="90" t="str">
        <f t="shared" si="220"/>
        <v/>
      </c>
      <c r="FP156" s="172"/>
      <c r="FQ156" s="154" t="str">
        <f t="shared" si="221"/>
        <v>NO BID</v>
      </c>
      <c r="FR156" s="174"/>
      <c r="FS156" s="91">
        <v>10.68</v>
      </c>
      <c r="FT156" s="92">
        <f t="shared" si="222"/>
        <v>32.04</v>
      </c>
      <c r="FU156" s="175">
        <f t="shared" si="223"/>
        <v>0</v>
      </c>
      <c r="FV156" s="93" t="str">
        <f t="shared" si="224"/>
        <v/>
      </c>
      <c r="FW156" s="94">
        <f t="shared" si="225"/>
        <v>32.04</v>
      </c>
      <c r="FX156" s="95">
        <f t="shared" si="226"/>
        <v>0</v>
      </c>
      <c r="FY156" s="129" t="str">
        <f t="shared" si="227"/>
        <v>NOT AWARDED</v>
      </c>
      <c r="FZ156" s="130">
        <f t="shared" si="228"/>
        <v>0</v>
      </c>
      <c r="GA156" s="129" t="str">
        <f t="shared" si="229"/>
        <v>VENDOR 09</v>
      </c>
      <c r="GB156" s="176"/>
      <c r="GC156" s="177"/>
      <c r="GD156" s="96"/>
      <c r="GE156" s="97"/>
    </row>
    <row r="157" spans="1:187" ht="30" customHeight="1" thickTop="1" thickBot="1" x14ac:dyDescent="0.4">
      <c r="A157" s="162">
        <v>153</v>
      </c>
      <c r="B157" s="194">
        <v>5</v>
      </c>
      <c r="C157" s="164" t="s">
        <v>797</v>
      </c>
      <c r="D157" s="165" t="s">
        <v>703</v>
      </c>
      <c r="E157" s="165" t="s">
        <v>1344</v>
      </c>
      <c r="F157" s="165" t="s">
        <v>1479</v>
      </c>
      <c r="G157" s="166" t="s">
        <v>1414</v>
      </c>
      <c r="H157" s="166" t="s">
        <v>1454</v>
      </c>
      <c r="I157" s="167"/>
      <c r="J157" s="232">
        <f t="shared" si="230"/>
        <v>5</v>
      </c>
      <c r="K157" s="233"/>
      <c r="L157" s="99" t="str">
        <f t="shared" si="156"/>
        <v/>
      </c>
      <c r="M157" s="241"/>
      <c r="N157" s="168"/>
      <c r="O157" s="169" t="str">
        <f t="shared" si="157"/>
        <v>VENDOR 09</v>
      </c>
      <c r="P157" s="149" t="s">
        <v>88</v>
      </c>
      <c r="Q157" s="149">
        <f t="shared" si="158"/>
        <v>0</v>
      </c>
      <c r="R157" s="170" t="str">
        <f t="shared" si="159"/>
        <v xml:space="preserve">, </v>
      </c>
      <c r="S157" s="170" t="str">
        <f t="shared" si="160"/>
        <v>NO BID</v>
      </c>
      <c r="T157" s="87">
        <f t="shared" si="161"/>
        <v>0</v>
      </c>
      <c r="U157" s="88" t="str">
        <f t="shared" si="162"/>
        <v>NOT AWARDED</v>
      </c>
      <c r="V157" s="167"/>
      <c r="W157" s="171"/>
      <c r="X157" s="89"/>
      <c r="Y157" s="90"/>
      <c r="Z157" s="172" t="str">
        <f t="shared" si="163"/>
        <v/>
      </c>
      <c r="AA157" s="154" t="str">
        <f t="shared" si="164"/>
        <v>NO BID</v>
      </c>
      <c r="AB157" s="171"/>
      <c r="AC157" s="89"/>
      <c r="AD157" s="90"/>
      <c r="AE157" s="172" t="str">
        <f t="shared" si="165"/>
        <v/>
      </c>
      <c r="AF157" s="154" t="str">
        <f t="shared" si="166"/>
        <v>NO BID</v>
      </c>
      <c r="AG157" s="171"/>
      <c r="AH157" s="89"/>
      <c r="AI157" s="90"/>
      <c r="AJ157" s="172" t="str">
        <f t="shared" si="167"/>
        <v/>
      </c>
      <c r="AK157" s="154" t="str">
        <f t="shared" si="168"/>
        <v>NO BID</v>
      </c>
      <c r="AL157" s="171"/>
      <c r="AM157" s="89"/>
      <c r="AN157" s="90"/>
      <c r="AO157" s="172" t="str">
        <f t="shared" si="169"/>
        <v/>
      </c>
      <c r="AP157" s="154" t="str">
        <f t="shared" si="170"/>
        <v>NO BID</v>
      </c>
      <c r="AQ157" s="171"/>
      <c r="AR157" s="89"/>
      <c r="AS157" s="90"/>
      <c r="AT157" s="172" t="str">
        <f t="shared" si="171"/>
        <v/>
      </c>
      <c r="AU157" s="154" t="str">
        <f t="shared" si="172"/>
        <v>NO BID</v>
      </c>
      <c r="AV157" s="171"/>
      <c r="AW157" s="89"/>
      <c r="AX157" s="90"/>
      <c r="AY157" s="172" t="str">
        <f t="shared" si="173"/>
        <v/>
      </c>
      <c r="AZ157" s="154" t="str">
        <f t="shared" si="174"/>
        <v>NO BID</v>
      </c>
      <c r="BA157" s="171"/>
      <c r="BB157" s="89"/>
      <c r="BC157" s="90"/>
      <c r="BD157" s="172" t="str">
        <f t="shared" si="175"/>
        <v/>
      </c>
      <c r="BE157" s="154" t="s">
        <v>76</v>
      </c>
      <c r="BF157" s="171"/>
      <c r="BG157" s="89"/>
      <c r="BH157" s="90"/>
      <c r="BI157" s="172" t="str">
        <f t="shared" si="176"/>
        <v/>
      </c>
      <c r="BJ157" s="154" t="str">
        <f t="shared" si="177"/>
        <v>NO BID</v>
      </c>
      <c r="BK157" s="171"/>
      <c r="BL157" s="89"/>
      <c r="BM157" s="90"/>
      <c r="BN157" s="172" t="str">
        <f t="shared" si="178"/>
        <v/>
      </c>
      <c r="BO157" s="154" t="str">
        <f t="shared" si="179"/>
        <v>NO BID</v>
      </c>
      <c r="BP157" s="178"/>
      <c r="BQ157" s="171"/>
      <c r="BR157" s="89"/>
      <c r="BS157" s="90" t="str">
        <f t="shared" si="180"/>
        <v/>
      </c>
      <c r="BT157" s="172"/>
      <c r="BU157" s="154" t="str">
        <f t="shared" si="181"/>
        <v>NO BID</v>
      </c>
      <c r="BV157" s="171"/>
      <c r="BW157" s="89"/>
      <c r="BX157" s="90" t="str">
        <f t="shared" si="182"/>
        <v/>
      </c>
      <c r="BY157" s="172"/>
      <c r="BZ157" s="154" t="str">
        <f t="shared" si="183"/>
        <v>NO BID</v>
      </c>
      <c r="CA157" s="171"/>
      <c r="CB157" s="89"/>
      <c r="CC157" s="90" t="str">
        <f t="shared" si="184"/>
        <v/>
      </c>
      <c r="CD157" s="172"/>
      <c r="CE157" s="154" t="str">
        <f t="shared" si="185"/>
        <v>NO BID</v>
      </c>
      <c r="CF157" s="171"/>
      <c r="CG157" s="89"/>
      <c r="CH157" s="90" t="str">
        <f t="shared" si="186"/>
        <v/>
      </c>
      <c r="CI157" s="172"/>
      <c r="CJ157" s="154" t="str">
        <f t="shared" si="187"/>
        <v>NO BID</v>
      </c>
      <c r="CK157" s="171"/>
      <c r="CL157" s="89"/>
      <c r="CM157" s="90" t="str">
        <f t="shared" si="188"/>
        <v/>
      </c>
      <c r="CN157" s="172"/>
      <c r="CO157" s="154" t="str">
        <f t="shared" si="189"/>
        <v>NO BID</v>
      </c>
      <c r="CP157" s="171"/>
      <c r="CQ157" s="89"/>
      <c r="CR157" s="90" t="str">
        <f t="shared" si="190"/>
        <v/>
      </c>
      <c r="CS157" s="172"/>
      <c r="CT157" s="154" t="str">
        <f t="shared" si="191"/>
        <v>NO BID</v>
      </c>
      <c r="CU157" s="171"/>
      <c r="CV157" s="89"/>
      <c r="CW157" s="90" t="str">
        <f t="shared" si="192"/>
        <v/>
      </c>
      <c r="CX157" s="172"/>
      <c r="CY157" s="154" t="str">
        <f t="shared" si="193"/>
        <v>NO BID</v>
      </c>
      <c r="CZ157" s="171"/>
      <c r="DA157" s="89"/>
      <c r="DB157" s="90" t="str">
        <f t="shared" si="194"/>
        <v/>
      </c>
      <c r="DC157" s="172"/>
      <c r="DD157" s="154" t="str">
        <f t="shared" si="195"/>
        <v>NO BID</v>
      </c>
      <c r="DE157" s="171"/>
      <c r="DF157" s="89"/>
      <c r="DG157" s="90" t="str">
        <f t="shared" si="196"/>
        <v/>
      </c>
      <c r="DH157" s="172"/>
      <c r="DI157" s="154" t="str">
        <f t="shared" si="197"/>
        <v>NO BID</v>
      </c>
      <c r="DJ157" s="171"/>
      <c r="DK157" s="89"/>
      <c r="DL157" s="90" t="str">
        <f t="shared" si="198"/>
        <v/>
      </c>
      <c r="DM157" s="172"/>
      <c r="DN157" s="154" t="str">
        <f t="shared" si="199"/>
        <v>NO BID</v>
      </c>
      <c r="DO157" s="171"/>
      <c r="DP157" s="89"/>
      <c r="DQ157" s="90" t="str">
        <f t="shared" si="200"/>
        <v/>
      </c>
      <c r="DR157" s="172"/>
      <c r="DS157" s="154" t="str">
        <f t="shared" si="201"/>
        <v>NO BID</v>
      </c>
      <c r="DT157" s="171"/>
      <c r="DU157" s="89"/>
      <c r="DV157" s="90" t="str">
        <f t="shared" si="202"/>
        <v/>
      </c>
      <c r="DW157" s="172"/>
      <c r="DX157" s="154" t="str">
        <f t="shared" si="203"/>
        <v>NO BID</v>
      </c>
      <c r="DY157" s="171"/>
      <c r="DZ157" s="89"/>
      <c r="EA157" s="90" t="str">
        <f t="shared" si="204"/>
        <v/>
      </c>
      <c r="EB157" s="172"/>
      <c r="EC157" s="154" t="str">
        <f t="shared" si="205"/>
        <v>NO BID</v>
      </c>
      <c r="ED157" s="171"/>
      <c r="EE157" s="89"/>
      <c r="EF157" s="90" t="str">
        <f t="shared" si="206"/>
        <v/>
      </c>
      <c r="EG157" s="172"/>
      <c r="EH157" s="154" t="str">
        <f t="shared" si="207"/>
        <v>NO BID</v>
      </c>
      <c r="EI157" s="171"/>
      <c r="EJ157" s="89"/>
      <c r="EK157" s="90" t="str">
        <f t="shared" si="208"/>
        <v/>
      </c>
      <c r="EL157" s="172"/>
      <c r="EM157" s="154" t="str">
        <f t="shared" si="209"/>
        <v>NO BID</v>
      </c>
      <c r="EN157" s="171"/>
      <c r="EO157" s="89"/>
      <c r="EP157" s="90" t="str">
        <f t="shared" si="210"/>
        <v/>
      </c>
      <c r="EQ157" s="172"/>
      <c r="ER157" s="154" t="str">
        <f t="shared" si="211"/>
        <v>NO BID</v>
      </c>
      <c r="ES157" s="171"/>
      <c r="ET157" s="89"/>
      <c r="EU157" s="90" t="str">
        <f t="shared" si="212"/>
        <v/>
      </c>
      <c r="EV157" s="172"/>
      <c r="EW157" s="154" t="str">
        <f t="shared" si="213"/>
        <v>NO BID</v>
      </c>
      <c r="EX157" s="171"/>
      <c r="EY157" s="89"/>
      <c r="EZ157" s="90" t="str">
        <f t="shared" si="214"/>
        <v/>
      </c>
      <c r="FA157" s="172"/>
      <c r="FB157" s="154" t="str">
        <f t="shared" si="215"/>
        <v>NO BID</v>
      </c>
      <c r="FC157" s="171"/>
      <c r="FD157" s="89"/>
      <c r="FE157" s="90" t="str">
        <f t="shared" si="216"/>
        <v/>
      </c>
      <c r="FF157" s="172"/>
      <c r="FG157" s="154" t="str">
        <f t="shared" si="217"/>
        <v>NO BID</v>
      </c>
      <c r="FH157" s="171"/>
      <c r="FI157" s="89"/>
      <c r="FJ157" s="90" t="str">
        <f t="shared" si="218"/>
        <v/>
      </c>
      <c r="FK157" s="172"/>
      <c r="FL157" s="154" t="str">
        <f t="shared" si="219"/>
        <v>NO BID</v>
      </c>
      <c r="FM157" s="171"/>
      <c r="FN157" s="89"/>
      <c r="FO157" s="90" t="str">
        <f t="shared" si="220"/>
        <v/>
      </c>
      <c r="FP157" s="172"/>
      <c r="FQ157" s="154" t="str">
        <f t="shared" si="221"/>
        <v>NO BID</v>
      </c>
      <c r="FR157" s="174"/>
      <c r="FS157" s="91">
        <v>15.99</v>
      </c>
      <c r="FT157" s="92">
        <f t="shared" si="222"/>
        <v>79.95</v>
      </c>
      <c r="FU157" s="175">
        <f t="shared" si="223"/>
        <v>0</v>
      </c>
      <c r="FV157" s="93" t="str">
        <f t="shared" si="224"/>
        <v/>
      </c>
      <c r="FW157" s="94">
        <f t="shared" si="225"/>
        <v>79.95</v>
      </c>
      <c r="FX157" s="95">
        <f t="shared" si="226"/>
        <v>0</v>
      </c>
      <c r="FY157" s="129" t="str">
        <f t="shared" si="227"/>
        <v>NOT AWARDED</v>
      </c>
      <c r="FZ157" s="130">
        <f t="shared" si="228"/>
        <v>0</v>
      </c>
      <c r="GA157" s="129" t="str">
        <f t="shared" si="229"/>
        <v>VENDOR 09</v>
      </c>
      <c r="GB157" s="176"/>
      <c r="GC157" s="177"/>
      <c r="GD157" s="96"/>
      <c r="GE157" s="97"/>
    </row>
    <row r="158" spans="1:187" ht="30" customHeight="1" thickTop="1" thickBot="1" x14ac:dyDescent="0.4">
      <c r="A158" s="162">
        <v>154</v>
      </c>
      <c r="B158" s="194">
        <v>1</v>
      </c>
      <c r="C158" s="164">
        <v>9781682633243</v>
      </c>
      <c r="D158" s="165" t="s">
        <v>277</v>
      </c>
      <c r="E158" s="165" t="s">
        <v>979</v>
      </c>
      <c r="F158" s="165" t="s">
        <v>1479</v>
      </c>
      <c r="G158" s="166" t="s">
        <v>1414</v>
      </c>
      <c r="H158" s="166" t="s">
        <v>1421</v>
      </c>
      <c r="I158" s="167"/>
      <c r="J158" s="227">
        <f t="shared" si="230"/>
        <v>1</v>
      </c>
      <c r="K158" s="228"/>
      <c r="L158" s="99" t="str">
        <f t="shared" si="156"/>
        <v/>
      </c>
      <c r="M158" s="241"/>
      <c r="N158" s="168"/>
      <c r="O158" s="169" t="str">
        <f t="shared" si="157"/>
        <v>VENDOR 09</v>
      </c>
      <c r="P158" s="149">
        <v>241360</v>
      </c>
      <c r="Q158" s="149">
        <f t="shared" si="158"/>
        <v>0</v>
      </c>
      <c r="R158" s="170" t="str">
        <f t="shared" si="159"/>
        <v xml:space="preserve">, </v>
      </c>
      <c r="S158" s="170" t="str">
        <f t="shared" si="160"/>
        <v>NO BID</v>
      </c>
      <c r="T158" s="87">
        <f t="shared" si="161"/>
        <v>0</v>
      </c>
      <c r="U158" s="88" t="str">
        <f t="shared" si="162"/>
        <v>NOT AWARDED</v>
      </c>
      <c r="V158" s="167"/>
      <c r="W158" s="171"/>
      <c r="X158" s="89"/>
      <c r="Y158" s="90"/>
      <c r="Z158" s="172" t="str">
        <f t="shared" si="163"/>
        <v/>
      </c>
      <c r="AA158" s="154" t="str">
        <f t="shared" si="164"/>
        <v>NO BID</v>
      </c>
      <c r="AB158" s="171"/>
      <c r="AC158" s="89"/>
      <c r="AD158" s="90"/>
      <c r="AE158" s="172" t="str">
        <f t="shared" si="165"/>
        <v/>
      </c>
      <c r="AF158" s="154" t="str">
        <f t="shared" si="166"/>
        <v>NO BID</v>
      </c>
      <c r="AG158" s="171"/>
      <c r="AH158" s="89"/>
      <c r="AI158" s="90"/>
      <c r="AJ158" s="172" t="str">
        <f t="shared" si="167"/>
        <v/>
      </c>
      <c r="AK158" s="154" t="str">
        <f t="shared" si="168"/>
        <v>NO BID</v>
      </c>
      <c r="AL158" s="171"/>
      <c r="AM158" s="89"/>
      <c r="AN158" s="90"/>
      <c r="AO158" s="172" t="str">
        <f t="shared" si="169"/>
        <v/>
      </c>
      <c r="AP158" s="154" t="str">
        <f t="shared" si="170"/>
        <v>NO BID</v>
      </c>
      <c r="AQ158" s="171"/>
      <c r="AR158" s="89"/>
      <c r="AS158" s="90"/>
      <c r="AT158" s="172" t="str">
        <f t="shared" si="171"/>
        <v/>
      </c>
      <c r="AU158" s="154" t="str">
        <f t="shared" si="172"/>
        <v>NO BID</v>
      </c>
      <c r="AV158" s="171"/>
      <c r="AW158" s="89"/>
      <c r="AX158" s="90"/>
      <c r="AY158" s="172" t="str">
        <f t="shared" si="173"/>
        <v/>
      </c>
      <c r="AZ158" s="154" t="str">
        <f t="shared" si="174"/>
        <v>NO BID</v>
      </c>
      <c r="BA158" s="171"/>
      <c r="BB158" s="89"/>
      <c r="BC158" s="90"/>
      <c r="BD158" s="172" t="str">
        <f t="shared" si="175"/>
        <v/>
      </c>
      <c r="BE158" s="154" t="s">
        <v>77</v>
      </c>
      <c r="BF158" s="171"/>
      <c r="BG158" s="89"/>
      <c r="BH158" s="90"/>
      <c r="BI158" s="172" t="str">
        <f t="shared" si="176"/>
        <v/>
      </c>
      <c r="BJ158" s="154" t="str">
        <f t="shared" si="177"/>
        <v>NO BID</v>
      </c>
      <c r="BK158" s="171"/>
      <c r="BL158" s="89"/>
      <c r="BM158" s="90"/>
      <c r="BN158" s="172" t="str">
        <f t="shared" si="178"/>
        <v/>
      </c>
      <c r="BO158" s="154" t="str">
        <f t="shared" si="179"/>
        <v>NO BID</v>
      </c>
      <c r="BP158" s="178"/>
      <c r="BQ158" s="171"/>
      <c r="BR158" s="89"/>
      <c r="BS158" s="90" t="str">
        <f t="shared" si="180"/>
        <v/>
      </c>
      <c r="BT158" s="172"/>
      <c r="BU158" s="154" t="str">
        <f t="shared" si="181"/>
        <v>NO BID</v>
      </c>
      <c r="BV158" s="171"/>
      <c r="BW158" s="89"/>
      <c r="BX158" s="90" t="str">
        <f t="shared" si="182"/>
        <v/>
      </c>
      <c r="BY158" s="172"/>
      <c r="BZ158" s="154" t="str">
        <f t="shared" si="183"/>
        <v>NO BID</v>
      </c>
      <c r="CA158" s="171"/>
      <c r="CB158" s="89"/>
      <c r="CC158" s="90" t="str">
        <f t="shared" si="184"/>
        <v/>
      </c>
      <c r="CD158" s="172"/>
      <c r="CE158" s="154" t="str">
        <f t="shared" si="185"/>
        <v>NO BID</v>
      </c>
      <c r="CF158" s="171"/>
      <c r="CG158" s="89"/>
      <c r="CH158" s="90" t="str">
        <f t="shared" si="186"/>
        <v/>
      </c>
      <c r="CI158" s="172"/>
      <c r="CJ158" s="154" t="str">
        <f t="shared" si="187"/>
        <v>NO BID</v>
      </c>
      <c r="CK158" s="171"/>
      <c r="CL158" s="89"/>
      <c r="CM158" s="90" t="str">
        <f t="shared" si="188"/>
        <v/>
      </c>
      <c r="CN158" s="172"/>
      <c r="CO158" s="154" t="str">
        <f t="shared" si="189"/>
        <v>NO BID</v>
      </c>
      <c r="CP158" s="171"/>
      <c r="CQ158" s="89"/>
      <c r="CR158" s="90" t="str">
        <f t="shared" si="190"/>
        <v/>
      </c>
      <c r="CS158" s="172"/>
      <c r="CT158" s="154" t="str">
        <f t="shared" si="191"/>
        <v>NO BID</v>
      </c>
      <c r="CU158" s="171"/>
      <c r="CV158" s="89"/>
      <c r="CW158" s="90" t="str">
        <f t="shared" si="192"/>
        <v/>
      </c>
      <c r="CX158" s="172"/>
      <c r="CY158" s="154" t="str">
        <f t="shared" si="193"/>
        <v>NO BID</v>
      </c>
      <c r="CZ158" s="171"/>
      <c r="DA158" s="89"/>
      <c r="DB158" s="90" t="str">
        <f t="shared" si="194"/>
        <v/>
      </c>
      <c r="DC158" s="172"/>
      <c r="DD158" s="154" t="str">
        <f t="shared" si="195"/>
        <v>NO BID</v>
      </c>
      <c r="DE158" s="171"/>
      <c r="DF158" s="89"/>
      <c r="DG158" s="90" t="str">
        <f t="shared" si="196"/>
        <v/>
      </c>
      <c r="DH158" s="172"/>
      <c r="DI158" s="154" t="str">
        <f t="shared" si="197"/>
        <v>NO BID</v>
      </c>
      <c r="DJ158" s="171"/>
      <c r="DK158" s="89"/>
      <c r="DL158" s="90" t="str">
        <f t="shared" si="198"/>
        <v/>
      </c>
      <c r="DM158" s="172"/>
      <c r="DN158" s="154" t="str">
        <f t="shared" si="199"/>
        <v>NO BID</v>
      </c>
      <c r="DO158" s="171"/>
      <c r="DP158" s="89"/>
      <c r="DQ158" s="90" t="str">
        <f t="shared" si="200"/>
        <v/>
      </c>
      <c r="DR158" s="172"/>
      <c r="DS158" s="154" t="str">
        <f t="shared" si="201"/>
        <v>NO BID</v>
      </c>
      <c r="DT158" s="171"/>
      <c r="DU158" s="89"/>
      <c r="DV158" s="90" t="str">
        <f t="shared" si="202"/>
        <v/>
      </c>
      <c r="DW158" s="172"/>
      <c r="DX158" s="154" t="str">
        <f t="shared" si="203"/>
        <v>NO BID</v>
      </c>
      <c r="DY158" s="171"/>
      <c r="DZ158" s="89"/>
      <c r="EA158" s="90" t="str">
        <f t="shared" si="204"/>
        <v/>
      </c>
      <c r="EB158" s="172"/>
      <c r="EC158" s="154" t="str">
        <f t="shared" si="205"/>
        <v>NO BID</v>
      </c>
      <c r="ED158" s="171"/>
      <c r="EE158" s="89"/>
      <c r="EF158" s="90" t="str">
        <f t="shared" si="206"/>
        <v/>
      </c>
      <c r="EG158" s="172"/>
      <c r="EH158" s="154" t="str">
        <f t="shared" si="207"/>
        <v>NO BID</v>
      </c>
      <c r="EI158" s="171"/>
      <c r="EJ158" s="89"/>
      <c r="EK158" s="90" t="str">
        <f t="shared" si="208"/>
        <v/>
      </c>
      <c r="EL158" s="172"/>
      <c r="EM158" s="154" t="str">
        <f t="shared" si="209"/>
        <v>NO BID</v>
      </c>
      <c r="EN158" s="171"/>
      <c r="EO158" s="89"/>
      <c r="EP158" s="90" t="str">
        <f t="shared" si="210"/>
        <v/>
      </c>
      <c r="EQ158" s="172"/>
      <c r="ER158" s="154" t="str">
        <f t="shared" si="211"/>
        <v>NO BID</v>
      </c>
      <c r="ES158" s="171"/>
      <c r="ET158" s="89"/>
      <c r="EU158" s="90" t="str">
        <f t="shared" si="212"/>
        <v/>
      </c>
      <c r="EV158" s="172"/>
      <c r="EW158" s="154" t="str">
        <f t="shared" si="213"/>
        <v>NO BID</v>
      </c>
      <c r="EX158" s="171"/>
      <c r="EY158" s="89"/>
      <c r="EZ158" s="90" t="str">
        <f t="shared" si="214"/>
        <v/>
      </c>
      <c r="FA158" s="172"/>
      <c r="FB158" s="154" t="str">
        <f t="shared" si="215"/>
        <v>NO BID</v>
      </c>
      <c r="FC158" s="171"/>
      <c r="FD158" s="89"/>
      <c r="FE158" s="90" t="str">
        <f t="shared" si="216"/>
        <v/>
      </c>
      <c r="FF158" s="172"/>
      <c r="FG158" s="154" t="str">
        <f t="shared" si="217"/>
        <v>NO BID</v>
      </c>
      <c r="FH158" s="171"/>
      <c r="FI158" s="89"/>
      <c r="FJ158" s="90" t="str">
        <f t="shared" si="218"/>
        <v/>
      </c>
      <c r="FK158" s="172"/>
      <c r="FL158" s="154" t="str">
        <f t="shared" si="219"/>
        <v>NO BID</v>
      </c>
      <c r="FM158" s="171"/>
      <c r="FN158" s="89"/>
      <c r="FO158" s="90" t="str">
        <f t="shared" si="220"/>
        <v/>
      </c>
      <c r="FP158" s="172"/>
      <c r="FQ158" s="154" t="str">
        <f t="shared" si="221"/>
        <v>NO BID</v>
      </c>
      <c r="FR158" s="174"/>
      <c r="FS158" s="91">
        <v>15.84</v>
      </c>
      <c r="FT158" s="92">
        <f t="shared" si="222"/>
        <v>15.84</v>
      </c>
      <c r="FU158" s="175">
        <f t="shared" si="223"/>
        <v>0</v>
      </c>
      <c r="FV158" s="93" t="str">
        <f t="shared" si="224"/>
        <v/>
      </c>
      <c r="FW158" s="94">
        <f t="shared" si="225"/>
        <v>15.84</v>
      </c>
      <c r="FX158" s="95">
        <f t="shared" si="226"/>
        <v>0</v>
      </c>
      <c r="FY158" s="129" t="str">
        <f t="shared" si="227"/>
        <v>NOT AWARDED</v>
      </c>
      <c r="FZ158" s="130">
        <f t="shared" si="228"/>
        <v>0</v>
      </c>
      <c r="GA158" s="129" t="str">
        <f t="shared" si="229"/>
        <v>VENDOR 09</v>
      </c>
      <c r="GB158" s="176"/>
      <c r="GC158" s="177"/>
      <c r="GD158" s="96"/>
      <c r="GE158" s="97"/>
    </row>
    <row r="159" spans="1:187" ht="30" customHeight="1" thickTop="1" thickBot="1" x14ac:dyDescent="0.4">
      <c r="A159" s="162">
        <v>155</v>
      </c>
      <c r="B159" s="194">
        <v>4</v>
      </c>
      <c r="C159" s="164">
        <v>9781338620825</v>
      </c>
      <c r="D159" s="165" t="s">
        <v>749</v>
      </c>
      <c r="E159" s="165" t="s">
        <v>1382</v>
      </c>
      <c r="F159" s="165" t="s">
        <v>1479</v>
      </c>
      <c r="G159" s="166" t="s">
        <v>1414</v>
      </c>
      <c r="H159" s="166" t="s">
        <v>1472</v>
      </c>
      <c r="I159" s="167"/>
      <c r="J159" s="227">
        <f t="shared" si="230"/>
        <v>4</v>
      </c>
      <c r="K159" s="228"/>
      <c r="L159" s="99" t="str">
        <f t="shared" si="156"/>
        <v/>
      </c>
      <c r="M159" s="241"/>
      <c r="N159" s="168"/>
      <c r="O159" s="169" t="str">
        <f t="shared" si="157"/>
        <v>VENDOR 09</v>
      </c>
      <c r="P159" s="149">
        <v>241365</v>
      </c>
      <c r="Q159" s="149">
        <f t="shared" si="158"/>
        <v>0</v>
      </c>
      <c r="R159" s="170" t="str">
        <f t="shared" si="159"/>
        <v xml:space="preserve">, </v>
      </c>
      <c r="S159" s="170" t="str">
        <f t="shared" si="160"/>
        <v>NO BID</v>
      </c>
      <c r="T159" s="87">
        <f t="shared" si="161"/>
        <v>0</v>
      </c>
      <c r="U159" s="88" t="str">
        <f t="shared" si="162"/>
        <v>NOT AWARDED</v>
      </c>
      <c r="V159" s="167"/>
      <c r="W159" s="171"/>
      <c r="X159" s="89"/>
      <c r="Y159" s="90"/>
      <c r="Z159" s="172" t="str">
        <f t="shared" si="163"/>
        <v/>
      </c>
      <c r="AA159" s="154" t="str">
        <f t="shared" si="164"/>
        <v>NO BID</v>
      </c>
      <c r="AB159" s="171"/>
      <c r="AC159" s="89"/>
      <c r="AD159" s="90"/>
      <c r="AE159" s="172" t="str">
        <f t="shared" si="165"/>
        <v/>
      </c>
      <c r="AF159" s="154" t="str">
        <f t="shared" si="166"/>
        <v>NO BID</v>
      </c>
      <c r="AG159" s="171"/>
      <c r="AH159" s="89"/>
      <c r="AI159" s="90"/>
      <c r="AJ159" s="172" t="str">
        <f t="shared" si="167"/>
        <v/>
      </c>
      <c r="AK159" s="154" t="str">
        <f t="shared" si="168"/>
        <v>NO BID</v>
      </c>
      <c r="AL159" s="171"/>
      <c r="AM159" s="89"/>
      <c r="AN159" s="90"/>
      <c r="AO159" s="172" t="str">
        <f t="shared" si="169"/>
        <v/>
      </c>
      <c r="AP159" s="154" t="str">
        <f t="shared" si="170"/>
        <v>NO BID</v>
      </c>
      <c r="AQ159" s="171"/>
      <c r="AR159" s="89"/>
      <c r="AS159" s="90"/>
      <c r="AT159" s="172" t="str">
        <f t="shared" si="171"/>
        <v/>
      </c>
      <c r="AU159" s="154" t="str">
        <f t="shared" si="172"/>
        <v>NO BID</v>
      </c>
      <c r="AV159" s="171"/>
      <c r="AW159" s="89"/>
      <c r="AX159" s="90"/>
      <c r="AY159" s="172" t="str">
        <f t="shared" si="173"/>
        <v/>
      </c>
      <c r="AZ159" s="154" t="str">
        <f t="shared" si="174"/>
        <v>NO BID</v>
      </c>
      <c r="BA159" s="171"/>
      <c r="BB159" s="89"/>
      <c r="BC159" s="90"/>
      <c r="BD159" s="172" t="str">
        <f t="shared" si="175"/>
        <v/>
      </c>
      <c r="BE159" s="154" t="s">
        <v>80</v>
      </c>
      <c r="BF159" s="171"/>
      <c r="BG159" s="89"/>
      <c r="BH159" s="90"/>
      <c r="BI159" s="172" t="str">
        <f t="shared" si="176"/>
        <v/>
      </c>
      <c r="BJ159" s="154" t="str">
        <f t="shared" si="177"/>
        <v>NO BID</v>
      </c>
      <c r="BK159" s="171"/>
      <c r="BL159" s="89"/>
      <c r="BM159" s="90"/>
      <c r="BN159" s="172" t="str">
        <f t="shared" si="178"/>
        <v/>
      </c>
      <c r="BO159" s="154" t="str">
        <f t="shared" si="179"/>
        <v>NO BID</v>
      </c>
      <c r="BP159" s="178"/>
      <c r="BQ159" s="171"/>
      <c r="BR159" s="89"/>
      <c r="BS159" s="90" t="str">
        <f t="shared" si="180"/>
        <v/>
      </c>
      <c r="BT159" s="172"/>
      <c r="BU159" s="154" t="str">
        <f t="shared" si="181"/>
        <v>NO BID</v>
      </c>
      <c r="BV159" s="171"/>
      <c r="BW159" s="89"/>
      <c r="BX159" s="90" t="str">
        <f t="shared" si="182"/>
        <v/>
      </c>
      <c r="BY159" s="172"/>
      <c r="BZ159" s="154" t="str">
        <f t="shared" si="183"/>
        <v>NO BID</v>
      </c>
      <c r="CA159" s="171"/>
      <c r="CB159" s="89"/>
      <c r="CC159" s="90" t="str">
        <f t="shared" si="184"/>
        <v/>
      </c>
      <c r="CD159" s="172"/>
      <c r="CE159" s="154" t="str">
        <f t="shared" si="185"/>
        <v>NO BID</v>
      </c>
      <c r="CF159" s="171"/>
      <c r="CG159" s="89"/>
      <c r="CH159" s="90" t="str">
        <f t="shared" si="186"/>
        <v/>
      </c>
      <c r="CI159" s="172"/>
      <c r="CJ159" s="154" t="str">
        <f t="shared" si="187"/>
        <v>NO BID</v>
      </c>
      <c r="CK159" s="171"/>
      <c r="CL159" s="89"/>
      <c r="CM159" s="90" t="str">
        <f t="shared" si="188"/>
        <v/>
      </c>
      <c r="CN159" s="172"/>
      <c r="CO159" s="154" t="str">
        <f t="shared" si="189"/>
        <v>NO BID</v>
      </c>
      <c r="CP159" s="171"/>
      <c r="CQ159" s="89"/>
      <c r="CR159" s="90" t="str">
        <f t="shared" si="190"/>
        <v/>
      </c>
      <c r="CS159" s="172"/>
      <c r="CT159" s="154" t="str">
        <f t="shared" si="191"/>
        <v>NO BID</v>
      </c>
      <c r="CU159" s="171"/>
      <c r="CV159" s="89"/>
      <c r="CW159" s="90" t="str">
        <f t="shared" si="192"/>
        <v/>
      </c>
      <c r="CX159" s="172"/>
      <c r="CY159" s="154" t="str">
        <f t="shared" si="193"/>
        <v>NO BID</v>
      </c>
      <c r="CZ159" s="171"/>
      <c r="DA159" s="89"/>
      <c r="DB159" s="90" t="str">
        <f t="shared" si="194"/>
        <v/>
      </c>
      <c r="DC159" s="172"/>
      <c r="DD159" s="154" t="str">
        <f t="shared" si="195"/>
        <v>NO BID</v>
      </c>
      <c r="DE159" s="171"/>
      <c r="DF159" s="89"/>
      <c r="DG159" s="90" t="str">
        <f t="shared" si="196"/>
        <v/>
      </c>
      <c r="DH159" s="172"/>
      <c r="DI159" s="154" t="str">
        <f t="shared" si="197"/>
        <v>NO BID</v>
      </c>
      <c r="DJ159" s="171"/>
      <c r="DK159" s="89"/>
      <c r="DL159" s="90" t="str">
        <f t="shared" si="198"/>
        <v/>
      </c>
      <c r="DM159" s="172"/>
      <c r="DN159" s="154" t="str">
        <f t="shared" si="199"/>
        <v>NO BID</v>
      </c>
      <c r="DO159" s="171"/>
      <c r="DP159" s="89"/>
      <c r="DQ159" s="90" t="str">
        <f t="shared" si="200"/>
        <v/>
      </c>
      <c r="DR159" s="172"/>
      <c r="DS159" s="154" t="str">
        <f t="shared" si="201"/>
        <v>NO BID</v>
      </c>
      <c r="DT159" s="171"/>
      <c r="DU159" s="89"/>
      <c r="DV159" s="90" t="str">
        <f t="shared" si="202"/>
        <v/>
      </c>
      <c r="DW159" s="172"/>
      <c r="DX159" s="154" t="str">
        <f t="shared" si="203"/>
        <v>NO BID</v>
      </c>
      <c r="DY159" s="171"/>
      <c r="DZ159" s="89"/>
      <c r="EA159" s="90" t="str">
        <f t="shared" si="204"/>
        <v/>
      </c>
      <c r="EB159" s="172"/>
      <c r="EC159" s="154" t="str">
        <f t="shared" si="205"/>
        <v>NO BID</v>
      </c>
      <c r="ED159" s="171"/>
      <c r="EE159" s="89"/>
      <c r="EF159" s="90" t="str">
        <f t="shared" si="206"/>
        <v/>
      </c>
      <c r="EG159" s="172"/>
      <c r="EH159" s="154" t="str">
        <f t="shared" si="207"/>
        <v>NO BID</v>
      </c>
      <c r="EI159" s="171"/>
      <c r="EJ159" s="89"/>
      <c r="EK159" s="90" t="str">
        <f t="shared" si="208"/>
        <v/>
      </c>
      <c r="EL159" s="172"/>
      <c r="EM159" s="154" t="str">
        <f t="shared" si="209"/>
        <v>NO BID</v>
      </c>
      <c r="EN159" s="171"/>
      <c r="EO159" s="89"/>
      <c r="EP159" s="90" t="str">
        <f t="shared" si="210"/>
        <v/>
      </c>
      <c r="EQ159" s="172"/>
      <c r="ER159" s="154" t="str">
        <f t="shared" si="211"/>
        <v>NO BID</v>
      </c>
      <c r="ES159" s="171"/>
      <c r="ET159" s="89"/>
      <c r="EU159" s="90" t="str">
        <f t="shared" si="212"/>
        <v/>
      </c>
      <c r="EV159" s="172"/>
      <c r="EW159" s="154" t="str">
        <f t="shared" si="213"/>
        <v>NO BID</v>
      </c>
      <c r="EX159" s="171"/>
      <c r="EY159" s="89"/>
      <c r="EZ159" s="90" t="str">
        <f t="shared" si="214"/>
        <v/>
      </c>
      <c r="FA159" s="172"/>
      <c r="FB159" s="154" t="str">
        <f t="shared" si="215"/>
        <v>NO BID</v>
      </c>
      <c r="FC159" s="171"/>
      <c r="FD159" s="89"/>
      <c r="FE159" s="90" t="str">
        <f t="shared" si="216"/>
        <v/>
      </c>
      <c r="FF159" s="172"/>
      <c r="FG159" s="154" t="str">
        <f t="shared" si="217"/>
        <v>NO BID</v>
      </c>
      <c r="FH159" s="171"/>
      <c r="FI159" s="89"/>
      <c r="FJ159" s="90" t="str">
        <f t="shared" si="218"/>
        <v/>
      </c>
      <c r="FK159" s="172"/>
      <c r="FL159" s="154" t="str">
        <f t="shared" si="219"/>
        <v>NO BID</v>
      </c>
      <c r="FM159" s="171"/>
      <c r="FN159" s="89"/>
      <c r="FO159" s="90" t="str">
        <f t="shared" si="220"/>
        <v/>
      </c>
      <c r="FP159" s="172"/>
      <c r="FQ159" s="154" t="str">
        <f t="shared" si="221"/>
        <v>NO BID</v>
      </c>
      <c r="FR159" s="174"/>
      <c r="FS159" s="91">
        <v>11.89</v>
      </c>
      <c r="FT159" s="92">
        <f t="shared" si="222"/>
        <v>47.56</v>
      </c>
      <c r="FU159" s="175">
        <f t="shared" si="223"/>
        <v>0</v>
      </c>
      <c r="FV159" s="93" t="str">
        <f t="shared" si="224"/>
        <v/>
      </c>
      <c r="FW159" s="94">
        <f t="shared" si="225"/>
        <v>47.56</v>
      </c>
      <c r="FX159" s="95">
        <f t="shared" si="226"/>
        <v>0</v>
      </c>
      <c r="FY159" s="129" t="str">
        <f t="shared" si="227"/>
        <v>NOT AWARDED</v>
      </c>
      <c r="FZ159" s="130">
        <f t="shared" si="228"/>
        <v>0</v>
      </c>
      <c r="GA159" s="129" t="str">
        <f t="shared" si="229"/>
        <v>VENDOR 09</v>
      </c>
      <c r="GB159" s="176"/>
      <c r="GC159" s="177"/>
      <c r="GD159" s="96"/>
      <c r="GE159" s="97"/>
    </row>
    <row r="160" spans="1:187" ht="30" customHeight="1" thickTop="1" thickBot="1" x14ac:dyDescent="0.4">
      <c r="A160" s="141">
        <v>156</v>
      </c>
      <c r="B160" s="163">
        <v>5</v>
      </c>
      <c r="C160" s="164">
        <v>9781945820762</v>
      </c>
      <c r="D160" s="165" t="s">
        <v>279</v>
      </c>
      <c r="E160" s="165" t="s">
        <v>981</v>
      </c>
      <c r="F160" s="165" t="s">
        <v>1480</v>
      </c>
      <c r="G160" s="166" t="s">
        <v>1414</v>
      </c>
      <c r="H160" s="166" t="s">
        <v>1425</v>
      </c>
      <c r="I160" s="167"/>
      <c r="J160" s="227">
        <f t="shared" si="230"/>
        <v>5</v>
      </c>
      <c r="K160" s="228"/>
      <c r="L160" s="99" t="str">
        <f t="shared" si="156"/>
        <v/>
      </c>
      <c r="M160" s="241"/>
      <c r="N160" s="168"/>
      <c r="O160" s="169" t="str">
        <f t="shared" si="157"/>
        <v>VENDOR 09</v>
      </c>
      <c r="P160" s="149">
        <v>241363</v>
      </c>
      <c r="Q160" s="149">
        <f t="shared" si="158"/>
        <v>0</v>
      </c>
      <c r="R160" s="170" t="str">
        <f t="shared" si="159"/>
        <v xml:space="preserve">, </v>
      </c>
      <c r="S160" s="170" t="str">
        <f t="shared" si="160"/>
        <v>NO BID</v>
      </c>
      <c r="T160" s="87">
        <f t="shared" si="161"/>
        <v>0</v>
      </c>
      <c r="U160" s="88" t="str">
        <f t="shared" si="162"/>
        <v>NOT AWARDED</v>
      </c>
      <c r="V160" s="167"/>
      <c r="W160" s="171"/>
      <c r="X160" s="89"/>
      <c r="Y160" s="90"/>
      <c r="Z160" s="172" t="str">
        <f t="shared" si="163"/>
        <v/>
      </c>
      <c r="AA160" s="154" t="str">
        <f t="shared" si="164"/>
        <v>NO BID</v>
      </c>
      <c r="AB160" s="171"/>
      <c r="AC160" s="89"/>
      <c r="AD160" s="90"/>
      <c r="AE160" s="172" t="str">
        <f t="shared" si="165"/>
        <v/>
      </c>
      <c r="AF160" s="154" t="str">
        <f t="shared" si="166"/>
        <v>NO BID</v>
      </c>
      <c r="AG160" s="171"/>
      <c r="AH160" s="89"/>
      <c r="AI160" s="90"/>
      <c r="AJ160" s="172" t="str">
        <f t="shared" si="167"/>
        <v/>
      </c>
      <c r="AK160" s="154" t="str">
        <f t="shared" si="168"/>
        <v>NO BID</v>
      </c>
      <c r="AL160" s="171"/>
      <c r="AM160" s="89"/>
      <c r="AN160" s="90"/>
      <c r="AO160" s="172" t="str">
        <f t="shared" si="169"/>
        <v/>
      </c>
      <c r="AP160" s="154" t="str">
        <f t="shared" si="170"/>
        <v>NO BID</v>
      </c>
      <c r="AQ160" s="171"/>
      <c r="AR160" s="89"/>
      <c r="AS160" s="90"/>
      <c r="AT160" s="172" t="str">
        <f t="shared" si="171"/>
        <v/>
      </c>
      <c r="AU160" s="154" t="str">
        <f t="shared" si="172"/>
        <v>NO BID</v>
      </c>
      <c r="AV160" s="171"/>
      <c r="AW160" s="89"/>
      <c r="AX160" s="90"/>
      <c r="AY160" s="172" t="str">
        <f t="shared" si="173"/>
        <v/>
      </c>
      <c r="AZ160" s="154" t="str">
        <f t="shared" si="174"/>
        <v>NO BID</v>
      </c>
      <c r="BA160" s="171"/>
      <c r="BB160" s="89"/>
      <c r="BC160" s="90"/>
      <c r="BD160" s="172" t="str">
        <f t="shared" si="175"/>
        <v/>
      </c>
      <c r="BE160" s="154" t="str">
        <f>IF($B160=0,"",IF(ISNUMBER(BB160),"","NO BID"))</f>
        <v>NO BID</v>
      </c>
      <c r="BF160" s="171"/>
      <c r="BG160" s="89"/>
      <c r="BH160" s="90"/>
      <c r="BI160" s="172" t="str">
        <f t="shared" si="176"/>
        <v/>
      </c>
      <c r="BJ160" s="154" t="str">
        <f t="shared" si="177"/>
        <v>NO BID</v>
      </c>
      <c r="BK160" s="171"/>
      <c r="BL160" s="89"/>
      <c r="BM160" s="90"/>
      <c r="BN160" s="172" t="str">
        <f t="shared" si="178"/>
        <v/>
      </c>
      <c r="BO160" s="154" t="str">
        <f t="shared" si="179"/>
        <v>NO BID</v>
      </c>
      <c r="BP160" s="178"/>
      <c r="BQ160" s="171"/>
      <c r="BR160" s="89"/>
      <c r="BS160" s="90" t="str">
        <f t="shared" si="180"/>
        <v/>
      </c>
      <c r="BT160" s="172"/>
      <c r="BU160" s="154" t="str">
        <f t="shared" si="181"/>
        <v>NO BID</v>
      </c>
      <c r="BV160" s="171"/>
      <c r="BW160" s="89"/>
      <c r="BX160" s="90" t="str">
        <f t="shared" si="182"/>
        <v/>
      </c>
      <c r="BY160" s="172"/>
      <c r="BZ160" s="154" t="str">
        <f t="shared" si="183"/>
        <v>NO BID</v>
      </c>
      <c r="CA160" s="171"/>
      <c r="CB160" s="89"/>
      <c r="CC160" s="90" t="str">
        <f t="shared" si="184"/>
        <v/>
      </c>
      <c r="CD160" s="172"/>
      <c r="CE160" s="154" t="str">
        <f t="shared" si="185"/>
        <v>NO BID</v>
      </c>
      <c r="CF160" s="171"/>
      <c r="CG160" s="89"/>
      <c r="CH160" s="90" t="str">
        <f t="shared" si="186"/>
        <v/>
      </c>
      <c r="CI160" s="172"/>
      <c r="CJ160" s="154" t="str">
        <f t="shared" si="187"/>
        <v>NO BID</v>
      </c>
      <c r="CK160" s="171"/>
      <c r="CL160" s="89"/>
      <c r="CM160" s="90" t="str">
        <f t="shared" si="188"/>
        <v/>
      </c>
      <c r="CN160" s="172"/>
      <c r="CO160" s="154" t="str">
        <f t="shared" si="189"/>
        <v>NO BID</v>
      </c>
      <c r="CP160" s="171"/>
      <c r="CQ160" s="89"/>
      <c r="CR160" s="90" t="str">
        <f t="shared" si="190"/>
        <v/>
      </c>
      <c r="CS160" s="172"/>
      <c r="CT160" s="154" t="str">
        <f t="shared" si="191"/>
        <v>NO BID</v>
      </c>
      <c r="CU160" s="171"/>
      <c r="CV160" s="89"/>
      <c r="CW160" s="90" t="str">
        <f t="shared" si="192"/>
        <v/>
      </c>
      <c r="CX160" s="172"/>
      <c r="CY160" s="154" t="str">
        <f t="shared" si="193"/>
        <v>NO BID</v>
      </c>
      <c r="CZ160" s="171"/>
      <c r="DA160" s="89"/>
      <c r="DB160" s="90" t="str">
        <f t="shared" si="194"/>
        <v/>
      </c>
      <c r="DC160" s="172"/>
      <c r="DD160" s="154" t="str">
        <f t="shared" si="195"/>
        <v>NO BID</v>
      </c>
      <c r="DE160" s="171"/>
      <c r="DF160" s="89"/>
      <c r="DG160" s="90" t="str">
        <f t="shared" si="196"/>
        <v/>
      </c>
      <c r="DH160" s="172"/>
      <c r="DI160" s="154" t="str">
        <f t="shared" si="197"/>
        <v>NO BID</v>
      </c>
      <c r="DJ160" s="171"/>
      <c r="DK160" s="89"/>
      <c r="DL160" s="90" t="str">
        <f t="shared" si="198"/>
        <v/>
      </c>
      <c r="DM160" s="172"/>
      <c r="DN160" s="154" t="str">
        <f t="shared" si="199"/>
        <v>NO BID</v>
      </c>
      <c r="DO160" s="171"/>
      <c r="DP160" s="89"/>
      <c r="DQ160" s="90" t="str">
        <f t="shared" si="200"/>
        <v/>
      </c>
      <c r="DR160" s="172"/>
      <c r="DS160" s="154" t="str">
        <f t="shared" si="201"/>
        <v>NO BID</v>
      </c>
      <c r="DT160" s="171"/>
      <c r="DU160" s="89"/>
      <c r="DV160" s="90" t="str">
        <f t="shared" si="202"/>
        <v/>
      </c>
      <c r="DW160" s="172"/>
      <c r="DX160" s="154" t="str">
        <f t="shared" si="203"/>
        <v>NO BID</v>
      </c>
      <c r="DY160" s="171"/>
      <c r="DZ160" s="89"/>
      <c r="EA160" s="90" t="str">
        <f t="shared" si="204"/>
        <v/>
      </c>
      <c r="EB160" s="172"/>
      <c r="EC160" s="154" t="str">
        <f t="shared" si="205"/>
        <v>NO BID</v>
      </c>
      <c r="ED160" s="171"/>
      <c r="EE160" s="89"/>
      <c r="EF160" s="90" t="str">
        <f t="shared" si="206"/>
        <v/>
      </c>
      <c r="EG160" s="172"/>
      <c r="EH160" s="154" t="str">
        <f t="shared" si="207"/>
        <v>NO BID</v>
      </c>
      <c r="EI160" s="171"/>
      <c r="EJ160" s="89"/>
      <c r="EK160" s="90" t="str">
        <f t="shared" si="208"/>
        <v/>
      </c>
      <c r="EL160" s="172"/>
      <c r="EM160" s="154" t="str">
        <f t="shared" si="209"/>
        <v>NO BID</v>
      </c>
      <c r="EN160" s="171"/>
      <c r="EO160" s="89"/>
      <c r="EP160" s="90" t="str">
        <f t="shared" si="210"/>
        <v/>
      </c>
      <c r="EQ160" s="172"/>
      <c r="ER160" s="154" t="str">
        <f t="shared" si="211"/>
        <v>NO BID</v>
      </c>
      <c r="ES160" s="171"/>
      <c r="ET160" s="89"/>
      <c r="EU160" s="90" t="str">
        <f t="shared" si="212"/>
        <v/>
      </c>
      <c r="EV160" s="172"/>
      <c r="EW160" s="154" t="str">
        <f t="shared" si="213"/>
        <v>NO BID</v>
      </c>
      <c r="EX160" s="171"/>
      <c r="EY160" s="89"/>
      <c r="EZ160" s="90" t="str">
        <f t="shared" si="214"/>
        <v/>
      </c>
      <c r="FA160" s="172"/>
      <c r="FB160" s="154" t="str">
        <f t="shared" si="215"/>
        <v>NO BID</v>
      </c>
      <c r="FC160" s="171"/>
      <c r="FD160" s="89"/>
      <c r="FE160" s="90" t="str">
        <f t="shared" si="216"/>
        <v/>
      </c>
      <c r="FF160" s="172"/>
      <c r="FG160" s="154" t="str">
        <f t="shared" si="217"/>
        <v>NO BID</v>
      </c>
      <c r="FH160" s="171"/>
      <c r="FI160" s="89"/>
      <c r="FJ160" s="90" t="str">
        <f t="shared" si="218"/>
        <v/>
      </c>
      <c r="FK160" s="172"/>
      <c r="FL160" s="154" t="str">
        <f t="shared" si="219"/>
        <v>NO BID</v>
      </c>
      <c r="FM160" s="171"/>
      <c r="FN160" s="89"/>
      <c r="FO160" s="90" t="str">
        <f t="shared" si="220"/>
        <v/>
      </c>
      <c r="FP160" s="172"/>
      <c r="FQ160" s="154" t="str">
        <f t="shared" si="221"/>
        <v>NO BID</v>
      </c>
      <c r="FR160" s="174"/>
      <c r="FS160" s="91">
        <v>15</v>
      </c>
      <c r="FT160" s="92">
        <f t="shared" si="222"/>
        <v>75</v>
      </c>
      <c r="FU160" s="175">
        <f t="shared" si="223"/>
        <v>0</v>
      </c>
      <c r="FV160" s="93" t="str">
        <f t="shared" si="224"/>
        <v/>
      </c>
      <c r="FW160" s="94">
        <f t="shared" si="225"/>
        <v>75</v>
      </c>
      <c r="FX160" s="95">
        <f t="shared" si="226"/>
        <v>0</v>
      </c>
      <c r="FY160" s="129" t="str">
        <f t="shared" si="227"/>
        <v>NOT AWARDED</v>
      </c>
      <c r="FZ160" s="130">
        <f t="shared" si="228"/>
        <v>0</v>
      </c>
      <c r="GA160" s="129" t="str">
        <f t="shared" si="229"/>
        <v>VENDOR 09</v>
      </c>
      <c r="GB160" s="176"/>
      <c r="GC160" s="177"/>
      <c r="GD160" s="96"/>
      <c r="GE160" s="97"/>
    </row>
    <row r="161" spans="1:187" ht="30" customHeight="1" thickTop="1" thickBot="1" x14ac:dyDescent="0.4">
      <c r="A161" s="162">
        <v>157</v>
      </c>
      <c r="B161" s="163">
        <v>5</v>
      </c>
      <c r="C161" s="164">
        <v>9781646141296</v>
      </c>
      <c r="D161" s="165" t="s">
        <v>280</v>
      </c>
      <c r="E161" s="165" t="s">
        <v>982</v>
      </c>
      <c r="F161" s="165" t="s">
        <v>1479</v>
      </c>
      <c r="G161" s="166" t="s">
        <v>1414</v>
      </c>
      <c r="H161" s="166" t="s">
        <v>1439</v>
      </c>
      <c r="I161" s="167"/>
      <c r="J161" s="227">
        <f t="shared" si="230"/>
        <v>5</v>
      </c>
      <c r="K161" s="228"/>
      <c r="L161" s="99" t="str">
        <f t="shared" si="156"/>
        <v/>
      </c>
      <c r="M161" s="241"/>
      <c r="N161" s="168"/>
      <c r="O161" s="169" t="str">
        <f t="shared" si="157"/>
        <v>VENDOR 09</v>
      </c>
      <c r="P161" s="149">
        <v>241365</v>
      </c>
      <c r="Q161" s="149">
        <f t="shared" si="158"/>
        <v>0</v>
      </c>
      <c r="R161" s="170" t="str">
        <f t="shared" si="159"/>
        <v xml:space="preserve">, </v>
      </c>
      <c r="S161" s="170" t="str">
        <f t="shared" si="160"/>
        <v>NO BID</v>
      </c>
      <c r="T161" s="87">
        <f t="shared" si="161"/>
        <v>0</v>
      </c>
      <c r="U161" s="88" t="str">
        <f t="shared" si="162"/>
        <v>NOT AWARDED</v>
      </c>
      <c r="V161" s="167"/>
      <c r="W161" s="171"/>
      <c r="X161" s="89"/>
      <c r="Y161" s="90"/>
      <c r="Z161" s="172" t="str">
        <f t="shared" si="163"/>
        <v/>
      </c>
      <c r="AA161" s="154" t="str">
        <f t="shared" si="164"/>
        <v>NO BID</v>
      </c>
      <c r="AB161" s="171"/>
      <c r="AC161" s="89"/>
      <c r="AD161" s="90"/>
      <c r="AE161" s="172" t="str">
        <f t="shared" si="165"/>
        <v/>
      </c>
      <c r="AF161" s="154" t="str">
        <f t="shared" si="166"/>
        <v>NO BID</v>
      </c>
      <c r="AG161" s="171"/>
      <c r="AH161" s="89"/>
      <c r="AI161" s="90"/>
      <c r="AJ161" s="172" t="str">
        <f t="shared" si="167"/>
        <v/>
      </c>
      <c r="AK161" s="154" t="str">
        <f t="shared" si="168"/>
        <v>NO BID</v>
      </c>
      <c r="AL161" s="171"/>
      <c r="AM161" s="89"/>
      <c r="AN161" s="90"/>
      <c r="AO161" s="172" t="str">
        <f t="shared" si="169"/>
        <v/>
      </c>
      <c r="AP161" s="154" t="str">
        <f t="shared" si="170"/>
        <v>NO BID</v>
      </c>
      <c r="AQ161" s="171"/>
      <c r="AR161" s="89"/>
      <c r="AS161" s="90"/>
      <c r="AT161" s="172" t="str">
        <f t="shared" si="171"/>
        <v/>
      </c>
      <c r="AU161" s="154" t="str">
        <f t="shared" si="172"/>
        <v>NO BID</v>
      </c>
      <c r="AV161" s="171"/>
      <c r="AW161" s="89"/>
      <c r="AX161" s="90"/>
      <c r="AY161" s="172" t="str">
        <f t="shared" si="173"/>
        <v/>
      </c>
      <c r="AZ161" s="154" t="str">
        <f t="shared" si="174"/>
        <v>NO BID</v>
      </c>
      <c r="BA161" s="171"/>
      <c r="BB161" s="89"/>
      <c r="BC161" s="90"/>
      <c r="BD161" s="172" t="str">
        <f t="shared" si="175"/>
        <v/>
      </c>
      <c r="BE161" s="154" t="s">
        <v>84</v>
      </c>
      <c r="BF161" s="171"/>
      <c r="BG161" s="89"/>
      <c r="BH161" s="90"/>
      <c r="BI161" s="172" t="str">
        <f t="shared" si="176"/>
        <v/>
      </c>
      <c r="BJ161" s="154" t="str">
        <f t="shared" si="177"/>
        <v>NO BID</v>
      </c>
      <c r="BK161" s="171"/>
      <c r="BL161" s="89"/>
      <c r="BM161" s="90"/>
      <c r="BN161" s="172" t="str">
        <f t="shared" si="178"/>
        <v/>
      </c>
      <c r="BO161" s="154" t="str">
        <f t="shared" si="179"/>
        <v>NO BID</v>
      </c>
      <c r="BP161" s="178"/>
      <c r="BQ161" s="171"/>
      <c r="BR161" s="89"/>
      <c r="BS161" s="90" t="str">
        <f t="shared" si="180"/>
        <v/>
      </c>
      <c r="BT161" s="172"/>
      <c r="BU161" s="154" t="str">
        <f t="shared" si="181"/>
        <v>NO BID</v>
      </c>
      <c r="BV161" s="171"/>
      <c r="BW161" s="89"/>
      <c r="BX161" s="90" t="str">
        <f t="shared" si="182"/>
        <v/>
      </c>
      <c r="BY161" s="172"/>
      <c r="BZ161" s="154" t="str">
        <f t="shared" si="183"/>
        <v>NO BID</v>
      </c>
      <c r="CA161" s="171"/>
      <c r="CB161" s="89"/>
      <c r="CC161" s="90" t="str">
        <f t="shared" si="184"/>
        <v/>
      </c>
      <c r="CD161" s="172"/>
      <c r="CE161" s="154" t="str">
        <f t="shared" si="185"/>
        <v>NO BID</v>
      </c>
      <c r="CF161" s="171"/>
      <c r="CG161" s="89"/>
      <c r="CH161" s="90" t="str">
        <f t="shared" si="186"/>
        <v/>
      </c>
      <c r="CI161" s="172"/>
      <c r="CJ161" s="154" t="str">
        <f t="shared" si="187"/>
        <v>NO BID</v>
      </c>
      <c r="CK161" s="171"/>
      <c r="CL161" s="89"/>
      <c r="CM161" s="90" t="str">
        <f t="shared" si="188"/>
        <v/>
      </c>
      <c r="CN161" s="172"/>
      <c r="CO161" s="154" t="str">
        <f t="shared" si="189"/>
        <v>NO BID</v>
      </c>
      <c r="CP161" s="171"/>
      <c r="CQ161" s="89"/>
      <c r="CR161" s="90" t="str">
        <f t="shared" si="190"/>
        <v/>
      </c>
      <c r="CS161" s="172"/>
      <c r="CT161" s="154" t="str">
        <f t="shared" si="191"/>
        <v>NO BID</v>
      </c>
      <c r="CU161" s="171"/>
      <c r="CV161" s="89"/>
      <c r="CW161" s="90" t="str">
        <f t="shared" si="192"/>
        <v/>
      </c>
      <c r="CX161" s="172"/>
      <c r="CY161" s="154" t="str">
        <f t="shared" si="193"/>
        <v>NO BID</v>
      </c>
      <c r="CZ161" s="171"/>
      <c r="DA161" s="89"/>
      <c r="DB161" s="90" t="str">
        <f t="shared" si="194"/>
        <v/>
      </c>
      <c r="DC161" s="172"/>
      <c r="DD161" s="154" t="str">
        <f t="shared" si="195"/>
        <v>NO BID</v>
      </c>
      <c r="DE161" s="171"/>
      <c r="DF161" s="89"/>
      <c r="DG161" s="90" t="str">
        <f t="shared" si="196"/>
        <v/>
      </c>
      <c r="DH161" s="172"/>
      <c r="DI161" s="154" t="str">
        <f t="shared" si="197"/>
        <v>NO BID</v>
      </c>
      <c r="DJ161" s="171"/>
      <c r="DK161" s="89"/>
      <c r="DL161" s="90" t="str">
        <f t="shared" si="198"/>
        <v/>
      </c>
      <c r="DM161" s="172"/>
      <c r="DN161" s="154" t="str">
        <f t="shared" si="199"/>
        <v>NO BID</v>
      </c>
      <c r="DO161" s="171"/>
      <c r="DP161" s="89"/>
      <c r="DQ161" s="90" t="str">
        <f t="shared" si="200"/>
        <v/>
      </c>
      <c r="DR161" s="172"/>
      <c r="DS161" s="154" t="str">
        <f t="shared" si="201"/>
        <v>NO BID</v>
      </c>
      <c r="DT161" s="171"/>
      <c r="DU161" s="89"/>
      <c r="DV161" s="90" t="str">
        <f t="shared" si="202"/>
        <v/>
      </c>
      <c r="DW161" s="172"/>
      <c r="DX161" s="154" t="str">
        <f t="shared" si="203"/>
        <v>NO BID</v>
      </c>
      <c r="DY161" s="171"/>
      <c r="DZ161" s="89"/>
      <c r="EA161" s="90" t="str">
        <f t="shared" si="204"/>
        <v/>
      </c>
      <c r="EB161" s="172"/>
      <c r="EC161" s="154" t="str">
        <f t="shared" si="205"/>
        <v>NO BID</v>
      </c>
      <c r="ED161" s="171"/>
      <c r="EE161" s="89"/>
      <c r="EF161" s="90" t="str">
        <f t="shared" si="206"/>
        <v/>
      </c>
      <c r="EG161" s="172"/>
      <c r="EH161" s="154" t="str">
        <f t="shared" si="207"/>
        <v>NO BID</v>
      </c>
      <c r="EI161" s="171"/>
      <c r="EJ161" s="89"/>
      <c r="EK161" s="90" t="str">
        <f t="shared" si="208"/>
        <v/>
      </c>
      <c r="EL161" s="172"/>
      <c r="EM161" s="154" t="str">
        <f t="shared" si="209"/>
        <v>NO BID</v>
      </c>
      <c r="EN161" s="171"/>
      <c r="EO161" s="89"/>
      <c r="EP161" s="90" t="str">
        <f t="shared" si="210"/>
        <v/>
      </c>
      <c r="EQ161" s="172"/>
      <c r="ER161" s="154" t="str">
        <f t="shared" si="211"/>
        <v>NO BID</v>
      </c>
      <c r="ES161" s="171"/>
      <c r="ET161" s="89"/>
      <c r="EU161" s="90" t="str">
        <f t="shared" si="212"/>
        <v/>
      </c>
      <c r="EV161" s="172"/>
      <c r="EW161" s="154" t="str">
        <f t="shared" si="213"/>
        <v>NO BID</v>
      </c>
      <c r="EX161" s="171"/>
      <c r="EY161" s="89"/>
      <c r="EZ161" s="90" t="str">
        <f t="shared" si="214"/>
        <v/>
      </c>
      <c r="FA161" s="172"/>
      <c r="FB161" s="154" t="str">
        <f t="shared" si="215"/>
        <v>NO BID</v>
      </c>
      <c r="FC161" s="171"/>
      <c r="FD161" s="89"/>
      <c r="FE161" s="90" t="str">
        <f t="shared" si="216"/>
        <v/>
      </c>
      <c r="FF161" s="172"/>
      <c r="FG161" s="154" t="str">
        <f t="shared" si="217"/>
        <v>NO BID</v>
      </c>
      <c r="FH161" s="171"/>
      <c r="FI161" s="89"/>
      <c r="FJ161" s="90" t="str">
        <f t="shared" si="218"/>
        <v/>
      </c>
      <c r="FK161" s="172"/>
      <c r="FL161" s="154" t="str">
        <f t="shared" si="219"/>
        <v>NO BID</v>
      </c>
      <c r="FM161" s="171"/>
      <c r="FN161" s="89"/>
      <c r="FO161" s="90" t="str">
        <f t="shared" si="220"/>
        <v/>
      </c>
      <c r="FP161" s="172"/>
      <c r="FQ161" s="154" t="str">
        <f t="shared" si="221"/>
        <v>NO BID</v>
      </c>
      <c r="FR161" s="174"/>
      <c r="FS161" s="91">
        <v>11.89</v>
      </c>
      <c r="FT161" s="92">
        <f t="shared" si="222"/>
        <v>59.45</v>
      </c>
      <c r="FU161" s="175">
        <f t="shared" si="223"/>
        <v>0</v>
      </c>
      <c r="FV161" s="93" t="str">
        <f t="shared" si="224"/>
        <v/>
      </c>
      <c r="FW161" s="94">
        <f t="shared" si="225"/>
        <v>59.45</v>
      </c>
      <c r="FX161" s="95">
        <f t="shared" si="226"/>
        <v>0</v>
      </c>
      <c r="FY161" s="129" t="str">
        <f t="shared" si="227"/>
        <v>NOT AWARDED</v>
      </c>
      <c r="FZ161" s="130">
        <f t="shared" si="228"/>
        <v>0</v>
      </c>
      <c r="GA161" s="129" t="str">
        <f t="shared" si="229"/>
        <v>VENDOR 09</v>
      </c>
      <c r="GB161" s="176"/>
      <c r="GC161" s="177"/>
      <c r="GD161" s="96"/>
      <c r="GE161" s="97"/>
    </row>
    <row r="162" spans="1:187" ht="30" customHeight="1" thickTop="1" thickBot="1" x14ac:dyDescent="0.4">
      <c r="A162" s="162">
        <v>158</v>
      </c>
      <c r="B162" s="142">
        <v>5</v>
      </c>
      <c r="C162" s="143">
        <v>9780593482339</v>
      </c>
      <c r="D162" s="144" t="s">
        <v>691</v>
      </c>
      <c r="E162" s="144" t="s">
        <v>1336</v>
      </c>
      <c r="F162" s="144" t="s">
        <v>1479</v>
      </c>
      <c r="G162" s="145" t="s">
        <v>1414</v>
      </c>
      <c r="H162" s="145" t="s">
        <v>1421</v>
      </c>
      <c r="I162" s="146"/>
      <c r="J162" s="227">
        <f t="shared" si="230"/>
        <v>5</v>
      </c>
      <c r="K162" s="228"/>
      <c r="L162" s="99" t="str">
        <f t="shared" si="156"/>
        <v/>
      </c>
      <c r="M162" s="241"/>
      <c r="N162" s="147"/>
      <c r="O162" s="148" t="str">
        <f t="shared" si="157"/>
        <v>VENDOR 09</v>
      </c>
      <c r="P162" s="149">
        <v>241363</v>
      </c>
      <c r="Q162" s="149">
        <f t="shared" si="158"/>
        <v>0</v>
      </c>
      <c r="R162" s="150" t="str">
        <f t="shared" si="159"/>
        <v xml:space="preserve">, </v>
      </c>
      <c r="S162" s="150" t="str">
        <f t="shared" si="160"/>
        <v>NO BID</v>
      </c>
      <c r="T162" s="100">
        <f t="shared" si="161"/>
        <v>0</v>
      </c>
      <c r="U162" s="101" t="str">
        <f t="shared" si="162"/>
        <v>NOT AWARDED</v>
      </c>
      <c r="V162" s="146"/>
      <c r="W162" s="151"/>
      <c r="X162" s="102"/>
      <c r="Y162" s="103"/>
      <c r="Z162" s="152" t="str">
        <f t="shared" si="163"/>
        <v/>
      </c>
      <c r="AA162" s="153" t="str">
        <f t="shared" si="164"/>
        <v>NO BID</v>
      </c>
      <c r="AB162" s="151"/>
      <c r="AC162" s="102"/>
      <c r="AD162" s="103"/>
      <c r="AE162" s="152" t="str">
        <f t="shared" si="165"/>
        <v/>
      </c>
      <c r="AF162" s="154" t="str">
        <f t="shared" si="166"/>
        <v>NO BID</v>
      </c>
      <c r="AG162" s="151"/>
      <c r="AH162" s="102"/>
      <c r="AI162" s="103"/>
      <c r="AJ162" s="152" t="str">
        <f t="shared" si="167"/>
        <v/>
      </c>
      <c r="AK162" s="154" t="str">
        <f t="shared" si="168"/>
        <v>NO BID</v>
      </c>
      <c r="AL162" s="151"/>
      <c r="AM162" s="102"/>
      <c r="AN162" s="103"/>
      <c r="AO162" s="152" t="str">
        <f t="shared" si="169"/>
        <v/>
      </c>
      <c r="AP162" s="154" t="str">
        <f t="shared" si="170"/>
        <v>NO BID</v>
      </c>
      <c r="AQ162" s="151"/>
      <c r="AR162" s="102"/>
      <c r="AS162" s="103"/>
      <c r="AT162" s="152" t="str">
        <f t="shared" si="171"/>
        <v/>
      </c>
      <c r="AU162" s="154" t="str">
        <f t="shared" si="172"/>
        <v>NO BID</v>
      </c>
      <c r="AV162" s="151"/>
      <c r="AW162" s="102"/>
      <c r="AX162" s="103"/>
      <c r="AY162" s="152" t="str">
        <f t="shared" si="173"/>
        <v/>
      </c>
      <c r="AZ162" s="154" t="str">
        <f t="shared" si="174"/>
        <v>NO BID</v>
      </c>
      <c r="BA162" s="151"/>
      <c r="BB162" s="102"/>
      <c r="BC162" s="103"/>
      <c r="BD162" s="152" t="str">
        <f t="shared" si="175"/>
        <v/>
      </c>
      <c r="BE162" s="153" t="str">
        <f>IF($B162=0,"",IF(ISNUMBER(BB162),"","NO BID"))</f>
        <v>NO BID</v>
      </c>
      <c r="BF162" s="151"/>
      <c r="BG162" s="102"/>
      <c r="BH162" s="103"/>
      <c r="BI162" s="152" t="str">
        <f t="shared" si="176"/>
        <v/>
      </c>
      <c r="BJ162" s="153" t="str">
        <f t="shared" si="177"/>
        <v>NO BID</v>
      </c>
      <c r="BK162" s="151"/>
      <c r="BL162" s="102"/>
      <c r="BM162" s="103"/>
      <c r="BN162" s="152" t="str">
        <f t="shared" si="178"/>
        <v/>
      </c>
      <c r="BO162" s="154" t="str">
        <f t="shared" si="179"/>
        <v>NO BID</v>
      </c>
      <c r="BP162" s="155"/>
      <c r="BQ162" s="151"/>
      <c r="BR162" s="102"/>
      <c r="BS162" s="103" t="str">
        <f t="shared" si="180"/>
        <v/>
      </c>
      <c r="BT162" s="152"/>
      <c r="BU162" s="153" t="str">
        <f t="shared" si="181"/>
        <v>NO BID</v>
      </c>
      <c r="BV162" s="151"/>
      <c r="BW162" s="102"/>
      <c r="BX162" s="103" t="str">
        <f t="shared" si="182"/>
        <v/>
      </c>
      <c r="BY162" s="152"/>
      <c r="BZ162" s="153" t="str">
        <f t="shared" si="183"/>
        <v>NO BID</v>
      </c>
      <c r="CA162" s="151"/>
      <c r="CB162" s="102"/>
      <c r="CC162" s="103" t="str">
        <f t="shared" si="184"/>
        <v/>
      </c>
      <c r="CD162" s="152"/>
      <c r="CE162" s="153" t="str">
        <f t="shared" si="185"/>
        <v>NO BID</v>
      </c>
      <c r="CF162" s="151"/>
      <c r="CG162" s="102"/>
      <c r="CH162" s="103" t="str">
        <f t="shared" si="186"/>
        <v/>
      </c>
      <c r="CI162" s="152"/>
      <c r="CJ162" s="153" t="str">
        <f t="shared" si="187"/>
        <v>NO BID</v>
      </c>
      <c r="CK162" s="151"/>
      <c r="CL162" s="102"/>
      <c r="CM162" s="103" t="str">
        <f t="shared" si="188"/>
        <v/>
      </c>
      <c r="CN162" s="152"/>
      <c r="CO162" s="153" t="str">
        <f t="shared" si="189"/>
        <v>NO BID</v>
      </c>
      <c r="CP162" s="151"/>
      <c r="CQ162" s="102"/>
      <c r="CR162" s="103" t="str">
        <f t="shared" si="190"/>
        <v/>
      </c>
      <c r="CS162" s="152"/>
      <c r="CT162" s="153" t="str">
        <f t="shared" si="191"/>
        <v>NO BID</v>
      </c>
      <c r="CU162" s="151"/>
      <c r="CV162" s="102"/>
      <c r="CW162" s="103" t="str">
        <f t="shared" si="192"/>
        <v/>
      </c>
      <c r="CX162" s="152"/>
      <c r="CY162" s="153" t="str">
        <f t="shared" si="193"/>
        <v>NO BID</v>
      </c>
      <c r="CZ162" s="151"/>
      <c r="DA162" s="102"/>
      <c r="DB162" s="103" t="str">
        <f t="shared" si="194"/>
        <v/>
      </c>
      <c r="DC162" s="152"/>
      <c r="DD162" s="153" t="str">
        <f t="shared" si="195"/>
        <v>NO BID</v>
      </c>
      <c r="DE162" s="151"/>
      <c r="DF162" s="102"/>
      <c r="DG162" s="103" t="str">
        <f t="shared" si="196"/>
        <v/>
      </c>
      <c r="DH162" s="152"/>
      <c r="DI162" s="153" t="str">
        <f t="shared" si="197"/>
        <v>NO BID</v>
      </c>
      <c r="DJ162" s="151"/>
      <c r="DK162" s="102"/>
      <c r="DL162" s="103" t="str">
        <f t="shared" si="198"/>
        <v/>
      </c>
      <c r="DM162" s="152"/>
      <c r="DN162" s="153" t="str">
        <f t="shared" si="199"/>
        <v>NO BID</v>
      </c>
      <c r="DO162" s="151"/>
      <c r="DP162" s="102"/>
      <c r="DQ162" s="103" t="str">
        <f t="shared" si="200"/>
        <v/>
      </c>
      <c r="DR162" s="152"/>
      <c r="DS162" s="153" t="str">
        <f t="shared" si="201"/>
        <v>NO BID</v>
      </c>
      <c r="DT162" s="151"/>
      <c r="DU162" s="102"/>
      <c r="DV162" s="103" t="str">
        <f t="shared" si="202"/>
        <v/>
      </c>
      <c r="DW162" s="152"/>
      <c r="DX162" s="153" t="str">
        <f t="shared" si="203"/>
        <v>NO BID</v>
      </c>
      <c r="DY162" s="151"/>
      <c r="DZ162" s="102"/>
      <c r="EA162" s="103" t="str">
        <f t="shared" si="204"/>
        <v/>
      </c>
      <c r="EB162" s="152"/>
      <c r="EC162" s="153" t="str">
        <f t="shared" si="205"/>
        <v>NO BID</v>
      </c>
      <c r="ED162" s="151"/>
      <c r="EE162" s="102"/>
      <c r="EF162" s="103" t="str">
        <f t="shared" si="206"/>
        <v/>
      </c>
      <c r="EG162" s="152"/>
      <c r="EH162" s="153" t="str">
        <f t="shared" si="207"/>
        <v>NO BID</v>
      </c>
      <c r="EI162" s="151"/>
      <c r="EJ162" s="102"/>
      <c r="EK162" s="103" t="str">
        <f t="shared" si="208"/>
        <v/>
      </c>
      <c r="EL162" s="152"/>
      <c r="EM162" s="153" t="str">
        <f t="shared" si="209"/>
        <v>NO BID</v>
      </c>
      <c r="EN162" s="151"/>
      <c r="EO162" s="102"/>
      <c r="EP162" s="103" t="str">
        <f t="shared" si="210"/>
        <v/>
      </c>
      <c r="EQ162" s="152"/>
      <c r="ER162" s="153" t="str">
        <f t="shared" si="211"/>
        <v>NO BID</v>
      </c>
      <c r="ES162" s="151"/>
      <c r="ET162" s="102"/>
      <c r="EU162" s="103" t="str">
        <f t="shared" si="212"/>
        <v/>
      </c>
      <c r="EV162" s="152"/>
      <c r="EW162" s="153" t="str">
        <f t="shared" si="213"/>
        <v>NO BID</v>
      </c>
      <c r="EX162" s="151"/>
      <c r="EY162" s="102"/>
      <c r="EZ162" s="103" t="str">
        <f t="shared" si="214"/>
        <v/>
      </c>
      <c r="FA162" s="152"/>
      <c r="FB162" s="153" t="str">
        <f t="shared" si="215"/>
        <v>NO BID</v>
      </c>
      <c r="FC162" s="151"/>
      <c r="FD162" s="102"/>
      <c r="FE162" s="103" t="str">
        <f t="shared" si="216"/>
        <v/>
      </c>
      <c r="FF162" s="152"/>
      <c r="FG162" s="153" t="str">
        <f t="shared" si="217"/>
        <v>NO BID</v>
      </c>
      <c r="FH162" s="151"/>
      <c r="FI162" s="102"/>
      <c r="FJ162" s="103" t="str">
        <f t="shared" si="218"/>
        <v/>
      </c>
      <c r="FK162" s="152"/>
      <c r="FL162" s="153" t="str">
        <f t="shared" si="219"/>
        <v>NO BID</v>
      </c>
      <c r="FM162" s="151"/>
      <c r="FN162" s="102"/>
      <c r="FO162" s="103" t="str">
        <f t="shared" si="220"/>
        <v/>
      </c>
      <c r="FP162" s="152"/>
      <c r="FQ162" s="153" t="str">
        <f t="shared" si="221"/>
        <v>NO BID</v>
      </c>
      <c r="FR162" s="156"/>
      <c r="FS162" s="104">
        <v>15</v>
      </c>
      <c r="FT162" s="105">
        <f t="shared" si="222"/>
        <v>75</v>
      </c>
      <c r="FU162" s="157">
        <f t="shared" si="223"/>
        <v>0</v>
      </c>
      <c r="FV162" s="106" t="str">
        <f t="shared" si="224"/>
        <v/>
      </c>
      <c r="FW162" s="107">
        <f t="shared" si="225"/>
        <v>75</v>
      </c>
      <c r="FX162" s="108">
        <f t="shared" si="226"/>
        <v>0</v>
      </c>
      <c r="FY162" s="158" t="str">
        <f t="shared" si="227"/>
        <v>NOT AWARDED</v>
      </c>
      <c r="FZ162" s="159">
        <f t="shared" si="228"/>
        <v>0</v>
      </c>
      <c r="GA162" s="158" t="str">
        <f t="shared" si="229"/>
        <v>VENDOR 09</v>
      </c>
      <c r="GB162" s="160"/>
      <c r="GC162" s="161"/>
      <c r="GD162" s="109"/>
      <c r="GE162" s="110"/>
    </row>
    <row r="163" spans="1:187" ht="30" customHeight="1" thickTop="1" thickBot="1" x14ac:dyDescent="0.4">
      <c r="A163" s="162">
        <v>159</v>
      </c>
      <c r="B163" s="163">
        <v>4</v>
      </c>
      <c r="C163" s="164">
        <v>9781616956929</v>
      </c>
      <c r="D163" s="165" t="s">
        <v>281</v>
      </c>
      <c r="E163" s="165" t="s">
        <v>983</v>
      </c>
      <c r="F163" s="165" t="s">
        <v>1479</v>
      </c>
      <c r="G163" s="166" t="s">
        <v>1414</v>
      </c>
      <c r="H163" s="166" t="s">
        <v>1421</v>
      </c>
      <c r="I163" s="167"/>
      <c r="J163" s="227">
        <f t="shared" si="230"/>
        <v>4</v>
      </c>
      <c r="K163" s="228"/>
      <c r="L163" s="99" t="str">
        <f t="shared" si="156"/>
        <v/>
      </c>
      <c r="M163" s="241"/>
      <c r="N163" s="168"/>
      <c r="O163" s="195" t="str">
        <f t="shared" si="157"/>
        <v>VENDOR 09</v>
      </c>
      <c r="P163" s="149">
        <v>241363</v>
      </c>
      <c r="Q163" s="149">
        <f t="shared" si="158"/>
        <v>0</v>
      </c>
      <c r="R163" s="196" t="str">
        <f t="shared" si="159"/>
        <v xml:space="preserve">, </v>
      </c>
      <c r="S163" s="196" t="str">
        <f t="shared" si="160"/>
        <v>NO BID</v>
      </c>
      <c r="T163" s="117">
        <f t="shared" si="161"/>
        <v>0</v>
      </c>
      <c r="U163" s="118" t="str">
        <f t="shared" si="162"/>
        <v>NOT AWARDED</v>
      </c>
      <c r="V163" s="167"/>
      <c r="W163" s="171"/>
      <c r="X163" s="89"/>
      <c r="Y163" s="90"/>
      <c r="Z163" s="172" t="str">
        <f t="shared" si="163"/>
        <v/>
      </c>
      <c r="AA163" s="154" t="str">
        <f t="shared" si="164"/>
        <v>NO BID</v>
      </c>
      <c r="AB163" s="171"/>
      <c r="AC163" s="89"/>
      <c r="AD163" s="90"/>
      <c r="AE163" s="172" t="str">
        <f t="shared" si="165"/>
        <v/>
      </c>
      <c r="AF163" s="154" t="str">
        <f t="shared" si="166"/>
        <v>NO BID</v>
      </c>
      <c r="AG163" s="171"/>
      <c r="AH163" s="89"/>
      <c r="AI163" s="90"/>
      <c r="AJ163" s="172" t="str">
        <f t="shared" si="167"/>
        <v/>
      </c>
      <c r="AK163" s="154" t="str">
        <f t="shared" si="168"/>
        <v>NO BID</v>
      </c>
      <c r="AL163" s="171"/>
      <c r="AM163" s="89"/>
      <c r="AN163" s="90"/>
      <c r="AO163" s="172" t="str">
        <f t="shared" si="169"/>
        <v/>
      </c>
      <c r="AP163" s="154" t="str">
        <f t="shared" si="170"/>
        <v>NO BID</v>
      </c>
      <c r="AQ163" s="171"/>
      <c r="AR163" s="89"/>
      <c r="AS163" s="90"/>
      <c r="AT163" s="172" t="str">
        <f t="shared" si="171"/>
        <v/>
      </c>
      <c r="AU163" s="154" t="str">
        <f t="shared" si="172"/>
        <v>NO BID</v>
      </c>
      <c r="AV163" s="171"/>
      <c r="AW163" s="89"/>
      <c r="AX163" s="90"/>
      <c r="AY163" s="172" t="str">
        <f t="shared" si="173"/>
        <v/>
      </c>
      <c r="AZ163" s="154" t="str">
        <f t="shared" si="174"/>
        <v>NO BID</v>
      </c>
      <c r="BA163" s="171"/>
      <c r="BB163" s="89"/>
      <c r="BC163" s="90"/>
      <c r="BD163" s="172" t="str">
        <f t="shared" si="175"/>
        <v/>
      </c>
      <c r="BE163" s="154" t="str">
        <f>IF($B163=0,"",IF(ISNUMBER(BB163),"","NO BID"))</f>
        <v>NO BID</v>
      </c>
      <c r="BF163" s="171"/>
      <c r="BG163" s="89"/>
      <c r="BH163" s="90"/>
      <c r="BI163" s="172" t="str">
        <f t="shared" si="176"/>
        <v/>
      </c>
      <c r="BJ163" s="154" t="str">
        <f t="shared" si="177"/>
        <v>NO BID</v>
      </c>
      <c r="BK163" s="171"/>
      <c r="BL163" s="89"/>
      <c r="BM163" s="90"/>
      <c r="BN163" s="172" t="str">
        <f t="shared" si="178"/>
        <v/>
      </c>
      <c r="BO163" s="154" t="str">
        <f t="shared" si="179"/>
        <v>NO BID</v>
      </c>
      <c r="BP163" s="178"/>
      <c r="BQ163" s="171"/>
      <c r="BR163" s="89"/>
      <c r="BS163" s="90" t="str">
        <f t="shared" si="180"/>
        <v/>
      </c>
      <c r="BT163" s="172"/>
      <c r="BU163" s="154" t="str">
        <f t="shared" si="181"/>
        <v>NO BID</v>
      </c>
      <c r="BV163" s="171"/>
      <c r="BW163" s="89"/>
      <c r="BX163" s="90" t="str">
        <f t="shared" si="182"/>
        <v/>
      </c>
      <c r="BY163" s="172"/>
      <c r="BZ163" s="154" t="str">
        <f t="shared" si="183"/>
        <v>NO BID</v>
      </c>
      <c r="CA163" s="171"/>
      <c r="CB163" s="89"/>
      <c r="CC163" s="90" t="str">
        <f t="shared" si="184"/>
        <v/>
      </c>
      <c r="CD163" s="172"/>
      <c r="CE163" s="154" t="str">
        <f t="shared" si="185"/>
        <v>NO BID</v>
      </c>
      <c r="CF163" s="171"/>
      <c r="CG163" s="89"/>
      <c r="CH163" s="90" t="str">
        <f t="shared" si="186"/>
        <v/>
      </c>
      <c r="CI163" s="172"/>
      <c r="CJ163" s="154" t="str">
        <f t="shared" si="187"/>
        <v>NO BID</v>
      </c>
      <c r="CK163" s="171"/>
      <c r="CL163" s="89"/>
      <c r="CM163" s="90" t="str">
        <f t="shared" si="188"/>
        <v/>
      </c>
      <c r="CN163" s="172"/>
      <c r="CO163" s="154" t="str">
        <f t="shared" si="189"/>
        <v>NO BID</v>
      </c>
      <c r="CP163" s="171"/>
      <c r="CQ163" s="89"/>
      <c r="CR163" s="90" t="str">
        <f t="shared" si="190"/>
        <v/>
      </c>
      <c r="CS163" s="172"/>
      <c r="CT163" s="154" t="str">
        <f t="shared" si="191"/>
        <v>NO BID</v>
      </c>
      <c r="CU163" s="171"/>
      <c r="CV163" s="89"/>
      <c r="CW163" s="90" t="str">
        <f t="shared" si="192"/>
        <v/>
      </c>
      <c r="CX163" s="172"/>
      <c r="CY163" s="154" t="str">
        <f t="shared" si="193"/>
        <v>NO BID</v>
      </c>
      <c r="CZ163" s="171"/>
      <c r="DA163" s="89"/>
      <c r="DB163" s="90" t="str">
        <f t="shared" si="194"/>
        <v/>
      </c>
      <c r="DC163" s="172"/>
      <c r="DD163" s="154" t="str">
        <f t="shared" si="195"/>
        <v>NO BID</v>
      </c>
      <c r="DE163" s="171"/>
      <c r="DF163" s="89"/>
      <c r="DG163" s="90" t="str">
        <f t="shared" si="196"/>
        <v/>
      </c>
      <c r="DH163" s="172"/>
      <c r="DI163" s="154" t="str">
        <f t="shared" si="197"/>
        <v>NO BID</v>
      </c>
      <c r="DJ163" s="171"/>
      <c r="DK163" s="89"/>
      <c r="DL163" s="90" t="str">
        <f t="shared" si="198"/>
        <v/>
      </c>
      <c r="DM163" s="172"/>
      <c r="DN163" s="154" t="str">
        <f t="shared" si="199"/>
        <v>NO BID</v>
      </c>
      <c r="DO163" s="171"/>
      <c r="DP163" s="89"/>
      <c r="DQ163" s="90" t="str">
        <f t="shared" si="200"/>
        <v/>
      </c>
      <c r="DR163" s="172"/>
      <c r="DS163" s="154" t="str">
        <f t="shared" si="201"/>
        <v>NO BID</v>
      </c>
      <c r="DT163" s="171"/>
      <c r="DU163" s="89"/>
      <c r="DV163" s="90" t="str">
        <f t="shared" si="202"/>
        <v/>
      </c>
      <c r="DW163" s="172"/>
      <c r="DX163" s="154" t="str">
        <f t="shared" si="203"/>
        <v>NO BID</v>
      </c>
      <c r="DY163" s="171"/>
      <c r="DZ163" s="89"/>
      <c r="EA163" s="90" t="str">
        <f t="shared" si="204"/>
        <v/>
      </c>
      <c r="EB163" s="172"/>
      <c r="EC163" s="154" t="str">
        <f t="shared" si="205"/>
        <v>NO BID</v>
      </c>
      <c r="ED163" s="171"/>
      <c r="EE163" s="89"/>
      <c r="EF163" s="90" t="str">
        <f t="shared" si="206"/>
        <v/>
      </c>
      <c r="EG163" s="172"/>
      <c r="EH163" s="154" t="str">
        <f t="shared" si="207"/>
        <v>NO BID</v>
      </c>
      <c r="EI163" s="171"/>
      <c r="EJ163" s="89"/>
      <c r="EK163" s="90" t="str">
        <f t="shared" si="208"/>
        <v/>
      </c>
      <c r="EL163" s="172"/>
      <c r="EM163" s="154" t="str">
        <f t="shared" si="209"/>
        <v>NO BID</v>
      </c>
      <c r="EN163" s="171"/>
      <c r="EO163" s="89"/>
      <c r="EP163" s="90" t="str">
        <f t="shared" si="210"/>
        <v/>
      </c>
      <c r="EQ163" s="172"/>
      <c r="ER163" s="154" t="str">
        <f t="shared" si="211"/>
        <v>NO BID</v>
      </c>
      <c r="ES163" s="171"/>
      <c r="ET163" s="89"/>
      <c r="EU163" s="90" t="str">
        <f t="shared" si="212"/>
        <v/>
      </c>
      <c r="EV163" s="172"/>
      <c r="EW163" s="154" t="str">
        <f t="shared" si="213"/>
        <v>NO BID</v>
      </c>
      <c r="EX163" s="171"/>
      <c r="EY163" s="89"/>
      <c r="EZ163" s="90" t="str">
        <f t="shared" si="214"/>
        <v/>
      </c>
      <c r="FA163" s="172"/>
      <c r="FB163" s="154" t="str">
        <f t="shared" si="215"/>
        <v>NO BID</v>
      </c>
      <c r="FC163" s="171"/>
      <c r="FD163" s="89"/>
      <c r="FE163" s="90" t="str">
        <f t="shared" si="216"/>
        <v/>
      </c>
      <c r="FF163" s="172"/>
      <c r="FG163" s="154" t="str">
        <f t="shared" si="217"/>
        <v>NO BID</v>
      </c>
      <c r="FH163" s="171"/>
      <c r="FI163" s="89"/>
      <c r="FJ163" s="90" t="str">
        <f t="shared" si="218"/>
        <v/>
      </c>
      <c r="FK163" s="172"/>
      <c r="FL163" s="154" t="str">
        <f t="shared" si="219"/>
        <v>NO BID</v>
      </c>
      <c r="FM163" s="171"/>
      <c r="FN163" s="89"/>
      <c r="FO163" s="90" t="str">
        <f t="shared" si="220"/>
        <v/>
      </c>
      <c r="FP163" s="172"/>
      <c r="FQ163" s="154" t="str">
        <f t="shared" si="221"/>
        <v>NO BID</v>
      </c>
      <c r="FR163" s="174"/>
      <c r="FS163" s="91">
        <v>19.989999999999998</v>
      </c>
      <c r="FT163" s="92">
        <f t="shared" si="222"/>
        <v>79.959999999999994</v>
      </c>
      <c r="FU163" s="175">
        <f t="shared" si="223"/>
        <v>0</v>
      </c>
      <c r="FV163" s="93" t="str">
        <f t="shared" si="224"/>
        <v/>
      </c>
      <c r="FW163" s="94">
        <f t="shared" si="225"/>
        <v>79.959999999999994</v>
      </c>
      <c r="FX163" s="95">
        <f t="shared" si="226"/>
        <v>0</v>
      </c>
      <c r="FY163" s="129" t="str">
        <f t="shared" si="227"/>
        <v>NOT AWARDED</v>
      </c>
      <c r="FZ163" s="130">
        <f t="shared" si="228"/>
        <v>0</v>
      </c>
      <c r="GA163" s="129" t="str">
        <f t="shared" si="229"/>
        <v>VENDOR 09</v>
      </c>
      <c r="GB163" s="176"/>
      <c r="GC163" s="177"/>
      <c r="GD163" s="96"/>
      <c r="GE163" s="97"/>
    </row>
    <row r="164" spans="1:187" ht="30" customHeight="1" thickTop="1" thickBot="1" x14ac:dyDescent="0.4">
      <c r="A164" s="162">
        <v>160</v>
      </c>
      <c r="B164" s="199">
        <v>3</v>
      </c>
      <c r="C164" s="164">
        <v>9781250838735</v>
      </c>
      <c r="D164" s="165" t="s">
        <v>282</v>
      </c>
      <c r="E164" s="165" t="s">
        <v>984</v>
      </c>
      <c r="F164" s="165" t="s">
        <v>1479</v>
      </c>
      <c r="G164" s="166" t="s">
        <v>1414</v>
      </c>
      <c r="H164" s="166" t="s">
        <v>1421</v>
      </c>
      <c r="I164" s="167"/>
      <c r="J164" s="227">
        <f t="shared" si="230"/>
        <v>3</v>
      </c>
      <c r="K164" s="228"/>
      <c r="L164" s="99" t="str">
        <f t="shared" si="156"/>
        <v/>
      </c>
      <c r="M164" s="241"/>
      <c r="N164" s="168"/>
      <c r="O164" s="195" t="str">
        <f t="shared" si="157"/>
        <v>VENDOR 09</v>
      </c>
      <c r="P164" s="149">
        <v>241363</v>
      </c>
      <c r="Q164" s="149">
        <f t="shared" si="158"/>
        <v>0</v>
      </c>
      <c r="R164" s="196" t="str">
        <f t="shared" si="159"/>
        <v xml:space="preserve">, </v>
      </c>
      <c r="S164" s="196" t="str">
        <f t="shared" si="160"/>
        <v>NO BID</v>
      </c>
      <c r="T164" s="117">
        <f t="shared" si="161"/>
        <v>0</v>
      </c>
      <c r="U164" s="118" t="str">
        <f t="shared" si="162"/>
        <v>NOT AWARDED</v>
      </c>
      <c r="V164" s="167"/>
      <c r="W164" s="171"/>
      <c r="X164" s="89"/>
      <c r="Y164" s="90"/>
      <c r="Z164" s="172" t="str">
        <f t="shared" si="163"/>
        <v/>
      </c>
      <c r="AA164" s="154" t="str">
        <f t="shared" si="164"/>
        <v>NO BID</v>
      </c>
      <c r="AB164" s="171"/>
      <c r="AC164" s="89"/>
      <c r="AD164" s="90"/>
      <c r="AE164" s="172" t="str">
        <f t="shared" si="165"/>
        <v/>
      </c>
      <c r="AF164" s="154" t="str">
        <f t="shared" si="166"/>
        <v>NO BID</v>
      </c>
      <c r="AG164" s="171"/>
      <c r="AH164" s="89"/>
      <c r="AI164" s="90"/>
      <c r="AJ164" s="172" t="str">
        <f t="shared" si="167"/>
        <v/>
      </c>
      <c r="AK164" s="154" t="str">
        <f t="shared" si="168"/>
        <v>NO BID</v>
      </c>
      <c r="AL164" s="171"/>
      <c r="AM164" s="89"/>
      <c r="AN164" s="90"/>
      <c r="AO164" s="172" t="str">
        <f t="shared" si="169"/>
        <v/>
      </c>
      <c r="AP164" s="154" t="str">
        <f t="shared" si="170"/>
        <v>NO BID</v>
      </c>
      <c r="AQ164" s="171"/>
      <c r="AR164" s="89"/>
      <c r="AS164" s="90"/>
      <c r="AT164" s="172" t="str">
        <f t="shared" si="171"/>
        <v/>
      </c>
      <c r="AU164" s="154" t="str">
        <f t="shared" si="172"/>
        <v>NO BID</v>
      </c>
      <c r="AV164" s="171"/>
      <c r="AW164" s="89"/>
      <c r="AX164" s="90"/>
      <c r="AY164" s="172" t="str">
        <f t="shared" si="173"/>
        <v/>
      </c>
      <c r="AZ164" s="154" t="str">
        <f t="shared" si="174"/>
        <v>NO BID</v>
      </c>
      <c r="BA164" s="171"/>
      <c r="BB164" s="89"/>
      <c r="BC164" s="90"/>
      <c r="BD164" s="172" t="str">
        <f t="shared" si="175"/>
        <v/>
      </c>
      <c r="BE164" s="154" t="str">
        <f>IF($B164=0,"",IF(ISNUMBER(BB164),"","NO BID"))</f>
        <v>NO BID</v>
      </c>
      <c r="BF164" s="171"/>
      <c r="BG164" s="89"/>
      <c r="BH164" s="90"/>
      <c r="BI164" s="172" t="str">
        <f t="shared" si="176"/>
        <v/>
      </c>
      <c r="BJ164" s="154" t="str">
        <f t="shared" si="177"/>
        <v>NO BID</v>
      </c>
      <c r="BK164" s="171"/>
      <c r="BL164" s="89"/>
      <c r="BM164" s="90"/>
      <c r="BN164" s="172" t="str">
        <f t="shared" si="178"/>
        <v/>
      </c>
      <c r="BO164" s="154" t="str">
        <f t="shared" si="179"/>
        <v>NO BID</v>
      </c>
      <c r="BP164" s="178"/>
      <c r="BQ164" s="171"/>
      <c r="BR164" s="89"/>
      <c r="BS164" s="90" t="str">
        <f t="shared" si="180"/>
        <v/>
      </c>
      <c r="BT164" s="172"/>
      <c r="BU164" s="154" t="str">
        <f t="shared" si="181"/>
        <v>NO BID</v>
      </c>
      <c r="BV164" s="171"/>
      <c r="BW164" s="89"/>
      <c r="BX164" s="90" t="str">
        <f t="shared" si="182"/>
        <v/>
      </c>
      <c r="BY164" s="172"/>
      <c r="BZ164" s="154" t="str">
        <f t="shared" si="183"/>
        <v>NO BID</v>
      </c>
      <c r="CA164" s="171"/>
      <c r="CB164" s="89"/>
      <c r="CC164" s="90" t="str">
        <f t="shared" si="184"/>
        <v/>
      </c>
      <c r="CD164" s="172"/>
      <c r="CE164" s="154" t="str">
        <f t="shared" si="185"/>
        <v>NO BID</v>
      </c>
      <c r="CF164" s="171"/>
      <c r="CG164" s="89"/>
      <c r="CH164" s="90" t="str">
        <f t="shared" si="186"/>
        <v/>
      </c>
      <c r="CI164" s="172"/>
      <c r="CJ164" s="154" t="str">
        <f t="shared" si="187"/>
        <v>NO BID</v>
      </c>
      <c r="CK164" s="171"/>
      <c r="CL164" s="89"/>
      <c r="CM164" s="90" t="str">
        <f t="shared" si="188"/>
        <v/>
      </c>
      <c r="CN164" s="172"/>
      <c r="CO164" s="154" t="str">
        <f t="shared" si="189"/>
        <v>NO BID</v>
      </c>
      <c r="CP164" s="171"/>
      <c r="CQ164" s="89"/>
      <c r="CR164" s="90" t="str">
        <f t="shared" si="190"/>
        <v/>
      </c>
      <c r="CS164" s="172"/>
      <c r="CT164" s="154" t="str">
        <f t="shared" si="191"/>
        <v>NO BID</v>
      </c>
      <c r="CU164" s="171"/>
      <c r="CV164" s="89"/>
      <c r="CW164" s="90" t="str">
        <f t="shared" si="192"/>
        <v/>
      </c>
      <c r="CX164" s="172"/>
      <c r="CY164" s="154" t="str">
        <f t="shared" si="193"/>
        <v>NO BID</v>
      </c>
      <c r="CZ164" s="171"/>
      <c r="DA164" s="89"/>
      <c r="DB164" s="90" t="str">
        <f t="shared" si="194"/>
        <v/>
      </c>
      <c r="DC164" s="172"/>
      <c r="DD164" s="154" t="str">
        <f t="shared" si="195"/>
        <v>NO BID</v>
      </c>
      <c r="DE164" s="171"/>
      <c r="DF164" s="89"/>
      <c r="DG164" s="90" t="str">
        <f t="shared" si="196"/>
        <v/>
      </c>
      <c r="DH164" s="172"/>
      <c r="DI164" s="154" t="str">
        <f t="shared" si="197"/>
        <v>NO BID</v>
      </c>
      <c r="DJ164" s="171"/>
      <c r="DK164" s="89"/>
      <c r="DL164" s="90" t="str">
        <f t="shared" si="198"/>
        <v/>
      </c>
      <c r="DM164" s="172"/>
      <c r="DN164" s="154" t="str">
        <f t="shared" si="199"/>
        <v>NO BID</v>
      </c>
      <c r="DO164" s="171"/>
      <c r="DP164" s="89"/>
      <c r="DQ164" s="90" t="str">
        <f t="shared" si="200"/>
        <v/>
      </c>
      <c r="DR164" s="172"/>
      <c r="DS164" s="154" t="str">
        <f t="shared" si="201"/>
        <v>NO BID</v>
      </c>
      <c r="DT164" s="171"/>
      <c r="DU164" s="89"/>
      <c r="DV164" s="90" t="str">
        <f t="shared" si="202"/>
        <v/>
      </c>
      <c r="DW164" s="172"/>
      <c r="DX164" s="154" t="str">
        <f t="shared" si="203"/>
        <v>NO BID</v>
      </c>
      <c r="DY164" s="171"/>
      <c r="DZ164" s="89"/>
      <c r="EA164" s="90" t="str">
        <f t="shared" si="204"/>
        <v/>
      </c>
      <c r="EB164" s="172"/>
      <c r="EC164" s="154" t="str">
        <f t="shared" si="205"/>
        <v>NO BID</v>
      </c>
      <c r="ED164" s="171"/>
      <c r="EE164" s="89"/>
      <c r="EF164" s="90" t="str">
        <f t="shared" si="206"/>
        <v/>
      </c>
      <c r="EG164" s="172"/>
      <c r="EH164" s="154" t="str">
        <f t="shared" si="207"/>
        <v>NO BID</v>
      </c>
      <c r="EI164" s="171"/>
      <c r="EJ164" s="89"/>
      <c r="EK164" s="90" t="str">
        <f t="shared" si="208"/>
        <v/>
      </c>
      <c r="EL164" s="172"/>
      <c r="EM164" s="154" t="str">
        <f t="shared" si="209"/>
        <v>NO BID</v>
      </c>
      <c r="EN164" s="171"/>
      <c r="EO164" s="89"/>
      <c r="EP164" s="90" t="str">
        <f t="shared" si="210"/>
        <v/>
      </c>
      <c r="EQ164" s="172"/>
      <c r="ER164" s="154" t="str">
        <f t="shared" si="211"/>
        <v>NO BID</v>
      </c>
      <c r="ES164" s="171"/>
      <c r="ET164" s="89"/>
      <c r="EU164" s="90" t="str">
        <f t="shared" si="212"/>
        <v/>
      </c>
      <c r="EV164" s="172"/>
      <c r="EW164" s="154" t="str">
        <f t="shared" si="213"/>
        <v>NO BID</v>
      </c>
      <c r="EX164" s="171"/>
      <c r="EY164" s="89"/>
      <c r="EZ164" s="90" t="str">
        <f t="shared" si="214"/>
        <v/>
      </c>
      <c r="FA164" s="172"/>
      <c r="FB164" s="154" t="str">
        <f t="shared" si="215"/>
        <v>NO BID</v>
      </c>
      <c r="FC164" s="171"/>
      <c r="FD164" s="89"/>
      <c r="FE164" s="90" t="str">
        <f t="shared" si="216"/>
        <v/>
      </c>
      <c r="FF164" s="172"/>
      <c r="FG164" s="154" t="str">
        <f t="shared" si="217"/>
        <v>NO BID</v>
      </c>
      <c r="FH164" s="171"/>
      <c r="FI164" s="89"/>
      <c r="FJ164" s="90" t="str">
        <f t="shared" si="218"/>
        <v/>
      </c>
      <c r="FK164" s="172"/>
      <c r="FL164" s="154" t="str">
        <f t="shared" si="219"/>
        <v>NO BID</v>
      </c>
      <c r="FM164" s="171"/>
      <c r="FN164" s="89"/>
      <c r="FO164" s="90" t="str">
        <f t="shared" si="220"/>
        <v/>
      </c>
      <c r="FP164" s="172"/>
      <c r="FQ164" s="154" t="str">
        <f t="shared" si="221"/>
        <v>NO BID</v>
      </c>
      <c r="FR164" s="174"/>
      <c r="FS164" s="91">
        <v>22.56</v>
      </c>
      <c r="FT164" s="92">
        <f t="shared" si="222"/>
        <v>67.679999999999993</v>
      </c>
      <c r="FU164" s="175">
        <f t="shared" si="223"/>
        <v>0</v>
      </c>
      <c r="FV164" s="93" t="str">
        <f t="shared" si="224"/>
        <v/>
      </c>
      <c r="FW164" s="94">
        <f t="shared" si="225"/>
        <v>67.679999999999993</v>
      </c>
      <c r="FX164" s="95">
        <f t="shared" si="226"/>
        <v>0</v>
      </c>
      <c r="FY164" s="129" t="str">
        <f t="shared" si="227"/>
        <v>NOT AWARDED</v>
      </c>
      <c r="FZ164" s="130">
        <f t="shared" si="228"/>
        <v>0</v>
      </c>
      <c r="GA164" s="129" t="str">
        <f t="shared" si="229"/>
        <v>VENDOR 09</v>
      </c>
      <c r="GB164" s="176"/>
      <c r="GC164" s="177"/>
      <c r="GD164" s="96"/>
      <c r="GE164" s="97"/>
    </row>
    <row r="165" spans="1:187" ht="30" customHeight="1" thickTop="1" thickBot="1" x14ac:dyDescent="0.4">
      <c r="A165" s="141">
        <v>161</v>
      </c>
      <c r="B165" s="197">
        <v>3</v>
      </c>
      <c r="C165" s="164">
        <v>9781684158515</v>
      </c>
      <c r="D165" s="165" t="s">
        <v>283</v>
      </c>
      <c r="E165" s="165" t="s">
        <v>985</v>
      </c>
      <c r="F165" s="165" t="s">
        <v>1479</v>
      </c>
      <c r="G165" s="166" t="s">
        <v>1414</v>
      </c>
      <c r="H165" s="166" t="s">
        <v>1417</v>
      </c>
      <c r="I165" s="167"/>
      <c r="J165" s="227">
        <f t="shared" si="230"/>
        <v>3</v>
      </c>
      <c r="K165" s="228"/>
      <c r="L165" s="99" t="str">
        <f t="shared" si="156"/>
        <v/>
      </c>
      <c r="M165" s="241"/>
      <c r="N165" s="168"/>
      <c r="O165" s="195" t="str">
        <f t="shared" si="157"/>
        <v>VENDOR 09</v>
      </c>
      <c r="P165" s="149">
        <v>241363</v>
      </c>
      <c r="Q165" s="149">
        <f t="shared" si="158"/>
        <v>0</v>
      </c>
      <c r="R165" s="196" t="str">
        <f t="shared" si="159"/>
        <v xml:space="preserve">, </v>
      </c>
      <c r="S165" s="196" t="str">
        <f t="shared" si="160"/>
        <v>NO BID</v>
      </c>
      <c r="T165" s="117">
        <f t="shared" si="161"/>
        <v>0</v>
      </c>
      <c r="U165" s="118" t="str">
        <f t="shared" si="162"/>
        <v>NOT AWARDED</v>
      </c>
      <c r="V165" s="167"/>
      <c r="W165" s="171"/>
      <c r="X165" s="89"/>
      <c r="Y165" s="90"/>
      <c r="Z165" s="172" t="str">
        <f t="shared" si="163"/>
        <v/>
      </c>
      <c r="AA165" s="154" t="str">
        <f t="shared" si="164"/>
        <v>NO BID</v>
      </c>
      <c r="AB165" s="171"/>
      <c r="AC165" s="89"/>
      <c r="AD165" s="90"/>
      <c r="AE165" s="172" t="str">
        <f t="shared" si="165"/>
        <v/>
      </c>
      <c r="AF165" s="154" t="str">
        <f t="shared" si="166"/>
        <v>NO BID</v>
      </c>
      <c r="AG165" s="171"/>
      <c r="AH165" s="89"/>
      <c r="AI165" s="90"/>
      <c r="AJ165" s="172" t="str">
        <f t="shared" si="167"/>
        <v/>
      </c>
      <c r="AK165" s="154" t="str">
        <f t="shared" si="168"/>
        <v>NO BID</v>
      </c>
      <c r="AL165" s="171"/>
      <c r="AM165" s="89"/>
      <c r="AN165" s="90"/>
      <c r="AO165" s="172" t="str">
        <f t="shared" si="169"/>
        <v/>
      </c>
      <c r="AP165" s="154" t="str">
        <f t="shared" si="170"/>
        <v>NO BID</v>
      </c>
      <c r="AQ165" s="171"/>
      <c r="AR165" s="89"/>
      <c r="AS165" s="90"/>
      <c r="AT165" s="172" t="str">
        <f t="shared" si="171"/>
        <v/>
      </c>
      <c r="AU165" s="154" t="str">
        <f t="shared" si="172"/>
        <v>NO BID</v>
      </c>
      <c r="AV165" s="171"/>
      <c r="AW165" s="89"/>
      <c r="AX165" s="90"/>
      <c r="AY165" s="172" t="str">
        <f t="shared" si="173"/>
        <v/>
      </c>
      <c r="AZ165" s="154" t="str">
        <f t="shared" si="174"/>
        <v>NO BID</v>
      </c>
      <c r="BA165" s="171"/>
      <c r="BB165" s="89"/>
      <c r="BC165" s="90"/>
      <c r="BD165" s="172" t="str">
        <f t="shared" si="175"/>
        <v/>
      </c>
      <c r="BE165" s="154" t="str">
        <f>IF($B165=0,"",IF(ISNUMBER(BB165),"","NO BID"))</f>
        <v>NO BID</v>
      </c>
      <c r="BF165" s="171"/>
      <c r="BG165" s="89"/>
      <c r="BH165" s="90"/>
      <c r="BI165" s="172" t="str">
        <f t="shared" si="176"/>
        <v/>
      </c>
      <c r="BJ165" s="154" t="str">
        <f t="shared" si="177"/>
        <v>NO BID</v>
      </c>
      <c r="BK165" s="171"/>
      <c r="BL165" s="89"/>
      <c r="BM165" s="90"/>
      <c r="BN165" s="172" t="str">
        <f t="shared" si="178"/>
        <v/>
      </c>
      <c r="BO165" s="154" t="str">
        <f t="shared" si="179"/>
        <v>NO BID</v>
      </c>
      <c r="BP165" s="178"/>
      <c r="BQ165" s="171"/>
      <c r="BR165" s="89"/>
      <c r="BS165" s="90" t="str">
        <f t="shared" si="180"/>
        <v/>
      </c>
      <c r="BT165" s="172"/>
      <c r="BU165" s="154" t="str">
        <f t="shared" si="181"/>
        <v>NO BID</v>
      </c>
      <c r="BV165" s="171"/>
      <c r="BW165" s="89"/>
      <c r="BX165" s="90" t="str">
        <f t="shared" si="182"/>
        <v/>
      </c>
      <c r="BY165" s="172"/>
      <c r="BZ165" s="154" t="str">
        <f t="shared" si="183"/>
        <v>NO BID</v>
      </c>
      <c r="CA165" s="171"/>
      <c r="CB165" s="89"/>
      <c r="CC165" s="90" t="str">
        <f t="shared" si="184"/>
        <v/>
      </c>
      <c r="CD165" s="172"/>
      <c r="CE165" s="154" t="str">
        <f t="shared" si="185"/>
        <v>NO BID</v>
      </c>
      <c r="CF165" s="171"/>
      <c r="CG165" s="89"/>
      <c r="CH165" s="90" t="str">
        <f t="shared" si="186"/>
        <v/>
      </c>
      <c r="CI165" s="172"/>
      <c r="CJ165" s="154" t="str">
        <f t="shared" si="187"/>
        <v>NO BID</v>
      </c>
      <c r="CK165" s="171"/>
      <c r="CL165" s="89"/>
      <c r="CM165" s="90" t="str">
        <f t="shared" si="188"/>
        <v/>
      </c>
      <c r="CN165" s="172"/>
      <c r="CO165" s="154" t="str">
        <f t="shared" si="189"/>
        <v>NO BID</v>
      </c>
      <c r="CP165" s="171"/>
      <c r="CQ165" s="89"/>
      <c r="CR165" s="90" t="str">
        <f t="shared" si="190"/>
        <v/>
      </c>
      <c r="CS165" s="172"/>
      <c r="CT165" s="154" t="str">
        <f t="shared" si="191"/>
        <v>NO BID</v>
      </c>
      <c r="CU165" s="171"/>
      <c r="CV165" s="89"/>
      <c r="CW165" s="90" t="str">
        <f t="shared" si="192"/>
        <v/>
      </c>
      <c r="CX165" s="172"/>
      <c r="CY165" s="154" t="str">
        <f t="shared" si="193"/>
        <v>NO BID</v>
      </c>
      <c r="CZ165" s="171"/>
      <c r="DA165" s="89"/>
      <c r="DB165" s="90" t="str">
        <f t="shared" si="194"/>
        <v/>
      </c>
      <c r="DC165" s="172"/>
      <c r="DD165" s="154" t="str">
        <f t="shared" si="195"/>
        <v>NO BID</v>
      </c>
      <c r="DE165" s="171"/>
      <c r="DF165" s="89"/>
      <c r="DG165" s="90" t="str">
        <f t="shared" si="196"/>
        <v/>
      </c>
      <c r="DH165" s="172"/>
      <c r="DI165" s="154" t="str">
        <f t="shared" si="197"/>
        <v>NO BID</v>
      </c>
      <c r="DJ165" s="171"/>
      <c r="DK165" s="89"/>
      <c r="DL165" s="90" t="str">
        <f t="shared" si="198"/>
        <v/>
      </c>
      <c r="DM165" s="172"/>
      <c r="DN165" s="154" t="str">
        <f t="shared" si="199"/>
        <v>NO BID</v>
      </c>
      <c r="DO165" s="171"/>
      <c r="DP165" s="89"/>
      <c r="DQ165" s="90" t="str">
        <f t="shared" si="200"/>
        <v/>
      </c>
      <c r="DR165" s="172"/>
      <c r="DS165" s="154" t="str">
        <f t="shared" si="201"/>
        <v>NO BID</v>
      </c>
      <c r="DT165" s="171"/>
      <c r="DU165" s="89"/>
      <c r="DV165" s="90" t="str">
        <f t="shared" si="202"/>
        <v/>
      </c>
      <c r="DW165" s="172"/>
      <c r="DX165" s="154" t="str">
        <f t="shared" si="203"/>
        <v>NO BID</v>
      </c>
      <c r="DY165" s="171"/>
      <c r="DZ165" s="89"/>
      <c r="EA165" s="90" t="str">
        <f t="shared" si="204"/>
        <v/>
      </c>
      <c r="EB165" s="172"/>
      <c r="EC165" s="154" t="str">
        <f t="shared" si="205"/>
        <v>NO BID</v>
      </c>
      <c r="ED165" s="171"/>
      <c r="EE165" s="89"/>
      <c r="EF165" s="90" t="str">
        <f t="shared" si="206"/>
        <v/>
      </c>
      <c r="EG165" s="172"/>
      <c r="EH165" s="154" t="str">
        <f t="shared" si="207"/>
        <v>NO BID</v>
      </c>
      <c r="EI165" s="171"/>
      <c r="EJ165" s="89"/>
      <c r="EK165" s="90" t="str">
        <f t="shared" si="208"/>
        <v/>
      </c>
      <c r="EL165" s="172"/>
      <c r="EM165" s="154" t="str">
        <f t="shared" si="209"/>
        <v>NO BID</v>
      </c>
      <c r="EN165" s="171"/>
      <c r="EO165" s="89"/>
      <c r="EP165" s="90" t="str">
        <f t="shared" si="210"/>
        <v/>
      </c>
      <c r="EQ165" s="172"/>
      <c r="ER165" s="154" t="str">
        <f t="shared" si="211"/>
        <v>NO BID</v>
      </c>
      <c r="ES165" s="171"/>
      <c r="ET165" s="89"/>
      <c r="EU165" s="90" t="str">
        <f t="shared" si="212"/>
        <v/>
      </c>
      <c r="EV165" s="172"/>
      <c r="EW165" s="154" t="str">
        <f t="shared" si="213"/>
        <v>NO BID</v>
      </c>
      <c r="EX165" s="171"/>
      <c r="EY165" s="89"/>
      <c r="EZ165" s="90" t="str">
        <f t="shared" si="214"/>
        <v/>
      </c>
      <c r="FA165" s="172"/>
      <c r="FB165" s="154" t="str">
        <f t="shared" si="215"/>
        <v>NO BID</v>
      </c>
      <c r="FC165" s="171"/>
      <c r="FD165" s="89"/>
      <c r="FE165" s="90" t="str">
        <f t="shared" si="216"/>
        <v/>
      </c>
      <c r="FF165" s="172"/>
      <c r="FG165" s="154" t="str">
        <f t="shared" si="217"/>
        <v>NO BID</v>
      </c>
      <c r="FH165" s="171"/>
      <c r="FI165" s="89"/>
      <c r="FJ165" s="90" t="str">
        <f t="shared" si="218"/>
        <v/>
      </c>
      <c r="FK165" s="172"/>
      <c r="FL165" s="154" t="str">
        <f t="shared" si="219"/>
        <v>NO BID</v>
      </c>
      <c r="FM165" s="171"/>
      <c r="FN165" s="89"/>
      <c r="FO165" s="90" t="str">
        <f t="shared" si="220"/>
        <v/>
      </c>
      <c r="FP165" s="172"/>
      <c r="FQ165" s="154" t="str">
        <f t="shared" si="221"/>
        <v>NO BID</v>
      </c>
      <c r="FR165" s="174"/>
      <c r="FS165" s="91">
        <v>24.99</v>
      </c>
      <c r="FT165" s="92">
        <f t="shared" si="222"/>
        <v>74.97</v>
      </c>
      <c r="FU165" s="175">
        <f t="shared" si="223"/>
        <v>0</v>
      </c>
      <c r="FV165" s="93" t="str">
        <f t="shared" si="224"/>
        <v/>
      </c>
      <c r="FW165" s="94">
        <f t="shared" si="225"/>
        <v>74.97</v>
      </c>
      <c r="FX165" s="95">
        <f t="shared" si="226"/>
        <v>0</v>
      </c>
      <c r="FY165" s="129" t="str">
        <f t="shared" si="227"/>
        <v>NOT AWARDED</v>
      </c>
      <c r="FZ165" s="130">
        <f t="shared" si="228"/>
        <v>0</v>
      </c>
      <c r="GA165" s="129" t="str">
        <f t="shared" si="229"/>
        <v>VENDOR 09</v>
      </c>
      <c r="GB165" s="176"/>
      <c r="GC165" s="177"/>
      <c r="GD165" s="96"/>
      <c r="GE165" s="97"/>
    </row>
    <row r="166" spans="1:187" ht="30" customHeight="1" thickTop="1" thickBot="1" x14ac:dyDescent="0.4">
      <c r="A166" s="162">
        <v>162</v>
      </c>
      <c r="B166" s="197">
        <v>5</v>
      </c>
      <c r="C166" s="164">
        <v>9781250765840</v>
      </c>
      <c r="D166" s="165" t="s">
        <v>284</v>
      </c>
      <c r="E166" s="165" t="s">
        <v>853</v>
      </c>
      <c r="F166" s="165" t="s">
        <v>1479</v>
      </c>
      <c r="G166" s="166" t="s">
        <v>1414</v>
      </c>
      <c r="H166" s="166" t="s">
        <v>1421</v>
      </c>
      <c r="I166" s="167"/>
      <c r="J166" s="227">
        <f t="shared" si="230"/>
        <v>5</v>
      </c>
      <c r="K166" s="228"/>
      <c r="L166" s="99" t="str">
        <f t="shared" si="156"/>
        <v/>
      </c>
      <c r="M166" s="241"/>
      <c r="N166" s="168"/>
      <c r="O166" s="195" t="str">
        <f t="shared" si="157"/>
        <v>VENDOR 09</v>
      </c>
      <c r="P166" s="149">
        <v>241365</v>
      </c>
      <c r="Q166" s="149">
        <f t="shared" si="158"/>
        <v>0</v>
      </c>
      <c r="R166" s="196" t="str">
        <f t="shared" si="159"/>
        <v xml:space="preserve">, </v>
      </c>
      <c r="S166" s="196" t="str">
        <f t="shared" si="160"/>
        <v>NO BID</v>
      </c>
      <c r="T166" s="117">
        <f t="shared" si="161"/>
        <v>0</v>
      </c>
      <c r="U166" s="118" t="str">
        <f t="shared" si="162"/>
        <v>NOT AWARDED</v>
      </c>
      <c r="V166" s="167"/>
      <c r="W166" s="171"/>
      <c r="X166" s="89"/>
      <c r="Y166" s="90"/>
      <c r="Z166" s="172" t="str">
        <f t="shared" si="163"/>
        <v/>
      </c>
      <c r="AA166" s="154" t="str">
        <f t="shared" si="164"/>
        <v>NO BID</v>
      </c>
      <c r="AB166" s="171"/>
      <c r="AC166" s="89"/>
      <c r="AD166" s="90"/>
      <c r="AE166" s="172" t="str">
        <f t="shared" si="165"/>
        <v/>
      </c>
      <c r="AF166" s="154" t="str">
        <f t="shared" si="166"/>
        <v>NO BID</v>
      </c>
      <c r="AG166" s="171"/>
      <c r="AH166" s="89"/>
      <c r="AI166" s="90"/>
      <c r="AJ166" s="172" t="str">
        <f t="shared" si="167"/>
        <v/>
      </c>
      <c r="AK166" s="154" t="str">
        <f t="shared" si="168"/>
        <v>NO BID</v>
      </c>
      <c r="AL166" s="171"/>
      <c r="AM166" s="89"/>
      <c r="AN166" s="90"/>
      <c r="AO166" s="172" t="str">
        <f t="shared" si="169"/>
        <v/>
      </c>
      <c r="AP166" s="154" t="str">
        <f t="shared" si="170"/>
        <v>NO BID</v>
      </c>
      <c r="AQ166" s="171"/>
      <c r="AR166" s="89"/>
      <c r="AS166" s="90"/>
      <c r="AT166" s="172" t="str">
        <f t="shared" si="171"/>
        <v/>
      </c>
      <c r="AU166" s="154" t="str">
        <f t="shared" si="172"/>
        <v>NO BID</v>
      </c>
      <c r="AV166" s="171"/>
      <c r="AW166" s="89"/>
      <c r="AX166" s="90"/>
      <c r="AY166" s="172" t="str">
        <f t="shared" si="173"/>
        <v/>
      </c>
      <c r="AZ166" s="154" t="str">
        <f t="shared" si="174"/>
        <v>NO BID</v>
      </c>
      <c r="BA166" s="171"/>
      <c r="BB166" s="89"/>
      <c r="BC166" s="90"/>
      <c r="BD166" s="172" t="str">
        <f t="shared" si="175"/>
        <v/>
      </c>
      <c r="BE166" s="154" t="s">
        <v>78</v>
      </c>
      <c r="BF166" s="171"/>
      <c r="BG166" s="89"/>
      <c r="BH166" s="90"/>
      <c r="BI166" s="172" t="str">
        <f t="shared" si="176"/>
        <v/>
      </c>
      <c r="BJ166" s="154" t="str">
        <f t="shared" si="177"/>
        <v>NO BID</v>
      </c>
      <c r="BK166" s="171"/>
      <c r="BL166" s="89"/>
      <c r="BM166" s="90"/>
      <c r="BN166" s="172" t="str">
        <f t="shared" si="178"/>
        <v/>
      </c>
      <c r="BO166" s="154" t="str">
        <f t="shared" si="179"/>
        <v>NO BID</v>
      </c>
      <c r="BP166" s="173"/>
      <c r="BQ166" s="171"/>
      <c r="BR166" s="89"/>
      <c r="BS166" s="90" t="str">
        <f t="shared" si="180"/>
        <v/>
      </c>
      <c r="BT166" s="172"/>
      <c r="BU166" s="154" t="str">
        <f t="shared" si="181"/>
        <v>NO BID</v>
      </c>
      <c r="BV166" s="171"/>
      <c r="BW166" s="89"/>
      <c r="BX166" s="90" t="str">
        <f t="shared" si="182"/>
        <v/>
      </c>
      <c r="BY166" s="172"/>
      <c r="BZ166" s="154" t="str">
        <f t="shared" si="183"/>
        <v>NO BID</v>
      </c>
      <c r="CA166" s="171"/>
      <c r="CB166" s="89"/>
      <c r="CC166" s="90" t="str">
        <f t="shared" si="184"/>
        <v/>
      </c>
      <c r="CD166" s="172"/>
      <c r="CE166" s="154" t="str">
        <f t="shared" si="185"/>
        <v>NO BID</v>
      </c>
      <c r="CF166" s="171"/>
      <c r="CG166" s="89"/>
      <c r="CH166" s="90" t="str">
        <f t="shared" si="186"/>
        <v/>
      </c>
      <c r="CI166" s="172"/>
      <c r="CJ166" s="154" t="str">
        <f t="shared" si="187"/>
        <v>NO BID</v>
      </c>
      <c r="CK166" s="171"/>
      <c r="CL166" s="89"/>
      <c r="CM166" s="90" t="str">
        <f t="shared" si="188"/>
        <v/>
      </c>
      <c r="CN166" s="172"/>
      <c r="CO166" s="154" t="str">
        <f t="shared" si="189"/>
        <v>NO BID</v>
      </c>
      <c r="CP166" s="171"/>
      <c r="CQ166" s="89"/>
      <c r="CR166" s="90" t="str">
        <f t="shared" si="190"/>
        <v/>
      </c>
      <c r="CS166" s="172"/>
      <c r="CT166" s="154" t="str">
        <f t="shared" si="191"/>
        <v>NO BID</v>
      </c>
      <c r="CU166" s="171"/>
      <c r="CV166" s="89"/>
      <c r="CW166" s="90" t="str">
        <f t="shared" si="192"/>
        <v/>
      </c>
      <c r="CX166" s="172"/>
      <c r="CY166" s="154" t="str">
        <f t="shared" si="193"/>
        <v>NO BID</v>
      </c>
      <c r="CZ166" s="171"/>
      <c r="DA166" s="89"/>
      <c r="DB166" s="90" t="str">
        <f t="shared" si="194"/>
        <v/>
      </c>
      <c r="DC166" s="172"/>
      <c r="DD166" s="154" t="str">
        <f t="shared" si="195"/>
        <v>NO BID</v>
      </c>
      <c r="DE166" s="171"/>
      <c r="DF166" s="89"/>
      <c r="DG166" s="90" t="str">
        <f t="shared" si="196"/>
        <v/>
      </c>
      <c r="DH166" s="172"/>
      <c r="DI166" s="154" t="str">
        <f t="shared" si="197"/>
        <v>NO BID</v>
      </c>
      <c r="DJ166" s="171"/>
      <c r="DK166" s="89"/>
      <c r="DL166" s="90" t="str">
        <f t="shared" si="198"/>
        <v/>
      </c>
      <c r="DM166" s="172"/>
      <c r="DN166" s="154" t="str">
        <f t="shared" si="199"/>
        <v>NO BID</v>
      </c>
      <c r="DO166" s="171"/>
      <c r="DP166" s="89"/>
      <c r="DQ166" s="90" t="str">
        <f t="shared" si="200"/>
        <v/>
      </c>
      <c r="DR166" s="172"/>
      <c r="DS166" s="154" t="str">
        <f t="shared" si="201"/>
        <v>NO BID</v>
      </c>
      <c r="DT166" s="171"/>
      <c r="DU166" s="89"/>
      <c r="DV166" s="90" t="str">
        <f t="shared" si="202"/>
        <v/>
      </c>
      <c r="DW166" s="172"/>
      <c r="DX166" s="154" t="str">
        <f t="shared" si="203"/>
        <v>NO BID</v>
      </c>
      <c r="DY166" s="171"/>
      <c r="DZ166" s="89"/>
      <c r="EA166" s="90" t="str">
        <f t="shared" si="204"/>
        <v/>
      </c>
      <c r="EB166" s="172"/>
      <c r="EC166" s="154" t="str">
        <f t="shared" si="205"/>
        <v>NO BID</v>
      </c>
      <c r="ED166" s="171"/>
      <c r="EE166" s="89"/>
      <c r="EF166" s="90" t="str">
        <f t="shared" si="206"/>
        <v/>
      </c>
      <c r="EG166" s="172"/>
      <c r="EH166" s="154" t="str">
        <f t="shared" si="207"/>
        <v>NO BID</v>
      </c>
      <c r="EI166" s="171"/>
      <c r="EJ166" s="89"/>
      <c r="EK166" s="90" t="str">
        <f t="shared" si="208"/>
        <v/>
      </c>
      <c r="EL166" s="172"/>
      <c r="EM166" s="154" t="str">
        <f t="shared" si="209"/>
        <v>NO BID</v>
      </c>
      <c r="EN166" s="171"/>
      <c r="EO166" s="89"/>
      <c r="EP166" s="90" t="str">
        <f t="shared" si="210"/>
        <v/>
      </c>
      <c r="EQ166" s="172"/>
      <c r="ER166" s="154" t="str">
        <f t="shared" si="211"/>
        <v>NO BID</v>
      </c>
      <c r="ES166" s="171"/>
      <c r="ET166" s="89"/>
      <c r="EU166" s="90" t="str">
        <f t="shared" si="212"/>
        <v/>
      </c>
      <c r="EV166" s="172"/>
      <c r="EW166" s="154" t="str">
        <f t="shared" si="213"/>
        <v>NO BID</v>
      </c>
      <c r="EX166" s="171"/>
      <c r="EY166" s="89"/>
      <c r="EZ166" s="90" t="str">
        <f t="shared" si="214"/>
        <v/>
      </c>
      <c r="FA166" s="172"/>
      <c r="FB166" s="154" t="str">
        <f t="shared" si="215"/>
        <v>NO BID</v>
      </c>
      <c r="FC166" s="171"/>
      <c r="FD166" s="89"/>
      <c r="FE166" s="90" t="str">
        <f t="shared" si="216"/>
        <v/>
      </c>
      <c r="FF166" s="172"/>
      <c r="FG166" s="154" t="str">
        <f t="shared" si="217"/>
        <v>NO BID</v>
      </c>
      <c r="FH166" s="171"/>
      <c r="FI166" s="89"/>
      <c r="FJ166" s="90" t="str">
        <f t="shared" si="218"/>
        <v/>
      </c>
      <c r="FK166" s="172"/>
      <c r="FL166" s="154" t="str">
        <f t="shared" si="219"/>
        <v>NO BID</v>
      </c>
      <c r="FM166" s="171"/>
      <c r="FN166" s="89"/>
      <c r="FO166" s="90" t="str">
        <f t="shared" si="220"/>
        <v/>
      </c>
      <c r="FP166" s="172"/>
      <c r="FQ166" s="154" t="str">
        <f t="shared" si="221"/>
        <v>NO BID</v>
      </c>
      <c r="FR166" s="174"/>
      <c r="FS166" s="91">
        <v>14.99</v>
      </c>
      <c r="FT166" s="92">
        <f t="shared" si="222"/>
        <v>74.95</v>
      </c>
      <c r="FU166" s="175">
        <f t="shared" si="223"/>
        <v>0</v>
      </c>
      <c r="FV166" s="93" t="str">
        <f t="shared" si="224"/>
        <v/>
      </c>
      <c r="FW166" s="94">
        <f t="shared" si="225"/>
        <v>74.95</v>
      </c>
      <c r="FX166" s="95">
        <f t="shared" si="226"/>
        <v>0</v>
      </c>
      <c r="FY166" s="129" t="str">
        <f t="shared" si="227"/>
        <v>NOT AWARDED</v>
      </c>
      <c r="FZ166" s="130">
        <f t="shared" si="228"/>
        <v>0</v>
      </c>
      <c r="GA166" s="129" t="str">
        <f t="shared" si="229"/>
        <v>VENDOR 09</v>
      </c>
      <c r="GB166" s="176"/>
      <c r="GC166" s="177"/>
      <c r="GD166" s="96"/>
      <c r="GE166" s="97"/>
    </row>
    <row r="167" spans="1:187" ht="30" customHeight="1" thickTop="1" thickBot="1" x14ac:dyDescent="0.4">
      <c r="A167" s="162">
        <v>163</v>
      </c>
      <c r="B167" s="197">
        <v>1</v>
      </c>
      <c r="C167" s="164" t="s">
        <v>789</v>
      </c>
      <c r="D167" s="165" t="s">
        <v>285</v>
      </c>
      <c r="E167" s="165" t="s">
        <v>883</v>
      </c>
      <c r="F167" s="165" t="s">
        <v>1479</v>
      </c>
      <c r="G167" s="166" t="s">
        <v>1414</v>
      </c>
      <c r="H167" s="166" t="s">
        <v>1440</v>
      </c>
      <c r="I167" s="167"/>
      <c r="J167" s="227">
        <f t="shared" si="230"/>
        <v>1</v>
      </c>
      <c r="K167" s="228"/>
      <c r="L167" s="99" t="str">
        <f t="shared" si="156"/>
        <v/>
      </c>
      <c r="M167" s="241"/>
      <c r="N167" s="168"/>
      <c r="O167" s="195" t="str">
        <f t="shared" si="157"/>
        <v>VENDOR 09</v>
      </c>
      <c r="P167" s="149" t="s">
        <v>88</v>
      </c>
      <c r="Q167" s="149">
        <f t="shared" si="158"/>
        <v>0</v>
      </c>
      <c r="R167" s="196" t="str">
        <f t="shared" si="159"/>
        <v xml:space="preserve">, </v>
      </c>
      <c r="S167" s="196" t="str">
        <f t="shared" si="160"/>
        <v>NO BID</v>
      </c>
      <c r="T167" s="117">
        <f t="shared" si="161"/>
        <v>0</v>
      </c>
      <c r="U167" s="118" t="str">
        <f t="shared" si="162"/>
        <v>NOT AWARDED</v>
      </c>
      <c r="V167" s="167"/>
      <c r="W167" s="171"/>
      <c r="X167" s="89"/>
      <c r="Y167" s="90"/>
      <c r="Z167" s="172" t="str">
        <f t="shared" si="163"/>
        <v/>
      </c>
      <c r="AA167" s="154" t="str">
        <f t="shared" si="164"/>
        <v>NO BID</v>
      </c>
      <c r="AB167" s="171"/>
      <c r="AC167" s="89"/>
      <c r="AD167" s="90"/>
      <c r="AE167" s="172" t="str">
        <f t="shared" si="165"/>
        <v/>
      </c>
      <c r="AF167" s="154" t="str">
        <f t="shared" si="166"/>
        <v>NO BID</v>
      </c>
      <c r="AG167" s="171"/>
      <c r="AH167" s="89"/>
      <c r="AI167" s="90"/>
      <c r="AJ167" s="172" t="str">
        <f t="shared" si="167"/>
        <v/>
      </c>
      <c r="AK167" s="154" t="str">
        <f t="shared" si="168"/>
        <v>NO BID</v>
      </c>
      <c r="AL167" s="171"/>
      <c r="AM167" s="89"/>
      <c r="AN167" s="90"/>
      <c r="AO167" s="172" t="str">
        <f t="shared" si="169"/>
        <v/>
      </c>
      <c r="AP167" s="154" t="str">
        <f t="shared" si="170"/>
        <v>NO BID</v>
      </c>
      <c r="AQ167" s="171"/>
      <c r="AR167" s="89"/>
      <c r="AS167" s="90"/>
      <c r="AT167" s="172" t="str">
        <f t="shared" si="171"/>
        <v/>
      </c>
      <c r="AU167" s="154" t="str">
        <f t="shared" si="172"/>
        <v>NO BID</v>
      </c>
      <c r="AV167" s="171"/>
      <c r="AW167" s="89"/>
      <c r="AX167" s="90"/>
      <c r="AY167" s="172" t="str">
        <f t="shared" si="173"/>
        <v/>
      </c>
      <c r="AZ167" s="154" t="str">
        <f t="shared" si="174"/>
        <v>NO BID</v>
      </c>
      <c r="BA167" s="171"/>
      <c r="BB167" s="89"/>
      <c r="BC167" s="90"/>
      <c r="BD167" s="172" t="str">
        <f t="shared" si="175"/>
        <v/>
      </c>
      <c r="BE167" s="154" t="s">
        <v>79</v>
      </c>
      <c r="BF167" s="171"/>
      <c r="BG167" s="89"/>
      <c r="BH167" s="90"/>
      <c r="BI167" s="172" t="str">
        <f t="shared" si="176"/>
        <v/>
      </c>
      <c r="BJ167" s="154" t="str">
        <f t="shared" si="177"/>
        <v>NO BID</v>
      </c>
      <c r="BK167" s="171"/>
      <c r="BL167" s="89"/>
      <c r="BM167" s="90"/>
      <c r="BN167" s="172" t="str">
        <f t="shared" si="178"/>
        <v/>
      </c>
      <c r="BO167" s="154" t="str">
        <f t="shared" si="179"/>
        <v>NO BID</v>
      </c>
      <c r="BP167" s="178"/>
      <c r="BQ167" s="171"/>
      <c r="BR167" s="89"/>
      <c r="BS167" s="90" t="str">
        <f t="shared" si="180"/>
        <v/>
      </c>
      <c r="BT167" s="172"/>
      <c r="BU167" s="154" t="str">
        <f t="shared" si="181"/>
        <v>NO BID</v>
      </c>
      <c r="BV167" s="171"/>
      <c r="BW167" s="89"/>
      <c r="BX167" s="90" t="str">
        <f t="shared" si="182"/>
        <v/>
      </c>
      <c r="BY167" s="172"/>
      <c r="BZ167" s="154" t="str">
        <f t="shared" si="183"/>
        <v>NO BID</v>
      </c>
      <c r="CA167" s="171"/>
      <c r="CB167" s="89"/>
      <c r="CC167" s="90" t="str">
        <f t="shared" si="184"/>
        <v/>
      </c>
      <c r="CD167" s="172"/>
      <c r="CE167" s="154" t="str">
        <f t="shared" si="185"/>
        <v>NO BID</v>
      </c>
      <c r="CF167" s="171"/>
      <c r="CG167" s="89"/>
      <c r="CH167" s="90" t="str">
        <f t="shared" si="186"/>
        <v/>
      </c>
      <c r="CI167" s="172"/>
      <c r="CJ167" s="154" t="str">
        <f t="shared" si="187"/>
        <v>NO BID</v>
      </c>
      <c r="CK167" s="171"/>
      <c r="CL167" s="89"/>
      <c r="CM167" s="90" t="str">
        <f t="shared" si="188"/>
        <v/>
      </c>
      <c r="CN167" s="172"/>
      <c r="CO167" s="154" t="str">
        <f t="shared" si="189"/>
        <v>NO BID</v>
      </c>
      <c r="CP167" s="171"/>
      <c r="CQ167" s="89"/>
      <c r="CR167" s="90" t="str">
        <f t="shared" si="190"/>
        <v/>
      </c>
      <c r="CS167" s="172"/>
      <c r="CT167" s="154" t="str">
        <f t="shared" si="191"/>
        <v>NO BID</v>
      </c>
      <c r="CU167" s="171"/>
      <c r="CV167" s="89"/>
      <c r="CW167" s="90" t="str">
        <f t="shared" si="192"/>
        <v/>
      </c>
      <c r="CX167" s="172"/>
      <c r="CY167" s="154" t="str">
        <f t="shared" si="193"/>
        <v>NO BID</v>
      </c>
      <c r="CZ167" s="171"/>
      <c r="DA167" s="89"/>
      <c r="DB167" s="90" t="str">
        <f t="shared" si="194"/>
        <v/>
      </c>
      <c r="DC167" s="172"/>
      <c r="DD167" s="154" t="str">
        <f t="shared" si="195"/>
        <v>NO BID</v>
      </c>
      <c r="DE167" s="171"/>
      <c r="DF167" s="89"/>
      <c r="DG167" s="90" t="str">
        <f t="shared" si="196"/>
        <v/>
      </c>
      <c r="DH167" s="172"/>
      <c r="DI167" s="154" t="str">
        <f t="shared" si="197"/>
        <v>NO BID</v>
      </c>
      <c r="DJ167" s="171"/>
      <c r="DK167" s="89"/>
      <c r="DL167" s="90" t="str">
        <f t="shared" si="198"/>
        <v/>
      </c>
      <c r="DM167" s="172"/>
      <c r="DN167" s="154" t="str">
        <f t="shared" si="199"/>
        <v>NO BID</v>
      </c>
      <c r="DO167" s="171"/>
      <c r="DP167" s="89"/>
      <c r="DQ167" s="90" t="str">
        <f t="shared" si="200"/>
        <v/>
      </c>
      <c r="DR167" s="172"/>
      <c r="DS167" s="154" t="str">
        <f t="shared" si="201"/>
        <v>NO BID</v>
      </c>
      <c r="DT167" s="171"/>
      <c r="DU167" s="89"/>
      <c r="DV167" s="90" t="str">
        <f t="shared" si="202"/>
        <v/>
      </c>
      <c r="DW167" s="172"/>
      <c r="DX167" s="154" t="str">
        <f t="shared" si="203"/>
        <v>NO BID</v>
      </c>
      <c r="DY167" s="171"/>
      <c r="DZ167" s="89"/>
      <c r="EA167" s="90" t="str">
        <f t="shared" si="204"/>
        <v/>
      </c>
      <c r="EB167" s="172"/>
      <c r="EC167" s="154" t="str">
        <f t="shared" si="205"/>
        <v>NO BID</v>
      </c>
      <c r="ED167" s="171"/>
      <c r="EE167" s="89"/>
      <c r="EF167" s="90" t="str">
        <f t="shared" si="206"/>
        <v/>
      </c>
      <c r="EG167" s="172"/>
      <c r="EH167" s="154" t="str">
        <f t="shared" si="207"/>
        <v>NO BID</v>
      </c>
      <c r="EI167" s="171"/>
      <c r="EJ167" s="89"/>
      <c r="EK167" s="90" t="str">
        <f t="shared" si="208"/>
        <v/>
      </c>
      <c r="EL167" s="172"/>
      <c r="EM167" s="154" t="str">
        <f t="shared" si="209"/>
        <v>NO BID</v>
      </c>
      <c r="EN167" s="171"/>
      <c r="EO167" s="89"/>
      <c r="EP167" s="90" t="str">
        <f t="shared" si="210"/>
        <v/>
      </c>
      <c r="EQ167" s="172"/>
      <c r="ER167" s="154" t="str">
        <f t="shared" si="211"/>
        <v>NO BID</v>
      </c>
      <c r="ES167" s="171"/>
      <c r="ET167" s="89"/>
      <c r="EU167" s="90" t="str">
        <f t="shared" si="212"/>
        <v/>
      </c>
      <c r="EV167" s="172"/>
      <c r="EW167" s="154" t="str">
        <f t="shared" si="213"/>
        <v>NO BID</v>
      </c>
      <c r="EX167" s="171"/>
      <c r="EY167" s="89"/>
      <c r="EZ167" s="90" t="str">
        <f t="shared" si="214"/>
        <v/>
      </c>
      <c r="FA167" s="172"/>
      <c r="FB167" s="154" t="str">
        <f t="shared" si="215"/>
        <v>NO BID</v>
      </c>
      <c r="FC167" s="171"/>
      <c r="FD167" s="89"/>
      <c r="FE167" s="90" t="str">
        <f t="shared" si="216"/>
        <v/>
      </c>
      <c r="FF167" s="172"/>
      <c r="FG167" s="154" t="str">
        <f t="shared" si="217"/>
        <v>NO BID</v>
      </c>
      <c r="FH167" s="171"/>
      <c r="FI167" s="89"/>
      <c r="FJ167" s="90" t="str">
        <f t="shared" si="218"/>
        <v/>
      </c>
      <c r="FK167" s="172"/>
      <c r="FL167" s="154" t="str">
        <f t="shared" si="219"/>
        <v>NO BID</v>
      </c>
      <c r="FM167" s="171"/>
      <c r="FN167" s="89"/>
      <c r="FO167" s="90" t="str">
        <f t="shared" si="220"/>
        <v/>
      </c>
      <c r="FP167" s="172"/>
      <c r="FQ167" s="154" t="str">
        <f t="shared" si="221"/>
        <v>NO BID</v>
      </c>
      <c r="FR167" s="174"/>
      <c r="FS167" s="91">
        <v>11.8</v>
      </c>
      <c r="FT167" s="92">
        <f t="shared" si="222"/>
        <v>11.8</v>
      </c>
      <c r="FU167" s="175">
        <f t="shared" si="223"/>
        <v>0</v>
      </c>
      <c r="FV167" s="93" t="str">
        <f t="shared" si="224"/>
        <v/>
      </c>
      <c r="FW167" s="94">
        <f t="shared" si="225"/>
        <v>11.8</v>
      </c>
      <c r="FX167" s="95">
        <f t="shared" si="226"/>
        <v>0</v>
      </c>
      <c r="FY167" s="129" t="str">
        <f t="shared" si="227"/>
        <v>NOT AWARDED</v>
      </c>
      <c r="FZ167" s="130">
        <f t="shared" si="228"/>
        <v>0</v>
      </c>
      <c r="GA167" s="129" t="str">
        <f t="shared" si="229"/>
        <v>VENDOR 09</v>
      </c>
      <c r="GB167" s="176"/>
      <c r="GC167" s="177"/>
      <c r="GD167" s="96"/>
      <c r="GE167" s="97"/>
    </row>
    <row r="168" spans="1:187" ht="30" customHeight="1" thickTop="1" thickBot="1" x14ac:dyDescent="0.4">
      <c r="A168" s="162">
        <v>164</v>
      </c>
      <c r="B168" s="197">
        <v>5</v>
      </c>
      <c r="C168" s="164">
        <v>9781536201369</v>
      </c>
      <c r="D168" s="165" t="s">
        <v>286</v>
      </c>
      <c r="E168" s="165" t="s">
        <v>986</v>
      </c>
      <c r="F168" s="165" t="s">
        <v>1479</v>
      </c>
      <c r="G168" s="166" t="s">
        <v>1414</v>
      </c>
      <c r="H168" s="166" t="s">
        <v>1417</v>
      </c>
      <c r="I168" s="167"/>
      <c r="J168" s="227">
        <f t="shared" si="230"/>
        <v>5</v>
      </c>
      <c r="K168" s="228"/>
      <c r="L168" s="99" t="str">
        <f t="shared" si="156"/>
        <v/>
      </c>
      <c r="M168" s="241"/>
      <c r="N168" s="168"/>
      <c r="O168" s="195" t="str">
        <f t="shared" si="157"/>
        <v>VENDOR 09</v>
      </c>
      <c r="P168" s="149">
        <v>241363</v>
      </c>
      <c r="Q168" s="149">
        <f t="shared" si="158"/>
        <v>0</v>
      </c>
      <c r="R168" s="196" t="str">
        <f t="shared" si="159"/>
        <v xml:space="preserve">, </v>
      </c>
      <c r="S168" s="196" t="str">
        <f t="shared" si="160"/>
        <v>NO BID</v>
      </c>
      <c r="T168" s="117">
        <f t="shared" si="161"/>
        <v>0</v>
      </c>
      <c r="U168" s="118" t="str">
        <f t="shared" si="162"/>
        <v>NOT AWARDED</v>
      </c>
      <c r="V168" s="167"/>
      <c r="W168" s="171"/>
      <c r="X168" s="89"/>
      <c r="Y168" s="90"/>
      <c r="Z168" s="172" t="str">
        <f t="shared" si="163"/>
        <v/>
      </c>
      <c r="AA168" s="154" t="str">
        <f t="shared" si="164"/>
        <v>NO BID</v>
      </c>
      <c r="AB168" s="171"/>
      <c r="AC168" s="89"/>
      <c r="AD168" s="90"/>
      <c r="AE168" s="172" t="str">
        <f t="shared" si="165"/>
        <v/>
      </c>
      <c r="AF168" s="154" t="str">
        <f t="shared" si="166"/>
        <v>NO BID</v>
      </c>
      <c r="AG168" s="171"/>
      <c r="AH168" s="89"/>
      <c r="AI168" s="90"/>
      <c r="AJ168" s="172" t="str">
        <f t="shared" si="167"/>
        <v/>
      </c>
      <c r="AK168" s="154" t="str">
        <f t="shared" si="168"/>
        <v>NO BID</v>
      </c>
      <c r="AL168" s="171"/>
      <c r="AM168" s="89"/>
      <c r="AN168" s="90"/>
      <c r="AO168" s="172" t="str">
        <f t="shared" si="169"/>
        <v/>
      </c>
      <c r="AP168" s="154" t="str">
        <f t="shared" si="170"/>
        <v>NO BID</v>
      </c>
      <c r="AQ168" s="171"/>
      <c r="AR168" s="89"/>
      <c r="AS168" s="90"/>
      <c r="AT168" s="172" t="str">
        <f t="shared" si="171"/>
        <v/>
      </c>
      <c r="AU168" s="154" t="str">
        <f t="shared" si="172"/>
        <v>NO BID</v>
      </c>
      <c r="AV168" s="171"/>
      <c r="AW168" s="89"/>
      <c r="AX168" s="90"/>
      <c r="AY168" s="172" t="str">
        <f t="shared" si="173"/>
        <v/>
      </c>
      <c r="AZ168" s="154" t="str">
        <f t="shared" si="174"/>
        <v>NO BID</v>
      </c>
      <c r="BA168" s="171"/>
      <c r="BB168" s="89"/>
      <c r="BC168" s="90"/>
      <c r="BD168" s="172" t="str">
        <f t="shared" si="175"/>
        <v/>
      </c>
      <c r="BE168" s="154" t="str">
        <f>IF($B168=0,"",IF(ISNUMBER(BB168),"","NO BID"))</f>
        <v>NO BID</v>
      </c>
      <c r="BF168" s="171"/>
      <c r="BG168" s="89"/>
      <c r="BH168" s="90"/>
      <c r="BI168" s="172" t="str">
        <f t="shared" si="176"/>
        <v/>
      </c>
      <c r="BJ168" s="154" t="str">
        <f t="shared" si="177"/>
        <v>NO BID</v>
      </c>
      <c r="BK168" s="171"/>
      <c r="BL168" s="89"/>
      <c r="BM168" s="90"/>
      <c r="BN168" s="172" t="str">
        <f t="shared" si="178"/>
        <v/>
      </c>
      <c r="BO168" s="154" t="str">
        <f t="shared" si="179"/>
        <v>NO BID</v>
      </c>
      <c r="BP168" s="178"/>
      <c r="BQ168" s="171"/>
      <c r="BR168" s="89"/>
      <c r="BS168" s="90" t="str">
        <f t="shared" si="180"/>
        <v/>
      </c>
      <c r="BT168" s="172"/>
      <c r="BU168" s="154" t="str">
        <f t="shared" si="181"/>
        <v>NO BID</v>
      </c>
      <c r="BV168" s="171"/>
      <c r="BW168" s="89"/>
      <c r="BX168" s="90" t="str">
        <f t="shared" si="182"/>
        <v/>
      </c>
      <c r="BY168" s="172"/>
      <c r="BZ168" s="154" t="str">
        <f t="shared" si="183"/>
        <v>NO BID</v>
      </c>
      <c r="CA168" s="171"/>
      <c r="CB168" s="89"/>
      <c r="CC168" s="90" t="str">
        <f t="shared" si="184"/>
        <v/>
      </c>
      <c r="CD168" s="172"/>
      <c r="CE168" s="154" t="str">
        <f t="shared" si="185"/>
        <v>NO BID</v>
      </c>
      <c r="CF168" s="171"/>
      <c r="CG168" s="89"/>
      <c r="CH168" s="90" t="str">
        <f t="shared" si="186"/>
        <v/>
      </c>
      <c r="CI168" s="172"/>
      <c r="CJ168" s="154" t="str">
        <f t="shared" si="187"/>
        <v>NO BID</v>
      </c>
      <c r="CK168" s="171"/>
      <c r="CL168" s="89"/>
      <c r="CM168" s="90" t="str">
        <f t="shared" si="188"/>
        <v/>
      </c>
      <c r="CN168" s="172"/>
      <c r="CO168" s="154" t="str">
        <f t="shared" si="189"/>
        <v>NO BID</v>
      </c>
      <c r="CP168" s="171"/>
      <c r="CQ168" s="89"/>
      <c r="CR168" s="90" t="str">
        <f t="shared" si="190"/>
        <v/>
      </c>
      <c r="CS168" s="172"/>
      <c r="CT168" s="154" t="str">
        <f t="shared" si="191"/>
        <v>NO BID</v>
      </c>
      <c r="CU168" s="171"/>
      <c r="CV168" s="89"/>
      <c r="CW168" s="90" t="str">
        <f t="shared" si="192"/>
        <v/>
      </c>
      <c r="CX168" s="172"/>
      <c r="CY168" s="154" t="str">
        <f t="shared" si="193"/>
        <v>NO BID</v>
      </c>
      <c r="CZ168" s="171"/>
      <c r="DA168" s="89"/>
      <c r="DB168" s="90" t="str">
        <f t="shared" si="194"/>
        <v/>
      </c>
      <c r="DC168" s="172"/>
      <c r="DD168" s="154" t="str">
        <f t="shared" si="195"/>
        <v>NO BID</v>
      </c>
      <c r="DE168" s="171"/>
      <c r="DF168" s="89"/>
      <c r="DG168" s="90" t="str">
        <f t="shared" si="196"/>
        <v/>
      </c>
      <c r="DH168" s="172"/>
      <c r="DI168" s="154" t="str">
        <f t="shared" si="197"/>
        <v>NO BID</v>
      </c>
      <c r="DJ168" s="171"/>
      <c r="DK168" s="89"/>
      <c r="DL168" s="90" t="str">
        <f t="shared" si="198"/>
        <v/>
      </c>
      <c r="DM168" s="172"/>
      <c r="DN168" s="154" t="str">
        <f t="shared" si="199"/>
        <v>NO BID</v>
      </c>
      <c r="DO168" s="171"/>
      <c r="DP168" s="89"/>
      <c r="DQ168" s="90" t="str">
        <f t="shared" si="200"/>
        <v/>
      </c>
      <c r="DR168" s="172"/>
      <c r="DS168" s="154" t="str">
        <f t="shared" si="201"/>
        <v>NO BID</v>
      </c>
      <c r="DT168" s="171"/>
      <c r="DU168" s="89"/>
      <c r="DV168" s="90" t="str">
        <f t="shared" si="202"/>
        <v/>
      </c>
      <c r="DW168" s="172"/>
      <c r="DX168" s="154" t="str">
        <f t="shared" si="203"/>
        <v>NO BID</v>
      </c>
      <c r="DY168" s="171"/>
      <c r="DZ168" s="89"/>
      <c r="EA168" s="90" t="str">
        <f t="shared" si="204"/>
        <v/>
      </c>
      <c r="EB168" s="172"/>
      <c r="EC168" s="154" t="str">
        <f t="shared" si="205"/>
        <v>NO BID</v>
      </c>
      <c r="ED168" s="171"/>
      <c r="EE168" s="89"/>
      <c r="EF168" s="90" t="str">
        <f t="shared" si="206"/>
        <v/>
      </c>
      <c r="EG168" s="172"/>
      <c r="EH168" s="154" t="str">
        <f t="shared" si="207"/>
        <v>NO BID</v>
      </c>
      <c r="EI168" s="171"/>
      <c r="EJ168" s="89"/>
      <c r="EK168" s="90" t="str">
        <f t="shared" si="208"/>
        <v/>
      </c>
      <c r="EL168" s="172"/>
      <c r="EM168" s="154" t="str">
        <f t="shared" si="209"/>
        <v>NO BID</v>
      </c>
      <c r="EN168" s="171"/>
      <c r="EO168" s="89"/>
      <c r="EP168" s="90" t="str">
        <f t="shared" si="210"/>
        <v/>
      </c>
      <c r="EQ168" s="172"/>
      <c r="ER168" s="154" t="str">
        <f t="shared" si="211"/>
        <v>NO BID</v>
      </c>
      <c r="ES168" s="171"/>
      <c r="ET168" s="89"/>
      <c r="EU168" s="90" t="str">
        <f t="shared" si="212"/>
        <v/>
      </c>
      <c r="EV168" s="172"/>
      <c r="EW168" s="154" t="str">
        <f t="shared" si="213"/>
        <v>NO BID</v>
      </c>
      <c r="EX168" s="171"/>
      <c r="EY168" s="89"/>
      <c r="EZ168" s="90" t="str">
        <f t="shared" si="214"/>
        <v/>
      </c>
      <c r="FA168" s="172"/>
      <c r="FB168" s="154" t="str">
        <f t="shared" si="215"/>
        <v>NO BID</v>
      </c>
      <c r="FC168" s="171"/>
      <c r="FD168" s="89"/>
      <c r="FE168" s="90" t="str">
        <f t="shared" si="216"/>
        <v/>
      </c>
      <c r="FF168" s="172"/>
      <c r="FG168" s="154" t="str">
        <f t="shared" si="217"/>
        <v>NO BID</v>
      </c>
      <c r="FH168" s="171"/>
      <c r="FI168" s="89"/>
      <c r="FJ168" s="90" t="str">
        <f t="shared" si="218"/>
        <v/>
      </c>
      <c r="FK168" s="172"/>
      <c r="FL168" s="154" t="str">
        <f t="shared" si="219"/>
        <v>NO BID</v>
      </c>
      <c r="FM168" s="171"/>
      <c r="FN168" s="89"/>
      <c r="FO168" s="90" t="str">
        <f t="shared" si="220"/>
        <v/>
      </c>
      <c r="FP168" s="172"/>
      <c r="FQ168" s="154" t="str">
        <f t="shared" si="221"/>
        <v>NO BID</v>
      </c>
      <c r="FR168" s="174"/>
      <c r="FS168" s="91">
        <v>13.24</v>
      </c>
      <c r="FT168" s="92">
        <f t="shared" si="222"/>
        <v>66.2</v>
      </c>
      <c r="FU168" s="175">
        <f t="shared" si="223"/>
        <v>0</v>
      </c>
      <c r="FV168" s="93" t="str">
        <f t="shared" si="224"/>
        <v/>
      </c>
      <c r="FW168" s="94">
        <f t="shared" si="225"/>
        <v>66.2</v>
      </c>
      <c r="FX168" s="95">
        <f t="shared" si="226"/>
        <v>0</v>
      </c>
      <c r="FY168" s="129" t="str">
        <f t="shared" si="227"/>
        <v>NOT AWARDED</v>
      </c>
      <c r="FZ168" s="130">
        <f t="shared" si="228"/>
        <v>0</v>
      </c>
      <c r="GA168" s="129" t="str">
        <f t="shared" si="229"/>
        <v>VENDOR 09</v>
      </c>
      <c r="GB168" s="176"/>
      <c r="GC168" s="177"/>
      <c r="GD168" s="96"/>
      <c r="GE168" s="97"/>
    </row>
    <row r="169" spans="1:187" ht="30" customHeight="1" thickTop="1" thickBot="1" x14ac:dyDescent="0.4">
      <c r="A169" s="162">
        <v>165</v>
      </c>
      <c r="B169" s="194">
        <v>5</v>
      </c>
      <c r="C169" s="164">
        <v>9781250899316</v>
      </c>
      <c r="D169" s="165" t="s">
        <v>287</v>
      </c>
      <c r="E169" s="165" t="s">
        <v>987</v>
      </c>
      <c r="F169" s="165" t="s">
        <v>1479</v>
      </c>
      <c r="G169" s="166" t="s">
        <v>1414</v>
      </c>
      <c r="H169" s="166" t="s">
        <v>1424</v>
      </c>
      <c r="I169" s="167"/>
      <c r="J169" s="227">
        <f t="shared" si="230"/>
        <v>5</v>
      </c>
      <c r="K169" s="228"/>
      <c r="L169" s="99" t="str">
        <f t="shared" si="156"/>
        <v/>
      </c>
      <c r="M169" s="241"/>
      <c r="N169" s="168"/>
      <c r="O169" s="195" t="str">
        <f t="shared" si="157"/>
        <v>VENDOR 09</v>
      </c>
      <c r="P169" s="149">
        <v>241365</v>
      </c>
      <c r="Q169" s="149">
        <f t="shared" si="158"/>
        <v>0</v>
      </c>
      <c r="R169" s="196" t="str">
        <f t="shared" si="159"/>
        <v xml:space="preserve">, </v>
      </c>
      <c r="S169" s="196" t="str">
        <f t="shared" si="160"/>
        <v>NO BID</v>
      </c>
      <c r="T169" s="117">
        <f t="shared" si="161"/>
        <v>0</v>
      </c>
      <c r="U169" s="118" t="str">
        <f t="shared" si="162"/>
        <v>NOT AWARDED</v>
      </c>
      <c r="V169" s="167"/>
      <c r="W169" s="171"/>
      <c r="X169" s="89"/>
      <c r="Y169" s="90"/>
      <c r="Z169" s="172" t="str">
        <f t="shared" si="163"/>
        <v/>
      </c>
      <c r="AA169" s="154" t="str">
        <f t="shared" si="164"/>
        <v>NO BID</v>
      </c>
      <c r="AB169" s="171"/>
      <c r="AC169" s="89"/>
      <c r="AD169" s="90"/>
      <c r="AE169" s="172" t="str">
        <f t="shared" si="165"/>
        <v/>
      </c>
      <c r="AF169" s="154" t="str">
        <f t="shared" si="166"/>
        <v>NO BID</v>
      </c>
      <c r="AG169" s="171"/>
      <c r="AH169" s="89"/>
      <c r="AI169" s="90"/>
      <c r="AJ169" s="172" t="str">
        <f t="shared" si="167"/>
        <v/>
      </c>
      <c r="AK169" s="154" t="str">
        <f t="shared" si="168"/>
        <v>NO BID</v>
      </c>
      <c r="AL169" s="171"/>
      <c r="AM169" s="89"/>
      <c r="AN169" s="90"/>
      <c r="AO169" s="172" t="str">
        <f t="shared" si="169"/>
        <v/>
      </c>
      <c r="AP169" s="154" t="str">
        <f t="shared" si="170"/>
        <v>NO BID</v>
      </c>
      <c r="AQ169" s="171"/>
      <c r="AR169" s="89"/>
      <c r="AS169" s="90"/>
      <c r="AT169" s="172" t="str">
        <f t="shared" si="171"/>
        <v/>
      </c>
      <c r="AU169" s="154" t="str">
        <f t="shared" si="172"/>
        <v>NO BID</v>
      </c>
      <c r="AV169" s="171"/>
      <c r="AW169" s="89"/>
      <c r="AX169" s="90"/>
      <c r="AY169" s="172" t="str">
        <f t="shared" si="173"/>
        <v/>
      </c>
      <c r="AZ169" s="154" t="str">
        <f t="shared" si="174"/>
        <v>NO BID</v>
      </c>
      <c r="BA169" s="171"/>
      <c r="BB169" s="89"/>
      <c r="BC169" s="90"/>
      <c r="BD169" s="172" t="str">
        <f t="shared" si="175"/>
        <v/>
      </c>
      <c r="BE169" s="154" t="s">
        <v>80</v>
      </c>
      <c r="BF169" s="171"/>
      <c r="BG169" s="89"/>
      <c r="BH169" s="90"/>
      <c r="BI169" s="172" t="str">
        <f t="shared" si="176"/>
        <v/>
      </c>
      <c r="BJ169" s="154" t="str">
        <f t="shared" si="177"/>
        <v>NO BID</v>
      </c>
      <c r="BK169" s="171"/>
      <c r="BL169" s="89"/>
      <c r="BM169" s="90"/>
      <c r="BN169" s="172" t="str">
        <f t="shared" si="178"/>
        <v/>
      </c>
      <c r="BO169" s="154" t="str">
        <f t="shared" si="179"/>
        <v>NO BID</v>
      </c>
      <c r="BP169" s="178"/>
      <c r="BQ169" s="171"/>
      <c r="BR169" s="89"/>
      <c r="BS169" s="90" t="str">
        <f t="shared" si="180"/>
        <v/>
      </c>
      <c r="BT169" s="172"/>
      <c r="BU169" s="154" t="str">
        <f t="shared" si="181"/>
        <v>NO BID</v>
      </c>
      <c r="BV169" s="171"/>
      <c r="BW169" s="89"/>
      <c r="BX169" s="90" t="str">
        <f t="shared" si="182"/>
        <v/>
      </c>
      <c r="BY169" s="172"/>
      <c r="BZ169" s="154" t="str">
        <f t="shared" si="183"/>
        <v>NO BID</v>
      </c>
      <c r="CA169" s="171"/>
      <c r="CB169" s="89"/>
      <c r="CC169" s="90" t="str">
        <f t="shared" si="184"/>
        <v/>
      </c>
      <c r="CD169" s="172"/>
      <c r="CE169" s="154" t="str">
        <f t="shared" si="185"/>
        <v>NO BID</v>
      </c>
      <c r="CF169" s="171"/>
      <c r="CG169" s="89"/>
      <c r="CH169" s="90" t="str">
        <f t="shared" si="186"/>
        <v/>
      </c>
      <c r="CI169" s="172"/>
      <c r="CJ169" s="154" t="str">
        <f t="shared" si="187"/>
        <v>NO BID</v>
      </c>
      <c r="CK169" s="171"/>
      <c r="CL169" s="89"/>
      <c r="CM169" s="90" t="str">
        <f t="shared" si="188"/>
        <v/>
      </c>
      <c r="CN169" s="172"/>
      <c r="CO169" s="154" t="str">
        <f t="shared" si="189"/>
        <v>NO BID</v>
      </c>
      <c r="CP169" s="171"/>
      <c r="CQ169" s="89"/>
      <c r="CR169" s="90" t="str">
        <f t="shared" si="190"/>
        <v/>
      </c>
      <c r="CS169" s="172"/>
      <c r="CT169" s="154" t="str">
        <f t="shared" si="191"/>
        <v>NO BID</v>
      </c>
      <c r="CU169" s="171"/>
      <c r="CV169" s="89"/>
      <c r="CW169" s="90" t="str">
        <f t="shared" si="192"/>
        <v/>
      </c>
      <c r="CX169" s="172"/>
      <c r="CY169" s="154" t="str">
        <f t="shared" si="193"/>
        <v>NO BID</v>
      </c>
      <c r="CZ169" s="171"/>
      <c r="DA169" s="89"/>
      <c r="DB169" s="90" t="str">
        <f t="shared" si="194"/>
        <v/>
      </c>
      <c r="DC169" s="172"/>
      <c r="DD169" s="154" t="str">
        <f t="shared" si="195"/>
        <v>NO BID</v>
      </c>
      <c r="DE169" s="171"/>
      <c r="DF169" s="89"/>
      <c r="DG169" s="90" t="str">
        <f t="shared" si="196"/>
        <v/>
      </c>
      <c r="DH169" s="172"/>
      <c r="DI169" s="154" t="str">
        <f t="shared" si="197"/>
        <v>NO BID</v>
      </c>
      <c r="DJ169" s="171"/>
      <c r="DK169" s="89"/>
      <c r="DL169" s="90" t="str">
        <f t="shared" si="198"/>
        <v/>
      </c>
      <c r="DM169" s="172"/>
      <c r="DN169" s="154" t="str">
        <f t="shared" si="199"/>
        <v>NO BID</v>
      </c>
      <c r="DO169" s="171"/>
      <c r="DP169" s="89"/>
      <c r="DQ169" s="90" t="str">
        <f t="shared" si="200"/>
        <v/>
      </c>
      <c r="DR169" s="172"/>
      <c r="DS169" s="154" t="str">
        <f t="shared" si="201"/>
        <v>NO BID</v>
      </c>
      <c r="DT169" s="171"/>
      <c r="DU169" s="89"/>
      <c r="DV169" s="90" t="str">
        <f t="shared" si="202"/>
        <v/>
      </c>
      <c r="DW169" s="172"/>
      <c r="DX169" s="154" t="str">
        <f t="shared" si="203"/>
        <v>NO BID</v>
      </c>
      <c r="DY169" s="171"/>
      <c r="DZ169" s="89"/>
      <c r="EA169" s="90" t="str">
        <f t="shared" si="204"/>
        <v/>
      </c>
      <c r="EB169" s="172"/>
      <c r="EC169" s="154" t="str">
        <f t="shared" si="205"/>
        <v>NO BID</v>
      </c>
      <c r="ED169" s="171"/>
      <c r="EE169" s="89"/>
      <c r="EF169" s="90" t="str">
        <f t="shared" si="206"/>
        <v/>
      </c>
      <c r="EG169" s="172"/>
      <c r="EH169" s="154" t="str">
        <f t="shared" si="207"/>
        <v>NO BID</v>
      </c>
      <c r="EI169" s="171"/>
      <c r="EJ169" s="89"/>
      <c r="EK169" s="90" t="str">
        <f t="shared" si="208"/>
        <v/>
      </c>
      <c r="EL169" s="172"/>
      <c r="EM169" s="154" t="str">
        <f t="shared" si="209"/>
        <v>NO BID</v>
      </c>
      <c r="EN169" s="171"/>
      <c r="EO169" s="89"/>
      <c r="EP169" s="90" t="str">
        <f t="shared" si="210"/>
        <v/>
      </c>
      <c r="EQ169" s="172"/>
      <c r="ER169" s="154" t="str">
        <f t="shared" si="211"/>
        <v>NO BID</v>
      </c>
      <c r="ES169" s="171"/>
      <c r="ET169" s="89"/>
      <c r="EU169" s="90" t="str">
        <f t="shared" si="212"/>
        <v/>
      </c>
      <c r="EV169" s="172"/>
      <c r="EW169" s="154" t="str">
        <f t="shared" si="213"/>
        <v>NO BID</v>
      </c>
      <c r="EX169" s="171"/>
      <c r="EY169" s="89"/>
      <c r="EZ169" s="90" t="str">
        <f t="shared" si="214"/>
        <v/>
      </c>
      <c r="FA169" s="172"/>
      <c r="FB169" s="154" t="str">
        <f t="shared" si="215"/>
        <v>NO BID</v>
      </c>
      <c r="FC169" s="171"/>
      <c r="FD169" s="89"/>
      <c r="FE169" s="90" t="str">
        <f t="shared" si="216"/>
        <v/>
      </c>
      <c r="FF169" s="172"/>
      <c r="FG169" s="154" t="str">
        <f t="shared" si="217"/>
        <v>NO BID</v>
      </c>
      <c r="FH169" s="171"/>
      <c r="FI169" s="89"/>
      <c r="FJ169" s="90" t="str">
        <f t="shared" si="218"/>
        <v/>
      </c>
      <c r="FK169" s="172"/>
      <c r="FL169" s="154" t="str">
        <f t="shared" si="219"/>
        <v>NO BID</v>
      </c>
      <c r="FM169" s="171"/>
      <c r="FN169" s="89"/>
      <c r="FO169" s="90" t="str">
        <f t="shared" si="220"/>
        <v/>
      </c>
      <c r="FP169" s="172"/>
      <c r="FQ169" s="154" t="str">
        <f t="shared" si="221"/>
        <v>NO BID</v>
      </c>
      <c r="FR169" s="174"/>
      <c r="FS169" s="91">
        <v>20</v>
      </c>
      <c r="FT169" s="92">
        <f t="shared" si="222"/>
        <v>100</v>
      </c>
      <c r="FU169" s="175">
        <f t="shared" si="223"/>
        <v>0</v>
      </c>
      <c r="FV169" s="93" t="str">
        <f t="shared" si="224"/>
        <v/>
      </c>
      <c r="FW169" s="94">
        <f t="shared" si="225"/>
        <v>100</v>
      </c>
      <c r="FX169" s="95">
        <f t="shared" si="226"/>
        <v>0</v>
      </c>
      <c r="FY169" s="129" t="str">
        <f t="shared" si="227"/>
        <v>NOT AWARDED</v>
      </c>
      <c r="FZ169" s="130">
        <f t="shared" si="228"/>
        <v>0</v>
      </c>
      <c r="GA169" s="129" t="str">
        <f t="shared" si="229"/>
        <v>VENDOR 09</v>
      </c>
      <c r="GB169" s="176"/>
      <c r="GC169" s="177"/>
      <c r="GD169" s="96"/>
      <c r="GE169" s="97"/>
    </row>
    <row r="170" spans="1:187" ht="30" customHeight="1" thickTop="1" thickBot="1" x14ac:dyDescent="0.4">
      <c r="A170" s="141">
        <v>166</v>
      </c>
      <c r="B170" s="194">
        <v>5</v>
      </c>
      <c r="C170" s="164">
        <v>9780593527702</v>
      </c>
      <c r="D170" s="165" t="s">
        <v>288</v>
      </c>
      <c r="E170" s="165" t="s">
        <v>988</v>
      </c>
      <c r="F170" s="165" t="s">
        <v>1479</v>
      </c>
      <c r="G170" s="166" t="s">
        <v>1414</v>
      </c>
      <c r="H170" s="166" t="s">
        <v>1416</v>
      </c>
      <c r="I170" s="167"/>
      <c r="J170" s="227">
        <f t="shared" si="230"/>
        <v>5</v>
      </c>
      <c r="K170" s="228"/>
      <c r="L170" s="99" t="str">
        <f t="shared" si="156"/>
        <v/>
      </c>
      <c r="M170" s="241"/>
      <c r="N170" s="168"/>
      <c r="O170" s="169" t="str">
        <f t="shared" si="157"/>
        <v>VENDOR 09</v>
      </c>
      <c r="P170" s="149">
        <v>241363</v>
      </c>
      <c r="Q170" s="149">
        <f t="shared" si="158"/>
        <v>0</v>
      </c>
      <c r="R170" s="170" t="str">
        <f t="shared" si="159"/>
        <v xml:space="preserve">, </v>
      </c>
      <c r="S170" s="170" t="str">
        <f t="shared" si="160"/>
        <v>NO BID</v>
      </c>
      <c r="T170" s="87">
        <f t="shared" si="161"/>
        <v>0</v>
      </c>
      <c r="U170" s="88" t="str">
        <f t="shared" si="162"/>
        <v>NOT AWARDED</v>
      </c>
      <c r="V170" s="167"/>
      <c r="W170" s="171"/>
      <c r="X170" s="89"/>
      <c r="Y170" s="90"/>
      <c r="Z170" s="172" t="str">
        <f t="shared" si="163"/>
        <v/>
      </c>
      <c r="AA170" s="154" t="str">
        <f t="shared" si="164"/>
        <v>NO BID</v>
      </c>
      <c r="AB170" s="171"/>
      <c r="AC170" s="89"/>
      <c r="AD170" s="90"/>
      <c r="AE170" s="172" t="str">
        <f t="shared" si="165"/>
        <v/>
      </c>
      <c r="AF170" s="154" t="str">
        <f t="shared" si="166"/>
        <v>NO BID</v>
      </c>
      <c r="AG170" s="171"/>
      <c r="AH170" s="89"/>
      <c r="AI170" s="90"/>
      <c r="AJ170" s="172" t="str">
        <f t="shared" si="167"/>
        <v/>
      </c>
      <c r="AK170" s="154" t="str">
        <f t="shared" si="168"/>
        <v>NO BID</v>
      </c>
      <c r="AL170" s="171"/>
      <c r="AM170" s="89"/>
      <c r="AN170" s="90"/>
      <c r="AO170" s="172" t="str">
        <f t="shared" si="169"/>
        <v/>
      </c>
      <c r="AP170" s="154" t="str">
        <f t="shared" si="170"/>
        <v>NO BID</v>
      </c>
      <c r="AQ170" s="171"/>
      <c r="AR170" s="89"/>
      <c r="AS170" s="90"/>
      <c r="AT170" s="172" t="str">
        <f t="shared" si="171"/>
        <v/>
      </c>
      <c r="AU170" s="154" t="str">
        <f t="shared" si="172"/>
        <v>NO BID</v>
      </c>
      <c r="AV170" s="171"/>
      <c r="AW170" s="89"/>
      <c r="AX170" s="90"/>
      <c r="AY170" s="172" t="str">
        <f t="shared" si="173"/>
        <v/>
      </c>
      <c r="AZ170" s="154" t="str">
        <f t="shared" si="174"/>
        <v>NO BID</v>
      </c>
      <c r="BA170" s="171"/>
      <c r="BB170" s="89"/>
      <c r="BC170" s="90"/>
      <c r="BD170" s="172" t="str">
        <f t="shared" si="175"/>
        <v/>
      </c>
      <c r="BE170" s="154" t="str">
        <f>IF($B170=0,"",IF(ISNUMBER(BB170),"","NO BID"))</f>
        <v>NO BID</v>
      </c>
      <c r="BF170" s="171"/>
      <c r="BG170" s="89"/>
      <c r="BH170" s="90"/>
      <c r="BI170" s="172" t="str">
        <f t="shared" si="176"/>
        <v/>
      </c>
      <c r="BJ170" s="154" t="str">
        <f t="shared" si="177"/>
        <v>NO BID</v>
      </c>
      <c r="BK170" s="171"/>
      <c r="BL170" s="89"/>
      <c r="BM170" s="90"/>
      <c r="BN170" s="172" t="str">
        <f t="shared" si="178"/>
        <v/>
      </c>
      <c r="BO170" s="154" t="str">
        <f t="shared" si="179"/>
        <v>NO BID</v>
      </c>
      <c r="BP170" s="178"/>
      <c r="BQ170" s="171"/>
      <c r="BR170" s="89"/>
      <c r="BS170" s="90" t="str">
        <f t="shared" si="180"/>
        <v/>
      </c>
      <c r="BT170" s="172"/>
      <c r="BU170" s="154" t="str">
        <f t="shared" si="181"/>
        <v>NO BID</v>
      </c>
      <c r="BV170" s="171"/>
      <c r="BW170" s="89"/>
      <c r="BX170" s="90" t="str">
        <f t="shared" si="182"/>
        <v/>
      </c>
      <c r="BY170" s="172"/>
      <c r="BZ170" s="154" t="str">
        <f t="shared" si="183"/>
        <v>NO BID</v>
      </c>
      <c r="CA170" s="171"/>
      <c r="CB170" s="89"/>
      <c r="CC170" s="90" t="str">
        <f t="shared" si="184"/>
        <v/>
      </c>
      <c r="CD170" s="172"/>
      <c r="CE170" s="154" t="str">
        <f t="shared" si="185"/>
        <v>NO BID</v>
      </c>
      <c r="CF170" s="171"/>
      <c r="CG170" s="89"/>
      <c r="CH170" s="90" t="str">
        <f t="shared" si="186"/>
        <v/>
      </c>
      <c r="CI170" s="172"/>
      <c r="CJ170" s="154" t="str">
        <f t="shared" si="187"/>
        <v>NO BID</v>
      </c>
      <c r="CK170" s="171"/>
      <c r="CL170" s="89"/>
      <c r="CM170" s="90" t="str">
        <f t="shared" si="188"/>
        <v/>
      </c>
      <c r="CN170" s="172"/>
      <c r="CO170" s="154" t="str">
        <f t="shared" si="189"/>
        <v>NO BID</v>
      </c>
      <c r="CP170" s="171"/>
      <c r="CQ170" s="89"/>
      <c r="CR170" s="90" t="str">
        <f t="shared" si="190"/>
        <v/>
      </c>
      <c r="CS170" s="172"/>
      <c r="CT170" s="154" t="str">
        <f t="shared" si="191"/>
        <v>NO BID</v>
      </c>
      <c r="CU170" s="171"/>
      <c r="CV170" s="89"/>
      <c r="CW170" s="90" t="str">
        <f t="shared" si="192"/>
        <v/>
      </c>
      <c r="CX170" s="172"/>
      <c r="CY170" s="154" t="str">
        <f t="shared" si="193"/>
        <v>NO BID</v>
      </c>
      <c r="CZ170" s="171"/>
      <c r="DA170" s="89"/>
      <c r="DB170" s="90" t="str">
        <f t="shared" si="194"/>
        <v/>
      </c>
      <c r="DC170" s="172"/>
      <c r="DD170" s="154" t="str">
        <f t="shared" si="195"/>
        <v>NO BID</v>
      </c>
      <c r="DE170" s="171"/>
      <c r="DF170" s="89"/>
      <c r="DG170" s="90" t="str">
        <f t="shared" si="196"/>
        <v/>
      </c>
      <c r="DH170" s="172"/>
      <c r="DI170" s="154" t="str">
        <f t="shared" si="197"/>
        <v>NO BID</v>
      </c>
      <c r="DJ170" s="171"/>
      <c r="DK170" s="89"/>
      <c r="DL170" s="90" t="str">
        <f t="shared" si="198"/>
        <v/>
      </c>
      <c r="DM170" s="172"/>
      <c r="DN170" s="154" t="str">
        <f t="shared" si="199"/>
        <v>NO BID</v>
      </c>
      <c r="DO170" s="171"/>
      <c r="DP170" s="89"/>
      <c r="DQ170" s="90" t="str">
        <f t="shared" si="200"/>
        <v/>
      </c>
      <c r="DR170" s="172"/>
      <c r="DS170" s="154" t="str">
        <f t="shared" si="201"/>
        <v>NO BID</v>
      </c>
      <c r="DT170" s="171"/>
      <c r="DU170" s="89"/>
      <c r="DV170" s="90" t="str">
        <f t="shared" si="202"/>
        <v/>
      </c>
      <c r="DW170" s="172"/>
      <c r="DX170" s="154" t="str">
        <f t="shared" si="203"/>
        <v>NO BID</v>
      </c>
      <c r="DY170" s="171"/>
      <c r="DZ170" s="89"/>
      <c r="EA170" s="90" t="str">
        <f t="shared" si="204"/>
        <v/>
      </c>
      <c r="EB170" s="172"/>
      <c r="EC170" s="154" t="str">
        <f t="shared" si="205"/>
        <v>NO BID</v>
      </c>
      <c r="ED170" s="171"/>
      <c r="EE170" s="89"/>
      <c r="EF170" s="90" t="str">
        <f t="shared" si="206"/>
        <v/>
      </c>
      <c r="EG170" s="172"/>
      <c r="EH170" s="154" t="str">
        <f t="shared" si="207"/>
        <v>NO BID</v>
      </c>
      <c r="EI170" s="171"/>
      <c r="EJ170" s="89"/>
      <c r="EK170" s="90" t="str">
        <f t="shared" si="208"/>
        <v/>
      </c>
      <c r="EL170" s="172"/>
      <c r="EM170" s="154" t="str">
        <f t="shared" si="209"/>
        <v>NO BID</v>
      </c>
      <c r="EN170" s="171"/>
      <c r="EO170" s="89"/>
      <c r="EP170" s="90" t="str">
        <f t="shared" si="210"/>
        <v/>
      </c>
      <c r="EQ170" s="172"/>
      <c r="ER170" s="154" t="str">
        <f t="shared" si="211"/>
        <v>NO BID</v>
      </c>
      <c r="ES170" s="171"/>
      <c r="ET170" s="89"/>
      <c r="EU170" s="90" t="str">
        <f t="shared" si="212"/>
        <v/>
      </c>
      <c r="EV170" s="172"/>
      <c r="EW170" s="154" t="str">
        <f t="shared" si="213"/>
        <v>NO BID</v>
      </c>
      <c r="EX170" s="171"/>
      <c r="EY170" s="89"/>
      <c r="EZ170" s="90" t="str">
        <f t="shared" si="214"/>
        <v/>
      </c>
      <c r="FA170" s="172"/>
      <c r="FB170" s="154" t="str">
        <f t="shared" si="215"/>
        <v>NO BID</v>
      </c>
      <c r="FC170" s="171"/>
      <c r="FD170" s="89"/>
      <c r="FE170" s="90" t="str">
        <f t="shared" si="216"/>
        <v/>
      </c>
      <c r="FF170" s="172"/>
      <c r="FG170" s="154" t="str">
        <f t="shared" si="217"/>
        <v>NO BID</v>
      </c>
      <c r="FH170" s="171"/>
      <c r="FI170" s="89"/>
      <c r="FJ170" s="90" t="str">
        <f t="shared" si="218"/>
        <v/>
      </c>
      <c r="FK170" s="172"/>
      <c r="FL170" s="154" t="str">
        <f t="shared" si="219"/>
        <v>NO BID</v>
      </c>
      <c r="FM170" s="171"/>
      <c r="FN170" s="89"/>
      <c r="FO170" s="90" t="str">
        <f t="shared" si="220"/>
        <v/>
      </c>
      <c r="FP170" s="172"/>
      <c r="FQ170" s="154" t="str">
        <f t="shared" si="221"/>
        <v>NO BID</v>
      </c>
      <c r="FR170" s="174"/>
      <c r="FS170" s="91">
        <v>11.37</v>
      </c>
      <c r="FT170" s="92">
        <f t="shared" si="222"/>
        <v>56.849999999999994</v>
      </c>
      <c r="FU170" s="175">
        <f t="shared" si="223"/>
        <v>0</v>
      </c>
      <c r="FV170" s="93" t="str">
        <f t="shared" si="224"/>
        <v/>
      </c>
      <c r="FW170" s="94">
        <f t="shared" si="225"/>
        <v>56.849999999999994</v>
      </c>
      <c r="FX170" s="95">
        <f t="shared" si="226"/>
        <v>0</v>
      </c>
      <c r="FY170" s="129" t="str">
        <f t="shared" si="227"/>
        <v>NOT AWARDED</v>
      </c>
      <c r="FZ170" s="130">
        <f t="shared" si="228"/>
        <v>0</v>
      </c>
      <c r="GA170" s="129" t="str">
        <f t="shared" si="229"/>
        <v>VENDOR 09</v>
      </c>
      <c r="GB170" s="176"/>
      <c r="GC170" s="177"/>
      <c r="GD170" s="96"/>
      <c r="GE170" s="97"/>
    </row>
    <row r="171" spans="1:187" ht="30" customHeight="1" thickTop="1" thickBot="1" x14ac:dyDescent="0.4">
      <c r="A171" s="162">
        <v>167</v>
      </c>
      <c r="B171" s="194">
        <v>5</v>
      </c>
      <c r="C171" s="164">
        <v>9780593488157</v>
      </c>
      <c r="D171" s="165" t="s">
        <v>289</v>
      </c>
      <c r="E171" s="165" t="s">
        <v>989</v>
      </c>
      <c r="F171" s="165" t="s">
        <v>1479</v>
      </c>
      <c r="G171" s="166" t="s">
        <v>1414</v>
      </c>
      <c r="H171" s="166" t="s">
        <v>1417</v>
      </c>
      <c r="I171" s="167"/>
      <c r="J171" s="227">
        <f t="shared" si="230"/>
        <v>5</v>
      </c>
      <c r="K171" s="228"/>
      <c r="L171" s="99" t="str">
        <f t="shared" si="156"/>
        <v/>
      </c>
      <c r="M171" s="241"/>
      <c r="N171" s="168"/>
      <c r="O171" s="169" t="str">
        <f t="shared" si="157"/>
        <v>VENDOR 09</v>
      </c>
      <c r="P171" s="149">
        <v>241365</v>
      </c>
      <c r="Q171" s="149">
        <f t="shared" si="158"/>
        <v>0</v>
      </c>
      <c r="R171" s="170" t="str">
        <f t="shared" si="159"/>
        <v xml:space="preserve">, </v>
      </c>
      <c r="S171" s="170" t="str">
        <f t="shared" si="160"/>
        <v>NO BID</v>
      </c>
      <c r="T171" s="87">
        <f t="shared" si="161"/>
        <v>0</v>
      </c>
      <c r="U171" s="88" t="str">
        <f t="shared" si="162"/>
        <v>NOT AWARDED</v>
      </c>
      <c r="V171" s="167"/>
      <c r="W171" s="171"/>
      <c r="X171" s="89"/>
      <c r="Y171" s="90"/>
      <c r="Z171" s="172" t="str">
        <f t="shared" si="163"/>
        <v/>
      </c>
      <c r="AA171" s="154" t="str">
        <f t="shared" si="164"/>
        <v>NO BID</v>
      </c>
      <c r="AB171" s="171"/>
      <c r="AC171" s="89"/>
      <c r="AD171" s="90"/>
      <c r="AE171" s="172" t="str">
        <f t="shared" si="165"/>
        <v/>
      </c>
      <c r="AF171" s="154" t="str">
        <f t="shared" si="166"/>
        <v>NO BID</v>
      </c>
      <c r="AG171" s="171"/>
      <c r="AH171" s="89"/>
      <c r="AI171" s="90"/>
      <c r="AJ171" s="172" t="str">
        <f t="shared" si="167"/>
        <v/>
      </c>
      <c r="AK171" s="154" t="str">
        <f t="shared" si="168"/>
        <v>NO BID</v>
      </c>
      <c r="AL171" s="171"/>
      <c r="AM171" s="89"/>
      <c r="AN171" s="90"/>
      <c r="AO171" s="172" t="str">
        <f t="shared" si="169"/>
        <v/>
      </c>
      <c r="AP171" s="154" t="str">
        <f t="shared" si="170"/>
        <v>NO BID</v>
      </c>
      <c r="AQ171" s="171"/>
      <c r="AR171" s="89"/>
      <c r="AS171" s="90"/>
      <c r="AT171" s="172" t="str">
        <f t="shared" si="171"/>
        <v/>
      </c>
      <c r="AU171" s="154" t="str">
        <f t="shared" si="172"/>
        <v>NO BID</v>
      </c>
      <c r="AV171" s="171"/>
      <c r="AW171" s="89"/>
      <c r="AX171" s="90"/>
      <c r="AY171" s="172" t="str">
        <f t="shared" si="173"/>
        <v/>
      </c>
      <c r="AZ171" s="154" t="str">
        <f t="shared" si="174"/>
        <v>NO BID</v>
      </c>
      <c r="BA171" s="171"/>
      <c r="BB171" s="89"/>
      <c r="BC171" s="90"/>
      <c r="BD171" s="172" t="str">
        <f t="shared" si="175"/>
        <v/>
      </c>
      <c r="BE171" s="154" t="s">
        <v>81</v>
      </c>
      <c r="BF171" s="171"/>
      <c r="BG171" s="89"/>
      <c r="BH171" s="90"/>
      <c r="BI171" s="172" t="str">
        <f t="shared" si="176"/>
        <v/>
      </c>
      <c r="BJ171" s="154" t="str">
        <f t="shared" si="177"/>
        <v>NO BID</v>
      </c>
      <c r="BK171" s="171"/>
      <c r="BL171" s="89"/>
      <c r="BM171" s="90"/>
      <c r="BN171" s="172" t="str">
        <f t="shared" si="178"/>
        <v/>
      </c>
      <c r="BO171" s="154" t="str">
        <f t="shared" si="179"/>
        <v>NO BID</v>
      </c>
      <c r="BP171" s="173"/>
      <c r="BQ171" s="171"/>
      <c r="BR171" s="89"/>
      <c r="BS171" s="90" t="str">
        <f t="shared" si="180"/>
        <v/>
      </c>
      <c r="BT171" s="172"/>
      <c r="BU171" s="154" t="str">
        <f t="shared" si="181"/>
        <v>NO BID</v>
      </c>
      <c r="BV171" s="171"/>
      <c r="BW171" s="89"/>
      <c r="BX171" s="90" t="str">
        <f t="shared" si="182"/>
        <v/>
      </c>
      <c r="BY171" s="172"/>
      <c r="BZ171" s="154" t="str">
        <f t="shared" si="183"/>
        <v>NO BID</v>
      </c>
      <c r="CA171" s="171"/>
      <c r="CB171" s="89"/>
      <c r="CC171" s="90" t="str">
        <f t="shared" si="184"/>
        <v/>
      </c>
      <c r="CD171" s="172"/>
      <c r="CE171" s="154" t="str">
        <f t="shared" si="185"/>
        <v>NO BID</v>
      </c>
      <c r="CF171" s="171"/>
      <c r="CG171" s="89"/>
      <c r="CH171" s="90" t="str">
        <f t="shared" si="186"/>
        <v/>
      </c>
      <c r="CI171" s="172"/>
      <c r="CJ171" s="154" t="str">
        <f t="shared" si="187"/>
        <v>NO BID</v>
      </c>
      <c r="CK171" s="171"/>
      <c r="CL171" s="89"/>
      <c r="CM171" s="90" t="str">
        <f t="shared" si="188"/>
        <v/>
      </c>
      <c r="CN171" s="172"/>
      <c r="CO171" s="154" t="str">
        <f t="shared" si="189"/>
        <v>NO BID</v>
      </c>
      <c r="CP171" s="171"/>
      <c r="CQ171" s="89"/>
      <c r="CR171" s="90" t="str">
        <f t="shared" si="190"/>
        <v/>
      </c>
      <c r="CS171" s="172"/>
      <c r="CT171" s="154" t="str">
        <f t="shared" si="191"/>
        <v>NO BID</v>
      </c>
      <c r="CU171" s="171"/>
      <c r="CV171" s="89"/>
      <c r="CW171" s="90" t="str">
        <f t="shared" si="192"/>
        <v/>
      </c>
      <c r="CX171" s="172"/>
      <c r="CY171" s="154" t="str">
        <f t="shared" si="193"/>
        <v>NO BID</v>
      </c>
      <c r="CZ171" s="171"/>
      <c r="DA171" s="89"/>
      <c r="DB171" s="90" t="str">
        <f t="shared" si="194"/>
        <v/>
      </c>
      <c r="DC171" s="172"/>
      <c r="DD171" s="154" t="str">
        <f t="shared" si="195"/>
        <v>NO BID</v>
      </c>
      <c r="DE171" s="171"/>
      <c r="DF171" s="89"/>
      <c r="DG171" s="90" t="str">
        <f t="shared" si="196"/>
        <v/>
      </c>
      <c r="DH171" s="172"/>
      <c r="DI171" s="154" t="str">
        <f t="shared" si="197"/>
        <v>NO BID</v>
      </c>
      <c r="DJ171" s="171"/>
      <c r="DK171" s="89"/>
      <c r="DL171" s="90" t="str">
        <f t="shared" si="198"/>
        <v/>
      </c>
      <c r="DM171" s="172"/>
      <c r="DN171" s="154" t="str">
        <f t="shared" si="199"/>
        <v>NO BID</v>
      </c>
      <c r="DO171" s="171"/>
      <c r="DP171" s="89"/>
      <c r="DQ171" s="90" t="str">
        <f t="shared" si="200"/>
        <v/>
      </c>
      <c r="DR171" s="172"/>
      <c r="DS171" s="154" t="str">
        <f t="shared" si="201"/>
        <v>NO BID</v>
      </c>
      <c r="DT171" s="171"/>
      <c r="DU171" s="89"/>
      <c r="DV171" s="90" t="str">
        <f t="shared" si="202"/>
        <v/>
      </c>
      <c r="DW171" s="172"/>
      <c r="DX171" s="154" t="str">
        <f t="shared" si="203"/>
        <v>NO BID</v>
      </c>
      <c r="DY171" s="171"/>
      <c r="DZ171" s="89"/>
      <c r="EA171" s="90" t="str">
        <f t="shared" si="204"/>
        <v/>
      </c>
      <c r="EB171" s="172"/>
      <c r="EC171" s="154" t="str">
        <f t="shared" si="205"/>
        <v>NO BID</v>
      </c>
      <c r="ED171" s="171"/>
      <c r="EE171" s="89"/>
      <c r="EF171" s="90" t="str">
        <f t="shared" si="206"/>
        <v/>
      </c>
      <c r="EG171" s="172"/>
      <c r="EH171" s="154" t="str">
        <f t="shared" si="207"/>
        <v>NO BID</v>
      </c>
      <c r="EI171" s="171"/>
      <c r="EJ171" s="89"/>
      <c r="EK171" s="90" t="str">
        <f t="shared" si="208"/>
        <v/>
      </c>
      <c r="EL171" s="172"/>
      <c r="EM171" s="154" t="str">
        <f t="shared" si="209"/>
        <v>NO BID</v>
      </c>
      <c r="EN171" s="171"/>
      <c r="EO171" s="89"/>
      <c r="EP171" s="90" t="str">
        <f t="shared" si="210"/>
        <v/>
      </c>
      <c r="EQ171" s="172"/>
      <c r="ER171" s="154" t="str">
        <f t="shared" si="211"/>
        <v>NO BID</v>
      </c>
      <c r="ES171" s="171"/>
      <c r="ET171" s="89"/>
      <c r="EU171" s="90" t="str">
        <f t="shared" si="212"/>
        <v/>
      </c>
      <c r="EV171" s="172"/>
      <c r="EW171" s="154" t="str">
        <f t="shared" si="213"/>
        <v>NO BID</v>
      </c>
      <c r="EX171" s="171"/>
      <c r="EY171" s="89"/>
      <c r="EZ171" s="90" t="str">
        <f t="shared" si="214"/>
        <v/>
      </c>
      <c r="FA171" s="172"/>
      <c r="FB171" s="154" t="str">
        <f t="shared" si="215"/>
        <v>NO BID</v>
      </c>
      <c r="FC171" s="171"/>
      <c r="FD171" s="89"/>
      <c r="FE171" s="90" t="str">
        <f t="shared" si="216"/>
        <v/>
      </c>
      <c r="FF171" s="172"/>
      <c r="FG171" s="154" t="str">
        <f t="shared" si="217"/>
        <v>NO BID</v>
      </c>
      <c r="FH171" s="171"/>
      <c r="FI171" s="89"/>
      <c r="FJ171" s="90" t="str">
        <f t="shared" si="218"/>
        <v/>
      </c>
      <c r="FK171" s="172"/>
      <c r="FL171" s="154" t="str">
        <f t="shared" si="219"/>
        <v>NO BID</v>
      </c>
      <c r="FM171" s="171"/>
      <c r="FN171" s="89"/>
      <c r="FO171" s="90" t="str">
        <f t="shared" si="220"/>
        <v/>
      </c>
      <c r="FP171" s="172"/>
      <c r="FQ171" s="154" t="str">
        <f t="shared" si="221"/>
        <v>NO BID</v>
      </c>
      <c r="FR171" s="174"/>
      <c r="FS171" s="91">
        <v>9.49</v>
      </c>
      <c r="FT171" s="92">
        <f t="shared" si="222"/>
        <v>47.45</v>
      </c>
      <c r="FU171" s="175">
        <f t="shared" si="223"/>
        <v>0</v>
      </c>
      <c r="FV171" s="93" t="str">
        <f t="shared" si="224"/>
        <v/>
      </c>
      <c r="FW171" s="94">
        <f t="shared" si="225"/>
        <v>47.45</v>
      </c>
      <c r="FX171" s="95">
        <f t="shared" si="226"/>
        <v>0</v>
      </c>
      <c r="FY171" s="129" t="str">
        <f t="shared" si="227"/>
        <v>NOT AWARDED</v>
      </c>
      <c r="FZ171" s="130">
        <f t="shared" si="228"/>
        <v>0</v>
      </c>
      <c r="GA171" s="129" t="str">
        <f t="shared" si="229"/>
        <v>VENDOR 09</v>
      </c>
      <c r="GB171" s="176"/>
      <c r="GC171" s="177"/>
      <c r="GD171" s="96"/>
      <c r="GE171" s="97"/>
    </row>
    <row r="172" spans="1:187" ht="30" customHeight="1" thickTop="1" thickBot="1" x14ac:dyDescent="0.4">
      <c r="A172" s="162">
        <v>168</v>
      </c>
      <c r="B172" s="163">
        <v>4</v>
      </c>
      <c r="C172" s="164">
        <v>9780316511506</v>
      </c>
      <c r="D172" s="165" t="s">
        <v>292</v>
      </c>
      <c r="E172" s="165" t="s">
        <v>992</v>
      </c>
      <c r="F172" s="165" t="s">
        <v>1479</v>
      </c>
      <c r="G172" s="166" t="s">
        <v>1414</v>
      </c>
      <c r="H172" s="166" t="s">
        <v>1421</v>
      </c>
      <c r="I172" s="167"/>
      <c r="J172" s="227">
        <f t="shared" si="230"/>
        <v>4</v>
      </c>
      <c r="K172" s="228"/>
      <c r="L172" s="99" t="str">
        <f t="shared" si="156"/>
        <v/>
      </c>
      <c r="M172" s="241"/>
      <c r="N172" s="168"/>
      <c r="O172" s="169" t="str">
        <f t="shared" si="157"/>
        <v>VENDOR 09</v>
      </c>
      <c r="P172" s="149">
        <v>241360</v>
      </c>
      <c r="Q172" s="149">
        <f t="shared" si="158"/>
        <v>0</v>
      </c>
      <c r="R172" s="170" t="str">
        <f t="shared" si="159"/>
        <v xml:space="preserve">, </v>
      </c>
      <c r="S172" s="170" t="str">
        <f t="shared" si="160"/>
        <v>NO BID</v>
      </c>
      <c r="T172" s="87">
        <f t="shared" si="161"/>
        <v>0</v>
      </c>
      <c r="U172" s="88" t="str">
        <f t="shared" si="162"/>
        <v>NOT AWARDED</v>
      </c>
      <c r="V172" s="167"/>
      <c r="W172" s="171"/>
      <c r="X172" s="89"/>
      <c r="Y172" s="90"/>
      <c r="Z172" s="172" t="str">
        <f t="shared" si="163"/>
        <v/>
      </c>
      <c r="AA172" s="154" t="str">
        <f t="shared" si="164"/>
        <v>NO BID</v>
      </c>
      <c r="AB172" s="171"/>
      <c r="AC172" s="89"/>
      <c r="AD172" s="90"/>
      <c r="AE172" s="172" t="str">
        <f t="shared" si="165"/>
        <v/>
      </c>
      <c r="AF172" s="154" t="str">
        <f t="shared" si="166"/>
        <v>NO BID</v>
      </c>
      <c r="AG172" s="171"/>
      <c r="AH172" s="89"/>
      <c r="AI172" s="90"/>
      <c r="AJ172" s="172" t="str">
        <f t="shared" si="167"/>
        <v/>
      </c>
      <c r="AK172" s="154" t="str">
        <f t="shared" si="168"/>
        <v>NO BID</v>
      </c>
      <c r="AL172" s="171"/>
      <c r="AM172" s="89"/>
      <c r="AN172" s="90"/>
      <c r="AO172" s="172" t="str">
        <f t="shared" si="169"/>
        <v/>
      </c>
      <c r="AP172" s="154" t="str">
        <f t="shared" si="170"/>
        <v>NO BID</v>
      </c>
      <c r="AQ172" s="171"/>
      <c r="AR172" s="89"/>
      <c r="AS172" s="90"/>
      <c r="AT172" s="172" t="str">
        <f t="shared" si="171"/>
        <v/>
      </c>
      <c r="AU172" s="154" t="str">
        <f t="shared" si="172"/>
        <v>NO BID</v>
      </c>
      <c r="AV172" s="171"/>
      <c r="AW172" s="89"/>
      <c r="AX172" s="90"/>
      <c r="AY172" s="172" t="str">
        <f t="shared" si="173"/>
        <v/>
      </c>
      <c r="AZ172" s="154" t="str">
        <f t="shared" si="174"/>
        <v>NO BID</v>
      </c>
      <c r="BA172" s="171"/>
      <c r="BB172" s="89"/>
      <c r="BC172" s="90"/>
      <c r="BD172" s="172" t="str">
        <f t="shared" si="175"/>
        <v/>
      </c>
      <c r="BE172" s="154" t="str">
        <f>IF($B172=0,"",IF(ISNUMBER(BB172),"","NO BID"))</f>
        <v>NO BID</v>
      </c>
      <c r="BF172" s="171"/>
      <c r="BG172" s="89"/>
      <c r="BH172" s="90"/>
      <c r="BI172" s="172" t="str">
        <f t="shared" si="176"/>
        <v/>
      </c>
      <c r="BJ172" s="154" t="str">
        <f t="shared" si="177"/>
        <v>NO BID</v>
      </c>
      <c r="BK172" s="171"/>
      <c r="BL172" s="89"/>
      <c r="BM172" s="90"/>
      <c r="BN172" s="172" t="str">
        <f t="shared" si="178"/>
        <v/>
      </c>
      <c r="BO172" s="154" t="str">
        <f t="shared" si="179"/>
        <v>NO BID</v>
      </c>
      <c r="BP172" s="178"/>
      <c r="BQ172" s="171"/>
      <c r="BR172" s="89"/>
      <c r="BS172" s="90" t="str">
        <f t="shared" si="180"/>
        <v/>
      </c>
      <c r="BT172" s="172"/>
      <c r="BU172" s="154" t="str">
        <f t="shared" si="181"/>
        <v>NO BID</v>
      </c>
      <c r="BV172" s="171"/>
      <c r="BW172" s="89"/>
      <c r="BX172" s="90" t="str">
        <f t="shared" si="182"/>
        <v/>
      </c>
      <c r="BY172" s="172"/>
      <c r="BZ172" s="154" t="str">
        <f t="shared" si="183"/>
        <v>NO BID</v>
      </c>
      <c r="CA172" s="171"/>
      <c r="CB172" s="89"/>
      <c r="CC172" s="90" t="str">
        <f t="shared" si="184"/>
        <v/>
      </c>
      <c r="CD172" s="172"/>
      <c r="CE172" s="154" t="str">
        <f t="shared" si="185"/>
        <v>NO BID</v>
      </c>
      <c r="CF172" s="171"/>
      <c r="CG172" s="89"/>
      <c r="CH172" s="90" t="str">
        <f t="shared" si="186"/>
        <v/>
      </c>
      <c r="CI172" s="172"/>
      <c r="CJ172" s="154" t="str">
        <f t="shared" si="187"/>
        <v>NO BID</v>
      </c>
      <c r="CK172" s="171"/>
      <c r="CL172" s="89"/>
      <c r="CM172" s="90" t="str">
        <f t="shared" si="188"/>
        <v/>
      </c>
      <c r="CN172" s="172"/>
      <c r="CO172" s="154" t="str">
        <f t="shared" si="189"/>
        <v>NO BID</v>
      </c>
      <c r="CP172" s="171"/>
      <c r="CQ172" s="89"/>
      <c r="CR172" s="90" t="str">
        <f t="shared" si="190"/>
        <v/>
      </c>
      <c r="CS172" s="172"/>
      <c r="CT172" s="154" t="str">
        <f t="shared" si="191"/>
        <v>NO BID</v>
      </c>
      <c r="CU172" s="171"/>
      <c r="CV172" s="89"/>
      <c r="CW172" s="90" t="str">
        <f t="shared" si="192"/>
        <v/>
      </c>
      <c r="CX172" s="172"/>
      <c r="CY172" s="154" t="str">
        <f t="shared" si="193"/>
        <v>NO BID</v>
      </c>
      <c r="CZ172" s="171"/>
      <c r="DA172" s="89"/>
      <c r="DB172" s="90" t="str">
        <f t="shared" si="194"/>
        <v/>
      </c>
      <c r="DC172" s="172"/>
      <c r="DD172" s="154" t="str">
        <f t="shared" si="195"/>
        <v>NO BID</v>
      </c>
      <c r="DE172" s="171"/>
      <c r="DF172" s="89"/>
      <c r="DG172" s="90" t="str">
        <f t="shared" si="196"/>
        <v/>
      </c>
      <c r="DH172" s="172"/>
      <c r="DI172" s="154" t="str">
        <f t="shared" si="197"/>
        <v>NO BID</v>
      </c>
      <c r="DJ172" s="171"/>
      <c r="DK172" s="89"/>
      <c r="DL172" s="90" t="str">
        <f t="shared" si="198"/>
        <v/>
      </c>
      <c r="DM172" s="172"/>
      <c r="DN172" s="154" t="str">
        <f t="shared" si="199"/>
        <v>NO BID</v>
      </c>
      <c r="DO172" s="171"/>
      <c r="DP172" s="89"/>
      <c r="DQ172" s="90" t="str">
        <f t="shared" si="200"/>
        <v/>
      </c>
      <c r="DR172" s="172"/>
      <c r="DS172" s="154" t="str">
        <f t="shared" si="201"/>
        <v>NO BID</v>
      </c>
      <c r="DT172" s="171"/>
      <c r="DU172" s="89"/>
      <c r="DV172" s="90" t="str">
        <f t="shared" si="202"/>
        <v/>
      </c>
      <c r="DW172" s="172"/>
      <c r="DX172" s="154" t="str">
        <f t="shared" si="203"/>
        <v>NO BID</v>
      </c>
      <c r="DY172" s="171"/>
      <c r="DZ172" s="89"/>
      <c r="EA172" s="90" t="str">
        <f t="shared" si="204"/>
        <v/>
      </c>
      <c r="EB172" s="172"/>
      <c r="EC172" s="154" t="str">
        <f t="shared" si="205"/>
        <v>NO BID</v>
      </c>
      <c r="ED172" s="171"/>
      <c r="EE172" s="89"/>
      <c r="EF172" s="90" t="str">
        <f t="shared" si="206"/>
        <v/>
      </c>
      <c r="EG172" s="172"/>
      <c r="EH172" s="154" t="str">
        <f t="shared" si="207"/>
        <v>NO BID</v>
      </c>
      <c r="EI172" s="171"/>
      <c r="EJ172" s="89"/>
      <c r="EK172" s="90" t="str">
        <f t="shared" si="208"/>
        <v/>
      </c>
      <c r="EL172" s="172"/>
      <c r="EM172" s="154" t="str">
        <f t="shared" si="209"/>
        <v>NO BID</v>
      </c>
      <c r="EN172" s="171"/>
      <c r="EO172" s="89"/>
      <c r="EP172" s="90" t="str">
        <f t="shared" si="210"/>
        <v/>
      </c>
      <c r="EQ172" s="172"/>
      <c r="ER172" s="154" t="str">
        <f t="shared" si="211"/>
        <v>NO BID</v>
      </c>
      <c r="ES172" s="171"/>
      <c r="ET172" s="89"/>
      <c r="EU172" s="90" t="str">
        <f t="shared" si="212"/>
        <v/>
      </c>
      <c r="EV172" s="172"/>
      <c r="EW172" s="154" t="str">
        <f t="shared" si="213"/>
        <v>NO BID</v>
      </c>
      <c r="EX172" s="171"/>
      <c r="EY172" s="89"/>
      <c r="EZ172" s="90" t="str">
        <f t="shared" si="214"/>
        <v/>
      </c>
      <c r="FA172" s="172"/>
      <c r="FB172" s="154" t="str">
        <f t="shared" si="215"/>
        <v>NO BID</v>
      </c>
      <c r="FC172" s="171"/>
      <c r="FD172" s="89"/>
      <c r="FE172" s="90" t="str">
        <f t="shared" si="216"/>
        <v/>
      </c>
      <c r="FF172" s="172"/>
      <c r="FG172" s="154" t="str">
        <f t="shared" si="217"/>
        <v>NO BID</v>
      </c>
      <c r="FH172" s="171"/>
      <c r="FI172" s="89"/>
      <c r="FJ172" s="90" t="str">
        <f t="shared" si="218"/>
        <v/>
      </c>
      <c r="FK172" s="172"/>
      <c r="FL172" s="154" t="str">
        <f t="shared" si="219"/>
        <v>NO BID</v>
      </c>
      <c r="FM172" s="171"/>
      <c r="FN172" s="89"/>
      <c r="FO172" s="90" t="str">
        <f t="shared" si="220"/>
        <v/>
      </c>
      <c r="FP172" s="172"/>
      <c r="FQ172" s="154" t="str">
        <f t="shared" si="221"/>
        <v>NO BID</v>
      </c>
      <c r="FR172" s="174"/>
      <c r="FS172" s="91">
        <v>14.24</v>
      </c>
      <c r="FT172" s="92">
        <f t="shared" si="222"/>
        <v>56.96</v>
      </c>
      <c r="FU172" s="175">
        <f t="shared" si="223"/>
        <v>0</v>
      </c>
      <c r="FV172" s="93" t="str">
        <f t="shared" si="224"/>
        <v/>
      </c>
      <c r="FW172" s="94">
        <f t="shared" si="225"/>
        <v>56.96</v>
      </c>
      <c r="FX172" s="95">
        <f t="shared" si="226"/>
        <v>0</v>
      </c>
      <c r="FY172" s="129" t="str">
        <f t="shared" si="227"/>
        <v>NOT AWARDED</v>
      </c>
      <c r="FZ172" s="130">
        <f t="shared" si="228"/>
        <v>0</v>
      </c>
      <c r="GA172" s="129" t="str">
        <f t="shared" si="229"/>
        <v>VENDOR 09</v>
      </c>
      <c r="GB172" s="176"/>
      <c r="GC172" s="177"/>
      <c r="GD172" s="96"/>
      <c r="GE172" s="98"/>
    </row>
    <row r="173" spans="1:187" ht="30" customHeight="1" thickTop="1" thickBot="1" x14ac:dyDescent="0.4">
      <c r="A173" s="162">
        <v>169</v>
      </c>
      <c r="B173" s="163">
        <v>5</v>
      </c>
      <c r="C173" s="164">
        <v>9780593354520</v>
      </c>
      <c r="D173" s="165" t="s">
        <v>294</v>
      </c>
      <c r="E173" s="165" t="s">
        <v>994</v>
      </c>
      <c r="F173" s="165" t="s">
        <v>1479</v>
      </c>
      <c r="G173" s="166" t="s">
        <v>1414</v>
      </c>
      <c r="H173" s="166" t="s">
        <v>1421</v>
      </c>
      <c r="I173" s="167"/>
      <c r="J173" s="227">
        <f t="shared" si="230"/>
        <v>5</v>
      </c>
      <c r="K173" s="228"/>
      <c r="L173" s="99" t="str">
        <f t="shared" si="156"/>
        <v/>
      </c>
      <c r="M173" s="241"/>
      <c r="N173" s="168"/>
      <c r="O173" s="169" t="str">
        <f t="shared" si="157"/>
        <v>VENDOR 09</v>
      </c>
      <c r="P173" s="149">
        <v>241360</v>
      </c>
      <c r="Q173" s="149">
        <f t="shared" si="158"/>
        <v>0</v>
      </c>
      <c r="R173" s="170" t="str">
        <f t="shared" si="159"/>
        <v xml:space="preserve">, </v>
      </c>
      <c r="S173" s="170" t="str">
        <f t="shared" si="160"/>
        <v>NO BID</v>
      </c>
      <c r="T173" s="87">
        <f t="shared" si="161"/>
        <v>0</v>
      </c>
      <c r="U173" s="88" t="str">
        <f t="shared" si="162"/>
        <v>NOT AWARDED</v>
      </c>
      <c r="V173" s="167"/>
      <c r="W173" s="171"/>
      <c r="X173" s="89"/>
      <c r="Y173" s="90"/>
      <c r="Z173" s="172" t="str">
        <f t="shared" si="163"/>
        <v/>
      </c>
      <c r="AA173" s="154" t="str">
        <f t="shared" si="164"/>
        <v>NO BID</v>
      </c>
      <c r="AB173" s="171"/>
      <c r="AC173" s="89"/>
      <c r="AD173" s="90"/>
      <c r="AE173" s="172" t="str">
        <f t="shared" si="165"/>
        <v/>
      </c>
      <c r="AF173" s="154" t="str">
        <f t="shared" si="166"/>
        <v>NO BID</v>
      </c>
      <c r="AG173" s="171"/>
      <c r="AH173" s="89"/>
      <c r="AI173" s="90"/>
      <c r="AJ173" s="172" t="str">
        <f t="shared" si="167"/>
        <v/>
      </c>
      <c r="AK173" s="154" t="str">
        <f t="shared" si="168"/>
        <v>NO BID</v>
      </c>
      <c r="AL173" s="171"/>
      <c r="AM173" s="89"/>
      <c r="AN173" s="90"/>
      <c r="AO173" s="172" t="str">
        <f t="shared" si="169"/>
        <v/>
      </c>
      <c r="AP173" s="154" t="str">
        <f t="shared" si="170"/>
        <v>NO BID</v>
      </c>
      <c r="AQ173" s="171"/>
      <c r="AR173" s="89"/>
      <c r="AS173" s="90"/>
      <c r="AT173" s="172" t="str">
        <f t="shared" si="171"/>
        <v/>
      </c>
      <c r="AU173" s="154" t="str">
        <f t="shared" si="172"/>
        <v>NO BID</v>
      </c>
      <c r="AV173" s="171"/>
      <c r="AW173" s="89"/>
      <c r="AX173" s="90"/>
      <c r="AY173" s="172" t="str">
        <f t="shared" si="173"/>
        <v/>
      </c>
      <c r="AZ173" s="154" t="str">
        <f t="shared" si="174"/>
        <v>NO BID</v>
      </c>
      <c r="BA173" s="171"/>
      <c r="BB173" s="89"/>
      <c r="BC173" s="90"/>
      <c r="BD173" s="172" t="str">
        <f t="shared" si="175"/>
        <v/>
      </c>
      <c r="BE173" s="154" t="str">
        <f>IF($B173=0,"",IF(ISNUMBER(BB173),"","NO BID"))</f>
        <v>NO BID</v>
      </c>
      <c r="BF173" s="171"/>
      <c r="BG173" s="89"/>
      <c r="BH173" s="90"/>
      <c r="BI173" s="172" t="str">
        <f t="shared" si="176"/>
        <v/>
      </c>
      <c r="BJ173" s="154" t="str">
        <f t="shared" si="177"/>
        <v>NO BID</v>
      </c>
      <c r="BK173" s="171"/>
      <c r="BL173" s="89"/>
      <c r="BM173" s="90"/>
      <c r="BN173" s="172" t="str">
        <f t="shared" si="178"/>
        <v/>
      </c>
      <c r="BO173" s="154" t="str">
        <f t="shared" si="179"/>
        <v>NO BID</v>
      </c>
      <c r="BP173" s="178"/>
      <c r="BQ173" s="171"/>
      <c r="BR173" s="89"/>
      <c r="BS173" s="90" t="str">
        <f t="shared" si="180"/>
        <v/>
      </c>
      <c r="BT173" s="172"/>
      <c r="BU173" s="154" t="str">
        <f t="shared" si="181"/>
        <v>NO BID</v>
      </c>
      <c r="BV173" s="171"/>
      <c r="BW173" s="89"/>
      <c r="BX173" s="90" t="str">
        <f t="shared" si="182"/>
        <v/>
      </c>
      <c r="BY173" s="172"/>
      <c r="BZ173" s="154" t="str">
        <f t="shared" si="183"/>
        <v>NO BID</v>
      </c>
      <c r="CA173" s="171"/>
      <c r="CB173" s="89"/>
      <c r="CC173" s="90" t="str">
        <f t="shared" si="184"/>
        <v/>
      </c>
      <c r="CD173" s="172"/>
      <c r="CE173" s="154" t="str">
        <f t="shared" si="185"/>
        <v>NO BID</v>
      </c>
      <c r="CF173" s="171"/>
      <c r="CG173" s="89"/>
      <c r="CH173" s="90" t="str">
        <f t="shared" si="186"/>
        <v/>
      </c>
      <c r="CI173" s="172"/>
      <c r="CJ173" s="154" t="str">
        <f t="shared" si="187"/>
        <v>NO BID</v>
      </c>
      <c r="CK173" s="171"/>
      <c r="CL173" s="89"/>
      <c r="CM173" s="90" t="str">
        <f t="shared" si="188"/>
        <v/>
      </c>
      <c r="CN173" s="172"/>
      <c r="CO173" s="154" t="str">
        <f t="shared" si="189"/>
        <v>NO BID</v>
      </c>
      <c r="CP173" s="171"/>
      <c r="CQ173" s="89"/>
      <c r="CR173" s="90" t="str">
        <f t="shared" si="190"/>
        <v/>
      </c>
      <c r="CS173" s="172"/>
      <c r="CT173" s="154" t="str">
        <f t="shared" si="191"/>
        <v>NO BID</v>
      </c>
      <c r="CU173" s="171"/>
      <c r="CV173" s="89"/>
      <c r="CW173" s="90" t="str">
        <f t="shared" si="192"/>
        <v/>
      </c>
      <c r="CX173" s="172"/>
      <c r="CY173" s="154" t="str">
        <f t="shared" si="193"/>
        <v>NO BID</v>
      </c>
      <c r="CZ173" s="171"/>
      <c r="DA173" s="89"/>
      <c r="DB173" s="90" t="str">
        <f t="shared" si="194"/>
        <v/>
      </c>
      <c r="DC173" s="172"/>
      <c r="DD173" s="154" t="str">
        <f t="shared" si="195"/>
        <v>NO BID</v>
      </c>
      <c r="DE173" s="171"/>
      <c r="DF173" s="89"/>
      <c r="DG173" s="90" t="str">
        <f t="shared" si="196"/>
        <v/>
      </c>
      <c r="DH173" s="172"/>
      <c r="DI173" s="154" t="str">
        <f t="shared" si="197"/>
        <v>NO BID</v>
      </c>
      <c r="DJ173" s="171"/>
      <c r="DK173" s="89"/>
      <c r="DL173" s="90" t="str">
        <f t="shared" si="198"/>
        <v/>
      </c>
      <c r="DM173" s="172"/>
      <c r="DN173" s="154" t="str">
        <f t="shared" si="199"/>
        <v>NO BID</v>
      </c>
      <c r="DO173" s="171"/>
      <c r="DP173" s="89"/>
      <c r="DQ173" s="90" t="str">
        <f t="shared" si="200"/>
        <v/>
      </c>
      <c r="DR173" s="172"/>
      <c r="DS173" s="154" t="str">
        <f t="shared" si="201"/>
        <v>NO BID</v>
      </c>
      <c r="DT173" s="171"/>
      <c r="DU173" s="89"/>
      <c r="DV173" s="90" t="str">
        <f t="shared" si="202"/>
        <v/>
      </c>
      <c r="DW173" s="172"/>
      <c r="DX173" s="154" t="str">
        <f t="shared" si="203"/>
        <v>NO BID</v>
      </c>
      <c r="DY173" s="171"/>
      <c r="DZ173" s="89"/>
      <c r="EA173" s="90" t="str">
        <f t="shared" si="204"/>
        <v/>
      </c>
      <c r="EB173" s="172"/>
      <c r="EC173" s="154" t="str">
        <f t="shared" si="205"/>
        <v>NO BID</v>
      </c>
      <c r="ED173" s="171"/>
      <c r="EE173" s="89"/>
      <c r="EF173" s="90" t="str">
        <f t="shared" si="206"/>
        <v/>
      </c>
      <c r="EG173" s="172"/>
      <c r="EH173" s="154" t="str">
        <f t="shared" si="207"/>
        <v>NO BID</v>
      </c>
      <c r="EI173" s="171"/>
      <c r="EJ173" s="89"/>
      <c r="EK173" s="90" t="str">
        <f t="shared" si="208"/>
        <v/>
      </c>
      <c r="EL173" s="172"/>
      <c r="EM173" s="154" t="str">
        <f t="shared" si="209"/>
        <v>NO BID</v>
      </c>
      <c r="EN173" s="171"/>
      <c r="EO173" s="89"/>
      <c r="EP173" s="90" t="str">
        <f t="shared" si="210"/>
        <v/>
      </c>
      <c r="EQ173" s="172"/>
      <c r="ER173" s="154" t="str">
        <f t="shared" si="211"/>
        <v>NO BID</v>
      </c>
      <c r="ES173" s="171"/>
      <c r="ET173" s="89"/>
      <c r="EU173" s="90" t="str">
        <f t="shared" si="212"/>
        <v/>
      </c>
      <c r="EV173" s="172"/>
      <c r="EW173" s="154" t="str">
        <f t="shared" si="213"/>
        <v>NO BID</v>
      </c>
      <c r="EX173" s="171"/>
      <c r="EY173" s="89"/>
      <c r="EZ173" s="90" t="str">
        <f t="shared" si="214"/>
        <v/>
      </c>
      <c r="FA173" s="172"/>
      <c r="FB173" s="154" t="str">
        <f t="shared" si="215"/>
        <v>NO BID</v>
      </c>
      <c r="FC173" s="171"/>
      <c r="FD173" s="89"/>
      <c r="FE173" s="90" t="str">
        <f t="shared" si="216"/>
        <v/>
      </c>
      <c r="FF173" s="172"/>
      <c r="FG173" s="154" t="str">
        <f t="shared" si="217"/>
        <v>NO BID</v>
      </c>
      <c r="FH173" s="171"/>
      <c r="FI173" s="89"/>
      <c r="FJ173" s="90" t="str">
        <f t="shared" si="218"/>
        <v/>
      </c>
      <c r="FK173" s="172"/>
      <c r="FL173" s="154" t="str">
        <f t="shared" si="219"/>
        <v>NO BID</v>
      </c>
      <c r="FM173" s="171"/>
      <c r="FN173" s="89"/>
      <c r="FO173" s="90" t="str">
        <f t="shared" si="220"/>
        <v/>
      </c>
      <c r="FP173" s="172"/>
      <c r="FQ173" s="154" t="str">
        <f t="shared" si="221"/>
        <v>NO BID</v>
      </c>
      <c r="FR173" s="174"/>
      <c r="FS173" s="91">
        <v>11.49</v>
      </c>
      <c r="FT173" s="92">
        <f t="shared" si="222"/>
        <v>57.45</v>
      </c>
      <c r="FU173" s="175">
        <f t="shared" si="223"/>
        <v>0</v>
      </c>
      <c r="FV173" s="93" t="str">
        <f t="shared" si="224"/>
        <v/>
      </c>
      <c r="FW173" s="94">
        <f t="shared" si="225"/>
        <v>57.45</v>
      </c>
      <c r="FX173" s="95">
        <f t="shared" si="226"/>
        <v>0</v>
      </c>
      <c r="FY173" s="129" t="str">
        <f t="shared" si="227"/>
        <v>NOT AWARDED</v>
      </c>
      <c r="FZ173" s="130">
        <f t="shared" si="228"/>
        <v>0</v>
      </c>
      <c r="GA173" s="129" t="str">
        <f t="shared" si="229"/>
        <v>VENDOR 09</v>
      </c>
      <c r="GB173" s="176"/>
      <c r="GC173" s="177"/>
      <c r="GD173" s="96"/>
      <c r="GE173" s="98"/>
    </row>
    <row r="174" spans="1:187" s="159" customFormat="1" ht="30" customHeight="1" thickTop="1" thickBot="1" x14ac:dyDescent="0.4">
      <c r="A174" s="162">
        <v>170</v>
      </c>
      <c r="B174" s="142">
        <v>5</v>
      </c>
      <c r="C174" s="143">
        <v>9781542036085</v>
      </c>
      <c r="D174" s="144" t="s">
        <v>295</v>
      </c>
      <c r="E174" s="144" t="s">
        <v>995</v>
      </c>
      <c r="F174" s="144" t="s">
        <v>1479</v>
      </c>
      <c r="G174" s="145" t="s">
        <v>1414</v>
      </c>
      <c r="H174" s="145" t="s">
        <v>1425</v>
      </c>
      <c r="I174" s="146"/>
      <c r="J174" s="227">
        <f t="shared" si="230"/>
        <v>5</v>
      </c>
      <c r="K174" s="228"/>
      <c r="L174" s="99" t="str">
        <f t="shared" si="156"/>
        <v/>
      </c>
      <c r="M174" s="241"/>
      <c r="N174" s="147"/>
      <c r="O174" s="148" t="str">
        <f t="shared" si="157"/>
        <v>VENDOR 09</v>
      </c>
      <c r="P174" s="149">
        <v>241363</v>
      </c>
      <c r="Q174" s="149">
        <f t="shared" si="158"/>
        <v>0</v>
      </c>
      <c r="R174" s="150" t="str">
        <f t="shared" si="159"/>
        <v xml:space="preserve">, </v>
      </c>
      <c r="S174" s="150" t="str">
        <f t="shared" si="160"/>
        <v>NO BID</v>
      </c>
      <c r="T174" s="100">
        <f t="shared" si="161"/>
        <v>0</v>
      </c>
      <c r="U174" s="101" t="str">
        <f t="shared" si="162"/>
        <v>NOT AWARDED</v>
      </c>
      <c r="V174" s="146"/>
      <c r="W174" s="151"/>
      <c r="X174" s="102"/>
      <c r="Y174" s="103"/>
      <c r="Z174" s="152" t="str">
        <f t="shared" si="163"/>
        <v/>
      </c>
      <c r="AA174" s="153" t="str">
        <f t="shared" si="164"/>
        <v>NO BID</v>
      </c>
      <c r="AB174" s="151"/>
      <c r="AC174" s="102"/>
      <c r="AD174" s="103"/>
      <c r="AE174" s="152" t="str">
        <f t="shared" si="165"/>
        <v/>
      </c>
      <c r="AF174" s="154" t="str">
        <f t="shared" si="166"/>
        <v>NO BID</v>
      </c>
      <c r="AG174" s="151"/>
      <c r="AH174" s="102"/>
      <c r="AI174" s="103"/>
      <c r="AJ174" s="152" t="str">
        <f t="shared" si="167"/>
        <v/>
      </c>
      <c r="AK174" s="154" t="str">
        <f t="shared" si="168"/>
        <v>NO BID</v>
      </c>
      <c r="AL174" s="151"/>
      <c r="AM174" s="102"/>
      <c r="AN174" s="103"/>
      <c r="AO174" s="152" t="str">
        <f t="shared" si="169"/>
        <v/>
      </c>
      <c r="AP174" s="154" t="str">
        <f t="shared" si="170"/>
        <v>NO BID</v>
      </c>
      <c r="AQ174" s="151"/>
      <c r="AR174" s="102"/>
      <c r="AS174" s="103"/>
      <c r="AT174" s="152" t="str">
        <f t="shared" si="171"/>
        <v/>
      </c>
      <c r="AU174" s="154" t="str">
        <f t="shared" si="172"/>
        <v>NO BID</v>
      </c>
      <c r="AV174" s="151"/>
      <c r="AW174" s="102"/>
      <c r="AX174" s="103"/>
      <c r="AY174" s="152" t="str">
        <f t="shared" si="173"/>
        <v/>
      </c>
      <c r="AZ174" s="154" t="str">
        <f t="shared" si="174"/>
        <v>NO BID</v>
      </c>
      <c r="BA174" s="151"/>
      <c r="BB174" s="102"/>
      <c r="BC174" s="103"/>
      <c r="BD174" s="152" t="str">
        <f t="shared" si="175"/>
        <v/>
      </c>
      <c r="BE174" s="153" t="str">
        <f>IF($B174=0,"",IF(ISNUMBER(BB174),"","NO BID"))</f>
        <v>NO BID</v>
      </c>
      <c r="BF174" s="151"/>
      <c r="BG174" s="102"/>
      <c r="BH174" s="103"/>
      <c r="BI174" s="152" t="str">
        <f t="shared" si="176"/>
        <v/>
      </c>
      <c r="BJ174" s="153" t="str">
        <f t="shared" si="177"/>
        <v>NO BID</v>
      </c>
      <c r="BK174" s="151"/>
      <c r="BL174" s="102"/>
      <c r="BM174" s="103"/>
      <c r="BN174" s="152" t="str">
        <f t="shared" si="178"/>
        <v/>
      </c>
      <c r="BO174" s="154" t="str">
        <f t="shared" si="179"/>
        <v>NO BID</v>
      </c>
      <c r="BP174" s="155"/>
      <c r="BQ174" s="151"/>
      <c r="BR174" s="102"/>
      <c r="BS174" s="103" t="str">
        <f t="shared" si="180"/>
        <v/>
      </c>
      <c r="BT174" s="152"/>
      <c r="BU174" s="153" t="str">
        <f t="shared" si="181"/>
        <v>NO BID</v>
      </c>
      <c r="BV174" s="151"/>
      <c r="BW174" s="102"/>
      <c r="BX174" s="103" t="str">
        <f t="shared" si="182"/>
        <v/>
      </c>
      <c r="BY174" s="152"/>
      <c r="BZ174" s="153" t="str">
        <f t="shared" si="183"/>
        <v>NO BID</v>
      </c>
      <c r="CA174" s="151"/>
      <c r="CB174" s="102"/>
      <c r="CC174" s="103" t="str">
        <f t="shared" si="184"/>
        <v/>
      </c>
      <c r="CD174" s="152"/>
      <c r="CE174" s="153" t="str">
        <f t="shared" si="185"/>
        <v>NO BID</v>
      </c>
      <c r="CF174" s="151"/>
      <c r="CG174" s="102"/>
      <c r="CH174" s="103" t="str">
        <f t="shared" si="186"/>
        <v/>
      </c>
      <c r="CI174" s="152"/>
      <c r="CJ174" s="153" t="str">
        <f t="shared" si="187"/>
        <v>NO BID</v>
      </c>
      <c r="CK174" s="151"/>
      <c r="CL174" s="102"/>
      <c r="CM174" s="103" t="str">
        <f t="shared" si="188"/>
        <v/>
      </c>
      <c r="CN174" s="152"/>
      <c r="CO174" s="153" t="str">
        <f t="shared" si="189"/>
        <v>NO BID</v>
      </c>
      <c r="CP174" s="151"/>
      <c r="CQ174" s="102"/>
      <c r="CR174" s="103" t="str">
        <f t="shared" si="190"/>
        <v/>
      </c>
      <c r="CS174" s="152"/>
      <c r="CT174" s="153" t="str">
        <f t="shared" si="191"/>
        <v>NO BID</v>
      </c>
      <c r="CU174" s="151"/>
      <c r="CV174" s="102"/>
      <c r="CW174" s="103" t="str">
        <f t="shared" si="192"/>
        <v/>
      </c>
      <c r="CX174" s="152"/>
      <c r="CY174" s="153" t="str">
        <f t="shared" si="193"/>
        <v>NO BID</v>
      </c>
      <c r="CZ174" s="151"/>
      <c r="DA174" s="102"/>
      <c r="DB174" s="103" t="str">
        <f t="shared" si="194"/>
        <v/>
      </c>
      <c r="DC174" s="152"/>
      <c r="DD174" s="153" t="str">
        <f t="shared" si="195"/>
        <v>NO BID</v>
      </c>
      <c r="DE174" s="151"/>
      <c r="DF174" s="102"/>
      <c r="DG174" s="103" t="str">
        <f t="shared" si="196"/>
        <v/>
      </c>
      <c r="DH174" s="152"/>
      <c r="DI174" s="153" t="str">
        <f t="shared" si="197"/>
        <v>NO BID</v>
      </c>
      <c r="DJ174" s="151"/>
      <c r="DK174" s="102"/>
      <c r="DL174" s="103" t="str">
        <f t="shared" si="198"/>
        <v/>
      </c>
      <c r="DM174" s="152"/>
      <c r="DN174" s="153" t="str">
        <f t="shared" si="199"/>
        <v>NO BID</v>
      </c>
      <c r="DO174" s="151"/>
      <c r="DP174" s="102"/>
      <c r="DQ174" s="103" t="str">
        <f t="shared" si="200"/>
        <v/>
      </c>
      <c r="DR174" s="152"/>
      <c r="DS174" s="153" t="str">
        <f t="shared" si="201"/>
        <v>NO BID</v>
      </c>
      <c r="DT174" s="151"/>
      <c r="DU174" s="102"/>
      <c r="DV174" s="103" t="str">
        <f t="shared" si="202"/>
        <v/>
      </c>
      <c r="DW174" s="152"/>
      <c r="DX174" s="153" t="str">
        <f t="shared" si="203"/>
        <v>NO BID</v>
      </c>
      <c r="DY174" s="151"/>
      <c r="DZ174" s="102"/>
      <c r="EA174" s="103" t="str">
        <f t="shared" si="204"/>
        <v/>
      </c>
      <c r="EB174" s="152"/>
      <c r="EC174" s="153" t="str">
        <f t="shared" si="205"/>
        <v>NO BID</v>
      </c>
      <c r="ED174" s="151"/>
      <c r="EE174" s="102"/>
      <c r="EF174" s="103" t="str">
        <f t="shared" si="206"/>
        <v/>
      </c>
      <c r="EG174" s="152"/>
      <c r="EH174" s="153" t="str">
        <f t="shared" si="207"/>
        <v>NO BID</v>
      </c>
      <c r="EI174" s="151"/>
      <c r="EJ174" s="102"/>
      <c r="EK174" s="103" t="str">
        <f t="shared" si="208"/>
        <v/>
      </c>
      <c r="EL174" s="152"/>
      <c r="EM174" s="153" t="str">
        <f t="shared" si="209"/>
        <v>NO BID</v>
      </c>
      <c r="EN174" s="151"/>
      <c r="EO174" s="102"/>
      <c r="EP174" s="103" t="str">
        <f t="shared" si="210"/>
        <v/>
      </c>
      <c r="EQ174" s="152"/>
      <c r="ER174" s="153" t="str">
        <f t="shared" si="211"/>
        <v>NO BID</v>
      </c>
      <c r="ES174" s="151"/>
      <c r="ET174" s="102"/>
      <c r="EU174" s="103" t="str">
        <f t="shared" si="212"/>
        <v/>
      </c>
      <c r="EV174" s="152"/>
      <c r="EW174" s="153" t="str">
        <f t="shared" si="213"/>
        <v>NO BID</v>
      </c>
      <c r="EX174" s="151"/>
      <c r="EY174" s="102"/>
      <c r="EZ174" s="103" t="str">
        <f t="shared" si="214"/>
        <v/>
      </c>
      <c r="FA174" s="152"/>
      <c r="FB174" s="153" t="str">
        <f t="shared" si="215"/>
        <v>NO BID</v>
      </c>
      <c r="FC174" s="151"/>
      <c r="FD174" s="102"/>
      <c r="FE174" s="103" t="str">
        <f t="shared" si="216"/>
        <v/>
      </c>
      <c r="FF174" s="152"/>
      <c r="FG174" s="153" t="str">
        <f t="shared" si="217"/>
        <v>NO BID</v>
      </c>
      <c r="FH174" s="151"/>
      <c r="FI174" s="102"/>
      <c r="FJ174" s="103" t="str">
        <f t="shared" si="218"/>
        <v/>
      </c>
      <c r="FK174" s="152"/>
      <c r="FL174" s="153" t="str">
        <f t="shared" si="219"/>
        <v>NO BID</v>
      </c>
      <c r="FM174" s="151"/>
      <c r="FN174" s="102"/>
      <c r="FO174" s="103" t="str">
        <f t="shared" si="220"/>
        <v/>
      </c>
      <c r="FP174" s="152"/>
      <c r="FQ174" s="153" t="str">
        <f t="shared" si="221"/>
        <v>NO BID</v>
      </c>
      <c r="FR174" s="156"/>
      <c r="FS174" s="104">
        <v>18.98</v>
      </c>
      <c r="FT174" s="105">
        <f t="shared" si="222"/>
        <v>94.9</v>
      </c>
      <c r="FU174" s="157">
        <f t="shared" si="223"/>
        <v>0</v>
      </c>
      <c r="FV174" s="106" t="str">
        <f t="shared" si="224"/>
        <v/>
      </c>
      <c r="FW174" s="107">
        <f t="shared" si="225"/>
        <v>94.9</v>
      </c>
      <c r="FX174" s="108">
        <f t="shared" si="226"/>
        <v>0</v>
      </c>
      <c r="FY174" s="158" t="str">
        <f t="shared" si="227"/>
        <v>NOT AWARDED</v>
      </c>
      <c r="FZ174" s="159">
        <f t="shared" si="228"/>
        <v>0</v>
      </c>
      <c r="GA174" s="158" t="str">
        <f t="shared" si="229"/>
        <v>VENDOR 09</v>
      </c>
      <c r="GB174" s="160"/>
      <c r="GC174" s="161"/>
      <c r="GD174" s="109"/>
      <c r="GE174" s="110"/>
    </row>
    <row r="175" spans="1:187" ht="30" customHeight="1" thickTop="1" thickBot="1" x14ac:dyDescent="0.4">
      <c r="A175" s="141">
        <v>171</v>
      </c>
      <c r="B175" s="163">
        <v>5</v>
      </c>
      <c r="C175" s="164">
        <v>9781643751917</v>
      </c>
      <c r="D175" s="165" t="s">
        <v>296</v>
      </c>
      <c r="E175" s="165" t="s">
        <v>996</v>
      </c>
      <c r="F175" s="165" t="s">
        <v>1479</v>
      </c>
      <c r="G175" s="166" t="s">
        <v>1414</v>
      </c>
      <c r="H175" s="166" t="s">
        <v>1416</v>
      </c>
      <c r="I175" s="167"/>
      <c r="J175" s="227">
        <f t="shared" si="230"/>
        <v>5</v>
      </c>
      <c r="K175" s="228"/>
      <c r="L175" s="99" t="str">
        <f t="shared" si="156"/>
        <v/>
      </c>
      <c r="M175" s="241"/>
      <c r="N175" s="168"/>
      <c r="O175" s="169" t="str">
        <f t="shared" si="157"/>
        <v>VENDOR 09</v>
      </c>
      <c r="P175" s="149">
        <v>241365</v>
      </c>
      <c r="Q175" s="149">
        <f t="shared" si="158"/>
        <v>0</v>
      </c>
      <c r="R175" s="170" t="str">
        <f t="shared" si="159"/>
        <v xml:space="preserve">, </v>
      </c>
      <c r="S175" s="170" t="str">
        <f t="shared" si="160"/>
        <v>NO BID</v>
      </c>
      <c r="T175" s="87">
        <f t="shared" si="161"/>
        <v>0</v>
      </c>
      <c r="U175" s="88" t="str">
        <f t="shared" si="162"/>
        <v>NOT AWARDED</v>
      </c>
      <c r="V175" s="167"/>
      <c r="W175" s="171"/>
      <c r="X175" s="89"/>
      <c r="Y175" s="90"/>
      <c r="Z175" s="172" t="str">
        <f t="shared" si="163"/>
        <v/>
      </c>
      <c r="AA175" s="154" t="str">
        <f t="shared" si="164"/>
        <v>NO BID</v>
      </c>
      <c r="AB175" s="171"/>
      <c r="AC175" s="89"/>
      <c r="AD175" s="90"/>
      <c r="AE175" s="172" t="str">
        <f t="shared" si="165"/>
        <v/>
      </c>
      <c r="AF175" s="154" t="str">
        <f t="shared" si="166"/>
        <v>NO BID</v>
      </c>
      <c r="AG175" s="171"/>
      <c r="AH175" s="89"/>
      <c r="AI175" s="90"/>
      <c r="AJ175" s="172" t="str">
        <f t="shared" si="167"/>
        <v/>
      </c>
      <c r="AK175" s="154" t="str">
        <f t="shared" si="168"/>
        <v>NO BID</v>
      </c>
      <c r="AL175" s="171"/>
      <c r="AM175" s="89"/>
      <c r="AN175" s="90"/>
      <c r="AO175" s="172" t="str">
        <f t="shared" si="169"/>
        <v/>
      </c>
      <c r="AP175" s="154" t="str">
        <f t="shared" si="170"/>
        <v>NO BID</v>
      </c>
      <c r="AQ175" s="171"/>
      <c r="AR175" s="89"/>
      <c r="AS175" s="90"/>
      <c r="AT175" s="172" t="str">
        <f t="shared" si="171"/>
        <v/>
      </c>
      <c r="AU175" s="154" t="str">
        <f t="shared" si="172"/>
        <v>NO BID</v>
      </c>
      <c r="AV175" s="171"/>
      <c r="AW175" s="89"/>
      <c r="AX175" s="90"/>
      <c r="AY175" s="172" t="str">
        <f t="shared" si="173"/>
        <v/>
      </c>
      <c r="AZ175" s="154" t="str">
        <f t="shared" si="174"/>
        <v>NO BID</v>
      </c>
      <c r="BA175" s="171"/>
      <c r="BB175" s="89"/>
      <c r="BC175" s="90"/>
      <c r="BD175" s="172" t="str">
        <f t="shared" si="175"/>
        <v/>
      </c>
      <c r="BE175" s="154" t="s">
        <v>82</v>
      </c>
      <c r="BF175" s="171"/>
      <c r="BG175" s="89"/>
      <c r="BH175" s="90"/>
      <c r="BI175" s="172" t="str">
        <f t="shared" si="176"/>
        <v/>
      </c>
      <c r="BJ175" s="154" t="str">
        <f t="shared" si="177"/>
        <v>NO BID</v>
      </c>
      <c r="BK175" s="171"/>
      <c r="BL175" s="89"/>
      <c r="BM175" s="90"/>
      <c r="BN175" s="172" t="str">
        <f t="shared" si="178"/>
        <v/>
      </c>
      <c r="BO175" s="154" t="str">
        <f t="shared" si="179"/>
        <v>NO BID</v>
      </c>
      <c r="BP175" s="173"/>
      <c r="BQ175" s="171"/>
      <c r="BR175" s="89"/>
      <c r="BS175" s="90" t="str">
        <f t="shared" si="180"/>
        <v/>
      </c>
      <c r="BT175" s="172"/>
      <c r="BU175" s="154" t="str">
        <f t="shared" si="181"/>
        <v>NO BID</v>
      </c>
      <c r="BV175" s="171"/>
      <c r="BW175" s="89"/>
      <c r="BX175" s="90" t="str">
        <f t="shared" si="182"/>
        <v/>
      </c>
      <c r="BY175" s="172"/>
      <c r="BZ175" s="154" t="str">
        <f t="shared" si="183"/>
        <v>NO BID</v>
      </c>
      <c r="CA175" s="171"/>
      <c r="CB175" s="89"/>
      <c r="CC175" s="90" t="str">
        <f t="shared" si="184"/>
        <v/>
      </c>
      <c r="CD175" s="172"/>
      <c r="CE175" s="154" t="str">
        <f t="shared" si="185"/>
        <v>NO BID</v>
      </c>
      <c r="CF175" s="171"/>
      <c r="CG175" s="89"/>
      <c r="CH175" s="90" t="str">
        <f t="shared" si="186"/>
        <v/>
      </c>
      <c r="CI175" s="172"/>
      <c r="CJ175" s="154" t="str">
        <f t="shared" si="187"/>
        <v>NO BID</v>
      </c>
      <c r="CK175" s="171"/>
      <c r="CL175" s="89"/>
      <c r="CM175" s="90" t="str">
        <f t="shared" si="188"/>
        <v/>
      </c>
      <c r="CN175" s="172"/>
      <c r="CO175" s="154" t="str">
        <f t="shared" si="189"/>
        <v>NO BID</v>
      </c>
      <c r="CP175" s="171"/>
      <c r="CQ175" s="89"/>
      <c r="CR175" s="90" t="str">
        <f t="shared" si="190"/>
        <v/>
      </c>
      <c r="CS175" s="172"/>
      <c r="CT175" s="154" t="str">
        <f t="shared" si="191"/>
        <v>NO BID</v>
      </c>
      <c r="CU175" s="171"/>
      <c r="CV175" s="89"/>
      <c r="CW175" s="90" t="str">
        <f t="shared" si="192"/>
        <v/>
      </c>
      <c r="CX175" s="172"/>
      <c r="CY175" s="154" t="str">
        <f t="shared" si="193"/>
        <v>NO BID</v>
      </c>
      <c r="CZ175" s="171"/>
      <c r="DA175" s="89"/>
      <c r="DB175" s="90" t="str">
        <f t="shared" si="194"/>
        <v/>
      </c>
      <c r="DC175" s="172"/>
      <c r="DD175" s="154" t="str">
        <f t="shared" si="195"/>
        <v>NO BID</v>
      </c>
      <c r="DE175" s="171"/>
      <c r="DF175" s="89"/>
      <c r="DG175" s="90" t="str">
        <f t="shared" si="196"/>
        <v/>
      </c>
      <c r="DH175" s="172"/>
      <c r="DI175" s="154" t="str">
        <f t="shared" si="197"/>
        <v>NO BID</v>
      </c>
      <c r="DJ175" s="171"/>
      <c r="DK175" s="89"/>
      <c r="DL175" s="90" t="str">
        <f t="shared" si="198"/>
        <v/>
      </c>
      <c r="DM175" s="172"/>
      <c r="DN175" s="154" t="str">
        <f t="shared" si="199"/>
        <v>NO BID</v>
      </c>
      <c r="DO175" s="171"/>
      <c r="DP175" s="89"/>
      <c r="DQ175" s="90" t="str">
        <f t="shared" si="200"/>
        <v/>
      </c>
      <c r="DR175" s="172"/>
      <c r="DS175" s="154" t="str">
        <f t="shared" si="201"/>
        <v>NO BID</v>
      </c>
      <c r="DT175" s="171"/>
      <c r="DU175" s="89"/>
      <c r="DV175" s="90" t="str">
        <f t="shared" si="202"/>
        <v/>
      </c>
      <c r="DW175" s="172"/>
      <c r="DX175" s="154" t="str">
        <f t="shared" si="203"/>
        <v>NO BID</v>
      </c>
      <c r="DY175" s="171"/>
      <c r="DZ175" s="89"/>
      <c r="EA175" s="90" t="str">
        <f t="shared" si="204"/>
        <v/>
      </c>
      <c r="EB175" s="172"/>
      <c r="EC175" s="154" t="str">
        <f t="shared" si="205"/>
        <v>NO BID</v>
      </c>
      <c r="ED175" s="171"/>
      <c r="EE175" s="89"/>
      <c r="EF175" s="90" t="str">
        <f t="shared" si="206"/>
        <v/>
      </c>
      <c r="EG175" s="172"/>
      <c r="EH175" s="154" t="str">
        <f t="shared" si="207"/>
        <v>NO BID</v>
      </c>
      <c r="EI175" s="171"/>
      <c r="EJ175" s="89"/>
      <c r="EK175" s="90" t="str">
        <f t="shared" si="208"/>
        <v/>
      </c>
      <c r="EL175" s="172"/>
      <c r="EM175" s="154" t="str">
        <f t="shared" si="209"/>
        <v>NO BID</v>
      </c>
      <c r="EN175" s="171"/>
      <c r="EO175" s="89"/>
      <c r="EP175" s="90" t="str">
        <f t="shared" si="210"/>
        <v/>
      </c>
      <c r="EQ175" s="172"/>
      <c r="ER175" s="154" t="str">
        <f t="shared" si="211"/>
        <v>NO BID</v>
      </c>
      <c r="ES175" s="171"/>
      <c r="ET175" s="89"/>
      <c r="EU175" s="90" t="str">
        <f t="shared" si="212"/>
        <v/>
      </c>
      <c r="EV175" s="172"/>
      <c r="EW175" s="154" t="str">
        <f t="shared" si="213"/>
        <v>NO BID</v>
      </c>
      <c r="EX175" s="171"/>
      <c r="EY175" s="89"/>
      <c r="EZ175" s="90" t="str">
        <f t="shared" si="214"/>
        <v/>
      </c>
      <c r="FA175" s="172"/>
      <c r="FB175" s="154" t="str">
        <f t="shared" si="215"/>
        <v>NO BID</v>
      </c>
      <c r="FC175" s="171"/>
      <c r="FD175" s="89"/>
      <c r="FE175" s="90" t="str">
        <f t="shared" si="216"/>
        <v/>
      </c>
      <c r="FF175" s="172"/>
      <c r="FG175" s="154" t="str">
        <f t="shared" si="217"/>
        <v>NO BID</v>
      </c>
      <c r="FH175" s="171"/>
      <c r="FI175" s="89"/>
      <c r="FJ175" s="90" t="str">
        <f t="shared" si="218"/>
        <v/>
      </c>
      <c r="FK175" s="172"/>
      <c r="FL175" s="154" t="str">
        <f t="shared" si="219"/>
        <v>NO BID</v>
      </c>
      <c r="FM175" s="171"/>
      <c r="FN175" s="89"/>
      <c r="FO175" s="90" t="str">
        <f t="shared" si="220"/>
        <v/>
      </c>
      <c r="FP175" s="172"/>
      <c r="FQ175" s="154" t="str">
        <f t="shared" si="221"/>
        <v>NO BID</v>
      </c>
      <c r="FR175" s="174"/>
      <c r="FS175" s="91">
        <v>8.7899999999999991</v>
      </c>
      <c r="FT175" s="92">
        <f t="shared" si="222"/>
        <v>43.949999999999996</v>
      </c>
      <c r="FU175" s="175">
        <f t="shared" si="223"/>
        <v>0</v>
      </c>
      <c r="FV175" s="93" t="str">
        <f t="shared" si="224"/>
        <v/>
      </c>
      <c r="FW175" s="94">
        <f t="shared" si="225"/>
        <v>43.949999999999996</v>
      </c>
      <c r="FX175" s="95">
        <f t="shared" si="226"/>
        <v>0</v>
      </c>
      <c r="FY175" s="129" t="str">
        <f t="shared" si="227"/>
        <v>NOT AWARDED</v>
      </c>
      <c r="FZ175" s="130">
        <f t="shared" si="228"/>
        <v>0</v>
      </c>
      <c r="GA175" s="129" t="str">
        <f t="shared" si="229"/>
        <v>VENDOR 09</v>
      </c>
      <c r="GB175" s="176"/>
      <c r="GC175" s="177"/>
      <c r="GD175" s="96"/>
      <c r="GE175" s="97"/>
    </row>
    <row r="176" spans="1:187" ht="30" customHeight="1" thickTop="1" thickBot="1" x14ac:dyDescent="0.4">
      <c r="A176" s="162">
        <v>172</v>
      </c>
      <c r="B176" s="163">
        <v>2</v>
      </c>
      <c r="C176" s="164" t="s">
        <v>790</v>
      </c>
      <c r="D176" s="165" t="s">
        <v>297</v>
      </c>
      <c r="E176" s="165" t="s">
        <v>878</v>
      </c>
      <c r="F176" s="165" t="s">
        <v>1479</v>
      </c>
      <c r="G176" s="166" t="s">
        <v>1414</v>
      </c>
      <c r="H176" s="166" t="s">
        <v>1421</v>
      </c>
      <c r="I176" s="167"/>
      <c r="J176" s="227">
        <f t="shared" si="230"/>
        <v>2</v>
      </c>
      <c r="K176" s="228"/>
      <c r="L176" s="99" t="str">
        <f t="shared" si="156"/>
        <v/>
      </c>
      <c r="M176" s="241"/>
      <c r="N176" s="168"/>
      <c r="O176" s="169" t="str">
        <f t="shared" si="157"/>
        <v>VENDOR 09</v>
      </c>
      <c r="P176" s="149">
        <v>241362</v>
      </c>
      <c r="Q176" s="149">
        <f t="shared" si="158"/>
        <v>0</v>
      </c>
      <c r="R176" s="170" t="str">
        <f t="shared" si="159"/>
        <v xml:space="preserve">, </v>
      </c>
      <c r="S176" s="170" t="str">
        <f t="shared" si="160"/>
        <v>NO BID</v>
      </c>
      <c r="T176" s="87">
        <f t="shared" si="161"/>
        <v>0</v>
      </c>
      <c r="U176" s="88" t="str">
        <f t="shared" si="162"/>
        <v>NOT AWARDED</v>
      </c>
      <c r="V176" s="167"/>
      <c r="W176" s="171"/>
      <c r="X176" s="89"/>
      <c r="Y176" s="90"/>
      <c r="Z176" s="172" t="str">
        <f t="shared" si="163"/>
        <v/>
      </c>
      <c r="AA176" s="154" t="str">
        <f t="shared" si="164"/>
        <v>NO BID</v>
      </c>
      <c r="AB176" s="171"/>
      <c r="AC176" s="89"/>
      <c r="AD176" s="90"/>
      <c r="AE176" s="172" t="str">
        <f t="shared" si="165"/>
        <v/>
      </c>
      <c r="AF176" s="154" t="str">
        <f t="shared" si="166"/>
        <v>NO BID</v>
      </c>
      <c r="AG176" s="171"/>
      <c r="AH176" s="89"/>
      <c r="AI176" s="90"/>
      <c r="AJ176" s="172" t="str">
        <f t="shared" si="167"/>
        <v/>
      </c>
      <c r="AK176" s="154" t="str">
        <f t="shared" si="168"/>
        <v>NO BID</v>
      </c>
      <c r="AL176" s="171"/>
      <c r="AM176" s="89"/>
      <c r="AN176" s="90"/>
      <c r="AO176" s="172" t="str">
        <f t="shared" si="169"/>
        <v/>
      </c>
      <c r="AP176" s="154" t="str">
        <f t="shared" si="170"/>
        <v>NO BID</v>
      </c>
      <c r="AQ176" s="171"/>
      <c r="AR176" s="89"/>
      <c r="AS176" s="90"/>
      <c r="AT176" s="172" t="str">
        <f t="shared" si="171"/>
        <v/>
      </c>
      <c r="AU176" s="154" t="str">
        <f t="shared" si="172"/>
        <v>NO BID</v>
      </c>
      <c r="AV176" s="171"/>
      <c r="AW176" s="89"/>
      <c r="AX176" s="90"/>
      <c r="AY176" s="172" t="str">
        <f t="shared" si="173"/>
        <v/>
      </c>
      <c r="AZ176" s="154" t="str">
        <f t="shared" si="174"/>
        <v>NO BID</v>
      </c>
      <c r="BA176" s="171"/>
      <c r="BB176" s="89"/>
      <c r="BC176" s="90"/>
      <c r="BD176" s="172" t="str">
        <f t="shared" si="175"/>
        <v/>
      </c>
      <c r="BE176" s="154" t="str">
        <f>IF($B176=0,"",IF(ISNUMBER(BB176),"","NO BID"))</f>
        <v>NO BID</v>
      </c>
      <c r="BF176" s="171"/>
      <c r="BG176" s="89"/>
      <c r="BH176" s="90"/>
      <c r="BI176" s="172" t="str">
        <f t="shared" si="176"/>
        <v/>
      </c>
      <c r="BJ176" s="154" t="str">
        <f t="shared" si="177"/>
        <v>NO BID</v>
      </c>
      <c r="BK176" s="171"/>
      <c r="BL176" s="89"/>
      <c r="BM176" s="90"/>
      <c r="BN176" s="172" t="str">
        <f t="shared" si="178"/>
        <v/>
      </c>
      <c r="BO176" s="154" t="str">
        <f t="shared" si="179"/>
        <v>NO BID</v>
      </c>
      <c r="BP176" s="173"/>
      <c r="BQ176" s="171"/>
      <c r="BR176" s="89"/>
      <c r="BS176" s="90" t="str">
        <f t="shared" si="180"/>
        <v/>
      </c>
      <c r="BT176" s="172"/>
      <c r="BU176" s="154" t="str">
        <f t="shared" si="181"/>
        <v>NO BID</v>
      </c>
      <c r="BV176" s="171"/>
      <c r="BW176" s="89"/>
      <c r="BX176" s="90" t="str">
        <f t="shared" si="182"/>
        <v/>
      </c>
      <c r="BY176" s="172"/>
      <c r="BZ176" s="154" t="str">
        <f t="shared" si="183"/>
        <v>NO BID</v>
      </c>
      <c r="CA176" s="171"/>
      <c r="CB176" s="89"/>
      <c r="CC176" s="90" t="str">
        <f t="shared" si="184"/>
        <v/>
      </c>
      <c r="CD176" s="172"/>
      <c r="CE176" s="154" t="str">
        <f t="shared" si="185"/>
        <v>NO BID</v>
      </c>
      <c r="CF176" s="171"/>
      <c r="CG176" s="89"/>
      <c r="CH176" s="90" t="str">
        <f t="shared" si="186"/>
        <v/>
      </c>
      <c r="CI176" s="172"/>
      <c r="CJ176" s="154" t="str">
        <f t="shared" si="187"/>
        <v>NO BID</v>
      </c>
      <c r="CK176" s="171"/>
      <c r="CL176" s="89"/>
      <c r="CM176" s="90" t="str">
        <f t="shared" si="188"/>
        <v/>
      </c>
      <c r="CN176" s="172"/>
      <c r="CO176" s="154" t="str">
        <f t="shared" si="189"/>
        <v>NO BID</v>
      </c>
      <c r="CP176" s="171"/>
      <c r="CQ176" s="89"/>
      <c r="CR176" s="90" t="str">
        <f t="shared" si="190"/>
        <v/>
      </c>
      <c r="CS176" s="172"/>
      <c r="CT176" s="154" t="str">
        <f t="shared" si="191"/>
        <v>NO BID</v>
      </c>
      <c r="CU176" s="171"/>
      <c r="CV176" s="89"/>
      <c r="CW176" s="90" t="str">
        <f t="shared" si="192"/>
        <v/>
      </c>
      <c r="CX176" s="172"/>
      <c r="CY176" s="154" t="str">
        <f t="shared" si="193"/>
        <v>NO BID</v>
      </c>
      <c r="CZ176" s="171"/>
      <c r="DA176" s="89"/>
      <c r="DB176" s="90" t="str">
        <f t="shared" si="194"/>
        <v/>
      </c>
      <c r="DC176" s="172"/>
      <c r="DD176" s="154" t="str">
        <f t="shared" si="195"/>
        <v>NO BID</v>
      </c>
      <c r="DE176" s="171"/>
      <c r="DF176" s="89"/>
      <c r="DG176" s="90" t="str">
        <f t="shared" si="196"/>
        <v/>
      </c>
      <c r="DH176" s="172"/>
      <c r="DI176" s="154" t="str">
        <f t="shared" si="197"/>
        <v>NO BID</v>
      </c>
      <c r="DJ176" s="171"/>
      <c r="DK176" s="89"/>
      <c r="DL176" s="90" t="str">
        <f t="shared" si="198"/>
        <v/>
      </c>
      <c r="DM176" s="172"/>
      <c r="DN176" s="154" t="str">
        <f t="shared" si="199"/>
        <v>NO BID</v>
      </c>
      <c r="DO176" s="171"/>
      <c r="DP176" s="89"/>
      <c r="DQ176" s="90" t="str">
        <f t="shared" si="200"/>
        <v/>
      </c>
      <c r="DR176" s="172"/>
      <c r="DS176" s="154" t="str">
        <f t="shared" si="201"/>
        <v>NO BID</v>
      </c>
      <c r="DT176" s="171"/>
      <c r="DU176" s="89"/>
      <c r="DV176" s="90" t="str">
        <f t="shared" si="202"/>
        <v/>
      </c>
      <c r="DW176" s="172"/>
      <c r="DX176" s="154" t="str">
        <f t="shared" si="203"/>
        <v>NO BID</v>
      </c>
      <c r="DY176" s="171"/>
      <c r="DZ176" s="89"/>
      <c r="EA176" s="90" t="str">
        <f t="shared" si="204"/>
        <v/>
      </c>
      <c r="EB176" s="172"/>
      <c r="EC176" s="154" t="str">
        <f t="shared" si="205"/>
        <v>NO BID</v>
      </c>
      <c r="ED176" s="171"/>
      <c r="EE176" s="89"/>
      <c r="EF176" s="90" t="str">
        <f t="shared" si="206"/>
        <v/>
      </c>
      <c r="EG176" s="172"/>
      <c r="EH176" s="154" t="str">
        <f t="shared" si="207"/>
        <v>NO BID</v>
      </c>
      <c r="EI176" s="171"/>
      <c r="EJ176" s="89"/>
      <c r="EK176" s="90" t="str">
        <f t="shared" si="208"/>
        <v/>
      </c>
      <c r="EL176" s="172"/>
      <c r="EM176" s="154" t="str">
        <f t="shared" si="209"/>
        <v>NO BID</v>
      </c>
      <c r="EN176" s="171"/>
      <c r="EO176" s="89"/>
      <c r="EP176" s="90" t="str">
        <f t="shared" si="210"/>
        <v/>
      </c>
      <c r="EQ176" s="172"/>
      <c r="ER176" s="154" t="str">
        <f t="shared" si="211"/>
        <v>NO BID</v>
      </c>
      <c r="ES176" s="171"/>
      <c r="ET176" s="89"/>
      <c r="EU176" s="90" t="str">
        <f t="shared" si="212"/>
        <v/>
      </c>
      <c r="EV176" s="172"/>
      <c r="EW176" s="154" t="str">
        <f t="shared" si="213"/>
        <v>NO BID</v>
      </c>
      <c r="EX176" s="171"/>
      <c r="EY176" s="89"/>
      <c r="EZ176" s="90" t="str">
        <f t="shared" si="214"/>
        <v/>
      </c>
      <c r="FA176" s="172"/>
      <c r="FB176" s="154" t="str">
        <f t="shared" si="215"/>
        <v>NO BID</v>
      </c>
      <c r="FC176" s="171"/>
      <c r="FD176" s="89"/>
      <c r="FE176" s="90" t="str">
        <f t="shared" si="216"/>
        <v/>
      </c>
      <c r="FF176" s="172"/>
      <c r="FG176" s="154" t="str">
        <f t="shared" si="217"/>
        <v>NO BID</v>
      </c>
      <c r="FH176" s="171"/>
      <c r="FI176" s="89"/>
      <c r="FJ176" s="90" t="str">
        <f t="shared" si="218"/>
        <v/>
      </c>
      <c r="FK176" s="172"/>
      <c r="FL176" s="154" t="str">
        <f t="shared" si="219"/>
        <v>NO BID</v>
      </c>
      <c r="FM176" s="171"/>
      <c r="FN176" s="89"/>
      <c r="FO176" s="90" t="str">
        <f t="shared" si="220"/>
        <v/>
      </c>
      <c r="FP176" s="172"/>
      <c r="FQ176" s="154" t="str">
        <f t="shared" si="221"/>
        <v>NO BID</v>
      </c>
      <c r="FR176" s="174"/>
      <c r="FS176" s="91">
        <v>11.79</v>
      </c>
      <c r="FT176" s="92">
        <f t="shared" si="222"/>
        <v>23.58</v>
      </c>
      <c r="FU176" s="175">
        <f t="shared" si="223"/>
        <v>0</v>
      </c>
      <c r="FV176" s="93" t="str">
        <f t="shared" si="224"/>
        <v/>
      </c>
      <c r="FW176" s="94">
        <f t="shared" si="225"/>
        <v>23.58</v>
      </c>
      <c r="FX176" s="95">
        <f t="shared" si="226"/>
        <v>0</v>
      </c>
      <c r="FY176" s="129" t="str">
        <f t="shared" si="227"/>
        <v>NOT AWARDED</v>
      </c>
      <c r="FZ176" s="130">
        <f t="shared" si="228"/>
        <v>0</v>
      </c>
      <c r="GA176" s="129" t="str">
        <f t="shared" si="229"/>
        <v>VENDOR 09</v>
      </c>
      <c r="GB176" s="176"/>
      <c r="GC176" s="177"/>
      <c r="GD176" s="96"/>
      <c r="GE176" s="97"/>
    </row>
    <row r="177" spans="1:187" ht="30" customHeight="1" thickTop="1" thickBot="1" x14ac:dyDescent="0.4">
      <c r="A177" s="162">
        <v>173</v>
      </c>
      <c r="B177" s="163">
        <v>1</v>
      </c>
      <c r="C177" s="164">
        <v>9780593324301</v>
      </c>
      <c r="D177" s="165" t="s">
        <v>299</v>
      </c>
      <c r="E177" s="165" t="s">
        <v>997</v>
      </c>
      <c r="F177" s="165" t="s">
        <v>1479</v>
      </c>
      <c r="G177" s="166" t="s">
        <v>1414</v>
      </c>
      <c r="H177" s="166" t="s">
        <v>1424</v>
      </c>
      <c r="I177" s="167"/>
      <c r="J177" s="229">
        <f t="shared" si="230"/>
        <v>1</v>
      </c>
      <c r="K177" s="228"/>
      <c r="L177" s="99" t="str">
        <f t="shared" si="156"/>
        <v/>
      </c>
      <c r="M177" s="241"/>
      <c r="N177" s="179"/>
      <c r="O177" s="169" t="str">
        <f t="shared" si="157"/>
        <v>VENDOR 09</v>
      </c>
      <c r="P177" s="149">
        <v>241360</v>
      </c>
      <c r="Q177" s="149">
        <f t="shared" si="158"/>
        <v>0</v>
      </c>
      <c r="R177" s="170" t="str">
        <f t="shared" si="159"/>
        <v xml:space="preserve">, </v>
      </c>
      <c r="S177" s="170" t="str">
        <f t="shared" si="160"/>
        <v>NO BID</v>
      </c>
      <c r="T177" s="87">
        <f t="shared" si="161"/>
        <v>0</v>
      </c>
      <c r="U177" s="88" t="str">
        <f t="shared" si="162"/>
        <v>NOT AWARDED</v>
      </c>
      <c r="V177" s="167"/>
      <c r="W177" s="171"/>
      <c r="X177" s="89"/>
      <c r="Y177" s="90"/>
      <c r="Z177" s="172" t="str">
        <f t="shared" si="163"/>
        <v/>
      </c>
      <c r="AA177" s="154" t="str">
        <f t="shared" si="164"/>
        <v>NO BID</v>
      </c>
      <c r="AB177" s="171"/>
      <c r="AC177" s="89"/>
      <c r="AD177" s="90"/>
      <c r="AE177" s="172" t="str">
        <f t="shared" si="165"/>
        <v/>
      </c>
      <c r="AF177" s="154" t="str">
        <f t="shared" si="166"/>
        <v>NO BID</v>
      </c>
      <c r="AG177" s="171"/>
      <c r="AH177" s="89"/>
      <c r="AI177" s="90"/>
      <c r="AJ177" s="172" t="str">
        <f t="shared" si="167"/>
        <v/>
      </c>
      <c r="AK177" s="154" t="str">
        <f t="shared" si="168"/>
        <v>NO BID</v>
      </c>
      <c r="AL177" s="171"/>
      <c r="AM177" s="89"/>
      <c r="AN177" s="90"/>
      <c r="AO177" s="172" t="str">
        <f t="shared" si="169"/>
        <v/>
      </c>
      <c r="AP177" s="154" t="str">
        <f t="shared" si="170"/>
        <v>NO BID</v>
      </c>
      <c r="AQ177" s="171"/>
      <c r="AR177" s="89"/>
      <c r="AS177" s="90"/>
      <c r="AT177" s="172" t="str">
        <f t="shared" si="171"/>
        <v/>
      </c>
      <c r="AU177" s="154" t="str">
        <f t="shared" si="172"/>
        <v>NO BID</v>
      </c>
      <c r="AV177" s="171"/>
      <c r="AW177" s="89"/>
      <c r="AX177" s="90"/>
      <c r="AY177" s="172" t="str">
        <f t="shared" si="173"/>
        <v/>
      </c>
      <c r="AZ177" s="154" t="str">
        <f t="shared" si="174"/>
        <v>NO BID</v>
      </c>
      <c r="BA177" s="171"/>
      <c r="BB177" s="89"/>
      <c r="BC177" s="90"/>
      <c r="BD177" s="172" t="str">
        <f t="shared" si="175"/>
        <v/>
      </c>
      <c r="BE177" s="154" t="str">
        <f>IF($B177=0,"",IF(ISNUMBER(BB177),"","NO BID"))</f>
        <v>NO BID</v>
      </c>
      <c r="BF177" s="171"/>
      <c r="BG177" s="89"/>
      <c r="BH177" s="90"/>
      <c r="BI177" s="172" t="str">
        <f t="shared" si="176"/>
        <v/>
      </c>
      <c r="BJ177" s="154" t="str">
        <f t="shared" si="177"/>
        <v>NO BID</v>
      </c>
      <c r="BK177" s="171"/>
      <c r="BL177" s="89"/>
      <c r="BM177" s="90"/>
      <c r="BN177" s="172" t="str">
        <f t="shared" si="178"/>
        <v/>
      </c>
      <c r="BO177" s="154" t="str">
        <f t="shared" si="179"/>
        <v>NO BID</v>
      </c>
      <c r="BP177" s="178"/>
      <c r="BQ177" s="171"/>
      <c r="BR177" s="89"/>
      <c r="BS177" s="90" t="str">
        <f t="shared" si="180"/>
        <v/>
      </c>
      <c r="BT177" s="172"/>
      <c r="BU177" s="154" t="str">
        <f t="shared" si="181"/>
        <v>NO BID</v>
      </c>
      <c r="BV177" s="171"/>
      <c r="BW177" s="89"/>
      <c r="BX177" s="90" t="str">
        <f t="shared" si="182"/>
        <v/>
      </c>
      <c r="BY177" s="172"/>
      <c r="BZ177" s="154" t="str">
        <f t="shared" si="183"/>
        <v>NO BID</v>
      </c>
      <c r="CA177" s="171"/>
      <c r="CB177" s="89"/>
      <c r="CC177" s="90" t="str">
        <f t="shared" si="184"/>
        <v/>
      </c>
      <c r="CD177" s="172"/>
      <c r="CE177" s="154" t="str">
        <f t="shared" si="185"/>
        <v>NO BID</v>
      </c>
      <c r="CF177" s="171"/>
      <c r="CG177" s="89"/>
      <c r="CH177" s="90" t="str">
        <f t="shared" si="186"/>
        <v/>
      </c>
      <c r="CI177" s="172"/>
      <c r="CJ177" s="154" t="str">
        <f t="shared" si="187"/>
        <v>NO BID</v>
      </c>
      <c r="CK177" s="171"/>
      <c r="CL177" s="89"/>
      <c r="CM177" s="90" t="str">
        <f t="shared" si="188"/>
        <v/>
      </c>
      <c r="CN177" s="172"/>
      <c r="CO177" s="154" t="str">
        <f t="shared" si="189"/>
        <v>NO BID</v>
      </c>
      <c r="CP177" s="171"/>
      <c r="CQ177" s="89"/>
      <c r="CR177" s="90" t="str">
        <f t="shared" si="190"/>
        <v/>
      </c>
      <c r="CS177" s="172"/>
      <c r="CT177" s="154" t="str">
        <f t="shared" si="191"/>
        <v>NO BID</v>
      </c>
      <c r="CU177" s="171"/>
      <c r="CV177" s="89"/>
      <c r="CW177" s="90" t="str">
        <f t="shared" si="192"/>
        <v/>
      </c>
      <c r="CX177" s="172"/>
      <c r="CY177" s="154" t="str">
        <f t="shared" si="193"/>
        <v>NO BID</v>
      </c>
      <c r="CZ177" s="171"/>
      <c r="DA177" s="89"/>
      <c r="DB177" s="90" t="str">
        <f t="shared" si="194"/>
        <v/>
      </c>
      <c r="DC177" s="172"/>
      <c r="DD177" s="154" t="str">
        <f t="shared" si="195"/>
        <v>NO BID</v>
      </c>
      <c r="DE177" s="171"/>
      <c r="DF177" s="89"/>
      <c r="DG177" s="90" t="str">
        <f t="shared" si="196"/>
        <v/>
      </c>
      <c r="DH177" s="172"/>
      <c r="DI177" s="154" t="str">
        <f t="shared" si="197"/>
        <v>NO BID</v>
      </c>
      <c r="DJ177" s="171"/>
      <c r="DK177" s="89"/>
      <c r="DL177" s="90" t="str">
        <f t="shared" si="198"/>
        <v/>
      </c>
      <c r="DM177" s="172"/>
      <c r="DN177" s="154" t="str">
        <f t="shared" si="199"/>
        <v>NO BID</v>
      </c>
      <c r="DO177" s="171"/>
      <c r="DP177" s="89"/>
      <c r="DQ177" s="90" t="str">
        <f t="shared" si="200"/>
        <v/>
      </c>
      <c r="DR177" s="172"/>
      <c r="DS177" s="154" t="str">
        <f t="shared" si="201"/>
        <v>NO BID</v>
      </c>
      <c r="DT177" s="171"/>
      <c r="DU177" s="89"/>
      <c r="DV177" s="90" t="str">
        <f t="shared" si="202"/>
        <v/>
      </c>
      <c r="DW177" s="172"/>
      <c r="DX177" s="154" t="str">
        <f t="shared" si="203"/>
        <v>NO BID</v>
      </c>
      <c r="DY177" s="171"/>
      <c r="DZ177" s="89"/>
      <c r="EA177" s="90" t="str">
        <f t="shared" si="204"/>
        <v/>
      </c>
      <c r="EB177" s="172"/>
      <c r="EC177" s="154" t="str">
        <f t="shared" si="205"/>
        <v>NO BID</v>
      </c>
      <c r="ED177" s="171"/>
      <c r="EE177" s="89"/>
      <c r="EF177" s="90" t="str">
        <f t="shared" si="206"/>
        <v/>
      </c>
      <c r="EG177" s="172"/>
      <c r="EH177" s="154" t="str">
        <f t="shared" si="207"/>
        <v>NO BID</v>
      </c>
      <c r="EI177" s="171"/>
      <c r="EJ177" s="89"/>
      <c r="EK177" s="90" t="str">
        <f t="shared" si="208"/>
        <v/>
      </c>
      <c r="EL177" s="172"/>
      <c r="EM177" s="154" t="str">
        <f t="shared" si="209"/>
        <v>NO BID</v>
      </c>
      <c r="EN177" s="171"/>
      <c r="EO177" s="89"/>
      <c r="EP177" s="90" t="str">
        <f t="shared" si="210"/>
        <v/>
      </c>
      <c r="EQ177" s="172"/>
      <c r="ER177" s="154" t="str">
        <f t="shared" si="211"/>
        <v>NO BID</v>
      </c>
      <c r="ES177" s="171"/>
      <c r="ET177" s="89"/>
      <c r="EU177" s="90" t="str">
        <f t="shared" si="212"/>
        <v/>
      </c>
      <c r="EV177" s="172"/>
      <c r="EW177" s="154" t="str">
        <f t="shared" si="213"/>
        <v>NO BID</v>
      </c>
      <c r="EX177" s="171"/>
      <c r="EY177" s="89"/>
      <c r="EZ177" s="90" t="str">
        <f t="shared" si="214"/>
        <v/>
      </c>
      <c r="FA177" s="172"/>
      <c r="FB177" s="154" t="str">
        <f t="shared" si="215"/>
        <v>NO BID</v>
      </c>
      <c r="FC177" s="171"/>
      <c r="FD177" s="89"/>
      <c r="FE177" s="90" t="str">
        <f t="shared" si="216"/>
        <v/>
      </c>
      <c r="FF177" s="172"/>
      <c r="FG177" s="154" t="str">
        <f t="shared" si="217"/>
        <v>NO BID</v>
      </c>
      <c r="FH177" s="171"/>
      <c r="FI177" s="89"/>
      <c r="FJ177" s="90" t="str">
        <f t="shared" si="218"/>
        <v/>
      </c>
      <c r="FK177" s="172"/>
      <c r="FL177" s="154" t="str">
        <f t="shared" si="219"/>
        <v>NO BID</v>
      </c>
      <c r="FM177" s="171"/>
      <c r="FN177" s="89"/>
      <c r="FO177" s="90" t="str">
        <f t="shared" si="220"/>
        <v/>
      </c>
      <c r="FP177" s="172"/>
      <c r="FQ177" s="154" t="str">
        <f t="shared" si="221"/>
        <v>NO BID</v>
      </c>
      <c r="FR177" s="167"/>
      <c r="FS177" s="91">
        <v>20.399999999999999</v>
      </c>
      <c r="FT177" s="92">
        <f t="shared" si="222"/>
        <v>20.399999999999999</v>
      </c>
      <c r="FU177" s="175">
        <f t="shared" si="223"/>
        <v>0</v>
      </c>
      <c r="FV177" s="93" t="str">
        <f t="shared" si="224"/>
        <v/>
      </c>
      <c r="FW177" s="94">
        <f t="shared" si="225"/>
        <v>20.399999999999999</v>
      </c>
      <c r="FX177" s="95">
        <f t="shared" si="226"/>
        <v>0</v>
      </c>
      <c r="FY177" s="129" t="str">
        <f t="shared" si="227"/>
        <v>NOT AWARDED</v>
      </c>
      <c r="FZ177" s="130">
        <f t="shared" si="228"/>
        <v>0</v>
      </c>
      <c r="GA177" s="129" t="str">
        <f t="shared" si="229"/>
        <v>VENDOR 09</v>
      </c>
      <c r="GB177" s="176"/>
      <c r="GC177" s="177"/>
      <c r="GD177" s="96"/>
      <c r="GE177" s="97"/>
    </row>
    <row r="178" spans="1:187" ht="30" customHeight="1" thickTop="1" thickBot="1" x14ac:dyDescent="0.4">
      <c r="A178" s="162">
        <v>174</v>
      </c>
      <c r="B178" s="214">
        <v>4</v>
      </c>
      <c r="C178" s="181">
        <v>9780593532799</v>
      </c>
      <c r="D178" s="182" t="s">
        <v>298</v>
      </c>
      <c r="E178" s="182" t="s">
        <v>997</v>
      </c>
      <c r="F178" s="182" t="s">
        <v>1479</v>
      </c>
      <c r="G178" s="183" t="s">
        <v>1414</v>
      </c>
      <c r="H178" s="183" t="s">
        <v>1424</v>
      </c>
      <c r="I178" s="167"/>
      <c r="J178" s="230">
        <f t="shared" si="230"/>
        <v>4</v>
      </c>
      <c r="K178" s="231"/>
      <c r="L178" s="99" t="str">
        <f t="shared" si="156"/>
        <v/>
      </c>
      <c r="M178" s="242"/>
      <c r="N178" s="179"/>
      <c r="O178" s="184" t="str">
        <f t="shared" si="157"/>
        <v>VENDOR 09</v>
      </c>
      <c r="P178" s="149">
        <v>241363</v>
      </c>
      <c r="Q178" s="149">
        <f t="shared" si="158"/>
        <v>0</v>
      </c>
      <c r="R178" s="185" t="str">
        <f t="shared" si="159"/>
        <v xml:space="preserve">, </v>
      </c>
      <c r="S178" s="185" t="str">
        <f t="shared" si="160"/>
        <v>NO BID</v>
      </c>
      <c r="T178" s="111">
        <f t="shared" si="161"/>
        <v>0</v>
      </c>
      <c r="U178" s="112" t="str">
        <f t="shared" si="162"/>
        <v>NOT AWARDED</v>
      </c>
      <c r="V178" s="186"/>
      <c r="W178" s="187"/>
      <c r="X178" s="113"/>
      <c r="Y178" s="114"/>
      <c r="Z178" s="188" t="str">
        <f t="shared" si="163"/>
        <v/>
      </c>
      <c r="AA178" s="154" t="str">
        <f t="shared" si="164"/>
        <v>NO BID</v>
      </c>
      <c r="AB178" s="187"/>
      <c r="AC178" s="113"/>
      <c r="AD178" s="114"/>
      <c r="AE178" s="188" t="str">
        <f t="shared" si="165"/>
        <v/>
      </c>
      <c r="AF178" s="154" t="str">
        <f t="shared" si="166"/>
        <v>NO BID</v>
      </c>
      <c r="AG178" s="187"/>
      <c r="AH178" s="113"/>
      <c r="AI178" s="114"/>
      <c r="AJ178" s="188" t="str">
        <f t="shared" si="167"/>
        <v/>
      </c>
      <c r="AK178" s="154" t="str">
        <f t="shared" si="168"/>
        <v>NO BID</v>
      </c>
      <c r="AL178" s="187"/>
      <c r="AM178" s="113"/>
      <c r="AN178" s="114"/>
      <c r="AO178" s="188" t="str">
        <f t="shared" si="169"/>
        <v/>
      </c>
      <c r="AP178" s="154" t="str">
        <f t="shared" si="170"/>
        <v>NO BID</v>
      </c>
      <c r="AQ178" s="187"/>
      <c r="AR178" s="113"/>
      <c r="AS178" s="114"/>
      <c r="AT178" s="188" t="str">
        <f t="shared" si="171"/>
        <v/>
      </c>
      <c r="AU178" s="154" t="str">
        <f t="shared" si="172"/>
        <v>NO BID</v>
      </c>
      <c r="AV178" s="187"/>
      <c r="AW178" s="113"/>
      <c r="AX178" s="114"/>
      <c r="AY178" s="188" t="str">
        <f t="shared" si="173"/>
        <v/>
      </c>
      <c r="AZ178" s="154" t="str">
        <f t="shared" si="174"/>
        <v>NO BID</v>
      </c>
      <c r="BA178" s="187"/>
      <c r="BB178" s="113"/>
      <c r="BC178" s="114"/>
      <c r="BD178" s="188" t="str">
        <f t="shared" si="175"/>
        <v/>
      </c>
      <c r="BE178" s="189" t="str">
        <f>IF($B178=0,"",IF(ISNUMBER(BB178),"","NO BID"))</f>
        <v>NO BID</v>
      </c>
      <c r="BF178" s="187"/>
      <c r="BG178" s="113"/>
      <c r="BH178" s="114"/>
      <c r="BI178" s="188" t="str">
        <f t="shared" si="176"/>
        <v/>
      </c>
      <c r="BJ178" s="189" t="str">
        <f t="shared" si="177"/>
        <v>NO BID</v>
      </c>
      <c r="BK178" s="187"/>
      <c r="BL178" s="113"/>
      <c r="BM178" s="114"/>
      <c r="BN178" s="188" t="str">
        <f t="shared" si="178"/>
        <v/>
      </c>
      <c r="BO178" s="154" t="str">
        <f t="shared" si="179"/>
        <v>NO BID</v>
      </c>
      <c r="BP178" s="193"/>
      <c r="BQ178" s="187"/>
      <c r="BR178" s="113"/>
      <c r="BS178" s="114" t="str">
        <f t="shared" si="180"/>
        <v/>
      </c>
      <c r="BT178" s="188"/>
      <c r="BU178" s="189" t="str">
        <f t="shared" si="181"/>
        <v>NO BID</v>
      </c>
      <c r="BV178" s="187"/>
      <c r="BW178" s="113"/>
      <c r="BX178" s="114" t="str">
        <f t="shared" si="182"/>
        <v/>
      </c>
      <c r="BY178" s="188"/>
      <c r="BZ178" s="189" t="str">
        <f t="shared" si="183"/>
        <v>NO BID</v>
      </c>
      <c r="CA178" s="187"/>
      <c r="CB178" s="113"/>
      <c r="CC178" s="114" t="str">
        <f t="shared" si="184"/>
        <v/>
      </c>
      <c r="CD178" s="188"/>
      <c r="CE178" s="189" t="str">
        <f t="shared" si="185"/>
        <v>NO BID</v>
      </c>
      <c r="CF178" s="187"/>
      <c r="CG178" s="113"/>
      <c r="CH178" s="114" t="str">
        <f t="shared" si="186"/>
        <v/>
      </c>
      <c r="CI178" s="188"/>
      <c r="CJ178" s="189" t="str">
        <f t="shared" si="187"/>
        <v>NO BID</v>
      </c>
      <c r="CK178" s="187"/>
      <c r="CL178" s="113"/>
      <c r="CM178" s="114" t="str">
        <f t="shared" si="188"/>
        <v/>
      </c>
      <c r="CN178" s="188"/>
      <c r="CO178" s="189" t="str">
        <f t="shared" si="189"/>
        <v>NO BID</v>
      </c>
      <c r="CP178" s="187"/>
      <c r="CQ178" s="113"/>
      <c r="CR178" s="114" t="str">
        <f t="shared" si="190"/>
        <v/>
      </c>
      <c r="CS178" s="188"/>
      <c r="CT178" s="189" t="str">
        <f t="shared" si="191"/>
        <v>NO BID</v>
      </c>
      <c r="CU178" s="187"/>
      <c r="CV178" s="113"/>
      <c r="CW178" s="114" t="str">
        <f t="shared" si="192"/>
        <v/>
      </c>
      <c r="CX178" s="188"/>
      <c r="CY178" s="189" t="str">
        <f t="shared" si="193"/>
        <v>NO BID</v>
      </c>
      <c r="CZ178" s="187"/>
      <c r="DA178" s="113"/>
      <c r="DB178" s="114" t="str">
        <f t="shared" si="194"/>
        <v/>
      </c>
      <c r="DC178" s="188"/>
      <c r="DD178" s="189" t="str">
        <f t="shared" si="195"/>
        <v>NO BID</v>
      </c>
      <c r="DE178" s="187"/>
      <c r="DF178" s="113"/>
      <c r="DG178" s="114" t="str">
        <f t="shared" si="196"/>
        <v/>
      </c>
      <c r="DH178" s="188"/>
      <c r="DI178" s="189" t="str">
        <f t="shared" si="197"/>
        <v>NO BID</v>
      </c>
      <c r="DJ178" s="187"/>
      <c r="DK178" s="113"/>
      <c r="DL178" s="114" t="str">
        <f t="shared" si="198"/>
        <v/>
      </c>
      <c r="DM178" s="188"/>
      <c r="DN178" s="189" t="str">
        <f t="shared" si="199"/>
        <v>NO BID</v>
      </c>
      <c r="DO178" s="187"/>
      <c r="DP178" s="113"/>
      <c r="DQ178" s="114" t="str">
        <f t="shared" si="200"/>
        <v/>
      </c>
      <c r="DR178" s="188"/>
      <c r="DS178" s="189" t="str">
        <f t="shared" si="201"/>
        <v>NO BID</v>
      </c>
      <c r="DT178" s="187"/>
      <c r="DU178" s="113"/>
      <c r="DV178" s="114" t="str">
        <f t="shared" si="202"/>
        <v/>
      </c>
      <c r="DW178" s="188"/>
      <c r="DX178" s="189" t="str">
        <f t="shared" si="203"/>
        <v>NO BID</v>
      </c>
      <c r="DY178" s="187"/>
      <c r="DZ178" s="113"/>
      <c r="EA178" s="114" t="str">
        <f t="shared" si="204"/>
        <v/>
      </c>
      <c r="EB178" s="188"/>
      <c r="EC178" s="189" t="str">
        <f t="shared" si="205"/>
        <v>NO BID</v>
      </c>
      <c r="ED178" s="187"/>
      <c r="EE178" s="113"/>
      <c r="EF178" s="114" t="str">
        <f t="shared" si="206"/>
        <v/>
      </c>
      <c r="EG178" s="188"/>
      <c r="EH178" s="189" t="str">
        <f t="shared" si="207"/>
        <v>NO BID</v>
      </c>
      <c r="EI178" s="187"/>
      <c r="EJ178" s="113"/>
      <c r="EK178" s="114" t="str">
        <f t="shared" si="208"/>
        <v/>
      </c>
      <c r="EL178" s="188"/>
      <c r="EM178" s="189" t="str">
        <f t="shared" si="209"/>
        <v>NO BID</v>
      </c>
      <c r="EN178" s="187"/>
      <c r="EO178" s="113"/>
      <c r="EP178" s="114" t="str">
        <f t="shared" si="210"/>
        <v/>
      </c>
      <c r="EQ178" s="188"/>
      <c r="ER178" s="189" t="str">
        <f t="shared" si="211"/>
        <v>NO BID</v>
      </c>
      <c r="ES178" s="187"/>
      <c r="ET178" s="113"/>
      <c r="EU178" s="114" t="str">
        <f t="shared" si="212"/>
        <v/>
      </c>
      <c r="EV178" s="188"/>
      <c r="EW178" s="189" t="str">
        <f t="shared" si="213"/>
        <v>NO BID</v>
      </c>
      <c r="EX178" s="187"/>
      <c r="EY178" s="113"/>
      <c r="EZ178" s="114" t="str">
        <f t="shared" si="214"/>
        <v/>
      </c>
      <c r="FA178" s="188"/>
      <c r="FB178" s="189" t="str">
        <f t="shared" si="215"/>
        <v>NO BID</v>
      </c>
      <c r="FC178" s="187"/>
      <c r="FD178" s="113"/>
      <c r="FE178" s="114" t="str">
        <f t="shared" si="216"/>
        <v/>
      </c>
      <c r="FF178" s="188"/>
      <c r="FG178" s="189" t="str">
        <f t="shared" si="217"/>
        <v>NO BID</v>
      </c>
      <c r="FH178" s="187"/>
      <c r="FI178" s="113"/>
      <c r="FJ178" s="114" t="str">
        <f t="shared" si="218"/>
        <v/>
      </c>
      <c r="FK178" s="188"/>
      <c r="FL178" s="189" t="str">
        <f t="shared" si="219"/>
        <v>NO BID</v>
      </c>
      <c r="FM178" s="187"/>
      <c r="FN178" s="113"/>
      <c r="FO178" s="114" t="str">
        <f t="shared" si="220"/>
        <v/>
      </c>
      <c r="FP178" s="188"/>
      <c r="FQ178" s="189" t="str">
        <f t="shared" si="221"/>
        <v>NO BID</v>
      </c>
      <c r="FR178" s="191"/>
      <c r="FS178" s="91">
        <v>21.92</v>
      </c>
      <c r="FT178" s="92">
        <f t="shared" si="222"/>
        <v>87.68</v>
      </c>
      <c r="FU178" s="175">
        <f t="shared" si="223"/>
        <v>0</v>
      </c>
      <c r="FV178" s="93" t="str">
        <f t="shared" si="224"/>
        <v/>
      </c>
      <c r="FW178" s="94">
        <f t="shared" si="225"/>
        <v>87.68</v>
      </c>
      <c r="FX178" s="95">
        <f t="shared" si="226"/>
        <v>0</v>
      </c>
      <c r="FY178" s="129" t="str">
        <f t="shared" si="227"/>
        <v>NOT AWARDED</v>
      </c>
      <c r="FZ178" s="130">
        <f t="shared" si="228"/>
        <v>0</v>
      </c>
      <c r="GA178" s="129" t="str">
        <f t="shared" si="229"/>
        <v>VENDOR 09</v>
      </c>
      <c r="GB178" s="176"/>
      <c r="GC178" s="177"/>
      <c r="GD178" s="96"/>
      <c r="GE178" s="97"/>
    </row>
    <row r="179" spans="1:187" ht="30" customHeight="1" thickTop="1" thickBot="1" x14ac:dyDescent="0.4">
      <c r="A179" s="162">
        <v>175</v>
      </c>
      <c r="B179" s="214">
        <v>4</v>
      </c>
      <c r="C179" s="181">
        <v>9781250766991</v>
      </c>
      <c r="D179" s="182" t="s">
        <v>300</v>
      </c>
      <c r="E179" s="182" t="s">
        <v>998</v>
      </c>
      <c r="F179" s="182" t="s">
        <v>1479</v>
      </c>
      <c r="G179" s="183" t="s">
        <v>1414</v>
      </c>
      <c r="H179" s="183" t="s">
        <v>1425</v>
      </c>
      <c r="I179" s="167"/>
      <c r="J179" s="230">
        <f t="shared" si="230"/>
        <v>4</v>
      </c>
      <c r="K179" s="231"/>
      <c r="L179" s="99" t="str">
        <f t="shared" si="156"/>
        <v/>
      </c>
      <c r="M179" s="242"/>
      <c r="N179" s="168"/>
      <c r="O179" s="184" t="str">
        <f t="shared" si="157"/>
        <v>VENDOR 09</v>
      </c>
      <c r="P179" s="149">
        <v>241363</v>
      </c>
      <c r="Q179" s="149">
        <f t="shared" si="158"/>
        <v>0</v>
      </c>
      <c r="R179" s="185" t="str">
        <f t="shared" si="159"/>
        <v xml:space="preserve">, </v>
      </c>
      <c r="S179" s="185" t="str">
        <f t="shared" si="160"/>
        <v>NO BID</v>
      </c>
      <c r="T179" s="111">
        <f t="shared" si="161"/>
        <v>0</v>
      </c>
      <c r="U179" s="112" t="str">
        <f t="shared" si="162"/>
        <v>NOT AWARDED</v>
      </c>
      <c r="V179" s="167"/>
      <c r="W179" s="187"/>
      <c r="X179" s="113"/>
      <c r="Y179" s="114"/>
      <c r="Z179" s="188" t="str">
        <f t="shared" si="163"/>
        <v/>
      </c>
      <c r="AA179" s="154" t="str">
        <f t="shared" si="164"/>
        <v>NO BID</v>
      </c>
      <c r="AB179" s="187"/>
      <c r="AC179" s="113"/>
      <c r="AD179" s="114"/>
      <c r="AE179" s="188" t="str">
        <f t="shared" si="165"/>
        <v/>
      </c>
      <c r="AF179" s="154" t="str">
        <f t="shared" si="166"/>
        <v>NO BID</v>
      </c>
      <c r="AG179" s="187"/>
      <c r="AH179" s="113"/>
      <c r="AI179" s="114"/>
      <c r="AJ179" s="188" t="str">
        <f t="shared" si="167"/>
        <v/>
      </c>
      <c r="AK179" s="154" t="str">
        <f t="shared" si="168"/>
        <v>NO BID</v>
      </c>
      <c r="AL179" s="187"/>
      <c r="AM179" s="113"/>
      <c r="AN179" s="114"/>
      <c r="AO179" s="188" t="str">
        <f t="shared" si="169"/>
        <v/>
      </c>
      <c r="AP179" s="154" t="str">
        <f t="shared" si="170"/>
        <v>NO BID</v>
      </c>
      <c r="AQ179" s="187"/>
      <c r="AR179" s="113"/>
      <c r="AS179" s="114"/>
      <c r="AT179" s="188" t="str">
        <f t="shared" si="171"/>
        <v/>
      </c>
      <c r="AU179" s="154" t="str">
        <f t="shared" si="172"/>
        <v>NO BID</v>
      </c>
      <c r="AV179" s="187"/>
      <c r="AW179" s="113"/>
      <c r="AX179" s="114"/>
      <c r="AY179" s="188" t="str">
        <f t="shared" si="173"/>
        <v/>
      </c>
      <c r="AZ179" s="154" t="str">
        <f t="shared" si="174"/>
        <v>NO BID</v>
      </c>
      <c r="BA179" s="187"/>
      <c r="BB179" s="113"/>
      <c r="BC179" s="114"/>
      <c r="BD179" s="188" t="str">
        <f t="shared" si="175"/>
        <v/>
      </c>
      <c r="BE179" s="189" t="str">
        <f>IF($B179=0,"",IF(ISNUMBER(BB179),"","NO BID"))</f>
        <v>NO BID</v>
      </c>
      <c r="BF179" s="187"/>
      <c r="BG179" s="113"/>
      <c r="BH179" s="114"/>
      <c r="BI179" s="188" t="str">
        <f t="shared" si="176"/>
        <v/>
      </c>
      <c r="BJ179" s="189" t="str">
        <f t="shared" si="177"/>
        <v>NO BID</v>
      </c>
      <c r="BK179" s="187"/>
      <c r="BL179" s="113"/>
      <c r="BM179" s="114"/>
      <c r="BN179" s="188" t="str">
        <f t="shared" si="178"/>
        <v/>
      </c>
      <c r="BO179" s="154" t="str">
        <f t="shared" si="179"/>
        <v>NO BID</v>
      </c>
      <c r="BP179" s="193"/>
      <c r="BQ179" s="187"/>
      <c r="BR179" s="113"/>
      <c r="BS179" s="114" t="str">
        <f t="shared" si="180"/>
        <v/>
      </c>
      <c r="BT179" s="188"/>
      <c r="BU179" s="189" t="str">
        <f t="shared" si="181"/>
        <v>NO BID</v>
      </c>
      <c r="BV179" s="187"/>
      <c r="BW179" s="113"/>
      <c r="BX179" s="114" t="str">
        <f t="shared" si="182"/>
        <v/>
      </c>
      <c r="BY179" s="188"/>
      <c r="BZ179" s="189" t="str">
        <f t="shared" si="183"/>
        <v>NO BID</v>
      </c>
      <c r="CA179" s="187"/>
      <c r="CB179" s="113"/>
      <c r="CC179" s="114" t="str">
        <f t="shared" si="184"/>
        <v/>
      </c>
      <c r="CD179" s="188"/>
      <c r="CE179" s="189" t="str">
        <f t="shared" si="185"/>
        <v>NO BID</v>
      </c>
      <c r="CF179" s="187"/>
      <c r="CG179" s="113"/>
      <c r="CH179" s="114" t="str">
        <f t="shared" si="186"/>
        <v/>
      </c>
      <c r="CI179" s="188"/>
      <c r="CJ179" s="189" t="str">
        <f t="shared" si="187"/>
        <v>NO BID</v>
      </c>
      <c r="CK179" s="187"/>
      <c r="CL179" s="113"/>
      <c r="CM179" s="114" t="str">
        <f t="shared" si="188"/>
        <v/>
      </c>
      <c r="CN179" s="188"/>
      <c r="CO179" s="189" t="str">
        <f t="shared" si="189"/>
        <v>NO BID</v>
      </c>
      <c r="CP179" s="187"/>
      <c r="CQ179" s="113"/>
      <c r="CR179" s="114" t="str">
        <f t="shared" si="190"/>
        <v/>
      </c>
      <c r="CS179" s="188"/>
      <c r="CT179" s="189" t="str">
        <f t="shared" si="191"/>
        <v>NO BID</v>
      </c>
      <c r="CU179" s="187"/>
      <c r="CV179" s="113"/>
      <c r="CW179" s="114" t="str">
        <f t="shared" si="192"/>
        <v/>
      </c>
      <c r="CX179" s="188"/>
      <c r="CY179" s="189" t="str">
        <f t="shared" si="193"/>
        <v>NO BID</v>
      </c>
      <c r="CZ179" s="187"/>
      <c r="DA179" s="113"/>
      <c r="DB179" s="114" t="str">
        <f t="shared" si="194"/>
        <v/>
      </c>
      <c r="DC179" s="188"/>
      <c r="DD179" s="189" t="str">
        <f t="shared" si="195"/>
        <v>NO BID</v>
      </c>
      <c r="DE179" s="187"/>
      <c r="DF179" s="113"/>
      <c r="DG179" s="114" t="str">
        <f t="shared" si="196"/>
        <v/>
      </c>
      <c r="DH179" s="188"/>
      <c r="DI179" s="189" t="str">
        <f t="shared" si="197"/>
        <v>NO BID</v>
      </c>
      <c r="DJ179" s="187"/>
      <c r="DK179" s="113"/>
      <c r="DL179" s="114" t="str">
        <f t="shared" si="198"/>
        <v/>
      </c>
      <c r="DM179" s="188"/>
      <c r="DN179" s="189" t="str">
        <f t="shared" si="199"/>
        <v>NO BID</v>
      </c>
      <c r="DO179" s="187"/>
      <c r="DP179" s="113"/>
      <c r="DQ179" s="114" t="str">
        <f t="shared" si="200"/>
        <v/>
      </c>
      <c r="DR179" s="188"/>
      <c r="DS179" s="189" t="str">
        <f t="shared" si="201"/>
        <v>NO BID</v>
      </c>
      <c r="DT179" s="187"/>
      <c r="DU179" s="113"/>
      <c r="DV179" s="114" t="str">
        <f t="shared" si="202"/>
        <v/>
      </c>
      <c r="DW179" s="188"/>
      <c r="DX179" s="189" t="str">
        <f t="shared" si="203"/>
        <v>NO BID</v>
      </c>
      <c r="DY179" s="187"/>
      <c r="DZ179" s="113"/>
      <c r="EA179" s="114" t="str">
        <f t="shared" si="204"/>
        <v/>
      </c>
      <c r="EB179" s="188"/>
      <c r="EC179" s="189" t="str">
        <f t="shared" si="205"/>
        <v>NO BID</v>
      </c>
      <c r="ED179" s="187"/>
      <c r="EE179" s="113"/>
      <c r="EF179" s="114" t="str">
        <f t="shared" si="206"/>
        <v/>
      </c>
      <c r="EG179" s="188"/>
      <c r="EH179" s="189" t="str">
        <f t="shared" si="207"/>
        <v>NO BID</v>
      </c>
      <c r="EI179" s="187"/>
      <c r="EJ179" s="113"/>
      <c r="EK179" s="114" t="str">
        <f t="shared" si="208"/>
        <v/>
      </c>
      <c r="EL179" s="188"/>
      <c r="EM179" s="189" t="str">
        <f t="shared" si="209"/>
        <v>NO BID</v>
      </c>
      <c r="EN179" s="187"/>
      <c r="EO179" s="113"/>
      <c r="EP179" s="114" t="str">
        <f t="shared" si="210"/>
        <v/>
      </c>
      <c r="EQ179" s="188"/>
      <c r="ER179" s="189" t="str">
        <f t="shared" si="211"/>
        <v>NO BID</v>
      </c>
      <c r="ES179" s="187"/>
      <c r="ET179" s="113"/>
      <c r="EU179" s="114" t="str">
        <f t="shared" si="212"/>
        <v/>
      </c>
      <c r="EV179" s="188"/>
      <c r="EW179" s="189" t="str">
        <f t="shared" si="213"/>
        <v>NO BID</v>
      </c>
      <c r="EX179" s="187"/>
      <c r="EY179" s="113"/>
      <c r="EZ179" s="114" t="str">
        <f t="shared" si="214"/>
        <v/>
      </c>
      <c r="FA179" s="188"/>
      <c r="FB179" s="189" t="str">
        <f t="shared" si="215"/>
        <v>NO BID</v>
      </c>
      <c r="FC179" s="187"/>
      <c r="FD179" s="113"/>
      <c r="FE179" s="114" t="str">
        <f t="shared" si="216"/>
        <v/>
      </c>
      <c r="FF179" s="188"/>
      <c r="FG179" s="189" t="str">
        <f t="shared" si="217"/>
        <v>NO BID</v>
      </c>
      <c r="FH179" s="187"/>
      <c r="FI179" s="113"/>
      <c r="FJ179" s="114" t="str">
        <f t="shared" si="218"/>
        <v/>
      </c>
      <c r="FK179" s="188"/>
      <c r="FL179" s="189" t="str">
        <f t="shared" si="219"/>
        <v>NO BID</v>
      </c>
      <c r="FM179" s="187"/>
      <c r="FN179" s="113"/>
      <c r="FO179" s="114" t="str">
        <f t="shared" si="220"/>
        <v/>
      </c>
      <c r="FP179" s="188"/>
      <c r="FQ179" s="189" t="str">
        <f t="shared" si="221"/>
        <v>NO BID</v>
      </c>
      <c r="FR179" s="174"/>
      <c r="FS179" s="115">
        <v>14.59</v>
      </c>
      <c r="FT179" s="116">
        <f t="shared" si="222"/>
        <v>58.36</v>
      </c>
      <c r="FU179" s="175">
        <f t="shared" si="223"/>
        <v>0</v>
      </c>
      <c r="FV179" s="93" t="str">
        <f t="shared" si="224"/>
        <v/>
      </c>
      <c r="FW179" s="94">
        <f t="shared" si="225"/>
        <v>58.36</v>
      </c>
      <c r="FX179" s="95">
        <f t="shared" si="226"/>
        <v>0</v>
      </c>
      <c r="FY179" s="129" t="str">
        <f t="shared" si="227"/>
        <v>NOT AWARDED</v>
      </c>
      <c r="FZ179" s="130">
        <f t="shared" si="228"/>
        <v>0</v>
      </c>
      <c r="GA179" s="129" t="str">
        <f t="shared" si="229"/>
        <v>VENDOR 09</v>
      </c>
      <c r="GB179" s="176"/>
      <c r="GC179" s="177"/>
      <c r="GD179" s="96"/>
      <c r="GE179" s="97"/>
    </row>
    <row r="180" spans="1:187" ht="30" customHeight="1" thickTop="1" thickBot="1" x14ac:dyDescent="0.4">
      <c r="A180" s="141">
        <v>176</v>
      </c>
      <c r="B180" s="163">
        <v>5</v>
      </c>
      <c r="C180" s="164">
        <v>9781250909565</v>
      </c>
      <c r="D180" s="144" t="s">
        <v>799</v>
      </c>
      <c r="E180" s="144" t="s">
        <v>803</v>
      </c>
      <c r="F180" s="144" t="s">
        <v>1479</v>
      </c>
      <c r="G180" s="145" t="s">
        <v>1414</v>
      </c>
      <c r="H180" s="145" t="s">
        <v>1416</v>
      </c>
      <c r="I180" s="167"/>
      <c r="J180" s="227">
        <f t="shared" si="230"/>
        <v>5</v>
      </c>
      <c r="K180" s="228"/>
      <c r="L180" s="99" t="str">
        <f t="shared" si="156"/>
        <v/>
      </c>
      <c r="M180" s="241"/>
      <c r="N180" s="168"/>
      <c r="O180" s="169" t="str">
        <f t="shared" si="157"/>
        <v>VENDOR 09</v>
      </c>
      <c r="P180" s="149">
        <v>241360</v>
      </c>
      <c r="Q180" s="149">
        <f t="shared" si="158"/>
        <v>0</v>
      </c>
      <c r="R180" s="170" t="str">
        <f t="shared" si="159"/>
        <v xml:space="preserve">, </v>
      </c>
      <c r="S180" s="170" t="str">
        <f t="shared" si="160"/>
        <v>NO BID</v>
      </c>
      <c r="T180" s="87">
        <f t="shared" si="161"/>
        <v>0</v>
      </c>
      <c r="U180" s="88" t="str">
        <f t="shared" si="162"/>
        <v>NOT AWARDED</v>
      </c>
      <c r="V180" s="167"/>
      <c r="W180" s="171"/>
      <c r="X180" s="89"/>
      <c r="Y180" s="90"/>
      <c r="Z180" s="172" t="str">
        <f t="shared" si="163"/>
        <v/>
      </c>
      <c r="AA180" s="154" t="str">
        <f t="shared" si="164"/>
        <v>NO BID</v>
      </c>
      <c r="AB180" s="171"/>
      <c r="AC180" s="89"/>
      <c r="AD180" s="90"/>
      <c r="AE180" s="172" t="str">
        <f t="shared" si="165"/>
        <v/>
      </c>
      <c r="AF180" s="154" t="str">
        <f t="shared" si="166"/>
        <v>NO BID</v>
      </c>
      <c r="AG180" s="171"/>
      <c r="AH180" s="89"/>
      <c r="AI180" s="90"/>
      <c r="AJ180" s="172" t="str">
        <f t="shared" si="167"/>
        <v/>
      </c>
      <c r="AK180" s="154" t="str">
        <f t="shared" si="168"/>
        <v>NO BID</v>
      </c>
      <c r="AL180" s="171"/>
      <c r="AM180" s="89"/>
      <c r="AN180" s="90"/>
      <c r="AO180" s="172" t="str">
        <f t="shared" si="169"/>
        <v/>
      </c>
      <c r="AP180" s="154" t="str">
        <f t="shared" si="170"/>
        <v>NO BID</v>
      </c>
      <c r="AQ180" s="171"/>
      <c r="AR180" s="89"/>
      <c r="AS180" s="90"/>
      <c r="AT180" s="172" t="str">
        <f t="shared" si="171"/>
        <v/>
      </c>
      <c r="AU180" s="154" t="str">
        <f t="shared" si="172"/>
        <v>NO BID</v>
      </c>
      <c r="AV180" s="171"/>
      <c r="AW180" s="89"/>
      <c r="AX180" s="90"/>
      <c r="AY180" s="172" t="str">
        <f t="shared" si="173"/>
        <v/>
      </c>
      <c r="AZ180" s="154" t="str">
        <f t="shared" si="174"/>
        <v>NO BID</v>
      </c>
      <c r="BA180" s="171"/>
      <c r="BB180" s="89"/>
      <c r="BC180" s="90"/>
      <c r="BD180" s="172" t="str">
        <f t="shared" si="175"/>
        <v/>
      </c>
      <c r="BE180" s="154" t="str">
        <f>IF($B180=0,"",IF(ISNUMBER(BB180),"","NO BID"))</f>
        <v>NO BID</v>
      </c>
      <c r="BF180" s="171"/>
      <c r="BG180" s="89"/>
      <c r="BH180" s="90"/>
      <c r="BI180" s="172" t="str">
        <f t="shared" si="176"/>
        <v/>
      </c>
      <c r="BJ180" s="154" t="str">
        <f t="shared" si="177"/>
        <v>NO BID</v>
      </c>
      <c r="BK180" s="171"/>
      <c r="BL180" s="89"/>
      <c r="BM180" s="90"/>
      <c r="BN180" s="172" t="str">
        <f t="shared" si="178"/>
        <v/>
      </c>
      <c r="BO180" s="154" t="str">
        <f t="shared" si="179"/>
        <v>NO BID</v>
      </c>
      <c r="BP180" s="178"/>
      <c r="BQ180" s="171"/>
      <c r="BR180" s="89"/>
      <c r="BS180" s="90" t="str">
        <f t="shared" si="180"/>
        <v/>
      </c>
      <c r="BT180" s="172"/>
      <c r="BU180" s="154" t="str">
        <f t="shared" si="181"/>
        <v>NO BID</v>
      </c>
      <c r="BV180" s="171"/>
      <c r="BW180" s="89"/>
      <c r="BX180" s="90" t="str">
        <f t="shared" si="182"/>
        <v/>
      </c>
      <c r="BY180" s="172"/>
      <c r="BZ180" s="154" t="str">
        <f t="shared" si="183"/>
        <v>NO BID</v>
      </c>
      <c r="CA180" s="171"/>
      <c r="CB180" s="89"/>
      <c r="CC180" s="90" t="str">
        <f t="shared" si="184"/>
        <v/>
      </c>
      <c r="CD180" s="172"/>
      <c r="CE180" s="154" t="str">
        <f t="shared" si="185"/>
        <v>NO BID</v>
      </c>
      <c r="CF180" s="171"/>
      <c r="CG180" s="89"/>
      <c r="CH180" s="90" t="str">
        <f t="shared" si="186"/>
        <v/>
      </c>
      <c r="CI180" s="172"/>
      <c r="CJ180" s="154" t="str">
        <f t="shared" si="187"/>
        <v>NO BID</v>
      </c>
      <c r="CK180" s="171"/>
      <c r="CL180" s="89"/>
      <c r="CM180" s="90" t="str">
        <f t="shared" si="188"/>
        <v/>
      </c>
      <c r="CN180" s="172"/>
      <c r="CO180" s="154" t="str">
        <f t="shared" si="189"/>
        <v>NO BID</v>
      </c>
      <c r="CP180" s="171"/>
      <c r="CQ180" s="89"/>
      <c r="CR180" s="90" t="str">
        <f t="shared" si="190"/>
        <v/>
      </c>
      <c r="CS180" s="172"/>
      <c r="CT180" s="154" t="str">
        <f t="shared" si="191"/>
        <v>NO BID</v>
      </c>
      <c r="CU180" s="171"/>
      <c r="CV180" s="89"/>
      <c r="CW180" s="90" t="str">
        <f t="shared" si="192"/>
        <v/>
      </c>
      <c r="CX180" s="172"/>
      <c r="CY180" s="154" t="str">
        <f t="shared" si="193"/>
        <v>NO BID</v>
      </c>
      <c r="CZ180" s="171"/>
      <c r="DA180" s="89"/>
      <c r="DB180" s="90" t="str">
        <f t="shared" si="194"/>
        <v/>
      </c>
      <c r="DC180" s="172"/>
      <c r="DD180" s="154" t="str">
        <f t="shared" si="195"/>
        <v>NO BID</v>
      </c>
      <c r="DE180" s="171"/>
      <c r="DF180" s="89"/>
      <c r="DG180" s="90" t="str">
        <f t="shared" si="196"/>
        <v/>
      </c>
      <c r="DH180" s="172"/>
      <c r="DI180" s="154" t="str">
        <f t="shared" si="197"/>
        <v>NO BID</v>
      </c>
      <c r="DJ180" s="171"/>
      <c r="DK180" s="89"/>
      <c r="DL180" s="90" t="str">
        <f t="shared" si="198"/>
        <v/>
      </c>
      <c r="DM180" s="172"/>
      <c r="DN180" s="154" t="str">
        <f t="shared" si="199"/>
        <v>NO BID</v>
      </c>
      <c r="DO180" s="171"/>
      <c r="DP180" s="89"/>
      <c r="DQ180" s="90" t="str">
        <f t="shared" si="200"/>
        <v/>
      </c>
      <c r="DR180" s="172"/>
      <c r="DS180" s="154" t="str">
        <f t="shared" si="201"/>
        <v>NO BID</v>
      </c>
      <c r="DT180" s="171"/>
      <c r="DU180" s="89"/>
      <c r="DV180" s="90" t="str">
        <f t="shared" si="202"/>
        <v/>
      </c>
      <c r="DW180" s="172"/>
      <c r="DX180" s="154" t="str">
        <f t="shared" si="203"/>
        <v>NO BID</v>
      </c>
      <c r="DY180" s="171"/>
      <c r="DZ180" s="89"/>
      <c r="EA180" s="90" t="str">
        <f t="shared" si="204"/>
        <v/>
      </c>
      <c r="EB180" s="172"/>
      <c r="EC180" s="154" t="str">
        <f t="shared" si="205"/>
        <v>NO BID</v>
      </c>
      <c r="ED180" s="171"/>
      <c r="EE180" s="89"/>
      <c r="EF180" s="90" t="str">
        <f t="shared" si="206"/>
        <v/>
      </c>
      <c r="EG180" s="172"/>
      <c r="EH180" s="154" t="str">
        <f t="shared" si="207"/>
        <v>NO BID</v>
      </c>
      <c r="EI180" s="171"/>
      <c r="EJ180" s="89"/>
      <c r="EK180" s="90" t="str">
        <f t="shared" si="208"/>
        <v/>
      </c>
      <c r="EL180" s="172"/>
      <c r="EM180" s="154" t="str">
        <f t="shared" si="209"/>
        <v>NO BID</v>
      </c>
      <c r="EN180" s="171"/>
      <c r="EO180" s="89"/>
      <c r="EP180" s="90" t="str">
        <f t="shared" si="210"/>
        <v/>
      </c>
      <c r="EQ180" s="172"/>
      <c r="ER180" s="154" t="str">
        <f t="shared" si="211"/>
        <v>NO BID</v>
      </c>
      <c r="ES180" s="171"/>
      <c r="ET180" s="89"/>
      <c r="EU180" s="90" t="str">
        <f t="shared" si="212"/>
        <v/>
      </c>
      <c r="EV180" s="172"/>
      <c r="EW180" s="154" t="str">
        <f t="shared" si="213"/>
        <v>NO BID</v>
      </c>
      <c r="EX180" s="171"/>
      <c r="EY180" s="89"/>
      <c r="EZ180" s="90" t="str">
        <f t="shared" si="214"/>
        <v/>
      </c>
      <c r="FA180" s="172"/>
      <c r="FB180" s="154" t="str">
        <f t="shared" si="215"/>
        <v>NO BID</v>
      </c>
      <c r="FC180" s="171"/>
      <c r="FD180" s="89"/>
      <c r="FE180" s="90" t="str">
        <f t="shared" si="216"/>
        <v/>
      </c>
      <c r="FF180" s="172"/>
      <c r="FG180" s="154" t="str">
        <f t="shared" si="217"/>
        <v>NO BID</v>
      </c>
      <c r="FH180" s="171"/>
      <c r="FI180" s="89"/>
      <c r="FJ180" s="90" t="str">
        <f t="shared" si="218"/>
        <v/>
      </c>
      <c r="FK180" s="172"/>
      <c r="FL180" s="154" t="str">
        <f t="shared" si="219"/>
        <v>NO BID</v>
      </c>
      <c r="FM180" s="171"/>
      <c r="FN180" s="89"/>
      <c r="FO180" s="90" t="str">
        <f t="shared" si="220"/>
        <v/>
      </c>
      <c r="FP180" s="172"/>
      <c r="FQ180" s="154" t="str">
        <f t="shared" si="221"/>
        <v>NO BID</v>
      </c>
      <c r="FR180" s="174"/>
      <c r="FS180" s="91">
        <v>9.99</v>
      </c>
      <c r="FT180" s="92">
        <f t="shared" si="222"/>
        <v>49.95</v>
      </c>
      <c r="FU180" s="175">
        <f t="shared" si="223"/>
        <v>0</v>
      </c>
      <c r="FV180" s="93" t="str">
        <f t="shared" si="224"/>
        <v/>
      </c>
      <c r="FW180" s="94">
        <f t="shared" si="225"/>
        <v>49.95</v>
      </c>
      <c r="FX180" s="95">
        <f t="shared" si="226"/>
        <v>0</v>
      </c>
      <c r="FY180" s="129" t="str">
        <f t="shared" si="227"/>
        <v>NOT AWARDED</v>
      </c>
      <c r="FZ180" s="130">
        <f t="shared" si="228"/>
        <v>0</v>
      </c>
      <c r="GA180" s="129" t="str">
        <f t="shared" si="229"/>
        <v>VENDOR 09</v>
      </c>
      <c r="GB180" s="176"/>
      <c r="GC180" s="177"/>
      <c r="GD180" s="96"/>
      <c r="GE180" s="97"/>
    </row>
    <row r="181" spans="1:187" ht="30" customHeight="1" thickTop="1" thickBot="1" x14ac:dyDescent="0.4">
      <c r="A181" s="162">
        <v>177</v>
      </c>
      <c r="B181" s="163">
        <v>5</v>
      </c>
      <c r="C181" s="164">
        <v>9780593403198</v>
      </c>
      <c r="D181" s="165" t="s">
        <v>303</v>
      </c>
      <c r="E181" s="165" t="s">
        <v>1001</v>
      </c>
      <c r="F181" s="165" t="s">
        <v>1479</v>
      </c>
      <c r="G181" s="166" t="s">
        <v>1414</v>
      </c>
      <c r="H181" s="166" t="s">
        <v>1425</v>
      </c>
      <c r="I181" s="167"/>
      <c r="J181" s="227">
        <f t="shared" si="230"/>
        <v>5</v>
      </c>
      <c r="K181" s="228"/>
      <c r="L181" s="99" t="str">
        <f t="shared" si="156"/>
        <v/>
      </c>
      <c r="M181" s="241"/>
      <c r="N181" s="168"/>
      <c r="O181" s="169" t="str">
        <f t="shared" si="157"/>
        <v>VENDOR 09</v>
      </c>
      <c r="P181" s="149">
        <v>241365</v>
      </c>
      <c r="Q181" s="149">
        <f t="shared" si="158"/>
        <v>0</v>
      </c>
      <c r="R181" s="170" t="str">
        <f t="shared" si="159"/>
        <v xml:space="preserve">, </v>
      </c>
      <c r="S181" s="170" t="str">
        <f t="shared" si="160"/>
        <v>NO BID</v>
      </c>
      <c r="T181" s="87">
        <f t="shared" si="161"/>
        <v>0</v>
      </c>
      <c r="U181" s="88" t="str">
        <f t="shared" si="162"/>
        <v>NOT AWARDED</v>
      </c>
      <c r="V181" s="167"/>
      <c r="W181" s="171"/>
      <c r="X181" s="89"/>
      <c r="Y181" s="90"/>
      <c r="Z181" s="172" t="str">
        <f t="shared" si="163"/>
        <v/>
      </c>
      <c r="AA181" s="154" t="str">
        <f t="shared" si="164"/>
        <v>NO BID</v>
      </c>
      <c r="AB181" s="171"/>
      <c r="AC181" s="89"/>
      <c r="AD181" s="90"/>
      <c r="AE181" s="172" t="str">
        <f t="shared" si="165"/>
        <v/>
      </c>
      <c r="AF181" s="154" t="str">
        <f t="shared" si="166"/>
        <v>NO BID</v>
      </c>
      <c r="AG181" s="171"/>
      <c r="AH181" s="89"/>
      <c r="AI181" s="90"/>
      <c r="AJ181" s="172" t="str">
        <f t="shared" si="167"/>
        <v/>
      </c>
      <c r="AK181" s="154" t="str">
        <f t="shared" si="168"/>
        <v>NO BID</v>
      </c>
      <c r="AL181" s="171"/>
      <c r="AM181" s="89"/>
      <c r="AN181" s="90"/>
      <c r="AO181" s="172" t="str">
        <f t="shared" si="169"/>
        <v/>
      </c>
      <c r="AP181" s="154" t="str">
        <f t="shared" si="170"/>
        <v>NO BID</v>
      </c>
      <c r="AQ181" s="171"/>
      <c r="AR181" s="89"/>
      <c r="AS181" s="90"/>
      <c r="AT181" s="172" t="str">
        <f t="shared" si="171"/>
        <v/>
      </c>
      <c r="AU181" s="154" t="str">
        <f t="shared" si="172"/>
        <v>NO BID</v>
      </c>
      <c r="AV181" s="171"/>
      <c r="AW181" s="89"/>
      <c r="AX181" s="90"/>
      <c r="AY181" s="172" t="str">
        <f t="shared" si="173"/>
        <v/>
      </c>
      <c r="AZ181" s="154" t="str">
        <f t="shared" si="174"/>
        <v>NO BID</v>
      </c>
      <c r="BA181" s="171"/>
      <c r="BB181" s="89"/>
      <c r="BC181" s="90"/>
      <c r="BD181" s="172" t="str">
        <f t="shared" si="175"/>
        <v/>
      </c>
      <c r="BE181" s="154" t="s">
        <v>83</v>
      </c>
      <c r="BF181" s="171"/>
      <c r="BG181" s="89"/>
      <c r="BH181" s="90"/>
      <c r="BI181" s="172" t="str">
        <f t="shared" si="176"/>
        <v/>
      </c>
      <c r="BJ181" s="154" t="str">
        <f t="shared" si="177"/>
        <v>NO BID</v>
      </c>
      <c r="BK181" s="171"/>
      <c r="BL181" s="89"/>
      <c r="BM181" s="90"/>
      <c r="BN181" s="172" t="str">
        <f t="shared" si="178"/>
        <v/>
      </c>
      <c r="BO181" s="154" t="str">
        <f t="shared" si="179"/>
        <v>NO BID</v>
      </c>
      <c r="BP181" s="173"/>
      <c r="BQ181" s="171"/>
      <c r="BR181" s="89"/>
      <c r="BS181" s="90" t="str">
        <f t="shared" si="180"/>
        <v/>
      </c>
      <c r="BT181" s="172"/>
      <c r="BU181" s="154" t="str">
        <f t="shared" si="181"/>
        <v>NO BID</v>
      </c>
      <c r="BV181" s="171"/>
      <c r="BW181" s="89"/>
      <c r="BX181" s="90" t="str">
        <f t="shared" si="182"/>
        <v/>
      </c>
      <c r="BY181" s="172"/>
      <c r="BZ181" s="154" t="str">
        <f t="shared" si="183"/>
        <v>NO BID</v>
      </c>
      <c r="CA181" s="171"/>
      <c r="CB181" s="89"/>
      <c r="CC181" s="90" t="str">
        <f t="shared" si="184"/>
        <v/>
      </c>
      <c r="CD181" s="172"/>
      <c r="CE181" s="154" t="str">
        <f t="shared" si="185"/>
        <v>NO BID</v>
      </c>
      <c r="CF181" s="171"/>
      <c r="CG181" s="89"/>
      <c r="CH181" s="90" t="str">
        <f t="shared" si="186"/>
        <v/>
      </c>
      <c r="CI181" s="172"/>
      <c r="CJ181" s="154" t="str">
        <f t="shared" si="187"/>
        <v>NO BID</v>
      </c>
      <c r="CK181" s="171"/>
      <c r="CL181" s="89"/>
      <c r="CM181" s="90" t="str">
        <f t="shared" si="188"/>
        <v/>
      </c>
      <c r="CN181" s="172"/>
      <c r="CO181" s="154" t="str">
        <f t="shared" si="189"/>
        <v>NO BID</v>
      </c>
      <c r="CP181" s="171"/>
      <c r="CQ181" s="89"/>
      <c r="CR181" s="90" t="str">
        <f t="shared" si="190"/>
        <v/>
      </c>
      <c r="CS181" s="172"/>
      <c r="CT181" s="154" t="str">
        <f t="shared" si="191"/>
        <v>NO BID</v>
      </c>
      <c r="CU181" s="171"/>
      <c r="CV181" s="89"/>
      <c r="CW181" s="90" t="str">
        <f t="shared" si="192"/>
        <v/>
      </c>
      <c r="CX181" s="172"/>
      <c r="CY181" s="154" t="str">
        <f t="shared" si="193"/>
        <v>NO BID</v>
      </c>
      <c r="CZ181" s="171"/>
      <c r="DA181" s="89"/>
      <c r="DB181" s="90" t="str">
        <f t="shared" si="194"/>
        <v/>
      </c>
      <c r="DC181" s="172"/>
      <c r="DD181" s="154" t="str">
        <f t="shared" si="195"/>
        <v>NO BID</v>
      </c>
      <c r="DE181" s="171"/>
      <c r="DF181" s="89"/>
      <c r="DG181" s="90" t="str">
        <f t="shared" si="196"/>
        <v/>
      </c>
      <c r="DH181" s="172"/>
      <c r="DI181" s="154" t="str">
        <f t="shared" si="197"/>
        <v>NO BID</v>
      </c>
      <c r="DJ181" s="171"/>
      <c r="DK181" s="89"/>
      <c r="DL181" s="90" t="str">
        <f t="shared" si="198"/>
        <v/>
      </c>
      <c r="DM181" s="172"/>
      <c r="DN181" s="154" t="str">
        <f t="shared" si="199"/>
        <v>NO BID</v>
      </c>
      <c r="DO181" s="171"/>
      <c r="DP181" s="89"/>
      <c r="DQ181" s="90" t="str">
        <f t="shared" si="200"/>
        <v/>
      </c>
      <c r="DR181" s="172"/>
      <c r="DS181" s="154" t="str">
        <f t="shared" si="201"/>
        <v>NO BID</v>
      </c>
      <c r="DT181" s="171"/>
      <c r="DU181" s="89"/>
      <c r="DV181" s="90" t="str">
        <f t="shared" si="202"/>
        <v/>
      </c>
      <c r="DW181" s="172"/>
      <c r="DX181" s="154" t="str">
        <f t="shared" si="203"/>
        <v>NO BID</v>
      </c>
      <c r="DY181" s="171"/>
      <c r="DZ181" s="89"/>
      <c r="EA181" s="90" t="str">
        <f t="shared" si="204"/>
        <v/>
      </c>
      <c r="EB181" s="172"/>
      <c r="EC181" s="154" t="str">
        <f t="shared" si="205"/>
        <v>NO BID</v>
      </c>
      <c r="ED181" s="171"/>
      <c r="EE181" s="89"/>
      <c r="EF181" s="90" t="str">
        <f t="shared" si="206"/>
        <v/>
      </c>
      <c r="EG181" s="172"/>
      <c r="EH181" s="154" t="str">
        <f t="shared" si="207"/>
        <v>NO BID</v>
      </c>
      <c r="EI181" s="171"/>
      <c r="EJ181" s="89"/>
      <c r="EK181" s="90" t="str">
        <f t="shared" si="208"/>
        <v/>
      </c>
      <c r="EL181" s="172"/>
      <c r="EM181" s="154" t="str">
        <f t="shared" si="209"/>
        <v>NO BID</v>
      </c>
      <c r="EN181" s="171"/>
      <c r="EO181" s="89"/>
      <c r="EP181" s="90" t="str">
        <f t="shared" si="210"/>
        <v/>
      </c>
      <c r="EQ181" s="172"/>
      <c r="ER181" s="154" t="str">
        <f t="shared" si="211"/>
        <v>NO BID</v>
      </c>
      <c r="ES181" s="171"/>
      <c r="ET181" s="89"/>
      <c r="EU181" s="90" t="str">
        <f t="shared" si="212"/>
        <v/>
      </c>
      <c r="EV181" s="172"/>
      <c r="EW181" s="154" t="str">
        <f t="shared" si="213"/>
        <v>NO BID</v>
      </c>
      <c r="EX181" s="171"/>
      <c r="EY181" s="89"/>
      <c r="EZ181" s="90" t="str">
        <f t="shared" si="214"/>
        <v/>
      </c>
      <c r="FA181" s="172"/>
      <c r="FB181" s="154" t="str">
        <f t="shared" si="215"/>
        <v>NO BID</v>
      </c>
      <c r="FC181" s="171"/>
      <c r="FD181" s="89"/>
      <c r="FE181" s="90" t="str">
        <f t="shared" si="216"/>
        <v/>
      </c>
      <c r="FF181" s="172"/>
      <c r="FG181" s="154" t="str">
        <f t="shared" si="217"/>
        <v>NO BID</v>
      </c>
      <c r="FH181" s="171"/>
      <c r="FI181" s="89"/>
      <c r="FJ181" s="90" t="str">
        <f t="shared" si="218"/>
        <v/>
      </c>
      <c r="FK181" s="172"/>
      <c r="FL181" s="154" t="str">
        <f t="shared" si="219"/>
        <v>NO BID</v>
      </c>
      <c r="FM181" s="171"/>
      <c r="FN181" s="89"/>
      <c r="FO181" s="90" t="str">
        <f t="shared" si="220"/>
        <v/>
      </c>
      <c r="FP181" s="172"/>
      <c r="FQ181" s="154" t="str">
        <f t="shared" si="221"/>
        <v>NO BID</v>
      </c>
      <c r="FR181" s="174"/>
      <c r="FS181" s="91">
        <v>15.59</v>
      </c>
      <c r="FT181" s="92">
        <f t="shared" si="222"/>
        <v>77.95</v>
      </c>
      <c r="FU181" s="175">
        <f t="shared" si="223"/>
        <v>0</v>
      </c>
      <c r="FV181" s="93" t="str">
        <f t="shared" si="224"/>
        <v/>
      </c>
      <c r="FW181" s="94">
        <f t="shared" si="225"/>
        <v>77.95</v>
      </c>
      <c r="FX181" s="95">
        <f t="shared" si="226"/>
        <v>0</v>
      </c>
      <c r="FY181" s="129" t="str">
        <f t="shared" si="227"/>
        <v>NOT AWARDED</v>
      </c>
      <c r="FZ181" s="130">
        <f t="shared" si="228"/>
        <v>0</v>
      </c>
      <c r="GA181" s="129" t="str">
        <f t="shared" si="229"/>
        <v>VENDOR 09</v>
      </c>
      <c r="GB181" s="176"/>
      <c r="GC181" s="177"/>
      <c r="GD181" s="96"/>
      <c r="GE181" s="97"/>
    </row>
    <row r="182" spans="1:187" ht="30" customHeight="1" thickTop="1" thickBot="1" x14ac:dyDescent="0.4">
      <c r="A182" s="162">
        <v>178</v>
      </c>
      <c r="B182" s="199">
        <v>5</v>
      </c>
      <c r="C182" s="164">
        <v>9781338827156</v>
      </c>
      <c r="D182" s="165" t="s">
        <v>304</v>
      </c>
      <c r="E182" s="165" t="s">
        <v>1002</v>
      </c>
      <c r="F182" s="165" t="s">
        <v>1479</v>
      </c>
      <c r="G182" s="166" t="s">
        <v>1414</v>
      </c>
      <c r="H182" s="166" t="s">
        <v>1425</v>
      </c>
      <c r="I182" s="167"/>
      <c r="J182" s="227">
        <f t="shared" si="230"/>
        <v>5</v>
      </c>
      <c r="K182" s="228"/>
      <c r="L182" s="99" t="str">
        <f t="shared" si="156"/>
        <v/>
      </c>
      <c r="M182" s="241"/>
      <c r="N182" s="168"/>
      <c r="O182" s="169" t="str">
        <f t="shared" si="157"/>
        <v>VENDOR 09</v>
      </c>
      <c r="P182" s="149">
        <v>241364</v>
      </c>
      <c r="Q182" s="149">
        <f t="shared" si="158"/>
        <v>0</v>
      </c>
      <c r="R182" s="170" t="str">
        <f t="shared" si="159"/>
        <v xml:space="preserve">, </v>
      </c>
      <c r="S182" s="170" t="str">
        <f t="shared" si="160"/>
        <v>NO BID</v>
      </c>
      <c r="T182" s="87">
        <f t="shared" si="161"/>
        <v>0</v>
      </c>
      <c r="U182" s="88" t="str">
        <f t="shared" si="162"/>
        <v>NOT AWARDED</v>
      </c>
      <c r="V182" s="167"/>
      <c r="W182" s="171"/>
      <c r="X182" s="89"/>
      <c r="Y182" s="90"/>
      <c r="Z182" s="172" t="str">
        <f t="shared" si="163"/>
        <v/>
      </c>
      <c r="AA182" s="154" t="str">
        <f t="shared" si="164"/>
        <v>NO BID</v>
      </c>
      <c r="AB182" s="171"/>
      <c r="AC182" s="89"/>
      <c r="AD182" s="90"/>
      <c r="AE182" s="172" t="str">
        <f t="shared" si="165"/>
        <v/>
      </c>
      <c r="AF182" s="154" t="str">
        <f t="shared" si="166"/>
        <v>NO BID</v>
      </c>
      <c r="AG182" s="171"/>
      <c r="AH182" s="89"/>
      <c r="AI182" s="90"/>
      <c r="AJ182" s="172" t="str">
        <f t="shared" si="167"/>
        <v/>
      </c>
      <c r="AK182" s="154" t="str">
        <f t="shared" si="168"/>
        <v>NO BID</v>
      </c>
      <c r="AL182" s="171"/>
      <c r="AM182" s="89"/>
      <c r="AN182" s="90"/>
      <c r="AO182" s="172" t="str">
        <f t="shared" si="169"/>
        <v/>
      </c>
      <c r="AP182" s="154" t="str">
        <f t="shared" si="170"/>
        <v>NO BID</v>
      </c>
      <c r="AQ182" s="171"/>
      <c r="AR182" s="89"/>
      <c r="AS182" s="90"/>
      <c r="AT182" s="172" t="str">
        <f t="shared" si="171"/>
        <v/>
      </c>
      <c r="AU182" s="154" t="str">
        <f t="shared" si="172"/>
        <v>NO BID</v>
      </c>
      <c r="AV182" s="171"/>
      <c r="AW182" s="89"/>
      <c r="AX182" s="90"/>
      <c r="AY182" s="172" t="str">
        <f t="shared" si="173"/>
        <v/>
      </c>
      <c r="AZ182" s="154" t="str">
        <f t="shared" si="174"/>
        <v>NO BID</v>
      </c>
      <c r="BA182" s="171"/>
      <c r="BB182" s="89"/>
      <c r="BC182" s="90"/>
      <c r="BD182" s="172" t="str">
        <f t="shared" si="175"/>
        <v/>
      </c>
      <c r="BE182" s="154" t="s">
        <v>75</v>
      </c>
      <c r="BF182" s="171"/>
      <c r="BG182" s="89"/>
      <c r="BH182" s="90"/>
      <c r="BI182" s="172" t="str">
        <f t="shared" si="176"/>
        <v/>
      </c>
      <c r="BJ182" s="154" t="str">
        <f t="shared" si="177"/>
        <v>NO BID</v>
      </c>
      <c r="BK182" s="171"/>
      <c r="BL182" s="89"/>
      <c r="BM182" s="90"/>
      <c r="BN182" s="172" t="str">
        <f t="shared" si="178"/>
        <v/>
      </c>
      <c r="BO182" s="154" t="str">
        <f t="shared" si="179"/>
        <v>NO BID</v>
      </c>
      <c r="BP182" s="173"/>
      <c r="BQ182" s="171"/>
      <c r="BR182" s="89"/>
      <c r="BS182" s="90" t="str">
        <f t="shared" si="180"/>
        <v/>
      </c>
      <c r="BT182" s="172"/>
      <c r="BU182" s="154" t="str">
        <f t="shared" si="181"/>
        <v>NO BID</v>
      </c>
      <c r="BV182" s="171"/>
      <c r="BW182" s="89"/>
      <c r="BX182" s="90" t="str">
        <f t="shared" si="182"/>
        <v/>
      </c>
      <c r="BY182" s="172"/>
      <c r="BZ182" s="154" t="str">
        <f t="shared" si="183"/>
        <v>NO BID</v>
      </c>
      <c r="CA182" s="171"/>
      <c r="CB182" s="89"/>
      <c r="CC182" s="90" t="str">
        <f t="shared" si="184"/>
        <v/>
      </c>
      <c r="CD182" s="172"/>
      <c r="CE182" s="154" t="str">
        <f t="shared" si="185"/>
        <v>NO BID</v>
      </c>
      <c r="CF182" s="171"/>
      <c r="CG182" s="89"/>
      <c r="CH182" s="90" t="str">
        <f t="shared" si="186"/>
        <v/>
      </c>
      <c r="CI182" s="172"/>
      <c r="CJ182" s="154" t="str">
        <f t="shared" si="187"/>
        <v>NO BID</v>
      </c>
      <c r="CK182" s="171"/>
      <c r="CL182" s="89"/>
      <c r="CM182" s="90" t="str">
        <f t="shared" si="188"/>
        <v/>
      </c>
      <c r="CN182" s="172"/>
      <c r="CO182" s="154" t="str">
        <f t="shared" si="189"/>
        <v>NO BID</v>
      </c>
      <c r="CP182" s="171"/>
      <c r="CQ182" s="89"/>
      <c r="CR182" s="90" t="str">
        <f t="shared" si="190"/>
        <v/>
      </c>
      <c r="CS182" s="172"/>
      <c r="CT182" s="154" t="str">
        <f t="shared" si="191"/>
        <v>NO BID</v>
      </c>
      <c r="CU182" s="171"/>
      <c r="CV182" s="89"/>
      <c r="CW182" s="90" t="str">
        <f t="shared" si="192"/>
        <v/>
      </c>
      <c r="CX182" s="172"/>
      <c r="CY182" s="154" t="str">
        <f t="shared" si="193"/>
        <v>NO BID</v>
      </c>
      <c r="CZ182" s="171"/>
      <c r="DA182" s="89"/>
      <c r="DB182" s="90" t="str">
        <f t="shared" si="194"/>
        <v/>
      </c>
      <c r="DC182" s="172"/>
      <c r="DD182" s="154" t="str">
        <f t="shared" si="195"/>
        <v>NO BID</v>
      </c>
      <c r="DE182" s="171"/>
      <c r="DF182" s="89"/>
      <c r="DG182" s="90" t="str">
        <f t="shared" si="196"/>
        <v/>
      </c>
      <c r="DH182" s="172"/>
      <c r="DI182" s="154" t="str">
        <f t="shared" si="197"/>
        <v>NO BID</v>
      </c>
      <c r="DJ182" s="171"/>
      <c r="DK182" s="89"/>
      <c r="DL182" s="90" t="str">
        <f t="shared" si="198"/>
        <v/>
      </c>
      <c r="DM182" s="172"/>
      <c r="DN182" s="154" t="str">
        <f t="shared" si="199"/>
        <v>NO BID</v>
      </c>
      <c r="DO182" s="171"/>
      <c r="DP182" s="89"/>
      <c r="DQ182" s="90" t="str">
        <f t="shared" si="200"/>
        <v/>
      </c>
      <c r="DR182" s="172"/>
      <c r="DS182" s="154" t="str">
        <f t="shared" si="201"/>
        <v>NO BID</v>
      </c>
      <c r="DT182" s="171"/>
      <c r="DU182" s="89"/>
      <c r="DV182" s="90" t="str">
        <f t="shared" si="202"/>
        <v/>
      </c>
      <c r="DW182" s="172"/>
      <c r="DX182" s="154" t="str">
        <f t="shared" si="203"/>
        <v>NO BID</v>
      </c>
      <c r="DY182" s="171"/>
      <c r="DZ182" s="89"/>
      <c r="EA182" s="90" t="str">
        <f t="shared" si="204"/>
        <v/>
      </c>
      <c r="EB182" s="172"/>
      <c r="EC182" s="154" t="str">
        <f t="shared" si="205"/>
        <v>NO BID</v>
      </c>
      <c r="ED182" s="171"/>
      <c r="EE182" s="89"/>
      <c r="EF182" s="90" t="str">
        <f t="shared" si="206"/>
        <v/>
      </c>
      <c r="EG182" s="172"/>
      <c r="EH182" s="154" t="str">
        <f t="shared" si="207"/>
        <v>NO BID</v>
      </c>
      <c r="EI182" s="171"/>
      <c r="EJ182" s="89"/>
      <c r="EK182" s="90" t="str">
        <f t="shared" si="208"/>
        <v/>
      </c>
      <c r="EL182" s="172"/>
      <c r="EM182" s="154" t="str">
        <f t="shared" si="209"/>
        <v>NO BID</v>
      </c>
      <c r="EN182" s="171"/>
      <c r="EO182" s="89"/>
      <c r="EP182" s="90" t="str">
        <f t="shared" si="210"/>
        <v/>
      </c>
      <c r="EQ182" s="172"/>
      <c r="ER182" s="154" t="str">
        <f t="shared" si="211"/>
        <v>NO BID</v>
      </c>
      <c r="ES182" s="171"/>
      <c r="ET182" s="89"/>
      <c r="EU182" s="90" t="str">
        <f t="shared" si="212"/>
        <v/>
      </c>
      <c r="EV182" s="172"/>
      <c r="EW182" s="154" t="str">
        <f t="shared" si="213"/>
        <v>NO BID</v>
      </c>
      <c r="EX182" s="171"/>
      <c r="EY182" s="89"/>
      <c r="EZ182" s="90" t="str">
        <f t="shared" si="214"/>
        <v/>
      </c>
      <c r="FA182" s="172"/>
      <c r="FB182" s="154" t="str">
        <f t="shared" si="215"/>
        <v>NO BID</v>
      </c>
      <c r="FC182" s="171"/>
      <c r="FD182" s="89"/>
      <c r="FE182" s="90" t="str">
        <f t="shared" si="216"/>
        <v/>
      </c>
      <c r="FF182" s="172"/>
      <c r="FG182" s="154" t="str">
        <f t="shared" si="217"/>
        <v>NO BID</v>
      </c>
      <c r="FH182" s="171"/>
      <c r="FI182" s="89"/>
      <c r="FJ182" s="90" t="str">
        <f t="shared" si="218"/>
        <v/>
      </c>
      <c r="FK182" s="172"/>
      <c r="FL182" s="154" t="str">
        <f t="shared" si="219"/>
        <v>NO BID</v>
      </c>
      <c r="FM182" s="171"/>
      <c r="FN182" s="89"/>
      <c r="FO182" s="90" t="str">
        <f t="shared" si="220"/>
        <v/>
      </c>
      <c r="FP182" s="172"/>
      <c r="FQ182" s="154" t="str">
        <f t="shared" si="221"/>
        <v>NO BID</v>
      </c>
      <c r="FR182" s="174"/>
      <c r="FS182" s="91">
        <v>15.99</v>
      </c>
      <c r="FT182" s="92">
        <f t="shared" si="222"/>
        <v>79.95</v>
      </c>
      <c r="FU182" s="175">
        <f t="shared" si="223"/>
        <v>0</v>
      </c>
      <c r="FV182" s="93" t="str">
        <f t="shared" si="224"/>
        <v/>
      </c>
      <c r="FW182" s="94">
        <f t="shared" si="225"/>
        <v>79.95</v>
      </c>
      <c r="FX182" s="95">
        <f t="shared" si="226"/>
        <v>0</v>
      </c>
      <c r="FY182" s="129" t="str">
        <f t="shared" si="227"/>
        <v>NOT AWARDED</v>
      </c>
      <c r="FZ182" s="130">
        <f t="shared" si="228"/>
        <v>0</v>
      </c>
      <c r="GA182" s="129" t="str">
        <f t="shared" si="229"/>
        <v>VENDOR 09</v>
      </c>
      <c r="GB182" s="176"/>
      <c r="GC182" s="177"/>
      <c r="GD182" s="96"/>
      <c r="GE182" s="97"/>
    </row>
    <row r="183" spans="1:187" ht="30" customHeight="1" thickTop="1" thickBot="1" x14ac:dyDescent="0.4">
      <c r="A183" s="162">
        <v>179</v>
      </c>
      <c r="B183" s="194">
        <v>5</v>
      </c>
      <c r="C183" s="164">
        <v>9780316629829</v>
      </c>
      <c r="D183" s="165" t="s">
        <v>305</v>
      </c>
      <c r="E183" s="165" t="s">
        <v>1003</v>
      </c>
      <c r="F183" s="165" t="s">
        <v>1479</v>
      </c>
      <c r="G183" s="166" t="s">
        <v>1414</v>
      </c>
      <c r="H183" s="166" t="s">
        <v>1441</v>
      </c>
      <c r="I183" s="167"/>
      <c r="J183" s="227">
        <f t="shared" si="230"/>
        <v>5</v>
      </c>
      <c r="K183" s="228"/>
      <c r="L183" s="99" t="str">
        <f t="shared" si="156"/>
        <v/>
      </c>
      <c r="M183" s="241"/>
      <c r="N183" s="168"/>
      <c r="O183" s="169" t="str">
        <f t="shared" si="157"/>
        <v>VENDOR 09</v>
      </c>
      <c r="P183" s="149">
        <v>241360</v>
      </c>
      <c r="Q183" s="149">
        <f t="shared" si="158"/>
        <v>0</v>
      </c>
      <c r="R183" s="170" t="str">
        <f t="shared" si="159"/>
        <v xml:space="preserve">, </v>
      </c>
      <c r="S183" s="170" t="str">
        <f t="shared" si="160"/>
        <v>NO BID</v>
      </c>
      <c r="T183" s="87">
        <f t="shared" si="161"/>
        <v>0</v>
      </c>
      <c r="U183" s="88" t="str">
        <f t="shared" si="162"/>
        <v>NOT AWARDED</v>
      </c>
      <c r="V183" s="167"/>
      <c r="W183" s="171"/>
      <c r="X183" s="89"/>
      <c r="Y183" s="90"/>
      <c r="Z183" s="172" t="str">
        <f t="shared" si="163"/>
        <v/>
      </c>
      <c r="AA183" s="154" t="str">
        <f t="shared" si="164"/>
        <v>NO BID</v>
      </c>
      <c r="AB183" s="171"/>
      <c r="AC183" s="89"/>
      <c r="AD183" s="90"/>
      <c r="AE183" s="172" t="str">
        <f t="shared" si="165"/>
        <v/>
      </c>
      <c r="AF183" s="154" t="str">
        <f t="shared" si="166"/>
        <v>NO BID</v>
      </c>
      <c r="AG183" s="171"/>
      <c r="AH183" s="89"/>
      <c r="AI183" s="90"/>
      <c r="AJ183" s="172" t="str">
        <f t="shared" si="167"/>
        <v/>
      </c>
      <c r="AK183" s="154" t="str">
        <f t="shared" si="168"/>
        <v>NO BID</v>
      </c>
      <c r="AL183" s="171"/>
      <c r="AM183" s="89"/>
      <c r="AN183" s="90"/>
      <c r="AO183" s="172" t="str">
        <f t="shared" si="169"/>
        <v/>
      </c>
      <c r="AP183" s="154" t="str">
        <f t="shared" si="170"/>
        <v>NO BID</v>
      </c>
      <c r="AQ183" s="171"/>
      <c r="AR183" s="89"/>
      <c r="AS183" s="90"/>
      <c r="AT183" s="172" t="str">
        <f t="shared" si="171"/>
        <v/>
      </c>
      <c r="AU183" s="154" t="str">
        <f t="shared" si="172"/>
        <v>NO BID</v>
      </c>
      <c r="AV183" s="171"/>
      <c r="AW183" s="89"/>
      <c r="AX183" s="90"/>
      <c r="AY183" s="172" t="str">
        <f t="shared" si="173"/>
        <v/>
      </c>
      <c r="AZ183" s="154" t="str">
        <f t="shared" si="174"/>
        <v>NO BID</v>
      </c>
      <c r="BA183" s="171"/>
      <c r="BB183" s="89"/>
      <c r="BC183" s="90"/>
      <c r="BD183" s="172" t="str">
        <f t="shared" si="175"/>
        <v/>
      </c>
      <c r="BE183" s="154" t="str">
        <f>IF($B183=0,"",IF(ISNUMBER(BB183),"","NO BID"))</f>
        <v>NO BID</v>
      </c>
      <c r="BF183" s="171"/>
      <c r="BG183" s="89"/>
      <c r="BH183" s="90"/>
      <c r="BI183" s="172" t="str">
        <f t="shared" si="176"/>
        <v/>
      </c>
      <c r="BJ183" s="154" t="str">
        <f t="shared" si="177"/>
        <v>NO BID</v>
      </c>
      <c r="BK183" s="171"/>
      <c r="BL183" s="89"/>
      <c r="BM183" s="90"/>
      <c r="BN183" s="172" t="str">
        <f t="shared" si="178"/>
        <v/>
      </c>
      <c r="BO183" s="154" t="str">
        <f t="shared" si="179"/>
        <v>NO BID</v>
      </c>
      <c r="BP183" s="178"/>
      <c r="BQ183" s="171"/>
      <c r="BR183" s="89"/>
      <c r="BS183" s="90" t="str">
        <f t="shared" si="180"/>
        <v/>
      </c>
      <c r="BT183" s="172"/>
      <c r="BU183" s="154" t="str">
        <f t="shared" si="181"/>
        <v>NO BID</v>
      </c>
      <c r="BV183" s="171"/>
      <c r="BW183" s="89"/>
      <c r="BX183" s="90" t="str">
        <f t="shared" si="182"/>
        <v/>
      </c>
      <c r="BY183" s="172"/>
      <c r="BZ183" s="154" t="str">
        <f t="shared" si="183"/>
        <v>NO BID</v>
      </c>
      <c r="CA183" s="171"/>
      <c r="CB183" s="89"/>
      <c r="CC183" s="90" t="str">
        <f t="shared" si="184"/>
        <v/>
      </c>
      <c r="CD183" s="172"/>
      <c r="CE183" s="154" t="str">
        <f t="shared" si="185"/>
        <v>NO BID</v>
      </c>
      <c r="CF183" s="171"/>
      <c r="CG183" s="89"/>
      <c r="CH183" s="90" t="str">
        <f t="shared" si="186"/>
        <v/>
      </c>
      <c r="CI183" s="172"/>
      <c r="CJ183" s="154" t="str">
        <f t="shared" si="187"/>
        <v>NO BID</v>
      </c>
      <c r="CK183" s="171"/>
      <c r="CL183" s="89"/>
      <c r="CM183" s="90" t="str">
        <f t="shared" si="188"/>
        <v/>
      </c>
      <c r="CN183" s="172"/>
      <c r="CO183" s="154" t="str">
        <f t="shared" si="189"/>
        <v>NO BID</v>
      </c>
      <c r="CP183" s="171"/>
      <c r="CQ183" s="89"/>
      <c r="CR183" s="90" t="str">
        <f t="shared" si="190"/>
        <v/>
      </c>
      <c r="CS183" s="172"/>
      <c r="CT183" s="154" t="str">
        <f t="shared" si="191"/>
        <v>NO BID</v>
      </c>
      <c r="CU183" s="171"/>
      <c r="CV183" s="89"/>
      <c r="CW183" s="90" t="str">
        <f t="shared" si="192"/>
        <v/>
      </c>
      <c r="CX183" s="172"/>
      <c r="CY183" s="154" t="str">
        <f t="shared" si="193"/>
        <v>NO BID</v>
      </c>
      <c r="CZ183" s="171"/>
      <c r="DA183" s="89"/>
      <c r="DB183" s="90" t="str">
        <f t="shared" si="194"/>
        <v/>
      </c>
      <c r="DC183" s="172"/>
      <c r="DD183" s="154" t="str">
        <f t="shared" si="195"/>
        <v>NO BID</v>
      </c>
      <c r="DE183" s="171"/>
      <c r="DF183" s="89"/>
      <c r="DG183" s="90" t="str">
        <f t="shared" si="196"/>
        <v/>
      </c>
      <c r="DH183" s="172"/>
      <c r="DI183" s="154" t="str">
        <f t="shared" si="197"/>
        <v>NO BID</v>
      </c>
      <c r="DJ183" s="171"/>
      <c r="DK183" s="89"/>
      <c r="DL183" s="90" t="str">
        <f t="shared" si="198"/>
        <v/>
      </c>
      <c r="DM183" s="172"/>
      <c r="DN183" s="154" t="str">
        <f t="shared" si="199"/>
        <v>NO BID</v>
      </c>
      <c r="DO183" s="171"/>
      <c r="DP183" s="89"/>
      <c r="DQ183" s="90" t="str">
        <f t="shared" si="200"/>
        <v/>
      </c>
      <c r="DR183" s="172"/>
      <c r="DS183" s="154" t="str">
        <f t="shared" si="201"/>
        <v>NO BID</v>
      </c>
      <c r="DT183" s="171"/>
      <c r="DU183" s="89"/>
      <c r="DV183" s="90" t="str">
        <f t="shared" si="202"/>
        <v/>
      </c>
      <c r="DW183" s="172"/>
      <c r="DX183" s="154" t="str">
        <f t="shared" si="203"/>
        <v>NO BID</v>
      </c>
      <c r="DY183" s="171"/>
      <c r="DZ183" s="89"/>
      <c r="EA183" s="90" t="str">
        <f t="shared" si="204"/>
        <v/>
      </c>
      <c r="EB183" s="172"/>
      <c r="EC183" s="154" t="str">
        <f t="shared" si="205"/>
        <v>NO BID</v>
      </c>
      <c r="ED183" s="171"/>
      <c r="EE183" s="89"/>
      <c r="EF183" s="90" t="str">
        <f t="shared" si="206"/>
        <v/>
      </c>
      <c r="EG183" s="172"/>
      <c r="EH183" s="154" t="str">
        <f t="shared" si="207"/>
        <v>NO BID</v>
      </c>
      <c r="EI183" s="171"/>
      <c r="EJ183" s="89"/>
      <c r="EK183" s="90" t="str">
        <f t="shared" si="208"/>
        <v/>
      </c>
      <c r="EL183" s="172"/>
      <c r="EM183" s="154" t="str">
        <f t="shared" si="209"/>
        <v>NO BID</v>
      </c>
      <c r="EN183" s="171"/>
      <c r="EO183" s="89"/>
      <c r="EP183" s="90" t="str">
        <f t="shared" si="210"/>
        <v/>
      </c>
      <c r="EQ183" s="172"/>
      <c r="ER183" s="154" t="str">
        <f t="shared" si="211"/>
        <v>NO BID</v>
      </c>
      <c r="ES183" s="171"/>
      <c r="ET183" s="89"/>
      <c r="EU183" s="90" t="str">
        <f t="shared" si="212"/>
        <v/>
      </c>
      <c r="EV183" s="172"/>
      <c r="EW183" s="154" t="str">
        <f t="shared" si="213"/>
        <v>NO BID</v>
      </c>
      <c r="EX183" s="171"/>
      <c r="EY183" s="89"/>
      <c r="EZ183" s="90" t="str">
        <f t="shared" si="214"/>
        <v/>
      </c>
      <c r="FA183" s="172"/>
      <c r="FB183" s="154" t="str">
        <f t="shared" si="215"/>
        <v>NO BID</v>
      </c>
      <c r="FC183" s="171"/>
      <c r="FD183" s="89"/>
      <c r="FE183" s="90" t="str">
        <f t="shared" si="216"/>
        <v/>
      </c>
      <c r="FF183" s="172"/>
      <c r="FG183" s="154" t="str">
        <f t="shared" si="217"/>
        <v>NO BID</v>
      </c>
      <c r="FH183" s="171"/>
      <c r="FI183" s="89"/>
      <c r="FJ183" s="90" t="str">
        <f t="shared" si="218"/>
        <v/>
      </c>
      <c r="FK183" s="172"/>
      <c r="FL183" s="154" t="str">
        <f t="shared" si="219"/>
        <v>NO BID</v>
      </c>
      <c r="FM183" s="171"/>
      <c r="FN183" s="89"/>
      <c r="FO183" s="90" t="str">
        <f t="shared" si="220"/>
        <v/>
      </c>
      <c r="FP183" s="172"/>
      <c r="FQ183" s="154" t="str">
        <f t="shared" si="221"/>
        <v>NO BID</v>
      </c>
      <c r="FR183" s="174"/>
      <c r="FS183" s="91">
        <v>10.99</v>
      </c>
      <c r="FT183" s="92">
        <f t="shared" si="222"/>
        <v>54.95</v>
      </c>
      <c r="FU183" s="175">
        <f t="shared" si="223"/>
        <v>0</v>
      </c>
      <c r="FV183" s="93" t="str">
        <f t="shared" si="224"/>
        <v/>
      </c>
      <c r="FW183" s="94">
        <f t="shared" si="225"/>
        <v>54.95</v>
      </c>
      <c r="FX183" s="95">
        <f t="shared" si="226"/>
        <v>0</v>
      </c>
      <c r="FY183" s="129" t="str">
        <f t="shared" si="227"/>
        <v>NOT AWARDED</v>
      </c>
      <c r="FZ183" s="130">
        <f t="shared" si="228"/>
        <v>0</v>
      </c>
      <c r="GA183" s="129" t="str">
        <f t="shared" si="229"/>
        <v>VENDOR 09</v>
      </c>
      <c r="GB183" s="176"/>
      <c r="GC183" s="177"/>
      <c r="GD183" s="96"/>
      <c r="GE183" s="97"/>
    </row>
    <row r="184" spans="1:187" ht="30" customHeight="1" thickTop="1" thickBot="1" x14ac:dyDescent="0.4">
      <c r="A184" s="162">
        <v>180</v>
      </c>
      <c r="B184" s="194">
        <v>5</v>
      </c>
      <c r="C184" s="164">
        <v>9780358449041</v>
      </c>
      <c r="D184" s="165" t="s">
        <v>306</v>
      </c>
      <c r="E184" s="165" t="s">
        <v>1004</v>
      </c>
      <c r="F184" s="165" t="s">
        <v>1479</v>
      </c>
      <c r="G184" s="166" t="s">
        <v>1414</v>
      </c>
      <c r="H184" s="166" t="s">
        <v>1416</v>
      </c>
      <c r="I184" s="167"/>
      <c r="J184" s="227">
        <f t="shared" si="230"/>
        <v>5</v>
      </c>
      <c r="K184" s="228"/>
      <c r="L184" s="99" t="str">
        <f t="shared" si="156"/>
        <v/>
      </c>
      <c r="M184" s="241"/>
      <c r="N184" s="168"/>
      <c r="O184" s="169" t="str">
        <f t="shared" si="157"/>
        <v>VENDOR 09</v>
      </c>
      <c r="P184" s="149">
        <v>241360</v>
      </c>
      <c r="Q184" s="149">
        <f t="shared" si="158"/>
        <v>0</v>
      </c>
      <c r="R184" s="170" t="str">
        <f t="shared" si="159"/>
        <v xml:space="preserve">, </v>
      </c>
      <c r="S184" s="170" t="str">
        <f t="shared" si="160"/>
        <v>NO BID</v>
      </c>
      <c r="T184" s="87">
        <f t="shared" si="161"/>
        <v>0</v>
      </c>
      <c r="U184" s="88" t="str">
        <f t="shared" si="162"/>
        <v>NOT AWARDED</v>
      </c>
      <c r="V184" s="167"/>
      <c r="W184" s="171"/>
      <c r="X184" s="89"/>
      <c r="Y184" s="90"/>
      <c r="Z184" s="172" t="str">
        <f t="shared" si="163"/>
        <v/>
      </c>
      <c r="AA184" s="154" t="str">
        <f t="shared" si="164"/>
        <v>NO BID</v>
      </c>
      <c r="AB184" s="171"/>
      <c r="AC184" s="89"/>
      <c r="AD184" s="90"/>
      <c r="AE184" s="172" t="str">
        <f t="shared" si="165"/>
        <v/>
      </c>
      <c r="AF184" s="154" t="str">
        <f t="shared" si="166"/>
        <v>NO BID</v>
      </c>
      <c r="AG184" s="171"/>
      <c r="AH184" s="89"/>
      <c r="AI184" s="90"/>
      <c r="AJ184" s="172" t="str">
        <f t="shared" si="167"/>
        <v/>
      </c>
      <c r="AK184" s="154" t="str">
        <f t="shared" si="168"/>
        <v>NO BID</v>
      </c>
      <c r="AL184" s="171"/>
      <c r="AM184" s="89"/>
      <c r="AN184" s="90"/>
      <c r="AO184" s="172" t="str">
        <f t="shared" si="169"/>
        <v/>
      </c>
      <c r="AP184" s="154" t="str">
        <f t="shared" si="170"/>
        <v>NO BID</v>
      </c>
      <c r="AQ184" s="171"/>
      <c r="AR184" s="89"/>
      <c r="AS184" s="90"/>
      <c r="AT184" s="172" t="str">
        <f t="shared" si="171"/>
        <v/>
      </c>
      <c r="AU184" s="154" t="str">
        <f t="shared" si="172"/>
        <v>NO BID</v>
      </c>
      <c r="AV184" s="171"/>
      <c r="AW184" s="89"/>
      <c r="AX184" s="90"/>
      <c r="AY184" s="172" t="str">
        <f t="shared" si="173"/>
        <v/>
      </c>
      <c r="AZ184" s="154" t="str">
        <f t="shared" si="174"/>
        <v>NO BID</v>
      </c>
      <c r="BA184" s="171"/>
      <c r="BB184" s="89"/>
      <c r="BC184" s="90"/>
      <c r="BD184" s="172" t="str">
        <f t="shared" si="175"/>
        <v/>
      </c>
      <c r="BE184" s="154" t="str">
        <f>IF($B184=0,"",IF(ISNUMBER(BB184),"","NO BID"))</f>
        <v>NO BID</v>
      </c>
      <c r="BF184" s="171"/>
      <c r="BG184" s="89"/>
      <c r="BH184" s="90"/>
      <c r="BI184" s="172" t="str">
        <f t="shared" si="176"/>
        <v/>
      </c>
      <c r="BJ184" s="154" t="str">
        <f t="shared" si="177"/>
        <v>NO BID</v>
      </c>
      <c r="BK184" s="171"/>
      <c r="BL184" s="89"/>
      <c r="BM184" s="90"/>
      <c r="BN184" s="172" t="str">
        <f t="shared" si="178"/>
        <v/>
      </c>
      <c r="BO184" s="154" t="str">
        <f t="shared" si="179"/>
        <v>NO BID</v>
      </c>
      <c r="BP184" s="173"/>
      <c r="BQ184" s="171"/>
      <c r="BR184" s="89"/>
      <c r="BS184" s="90" t="str">
        <f t="shared" si="180"/>
        <v/>
      </c>
      <c r="BT184" s="172"/>
      <c r="BU184" s="154" t="str">
        <f t="shared" si="181"/>
        <v>NO BID</v>
      </c>
      <c r="BV184" s="171"/>
      <c r="BW184" s="89"/>
      <c r="BX184" s="90" t="str">
        <f t="shared" si="182"/>
        <v/>
      </c>
      <c r="BY184" s="172"/>
      <c r="BZ184" s="154" t="str">
        <f t="shared" si="183"/>
        <v>NO BID</v>
      </c>
      <c r="CA184" s="171"/>
      <c r="CB184" s="89"/>
      <c r="CC184" s="90" t="str">
        <f t="shared" si="184"/>
        <v/>
      </c>
      <c r="CD184" s="172"/>
      <c r="CE184" s="154" t="str">
        <f t="shared" si="185"/>
        <v>NO BID</v>
      </c>
      <c r="CF184" s="171"/>
      <c r="CG184" s="89"/>
      <c r="CH184" s="90" t="str">
        <f t="shared" si="186"/>
        <v/>
      </c>
      <c r="CI184" s="172"/>
      <c r="CJ184" s="154" t="str">
        <f t="shared" si="187"/>
        <v>NO BID</v>
      </c>
      <c r="CK184" s="171"/>
      <c r="CL184" s="89"/>
      <c r="CM184" s="90" t="str">
        <f t="shared" si="188"/>
        <v/>
      </c>
      <c r="CN184" s="172"/>
      <c r="CO184" s="154" t="str">
        <f t="shared" si="189"/>
        <v>NO BID</v>
      </c>
      <c r="CP184" s="171"/>
      <c r="CQ184" s="89"/>
      <c r="CR184" s="90" t="str">
        <f t="shared" si="190"/>
        <v/>
      </c>
      <c r="CS184" s="172"/>
      <c r="CT184" s="154" t="str">
        <f t="shared" si="191"/>
        <v>NO BID</v>
      </c>
      <c r="CU184" s="171"/>
      <c r="CV184" s="89"/>
      <c r="CW184" s="90" t="str">
        <f t="shared" si="192"/>
        <v/>
      </c>
      <c r="CX184" s="172"/>
      <c r="CY184" s="154" t="str">
        <f t="shared" si="193"/>
        <v>NO BID</v>
      </c>
      <c r="CZ184" s="171"/>
      <c r="DA184" s="89"/>
      <c r="DB184" s="90" t="str">
        <f t="shared" si="194"/>
        <v/>
      </c>
      <c r="DC184" s="172"/>
      <c r="DD184" s="154" t="str">
        <f t="shared" si="195"/>
        <v>NO BID</v>
      </c>
      <c r="DE184" s="171"/>
      <c r="DF184" s="89"/>
      <c r="DG184" s="90" t="str">
        <f t="shared" si="196"/>
        <v/>
      </c>
      <c r="DH184" s="172"/>
      <c r="DI184" s="154" t="str">
        <f t="shared" si="197"/>
        <v>NO BID</v>
      </c>
      <c r="DJ184" s="171"/>
      <c r="DK184" s="89"/>
      <c r="DL184" s="90" t="str">
        <f t="shared" si="198"/>
        <v/>
      </c>
      <c r="DM184" s="172"/>
      <c r="DN184" s="154" t="str">
        <f t="shared" si="199"/>
        <v>NO BID</v>
      </c>
      <c r="DO184" s="171"/>
      <c r="DP184" s="89"/>
      <c r="DQ184" s="90" t="str">
        <f t="shared" si="200"/>
        <v/>
      </c>
      <c r="DR184" s="172"/>
      <c r="DS184" s="154" t="str">
        <f t="shared" si="201"/>
        <v>NO BID</v>
      </c>
      <c r="DT184" s="171"/>
      <c r="DU184" s="89"/>
      <c r="DV184" s="90" t="str">
        <f t="shared" si="202"/>
        <v/>
      </c>
      <c r="DW184" s="172"/>
      <c r="DX184" s="154" t="str">
        <f t="shared" si="203"/>
        <v>NO BID</v>
      </c>
      <c r="DY184" s="171"/>
      <c r="DZ184" s="89"/>
      <c r="EA184" s="90" t="str">
        <f t="shared" si="204"/>
        <v/>
      </c>
      <c r="EB184" s="172"/>
      <c r="EC184" s="154" t="str">
        <f t="shared" si="205"/>
        <v>NO BID</v>
      </c>
      <c r="ED184" s="171"/>
      <c r="EE184" s="89"/>
      <c r="EF184" s="90" t="str">
        <f t="shared" si="206"/>
        <v/>
      </c>
      <c r="EG184" s="172"/>
      <c r="EH184" s="154" t="str">
        <f t="shared" si="207"/>
        <v>NO BID</v>
      </c>
      <c r="EI184" s="171"/>
      <c r="EJ184" s="89"/>
      <c r="EK184" s="90" t="str">
        <f t="shared" si="208"/>
        <v/>
      </c>
      <c r="EL184" s="172"/>
      <c r="EM184" s="154" t="str">
        <f t="shared" si="209"/>
        <v>NO BID</v>
      </c>
      <c r="EN184" s="171"/>
      <c r="EO184" s="89"/>
      <c r="EP184" s="90" t="str">
        <f t="shared" si="210"/>
        <v/>
      </c>
      <c r="EQ184" s="172"/>
      <c r="ER184" s="154" t="str">
        <f t="shared" si="211"/>
        <v>NO BID</v>
      </c>
      <c r="ES184" s="171"/>
      <c r="ET184" s="89"/>
      <c r="EU184" s="90" t="str">
        <f t="shared" si="212"/>
        <v/>
      </c>
      <c r="EV184" s="172"/>
      <c r="EW184" s="154" t="str">
        <f t="shared" si="213"/>
        <v>NO BID</v>
      </c>
      <c r="EX184" s="171"/>
      <c r="EY184" s="89"/>
      <c r="EZ184" s="90" t="str">
        <f t="shared" si="214"/>
        <v/>
      </c>
      <c r="FA184" s="172"/>
      <c r="FB184" s="154" t="str">
        <f t="shared" si="215"/>
        <v>NO BID</v>
      </c>
      <c r="FC184" s="171"/>
      <c r="FD184" s="89"/>
      <c r="FE184" s="90" t="str">
        <f t="shared" si="216"/>
        <v/>
      </c>
      <c r="FF184" s="172"/>
      <c r="FG184" s="154" t="str">
        <f t="shared" si="217"/>
        <v>NO BID</v>
      </c>
      <c r="FH184" s="171"/>
      <c r="FI184" s="89"/>
      <c r="FJ184" s="90" t="str">
        <f t="shared" si="218"/>
        <v/>
      </c>
      <c r="FK184" s="172"/>
      <c r="FL184" s="154" t="str">
        <f t="shared" si="219"/>
        <v>NO BID</v>
      </c>
      <c r="FM184" s="171"/>
      <c r="FN184" s="89"/>
      <c r="FO184" s="90" t="str">
        <f t="shared" si="220"/>
        <v/>
      </c>
      <c r="FP184" s="172"/>
      <c r="FQ184" s="154" t="str">
        <f t="shared" si="221"/>
        <v>NO BID</v>
      </c>
      <c r="FR184" s="174"/>
      <c r="FS184" s="91">
        <v>10.99</v>
      </c>
      <c r="FT184" s="92">
        <f t="shared" si="222"/>
        <v>54.95</v>
      </c>
      <c r="FU184" s="175">
        <f t="shared" si="223"/>
        <v>0</v>
      </c>
      <c r="FV184" s="93" t="str">
        <f t="shared" si="224"/>
        <v/>
      </c>
      <c r="FW184" s="94">
        <f t="shared" si="225"/>
        <v>54.95</v>
      </c>
      <c r="FX184" s="95">
        <f t="shared" si="226"/>
        <v>0</v>
      </c>
      <c r="FY184" s="129" t="str">
        <f t="shared" si="227"/>
        <v>NOT AWARDED</v>
      </c>
      <c r="FZ184" s="130">
        <f t="shared" si="228"/>
        <v>0</v>
      </c>
      <c r="GA184" s="129" t="str">
        <f t="shared" si="229"/>
        <v>VENDOR 09</v>
      </c>
      <c r="GB184" s="176"/>
      <c r="GC184" s="177"/>
      <c r="GD184" s="96"/>
      <c r="GE184" s="97"/>
    </row>
    <row r="185" spans="1:187" ht="30" customHeight="1" thickTop="1" thickBot="1" x14ac:dyDescent="0.4">
      <c r="A185" s="141">
        <v>181</v>
      </c>
      <c r="B185" s="194">
        <v>5</v>
      </c>
      <c r="C185" s="164">
        <v>9780063285781</v>
      </c>
      <c r="D185" s="165" t="s">
        <v>308</v>
      </c>
      <c r="E185" s="165" t="s">
        <v>1006</v>
      </c>
      <c r="F185" s="165" t="s">
        <v>1479</v>
      </c>
      <c r="G185" s="166" t="s">
        <v>1414</v>
      </c>
      <c r="H185" s="166" t="s">
        <v>1421</v>
      </c>
      <c r="I185" s="167"/>
      <c r="J185" s="227">
        <f t="shared" si="230"/>
        <v>5</v>
      </c>
      <c r="K185" s="228"/>
      <c r="L185" s="99" t="str">
        <f t="shared" si="156"/>
        <v/>
      </c>
      <c r="M185" s="241"/>
      <c r="N185" s="168"/>
      <c r="O185" s="195" t="str">
        <f t="shared" si="157"/>
        <v>VENDOR 09</v>
      </c>
      <c r="P185" s="149">
        <v>241363</v>
      </c>
      <c r="Q185" s="149">
        <f t="shared" si="158"/>
        <v>0</v>
      </c>
      <c r="R185" s="196" t="str">
        <f t="shared" si="159"/>
        <v xml:space="preserve">, </v>
      </c>
      <c r="S185" s="196" t="str">
        <f t="shared" si="160"/>
        <v>NO BID</v>
      </c>
      <c r="T185" s="117">
        <f t="shared" si="161"/>
        <v>0</v>
      </c>
      <c r="U185" s="118" t="str">
        <f t="shared" si="162"/>
        <v>NOT AWARDED</v>
      </c>
      <c r="V185" s="167"/>
      <c r="W185" s="171"/>
      <c r="X185" s="89"/>
      <c r="Y185" s="90"/>
      <c r="Z185" s="172" t="str">
        <f t="shared" si="163"/>
        <v/>
      </c>
      <c r="AA185" s="154" t="str">
        <f t="shared" si="164"/>
        <v>NO BID</v>
      </c>
      <c r="AB185" s="171"/>
      <c r="AC185" s="89"/>
      <c r="AD185" s="90"/>
      <c r="AE185" s="172" t="str">
        <f t="shared" si="165"/>
        <v/>
      </c>
      <c r="AF185" s="154" t="str">
        <f t="shared" si="166"/>
        <v>NO BID</v>
      </c>
      <c r="AG185" s="171"/>
      <c r="AH185" s="89"/>
      <c r="AI185" s="90"/>
      <c r="AJ185" s="172" t="str">
        <f t="shared" si="167"/>
        <v/>
      </c>
      <c r="AK185" s="154" t="str">
        <f t="shared" si="168"/>
        <v>NO BID</v>
      </c>
      <c r="AL185" s="171"/>
      <c r="AM185" s="89"/>
      <c r="AN185" s="90"/>
      <c r="AO185" s="172" t="str">
        <f t="shared" si="169"/>
        <v/>
      </c>
      <c r="AP185" s="154" t="str">
        <f t="shared" si="170"/>
        <v>NO BID</v>
      </c>
      <c r="AQ185" s="171"/>
      <c r="AR185" s="89"/>
      <c r="AS185" s="90"/>
      <c r="AT185" s="172" t="str">
        <f t="shared" si="171"/>
        <v/>
      </c>
      <c r="AU185" s="154" t="str">
        <f t="shared" si="172"/>
        <v>NO BID</v>
      </c>
      <c r="AV185" s="171"/>
      <c r="AW185" s="89"/>
      <c r="AX185" s="90"/>
      <c r="AY185" s="172" t="str">
        <f t="shared" si="173"/>
        <v/>
      </c>
      <c r="AZ185" s="154" t="str">
        <f t="shared" si="174"/>
        <v>NO BID</v>
      </c>
      <c r="BA185" s="171"/>
      <c r="BB185" s="89"/>
      <c r="BC185" s="90"/>
      <c r="BD185" s="172" t="str">
        <f t="shared" si="175"/>
        <v/>
      </c>
      <c r="BE185" s="154" t="str">
        <f>IF($B185=0,"",IF(ISNUMBER(BB185),"","NO BID"))</f>
        <v>NO BID</v>
      </c>
      <c r="BF185" s="171"/>
      <c r="BG185" s="89"/>
      <c r="BH185" s="90"/>
      <c r="BI185" s="172" t="str">
        <f t="shared" si="176"/>
        <v/>
      </c>
      <c r="BJ185" s="154" t="str">
        <f t="shared" si="177"/>
        <v>NO BID</v>
      </c>
      <c r="BK185" s="171"/>
      <c r="BL185" s="89"/>
      <c r="BM185" s="90"/>
      <c r="BN185" s="172" t="str">
        <f t="shared" si="178"/>
        <v/>
      </c>
      <c r="BO185" s="154" t="str">
        <f t="shared" si="179"/>
        <v>NO BID</v>
      </c>
      <c r="BP185" s="178"/>
      <c r="BQ185" s="171"/>
      <c r="BR185" s="89"/>
      <c r="BS185" s="90" t="str">
        <f t="shared" si="180"/>
        <v/>
      </c>
      <c r="BT185" s="172"/>
      <c r="BU185" s="154" t="str">
        <f t="shared" si="181"/>
        <v>NO BID</v>
      </c>
      <c r="BV185" s="171"/>
      <c r="BW185" s="89"/>
      <c r="BX185" s="90" t="str">
        <f t="shared" si="182"/>
        <v/>
      </c>
      <c r="BY185" s="172"/>
      <c r="BZ185" s="154" t="str">
        <f t="shared" si="183"/>
        <v>NO BID</v>
      </c>
      <c r="CA185" s="171"/>
      <c r="CB185" s="89"/>
      <c r="CC185" s="90" t="str">
        <f t="shared" si="184"/>
        <v/>
      </c>
      <c r="CD185" s="172"/>
      <c r="CE185" s="154" t="str">
        <f t="shared" si="185"/>
        <v>NO BID</v>
      </c>
      <c r="CF185" s="171"/>
      <c r="CG185" s="89"/>
      <c r="CH185" s="90" t="str">
        <f t="shared" si="186"/>
        <v/>
      </c>
      <c r="CI185" s="172"/>
      <c r="CJ185" s="154" t="str">
        <f t="shared" si="187"/>
        <v>NO BID</v>
      </c>
      <c r="CK185" s="171"/>
      <c r="CL185" s="89"/>
      <c r="CM185" s="90" t="str">
        <f t="shared" si="188"/>
        <v/>
      </c>
      <c r="CN185" s="172"/>
      <c r="CO185" s="154" t="str">
        <f t="shared" si="189"/>
        <v>NO BID</v>
      </c>
      <c r="CP185" s="171"/>
      <c r="CQ185" s="89"/>
      <c r="CR185" s="90" t="str">
        <f t="shared" si="190"/>
        <v/>
      </c>
      <c r="CS185" s="172"/>
      <c r="CT185" s="154" t="str">
        <f t="shared" si="191"/>
        <v>NO BID</v>
      </c>
      <c r="CU185" s="171"/>
      <c r="CV185" s="89"/>
      <c r="CW185" s="90" t="str">
        <f t="shared" si="192"/>
        <v/>
      </c>
      <c r="CX185" s="172"/>
      <c r="CY185" s="154" t="str">
        <f t="shared" si="193"/>
        <v>NO BID</v>
      </c>
      <c r="CZ185" s="171"/>
      <c r="DA185" s="89"/>
      <c r="DB185" s="90" t="str">
        <f t="shared" si="194"/>
        <v/>
      </c>
      <c r="DC185" s="172"/>
      <c r="DD185" s="154" t="str">
        <f t="shared" si="195"/>
        <v>NO BID</v>
      </c>
      <c r="DE185" s="171"/>
      <c r="DF185" s="89"/>
      <c r="DG185" s="90" t="str">
        <f t="shared" si="196"/>
        <v/>
      </c>
      <c r="DH185" s="172"/>
      <c r="DI185" s="154" t="str">
        <f t="shared" si="197"/>
        <v>NO BID</v>
      </c>
      <c r="DJ185" s="171"/>
      <c r="DK185" s="89"/>
      <c r="DL185" s="90" t="str">
        <f t="shared" si="198"/>
        <v/>
      </c>
      <c r="DM185" s="172"/>
      <c r="DN185" s="154" t="str">
        <f t="shared" si="199"/>
        <v>NO BID</v>
      </c>
      <c r="DO185" s="171"/>
      <c r="DP185" s="89"/>
      <c r="DQ185" s="90" t="str">
        <f t="shared" si="200"/>
        <v/>
      </c>
      <c r="DR185" s="172"/>
      <c r="DS185" s="154" t="str">
        <f t="shared" si="201"/>
        <v>NO BID</v>
      </c>
      <c r="DT185" s="171"/>
      <c r="DU185" s="89"/>
      <c r="DV185" s="90" t="str">
        <f t="shared" si="202"/>
        <v/>
      </c>
      <c r="DW185" s="172"/>
      <c r="DX185" s="154" t="str">
        <f t="shared" si="203"/>
        <v>NO BID</v>
      </c>
      <c r="DY185" s="171"/>
      <c r="DZ185" s="89"/>
      <c r="EA185" s="90" t="str">
        <f t="shared" si="204"/>
        <v/>
      </c>
      <c r="EB185" s="172"/>
      <c r="EC185" s="154" t="str">
        <f t="shared" si="205"/>
        <v>NO BID</v>
      </c>
      <c r="ED185" s="171"/>
      <c r="EE185" s="89"/>
      <c r="EF185" s="90" t="str">
        <f t="shared" si="206"/>
        <v/>
      </c>
      <c r="EG185" s="172"/>
      <c r="EH185" s="154" t="str">
        <f t="shared" si="207"/>
        <v>NO BID</v>
      </c>
      <c r="EI185" s="171"/>
      <c r="EJ185" s="89"/>
      <c r="EK185" s="90" t="str">
        <f t="shared" si="208"/>
        <v/>
      </c>
      <c r="EL185" s="172"/>
      <c r="EM185" s="154" t="str">
        <f t="shared" si="209"/>
        <v>NO BID</v>
      </c>
      <c r="EN185" s="171"/>
      <c r="EO185" s="89"/>
      <c r="EP185" s="90" t="str">
        <f t="shared" si="210"/>
        <v/>
      </c>
      <c r="EQ185" s="172"/>
      <c r="ER185" s="154" t="str">
        <f t="shared" si="211"/>
        <v>NO BID</v>
      </c>
      <c r="ES185" s="171"/>
      <c r="ET185" s="89"/>
      <c r="EU185" s="90" t="str">
        <f t="shared" si="212"/>
        <v/>
      </c>
      <c r="EV185" s="172"/>
      <c r="EW185" s="154" t="str">
        <f t="shared" si="213"/>
        <v>NO BID</v>
      </c>
      <c r="EX185" s="171"/>
      <c r="EY185" s="89"/>
      <c r="EZ185" s="90" t="str">
        <f t="shared" si="214"/>
        <v/>
      </c>
      <c r="FA185" s="172"/>
      <c r="FB185" s="154" t="str">
        <f t="shared" si="215"/>
        <v>NO BID</v>
      </c>
      <c r="FC185" s="171"/>
      <c r="FD185" s="89"/>
      <c r="FE185" s="90" t="str">
        <f t="shared" si="216"/>
        <v/>
      </c>
      <c r="FF185" s="172"/>
      <c r="FG185" s="154" t="str">
        <f t="shared" si="217"/>
        <v>NO BID</v>
      </c>
      <c r="FH185" s="171"/>
      <c r="FI185" s="89"/>
      <c r="FJ185" s="90" t="str">
        <f t="shared" si="218"/>
        <v/>
      </c>
      <c r="FK185" s="172"/>
      <c r="FL185" s="154" t="str">
        <f t="shared" si="219"/>
        <v>NO BID</v>
      </c>
      <c r="FM185" s="171"/>
      <c r="FN185" s="89"/>
      <c r="FO185" s="90" t="str">
        <f t="shared" si="220"/>
        <v/>
      </c>
      <c r="FP185" s="172"/>
      <c r="FQ185" s="154" t="str">
        <f t="shared" si="221"/>
        <v>NO BID</v>
      </c>
      <c r="FR185" s="174"/>
      <c r="FS185" s="91">
        <v>19.989999999999998</v>
      </c>
      <c r="FT185" s="92">
        <f t="shared" si="222"/>
        <v>99.949999999999989</v>
      </c>
      <c r="FU185" s="175">
        <f t="shared" si="223"/>
        <v>0</v>
      </c>
      <c r="FV185" s="93" t="str">
        <f t="shared" si="224"/>
        <v/>
      </c>
      <c r="FW185" s="94">
        <f t="shared" si="225"/>
        <v>99.949999999999989</v>
      </c>
      <c r="FX185" s="95">
        <f t="shared" si="226"/>
        <v>0</v>
      </c>
      <c r="FY185" s="129" t="str">
        <f t="shared" si="227"/>
        <v>NOT AWARDED</v>
      </c>
      <c r="FZ185" s="130">
        <f t="shared" si="228"/>
        <v>0</v>
      </c>
      <c r="GA185" s="129" t="str">
        <f t="shared" si="229"/>
        <v>VENDOR 09</v>
      </c>
      <c r="GB185" s="176"/>
      <c r="GC185" s="177"/>
      <c r="GD185" s="96"/>
      <c r="GE185" s="97"/>
    </row>
    <row r="186" spans="1:187" ht="30" customHeight="1" thickTop="1" thickBot="1" x14ac:dyDescent="0.4">
      <c r="A186" s="162">
        <v>182</v>
      </c>
      <c r="B186" s="194">
        <v>4</v>
      </c>
      <c r="C186" s="164">
        <v>9781250777119</v>
      </c>
      <c r="D186" s="165" t="s">
        <v>309</v>
      </c>
      <c r="E186" s="165" t="s">
        <v>1007</v>
      </c>
      <c r="F186" s="165" t="s">
        <v>1479</v>
      </c>
      <c r="G186" s="166" t="s">
        <v>1414</v>
      </c>
      <c r="H186" s="166" t="s">
        <v>1421</v>
      </c>
      <c r="I186" s="167"/>
      <c r="J186" s="227">
        <f t="shared" si="230"/>
        <v>4</v>
      </c>
      <c r="K186" s="228"/>
      <c r="L186" s="99" t="str">
        <f t="shared" si="156"/>
        <v/>
      </c>
      <c r="M186" s="241"/>
      <c r="N186" s="168"/>
      <c r="O186" s="195" t="str">
        <f t="shared" si="157"/>
        <v>VENDOR 09</v>
      </c>
      <c r="P186" s="149">
        <v>241360</v>
      </c>
      <c r="Q186" s="149">
        <f t="shared" si="158"/>
        <v>0</v>
      </c>
      <c r="R186" s="196" t="str">
        <f t="shared" si="159"/>
        <v xml:space="preserve">, </v>
      </c>
      <c r="S186" s="196" t="str">
        <f t="shared" si="160"/>
        <v>NO BID</v>
      </c>
      <c r="T186" s="117">
        <f t="shared" si="161"/>
        <v>0</v>
      </c>
      <c r="U186" s="118" t="str">
        <f t="shared" si="162"/>
        <v>NOT AWARDED</v>
      </c>
      <c r="V186" s="167"/>
      <c r="W186" s="171"/>
      <c r="X186" s="89"/>
      <c r="Y186" s="90"/>
      <c r="Z186" s="172" t="str">
        <f t="shared" si="163"/>
        <v/>
      </c>
      <c r="AA186" s="154" t="str">
        <f t="shared" si="164"/>
        <v>NO BID</v>
      </c>
      <c r="AB186" s="171"/>
      <c r="AC186" s="89"/>
      <c r="AD186" s="90"/>
      <c r="AE186" s="172" t="str">
        <f t="shared" si="165"/>
        <v/>
      </c>
      <c r="AF186" s="154" t="str">
        <f t="shared" si="166"/>
        <v>NO BID</v>
      </c>
      <c r="AG186" s="171"/>
      <c r="AH186" s="89"/>
      <c r="AI186" s="90"/>
      <c r="AJ186" s="172" t="str">
        <f t="shared" si="167"/>
        <v/>
      </c>
      <c r="AK186" s="154" t="str">
        <f t="shared" si="168"/>
        <v>NO BID</v>
      </c>
      <c r="AL186" s="171"/>
      <c r="AM186" s="89"/>
      <c r="AN186" s="90"/>
      <c r="AO186" s="172" t="str">
        <f t="shared" si="169"/>
        <v/>
      </c>
      <c r="AP186" s="154" t="str">
        <f t="shared" si="170"/>
        <v>NO BID</v>
      </c>
      <c r="AQ186" s="171"/>
      <c r="AR186" s="89"/>
      <c r="AS186" s="90"/>
      <c r="AT186" s="172" t="str">
        <f t="shared" si="171"/>
        <v/>
      </c>
      <c r="AU186" s="154" t="str">
        <f t="shared" si="172"/>
        <v>NO BID</v>
      </c>
      <c r="AV186" s="171"/>
      <c r="AW186" s="89"/>
      <c r="AX186" s="90"/>
      <c r="AY186" s="172" t="str">
        <f t="shared" si="173"/>
        <v/>
      </c>
      <c r="AZ186" s="154" t="str">
        <f t="shared" si="174"/>
        <v>NO BID</v>
      </c>
      <c r="BA186" s="171"/>
      <c r="BB186" s="89"/>
      <c r="BC186" s="90"/>
      <c r="BD186" s="172" t="str">
        <f t="shared" si="175"/>
        <v/>
      </c>
      <c r="BE186" s="154" t="str">
        <f>IF($B186=0,"",IF(ISNUMBER(BB186),"","NO BID"))</f>
        <v>NO BID</v>
      </c>
      <c r="BF186" s="171"/>
      <c r="BG186" s="89"/>
      <c r="BH186" s="90"/>
      <c r="BI186" s="172" t="str">
        <f t="shared" si="176"/>
        <v/>
      </c>
      <c r="BJ186" s="154" t="str">
        <f t="shared" si="177"/>
        <v>NO BID</v>
      </c>
      <c r="BK186" s="171"/>
      <c r="BL186" s="89"/>
      <c r="BM186" s="90"/>
      <c r="BN186" s="172" t="str">
        <f t="shared" si="178"/>
        <v/>
      </c>
      <c r="BO186" s="154" t="str">
        <f t="shared" si="179"/>
        <v>NO BID</v>
      </c>
      <c r="BP186" s="178"/>
      <c r="BQ186" s="171"/>
      <c r="BR186" s="89"/>
      <c r="BS186" s="90" t="str">
        <f t="shared" si="180"/>
        <v/>
      </c>
      <c r="BT186" s="172"/>
      <c r="BU186" s="154" t="str">
        <f t="shared" si="181"/>
        <v>NO BID</v>
      </c>
      <c r="BV186" s="171"/>
      <c r="BW186" s="89"/>
      <c r="BX186" s="90" t="str">
        <f t="shared" si="182"/>
        <v/>
      </c>
      <c r="BY186" s="172"/>
      <c r="BZ186" s="154" t="str">
        <f t="shared" si="183"/>
        <v>NO BID</v>
      </c>
      <c r="CA186" s="171"/>
      <c r="CB186" s="89"/>
      <c r="CC186" s="90" t="str">
        <f t="shared" si="184"/>
        <v/>
      </c>
      <c r="CD186" s="172"/>
      <c r="CE186" s="154" t="str">
        <f t="shared" si="185"/>
        <v>NO BID</v>
      </c>
      <c r="CF186" s="171"/>
      <c r="CG186" s="89"/>
      <c r="CH186" s="90" t="str">
        <f t="shared" si="186"/>
        <v/>
      </c>
      <c r="CI186" s="172"/>
      <c r="CJ186" s="154" t="str">
        <f t="shared" si="187"/>
        <v>NO BID</v>
      </c>
      <c r="CK186" s="171"/>
      <c r="CL186" s="89"/>
      <c r="CM186" s="90" t="str">
        <f t="shared" si="188"/>
        <v/>
      </c>
      <c r="CN186" s="172"/>
      <c r="CO186" s="154" t="str">
        <f t="shared" si="189"/>
        <v>NO BID</v>
      </c>
      <c r="CP186" s="171"/>
      <c r="CQ186" s="89"/>
      <c r="CR186" s="90" t="str">
        <f t="shared" si="190"/>
        <v/>
      </c>
      <c r="CS186" s="172"/>
      <c r="CT186" s="154" t="str">
        <f t="shared" si="191"/>
        <v>NO BID</v>
      </c>
      <c r="CU186" s="171"/>
      <c r="CV186" s="89"/>
      <c r="CW186" s="90" t="str">
        <f t="shared" si="192"/>
        <v/>
      </c>
      <c r="CX186" s="172"/>
      <c r="CY186" s="154" t="str">
        <f t="shared" si="193"/>
        <v>NO BID</v>
      </c>
      <c r="CZ186" s="171"/>
      <c r="DA186" s="89"/>
      <c r="DB186" s="90" t="str">
        <f t="shared" si="194"/>
        <v/>
      </c>
      <c r="DC186" s="172"/>
      <c r="DD186" s="154" t="str">
        <f t="shared" si="195"/>
        <v>NO BID</v>
      </c>
      <c r="DE186" s="171"/>
      <c r="DF186" s="89"/>
      <c r="DG186" s="90" t="str">
        <f t="shared" si="196"/>
        <v/>
      </c>
      <c r="DH186" s="172"/>
      <c r="DI186" s="154" t="str">
        <f t="shared" si="197"/>
        <v>NO BID</v>
      </c>
      <c r="DJ186" s="171"/>
      <c r="DK186" s="89"/>
      <c r="DL186" s="90" t="str">
        <f t="shared" si="198"/>
        <v/>
      </c>
      <c r="DM186" s="172"/>
      <c r="DN186" s="154" t="str">
        <f t="shared" si="199"/>
        <v>NO BID</v>
      </c>
      <c r="DO186" s="171"/>
      <c r="DP186" s="89"/>
      <c r="DQ186" s="90" t="str">
        <f t="shared" si="200"/>
        <v/>
      </c>
      <c r="DR186" s="172"/>
      <c r="DS186" s="154" t="str">
        <f t="shared" si="201"/>
        <v>NO BID</v>
      </c>
      <c r="DT186" s="171"/>
      <c r="DU186" s="89"/>
      <c r="DV186" s="90" t="str">
        <f t="shared" si="202"/>
        <v/>
      </c>
      <c r="DW186" s="172"/>
      <c r="DX186" s="154" t="str">
        <f t="shared" si="203"/>
        <v>NO BID</v>
      </c>
      <c r="DY186" s="171"/>
      <c r="DZ186" s="89"/>
      <c r="EA186" s="90" t="str">
        <f t="shared" si="204"/>
        <v/>
      </c>
      <c r="EB186" s="172"/>
      <c r="EC186" s="154" t="str">
        <f t="shared" si="205"/>
        <v>NO BID</v>
      </c>
      <c r="ED186" s="171"/>
      <c r="EE186" s="89"/>
      <c r="EF186" s="90" t="str">
        <f t="shared" si="206"/>
        <v/>
      </c>
      <c r="EG186" s="172"/>
      <c r="EH186" s="154" t="str">
        <f t="shared" si="207"/>
        <v>NO BID</v>
      </c>
      <c r="EI186" s="171"/>
      <c r="EJ186" s="89"/>
      <c r="EK186" s="90" t="str">
        <f t="shared" si="208"/>
        <v/>
      </c>
      <c r="EL186" s="172"/>
      <c r="EM186" s="154" t="str">
        <f t="shared" si="209"/>
        <v>NO BID</v>
      </c>
      <c r="EN186" s="171"/>
      <c r="EO186" s="89"/>
      <c r="EP186" s="90" t="str">
        <f t="shared" si="210"/>
        <v/>
      </c>
      <c r="EQ186" s="172"/>
      <c r="ER186" s="154" t="str">
        <f t="shared" si="211"/>
        <v>NO BID</v>
      </c>
      <c r="ES186" s="171"/>
      <c r="ET186" s="89"/>
      <c r="EU186" s="90" t="str">
        <f t="shared" si="212"/>
        <v/>
      </c>
      <c r="EV186" s="172"/>
      <c r="EW186" s="154" t="str">
        <f t="shared" si="213"/>
        <v>NO BID</v>
      </c>
      <c r="EX186" s="171"/>
      <c r="EY186" s="89"/>
      <c r="EZ186" s="90" t="str">
        <f t="shared" si="214"/>
        <v/>
      </c>
      <c r="FA186" s="172"/>
      <c r="FB186" s="154" t="str">
        <f t="shared" si="215"/>
        <v>NO BID</v>
      </c>
      <c r="FC186" s="171"/>
      <c r="FD186" s="89"/>
      <c r="FE186" s="90" t="str">
        <f t="shared" si="216"/>
        <v/>
      </c>
      <c r="FF186" s="172"/>
      <c r="FG186" s="154" t="str">
        <f t="shared" si="217"/>
        <v>NO BID</v>
      </c>
      <c r="FH186" s="171"/>
      <c r="FI186" s="89"/>
      <c r="FJ186" s="90" t="str">
        <f t="shared" si="218"/>
        <v/>
      </c>
      <c r="FK186" s="172"/>
      <c r="FL186" s="154" t="str">
        <f t="shared" si="219"/>
        <v>NO BID</v>
      </c>
      <c r="FM186" s="171"/>
      <c r="FN186" s="89"/>
      <c r="FO186" s="90" t="str">
        <f t="shared" si="220"/>
        <v/>
      </c>
      <c r="FP186" s="172"/>
      <c r="FQ186" s="154" t="str">
        <f t="shared" si="221"/>
        <v>NO BID</v>
      </c>
      <c r="FR186" s="174"/>
      <c r="FS186" s="91">
        <v>18.989999999999998</v>
      </c>
      <c r="FT186" s="92">
        <f t="shared" si="222"/>
        <v>75.959999999999994</v>
      </c>
      <c r="FU186" s="175">
        <f t="shared" si="223"/>
        <v>0</v>
      </c>
      <c r="FV186" s="93" t="str">
        <f t="shared" si="224"/>
        <v/>
      </c>
      <c r="FW186" s="94">
        <f t="shared" si="225"/>
        <v>75.959999999999994</v>
      </c>
      <c r="FX186" s="95">
        <f t="shared" si="226"/>
        <v>0</v>
      </c>
      <c r="FY186" s="129" t="str">
        <f t="shared" si="227"/>
        <v>NOT AWARDED</v>
      </c>
      <c r="FZ186" s="130">
        <f t="shared" si="228"/>
        <v>0</v>
      </c>
      <c r="GA186" s="129" t="str">
        <f t="shared" si="229"/>
        <v>VENDOR 09</v>
      </c>
      <c r="GB186" s="176"/>
      <c r="GC186" s="177"/>
      <c r="GD186" s="96"/>
      <c r="GE186" s="97"/>
    </row>
    <row r="187" spans="1:187" ht="30" customHeight="1" thickTop="1" thickBot="1" x14ac:dyDescent="0.4">
      <c r="A187" s="162">
        <v>183</v>
      </c>
      <c r="B187" s="194">
        <v>5</v>
      </c>
      <c r="C187" s="164">
        <v>9781250845665</v>
      </c>
      <c r="D187" s="165" t="s">
        <v>310</v>
      </c>
      <c r="E187" s="165" t="s">
        <v>1008</v>
      </c>
      <c r="F187" s="165" t="s">
        <v>1479</v>
      </c>
      <c r="G187" s="166" t="s">
        <v>1414</v>
      </c>
      <c r="H187" s="166" t="s">
        <v>1417</v>
      </c>
      <c r="I187" s="167"/>
      <c r="J187" s="227">
        <f t="shared" si="230"/>
        <v>5</v>
      </c>
      <c r="K187" s="228"/>
      <c r="L187" s="99" t="str">
        <f t="shared" si="156"/>
        <v/>
      </c>
      <c r="M187" s="241"/>
      <c r="N187" s="168"/>
      <c r="O187" s="195" t="str">
        <f t="shared" si="157"/>
        <v>VENDOR 09</v>
      </c>
      <c r="P187" s="149">
        <v>241360</v>
      </c>
      <c r="Q187" s="149">
        <f t="shared" si="158"/>
        <v>0</v>
      </c>
      <c r="R187" s="196" t="str">
        <f t="shared" si="159"/>
        <v xml:space="preserve">, </v>
      </c>
      <c r="S187" s="196" t="str">
        <f t="shared" si="160"/>
        <v>NO BID</v>
      </c>
      <c r="T187" s="117">
        <f t="shared" si="161"/>
        <v>0</v>
      </c>
      <c r="U187" s="118" t="str">
        <f t="shared" si="162"/>
        <v>NOT AWARDED</v>
      </c>
      <c r="V187" s="167"/>
      <c r="W187" s="171"/>
      <c r="X187" s="89"/>
      <c r="Y187" s="90"/>
      <c r="Z187" s="172" t="str">
        <f t="shared" si="163"/>
        <v/>
      </c>
      <c r="AA187" s="154" t="str">
        <f t="shared" si="164"/>
        <v>NO BID</v>
      </c>
      <c r="AB187" s="171"/>
      <c r="AC187" s="89"/>
      <c r="AD187" s="90"/>
      <c r="AE187" s="172" t="str">
        <f t="shared" si="165"/>
        <v/>
      </c>
      <c r="AF187" s="154" t="str">
        <f t="shared" si="166"/>
        <v>NO BID</v>
      </c>
      <c r="AG187" s="171"/>
      <c r="AH187" s="89"/>
      <c r="AI187" s="90"/>
      <c r="AJ187" s="172" t="str">
        <f t="shared" si="167"/>
        <v/>
      </c>
      <c r="AK187" s="154" t="str">
        <f t="shared" si="168"/>
        <v>NO BID</v>
      </c>
      <c r="AL187" s="171"/>
      <c r="AM187" s="89"/>
      <c r="AN187" s="90"/>
      <c r="AO187" s="172" t="str">
        <f t="shared" si="169"/>
        <v/>
      </c>
      <c r="AP187" s="154" t="str">
        <f t="shared" si="170"/>
        <v>NO BID</v>
      </c>
      <c r="AQ187" s="171"/>
      <c r="AR187" s="89"/>
      <c r="AS187" s="90"/>
      <c r="AT187" s="172" t="str">
        <f t="shared" si="171"/>
        <v/>
      </c>
      <c r="AU187" s="154" t="str">
        <f t="shared" si="172"/>
        <v>NO BID</v>
      </c>
      <c r="AV187" s="171"/>
      <c r="AW187" s="89"/>
      <c r="AX187" s="90"/>
      <c r="AY187" s="172" t="str">
        <f t="shared" si="173"/>
        <v/>
      </c>
      <c r="AZ187" s="154" t="str">
        <f t="shared" si="174"/>
        <v>NO BID</v>
      </c>
      <c r="BA187" s="171"/>
      <c r="BB187" s="89"/>
      <c r="BC187" s="90"/>
      <c r="BD187" s="172" t="str">
        <f t="shared" si="175"/>
        <v/>
      </c>
      <c r="BE187" s="154" t="s">
        <v>77</v>
      </c>
      <c r="BF187" s="171"/>
      <c r="BG187" s="89"/>
      <c r="BH187" s="90"/>
      <c r="BI187" s="172" t="str">
        <f t="shared" si="176"/>
        <v/>
      </c>
      <c r="BJ187" s="154" t="str">
        <f t="shared" si="177"/>
        <v>NO BID</v>
      </c>
      <c r="BK187" s="171"/>
      <c r="BL187" s="89"/>
      <c r="BM187" s="90"/>
      <c r="BN187" s="172" t="str">
        <f t="shared" si="178"/>
        <v/>
      </c>
      <c r="BO187" s="154" t="str">
        <f t="shared" si="179"/>
        <v>NO BID</v>
      </c>
      <c r="BP187" s="178"/>
      <c r="BQ187" s="171"/>
      <c r="BR187" s="89"/>
      <c r="BS187" s="90" t="str">
        <f t="shared" si="180"/>
        <v/>
      </c>
      <c r="BT187" s="172"/>
      <c r="BU187" s="154" t="str">
        <f t="shared" si="181"/>
        <v>NO BID</v>
      </c>
      <c r="BV187" s="171"/>
      <c r="BW187" s="89"/>
      <c r="BX187" s="90" t="str">
        <f t="shared" si="182"/>
        <v/>
      </c>
      <c r="BY187" s="172"/>
      <c r="BZ187" s="154" t="str">
        <f t="shared" si="183"/>
        <v>NO BID</v>
      </c>
      <c r="CA187" s="171"/>
      <c r="CB187" s="89"/>
      <c r="CC187" s="90" t="str">
        <f t="shared" si="184"/>
        <v/>
      </c>
      <c r="CD187" s="172"/>
      <c r="CE187" s="154" t="str">
        <f t="shared" si="185"/>
        <v>NO BID</v>
      </c>
      <c r="CF187" s="171"/>
      <c r="CG187" s="89"/>
      <c r="CH187" s="90" t="str">
        <f t="shared" si="186"/>
        <v/>
      </c>
      <c r="CI187" s="172"/>
      <c r="CJ187" s="154" t="str">
        <f t="shared" si="187"/>
        <v>NO BID</v>
      </c>
      <c r="CK187" s="171"/>
      <c r="CL187" s="89"/>
      <c r="CM187" s="90" t="str">
        <f t="shared" si="188"/>
        <v/>
      </c>
      <c r="CN187" s="172"/>
      <c r="CO187" s="154" t="str">
        <f t="shared" si="189"/>
        <v>NO BID</v>
      </c>
      <c r="CP187" s="171"/>
      <c r="CQ187" s="89"/>
      <c r="CR187" s="90" t="str">
        <f t="shared" si="190"/>
        <v/>
      </c>
      <c r="CS187" s="172"/>
      <c r="CT187" s="154" t="str">
        <f t="shared" si="191"/>
        <v>NO BID</v>
      </c>
      <c r="CU187" s="171"/>
      <c r="CV187" s="89"/>
      <c r="CW187" s="90" t="str">
        <f t="shared" si="192"/>
        <v/>
      </c>
      <c r="CX187" s="172"/>
      <c r="CY187" s="154" t="str">
        <f t="shared" si="193"/>
        <v>NO BID</v>
      </c>
      <c r="CZ187" s="171"/>
      <c r="DA187" s="89"/>
      <c r="DB187" s="90" t="str">
        <f t="shared" si="194"/>
        <v/>
      </c>
      <c r="DC187" s="172"/>
      <c r="DD187" s="154" t="str">
        <f t="shared" si="195"/>
        <v>NO BID</v>
      </c>
      <c r="DE187" s="171"/>
      <c r="DF187" s="89"/>
      <c r="DG187" s="90" t="str">
        <f t="shared" si="196"/>
        <v/>
      </c>
      <c r="DH187" s="172"/>
      <c r="DI187" s="154" t="str">
        <f t="shared" si="197"/>
        <v>NO BID</v>
      </c>
      <c r="DJ187" s="171"/>
      <c r="DK187" s="89"/>
      <c r="DL187" s="90" t="str">
        <f t="shared" si="198"/>
        <v/>
      </c>
      <c r="DM187" s="172"/>
      <c r="DN187" s="154" t="str">
        <f t="shared" si="199"/>
        <v>NO BID</v>
      </c>
      <c r="DO187" s="171"/>
      <c r="DP187" s="89"/>
      <c r="DQ187" s="90" t="str">
        <f t="shared" si="200"/>
        <v/>
      </c>
      <c r="DR187" s="172"/>
      <c r="DS187" s="154" t="str">
        <f t="shared" si="201"/>
        <v>NO BID</v>
      </c>
      <c r="DT187" s="171"/>
      <c r="DU187" s="89"/>
      <c r="DV187" s="90" t="str">
        <f t="shared" si="202"/>
        <v/>
      </c>
      <c r="DW187" s="172"/>
      <c r="DX187" s="154" t="str">
        <f t="shared" si="203"/>
        <v>NO BID</v>
      </c>
      <c r="DY187" s="171"/>
      <c r="DZ187" s="89"/>
      <c r="EA187" s="90" t="str">
        <f t="shared" si="204"/>
        <v/>
      </c>
      <c r="EB187" s="172"/>
      <c r="EC187" s="154" t="str">
        <f t="shared" si="205"/>
        <v>NO BID</v>
      </c>
      <c r="ED187" s="171"/>
      <c r="EE187" s="89"/>
      <c r="EF187" s="90" t="str">
        <f t="shared" si="206"/>
        <v/>
      </c>
      <c r="EG187" s="172"/>
      <c r="EH187" s="154" t="str">
        <f t="shared" si="207"/>
        <v>NO BID</v>
      </c>
      <c r="EI187" s="171"/>
      <c r="EJ187" s="89"/>
      <c r="EK187" s="90" t="str">
        <f t="shared" si="208"/>
        <v/>
      </c>
      <c r="EL187" s="172"/>
      <c r="EM187" s="154" t="str">
        <f t="shared" si="209"/>
        <v>NO BID</v>
      </c>
      <c r="EN187" s="171"/>
      <c r="EO187" s="89"/>
      <c r="EP187" s="90" t="str">
        <f t="shared" si="210"/>
        <v/>
      </c>
      <c r="EQ187" s="172"/>
      <c r="ER187" s="154" t="str">
        <f t="shared" si="211"/>
        <v>NO BID</v>
      </c>
      <c r="ES187" s="171"/>
      <c r="ET187" s="89"/>
      <c r="EU187" s="90" t="str">
        <f t="shared" si="212"/>
        <v/>
      </c>
      <c r="EV187" s="172"/>
      <c r="EW187" s="154" t="str">
        <f t="shared" si="213"/>
        <v>NO BID</v>
      </c>
      <c r="EX187" s="171"/>
      <c r="EY187" s="89"/>
      <c r="EZ187" s="90" t="str">
        <f t="shared" si="214"/>
        <v/>
      </c>
      <c r="FA187" s="172"/>
      <c r="FB187" s="154" t="str">
        <f t="shared" si="215"/>
        <v>NO BID</v>
      </c>
      <c r="FC187" s="171"/>
      <c r="FD187" s="89"/>
      <c r="FE187" s="90" t="str">
        <f t="shared" si="216"/>
        <v/>
      </c>
      <c r="FF187" s="172"/>
      <c r="FG187" s="154" t="str">
        <f t="shared" si="217"/>
        <v>NO BID</v>
      </c>
      <c r="FH187" s="171"/>
      <c r="FI187" s="89"/>
      <c r="FJ187" s="90" t="str">
        <f t="shared" si="218"/>
        <v/>
      </c>
      <c r="FK187" s="172"/>
      <c r="FL187" s="154" t="str">
        <f t="shared" si="219"/>
        <v>NO BID</v>
      </c>
      <c r="FM187" s="171"/>
      <c r="FN187" s="89"/>
      <c r="FO187" s="90" t="str">
        <f t="shared" si="220"/>
        <v/>
      </c>
      <c r="FP187" s="172"/>
      <c r="FQ187" s="154" t="str">
        <f t="shared" si="221"/>
        <v>NO BID</v>
      </c>
      <c r="FR187" s="174"/>
      <c r="FS187" s="91">
        <v>19.989999999999998</v>
      </c>
      <c r="FT187" s="92">
        <f t="shared" si="222"/>
        <v>99.949999999999989</v>
      </c>
      <c r="FU187" s="175">
        <f t="shared" si="223"/>
        <v>0</v>
      </c>
      <c r="FV187" s="93" t="str">
        <f t="shared" si="224"/>
        <v/>
      </c>
      <c r="FW187" s="94">
        <f t="shared" si="225"/>
        <v>99.949999999999989</v>
      </c>
      <c r="FX187" s="95">
        <f t="shared" si="226"/>
        <v>0</v>
      </c>
      <c r="FY187" s="129" t="str">
        <f t="shared" si="227"/>
        <v>NOT AWARDED</v>
      </c>
      <c r="FZ187" s="130">
        <f t="shared" si="228"/>
        <v>0</v>
      </c>
      <c r="GA187" s="129" t="str">
        <f t="shared" si="229"/>
        <v>VENDOR 09</v>
      </c>
      <c r="GB187" s="176"/>
      <c r="GC187" s="177"/>
      <c r="GD187" s="96"/>
      <c r="GE187" s="97"/>
    </row>
    <row r="188" spans="1:187" ht="30" customHeight="1" thickTop="1" thickBot="1" x14ac:dyDescent="0.4">
      <c r="A188" s="162">
        <v>184</v>
      </c>
      <c r="B188" s="163">
        <v>5</v>
      </c>
      <c r="C188" s="164">
        <v>9781623718060</v>
      </c>
      <c r="D188" s="165" t="s">
        <v>312</v>
      </c>
      <c r="E188" s="165" t="s">
        <v>1010</v>
      </c>
      <c r="F188" s="165" t="s">
        <v>1479</v>
      </c>
      <c r="G188" s="166" t="s">
        <v>1414</v>
      </c>
      <c r="H188" s="166" t="s">
        <v>1443</v>
      </c>
      <c r="I188" s="167"/>
      <c r="J188" s="227">
        <f t="shared" si="230"/>
        <v>5</v>
      </c>
      <c r="K188" s="228"/>
      <c r="L188" s="99" t="str">
        <f t="shared" si="156"/>
        <v/>
      </c>
      <c r="M188" s="241"/>
      <c r="N188" s="168"/>
      <c r="O188" s="195" t="str">
        <f t="shared" si="157"/>
        <v>VENDOR 09</v>
      </c>
      <c r="P188" s="149">
        <v>241363</v>
      </c>
      <c r="Q188" s="149">
        <f t="shared" si="158"/>
        <v>0</v>
      </c>
      <c r="R188" s="196" t="str">
        <f t="shared" si="159"/>
        <v xml:space="preserve">, </v>
      </c>
      <c r="S188" s="196" t="str">
        <f t="shared" si="160"/>
        <v>NO BID</v>
      </c>
      <c r="T188" s="117">
        <f t="shared" si="161"/>
        <v>0</v>
      </c>
      <c r="U188" s="118" t="str">
        <f t="shared" si="162"/>
        <v>NOT AWARDED</v>
      </c>
      <c r="V188" s="167"/>
      <c r="W188" s="171"/>
      <c r="X188" s="89"/>
      <c r="Y188" s="90"/>
      <c r="Z188" s="172" t="str">
        <f t="shared" si="163"/>
        <v/>
      </c>
      <c r="AA188" s="154" t="str">
        <f t="shared" si="164"/>
        <v>NO BID</v>
      </c>
      <c r="AB188" s="171"/>
      <c r="AC188" s="89"/>
      <c r="AD188" s="90"/>
      <c r="AE188" s="172" t="str">
        <f t="shared" si="165"/>
        <v/>
      </c>
      <c r="AF188" s="154" t="str">
        <f t="shared" si="166"/>
        <v>NO BID</v>
      </c>
      <c r="AG188" s="171"/>
      <c r="AH188" s="89"/>
      <c r="AI188" s="90"/>
      <c r="AJ188" s="172" t="str">
        <f t="shared" si="167"/>
        <v/>
      </c>
      <c r="AK188" s="154" t="str">
        <f t="shared" si="168"/>
        <v>NO BID</v>
      </c>
      <c r="AL188" s="171"/>
      <c r="AM188" s="89"/>
      <c r="AN188" s="90"/>
      <c r="AO188" s="172" t="str">
        <f t="shared" si="169"/>
        <v/>
      </c>
      <c r="AP188" s="154" t="str">
        <f t="shared" si="170"/>
        <v>NO BID</v>
      </c>
      <c r="AQ188" s="171"/>
      <c r="AR188" s="89"/>
      <c r="AS188" s="90"/>
      <c r="AT188" s="172" t="str">
        <f t="shared" si="171"/>
        <v/>
      </c>
      <c r="AU188" s="154" t="str">
        <f t="shared" si="172"/>
        <v>NO BID</v>
      </c>
      <c r="AV188" s="171"/>
      <c r="AW188" s="89"/>
      <c r="AX188" s="90"/>
      <c r="AY188" s="172" t="str">
        <f t="shared" si="173"/>
        <v/>
      </c>
      <c r="AZ188" s="154" t="str">
        <f t="shared" si="174"/>
        <v>NO BID</v>
      </c>
      <c r="BA188" s="171"/>
      <c r="BB188" s="89"/>
      <c r="BC188" s="90"/>
      <c r="BD188" s="172" t="str">
        <f t="shared" si="175"/>
        <v/>
      </c>
      <c r="BE188" s="154" t="str">
        <f>IF($B188=0,"",IF(ISNUMBER(BB188),"","NO BID"))</f>
        <v>NO BID</v>
      </c>
      <c r="BF188" s="171"/>
      <c r="BG188" s="89"/>
      <c r="BH188" s="90"/>
      <c r="BI188" s="172" t="str">
        <f t="shared" si="176"/>
        <v/>
      </c>
      <c r="BJ188" s="154" t="str">
        <f t="shared" si="177"/>
        <v>NO BID</v>
      </c>
      <c r="BK188" s="171"/>
      <c r="BL188" s="89"/>
      <c r="BM188" s="90"/>
      <c r="BN188" s="172" t="str">
        <f t="shared" si="178"/>
        <v/>
      </c>
      <c r="BO188" s="154" t="str">
        <f t="shared" si="179"/>
        <v>NO BID</v>
      </c>
      <c r="BP188" s="178"/>
      <c r="BQ188" s="171"/>
      <c r="BR188" s="89"/>
      <c r="BS188" s="90" t="str">
        <f t="shared" si="180"/>
        <v/>
      </c>
      <c r="BT188" s="172"/>
      <c r="BU188" s="154" t="str">
        <f t="shared" si="181"/>
        <v>NO BID</v>
      </c>
      <c r="BV188" s="171"/>
      <c r="BW188" s="89"/>
      <c r="BX188" s="90" t="str">
        <f t="shared" si="182"/>
        <v/>
      </c>
      <c r="BY188" s="172"/>
      <c r="BZ188" s="154" t="str">
        <f t="shared" si="183"/>
        <v>NO BID</v>
      </c>
      <c r="CA188" s="171"/>
      <c r="CB188" s="89"/>
      <c r="CC188" s="90" t="str">
        <f t="shared" si="184"/>
        <v/>
      </c>
      <c r="CD188" s="172"/>
      <c r="CE188" s="154" t="str">
        <f t="shared" si="185"/>
        <v>NO BID</v>
      </c>
      <c r="CF188" s="171"/>
      <c r="CG188" s="89"/>
      <c r="CH188" s="90" t="str">
        <f t="shared" si="186"/>
        <v/>
      </c>
      <c r="CI188" s="172"/>
      <c r="CJ188" s="154" t="str">
        <f t="shared" si="187"/>
        <v>NO BID</v>
      </c>
      <c r="CK188" s="171"/>
      <c r="CL188" s="89"/>
      <c r="CM188" s="90" t="str">
        <f t="shared" si="188"/>
        <v/>
      </c>
      <c r="CN188" s="172"/>
      <c r="CO188" s="154" t="str">
        <f t="shared" si="189"/>
        <v>NO BID</v>
      </c>
      <c r="CP188" s="171"/>
      <c r="CQ188" s="89"/>
      <c r="CR188" s="90" t="str">
        <f t="shared" si="190"/>
        <v/>
      </c>
      <c r="CS188" s="172"/>
      <c r="CT188" s="154" t="str">
        <f t="shared" si="191"/>
        <v>NO BID</v>
      </c>
      <c r="CU188" s="171"/>
      <c r="CV188" s="89"/>
      <c r="CW188" s="90" t="str">
        <f t="shared" si="192"/>
        <v/>
      </c>
      <c r="CX188" s="172"/>
      <c r="CY188" s="154" t="str">
        <f t="shared" si="193"/>
        <v>NO BID</v>
      </c>
      <c r="CZ188" s="171"/>
      <c r="DA188" s="89"/>
      <c r="DB188" s="90" t="str">
        <f t="shared" si="194"/>
        <v/>
      </c>
      <c r="DC188" s="172"/>
      <c r="DD188" s="154" t="str">
        <f t="shared" si="195"/>
        <v>NO BID</v>
      </c>
      <c r="DE188" s="171"/>
      <c r="DF188" s="89"/>
      <c r="DG188" s="90" t="str">
        <f t="shared" si="196"/>
        <v/>
      </c>
      <c r="DH188" s="172"/>
      <c r="DI188" s="154" t="str">
        <f t="shared" si="197"/>
        <v>NO BID</v>
      </c>
      <c r="DJ188" s="171"/>
      <c r="DK188" s="89"/>
      <c r="DL188" s="90" t="str">
        <f t="shared" si="198"/>
        <v/>
      </c>
      <c r="DM188" s="172"/>
      <c r="DN188" s="154" t="str">
        <f t="shared" si="199"/>
        <v>NO BID</v>
      </c>
      <c r="DO188" s="171"/>
      <c r="DP188" s="89"/>
      <c r="DQ188" s="90" t="str">
        <f t="shared" si="200"/>
        <v/>
      </c>
      <c r="DR188" s="172"/>
      <c r="DS188" s="154" t="str">
        <f t="shared" si="201"/>
        <v>NO BID</v>
      </c>
      <c r="DT188" s="171"/>
      <c r="DU188" s="89"/>
      <c r="DV188" s="90" t="str">
        <f t="shared" si="202"/>
        <v/>
      </c>
      <c r="DW188" s="172"/>
      <c r="DX188" s="154" t="str">
        <f t="shared" si="203"/>
        <v>NO BID</v>
      </c>
      <c r="DY188" s="171"/>
      <c r="DZ188" s="89"/>
      <c r="EA188" s="90" t="str">
        <f t="shared" si="204"/>
        <v/>
      </c>
      <c r="EB188" s="172"/>
      <c r="EC188" s="154" t="str">
        <f t="shared" si="205"/>
        <v>NO BID</v>
      </c>
      <c r="ED188" s="171"/>
      <c r="EE188" s="89"/>
      <c r="EF188" s="90" t="str">
        <f t="shared" si="206"/>
        <v/>
      </c>
      <c r="EG188" s="172"/>
      <c r="EH188" s="154" t="str">
        <f t="shared" si="207"/>
        <v>NO BID</v>
      </c>
      <c r="EI188" s="171"/>
      <c r="EJ188" s="89"/>
      <c r="EK188" s="90" t="str">
        <f t="shared" si="208"/>
        <v/>
      </c>
      <c r="EL188" s="172"/>
      <c r="EM188" s="154" t="str">
        <f t="shared" si="209"/>
        <v>NO BID</v>
      </c>
      <c r="EN188" s="171"/>
      <c r="EO188" s="89"/>
      <c r="EP188" s="90" t="str">
        <f t="shared" si="210"/>
        <v/>
      </c>
      <c r="EQ188" s="172"/>
      <c r="ER188" s="154" t="str">
        <f t="shared" si="211"/>
        <v>NO BID</v>
      </c>
      <c r="ES188" s="171"/>
      <c r="ET188" s="89"/>
      <c r="EU188" s="90" t="str">
        <f t="shared" si="212"/>
        <v/>
      </c>
      <c r="EV188" s="172"/>
      <c r="EW188" s="154" t="str">
        <f t="shared" si="213"/>
        <v>NO BID</v>
      </c>
      <c r="EX188" s="171"/>
      <c r="EY188" s="89"/>
      <c r="EZ188" s="90" t="str">
        <f t="shared" si="214"/>
        <v/>
      </c>
      <c r="FA188" s="172"/>
      <c r="FB188" s="154" t="str">
        <f t="shared" si="215"/>
        <v>NO BID</v>
      </c>
      <c r="FC188" s="171"/>
      <c r="FD188" s="89"/>
      <c r="FE188" s="90" t="str">
        <f t="shared" si="216"/>
        <v/>
      </c>
      <c r="FF188" s="172"/>
      <c r="FG188" s="154" t="str">
        <f t="shared" si="217"/>
        <v>NO BID</v>
      </c>
      <c r="FH188" s="171"/>
      <c r="FI188" s="89"/>
      <c r="FJ188" s="90" t="str">
        <f t="shared" si="218"/>
        <v/>
      </c>
      <c r="FK188" s="172"/>
      <c r="FL188" s="154" t="str">
        <f t="shared" si="219"/>
        <v>NO BID</v>
      </c>
      <c r="FM188" s="171"/>
      <c r="FN188" s="89"/>
      <c r="FO188" s="90" t="str">
        <f t="shared" si="220"/>
        <v/>
      </c>
      <c r="FP188" s="172"/>
      <c r="FQ188" s="154" t="str">
        <f t="shared" si="221"/>
        <v>NO BID</v>
      </c>
      <c r="FR188" s="174"/>
      <c r="FS188" s="91">
        <v>16</v>
      </c>
      <c r="FT188" s="92">
        <f t="shared" si="222"/>
        <v>80</v>
      </c>
      <c r="FU188" s="175">
        <f t="shared" si="223"/>
        <v>0</v>
      </c>
      <c r="FV188" s="93" t="str">
        <f t="shared" si="224"/>
        <v/>
      </c>
      <c r="FW188" s="94">
        <f t="shared" si="225"/>
        <v>80</v>
      </c>
      <c r="FX188" s="95">
        <f t="shared" si="226"/>
        <v>0</v>
      </c>
      <c r="FY188" s="129" t="str">
        <f t="shared" si="227"/>
        <v>NOT AWARDED</v>
      </c>
      <c r="FZ188" s="130">
        <f t="shared" si="228"/>
        <v>0</v>
      </c>
      <c r="GA188" s="129" t="str">
        <f t="shared" si="229"/>
        <v>VENDOR 09</v>
      </c>
      <c r="GB188" s="176"/>
      <c r="GC188" s="177"/>
      <c r="GD188" s="96"/>
      <c r="GE188" s="97"/>
    </row>
    <row r="189" spans="1:187" ht="30" customHeight="1" thickTop="1" thickBot="1" x14ac:dyDescent="0.4">
      <c r="A189" s="162">
        <v>185</v>
      </c>
      <c r="B189" s="163">
        <v>2</v>
      </c>
      <c r="C189" s="164">
        <v>9780545417303</v>
      </c>
      <c r="D189" s="165" t="s">
        <v>313</v>
      </c>
      <c r="E189" s="165" t="s">
        <v>849</v>
      </c>
      <c r="F189" s="165" t="s">
        <v>1479</v>
      </c>
      <c r="G189" s="166" t="s">
        <v>1414</v>
      </c>
      <c r="H189" s="166" t="s">
        <v>1418</v>
      </c>
      <c r="I189" s="167"/>
      <c r="J189" s="227">
        <f t="shared" si="230"/>
        <v>2</v>
      </c>
      <c r="K189" s="228"/>
      <c r="L189" s="99" t="str">
        <f t="shared" si="156"/>
        <v/>
      </c>
      <c r="M189" s="241"/>
      <c r="N189" s="168"/>
      <c r="O189" s="169" t="str">
        <f t="shared" si="157"/>
        <v>VENDOR 09</v>
      </c>
      <c r="P189" s="149">
        <v>241365</v>
      </c>
      <c r="Q189" s="149">
        <f t="shared" si="158"/>
        <v>0</v>
      </c>
      <c r="R189" s="170" t="str">
        <f t="shared" si="159"/>
        <v xml:space="preserve">, </v>
      </c>
      <c r="S189" s="170" t="str">
        <f t="shared" si="160"/>
        <v>NO BID</v>
      </c>
      <c r="T189" s="87">
        <f t="shared" si="161"/>
        <v>0</v>
      </c>
      <c r="U189" s="88" t="str">
        <f t="shared" si="162"/>
        <v>NOT AWARDED</v>
      </c>
      <c r="V189" s="167"/>
      <c r="W189" s="171"/>
      <c r="X189" s="89"/>
      <c r="Y189" s="90"/>
      <c r="Z189" s="172" t="str">
        <f t="shared" si="163"/>
        <v/>
      </c>
      <c r="AA189" s="154" t="str">
        <f t="shared" si="164"/>
        <v>NO BID</v>
      </c>
      <c r="AB189" s="171"/>
      <c r="AC189" s="89"/>
      <c r="AD189" s="90"/>
      <c r="AE189" s="172" t="str">
        <f t="shared" si="165"/>
        <v/>
      </c>
      <c r="AF189" s="154" t="str">
        <f t="shared" si="166"/>
        <v>NO BID</v>
      </c>
      <c r="AG189" s="171"/>
      <c r="AH189" s="89"/>
      <c r="AI189" s="90"/>
      <c r="AJ189" s="172" t="str">
        <f t="shared" si="167"/>
        <v/>
      </c>
      <c r="AK189" s="154" t="str">
        <f t="shared" si="168"/>
        <v>NO BID</v>
      </c>
      <c r="AL189" s="171"/>
      <c r="AM189" s="89"/>
      <c r="AN189" s="90"/>
      <c r="AO189" s="172" t="str">
        <f t="shared" si="169"/>
        <v/>
      </c>
      <c r="AP189" s="154" t="str">
        <f t="shared" si="170"/>
        <v>NO BID</v>
      </c>
      <c r="AQ189" s="171"/>
      <c r="AR189" s="89"/>
      <c r="AS189" s="90"/>
      <c r="AT189" s="172" t="str">
        <f t="shared" si="171"/>
        <v/>
      </c>
      <c r="AU189" s="154" t="str">
        <f t="shared" si="172"/>
        <v>NO BID</v>
      </c>
      <c r="AV189" s="171"/>
      <c r="AW189" s="89"/>
      <c r="AX189" s="90"/>
      <c r="AY189" s="172" t="str">
        <f t="shared" si="173"/>
        <v/>
      </c>
      <c r="AZ189" s="154" t="str">
        <f t="shared" si="174"/>
        <v>NO BID</v>
      </c>
      <c r="BA189" s="171"/>
      <c r="BB189" s="89"/>
      <c r="BC189" s="90"/>
      <c r="BD189" s="172" t="str">
        <f t="shared" si="175"/>
        <v/>
      </c>
      <c r="BE189" s="154" t="s">
        <v>84</v>
      </c>
      <c r="BF189" s="171"/>
      <c r="BG189" s="89"/>
      <c r="BH189" s="90"/>
      <c r="BI189" s="172" t="str">
        <f t="shared" si="176"/>
        <v/>
      </c>
      <c r="BJ189" s="154" t="str">
        <f t="shared" si="177"/>
        <v>NO BID</v>
      </c>
      <c r="BK189" s="171"/>
      <c r="BL189" s="89"/>
      <c r="BM189" s="90"/>
      <c r="BN189" s="172" t="str">
        <f t="shared" si="178"/>
        <v/>
      </c>
      <c r="BO189" s="154" t="str">
        <f t="shared" si="179"/>
        <v>NO BID</v>
      </c>
      <c r="BP189" s="178"/>
      <c r="BQ189" s="171"/>
      <c r="BR189" s="89"/>
      <c r="BS189" s="90" t="str">
        <f t="shared" si="180"/>
        <v/>
      </c>
      <c r="BT189" s="172"/>
      <c r="BU189" s="154" t="str">
        <f t="shared" si="181"/>
        <v>NO BID</v>
      </c>
      <c r="BV189" s="171"/>
      <c r="BW189" s="89"/>
      <c r="BX189" s="90" t="str">
        <f t="shared" si="182"/>
        <v/>
      </c>
      <c r="BY189" s="172"/>
      <c r="BZ189" s="154" t="str">
        <f t="shared" si="183"/>
        <v>NO BID</v>
      </c>
      <c r="CA189" s="171"/>
      <c r="CB189" s="89"/>
      <c r="CC189" s="90" t="str">
        <f t="shared" si="184"/>
        <v/>
      </c>
      <c r="CD189" s="172"/>
      <c r="CE189" s="154" t="str">
        <f t="shared" si="185"/>
        <v>NO BID</v>
      </c>
      <c r="CF189" s="171"/>
      <c r="CG189" s="89"/>
      <c r="CH189" s="90" t="str">
        <f t="shared" si="186"/>
        <v/>
      </c>
      <c r="CI189" s="172"/>
      <c r="CJ189" s="154" t="str">
        <f t="shared" si="187"/>
        <v>NO BID</v>
      </c>
      <c r="CK189" s="171"/>
      <c r="CL189" s="89"/>
      <c r="CM189" s="90" t="str">
        <f t="shared" si="188"/>
        <v/>
      </c>
      <c r="CN189" s="172"/>
      <c r="CO189" s="154" t="str">
        <f t="shared" si="189"/>
        <v>NO BID</v>
      </c>
      <c r="CP189" s="171"/>
      <c r="CQ189" s="89"/>
      <c r="CR189" s="90" t="str">
        <f t="shared" si="190"/>
        <v/>
      </c>
      <c r="CS189" s="172"/>
      <c r="CT189" s="154" t="str">
        <f t="shared" si="191"/>
        <v>NO BID</v>
      </c>
      <c r="CU189" s="171"/>
      <c r="CV189" s="89"/>
      <c r="CW189" s="90" t="str">
        <f t="shared" si="192"/>
        <v/>
      </c>
      <c r="CX189" s="172"/>
      <c r="CY189" s="154" t="str">
        <f t="shared" si="193"/>
        <v>NO BID</v>
      </c>
      <c r="CZ189" s="171"/>
      <c r="DA189" s="89"/>
      <c r="DB189" s="90" t="str">
        <f t="shared" si="194"/>
        <v/>
      </c>
      <c r="DC189" s="172"/>
      <c r="DD189" s="154" t="str">
        <f t="shared" si="195"/>
        <v>NO BID</v>
      </c>
      <c r="DE189" s="171"/>
      <c r="DF189" s="89"/>
      <c r="DG189" s="90" t="str">
        <f t="shared" si="196"/>
        <v/>
      </c>
      <c r="DH189" s="172"/>
      <c r="DI189" s="154" t="str">
        <f t="shared" si="197"/>
        <v>NO BID</v>
      </c>
      <c r="DJ189" s="171"/>
      <c r="DK189" s="89"/>
      <c r="DL189" s="90" t="str">
        <f t="shared" si="198"/>
        <v/>
      </c>
      <c r="DM189" s="172"/>
      <c r="DN189" s="154" t="str">
        <f t="shared" si="199"/>
        <v>NO BID</v>
      </c>
      <c r="DO189" s="171"/>
      <c r="DP189" s="89"/>
      <c r="DQ189" s="90" t="str">
        <f t="shared" si="200"/>
        <v/>
      </c>
      <c r="DR189" s="172"/>
      <c r="DS189" s="154" t="str">
        <f t="shared" si="201"/>
        <v>NO BID</v>
      </c>
      <c r="DT189" s="171"/>
      <c r="DU189" s="89"/>
      <c r="DV189" s="90" t="str">
        <f t="shared" si="202"/>
        <v/>
      </c>
      <c r="DW189" s="172"/>
      <c r="DX189" s="154" t="str">
        <f t="shared" si="203"/>
        <v>NO BID</v>
      </c>
      <c r="DY189" s="171"/>
      <c r="DZ189" s="89"/>
      <c r="EA189" s="90" t="str">
        <f t="shared" si="204"/>
        <v/>
      </c>
      <c r="EB189" s="172"/>
      <c r="EC189" s="154" t="str">
        <f t="shared" si="205"/>
        <v>NO BID</v>
      </c>
      <c r="ED189" s="171"/>
      <c r="EE189" s="89"/>
      <c r="EF189" s="90" t="str">
        <f t="shared" si="206"/>
        <v/>
      </c>
      <c r="EG189" s="172"/>
      <c r="EH189" s="154" t="str">
        <f t="shared" si="207"/>
        <v>NO BID</v>
      </c>
      <c r="EI189" s="171"/>
      <c r="EJ189" s="89"/>
      <c r="EK189" s="90" t="str">
        <f t="shared" si="208"/>
        <v/>
      </c>
      <c r="EL189" s="172"/>
      <c r="EM189" s="154" t="str">
        <f t="shared" si="209"/>
        <v>NO BID</v>
      </c>
      <c r="EN189" s="171"/>
      <c r="EO189" s="89"/>
      <c r="EP189" s="90" t="str">
        <f t="shared" si="210"/>
        <v/>
      </c>
      <c r="EQ189" s="172"/>
      <c r="ER189" s="154" t="str">
        <f t="shared" si="211"/>
        <v>NO BID</v>
      </c>
      <c r="ES189" s="171"/>
      <c r="ET189" s="89"/>
      <c r="EU189" s="90" t="str">
        <f t="shared" si="212"/>
        <v/>
      </c>
      <c r="EV189" s="172"/>
      <c r="EW189" s="154" t="str">
        <f t="shared" si="213"/>
        <v>NO BID</v>
      </c>
      <c r="EX189" s="171"/>
      <c r="EY189" s="89"/>
      <c r="EZ189" s="90" t="str">
        <f t="shared" si="214"/>
        <v/>
      </c>
      <c r="FA189" s="172"/>
      <c r="FB189" s="154" t="str">
        <f t="shared" si="215"/>
        <v>NO BID</v>
      </c>
      <c r="FC189" s="171"/>
      <c r="FD189" s="89"/>
      <c r="FE189" s="90" t="str">
        <f t="shared" si="216"/>
        <v/>
      </c>
      <c r="FF189" s="172"/>
      <c r="FG189" s="154" t="str">
        <f t="shared" si="217"/>
        <v>NO BID</v>
      </c>
      <c r="FH189" s="171"/>
      <c r="FI189" s="89"/>
      <c r="FJ189" s="90" t="str">
        <f t="shared" si="218"/>
        <v/>
      </c>
      <c r="FK189" s="172"/>
      <c r="FL189" s="154" t="str">
        <f t="shared" si="219"/>
        <v>NO BID</v>
      </c>
      <c r="FM189" s="171"/>
      <c r="FN189" s="89"/>
      <c r="FO189" s="90" t="str">
        <f t="shared" si="220"/>
        <v/>
      </c>
      <c r="FP189" s="172"/>
      <c r="FQ189" s="154" t="str">
        <f t="shared" si="221"/>
        <v>NO BID</v>
      </c>
      <c r="FR189" s="174"/>
      <c r="FS189" s="91">
        <v>11.99</v>
      </c>
      <c r="FT189" s="92">
        <f t="shared" si="222"/>
        <v>23.98</v>
      </c>
      <c r="FU189" s="175">
        <f t="shared" si="223"/>
        <v>0</v>
      </c>
      <c r="FV189" s="93" t="str">
        <f t="shared" si="224"/>
        <v/>
      </c>
      <c r="FW189" s="94">
        <f t="shared" si="225"/>
        <v>23.98</v>
      </c>
      <c r="FX189" s="95">
        <f t="shared" si="226"/>
        <v>0</v>
      </c>
      <c r="FY189" s="129" t="str">
        <f t="shared" si="227"/>
        <v>NOT AWARDED</v>
      </c>
      <c r="FZ189" s="130">
        <f t="shared" si="228"/>
        <v>0</v>
      </c>
      <c r="GA189" s="129" t="str">
        <f t="shared" si="229"/>
        <v>VENDOR 09</v>
      </c>
      <c r="GB189" s="176"/>
      <c r="GC189" s="177"/>
      <c r="GD189" s="96"/>
      <c r="GE189" s="97"/>
    </row>
    <row r="190" spans="1:187" ht="30" customHeight="1" thickTop="1" thickBot="1" x14ac:dyDescent="0.4">
      <c r="A190" s="141">
        <v>186</v>
      </c>
      <c r="B190" s="163">
        <v>5</v>
      </c>
      <c r="C190" s="164">
        <v>9780063252769</v>
      </c>
      <c r="D190" s="165" t="s">
        <v>314</v>
      </c>
      <c r="E190" s="165" t="s">
        <v>1011</v>
      </c>
      <c r="F190" s="165" t="s">
        <v>1479</v>
      </c>
      <c r="G190" s="166" t="s">
        <v>1414</v>
      </c>
      <c r="H190" s="166" t="s">
        <v>1425</v>
      </c>
      <c r="I190" s="167"/>
      <c r="J190" s="232">
        <f t="shared" si="230"/>
        <v>5</v>
      </c>
      <c r="K190" s="233"/>
      <c r="L190" s="99" t="str">
        <f t="shared" si="156"/>
        <v/>
      </c>
      <c r="M190" s="241"/>
      <c r="N190" s="168"/>
      <c r="O190" s="169" t="str">
        <f t="shared" si="157"/>
        <v>VENDOR 09</v>
      </c>
      <c r="P190" s="149">
        <v>241363</v>
      </c>
      <c r="Q190" s="149">
        <f t="shared" si="158"/>
        <v>0</v>
      </c>
      <c r="R190" s="170" t="str">
        <f t="shared" si="159"/>
        <v xml:space="preserve">, </v>
      </c>
      <c r="S190" s="170" t="str">
        <f t="shared" si="160"/>
        <v>NO BID</v>
      </c>
      <c r="T190" s="87">
        <f t="shared" si="161"/>
        <v>0</v>
      </c>
      <c r="U190" s="88" t="str">
        <f t="shared" si="162"/>
        <v>NOT AWARDED</v>
      </c>
      <c r="V190" s="167"/>
      <c r="W190" s="171"/>
      <c r="X190" s="89"/>
      <c r="Y190" s="90"/>
      <c r="Z190" s="172" t="str">
        <f t="shared" si="163"/>
        <v/>
      </c>
      <c r="AA190" s="154" t="str">
        <f t="shared" si="164"/>
        <v>NO BID</v>
      </c>
      <c r="AB190" s="171"/>
      <c r="AC190" s="89"/>
      <c r="AD190" s="90"/>
      <c r="AE190" s="172" t="str">
        <f t="shared" si="165"/>
        <v/>
      </c>
      <c r="AF190" s="154" t="str">
        <f t="shared" si="166"/>
        <v>NO BID</v>
      </c>
      <c r="AG190" s="171"/>
      <c r="AH190" s="89"/>
      <c r="AI190" s="90"/>
      <c r="AJ190" s="172" t="str">
        <f t="shared" si="167"/>
        <v/>
      </c>
      <c r="AK190" s="154" t="str">
        <f t="shared" si="168"/>
        <v>NO BID</v>
      </c>
      <c r="AL190" s="171"/>
      <c r="AM190" s="89"/>
      <c r="AN190" s="90"/>
      <c r="AO190" s="172" t="str">
        <f t="shared" si="169"/>
        <v/>
      </c>
      <c r="AP190" s="154" t="str">
        <f t="shared" si="170"/>
        <v>NO BID</v>
      </c>
      <c r="AQ190" s="171"/>
      <c r="AR190" s="89"/>
      <c r="AS190" s="90"/>
      <c r="AT190" s="172" t="str">
        <f t="shared" si="171"/>
        <v/>
      </c>
      <c r="AU190" s="154" t="str">
        <f t="shared" si="172"/>
        <v>NO BID</v>
      </c>
      <c r="AV190" s="171"/>
      <c r="AW190" s="89"/>
      <c r="AX190" s="90"/>
      <c r="AY190" s="172" t="str">
        <f t="shared" si="173"/>
        <v/>
      </c>
      <c r="AZ190" s="154" t="str">
        <f t="shared" si="174"/>
        <v>NO BID</v>
      </c>
      <c r="BA190" s="171"/>
      <c r="BB190" s="89"/>
      <c r="BC190" s="90"/>
      <c r="BD190" s="172" t="str">
        <f t="shared" si="175"/>
        <v/>
      </c>
      <c r="BE190" s="154" t="str">
        <f t="shared" ref="BE190:BE196" si="232">IF($B190=0,"",IF(ISNUMBER(BB190),"","NO BID"))</f>
        <v>NO BID</v>
      </c>
      <c r="BF190" s="171"/>
      <c r="BG190" s="89"/>
      <c r="BH190" s="90"/>
      <c r="BI190" s="172" t="str">
        <f t="shared" si="176"/>
        <v/>
      </c>
      <c r="BJ190" s="154" t="str">
        <f t="shared" si="177"/>
        <v>NO BID</v>
      </c>
      <c r="BK190" s="171"/>
      <c r="BL190" s="89"/>
      <c r="BM190" s="90"/>
      <c r="BN190" s="172" t="str">
        <f t="shared" si="178"/>
        <v/>
      </c>
      <c r="BO190" s="154" t="str">
        <f t="shared" si="179"/>
        <v>NO BID</v>
      </c>
      <c r="BP190" s="178"/>
      <c r="BQ190" s="171"/>
      <c r="BR190" s="89"/>
      <c r="BS190" s="90" t="str">
        <f t="shared" si="180"/>
        <v/>
      </c>
      <c r="BT190" s="172"/>
      <c r="BU190" s="154" t="str">
        <f t="shared" si="181"/>
        <v>NO BID</v>
      </c>
      <c r="BV190" s="171"/>
      <c r="BW190" s="89"/>
      <c r="BX190" s="90" t="str">
        <f t="shared" si="182"/>
        <v/>
      </c>
      <c r="BY190" s="172"/>
      <c r="BZ190" s="154" t="str">
        <f t="shared" si="183"/>
        <v>NO BID</v>
      </c>
      <c r="CA190" s="171"/>
      <c r="CB190" s="89"/>
      <c r="CC190" s="90" t="str">
        <f t="shared" si="184"/>
        <v/>
      </c>
      <c r="CD190" s="172"/>
      <c r="CE190" s="154" t="str">
        <f t="shared" si="185"/>
        <v>NO BID</v>
      </c>
      <c r="CF190" s="171"/>
      <c r="CG190" s="89"/>
      <c r="CH190" s="90" t="str">
        <f t="shared" si="186"/>
        <v/>
      </c>
      <c r="CI190" s="172"/>
      <c r="CJ190" s="154" t="str">
        <f t="shared" si="187"/>
        <v>NO BID</v>
      </c>
      <c r="CK190" s="171"/>
      <c r="CL190" s="89"/>
      <c r="CM190" s="90" t="str">
        <f t="shared" si="188"/>
        <v/>
      </c>
      <c r="CN190" s="172"/>
      <c r="CO190" s="154" t="str">
        <f t="shared" si="189"/>
        <v>NO BID</v>
      </c>
      <c r="CP190" s="171"/>
      <c r="CQ190" s="89"/>
      <c r="CR190" s="90" t="str">
        <f t="shared" si="190"/>
        <v/>
      </c>
      <c r="CS190" s="172"/>
      <c r="CT190" s="154" t="str">
        <f t="shared" si="191"/>
        <v>NO BID</v>
      </c>
      <c r="CU190" s="171"/>
      <c r="CV190" s="89"/>
      <c r="CW190" s="90" t="str">
        <f t="shared" si="192"/>
        <v/>
      </c>
      <c r="CX190" s="172"/>
      <c r="CY190" s="154" t="str">
        <f t="shared" si="193"/>
        <v>NO BID</v>
      </c>
      <c r="CZ190" s="171"/>
      <c r="DA190" s="89"/>
      <c r="DB190" s="90" t="str">
        <f t="shared" si="194"/>
        <v/>
      </c>
      <c r="DC190" s="172"/>
      <c r="DD190" s="154" t="str">
        <f t="shared" si="195"/>
        <v>NO BID</v>
      </c>
      <c r="DE190" s="171"/>
      <c r="DF190" s="89"/>
      <c r="DG190" s="90" t="str">
        <f t="shared" si="196"/>
        <v/>
      </c>
      <c r="DH190" s="172"/>
      <c r="DI190" s="154" t="str">
        <f t="shared" si="197"/>
        <v>NO BID</v>
      </c>
      <c r="DJ190" s="171"/>
      <c r="DK190" s="89"/>
      <c r="DL190" s="90" t="str">
        <f t="shared" si="198"/>
        <v/>
      </c>
      <c r="DM190" s="172"/>
      <c r="DN190" s="154" t="str">
        <f t="shared" si="199"/>
        <v>NO BID</v>
      </c>
      <c r="DO190" s="171"/>
      <c r="DP190" s="89"/>
      <c r="DQ190" s="90" t="str">
        <f t="shared" si="200"/>
        <v/>
      </c>
      <c r="DR190" s="172"/>
      <c r="DS190" s="154" t="str">
        <f t="shared" si="201"/>
        <v>NO BID</v>
      </c>
      <c r="DT190" s="171"/>
      <c r="DU190" s="89"/>
      <c r="DV190" s="90" t="str">
        <f t="shared" si="202"/>
        <v/>
      </c>
      <c r="DW190" s="172"/>
      <c r="DX190" s="154" t="str">
        <f t="shared" si="203"/>
        <v>NO BID</v>
      </c>
      <c r="DY190" s="171"/>
      <c r="DZ190" s="89"/>
      <c r="EA190" s="90" t="str">
        <f t="shared" si="204"/>
        <v/>
      </c>
      <c r="EB190" s="172"/>
      <c r="EC190" s="154" t="str">
        <f t="shared" si="205"/>
        <v>NO BID</v>
      </c>
      <c r="ED190" s="171"/>
      <c r="EE190" s="89"/>
      <c r="EF190" s="90" t="str">
        <f t="shared" si="206"/>
        <v/>
      </c>
      <c r="EG190" s="172"/>
      <c r="EH190" s="154" t="str">
        <f t="shared" si="207"/>
        <v>NO BID</v>
      </c>
      <c r="EI190" s="171"/>
      <c r="EJ190" s="89"/>
      <c r="EK190" s="90" t="str">
        <f t="shared" si="208"/>
        <v/>
      </c>
      <c r="EL190" s="172"/>
      <c r="EM190" s="154" t="str">
        <f t="shared" si="209"/>
        <v>NO BID</v>
      </c>
      <c r="EN190" s="171"/>
      <c r="EO190" s="89"/>
      <c r="EP190" s="90" t="str">
        <f t="shared" si="210"/>
        <v/>
      </c>
      <c r="EQ190" s="172"/>
      <c r="ER190" s="154" t="str">
        <f t="shared" si="211"/>
        <v>NO BID</v>
      </c>
      <c r="ES190" s="171"/>
      <c r="ET190" s="89"/>
      <c r="EU190" s="90" t="str">
        <f t="shared" si="212"/>
        <v/>
      </c>
      <c r="EV190" s="172"/>
      <c r="EW190" s="154" t="str">
        <f t="shared" si="213"/>
        <v>NO BID</v>
      </c>
      <c r="EX190" s="171"/>
      <c r="EY190" s="89"/>
      <c r="EZ190" s="90" t="str">
        <f t="shared" si="214"/>
        <v/>
      </c>
      <c r="FA190" s="172"/>
      <c r="FB190" s="154" t="str">
        <f t="shared" si="215"/>
        <v>NO BID</v>
      </c>
      <c r="FC190" s="171"/>
      <c r="FD190" s="89"/>
      <c r="FE190" s="90" t="str">
        <f t="shared" si="216"/>
        <v/>
      </c>
      <c r="FF190" s="172"/>
      <c r="FG190" s="154" t="str">
        <f t="shared" si="217"/>
        <v>NO BID</v>
      </c>
      <c r="FH190" s="171"/>
      <c r="FI190" s="89"/>
      <c r="FJ190" s="90" t="str">
        <f t="shared" si="218"/>
        <v/>
      </c>
      <c r="FK190" s="172"/>
      <c r="FL190" s="154" t="str">
        <f t="shared" si="219"/>
        <v>NO BID</v>
      </c>
      <c r="FM190" s="171"/>
      <c r="FN190" s="89"/>
      <c r="FO190" s="90" t="str">
        <f t="shared" si="220"/>
        <v/>
      </c>
      <c r="FP190" s="172"/>
      <c r="FQ190" s="154" t="str">
        <f t="shared" si="221"/>
        <v>NO BID</v>
      </c>
      <c r="FR190" s="174"/>
      <c r="FS190" s="91">
        <v>15.9</v>
      </c>
      <c r="FT190" s="92">
        <f t="shared" si="222"/>
        <v>79.5</v>
      </c>
      <c r="FU190" s="175">
        <f t="shared" si="223"/>
        <v>0</v>
      </c>
      <c r="FV190" s="93" t="str">
        <f t="shared" si="224"/>
        <v/>
      </c>
      <c r="FW190" s="94">
        <f t="shared" si="225"/>
        <v>79.5</v>
      </c>
      <c r="FX190" s="95">
        <f t="shared" si="226"/>
        <v>0</v>
      </c>
      <c r="FY190" s="129" t="str">
        <f t="shared" si="227"/>
        <v>NOT AWARDED</v>
      </c>
      <c r="FZ190" s="130">
        <f t="shared" si="228"/>
        <v>0</v>
      </c>
      <c r="GA190" s="129" t="str">
        <f t="shared" si="229"/>
        <v>VENDOR 09</v>
      </c>
      <c r="GB190" s="176"/>
      <c r="GC190" s="177"/>
      <c r="GD190" s="96"/>
      <c r="GE190" s="97"/>
    </row>
    <row r="191" spans="1:187" ht="30" customHeight="1" thickTop="1" thickBot="1" x14ac:dyDescent="0.4">
      <c r="A191" s="162">
        <v>187</v>
      </c>
      <c r="B191" s="199">
        <v>5</v>
      </c>
      <c r="C191" s="164">
        <v>9781335915849</v>
      </c>
      <c r="D191" s="165" t="s">
        <v>315</v>
      </c>
      <c r="E191" s="165" t="s">
        <v>1002</v>
      </c>
      <c r="F191" s="165" t="s">
        <v>1479</v>
      </c>
      <c r="G191" s="166" t="s">
        <v>1414</v>
      </c>
      <c r="H191" s="166" t="s">
        <v>1425</v>
      </c>
      <c r="I191" s="167"/>
      <c r="J191" s="227">
        <f t="shared" si="230"/>
        <v>5</v>
      </c>
      <c r="K191" s="228"/>
      <c r="L191" s="99" t="str">
        <f t="shared" si="156"/>
        <v/>
      </c>
      <c r="M191" s="241"/>
      <c r="N191" s="168"/>
      <c r="O191" s="169" t="str">
        <f t="shared" si="157"/>
        <v>VENDOR 09</v>
      </c>
      <c r="P191" s="149">
        <v>241363</v>
      </c>
      <c r="Q191" s="149">
        <f t="shared" si="158"/>
        <v>0</v>
      </c>
      <c r="R191" s="170" t="str">
        <f t="shared" si="159"/>
        <v xml:space="preserve">, </v>
      </c>
      <c r="S191" s="170" t="str">
        <f t="shared" si="160"/>
        <v>NO BID</v>
      </c>
      <c r="T191" s="87">
        <f t="shared" si="161"/>
        <v>0</v>
      </c>
      <c r="U191" s="88" t="str">
        <f t="shared" si="162"/>
        <v>NOT AWARDED</v>
      </c>
      <c r="V191" s="167"/>
      <c r="W191" s="171"/>
      <c r="X191" s="89"/>
      <c r="Y191" s="90"/>
      <c r="Z191" s="172" t="str">
        <f t="shared" si="163"/>
        <v/>
      </c>
      <c r="AA191" s="154" t="str">
        <f t="shared" si="164"/>
        <v>NO BID</v>
      </c>
      <c r="AB191" s="171"/>
      <c r="AC191" s="89"/>
      <c r="AD191" s="90"/>
      <c r="AE191" s="172" t="str">
        <f t="shared" si="165"/>
        <v/>
      </c>
      <c r="AF191" s="154" t="str">
        <f t="shared" si="166"/>
        <v>NO BID</v>
      </c>
      <c r="AG191" s="171"/>
      <c r="AH191" s="89"/>
      <c r="AI191" s="90"/>
      <c r="AJ191" s="172" t="str">
        <f t="shared" si="167"/>
        <v/>
      </c>
      <c r="AK191" s="154" t="str">
        <f t="shared" si="168"/>
        <v>NO BID</v>
      </c>
      <c r="AL191" s="171"/>
      <c r="AM191" s="89"/>
      <c r="AN191" s="90"/>
      <c r="AO191" s="172" t="str">
        <f t="shared" si="169"/>
        <v/>
      </c>
      <c r="AP191" s="154" t="str">
        <f t="shared" si="170"/>
        <v>NO BID</v>
      </c>
      <c r="AQ191" s="171"/>
      <c r="AR191" s="89"/>
      <c r="AS191" s="90"/>
      <c r="AT191" s="172" t="str">
        <f t="shared" si="171"/>
        <v/>
      </c>
      <c r="AU191" s="154" t="str">
        <f t="shared" si="172"/>
        <v>NO BID</v>
      </c>
      <c r="AV191" s="171"/>
      <c r="AW191" s="89"/>
      <c r="AX191" s="90"/>
      <c r="AY191" s="172" t="str">
        <f t="shared" si="173"/>
        <v/>
      </c>
      <c r="AZ191" s="154" t="str">
        <f t="shared" si="174"/>
        <v>NO BID</v>
      </c>
      <c r="BA191" s="171"/>
      <c r="BB191" s="89"/>
      <c r="BC191" s="90"/>
      <c r="BD191" s="172" t="str">
        <f t="shared" si="175"/>
        <v/>
      </c>
      <c r="BE191" s="154" t="str">
        <f t="shared" si="232"/>
        <v>NO BID</v>
      </c>
      <c r="BF191" s="171"/>
      <c r="BG191" s="89"/>
      <c r="BH191" s="90"/>
      <c r="BI191" s="172" t="str">
        <f t="shared" si="176"/>
        <v/>
      </c>
      <c r="BJ191" s="154" t="str">
        <f t="shared" si="177"/>
        <v>NO BID</v>
      </c>
      <c r="BK191" s="171"/>
      <c r="BL191" s="89"/>
      <c r="BM191" s="90"/>
      <c r="BN191" s="172" t="str">
        <f t="shared" si="178"/>
        <v/>
      </c>
      <c r="BO191" s="154" t="str">
        <f t="shared" si="179"/>
        <v>NO BID</v>
      </c>
      <c r="BP191" s="178"/>
      <c r="BQ191" s="171"/>
      <c r="BR191" s="89"/>
      <c r="BS191" s="90" t="str">
        <f t="shared" si="180"/>
        <v/>
      </c>
      <c r="BT191" s="172"/>
      <c r="BU191" s="154" t="str">
        <f t="shared" si="181"/>
        <v>NO BID</v>
      </c>
      <c r="BV191" s="171"/>
      <c r="BW191" s="89"/>
      <c r="BX191" s="90" t="str">
        <f t="shared" si="182"/>
        <v/>
      </c>
      <c r="BY191" s="172"/>
      <c r="BZ191" s="154" t="str">
        <f t="shared" si="183"/>
        <v>NO BID</v>
      </c>
      <c r="CA191" s="171"/>
      <c r="CB191" s="89"/>
      <c r="CC191" s="90" t="str">
        <f t="shared" si="184"/>
        <v/>
      </c>
      <c r="CD191" s="172"/>
      <c r="CE191" s="154" t="str">
        <f t="shared" si="185"/>
        <v>NO BID</v>
      </c>
      <c r="CF191" s="171"/>
      <c r="CG191" s="89"/>
      <c r="CH191" s="90" t="str">
        <f t="shared" si="186"/>
        <v/>
      </c>
      <c r="CI191" s="172"/>
      <c r="CJ191" s="154" t="str">
        <f t="shared" si="187"/>
        <v>NO BID</v>
      </c>
      <c r="CK191" s="171"/>
      <c r="CL191" s="89"/>
      <c r="CM191" s="90" t="str">
        <f t="shared" si="188"/>
        <v/>
      </c>
      <c r="CN191" s="172"/>
      <c r="CO191" s="154" t="str">
        <f t="shared" si="189"/>
        <v>NO BID</v>
      </c>
      <c r="CP191" s="171"/>
      <c r="CQ191" s="89"/>
      <c r="CR191" s="90" t="str">
        <f t="shared" si="190"/>
        <v/>
      </c>
      <c r="CS191" s="172"/>
      <c r="CT191" s="154" t="str">
        <f t="shared" si="191"/>
        <v>NO BID</v>
      </c>
      <c r="CU191" s="171"/>
      <c r="CV191" s="89"/>
      <c r="CW191" s="90" t="str">
        <f t="shared" si="192"/>
        <v/>
      </c>
      <c r="CX191" s="172"/>
      <c r="CY191" s="154" t="str">
        <f t="shared" si="193"/>
        <v>NO BID</v>
      </c>
      <c r="CZ191" s="171"/>
      <c r="DA191" s="89"/>
      <c r="DB191" s="90" t="str">
        <f t="shared" si="194"/>
        <v/>
      </c>
      <c r="DC191" s="172"/>
      <c r="DD191" s="154" t="str">
        <f t="shared" si="195"/>
        <v>NO BID</v>
      </c>
      <c r="DE191" s="171"/>
      <c r="DF191" s="89"/>
      <c r="DG191" s="90" t="str">
        <f t="shared" si="196"/>
        <v/>
      </c>
      <c r="DH191" s="172"/>
      <c r="DI191" s="154" t="str">
        <f t="shared" si="197"/>
        <v>NO BID</v>
      </c>
      <c r="DJ191" s="171"/>
      <c r="DK191" s="89"/>
      <c r="DL191" s="90" t="str">
        <f t="shared" si="198"/>
        <v/>
      </c>
      <c r="DM191" s="172"/>
      <c r="DN191" s="154" t="str">
        <f t="shared" si="199"/>
        <v>NO BID</v>
      </c>
      <c r="DO191" s="171"/>
      <c r="DP191" s="89"/>
      <c r="DQ191" s="90" t="str">
        <f t="shared" si="200"/>
        <v/>
      </c>
      <c r="DR191" s="172"/>
      <c r="DS191" s="154" t="str">
        <f t="shared" si="201"/>
        <v>NO BID</v>
      </c>
      <c r="DT191" s="171"/>
      <c r="DU191" s="89"/>
      <c r="DV191" s="90" t="str">
        <f t="shared" si="202"/>
        <v/>
      </c>
      <c r="DW191" s="172"/>
      <c r="DX191" s="154" t="str">
        <f t="shared" si="203"/>
        <v>NO BID</v>
      </c>
      <c r="DY191" s="171"/>
      <c r="DZ191" s="89"/>
      <c r="EA191" s="90" t="str">
        <f t="shared" si="204"/>
        <v/>
      </c>
      <c r="EB191" s="172"/>
      <c r="EC191" s="154" t="str">
        <f t="shared" si="205"/>
        <v>NO BID</v>
      </c>
      <c r="ED191" s="171"/>
      <c r="EE191" s="89"/>
      <c r="EF191" s="90" t="str">
        <f t="shared" si="206"/>
        <v/>
      </c>
      <c r="EG191" s="172"/>
      <c r="EH191" s="154" t="str">
        <f t="shared" si="207"/>
        <v>NO BID</v>
      </c>
      <c r="EI191" s="171"/>
      <c r="EJ191" s="89"/>
      <c r="EK191" s="90" t="str">
        <f t="shared" si="208"/>
        <v/>
      </c>
      <c r="EL191" s="172"/>
      <c r="EM191" s="154" t="str">
        <f t="shared" si="209"/>
        <v>NO BID</v>
      </c>
      <c r="EN191" s="171"/>
      <c r="EO191" s="89"/>
      <c r="EP191" s="90" t="str">
        <f t="shared" si="210"/>
        <v/>
      </c>
      <c r="EQ191" s="172"/>
      <c r="ER191" s="154" t="str">
        <f t="shared" si="211"/>
        <v>NO BID</v>
      </c>
      <c r="ES191" s="171"/>
      <c r="ET191" s="89"/>
      <c r="EU191" s="90" t="str">
        <f t="shared" si="212"/>
        <v/>
      </c>
      <c r="EV191" s="172"/>
      <c r="EW191" s="154" t="str">
        <f t="shared" si="213"/>
        <v>NO BID</v>
      </c>
      <c r="EX191" s="171"/>
      <c r="EY191" s="89"/>
      <c r="EZ191" s="90" t="str">
        <f t="shared" si="214"/>
        <v/>
      </c>
      <c r="FA191" s="172"/>
      <c r="FB191" s="154" t="str">
        <f t="shared" si="215"/>
        <v>NO BID</v>
      </c>
      <c r="FC191" s="171"/>
      <c r="FD191" s="89"/>
      <c r="FE191" s="90" t="str">
        <f t="shared" si="216"/>
        <v/>
      </c>
      <c r="FF191" s="172"/>
      <c r="FG191" s="154" t="str">
        <f t="shared" si="217"/>
        <v>NO BID</v>
      </c>
      <c r="FH191" s="171"/>
      <c r="FI191" s="89"/>
      <c r="FJ191" s="90" t="str">
        <f t="shared" si="218"/>
        <v/>
      </c>
      <c r="FK191" s="172"/>
      <c r="FL191" s="154" t="str">
        <f t="shared" si="219"/>
        <v>NO BID</v>
      </c>
      <c r="FM191" s="171"/>
      <c r="FN191" s="89"/>
      <c r="FO191" s="90" t="str">
        <f t="shared" si="220"/>
        <v/>
      </c>
      <c r="FP191" s="172"/>
      <c r="FQ191" s="154" t="str">
        <f t="shared" si="221"/>
        <v>NO BID</v>
      </c>
      <c r="FR191" s="174"/>
      <c r="FS191" s="91">
        <v>13.99</v>
      </c>
      <c r="FT191" s="92">
        <f t="shared" si="222"/>
        <v>69.95</v>
      </c>
      <c r="FU191" s="175">
        <f t="shared" si="223"/>
        <v>0</v>
      </c>
      <c r="FV191" s="93" t="str">
        <f t="shared" si="224"/>
        <v/>
      </c>
      <c r="FW191" s="94">
        <f t="shared" si="225"/>
        <v>69.95</v>
      </c>
      <c r="FX191" s="95">
        <f t="shared" si="226"/>
        <v>0</v>
      </c>
      <c r="FY191" s="129" t="str">
        <f t="shared" si="227"/>
        <v>NOT AWARDED</v>
      </c>
      <c r="FZ191" s="130">
        <f t="shared" si="228"/>
        <v>0</v>
      </c>
      <c r="GA191" s="129" t="str">
        <f t="shared" si="229"/>
        <v>VENDOR 09</v>
      </c>
      <c r="GB191" s="176"/>
      <c r="GC191" s="177"/>
      <c r="GD191" s="96"/>
      <c r="GE191" s="97"/>
    </row>
    <row r="192" spans="1:187" ht="30" customHeight="1" thickTop="1" thickBot="1" x14ac:dyDescent="0.4">
      <c r="A192" s="162">
        <v>188</v>
      </c>
      <c r="B192" s="197">
        <v>5</v>
      </c>
      <c r="C192" s="164">
        <v>9780593403228</v>
      </c>
      <c r="D192" s="165" t="s">
        <v>316</v>
      </c>
      <c r="E192" s="165" t="s">
        <v>1012</v>
      </c>
      <c r="F192" s="165" t="s">
        <v>1479</v>
      </c>
      <c r="G192" s="166" t="s">
        <v>1414</v>
      </c>
      <c r="H192" s="166" t="s">
        <v>1425</v>
      </c>
      <c r="I192" s="167"/>
      <c r="J192" s="227">
        <f t="shared" si="230"/>
        <v>5</v>
      </c>
      <c r="K192" s="228"/>
      <c r="L192" s="99" t="str">
        <f t="shared" si="156"/>
        <v/>
      </c>
      <c r="M192" s="241"/>
      <c r="N192" s="168"/>
      <c r="O192" s="169" t="str">
        <f t="shared" si="157"/>
        <v>VENDOR 09</v>
      </c>
      <c r="P192" s="149">
        <v>241363</v>
      </c>
      <c r="Q192" s="149">
        <f t="shared" si="158"/>
        <v>0</v>
      </c>
      <c r="R192" s="170" t="str">
        <f t="shared" si="159"/>
        <v xml:space="preserve">, </v>
      </c>
      <c r="S192" s="170" t="str">
        <f t="shared" si="160"/>
        <v>NO BID</v>
      </c>
      <c r="T192" s="87">
        <f t="shared" si="161"/>
        <v>0</v>
      </c>
      <c r="U192" s="88" t="str">
        <f t="shared" si="162"/>
        <v>NOT AWARDED</v>
      </c>
      <c r="V192" s="167"/>
      <c r="W192" s="171"/>
      <c r="X192" s="89"/>
      <c r="Y192" s="90"/>
      <c r="Z192" s="172" t="str">
        <f t="shared" si="163"/>
        <v/>
      </c>
      <c r="AA192" s="154" t="str">
        <f t="shared" si="164"/>
        <v>NO BID</v>
      </c>
      <c r="AB192" s="171"/>
      <c r="AC192" s="89"/>
      <c r="AD192" s="90"/>
      <c r="AE192" s="172" t="str">
        <f t="shared" si="165"/>
        <v/>
      </c>
      <c r="AF192" s="154" t="str">
        <f t="shared" si="166"/>
        <v>NO BID</v>
      </c>
      <c r="AG192" s="171"/>
      <c r="AH192" s="89"/>
      <c r="AI192" s="90"/>
      <c r="AJ192" s="172" t="str">
        <f t="shared" si="167"/>
        <v/>
      </c>
      <c r="AK192" s="154" t="str">
        <f t="shared" si="168"/>
        <v>NO BID</v>
      </c>
      <c r="AL192" s="171"/>
      <c r="AM192" s="89"/>
      <c r="AN192" s="90"/>
      <c r="AO192" s="172" t="str">
        <f t="shared" si="169"/>
        <v/>
      </c>
      <c r="AP192" s="154" t="str">
        <f t="shared" si="170"/>
        <v>NO BID</v>
      </c>
      <c r="AQ192" s="171"/>
      <c r="AR192" s="89"/>
      <c r="AS192" s="90"/>
      <c r="AT192" s="172" t="str">
        <f t="shared" si="171"/>
        <v/>
      </c>
      <c r="AU192" s="154" t="str">
        <f t="shared" si="172"/>
        <v>NO BID</v>
      </c>
      <c r="AV192" s="171"/>
      <c r="AW192" s="89"/>
      <c r="AX192" s="90"/>
      <c r="AY192" s="172" t="str">
        <f t="shared" si="173"/>
        <v/>
      </c>
      <c r="AZ192" s="154" t="str">
        <f t="shared" si="174"/>
        <v>NO BID</v>
      </c>
      <c r="BA192" s="171"/>
      <c r="BB192" s="89"/>
      <c r="BC192" s="90"/>
      <c r="BD192" s="172" t="str">
        <f t="shared" si="175"/>
        <v/>
      </c>
      <c r="BE192" s="154" t="str">
        <f t="shared" si="232"/>
        <v>NO BID</v>
      </c>
      <c r="BF192" s="171"/>
      <c r="BG192" s="89"/>
      <c r="BH192" s="90"/>
      <c r="BI192" s="172" t="str">
        <f t="shared" si="176"/>
        <v/>
      </c>
      <c r="BJ192" s="154" t="str">
        <f t="shared" si="177"/>
        <v>NO BID</v>
      </c>
      <c r="BK192" s="171"/>
      <c r="BL192" s="89"/>
      <c r="BM192" s="90"/>
      <c r="BN192" s="172" t="str">
        <f t="shared" si="178"/>
        <v/>
      </c>
      <c r="BO192" s="154" t="str">
        <f t="shared" si="179"/>
        <v>NO BID</v>
      </c>
      <c r="BP192" s="178"/>
      <c r="BQ192" s="171"/>
      <c r="BR192" s="89"/>
      <c r="BS192" s="90" t="str">
        <f t="shared" si="180"/>
        <v/>
      </c>
      <c r="BT192" s="172"/>
      <c r="BU192" s="154" t="str">
        <f t="shared" si="181"/>
        <v>NO BID</v>
      </c>
      <c r="BV192" s="171"/>
      <c r="BW192" s="89"/>
      <c r="BX192" s="90" t="str">
        <f t="shared" si="182"/>
        <v/>
      </c>
      <c r="BY192" s="172"/>
      <c r="BZ192" s="154" t="str">
        <f t="shared" si="183"/>
        <v>NO BID</v>
      </c>
      <c r="CA192" s="171"/>
      <c r="CB192" s="89"/>
      <c r="CC192" s="90" t="str">
        <f t="shared" si="184"/>
        <v/>
      </c>
      <c r="CD192" s="172"/>
      <c r="CE192" s="154" t="str">
        <f t="shared" si="185"/>
        <v>NO BID</v>
      </c>
      <c r="CF192" s="171"/>
      <c r="CG192" s="89"/>
      <c r="CH192" s="90" t="str">
        <f t="shared" si="186"/>
        <v/>
      </c>
      <c r="CI192" s="172"/>
      <c r="CJ192" s="154" t="str">
        <f t="shared" si="187"/>
        <v>NO BID</v>
      </c>
      <c r="CK192" s="171"/>
      <c r="CL192" s="89"/>
      <c r="CM192" s="90" t="str">
        <f t="shared" si="188"/>
        <v/>
      </c>
      <c r="CN192" s="172"/>
      <c r="CO192" s="154" t="str">
        <f t="shared" si="189"/>
        <v>NO BID</v>
      </c>
      <c r="CP192" s="171"/>
      <c r="CQ192" s="89"/>
      <c r="CR192" s="90" t="str">
        <f t="shared" si="190"/>
        <v/>
      </c>
      <c r="CS192" s="172"/>
      <c r="CT192" s="154" t="str">
        <f t="shared" si="191"/>
        <v>NO BID</v>
      </c>
      <c r="CU192" s="171"/>
      <c r="CV192" s="89"/>
      <c r="CW192" s="90" t="str">
        <f t="shared" si="192"/>
        <v/>
      </c>
      <c r="CX192" s="172"/>
      <c r="CY192" s="154" t="str">
        <f t="shared" si="193"/>
        <v>NO BID</v>
      </c>
      <c r="CZ192" s="171"/>
      <c r="DA192" s="89"/>
      <c r="DB192" s="90" t="str">
        <f t="shared" si="194"/>
        <v/>
      </c>
      <c r="DC192" s="172"/>
      <c r="DD192" s="154" t="str">
        <f t="shared" si="195"/>
        <v>NO BID</v>
      </c>
      <c r="DE192" s="171"/>
      <c r="DF192" s="89"/>
      <c r="DG192" s="90" t="str">
        <f t="shared" si="196"/>
        <v/>
      </c>
      <c r="DH192" s="172"/>
      <c r="DI192" s="154" t="str">
        <f t="shared" si="197"/>
        <v>NO BID</v>
      </c>
      <c r="DJ192" s="171"/>
      <c r="DK192" s="89"/>
      <c r="DL192" s="90" t="str">
        <f t="shared" si="198"/>
        <v/>
      </c>
      <c r="DM192" s="172"/>
      <c r="DN192" s="154" t="str">
        <f t="shared" si="199"/>
        <v>NO BID</v>
      </c>
      <c r="DO192" s="171"/>
      <c r="DP192" s="89"/>
      <c r="DQ192" s="90" t="str">
        <f t="shared" si="200"/>
        <v/>
      </c>
      <c r="DR192" s="172"/>
      <c r="DS192" s="154" t="str">
        <f t="shared" si="201"/>
        <v>NO BID</v>
      </c>
      <c r="DT192" s="171"/>
      <c r="DU192" s="89"/>
      <c r="DV192" s="90" t="str">
        <f t="shared" si="202"/>
        <v/>
      </c>
      <c r="DW192" s="172"/>
      <c r="DX192" s="154" t="str">
        <f t="shared" si="203"/>
        <v>NO BID</v>
      </c>
      <c r="DY192" s="171"/>
      <c r="DZ192" s="89"/>
      <c r="EA192" s="90" t="str">
        <f t="shared" si="204"/>
        <v/>
      </c>
      <c r="EB192" s="172"/>
      <c r="EC192" s="154" t="str">
        <f t="shared" si="205"/>
        <v>NO BID</v>
      </c>
      <c r="ED192" s="171"/>
      <c r="EE192" s="89"/>
      <c r="EF192" s="90" t="str">
        <f t="shared" si="206"/>
        <v/>
      </c>
      <c r="EG192" s="172"/>
      <c r="EH192" s="154" t="str">
        <f t="shared" si="207"/>
        <v>NO BID</v>
      </c>
      <c r="EI192" s="171"/>
      <c r="EJ192" s="89"/>
      <c r="EK192" s="90" t="str">
        <f t="shared" si="208"/>
        <v/>
      </c>
      <c r="EL192" s="172"/>
      <c r="EM192" s="154" t="str">
        <f t="shared" si="209"/>
        <v>NO BID</v>
      </c>
      <c r="EN192" s="171"/>
      <c r="EO192" s="89"/>
      <c r="EP192" s="90" t="str">
        <f t="shared" si="210"/>
        <v/>
      </c>
      <c r="EQ192" s="172"/>
      <c r="ER192" s="154" t="str">
        <f t="shared" si="211"/>
        <v>NO BID</v>
      </c>
      <c r="ES192" s="171"/>
      <c r="ET192" s="89"/>
      <c r="EU192" s="90" t="str">
        <f t="shared" si="212"/>
        <v/>
      </c>
      <c r="EV192" s="172"/>
      <c r="EW192" s="154" t="str">
        <f t="shared" si="213"/>
        <v>NO BID</v>
      </c>
      <c r="EX192" s="171"/>
      <c r="EY192" s="89"/>
      <c r="EZ192" s="90" t="str">
        <f t="shared" si="214"/>
        <v/>
      </c>
      <c r="FA192" s="172"/>
      <c r="FB192" s="154" t="str">
        <f t="shared" si="215"/>
        <v>NO BID</v>
      </c>
      <c r="FC192" s="171"/>
      <c r="FD192" s="89"/>
      <c r="FE192" s="90" t="str">
        <f t="shared" si="216"/>
        <v/>
      </c>
      <c r="FF192" s="172"/>
      <c r="FG192" s="154" t="str">
        <f t="shared" si="217"/>
        <v>NO BID</v>
      </c>
      <c r="FH192" s="171"/>
      <c r="FI192" s="89"/>
      <c r="FJ192" s="90" t="str">
        <f t="shared" si="218"/>
        <v/>
      </c>
      <c r="FK192" s="172"/>
      <c r="FL192" s="154" t="str">
        <f t="shared" si="219"/>
        <v>NO BID</v>
      </c>
      <c r="FM192" s="171"/>
      <c r="FN192" s="89"/>
      <c r="FO192" s="90" t="str">
        <f t="shared" si="220"/>
        <v/>
      </c>
      <c r="FP192" s="172"/>
      <c r="FQ192" s="154" t="str">
        <f t="shared" si="221"/>
        <v>NO BID</v>
      </c>
      <c r="FR192" s="174"/>
      <c r="FS192" s="91">
        <v>19.82</v>
      </c>
      <c r="FT192" s="92">
        <f t="shared" si="222"/>
        <v>99.1</v>
      </c>
      <c r="FU192" s="175">
        <f t="shared" si="223"/>
        <v>0</v>
      </c>
      <c r="FV192" s="93" t="str">
        <f t="shared" si="224"/>
        <v/>
      </c>
      <c r="FW192" s="94">
        <f t="shared" si="225"/>
        <v>99.1</v>
      </c>
      <c r="FX192" s="95">
        <f t="shared" si="226"/>
        <v>0</v>
      </c>
      <c r="FY192" s="129" t="str">
        <f t="shared" si="227"/>
        <v>NOT AWARDED</v>
      </c>
      <c r="FZ192" s="130">
        <f t="shared" si="228"/>
        <v>0</v>
      </c>
      <c r="GA192" s="129" t="str">
        <f t="shared" si="229"/>
        <v>VENDOR 09</v>
      </c>
      <c r="GB192" s="176"/>
      <c r="GC192" s="177"/>
      <c r="GD192" s="96"/>
      <c r="GE192" s="97"/>
    </row>
    <row r="193" spans="1:187" ht="30" customHeight="1" thickTop="1" thickBot="1" x14ac:dyDescent="0.4">
      <c r="A193" s="162">
        <v>189</v>
      </c>
      <c r="B193" s="197">
        <v>2</v>
      </c>
      <c r="C193" s="164">
        <v>9780063045873</v>
      </c>
      <c r="D193" s="165" t="s">
        <v>319</v>
      </c>
      <c r="E193" s="165" t="s">
        <v>1015</v>
      </c>
      <c r="F193" s="165" t="s">
        <v>1479</v>
      </c>
      <c r="G193" s="166" t="s">
        <v>1414</v>
      </c>
      <c r="H193" s="166" t="s">
        <v>1421</v>
      </c>
      <c r="I193" s="167"/>
      <c r="J193" s="227">
        <f t="shared" si="230"/>
        <v>2</v>
      </c>
      <c r="K193" s="228"/>
      <c r="L193" s="99" t="str">
        <f t="shared" si="156"/>
        <v/>
      </c>
      <c r="M193" s="241"/>
      <c r="N193" s="168"/>
      <c r="O193" s="169" t="str">
        <f t="shared" si="157"/>
        <v>VENDOR 09</v>
      </c>
      <c r="P193" s="149">
        <v>241363</v>
      </c>
      <c r="Q193" s="149">
        <f t="shared" si="158"/>
        <v>0</v>
      </c>
      <c r="R193" s="170" t="str">
        <f t="shared" si="159"/>
        <v xml:space="preserve">, </v>
      </c>
      <c r="S193" s="170" t="str">
        <f t="shared" si="160"/>
        <v>NO BID</v>
      </c>
      <c r="T193" s="87">
        <f t="shared" si="161"/>
        <v>0</v>
      </c>
      <c r="U193" s="88" t="str">
        <f t="shared" si="162"/>
        <v>NOT AWARDED</v>
      </c>
      <c r="V193" s="167"/>
      <c r="W193" s="171"/>
      <c r="X193" s="89"/>
      <c r="Y193" s="90"/>
      <c r="Z193" s="172" t="str">
        <f t="shared" si="163"/>
        <v/>
      </c>
      <c r="AA193" s="154" t="str">
        <f t="shared" si="164"/>
        <v>NO BID</v>
      </c>
      <c r="AB193" s="171"/>
      <c r="AC193" s="89"/>
      <c r="AD193" s="90"/>
      <c r="AE193" s="172" t="str">
        <f t="shared" si="165"/>
        <v/>
      </c>
      <c r="AF193" s="154" t="str">
        <f t="shared" si="166"/>
        <v>NO BID</v>
      </c>
      <c r="AG193" s="171"/>
      <c r="AH193" s="89"/>
      <c r="AI193" s="90"/>
      <c r="AJ193" s="172" t="str">
        <f t="shared" si="167"/>
        <v/>
      </c>
      <c r="AK193" s="154" t="str">
        <f t="shared" si="168"/>
        <v>NO BID</v>
      </c>
      <c r="AL193" s="171"/>
      <c r="AM193" s="89"/>
      <c r="AN193" s="90"/>
      <c r="AO193" s="172" t="str">
        <f t="shared" si="169"/>
        <v/>
      </c>
      <c r="AP193" s="154" t="str">
        <f t="shared" si="170"/>
        <v>NO BID</v>
      </c>
      <c r="AQ193" s="171"/>
      <c r="AR193" s="89"/>
      <c r="AS193" s="90"/>
      <c r="AT193" s="172" t="str">
        <f t="shared" si="171"/>
        <v/>
      </c>
      <c r="AU193" s="154" t="str">
        <f t="shared" si="172"/>
        <v>NO BID</v>
      </c>
      <c r="AV193" s="171"/>
      <c r="AW193" s="89"/>
      <c r="AX193" s="90"/>
      <c r="AY193" s="172" t="str">
        <f t="shared" si="173"/>
        <v/>
      </c>
      <c r="AZ193" s="154" t="str">
        <f t="shared" si="174"/>
        <v>NO BID</v>
      </c>
      <c r="BA193" s="171"/>
      <c r="BB193" s="89"/>
      <c r="BC193" s="90"/>
      <c r="BD193" s="172" t="str">
        <f t="shared" si="175"/>
        <v/>
      </c>
      <c r="BE193" s="154" t="str">
        <f t="shared" si="232"/>
        <v>NO BID</v>
      </c>
      <c r="BF193" s="171"/>
      <c r="BG193" s="89"/>
      <c r="BH193" s="90"/>
      <c r="BI193" s="172" t="str">
        <f t="shared" si="176"/>
        <v/>
      </c>
      <c r="BJ193" s="154" t="str">
        <f t="shared" si="177"/>
        <v>NO BID</v>
      </c>
      <c r="BK193" s="171"/>
      <c r="BL193" s="89"/>
      <c r="BM193" s="90"/>
      <c r="BN193" s="172" t="str">
        <f t="shared" si="178"/>
        <v/>
      </c>
      <c r="BO193" s="154" t="str">
        <f t="shared" si="179"/>
        <v>NO BID</v>
      </c>
      <c r="BP193" s="178"/>
      <c r="BQ193" s="171"/>
      <c r="BR193" s="89"/>
      <c r="BS193" s="90" t="str">
        <f t="shared" si="180"/>
        <v/>
      </c>
      <c r="BT193" s="172"/>
      <c r="BU193" s="154" t="str">
        <f t="shared" si="181"/>
        <v>NO BID</v>
      </c>
      <c r="BV193" s="171"/>
      <c r="BW193" s="89"/>
      <c r="BX193" s="90" t="str">
        <f t="shared" si="182"/>
        <v/>
      </c>
      <c r="BY193" s="172"/>
      <c r="BZ193" s="154" t="str">
        <f t="shared" si="183"/>
        <v>NO BID</v>
      </c>
      <c r="CA193" s="171"/>
      <c r="CB193" s="89"/>
      <c r="CC193" s="90" t="str">
        <f t="shared" si="184"/>
        <v/>
      </c>
      <c r="CD193" s="172"/>
      <c r="CE193" s="154" t="str">
        <f t="shared" si="185"/>
        <v>NO BID</v>
      </c>
      <c r="CF193" s="171"/>
      <c r="CG193" s="89"/>
      <c r="CH193" s="90" t="str">
        <f t="shared" si="186"/>
        <v/>
      </c>
      <c r="CI193" s="172"/>
      <c r="CJ193" s="154" t="str">
        <f t="shared" si="187"/>
        <v>NO BID</v>
      </c>
      <c r="CK193" s="171"/>
      <c r="CL193" s="89"/>
      <c r="CM193" s="90" t="str">
        <f t="shared" si="188"/>
        <v/>
      </c>
      <c r="CN193" s="172"/>
      <c r="CO193" s="154" t="str">
        <f t="shared" si="189"/>
        <v>NO BID</v>
      </c>
      <c r="CP193" s="171"/>
      <c r="CQ193" s="89"/>
      <c r="CR193" s="90" t="str">
        <f t="shared" si="190"/>
        <v/>
      </c>
      <c r="CS193" s="172"/>
      <c r="CT193" s="154" t="str">
        <f t="shared" si="191"/>
        <v>NO BID</v>
      </c>
      <c r="CU193" s="171"/>
      <c r="CV193" s="89"/>
      <c r="CW193" s="90" t="str">
        <f t="shared" si="192"/>
        <v/>
      </c>
      <c r="CX193" s="172"/>
      <c r="CY193" s="154" t="str">
        <f t="shared" si="193"/>
        <v>NO BID</v>
      </c>
      <c r="CZ193" s="171"/>
      <c r="DA193" s="89"/>
      <c r="DB193" s="90" t="str">
        <f t="shared" si="194"/>
        <v/>
      </c>
      <c r="DC193" s="172"/>
      <c r="DD193" s="154" t="str">
        <f t="shared" si="195"/>
        <v>NO BID</v>
      </c>
      <c r="DE193" s="171"/>
      <c r="DF193" s="89"/>
      <c r="DG193" s="90" t="str">
        <f t="shared" si="196"/>
        <v/>
      </c>
      <c r="DH193" s="172"/>
      <c r="DI193" s="154" t="str">
        <f t="shared" si="197"/>
        <v>NO BID</v>
      </c>
      <c r="DJ193" s="171"/>
      <c r="DK193" s="89"/>
      <c r="DL193" s="90" t="str">
        <f t="shared" si="198"/>
        <v/>
      </c>
      <c r="DM193" s="172"/>
      <c r="DN193" s="154" t="str">
        <f t="shared" si="199"/>
        <v>NO BID</v>
      </c>
      <c r="DO193" s="171"/>
      <c r="DP193" s="89"/>
      <c r="DQ193" s="90" t="str">
        <f t="shared" si="200"/>
        <v/>
      </c>
      <c r="DR193" s="172"/>
      <c r="DS193" s="154" t="str">
        <f t="shared" si="201"/>
        <v>NO BID</v>
      </c>
      <c r="DT193" s="171"/>
      <c r="DU193" s="89"/>
      <c r="DV193" s="90" t="str">
        <f t="shared" si="202"/>
        <v/>
      </c>
      <c r="DW193" s="172"/>
      <c r="DX193" s="154" t="str">
        <f t="shared" si="203"/>
        <v>NO BID</v>
      </c>
      <c r="DY193" s="171"/>
      <c r="DZ193" s="89"/>
      <c r="EA193" s="90" t="str">
        <f t="shared" si="204"/>
        <v/>
      </c>
      <c r="EB193" s="172"/>
      <c r="EC193" s="154" t="str">
        <f t="shared" si="205"/>
        <v>NO BID</v>
      </c>
      <c r="ED193" s="171"/>
      <c r="EE193" s="89"/>
      <c r="EF193" s="90" t="str">
        <f t="shared" si="206"/>
        <v/>
      </c>
      <c r="EG193" s="172"/>
      <c r="EH193" s="154" t="str">
        <f t="shared" si="207"/>
        <v>NO BID</v>
      </c>
      <c r="EI193" s="171"/>
      <c r="EJ193" s="89"/>
      <c r="EK193" s="90" t="str">
        <f t="shared" si="208"/>
        <v/>
      </c>
      <c r="EL193" s="172"/>
      <c r="EM193" s="154" t="str">
        <f t="shared" si="209"/>
        <v>NO BID</v>
      </c>
      <c r="EN193" s="171"/>
      <c r="EO193" s="89"/>
      <c r="EP193" s="90" t="str">
        <f t="shared" si="210"/>
        <v/>
      </c>
      <c r="EQ193" s="172"/>
      <c r="ER193" s="154" t="str">
        <f t="shared" si="211"/>
        <v>NO BID</v>
      </c>
      <c r="ES193" s="171"/>
      <c r="ET193" s="89"/>
      <c r="EU193" s="90" t="str">
        <f t="shared" si="212"/>
        <v/>
      </c>
      <c r="EV193" s="172"/>
      <c r="EW193" s="154" t="str">
        <f t="shared" si="213"/>
        <v>NO BID</v>
      </c>
      <c r="EX193" s="171"/>
      <c r="EY193" s="89"/>
      <c r="EZ193" s="90" t="str">
        <f t="shared" si="214"/>
        <v/>
      </c>
      <c r="FA193" s="172"/>
      <c r="FB193" s="154" t="str">
        <f t="shared" si="215"/>
        <v>NO BID</v>
      </c>
      <c r="FC193" s="171"/>
      <c r="FD193" s="89"/>
      <c r="FE193" s="90" t="str">
        <f t="shared" si="216"/>
        <v/>
      </c>
      <c r="FF193" s="172"/>
      <c r="FG193" s="154" t="str">
        <f t="shared" si="217"/>
        <v>NO BID</v>
      </c>
      <c r="FH193" s="171"/>
      <c r="FI193" s="89"/>
      <c r="FJ193" s="90" t="str">
        <f t="shared" si="218"/>
        <v/>
      </c>
      <c r="FK193" s="172"/>
      <c r="FL193" s="154" t="str">
        <f t="shared" si="219"/>
        <v>NO BID</v>
      </c>
      <c r="FM193" s="171"/>
      <c r="FN193" s="89"/>
      <c r="FO193" s="90" t="str">
        <f t="shared" si="220"/>
        <v/>
      </c>
      <c r="FP193" s="172"/>
      <c r="FQ193" s="154" t="str">
        <f t="shared" si="221"/>
        <v>NO BID</v>
      </c>
      <c r="FR193" s="174"/>
      <c r="FS193" s="91">
        <v>9.99</v>
      </c>
      <c r="FT193" s="92">
        <f t="shared" si="222"/>
        <v>19.98</v>
      </c>
      <c r="FU193" s="175">
        <f t="shared" si="223"/>
        <v>0</v>
      </c>
      <c r="FV193" s="93" t="str">
        <f t="shared" si="224"/>
        <v/>
      </c>
      <c r="FW193" s="94">
        <f t="shared" si="225"/>
        <v>19.98</v>
      </c>
      <c r="FX193" s="95">
        <f t="shared" si="226"/>
        <v>0</v>
      </c>
      <c r="FY193" s="129" t="str">
        <f t="shared" si="227"/>
        <v>NOT AWARDED</v>
      </c>
      <c r="FZ193" s="130">
        <f t="shared" si="228"/>
        <v>0</v>
      </c>
      <c r="GA193" s="129" t="str">
        <f t="shared" si="229"/>
        <v>VENDOR 09</v>
      </c>
      <c r="GB193" s="176"/>
      <c r="GC193" s="177"/>
      <c r="GD193" s="96"/>
      <c r="GE193" s="97"/>
    </row>
    <row r="194" spans="1:187" ht="30" customHeight="1" thickTop="1" thickBot="1" x14ac:dyDescent="0.4">
      <c r="A194" s="162">
        <v>190</v>
      </c>
      <c r="B194" s="194">
        <v>5</v>
      </c>
      <c r="C194" s="164">
        <v>9780593563373</v>
      </c>
      <c r="D194" s="165" t="s">
        <v>321</v>
      </c>
      <c r="E194" s="165" t="s">
        <v>1017</v>
      </c>
      <c r="F194" s="165" t="s">
        <v>1479</v>
      </c>
      <c r="G194" s="166" t="s">
        <v>1414</v>
      </c>
      <c r="H194" s="166" t="s">
        <v>1425</v>
      </c>
      <c r="I194" s="167"/>
      <c r="J194" s="227">
        <f t="shared" si="230"/>
        <v>5</v>
      </c>
      <c r="K194" s="228"/>
      <c r="L194" s="99" t="str">
        <f t="shared" si="156"/>
        <v/>
      </c>
      <c r="M194" s="241"/>
      <c r="N194" s="168"/>
      <c r="O194" s="169" t="str">
        <f t="shared" si="157"/>
        <v>VENDOR 09</v>
      </c>
      <c r="P194" s="149">
        <v>241363</v>
      </c>
      <c r="Q194" s="149">
        <f t="shared" si="158"/>
        <v>0</v>
      </c>
      <c r="R194" s="170" t="str">
        <f t="shared" si="159"/>
        <v xml:space="preserve">, </v>
      </c>
      <c r="S194" s="170" t="str">
        <f t="shared" si="160"/>
        <v>NO BID</v>
      </c>
      <c r="T194" s="87">
        <f t="shared" si="161"/>
        <v>0</v>
      </c>
      <c r="U194" s="88" t="str">
        <f t="shared" si="162"/>
        <v>NOT AWARDED</v>
      </c>
      <c r="V194" s="167"/>
      <c r="W194" s="171"/>
      <c r="X194" s="89"/>
      <c r="Y194" s="90"/>
      <c r="Z194" s="172" t="str">
        <f t="shared" si="163"/>
        <v/>
      </c>
      <c r="AA194" s="154" t="str">
        <f t="shared" si="164"/>
        <v>NO BID</v>
      </c>
      <c r="AB194" s="171"/>
      <c r="AC194" s="89"/>
      <c r="AD194" s="90"/>
      <c r="AE194" s="172" t="str">
        <f t="shared" si="165"/>
        <v/>
      </c>
      <c r="AF194" s="154" t="str">
        <f t="shared" si="166"/>
        <v>NO BID</v>
      </c>
      <c r="AG194" s="171"/>
      <c r="AH194" s="89"/>
      <c r="AI194" s="90"/>
      <c r="AJ194" s="172" t="str">
        <f t="shared" si="167"/>
        <v/>
      </c>
      <c r="AK194" s="154" t="str">
        <f t="shared" si="168"/>
        <v>NO BID</v>
      </c>
      <c r="AL194" s="171"/>
      <c r="AM194" s="89"/>
      <c r="AN194" s="90"/>
      <c r="AO194" s="172" t="str">
        <f t="shared" si="169"/>
        <v/>
      </c>
      <c r="AP194" s="154" t="str">
        <f t="shared" si="170"/>
        <v>NO BID</v>
      </c>
      <c r="AQ194" s="171"/>
      <c r="AR194" s="89"/>
      <c r="AS194" s="90"/>
      <c r="AT194" s="172" t="str">
        <f t="shared" si="171"/>
        <v/>
      </c>
      <c r="AU194" s="154" t="str">
        <f t="shared" si="172"/>
        <v>NO BID</v>
      </c>
      <c r="AV194" s="171"/>
      <c r="AW194" s="89"/>
      <c r="AX194" s="90"/>
      <c r="AY194" s="172" t="str">
        <f t="shared" si="173"/>
        <v/>
      </c>
      <c r="AZ194" s="154" t="str">
        <f t="shared" si="174"/>
        <v>NO BID</v>
      </c>
      <c r="BA194" s="171"/>
      <c r="BB194" s="89"/>
      <c r="BC194" s="90"/>
      <c r="BD194" s="172" t="str">
        <f t="shared" si="175"/>
        <v/>
      </c>
      <c r="BE194" s="154" t="str">
        <f t="shared" si="232"/>
        <v>NO BID</v>
      </c>
      <c r="BF194" s="171"/>
      <c r="BG194" s="89"/>
      <c r="BH194" s="90"/>
      <c r="BI194" s="172" t="str">
        <f t="shared" si="176"/>
        <v/>
      </c>
      <c r="BJ194" s="154" t="str">
        <f t="shared" si="177"/>
        <v>NO BID</v>
      </c>
      <c r="BK194" s="171"/>
      <c r="BL194" s="89"/>
      <c r="BM194" s="90"/>
      <c r="BN194" s="172" t="str">
        <f t="shared" si="178"/>
        <v/>
      </c>
      <c r="BO194" s="154" t="str">
        <f t="shared" si="179"/>
        <v>NO BID</v>
      </c>
      <c r="BP194" s="178"/>
      <c r="BQ194" s="171"/>
      <c r="BR194" s="89"/>
      <c r="BS194" s="90" t="str">
        <f t="shared" si="180"/>
        <v/>
      </c>
      <c r="BT194" s="172"/>
      <c r="BU194" s="154" t="str">
        <f t="shared" si="181"/>
        <v>NO BID</v>
      </c>
      <c r="BV194" s="171"/>
      <c r="BW194" s="89"/>
      <c r="BX194" s="90" t="str">
        <f t="shared" si="182"/>
        <v/>
      </c>
      <c r="BY194" s="172"/>
      <c r="BZ194" s="154" t="str">
        <f t="shared" si="183"/>
        <v>NO BID</v>
      </c>
      <c r="CA194" s="171"/>
      <c r="CB194" s="89"/>
      <c r="CC194" s="90" t="str">
        <f t="shared" si="184"/>
        <v/>
      </c>
      <c r="CD194" s="172"/>
      <c r="CE194" s="154" t="str">
        <f t="shared" si="185"/>
        <v>NO BID</v>
      </c>
      <c r="CF194" s="171"/>
      <c r="CG194" s="89"/>
      <c r="CH194" s="90" t="str">
        <f t="shared" si="186"/>
        <v/>
      </c>
      <c r="CI194" s="172"/>
      <c r="CJ194" s="154" t="str">
        <f t="shared" si="187"/>
        <v>NO BID</v>
      </c>
      <c r="CK194" s="171"/>
      <c r="CL194" s="89"/>
      <c r="CM194" s="90" t="str">
        <f t="shared" si="188"/>
        <v/>
      </c>
      <c r="CN194" s="172"/>
      <c r="CO194" s="154" t="str">
        <f t="shared" si="189"/>
        <v>NO BID</v>
      </c>
      <c r="CP194" s="171"/>
      <c r="CQ194" s="89"/>
      <c r="CR194" s="90" t="str">
        <f t="shared" si="190"/>
        <v/>
      </c>
      <c r="CS194" s="172"/>
      <c r="CT194" s="154" t="str">
        <f t="shared" si="191"/>
        <v>NO BID</v>
      </c>
      <c r="CU194" s="171"/>
      <c r="CV194" s="89"/>
      <c r="CW194" s="90" t="str">
        <f t="shared" si="192"/>
        <v/>
      </c>
      <c r="CX194" s="172"/>
      <c r="CY194" s="154" t="str">
        <f t="shared" si="193"/>
        <v>NO BID</v>
      </c>
      <c r="CZ194" s="171"/>
      <c r="DA194" s="89"/>
      <c r="DB194" s="90" t="str">
        <f t="shared" si="194"/>
        <v/>
      </c>
      <c r="DC194" s="172"/>
      <c r="DD194" s="154" t="str">
        <f t="shared" si="195"/>
        <v>NO BID</v>
      </c>
      <c r="DE194" s="171"/>
      <c r="DF194" s="89"/>
      <c r="DG194" s="90" t="str">
        <f t="shared" si="196"/>
        <v/>
      </c>
      <c r="DH194" s="172"/>
      <c r="DI194" s="154" t="str">
        <f t="shared" si="197"/>
        <v>NO BID</v>
      </c>
      <c r="DJ194" s="171"/>
      <c r="DK194" s="89"/>
      <c r="DL194" s="90" t="str">
        <f t="shared" si="198"/>
        <v/>
      </c>
      <c r="DM194" s="172"/>
      <c r="DN194" s="154" t="str">
        <f t="shared" si="199"/>
        <v>NO BID</v>
      </c>
      <c r="DO194" s="171"/>
      <c r="DP194" s="89"/>
      <c r="DQ194" s="90" t="str">
        <f t="shared" si="200"/>
        <v/>
      </c>
      <c r="DR194" s="172"/>
      <c r="DS194" s="154" t="str">
        <f t="shared" si="201"/>
        <v>NO BID</v>
      </c>
      <c r="DT194" s="171"/>
      <c r="DU194" s="89"/>
      <c r="DV194" s="90" t="str">
        <f t="shared" si="202"/>
        <v/>
      </c>
      <c r="DW194" s="172"/>
      <c r="DX194" s="154" t="str">
        <f t="shared" si="203"/>
        <v>NO BID</v>
      </c>
      <c r="DY194" s="171"/>
      <c r="DZ194" s="89"/>
      <c r="EA194" s="90" t="str">
        <f t="shared" si="204"/>
        <v/>
      </c>
      <c r="EB194" s="172"/>
      <c r="EC194" s="154" t="str">
        <f t="shared" si="205"/>
        <v>NO BID</v>
      </c>
      <c r="ED194" s="171"/>
      <c r="EE194" s="89"/>
      <c r="EF194" s="90" t="str">
        <f t="shared" si="206"/>
        <v/>
      </c>
      <c r="EG194" s="172"/>
      <c r="EH194" s="154" t="str">
        <f t="shared" si="207"/>
        <v>NO BID</v>
      </c>
      <c r="EI194" s="171"/>
      <c r="EJ194" s="89"/>
      <c r="EK194" s="90" t="str">
        <f t="shared" si="208"/>
        <v/>
      </c>
      <c r="EL194" s="172"/>
      <c r="EM194" s="154" t="str">
        <f t="shared" si="209"/>
        <v>NO BID</v>
      </c>
      <c r="EN194" s="171"/>
      <c r="EO194" s="89"/>
      <c r="EP194" s="90" t="str">
        <f t="shared" si="210"/>
        <v/>
      </c>
      <c r="EQ194" s="172"/>
      <c r="ER194" s="154" t="str">
        <f t="shared" si="211"/>
        <v>NO BID</v>
      </c>
      <c r="ES194" s="171"/>
      <c r="ET194" s="89"/>
      <c r="EU194" s="90" t="str">
        <f t="shared" si="212"/>
        <v/>
      </c>
      <c r="EV194" s="172"/>
      <c r="EW194" s="154" t="str">
        <f t="shared" si="213"/>
        <v>NO BID</v>
      </c>
      <c r="EX194" s="171"/>
      <c r="EY194" s="89"/>
      <c r="EZ194" s="90" t="str">
        <f t="shared" si="214"/>
        <v/>
      </c>
      <c r="FA194" s="172"/>
      <c r="FB194" s="154" t="str">
        <f t="shared" si="215"/>
        <v>NO BID</v>
      </c>
      <c r="FC194" s="171"/>
      <c r="FD194" s="89"/>
      <c r="FE194" s="90" t="str">
        <f t="shared" si="216"/>
        <v/>
      </c>
      <c r="FF194" s="172"/>
      <c r="FG194" s="154" t="str">
        <f t="shared" si="217"/>
        <v>NO BID</v>
      </c>
      <c r="FH194" s="171"/>
      <c r="FI194" s="89"/>
      <c r="FJ194" s="90" t="str">
        <f t="shared" si="218"/>
        <v/>
      </c>
      <c r="FK194" s="172"/>
      <c r="FL194" s="154" t="str">
        <f t="shared" si="219"/>
        <v>NO BID</v>
      </c>
      <c r="FM194" s="171"/>
      <c r="FN194" s="89"/>
      <c r="FO194" s="90" t="str">
        <f t="shared" si="220"/>
        <v/>
      </c>
      <c r="FP194" s="172"/>
      <c r="FQ194" s="154" t="str">
        <f t="shared" si="221"/>
        <v>NO BID</v>
      </c>
      <c r="FR194" s="174"/>
      <c r="FS194" s="91">
        <v>10.99</v>
      </c>
      <c r="FT194" s="92">
        <f t="shared" si="222"/>
        <v>54.95</v>
      </c>
      <c r="FU194" s="175">
        <f t="shared" si="223"/>
        <v>0</v>
      </c>
      <c r="FV194" s="93" t="str">
        <f t="shared" si="224"/>
        <v/>
      </c>
      <c r="FW194" s="94">
        <f t="shared" si="225"/>
        <v>54.95</v>
      </c>
      <c r="FX194" s="95">
        <f t="shared" si="226"/>
        <v>0</v>
      </c>
      <c r="FY194" s="129" t="str">
        <f t="shared" si="227"/>
        <v>NOT AWARDED</v>
      </c>
      <c r="FZ194" s="130">
        <f t="shared" si="228"/>
        <v>0</v>
      </c>
      <c r="GA194" s="129" t="str">
        <f t="shared" si="229"/>
        <v>VENDOR 09</v>
      </c>
      <c r="GB194" s="176"/>
      <c r="GC194" s="177"/>
      <c r="GD194" s="96"/>
      <c r="GE194" s="97"/>
    </row>
    <row r="195" spans="1:187" ht="30" customHeight="1" thickTop="1" thickBot="1" x14ac:dyDescent="0.4">
      <c r="A195" s="141">
        <v>191</v>
      </c>
      <c r="B195" s="163">
        <v>5</v>
      </c>
      <c r="C195" s="164">
        <v>9781956378146</v>
      </c>
      <c r="D195" s="165" t="s">
        <v>326</v>
      </c>
      <c r="E195" s="165" t="s">
        <v>1022</v>
      </c>
      <c r="F195" s="165" t="s">
        <v>1480</v>
      </c>
      <c r="G195" s="166" t="s">
        <v>1414</v>
      </c>
      <c r="H195" s="166" t="s">
        <v>1421</v>
      </c>
      <c r="I195" s="167"/>
      <c r="J195" s="234">
        <f t="shared" si="230"/>
        <v>5</v>
      </c>
      <c r="K195" s="235"/>
      <c r="L195" s="99" t="str">
        <f t="shared" si="156"/>
        <v/>
      </c>
      <c r="M195" s="241"/>
      <c r="N195" s="168"/>
      <c r="O195" s="169" t="str">
        <f t="shared" si="157"/>
        <v>VENDOR 09</v>
      </c>
      <c r="P195" s="149">
        <v>241360</v>
      </c>
      <c r="Q195" s="149">
        <f t="shared" si="158"/>
        <v>0</v>
      </c>
      <c r="R195" s="170" t="str">
        <f t="shared" si="159"/>
        <v xml:space="preserve">, </v>
      </c>
      <c r="S195" s="170" t="str">
        <f t="shared" si="160"/>
        <v>NO BID</v>
      </c>
      <c r="T195" s="87">
        <f t="shared" si="161"/>
        <v>0</v>
      </c>
      <c r="U195" s="88" t="str">
        <f t="shared" si="162"/>
        <v>NOT AWARDED</v>
      </c>
      <c r="V195" s="167"/>
      <c r="W195" s="171"/>
      <c r="X195" s="89"/>
      <c r="Y195" s="90"/>
      <c r="Z195" s="172" t="str">
        <f t="shared" si="163"/>
        <v/>
      </c>
      <c r="AA195" s="154" t="str">
        <f t="shared" si="164"/>
        <v>NO BID</v>
      </c>
      <c r="AB195" s="171"/>
      <c r="AC195" s="89"/>
      <c r="AD195" s="90"/>
      <c r="AE195" s="172" t="str">
        <f t="shared" si="165"/>
        <v/>
      </c>
      <c r="AF195" s="154" t="str">
        <f t="shared" si="166"/>
        <v>NO BID</v>
      </c>
      <c r="AG195" s="171"/>
      <c r="AH195" s="89"/>
      <c r="AI195" s="90"/>
      <c r="AJ195" s="172" t="str">
        <f t="shared" si="167"/>
        <v/>
      </c>
      <c r="AK195" s="154" t="str">
        <f t="shared" si="168"/>
        <v>NO BID</v>
      </c>
      <c r="AL195" s="171"/>
      <c r="AM195" s="89"/>
      <c r="AN195" s="90"/>
      <c r="AO195" s="172" t="str">
        <f t="shared" si="169"/>
        <v/>
      </c>
      <c r="AP195" s="154" t="str">
        <f t="shared" si="170"/>
        <v>NO BID</v>
      </c>
      <c r="AQ195" s="171"/>
      <c r="AR195" s="89"/>
      <c r="AS195" s="90"/>
      <c r="AT195" s="172" t="str">
        <f t="shared" si="171"/>
        <v/>
      </c>
      <c r="AU195" s="154" t="str">
        <f t="shared" si="172"/>
        <v>NO BID</v>
      </c>
      <c r="AV195" s="171"/>
      <c r="AW195" s="89"/>
      <c r="AX195" s="90"/>
      <c r="AY195" s="172" t="str">
        <f t="shared" si="173"/>
        <v/>
      </c>
      <c r="AZ195" s="154" t="str">
        <f t="shared" si="174"/>
        <v>NO BID</v>
      </c>
      <c r="BA195" s="171"/>
      <c r="BB195" s="89"/>
      <c r="BC195" s="90"/>
      <c r="BD195" s="172" t="str">
        <f t="shared" si="175"/>
        <v/>
      </c>
      <c r="BE195" s="154" t="str">
        <f t="shared" si="232"/>
        <v>NO BID</v>
      </c>
      <c r="BF195" s="171"/>
      <c r="BG195" s="89"/>
      <c r="BH195" s="90"/>
      <c r="BI195" s="172" t="str">
        <f t="shared" si="176"/>
        <v/>
      </c>
      <c r="BJ195" s="154" t="str">
        <f t="shared" si="177"/>
        <v>NO BID</v>
      </c>
      <c r="BK195" s="171"/>
      <c r="BL195" s="89"/>
      <c r="BM195" s="90"/>
      <c r="BN195" s="172" t="str">
        <f t="shared" si="178"/>
        <v/>
      </c>
      <c r="BO195" s="154" t="str">
        <f t="shared" si="179"/>
        <v>NO BID</v>
      </c>
      <c r="BP195" s="178"/>
      <c r="BQ195" s="171"/>
      <c r="BR195" s="89"/>
      <c r="BS195" s="90" t="str">
        <f t="shared" si="180"/>
        <v/>
      </c>
      <c r="BT195" s="172"/>
      <c r="BU195" s="154" t="str">
        <f t="shared" si="181"/>
        <v>NO BID</v>
      </c>
      <c r="BV195" s="171"/>
      <c r="BW195" s="89"/>
      <c r="BX195" s="90" t="str">
        <f t="shared" si="182"/>
        <v/>
      </c>
      <c r="BY195" s="172"/>
      <c r="BZ195" s="154" t="str">
        <f t="shared" si="183"/>
        <v>NO BID</v>
      </c>
      <c r="CA195" s="171"/>
      <c r="CB195" s="89"/>
      <c r="CC195" s="90" t="str">
        <f t="shared" si="184"/>
        <v/>
      </c>
      <c r="CD195" s="172"/>
      <c r="CE195" s="154" t="str">
        <f t="shared" si="185"/>
        <v>NO BID</v>
      </c>
      <c r="CF195" s="171"/>
      <c r="CG195" s="89"/>
      <c r="CH195" s="90" t="str">
        <f t="shared" si="186"/>
        <v/>
      </c>
      <c r="CI195" s="172"/>
      <c r="CJ195" s="154" t="str">
        <f t="shared" si="187"/>
        <v>NO BID</v>
      </c>
      <c r="CK195" s="171"/>
      <c r="CL195" s="89"/>
      <c r="CM195" s="90" t="str">
        <f t="shared" si="188"/>
        <v/>
      </c>
      <c r="CN195" s="172"/>
      <c r="CO195" s="154" t="str">
        <f t="shared" si="189"/>
        <v>NO BID</v>
      </c>
      <c r="CP195" s="171"/>
      <c r="CQ195" s="89"/>
      <c r="CR195" s="90" t="str">
        <f t="shared" si="190"/>
        <v/>
      </c>
      <c r="CS195" s="172"/>
      <c r="CT195" s="154" t="str">
        <f t="shared" si="191"/>
        <v>NO BID</v>
      </c>
      <c r="CU195" s="171"/>
      <c r="CV195" s="89"/>
      <c r="CW195" s="90" t="str">
        <f t="shared" si="192"/>
        <v/>
      </c>
      <c r="CX195" s="172"/>
      <c r="CY195" s="154" t="str">
        <f t="shared" si="193"/>
        <v>NO BID</v>
      </c>
      <c r="CZ195" s="171"/>
      <c r="DA195" s="89"/>
      <c r="DB195" s="90" t="str">
        <f t="shared" si="194"/>
        <v/>
      </c>
      <c r="DC195" s="172"/>
      <c r="DD195" s="154" t="str">
        <f t="shared" si="195"/>
        <v>NO BID</v>
      </c>
      <c r="DE195" s="171"/>
      <c r="DF195" s="89"/>
      <c r="DG195" s="90" t="str">
        <f t="shared" si="196"/>
        <v/>
      </c>
      <c r="DH195" s="172"/>
      <c r="DI195" s="154" t="str">
        <f t="shared" si="197"/>
        <v>NO BID</v>
      </c>
      <c r="DJ195" s="171"/>
      <c r="DK195" s="89"/>
      <c r="DL195" s="90" t="str">
        <f t="shared" si="198"/>
        <v/>
      </c>
      <c r="DM195" s="172"/>
      <c r="DN195" s="154" t="str">
        <f t="shared" si="199"/>
        <v>NO BID</v>
      </c>
      <c r="DO195" s="171"/>
      <c r="DP195" s="89"/>
      <c r="DQ195" s="90" t="str">
        <f t="shared" si="200"/>
        <v/>
      </c>
      <c r="DR195" s="172"/>
      <c r="DS195" s="154" t="str">
        <f t="shared" si="201"/>
        <v>NO BID</v>
      </c>
      <c r="DT195" s="171"/>
      <c r="DU195" s="89"/>
      <c r="DV195" s="90" t="str">
        <f t="shared" si="202"/>
        <v/>
      </c>
      <c r="DW195" s="172"/>
      <c r="DX195" s="154" t="str">
        <f t="shared" si="203"/>
        <v>NO BID</v>
      </c>
      <c r="DY195" s="171"/>
      <c r="DZ195" s="89"/>
      <c r="EA195" s="90" t="str">
        <f t="shared" si="204"/>
        <v/>
      </c>
      <c r="EB195" s="172"/>
      <c r="EC195" s="154" t="str">
        <f t="shared" si="205"/>
        <v>NO BID</v>
      </c>
      <c r="ED195" s="171"/>
      <c r="EE195" s="89"/>
      <c r="EF195" s="90" t="str">
        <f t="shared" si="206"/>
        <v/>
      </c>
      <c r="EG195" s="172"/>
      <c r="EH195" s="154" t="str">
        <f t="shared" si="207"/>
        <v>NO BID</v>
      </c>
      <c r="EI195" s="171"/>
      <c r="EJ195" s="89"/>
      <c r="EK195" s="90" t="str">
        <f t="shared" si="208"/>
        <v/>
      </c>
      <c r="EL195" s="172"/>
      <c r="EM195" s="154" t="str">
        <f t="shared" si="209"/>
        <v>NO BID</v>
      </c>
      <c r="EN195" s="171"/>
      <c r="EO195" s="89"/>
      <c r="EP195" s="90" t="str">
        <f t="shared" si="210"/>
        <v/>
      </c>
      <c r="EQ195" s="172"/>
      <c r="ER195" s="154" t="str">
        <f t="shared" si="211"/>
        <v>NO BID</v>
      </c>
      <c r="ES195" s="171"/>
      <c r="ET195" s="89"/>
      <c r="EU195" s="90" t="str">
        <f t="shared" si="212"/>
        <v/>
      </c>
      <c r="EV195" s="172"/>
      <c r="EW195" s="154" t="str">
        <f t="shared" si="213"/>
        <v>NO BID</v>
      </c>
      <c r="EX195" s="171"/>
      <c r="EY195" s="89"/>
      <c r="EZ195" s="90" t="str">
        <f t="shared" si="214"/>
        <v/>
      </c>
      <c r="FA195" s="172"/>
      <c r="FB195" s="154" t="str">
        <f t="shared" si="215"/>
        <v>NO BID</v>
      </c>
      <c r="FC195" s="171"/>
      <c r="FD195" s="89"/>
      <c r="FE195" s="90" t="str">
        <f t="shared" si="216"/>
        <v/>
      </c>
      <c r="FF195" s="172"/>
      <c r="FG195" s="154" t="str">
        <f t="shared" si="217"/>
        <v>NO BID</v>
      </c>
      <c r="FH195" s="171"/>
      <c r="FI195" s="89"/>
      <c r="FJ195" s="90" t="str">
        <f t="shared" si="218"/>
        <v/>
      </c>
      <c r="FK195" s="172"/>
      <c r="FL195" s="154" t="str">
        <f t="shared" si="219"/>
        <v>NO BID</v>
      </c>
      <c r="FM195" s="171"/>
      <c r="FN195" s="89"/>
      <c r="FO195" s="90" t="str">
        <f t="shared" si="220"/>
        <v/>
      </c>
      <c r="FP195" s="172"/>
      <c r="FQ195" s="154" t="str">
        <f t="shared" si="221"/>
        <v>NO BID</v>
      </c>
      <c r="FR195" s="174"/>
      <c r="FS195" s="91">
        <v>14.99</v>
      </c>
      <c r="FT195" s="92">
        <f t="shared" si="222"/>
        <v>74.95</v>
      </c>
      <c r="FU195" s="175">
        <f t="shared" si="223"/>
        <v>0</v>
      </c>
      <c r="FV195" s="93" t="str">
        <f t="shared" si="224"/>
        <v/>
      </c>
      <c r="FW195" s="94">
        <f t="shared" si="225"/>
        <v>74.95</v>
      </c>
      <c r="FX195" s="95">
        <f t="shared" si="226"/>
        <v>0</v>
      </c>
      <c r="FY195" s="129" t="str">
        <f t="shared" si="227"/>
        <v>NOT AWARDED</v>
      </c>
      <c r="FZ195" s="130">
        <f t="shared" si="228"/>
        <v>0</v>
      </c>
      <c r="GA195" s="129" t="str">
        <f t="shared" si="229"/>
        <v>VENDOR 09</v>
      </c>
      <c r="GB195" s="176"/>
      <c r="GC195" s="198"/>
      <c r="GD195" s="96"/>
      <c r="GE195" s="98"/>
    </row>
    <row r="196" spans="1:187" ht="30" customHeight="1" thickTop="1" thickBot="1" x14ac:dyDescent="0.4">
      <c r="A196" s="162">
        <v>192</v>
      </c>
      <c r="B196" s="142">
        <v>4</v>
      </c>
      <c r="C196" s="143">
        <v>9781571311306</v>
      </c>
      <c r="D196" s="144" t="s">
        <v>328</v>
      </c>
      <c r="E196" s="144" t="s">
        <v>930</v>
      </c>
      <c r="F196" s="144" t="s">
        <v>1480</v>
      </c>
      <c r="G196" s="145" t="s">
        <v>1414</v>
      </c>
      <c r="H196" s="145" t="s">
        <v>1418</v>
      </c>
      <c r="I196" s="146"/>
      <c r="J196" s="227">
        <f t="shared" si="230"/>
        <v>4</v>
      </c>
      <c r="K196" s="228"/>
      <c r="L196" s="99" t="str">
        <f t="shared" si="156"/>
        <v/>
      </c>
      <c r="M196" s="241"/>
      <c r="N196" s="147"/>
      <c r="O196" s="215" t="str">
        <f t="shared" si="157"/>
        <v>VENDOR 09</v>
      </c>
      <c r="P196" s="149">
        <v>241363</v>
      </c>
      <c r="Q196" s="149">
        <f t="shared" si="158"/>
        <v>0</v>
      </c>
      <c r="R196" s="216" t="str">
        <f t="shared" si="159"/>
        <v xml:space="preserve">, </v>
      </c>
      <c r="S196" s="216" t="str">
        <f t="shared" si="160"/>
        <v>NO BID</v>
      </c>
      <c r="T196" s="123">
        <f t="shared" si="161"/>
        <v>0</v>
      </c>
      <c r="U196" s="125" t="str">
        <f t="shared" si="162"/>
        <v>NOT AWARDED</v>
      </c>
      <c r="V196" s="146"/>
      <c r="W196" s="151"/>
      <c r="X196" s="102"/>
      <c r="Y196" s="103"/>
      <c r="Z196" s="152" t="str">
        <f t="shared" si="163"/>
        <v/>
      </c>
      <c r="AA196" s="153" t="str">
        <f t="shared" si="164"/>
        <v>NO BID</v>
      </c>
      <c r="AB196" s="151"/>
      <c r="AC196" s="102"/>
      <c r="AD196" s="103"/>
      <c r="AE196" s="152" t="str">
        <f t="shared" si="165"/>
        <v/>
      </c>
      <c r="AF196" s="154" t="str">
        <f t="shared" si="166"/>
        <v>NO BID</v>
      </c>
      <c r="AG196" s="151"/>
      <c r="AH196" s="102"/>
      <c r="AI196" s="103"/>
      <c r="AJ196" s="152" t="str">
        <f t="shared" si="167"/>
        <v/>
      </c>
      <c r="AK196" s="154" t="str">
        <f t="shared" si="168"/>
        <v>NO BID</v>
      </c>
      <c r="AL196" s="151"/>
      <c r="AM196" s="102"/>
      <c r="AN196" s="103"/>
      <c r="AO196" s="152" t="str">
        <f t="shared" si="169"/>
        <v/>
      </c>
      <c r="AP196" s="154" t="str">
        <f t="shared" si="170"/>
        <v>NO BID</v>
      </c>
      <c r="AQ196" s="151"/>
      <c r="AR196" s="102"/>
      <c r="AS196" s="103"/>
      <c r="AT196" s="152" t="str">
        <f t="shared" si="171"/>
        <v/>
      </c>
      <c r="AU196" s="154" t="str">
        <f t="shared" si="172"/>
        <v>NO BID</v>
      </c>
      <c r="AV196" s="151"/>
      <c r="AW196" s="102"/>
      <c r="AX196" s="103"/>
      <c r="AY196" s="152" t="str">
        <f t="shared" si="173"/>
        <v/>
      </c>
      <c r="AZ196" s="154" t="str">
        <f t="shared" si="174"/>
        <v>NO BID</v>
      </c>
      <c r="BA196" s="151"/>
      <c r="BB196" s="102"/>
      <c r="BC196" s="103"/>
      <c r="BD196" s="152" t="str">
        <f t="shared" si="175"/>
        <v/>
      </c>
      <c r="BE196" s="153" t="str">
        <f t="shared" si="232"/>
        <v>NO BID</v>
      </c>
      <c r="BF196" s="151"/>
      <c r="BG196" s="102"/>
      <c r="BH196" s="103"/>
      <c r="BI196" s="152" t="str">
        <f t="shared" si="176"/>
        <v/>
      </c>
      <c r="BJ196" s="153" t="str">
        <f t="shared" si="177"/>
        <v>NO BID</v>
      </c>
      <c r="BK196" s="151"/>
      <c r="BL196" s="102"/>
      <c r="BM196" s="103"/>
      <c r="BN196" s="152" t="str">
        <f t="shared" si="178"/>
        <v/>
      </c>
      <c r="BO196" s="154" t="str">
        <f t="shared" si="179"/>
        <v>NO BID</v>
      </c>
      <c r="BP196" s="155"/>
      <c r="BQ196" s="151"/>
      <c r="BR196" s="102"/>
      <c r="BS196" s="103" t="str">
        <f t="shared" si="180"/>
        <v/>
      </c>
      <c r="BT196" s="152"/>
      <c r="BU196" s="153" t="str">
        <f t="shared" si="181"/>
        <v>NO BID</v>
      </c>
      <c r="BV196" s="151"/>
      <c r="BW196" s="102"/>
      <c r="BX196" s="103" t="str">
        <f t="shared" si="182"/>
        <v/>
      </c>
      <c r="BY196" s="152"/>
      <c r="BZ196" s="153" t="str">
        <f t="shared" si="183"/>
        <v>NO BID</v>
      </c>
      <c r="CA196" s="151"/>
      <c r="CB196" s="102"/>
      <c r="CC196" s="103" t="str">
        <f t="shared" si="184"/>
        <v/>
      </c>
      <c r="CD196" s="152"/>
      <c r="CE196" s="153" t="str">
        <f t="shared" si="185"/>
        <v>NO BID</v>
      </c>
      <c r="CF196" s="151"/>
      <c r="CG196" s="102"/>
      <c r="CH196" s="103" t="str">
        <f t="shared" si="186"/>
        <v/>
      </c>
      <c r="CI196" s="152"/>
      <c r="CJ196" s="153" t="str">
        <f t="shared" si="187"/>
        <v>NO BID</v>
      </c>
      <c r="CK196" s="151"/>
      <c r="CL196" s="102"/>
      <c r="CM196" s="103" t="str">
        <f t="shared" si="188"/>
        <v/>
      </c>
      <c r="CN196" s="152"/>
      <c r="CO196" s="153" t="str">
        <f t="shared" si="189"/>
        <v>NO BID</v>
      </c>
      <c r="CP196" s="151"/>
      <c r="CQ196" s="102"/>
      <c r="CR196" s="103" t="str">
        <f t="shared" si="190"/>
        <v/>
      </c>
      <c r="CS196" s="152"/>
      <c r="CT196" s="153" t="str">
        <f t="shared" si="191"/>
        <v>NO BID</v>
      </c>
      <c r="CU196" s="151"/>
      <c r="CV196" s="102"/>
      <c r="CW196" s="103" t="str">
        <f t="shared" si="192"/>
        <v/>
      </c>
      <c r="CX196" s="152"/>
      <c r="CY196" s="153" t="str">
        <f t="shared" si="193"/>
        <v>NO BID</v>
      </c>
      <c r="CZ196" s="151"/>
      <c r="DA196" s="102"/>
      <c r="DB196" s="103" t="str">
        <f t="shared" si="194"/>
        <v/>
      </c>
      <c r="DC196" s="152"/>
      <c r="DD196" s="153" t="str">
        <f t="shared" si="195"/>
        <v>NO BID</v>
      </c>
      <c r="DE196" s="151"/>
      <c r="DF196" s="102"/>
      <c r="DG196" s="103" t="str">
        <f t="shared" si="196"/>
        <v/>
      </c>
      <c r="DH196" s="152"/>
      <c r="DI196" s="153" t="str">
        <f t="shared" si="197"/>
        <v>NO BID</v>
      </c>
      <c r="DJ196" s="151"/>
      <c r="DK196" s="102"/>
      <c r="DL196" s="103" t="str">
        <f t="shared" si="198"/>
        <v/>
      </c>
      <c r="DM196" s="152"/>
      <c r="DN196" s="153" t="str">
        <f t="shared" si="199"/>
        <v>NO BID</v>
      </c>
      <c r="DO196" s="151"/>
      <c r="DP196" s="102"/>
      <c r="DQ196" s="103" t="str">
        <f t="shared" si="200"/>
        <v/>
      </c>
      <c r="DR196" s="152"/>
      <c r="DS196" s="153" t="str">
        <f t="shared" si="201"/>
        <v>NO BID</v>
      </c>
      <c r="DT196" s="151"/>
      <c r="DU196" s="102"/>
      <c r="DV196" s="103" t="str">
        <f t="shared" si="202"/>
        <v/>
      </c>
      <c r="DW196" s="152"/>
      <c r="DX196" s="153" t="str">
        <f t="shared" si="203"/>
        <v>NO BID</v>
      </c>
      <c r="DY196" s="151"/>
      <c r="DZ196" s="102"/>
      <c r="EA196" s="103" t="str">
        <f t="shared" si="204"/>
        <v/>
      </c>
      <c r="EB196" s="152"/>
      <c r="EC196" s="153" t="str">
        <f t="shared" si="205"/>
        <v>NO BID</v>
      </c>
      <c r="ED196" s="151"/>
      <c r="EE196" s="102"/>
      <c r="EF196" s="103" t="str">
        <f t="shared" si="206"/>
        <v/>
      </c>
      <c r="EG196" s="152"/>
      <c r="EH196" s="153" t="str">
        <f t="shared" si="207"/>
        <v>NO BID</v>
      </c>
      <c r="EI196" s="151"/>
      <c r="EJ196" s="102"/>
      <c r="EK196" s="103" t="str">
        <f t="shared" si="208"/>
        <v/>
      </c>
      <c r="EL196" s="152"/>
      <c r="EM196" s="153" t="str">
        <f t="shared" si="209"/>
        <v>NO BID</v>
      </c>
      <c r="EN196" s="151"/>
      <c r="EO196" s="102"/>
      <c r="EP196" s="103" t="str">
        <f t="shared" si="210"/>
        <v/>
      </c>
      <c r="EQ196" s="152"/>
      <c r="ER196" s="153" t="str">
        <f t="shared" si="211"/>
        <v>NO BID</v>
      </c>
      <c r="ES196" s="151"/>
      <c r="ET196" s="102"/>
      <c r="EU196" s="103" t="str">
        <f t="shared" si="212"/>
        <v/>
      </c>
      <c r="EV196" s="152"/>
      <c r="EW196" s="153" t="str">
        <f t="shared" si="213"/>
        <v>NO BID</v>
      </c>
      <c r="EX196" s="151"/>
      <c r="EY196" s="102"/>
      <c r="EZ196" s="103" t="str">
        <f t="shared" si="214"/>
        <v/>
      </c>
      <c r="FA196" s="152"/>
      <c r="FB196" s="153" t="str">
        <f t="shared" si="215"/>
        <v>NO BID</v>
      </c>
      <c r="FC196" s="151"/>
      <c r="FD196" s="102"/>
      <c r="FE196" s="103" t="str">
        <f t="shared" si="216"/>
        <v/>
      </c>
      <c r="FF196" s="152"/>
      <c r="FG196" s="153" t="str">
        <f t="shared" si="217"/>
        <v>NO BID</v>
      </c>
      <c r="FH196" s="151"/>
      <c r="FI196" s="102"/>
      <c r="FJ196" s="103" t="str">
        <f t="shared" si="218"/>
        <v/>
      </c>
      <c r="FK196" s="152"/>
      <c r="FL196" s="153" t="str">
        <f t="shared" si="219"/>
        <v>NO BID</v>
      </c>
      <c r="FM196" s="151"/>
      <c r="FN196" s="102"/>
      <c r="FO196" s="103" t="str">
        <f t="shared" si="220"/>
        <v/>
      </c>
      <c r="FP196" s="152"/>
      <c r="FQ196" s="153" t="str">
        <f t="shared" si="221"/>
        <v>NO BID</v>
      </c>
      <c r="FR196" s="156"/>
      <c r="FS196" s="104">
        <v>9.99</v>
      </c>
      <c r="FT196" s="105">
        <f t="shared" si="222"/>
        <v>39.96</v>
      </c>
      <c r="FU196" s="157">
        <f t="shared" si="223"/>
        <v>0</v>
      </c>
      <c r="FV196" s="106" t="str">
        <f t="shared" si="224"/>
        <v/>
      </c>
      <c r="FW196" s="107">
        <f t="shared" si="225"/>
        <v>39.96</v>
      </c>
      <c r="FX196" s="108">
        <f t="shared" si="226"/>
        <v>0</v>
      </c>
      <c r="FY196" s="158" t="str">
        <f t="shared" si="227"/>
        <v>NOT AWARDED</v>
      </c>
      <c r="FZ196" s="159">
        <f t="shared" si="228"/>
        <v>0</v>
      </c>
      <c r="GA196" s="158" t="str">
        <f t="shared" si="229"/>
        <v>VENDOR 09</v>
      </c>
      <c r="GB196" s="160"/>
      <c r="GC196" s="161"/>
      <c r="GD196" s="109"/>
      <c r="GE196" s="110"/>
    </row>
    <row r="197" spans="1:187" ht="30" customHeight="1" thickTop="1" thickBot="1" x14ac:dyDescent="0.4">
      <c r="A197" s="162">
        <v>193</v>
      </c>
      <c r="B197" s="163">
        <v>5</v>
      </c>
      <c r="C197" s="164">
        <v>9781443460545</v>
      </c>
      <c r="D197" s="165" t="s">
        <v>329</v>
      </c>
      <c r="E197" s="165" t="s">
        <v>820</v>
      </c>
      <c r="F197" s="165" t="s">
        <v>1479</v>
      </c>
      <c r="G197" s="166" t="s">
        <v>1414</v>
      </c>
      <c r="H197" s="166" t="s">
        <v>1418</v>
      </c>
      <c r="I197" s="167"/>
      <c r="J197" s="227">
        <f t="shared" si="230"/>
        <v>5</v>
      </c>
      <c r="K197" s="228"/>
      <c r="L197" s="99" t="str">
        <f t="shared" ref="L197:L260" si="233">IF(J197&gt;B197,"QUOTED TOO MANY",IF($J197&gt;0,IF(K197&gt;0,$J197*K197,""),""))</f>
        <v/>
      </c>
      <c r="M197" s="241"/>
      <c r="N197" s="168"/>
      <c r="O197" s="195" t="str">
        <f t="shared" ref="O197:O260" si="234">IF(GA197="","",GA197)</f>
        <v>VENDOR 09</v>
      </c>
      <c r="P197" s="149">
        <v>241365</v>
      </c>
      <c r="Q197" s="149">
        <f t="shared" ref="Q197:Q260" si="235">GC197</f>
        <v>0</v>
      </c>
      <c r="R197" s="196" t="str">
        <f t="shared" ref="R197:R260" si="236">IF(O197="","",IF(O197=$X$2,CONCATENATE($W197,", ",$Z197),IF(O197=$AC$2,CONCATENATE($AB197,", ",$AE197),IF(O197=$AH$2,CONCATENATE($AG197,", ",$AJ197),IF(O197=$AM$2,CONCATENATE($AL197,", ",$AO197),IF(O197=$AR$2,CONCATENATE($AQ197,", ",$AT197),IF(O197=$AW$2,CONCATENATE($AV197,", ",$AY197),IF(O197=$BB$2,CONCATENATE($BA197,", ",$BD197),IF(O197=$BG$2,CONCATENATE($BF197,", ",$BI197),IF(O197=$BL$2,CONCATENATE($BK197,", ",$BN197),IF(O197=$BR$2,CONCATENATE($BQ197,", ",$BT197),IF(O197=$BW$2,CONCATENATE($BV197,", ",$BY197),IF(O197=$CB$2,CONCATENATE($CA197,", ",$CD197),IF(O197=$CG$2,CONCATENATE($CF197,", ",$CI197),IF(O197=$CL$2,CONCATENATE($CK197,", ",$CN197),IF(O197=$CQ$2,CONCATENATE($CP197,", ",$CS197),IF(O197=$CV$2,CONCATENATE($CU197,", ",$CX197),IF(O197=$DA$2,CONCATENATE($CZ197,", ",$DC197),IF(O197=$DF$2,CONCATENATE($DE197,", ",$DH197),IF(O197=$DK$2,CONCATENATE($DJ197,", ",$DM197),IF(O197=$DP$2,CONCATENATE($DO197,", ",$DR197),IF(O197=$DU$2,CONCATENATE($DT197,", ",$DW197),IF(O197=$DZ$2,CONCATENATE($DY197,", ",$EB197),IF(O197=$EE$2,CONCATENATE($ED197,", ",$EG197),IF(O197=$EJ$2,CONCATENATE($EI197,", ",$EL197),IF(O197=$EO$2,CONCATENATE($EN197,", ",$EQ197),IF(O197=$ET$2,CONCATENATE($EUT197,", ",$EV197),IF(O197=$EY$2,CONCATENATE($EX197,", ",$FA197),IF(O197=$FD$2,CONCATENATE($FC197,", ",$FF197),IF(O197=$FI$2,CONCATENATE($FH197,", ",$FK197),IF(O197=$FN$2,CONCATENATE($FM197,", ",$FP197),0)))))))))))))))))))))))))))))))</f>
        <v xml:space="preserve">, </v>
      </c>
      <c r="S197" s="196" t="str">
        <f t="shared" ref="S197:S260" si="237">IF(O197="","",IF(O197=$X$2,(AA197),IF(O197=$AC$2,($AF197),IF(O197=$AH$2,($AK197),IF(O197=$AM$2,($AP197),IF(O197=$AR$2,($AU197),IF(O197=$AW$2,($AZ197),IF(O197=$BB$2,($BE197),IF(O197=$BG$2,($BJ197),IF(O197=$BL$2,($BO197),IF(O197=$BR$2,($BU197),IF(O197=$BW$2,($BZ197),IF(O197=$CB$2,(CE197),IF(O197=$CG$2,($CJ197),IF(O197=$CL$2,($CO197),IF(O197=$CQ$2,($CT197),IF(O197=$CV$2,($CY197),IF(O197=$DA$2,($DD197),IF(O197=$DF$2,($DI197),IF(O197=$DK$2,($DN197),IF(O197=$DP$2,($DS197),IF(O197=$DU$2,($DX197),IF(O197=$DZ$2,($EC197),IF(O197=$EE$2,($EH197),IF(O197=$EJ$2,($EM197),IF(O197=$EO$2,($ER197),IF(O197=$ET$2,($EW197),IF(O197=$EY$2,($FB197),IF(O197=$FD$2,($FG197),IF(O197=$FI$2,($FL197),IF(O197=$FN$2,($FQ197),0)))))))))))))))))))))))))))))))</f>
        <v>NO BID</v>
      </c>
      <c r="T197" s="117">
        <f t="shared" ref="T197:T260" si="238">IF(O197=$X$2,$X197,IF(O197=$AC$2,$AC197,IF(O197=$AH$2,$AH197,IF(O197=$AM$2,$AM197,IF(O197=$AR$2,$AR197,IF(O197=$AW$2,$AW197,IF(O197=$BB$2,$BB197,IF(O197=$BG$2,$BG197,IF(O197=$BL$2,$BL197,IF(O197=$BR$2,$BR197,IF(O197=$BW$2,$BW197,IF(O197=$CB$2,$CB197,IF(O197=$CG$2,$CG197,IF(O197=$CL$2,$CL197,IF(O197=$CQ$2,$CQ197,IF(O197=$CV$2,$CV197,IF(O197=$DA$2,$DA197,IF(O197=$DF$2,$DF197,IF(O197=$DK$2,$DK197,IF(O197=$DP$2,$DP197,IF(O197=$DU$2,$DU197,IF(O197=$DZ$2,$DZ197,IF(O197=$EE$2,$EE197,IF(O197=$EJ$2,$EJ197,IF(O197=$EO$2,$EO197,IF(O197=$ET$2,$ET197,IF(O197=$EY$2,$EY197,IF(O197=$FD$2,$FD197,IF(O197=$FI$2,$FI197,IF(O197=$FN$2,$FN197,0))))))))))))))))))))))))))))))</f>
        <v>0</v>
      </c>
      <c r="U197" s="118" t="str">
        <f t="shared" ref="U197:U260" si="239">IF(B197=0,"NA",IF(T197=0,"NOT AWARDED",$B197*T197))</f>
        <v>NOT AWARDED</v>
      </c>
      <c r="V197" s="167"/>
      <c r="W197" s="171"/>
      <c r="X197" s="89"/>
      <c r="Y197" s="90"/>
      <c r="Z197" s="172" t="str">
        <f t="shared" ref="Z197:Z260" si="240">IF(W197="","",IF(W197=$B197,"QTY Matches","Check"))</f>
        <v/>
      </c>
      <c r="AA197" s="154" t="str">
        <f t="shared" ref="AA197:AA260" si="241">IF($B197=0,"",IF(ISNUMBER(X197),"","NO BID"))</f>
        <v>NO BID</v>
      </c>
      <c r="AB197" s="171"/>
      <c r="AC197" s="89"/>
      <c r="AD197" s="90"/>
      <c r="AE197" s="172" t="str">
        <f t="shared" ref="AE197:AE260" si="242">IF(AB197="","",IF(AB197=$B197,"QTY Matches","Check"))</f>
        <v/>
      </c>
      <c r="AF197" s="154" t="str">
        <f t="shared" ref="AF197:AF260" si="243">IF($B197=0,"",IF(ISNUMBER(AC197),"","NO BID"))</f>
        <v>NO BID</v>
      </c>
      <c r="AG197" s="171"/>
      <c r="AH197" s="89"/>
      <c r="AI197" s="90"/>
      <c r="AJ197" s="172" t="str">
        <f t="shared" ref="AJ197:AJ260" si="244">IF(AG197="","",IF(AG197=$B197,"QTY Matches","Check"))</f>
        <v/>
      </c>
      <c r="AK197" s="154" t="str">
        <f t="shared" ref="AK197:AK260" si="245">IF($B197=0,"",IF(ISNUMBER(AH197),"","NO BID"))</f>
        <v>NO BID</v>
      </c>
      <c r="AL197" s="171"/>
      <c r="AM197" s="89"/>
      <c r="AN197" s="90"/>
      <c r="AO197" s="172" t="str">
        <f t="shared" ref="AO197:AO260" si="246">IF(AL197="","",IF(AL197=$B197,"QTY Matches","Check"))</f>
        <v/>
      </c>
      <c r="AP197" s="154" t="str">
        <f t="shared" ref="AP197:AP260" si="247">IF($B197=0,"",IF(ISNUMBER(AM197),"","NO BID"))</f>
        <v>NO BID</v>
      </c>
      <c r="AQ197" s="171"/>
      <c r="AR197" s="89"/>
      <c r="AS197" s="90"/>
      <c r="AT197" s="172" t="str">
        <f t="shared" ref="AT197:AT260" si="248">IF(AQ197="","",IF(AQ197=$B197,"QTY Matches","Check"))</f>
        <v/>
      </c>
      <c r="AU197" s="154" t="str">
        <f t="shared" ref="AU197:AU260" si="249">IF($B197=0,"",IF(ISNUMBER(AR197),"","NO BID"))</f>
        <v>NO BID</v>
      </c>
      <c r="AV197" s="171"/>
      <c r="AW197" s="89"/>
      <c r="AX197" s="90"/>
      <c r="AY197" s="172" t="str">
        <f t="shared" ref="AY197:AY260" si="250">IF(AV197="","",IF(AV197=$B197,"QTY Matches","Check"))</f>
        <v/>
      </c>
      <c r="AZ197" s="154" t="str">
        <f t="shared" ref="AZ197:AZ260" si="251">IF($B197=0,"",IF(ISNUMBER(AW197),"","NO BID"))</f>
        <v>NO BID</v>
      </c>
      <c r="BA197" s="171"/>
      <c r="BB197" s="89"/>
      <c r="BC197" s="90"/>
      <c r="BD197" s="172" t="str">
        <f t="shared" ref="BD197:BD260" si="252">IF(BA197="","",IF(BA197=$B197,"QTY Matches","Check"))</f>
        <v/>
      </c>
      <c r="BE197" s="154" t="s">
        <v>82</v>
      </c>
      <c r="BF197" s="171"/>
      <c r="BG197" s="89"/>
      <c r="BH197" s="90"/>
      <c r="BI197" s="172" t="str">
        <f t="shared" ref="BI197:BI260" si="253">IF(BF197="","",IF(BF197=$B197,"QTY Matches","Check"))</f>
        <v/>
      </c>
      <c r="BJ197" s="154" t="str">
        <f t="shared" ref="BJ197:BJ260" si="254">IF($B197=0,"",IF(ISNUMBER(BG197),"","NO BID"))</f>
        <v>NO BID</v>
      </c>
      <c r="BK197" s="171"/>
      <c r="BL197" s="89"/>
      <c r="BM197" s="90"/>
      <c r="BN197" s="172" t="str">
        <f t="shared" ref="BN197:BN260" si="255">IF(BK197="","",IF(BK197=$B197,"QTY Matches","Check"))</f>
        <v/>
      </c>
      <c r="BO197" s="154" t="str">
        <f t="shared" ref="BO197:BO260" si="256">IF($B197=0,"",IF(ISNUMBER(BL197),"","NO BID"))</f>
        <v>NO BID</v>
      </c>
      <c r="BP197" s="173"/>
      <c r="BQ197" s="171"/>
      <c r="BR197" s="89"/>
      <c r="BS197" s="90" t="str">
        <f t="shared" ref="BS197:BS260" si="257">IF(BU197="APPARENT LOW - ISBN NOT MATCHING","NR",IF(BU197="APPARENT LOW - INSUFFICIENT QUANTITY","NR",IF(BR197&gt;0,$B197*BR197,"")))</f>
        <v/>
      </c>
      <c r="BT197" s="172"/>
      <c r="BU197" s="154" t="str">
        <f t="shared" ref="BU197:BU260" si="258">IF($B197=0,"",IF(ISNUMBER(BR197),"","NO BID"))</f>
        <v>NO BID</v>
      </c>
      <c r="BV197" s="171"/>
      <c r="BW197" s="89"/>
      <c r="BX197" s="90" t="str">
        <f t="shared" ref="BX197:BX260" si="259">IF(BZ197="APPARENT LOW - ISBN NOT MATCHING","NR",IF(BZ197="APPARENT LOW - INSUFFICIENT QUANTITY","NR",IF(BW197&gt;0,$B197*BW197,"")))</f>
        <v/>
      </c>
      <c r="BY197" s="172"/>
      <c r="BZ197" s="154" t="str">
        <f t="shared" ref="BZ197:BZ260" si="260">IF($B197=0,"",IF(ISNUMBER(BW197),"","NO BID"))</f>
        <v>NO BID</v>
      </c>
      <c r="CA197" s="171"/>
      <c r="CB197" s="89"/>
      <c r="CC197" s="90" t="str">
        <f t="shared" ref="CC197:CC260" si="261">IF(CE197="APPARENT LOW - ISBN NOT MATCHING","NR",IF(CE197="APPARENT LOW - INSUFFICIENT QUANTITY","NR",IF(CB197&gt;0,$B197*CB197,"")))</f>
        <v/>
      </c>
      <c r="CD197" s="172"/>
      <c r="CE197" s="154" t="str">
        <f t="shared" ref="CE197:CE260" si="262">IF($B197=0,"",IF(ISNUMBER(CB197),"","NO BID"))</f>
        <v>NO BID</v>
      </c>
      <c r="CF197" s="171"/>
      <c r="CG197" s="89"/>
      <c r="CH197" s="90" t="str">
        <f t="shared" ref="CH197:CH260" si="263">IF(CJ197="APPARENT LOW - ISBN NOT MATCHING","NR",IF(CJ197="APPARENT LOW - INSUFFICIENT QUANTITY","NR",IF(CG197&gt;0,$B197*CG197,"")))</f>
        <v/>
      </c>
      <c r="CI197" s="172"/>
      <c r="CJ197" s="154" t="str">
        <f t="shared" ref="CJ197:CJ260" si="264">IF($B197=0,"",IF(ISNUMBER(CG197),"","NO BID"))</f>
        <v>NO BID</v>
      </c>
      <c r="CK197" s="171"/>
      <c r="CL197" s="89"/>
      <c r="CM197" s="90" t="str">
        <f t="shared" ref="CM197:CM260" si="265">IF(CO197="APPARENT LOW - ISBN NOT MATCHING","NR",IF(CO197="APPARENT LOW - INSUFFICIENT QUANTITY","NR",IF(CL197&gt;0,$B197*CL197,"")))</f>
        <v/>
      </c>
      <c r="CN197" s="172"/>
      <c r="CO197" s="154" t="str">
        <f t="shared" ref="CO197:CO260" si="266">IF($B197=0,"",IF(ISNUMBER(CL197),"","NO BID"))</f>
        <v>NO BID</v>
      </c>
      <c r="CP197" s="171"/>
      <c r="CQ197" s="89"/>
      <c r="CR197" s="90" t="str">
        <f t="shared" ref="CR197:CR260" si="267">IF(CT197="APPARENT LOW - ISBN NOT MATCHING","NR",IF(CT197="APPARENT LOW - INSUFFICIENT QUANTITY","NR",IF(CQ197&gt;0,$B197*CQ197,"")))</f>
        <v/>
      </c>
      <c r="CS197" s="172"/>
      <c r="CT197" s="154" t="str">
        <f t="shared" ref="CT197:CT260" si="268">IF($B197=0,"",IF(ISNUMBER(CQ197),"","NO BID"))</f>
        <v>NO BID</v>
      </c>
      <c r="CU197" s="171"/>
      <c r="CV197" s="89"/>
      <c r="CW197" s="90" t="str">
        <f t="shared" ref="CW197:CW260" si="269">IF(CY197="APPARENT LOW - ISBN NOT MATCHING","NR",IF(CY197="APPARENT LOW - INSUFFICIENT QUANTITY","NR",IF(CV197&gt;0,$B197*CV197,"")))</f>
        <v/>
      </c>
      <c r="CX197" s="172"/>
      <c r="CY197" s="154" t="str">
        <f t="shared" ref="CY197:CY260" si="270">IF($B197=0,"",IF(ISNUMBER(CV197),"","NO BID"))</f>
        <v>NO BID</v>
      </c>
      <c r="CZ197" s="171"/>
      <c r="DA197" s="89"/>
      <c r="DB197" s="90" t="str">
        <f t="shared" ref="DB197:DB260" si="271">IF(DD197="APPARENT LOW - ISBN NOT MATCHING","NR",IF(DD197="APPARENT LOW - INSUFFICIENT QUANTITY","NR",IF(DA197&gt;0,$B197*DA197,"")))</f>
        <v/>
      </c>
      <c r="DC197" s="172"/>
      <c r="DD197" s="154" t="str">
        <f t="shared" ref="DD197:DD260" si="272">IF($B197=0,"",IF(ISNUMBER(DA197),"","NO BID"))</f>
        <v>NO BID</v>
      </c>
      <c r="DE197" s="171"/>
      <c r="DF197" s="89"/>
      <c r="DG197" s="90" t="str">
        <f t="shared" ref="DG197:DG260" si="273">IF(DI197="APPARENT LOW - ISBN NOT MATCHING","NR",IF(DI197="APPARENT LOW - INSUFFICIENT QUANTITY","NR",IF(DF197&gt;0,$B197*DF197,"")))</f>
        <v/>
      </c>
      <c r="DH197" s="172"/>
      <c r="DI197" s="154" t="str">
        <f t="shared" ref="DI197:DI260" si="274">IF($B197=0,"",IF(ISNUMBER(DF197),"","NO BID"))</f>
        <v>NO BID</v>
      </c>
      <c r="DJ197" s="171"/>
      <c r="DK197" s="89"/>
      <c r="DL197" s="90" t="str">
        <f t="shared" ref="DL197:DL260" si="275">IF(DN197="APPARENT LOW - ISBN NOT MATCHING","NR",IF(DN197="APPARENT LOW - INSUFFICIENT QUANTITY","NR",IF(DK197&gt;0,$B197*DK197,"")))</f>
        <v/>
      </c>
      <c r="DM197" s="172"/>
      <c r="DN197" s="154" t="str">
        <f t="shared" ref="DN197:DN260" si="276">IF($B197=0,"",IF(ISNUMBER(DK197),"","NO BID"))</f>
        <v>NO BID</v>
      </c>
      <c r="DO197" s="171"/>
      <c r="DP197" s="89"/>
      <c r="DQ197" s="90" t="str">
        <f t="shared" ref="DQ197:DQ260" si="277">IF(DS197="APPARENT LOW - ISBN NOT MATCHING","NR",IF(DS197="APPARENT LOW - INSUFFICIENT QUANTITY","NR",IF(DP197&gt;0,$B197*DP197,"")))</f>
        <v/>
      </c>
      <c r="DR197" s="172"/>
      <c r="DS197" s="154" t="str">
        <f t="shared" ref="DS197:DS260" si="278">IF($B197=0,"",IF(ISNUMBER(DP197),"","NO BID"))</f>
        <v>NO BID</v>
      </c>
      <c r="DT197" s="171"/>
      <c r="DU197" s="89"/>
      <c r="DV197" s="90" t="str">
        <f t="shared" ref="DV197:DV260" si="279">IF(DX197="APPARENT LOW - ISBN NOT MATCHING","NR",IF(DX197="APPARENT LOW - INSUFFICIENT QUANTITY","NR",IF(DU197&gt;0,$B197*DU197,"")))</f>
        <v/>
      </c>
      <c r="DW197" s="172"/>
      <c r="DX197" s="154" t="str">
        <f t="shared" ref="DX197:DX260" si="280">IF($B197=0,"",IF(ISNUMBER(DU197),"","NO BID"))</f>
        <v>NO BID</v>
      </c>
      <c r="DY197" s="171"/>
      <c r="DZ197" s="89"/>
      <c r="EA197" s="90" t="str">
        <f t="shared" ref="EA197:EA260" si="281">IF(EC197="APPARENT LOW - ISBN NOT MATCHING","NR",IF(EC197="APPARENT LOW - INSUFFICIENT QUANTITY","NR",IF(DZ197&gt;0,$B197*DZ197,"")))</f>
        <v/>
      </c>
      <c r="EB197" s="172"/>
      <c r="EC197" s="154" t="str">
        <f t="shared" ref="EC197:EC260" si="282">IF($B197=0,"",IF(ISNUMBER(DZ197),"","NO BID"))</f>
        <v>NO BID</v>
      </c>
      <c r="ED197" s="171"/>
      <c r="EE197" s="89"/>
      <c r="EF197" s="90" t="str">
        <f t="shared" ref="EF197:EF260" si="283">IF(EH197="APPARENT LOW - ISBN NOT MATCHING","NR",IF(EH197="APPARENT LOW - INSUFFICIENT QUANTITY","NR",IF(EE197&gt;0,$B197*EE197,"")))</f>
        <v/>
      </c>
      <c r="EG197" s="172"/>
      <c r="EH197" s="154" t="str">
        <f t="shared" ref="EH197:EH260" si="284">IF($B197=0,"",IF(ISNUMBER(EE197),"","NO BID"))</f>
        <v>NO BID</v>
      </c>
      <c r="EI197" s="171"/>
      <c r="EJ197" s="89"/>
      <c r="EK197" s="90" t="str">
        <f t="shared" ref="EK197:EK260" si="285">IF(EM197="APPARENT LOW - ISBN NOT MATCHING","NR",IF(EM197="APPARENT LOW - INSUFFICIENT QUANTITY","NR",IF(EJ197&gt;0,$B197*EJ197,"")))</f>
        <v/>
      </c>
      <c r="EL197" s="172"/>
      <c r="EM197" s="154" t="str">
        <f t="shared" ref="EM197:EM260" si="286">IF($B197=0,"",IF(ISNUMBER(EJ197),"","NO BID"))</f>
        <v>NO BID</v>
      </c>
      <c r="EN197" s="171"/>
      <c r="EO197" s="89"/>
      <c r="EP197" s="90" t="str">
        <f t="shared" ref="EP197:EP260" si="287">IF(ER197="APPARENT LOW - ISBN NOT MATCHING","NR",IF(ER197="APPARENT LOW - INSUFFICIENT QUANTITY","NR",IF(EO197&gt;0,$B197*EO197,"")))</f>
        <v/>
      </c>
      <c r="EQ197" s="172"/>
      <c r="ER197" s="154" t="str">
        <f t="shared" ref="ER197:ER260" si="288">IF($B197=0,"",IF(ISNUMBER(EO197),"","NO BID"))</f>
        <v>NO BID</v>
      </c>
      <c r="ES197" s="171"/>
      <c r="ET197" s="89"/>
      <c r="EU197" s="90" t="str">
        <f t="shared" ref="EU197:EU260" si="289">IF(EW197="APPARENT LOW - ISBN NOT MATCHING","NR",IF(EW197="APPARENT LOW - INSUFFICIENT QUANTITY","NR",IF(ET197&gt;0,$B197*ET197,"")))</f>
        <v/>
      </c>
      <c r="EV197" s="172"/>
      <c r="EW197" s="154" t="str">
        <f t="shared" ref="EW197:EW260" si="290">IF($B197=0,"",IF(ISNUMBER(ET197),"","NO BID"))</f>
        <v>NO BID</v>
      </c>
      <c r="EX197" s="171"/>
      <c r="EY197" s="89"/>
      <c r="EZ197" s="90" t="str">
        <f t="shared" ref="EZ197:EZ260" si="291">IF(FB197="APPARENT LOW - ISBN NOT MATCHING","NR",IF(FB197="APPARENT LOW - INSUFFICIENT QUANTITY","NR",IF(EY197&gt;0,$B197*EY197,"")))</f>
        <v/>
      </c>
      <c r="FA197" s="172"/>
      <c r="FB197" s="154" t="str">
        <f t="shared" ref="FB197:FB260" si="292">IF($B197=0,"",IF(ISNUMBER(EY197),"","NO BID"))</f>
        <v>NO BID</v>
      </c>
      <c r="FC197" s="171"/>
      <c r="FD197" s="89"/>
      <c r="FE197" s="90" t="str">
        <f t="shared" ref="FE197:FE260" si="293">IF(FG197="APPARENT LOW - ISBN NOT MATCHING","NR",IF(FG197="APPARENT LOW - INSUFFICIENT QUANTITY","NR",IF(FD197&gt;0,$B197*FD197,"")))</f>
        <v/>
      </c>
      <c r="FF197" s="172"/>
      <c r="FG197" s="154" t="str">
        <f t="shared" ref="FG197:FG260" si="294">IF($B197=0,"",IF(ISNUMBER(FD197),"","NO BID"))</f>
        <v>NO BID</v>
      </c>
      <c r="FH197" s="171"/>
      <c r="FI197" s="89"/>
      <c r="FJ197" s="90" t="str">
        <f t="shared" ref="FJ197:FJ260" si="295">IF(FL197="APPARENT LOW - ISBN NOT MATCHING","NR",IF(FL197="APPARENT LOW - INSUFFICIENT QUANTITY","NR",IF(FI197&gt;0,$B197*FI197,"")))</f>
        <v/>
      </c>
      <c r="FK197" s="172"/>
      <c r="FL197" s="154" t="str">
        <f t="shared" ref="FL197:FL260" si="296">IF($B197=0,"",IF(ISNUMBER(FI197),"","NO BID"))</f>
        <v>NO BID</v>
      </c>
      <c r="FM197" s="171"/>
      <c r="FN197" s="89"/>
      <c r="FO197" s="90" t="str">
        <f t="shared" ref="FO197:FO260" si="297">IF(FQ197="APPARENT LOW - ISBN NOT MATCHING","NR",IF(FQ197="APPARENT LOW - INSUFFICIENT QUANTITY","NR",IF(FN197&gt;0,$B197*FN197,"")))</f>
        <v/>
      </c>
      <c r="FP197" s="172"/>
      <c r="FQ197" s="154" t="str">
        <f t="shared" ref="FQ197:FQ260" si="298">IF($B197=0,"",IF(ISNUMBER(FN197),"","NO BID"))</f>
        <v>NO BID</v>
      </c>
      <c r="FR197" s="174"/>
      <c r="FS197" s="91">
        <v>12.75</v>
      </c>
      <c r="FT197" s="92">
        <f t="shared" ref="FT197:FT260" si="299">IF(B197&gt;0,$B197*FS197,"")</f>
        <v>63.75</v>
      </c>
      <c r="FU197" s="175">
        <f t="shared" ref="FU197:FU260" si="300">IF((B197=0),"",T197)</f>
        <v>0</v>
      </c>
      <c r="FV197" s="93" t="str">
        <f t="shared" ref="FV197:FV260" si="301">IF(T197=0,"",U197)</f>
        <v/>
      </c>
      <c r="FW197" s="94">
        <f t="shared" ref="FW197:FW260" si="302">IF(B197=0,"",IF(FU197=0,FT197,FV197-FT197))</f>
        <v>63.75</v>
      </c>
      <c r="FX197" s="95">
        <f t="shared" ref="FX197:FX260" si="303">MIN(CM197,CH197,CC197,BX197,BS197,BM197,BH197,BC197,AX197,AS197,AN197,AI197,AD197,Y197,CR197,CW197,DB197,DG197,DL197,DQ197,DV197,EA197,EF197,EK197,EP197,EU197,EZ197,FE197,FJ197,FO197)</f>
        <v>0</v>
      </c>
      <c r="FY197" s="129" t="str">
        <f t="shared" ref="FY197:FY260" si="304">IF(U197="NOT AWARDED",U197,IF(FX197-U197=0,"OKAY","CHECK"))</f>
        <v>NOT AWARDED</v>
      </c>
      <c r="FZ197" s="130">
        <f t="shared" ref="FZ197:FZ260" si="305">COUNTIF(W197:FQ197,FX197)</f>
        <v>0</v>
      </c>
      <c r="GA197" s="129" t="str">
        <f t="shared" ref="GA197:GA260" si="306">IF(FZ197&gt;1,"TIE",IF(CM197=$FX197,CL$2,IF(CH197=$FX197,CG$2,IF(CC197=$FX197,CB$2,IF(BX197=$FX197,BW$2,IF(BS197=$FX197,BR$2,IF(BM197=$FX197,BL$2,IF(BH197=$FX197,BG$2,IF(BC197=$FX197,BB$2,IF(AX197=$FX197,AW$2,IF(AS197=$FX197,AR$2,IF(AN197=$FX197,AM$2,IF(AI197=$FX197,AH$2,IF(AD197=$FX197,AC$2,IF(Y197=$FX197,X$2,IF(CR197=$FX197,CQ$2,IF(CW197=$FX197,CV$2,IF(DB197=$FX197,DA$2,IF(DG197=$FX197,DF$2,IF(DL197=$FX197,DK$2,IF(DQ197=$FX197,DP$2,IF(DV197=$FX197,DU$2,IF(EA197=$FX197,DZ$2,IF(EF197=$FX197,EE$2,IF(EK197=$FX197,EJ$2,IF(EP197=$FX197,EO$2,IF(EU197=$FX197,ET$2,IF(EZ197=$FX197,EY$2,IF(FE197=$FX197,FD$2,IF(FJ197=$FX197,FI$2,IF(FO197=$FX197,FN$2,"")))))))))))))))))))))))))))))))</f>
        <v>VENDOR 09</v>
      </c>
      <c r="GB197" s="176"/>
      <c r="GC197" s="177"/>
      <c r="GD197" s="96"/>
      <c r="GE197" s="97"/>
    </row>
    <row r="198" spans="1:187" ht="30" customHeight="1" thickTop="1" thickBot="1" x14ac:dyDescent="0.4">
      <c r="A198" s="162">
        <v>194</v>
      </c>
      <c r="B198" s="163">
        <v>5</v>
      </c>
      <c r="C198" s="164">
        <v>9781665928410</v>
      </c>
      <c r="D198" s="165" t="s">
        <v>331</v>
      </c>
      <c r="E198" s="165" t="s">
        <v>1025</v>
      </c>
      <c r="F198" s="165" t="s">
        <v>1479</v>
      </c>
      <c r="G198" s="166" t="s">
        <v>1414</v>
      </c>
      <c r="H198" s="166" t="s">
        <v>1419</v>
      </c>
      <c r="I198" s="167"/>
      <c r="J198" s="227">
        <f t="shared" ref="J198:J261" si="307">B198</f>
        <v>5</v>
      </c>
      <c r="K198" s="228"/>
      <c r="L198" s="99" t="str">
        <f t="shared" si="233"/>
        <v/>
      </c>
      <c r="M198" s="241"/>
      <c r="N198" s="168"/>
      <c r="O198" s="195" t="str">
        <f t="shared" si="234"/>
        <v>VENDOR 09</v>
      </c>
      <c r="P198" s="149">
        <v>241363</v>
      </c>
      <c r="Q198" s="149">
        <f t="shared" si="235"/>
        <v>0</v>
      </c>
      <c r="R198" s="196" t="str">
        <f t="shared" si="236"/>
        <v xml:space="preserve">, </v>
      </c>
      <c r="S198" s="196" t="str">
        <f t="shared" si="237"/>
        <v>NO BID</v>
      </c>
      <c r="T198" s="117">
        <f t="shared" si="238"/>
        <v>0</v>
      </c>
      <c r="U198" s="118" t="str">
        <f t="shared" si="239"/>
        <v>NOT AWARDED</v>
      </c>
      <c r="V198" s="167"/>
      <c r="W198" s="171"/>
      <c r="X198" s="89"/>
      <c r="Y198" s="90"/>
      <c r="Z198" s="172" t="str">
        <f t="shared" si="240"/>
        <v/>
      </c>
      <c r="AA198" s="154" t="str">
        <f t="shared" si="241"/>
        <v>NO BID</v>
      </c>
      <c r="AB198" s="171"/>
      <c r="AC198" s="89"/>
      <c r="AD198" s="90"/>
      <c r="AE198" s="172" t="str">
        <f t="shared" si="242"/>
        <v/>
      </c>
      <c r="AF198" s="154" t="str">
        <f t="shared" si="243"/>
        <v>NO BID</v>
      </c>
      <c r="AG198" s="171"/>
      <c r="AH198" s="89"/>
      <c r="AI198" s="90"/>
      <c r="AJ198" s="172" t="str">
        <f t="shared" si="244"/>
        <v/>
      </c>
      <c r="AK198" s="154" t="str">
        <f t="shared" si="245"/>
        <v>NO BID</v>
      </c>
      <c r="AL198" s="171"/>
      <c r="AM198" s="89"/>
      <c r="AN198" s="90"/>
      <c r="AO198" s="172" t="str">
        <f t="shared" si="246"/>
        <v/>
      </c>
      <c r="AP198" s="154" t="str">
        <f t="shared" si="247"/>
        <v>NO BID</v>
      </c>
      <c r="AQ198" s="171"/>
      <c r="AR198" s="89"/>
      <c r="AS198" s="90"/>
      <c r="AT198" s="172" t="str">
        <f t="shared" si="248"/>
        <v/>
      </c>
      <c r="AU198" s="154" t="str">
        <f t="shared" si="249"/>
        <v>NO BID</v>
      </c>
      <c r="AV198" s="171"/>
      <c r="AW198" s="89"/>
      <c r="AX198" s="90"/>
      <c r="AY198" s="172" t="str">
        <f t="shared" si="250"/>
        <v/>
      </c>
      <c r="AZ198" s="154" t="str">
        <f t="shared" si="251"/>
        <v>NO BID</v>
      </c>
      <c r="BA198" s="171"/>
      <c r="BB198" s="89"/>
      <c r="BC198" s="90"/>
      <c r="BD198" s="172" t="str">
        <f t="shared" si="252"/>
        <v/>
      </c>
      <c r="BE198" s="154" t="str">
        <f>IF($B198=0,"",IF(ISNUMBER(BB198),"","NO BID"))</f>
        <v>NO BID</v>
      </c>
      <c r="BF198" s="171"/>
      <c r="BG198" s="89"/>
      <c r="BH198" s="90"/>
      <c r="BI198" s="172" t="str">
        <f t="shared" si="253"/>
        <v/>
      </c>
      <c r="BJ198" s="154" t="str">
        <f t="shared" si="254"/>
        <v>NO BID</v>
      </c>
      <c r="BK198" s="171"/>
      <c r="BL198" s="89"/>
      <c r="BM198" s="90"/>
      <c r="BN198" s="172" t="str">
        <f t="shared" si="255"/>
        <v/>
      </c>
      <c r="BO198" s="154" t="str">
        <f t="shared" si="256"/>
        <v>NO BID</v>
      </c>
      <c r="BP198" s="178"/>
      <c r="BQ198" s="171"/>
      <c r="BR198" s="89"/>
      <c r="BS198" s="90" t="str">
        <f t="shared" si="257"/>
        <v/>
      </c>
      <c r="BT198" s="172"/>
      <c r="BU198" s="154" t="str">
        <f t="shared" si="258"/>
        <v>NO BID</v>
      </c>
      <c r="BV198" s="171"/>
      <c r="BW198" s="89"/>
      <c r="BX198" s="90" t="str">
        <f t="shared" si="259"/>
        <v/>
      </c>
      <c r="BY198" s="172"/>
      <c r="BZ198" s="154" t="str">
        <f t="shared" si="260"/>
        <v>NO BID</v>
      </c>
      <c r="CA198" s="171"/>
      <c r="CB198" s="89"/>
      <c r="CC198" s="90" t="str">
        <f t="shared" si="261"/>
        <v/>
      </c>
      <c r="CD198" s="172"/>
      <c r="CE198" s="154" t="str">
        <f t="shared" si="262"/>
        <v>NO BID</v>
      </c>
      <c r="CF198" s="171"/>
      <c r="CG198" s="89"/>
      <c r="CH198" s="90" t="str">
        <f t="shared" si="263"/>
        <v/>
      </c>
      <c r="CI198" s="172"/>
      <c r="CJ198" s="154" t="str">
        <f t="shared" si="264"/>
        <v>NO BID</v>
      </c>
      <c r="CK198" s="171"/>
      <c r="CL198" s="89"/>
      <c r="CM198" s="90" t="str">
        <f t="shared" si="265"/>
        <v/>
      </c>
      <c r="CN198" s="172"/>
      <c r="CO198" s="154" t="str">
        <f t="shared" si="266"/>
        <v>NO BID</v>
      </c>
      <c r="CP198" s="171"/>
      <c r="CQ198" s="89"/>
      <c r="CR198" s="90" t="str">
        <f t="shared" si="267"/>
        <v/>
      </c>
      <c r="CS198" s="172"/>
      <c r="CT198" s="154" t="str">
        <f t="shared" si="268"/>
        <v>NO BID</v>
      </c>
      <c r="CU198" s="171"/>
      <c r="CV198" s="89"/>
      <c r="CW198" s="90" t="str">
        <f t="shared" si="269"/>
        <v/>
      </c>
      <c r="CX198" s="172"/>
      <c r="CY198" s="154" t="str">
        <f t="shared" si="270"/>
        <v>NO BID</v>
      </c>
      <c r="CZ198" s="171"/>
      <c r="DA198" s="89"/>
      <c r="DB198" s="90" t="str">
        <f t="shared" si="271"/>
        <v/>
      </c>
      <c r="DC198" s="172"/>
      <c r="DD198" s="154" t="str">
        <f t="shared" si="272"/>
        <v>NO BID</v>
      </c>
      <c r="DE198" s="171"/>
      <c r="DF198" s="89"/>
      <c r="DG198" s="90" t="str">
        <f t="shared" si="273"/>
        <v/>
      </c>
      <c r="DH198" s="172"/>
      <c r="DI198" s="154" t="str">
        <f t="shared" si="274"/>
        <v>NO BID</v>
      </c>
      <c r="DJ198" s="171"/>
      <c r="DK198" s="89"/>
      <c r="DL198" s="90" t="str">
        <f t="shared" si="275"/>
        <v/>
      </c>
      <c r="DM198" s="172"/>
      <c r="DN198" s="154" t="str">
        <f t="shared" si="276"/>
        <v>NO BID</v>
      </c>
      <c r="DO198" s="171"/>
      <c r="DP198" s="89"/>
      <c r="DQ198" s="90" t="str">
        <f t="shared" si="277"/>
        <v/>
      </c>
      <c r="DR198" s="172"/>
      <c r="DS198" s="154" t="str">
        <f t="shared" si="278"/>
        <v>NO BID</v>
      </c>
      <c r="DT198" s="171"/>
      <c r="DU198" s="89"/>
      <c r="DV198" s="90" t="str">
        <f t="shared" si="279"/>
        <v/>
      </c>
      <c r="DW198" s="172"/>
      <c r="DX198" s="154" t="str">
        <f t="shared" si="280"/>
        <v>NO BID</v>
      </c>
      <c r="DY198" s="171"/>
      <c r="DZ198" s="89"/>
      <c r="EA198" s="90" t="str">
        <f t="shared" si="281"/>
        <v/>
      </c>
      <c r="EB198" s="172"/>
      <c r="EC198" s="154" t="str">
        <f t="shared" si="282"/>
        <v>NO BID</v>
      </c>
      <c r="ED198" s="171"/>
      <c r="EE198" s="89"/>
      <c r="EF198" s="90" t="str">
        <f t="shared" si="283"/>
        <v/>
      </c>
      <c r="EG198" s="172"/>
      <c r="EH198" s="154" t="str">
        <f t="shared" si="284"/>
        <v>NO BID</v>
      </c>
      <c r="EI198" s="171"/>
      <c r="EJ198" s="89"/>
      <c r="EK198" s="90" t="str">
        <f t="shared" si="285"/>
        <v/>
      </c>
      <c r="EL198" s="172"/>
      <c r="EM198" s="154" t="str">
        <f t="shared" si="286"/>
        <v>NO BID</v>
      </c>
      <c r="EN198" s="171"/>
      <c r="EO198" s="89"/>
      <c r="EP198" s="90" t="str">
        <f t="shared" si="287"/>
        <v/>
      </c>
      <c r="EQ198" s="172"/>
      <c r="ER198" s="154" t="str">
        <f t="shared" si="288"/>
        <v>NO BID</v>
      </c>
      <c r="ES198" s="171"/>
      <c r="ET198" s="89"/>
      <c r="EU198" s="90" t="str">
        <f t="shared" si="289"/>
        <v/>
      </c>
      <c r="EV198" s="172"/>
      <c r="EW198" s="154" t="str">
        <f t="shared" si="290"/>
        <v>NO BID</v>
      </c>
      <c r="EX198" s="171"/>
      <c r="EY198" s="89"/>
      <c r="EZ198" s="90" t="str">
        <f t="shared" si="291"/>
        <v/>
      </c>
      <c r="FA198" s="172"/>
      <c r="FB198" s="154" t="str">
        <f t="shared" si="292"/>
        <v>NO BID</v>
      </c>
      <c r="FC198" s="171"/>
      <c r="FD198" s="89"/>
      <c r="FE198" s="90" t="str">
        <f t="shared" si="293"/>
        <v/>
      </c>
      <c r="FF198" s="172"/>
      <c r="FG198" s="154" t="str">
        <f t="shared" si="294"/>
        <v>NO BID</v>
      </c>
      <c r="FH198" s="171"/>
      <c r="FI198" s="89"/>
      <c r="FJ198" s="90" t="str">
        <f t="shared" si="295"/>
        <v/>
      </c>
      <c r="FK198" s="172"/>
      <c r="FL198" s="154" t="str">
        <f t="shared" si="296"/>
        <v>NO BID</v>
      </c>
      <c r="FM198" s="171"/>
      <c r="FN198" s="89"/>
      <c r="FO198" s="90" t="str">
        <f t="shared" si="297"/>
        <v/>
      </c>
      <c r="FP198" s="172"/>
      <c r="FQ198" s="154" t="str">
        <f t="shared" si="298"/>
        <v>NO BID</v>
      </c>
      <c r="FR198" s="174"/>
      <c r="FS198" s="91">
        <v>19.989999999999998</v>
      </c>
      <c r="FT198" s="92">
        <f t="shared" si="299"/>
        <v>99.949999999999989</v>
      </c>
      <c r="FU198" s="175">
        <f t="shared" si="300"/>
        <v>0</v>
      </c>
      <c r="FV198" s="93" t="str">
        <f t="shared" si="301"/>
        <v/>
      </c>
      <c r="FW198" s="94">
        <f t="shared" si="302"/>
        <v>99.949999999999989</v>
      </c>
      <c r="FX198" s="95">
        <f t="shared" si="303"/>
        <v>0</v>
      </c>
      <c r="FY198" s="129" t="str">
        <f t="shared" si="304"/>
        <v>NOT AWARDED</v>
      </c>
      <c r="FZ198" s="130">
        <f t="shared" si="305"/>
        <v>0</v>
      </c>
      <c r="GA198" s="129" t="str">
        <f t="shared" si="306"/>
        <v>VENDOR 09</v>
      </c>
      <c r="GB198" s="176"/>
      <c r="GC198" s="177"/>
      <c r="GD198" s="96"/>
      <c r="GE198" s="97"/>
    </row>
    <row r="199" spans="1:187" ht="30" customHeight="1" thickTop="1" thickBot="1" x14ac:dyDescent="0.4">
      <c r="A199" s="162">
        <v>195</v>
      </c>
      <c r="B199" s="163">
        <v>5</v>
      </c>
      <c r="C199" s="164">
        <v>9780063027114</v>
      </c>
      <c r="D199" s="165" t="s">
        <v>332</v>
      </c>
      <c r="E199" s="165" t="s">
        <v>1026</v>
      </c>
      <c r="F199" s="165" t="s">
        <v>1479</v>
      </c>
      <c r="G199" s="166" t="s">
        <v>1414</v>
      </c>
      <c r="H199" s="166" t="s">
        <v>1421</v>
      </c>
      <c r="I199" s="167"/>
      <c r="J199" s="227">
        <f t="shared" si="307"/>
        <v>5</v>
      </c>
      <c r="K199" s="228"/>
      <c r="L199" s="99" t="str">
        <f t="shared" si="233"/>
        <v/>
      </c>
      <c r="M199" s="241"/>
      <c r="N199" s="168"/>
      <c r="O199" s="195" t="str">
        <f t="shared" si="234"/>
        <v>VENDOR 09</v>
      </c>
      <c r="P199" s="149">
        <v>241360</v>
      </c>
      <c r="Q199" s="149">
        <f t="shared" si="235"/>
        <v>0</v>
      </c>
      <c r="R199" s="196" t="str">
        <f t="shared" si="236"/>
        <v xml:space="preserve">, </v>
      </c>
      <c r="S199" s="196" t="str">
        <f t="shared" si="237"/>
        <v>NO BID</v>
      </c>
      <c r="T199" s="117">
        <f t="shared" si="238"/>
        <v>0</v>
      </c>
      <c r="U199" s="118" t="str">
        <f t="shared" si="239"/>
        <v>NOT AWARDED</v>
      </c>
      <c r="V199" s="167"/>
      <c r="W199" s="171"/>
      <c r="X199" s="89"/>
      <c r="Y199" s="90"/>
      <c r="Z199" s="172" t="str">
        <f t="shared" si="240"/>
        <v/>
      </c>
      <c r="AA199" s="154" t="str">
        <f t="shared" si="241"/>
        <v>NO BID</v>
      </c>
      <c r="AB199" s="171"/>
      <c r="AC199" s="89"/>
      <c r="AD199" s="90"/>
      <c r="AE199" s="172" t="str">
        <f t="shared" si="242"/>
        <v/>
      </c>
      <c r="AF199" s="154" t="str">
        <f t="shared" si="243"/>
        <v>NO BID</v>
      </c>
      <c r="AG199" s="171"/>
      <c r="AH199" s="89"/>
      <c r="AI199" s="90"/>
      <c r="AJ199" s="172" t="str">
        <f t="shared" si="244"/>
        <v/>
      </c>
      <c r="AK199" s="154" t="str">
        <f t="shared" si="245"/>
        <v>NO BID</v>
      </c>
      <c r="AL199" s="171"/>
      <c r="AM199" s="89"/>
      <c r="AN199" s="90"/>
      <c r="AO199" s="172" t="str">
        <f t="shared" si="246"/>
        <v/>
      </c>
      <c r="AP199" s="154" t="str">
        <f t="shared" si="247"/>
        <v>NO BID</v>
      </c>
      <c r="AQ199" s="171"/>
      <c r="AR199" s="89"/>
      <c r="AS199" s="90"/>
      <c r="AT199" s="172" t="str">
        <f t="shared" si="248"/>
        <v/>
      </c>
      <c r="AU199" s="154" t="str">
        <f t="shared" si="249"/>
        <v>NO BID</v>
      </c>
      <c r="AV199" s="171"/>
      <c r="AW199" s="89"/>
      <c r="AX199" s="90"/>
      <c r="AY199" s="172" t="str">
        <f t="shared" si="250"/>
        <v/>
      </c>
      <c r="AZ199" s="154" t="str">
        <f t="shared" si="251"/>
        <v>NO BID</v>
      </c>
      <c r="BA199" s="171"/>
      <c r="BB199" s="89"/>
      <c r="BC199" s="90"/>
      <c r="BD199" s="172" t="str">
        <f t="shared" si="252"/>
        <v/>
      </c>
      <c r="BE199" s="154" t="str">
        <f>IF($B199=0,"",IF(ISNUMBER(BB199),"","NO BID"))</f>
        <v>NO BID</v>
      </c>
      <c r="BF199" s="171"/>
      <c r="BG199" s="89"/>
      <c r="BH199" s="90"/>
      <c r="BI199" s="172" t="str">
        <f t="shared" si="253"/>
        <v/>
      </c>
      <c r="BJ199" s="154" t="str">
        <f t="shared" si="254"/>
        <v>NO BID</v>
      </c>
      <c r="BK199" s="171"/>
      <c r="BL199" s="89"/>
      <c r="BM199" s="90"/>
      <c r="BN199" s="172" t="str">
        <f t="shared" si="255"/>
        <v/>
      </c>
      <c r="BO199" s="154" t="str">
        <f t="shared" si="256"/>
        <v>NO BID</v>
      </c>
      <c r="BP199" s="178"/>
      <c r="BQ199" s="171"/>
      <c r="BR199" s="89"/>
      <c r="BS199" s="90" t="str">
        <f t="shared" si="257"/>
        <v/>
      </c>
      <c r="BT199" s="172"/>
      <c r="BU199" s="154" t="str">
        <f t="shared" si="258"/>
        <v>NO BID</v>
      </c>
      <c r="BV199" s="171"/>
      <c r="BW199" s="89"/>
      <c r="BX199" s="90" t="str">
        <f t="shared" si="259"/>
        <v/>
      </c>
      <c r="BY199" s="172"/>
      <c r="BZ199" s="154" t="str">
        <f t="shared" si="260"/>
        <v>NO BID</v>
      </c>
      <c r="CA199" s="171"/>
      <c r="CB199" s="89"/>
      <c r="CC199" s="90" t="str">
        <f t="shared" si="261"/>
        <v/>
      </c>
      <c r="CD199" s="172"/>
      <c r="CE199" s="154" t="str">
        <f t="shared" si="262"/>
        <v>NO BID</v>
      </c>
      <c r="CF199" s="171"/>
      <c r="CG199" s="89"/>
      <c r="CH199" s="90" t="str">
        <f t="shared" si="263"/>
        <v/>
      </c>
      <c r="CI199" s="172"/>
      <c r="CJ199" s="154" t="str">
        <f t="shared" si="264"/>
        <v>NO BID</v>
      </c>
      <c r="CK199" s="171"/>
      <c r="CL199" s="89"/>
      <c r="CM199" s="90" t="str">
        <f t="shared" si="265"/>
        <v/>
      </c>
      <c r="CN199" s="172"/>
      <c r="CO199" s="154" t="str">
        <f t="shared" si="266"/>
        <v>NO BID</v>
      </c>
      <c r="CP199" s="171"/>
      <c r="CQ199" s="89"/>
      <c r="CR199" s="90" t="str">
        <f t="shared" si="267"/>
        <v/>
      </c>
      <c r="CS199" s="172"/>
      <c r="CT199" s="154" t="str">
        <f t="shared" si="268"/>
        <v>NO BID</v>
      </c>
      <c r="CU199" s="171"/>
      <c r="CV199" s="89"/>
      <c r="CW199" s="90" t="str">
        <f t="shared" si="269"/>
        <v/>
      </c>
      <c r="CX199" s="172"/>
      <c r="CY199" s="154" t="str">
        <f t="shared" si="270"/>
        <v>NO BID</v>
      </c>
      <c r="CZ199" s="171"/>
      <c r="DA199" s="89"/>
      <c r="DB199" s="90" t="str">
        <f t="shared" si="271"/>
        <v/>
      </c>
      <c r="DC199" s="172"/>
      <c r="DD199" s="154" t="str">
        <f t="shared" si="272"/>
        <v>NO BID</v>
      </c>
      <c r="DE199" s="171"/>
      <c r="DF199" s="89"/>
      <c r="DG199" s="90" t="str">
        <f t="shared" si="273"/>
        <v/>
      </c>
      <c r="DH199" s="172"/>
      <c r="DI199" s="154" t="str">
        <f t="shared" si="274"/>
        <v>NO BID</v>
      </c>
      <c r="DJ199" s="171"/>
      <c r="DK199" s="89"/>
      <c r="DL199" s="90" t="str">
        <f t="shared" si="275"/>
        <v/>
      </c>
      <c r="DM199" s="172"/>
      <c r="DN199" s="154" t="str">
        <f t="shared" si="276"/>
        <v>NO BID</v>
      </c>
      <c r="DO199" s="171"/>
      <c r="DP199" s="89"/>
      <c r="DQ199" s="90" t="str">
        <f t="shared" si="277"/>
        <v/>
      </c>
      <c r="DR199" s="172"/>
      <c r="DS199" s="154" t="str">
        <f t="shared" si="278"/>
        <v>NO BID</v>
      </c>
      <c r="DT199" s="171"/>
      <c r="DU199" s="89"/>
      <c r="DV199" s="90" t="str">
        <f t="shared" si="279"/>
        <v/>
      </c>
      <c r="DW199" s="172"/>
      <c r="DX199" s="154" t="str">
        <f t="shared" si="280"/>
        <v>NO BID</v>
      </c>
      <c r="DY199" s="171"/>
      <c r="DZ199" s="89"/>
      <c r="EA199" s="90" t="str">
        <f t="shared" si="281"/>
        <v/>
      </c>
      <c r="EB199" s="172"/>
      <c r="EC199" s="154" t="str">
        <f t="shared" si="282"/>
        <v>NO BID</v>
      </c>
      <c r="ED199" s="171"/>
      <c r="EE199" s="89"/>
      <c r="EF199" s="90" t="str">
        <f t="shared" si="283"/>
        <v/>
      </c>
      <c r="EG199" s="172"/>
      <c r="EH199" s="154" t="str">
        <f t="shared" si="284"/>
        <v>NO BID</v>
      </c>
      <c r="EI199" s="171"/>
      <c r="EJ199" s="89"/>
      <c r="EK199" s="90" t="str">
        <f t="shared" si="285"/>
        <v/>
      </c>
      <c r="EL199" s="172"/>
      <c r="EM199" s="154" t="str">
        <f t="shared" si="286"/>
        <v>NO BID</v>
      </c>
      <c r="EN199" s="171"/>
      <c r="EO199" s="89"/>
      <c r="EP199" s="90" t="str">
        <f t="shared" si="287"/>
        <v/>
      </c>
      <c r="EQ199" s="172"/>
      <c r="ER199" s="154" t="str">
        <f t="shared" si="288"/>
        <v>NO BID</v>
      </c>
      <c r="ES199" s="171"/>
      <c r="ET199" s="89"/>
      <c r="EU199" s="90" t="str">
        <f t="shared" si="289"/>
        <v/>
      </c>
      <c r="EV199" s="172"/>
      <c r="EW199" s="154" t="str">
        <f t="shared" si="290"/>
        <v>NO BID</v>
      </c>
      <c r="EX199" s="171"/>
      <c r="EY199" s="89"/>
      <c r="EZ199" s="90" t="str">
        <f t="shared" si="291"/>
        <v/>
      </c>
      <c r="FA199" s="172"/>
      <c r="FB199" s="154" t="str">
        <f t="shared" si="292"/>
        <v>NO BID</v>
      </c>
      <c r="FC199" s="171"/>
      <c r="FD199" s="89"/>
      <c r="FE199" s="90" t="str">
        <f t="shared" si="293"/>
        <v/>
      </c>
      <c r="FF199" s="172"/>
      <c r="FG199" s="154" t="str">
        <f t="shared" si="294"/>
        <v>NO BID</v>
      </c>
      <c r="FH199" s="171"/>
      <c r="FI199" s="89"/>
      <c r="FJ199" s="90" t="str">
        <f t="shared" si="295"/>
        <v/>
      </c>
      <c r="FK199" s="172"/>
      <c r="FL199" s="154" t="str">
        <f t="shared" si="296"/>
        <v>NO BID</v>
      </c>
      <c r="FM199" s="171"/>
      <c r="FN199" s="89"/>
      <c r="FO199" s="90" t="str">
        <f t="shared" si="297"/>
        <v/>
      </c>
      <c r="FP199" s="172"/>
      <c r="FQ199" s="154" t="str">
        <f t="shared" si="298"/>
        <v>NO BID</v>
      </c>
      <c r="FR199" s="174"/>
      <c r="FS199" s="91">
        <v>14.98</v>
      </c>
      <c r="FT199" s="92">
        <f t="shared" si="299"/>
        <v>74.900000000000006</v>
      </c>
      <c r="FU199" s="175">
        <f t="shared" si="300"/>
        <v>0</v>
      </c>
      <c r="FV199" s="93" t="str">
        <f t="shared" si="301"/>
        <v/>
      </c>
      <c r="FW199" s="94">
        <f t="shared" si="302"/>
        <v>74.900000000000006</v>
      </c>
      <c r="FX199" s="95">
        <f t="shared" si="303"/>
        <v>0</v>
      </c>
      <c r="FY199" s="129" t="str">
        <f t="shared" si="304"/>
        <v>NOT AWARDED</v>
      </c>
      <c r="FZ199" s="130">
        <f t="shared" si="305"/>
        <v>0</v>
      </c>
      <c r="GA199" s="129" t="str">
        <f t="shared" si="306"/>
        <v>VENDOR 09</v>
      </c>
      <c r="GB199" s="176"/>
      <c r="GC199" s="177"/>
      <c r="GD199" s="96"/>
      <c r="GE199" s="97"/>
    </row>
    <row r="200" spans="1:187" ht="30" customHeight="1" thickTop="1" thickBot="1" x14ac:dyDescent="0.4">
      <c r="A200" s="141">
        <v>196</v>
      </c>
      <c r="B200" s="163">
        <v>5</v>
      </c>
      <c r="C200" s="164">
        <v>9780063027114</v>
      </c>
      <c r="D200" s="165" t="s">
        <v>333</v>
      </c>
      <c r="E200" s="165" t="s">
        <v>1027</v>
      </c>
      <c r="F200" s="165" t="s">
        <v>1479</v>
      </c>
      <c r="G200" s="166" t="s">
        <v>1414</v>
      </c>
      <c r="H200" s="166" t="s">
        <v>1417</v>
      </c>
      <c r="I200" s="167"/>
      <c r="J200" s="227">
        <f t="shared" si="307"/>
        <v>5</v>
      </c>
      <c r="K200" s="228"/>
      <c r="L200" s="99" t="str">
        <f t="shared" si="233"/>
        <v/>
      </c>
      <c r="M200" s="241"/>
      <c r="N200" s="168"/>
      <c r="O200" s="195" t="str">
        <f t="shared" si="234"/>
        <v>VENDOR 09</v>
      </c>
      <c r="P200" s="149">
        <v>241363</v>
      </c>
      <c r="Q200" s="149">
        <f t="shared" si="235"/>
        <v>0</v>
      </c>
      <c r="R200" s="196" t="str">
        <f t="shared" si="236"/>
        <v xml:space="preserve">, </v>
      </c>
      <c r="S200" s="196" t="str">
        <f t="shared" si="237"/>
        <v>NO BID</v>
      </c>
      <c r="T200" s="117">
        <f t="shared" si="238"/>
        <v>0</v>
      </c>
      <c r="U200" s="118" t="str">
        <f t="shared" si="239"/>
        <v>NOT AWARDED</v>
      </c>
      <c r="V200" s="167"/>
      <c r="W200" s="171"/>
      <c r="X200" s="89"/>
      <c r="Y200" s="90"/>
      <c r="Z200" s="172" t="str">
        <f t="shared" si="240"/>
        <v/>
      </c>
      <c r="AA200" s="154" t="str">
        <f t="shared" si="241"/>
        <v>NO BID</v>
      </c>
      <c r="AB200" s="171"/>
      <c r="AC200" s="89"/>
      <c r="AD200" s="90"/>
      <c r="AE200" s="172" t="str">
        <f t="shared" si="242"/>
        <v/>
      </c>
      <c r="AF200" s="154" t="str">
        <f t="shared" si="243"/>
        <v>NO BID</v>
      </c>
      <c r="AG200" s="171"/>
      <c r="AH200" s="89"/>
      <c r="AI200" s="90"/>
      <c r="AJ200" s="172" t="str">
        <f t="shared" si="244"/>
        <v/>
      </c>
      <c r="AK200" s="154" t="str">
        <f t="shared" si="245"/>
        <v>NO BID</v>
      </c>
      <c r="AL200" s="171"/>
      <c r="AM200" s="89"/>
      <c r="AN200" s="90"/>
      <c r="AO200" s="172" t="str">
        <f t="shared" si="246"/>
        <v/>
      </c>
      <c r="AP200" s="154" t="str">
        <f t="shared" si="247"/>
        <v>NO BID</v>
      </c>
      <c r="AQ200" s="171"/>
      <c r="AR200" s="89"/>
      <c r="AS200" s="90"/>
      <c r="AT200" s="172" t="str">
        <f t="shared" si="248"/>
        <v/>
      </c>
      <c r="AU200" s="154" t="str">
        <f t="shared" si="249"/>
        <v>NO BID</v>
      </c>
      <c r="AV200" s="171"/>
      <c r="AW200" s="89"/>
      <c r="AX200" s="90"/>
      <c r="AY200" s="172" t="str">
        <f t="shared" si="250"/>
        <v/>
      </c>
      <c r="AZ200" s="154" t="str">
        <f t="shared" si="251"/>
        <v>NO BID</v>
      </c>
      <c r="BA200" s="171"/>
      <c r="BB200" s="89"/>
      <c r="BC200" s="90"/>
      <c r="BD200" s="172" t="str">
        <f t="shared" si="252"/>
        <v/>
      </c>
      <c r="BE200" s="154" t="str">
        <f>IF($B200=0,"",IF(ISNUMBER(BB200),"","NO BID"))</f>
        <v>NO BID</v>
      </c>
      <c r="BF200" s="171"/>
      <c r="BG200" s="89"/>
      <c r="BH200" s="90"/>
      <c r="BI200" s="172" t="str">
        <f t="shared" si="253"/>
        <v/>
      </c>
      <c r="BJ200" s="154" t="str">
        <f t="shared" si="254"/>
        <v>NO BID</v>
      </c>
      <c r="BK200" s="171"/>
      <c r="BL200" s="89"/>
      <c r="BM200" s="90"/>
      <c r="BN200" s="172" t="str">
        <f t="shared" si="255"/>
        <v/>
      </c>
      <c r="BO200" s="154" t="str">
        <f t="shared" si="256"/>
        <v>NO BID</v>
      </c>
      <c r="BP200" s="178"/>
      <c r="BQ200" s="171"/>
      <c r="BR200" s="89"/>
      <c r="BS200" s="90" t="str">
        <f t="shared" si="257"/>
        <v/>
      </c>
      <c r="BT200" s="172"/>
      <c r="BU200" s="154" t="str">
        <f t="shared" si="258"/>
        <v>NO BID</v>
      </c>
      <c r="BV200" s="171"/>
      <c r="BW200" s="89"/>
      <c r="BX200" s="90" t="str">
        <f t="shared" si="259"/>
        <v/>
      </c>
      <c r="BY200" s="172"/>
      <c r="BZ200" s="154" t="str">
        <f t="shared" si="260"/>
        <v>NO BID</v>
      </c>
      <c r="CA200" s="171"/>
      <c r="CB200" s="89"/>
      <c r="CC200" s="90" t="str">
        <f t="shared" si="261"/>
        <v/>
      </c>
      <c r="CD200" s="172"/>
      <c r="CE200" s="154" t="str">
        <f t="shared" si="262"/>
        <v>NO BID</v>
      </c>
      <c r="CF200" s="171"/>
      <c r="CG200" s="89"/>
      <c r="CH200" s="90" t="str">
        <f t="shared" si="263"/>
        <v/>
      </c>
      <c r="CI200" s="172"/>
      <c r="CJ200" s="154" t="str">
        <f t="shared" si="264"/>
        <v>NO BID</v>
      </c>
      <c r="CK200" s="171"/>
      <c r="CL200" s="89"/>
      <c r="CM200" s="90" t="str">
        <f t="shared" si="265"/>
        <v/>
      </c>
      <c r="CN200" s="172"/>
      <c r="CO200" s="154" t="str">
        <f t="shared" si="266"/>
        <v>NO BID</v>
      </c>
      <c r="CP200" s="171"/>
      <c r="CQ200" s="89"/>
      <c r="CR200" s="90" t="str">
        <f t="shared" si="267"/>
        <v/>
      </c>
      <c r="CS200" s="172"/>
      <c r="CT200" s="154" t="str">
        <f t="shared" si="268"/>
        <v>NO BID</v>
      </c>
      <c r="CU200" s="171"/>
      <c r="CV200" s="89"/>
      <c r="CW200" s="90" t="str">
        <f t="shared" si="269"/>
        <v/>
      </c>
      <c r="CX200" s="172"/>
      <c r="CY200" s="154" t="str">
        <f t="shared" si="270"/>
        <v>NO BID</v>
      </c>
      <c r="CZ200" s="171"/>
      <c r="DA200" s="89"/>
      <c r="DB200" s="90" t="str">
        <f t="shared" si="271"/>
        <v/>
      </c>
      <c r="DC200" s="172"/>
      <c r="DD200" s="154" t="str">
        <f t="shared" si="272"/>
        <v>NO BID</v>
      </c>
      <c r="DE200" s="171"/>
      <c r="DF200" s="89"/>
      <c r="DG200" s="90" t="str">
        <f t="shared" si="273"/>
        <v/>
      </c>
      <c r="DH200" s="172"/>
      <c r="DI200" s="154" t="str">
        <f t="shared" si="274"/>
        <v>NO BID</v>
      </c>
      <c r="DJ200" s="171"/>
      <c r="DK200" s="89"/>
      <c r="DL200" s="90" t="str">
        <f t="shared" si="275"/>
        <v/>
      </c>
      <c r="DM200" s="172"/>
      <c r="DN200" s="154" t="str">
        <f t="shared" si="276"/>
        <v>NO BID</v>
      </c>
      <c r="DO200" s="171"/>
      <c r="DP200" s="89"/>
      <c r="DQ200" s="90" t="str">
        <f t="shared" si="277"/>
        <v/>
      </c>
      <c r="DR200" s="172"/>
      <c r="DS200" s="154" t="str">
        <f t="shared" si="278"/>
        <v>NO BID</v>
      </c>
      <c r="DT200" s="171"/>
      <c r="DU200" s="89"/>
      <c r="DV200" s="90" t="str">
        <f t="shared" si="279"/>
        <v/>
      </c>
      <c r="DW200" s="172"/>
      <c r="DX200" s="154" t="str">
        <f t="shared" si="280"/>
        <v>NO BID</v>
      </c>
      <c r="DY200" s="171"/>
      <c r="DZ200" s="89"/>
      <c r="EA200" s="90" t="str">
        <f t="shared" si="281"/>
        <v/>
      </c>
      <c r="EB200" s="172"/>
      <c r="EC200" s="154" t="str">
        <f t="shared" si="282"/>
        <v>NO BID</v>
      </c>
      <c r="ED200" s="171"/>
      <c r="EE200" s="89"/>
      <c r="EF200" s="90" t="str">
        <f t="shared" si="283"/>
        <v/>
      </c>
      <c r="EG200" s="172"/>
      <c r="EH200" s="154" t="str">
        <f t="shared" si="284"/>
        <v>NO BID</v>
      </c>
      <c r="EI200" s="171"/>
      <c r="EJ200" s="89"/>
      <c r="EK200" s="90" t="str">
        <f t="shared" si="285"/>
        <v/>
      </c>
      <c r="EL200" s="172"/>
      <c r="EM200" s="154" t="str">
        <f t="shared" si="286"/>
        <v>NO BID</v>
      </c>
      <c r="EN200" s="171"/>
      <c r="EO200" s="89"/>
      <c r="EP200" s="90" t="str">
        <f t="shared" si="287"/>
        <v/>
      </c>
      <c r="EQ200" s="172"/>
      <c r="ER200" s="154" t="str">
        <f t="shared" si="288"/>
        <v>NO BID</v>
      </c>
      <c r="ES200" s="171"/>
      <c r="ET200" s="89"/>
      <c r="EU200" s="90" t="str">
        <f t="shared" si="289"/>
        <v/>
      </c>
      <c r="EV200" s="172"/>
      <c r="EW200" s="154" t="str">
        <f t="shared" si="290"/>
        <v>NO BID</v>
      </c>
      <c r="EX200" s="171"/>
      <c r="EY200" s="89"/>
      <c r="EZ200" s="90" t="str">
        <f t="shared" si="291"/>
        <v/>
      </c>
      <c r="FA200" s="172"/>
      <c r="FB200" s="154" t="str">
        <f t="shared" si="292"/>
        <v>NO BID</v>
      </c>
      <c r="FC200" s="171"/>
      <c r="FD200" s="89"/>
      <c r="FE200" s="90" t="str">
        <f t="shared" si="293"/>
        <v/>
      </c>
      <c r="FF200" s="172"/>
      <c r="FG200" s="154" t="str">
        <f t="shared" si="294"/>
        <v>NO BID</v>
      </c>
      <c r="FH200" s="171"/>
      <c r="FI200" s="89"/>
      <c r="FJ200" s="90" t="str">
        <f t="shared" si="295"/>
        <v/>
      </c>
      <c r="FK200" s="172"/>
      <c r="FL200" s="154" t="str">
        <f t="shared" si="296"/>
        <v>NO BID</v>
      </c>
      <c r="FM200" s="171"/>
      <c r="FN200" s="89"/>
      <c r="FO200" s="90" t="str">
        <f t="shared" si="297"/>
        <v/>
      </c>
      <c r="FP200" s="172"/>
      <c r="FQ200" s="154" t="str">
        <f t="shared" si="298"/>
        <v>NO BID</v>
      </c>
      <c r="FR200" s="174"/>
      <c r="FS200" s="91">
        <v>20.71</v>
      </c>
      <c r="FT200" s="92">
        <f t="shared" si="299"/>
        <v>103.55000000000001</v>
      </c>
      <c r="FU200" s="175">
        <f t="shared" si="300"/>
        <v>0</v>
      </c>
      <c r="FV200" s="93" t="str">
        <f t="shared" si="301"/>
        <v/>
      </c>
      <c r="FW200" s="94">
        <f t="shared" si="302"/>
        <v>103.55000000000001</v>
      </c>
      <c r="FX200" s="95">
        <f t="shared" si="303"/>
        <v>0</v>
      </c>
      <c r="FY200" s="129" t="str">
        <f t="shared" si="304"/>
        <v>NOT AWARDED</v>
      </c>
      <c r="FZ200" s="130">
        <f t="shared" si="305"/>
        <v>0</v>
      </c>
      <c r="GA200" s="129" t="str">
        <f t="shared" si="306"/>
        <v>VENDOR 09</v>
      </c>
      <c r="GB200" s="176"/>
      <c r="GC200" s="177"/>
      <c r="GD200" s="96"/>
      <c r="GE200" s="97"/>
    </row>
    <row r="201" spans="1:187" ht="30" customHeight="1" thickTop="1" thickBot="1" x14ac:dyDescent="0.4">
      <c r="A201" s="162">
        <v>197</v>
      </c>
      <c r="B201" s="163">
        <v>2</v>
      </c>
      <c r="C201" s="164">
        <v>9781524718961</v>
      </c>
      <c r="D201" s="165" t="s">
        <v>334</v>
      </c>
      <c r="E201" s="165" t="s">
        <v>1028</v>
      </c>
      <c r="F201" s="165" t="s">
        <v>1479</v>
      </c>
      <c r="G201" s="166" t="s">
        <v>1414</v>
      </c>
      <c r="H201" s="166" t="s">
        <v>1416</v>
      </c>
      <c r="I201" s="167"/>
      <c r="J201" s="227">
        <f t="shared" si="307"/>
        <v>2</v>
      </c>
      <c r="K201" s="228"/>
      <c r="L201" s="99" t="str">
        <f t="shared" si="233"/>
        <v/>
      </c>
      <c r="M201" s="241"/>
      <c r="N201" s="168"/>
      <c r="O201" s="195" t="str">
        <f t="shared" si="234"/>
        <v>VENDOR 09</v>
      </c>
      <c r="P201" s="149">
        <v>241360</v>
      </c>
      <c r="Q201" s="149">
        <f t="shared" si="235"/>
        <v>0</v>
      </c>
      <c r="R201" s="196" t="str">
        <f t="shared" si="236"/>
        <v xml:space="preserve">, </v>
      </c>
      <c r="S201" s="196" t="str">
        <f t="shared" si="237"/>
        <v>NO BID</v>
      </c>
      <c r="T201" s="117">
        <f t="shared" si="238"/>
        <v>0</v>
      </c>
      <c r="U201" s="118" t="str">
        <f t="shared" si="239"/>
        <v>NOT AWARDED</v>
      </c>
      <c r="V201" s="167"/>
      <c r="W201" s="171"/>
      <c r="X201" s="89"/>
      <c r="Y201" s="90"/>
      <c r="Z201" s="172" t="str">
        <f t="shared" si="240"/>
        <v/>
      </c>
      <c r="AA201" s="154" t="str">
        <f t="shared" si="241"/>
        <v>NO BID</v>
      </c>
      <c r="AB201" s="171"/>
      <c r="AC201" s="89"/>
      <c r="AD201" s="90"/>
      <c r="AE201" s="172" t="str">
        <f t="shared" si="242"/>
        <v/>
      </c>
      <c r="AF201" s="154" t="str">
        <f t="shared" si="243"/>
        <v>NO BID</v>
      </c>
      <c r="AG201" s="171"/>
      <c r="AH201" s="89"/>
      <c r="AI201" s="90"/>
      <c r="AJ201" s="172" t="str">
        <f t="shared" si="244"/>
        <v/>
      </c>
      <c r="AK201" s="154" t="str">
        <f t="shared" si="245"/>
        <v>NO BID</v>
      </c>
      <c r="AL201" s="171"/>
      <c r="AM201" s="89"/>
      <c r="AN201" s="90"/>
      <c r="AO201" s="172" t="str">
        <f t="shared" si="246"/>
        <v/>
      </c>
      <c r="AP201" s="154" t="str">
        <f t="shared" si="247"/>
        <v>NO BID</v>
      </c>
      <c r="AQ201" s="171"/>
      <c r="AR201" s="89"/>
      <c r="AS201" s="90"/>
      <c r="AT201" s="172" t="str">
        <f t="shared" si="248"/>
        <v/>
      </c>
      <c r="AU201" s="154" t="str">
        <f t="shared" si="249"/>
        <v>NO BID</v>
      </c>
      <c r="AV201" s="171"/>
      <c r="AW201" s="89"/>
      <c r="AX201" s="90"/>
      <c r="AY201" s="172" t="str">
        <f t="shared" si="250"/>
        <v/>
      </c>
      <c r="AZ201" s="154" t="str">
        <f t="shared" si="251"/>
        <v>NO BID</v>
      </c>
      <c r="BA201" s="171"/>
      <c r="BB201" s="89"/>
      <c r="BC201" s="90"/>
      <c r="BD201" s="172" t="str">
        <f t="shared" si="252"/>
        <v/>
      </c>
      <c r="BE201" s="154" t="str">
        <f>IF($B201=0,"",IF(ISNUMBER(BB201),"","NO BID"))</f>
        <v>NO BID</v>
      </c>
      <c r="BF201" s="171"/>
      <c r="BG201" s="89"/>
      <c r="BH201" s="90"/>
      <c r="BI201" s="172" t="str">
        <f t="shared" si="253"/>
        <v/>
      </c>
      <c r="BJ201" s="154" t="str">
        <f t="shared" si="254"/>
        <v>NO BID</v>
      </c>
      <c r="BK201" s="171"/>
      <c r="BL201" s="89"/>
      <c r="BM201" s="90"/>
      <c r="BN201" s="172" t="str">
        <f t="shared" si="255"/>
        <v/>
      </c>
      <c r="BO201" s="154" t="str">
        <f t="shared" si="256"/>
        <v>NO BID</v>
      </c>
      <c r="BP201" s="178"/>
      <c r="BQ201" s="171"/>
      <c r="BR201" s="89"/>
      <c r="BS201" s="90" t="str">
        <f t="shared" si="257"/>
        <v/>
      </c>
      <c r="BT201" s="172"/>
      <c r="BU201" s="154" t="str">
        <f t="shared" si="258"/>
        <v>NO BID</v>
      </c>
      <c r="BV201" s="171"/>
      <c r="BW201" s="89"/>
      <c r="BX201" s="90" t="str">
        <f t="shared" si="259"/>
        <v/>
      </c>
      <c r="BY201" s="172"/>
      <c r="BZ201" s="154" t="str">
        <f t="shared" si="260"/>
        <v>NO BID</v>
      </c>
      <c r="CA201" s="171"/>
      <c r="CB201" s="89"/>
      <c r="CC201" s="90" t="str">
        <f t="shared" si="261"/>
        <v/>
      </c>
      <c r="CD201" s="172"/>
      <c r="CE201" s="154" t="str">
        <f t="shared" si="262"/>
        <v>NO BID</v>
      </c>
      <c r="CF201" s="171"/>
      <c r="CG201" s="89"/>
      <c r="CH201" s="90" t="str">
        <f t="shared" si="263"/>
        <v/>
      </c>
      <c r="CI201" s="172"/>
      <c r="CJ201" s="154" t="str">
        <f t="shared" si="264"/>
        <v>NO BID</v>
      </c>
      <c r="CK201" s="171"/>
      <c r="CL201" s="89"/>
      <c r="CM201" s="90" t="str">
        <f t="shared" si="265"/>
        <v/>
      </c>
      <c r="CN201" s="172"/>
      <c r="CO201" s="154" t="str">
        <f t="shared" si="266"/>
        <v>NO BID</v>
      </c>
      <c r="CP201" s="171"/>
      <c r="CQ201" s="89"/>
      <c r="CR201" s="90" t="str">
        <f t="shared" si="267"/>
        <v/>
      </c>
      <c r="CS201" s="172"/>
      <c r="CT201" s="154" t="str">
        <f t="shared" si="268"/>
        <v>NO BID</v>
      </c>
      <c r="CU201" s="171"/>
      <c r="CV201" s="89"/>
      <c r="CW201" s="90" t="str">
        <f t="shared" si="269"/>
        <v/>
      </c>
      <c r="CX201" s="172"/>
      <c r="CY201" s="154" t="str">
        <f t="shared" si="270"/>
        <v>NO BID</v>
      </c>
      <c r="CZ201" s="171"/>
      <c r="DA201" s="89"/>
      <c r="DB201" s="90" t="str">
        <f t="shared" si="271"/>
        <v/>
      </c>
      <c r="DC201" s="172"/>
      <c r="DD201" s="154" t="str">
        <f t="shared" si="272"/>
        <v>NO BID</v>
      </c>
      <c r="DE201" s="171"/>
      <c r="DF201" s="89"/>
      <c r="DG201" s="90" t="str">
        <f t="shared" si="273"/>
        <v/>
      </c>
      <c r="DH201" s="172"/>
      <c r="DI201" s="154" t="str">
        <f t="shared" si="274"/>
        <v>NO BID</v>
      </c>
      <c r="DJ201" s="171"/>
      <c r="DK201" s="89"/>
      <c r="DL201" s="90" t="str">
        <f t="shared" si="275"/>
        <v/>
      </c>
      <c r="DM201" s="172"/>
      <c r="DN201" s="154" t="str">
        <f t="shared" si="276"/>
        <v>NO BID</v>
      </c>
      <c r="DO201" s="171"/>
      <c r="DP201" s="89"/>
      <c r="DQ201" s="90" t="str">
        <f t="shared" si="277"/>
        <v/>
      </c>
      <c r="DR201" s="172"/>
      <c r="DS201" s="154" t="str">
        <f t="shared" si="278"/>
        <v>NO BID</v>
      </c>
      <c r="DT201" s="171"/>
      <c r="DU201" s="89"/>
      <c r="DV201" s="90" t="str">
        <f t="shared" si="279"/>
        <v/>
      </c>
      <c r="DW201" s="172"/>
      <c r="DX201" s="154" t="str">
        <f t="shared" si="280"/>
        <v>NO BID</v>
      </c>
      <c r="DY201" s="171"/>
      <c r="DZ201" s="89"/>
      <c r="EA201" s="90" t="str">
        <f t="shared" si="281"/>
        <v/>
      </c>
      <c r="EB201" s="172"/>
      <c r="EC201" s="154" t="str">
        <f t="shared" si="282"/>
        <v>NO BID</v>
      </c>
      <c r="ED201" s="171"/>
      <c r="EE201" s="89"/>
      <c r="EF201" s="90" t="str">
        <f t="shared" si="283"/>
        <v/>
      </c>
      <c r="EG201" s="172"/>
      <c r="EH201" s="154" t="str">
        <f t="shared" si="284"/>
        <v>NO BID</v>
      </c>
      <c r="EI201" s="171"/>
      <c r="EJ201" s="89"/>
      <c r="EK201" s="90" t="str">
        <f t="shared" si="285"/>
        <v/>
      </c>
      <c r="EL201" s="172"/>
      <c r="EM201" s="154" t="str">
        <f t="shared" si="286"/>
        <v>NO BID</v>
      </c>
      <c r="EN201" s="171"/>
      <c r="EO201" s="89"/>
      <c r="EP201" s="90" t="str">
        <f t="shared" si="287"/>
        <v/>
      </c>
      <c r="EQ201" s="172"/>
      <c r="ER201" s="154" t="str">
        <f t="shared" si="288"/>
        <v>NO BID</v>
      </c>
      <c r="ES201" s="171"/>
      <c r="ET201" s="89"/>
      <c r="EU201" s="90" t="str">
        <f t="shared" si="289"/>
        <v/>
      </c>
      <c r="EV201" s="172"/>
      <c r="EW201" s="154" t="str">
        <f t="shared" si="290"/>
        <v>NO BID</v>
      </c>
      <c r="EX201" s="171"/>
      <c r="EY201" s="89"/>
      <c r="EZ201" s="90" t="str">
        <f t="shared" si="291"/>
        <v/>
      </c>
      <c r="FA201" s="172"/>
      <c r="FB201" s="154" t="str">
        <f t="shared" si="292"/>
        <v>NO BID</v>
      </c>
      <c r="FC201" s="171"/>
      <c r="FD201" s="89"/>
      <c r="FE201" s="90" t="str">
        <f t="shared" si="293"/>
        <v/>
      </c>
      <c r="FF201" s="172"/>
      <c r="FG201" s="154" t="str">
        <f t="shared" si="294"/>
        <v>NO BID</v>
      </c>
      <c r="FH201" s="171"/>
      <c r="FI201" s="89"/>
      <c r="FJ201" s="90" t="str">
        <f t="shared" si="295"/>
        <v/>
      </c>
      <c r="FK201" s="172"/>
      <c r="FL201" s="154" t="str">
        <f t="shared" si="296"/>
        <v>NO BID</v>
      </c>
      <c r="FM201" s="171"/>
      <c r="FN201" s="89"/>
      <c r="FO201" s="90" t="str">
        <f t="shared" si="297"/>
        <v/>
      </c>
      <c r="FP201" s="172"/>
      <c r="FQ201" s="154" t="str">
        <f t="shared" si="298"/>
        <v>NO BID</v>
      </c>
      <c r="FR201" s="174"/>
      <c r="FS201" s="91">
        <v>11.6</v>
      </c>
      <c r="FT201" s="92">
        <f t="shared" si="299"/>
        <v>23.2</v>
      </c>
      <c r="FU201" s="175">
        <f t="shared" si="300"/>
        <v>0</v>
      </c>
      <c r="FV201" s="93" t="str">
        <f t="shared" si="301"/>
        <v/>
      </c>
      <c r="FW201" s="94">
        <f t="shared" si="302"/>
        <v>23.2</v>
      </c>
      <c r="FX201" s="95">
        <f t="shared" si="303"/>
        <v>0</v>
      </c>
      <c r="FY201" s="129" t="str">
        <f t="shared" si="304"/>
        <v>NOT AWARDED</v>
      </c>
      <c r="FZ201" s="130">
        <f t="shared" si="305"/>
        <v>0</v>
      </c>
      <c r="GA201" s="129" t="str">
        <f t="shared" si="306"/>
        <v>VENDOR 09</v>
      </c>
      <c r="GB201" s="176"/>
      <c r="GC201" s="177"/>
      <c r="GD201" s="96"/>
      <c r="GE201" s="97"/>
    </row>
    <row r="202" spans="1:187" ht="30" customHeight="1" thickTop="1" thickBot="1" x14ac:dyDescent="0.4">
      <c r="A202" s="162">
        <v>198</v>
      </c>
      <c r="B202" s="163">
        <v>2</v>
      </c>
      <c r="C202" s="164">
        <v>9781250812254</v>
      </c>
      <c r="D202" s="165" t="s">
        <v>335</v>
      </c>
      <c r="E202" s="165" t="s">
        <v>1029</v>
      </c>
      <c r="F202" s="165" t="s">
        <v>1479</v>
      </c>
      <c r="G202" s="166" t="s">
        <v>1414</v>
      </c>
      <c r="H202" s="166" t="s">
        <v>1419</v>
      </c>
      <c r="I202" s="167"/>
      <c r="J202" s="227">
        <f t="shared" si="307"/>
        <v>2</v>
      </c>
      <c r="K202" s="228"/>
      <c r="L202" s="99" t="str">
        <f t="shared" si="233"/>
        <v/>
      </c>
      <c r="M202" s="241"/>
      <c r="N202" s="168"/>
      <c r="O202" s="195" t="str">
        <f t="shared" si="234"/>
        <v>VENDOR 09</v>
      </c>
      <c r="P202" s="149">
        <v>241360</v>
      </c>
      <c r="Q202" s="149">
        <f t="shared" si="235"/>
        <v>0</v>
      </c>
      <c r="R202" s="196" t="str">
        <f t="shared" si="236"/>
        <v xml:space="preserve">, </v>
      </c>
      <c r="S202" s="196" t="str">
        <f t="shared" si="237"/>
        <v>NO BID</v>
      </c>
      <c r="T202" s="117">
        <f t="shared" si="238"/>
        <v>0</v>
      </c>
      <c r="U202" s="118" t="str">
        <f t="shared" si="239"/>
        <v>NOT AWARDED</v>
      </c>
      <c r="V202" s="167"/>
      <c r="W202" s="171"/>
      <c r="X202" s="89"/>
      <c r="Y202" s="90"/>
      <c r="Z202" s="172" t="str">
        <f t="shared" si="240"/>
        <v/>
      </c>
      <c r="AA202" s="154" t="str">
        <f t="shared" si="241"/>
        <v>NO BID</v>
      </c>
      <c r="AB202" s="171"/>
      <c r="AC202" s="89"/>
      <c r="AD202" s="90"/>
      <c r="AE202" s="172" t="str">
        <f t="shared" si="242"/>
        <v/>
      </c>
      <c r="AF202" s="154" t="str">
        <f t="shared" si="243"/>
        <v>NO BID</v>
      </c>
      <c r="AG202" s="171"/>
      <c r="AH202" s="89"/>
      <c r="AI202" s="90"/>
      <c r="AJ202" s="172" t="str">
        <f t="shared" si="244"/>
        <v/>
      </c>
      <c r="AK202" s="154" t="str">
        <f t="shared" si="245"/>
        <v>NO BID</v>
      </c>
      <c r="AL202" s="171"/>
      <c r="AM202" s="89"/>
      <c r="AN202" s="90"/>
      <c r="AO202" s="172" t="str">
        <f t="shared" si="246"/>
        <v/>
      </c>
      <c r="AP202" s="154" t="str">
        <f t="shared" si="247"/>
        <v>NO BID</v>
      </c>
      <c r="AQ202" s="171"/>
      <c r="AR202" s="89"/>
      <c r="AS202" s="90"/>
      <c r="AT202" s="172" t="str">
        <f t="shared" si="248"/>
        <v/>
      </c>
      <c r="AU202" s="154" t="str">
        <f t="shared" si="249"/>
        <v>NO BID</v>
      </c>
      <c r="AV202" s="171"/>
      <c r="AW202" s="89"/>
      <c r="AX202" s="90"/>
      <c r="AY202" s="172" t="str">
        <f t="shared" si="250"/>
        <v/>
      </c>
      <c r="AZ202" s="154" t="str">
        <f t="shared" si="251"/>
        <v>NO BID</v>
      </c>
      <c r="BA202" s="171"/>
      <c r="BB202" s="89"/>
      <c r="BC202" s="90"/>
      <c r="BD202" s="172" t="str">
        <f t="shared" si="252"/>
        <v/>
      </c>
      <c r="BE202" s="154" t="str">
        <f>IF($B202=0,"",IF(ISNUMBER(BB202),"","NO BID"))</f>
        <v>NO BID</v>
      </c>
      <c r="BF202" s="171"/>
      <c r="BG202" s="89"/>
      <c r="BH202" s="90"/>
      <c r="BI202" s="172" t="str">
        <f t="shared" si="253"/>
        <v/>
      </c>
      <c r="BJ202" s="154" t="str">
        <f t="shared" si="254"/>
        <v>NO BID</v>
      </c>
      <c r="BK202" s="171"/>
      <c r="BL202" s="89"/>
      <c r="BM202" s="90"/>
      <c r="BN202" s="172" t="str">
        <f t="shared" si="255"/>
        <v/>
      </c>
      <c r="BO202" s="154" t="str">
        <f t="shared" si="256"/>
        <v>NO BID</v>
      </c>
      <c r="BP202" s="178"/>
      <c r="BQ202" s="171"/>
      <c r="BR202" s="89"/>
      <c r="BS202" s="90" t="str">
        <f t="shared" si="257"/>
        <v/>
      </c>
      <c r="BT202" s="172"/>
      <c r="BU202" s="154" t="str">
        <f t="shared" si="258"/>
        <v>NO BID</v>
      </c>
      <c r="BV202" s="171"/>
      <c r="BW202" s="89"/>
      <c r="BX202" s="90" t="str">
        <f t="shared" si="259"/>
        <v/>
      </c>
      <c r="BY202" s="172"/>
      <c r="BZ202" s="154" t="str">
        <f t="shared" si="260"/>
        <v>NO BID</v>
      </c>
      <c r="CA202" s="171"/>
      <c r="CB202" s="89"/>
      <c r="CC202" s="90" t="str">
        <f t="shared" si="261"/>
        <v/>
      </c>
      <c r="CD202" s="172"/>
      <c r="CE202" s="154" t="str">
        <f t="shared" si="262"/>
        <v>NO BID</v>
      </c>
      <c r="CF202" s="171"/>
      <c r="CG202" s="89"/>
      <c r="CH202" s="90" t="str">
        <f t="shared" si="263"/>
        <v/>
      </c>
      <c r="CI202" s="172"/>
      <c r="CJ202" s="154" t="str">
        <f t="shared" si="264"/>
        <v>NO BID</v>
      </c>
      <c r="CK202" s="171"/>
      <c r="CL202" s="89"/>
      <c r="CM202" s="90" t="str">
        <f t="shared" si="265"/>
        <v/>
      </c>
      <c r="CN202" s="172"/>
      <c r="CO202" s="154" t="str">
        <f t="shared" si="266"/>
        <v>NO BID</v>
      </c>
      <c r="CP202" s="171"/>
      <c r="CQ202" s="89"/>
      <c r="CR202" s="90" t="str">
        <f t="shared" si="267"/>
        <v/>
      </c>
      <c r="CS202" s="172"/>
      <c r="CT202" s="154" t="str">
        <f t="shared" si="268"/>
        <v>NO BID</v>
      </c>
      <c r="CU202" s="171"/>
      <c r="CV202" s="89"/>
      <c r="CW202" s="90" t="str">
        <f t="shared" si="269"/>
        <v/>
      </c>
      <c r="CX202" s="172"/>
      <c r="CY202" s="154" t="str">
        <f t="shared" si="270"/>
        <v>NO BID</v>
      </c>
      <c r="CZ202" s="171"/>
      <c r="DA202" s="89"/>
      <c r="DB202" s="90" t="str">
        <f t="shared" si="271"/>
        <v/>
      </c>
      <c r="DC202" s="172"/>
      <c r="DD202" s="154" t="str">
        <f t="shared" si="272"/>
        <v>NO BID</v>
      </c>
      <c r="DE202" s="171"/>
      <c r="DF202" s="89"/>
      <c r="DG202" s="90" t="str">
        <f t="shared" si="273"/>
        <v/>
      </c>
      <c r="DH202" s="172"/>
      <c r="DI202" s="154" t="str">
        <f t="shared" si="274"/>
        <v>NO BID</v>
      </c>
      <c r="DJ202" s="171"/>
      <c r="DK202" s="89"/>
      <c r="DL202" s="90" t="str">
        <f t="shared" si="275"/>
        <v/>
      </c>
      <c r="DM202" s="172"/>
      <c r="DN202" s="154" t="str">
        <f t="shared" si="276"/>
        <v>NO BID</v>
      </c>
      <c r="DO202" s="171"/>
      <c r="DP202" s="89"/>
      <c r="DQ202" s="90" t="str">
        <f t="shared" si="277"/>
        <v/>
      </c>
      <c r="DR202" s="172"/>
      <c r="DS202" s="154" t="str">
        <f t="shared" si="278"/>
        <v>NO BID</v>
      </c>
      <c r="DT202" s="171"/>
      <c r="DU202" s="89"/>
      <c r="DV202" s="90" t="str">
        <f t="shared" si="279"/>
        <v/>
      </c>
      <c r="DW202" s="172"/>
      <c r="DX202" s="154" t="str">
        <f t="shared" si="280"/>
        <v>NO BID</v>
      </c>
      <c r="DY202" s="171"/>
      <c r="DZ202" s="89"/>
      <c r="EA202" s="90" t="str">
        <f t="shared" si="281"/>
        <v/>
      </c>
      <c r="EB202" s="172"/>
      <c r="EC202" s="154" t="str">
        <f t="shared" si="282"/>
        <v>NO BID</v>
      </c>
      <c r="ED202" s="171"/>
      <c r="EE202" s="89"/>
      <c r="EF202" s="90" t="str">
        <f t="shared" si="283"/>
        <v/>
      </c>
      <c r="EG202" s="172"/>
      <c r="EH202" s="154" t="str">
        <f t="shared" si="284"/>
        <v>NO BID</v>
      </c>
      <c r="EI202" s="171"/>
      <c r="EJ202" s="89"/>
      <c r="EK202" s="90" t="str">
        <f t="shared" si="285"/>
        <v/>
      </c>
      <c r="EL202" s="172"/>
      <c r="EM202" s="154" t="str">
        <f t="shared" si="286"/>
        <v>NO BID</v>
      </c>
      <c r="EN202" s="171"/>
      <c r="EO202" s="89"/>
      <c r="EP202" s="90" t="str">
        <f t="shared" si="287"/>
        <v/>
      </c>
      <c r="EQ202" s="172"/>
      <c r="ER202" s="154" t="str">
        <f t="shared" si="288"/>
        <v>NO BID</v>
      </c>
      <c r="ES202" s="171"/>
      <c r="ET202" s="89"/>
      <c r="EU202" s="90" t="str">
        <f t="shared" si="289"/>
        <v/>
      </c>
      <c r="EV202" s="172"/>
      <c r="EW202" s="154" t="str">
        <f t="shared" si="290"/>
        <v>NO BID</v>
      </c>
      <c r="EX202" s="171"/>
      <c r="EY202" s="89"/>
      <c r="EZ202" s="90" t="str">
        <f t="shared" si="291"/>
        <v/>
      </c>
      <c r="FA202" s="172"/>
      <c r="FB202" s="154" t="str">
        <f t="shared" si="292"/>
        <v>NO BID</v>
      </c>
      <c r="FC202" s="171"/>
      <c r="FD202" s="89"/>
      <c r="FE202" s="90" t="str">
        <f t="shared" si="293"/>
        <v/>
      </c>
      <c r="FF202" s="172"/>
      <c r="FG202" s="154" t="str">
        <f t="shared" si="294"/>
        <v>NO BID</v>
      </c>
      <c r="FH202" s="171"/>
      <c r="FI202" s="89"/>
      <c r="FJ202" s="90" t="str">
        <f t="shared" si="295"/>
        <v/>
      </c>
      <c r="FK202" s="172"/>
      <c r="FL202" s="154" t="str">
        <f t="shared" si="296"/>
        <v>NO BID</v>
      </c>
      <c r="FM202" s="171"/>
      <c r="FN202" s="89"/>
      <c r="FO202" s="90" t="str">
        <f t="shared" si="297"/>
        <v/>
      </c>
      <c r="FP202" s="172"/>
      <c r="FQ202" s="154" t="str">
        <f t="shared" si="298"/>
        <v>NO BID</v>
      </c>
      <c r="FR202" s="174"/>
      <c r="FS202" s="91">
        <v>12.49</v>
      </c>
      <c r="FT202" s="92">
        <f t="shared" si="299"/>
        <v>24.98</v>
      </c>
      <c r="FU202" s="175">
        <f t="shared" si="300"/>
        <v>0</v>
      </c>
      <c r="FV202" s="93" t="str">
        <f t="shared" si="301"/>
        <v/>
      </c>
      <c r="FW202" s="94">
        <f t="shared" si="302"/>
        <v>24.98</v>
      </c>
      <c r="FX202" s="95">
        <f t="shared" si="303"/>
        <v>0</v>
      </c>
      <c r="FY202" s="129" t="str">
        <f t="shared" si="304"/>
        <v>NOT AWARDED</v>
      </c>
      <c r="FZ202" s="130">
        <f t="shared" si="305"/>
        <v>0</v>
      </c>
      <c r="GA202" s="129" t="str">
        <f t="shared" si="306"/>
        <v>VENDOR 09</v>
      </c>
      <c r="GB202" s="176"/>
      <c r="GC202" s="177"/>
      <c r="GD202" s="96"/>
      <c r="GE202" s="97"/>
    </row>
    <row r="203" spans="1:187" ht="30" customHeight="1" thickTop="1" thickBot="1" x14ac:dyDescent="0.4">
      <c r="A203" s="162">
        <v>199</v>
      </c>
      <c r="B203" s="194">
        <v>5</v>
      </c>
      <c r="C203" s="164">
        <v>9780063310513</v>
      </c>
      <c r="D203" s="165" t="s">
        <v>769</v>
      </c>
      <c r="E203" s="165" t="s">
        <v>1397</v>
      </c>
      <c r="F203" s="165" t="s">
        <v>1479</v>
      </c>
      <c r="G203" s="166" t="s">
        <v>1414</v>
      </c>
      <c r="H203" s="166" t="s">
        <v>1425</v>
      </c>
      <c r="I203" s="167"/>
      <c r="J203" s="227">
        <f t="shared" si="307"/>
        <v>5</v>
      </c>
      <c r="K203" s="228"/>
      <c r="L203" s="99" t="str">
        <f t="shared" si="233"/>
        <v/>
      </c>
      <c r="M203" s="241"/>
      <c r="N203" s="168"/>
      <c r="O203" s="169" t="str">
        <f t="shared" si="234"/>
        <v>VENDOR 09</v>
      </c>
      <c r="P203" s="149" t="s">
        <v>88</v>
      </c>
      <c r="Q203" s="149">
        <f t="shared" si="235"/>
        <v>0</v>
      </c>
      <c r="R203" s="170" t="str">
        <f t="shared" si="236"/>
        <v xml:space="preserve">, </v>
      </c>
      <c r="S203" s="170" t="str">
        <f t="shared" si="237"/>
        <v>NO BID</v>
      </c>
      <c r="T203" s="87">
        <f t="shared" si="238"/>
        <v>0</v>
      </c>
      <c r="U203" s="88" t="str">
        <f t="shared" si="239"/>
        <v>NOT AWARDED</v>
      </c>
      <c r="V203" s="167"/>
      <c r="W203" s="171"/>
      <c r="X203" s="89"/>
      <c r="Y203" s="90"/>
      <c r="Z203" s="172" t="str">
        <f t="shared" si="240"/>
        <v/>
      </c>
      <c r="AA203" s="154" t="str">
        <f t="shared" si="241"/>
        <v>NO BID</v>
      </c>
      <c r="AB203" s="171"/>
      <c r="AC203" s="89"/>
      <c r="AD203" s="90"/>
      <c r="AE203" s="172" t="str">
        <f t="shared" si="242"/>
        <v/>
      </c>
      <c r="AF203" s="154" t="str">
        <f t="shared" si="243"/>
        <v>NO BID</v>
      </c>
      <c r="AG203" s="171"/>
      <c r="AH203" s="89"/>
      <c r="AI203" s="90"/>
      <c r="AJ203" s="172" t="str">
        <f t="shared" si="244"/>
        <v/>
      </c>
      <c r="AK203" s="154" t="str">
        <f t="shared" si="245"/>
        <v>NO BID</v>
      </c>
      <c r="AL203" s="171"/>
      <c r="AM203" s="89"/>
      <c r="AN203" s="90"/>
      <c r="AO203" s="172" t="str">
        <f t="shared" si="246"/>
        <v/>
      </c>
      <c r="AP203" s="154" t="str">
        <f t="shared" si="247"/>
        <v>NO BID</v>
      </c>
      <c r="AQ203" s="171"/>
      <c r="AR203" s="89"/>
      <c r="AS203" s="90"/>
      <c r="AT203" s="172" t="str">
        <f t="shared" si="248"/>
        <v/>
      </c>
      <c r="AU203" s="154" t="str">
        <f t="shared" si="249"/>
        <v>NO BID</v>
      </c>
      <c r="AV203" s="171"/>
      <c r="AW203" s="89"/>
      <c r="AX203" s="90"/>
      <c r="AY203" s="172" t="str">
        <f t="shared" si="250"/>
        <v/>
      </c>
      <c r="AZ203" s="154" t="str">
        <f t="shared" si="251"/>
        <v>NO BID</v>
      </c>
      <c r="BA203" s="171"/>
      <c r="BB203" s="89"/>
      <c r="BC203" s="90"/>
      <c r="BD203" s="172" t="str">
        <f t="shared" si="252"/>
        <v/>
      </c>
      <c r="BE203" s="154" t="s">
        <v>76</v>
      </c>
      <c r="BF203" s="171"/>
      <c r="BG203" s="89"/>
      <c r="BH203" s="90"/>
      <c r="BI203" s="172" t="str">
        <f t="shared" si="253"/>
        <v/>
      </c>
      <c r="BJ203" s="154" t="str">
        <f t="shared" si="254"/>
        <v>NO BID</v>
      </c>
      <c r="BK203" s="171"/>
      <c r="BL203" s="89"/>
      <c r="BM203" s="90"/>
      <c r="BN203" s="172" t="str">
        <f t="shared" si="255"/>
        <v/>
      </c>
      <c r="BO203" s="154" t="str">
        <f t="shared" si="256"/>
        <v>NO BID</v>
      </c>
      <c r="BP203" s="178"/>
      <c r="BQ203" s="171"/>
      <c r="BR203" s="89"/>
      <c r="BS203" s="90" t="str">
        <f t="shared" si="257"/>
        <v/>
      </c>
      <c r="BT203" s="172"/>
      <c r="BU203" s="154" t="str">
        <f t="shared" si="258"/>
        <v>NO BID</v>
      </c>
      <c r="BV203" s="171"/>
      <c r="BW203" s="89"/>
      <c r="BX203" s="90" t="str">
        <f t="shared" si="259"/>
        <v/>
      </c>
      <c r="BY203" s="172"/>
      <c r="BZ203" s="154" t="str">
        <f t="shared" si="260"/>
        <v>NO BID</v>
      </c>
      <c r="CA203" s="171"/>
      <c r="CB203" s="89"/>
      <c r="CC203" s="90" t="str">
        <f t="shared" si="261"/>
        <v/>
      </c>
      <c r="CD203" s="172"/>
      <c r="CE203" s="154" t="str">
        <f t="shared" si="262"/>
        <v>NO BID</v>
      </c>
      <c r="CF203" s="171"/>
      <c r="CG203" s="89"/>
      <c r="CH203" s="90" t="str">
        <f t="shared" si="263"/>
        <v/>
      </c>
      <c r="CI203" s="172"/>
      <c r="CJ203" s="154" t="str">
        <f t="shared" si="264"/>
        <v>NO BID</v>
      </c>
      <c r="CK203" s="171"/>
      <c r="CL203" s="89"/>
      <c r="CM203" s="90" t="str">
        <f t="shared" si="265"/>
        <v/>
      </c>
      <c r="CN203" s="172"/>
      <c r="CO203" s="154" t="str">
        <f t="shared" si="266"/>
        <v>NO BID</v>
      </c>
      <c r="CP203" s="171"/>
      <c r="CQ203" s="89"/>
      <c r="CR203" s="90" t="str">
        <f t="shared" si="267"/>
        <v/>
      </c>
      <c r="CS203" s="172"/>
      <c r="CT203" s="154" t="str">
        <f t="shared" si="268"/>
        <v>NO BID</v>
      </c>
      <c r="CU203" s="171"/>
      <c r="CV203" s="89"/>
      <c r="CW203" s="90" t="str">
        <f t="shared" si="269"/>
        <v/>
      </c>
      <c r="CX203" s="172"/>
      <c r="CY203" s="154" t="str">
        <f t="shared" si="270"/>
        <v>NO BID</v>
      </c>
      <c r="CZ203" s="171"/>
      <c r="DA203" s="89"/>
      <c r="DB203" s="90" t="str">
        <f t="shared" si="271"/>
        <v/>
      </c>
      <c r="DC203" s="172"/>
      <c r="DD203" s="154" t="str">
        <f t="shared" si="272"/>
        <v>NO BID</v>
      </c>
      <c r="DE203" s="171"/>
      <c r="DF203" s="89"/>
      <c r="DG203" s="90" t="str">
        <f t="shared" si="273"/>
        <v/>
      </c>
      <c r="DH203" s="172"/>
      <c r="DI203" s="154" t="str">
        <f t="shared" si="274"/>
        <v>NO BID</v>
      </c>
      <c r="DJ203" s="171"/>
      <c r="DK203" s="89"/>
      <c r="DL203" s="90" t="str">
        <f t="shared" si="275"/>
        <v/>
      </c>
      <c r="DM203" s="172"/>
      <c r="DN203" s="154" t="str">
        <f t="shared" si="276"/>
        <v>NO BID</v>
      </c>
      <c r="DO203" s="171"/>
      <c r="DP203" s="89"/>
      <c r="DQ203" s="90" t="str">
        <f t="shared" si="277"/>
        <v/>
      </c>
      <c r="DR203" s="172"/>
      <c r="DS203" s="154" t="str">
        <f t="shared" si="278"/>
        <v>NO BID</v>
      </c>
      <c r="DT203" s="171"/>
      <c r="DU203" s="89"/>
      <c r="DV203" s="90" t="str">
        <f t="shared" si="279"/>
        <v/>
      </c>
      <c r="DW203" s="172"/>
      <c r="DX203" s="154" t="str">
        <f t="shared" si="280"/>
        <v>NO BID</v>
      </c>
      <c r="DY203" s="171"/>
      <c r="DZ203" s="89"/>
      <c r="EA203" s="90" t="str">
        <f t="shared" si="281"/>
        <v/>
      </c>
      <c r="EB203" s="172"/>
      <c r="EC203" s="154" t="str">
        <f t="shared" si="282"/>
        <v>NO BID</v>
      </c>
      <c r="ED203" s="171"/>
      <c r="EE203" s="89"/>
      <c r="EF203" s="90" t="str">
        <f t="shared" si="283"/>
        <v/>
      </c>
      <c r="EG203" s="172"/>
      <c r="EH203" s="154" t="str">
        <f t="shared" si="284"/>
        <v>NO BID</v>
      </c>
      <c r="EI203" s="171"/>
      <c r="EJ203" s="89"/>
      <c r="EK203" s="90" t="str">
        <f t="shared" si="285"/>
        <v/>
      </c>
      <c r="EL203" s="172"/>
      <c r="EM203" s="154" t="str">
        <f t="shared" si="286"/>
        <v>NO BID</v>
      </c>
      <c r="EN203" s="171"/>
      <c r="EO203" s="89"/>
      <c r="EP203" s="90" t="str">
        <f t="shared" si="287"/>
        <v/>
      </c>
      <c r="EQ203" s="172"/>
      <c r="ER203" s="154" t="str">
        <f t="shared" si="288"/>
        <v>NO BID</v>
      </c>
      <c r="ES203" s="171"/>
      <c r="ET203" s="89"/>
      <c r="EU203" s="90" t="str">
        <f t="shared" si="289"/>
        <v/>
      </c>
      <c r="EV203" s="172"/>
      <c r="EW203" s="154" t="str">
        <f t="shared" si="290"/>
        <v>NO BID</v>
      </c>
      <c r="EX203" s="171"/>
      <c r="EY203" s="89"/>
      <c r="EZ203" s="90" t="str">
        <f t="shared" si="291"/>
        <v/>
      </c>
      <c r="FA203" s="172"/>
      <c r="FB203" s="154" t="str">
        <f t="shared" si="292"/>
        <v>NO BID</v>
      </c>
      <c r="FC203" s="171"/>
      <c r="FD203" s="89"/>
      <c r="FE203" s="90" t="str">
        <f t="shared" si="293"/>
        <v/>
      </c>
      <c r="FF203" s="172"/>
      <c r="FG203" s="154" t="str">
        <f t="shared" si="294"/>
        <v>NO BID</v>
      </c>
      <c r="FH203" s="171"/>
      <c r="FI203" s="89"/>
      <c r="FJ203" s="90" t="str">
        <f t="shared" si="295"/>
        <v/>
      </c>
      <c r="FK203" s="172"/>
      <c r="FL203" s="154" t="str">
        <f t="shared" si="296"/>
        <v>NO BID</v>
      </c>
      <c r="FM203" s="171"/>
      <c r="FN203" s="89"/>
      <c r="FO203" s="90" t="str">
        <f t="shared" si="297"/>
        <v/>
      </c>
      <c r="FP203" s="172"/>
      <c r="FQ203" s="154" t="str">
        <f t="shared" si="298"/>
        <v>NO BID</v>
      </c>
      <c r="FR203" s="174"/>
      <c r="FS203" s="91">
        <v>16.059999999999999</v>
      </c>
      <c r="FT203" s="92">
        <f t="shared" si="299"/>
        <v>80.3</v>
      </c>
      <c r="FU203" s="175">
        <f t="shared" si="300"/>
        <v>0</v>
      </c>
      <c r="FV203" s="93" t="str">
        <f t="shared" si="301"/>
        <v/>
      </c>
      <c r="FW203" s="94">
        <f t="shared" si="302"/>
        <v>80.3</v>
      </c>
      <c r="FX203" s="95">
        <f t="shared" si="303"/>
        <v>0</v>
      </c>
      <c r="FY203" s="129" t="str">
        <f t="shared" si="304"/>
        <v>NOT AWARDED</v>
      </c>
      <c r="FZ203" s="130">
        <f t="shared" si="305"/>
        <v>0</v>
      </c>
      <c r="GA203" s="129" t="str">
        <f t="shared" si="306"/>
        <v>VENDOR 09</v>
      </c>
      <c r="GB203" s="176"/>
      <c r="GC203" s="177"/>
      <c r="GD203" s="96"/>
      <c r="GE203" s="97"/>
    </row>
    <row r="204" spans="1:187" ht="30" customHeight="1" thickTop="1" thickBot="1" x14ac:dyDescent="0.4">
      <c r="A204" s="162">
        <v>200</v>
      </c>
      <c r="B204" s="163">
        <v>5</v>
      </c>
      <c r="C204" s="164">
        <v>9781338194555</v>
      </c>
      <c r="D204" s="165" t="s">
        <v>336</v>
      </c>
      <c r="E204" s="165" t="s">
        <v>1030</v>
      </c>
      <c r="F204" s="165" t="s">
        <v>1479</v>
      </c>
      <c r="G204" s="166" t="s">
        <v>1414</v>
      </c>
      <c r="H204" s="166" t="s">
        <v>1419</v>
      </c>
      <c r="I204" s="167"/>
      <c r="J204" s="227">
        <f t="shared" si="307"/>
        <v>5</v>
      </c>
      <c r="K204" s="228"/>
      <c r="L204" s="99" t="str">
        <f t="shared" si="233"/>
        <v/>
      </c>
      <c r="M204" s="241"/>
      <c r="N204" s="168"/>
      <c r="O204" s="169" t="str">
        <f t="shared" si="234"/>
        <v>VENDOR 09</v>
      </c>
      <c r="P204" s="149">
        <v>241365</v>
      </c>
      <c r="Q204" s="149">
        <f t="shared" si="235"/>
        <v>0</v>
      </c>
      <c r="R204" s="170" t="str">
        <f t="shared" si="236"/>
        <v xml:space="preserve">, </v>
      </c>
      <c r="S204" s="170" t="str">
        <f t="shared" si="237"/>
        <v>NO BID</v>
      </c>
      <c r="T204" s="87">
        <f t="shared" si="238"/>
        <v>0</v>
      </c>
      <c r="U204" s="88" t="str">
        <f t="shared" si="239"/>
        <v>NOT AWARDED</v>
      </c>
      <c r="V204" s="167"/>
      <c r="W204" s="171"/>
      <c r="X204" s="89"/>
      <c r="Y204" s="90"/>
      <c r="Z204" s="172" t="str">
        <f t="shared" si="240"/>
        <v/>
      </c>
      <c r="AA204" s="154" t="str">
        <f t="shared" si="241"/>
        <v>NO BID</v>
      </c>
      <c r="AB204" s="171"/>
      <c r="AC204" s="89"/>
      <c r="AD204" s="90"/>
      <c r="AE204" s="172" t="str">
        <f t="shared" si="242"/>
        <v/>
      </c>
      <c r="AF204" s="154" t="str">
        <f t="shared" si="243"/>
        <v>NO BID</v>
      </c>
      <c r="AG204" s="171"/>
      <c r="AH204" s="89"/>
      <c r="AI204" s="90"/>
      <c r="AJ204" s="172" t="str">
        <f t="shared" si="244"/>
        <v/>
      </c>
      <c r="AK204" s="154" t="str">
        <f t="shared" si="245"/>
        <v>NO BID</v>
      </c>
      <c r="AL204" s="171"/>
      <c r="AM204" s="89"/>
      <c r="AN204" s="90"/>
      <c r="AO204" s="172" t="str">
        <f t="shared" si="246"/>
        <v/>
      </c>
      <c r="AP204" s="154" t="str">
        <f t="shared" si="247"/>
        <v>NO BID</v>
      </c>
      <c r="AQ204" s="171"/>
      <c r="AR204" s="89"/>
      <c r="AS204" s="90"/>
      <c r="AT204" s="172" t="str">
        <f t="shared" si="248"/>
        <v/>
      </c>
      <c r="AU204" s="154" t="str">
        <f t="shared" si="249"/>
        <v>NO BID</v>
      </c>
      <c r="AV204" s="171"/>
      <c r="AW204" s="89"/>
      <c r="AX204" s="90"/>
      <c r="AY204" s="172" t="str">
        <f t="shared" si="250"/>
        <v/>
      </c>
      <c r="AZ204" s="154" t="str">
        <f t="shared" si="251"/>
        <v>NO BID</v>
      </c>
      <c r="BA204" s="171"/>
      <c r="BB204" s="89"/>
      <c r="BC204" s="90"/>
      <c r="BD204" s="172" t="str">
        <f t="shared" si="252"/>
        <v/>
      </c>
      <c r="BE204" s="154" t="s">
        <v>83</v>
      </c>
      <c r="BF204" s="171"/>
      <c r="BG204" s="89"/>
      <c r="BH204" s="90"/>
      <c r="BI204" s="172" t="str">
        <f t="shared" si="253"/>
        <v/>
      </c>
      <c r="BJ204" s="154" t="str">
        <f t="shared" si="254"/>
        <v>NO BID</v>
      </c>
      <c r="BK204" s="171"/>
      <c r="BL204" s="89"/>
      <c r="BM204" s="90"/>
      <c r="BN204" s="172" t="str">
        <f t="shared" si="255"/>
        <v/>
      </c>
      <c r="BO204" s="154" t="str">
        <f t="shared" si="256"/>
        <v>NO BID</v>
      </c>
      <c r="BP204" s="173"/>
      <c r="BQ204" s="171"/>
      <c r="BR204" s="89"/>
      <c r="BS204" s="90" t="str">
        <f t="shared" si="257"/>
        <v/>
      </c>
      <c r="BT204" s="172"/>
      <c r="BU204" s="154" t="str">
        <f t="shared" si="258"/>
        <v>NO BID</v>
      </c>
      <c r="BV204" s="171"/>
      <c r="BW204" s="89"/>
      <c r="BX204" s="90" t="str">
        <f t="shared" si="259"/>
        <v/>
      </c>
      <c r="BY204" s="172"/>
      <c r="BZ204" s="154" t="str">
        <f t="shared" si="260"/>
        <v>NO BID</v>
      </c>
      <c r="CA204" s="171"/>
      <c r="CB204" s="89"/>
      <c r="CC204" s="90" t="str">
        <f t="shared" si="261"/>
        <v/>
      </c>
      <c r="CD204" s="172"/>
      <c r="CE204" s="154" t="str">
        <f t="shared" si="262"/>
        <v>NO BID</v>
      </c>
      <c r="CF204" s="171"/>
      <c r="CG204" s="89"/>
      <c r="CH204" s="90" t="str">
        <f t="shared" si="263"/>
        <v/>
      </c>
      <c r="CI204" s="172"/>
      <c r="CJ204" s="154" t="str">
        <f t="shared" si="264"/>
        <v>NO BID</v>
      </c>
      <c r="CK204" s="171"/>
      <c r="CL204" s="89"/>
      <c r="CM204" s="90" t="str">
        <f t="shared" si="265"/>
        <v/>
      </c>
      <c r="CN204" s="172"/>
      <c r="CO204" s="154" t="str">
        <f t="shared" si="266"/>
        <v>NO BID</v>
      </c>
      <c r="CP204" s="171"/>
      <c r="CQ204" s="89"/>
      <c r="CR204" s="90" t="str">
        <f t="shared" si="267"/>
        <v/>
      </c>
      <c r="CS204" s="172"/>
      <c r="CT204" s="154" t="str">
        <f t="shared" si="268"/>
        <v>NO BID</v>
      </c>
      <c r="CU204" s="171"/>
      <c r="CV204" s="89"/>
      <c r="CW204" s="90" t="str">
        <f t="shared" si="269"/>
        <v/>
      </c>
      <c r="CX204" s="172"/>
      <c r="CY204" s="154" t="str">
        <f t="shared" si="270"/>
        <v>NO BID</v>
      </c>
      <c r="CZ204" s="171"/>
      <c r="DA204" s="89"/>
      <c r="DB204" s="90" t="str">
        <f t="shared" si="271"/>
        <v/>
      </c>
      <c r="DC204" s="172"/>
      <c r="DD204" s="154" t="str">
        <f t="shared" si="272"/>
        <v>NO BID</v>
      </c>
      <c r="DE204" s="171"/>
      <c r="DF204" s="89"/>
      <c r="DG204" s="90" t="str">
        <f t="shared" si="273"/>
        <v/>
      </c>
      <c r="DH204" s="172"/>
      <c r="DI204" s="154" t="str">
        <f t="shared" si="274"/>
        <v>NO BID</v>
      </c>
      <c r="DJ204" s="171"/>
      <c r="DK204" s="89"/>
      <c r="DL204" s="90" t="str">
        <f t="shared" si="275"/>
        <v/>
      </c>
      <c r="DM204" s="172"/>
      <c r="DN204" s="154" t="str">
        <f t="shared" si="276"/>
        <v>NO BID</v>
      </c>
      <c r="DO204" s="171"/>
      <c r="DP204" s="89"/>
      <c r="DQ204" s="90" t="str">
        <f t="shared" si="277"/>
        <v/>
      </c>
      <c r="DR204" s="172"/>
      <c r="DS204" s="154" t="str">
        <f t="shared" si="278"/>
        <v>NO BID</v>
      </c>
      <c r="DT204" s="171"/>
      <c r="DU204" s="89"/>
      <c r="DV204" s="90" t="str">
        <f t="shared" si="279"/>
        <v/>
      </c>
      <c r="DW204" s="172"/>
      <c r="DX204" s="154" t="str">
        <f t="shared" si="280"/>
        <v>NO BID</v>
      </c>
      <c r="DY204" s="171"/>
      <c r="DZ204" s="89"/>
      <c r="EA204" s="90" t="str">
        <f t="shared" si="281"/>
        <v/>
      </c>
      <c r="EB204" s="172"/>
      <c r="EC204" s="154" t="str">
        <f t="shared" si="282"/>
        <v>NO BID</v>
      </c>
      <c r="ED204" s="171"/>
      <c r="EE204" s="89"/>
      <c r="EF204" s="90" t="str">
        <f t="shared" si="283"/>
        <v/>
      </c>
      <c r="EG204" s="172"/>
      <c r="EH204" s="154" t="str">
        <f t="shared" si="284"/>
        <v>NO BID</v>
      </c>
      <c r="EI204" s="171"/>
      <c r="EJ204" s="89"/>
      <c r="EK204" s="90" t="str">
        <f t="shared" si="285"/>
        <v/>
      </c>
      <c r="EL204" s="172"/>
      <c r="EM204" s="154" t="str">
        <f t="shared" si="286"/>
        <v>NO BID</v>
      </c>
      <c r="EN204" s="171"/>
      <c r="EO204" s="89"/>
      <c r="EP204" s="90" t="str">
        <f t="shared" si="287"/>
        <v/>
      </c>
      <c r="EQ204" s="172"/>
      <c r="ER204" s="154" t="str">
        <f t="shared" si="288"/>
        <v>NO BID</v>
      </c>
      <c r="ES204" s="171"/>
      <c r="ET204" s="89"/>
      <c r="EU204" s="90" t="str">
        <f t="shared" si="289"/>
        <v/>
      </c>
      <c r="EV204" s="172"/>
      <c r="EW204" s="154" t="str">
        <f t="shared" si="290"/>
        <v>NO BID</v>
      </c>
      <c r="EX204" s="171"/>
      <c r="EY204" s="89"/>
      <c r="EZ204" s="90" t="str">
        <f t="shared" si="291"/>
        <v/>
      </c>
      <c r="FA204" s="172"/>
      <c r="FB204" s="154" t="str">
        <f t="shared" si="292"/>
        <v>NO BID</v>
      </c>
      <c r="FC204" s="171"/>
      <c r="FD204" s="89"/>
      <c r="FE204" s="90" t="str">
        <f t="shared" si="293"/>
        <v/>
      </c>
      <c r="FF204" s="172"/>
      <c r="FG204" s="154" t="str">
        <f t="shared" si="294"/>
        <v>NO BID</v>
      </c>
      <c r="FH204" s="171"/>
      <c r="FI204" s="89"/>
      <c r="FJ204" s="90" t="str">
        <f t="shared" si="295"/>
        <v/>
      </c>
      <c r="FK204" s="172"/>
      <c r="FL204" s="154" t="str">
        <f t="shared" si="296"/>
        <v>NO BID</v>
      </c>
      <c r="FM204" s="171"/>
      <c r="FN204" s="89"/>
      <c r="FO204" s="90" t="str">
        <f t="shared" si="297"/>
        <v/>
      </c>
      <c r="FP204" s="172"/>
      <c r="FQ204" s="154" t="str">
        <f t="shared" si="298"/>
        <v>NO BID</v>
      </c>
      <c r="FR204" s="174"/>
      <c r="FS204" s="91">
        <v>14.33</v>
      </c>
      <c r="FT204" s="92">
        <f t="shared" si="299"/>
        <v>71.650000000000006</v>
      </c>
      <c r="FU204" s="175">
        <f t="shared" si="300"/>
        <v>0</v>
      </c>
      <c r="FV204" s="93" t="str">
        <f t="shared" si="301"/>
        <v/>
      </c>
      <c r="FW204" s="94">
        <f t="shared" si="302"/>
        <v>71.650000000000006</v>
      </c>
      <c r="FX204" s="95">
        <f t="shared" si="303"/>
        <v>0</v>
      </c>
      <c r="FY204" s="129" t="str">
        <f t="shared" si="304"/>
        <v>NOT AWARDED</v>
      </c>
      <c r="FZ204" s="130">
        <f t="shared" si="305"/>
        <v>0</v>
      </c>
      <c r="GA204" s="129" t="str">
        <f t="shared" si="306"/>
        <v>VENDOR 09</v>
      </c>
      <c r="GB204" s="176"/>
      <c r="GC204" s="177"/>
      <c r="GD204" s="96"/>
      <c r="GE204" s="97"/>
    </row>
    <row r="205" spans="1:187" ht="30" customHeight="1" thickTop="1" thickBot="1" x14ac:dyDescent="0.4">
      <c r="A205" s="141">
        <v>201</v>
      </c>
      <c r="B205" s="199">
        <v>3</v>
      </c>
      <c r="C205" s="164">
        <v>9780593482100</v>
      </c>
      <c r="D205" s="165" t="s">
        <v>337</v>
      </c>
      <c r="E205" s="165" t="s">
        <v>1031</v>
      </c>
      <c r="F205" s="165" t="s">
        <v>1479</v>
      </c>
      <c r="G205" s="166" t="s">
        <v>1414</v>
      </c>
      <c r="H205" s="166" t="s">
        <v>1416</v>
      </c>
      <c r="I205" s="167"/>
      <c r="J205" s="227">
        <f t="shared" si="307"/>
        <v>3</v>
      </c>
      <c r="K205" s="228"/>
      <c r="L205" s="99" t="str">
        <f t="shared" si="233"/>
        <v/>
      </c>
      <c r="M205" s="241"/>
      <c r="N205" s="168"/>
      <c r="O205" s="169" t="str">
        <f t="shared" si="234"/>
        <v>VENDOR 09</v>
      </c>
      <c r="P205" s="149">
        <v>241364</v>
      </c>
      <c r="Q205" s="149">
        <f t="shared" si="235"/>
        <v>0</v>
      </c>
      <c r="R205" s="170" t="str">
        <f t="shared" si="236"/>
        <v xml:space="preserve">, </v>
      </c>
      <c r="S205" s="170" t="str">
        <f t="shared" si="237"/>
        <v>NO BID</v>
      </c>
      <c r="T205" s="87">
        <f t="shared" si="238"/>
        <v>0</v>
      </c>
      <c r="U205" s="88" t="str">
        <f t="shared" si="239"/>
        <v>NOT AWARDED</v>
      </c>
      <c r="V205" s="167"/>
      <c r="W205" s="171"/>
      <c r="X205" s="89"/>
      <c r="Y205" s="90"/>
      <c r="Z205" s="172" t="str">
        <f t="shared" si="240"/>
        <v/>
      </c>
      <c r="AA205" s="154" t="str">
        <f t="shared" si="241"/>
        <v>NO BID</v>
      </c>
      <c r="AB205" s="171"/>
      <c r="AC205" s="89"/>
      <c r="AD205" s="90"/>
      <c r="AE205" s="172" t="str">
        <f t="shared" si="242"/>
        <v/>
      </c>
      <c r="AF205" s="154" t="str">
        <f t="shared" si="243"/>
        <v>NO BID</v>
      </c>
      <c r="AG205" s="171"/>
      <c r="AH205" s="89"/>
      <c r="AI205" s="90"/>
      <c r="AJ205" s="172" t="str">
        <f t="shared" si="244"/>
        <v/>
      </c>
      <c r="AK205" s="154" t="str">
        <f t="shared" si="245"/>
        <v>NO BID</v>
      </c>
      <c r="AL205" s="171"/>
      <c r="AM205" s="89"/>
      <c r="AN205" s="90"/>
      <c r="AO205" s="172" t="str">
        <f t="shared" si="246"/>
        <v/>
      </c>
      <c r="AP205" s="154" t="str">
        <f t="shared" si="247"/>
        <v>NO BID</v>
      </c>
      <c r="AQ205" s="171"/>
      <c r="AR205" s="89"/>
      <c r="AS205" s="90"/>
      <c r="AT205" s="172" t="str">
        <f t="shared" si="248"/>
        <v/>
      </c>
      <c r="AU205" s="154" t="str">
        <f t="shared" si="249"/>
        <v>NO BID</v>
      </c>
      <c r="AV205" s="171"/>
      <c r="AW205" s="89"/>
      <c r="AX205" s="90"/>
      <c r="AY205" s="172" t="str">
        <f t="shared" si="250"/>
        <v/>
      </c>
      <c r="AZ205" s="154" t="str">
        <f t="shared" si="251"/>
        <v>NO BID</v>
      </c>
      <c r="BA205" s="171"/>
      <c r="BB205" s="89"/>
      <c r="BC205" s="90"/>
      <c r="BD205" s="172" t="str">
        <f t="shared" si="252"/>
        <v/>
      </c>
      <c r="BE205" s="154" t="s">
        <v>75</v>
      </c>
      <c r="BF205" s="171"/>
      <c r="BG205" s="89"/>
      <c r="BH205" s="90"/>
      <c r="BI205" s="172" t="str">
        <f t="shared" si="253"/>
        <v/>
      </c>
      <c r="BJ205" s="154" t="str">
        <f t="shared" si="254"/>
        <v>NO BID</v>
      </c>
      <c r="BK205" s="171"/>
      <c r="BL205" s="89"/>
      <c r="BM205" s="90"/>
      <c r="BN205" s="172" t="str">
        <f t="shared" si="255"/>
        <v/>
      </c>
      <c r="BO205" s="154" t="str">
        <f t="shared" si="256"/>
        <v>NO BID</v>
      </c>
      <c r="BP205" s="173"/>
      <c r="BQ205" s="171"/>
      <c r="BR205" s="89"/>
      <c r="BS205" s="90" t="str">
        <f t="shared" si="257"/>
        <v/>
      </c>
      <c r="BT205" s="172"/>
      <c r="BU205" s="154" t="str">
        <f t="shared" si="258"/>
        <v>NO BID</v>
      </c>
      <c r="BV205" s="171"/>
      <c r="BW205" s="89"/>
      <c r="BX205" s="90" t="str">
        <f t="shared" si="259"/>
        <v/>
      </c>
      <c r="BY205" s="172"/>
      <c r="BZ205" s="154" t="str">
        <f t="shared" si="260"/>
        <v>NO BID</v>
      </c>
      <c r="CA205" s="171"/>
      <c r="CB205" s="89"/>
      <c r="CC205" s="90" t="str">
        <f t="shared" si="261"/>
        <v/>
      </c>
      <c r="CD205" s="172"/>
      <c r="CE205" s="154" t="str">
        <f t="shared" si="262"/>
        <v>NO BID</v>
      </c>
      <c r="CF205" s="171"/>
      <c r="CG205" s="89"/>
      <c r="CH205" s="90" t="str">
        <f t="shared" si="263"/>
        <v/>
      </c>
      <c r="CI205" s="172"/>
      <c r="CJ205" s="154" t="str">
        <f t="shared" si="264"/>
        <v>NO BID</v>
      </c>
      <c r="CK205" s="171"/>
      <c r="CL205" s="89"/>
      <c r="CM205" s="90" t="str">
        <f t="shared" si="265"/>
        <v/>
      </c>
      <c r="CN205" s="172"/>
      <c r="CO205" s="154" t="str">
        <f t="shared" si="266"/>
        <v>NO BID</v>
      </c>
      <c r="CP205" s="171"/>
      <c r="CQ205" s="89"/>
      <c r="CR205" s="90" t="str">
        <f t="shared" si="267"/>
        <v/>
      </c>
      <c r="CS205" s="172"/>
      <c r="CT205" s="154" t="str">
        <f t="shared" si="268"/>
        <v>NO BID</v>
      </c>
      <c r="CU205" s="171"/>
      <c r="CV205" s="89"/>
      <c r="CW205" s="90" t="str">
        <f t="shared" si="269"/>
        <v/>
      </c>
      <c r="CX205" s="172"/>
      <c r="CY205" s="154" t="str">
        <f t="shared" si="270"/>
        <v>NO BID</v>
      </c>
      <c r="CZ205" s="171"/>
      <c r="DA205" s="89"/>
      <c r="DB205" s="90" t="str">
        <f t="shared" si="271"/>
        <v/>
      </c>
      <c r="DC205" s="172"/>
      <c r="DD205" s="154" t="str">
        <f t="shared" si="272"/>
        <v>NO BID</v>
      </c>
      <c r="DE205" s="171"/>
      <c r="DF205" s="89"/>
      <c r="DG205" s="90" t="str">
        <f t="shared" si="273"/>
        <v/>
      </c>
      <c r="DH205" s="172"/>
      <c r="DI205" s="154" t="str">
        <f t="shared" si="274"/>
        <v>NO BID</v>
      </c>
      <c r="DJ205" s="171"/>
      <c r="DK205" s="89"/>
      <c r="DL205" s="90" t="str">
        <f t="shared" si="275"/>
        <v/>
      </c>
      <c r="DM205" s="172"/>
      <c r="DN205" s="154" t="str">
        <f t="shared" si="276"/>
        <v>NO BID</v>
      </c>
      <c r="DO205" s="171"/>
      <c r="DP205" s="89"/>
      <c r="DQ205" s="90" t="str">
        <f t="shared" si="277"/>
        <v/>
      </c>
      <c r="DR205" s="172"/>
      <c r="DS205" s="154" t="str">
        <f t="shared" si="278"/>
        <v>NO BID</v>
      </c>
      <c r="DT205" s="171"/>
      <c r="DU205" s="89"/>
      <c r="DV205" s="90" t="str">
        <f t="shared" si="279"/>
        <v/>
      </c>
      <c r="DW205" s="172"/>
      <c r="DX205" s="154" t="str">
        <f t="shared" si="280"/>
        <v>NO BID</v>
      </c>
      <c r="DY205" s="171"/>
      <c r="DZ205" s="89"/>
      <c r="EA205" s="90" t="str">
        <f t="shared" si="281"/>
        <v/>
      </c>
      <c r="EB205" s="172"/>
      <c r="EC205" s="154" t="str">
        <f t="shared" si="282"/>
        <v>NO BID</v>
      </c>
      <c r="ED205" s="171"/>
      <c r="EE205" s="89"/>
      <c r="EF205" s="90" t="str">
        <f t="shared" si="283"/>
        <v/>
      </c>
      <c r="EG205" s="172"/>
      <c r="EH205" s="154" t="str">
        <f t="shared" si="284"/>
        <v>NO BID</v>
      </c>
      <c r="EI205" s="171"/>
      <c r="EJ205" s="89"/>
      <c r="EK205" s="90" t="str">
        <f t="shared" si="285"/>
        <v/>
      </c>
      <c r="EL205" s="172"/>
      <c r="EM205" s="154" t="str">
        <f t="shared" si="286"/>
        <v>NO BID</v>
      </c>
      <c r="EN205" s="171"/>
      <c r="EO205" s="89"/>
      <c r="EP205" s="90" t="str">
        <f t="shared" si="287"/>
        <v/>
      </c>
      <c r="EQ205" s="172"/>
      <c r="ER205" s="154" t="str">
        <f t="shared" si="288"/>
        <v>NO BID</v>
      </c>
      <c r="ES205" s="171"/>
      <c r="ET205" s="89"/>
      <c r="EU205" s="90" t="str">
        <f t="shared" si="289"/>
        <v/>
      </c>
      <c r="EV205" s="172"/>
      <c r="EW205" s="154" t="str">
        <f t="shared" si="290"/>
        <v>NO BID</v>
      </c>
      <c r="EX205" s="171"/>
      <c r="EY205" s="89"/>
      <c r="EZ205" s="90" t="str">
        <f t="shared" si="291"/>
        <v/>
      </c>
      <c r="FA205" s="172"/>
      <c r="FB205" s="154" t="str">
        <f t="shared" si="292"/>
        <v>NO BID</v>
      </c>
      <c r="FC205" s="171"/>
      <c r="FD205" s="89"/>
      <c r="FE205" s="90" t="str">
        <f t="shared" si="293"/>
        <v/>
      </c>
      <c r="FF205" s="172"/>
      <c r="FG205" s="154" t="str">
        <f t="shared" si="294"/>
        <v>NO BID</v>
      </c>
      <c r="FH205" s="171"/>
      <c r="FI205" s="89"/>
      <c r="FJ205" s="90" t="str">
        <f t="shared" si="295"/>
        <v/>
      </c>
      <c r="FK205" s="172"/>
      <c r="FL205" s="154" t="str">
        <f t="shared" si="296"/>
        <v>NO BID</v>
      </c>
      <c r="FM205" s="171"/>
      <c r="FN205" s="89"/>
      <c r="FO205" s="90" t="str">
        <f t="shared" si="297"/>
        <v/>
      </c>
      <c r="FP205" s="172"/>
      <c r="FQ205" s="154" t="str">
        <f t="shared" si="298"/>
        <v>NO BID</v>
      </c>
      <c r="FR205" s="174"/>
      <c r="FS205" s="91">
        <v>9.49</v>
      </c>
      <c r="FT205" s="92">
        <f t="shared" si="299"/>
        <v>28.47</v>
      </c>
      <c r="FU205" s="175">
        <f t="shared" si="300"/>
        <v>0</v>
      </c>
      <c r="FV205" s="93" t="str">
        <f t="shared" si="301"/>
        <v/>
      </c>
      <c r="FW205" s="94">
        <f t="shared" si="302"/>
        <v>28.47</v>
      </c>
      <c r="FX205" s="95">
        <f t="shared" si="303"/>
        <v>0</v>
      </c>
      <c r="FY205" s="129" t="str">
        <f t="shared" si="304"/>
        <v>NOT AWARDED</v>
      </c>
      <c r="FZ205" s="130">
        <f t="shared" si="305"/>
        <v>0</v>
      </c>
      <c r="GA205" s="129" t="str">
        <f t="shared" si="306"/>
        <v>VENDOR 09</v>
      </c>
      <c r="GB205" s="176"/>
      <c r="GC205" s="177"/>
      <c r="GD205" s="96"/>
      <c r="GE205" s="97"/>
    </row>
    <row r="206" spans="1:187" ht="30" customHeight="1" thickTop="1" thickBot="1" x14ac:dyDescent="0.4">
      <c r="A206" s="162">
        <v>202</v>
      </c>
      <c r="B206" s="194">
        <v>2</v>
      </c>
      <c r="C206" s="164">
        <v>9780735269934</v>
      </c>
      <c r="D206" s="165" t="s">
        <v>702</v>
      </c>
      <c r="E206" s="165" t="s">
        <v>1344</v>
      </c>
      <c r="F206" s="165" t="s">
        <v>1479</v>
      </c>
      <c r="G206" s="166" t="s">
        <v>1414</v>
      </c>
      <c r="H206" s="166" t="s">
        <v>1454</v>
      </c>
      <c r="I206" s="167"/>
      <c r="J206" s="227">
        <f t="shared" si="307"/>
        <v>2</v>
      </c>
      <c r="K206" s="228"/>
      <c r="L206" s="99" t="str">
        <f t="shared" si="233"/>
        <v/>
      </c>
      <c r="M206" s="241"/>
      <c r="N206" s="168"/>
      <c r="O206" s="169" t="str">
        <f t="shared" si="234"/>
        <v>VENDOR 09</v>
      </c>
      <c r="P206" s="149">
        <v>241360</v>
      </c>
      <c r="Q206" s="149">
        <f t="shared" si="235"/>
        <v>0</v>
      </c>
      <c r="R206" s="170" t="str">
        <f t="shared" si="236"/>
        <v xml:space="preserve">, </v>
      </c>
      <c r="S206" s="170" t="str">
        <f t="shared" si="237"/>
        <v>NO BID</v>
      </c>
      <c r="T206" s="87">
        <f t="shared" si="238"/>
        <v>0</v>
      </c>
      <c r="U206" s="88" t="str">
        <f t="shared" si="239"/>
        <v>NOT AWARDED</v>
      </c>
      <c r="V206" s="167"/>
      <c r="W206" s="171"/>
      <c r="X206" s="89"/>
      <c r="Y206" s="90"/>
      <c r="Z206" s="172" t="str">
        <f t="shared" si="240"/>
        <v/>
      </c>
      <c r="AA206" s="154" t="str">
        <f t="shared" si="241"/>
        <v>NO BID</v>
      </c>
      <c r="AB206" s="171"/>
      <c r="AC206" s="89"/>
      <c r="AD206" s="90"/>
      <c r="AE206" s="172" t="str">
        <f t="shared" si="242"/>
        <v/>
      </c>
      <c r="AF206" s="154" t="str">
        <f t="shared" si="243"/>
        <v>NO BID</v>
      </c>
      <c r="AG206" s="171"/>
      <c r="AH206" s="89"/>
      <c r="AI206" s="90"/>
      <c r="AJ206" s="172" t="str">
        <f t="shared" si="244"/>
        <v/>
      </c>
      <c r="AK206" s="154" t="str">
        <f t="shared" si="245"/>
        <v>NO BID</v>
      </c>
      <c r="AL206" s="171"/>
      <c r="AM206" s="89"/>
      <c r="AN206" s="90"/>
      <c r="AO206" s="172" t="str">
        <f t="shared" si="246"/>
        <v/>
      </c>
      <c r="AP206" s="154" t="str">
        <f t="shared" si="247"/>
        <v>NO BID</v>
      </c>
      <c r="AQ206" s="171"/>
      <c r="AR206" s="89"/>
      <c r="AS206" s="90"/>
      <c r="AT206" s="172" t="str">
        <f t="shared" si="248"/>
        <v/>
      </c>
      <c r="AU206" s="154" t="str">
        <f t="shared" si="249"/>
        <v>NO BID</v>
      </c>
      <c r="AV206" s="171"/>
      <c r="AW206" s="89"/>
      <c r="AX206" s="90"/>
      <c r="AY206" s="172" t="str">
        <f t="shared" si="250"/>
        <v/>
      </c>
      <c r="AZ206" s="154" t="str">
        <f t="shared" si="251"/>
        <v>NO BID</v>
      </c>
      <c r="BA206" s="171"/>
      <c r="BB206" s="89"/>
      <c r="BC206" s="90"/>
      <c r="BD206" s="172" t="str">
        <f t="shared" si="252"/>
        <v/>
      </c>
      <c r="BE206" s="154" t="str">
        <f>IF($B206=0,"",IF(ISNUMBER(BB206),"","NO BID"))</f>
        <v>NO BID</v>
      </c>
      <c r="BF206" s="171"/>
      <c r="BG206" s="89"/>
      <c r="BH206" s="90"/>
      <c r="BI206" s="172" t="str">
        <f t="shared" si="253"/>
        <v/>
      </c>
      <c r="BJ206" s="154" t="str">
        <f t="shared" si="254"/>
        <v>NO BID</v>
      </c>
      <c r="BK206" s="171"/>
      <c r="BL206" s="89"/>
      <c r="BM206" s="90"/>
      <c r="BN206" s="172" t="str">
        <f t="shared" si="255"/>
        <v/>
      </c>
      <c r="BO206" s="154" t="str">
        <f t="shared" si="256"/>
        <v>NO BID</v>
      </c>
      <c r="BP206" s="173"/>
      <c r="BQ206" s="171"/>
      <c r="BR206" s="89"/>
      <c r="BS206" s="90" t="str">
        <f t="shared" si="257"/>
        <v/>
      </c>
      <c r="BT206" s="172"/>
      <c r="BU206" s="154" t="str">
        <f t="shared" si="258"/>
        <v>NO BID</v>
      </c>
      <c r="BV206" s="171"/>
      <c r="BW206" s="89"/>
      <c r="BX206" s="90" t="str">
        <f t="shared" si="259"/>
        <v/>
      </c>
      <c r="BY206" s="172"/>
      <c r="BZ206" s="154" t="str">
        <f t="shared" si="260"/>
        <v>NO BID</v>
      </c>
      <c r="CA206" s="171"/>
      <c r="CB206" s="89"/>
      <c r="CC206" s="90" t="str">
        <f t="shared" si="261"/>
        <v/>
      </c>
      <c r="CD206" s="172"/>
      <c r="CE206" s="154" t="str">
        <f t="shared" si="262"/>
        <v>NO BID</v>
      </c>
      <c r="CF206" s="171"/>
      <c r="CG206" s="89"/>
      <c r="CH206" s="90" t="str">
        <f t="shared" si="263"/>
        <v/>
      </c>
      <c r="CI206" s="172"/>
      <c r="CJ206" s="154" t="str">
        <f t="shared" si="264"/>
        <v>NO BID</v>
      </c>
      <c r="CK206" s="171"/>
      <c r="CL206" s="89"/>
      <c r="CM206" s="90" t="str">
        <f t="shared" si="265"/>
        <v/>
      </c>
      <c r="CN206" s="172"/>
      <c r="CO206" s="154" t="str">
        <f t="shared" si="266"/>
        <v>NO BID</v>
      </c>
      <c r="CP206" s="171"/>
      <c r="CQ206" s="89"/>
      <c r="CR206" s="90" t="str">
        <f t="shared" si="267"/>
        <v/>
      </c>
      <c r="CS206" s="172"/>
      <c r="CT206" s="154" t="str">
        <f t="shared" si="268"/>
        <v>NO BID</v>
      </c>
      <c r="CU206" s="171"/>
      <c r="CV206" s="89"/>
      <c r="CW206" s="90" t="str">
        <f t="shared" si="269"/>
        <v/>
      </c>
      <c r="CX206" s="172"/>
      <c r="CY206" s="154" t="str">
        <f t="shared" si="270"/>
        <v>NO BID</v>
      </c>
      <c r="CZ206" s="171"/>
      <c r="DA206" s="89"/>
      <c r="DB206" s="90" t="str">
        <f t="shared" si="271"/>
        <v/>
      </c>
      <c r="DC206" s="172"/>
      <c r="DD206" s="154" t="str">
        <f t="shared" si="272"/>
        <v>NO BID</v>
      </c>
      <c r="DE206" s="171"/>
      <c r="DF206" s="89"/>
      <c r="DG206" s="90" t="str">
        <f t="shared" si="273"/>
        <v/>
      </c>
      <c r="DH206" s="172"/>
      <c r="DI206" s="154" t="str">
        <f t="shared" si="274"/>
        <v>NO BID</v>
      </c>
      <c r="DJ206" s="171"/>
      <c r="DK206" s="89"/>
      <c r="DL206" s="90" t="str">
        <f t="shared" si="275"/>
        <v/>
      </c>
      <c r="DM206" s="172"/>
      <c r="DN206" s="154" t="str">
        <f t="shared" si="276"/>
        <v>NO BID</v>
      </c>
      <c r="DO206" s="171"/>
      <c r="DP206" s="89"/>
      <c r="DQ206" s="90" t="str">
        <f t="shared" si="277"/>
        <v/>
      </c>
      <c r="DR206" s="172"/>
      <c r="DS206" s="154" t="str">
        <f t="shared" si="278"/>
        <v>NO BID</v>
      </c>
      <c r="DT206" s="171"/>
      <c r="DU206" s="89"/>
      <c r="DV206" s="90" t="str">
        <f t="shared" si="279"/>
        <v/>
      </c>
      <c r="DW206" s="172"/>
      <c r="DX206" s="154" t="str">
        <f t="shared" si="280"/>
        <v>NO BID</v>
      </c>
      <c r="DY206" s="171"/>
      <c r="DZ206" s="89"/>
      <c r="EA206" s="90" t="str">
        <f t="shared" si="281"/>
        <v/>
      </c>
      <c r="EB206" s="172"/>
      <c r="EC206" s="154" t="str">
        <f t="shared" si="282"/>
        <v>NO BID</v>
      </c>
      <c r="ED206" s="171"/>
      <c r="EE206" s="89"/>
      <c r="EF206" s="90" t="str">
        <f t="shared" si="283"/>
        <v/>
      </c>
      <c r="EG206" s="172"/>
      <c r="EH206" s="154" t="str">
        <f t="shared" si="284"/>
        <v>NO BID</v>
      </c>
      <c r="EI206" s="171"/>
      <c r="EJ206" s="89"/>
      <c r="EK206" s="90" t="str">
        <f t="shared" si="285"/>
        <v/>
      </c>
      <c r="EL206" s="172"/>
      <c r="EM206" s="154" t="str">
        <f t="shared" si="286"/>
        <v>NO BID</v>
      </c>
      <c r="EN206" s="171"/>
      <c r="EO206" s="89"/>
      <c r="EP206" s="90" t="str">
        <f t="shared" si="287"/>
        <v/>
      </c>
      <c r="EQ206" s="172"/>
      <c r="ER206" s="154" t="str">
        <f t="shared" si="288"/>
        <v>NO BID</v>
      </c>
      <c r="ES206" s="171"/>
      <c r="ET206" s="89"/>
      <c r="EU206" s="90" t="str">
        <f t="shared" si="289"/>
        <v/>
      </c>
      <c r="EV206" s="172"/>
      <c r="EW206" s="154" t="str">
        <f t="shared" si="290"/>
        <v>NO BID</v>
      </c>
      <c r="EX206" s="171"/>
      <c r="EY206" s="89"/>
      <c r="EZ206" s="90" t="str">
        <f t="shared" si="291"/>
        <v/>
      </c>
      <c r="FA206" s="172"/>
      <c r="FB206" s="154" t="str">
        <f t="shared" si="292"/>
        <v>NO BID</v>
      </c>
      <c r="FC206" s="171"/>
      <c r="FD206" s="89"/>
      <c r="FE206" s="90" t="str">
        <f t="shared" si="293"/>
        <v/>
      </c>
      <c r="FF206" s="172"/>
      <c r="FG206" s="154" t="str">
        <f t="shared" si="294"/>
        <v>NO BID</v>
      </c>
      <c r="FH206" s="171"/>
      <c r="FI206" s="89"/>
      <c r="FJ206" s="90" t="str">
        <f t="shared" si="295"/>
        <v/>
      </c>
      <c r="FK206" s="172"/>
      <c r="FL206" s="154" t="str">
        <f t="shared" si="296"/>
        <v>NO BID</v>
      </c>
      <c r="FM206" s="171"/>
      <c r="FN206" s="89"/>
      <c r="FO206" s="90" t="str">
        <f t="shared" si="297"/>
        <v/>
      </c>
      <c r="FP206" s="172"/>
      <c r="FQ206" s="154" t="str">
        <f t="shared" si="298"/>
        <v>NO BID</v>
      </c>
      <c r="FR206" s="174"/>
      <c r="FS206" s="91">
        <v>13.02</v>
      </c>
      <c r="FT206" s="92">
        <f t="shared" si="299"/>
        <v>26.04</v>
      </c>
      <c r="FU206" s="175">
        <f t="shared" si="300"/>
        <v>0</v>
      </c>
      <c r="FV206" s="93" t="str">
        <f t="shared" si="301"/>
        <v/>
      </c>
      <c r="FW206" s="94">
        <f t="shared" si="302"/>
        <v>26.04</v>
      </c>
      <c r="FX206" s="95">
        <f t="shared" si="303"/>
        <v>0</v>
      </c>
      <c r="FY206" s="129" t="str">
        <f t="shared" si="304"/>
        <v>NOT AWARDED</v>
      </c>
      <c r="FZ206" s="130">
        <f t="shared" si="305"/>
        <v>0</v>
      </c>
      <c r="GA206" s="129" t="str">
        <f t="shared" si="306"/>
        <v>VENDOR 09</v>
      </c>
      <c r="GB206" s="176"/>
      <c r="GC206" s="177"/>
      <c r="GD206" s="96"/>
      <c r="GE206" s="97"/>
    </row>
    <row r="207" spans="1:187" s="159" customFormat="1" ht="30" customHeight="1" thickTop="1" thickBot="1" x14ac:dyDescent="0.4">
      <c r="A207" s="162">
        <v>203</v>
      </c>
      <c r="B207" s="194">
        <v>5</v>
      </c>
      <c r="C207" s="164">
        <v>9781646516490</v>
      </c>
      <c r="D207" s="165" t="s">
        <v>338</v>
      </c>
      <c r="E207" s="165" t="s">
        <v>1032</v>
      </c>
      <c r="F207" s="165" t="s">
        <v>1480</v>
      </c>
      <c r="G207" s="166" t="s">
        <v>1414</v>
      </c>
      <c r="H207" s="166" t="s">
        <v>1421</v>
      </c>
      <c r="I207" s="167"/>
      <c r="J207" s="227">
        <f t="shared" si="307"/>
        <v>5</v>
      </c>
      <c r="K207" s="228"/>
      <c r="L207" s="99" t="str">
        <f t="shared" si="233"/>
        <v/>
      </c>
      <c r="M207" s="241"/>
      <c r="N207" s="168"/>
      <c r="O207" s="169" t="str">
        <f t="shared" si="234"/>
        <v>VENDOR 09</v>
      </c>
      <c r="P207" s="149">
        <v>241360</v>
      </c>
      <c r="Q207" s="149">
        <f t="shared" si="235"/>
        <v>0</v>
      </c>
      <c r="R207" s="170" t="str">
        <f t="shared" si="236"/>
        <v xml:space="preserve">, </v>
      </c>
      <c r="S207" s="170" t="str">
        <f t="shared" si="237"/>
        <v>NO BID</v>
      </c>
      <c r="T207" s="87">
        <f t="shared" si="238"/>
        <v>0</v>
      </c>
      <c r="U207" s="88" t="str">
        <f t="shared" si="239"/>
        <v>NOT AWARDED</v>
      </c>
      <c r="V207" s="167"/>
      <c r="W207" s="171"/>
      <c r="X207" s="89"/>
      <c r="Y207" s="90"/>
      <c r="Z207" s="172" t="str">
        <f t="shared" si="240"/>
        <v/>
      </c>
      <c r="AA207" s="154" t="str">
        <f t="shared" si="241"/>
        <v>NO BID</v>
      </c>
      <c r="AB207" s="171"/>
      <c r="AC207" s="89"/>
      <c r="AD207" s="90"/>
      <c r="AE207" s="172" t="str">
        <f t="shared" si="242"/>
        <v/>
      </c>
      <c r="AF207" s="154" t="str">
        <f t="shared" si="243"/>
        <v>NO BID</v>
      </c>
      <c r="AG207" s="171"/>
      <c r="AH207" s="89"/>
      <c r="AI207" s="90"/>
      <c r="AJ207" s="172" t="str">
        <f t="shared" si="244"/>
        <v/>
      </c>
      <c r="AK207" s="154" t="str">
        <f t="shared" si="245"/>
        <v>NO BID</v>
      </c>
      <c r="AL207" s="171"/>
      <c r="AM207" s="89"/>
      <c r="AN207" s="90"/>
      <c r="AO207" s="172" t="str">
        <f t="shared" si="246"/>
        <v/>
      </c>
      <c r="AP207" s="154" t="str">
        <f t="shared" si="247"/>
        <v>NO BID</v>
      </c>
      <c r="AQ207" s="171"/>
      <c r="AR207" s="89"/>
      <c r="AS207" s="90"/>
      <c r="AT207" s="172" t="str">
        <f t="shared" si="248"/>
        <v/>
      </c>
      <c r="AU207" s="154" t="str">
        <f t="shared" si="249"/>
        <v>NO BID</v>
      </c>
      <c r="AV207" s="171"/>
      <c r="AW207" s="89"/>
      <c r="AX207" s="90"/>
      <c r="AY207" s="172" t="str">
        <f t="shared" si="250"/>
        <v/>
      </c>
      <c r="AZ207" s="154" t="str">
        <f t="shared" si="251"/>
        <v>NO BID</v>
      </c>
      <c r="BA207" s="171"/>
      <c r="BB207" s="89"/>
      <c r="BC207" s="90"/>
      <c r="BD207" s="172" t="str">
        <f t="shared" si="252"/>
        <v/>
      </c>
      <c r="BE207" s="154" t="str">
        <f>IF($B207=0,"",IF(ISNUMBER(BB207),"","NO BID"))</f>
        <v>NO BID</v>
      </c>
      <c r="BF207" s="171"/>
      <c r="BG207" s="89"/>
      <c r="BH207" s="90"/>
      <c r="BI207" s="172" t="str">
        <f t="shared" si="253"/>
        <v/>
      </c>
      <c r="BJ207" s="154" t="str">
        <f t="shared" si="254"/>
        <v>NO BID</v>
      </c>
      <c r="BK207" s="171"/>
      <c r="BL207" s="89"/>
      <c r="BM207" s="90"/>
      <c r="BN207" s="172" t="str">
        <f t="shared" si="255"/>
        <v/>
      </c>
      <c r="BO207" s="154" t="str">
        <f t="shared" si="256"/>
        <v>NO BID</v>
      </c>
      <c r="BP207" s="178"/>
      <c r="BQ207" s="171"/>
      <c r="BR207" s="89"/>
      <c r="BS207" s="90" t="str">
        <f t="shared" si="257"/>
        <v/>
      </c>
      <c r="BT207" s="172"/>
      <c r="BU207" s="154" t="str">
        <f t="shared" si="258"/>
        <v>NO BID</v>
      </c>
      <c r="BV207" s="171"/>
      <c r="BW207" s="89"/>
      <c r="BX207" s="90" t="str">
        <f t="shared" si="259"/>
        <v/>
      </c>
      <c r="BY207" s="172"/>
      <c r="BZ207" s="154" t="str">
        <f t="shared" si="260"/>
        <v>NO BID</v>
      </c>
      <c r="CA207" s="171"/>
      <c r="CB207" s="89"/>
      <c r="CC207" s="90" t="str">
        <f t="shared" si="261"/>
        <v/>
      </c>
      <c r="CD207" s="172"/>
      <c r="CE207" s="154" t="str">
        <f t="shared" si="262"/>
        <v>NO BID</v>
      </c>
      <c r="CF207" s="171"/>
      <c r="CG207" s="89"/>
      <c r="CH207" s="90" t="str">
        <f t="shared" si="263"/>
        <v/>
      </c>
      <c r="CI207" s="172"/>
      <c r="CJ207" s="154" t="str">
        <f t="shared" si="264"/>
        <v>NO BID</v>
      </c>
      <c r="CK207" s="171"/>
      <c r="CL207" s="89"/>
      <c r="CM207" s="90" t="str">
        <f t="shared" si="265"/>
        <v/>
      </c>
      <c r="CN207" s="172"/>
      <c r="CO207" s="154" t="str">
        <f t="shared" si="266"/>
        <v>NO BID</v>
      </c>
      <c r="CP207" s="171"/>
      <c r="CQ207" s="89"/>
      <c r="CR207" s="90" t="str">
        <f t="shared" si="267"/>
        <v/>
      </c>
      <c r="CS207" s="172"/>
      <c r="CT207" s="154" t="str">
        <f t="shared" si="268"/>
        <v>NO BID</v>
      </c>
      <c r="CU207" s="171"/>
      <c r="CV207" s="89"/>
      <c r="CW207" s="90" t="str">
        <f t="shared" si="269"/>
        <v/>
      </c>
      <c r="CX207" s="172"/>
      <c r="CY207" s="154" t="str">
        <f t="shared" si="270"/>
        <v>NO BID</v>
      </c>
      <c r="CZ207" s="171"/>
      <c r="DA207" s="89"/>
      <c r="DB207" s="90" t="str">
        <f t="shared" si="271"/>
        <v/>
      </c>
      <c r="DC207" s="172"/>
      <c r="DD207" s="154" t="str">
        <f t="shared" si="272"/>
        <v>NO BID</v>
      </c>
      <c r="DE207" s="171"/>
      <c r="DF207" s="89"/>
      <c r="DG207" s="90" t="str">
        <f t="shared" si="273"/>
        <v/>
      </c>
      <c r="DH207" s="172"/>
      <c r="DI207" s="154" t="str">
        <f t="shared" si="274"/>
        <v>NO BID</v>
      </c>
      <c r="DJ207" s="171"/>
      <c r="DK207" s="89"/>
      <c r="DL207" s="90" t="str">
        <f t="shared" si="275"/>
        <v/>
      </c>
      <c r="DM207" s="172"/>
      <c r="DN207" s="154" t="str">
        <f t="shared" si="276"/>
        <v>NO BID</v>
      </c>
      <c r="DO207" s="171"/>
      <c r="DP207" s="89"/>
      <c r="DQ207" s="90" t="str">
        <f t="shared" si="277"/>
        <v/>
      </c>
      <c r="DR207" s="172"/>
      <c r="DS207" s="154" t="str">
        <f t="shared" si="278"/>
        <v>NO BID</v>
      </c>
      <c r="DT207" s="171"/>
      <c r="DU207" s="89"/>
      <c r="DV207" s="90" t="str">
        <f t="shared" si="279"/>
        <v/>
      </c>
      <c r="DW207" s="172"/>
      <c r="DX207" s="154" t="str">
        <f t="shared" si="280"/>
        <v>NO BID</v>
      </c>
      <c r="DY207" s="171"/>
      <c r="DZ207" s="89"/>
      <c r="EA207" s="90" t="str">
        <f t="shared" si="281"/>
        <v/>
      </c>
      <c r="EB207" s="172"/>
      <c r="EC207" s="154" t="str">
        <f t="shared" si="282"/>
        <v>NO BID</v>
      </c>
      <c r="ED207" s="171"/>
      <c r="EE207" s="89"/>
      <c r="EF207" s="90" t="str">
        <f t="shared" si="283"/>
        <v/>
      </c>
      <c r="EG207" s="172"/>
      <c r="EH207" s="154" t="str">
        <f t="shared" si="284"/>
        <v>NO BID</v>
      </c>
      <c r="EI207" s="171"/>
      <c r="EJ207" s="89"/>
      <c r="EK207" s="90" t="str">
        <f t="shared" si="285"/>
        <v/>
      </c>
      <c r="EL207" s="172"/>
      <c r="EM207" s="154" t="str">
        <f t="shared" si="286"/>
        <v>NO BID</v>
      </c>
      <c r="EN207" s="171"/>
      <c r="EO207" s="89"/>
      <c r="EP207" s="90" t="str">
        <f t="shared" si="287"/>
        <v/>
      </c>
      <c r="EQ207" s="172"/>
      <c r="ER207" s="154" t="str">
        <f t="shared" si="288"/>
        <v>NO BID</v>
      </c>
      <c r="ES207" s="171"/>
      <c r="ET207" s="89"/>
      <c r="EU207" s="90" t="str">
        <f t="shared" si="289"/>
        <v/>
      </c>
      <c r="EV207" s="172"/>
      <c r="EW207" s="154" t="str">
        <f t="shared" si="290"/>
        <v>NO BID</v>
      </c>
      <c r="EX207" s="171"/>
      <c r="EY207" s="89"/>
      <c r="EZ207" s="90" t="str">
        <f t="shared" si="291"/>
        <v/>
      </c>
      <c r="FA207" s="172"/>
      <c r="FB207" s="154" t="str">
        <f t="shared" si="292"/>
        <v>NO BID</v>
      </c>
      <c r="FC207" s="171"/>
      <c r="FD207" s="89"/>
      <c r="FE207" s="90" t="str">
        <f t="shared" si="293"/>
        <v/>
      </c>
      <c r="FF207" s="172"/>
      <c r="FG207" s="154" t="str">
        <f t="shared" si="294"/>
        <v>NO BID</v>
      </c>
      <c r="FH207" s="171"/>
      <c r="FI207" s="89"/>
      <c r="FJ207" s="90" t="str">
        <f t="shared" si="295"/>
        <v/>
      </c>
      <c r="FK207" s="172"/>
      <c r="FL207" s="154" t="str">
        <f t="shared" si="296"/>
        <v>NO BID</v>
      </c>
      <c r="FM207" s="171"/>
      <c r="FN207" s="89"/>
      <c r="FO207" s="90" t="str">
        <f t="shared" si="297"/>
        <v/>
      </c>
      <c r="FP207" s="172"/>
      <c r="FQ207" s="154" t="str">
        <f t="shared" si="298"/>
        <v>NO BID</v>
      </c>
      <c r="FR207" s="174"/>
      <c r="FS207" s="91">
        <v>12.5</v>
      </c>
      <c r="FT207" s="92">
        <f t="shared" si="299"/>
        <v>62.5</v>
      </c>
      <c r="FU207" s="175">
        <f t="shared" si="300"/>
        <v>0</v>
      </c>
      <c r="FV207" s="93" t="str">
        <f t="shared" si="301"/>
        <v/>
      </c>
      <c r="FW207" s="94">
        <f t="shared" si="302"/>
        <v>62.5</v>
      </c>
      <c r="FX207" s="95">
        <f t="shared" si="303"/>
        <v>0</v>
      </c>
      <c r="FY207" s="129" t="str">
        <f t="shared" si="304"/>
        <v>NOT AWARDED</v>
      </c>
      <c r="FZ207" s="130">
        <f t="shared" si="305"/>
        <v>0</v>
      </c>
      <c r="GA207" s="129" t="str">
        <f t="shared" si="306"/>
        <v>VENDOR 09</v>
      </c>
      <c r="GB207" s="176"/>
      <c r="GC207" s="177"/>
      <c r="GD207" s="96"/>
      <c r="GE207" s="97"/>
    </row>
    <row r="208" spans="1:187" ht="30" customHeight="1" thickTop="1" thickBot="1" x14ac:dyDescent="0.4">
      <c r="A208" s="162">
        <v>204</v>
      </c>
      <c r="B208" s="194">
        <v>5</v>
      </c>
      <c r="C208" s="164">
        <v>9781642474770</v>
      </c>
      <c r="D208" s="165" t="s">
        <v>339</v>
      </c>
      <c r="E208" s="165" t="s">
        <v>890</v>
      </c>
      <c r="F208" s="165" t="s">
        <v>1480</v>
      </c>
      <c r="G208" s="166" t="s">
        <v>1414</v>
      </c>
      <c r="H208" s="166" t="s">
        <v>1421</v>
      </c>
      <c r="I208" s="167"/>
      <c r="J208" s="227">
        <f t="shared" si="307"/>
        <v>5</v>
      </c>
      <c r="K208" s="228"/>
      <c r="L208" s="99" t="str">
        <f t="shared" si="233"/>
        <v/>
      </c>
      <c r="M208" s="241"/>
      <c r="N208" s="168"/>
      <c r="O208" s="169" t="str">
        <f t="shared" si="234"/>
        <v>VENDOR 09</v>
      </c>
      <c r="P208" s="149">
        <v>241360</v>
      </c>
      <c r="Q208" s="149">
        <f t="shared" si="235"/>
        <v>0</v>
      </c>
      <c r="R208" s="170" t="str">
        <f t="shared" si="236"/>
        <v xml:space="preserve">, </v>
      </c>
      <c r="S208" s="170" t="str">
        <f t="shared" si="237"/>
        <v>NO BID</v>
      </c>
      <c r="T208" s="87">
        <f t="shared" si="238"/>
        <v>0</v>
      </c>
      <c r="U208" s="88" t="str">
        <f t="shared" si="239"/>
        <v>NOT AWARDED</v>
      </c>
      <c r="V208" s="167"/>
      <c r="W208" s="171"/>
      <c r="X208" s="89"/>
      <c r="Y208" s="90"/>
      <c r="Z208" s="172" t="str">
        <f t="shared" si="240"/>
        <v/>
      </c>
      <c r="AA208" s="154" t="str">
        <f t="shared" si="241"/>
        <v>NO BID</v>
      </c>
      <c r="AB208" s="171"/>
      <c r="AC208" s="89"/>
      <c r="AD208" s="90"/>
      <c r="AE208" s="172" t="str">
        <f t="shared" si="242"/>
        <v/>
      </c>
      <c r="AF208" s="154" t="str">
        <f t="shared" si="243"/>
        <v>NO BID</v>
      </c>
      <c r="AG208" s="171"/>
      <c r="AH208" s="89"/>
      <c r="AI208" s="90"/>
      <c r="AJ208" s="172" t="str">
        <f t="shared" si="244"/>
        <v/>
      </c>
      <c r="AK208" s="154" t="str">
        <f t="shared" si="245"/>
        <v>NO BID</v>
      </c>
      <c r="AL208" s="171"/>
      <c r="AM208" s="89"/>
      <c r="AN208" s="90"/>
      <c r="AO208" s="172" t="str">
        <f t="shared" si="246"/>
        <v/>
      </c>
      <c r="AP208" s="154" t="str">
        <f t="shared" si="247"/>
        <v>NO BID</v>
      </c>
      <c r="AQ208" s="171"/>
      <c r="AR208" s="89"/>
      <c r="AS208" s="90"/>
      <c r="AT208" s="172" t="str">
        <f t="shared" si="248"/>
        <v/>
      </c>
      <c r="AU208" s="154" t="str">
        <f t="shared" si="249"/>
        <v>NO BID</v>
      </c>
      <c r="AV208" s="171"/>
      <c r="AW208" s="89"/>
      <c r="AX208" s="90"/>
      <c r="AY208" s="172" t="str">
        <f t="shared" si="250"/>
        <v/>
      </c>
      <c r="AZ208" s="154" t="str">
        <f t="shared" si="251"/>
        <v>NO BID</v>
      </c>
      <c r="BA208" s="171"/>
      <c r="BB208" s="89"/>
      <c r="BC208" s="90"/>
      <c r="BD208" s="172" t="str">
        <f t="shared" si="252"/>
        <v/>
      </c>
      <c r="BE208" s="154" t="str">
        <f>IF($B208=0,"",IF(ISNUMBER(BB208),"","NO BID"))</f>
        <v>NO BID</v>
      </c>
      <c r="BF208" s="171"/>
      <c r="BG208" s="89"/>
      <c r="BH208" s="90"/>
      <c r="BI208" s="172" t="str">
        <f t="shared" si="253"/>
        <v/>
      </c>
      <c r="BJ208" s="154" t="str">
        <f t="shared" si="254"/>
        <v>NO BID</v>
      </c>
      <c r="BK208" s="171"/>
      <c r="BL208" s="89"/>
      <c r="BM208" s="90"/>
      <c r="BN208" s="172" t="str">
        <f t="shared" si="255"/>
        <v/>
      </c>
      <c r="BO208" s="154" t="str">
        <f t="shared" si="256"/>
        <v>NO BID</v>
      </c>
      <c r="BP208" s="173"/>
      <c r="BQ208" s="171"/>
      <c r="BR208" s="89"/>
      <c r="BS208" s="90" t="str">
        <f t="shared" si="257"/>
        <v/>
      </c>
      <c r="BT208" s="172"/>
      <c r="BU208" s="154" t="str">
        <f t="shared" si="258"/>
        <v>NO BID</v>
      </c>
      <c r="BV208" s="171"/>
      <c r="BW208" s="89"/>
      <c r="BX208" s="90" t="str">
        <f t="shared" si="259"/>
        <v/>
      </c>
      <c r="BY208" s="172"/>
      <c r="BZ208" s="154" t="str">
        <f t="shared" si="260"/>
        <v>NO BID</v>
      </c>
      <c r="CA208" s="171"/>
      <c r="CB208" s="89"/>
      <c r="CC208" s="90" t="str">
        <f t="shared" si="261"/>
        <v/>
      </c>
      <c r="CD208" s="172"/>
      <c r="CE208" s="154" t="str">
        <f t="shared" si="262"/>
        <v>NO BID</v>
      </c>
      <c r="CF208" s="171"/>
      <c r="CG208" s="89"/>
      <c r="CH208" s="90" t="str">
        <f t="shared" si="263"/>
        <v/>
      </c>
      <c r="CI208" s="172"/>
      <c r="CJ208" s="154" t="str">
        <f t="shared" si="264"/>
        <v>NO BID</v>
      </c>
      <c r="CK208" s="171"/>
      <c r="CL208" s="89"/>
      <c r="CM208" s="90" t="str">
        <f t="shared" si="265"/>
        <v/>
      </c>
      <c r="CN208" s="172"/>
      <c r="CO208" s="154" t="str">
        <f t="shared" si="266"/>
        <v>NO BID</v>
      </c>
      <c r="CP208" s="171"/>
      <c r="CQ208" s="89"/>
      <c r="CR208" s="90" t="str">
        <f t="shared" si="267"/>
        <v/>
      </c>
      <c r="CS208" s="172"/>
      <c r="CT208" s="154" t="str">
        <f t="shared" si="268"/>
        <v>NO BID</v>
      </c>
      <c r="CU208" s="171"/>
      <c r="CV208" s="89"/>
      <c r="CW208" s="90" t="str">
        <f t="shared" si="269"/>
        <v/>
      </c>
      <c r="CX208" s="172"/>
      <c r="CY208" s="154" t="str">
        <f t="shared" si="270"/>
        <v>NO BID</v>
      </c>
      <c r="CZ208" s="171"/>
      <c r="DA208" s="89"/>
      <c r="DB208" s="90" t="str">
        <f t="shared" si="271"/>
        <v/>
      </c>
      <c r="DC208" s="172"/>
      <c r="DD208" s="154" t="str">
        <f t="shared" si="272"/>
        <v>NO BID</v>
      </c>
      <c r="DE208" s="171"/>
      <c r="DF208" s="89"/>
      <c r="DG208" s="90" t="str">
        <f t="shared" si="273"/>
        <v/>
      </c>
      <c r="DH208" s="172"/>
      <c r="DI208" s="154" t="str">
        <f t="shared" si="274"/>
        <v>NO BID</v>
      </c>
      <c r="DJ208" s="171"/>
      <c r="DK208" s="89"/>
      <c r="DL208" s="90" t="str">
        <f t="shared" si="275"/>
        <v/>
      </c>
      <c r="DM208" s="172"/>
      <c r="DN208" s="154" t="str">
        <f t="shared" si="276"/>
        <v>NO BID</v>
      </c>
      <c r="DO208" s="171"/>
      <c r="DP208" s="89"/>
      <c r="DQ208" s="90" t="str">
        <f t="shared" si="277"/>
        <v/>
      </c>
      <c r="DR208" s="172"/>
      <c r="DS208" s="154" t="str">
        <f t="shared" si="278"/>
        <v>NO BID</v>
      </c>
      <c r="DT208" s="171"/>
      <c r="DU208" s="89"/>
      <c r="DV208" s="90" t="str">
        <f t="shared" si="279"/>
        <v/>
      </c>
      <c r="DW208" s="172"/>
      <c r="DX208" s="154" t="str">
        <f t="shared" si="280"/>
        <v>NO BID</v>
      </c>
      <c r="DY208" s="171"/>
      <c r="DZ208" s="89"/>
      <c r="EA208" s="90" t="str">
        <f t="shared" si="281"/>
        <v/>
      </c>
      <c r="EB208" s="172"/>
      <c r="EC208" s="154" t="str">
        <f t="shared" si="282"/>
        <v>NO BID</v>
      </c>
      <c r="ED208" s="171"/>
      <c r="EE208" s="89"/>
      <c r="EF208" s="90" t="str">
        <f t="shared" si="283"/>
        <v/>
      </c>
      <c r="EG208" s="172"/>
      <c r="EH208" s="154" t="str">
        <f t="shared" si="284"/>
        <v>NO BID</v>
      </c>
      <c r="EI208" s="171"/>
      <c r="EJ208" s="89"/>
      <c r="EK208" s="90" t="str">
        <f t="shared" si="285"/>
        <v/>
      </c>
      <c r="EL208" s="172"/>
      <c r="EM208" s="154" t="str">
        <f t="shared" si="286"/>
        <v>NO BID</v>
      </c>
      <c r="EN208" s="171"/>
      <c r="EO208" s="89"/>
      <c r="EP208" s="90" t="str">
        <f t="shared" si="287"/>
        <v/>
      </c>
      <c r="EQ208" s="172"/>
      <c r="ER208" s="154" t="str">
        <f t="shared" si="288"/>
        <v>NO BID</v>
      </c>
      <c r="ES208" s="171"/>
      <c r="ET208" s="89"/>
      <c r="EU208" s="90" t="str">
        <f t="shared" si="289"/>
        <v/>
      </c>
      <c r="EV208" s="172"/>
      <c r="EW208" s="154" t="str">
        <f t="shared" si="290"/>
        <v>NO BID</v>
      </c>
      <c r="EX208" s="171"/>
      <c r="EY208" s="89"/>
      <c r="EZ208" s="90" t="str">
        <f t="shared" si="291"/>
        <v/>
      </c>
      <c r="FA208" s="172"/>
      <c r="FB208" s="154" t="str">
        <f t="shared" si="292"/>
        <v>NO BID</v>
      </c>
      <c r="FC208" s="171"/>
      <c r="FD208" s="89"/>
      <c r="FE208" s="90" t="str">
        <f t="shared" si="293"/>
        <v/>
      </c>
      <c r="FF208" s="172"/>
      <c r="FG208" s="154" t="str">
        <f t="shared" si="294"/>
        <v>NO BID</v>
      </c>
      <c r="FH208" s="171"/>
      <c r="FI208" s="89"/>
      <c r="FJ208" s="90" t="str">
        <f t="shared" si="295"/>
        <v/>
      </c>
      <c r="FK208" s="172"/>
      <c r="FL208" s="154" t="str">
        <f t="shared" si="296"/>
        <v>NO BID</v>
      </c>
      <c r="FM208" s="171"/>
      <c r="FN208" s="89"/>
      <c r="FO208" s="90" t="str">
        <f t="shared" si="297"/>
        <v/>
      </c>
      <c r="FP208" s="172"/>
      <c r="FQ208" s="154" t="str">
        <f t="shared" si="298"/>
        <v>NO BID</v>
      </c>
      <c r="FR208" s="174"/>
      <c r="FS208" s="91">
        <v>18.95</v>
      </c>
      <c r="FT208" s="92">
        <f t="shared" si="299"/>
        <v>94.75</v>
      </c>
      <c r="FU208" s="175">
        <f t="shared" si="300"/>
        <v>0</v>
      </c>
      <c r="FV208" s="93" t="str">
        <f t="shared" si="301"/>
        <v/>
      </c>
      <c r="FW208" s="94">
        <f t="shared" si="302"/>
        <v>94.75</v>
      </c>
      <c r="FX208" s="95">
        <f t="shared" si="303"/>
        <v>0</v>
      </c>
      <c r="FY208" s="129" t="str">
        <f t="shared" si="304"/>
        <v>NOT AWARDED</v>
      </c>
      <c r="FZ208" s="130">
        <f t="shared" si="305"/>
        <v>0</v>
      </c>
      <c r="GA208" s="129" t="str">
        <f t="shared" si="306"/>
        <v>VENDOR 09</v>
      </c>
      <c r="GB208" s="176"/>
      <c r="GC208" s="177"/>
      <c r="GD208" s="96"/>
      <c r="GE208" s="97"/>
    </row>
    <row r="209" spans="1:187" ht="30" customHeight="1" thickTop="1" thickBot="1" x14ac:dyDescent="0.4">
      <c r="A209" s="162">
        <v>205</v>
      </c>
      <c r="B209" s="194">
        <v>4</v>
      </c>
      <c r="C209" s="164">
        <v>9780593563977</v>
      </c>
      <c r="D209" s="165" t="s">
        <v>342</v>
      </c>
      <c r="E209" s="165" t="s">
        <v>1034</v>
      </c>
      <c r="F209" s="165" t="s">
        <v>1479</v>
      </c>
      <c r="G209" s="166" t="s">
        <v>1414</v>
      </c>
      <c r="H209" s="166" t="s">
        <v>1419</v>
      </c>
      <c r="I209" s="167"/>
      <c r="J209" s="227">
        <f t="shared" si="307"/>
        <v>4</v>
      </c>
      <c r="K209" s="228"/>
      <c r="L209" s="99" t="str">
        <f t="shared" si="233"/>
        <v/>
      </c>
      <c r="M209" s="241"/>
      <c r="N209" s="168"/>
      <c r="O209" s="169" t="str">
        <f t="shared" si="234"/>
        <v>VENDOR 09</v>
      </c>
      <c r="P209" s="149">
        <v>241360</v>
      </c>
      <c r="Q209" s="149">
        <f t="shared" si="235"/>
        <v>0</v>
      </c>
      <c r="R209" s="170" t="str">
        <f t="shared" si="236"/>
        <v xml:space="preserve">, </v>
      </c>
      <c r="S209" s="170" t="str">
        <f t="shared" si="237"/>
        <v>NO BID</v>
      </c>
      <c r="T209" s="87">
        <f t="shared" si="238"/>
        <v>0</v>
      </c>
      <c r="U209" s="88" t="str">
        <f t="shared" si="239"/>
        <v>NOT AWARDED</v>
      </c>
      <c r="V209" s="167"/>
      <c r="W209" s="171"/>
      <c r="X209" s="89"/>
      <c r="Y209" s="90"/>
      <c r="Z209" s="172" t="str">
        <f t="shared" si="240"/>
        <v/>
      </c>
      <c r="AA209" s="154" t="str">
        <f t="shared" si="241"/>
        <v>NO BID</v>
      </c>
      <c r="AB209" s="171"/>
      <c r="AC209" s="89"/>
      <c r="AD209" s="90"/>
      <c r="AE209" s="172" t="str">
        <f t="shared" si="242"/>
        <v/>
      </c>
      <c r="AF209" s="154" t="str">
        <f t="shared" si="243"/>
        <v>NO BID</v>
      </c>
      <c r="AG209" s="171"/>
      <c r="AH209" s="89"/>
      <c r="AI209" s="90"/>
      <c r="AJ209" s="172" t="str">
        <f t="shared" si="244"/>
        <v/>
      </c>
      <c r="AK209" s="154" t="str">
        <f t="shared" si="245"/>
        <v>NO BID</v>
      </c>
      <c r="AL209" s="171"/>
      <c r="AM209" s="89"/>
      <c r="AN209" s="90"/>
      <c r="AO209" s="172" t="str">
        <f t="shared" si="246"/>
        <v/>
      </c>
      <c r="AP209" s="154" t="str">
        <f t="shared" si="247"/>
        <v>NO BID</v>
      </c>
      <c r="AQ209" s="171"/>
      <c r="AR209" s="89"/>
      <c r="AS209" s="90"/>
      <c r="AT209" s="172" t="str">
        <f t="shared" si="248"/>
        <v/>
      </c>
      <c r="AU209" s="154" t="str">
        <f t="shared" si="249"/>
        <v>NO BID</v>
      </c>
      <c r="AV209" s="171"/>
      <c r="AW209" s="89"/>
      <c r="AX209" s="90"/>
      <c r="AY209" s="172" t="str">
        <f t="shared" si="250"/>
        <v/>
      </c>
      <c r="AZ209" s="154" t="str">
        <f t="shared" si="251"/>
        <v>NO BID</v>
      </c>
      <c r="BA209" s="171"/>
      <c r="BB209" s="89"/>
      <c r="BC209" s="90"/>
      <c r="BD209" s="172" t="str">
        <f t="shared" si="252"/>
        <v/>
      </c>
      <c r="BE209" s="154" t="str">
        <f>IF($B209=0,"",IF(ISNUMBER(BB209),"","NO BID"))</f>
        <v>NO BID</v>
      </c>
      <c r="BF209" s="171"/>
      <c r="BG209" s="89"/>
      <c r="BH209" s="90"/>
      <c r="BI209" s="172" t="str">
        <f t="shared" si="253"/>
        <v/>
      </c>
      <c r="BJ209" s="154" t="str">
        <f t="shared" si="254"/>
        <v>NO BID</v>
      </c>
      <c r="BK209" s="171"/>
      <c r="BL209" s="89"/>
      <c r="BM209" s="90"/>
      <c r="BN209" s="172" t="str">
        <f t="shared" si="255"/>
        <v/>
      </c>
      <c r="BO209" s="154" t="str">
        <f t="shared" si="256"/>
        <v>NO BID</v>
      </c>
      <c r="BP209" s="178"/>
      <c r="BQ209" s="171"/>
      <c r="BR209" s="89"/>
      <c r="BS209" s="90" t="str">
        <f t="shared" si="257"/>
        <v/>
      </c>
      <c r="BT209" s="172"/>
      <c r="BU209" s="154" t="str">
        <f t="shared" si="258"/>
        <v>NO BID</v>
      </c>
      <c r="BV209" s="171"/>
      <c r="BW209" s="89"/>
      <c r="BX209" s="90" t="str">
        <f t="shared" si="259"/>
        <v/>
      </c>
      <c r="BY209" s="172"/>
      <c r="BZ209" s="154" t="str">
        <f t="shared" si="260"/>
        <v>NO BID</v>
      </c>
      <c r="CA209" s="171"/>
      <c r="CB209" s="89"/>
      <c r="CC209" s="90" t="str">
        <f t="shared" si="261"/>
        <v/>
      </c>
      <c r="CD209" s="172"/>
      <c r="CE209" s="154" t="str">
        <f t="shared" si="262"/>
        <v>NO BID</v>
      </c>
      <c r="CF209" s="171"/>
      <c r="CG209" s="89"/>
      <c r="CH209" s="90" t="str">
        <f t="shared" si="263"/>
        <v/>
      </c>
      <c r="CI209" s="172"/>
      <c r="CJ209" s="154" t="str">
        <f t="shared" si="264"/>
        <v>NO BID</v>
      </c>
      <c r="CK209" s="171"/>
      <c r="CL209" s="89"/>
      <c r="CM209" s="90" t="str">
        <f t="shared" si="265"/>
        <v/>
      </c>
      <c r="CN209" s="172"/>
      <c r="CO209" s="154" t="str">
        <f t="shared" si="266"/>
        <v>NO BID</v>
      </c>
      <c r="CP209" s="171"/>
      <c r="CQ209" s="89"/>
      <c r="CR209" s="90" t="str">
        <f t="shared" si="267"/>
        <v/>
      </c>
      <c r="CS209" s="172"/>
      <c r="CT209" s="154" t="str">
        <f t="shared" si="268"/>
        <v>NO BID</v>
      </c>
      <c r="CU209" s="171"/>
      <c r="CV209" s="89"/>
      <c r="CW209" s="90" t="str">
        <f t="shared" si="269"/>
        <v/>
      </c>
      <c r="CX209" s="172"/>
      <c r="CY209" s="154" t="str">
        <f t="shared" si="270"/>
        <v>NO BID</v>
      </c>
      <c r="CZ209" s="171"/>
      <c r="DA209" s="89"/>
      <c r="DB209" s="90" t="str">
        <f t="shared" si="271"/>
        <v/>
      </c>
      <c r="DC209" s="172"/>
      <c r="DD209" s="154" t="str">
        <f t="shared" si="272"/>
        <v>NO BID</v>
      </c>
      <c r="DE209" s="171"/>
      <c r="DF209" s="89"/>
      <c r="DG209" s="90" t="str">
        <f t="shared" si="273"/>
        <v/>
      </c>
      <c r="DH209" s="172"/>
      <c r="DI209" s="154" t="str">
        <f t="shared" si="274"/>
        <v>NO BID</v>
      </c>
      <c r="DJ209" s="171"/>
      <c r="DK209" s="89"/>
      <c r="DL209" s="90" t="str">
        <f t="shared" si="275"/>
        <v/>
      </c>
      <c r="DM209" s="172"/>
      <c r="DN209" s="154" t="str">
        <f t="shared" si="276"/>
        <v>NO BID</v>
      </c>
      <c r="DO209" s="171"/>
      <c r="DP209" s="89"/>
      <c r="DQ209" s="90" t="str">
        <f t="shared" si="277"/>
        <v/>
      </c>
      <c r="DR209" s="172"/>
      <c r="DS209" s="154" t="str">
        <f t="shared" si="278"/>
        <v>NO BID</v>
      </c>
      <c r="DT209" s="171"/>
      <c r="DU209" s="89"/>
      <c r="DV209" s="90" t="str">
        <f t="shared" si="279"/>
        <v/>
      </c>
      <c r="DW209" s="172"/>
      <c r="DX209" s="154" t="str">
        <f t="shared" si="280"/>
        <v>NO BID</v>
      </c>
      <c r="DY209" s="171"/>
      <c r="DZ209" s="89"/>
      <c r="EA209" s="90" t="str">
        <f t="shared" si="281"/>
        <v/>
      </c>
      <c r="EB209" s="172"/>
      <c r="EC209" s="154" t="str">
        <f t="shared" si="282"/>
        <v>NO BID</v>
      </c>
      <c r="ED209" s="171"/>
      <c r="EE209" s="89"/>
      <c r="EF209" s="90" t="str">
        <f t="shared" si="283"/>
        <v/>
      </c>
      <c r="EG209" s="172"/>
      <c r="EH209" s="154" t="str">
        <f t="shared" si="284"/>
        <v>NO BID</v>
      </c>
      <c r="EI209" s="171"/>
      <c r="EJ209" s="89"/>
      <c r="EK209" s="90" t="str">
        <f t="shared" si="285"/>
        <v/>
      </c>
      <c r="EL209" s="172"/>
      <c r="EM209" s="154" t="str">
        <f t="shared" si="286"/>
        <v>NO BID</v>
      </c>
      <c r="EN209" s="171"/>
      <c r="EO209" s="89"/>
      <c r="EP209" s="90" t="str">
        <f t="shared" si="287"/>
        <v/>
      </c>
      <c r="EQ209" s="172"/>
      <c r="ER209" s="154" t="str">
        <f t="shared" si="288"/>
        <v>NO BID</v>
      </c>
      <c r="ES209" s="171"/>
      <c r="ET209" s="89"/>
      <c r="EU209" s="90" t="str">
        <f t="shared" si="289"/>
        <v/>
      </c>
      <c r="EV209" s="172"/>
      <c r="EW209" s="154" t="str">
        <f t="shared" si="290"/>
        <v>NO BID</v>
      </c>
      <c r="EX209" s="171"/>
      <c r="EY209" s="89"/>
      <c r="EZ209" s="90" t="str">
        <f t="shared" si="291"/>
        <v/>
      </c>
      <c r="FA209" s="172"/>
      <c r="FB209" s="154" t="str">
        <f t="shared" si="292"/>
        <v>NO BID</v>
      </c>
      <c r="FC209" s="171"/>
      <c r="FD209" s="89"/>
      <c r="FE209" s="90" t="str">
        <f t="shared" si="293"/>
        <v/>
      </c>
      <c r="FF209" s="172"/>
      <c r="FG209" s="154" t="str">
        <f t="shared" si="294"/>
        <v>NO BID</v>
      </c>
      <c r="FH209" s="171"/>
      <c r="FI209" s="89"/>
      <c r="FJ209" s="90" t="str">
        <f t="shared" si="295"/>
        <v/>
      </c>
      <c r="FK209" s="172"/>
      <c r="FL209" s="154" t="str">
        <f t="shared" si="296"/>
        <v>NO BID</v>
      </c>
      <c r="FM209" s="171"/>
      <c r="FN209" s="89"/>
      <c r="FO209" s="90" t="str">
        <f t="shared" si="297"/>
        <v/>
      </c>
      <c r="FP209" s="172"/>
      <c r="FQ209" s="154" t="str">
        <f t="shared" si="298"/>
        <v>NO BID</v>
      </c>
      <c r="FR209" s="174"/>
      <c r="FS209" s="91">
        <v>8.49</v>
      </c>
      <c r="FT209" s="92">
        <f t="shared" si="299"/>
        <v>33.96</v>
      </c>
      <c r="FU209" s="175">
        <f t="shared" si="300"/>
        <v>0</v>
      </c>
      <c r="FV209" s="93" t="str">
        <f t="shared" si="301"/>
        <v/>
      </c>
      <c r="FW209" s="94">
        <f t="shared" si="302"/>
        <v>33.96</v>
      </c>
      <c r="FX209" s="95">
        <f t="shared" si="303"/>
        <v>0</v>
      </c>
      <c r="FY209" s="129" t="str">
        <f t="shared" si="304"/>
        <v>NOT AWARDED</v>
      </c>
      <c r="FZ209" s="130">
        <f t="shared" si="305"/>
        <v>0</v>
      </c>
      <c r="GA209" s="129" t="str">
        <f t="shared" si="306"/>
        <v>VENDOR 09</v>
      </c>
      <c r="GB209" s="176"/>
      <c r="GC209" s="177"/>
      <c r="GD209" s="96"/>
      <c r="GE209" s="97"/>
    </row>
    <row r="210" spans="1:187" ht="30" customHeight="1" thickTop="1" thickBot="1" x14ac:dyDescent="0.4">
      <c r="A210" s="141">
        <v>206</v>
      </c>
      <c r="B210" s="194">
        <v>1</v>
      </c>
      <c r="C210" s="164">
        <v>9780593310526</v>
      </c>
      <c r="D210" s="165" t="s">
        <v>343</v>
      </c>
      <c r="E210" s="165" t="s">
        <v>1035</v>
      </c>
      <c r="F210" s="165" t="s">
        <v>1479</v>
      </c>
      <c r="G210" s="166" t="s">
        <v>1414</v>
      </c>
      <c r="H210" s="166" t="s">
        <v>1425</v>
      </c>
      <c r="I210" s="167"/>
      <c r="J210" s="229">
        <f t="shared" si="307"/>
        <v>1</v>
      </c>
      <c r="K210" s="228"/>
      <c r="L210" s="99" t="str">
        <f t="shared" si="233"/>
        <v/>
      </c>
      <c r="M210" s="241"/>
      <c r="N210" s="179"/>
      <c r="O210" s="169" t="str">
        <f t="shared" si="234"/>
        <v>VENDOR 09</v>
      </c>
      <c r="P210" s="149">
        <v>241360</v>
      </c>
      <c r="Q210" s="149">
        <f t="shared" si="235"/>
        <v>0</v>
      </c>
      <c r="R210" s="170" t="str">
        <f t="shared" si="236"/>
        <v xml:space="preserve">, </v>
      </c>
      <c r="S210" s="170" t="str">
        <f t="shared" si="237"/>
        <v>NO BID</v>
      </c>
      <c r="T210" s="87">
        <f t="shared" si="238"/>
        <v>0</v>
      </c>
      <c r="U210" s="88" t="str">
        <f t="shared" si="239"/>
        <v>NOT AWARDED</v>
      </c>
      <c r="V210" s="167"/>
      <c r="W210" s="171"/>
      <c r="X210" s="89"/>
      <c r="Y210" s="90"/>
      <c r="Z210" s="172" t="str">
        <f t="shared" si="240"/>
        <v/>
      </c>
      <c r="AA210" s="154" t="str">
        <f t="shared" si="241"/>
        <v>NO BID</v>
      </c>
      <c r="AB210" s="171"/>
      <c r="AC210" s="89"/>
      <c r="AD210" s="90"/>
      <c r="AE210" s="172" t="str">
        <f t="shared" si="242"/>
        <v/>
      </c>
      <c r="AF210" s="154" t="str">
        <f t="shared" si="243"/>
        <v>NO BID</v>
      </c>
      <c r="AG210" s="171"/>
      <c r="AH210" s="89"/>
      <c r="AI210" s="90"/>
      <c r="AJ210" s="172" t="str">
        <f t="shared" si="244"/>
        <v/>
      </c>
      <c r="AK210" s="154" t="str">
        <f t="shared" si="245"/>
        <v>NO BID</v>
      </c>
      <c r="AL210" s="171"/>
      <c r="AM210" s="89"/>
      <c r="AN210" s="90"/>
      <c r="AO210" s="172" t="str">
        <f t="shared" si="246"/>
        <v/>
      </c>
      <c r="AP210" s="154" t="str">
        <f t="shared" si="247"/>
        <v>NO BID</v>
      </c>
      <c r="AQ210" s="171"/>
      <c r="AR210" s="89"/>
      <c r="AS210" s="90"/>
      <c r="AT210" s="172" t="str">
        <f t="shared" si="248"/>
        <v/>
      </c>
      <c r="AU210" s="154" t="str">
        <f t="shared" si="249"/>
        <v>NO BID</v>
      </c>
      <c r="AV210" s="171"/>
      <c r="AW210" s="89"/>
      <c r="AX210" s="90"/>
      <c r="AY210" s="172" t="str">
        <f t="shared" si="250"/>
        <v/>
      </c>
      <c r="AZ210" s="154" t="str">
        <f t="shared" si="251"/>
        <v>NO BID</v>
      </c>
      <c r="BA210" s="171"/>
      <c r="BB210" s="89"/>
      <c r="BC210" s="90"/>
      <c r="BD210" s="172" t="str">
        <f t="shared" si="252"/>
        <v/>
      </c>
      <c r="BE210" s="154" t="s">
        <v>77</v>
      </c>
      <c r="BF210" s="171"/>
      <c r="BG210" s="89"/>
      <c r="BH210" s="90"/>
      <c r="BI210" s="172" t="str">
        <f t="shared" si="253"/>
        <v/>
      </c>
      <c r="BJ210" s="154" t="str">
        <f t="shared" si="254"/>
        <v>NO BID</v>
      </c>
      <c r="BK210" s="171"/>
      <c r="BL210" s="89"/>
      <c r="BM210" s="90"/>
      <c r="BN210" s="172" t="str">
        <f t="shared" si="255"/>
        <v/>
      </c>
      <c r="BO210" s="154" t="str">
        <f t="shared" si="256"/>
        <v>NO BID</v>
      </c>
      <c r="BP210" s="178"/>
      <c r="BQ210" s="171"/>
      <c r="BR210" s="89"/>
      <c r="BS210" s="90" t="str">
        <f t="shared" si="257"/>
        <v/>
      </c>
      <c r="BT210" s="172"/>
      <c r="BU210" s="154" t="str">
        <f t="shared" si="258"/>
        <v>NO BID</v>
      </c>
      <c r="BV210" s="171"/>
      <c r="BW210" s="89"/>
      <c r="BX210" s="90" t="str">
        <f t="shared" si="259"/>
        <v/>
      </c>
      <c r="BY210" s="172"/>
      <c r="BZ210" s="154" t="str">
        <f t="shared" si="260"/>
        <v>NO BID</v>
      </c>
      <c r="CA210" s="171"/>
      <c r="CB210" s="89"/>
      <c r="CC210" s="90" t="str">
        <f t="shared" si="261"/>
        <v/>
      </c>
      <c r="CD210" s="172"/>
      <c r="CE210" s="154" t="str">
        <f t="shared" si="262"/>
        <v>NO BID</v>
      </c>
      <c r="CF210" s="171"/>
      <c r="CG210" s="89"/>
      <c r="CH210" s="90" t="str">
        <f t="shared" si="263"/>
        <v/>
      </c>
      <c r="CI210" s="172"/>
      <c r="CJ210" s="154" t="str">
        <f t="shared" si="264"/>
        <v>NO BID</v>
      </c>
      <c r="CK210" s="171"/>
      <c r="CL210" s="89"/>
      <c r="CM210" s="90" t="str">
        <f t="shared" si="265"/>
        <v/>
      </c>
      <c r="CN210" s="172"/>
      <c r="CO210" s="154" t="str">
        <f t="shared" si="266"/>
        <v>NO BID</v>
      </c>
      <c r="CP210" s="171"/>
      <c r="CQ210" s="89"/>
      <c r="CR210" s="90" t="str">
        <f t="shared" si="267"/>
        <v/>
      </c>
      <c r="CS210" s="172"/>
      <c r="CT210" s="154" t="str">
        <f t="shared" si="268"/>
        <v>NO BID</v>
      </c>
      <c r="CU210" s="171"/>
      <c r="CV210" s="89"/>
      <c r="CW210" s="90" t="str">
        <f t="shared" si="269"/>
        <v/>
      </c>
      <c r="CX210" s="172"/>
      <c r="CY210" s="154" t="str">
        <f t="shared" si="270"/>
        <v>NO BID</v>
      </c>
      <c r="CZ210" s="171"/>
      <c r="DA210" s="89"/>
      <c r="DB210" s="90" t="str">
        <f t="shared" si="271"/>
        <v/>
      </c>
      <c r="DC210" s="172"/>
      <c r="DD210" s="154" t="str">
        <f t="shared" si="272"/>
        <v>NO BID</v>
      </c>
      <c r="DE210" s="171"/>
      <c r="DF210" s="89"/>
      <c r="DG210" s="90" t="str">
        <f t="shared" si="273"/>
        <v/>
      </c>
      <c r="DH210" s="172"/>
      <c r="DI210" s="154" t="str">
        <f t="shared" si="274"/>
        <v>NO BID</v>
      </c>
      <c r="DJ210" s="171"/>
      <c r="DK210" s="89"/>
      <c r="DL210" s="90" t="str">
        <f t="shared" si="275"/>
        <v/>
      </c>
      <c r="DM210" s="172"/>
      <c r="DN210" s="154" t="str">
        <f t="shared" si="276"/>
        <v>NO BID</v>
      </c>
      <c r="DO210" s="171"/>
      <c r="DP210" s="89"/>
      <c r="DQ210" s="90" t="str">
        <f t="shared" si="277"/>
        <v/>
      </c>
      <c r="DR210" s="172"/>
      <c r="DS210" s="154" t="str">
        <f t="shared" si="278"/>
        <v>NO BID</v>
      </c>
      <c r="DT210" s="171"/>
      <c r="DU210" s="89"/>
      <c r="DV210" s="90" t="str">
        <f t="shared" si="279"/>
        <v/>
      </c>
      <c r="DW210" s="172"/>
      <c r="DX210" s="154" t="str">
        <f t="shared" si="280"/>
        <v>NO BID</v>
      </c>
      <c r="DY210" s="171"/>
      <c r="DZ210" s="89"/>
      <c r="EA210" s="90" t="str">
        <f t="shared" si="281"/>
        <v/>
      </c>
      <c r="EB210" s="172"/>
      <c r="EC210" s="154" t="str">
        <f t="shared" si="282"/>
        <v>NO BID</v>
      </c>
      <c r="ED210" s="171"/>
      <c r="EE210" s="89"/>
      <c r="EF210" s="90" t="str">
        <f t="shared" si="283"/>
        <v/>
      </c>
      <c r="EG210" s="172"/>
      <c r="EH210" s="154" t="str">
        <f t="shared" si="284"/>
        <v>NO BID</v>
      </c>
      <c r="EI210" s="171"/>
      <c r="EJ210" s="89"/>
      <c r="EK210" s="90" t="str">
        <f t="shared" si="285"/>
        <v/>
      </c>
      <c r="EL210" s="172"/>
      <c r="EM210" s="154" t="str">
        <f t="shared" si="286"/>
        <v>NO BID</v>
      </c>
      <c r="EN210" s="171"/>
      <c r="EO210" s="89"/>
      <c r="EP210" s="90" t="str">
        <f t="shared" si="287"/>
        <v/>
      </c>
      <c r="EQ210" s="172"/>
      <c r="ER210" s="154" t="str">
        <f t="shared" si="288"/>
        <v>NO BID</v>
      </c>
      <c r="ES210" s="171"/>
      <c r="ET210" s="89"/>
      <c r="EU210" s="90" t="str">
        <f t="shared" si="289"/>
        <v/>
      </c>
      <c r="EV210" s="172"/>
      <c r="EW210" s="154" t="str">
        <f t="shared" si="290"/>
        <v>NO BID</v>
      </c>
      <c r="EX210" s="171"/>
      <c r="EY210" s="89"/>
      <c r="EZ210" s="90" t="str">
        <f t="shared" si="291"/>
        <v/>
      </c>
      <c r="FA210" s="172"/>
      <c r="FB210" s="154" t="str">
        <f t="shared" si="292"/>
        <v>NO BID</v>
      </c>
      <c r="FC210" s="171"/>
      <c r="FD210" s="89"/>
      <c r="FE210" s="90" t="str">
        <f t="shared" si="293"/>
        <v/>
      </c>
      <c r="FF210" s="172"/>
      <c r="FG210" s="154" t="str">
        <f t="shared" si="294"/>
        <v>NO BID</v>
      </c>
      <c r="FH210" s="171"/>
      <c r="FI210" s="89"/>
      <c r="FJ210" s="90" t="str">
        <f t="shared" si="295"/>
        <v/>
      </c>
      <c r="FK210" s="172"/>
      <c r="FL210" s="154" t="str">
        <f t="shared" si="296"/>
        <v>NO BID</v>
      </c>
      <c r="FM210" s="171"/>
      <c r="FN210" s="89"/>
      <c r="FO210" s="90" t="str">
        <f t="shared" si="297"/>
        <v/>
      </c>
      <c r="FP210" s="172"/>
      <c r="FQ210" s="154" t="str">
        <f t="shared" si="298"/>
        <v>NO BID</v>
      </c>
      <c r="FR210" s="167"/>
      <c r="FS210" s="91">
        <v>11.29</v>
      </c>
      <c r="FT210" s="92">
        <f t="shared" si="299"/>
        <v>11.29</v>
      </c>
      <c r="FU210" s="175">
        <f t="shared" si="300"/>
        <v>0</v>
      </c>
      <c r="FV210" s="93" t="str">
        <f t="shared" si="301"/>
        <v/>
      </c>
      <c r="FW210" s="94">
        <f t="shared" si="302"/>
        <v>11.29</v>
      </c>
      <c r="FX210" s="95">
        <f t="shared" si="303"/>
        <v>0</v>
      </c>
      <c r="FY210" s="129" t="str">
        <f t="shared" si="304"/>
        <v>NOT AWARDED</v>
      </c>
      <c r="FZ210" s="130">
        <f t="shared" si="305"/>
        <v>0</v>
      </c>
      <c r="GA210" s="129" t="str">
        <f t="shared" si="306"/>
        <v>VENDOR 09</v>
      </c>
      <c r="GB210" s="176"/>
      <c r="GC210" s="177"/>
      <c r="GD210" s="96"/>
      <c r="GE210" s="97"/>
    </row>
    <row r="211" spans="1:187" ht="30" customHeight="1" thickTop="1" thickBot="1" x14ac:dyDescent="0.4">
      <c r="A211" s="162">
        <v>207</v>
      </c>
      <c r="B211" s="214">
        <v>5</v>
      </c>
      <c r="C211" s="181">
        <v>9781250863249</v>
      </c>
      <c r="D211" s="182" t="s">
        <v>345</v>
      </c>
      <c r="E211" s="182" t="s">
        <v>1037</v>
      </c>
      <c r="F211" s="182" t="s">
        <v>1479</v>
      </c>
      <c r="G211" s="183" t="s">
        <v>1414</v>
      </c>
      <c r="H211" s="183" t="s">
        <v>1444</v>
      </c>
      <c r="I211" s="167"/>
      <c r="J211" s="230">
        <f t="shared" si="307"/>
        <v>5</v>
      </c>
      <c r="K211" s="231"/>
      <c r="L211" s="99" t="str">
        <f t="shared" si="233"/>
        <v/>
      </c>
      <c r="M211" s="242"/>
      <c r="N211" s="179"/>
      <c r="O211" s="184" t="str">
        <f t="shared" si="234"/>
        <v>VENDOR 09</v>
      </c>
      <c r="P211" s="149">
        <v>241363</v>
      </c>
      <c r="Q211" s="149">
        <f t="shared" si="235"/>
        <v>0</v>
      </c>
      <c r="R211" s="185" t="str">
        <f t="shared" si="236"/>
        <v xml:space="preserve">, </v>
      </c>
      <c r="S211" s="185" t="str">
        <f t="shared" si="237"/>
        <v>NO BID</v>
      </c>
      <c r="T211" s="111">
        <f t="shared" si="238"/>
        <v>0</v>
      </c>
      <c r="U211" s="112" t="str">
        <f t="shared" si="239"/>
        <v>NOT AWARDED</v>
      </c>
      <c r="V211" s="186"/>
      <c r="W211" s="187"/>
      <c r="X211" s="113"/>
      <c r="Y211" s="114"/>
      <c r="Z211" s="188" t="str">
        <f t="shared" si="240"/>
        <v/>
      </c>
      <c r="AA211" s="154" t="str">
        <f t="shared" si="241"/>
        <v>NO BID</v>
      </c>
      <c r="AB211" s="187"/>
      <c r="AC211" s="113"/>
      <c r="AD211" s="114"/>
      <c r="AE211" s="188" t="str">
        <f t="shared" si="242"/>
        <v/>
      </c>
      <c r="AF211" s="154" t="str">
        <f t="shared" si="243"/>
        <v>NO BID</v>
      </c>
      <c r="AG211" s="187"/>
      <c r="AH211" s="113"/>
      <c r="AI211" s="114"/>
      <c r="AJ211" s="188" t="str">
        <f t="shared" si="244"/>
        <v/>
      </c>
      <c r="AK211" s="154" t="str">
        <f t="shared" si="245"/>
        <v>NO BID</v>
      </c>
      <c r="AL211" s="187"/>
      <c r="AM211" s="113"/>
      <c r="AN211" s="114"/>
      <c r="AO211" s="188" t="str">
        <f t="shared" si="246"/>
        <v/>
      </c>
      <c r="AP211" s="154" t="str">
        <f t="shared" si="247"/>
        <v>NO BID</v>
      </c>
      <c r="AQ211" s="187"/>
      <c r="AR211" s="113"/>
      <c r="AS211" s="114"/>
      <c r="AT211" s="188" t="str">
        <f t="shared" si="248"/>
        <v/>
      </c>
      <c r="AU211" s="154" t="str">
        <f t="shared" si="249"/>
        <v>NO BID</v>
      </c>
      <c r="AV211" s="187"/>
      <c r="AW211" s="113"/>
      <c r="AX211" s="114"/>
      <c r="AY211" s="188" t="str">
        <f t="shared" si="250"/>
        <v/>
      </c>
      <c r="AZ211" s="154" t="str">
        <f t="shared" si="251"/>
        <v>NO BID</v>
      </c>
      <c r="BA211" s="187"/>
      <c r="BB211" s="113"/>
      <c r="BC211" s="114"/>
      <c r="BD211" s="188" t="str">
        <f t="shared" si="252"/>
        <v/>
      </c>
      <c r="BE211" s="189" t="str">
        <f>IF($B211=0,"",IF(ISNUMBER(BB211),"","NO BID"))</f>
        <v>NO BID</v>
      </c>
      <c r="BF211" s="187"/>
      <c r="BG211" s="113"/>
      <c r="BH211" s="114"/>
      <c r="BI211" s="188" t="str">
        <f t="shared" si="253"/>
        <v/>
      </c>
      <c r="BJ211" s="189" t="str">
        <f t="shared" si="254"/>
        <v>NO BID</v>
      </c>
      <c r="BK211" s="187"/>
      <c r="BL211" s="113"/>
      <c r="BM211" s="114"/>
      <c r="BN211" s="188" t="str">
        <f t="shared" si="255"/>
        <v/>
      </c>
      <c r="BO211" s="154" t="str">
        <f t="shared" si="256"/>
        <v>NO BID</v>
      </c>
      <c r="BP211" s="193"/>
      <c r="BQ211" s="187"/>
      <c r="BR211" s="113"/>
      <c r="BS211" s="114" t="str">
        <f t="shared" si="257"/>
        <v/>
      </c>
      <c r="BT211" s="188"/>
      <c r="BU211" s="189" t="str">
        <f t="shared" si="258"/>
        <v>NO BID</v>
      </c>
      <c r="BV211" s="187"/>
      <c r="BW211" s="113"/>
      <c r="BX211" s="114" t="str">
        <f t="shared" si="259"/>
        <v/>
      </c>
      <c r="BY211" s="188"/>
      <c r="BZ211" s="189" t="str">
        <f t="shared" si="260"/>
        <v>NO BID</v>
      </c>
      <c r="CA211" s="187"/>
      <c r="CB211" s="113"/>
      <c r="CC211" s="114" t="str">
        <f t="shared" si="261"/>
        <v/>
      </c>
      <c r="CD211" s="188"/>
      <c r="CE211" s="189" t="str">
        <f t="shared" si="262"/>
        <v>NO BID</v>
      </c>
      <c r="CF211" s="187"/>
      <c r="CG211" s="113"/>
      <c r="CH211" s="114" t="str">
        <f t="shared" si="263"/>
        <v/>
      </c>
      <c r="CI211" s="188"/>
      <c r="CJ211" s="189" t="str">
        <f t="shared" si="264"/>
        <v>NO BID</v>
      </c>
      <c r="CK211" s="187"/>
      <c r="CL211" s="113"/>
      <c r="CM211" s="114" t="str">
        <f t="shared" si="265"/>
        <v/>
      </c>
      <c r="CN211" s="188"/>
      <c r="CO211" s="189" t="str">
        <f t="shared" si="266"/>
        <v>NO BID</v>
      </c>
      <c r="CP211" s="187"/>
      <c r="CQ211" s="113"/>
      <c r="CR211" s="114" t="str">
        <f t="shared" si="267"/>
        <v/>
      </c>
      <c r="CS211" s="188"/>
      <c r="CT211" s="189" t="str">
        <f t="shared" si="268"/>
        <v>NO BID</v>
      </c>
      <c r="CU211" s="187"/>
      <c r="CV211" s="113"/>
      <c r="CW211" s="114" t="str">
        <f t="shared" si="269"/>
        <v/>
      </c>
      <c r="CX211" s="188"/>
      <c r="CY211" s="189" t="str">
        <f t="shared" si="270"/>
        <v>NO BID</v>
      </c>
      <c r="CZ211" s="187"/>
      <c r="DA211" s="113"/>
      <c r="DB211" s="114" t="str">
        <f t="shared" si="271"/>
        <v/>
      </c>
      <c r="DC211" s="188"/>
      <c r="DD211" s="189" t="str">
        <f t="shared" si="272"/>
        <v>NO BID</v>
      </c>
      <c r="DE211" s="187"/>
      <c r="DF211" s="113"/>
      <c r="DG211" s="114" t="str">
        <f t="shared" si="273"/>
        <v/>
      </c>
      <c r="DH211" s="188"/>
      <c r="DI211" s="189" t="str">
        <f t="shared" si="274"/>
        <v>NO BID</v>
      </c>
      <c r="DJ211" s="187"/>
      <c r="DK211" s="113"/>
      <c r="DL211" s="114" t="str">
        <f t="shared" si="275"/>
        <v/>
      </c>
      <c r="DM211" s="188"/>
      <c r="DN211" s="189" t="str">
        <f t="shared" si="276"/>
        <v>NO BID</v>
      </c>
      <c r="DO211" s="187"/>
      <c r="DP211" s="113"/>
      <c r="DQ211" s="114" t="str">
        <f t="shared" si="277"/>
        <v/>
      </c>
      <c r="DR211" s="188"/>
      <c r="DS211" s="189" t="str">
        <f t="shared" si="278"/>
        <v>NO BID</v>
      </c>
      <c r="DT211" s="187"/>
      <c r="DU211" s="113"/>
      <c r="DV211" s="114" t="str">
        <f t="shared" si="279"/>
        <v/>
      </c>
      <c r="DW211" s="188"/>
      <c r="DX211" s="189" t="str">
        <f t="shared" si="280"/>
        <v>NO BID</v>
      </c>
      <c r="DY211" s="187"/>
      <c r="DZ211" s="113"/>
      <c r="EA211" s="114" t="str">
        <f t="shared" si="281"/>
        <v/>
      </c>
      <c r="EB211" s="188"/>
      <c r="EC211" s="189" t="str">
        <f t="shared" si="282"/>
        <v>NO BID</v>
      </c>
      <c r="ED211" s="187"/>
      <c r="EE211" s="113"/>
      <c r="EF211" s="114" t="str">
        <f t="shared" si="283"/>
        <v/>
      </c>
      <c r="EG211" s="188"/>
      <c r="EH211" s="189" t="str">
        <f t="shared" si="284"/>
        <v>NO BID</v>
      </c>
      <c r="EI211" s="187"/>
      <c r="EJ211" s="113"/>
      <c r="EK211" s="114" t="str">
        <f t="shared" si="285"/>
        <v/>
      </c>
      <c r="EL211" s="188"/>
      <c r="EM211" s="189" t="str">
        <f t="shared" si="286"/>
        <v>NO BID</v>
      </c>
      <c r="EN211" s="187"/>
      <c r="EO211" s="113"/>
      <c r="EP211" s="114" t="str">
        <f t="shared" si="287"/>
        <v/>
      </c>
      <c r="EQ211" s="188"/>
      <c r="ER211" s="189" t="str">
        <f t="shared" si="288"/>
        <v>NO BID</v>
      </c>
      <c r="ES211" s="187"/>
      <c r="ET211" s="113"/>
      <c r="EU211" s="114" t="str">
        <f t="shared" si="289"/>
        <v/>
      </c>
      <c r="EV211" s="188"/>
      <c r="EW211" s="189" t="str">
        <f t="shared" si="290"/>
        <v>NO BID</v>
      </c>
      <c r="EX211" s="187"/>
      <c r="EY211" s="113"/>
      <c r="EZ211" s="114" t="str">
        <f t="shared" si="291"/>
        <v/>
      </c>
      <c r="FA211" s="188"/>
      <c r="FB211" s="189" t="str">
        <f t="shared" si="292"/>
        <v>NO BID</v>
      </c>
      <c r="FC211" s="187"/>
      <c r="FD211" s="113"/>
      <c r="FE211" s="114" t="str">
        <f t="shared" si="293"/>
        <v/>
      </c>
      <c r="FF211" s="188"/>
      <c r="FG211" s="189" t="str">
        <f t="shared" si="294"/>
        <v>NO BID</v>
      </c>
      <c r="FH211" s="187"/>
      <c r="FI211" s="113"/>
      <c r="FJ211" s="114" t="str">
        <f t="shared" si="295"/>
        <v/>
      </c>
      <c r="FK211" s="188"/>
      <c r="FL211" s="189" t="str">
        <f t="shared" si="296"/>
        <v>NO BID</v>
      </c>
      <c r="FM211" s="187"/>
      <c r="FN211" s="113"/>
      <c r="FO211" s="114" t="str">
        <f t="shared" si="297"/>
        <v/>
      </c>
      <c r="FP211" s="188"/>
      <c r="FQ211" s="189" t="str">
        <f t="shared" si="298"/>
        <v>NO BID</v>
      </c>
      <c r="FR211" s="191"/>
      <c r="FS211" s="91">
        <v>21.54</v>
      </c>
      <c r="FT211" s="92">
        <f t="shared" si="299"/>
        <v>107.69999999999999</v>
      </c>
      <c r="FU211" s="175">
        <f t="shared" si="300"/>
        <v>0</v>
      </c>
      <c r="FV211" s="93" t="str">
        <f t="shared" si="301"/>
        <v/>
      </c>
      <c r="FW211" s="94">
        <f t="shared" si="302"/>
        <v>107.69999999999999</v>
      </c>
      <c r="FX211" s="95">
        <f t="shared" si="303"/>
        <v>0</v>
      </c>
      <c r="FY211" s="129" t="str">
        <f t="shared" si="304"/>
        <v>NOT AWARDED</v>
      </c>
      <c r="FZ211" s="130">
        <f t="shared" si="305"/>
        <v>0</v>
      </c>
      <c r="GA211" s="129" t="str">
        <f t="shared" si="306"/>
        <v>VENDOR 09</v>
      </c>
      <c r="GB211" s="176"/>
      <c r="GC211" s="177"/>
      <c r="GD211" s="96"/>
      <c r="GE211" s="97"/>
    </row>
    <row r="212" spans="1:187" ht="30" customHeight="1" thickTop="1" thickBot="1" x14ac:dyDescent="0.4">
      <c r="A212" s="162">
        <v>208</v>
      </c>
      <c r="B212" s="214">
        <v>5</v>
      </c>
      <c r="C212" s="181">
        <v>9781250822055</v>
      </c>
      <c r="D212" s="182" t="s">
        <v>346</v>
      </c>
      <c r="E212" s="182" t="s">
        <v>1038</v>
      </c>
      <c r="F212" s="182" t="s">
        <v>1479</v>
      </c>
      <c r="G212" s="183" t="s">
        <v>1414</v>
      </c>
      <c r="H212" s="183" t="s">
        <v>1421</v>
      </c>
      <c r="I212" s="167"/>
      <c r="J212" s="230">
        <f t="shared" si="307"/>
        <v>5</v>
      </c>
      <c r="K212" s="231"/>
      <c r="L212" s="99" t="str">
        <f t="shared" si="233"/>
        <v/>
      </c>
      <c r="M212" s="242"/>
      <c r="N212" s="168"/>
      <c r="O212" s="184" t="str">
        <f t="shared" si="234"/>
        <v>VENDOR 09</v>
      </c>
      <c r="P212" s="149">
        <v>241365</v>
      </c>
      <c r="Q212" s="149">
        <f t="shared" si="235"/>
        <v>0</v>
      </c>
      <c r="R212" s="185" t="str">
        <f t="shared" si="236"/>
        <v xml:space="preserve">, </v>
      </c>
      <c r="S212" s="185" t="str">
        <f t="shared" si="237"/>
        <v>NO BID</v>
      </c>
      <c r="T212" s="111">
        <f t="shared" si="238"/>
        <v>0</v>
      </c>
      <c r="U212" s="112" t="str">
        <f t="shared" si="239"/>
        <v>NOT AWARDED</v>
      </c>
      <c r="V212" s="167"/>
      <c r="W212" s="187"/>
      <c r="X212" s="113"/>
      <c r="Y212" s="114"/>
      <c r="Z212" s="188" t="str">
        <f t="shared" si="240"/>
        <v/>
      </c>
      <c r="AA212" s="154" t="str">
        <f t="shared" si="241"/>
        <v>NO BID</v>
      </c>
      <c r="AB212" s="187"/>
      <c r="AC212" s="113"/>
      <c r="AD212" s="114"/>
      <c r="AE212" s="188" t="str">
        <f t="shared" si="242"/>
        <v/>
      </c>
      <c r="AF212" s="154" t="str">
        <f t="shared" si="243"/>
        <v>NO BID</v>
      </c>
      <c r="AG212" s="187"/>
      <c r="AH212" s="113"/>
      <c r="AI212" s="114"/>
      <c r="AJ212" s="188" t="str">
        <f t="shared" si="244"/>
        <v/>
      </c>
      <c r="AK212" s="154" t="str">
        <f t="shared" si="245"/>
        <v>NO BID</v>
      </c>
      <c r="AL212" s="187"/>
      <c r="AM212" s="113"/>
      <c r="AN212" s="114"/>
      <c r="AO212" s="188" t="str">
        <f t="shared" si="246"/>
        <v/>
      </c>
      <c r="AP212" s="154" t="str">
        <f t="shared" si="247"/>
        <v>NO BID</v>
      </c>
      <c r="AQ212" s="187"/>
      <c r="AR212" s="113"/>
      <c r="AS212" s="114"/>
      <c r="AT212" s="188" t="str">
        <f t="shared" si="248"/>
        <v/>
      </c>
      <c r="AU212" s="154" t="str">
        <f t="shared" si="249"/>
        <v>NO BID</v>
      </c>
      <c r="AV212" s="187"/>
      <c r="AW212" s="113"/>
      <c r="AX212" s="114"/>
      <c r="AY212" s="188" t="str">
        <f t="shared" si="250"/>
        <v/>
      </c>
      <c r="AZ212" s="154" t="str">
        <f t="shared" si="251"/>
        <v>NO BID</v>
      </c>
      <c r="BA212" s="187"/>
      <c r="BB212" s="113"/>
      <c r="BC212" s="114"/>
      <c r="BD212" s="188" t="str">
        <f t="shared" si="252"/>
        <v/>
      </c>
      <c r="BE212" s="189" t="s">
        <v>84</v>
      </c>
      <c r="BF212" s="187"/>
      <c r="BG212" s="113"/>
      <c r="BH212" s="114"/>
      <c r="BI212" s="188" t="str">
        <f t="shared" si="253"/>
        <v/>
      </c>
      <c r="BJ212" s="189" t="str">
        <f t="shared" si="254"/>
        <v>NO BID</v>
      </c>
      <c r="BK212" s="187"/>
      <c r="BL212" s="113"/>
      <c r="BM212" s="114"/>
      <c r="BN212" s="188" t="str">
        <f t="shared" si="255"/>
        <v/>
      </c>
      <c r="BO212" s="154" t="str">
        <f t="shared" si="256"/>
        <v>NO BID</v>
      </c>
      <c r="BP212" s="193"/>
      <c r="BQ212" s="187"/>
      <c r="BR212" s="113"/>
      <c r="BS212" s="114" t="str">
        <f t="shared" si="257"/>
        <v/>
      </c>
      <c r="BT212" s="188"/>
      <c r="BU212" s="189" t="str">
        <f t="shared" si="258"/>
        <v>NO BID</v>
      </c>
      <c r="BV212" s="187"/>
      <c r="BW212" s="113"/>
      <c r="BX212" s="114" t="str">
        <f t="shared" si="259"/>
        <v/>
      </c>
      <c r="BY212" s="188"/>
      <c r="BZ212" s="189" t="str">
        <f t="shared" si="260"/>
        <v>NO BID</v>
      </c>
      <c r="CA212" s="187"/>
      <c r="CB212" s="113"/>
      <c r="CC212" s="114" t="str">
        <f t="shared" si="261"/>
        <v/>
      </c>
      <c r="CD212" s="188"/>
      <c r="CE212" s="189" t="str">
        <f t="shared" si="262"/>
        <v>NO BID</v>
      </c>
      <c r="CF212" s="187"/>
      <c r="CG212" s="113"/>
      <c r="CH212" s="114" t="str">
        <f t="shared" si="263"/>
        <v/>
      </c>
      <c r="CI212" s="188"/>
      <c r="CJ212" s="189" t="str">
        <f t="shared" si="264"/>
        <v>NO BID</v>
      </c>
      <c r="CK212" s="187"/>
      <c r="CL212" s="113"/>
      <c r="CM212" s="114" t="str">
        <f t="shared" si="265"/>
        <v/>
      </c>
      <c r="CN212" s="188"/>
      <c r="CO212" s="189" t="str">
        <f t="shared" si="266"/>
        <v>NO BID</v>
      </c>
      <c r="CP212" s="187"/>
      <c r="CQ212" s="113"/>
      <c r="CR212" s="114" t="str">
        <f t="shared" si="267"/>
        <v/>
      </c>
      <c r="CS212" s="188"/>
      <c r="CT212" s="189" t="str">
        <f t="shared" si="268"/>
        <v>NO BID</v>
      </c>
      <c r="CU212" s="187"/>
      <c r="CV212" s="113"/>
      <c r="CW212" s="114" t="str">
        <f t="shared" si="269"/>
        <v/>
      </c>
      <c r="CX212" s="188"/>
      <c r="CY212" s="189" t="str">
        <f t="shared" si="270"/>
        <v>NO BID</v>
      </c>
      <c r="CZ212" s="187"/>
      <c r="DA212" s="113"/>
      <c r="DB212" s="114" t="str">
        <f t="shared" si="271"/>
        <v/>
      </c>
      <c r="DC212" s="188"/>
      <c r="DD212" s="189" t="str">
        <f t="shared" si="272"/>
        <v>NO BID</v>
      </c>
      <c r="DE212" s="187"/>
      <c r="DF212" s="113"/>
      <c r="DG212" s="114" t="str">
        <f t="shared" si="273"/>
        <v/>
      </c>
      <c r="DH212" s="188"/>
      <c r="DI212" s="189" t="str">
        <f t="shared" si="274"/>
        <v>NO BID</v>
      </c>
      <c r="DJ212" s="187"/>
      <c r="DK212" s="113"/>
      <c r="DL212" s="114" t="str">
        <f t="shared" si="275"/>
        <v/>
      </c>
      <c r="DM212" s="188"/>
      <c r="DN212" s="189" t="str">
        <f t="shared" si="276"/>
        <v>NO BID</v>
      </c>
      <c r="DO212" s="187"/>
      <c r="DP212" s="113"/>
      <c r="DQ212" s="114" t="str">
        <f t="shared" si="277"/>
        <v/>
      </c>
      <c r="DR212" s="188"/>
      <c r="DS212" s="189" t="str">
        <f t="shared" si="278"/>
        <v>NO BID</v>
      </c>
      <c r="DT212" s="187"/>
      <c r="DU212" s="113"/>
      <c r="DV212" s="114" t="str">
        <f t="shared" si="279"/>
        <v/>
      </c>
      <c r="DW212" s="188"/>
      <c r="DX212" s="189" t="str">
        <f t="shared" si="280"/>
        <v>NO BID</v>
      </c>
      <c r="DY212" s="187"/>
      <c r="DZ212" s="113"/>
      <c r="EA212" s="114" t="str">
        <f t="shared" si="281"/>
        <v/>
      </c>
      <c r="EB212" s="188"/>
      <c r="EC212" s="189" t="str">
        <f t="shared" si="282"/>
        <v>NO BID</v>
      </c>
      <c r="ED212" s="187"/>
      <c r="EE212" s="113"/>
      <c r="EF212" s="114" t="str">
        <f t="shared" si="283"/>
        <v/>
      </c>
      <c r="EG212" s="188"/>
      <c r="EH212" s="189" t="str">
        <f t="shared" si="284"/>
        <v>NO BID</v>
      </c>
      <c r="EI212" s="187"/>
      <c r="EJ212" s="113"/>
      <c r="EK212" s="114" t="str">
        <f t="shared" si="285"/>
        <v/>
      </c>
      <c r="EL212" s="188"/>
      <c r="EM212" s="189" t="str">
        <f t="shared" si="286"/>
        <v>NO BID</v>
      </c>
      <c r="EN212" s="187"/>
      <c r="EO212" s="113"/>
      <c r="EP212" s="114" t="str">
        <f t="shared" si="287"/>
        <v/>
      </c>
      <c r="EQ212" s="188"/>
      <c r="ER212" s="189" t="str">
        <f t="shared" si="288"/>
        <v>NO BID</v>
      </c>
      <c r="ES212" s="187"/>
      <c r="ET212" s="113"/>
      <c r="EU212" s="114" t="str">
        <f t="shared" si="289"/>
        <v/>
      </c>
      <c r="EV212" s="188"/>
      <c r="EW212" s="189" t="str">
        <f t="shared" si="290"/>
        <v>NO BID</v>
      </c>
      <c r="EX212" s="187"/>
      <c r="EY212" s="113"/>
      <c r="EZ212" s="114" t="str">
        <f t="shared" si="291"/>
        <v/>
      </c>
      <c r="FA212" s="188"/>
      <c r="FB212" s="189" t="str">
        <f t="shared" si="292"/>
        <v>NO BID</v>
      </c>
      <c r="FC212" s="187"/>
      <c r="FD212" s="113"/>
      <c r="FE212" s="114" t="str">
        <f t="shared" si="293"/>
        <v/>
      </c>
      <c r="FF212" s="188"/>
      <c r="FG212" s="189" t="str">
        <f t="shared" si="294"/>
        <v>NO BID</v>
      </c>
      <c r="FH212" s="187"/>
      <c r="FI212" s="113"/>
      <c r="FJ212" s="114" t="str">
        <f t="shared" si="295"/>
        <v/>
      </c>
      <c r="FK212" s="188"/>
      <c r="FL212" s="189" t="str">
        <f t="shared" si="296"/>
        <v>NO BID</v>
      </c>
      <c r="FM212" s="187"/>
      <c r="FN212" s="113"/>
      <c r="FO212" s="114" t="str">
        <f t="shared" si="297"/>
        <v/>
      </c>
      <c r="FP212" s="188"/>
      <c r="FQ212" s="189" t="str">
        <f t="shared" si="298"/>
        <v>NO BID</v>
      </c>
      <c r="FR212" s="174"/>
      <c r="FS212" s="115">
        <v>11.89</v>
      </c>
      <c r="FT212" s="116">
        <f t="shared" si="299"/>
        <v>59.45</v>
      </c>
      <c r="FU212" s="175">
        <f t="shared" si="300"/>
        <v>0</v>
      </c>
      <c r="FV212" s="93" t="str">
        <f t="shared" si="301"/>
        <v/>
      </c>
      <c r="FW212" s="94">
        <f t="shared" si="302"/>
        <v>59.45</v>
      </c>
      <c r="FX212" s="95">
        <f t="shared" si="303"/>
        <v>0</v>
      </c>
      <c r="FY212" s="129" t="str">
        <f t="shared" si="304"/>
        <v>NOT AWARDED</v>
      </c>
      <c r="FZ212" s="130">
        <f t="shared" si="305"/>
        <v>0</v>
      </c>
      <c r="GA212" s="129" t="str">
        <f t="shared" si="306"/>
        <v>VENDOR 09</v>
      </c>
      <c r="GB212" s="176"/>
      <c r="GC212" s="177"/>
      <c r="GD212" s="96"/>
      <c r="GE212" s="97"/>
    </row>
    <row r="213" spans="1:187" ht="30" customHeight="1" thickTop="1" thickBot="1" x14ac:dyDescent="0.4">
      <c r="A213" s="162">
        <v>209</v>
      </c>
      <c r="B213" s="194">
        <v>5</v>
      </c>
      <c r="C213" s="164">
        <v>9780063269354</v>
      </c>
      <c r="D213" s="165" t="s">
        <v>770</v>
      </c>
      <c r="E213" s="165" t="s">
        <v>1398</v>
      </c>
      <c r="F213" s="165" t="s">
        <v>1479</v>
      </c>
      <c r="G213" s="166" t="s">
        <v>1414</v>
      </c>
      <c r="H213" s="166" t="s">
        <v>1425</v>
      </c>
      <c r="I213" s="167"/>
      <c r="J213" s="227">
        <f t="shared" si="307"/>
        <v>5</v>
      </c>
      <c r="K213" s="228"/>
      <c r="L213" s="99" t="str">
        <f t="shared" si="233"/>
        <v/>
      </c>
      <c r="M213" s="241"/>
      <c r="N213" s="168"/>
      <c r="O213" s="169" t="str">
        <f t="shared" si="234"/>
        <v>VENDOR 09</v>
      </c>
      <c r="P213" s="149">
        <v>241363</v>
      </c>
      <c r="Q213" s="149">
        <f t="shared" si="235"/>
        <v>0</v>
      </c>
      <c r="R213" s="170" t="str">
        <f t="shared" si="236"/>
        <v xml:space="preserve">, </v>
      </c>
      <c r="S213" s="170" t="str">
        <f t="shared" si="237"/>
        <v>NO BID</v>
      </c>
      <c r="T213" s="87">
        <f t="shared" si="238"/>
        <v>0</v>
      </c>
      <c r="U213" s="88" t="str">
        <f t="shared" si="239"/>
        <v>NOT AWARDED</v>
      </c>
      <c r="V213" s="167"/>
      <c r="W213" s="171"/>
      <c r="X213" s="89"/>
      <c r="Y213" s="90"/>
      <c r="Z213" s="172" t="str">
        <f t="shared" si="240"/>
        <v/>
      </c>
      <c r="AA213" s="154" t="str">
        <f t="shared" si="241"/>
        <v>NO BID</v>
      </c>
      <c r="AB213" s="171"/>
      <c r="AC213" s="89"/>
      <c r="AD213" s="90"/>
      <c r="AE213" s="172" t="str">
        <f t="shared" si="242"/>
        <v/>
      </c>
      <c r="AF213" s="154" t="str">
        <f t="shared" si="243"/>
        <v>NO BID</v>
      </c>
      <c r="AG213" s="171"/>
      <c r="AH213" s="89"/>
      <c r="AI213" s="90"/>
      <c r="AJ213" s="172" t="str">
        <f t="shared" si="244"/>
        <v/>
      </c>
      <c r="AK213" s="154" t="str">
        <f t="shared" si="245"/>
        <v>NO BID</v>
      </c>
      <c r="AL213" s="171"/>
      <c r="AM213" s="89"/>
      <c r="AN213" s="90"/>
      <c r="AO213" s="172" t="str">
        <f t="shared" si="246"/>
        <v/>
      </c>
      <c r="AP213" s="154" t="str">
        <f t="shared" si="247"/>
        <v>NO BID</v>
      </c>
      <c r="AQ213" s="171"/>
      <c r="AR213" s="89"/>
      <c r="AS213" s="90"/>
      <c r="AT213" s="172" t="str">
        <f t="shared" si="248"/>
        <v/>
      </c>
      <c r="AU213" s="154" t="str">
        <f t="shared" si="249"/>
        <v>NO BID</v>
      </c>
      <c r="AV213" s="171"/>
      <c r="AW213" s="89"/>
      <c r="AX213" s="90"/>
      <c r="AY213" s="172" t="str">
        <f t="shared" si="250"/>
        <v/>
      </c>
      <c r="AZ213" s="154" t="str">
        <f t="shared" si="251"/>
        <v>NO BID</v>
      </c>
      <c r="BA213" s="171"/>
      <c r="BB213" s="89"/>
      <c r="BC213" s="90"/>
      <c r="BD213" s="172" t="str">
        <f t="shared" si="252"/>
        <v/>
      </c>
      <c r="BE213" s="154" t="str">
        <f>IF($B213=0,"",IF(ISNUMBER(BB213),"","NO BID"))</f>
        <v>NO BID</v>
      </c>
      <c r="BF213" s="171"/>
      <c r="BG213" s="89"/>
      <c r="BH213" s="90"/>
      <c r="BI213" s="172" t="str">
        <f t="shared" si="253"/>
        <v/>
      </c>
      <c r="BJ213" s="154" t="str">
        <f t="shared" si="254"/>
        <v>NO BID</v>
      </c>
      <c r="BK213" s="171"/>
      <c r="BL213" s="89"/>
      <c r="BM213" s="90"/>
      <c r="BN213" s="172" t="str">
        <f t="shared" si="255"/>
        <v/>
      </c>
      <c r="BO213" s="154" t="str">
        <f t="shared" si="256"/>
        <v>NO BID</v>
      </c>
      <c r="BP213" s="178"/>
      <c r="BQ213" s="171"/>
      <c r="BR213" s="89"/>
      <c r="BS213" s="90" t="str">
        <f t="shared" si="257"/>
        <v/>
      </c>
      <c r="BT213" s="172"/>
      <c r="BU213" s="154" t="str">
        <f t="shared" si="258"/>
        <v>NO BID</v>
      </c>
      <c r="BV213" s="171"/>
      <c r="BW213" s="89"/>
      <c r="BX213" s="90" t="str">
        <f t="shared" si="259"/>
        <v/>
      </c>
      <c r="BY213" s="172"/>
      <c r="BZ213" s="154" t="str">
        <f t="shared" si="260"/>
        <v>NO BID</v>
      </c>
      <c r="CA213" s="171"/>
      <c r="CB213" s="89"/>
      <c r="CC213" s="90" t="str">
        <f t="shared" si="261"/>
        <v/>
      </c>
      <c r="CD213" s="172"/>
      <c r="CE213" s="154" t="str">
        <f t="shared" si="262"/>
        <v>NO BID</v>
      </c>
      <c r="CF213" s="171"/>
      <c r="CG213" s="89"/>
      <c r="CH213" s="90" t="str">
        <f t="shared" si="263"/>
        <v/>
      </c>
      <c r="CI213" s="172"/>
      <c r="CJ213" s="154" t="str">
        <f t="shared" si="264"/>
        <v>NO BID</v>
      </c>
      <c r="CK213" s="171"/>
      <c r="CL213" s="89"/>
      <c r="CM213" s="90" t="str">
        <f t="shared" si="265"/>
        <v/>
      </c>
      <c r="CN213" s="172"/>
      <c r="CO213" s="154" t="str">
        <f t="shared" si="266"/>
        <v>NO BID</v>
      </c>
      <c r="CP213" s="171"/>
      <c r="CQ213" s="89"/>
      <c r="CR213" s="90" t="str">
        <f t="shared" si="267"/>
        <v/>
      </c>
      <c r="CS213" s="172"/>
      <c r="CT213" s="154" t="str">
        <f t="shared" si="268"/>
        <v>NO BID</v>
      </c>
      <c r="CU213" s="171"/>
      <c r="CV213" s="89"/>
      <c r="CW213" s="90" t="str">
        <f t="shared" si="269"/>
        <v/>
      </c>
      <c r="CX213" s="172"/>
      <c r="CY213" s="154" t="str">
        <f t="shared" si="270"/>
        <v>NO BID</v>
      </c>
      <c r="CZ213" s="171"/>
      <c r="DA213" s="89"/>
      <c r="DB213" s="90" t="str">
        <f t="shared" si="271"/>
        <v/>
      </c>
      <c r="DC213" s="172"/>
      <c r="DD213" s="154" t="str">
        <f t="shared" si="272"/>
        <v>NO BID</v>
      </c>
      <c r="DE213" s="171"/>
      <c r="DF213" s="89"/>
      <c r="DG213" s="90" t="str">
        <f t="shared" si="273"/>
        <v/>
      </c>
      <c r="DH213" s="172"/>
      <c r="DI213" s="154" t="str">
        <f t="shared" si="274"/>
        <v>NO BID</v>
      </c>
      <c r="DJ213" s="171"/>
      <c r="DK213" s="89"/>
      <c r="DL213" s="90" t="str">
        <f t="shared" si="275"/>
        <v/>
      </c>
      <c r="DM213" s="172"/>
      <c r="DN213" s="154" t="str">
        <f t="shared" si="276"/>
        <v>NO BID</v>
      </c>
      <c r="DO213" s="171"/>
      <c r="DP213" s="89"/>
      <c r="DQ213" s="90" t="str">
        <f t="shared" si="277"/>
        <v/>
      </c>
      <c r="DR213" s="172"/>
      <c r="DS213" s="154" t="str">
        <f t="shared" si="278"/>
        <v>NO BID</v>
      </c>
      <c r="DT213" s="171"/>
      <c r="DU213" s="89"/>
      <c r="DV213" s="90" t="str">
        <f t="shared" si="279"/>
        <v/>
      </c>
      <c r="DW213" s="172"/>
      <c r="DX213" s="154" t="str">
        <f t="shared" si="280"/>
        <v>NO BID</v>
      </c>
      <c r="DY213" s="171"/>
      <c r="DZ213" s="89"/>
      <c r="EA213" s="90" t="str">
        <f t="shared" si="281"/>
        <v/>
      </c>
      <c r="EB213" s="172"/>
      <c r="EC213" s="154" t="str">
        <f t="shared" si="282"/>
        <v>NO BID</v>
      </c>
      <c r="ED213" s="171"/>
      <c r="EE213" s="89"/>
      <c r="EF213" s="90" t="str">
        <f t="shared" si="283"/>
        <v/>
      </c>
      <c r="EG213" s="172"/>
      <c r="EH213" s="154" t="str">
        <f t="shared" si="284"/>
        <v>NO BID</v>
      </c>
      <c r="EI213" s="171"/>
      <c r="EJ213" s="89"/>
      <c r="EK213" s="90" t="str">
        <f t="shared" si="285"/>
        <v/>
      </c>
      <c r="EL213" s="172"/>
      <c r="EM213" s="154" t="str">
        <f t="shared" si="286"/>
        <v>NO BID</v>
      </c>
      <c r="EN213" s="171"/>
      <c r="EO213" s="89"/>
      <c r="EP213" s="90" t="str">
        <f t="shared" si="287"/>
        <v/>
      </c>
      <c r="EQ213" s="172"/>
      <c r="ER213" s="154" t="str">
        <f t="shared" si="288"/>
        <v>NO BID</v>
      </c>
      <c r="ES213" s="171"/>
      <c r="ET213" s="89"/>
      <c r="EU213" s="90" t="str">
        <f t="shared" si="289"/>
        <v/>
      </c>
      <c r="EV213" s="172"/>
      <c r="EW213" s="154" t="str">
        <f t="shared" si="290"/>
        <v>NO BID</v>
      </c>
      <c r="EX213" s="171"/>
      <c r="EY213" s="89"/>
      <c r="EZ213" s="90" t="str">
        <f t="shared" si="291"/>
        <v/>
      </c>
      <c r="FA213" s="172"/>
      <c r="FB213" s="154" t="str">
        <f t="shared" si="292"/>
        <v>NO BID</v>
      </c>
      <c r="FC213" s="171"/>
      <c r="FD213" s="89"/>
      <c r="FE213" s="90" t="str">
        <f t="shared" si="293"/>
        <v/>
      </c>
      <c r="FF213" s="172"/>
      <c r="FG213" s="154" t="str">
        <f t="shared" si="294"/>
        <v>NO BID</v>
      </c>
      <c r="FH213" s="171"/>
      <c r="FI213" s="89"/>
      <c r="FJ213" s="90" t="str">
        <f t="shared" si="295"/>
        <v/>
      </c>
      <c r="FK213" s="172"/>
      <c r="FL213" s="154" t="str">
        <f t="shared" si="296"/>
        <v>NO BID</v>
      </c>
      <c r="FM213" s="171"/>
      <c r="FN213" s="89"/>
      <c r="FO213" s="90" t="str">
        <f t="shared" si="297"/>
        <v/>
      </c>
      <c r="FP213" s="172"/>
      <c r="FQ213" s="154" t="str">
        <f t="shared" si="298"/>
        <v>NO BID</v>
      </c>
      <c r="FR213" s="174"/>
      <c r="FS213" s="91">
        <v>15.99</v>
      </c>
      <c r="FT213" s="92">
        <f t="shared" si="299"/>
        <v>79.95</v>
      </c>
      <c r="FU213" s="175">
        <f t="shared" si="300"/>
        <v>0</v>
      </c>
      <c r="FV213" s="93" t="str">
        <f t="shared" si="301"/>
        <v/>
      </c>
      <c r="FW213" s="94">
        <f t="shared" si="302"/>
        <v>79.95</v>
      </c>
      <c r="FX213" s="95">
        <f t="shared" si="303"/>
        <v>0</v>
      </c>
      <c r="FY213" s="129" t="str">
        <f t="shared" si="304"/>
        <v>NOT AWARDED</v>
      </c>
      <c r="FZ213" s="130">
        <f t="shared" si="305"/>
        <v>0</v>
      </c>
      <c r="GA213" s="129" t="str">
        <f t="shared" si="306"/>
        <v>VENDOR 09</v>
      </c>
      <c r="GB213" s="176"/>
      <c r="GC213" s="177"/>
      <c r="GD213" s="96"/>
      <c r="GE213" s="97"/>
    </row>
    <row r="214" spans="1:187" ht="30" customHeight="1" thickTop="1" thickBot="1" x14ac:dyDescent="0.4">
      <c r="A214" s="162">
        <v>210</v>
      </c>
      <c r="B214" s="197">
        <v>5</v>
      </c>
      <c r="C214" s="164">
        <v>9781368064637</v>
      </c>
      <c r="D214" s="165" t="s">
        <v>349</v>
      </c>
      <c r="E214" s="165" t="s">
        <v>1041</v>
      </c>
      <c r="F214" s="165" t="s">
        <v>1479</v>
      </c>
      <c r="G214" s="166" t="s">
        <v>1414</v>
      </c>
      <c r="H214" s="166" t="s">
        <v>1421</v>
      </c>
      <c r="I214" s="167"/>
      <c r="J214" s="227">
        <f t="shared" si="307"/>
        <v>5</v>
      </c>
      <c r="K214" s="228"/>
      <c r="L214" s="99" t="str">
        <f t="shared" si="233"/>
        <v/>
      </c>
      <c r="M214" s="241"/>
      <c r="N214" s="168"/>
      <c r="O214" s="169" t="str">
        <f t="shared" si="234"/>
        <v>VENDOR 09</v>
      </c>
      <c r="P214" s="149">
        <v>241363</v>
      </c>
      <c r="Q214" s="149">
        <f t="shared" si="235"/>
        <v>0</v>
      </c>
      <c r="R214" s="170" t="str">
        <f t="shared" si="236"/>
        <v xml:space="preserve">, </v>
      </c>
      <c r="S214" s="170" t="str">
        <f t="shared" si="237"/>
        <v>NO BID</v>
      </c>
      <c r="T214" s="87">
        <f t="shared" si="238"/>
        <v>0</v>
      </c>
      <c r="U214" s="88" t="str">
        <f t="shared" si="239"/>
        <v>NOT AWARDED</v>
      </c>
      <c r="V214" s="167"/>
      <c r="W214" s="171"/>
      <c r="X214" s="89"/>
      <c r="Y214" s="90"/>
      <c r="Z214" s="172" t="str">
        <f t="shared" si="240"/>
        <v/>
      </c>
      <c r="AA214" s="154" t="str">
        <f t="shared" si="241"/>
        <v>NO BID</v>
      </c>
      <c r="AB214" s="171"/>
      <c r="AC214" s="89"/>
      <c r="AD214" s="90"/>
      <c r="AE214" s="172" t="str">
        <f t="shared" si="242"/>
        <v/>
      </c>
      <c r="AF214" s="154" t="str">
        <f t="shared" si="243"/>
        <v>NO BID</v>
      </c>
      <c r="AG214" s="171"/>
      <c r="AH214" s="89"/>
      <c r="AI214" s="90"/>
      <c r="AJ214" s="172" t="str">
        <f t="shared" si="244"/>
        <v/>
      </c>
      <c r="AK214" s="154" t="str">
        <f t="shared" si="245"/>
        <v>NO BID</v>
      </c>
      <c r="AL214" s="171"/>
      <c r="AM214" s="89"/>
      <c r="AN214" s="90"/>
      <c r="AO214" s="172" t="str">
        <f t="shared" si="246"/>
        <v/>
      </c>
      <c r="AP214" s="154" t="str">
        <f t="shared" si="247"/>
        <v>NO BID</v>
      </c>
      <c r="AQ214" s="171"/>
      <c r="AR214" s="89"/>
      <c r="AS214" s="90"/>
      <c r="AT214" s="172" t="str">
        <f t="shared" si="248"/>
        <v/>
      </c>
      <c r="AU214" s="154" t="str">
        <f t="shared" si="249"/>
        <v>NO BID</v>
      </c>
      <c r="AV214" s="171"/>
      <c r="AW214" s="89"/>
      <c r="AX214" s="90"/>
      <c r="AY214" s="172" t="str">
        <f t="shared" si="250"/>
        <v/>
      </c>
      <c r="AZ214" s="154" t="str">
        <f t="shared" si="251"/>
        <v>NO BID</v>
      </c>
      <c r="BA214" s="171"/>
      <c r="BB214" s="89"/>
      <c r="BC214" s="90"/>
      <c r="BD214" s="172" t="str">
        <f t="shared" si="252"/>
        <v/>
      </c>
      <c r="BE214" s="154" t="str">
        <f>IF($B214=0,"",IF(ISNUMBER(BB214),"","NO BID"))</f>
        <v>NO BID</v>
      </c>
      <c r="BF214" s="171"/>
      <c r="BG214" s="89"/>
      <c r="BH214" s="90"/>
      <c r="BI214" s="172" t="str">
        <f t="shared" si="253"/>
        <v/>
      </c>
      <c r="BJ214" s="154" t="str">
        <f t="shared" si="254"/>
        <v>NO BID</v>
      </c>
      <c r="BK214" s="171"/>
      <c r="BL214" s="89"/>
      <c r="BM214" s="90"/>
      <c r="BN214" s="172" t="str">
        <f t="shared" si="255"/>
        <v/>
      </c>
      <c r="BO214" s="154" t="str">
        <f t="shared" si="256"/>
        <v>NO BID</v>
      </c>
      <c r="BP214" s="178"/>
      <c r="BQ214" s="171"/>
      <c r="BR214" s="89"/>
      <c r="BS214" s="90" t="str">
        <f t="shared" si="257"/>
        <v/>
      </c>
      <c r="BT214" s="172"/>
      <c r="BU214" s="154" t="str">
        <f t="shared" si="258"/>
        <v>NO BID</v>
      </c>
      <c r="BV214" s="171"/>
      <c r="BW214" s="89"/>
      <c r="BX214" s="90" t="str">
        <f t="shared" si="259"/>
        <v/>
      </c>
      <c r="BY214" s="172"/>
      <c r="BZ214" s="154" t="str">
        <f t="shared" si="260"/>
        <v>NO BID</v>
      </c>
      <c r="CA214" s="171"/>
      <c r="CB214" s="89"/>
      <c r="CC214" s="90" t="str">
        <f t="shared" si="261"/>
        <v/>
      </c>
      <c r="CD214" s="172"/>
      <c r="CE214" s="154" t="str">
        <f t="shared" si="262"/>
        <v>NO BID</v>
      </c>
      <c r="CF214" s="171"/>
      <c r="CG214" s="89"/>
      <c r="CH214" s="90" t="str">
        <f t="shared" si="263"/>
        <v/>
      </c>
      <c r="CI214" s="172"/>
      <c r="CJ214" s="154" t="str">
        <f t="shared" si="264"/>
        <v>NO BID</v>
      </c>
      <c r="CK214" s="171"/>
      <c r="CL214" s="89"/>
      <c r="CM214" s="90" t="str">
        <f t="shared" si="265"/>
        <v/>
      </c>
      <c r="CN214" s="172"/>
      <c r="CO214" s="154" t="str">
        <f t="shared" si="266"/>
        <v>NO BID</v>
      </c>
      <c r="CP214" s="171"/>
      <c r="CQ214" s="89"/>
      <c r="CR214" s="90" t="str">
        <f t="shared" si="267"/>
        <v/>
      </c>
      <c r="CS214" s="172"/>
      <c r="CT214" s="154" t="str">
        <f t="shared" si="268"/>
        <v>NO BID</v>
      </c>
      <c r="CU214" s="171"/>
      <c r="CV214" s="89"/>
      <c r="CW214" s="90" t="str">
        <f t="shared" si="269"/>
        <v/>
      </c>
      <c r="CX214" s="172"/>
      <c r="CY214" s="154" t="str">
        <f t="shared" si="270"/>
        <v>NO BID</v>
      </c>
      <c r="CZ214" s="171"/>
      <c r="DA214" s="89"/>
      <c r="DB214" s="90" t="str">
        <f t="shared" si="271"/>
        <v/>
      </c>
      <c r="DC214" s="172"/>
      <c r="DD214" s="154" t="str">
        <f t="shared" si="272"/>
        <v>NO BID</v>
      </c>
      <c r="DE214" s="171"/>
      <c r="DF214" s="89"/>
      <c r="DG214" s="90" t="str">
        <f t="shared" si="273"/>
        <v/>
      </c>
      <c r="DH214" s="172"/>
      <c r="DI214" s="154" t="str">
        <f t="shared" si="274"/>
        <v>NO BID</v>
      </c>
      <c r="DJ214" s="171"/>
      <c r="DK214" s="89"/>
      <c r="DL214" s="90" t="str">
        <f t="shared" si="275"/>
        <v/>
      </c>
      <c r="DM214" s="172"/>
      <c r="DN214" s="154" t="str">
        <f t="shared" si="276"/>
        <v>NO BID</v>
      </c>
      <c r="DO214" s="171"/>
      <c r="DP214" s="89"/>
      <c r="DQ214" s="90" t="str">
        <f t="shared" si="277"/>
        <v/>
      </c>
      <c r="DR214" s="172"/>
      <c r="DS214" s="154" t="str">
        <f t="shared" si="278"/>
        <v>NO BID</v>
      </c>
      <c r="DT214" s="171"/>
      <c r="DU214" s="89"/>
      <c r="DV214" s="90" t="str">
        <f t="shared" si="279"/>
        <v/>
      </c>
      <c r="DW214" s="172"/>
      <c r="DX214" s="154" t="str">
        <f t="shared" si="280"/>
        <v>NO BID</v>
      </c>
      <c r="DY214" s="171"/>
      <c r="DZ214" s="89"/>
      <c r="EA214" s="90" t="str">
        <f t="shared" si="281"/>
        <v/>
      </c>
      <c r="EB214" s="172"/>
      <c r="EC214" s="154" t="str">
        <f t="shared" si="282"/>
        <v>NO BID</v>
      </c>
      <c r="ED214" s="171"/>
      <c r="EE214" s="89"/>
      <c r="EF214" s="90" t="str">
        <f t="shared" si="283"/>
        <v/>
      </c>
      <c r="EG214" s="172"/>
      <c r="EH214" s="154" t="str">
        <f t="shared" si="284"/>
        <v>NO BID</v>
      </c>
      <c r="EI214" s="171"/>
      <c r="EJ214" s="89"/>
      <c r="EK214" s="90" t="str">
        <f t="shared" si="285"/>
        <v/>
      </c>
      <c r="EL214" s="172"/>
      <c r="EM214" s="154" t="str">
        <f t="shared" si="286"/>
        <v>NO BID</v>
      </c>
      <c r="EN214" s="171"/>
      <c r="EO214" s="89"/>
      <c r="EP214" s="90" t="str">
        <f t="shared" si="287"/>
        <v/>
      </c>
      <c r="EQ214" s="172"/>
      <c r="ER214" s="154" t="str">
        <f t="shared" si="288"/>
        <v>NO BID</v>
      </c>
      <c r="ES214" s="171"/>
      <c r="ET214" s="89"/>
      <c r="EU214" s="90" t="str">
        <f t="shared" si="289"/>
        <v/>
      </c>
      <c r="EV214" s="172"/>
      <c r="EW214" s="154" t="str">
        <f t="shared" si="290"/>
        <v>NO BID</v>
      </c>
      <c r="EX214" s="171"/>
      <c r="EY214" s="89"/>
      <c r="EZ214" s="90" t="str">
        <f t="shared" si="291"/>
        <v/>
      </c>
      <c r="FA214" s="172"/>
      <c r="FB214" s="154" t="str">
        <f t="shared" si="292"/>
        <v>NO BID</v>
      </c>
      <c r="FC214" s="171"/>
      <c r="FD214" s="89"/>
      <c r="FE214" s="90" t="str">
        <f t="shared" si="293"/>
        <v/>
      </c>
      <c r="FF214" s="172"/>
      <c r="FG214" s="154" t="str">
        <f t="shared" si="294"/>
        <v>NO BID</v>
      </c>
      <c r="FH214" s="171"/>
      <c r="FI214" s="89"/>
      <c r="FJ214" s="90" t="str">
        <f t="shared" si="295"/>
        <v/>
      </c>
      <c r="FK214" s="172"/>
      <c r="FL214" s="154" t="str">
        <f t="shared" si="296"/>
        <v>NO BID</v>
      </c>
      <c r="FM214" s="171"/>
      <c r="FN214" s="89"/>
      <c r="FO214" s="90" t="str">
        <f t="shared" si="297"/>
        <v/>
      </c>
      <c r="FP214" s="172"/>
      <c r="FQ214" s="154" t="str">
        <f t="shared" si="298"/>
        <v>NO BID</v>
      </c>
      <c r="FR214" s="174"/>
      <c r="FS214" s="91">
        <v>24.99</v>
      </c>
      <c r="FT214" s="92">
        <f t="shared" si="299"/>
        <v>124.94999999999999</v>
      </c>
      <c r="FU214" s="175">
        <f t="shared" si="300"/>
        <v>0</v>
      </c>
      <c r="FV214" s="93" t="str">
        <f t="shared" si="301"/>
        <v/>
      </c>
      <c r="FW214" s="94">
        <f t="shared" si="302"/>
        <v>124.94999999999999</v>
      </c>
      <c r="FX214" s="95">
        <f t="shared" si="303"/>
        <v>0</v>
      </c>
      <c r="FY214" s="129" t="str">
        <f t="shared" si="304"/>
        <v>NOT AWARDED</v>
      </c>
      <c r="FZ214" s="130">
        <f t="shared" si="305"/>
        <v>0</v>
      </c>
      <c r="GA214" s="129" t="str">
        <f t="shared" si="306"/>
        <v>VENDOR 09</v>
      </c>
      <c r="GB214" s="176"/>
      <c r="GC214" s="177"/>
      <c r="GD214" s="96"/>
      <c r="GE214" s="97"/>
    </row>
    <row r="215" spans="1:187" ht="30" customHeight="1" thickTop="1" thickBot="1" x14ac:dyDescent="0.4">
      <c r="A215" s="141">
        <v>211</v>
      </c>
      <c r="B215" s="197">
        <v>3</v>
      </c>
      <c r="C215" s="164">
        <v>9780593325261</v>
      </c>
      <c r="D215" s="165" t="s">
        <v>350</v>
      </c>
      <c r="E215" s="165" t="s">
        <v>909</v>
      </c>
      <c r="F215" s="165" t="s">
        <v>1479</v>
      </c>
      <c r="G215" s="166" t="s">
        <v>1414</v>
      </c>
      <c r="H215" s="166" t="s">
        <v>1421</v>
      </c>
      <c r="I215" s="167"/>
      <c r="J215" s="227">
        <f t="shared" si="307"/>
        <v>3</v>
      </c>
      <c r="K215" s="228"/>
      <c r="L215" s="99" t="str">
        <f t="shared" si="233"/>
        <v/>
      </c>
      <c r="M215" s="241"/>
      <c r="N215" s="168"/>
      <c r="O215" s="169" t="str">
        <f t="shared" si="234"/>
        <v>VENDOR 09</v>
      </c>
      <c r="P215" s="149">
        <v>241365</v>
      </c>
      <c r="Q215" s="149">
        <f t="shared" si="235"/>
        <v>0</v>
      </c>
      <c r="R215" s="170" t="str">
        <f t="shared" si="236"/>
        <v xml:space="preserve">, </v>
      </c>
      <c r="S215" s="170" t="str">
        <f t="shared" si="237"/>
        <v>NO BID</v>
      </c>
      <c r="T215" s="87">
        <f t="shared" si="238"/>
        <v>0</v>
      </c>
      <c r="U215" s="88" t="str">
        <f t="shared" si="239"/>
        <v>NOT AWARDED</v>
      </c>
      <c r="V215" s="167"/>
      <c r="W215" s="171"/>
      <c r="X215" s="89"/>
      <c r="Y215" s="90"/>
      <c r="Z215" s="172" t="str">
        <f t="shared" si="240"/>
        <v/>
      </c>
      <c r="AA215" s="154" t="str">
        <f t="shared" si="241"/>
        <v>NO BID</v>
      </c>
      <c r="AB215" s="171"/>
      <c r="AC215" s="89"/>
      <c r="AD215" s="90"/>
      <c r="AE215" s="172" t="str">
        <f t="shared" si="242"/>
        <v/>
      </c>
      <c r="AF215" s="154" t="str">
        <f t="shared" si="243"/>
        <v>NO BID</v>
      </c>
      <c r="AG215" s="171"/>
      <c r="AH215" s="89"/>
      <c r="AI215" s="90"/>
      <c r="AJ215" s="172" t="str">
        <f t="shared" si="244"/>
        <v/>
      </c>
      <c r="AK215" s="154" t="str">
        <f t="shared" si="245"/>
        <v>NO BID</v>
      </c>
      <c r="AL215" s="171"/>
      <c r="AM215" s="89"/>
      <c r="AN215" s="90"/>
      <c r="AO215" s="172" t="str">
        <f t="shared" si="246"/>
        <v/>
      </c>
      <c r="AP215" s="154" t="str">
        <f t="shared" si="247"/>
        <v>NO BID</v>
      </c>
      <c r="AQ215" s="171"/>
      <c r="AR215" s="89"/>
      <c r="AS215" s="90"/>
      <c r="AT215" s="172" t="str">
        <f t="shared" si="248"/>
        <v/>
      </c>
      <c r="AU215" s="154" t="str">
        <f t="shared" si="249"/>
        <v>NO BID</v>
      </c>
      <c r="AV215" s="171"/>
      <c r="AW215" s="89"/>
      <c r="AX215" s="90"/>
      <c r="AY215" s="172" t="str">
        <f t="shared" si="250"/>
        <v/>
      </c>
      <c r="AZ215" s="154" t="str">
        <f t="shared" si="251"/>
        <v>NO BID</v>
      </c>
      <c r="BA215" s="171"/>
      <c r="BB215" s="89"/>
      <c r="BC215" s="90"/>
      <c r="BD215" s="172" t="str">
        <f t="shared" si="252"/>
        <v/>
      </c>
      <c r="BE215" s="154" t="s">
        <v>78</v>
      </c>
      <c r="BF215" s="171"/>
      <c r="BG215" s="89"/>
      <c r="BH215" s="90"/>
      <c r="BI215" s="172" t="str">
        <f t="shared" si="253"/>
        <v/>
      </c>
      <c r="BJ215" s="154" t="str">
        <f t="shared" si="254"/>
        <v>NO BID</v>
      </c>
      <c r="BK215" s="171"/>
      <c r="BL215" s="89"/>
      <c r="BM215" s="90"/>
      <c r="BN215" s="172" t="str">
        <f t="shared" si="255"/>
        <v/>
      </c>
      <c r="BO215" s="154" t="str">
        <f t="shared" si="256"/>
        <v>NO BID</v>
      </c>
      <c r="BP215" s="173"/>
      <c r="BQ215" s="171"/>
      <c r="BR215" s="89"/>
      <c r="BS215" s="90" t="str">
        <f t="shared" si="257"/>
        <v/>
      </c>
      <c r="BT215" s="172"/>
      <c r="BU215" s="154" t="str">
        <f t="shared" si="258"/>
        <v>NO BID</v>
      </c>
      <c r="BV215" s="171"/>
      <c r="BW215" s="89"/>
      <c r="BX215" s="90" t="str">
        <f t="shared" si="259"/>
        <v/>
      </c>
      <c r="BY215" s="172"/>
      <c r="BZ215" s="154" t="str">
        <f t="shared" si="260"/>
        <v>NO BID</v>
      </c>
      <c r="CA215" s="171"/>
      <c r="CB215" s="89"/>
      <c r="CC215" s="90" t="str">
        <f t="shared" si="261"/>
        <v/>
      </c>
      <c r="CD215" s="172"/>
      <c r="CE215" s="154" t="str">
        <f t="shared" si="262"/>
        <v>NO BID</v>
      </c>
      <c r="CF215" s="171"/>
      <c r="CG215" s="89"/>
      <c r="CH215" s="90" t="str">
        <f t="shared" si="263"/>
        <v/>
      </c>
      <c r="CI215" s="172"/>
      <c r="CJ215" s="154" t="str">
        <f t="shared" si="264"/>
        <v>NO BID</v>
      </c>
      <c r="CK215" s="171"/>
      <c r="CL215" s="89"/>
      <c r="CM215" s="90" t="str">
        <f t="shared" si="265"/>
        <v/>
      </c>
      <c r="CN215" s="172"/>
      <c r="CO215" s="154" t="str">
        <f t="shared" si="266"/>
        <v>NO BID</v>
      </c>
      <c r="CP215" s="171"/>
      <c r="CQ215" s="89"/>
      <c r="CR215" s="90" t="str">
        <f t="shared" si="267"/>
        <v/>
      </c>
      <c r="CS215" s="172"/>
      <c r="CT215" s="154" t="str">
        <f t="shared" si="268"/>
        <v>NO BID</v>
      </c>
      <c r="CU215" s="171"/>
      <c r="CV215" s="89"/>
      <c r="CW215" s="90" t="str">
        <f t="shared" si="269"/>
        <v/>
      </c>
      <c r="CX215" s="172"/>
      <c r="CY215" s="154" t="str">
        <f t="shared" si="270"/>
        <v>NO BID</v>
      </c>
      <c r="CZ215" s="171"/>
      <c r="DA215" s="89"/>
      <c r="DB215" s="90" t="str">
        <f t="shared" si="271"/>
        <v/>
      </c>
      <c r="DC215" s="172"/>
      <c r="DD215" s="154" t="str">
        <f t="shared" si="272"/>
        <v>NO BID</v>
      </c>
      <c r="DE215" s="171"/>
      <c r="DF215" s="89"/>
      <c r="DG215" s="90" t="str">
        <f t="shared" si="273"/>
        <v/>
      </c>
      <c r="DH215" s="172"/>
      <c r="DI215" s="154" t="str">
        <f t="shared" si="274"/>
        <v>NO BID</v>
      </c>
      <c r="DJ215" s="171"/>
      <c r="DK215" s="89"/>
      <c r="DL215" s="90" t="str">
        <f t="shared" si="275"/>
        <v/>
      </c>
      <c r="DM215" s="172"/>
      <c r="DN215" s="154" t="str">
        <f t="shared" si="276"/>
        <v>NO BID</v>
      </c>
      <c r="DO215" s="171"/>
      <c r="DP215" s="89"/>
      <c r="DQ215" s="90" t="str">
        <f t="shared" si="277"/>
        <v/>
      </c>
      <c r="DR215" s="172"/>
      <c r="DS215" s="154" t="str">
        <f t="shared" si="278"/>
        <v>NO BID</v>
      </c>
      <c r="DT215" s="171"/>
      <c r="DU215" s="89"/>
      <c r="DV215" s="90" t="str">
        <f t="shared" si="279"/>
        <v/>
      </c>
      <c r="DW215" s="172"/>
      <c r="DX215" s="154" t="str">
        <f t="shared" si="280"/>
        <v>NO BID</v>
      </c>
      <c r="DY215" s="171"/>
      <c r="DZ215" s="89"/>
      <c r="EA215" s="90" t="str">
        <f t="shared" si="281"/>
        <v/>
      </c>
      <c r="EB215" s="172"/>
      <c r="EC215" s="154" t="str">
        <f t="shared" si="282"/>
        <v>NO BID</v>
      </c>
      <c r="ED215" s="171"/>
      <c r="EE215" s="89"/>
      <c r="EF215" s="90" t="str">
        <f t="shared" si="283"/>
        <v/>
      </c>
      <c r="EG215" s="172"/>
      <c r="EH215" s="154" t="str">
        <f t="shared" si="284"/>
        <v>NO BID</v>
      </c>
      <c r="EI215" s="171"/>
      <c r="EJ215" s="89"/>
      <c r="EK215" s="90" t="str">
        <f t="shared" si="285"/>
        <v/>
      </c>
      <c r="EL215" s="172"/>
      <c r="EM215" s="154" t="str">
        <f t="shared" si="286"/>
        <v>NO BID</v>
      </c>
      <c r="EN215" s="171"/>
      <c r="EO215" s="89"/>
      <c r="EP215" s="90" t="str">
        <f t="shared" si="287"/>
        <v/>
      </c>
      <c r="EQ215" s="172"/>
      <c r="ER215" s="154" t="str">
        <f t="shared" si="288"/>
        <v>NO BID</v>
      </c>
      <c r="ES215" s="171"/>
      <c r="ET215" s="89"/>
      <c r="EU215" s="90" t="str">
        <f t="shared" si="289"/>
        <v/>
      </c>
      <c r="EV215" s="172"/>
      <c r="EW215" s="154" t="str">
        <f t="shared" si="290"/>
        <v>NO BID</v>
      </c>
      <c r="EX215" s="171"/>
      <c r="EY215" s="89"/>
      <c r="EZ215" s="90" t="str">
        <f t="shared" si="291"/>
        <v/>
      </c>
      <c r="FA215" s="172"/>
      <c r="FB215" s="154" t="str">
        <f t="shared" si="292"/>
        <v>NO BID</v>
      </c>
      <c r="FC215" s="171"/>
      <c r="FD215" s="89"/>
      <c r="FE215" s="90" t="str">
        <f t="shared" si="293"/>
        <v/>
      </c>
      <c r="FF215" s="172"/>
      <c r="FG215" s="154" t="str">
        <f t="shared" si="294"/>
        <v>NO BID</v>
      </c>
      <c r="FH215" s="171"/>
      <c r="FI215" s="89"/>
      <c r="FJ215" s="90" t="str">
        <f t="shared" si="295"/>
        <v/>
      </c>
      <c r="FK215" s="172"/>
      <c r="FL215" s="154" t="str">
        <f t="shared" si="296"/>
        <v>NO BID</v>
      </c>
      <c r="FM215" s="171"/>
      <c r="FN215" s="89"/>
      <c r="FO215" s="90" t="str">
        <f t="shared" si="297"/>
        <v/>
      </c>
      <c r="FP215" s="172"/>
      <c r="FQ215" s="154" t="str">
        <f t="shared" si="298"/>
        <v>NO BID</v>
      </c>
      <c r="FR215" s="174"/>
      <c r="FS215" s="91">
        <v>10.49</v>
      </c>
      <c r="FT215" s="92">
        <f t="shared" si="299"/>
        <v>31.47</v>
      </c>
      <c r="FU215" s="175">
        <f t="shared" si="300"/>
        <v>0</v>
      </c>
      <c r="FV215" s="93" t="str">
        <f t="shared" si="301"/>
        <v/>
      </c>
      <c r="FW215" s="94">
        <f t="shared" si="302"/>
        <v>31.47</v>
      </c>
      <c r="FX215" s="95">
        <f t="shared" si="303"/>
        <v>0</v>
      </c>
      <c r="FY215" s="129" t="str">
        <f t="shared" si="304"/>
        <v>NOT AWARDED</v>
      </c>
      <c r="FZ215" s="130">
        <f t="shared" si="305"/>
        <v>0</v>
      </c>
      <c r="GA215" s="129" t="str">
        <f t="shared" si="306"/>
        <v>VENDOR 09</v>
      </c>
      <c r="GB215" s="176"/>
      <c r="GC215" s="177"/>
      <c r="GD215" s="96"/>
      <c r="GE215" s="97"/>
    </row>
    <row r="216" spans="1:187" ht="30" customHeight="1" thickTop="1" thickBot="1" x14ac:dyDescent="0.4">
      <c r="A216" s="162">
        <v>212</v>
      </c>
      <c r="B216" s="194">
        <v>4</v>
      </c>
      <c r="C216" s="164">
        <v>9780786838578</v>
      </c>
      <c r="D216" s="165" t="s">
        <v>353</v>
      </c>
      <c r="E216" s="165" t="s">
        <v>1044</v>
      </c>
      <c r="F216" s="165" t="s">
        <v>1479</v>
      </c>
      <c r="G216" s="166" t="s">
        <v>1414</v>
      </c>
      <c r="H216" s="166" t="s">
        <v>1445</v>
      </c>
      <c r="I216" s="167"/>
      <c r="J216" s="227">
        <f t="shared" si="307"/>
        <v>4</v>
      </c>
      <c r="K216" s="228"/>
      <c r="L216" s="99" t="str">
        <f t="shared" si="233"/>
        <v/>
      </c>
      <c r="M216" s="241"/>
      <c r="N216" s="168"/>
      <c r="O216" s="169" t="str">
        <f t="shared" si="234"/>
        <v>VENDOR 09</v>
      </c>
      <c r="P216" s="149">
        <v>241365</v>
      </c>
      <c r="Q216" s="149">
        <f t="shared" si="235"/>
        <v>0</v>
      </c>
      <c r="R216" s="170" t="str">
        <f t="shared" si="236"/>
        <v xml:space="preserve">, </v>
      </c>
      <c r="S216" s="170" t="str">
        <f t="shared" si="237"/>
        <v>NO BID</v>
      </c>
      <c r="T216" s="87">
        <f t="shared" si="238"/>
        <v>0</v>
      </c>
      <c r="U216" s="88" t="str">
        <f t="shared" si="239"/>
        <v>NOT AWARDED</v>
      </c>
      <c r="V216" s="167"/>
      <c r="W216" s="171"/>
      <c r="X216" s="89"/>
      <c r="Y216" s="90"/>
      <c r="Z216" s="172" t="str">
        <f t="shared" si="240"/>
        <v/>
      </c>
      <c r="AA216" s="154" t="str">
        <f t="shared" si="241"/>
        <v>NO BID</v>
      </c>
      <c r="AB216" s="171"/>
      <c r="AC216" s="89"/>
      <c r="AD216" s="90"/>
      <c r="AE216" s="172" t="str">
        <f t="shared" si="242"/>
        <v/>
      </c>
      <c r="AF216" s="154" t="str">
        <f t="shared" si="243"/>
        <v>NO BID</v>
      </c>
      <c r="AG216" s="171"/>
      <c r="AH216" s="89"/>
      <c r="AI216" s="90"/>
      <c r="AJ216" s="172" t="str">
        <f t="shared" si="244"/>
        <v/>
      </c>
      <c r="AK216" s="154" t="str">
        <f t="shared" si="245"/>
        <v>NO BID</v>
      </c>
      <c r="AL216" s="171"/>
      <c r="AM216" s="89"/>
      <c r="AN216" s="90"/>
      <c r="AO216" s="172" t="str">
        <f t="shared" si="246"/>
        <v/>
      </c>
      <c r="AP216" s="154" t="str">
        <f t="shared" si="247"/>
        <v>NO BID</v>
      </c>
      <c r="AQ216" s="171"/>
      <c r="AR216" s="89"/>
      <c r="AS216" s="90"/>
      <c r="AT216" s="172" t="str">
        <f t="shared" si="248"/>
        <v/>
      </c>
      <c r="AU216" s="154" t="str">
        <f t="shared" si="249"/>
        <v>NO BID</v>
      </c>
      <c r="AV216" s="171"/>
      <c r="AW216" s="89"/>
      <c r="AX216" s="90"/>
      <c r="AY216" s="172" t="str">
        <f t="shared" si="250"/>
        <v/>
      </c>
      <c r="AZ216" s="154" t="str">
        <f t="shared" si="251"/>
        <v>NO BID</v>
      </c>
      <c r="BA216" s="171"/>
      <c r="BB216" s="89"/>
      <c r="BC216" s="90"/>
      <c r="BD216" s="172" t="str">
        <f t="shared" si="252"/>
        <v/>
      </c>
      <c r="BE216" s="154" t="s">
        <v>80</v>
      </c>
      <c r="BF216" s="171"/>
      <c r="BG216" s="89"/>
      <c r="BH216" s="90"/>
      <c r="BI216" s="172" t="str">
        <f t="shared" si="253"/>
        <v/>
      </c>
      <c r="BJ216" s="154" t="str">
        <f t="shared" si="254"/>
        <v>NO BID</v>
      </c>
      <c r="BK216" s="171"/>
      <c r="BL216" s="89"/>
      <c r="BM216" s="90"/>
      <c r="BN216" s="172" t="str">
        <f t="shared" si="255"/>
        <v/>
      </c>
      <c r="BO216" s="154" t="str">
        <f t="shared" si="256"/>
        <v>NO BID</v>
      </c>
      <c r="BP216" s="178"/>
      <c r="BQ216" s="171"/>
      <c r="BR216" s="89"/>
      <c r="BS216" s="90" t="str">
        <f t="shared" si="257"/>
        <v/>
      </c>
      <c r="BT216" s="172"/>
      <c r="BU216" s="154" t="str">
        <f t="shared" si="258"/>
        <v>NO BID</v>
      </c>
      <c r="BV216" s="171"/>
      <c r="BW216" s="89"/>
      <c r="BX216" s="90" t="str">
        <f t="shared" si="259"/>
        <v/>
      </c>
      <c r="BY216" s="172"/>
      <c r="BZ216" s="154" t="str">
        <f t="shared" si="260"/>
        <v>NO BID</v>
      </c>
      <c r="CA216" s="171"/>
      <c r="CB216" s="89"/>
      <c r="CC216" s="90" t="str">
        <f t="shared" si="261"/>
        <v/>
      </c>
      <c r="CD216" s="172"/>
      <c r="CE216" s="154" t="str">
        <f t="shared" si="262"/>
        <v>NO BID</v>
      </c>
      <c r="CF216" s="171"/>
      <c r="CG216" s="89"/>
      <c r="CH216" s="90" t="str">
        <f t="shared" si="263"/>
        <v/>
      </c>
      <c r="CI216" s="172"/>
      <c r="CJ216" s="154" t="str">
        <f t="shared" si="264"/>
        <v>NO BID</v>
      </c>
      <c r="CK216" s="171"/>
      <c r="CL216" s="89"/>
      <c r="CM216" s="90" t="str">
        <f t="shared" si="265"/>
        <v/>
      </c>
      <c r="CN216" s="172"/>
      <c r="CO216" s="154" t="str">
        <f t="shared" si="266"/>
        <v>NO BID</v>
      </c>
      <c r="CP216" s="171"/>
      <c r="CQ216" s="89"/>
      <c r="CR216" s="90" t="str">
        <f t="shared" si="267"/>
        <v/>
      </c>
      <c r="CS216" s="172"/>
      <c r="CT216" s="154" t="str">
        <f t="shared" si="268"/>
        <v>NO BID</v>
      </c>
      <c r="CU216" s="171"/>
      <c r="CV216" s="89"/>
      <c r="CW216" s="90" t="str">
        <f t="shared" si="269"/>
        <v/>
      </c>
      <c r="CX216" s="172"/>
      <c r="CY216" s="154" t="str">
        <f t="shared" si="270"/>
        <v>NO BID</v>
      </c>
      <c r="CZ216" s="171"/>
      <c r="DA216" s="89"/>
      <c r="DB216" s="90" t="str">
        <f t="shared" si="271"/>
        <v/>
      </c>
      <c r="DC216" s="172"/>
      <c r="DD216" s="154" t="str">
        <f t="shared" si="272"/>
        <v>NO BID</v>
      </c>
      <c r="DE216" s="171"/>
      <c r="DF216" s="89"/>
      <c r="DG216" s="90" t="str">
        <f t="shared" si="273"/>
        <v/>
      </c>
      <c r="DH216" s="172"/>
      <c r="DI216" s="154" t="str">
        <f t="shared" si="274"/>
        <v>NO BID</v>
      </c>
      <c r="DJ216" s="171"/>
      <c r="DK216" s="89"/>
      <c r="DL216" s="90" t="str">
        <f t="shared" si="275"/>
        <v/>
      </c>
      <c r="DM216" s="172"/>
      <c r="DN216" s="154" t="str">
        <f t="shared" si="276"/>
        <v>NO BID</v>
      </c>
      <c r="DO216" s="171"/>
      <c r="DP216" s="89"/>
      <c r="DQ216" s="90" t="str">
        <f t="shared" si="277"/>
        <v/>
      </c>
      <c r="DR216" s="172"/>
      <c r="DS216" s="154" t="str">
        <f t="shared" si="278"/>
        <v>NO BID</v>
      </c>
      <c r="DT216" s="171"/>
      <c r="DU216" s="89"/>
      <c r="DV216" s="90" t="str">
        <f t="shared" si="279"/>
        <v/>
      </c>
      <c r="DW216" s="172"/>
      <c r="DX216" s="154" t="str">
        <f t="shared" si="280"/>
        <v>NO BID</v>
      </c>
      <c r="DY216" s="171"/>
      <c r="DZ216" s="89"/>
      <c r="EA216" s="90" t="str">
        <f t="shared" si="281"/>
        <v/>
      </c>
      <c r="EB216" s="172"/>
      <c r="EC216" s="154" t="str">
        <f t="shared" si="282"/>
        <v>NO BID</v>
      </c>
      <c r="ED216" s="171"/>
      <c r="EE216" s="89"/>
      <c r="EF216" s="90" t="str">
        <f t="shared" si="283"/>
        <v/>
      </c>
      <c r="EG216" s="172"/>
      <c r="EH216" s="154" t="str">
        <f t="shared" si="284"/>
        <v>NO BID</v>
      </c>
      <c r="EI216" s="171"/>
      <c r="EJ216" s="89"/>
      <c r="EK216" s="90" t="str">
        <f t="shared" si="285"/>
        <v/>
      </c>
      <c r="EL216" s="172"/>
      <c r="EM216" s="154" t="str">
        <f t="shared" si="286"/>
        <v>NO BID</v>
      </c>
      <c r="EN216" s="171"/>
      <c r="EO216" s="89"/>
      <c r="EP216" s="90" t="str">
        <f t="shared" si="287"/>
        <v/>
      </c>
      <c r="EQ216" s="172"/>
      <c r="ER216" s="154" t="str">
        <f t="shared" si="288"/>
        <v>NO BID</v>
      </c>
      <c r="ES216" s="171"/>
      <c r="ET216" s="89"/>
      <c r="EU216" s="90" t="str">
        <f t="shared" si="289"/>
        <v/>
      </c>
      <c r="EV216" s="172"/>
      <c r="EW216" s="154" t="str">
        <f t="shared" si="290"/>
        <v>NO BID</v>
      </c>
      <c r="EX216" s="171"/>
      <c r="EY216" s="89"/>
      <c r="EZ216" s="90" t="str">
        <f t="shared" si="291"/>
        <v/>
      </c>
      <c r="FA216" s="172"/>
      <c r="FB216" s="154" t="str">
        <f t="shared" si="292"/>
        <v>NO BID</v>
      </c>
      <c r="FC216" s="171"/>
      <c r="FD216" s="89"/>
      <c r="FE216" s="90" t="str">
        <f t="shared" si="293"/>
        <v/>
      </c>
      <c r="FF216" s="172"/>
      <c r="FG216" s="154" t="str">
        <f t="shared" si="294"/>
        <v>NO BID</v>
      </c>
      <c r="FH216" s="171"/>
      <c r="FI216" s="89"/>
      <c r="FJ216" s="90" t="str">
        <f t="shared" si="295"/>
        <v/>
      </c>
      <c r="FK216" s="172"/>
      <c r="FL216" s="154" t="str">
        <f t="shared" si="296"/>
        <v>NO BID</v>
      </c>
      <c r="FM216" s="171"/>
      <c r="FN216" s="89"/>
      <c r="FO216" s="90" t="str">
        <f t="shared" si="297"/>
        <v/>
      </c>
      <c r="FP216" s="172"/>
      <c r="FQ216" s="154" t="str">
        <f t="shared" si="298"/>
        <v>NO BID</v>
      </c>
      <c r="FR216" s="174"/>
      <c r="FS216" s="91">
        <v>0.96</v>
      </c>
      <c r="FT216" s="92">
        <f t="shared" si="299"/>
        <v>3.84</v>
      </c>
      <c r="FU216" s="175">
        <f t="shared" si="300"/>
        <v>0</v>
      </c>
      <c r="FV216" s="93" t="str">
        <f t="shared" si="301"/>
        <v/>
      </c>
      <c r="FW216" s="94">
        <f t="shared" si="302"/>
        <v>3.84</v>
      </c>
      <c r="FX216" s="95">
        <f t="shared" si="303"/>
        <v>0</v>
      </c>
      <c r="FY216" s="129" t="str">
        <f t="shared" si="304"/>
        <v>NOT AWARDED</v>
      </c>
      <c r="FZ216" s="130">
        <f t="shared" si="305"/>
        <v>0</v>
      </c>
      <c r="GA216" s="129" t="str">
        <f t="shared" si="306"/>
        <v>VENDOR 09</v>
      </c>
      <c r="GB216" s="176"/>
      <c r="GC216" s="177"/>
      <c r="GD216" s="96"/>
      <c r="GE216" s="97"/>
    </row>
    <row r="217" spans="1:187" ht="30" customHeight="1" thickTop="1" thickBot="1" x14ac:dyDescent="0.4">
      <c r="A217" s="162">
        <v>213</v>
      </c>
      <c r="B217" s="194">
        <v>5</v>
      </c>
      <c r="C217" s="164">
        <v>9780063223356</v>
      </c>
      <c r="D217" s="165" t="s">
        <v>355</v>
      </c>
      <c r="E217" s="165" t="s">
        <v>1046</v>
      </c>
      <c r="F217" s="165" t="s">
        <v>1479</v>
      </c>
      <c r="G217" s="166" t="s">
        <v>1414</v>
      </c>
      <c r="H217" s="166" t="s">
        <v>1425</v>
      </c>
      <c r="I217" s="167"/>
      <c r="J217" s="227">
        <f t="shared" si="307"/>
        <v>5</v>
      </c>
      <c r="K217" s="228"/>
      <c r="L217" s="99" t="str">
        <f t="shared" si="233"/>
        <v/>
      </c>
      <c r="M217" s="241"/>
      <c r="N217" s="168"/>
      <c r="O217" s="169" t="str">
        <f t="shared" si="234"/>
        <v>VENDOR 09</v>
      </c>
      <c r="P217" s="149">
        <v>241365</v>
      </c>
      <c r="Q217" s="149">
        <f t="shared" si="235"/>
        <v>0</v>
      </c>
      <c r="R217" s="170" t="str">
        <f t="shared" si="236"/>
        <v xml:space="preserve">, </v>
      </c>
      <c r="S217" s="170" t="str">
        <f t="shared" si="237"/>
        <v>NO BID</v>
      </c>
      <c r="T217" s="87">
        <f t="shared" si="238"/>
        <v>0</v>
      </c>
      <c r="U217" s="88" t="str">
        <f t="shared" si="239"/>
        <v>NOT AWARDED</v>
      </c>
      <c r="V217" s="167"/>
      <c r="W217" s="171"/>
      <c r="X217" s="89"/>
      <c r="Y217" s="90"/>
      <c r="Z217" s="172" t="str">
        <f t="shared" si="240"/>
        <v/>
      </c>
      <c r="AA217" s="154" t="str">
        <f t="shared" si="241"/>
        <v>NO BID</v>
      </c>
      <c r="AB217" s="171"/>
      <c r="AC217" s="89"/>
      <c r="AD217" s="90"/>
      <c r="AE217" s="172" t="str">
        <f t="shared" si="242"/>
        <v/>
      </c>
      <c r="AF217" s="154" t="str">
        <f t="shared" si="243"/>
        <v>NO BID</v>
      </c>
      <c r="AG217" s="171"/>
      <c r="AH217" s="89"/>
      <c r="AI217" s="90"/>
      <c r="AJ217" s="172" t="str">
        <f t="shared" si="244"/>
        <v/>
      </c>
      <c r="AK217" s="154" t="str">
        <f t="shared" si="245"/>
        <v>NO BID</v>
      </c>
      <c r="AL217" s="171"/>
      <c r="AM217" s="89"/>
      <c r="AN217" s="90"/>
      <c r="AO217" s="172" t="str">
        <f t="shared" si="246"/>
        <v/>
      </c>
      <c r="AP217" s="154" t="str">
        <f t="shared" si="247"/>
        <v>NO BID</v>
      </c>
      <c r="AQ217" s="171"/>
      <c r="AR217" s="89"/>
      <c r="AS217" s="90"/>
      <c r="AT217" s="172" t="str">
        <f t="shared" si="248"/>
        <v/>
      </c>
      <c r="AU217" s="154" t="str">
        <f t="shared" si="249"/>
        <v>NO BID</v>
      </c>
      <c r="AV217" s="171"/>
      <c r="AW217" s="89"/>
      <c r="AX217" s="90"/>
      <c r="AY217" s="172" t="str">
        <f t="shared" si="250"/>
        <v/>
      </c>
      <c r="AZ217" s="154" t="str">
        <f t="shared" si="251"/>
        <v>NO BID</v>
      </c>
      <c r="BA217" s="171"/>
      <c r="BB217" s="89"/>
      <c r="BC217" s="90"/>
      <c r="BD217" s="172" t="str">
        <f t="shared" si="252"/>
        <v/>
      </c>
      <c r="BE217" s="154" t="s">
        <v>81</v>
      </c>
      <c r="BF217" s="171"/>
      <c r="BG217" s="89"/>
      <c r="BH217" s="90"/>
      <c r="BI217" s="172" t="str">
        <f t="shared" si="253"/>
        <v/>
      </c>
      <c r="BJ217" s="154" t="str">
        <f t="shared" si="254"/>
        <v>NO BID</v>
      </c>
      <c r="BK217" s="171"/>
      <c r="BL217" s="89"/>
      <c r="BM217" s="90"/>
      <c r="BN217" s="172" t="str">
        <f t="shared" si="255"/>
        <v/>
      </c>
      <c r="BO217" s="154" t="str">
        <f t="shared" si="256"/>
        <v>NO BID</v>
      </c>
      <c r="BP217" s="173"/>
      <c r="BQ217" s="171"/>
      <c r="BR217" s="89"/>
      <c r="BS217" s="90" t="str">
        <f t="shared" si="257"/>
        <v/>
      </c>
      <c r="BT217" s="172"/>
      <c r="BU217" s="154" t="str">
        <f t="shared" si="258"/>
        <v>NO BID</v>
      </c>
      <c r="BV217" s="171"/>
      <c r="BW217" s="89"/>
      <c r="BX217" s="90" t="str">
        <f t="shared" si="259"/>
        <v/>
      </c>
      <c r="BY217" s="172"/>
      <c r="BZ217" s="154" t="str">
        <f t="shared" si="260"/>
        <v>NO BID</v>
      </c>
      <c r="CA217" s="171"/>
      <c r="CB217" s="89"/>
      <c r="CC217" s="90" t="str">
        <f t="shared" si="261"/>
        <v/>
      </c>
      <c r="CD217" s="172"/>
      <c r="CE217" s="154" t="str">
        <f t="shared" si="262"/>
        <v>NO BID</v>
      </c>
      <c r="CF217" s="171"/>
      <c r="CG217" s="89"/>
      <c r="CH217" s="90" t="str">
        <f t="shared" si="263"/>
        <v/>
      </c>
      <c r="CI217" s="172"/>
      <c r="CJ217" s="154" t="str">
        <f t="shared" si="264"/>
        <v>NO BID</v>
      </c>
      <c r="CK217" s="171"/>
      <c r="CL217" s="89"/>
      <c r="CM217" s="90" t="str">
        <f t="shared" si="265"/>
        <v/>
      </c>
      <c r="CN217" s="172"/>
      <c r="CO217" s="154" t="str">
        <f t="shared" si="266"/>
        <v>NO BID</v>
      </c>
      <c r="CP217" s="171"/>
      <c r="CQ217" s="89"/>
      <c r="CR217" s="90" t="str">
        <f t="shared" si="267"/>
        <v/>
      </c>
      <c r="CS217" s="172"/>
      <c r="CT217" s="154" t="str">
        <f t="shared" si="268"/>
        <v>NO BID</v>
      </c>
      <c r="CU217" s="171"/>
      <c r="CV217" s="89"/>
      <c r="CW217" s="90" t="str">
        <f t="shared" si="269"/>
        <v/>
      </c>
      <c r="CX217" s="172"/>
      <c r="CY217" s="154" t="str">
        <f t="shared" si="270"/>
        <v>NO BID</v>
      </c>
      <c r="CZ217" s="171"/>
      <c r="DA217" s="89"/>
      <c r="DB217" s="90" t="str">
        <f t="shared" si="271"/>
        <v/>
      </c>
      <c r="DC217" s="172"/>
      <c r="DD217" s="154" t="str">
        <f t="shared" si="272"/>
        <v>NO BID</v>
      </c>
      <c r="DE217" s="171"/>
      <c r="DF217" s="89"/>
      <c r="DG217" s="90" t="str">
        <f t="shared" si="273"/>
        <v/>
      </c>
      <c r="DH217" s="172"/>
      <c r="DI217" s="154" t="str">
        <f t="shared" si="274"/>
        <v>NO BID</v>
      </c>
      <c r="DJ217" s="171"/>
      <c r="DK217" s="89"/>
      <c r="DL217" s="90" t="str">
        <f t="shared" si="275"/>
        <v/>
      </c>
      <c r="DM217" s="172"/>
      <c r="DN217" s="154" t="str">
        <f t="shared" si="276"/>
        <v>NO BID</v>
      </c>
      <c r="DO217" s="171"/>
      <c r="DP217" s="89"/>
      <c r="DQ217" s="90" t="str">
        <f t="shared" si="277"/>
        <v/>
      </c>
      <c r="DR217" s="172"/>
      <c r="DS217" s="154" t="str">
        <f t="shared" si="278"/>
        <v>NO BID</v>
      </c>
      <c r="DT217" s="171"/>
      <c r="DU217" s="89"/>
      <c r="DV217" s="90" t="str">
        <f t="shared" si="279"/>
        <v/>
      </c>
      <c r="DW217" s="172"/>
      <c r="DX217" s="154" t="str">
        <f t="shared" si="280"/>
        <v>NO BID</v>
      </c>
      <c r="DY217" s="171"/>
      <c r="DZ217" s="89"/>
      <c r="EA217" s="90" t="str">
        <f t="shared" si="281"/>
        <v/>
      </c>
      <c r="EB217" s="172"/>
      <c r="EC217" s="154" t="str">
        <f t="shared" si="282"/>
        <v>NO BID</v>
      </c>
      <c r="ED217" s="171"/>
      <c r="EE217" s="89"/>
      <c r="EF217" s="90" t="str">
        <f t="shared" si="283"/>
        <v/>
      </c>
      <c r="EG217" s="172"/>
      <c r="EH217" s="154" t="str">
        <f t="shared" si="284"/>
        <v>NO BID</v>
      </c>
      <c r="EI217" s="171"/>
      <c r="EJ217" s="89"/>
      <c r="EK217" s="90" t="str">
        <f t="shared" si="285"/>
        <v/>
      </c>
      <c r="EL217" s="172"/>
      <c r="EM217" s="154" t="str">
        <f t="shared" si="286"/>
        <v>NO BID</v>
      </c>
      <c r="EN217" s="171"/>
      <c r="EO217" s="89"/>
      <c r="EP217" s="90" t="str">
        <f t="shared" si="287"/>
        <v/>
      </c>
      <c r="EQ217" s="172"/>
      <c r="ER217" s="154" t="str">
        <f t="shared" si="288"/>
        <v>NO BID</v>
      </c>
      <c r="ES217" s="171"/>
      <c r="ET217" s="89"/>
      <c r="EU217" s="90" t="str">
        <f t="shared" si="289"/>
        <v/>
      </c>
      <c r="EV217" s="172"/>
      <c r="EW217" s="154" t="str">
        <f t="shared" si="290"/>
        <v>NO BID</v>
      </c>
      <c r="EX217" s="171"/>
      <c r="EY217" s="89"/>
      <c r="EZ217" s="90" t="str">
        <f t="shared" si="291"/>
        <v/>
      </c>
      <c r="FA217" s="172"/>
      <c r="FB217" s="154" t="str">
        <f t="shared" si="292"/>
        <v>NO BID</v>
      </c>
      <c r="FC217" s="171"/>
      <c r="FD217" s="89"/>
      <c r="FE217" s="90" t="str">
        <f t="shared" si="293"/>
        <v/>
      </c>
      <c r="FF217" s="172"/>
      <c r="FG217" s="154" t="str">
        <f t="shared" si="294"/>
        <v>NO BID</v>
      </c>
      <c r="FH217" s="171"/>
      <c r="FI217" s="89"/>
      <c r="FJ217" s="90" t="str">
        <f t="shared" si="295"/>
        <v/>
      </c>
      <c r="FK217" s="172"/>
      <c r="FL217" s="154" t="str">
        <f t="shared" si="296"/>
        <v>NO BID</v>
      </c>
      <c r="FM217" s="171"/>
      <c r="FN217" s="89"/>
      <c r="FO217" s="90" t="str">
        <f t="shared" si="297"/>
        <v/>
      </c>
      <c r="FP217" s="172"/>
      <c r="FQ217" s="154" t="str">
        <f t="shared" si="298"/>
        <v>NO BID</v>
      </c>
      <c r="FR217" s="174"/>
      <c r="FS217" s="91">
        <v>19.989999999999998</v>
      </c>
      <c r="FT217" s="92">
        <f t="shared" si="299"/>
        <v>99.949999999999989</v>
      </c>
      <c r="FU217" s="175">
        <f t="shared" si="300"/>
        <v>0</v>
      </c>
      <c r="FV217" s="93" t="str">
        <f t="shared" si="301"/>
        <v/>
      </c>
      <c r="FW217" s="94">
        <f t="shared" si="302"/>
        <v>99.949999999999989</v>
      </c>
      <c r="FX217" s="95">
        <f t="shared" si="303"/>
        <v>0</v>
      </c>
      <c r="FY217" s="129" t="str">
        <f t="shared" si="304"/>
        <v>NOT AWARDED</v>
      </c>
      <c r="FZ217" s="130">
        <f t="shared" si="305"/>
        <v>0</v>
      </c>
      <c r="GA217" s="129" t="str">
        <f t="shared" si="306"/>
        <v>VENDOR 09</v>
      </c>
      <c r="GB217" s="176"/>
      <c r="GC217" s="177"/>
      <c r="GD217" s="96"/>
      <c r="GE217" s="97"/>
    </row>
    <row r="218" spans="1:187" ht="30" customHeight="1" thickTop="1" thickBot="1" x14ac:dyDescent="0.4">
      <c r="A218" s="162">
        <v>214</v>
      </c>
      <c r="B218" s="194">
        <v>5</v>
      </c>
      <c r="C218" s="164">
        <v>9781250624147</v>
      </c>
      <c r="D218" s="165" t="s">
        <v>356</v>
      </c>
      <c r="E218" s="165" t="s">
        <v>1047</v>
      </c>
      <c r="F218" s="165" t="s">
        <v>1479</v>
      </c>
      <c r="G218" s="166" t="s">
        <v>1414</v>
      </c>
      <c r="H218" s="166" t="s">
        <v>1419</v>
      </c>
      <c r="I218" s="167"/>
      <c r="J218" s="227">
        <f t="shared" si="307"/>
        <v>5</v>
      </c>
      <c r="K218" s="228"/>
      <c r="L218" s="99" t="str">
        <f t="shared" si="233"/>
        <v/>
      </c>
      <c r="M218" s="241"/>
      <c r="N218" s="168"/>
      <c r="O218" s="195" t="str">
        <f t="shared" si="234"/>
        <v>VENDOR 09</v>
      </c>
      <c r="P218" s="149">
        <v>241362</v>
      </c>
      <c r="Q218" s="149">
        <f t="shared" si="235"/>
        <v>0</v>
      </c>
      <c r="R218" s="196" t="str">
        <f t="shared" si="236"/>
        <v xml:space="preserve">, </v>
      </c>
      <c r="S218" s="196" t="str">
        <f t="shared" si="237"/>
        <v>NO BID</v>
      </c>
      <c r="T218" s="117">
        <f t="shared" si="238"/>
        <v>0</v>
      </c>
      <c r="U218" s="118" t="str">
        <f t="shared" si="239"/>
        <v>NOT AWARDED</v>
      </c>
      <c r="V218" s="167"/>
      <c r="W218" s="171"/>
      <c r="X218" s="89"/>
      <c r="Y218" s="90"/>
      <c r="Z218" s="172" t="str">
        <f t="shared" si="240"/>
        <v/>
      </c>
      <c r="AA218" s="154" t="str">
        <f t="shared" si="241"/>
        <v>NO BID</v>
      </c>
      <c r="AB218" s="171"/>
      <c r="AC218" s="89"/>
      <c r="AD218" s="90"/>
      <c r="AE218" s="172" t="str">
        <f t="shared" si="242"/>
        <v/>
      </c>
      <c r="AF218" s="154" t="str">
        <f t="shared" si="243"/>
        <v>NO BID</v>
      </c>
      <c r="AG218" s="171"/>
      <c r="AH218" s="89"/>
      <c r="AI218" s="90"/>
      <c r="AJ218" s="172" t="str">
        <f t="shared" si="244"/>
        <v/>
      </c>
      <c r="AK218" s="154" t="str">
        <f t="shared" si="245"/>
        <v>NO BID</v>
      </c>
      <c r="AL218" s="171"/>
      <c r="AM218" s="89"/>
      <c r="AN218" s="90"/>
      <c r="AO218" s="172" t="str">
        <f t="shared" si="246"/>
        <v/>
      </c>
      <c r="AP218" s="154" t="str">
        <f t="shared" si="247"/>
        <v>NO BID</v>
      </c>
      <c r="AQ218" s="171"/>
      <c r="AR218" s="89"/>
      <c r="AS218" s="90"/>
      <c r="AT218" s="172" t="str">
        <f t="shared" si="248"/>
        <v/>
      </c>
      <c r="AU218" s="154" t="str">
        <f t="shared" si="249"/>
        <v>NO BID</v>
      </c>
      <c r="AV218" s="171"/>
      <c r="AW218" s="89"/>
      <c r="AX218" s="90"/>
      <c r="AY218" s="172" t="str">
        <f t="shared" si="250"/>
        <v/>
      </c>
      <c r="AZ218" s="154" t="str">
        <f t="shared" si="251"/>
        <v>NO BID</v>
      </c>
      <c r="BA218" s="171"/>
      <c r="BB218" s="89"/>
      <c r="BC218" s="90"/>
      <c r="BD218" s="172" t="str">
        <f t="shared" si="252"/>
        <v/>
      </c>
      <c r="BE218" s="154" t="str">
        <f>IF($B218=0,"",IF(ISNUMBER(BB218),"","NO BID"))</f>
        <v>NO BID</v>
      </c>
      <c r="BF218" s="171"/>
      <c r="BG218" s="89"/>
      <c r="BH218" s="90"/>
      <c r="BI218" s="172" t="str">
        <f t="shared" si="253"/>
        <v/>
      </c>
      <c r="BJ218" s="154" t="str">
        <f t="shared" si="254"/>
        <v>NO BID</v>
      </c>
      <c r="BK218" s="171"/>
      <c r="BL218" s="89"/>
      <c r="BM218" s="90"/>
      <c r="BN218" s="172" t="str">
        <f t="shared" si="255"/>
        <v/>
      </c>
      <c r="BO218" s="154" t="str">
        <f t="shared" si="256"/>
        <v>NO BID</v>
      </c>
      <c r="BP218" s="178"/>
      <c r="BQ218" s="171"/>
      <c r="BR218" s="89"/>
      <c r="BS218" s="90" t="str">
        <f t="shared" si="257"/>
        <v/>
      </c>
      <c r="BT218" s="172"/>
      <c r="BU218" s="154" t="str">
        <f t="shared" si="258"/>
        <v>NO BID</v>
      </c>
      <c r="BV218" s="171"/>
      <c r="BW218" s="89"/>
      <c r="BX218" s="90" t="str">
        <f t="shared" si="259"/>
        <v/>
      </c>
      <c r="BY218" s="172"/>
      <c r="BZ218" s="154" t="str">
        <f t="shared" si="260"/>
        <v>NO BID</v>
      </c>
      <c r="CA218" s="171"/>
      <c r="CB218" s="89"/>
      <c r="CC218" s="90" t="str">
        <f t="shared" si="261"/>
        <v/>
      </c>
      <c r="CD218" s="172"/>
      <c r="CE218" s="154" t="str">
        <f t="shared" si="262"/>
        <v>NO BID</v>
      </c>
      <c r="CF218" s="171"/>
      <c r="CG218" s="89"/>
      <c r="CH218" s="90" t="str">
        <f t="shared" si="263"/>
        <v/>
      </c>
      <c r="CI218" s="172"/>
      <c r="CJ218" s="154" t="str">
        <f t="shared" si="264"/>
        <v>NO BID</v>
      </c>
      <c r="CK218" s="171"/>
      <c r="CL218" s="89"/>
      <c r="CM218" s="90" t="str">
        <f t="shared" si="265"/>
        <v/>
      </c>
      <c r="CN218" s="172"/>
      <c r="CO218" s="154" t="str">
        <f t="shared" si="266"/>
        <v>NO BID</v>
      </c>
      <c r="CP218" s="171"/>
      <c r="CQ218" s="89"/>
      <c r="CR218" s="90" t="str">
        <f t="shared" si="267"/>
        <v/>
      </c>
      <c r="CS218" s="172"/>
      <c r="CT218" s="154" t="str">
        <f t="shared" si="268"/>
        <v>NO BID</v>
      </c>
      <c r="CU218" s="171"/>
      <c r="CV218" s="89"/>
      <c r="CW218" s="90" t="str">
        <f t="shared" si="269"/>
        <v/>
      </c>
      <c r="CX218" s="172"/>
      <c r="CY218" s="154" t="str">
        <f t="shared" si="270"/>
        <v>NO BID</v>
      </c>
      <c r="CZ218" s="171"/>
      <c r="DA218" s="89"/>
      <c r="DB218" s="90" t="str">
        <f t="shared" si="271"/>
        <v/>
      </c>
      <c r="DC218" s="172"/>
      <c r="DD218" s="154" t="str">
        <f t="shared" si="272"/>
        <v>NO BID</v>
      </c>
      <c r="DE218" s="171"/>
      <c r="DF218" s="89"/>
      <c r="DG218" s="90" t="str">
        <f t="shared" si="273"/>
        <v/>
      </c>
      <c r="DH218" s="172"/>
      <c r="DI218" s="154" t="str">
        <f t="shared" si="274"/>
        <v>NO BID</v>
      </c>
      <c r="DJ218" s="171"/>
      <c r="DK218" s="89"/>
      <c r="DL218" s="90" t="str">
        <f t="shared" si="275"/>
        <v/>
      </c>
      <c r="DM218" s="172"/>
      <c r="DN218" s="154" t="str">
        <f t="shared" si="276"/>
        <v>NO BID</v>
      </c>
      <c r="DO218" s="171"/>
      <c r="DP218" s="89"/>
      <c r="DQ218" s="90" t="str">
        <f t="shared" si="277"/>
        <v/>
      </c>
      <c r="DR218" s="172"/>
      <c r="DS218" s="154" t="str">
        <f t="shared" si="278"/>
        <v>NO BID</v>
      </c>
      <c r="DT218" s="171"/>
      <c r="DU218" s="89"/>
      <c r="DV218" s="90" t="str">
        <f t="shared" si="279"/>
        <v/>
      </c>
      <c r="DW218" s="172"/>
      <c r="DX218" s="154" t="str">
        <f t="shared" si="280"/>
        <v>NO BID</v>
      </c>
      <c r="DY218" s="171"/>
      <c r="DZ218" s="89"/>
      <c r="EA218" s="90" t="str">
        <f t="shared" si="281"/>
        <v/>
      </c>
      <c r="EB218" s="172"/>
      <c r="EC218" s="154" t="str">
        <f t="shared" si="282"/>
        <v>NO BID</v>
      </c>
      <c r="ED218" s="171"/>
      <c r="EE218" s="89"/>
      <c r="EF218" s="90" t="str">
        <f t="shared" si="283"/>
        <v/>
      </c>
      <c r="EG218" s="172"/>
      <c r="EH218" s="154" t="str">
        <f t="shared" si="284"/>
        <v>NO BID</v>
      </c>
      <c r="EI218" s="171"/>
      <c r="EJ218" s="89"/>
      <c r="EK218" s="90" t="str">
        <f t="shared" si="285"/>
        <v/>
      </c>
      <c r="EL218" s="172"/>
      <c r="EM218" s="154" t="str">
        <f t="shared" si="286"/>
        <v>NO BID</v>
      </c>
      <c r="EN218" s="171"/>
      <c r="EO218" s="89"/>
      <c r="EP218" s="90" t="str">
        <f t="shared" si="287"/>
        <v/>
      </c>
      <c r="EQ218" s="172"/>
      <c r="ER218" s="154" t="str">
        <f t="shared" si="288"/>
        <v>NO BID</v>
      </c>
      <c r="ES218" s="171"/>
      <c r="ET218" s="89"/>
      <c r="EU218" s="90" t="str">
        <f t="shared" si="289"/>
        <v/>
      </c>
      <c r="EV218" s="172"/>
      <c r="EW218" s="154" t="str">
        <f t="shared" si="290"/>
        <v>NO BID</v>
      </c>
      <c r="EX218" s="171"/>
      <c r="EY218" s="89"/>
      <c r="EZ218" s="90" t="str">
        <f t="shared" si="291"/>
        <v/>
      </c>
      <c r="FA218" s="172"/>
      <c r="FB218" s="154" t="str">
        <f t="shared" si="292"/>
        <v>NO BID</v>
      </c>
      <c r="FC218" s="171"/>
      <c r="FD218" s="89"/>
      <c r="FE218" s="90" t="str">
        <f t="shared" si="293"/>
        <v/>
      </c>
      <c r="FF218" s="172"/>
      <c r="FG218" s="154" t="str">
        <f t="shared" si="294"/>
        <v>NO BID</v>
      </c>
      <c r="FH218" s="171"/>
      <c r="FI218" s="89"/>
      <c r="FJ218" s="90" t="str">
        <f t="shared" si="295"/>
        <v/>
      </c>
      <c r="FK218" s="172"/>
      <c r="FL218" s="154" t="str">
        <f t="shared" si="296"/>
        <v>NO BID</v>
      </c>
      <c r="FM218" s="171"/>
      <c r="FN218" s="89"/>
      <c r="FO218" s="90" t="str">
        <f t="shared" si="297"/>
        <v/>
      </c>
      <c r="FP218" s="172"/>
      <c r="FQ218" s="154" t="str">
        <f t="shared" si="298"/>
        <v>NO BID</v>
      </c>
      <c r="FR218" s="174"/>
      <c r="FS218" s="91">
        <v>12.16</v>
      </c>
      <c r="FT218" s="92">
        <f t="shared" si="299"/>
        <v>60.8</v>
      </c>
      <c r="FU218" s="175">
        <f t="shared" si="300"/>
        <v>0</v>
      </c>
      <c r="FV218" s="93" t="str">
        <f t="shared" si="301"/>
        <v/>
      </c>
      <c r="FW218" s="94">
        <f t="shared" si="302"/>
        <v>60.8</v>
      </c>
      <c r="FX218" s="95">
        <f t="shared" si="303"/>
        <v>0</v>
      </c>
      <c r="FY218" s="129" t="str">
        <f t="shared" si="304"/>
        <v>NOT AWARDED</v>
      </c>
      <c r="FZ218" s="130">
        <f t="shared" si="305"/>
        <v>0</v>
      </c>
      <c r="GA218" s="129" t="str">
        <f t="shared" si="306"/>
        <v>VENDOR 09</v>
      </c>
      <c r="GB218" s="176"/>
      <c r="GC218" s="177"/>
      <c r="GD218" s="96"/>
      <c r="GE218" s="97"/>
    </row>
    <row r="219" spans="1:187" ht="30" customHeight="1" thickTop="1" thickBot="1" x14ac:dyDescent="0.4">
      <c r="A219" s="162">
        <v>215</v>
      </c>
      <c r="B219" s="163">
        <v>4</v>
      </c>
      <c r="C219" s="164">
        <v>9781419756870</v>
      </c>
      <c r="D219" s="165" t="s">
        <v>357</v>
      </c>
      <c r="E219" s="165" t="s">
        <v>1026</v>
      </c>
      <c r="F219" s="165" t="s">
        <v>1479</v>
      </c>
      <c r="G219" s="166" t="s">
        <v>1414</v>
      </c>
      <c r="H219" s="166" t="s">
        <v>1421</v>
      </c>
      <c r="I219" s="167"/>
      <c r="J219" s="227">
        <f t="shared" si="307"/>
        <v>4</v>
      </c>
      <c r="K219" s="228"/>
      <c r="L219" s="99" t="str">
        <f t="shared" si="233"/>
        <v/>
      </c>
      <c r="M219" s="241"/>
      <c r="N219" s="168"/>
      <c r="O219" s="195" t="str">
        <f t="shared" si="234"/>
        <v>VENDOR 09</v>
      </c>
      <c r="P219" s="149">
        <v>241360</v>
      </c>
      <c r="Q219" s="149">
        <f t="shared" si="235"/>
        <v>0</v>
      </c>
      <c r="R219" s="196" t="str">
        <f t="shared" si="236"/>
        <v xml:space="preserve">, </v>
      </c>
      <c r="S219" s="196" t="str">
        <f t="shared" si="237"/>
        <v>NO BID</v>
      </c>
      <c r="T219" s="117">
        <f t="shared" si="238"/>
        <v>0</v>
      </c>
      <c r="U219" s="118" t="str">
        <f t="shared" si="239"/>
        <v>NOT AWARDED</v>
      </c>
      <c r="V219" s="167"/>
      <c r="W219" s="171"/>
      <c r="X219" s="89"/>
      <c r="Y219" s="90"/>
      <c r="Z219" s="172" t="str">
        <f t="shared" si="240"/>
        <v/>
      </c>
      <c r="AA219" s="154" t="str">
        <f t="shared" si="241"/>
        <v>NO BID</v>
      </c>
      <c r="AB219" s="171"/>
      <c r="AC219" s="89"/>
      <c r="AD219" s="90"/>
      <c r="AE219" s="172" t="str">
        <f t="shared" si="242"/>
        <v/>
      </c>
      <c r="AF219" s="154" t="str">
        <f t="shared" si="243"/>
        <v>NO BID</v>
      </c>
      <c r="AG219" s="171"/>
      <c r="AH219" s="89"/>
      <c r="AI219" s="90"/>
      <c r="AJ219" s="172" t="str">
        <f t="shared" si="244"/>
        <v/>
      </c>
      <c r="AK219" s="154" t="str">
        <f t="shared" si="245"/>
        <v>NO BID</v>
      </c>
      <c r="AL219" s="171"/>
      <c r="AM219" s="89"/>
      <c r="AN219" s="90"/>
      <c r="AO219" s="172" t="str">
        <f t="shared" si="246"/>
        <v/>
      </c>
      <c r="AP219" s="154" t="str">
        <f t="shared" si="247"/>
        <v>NO BID</v>
      </c>
      <c r="AQ219" s="171"/>
      <c r="AR219" s="89"/>
      <c r="AS219" s="90"/>
      <c r="AT219" s="172" t="str">
        <f t="shared" si="248"/>
        <v/>
      </c>
      <c r="AU219" s="154" t="str">
        <f t="shared" si="249"/>
        <v>NO BID</v>
      </c>
      <c r="AV219" s="171"/>
      <c r="AW219" s="89"/>
      <c r="AX219" s="90"/>
      <c r="AY219" s="172" t="str">
        <f t="shared" si="250"/>
        <v/>
      </c>
      <c r="AZ219" s="154" t="str">
        <f t="shared" si="251"/>
        <v>NO BID</v>
      </c>
      <c r="BA219" s="171"/>
      <c r="BB219" s="89"/>
      <c r="BC219" s="90"/>
      <c r="BD219" s="172" t="str">
        <f t="shared" si="252"/>
        <v/>
      </c>
      <c r="BE219" s="154" t="str">
        <f>IF($B219=0,"",IF(ISNUMBER(BB219),"","NO BID"))</f>
        <v>NO BID</v>
      </c>
      <c r="BF219" s="171"/>
      <c r="BG219" s="89"/>
      <c r="BH219" s="90"/>
      <c r="BI219" s="172" t="str">
        <f t="shared" si="253"/>
        <v/>
      </c>
      <c r="BJ219" s="154" t="str">
        <f t="shared" si="254"/>
        <v>NO BID</v>
      </c>
      <c r="BK219" s="171"/>
      <c r="BL219" s="89"/>
      <c r="BM219" s="90"/>
      <c r="BN219" s="172" t="str">
        <f t="shared" si="255"/>
        <v/>
      </c>
      <c r="BO219" s="154" t="str">
        <f t="shared" si="256"/>
        <v>NO BID</v>
      </c>
      <c r="BP219" s="178"/>
      <c r="BQ219" s="171"/>
      <c r="BR219" s="89"/>
      <c r="BS219" s="90" t="str">
        <f t="shared" si="257"/>
        <v/>
      </c>
      <c r="BT219" s="172"/>
      <c r="BU219" s="154" t="str">
        <f t="shared" si="258"/>
        <v>NO BID</v>
      </c>
      <c r="BV219" s="171"/>
      <c r="BW219" s="89"/>
      <c r="BX219" s="90" t="str">
        <f t="shared" si="259"/>
        <v/>
      </c>
      <c r="BY219" s="172"/>
      <c r="BZ219" s="154" t="str">
        <f t="shared" si="260"/>
        <v>NO BID</v>
      </c>
      <c r="CA219" s="171"/>
      <c r="CB219" s="89"/>
      <c r="CC219" s="90" t="str">
        <f t="shared" si="261"/>
        <v/>
      </c>
      <c r="CD219" s="172"/>
      <c r="CE219" s="154" t="str">
        <f t="shared" si="262"/>
        <v>NO BID</v>
      </c>
      <c r="CF219" s="171"/>
      <c r="CG219" s="89"/>
      <c r="CH219" s="90" t="str">
        <f t="shared" si="263"/>
        <v/>
      </c>
      <c r="CI219" s="172"/>
      <c r="CJ219" s="154" t="str">
        <f t="shared" si="264"/>
        <v>NO BID</v>
      </c>
      <c r="CK219" s="171"/>
      <c r="CL219" s="89"/>
      <c r="CM219" s="90" t="str">
        <f t="shared" si="265"/>
        <v/>
      </c>
      <c r="CN219" s="172"/>
      <c r="CO219" s="154" t="str">
        <f t="shared" si="266"/>
        <v>NO BID</v>
      </c>
      <c r="CP219" s="171"/>
      <c r="CQ219" s="89"/>
      <c r="CR219" s="90" t="str">
        <f t="shared" si="267"/>
        <v/>
      </c>
      <c r="CS219" s="172"/>
      <c r="CT219" s="154" t="str">
        <f t="shared" si="268"/>
        <v>NO BID</v>
      </c>
      <c r="CU219" s="171"/>
      <c r="CV219" s="89"/>
      <c r="CW219" s="90" t="str">
        <f t="shared" si="269"/>
        <v/>
      </c>
      <c r="CX219" s="172"/>
      <c r="CY219" s="154" t="str">
        <f t="shared" si="270"/>
        <v>NO BID</v>
      </c>
      <c r="CZ219" s="171"/>
      <c r="DA219" s="89"/>
      <c r="DB219" s="90" t="str">
        <f t="shared" si="271"/>
        <v/>
      </c>
      <c r="DC219" s="172"/>
      <c r="DD219" s="154" t="str">
        <f t="shared" si="272"/>
        <v>NO BID</v>
      </c>
      <c r="DE219" s="171"/>
      <c r="DF219" s="89"/>
      <c r="DG219" s="90" t="str">
        <f t="shared" si="273"/>
        <v/>
      </c>
      <c r="DH219" s="172"/>
      <c r="DI219" s="154" t="str">
        <f t="shared" si="274"/>
        <v>NO BID</v>
      </c>
      <c r="DJ219" s="171"/>
      <c r="DK219" s="89"/>
      <c r="DL219" s="90" t="str">
        <f t="shared" si="275"/>
        <v/>
      </c>
      <c r="DM219" s="172"/>
      <c r="DN219" s="154" t="str">
        <f t="shared" si="276"/>
        <v>NO BID</v>
      </c>
      <c r="DO219" s="171"/>
      <c r="DP219" s="89"/>
      <c r="DQ219" s="90" t="str">
        <f t="shared" si="277"/>
        <v/>
      </c>
      <c r="DR219" s="172"/>
      <c r="DS219" s="154" t="str">
        <f t="shared" si="278"/>
        <v>NO BID</v>
      </c>
      <c r="DT219" s="171"/>
      <c r="DU219" s="89"/>
      <c r="DV219" s="90" t="str">
        <f t="shared" si="279"/>
        <v/>
      </c>
      <c r="DW219" s="172"/>
      <c r="DX219" s="154" t="str">
        <f t="shared" si="280"/>
        <v>NO BID</v>
      </c>
      <c r="DY219" s="171"/>
      <c r="DZ219" s="89"/>
      <c r="EA219" s="90" t="str">
        <f t="shared" si="281"/>
        <v/>
      </c>
      <c r="EB219" s="172"/>
      <c r="EC219" s="154" t="str">
        <f t="shared" si="282"/>
        <v>NO BID</v>
      </c>
      <c r="ED219" s="171"/>
      <c r="EE219" s="89"/>
      <c r="EF219" s="90" t="str">
        <f t="shared" si="283"/>
        <v/>
      </c>
      <c r="EG219" s="172"/>
      <c r="EH219" s="154" t="str">
        <f t="shared" si="284"/>
        <v>NO BID</v>
      </c>
      <c r="EI219" s="171"/>
      <c r="EJ219" s="89"/>
      <c r="EK219" s="90" t="str">
        <f t="shared" si="285"/>
        <v/>
      </c>
      <c r="EL219" s="172"/>
      <c r="EM219" s="154" t="str">
        <f t="shared" si="286"/>
        <v>NO BID</v>
      </c>
      <c r="EN219" s="171"/>
      <c r="EO219" s="89"/>
      <c r="EP219" s="90" t="str">
        <f t="shared" si="287"/>
        <v/>
      </c>
      <c r="EQ219" s="172"/>
      <c r="ER219" s="154" t="str">
        <f t="shared" si="288"/>
        <v>NO BID</v>
      </c>
      <c r="ES219" s="171"/>
      <c r="ET219" s="89"/>
      <c r="EU219" s="90" t="str">
        <f t="shared" si="289"/>
        <v/>
      </c>
      <c r="EV219" s="172"/>
      <c r="EW219" s="154" t="str">
        <f t="shared" si="290"/>
        <v>NO BID</v>
      </c>
      <c r="EX219" s="171"/>
      <c r="EY219" s="89"/>
      <c r="EZ219" s="90" t="str">
        <f t="shared" si="291"/>
        <v/>
      </c>
      <c r="FA219" s="172"/>
      <c r="FB219" s="154" t="str">
        <f t="shared" si="292"/>
        <v>NO BID</v>
      </c>
      <c r="FC219" s="171"/>
      <c r="FD219" s="89"/>
      <c r="FE219" s="90" t="str">
        <f t="shared" si="293"/>
        <v/>
      </c>
      <c r="FF219" s="172"/>
      <c r="FG219" s="154" t="str">
        <f t="shared" si="294"/>
        <v>NO BID</v>
      </c>
      <c r="FH219" s="171"/>
      <c r="FI219" s="89"/>
      <c r="FJ219" s="90" t="str">
        <f t="shared" si="295"/>
        <v/>
      </c>
      <c r="FK219" s="172"/>
      <c r="FL219" s="154" t="str">
        <f t="shared" si="296"/>
        <v>NO BID</v>
      </c>
      <c r="FM219" s="171"/>
      <c r="FN219" s="89"/>
      <c r="FO219" s="90" t="str">
        <f t="shared" si="297"/>
        <v/>
      </c>
      <c r="FP219" s="172"/>
      <c r="FQ219" s="154" t="str">
        <f t="shared" si="298"/>
        <v>NO BID</v>
      </c>
      <c r="FR219" s="174"/>
      <c r="FS219" s="91">
        <v>8.27</v>
      </c>
      <c r="FT219" s="92">
        <f t="shared" si="299"/>
        <v>33.08</v>
      </c>
      <c r="FU219" s="175">
        <f t="shared" si="300"/>
        <v>0</v>
      </c>
      <c r="FV219" s="93" t="str">
        <f t="shared" si="301"/>
        <v/>
      </c>
      <c r="FW219" s="94">
        <f t="shared" si="302"/>
        <v>33.08</v>
      </c>
      <c r="FX219" s="95">
        <f t="shared" si="303"/>
        <v>0</v>
      </c>
      <c r="FY219" s="129" t="str">
        <f t="shared" si="304"/>
        <v>NOT AWARDED</v>
      </c>
      <c r="FZ219" s="130">
        <f t="shared" si="305"/>
        <v>0</v>
      </c>
      <c r="GA219" s="129" t="str">
        <f t="shared" si="306"/>
        <v>VENDOR 09</v>
      </c>
      <c r="GB219" s="176"/>
      <c r="GC219" s="177"/>
      <c r="GD219" s="96"/>
      <c r="GE219" s="97"/>
    </row>
    <row r="220" spans="1:187" ht="30" customHeight="1" thickTop="1" thickBot="1" x14ac:dyDescent="0.4">
      <c r="A220" s="141">
        <v>216</v>
      </c>
      <c r="B220" s="163">
        <v>4</v>
      </c>
      <c r="C220" s="164">
        <v>9781982104498</v>
      </c>
      <c r="D220" s="165" t="s">
        <v>360</v>
      </c>
      <c r="E220" s="165" t="s">
        <v>1050</v>
      </c>
      <c r="F220" s="165" t="s">
        <v>1479</v>
      </c>
      <c r="G220" s="166" t="s">
        <v>1414</v>
      </c>
      <c r="H220" s="166" t="s">
        <v>1416</v>
      </c>
      <c r="I220" s="167"/>
      <c r="J220" s="227">
        <f t="shared" si="307"/>
        <v>4</v>
      </c>
      <c r="K220" s="228"/>
      <c r="L220" s="99" t="str">
        <f t="shared" si="233"/>
        <v/>
      </c>
      <c r="M220" s="241"/>
      <c r="N220" s="168"/>
      <c r="O220" s="195" t="str">
        <f t="shared" si="234"/>
        <v>VENDOR 09</v>
      </c>
      <c r="P220" s="149">
        <v>241360</v>
      </c>
      <c r="Q220" s="149">
        <f t="shared" si="235"/>
        <v>0</v>
      </c>
      <c r="R220" s="196" t="str">
        <f t="shared" si="236"/>
        <v xml:space="preserve">, </v>
      </c>
      <c r="S220" s="196" t="str">
        <f t="shared" si="237"/>
        <v>NO BID</v>
      </c>
      <c r="T220" s="117">
        <f t="shared" si="238"/>
        <v>0</v>
      </c>
      <c r="U220" s="118" t="str">
        <f t="shared" si="239"/>
        <v>NOT AWARDED</v>
      </c>
      <c r="V220" s="167"/>
      <c r="W220" s="171"/>
      <c r="X220" s="89"/>
      <c r="Y220" s="90"/>
      <c r="Z220" s="172" t="str">
        <f t="shared" si="240"/>
        <v/>
      </c>
      <c r="AA220" s="154" t="str">
        <f t="shared" si="241"/>
        <v>NO BID</v>
      </c>
      <c r="AB220" s="171"/>
      <c r="AC220" s="89"/>
      <c r="AD220" s="90"/>
      <c r="AE220" s="172" t="str">
        <f t="shared" si="242"/>
        <v/>
      </c>
      <c r="AF220" s="154" t="str">
        <f t="shared" si="243"/>
        <v>NO BID</v>
      </c>
      <c r="AG220" s="171"/>
      <c r="AH220" s="89"/>
      <c r="AI220" s="90"/>
      <c r="AJ220" s="172" t="str">
        <f t="shared" si="244"/>
        <v/>
      </c>
      <c r="AK220" s="154" t="str">
        <f t="shared" si="245"/>
        <v>NO BID</v>
      </c>
      <c r="AL220" s="171"/>
      <c r="AM220" s="89"/>
      <c r="AN220" s="90"/>
      <c r="AO220" s="172" t="str">
        <f t="shared" si="246"/>
        <v/>
      </c>
      <c r="AP220" s="154" t="str">
        <f t="shared" si="247"/>
        <v>NO BID</v>
      </c>
      <c r="AQ220" s="171"/>
      <c r="AR220" s="89"/>
      <c r="AS220" s="90"/>
      <c r="AT220" s="172" t="str">
        <f t="shared" si="248"/>
        <v/>
      </c>
      <c r="AU220" s="154" t="str">
        <f t="shared" si="249"/>
        <v>NO BID</v>
      </c>
      <c r="AV220" s="171"/>
      <c r="AW220" s="89"/>
      <c r="AX220" s="90"/>
      <c r="AY220" s="172" t="str">
        <f t="shared" si="250"/>
        <v/>
      </c>
      <c r="AZ220" s="154" t="str">
        <f t="shared" si="251"/>
        <v>NO BID</v>
      </c>
      <c r="BA220" s="171"/>
      <c r="BB220" s="89"/>
      <c r="BC220" s="90"/>
      <c r="BD220" s="172" t="str">
        <f t="shared" si="252"/>
        <v/>
      </c>
      <c r="BE220" s="154" t="str">
        <f>IF($B220=0,"",IF(ISNUMBER(BB220),"","NO BID"))</f>
        <v>NO BID</v>
      </c>
      <c r="BF220" s="171"/>
      <c r="BG220" s="89"/>
      <c r="BH220" s="90"/>
      <c r="BI220" s="172" t="str">
        <f t="shared" si="253"/>
        <v/>
      </c>
      <c r="BJ220" s="154" t="str">
        <f t="shared" si="254"/>
        <v>NO BID</v>
      </c>
      <c r="BK220" s="171"/>
      <c r="BL220" s="89"/>
      <c r="BM220" s="90"/>
      <c r="BN220" s="172" t="str">
        <f t="shared" si="255"/>
        <v/>
      </c>
      <c r="BO220" s="154" t="str">
        <f t="shared" si="256"/>
        <v>NO BID</v>
      </c>
      <c r="BP220" s="178"/>
      <c r="BQ220" s="171"/>
      <c r="BR220" s="89"/>
      <c r="BS220" s="90" t="str">
        <f t="shared" si="257"/>
        <v/>
      </c>
      <c r="BT220" s="172"/>
      <c r="BU220" s="154" t="str">
        <f t="shared" si="258"/>
        <v>NO BID</v>
      </c>
      <c r="BV220" s="171"/>
      <c r="BW220" s="89"/>
      <c r="BX220" s="90" t="str">
        <f t="shared" si="259"/>
        <v/>
      </c>
      <c r="BY220" s="172"/>
      <c r="BZ220" s="154" t="str">
        <f t="shared" si="260"/>
        <v>NO BID</v>
      </c>
      <c r="CA220" s="171"/>
      <c r="CB220" s="89"/>
      <c r="CC220" s="90" t="str">
        <f t="shared" si="261"/>
        <v/>
      </c>
      <c r="CD220" s="172"/>
      <c r="CE220" s="154" t="str">
        <f t="shared" si="262"/>
        <v>NO BID</v>
      </c>
      <c r="CF220" s="171"/>
      <c r="CG220" s="89"/>
      <c r="CH220" s="90" t="str">
        <f t="shared" si="263"/>
        <v/>
      </c>
      <c r="CI220" s="172"/>
      <c r="CJ220" s="154" t="str">
        <f t="shared" si="264"/>
        <v>NO BID</v>
      </c>
      <c r="CK220" s="171"/>
      <c r="CL220" s="89"/>
      <c r="CM220" s="90" t="str">
        <f t="shared" si="265"/>
        <v/>
      </c>
      <c r="CN220" s="172"/>
      <c r="CO220" s="154" t="str">
        <f t="shared" si="266"/>
        <v>NO BID</v>
      </c>
      <c r="CP220" s="171"/>
      <c r="CQ220" s="89"/>
      <c r="CR220" s="90" t="str">
        <f t="shared" si="267"/>
        <v/>
      </c>
      <c r="CS220" s="172"/>
      <c r="CT220" s="154" t="str">
        <f t="shared" si="268"/>
        <v>NO BID</v>
      </c>
      <c r="CU220" s="171"/>
      <c r="CV220" s="89"/>
      <c r="CW220" s="90" t="str">
        <f t="shared" si="269"/>
        <v/>
      </c>
      <c r="CX220" s="172"/>
      <c r="CY220" s="154" t="str">
        <f t="shared" si="270"/>
        <v>NO BID</v>
      </c>
      <c r="CZ220" s="171"/>
      <c r="DA220" s="89"/>
      <c r="DB220" s="90" t="str">
        <f t="shared" si="271"/>
        <v/>
      </c>
      <c r="DC220" s="172"/>
      <c r="DD220" s="154" t="str">
        <f t="shared" si="272"/>
        <v>NO BID</v>
      </c>
      <c r="DE220" s="171"/>
      <c r="DF220" s="89"/>
      <c r="DG220" s="90" t="str">
        <f t="shared" si="273"/>
        <v/>
      </c>
      <c r="DH220" s="172"/>
      <c r="DI220" s="154" t="str">
        <f t="shared" si="274"/>
        <v>NO BID</v>
      </c>
      <c r="DJ220" s="171"/>
      <c r="DK220" s="89"/>
      <c r="DL220" s="90" t="str">
        <f t="shared" si="275"/>
        <v/>
      </c>
      <c r="DM220" s="172"/>
      <c r="DN220" s="154" t="str">
        <f t="shared" si="276"/>
        <v>NO BID</v>
      </c>
      <c r="DO220" s="171"/>
      <c r="DP220" s="89"/>
      <c r="DQ220" s="90" t="str">
        <f t="shared" si="277"/>
        <v/>
      </c>
      <c r="DR220" s="172"/>
      <c r="DS220" s="154" t="str">
        <f t="shared" si="278"/>
        <v>NO BID</v>
      </c>
      <c r="DT220" s="171"/>
      <c r="DU220" s="89"/>
      <c r="DV220" s="90" t="str">
        <f t="shared" si="279"/>
        <v/>
      </c>
      <c r="DW220" s="172"/>
      <c r="DX220" s="154" t="str">
        <f t="shared" si="280"/>
        <v>NO BID</v>
      </c>
      <c r="DY220" s="171"/>
      <c r="DZ220" s="89"/>
      <c r="EA220" s="90" t="str">
        <f t="shared" si="281"/>
        <v/>
      </c>
      <c r="EB220" s="172"/>
      <c r="EC220" s="154" t="str">
        <f t="shared" si="282"/>
        <v>NO BID</v>
      </c>
      <c r="ED220" s="171"/>
      <c r="EE220" s="89"/>
      <c r="EF220" s="90" t="str">
        <f t="shared" si="283"/>
        <v/>
      </c>
      <c r="EG220" s="172"/>
      <c r="EH220" s="154" t="str">
        <f t="shared" si="284"/>
        <v>NO BID</v>
      </c>
      <c r="EI220" s="171"/>
      <c r="EJ220" s="89"/>
      <c r="EK220" s="90" t="str">
        <f t="shared" si="285"/>
        <v/>
      </c>
      <c r="EL220" s="172"/>
      <c r="EM220" s="154" t="str">
        <f t="shared" si="286"/>
        <v>NO BID</v>
      </c>
      <c r="EN220" s="171"/>
      <c r="EO220" s="89"/>
      <c r="EP220" s="90" t="str">
        <f t="shared" si="287"/>
        <v/>
      </c>
      <c r="EQ220" s="172"/>
      <c r="ER220" s="154" t="str">
        <f t="shared" si="288"/>
        <v>NO BID</v>
      </c>
      <c r="ES220" s="171"/>
      <c r="ET220" s="89"/>
      <c r="EU220" s="90" t="str">
        <f t="shared" si="289"/>
        <v/>
      </c>
      <c r="EV220" s="172"/>
      <c r="EW220" s="154" t="str">
        <f t="shared" si="290"/>
        <v>NO BID</v>
      </c>
      <c r="EX220" s="171"/>
      <c r="EY220" s="89"/>
      <c r="EZ220" s="90" t="str">
        <f t="shared" si="291"/>
        <v/>
      </c>
      <c r="FA220" s="172"/>
      <c r="FB220" s="154" t="str">
        <f t="shared" si="292"/>
        <v>NO BID</v>
      </c>
      <c r="FC220" s="171"/>
      <c r="FD220" s="89"/>
      <c r="FE220" s="90" t="str">
        <f t="shared" si="293"/>
        <v/>
      </c>
      <c r="FF220" s="172"/>
      <c r="FG220" s="154" t="str">
        <f t="shared" si="294"/>
        <v>NO BID</v>
      </c>
      <c r="FH220" s="171"/>
      <c r="FI220" s="89"/>
      <c r="FJ220" s="90" t="str">
        <f t="shared" si="295"/>
        <v/>
      </c>
      <c r="FK220" s="172"/>
      <c r="FL220" s="154" t="str">
        <f t="shared" si="296"/>
        <v>NO BID</v>
      </c>
      <c r="FM220" s="171"/>
      <c r="FN220" s="89"/>
      <c r="FO220" s="90" t="str">
        <f t="shared" si="297"/>
        <v/>
      </c>
      <c r="FP220" s="172"/>
      <c r="FQ220" s="154" t="str">
        <f t="shared" si="298"/>
        <v>NO BID</v>
      </c>
      <c r="FR220" s="174"/>
      <c r="FS220" s="91">
        <v>14.86</v>
      </c>
      <c r="FT220" s="92">
        <f t="shared" si="299"/>
        <v>59.44</v>
      </c>
      <c r="FU220" s="175">
        <f t="shared" si="300"/>
        <v>0</v>
      </c>
      <c r="FV220" s="93" t="str">
        <f t="shared" si="301"/>
        <v/>
      </c>
      <c r="FW220" s="94">
        <f t="shared" si="302"/>
        <v>59.44</v>
      </c>
      <c r="FX220" s="95">
        <f t="shared" si="303"/>
        <v>0</v>
      </c>
      <c r="FY220" s="129" t="str">
        <f t="shared" si="304"/>
        <v>NOT AWARDED</v>
      </c>
      <c r="FZ220" s="130">
        <f t="shared" si="305"/>
        <v>0</v>
      </c>
      <c r="GA220" s="129" t="str">
        <f t="shared" si="306"/>
        <v>VENDOR 09</v>
      </c>
      <c r="GB220" s="176"/>
      <c r="GC220" s="177"/>
      <c r="GD220" s="96"/>
      <c r="GE220" s="98"/>
    </row>
    <row r="221" spans="1:187" ht="30" customHeight="1" thickTop="1" thickBot="1" x14ac:dyDescent="0.4">
      <c r="A221" s="162">
        <v>217</v>
      </c>
      <c r="B221" s="163">
        <v>5</v>
      </c>
      <c r="C221" s="164">
        <v>9781506726373</v>
      </c>
      <c r="D221" s="165" t="s">
        <v>362</v>
      </c>
      <c r="E221" s="165" t="s">
        <v>1052</v>
      </c>
      <c r="F221" s="165" t="s">
        <v>1479</v>
      </c>
      <c r="G221" s="166" t="s">
        <v>1414</v>
      </c>
      <c r="H221" s="166" t="s">
        <v>1416</v>
      </c>
      <c r="I221" s="167"/>
      <c r="J221" s="227">
        <f t="shared" si="307"/>
        <v>5</v>
      </c>
      <c r="K221" s="228"/>
      <c r="L221" s="99" t="str">
        <f t="shared" si="233"/>
        <v/>
      </c>
      <c r="M221" s="241"/>
      <c r="N221" s="168"/>
      <c r="O221" s="195" t="str">
        <f t="shared" si="234"/>
        <v>VENDOR 09</v>
      </c>
      <c r="P221" s="149">
        <v>241365</v>
      </c>
      <c r="Q221" s="149">
        <f t="shared" si="235"/>
        <v>0</v>
      </c>
      <c r="R221" s="196" t="str">
        <f t="shared" si="236"/>
        <v xml:space="preserve">, </v>
      </c>
      <c r="S221" s="196" t="str">
        <f t="shared" si="237"/>
        <v>NO BID</v>
      </c>
      <c r="T221" s="117">
        <f t="shared" si="238"/>
        <v>0</v>
      </c>
      <c r="U221" s="118" t="str">
        <f t="shared" si="239"/>
        <v>NOT AWARDED</v>
      </c>
      <c r="V221" s="167"/>
      <c r="W221" s="171"/>
      <c r="X221" s="89"/>
      <c r="Y221" s="90"/>
      <c r="Z221" s="172" t="str">
        <f t="shared" si="240"/>
        <v/>
      </c>
      <c r="AA221" s="154" t="str">
        <f t="shared" si="241"/>
        <v>NO BID</v>
      </c>
      <c r="AB221" s="171"/>
      <c r="AC221" s="89"/>
      <c r="AD221" s="90"/>
      <c r="AE221" s="172" t="str">
        <f t="shared" si="242"/>
        <v/>
      </c>
      <c r="AF221" s="154" t="str">
        <f t="shared" si="243"/>
        <v>NO BID</v>
      </c>
      <c r="AG221" s="171"/>
      <c r="AH221" s="89"/>
      <c r="AI221" s="90"/>
      <c r="AJ221" s="172" t="str">
        <f t="shared" si="244"/>
        <v/>
      </c>
      <c r="AK221" s="154" t="str">
        <f t="shared" si="245"/>
        <v>NO BID</v>
      </c>
      <c r="AL221" s="171"/>
      <c r="AM221" s="89"/>
      <c r="AN221" s="90"/>
      <c r="AO221" s="172" t="str">
        <f t="shared" si="246"/>
        <v/>
      </c>
      <c r="AP221" s="154" t="str">
        <f t="shared" si="247"/>
        <v>NO BID</v>
      </c>
      <c r="AQ221" s="171"/>
      <c r="AR221" s="89"/>
      <c r="AS221" s="90"/>
      <c r="AT221" s="172" t="str">
        <f t="shared" si="248"/>
        <v/>
      </c>
      <c r="AU221" s="154" t="str">
        <f t="shared" si="249"/>
        <v>NO BID</v>
      </c>
      <c r="AV221" s="171"/>
      <c r="AW221" s="89"/>
      <c r="AX221" s="90"/>
      <c r="AY221" s="172" t="str">
        <f t="shared" si="250"/>
        <v/>
      </c>
      <c r="AZ221" s="154" t="str">
        <f t="shared" si="251"/>
        <v>NO BID</v>
      </c>
      <c r="BA221" s="171"/>
      <c r="BB221" s="89"/>
      <c r="BC221" s="90"/>
      <c r="BD221" s="172" t="str">
        <f t="shared" si="252"/>
        <v/>
      </c>
      <c r="BE221" s="154" t="s">
        <v>82</v>
      </c>
      <c r="BF221" s="171"/>
      <c r="BG221" s="89"/>
      <c r="BH221" s="90"/>
      <c r="BI221" s="172" t="str">
        <f t="shared" si="253"/>
        <v/>
      </c>
      <c r="BJ221" s="154" t="str">
        <f t="shared" si="254"/>
        <v>NO BID</v>
      </c>
      <c r="BK221" s="171"/>
      <c r="BL221" s="89"/>
      <c r="BM221" s="90"/>
      <c r="BN221" s="172" t="str">
        <f t="shared" si="255"/>
        <v/>
      </c>
      <c r="BO221" s="154" t="str">
        <f t="shared" si="256"/>
        <v>NO BID</v>
      </c>
      <c r="BP221" s="173"/>
      <c r="BQ221" s="171"/>
      <c r="BR221" s="89"/>
      <c r="BS221" s="90" t="str">
        <f t="shared" si="257"/>
        <v/>
      </c>
      <c r="BT221" s="172"/>
      <c r="BU221" s="154" t="str">
        <f t="shared" si="258"/>
        <v>NO BID</v>
      </c>
      <c r="BV221" s="171"/>
      <c r="BW221" s="89"/>
      <c r="BX221" s="90" t="str">
        <f t="shared" si="259"/>
        <v/>
      </c>
      <c r="BY221" s="172"/>
      <c r="BZ221" s="154" t="str">
        <f t="shared" si="260"/>
        <v>NO BID</v>
      </c>
      <c r="CA221" s="171"/>
      <c r="CB221" s="89"/>
      <c r="CC221" s="90" t="str">
        <f t="shared" si="261"/>
        <v/>
      </c>
      <c r="CD221" s="172"/>
      <c r="CE221" s="154" t="str">
        <f t="shared" si="262"/>
        <v>NO BID</v>
      </c>
      <c r="CF221" s="171"/>
      <c r="CG221" s="89"/>
      <c r="CH221" s="90" t="str">
        <f t="shared" si="263"/>
        <v/>
      </c>
      <c r="CI221" s="172"/>
      <c r="CJ221" s="154" t="str">
        <f t="shared" si="264"/>
        <v>NO BID</v>
      </c>
      <c r="CK221" s="171"/>
      <c r="CL221" s="89"/>
      <c r="CM221" s="90" t="str">
        <f t="shared" si="265"/>
        <v/>
      </c>
      <c r="CN221" s="172"/>
      <c r="CO221" s="154" t="str">
        <f t="shared" si="266"/>
        <v>NO BID</v>
      </c>
      <c r="CP221" s="171"/>
      <c r="CQ221" s="89"/>
      <c r="CR221" s="90" t="str">
        <f t="shared" si="267"/>
        <v/>
      </c>
      <c r="CS221" s="172"/>
      <c r="CT221" s="154" t="str">
        <f t="shared" si="268"/>
        <v>NO BID</v>
      </c>
      <c r="CU221" s="171"/>
      <c r="CV221" s="89"/>
      <c r="CW221" s="90" t="str">
        <f t="shared" si="269"/>
        <v/>
      </c>
      <c r="CX221" s="172"/>
      <c r="CY221" s="154" t="str">
        <f t="shared" si="270"/>
        <v>NO BID</v>
      </c>
      <c r="CZ221" s="171"/>
      <c r="DA221" s="89"/>
      <c r="DB221" s="90" t="str">
        <f t="shared" si="271"/>
        <v/>
      </c>
      <c r="DC221" s="172"/>
      <c r="DD221" s="154" t="str">
        <f t="shared" si="272"/>
        <v>NO BID</v>
      </c>
      <c r="DE221" s="171"/>
      <c r="DF221" s="89"/>
      <c r="DG221" s="90" t="str">
        <f t="shared" si="273"/>
        <v/>
      </c>
      <c r="DH221" s="172"/>
      <c r="DI221" s="154" t="str">
        <f t="shared" si="274"/>
        <v>NO BID</v>
      </c>
      <c r="DJ221" s="171"/>
      <c r="DK221" s="89"/>
      <c r="DL221" s="90" t="str">
        <f t="shared" si="275"/>
        <v/>
      </c>
      <c r="DM221" s="172"/>
      <c r="DN221" s="154" t="str">
        <f t="shared" si="276"/>
        <v>NO BID</v>
      </c>
      <c r="DO221" s="171"/>
      <c r="DP221" s="89"/>
      <c r="DQ221" s="90" t="str">
        <f t="shared" si="277"/>
        <v/>
      </c>
      <c r="DR221" s="172"/>
      <c r="DS221" s="154" t="str">
        <f t="shared" si="278"/>
        <v>NO BID</v>
      </c>
      <c r="DT221" s="171"/>
      <c r="DU221" s="89"/>
      <c r="DV221" s="90" t="str">
        <f t="shared" si="279"/>
        <v/>
      </c>
      <c r="DW221" s="172"/>
      <c r="DX221" s="154" t="str">
        <f t="shared" si="280"/>
        <v>NO BID</v>
      </c>
      <c r="DY221" s="171"/>
      <c r="DZ221" s="89"/>
      <c r="EA221" s="90" t="str">
        <f t="shared" si="281"/>
        <v/>
      </c>
      <c r="EB221" s="172"/>
      <c r="EC221" s="154" t="str">
        <f t="shared" si="282"/>
        <v>NO BID</v>
      </c>
      <c r="ED221" s="171"/>
      <c r="EE221" s="89"/>
      <c r="EF221" s="90" t="str">
        <f t="shared" si="283"/>
        <v/>
      </c>
      <c r="EG221" s="172"/>
      <c r="EH221" s="154" t="str">
        <f t="shared" si="284"/>
        <v>NO BID</v>
      </c>
      <c r="EI221" s="171"/>
      <c r="EJ221" s="89"/>
      <c r="EK221" s="90" t="str">
        <f t="shared" si="285"/>
        <v/>
      </c>
      <c r="EL221" s="172"/>
      <c r="EM221" s="154" t="str">
        <f t="shared" si="286"/>
        <v>NO BID</v>
      </c>
      <c r="EN221" s="171"/>
      <c r="EO221" s="89"/>
      <c r="EP221" s="90" t="str">
        <f t="shared" si="287"/>
        <v/>
      </c>
      <c r="EQ221" s="172"/>
      <c r="ER221" s="154" t="str">
        <f t="shared" si="288"/>
        <v>NO BID</v>
      </c>
      <c r="ES221" s="171"/>
      <c r="ET221" s="89"/>
      <c r="EU221" s="90" t="str">
        <f t="shared" si="289"/>
        <v/>
      </c>
      <c r="EV221" s="172"/>
      <c r="EW221" s="154" t="str">
        <f t="shared" si="290"/>
        <v>NO BID</v>
      </c>
      <c r="EX221" s="171"/>
      <c r="EY221" s="89"/>
      <c r="EZ221" s="90" t="str">
        <f t="shared" si="291"/>
        <v/>
      </c>
      <c r="FA221" s="172"/>
      <c r="FB221" s="154" t="str">
        <f t="shared" si="292"/>
        <v>NO BID</v>
      </c>
      <c r="FC221" s="171"/>
      <c r="FD221" s="89"/>
      <c r="FE221" s="90" t="str">
        <f t="shared" si="293"/>
        <v/>
      </c>
      <c r="FF221" s="172"/>
      <c r="FG221" s="154" t="str">
        <f t="shared" si="294"/>
        <v>NO BID</v>
      </c>
      <c r="FH221" s="171"/>
      <c r="FI221" s="89"/>
      <c r="FJ221" s="90" t="str">
        <f t="shared" si="295"/>
        <v/>
      </c>
      <c r="FK221" s="172"/>
      <c r="FL221" s="154" t="str">
        <f t="shared" si="296"/>
        <v>NO BID</v>
      </c>
      <c r="FM221" s="171"/>
      <c r="FN221" s="89"/>
      <c r="FO221" s="90" t="str">
        <f t="shared" si="297"/>
        <v/>
      </c>
      <c r="FP221" s="172"/>
      <c r="FQ221" s="154" t="str">
        <f t="shared" si="298"/>
        <v>NO BID</v>
      </c>
      <c r="FR221" s="174"/>
      <c r="FS221" s="91">
        <v>17.34</v>
      </c>
      <c r="FT221" s="92">
        <f t="shared" si="299"/>
        <v>86.7</v>
      </c>
      <c r="FU221" s="175">
        <f t="shared" si="300"/>
        <v>0</v>
      </c>
      <c r="FV221" s="93" t="str">
        <f t="shared" si="301"/>
        <v/>
      </c>
      <c r="FW221" s="94">
        <f t="shared" si="302"/>
        <v>86.7</v>
      </c>
      <c r="FX221" s="95">
        <f t="shared" si="303"/>
        <v>0</v>
      </c>
      <c r="FY221" s="129" t="str">
        <f t="shared" si="304"/>
        <v>NOT AWARDED</v>
      </c>
      <c r="FZ221" s="130">
        <f t="shared" si="305"/>
        <v>0</v>
      </c>
      <c r="GA221" s="129" t="str">
        <f t="shared" si="306"/>
        <v>VENDOR 09</v>
      </c>
      <c r="GB221" s="176"/>
      <c r="GC221" s="177"/>
      <c r="GD221" s="96"/>
      <c r="GE221" s="97"/>
    </row>
    <row r="222" spans="1:187" ht="30" customHeight="1" thickTop="1" thickBot="1" x14ac:dyDescent="0.4">
      <c r="A222" s="162">
        <v>218</v>
      </c>
      <c r="B222" s="197">
        <v>2</v>
      </c>
      <c r="C222" s="164">
        <v>9781419760860</v>
      </c>
      <c r="D222" s="165" t="s">
        <v>781</v>
      </c>
      <c r="E222" s="165" t="s">
        <v>1409</v>
      </c>
      <c r="F222" s="165" t="s">
        <v>1479</v>
      </c>
      <c r="G222" s="166" t="s">
        <v>1414</v>
      </c>
      <c r="H222" s="166" t="s">
        <v>1417</v>
      </c>
      <c r="I222" s="167"/>
      <c r="J222" s="227">
        <f t="shared" si="307"/>
        <v>2</v>
      </c>
      <c r="K222" s="228"/>
      <c r="L222" s="99" t="str">
        <f t="shared" si="233"/>
        <v/>
      </c>
      <c r="M222" s="241"/>
      <c r="N222" s="168"/>
      <c r="O222" s="169" t="str">
        <f t="shared" si="234"/>
        <v>VENDOR 09</v>
      </c>
      <c r="P222" s="149">
        <v>241363</v>
      </c>
      <c r="Q222" s="149">
        <f t="shared" si="235"/>
        <v>0</v>
      </c>
      <c r="R222" s="170" t="str">
        <f t="shared" si="236"/>
        <v xml:space="preserve">, </v>
      </c>
      <c r="S222" s="170" t="str">
        <f t="shared" si="237"/>
        <v>NO BID</v>
      </c>
      <c r="T222" s="87">
        <f t="shared" si="238"/>
        <v>0</v>
      </c>
      <c r="U222" s="88" t="str">
        <f t="shared" si="239"/>
        <v>NOT AWARDED</v>
      </c>
      <c r="V222" s="167"/>
      <c r="W222" s="171"/>
      <c r="X222" s="89"/>
      <c r="Y222" s="90"/>
      <c r="Z222" s="172" t="str">
        <f t="shared" si="240"/>
        <v/>
      </c>
      <c r="AA222" s="154" t="str">
        <f t="shared" si="241"/>
        <v>NO BID</v>
      </c>
      <c r="AB222" s="171"/>
      <c r="AC222" s="89"/>
      <c r="AD222" s="90"/>
      <c r="AE222" s="172" t="str">
        <f t="shared" si="242"/>
        <v/>
      </c>
      <c r="AF222" s="154" t="str">
        <f t="shared" si="243"/>
        <v>NO BID</v>
      </c>
      <c r="AG222" s="171"/>
      <c r="AH222" s="89"/>
      <c r="AI222" s="90"/>
      <c r="AJ222" s="172" t="str">
        <f t="shared" si="244"/>
        <v/>
      </c>
      <c r="AK222" s="154" t="str">
        <f t="shared" si="245"/>
        <v>NO BID</v>
      </c>
      <c r="AL222" s="171"/>
      <c r="AM222" s="89"/>
      <c r="AN222" s="90"/>
      <c r="AO222" s="172" t="str">
        <f t="shared" si="246"/>
        <v/>
      </c>
      <c r="AP222" s="154" t="str">
        <f t="shared" si="247"/>
        <v>NO BID</v>
      </c>
      <c r="AQ222" s="171"/>
      <c r="AR222" s="89"/>
      <c r="AS222" s="90"/>
      <c r="AT222" s="172" t="str">
        <f t="shared" si="248"/>
        <v/>
      </c>
      <c r="AU222" s="154" t="str">
        <f t="shared" si="249"/>
        <v>NO BID</v>
      </c>
      <c r="AV222" s="171"/>
      <c r="AW222" s="89"/>
      <c r="AX222" s="90"/>
      <c r="AY222" s="172" t="str">
        <f t="shared" si="250"/>
        <v/>
      </c>
      <c r="AZ222" s="154" t="str">
        <f t="shared" si="251"/>
        <v>NO BID</v>
      </c>
      <c r="BA222" s="171"/>
      <c r="BB222" s="89"/>
      <c r="BC222" s="90"/>
      <c r="BD222" s="172" t="str">
        <f t="shared" si="252"/>
        <v/>
      </c>
      <c r="BE222" s="154" t="str">
        <f t="shared" ref="BE222:BE230" si="308">IF($B222=0,"",IF(ISNUMBER(BB222),"","NO BID"))</f>
        <v>NO BID</v>
      </c>
      <c r="BF222" s="171"/>
      <c r="BG222" s="89"/>
      <c r="BH222" s="90"/>
      <c r="BI222" s="172" t="str">
        <f t="shared" si="253"/>
        <v/>
      </c>
      <c r="BJ222" s="154" t="str">
        <f t="shared" si="254"/>
        <v>NO BID</v>
      </c>
      <c r="BK222" s="171"/>
      <c r="BL222" s="89"/>
      <c r="BM222" s="90"/>
      <c r="BN222" s="172" t="str">
        <f t="shared" si="255"/>
        <v/>
      </c>
      <c r="BO222" s="154" t="str">
        <f t="shared" si="256"/>
        <v>NO BID</v>
      </c>
      <c r="BP222" s="178"/>
      <c r="BQ222" s="171"/>
      <c r="BR222" s="89"/>
      <c r="BS222" s="90" t="str">
        <f t="shared" si="257"/>
        <v/>
      </c>
      <c r="BT222" s="172"/>
      <c r="BU222" s="154" t="str">
        <f t="shared" si="258"/>
        <v>NO BID</v>
      </c>
      <c r="BV222" s="171"/>
      <c r="BW222" s="89"/>
      <c r="BX222" s="90" t="str">
        <f t="shared" si="259"/>
        <v/>
      </c>
      <c r="BY222" s="172"/>
      <c r="BZ222" s="154" t="str">
        <f t="shared" si="260"/>
        <v>NO BID</v>
      </c>
      <c r="CA222" s="171"/>
      <c r="CB222" s="89"/>
      <c r="CC222" s="90" t="str">
        <f t="shared" si="261"/>
        <v/>
      </c>
      <c r="CD222" s="172"/>
      <c r="CE222" s="154" t="str">
        <f t="shared" si="262"/>
        <v>NO BID</v>
      </c>
      <c r="CF222" s="171"/>
      <c r="CG222" s="89"/>
      <c r="CH222" s="90" t="str">
        <f t="shared" si="263"/>
        <v/>
      </c>
      <c r="CI222" s="172"/>
      <c r="CJ222" s="154" t="str">
        <f t="shared" si="264"/>
        <v>NO BID</v>
      </c>
      <c r="CK222" s="171"/>
      <c r="CL222" s="89"/>
      <c r="CM222" s="90" t="str">
        <f t="shared" si="265"/>
        <v/>
      </c>
      <c r="CN222" s="172"/>
      <c r="CO222" s="154" t="str">
        <f t="shared" si="266"/>
        <v>NO BID</v>
      </c>
      <c r="CP222" s="171"/>
      <c r="CQ222" s="89"/>
      <c r="CR222" s="90" t="str">
        <f t="shared" si="267"/>
        <v/>
      </c>
      <c r="CS222" s="172"/>
      <c r="CT222" s="154" t="str">
        <f t="shared" si="268"/>
        <v>NO BID</v>
      </c>
      <c r="CU222" s="171"/>
      <c r="CV222" s="89"/>
      <c r="CW222" s="90" t="str">
        <f t="shared" si="269"/>
        <v/>
      </c>
      <c r="CX222" s="172"/>
      <c r="CY222" s="154" t="str">
        <f t="shared" si="270"/>
        <v>NO BID</v>
      </c>
      <c r="CZ222" s="171"/>
      <c r="DA222" s="89"/>
      <c r="DB222" s="90" t="str">
        <f t="shared" si="271"/>
        <v/>
      </c>
      <c r="DC222" s="172"/>
      <c r="DD222" s="154" t="str">
        <f t="shared" si="272"/>
        <v>NO BID</v>
      </c>
      <c r="DE222" s="171"/>
      <c r="DF222" s="89"/>
      <c r="DG222" s="90" t="str">
        <f t="shared" si="273"/>
        <v/>
      </c>
      <c r="DH222" s="172"/>
      <c r="DI222" s="154" t="str">
        <f t="shared" si="274"/>
        <v>NO BID</v>
      </c>
      <c r="DJ222" s="171"/>
      <c r="DK222" s="89"/>
      <c r="DL222" s="90" t="str">
        <f t="shared" si="275"/>
        <v/>
      </c>
      <c r="DM222" s="172"/>
      <c r="DN222" s="154" t="str">
        <f t="shared" si="276"/>
        <v>NO BID</v>
      </c>
      <c r="DO222" s="171"/>
      <c r="DP222" s="89"/>
      <c r="DQ222" s="90" t="str">
        <f t="shared" si="277"/>
        <v/>
      </c>
      <c r="DR222" s="172"/>
      <c r="DS222" s="154" t="str">
        <f t="shared" si="278"/>
        <v>NO BID</v>
      </c>
      <c r="DT222" s="171"/>
      <c r="DU222" s="89"/>
      <c r="DV222" s="90" t="str">
        <f t="shared" si="279"/>
        <v/>
      </c>
      <c r="DW222" s="172"/>
      <c r="DX222" s="154" t="str">
        <f t="shared" si="280"/>
        <v>NO BID</v>
      </c>
      <c r="DY222" s="171"/>
      <c r="DZ222" s="89"/>
      <c r="EA222" s="90" t="str">
        <f t="shared" si="281"/>
        <v/>
      </c>
      <c r="EB222" s="172"/>
      <c r="EC222" s="154" t="str">
        <f t="shared" si="282"/>
        <v>NO BID</v>
      </c>
      <c r="ED222" s="171"/>
      <c r="EE222" s="89"/>
      <c r="EF222" s="90" t="str">
        <f t="shared" si="283"/>
        <v/>
      </c>
      <c r="EG222" s="172"/>
      <c r="EH222" s="154" t="str">
        <f t="shared" si="284"/>
        <v>NO BID</v>
      </c>
      <c r="EI222" s="171"/>
      <c r="EJ222" s="89"/>
      <c r="EK222" s="90" t="str">
        <f t="shared" si="285"/>
        <v/>
      </c>
      <c r="EL222" s="172"/>
      <c r="EM222" s="154" t="str">
        <f t="shared" si="286"/>
        <v>NO BID</v>
      </c>
      <c r="EN222" s="171"/>
      <c r="EO222" s="89"/>
      <c r="EP222" s="90" t="str">
        <f t="shared" si="287"/>
        <v/>
      </c>
      <c r="EQ222" s="172"/>
      <c r="ER222" s="154" t="str">
        <f t="shared" si="288"/>
        <v>NO BID</v>
      </c>
      <c r="ES222" s="171"/>
      <c r="ET222" s="89"/>
      <c r="EU222" s="90" t="str">
        <f t="shared" si="289"/>
        <v/>
      </c>
      <c r="EV222" s="172"/>
      <c r="EW222" s="154" t="str">
        <f t="shared" si="290"/>
        <v>NO BID</v>
      </c>
      <c r="EX222" s="171"/>
      <c r="EY222" s="89"/>
      <c r="EZ222" s="90" t="str">
        <f t="shared" si="291"/>
        <v/>
      </c>
      <c r="FA222" s="172"/>
      <c r="FB222" s="154" t="str">
        <f t="shared" si="292"/>
        <v>NO BID</v>
      </c>
      <c r="FC222" s="171"/>
      <c r="FD222" s="89"/>
      <c r="FE222" s="90" t="str">
        <f t="shared" si="293"/>
        <v/>
      </c>
      <c r="FF222" s="172"/>
      <c r="FG222" s="154" t="str">
        <f t="shared" si="294"/>
        <v>NO BID</v>
      </c>
      <c r="FH222" s="171"/>
      <c r="FI222" s="89"/>
      <c r="FJ222" s="90" t="str">
        <f t="shared" si="295"/>
        <v/>
      </c>
      <c r="FK222" s="172"/>
      <c r="FL222" s="154" t="str">
        <f t="shared" si="296"/>
        <v>NO BID</v>
      </c>
      <c r="FM222" s="171"/>
      <c r="FN222" s="89"/>
      <c r="FO222" s="90" t="str">
        <f t="shared" si="297"/>
        <v/>
      </c>
      <c r="FP222" s="172"/>
      <c r="FQ222" s="154" t="str">
        <f t="shared" si="298"/>
        <v>NO BID</v>
      </c>
      <c r="FR222" s="174"/>
      <c r="FS222" s="91">
        <v>14.05</v>
      </c>
      <c r="FT222" s="92">
        <f t="shared" si="299"/>
        <v>28.1</v>
      </c>
      <c r="FU222" s="175">
        <f t="shared" si="300"/>
        <v>0</v>
      </c>
      <c r="FV222" s="93" t="str">
        <f t="shared" si="301"/>
        <v/>
      </c>
      <c r="FW222" s="94">
        <f t="shared" si="302"/>
        <v>28.1</v>
      </c>
      <c r="FX222" s="95">
        <f t="shared" si="303"/>
        <v>0</v>
      </c>
      <c r="FY222" s="129" t="str">
        <f t="shared" si="304"/>
        <v>NOT AWARDED</v>
      </c>
      <c r="FZ222" s="130">
        <f t="shared" si="305"/>
        <v>0</v>
      </c>
      <c r="GA222" s="129" t="str">
        <f t="shared" si="306"/>
        <v>VENDOR 09</v>
      </c>
      <c r="GB222" s="176"/>
      <c r="GC222" s="177"/>
      <c r="GD222" s="96"/>
      <c r="GE222" s="97"/>
    </row>
    <row r="223" spans="1:187" ht="30" customHeight="1" thickTop="1" thickBot="1" x14ac:dyDescent="0.4">
      <c r="A223" s="162">
        <v>219</v>
      </c>
      <c r="B223" s="163">
        <v>5</v>
      </c>
      <c r="C223" s="164">
        <v>9780593117552</v>
      </c>
      <c r="D223" s="165" t="s">
        <v>364</v>
      </c>
      <c r="E223" s="165" t="s">
        <v>1054</v>
      </c>
      <c r="F223" s="165" t="s">
        <v>1479</v>
      </c>
      <c r="G223" s="166" t="s">
        <v>1414</v>
      </c>
      <c r="H223" s="166" t="s">
        <v>1425</v>
      </c>
      <c r="I223" s="167"/>
      <c r="J223" s="232">
        <f t="shared" si="307"/>
        <v>5</v>
      </c>
      <c r="K223" s="233"/>
      <c r="L223" s="99" t="str">
        <f t="shared" si="233"/>
        <v/>
      </c>
      <c r="M223" s="241"/>
      <c r="N223" s="168"/>
      <c r="O223" s="169" t="str">
        <f t="shared" si="234"/>
        <v>VENDOR 09</v>
      </c>
      <c r="P223" s="149">
        <v>241363</v>
      </c>
      <c r="Q223" s="149">
        <f t="shared" si="235"/>
        <v>0</v>
      </c>
      <c r="R223" s="170" t="str">
        <f t="shared" si="236"/>
        <v xml:space="preserve">, </v>
      </c>
      <c r="S223" s="170" t="str">
        <f t="shared" si="237"/>
        <v>NO BID</v>
      </c>
      <c r="T223" s="87">
        <f t="shared" si="238"/>
        <v>0</v>
      </c>
      <c r="U223" s="88" t="str">
        <f t="shared" si="239"/>
        <v>NOT AWARDED</v>
      </c>
      <c r="V223" s="167"/>
      <c r="W223" s="171"/>
      <c r="X223" s="89"/>
      <c r="Y223" s="90"/>
      <c r="Z223" s="172" t="str">
        <f t="shared" si="240"/>
        <v/>
      </c>
      <c r="AA223" s="154" t="str">
        <f t="shared" si="241"/>
        <v>NO BID</v>
      </c>
      <c r="AB223" s="171"/>
      <c r="AC223" s="89"/>
      <c r="AD223" s="90"/>
      <c r="AE223" s="172" t="str">
        <f t="shared" si="242"/>
        <v/>
      </c>
      <c r="AF223" s="154" t="str">
        <f t="shared" si="243"/>
        <v>NO BID</v>
      </c>
      <c r="AG223" s="171"/>
      <c r="AH223" s="89"/>
      <c r="AI223" s="90"/>
      <c r="AJ223" s="172" t="str">
        <f t="shared" si="244"/>
        <v/>
      </c>
      <c r="AK223" s="154" t="str">
        <f t="shared" si="245"/>
        <v>NO BID</v>
      </c>
      <c r="AL223" s="171"/>
      <c r="AM223" s="89"/>
      <c r="AN223" s="90"/>
      <c r="AO223" s="172" t="str">
        <f t="shared" si="246"/>
        <v/>
      </c>
      <c r="AP223" s="154" t="str">
        <f t="shared" si="247"/>
        <v>NO BID</v>
      </c>
      <c r="AQ223" s="171"/>
      <c r="AR223" s="89"/>
      <c r="AS223" s="90"/>
      <c r="AT223" s="172" t="str">
        <f t="shared" si="248"/>
        <v/>
      </c>
      <c r="AU223" s="154" t="str">
        <f t="shared" si="249"/>
        <v>NO BID</v>
      </c>
      <c r="AV223" s="171"/>
      <c r="AW223" s="89"/>
      <c r="AX223" s="90"/>
      <c r="AY223" s="172" t="str">
        <f t="shared" si="250"/>
        <v/>
      </c>
      <c r="AZ223" s="154" t="str">
        <f t="shared" si="251"/>
        <v>NO BID</v>
      </c>
      <c r="BA223" s="171"/>
      <c r="BB223" s="89"/>
      <c r="BC223" s="90"/>
      <c r="BD223" s="172" t="str">
        <f t="shared" si="252"/>
        <v/>
      </c>
      <c r="BE223" s="154" t="str">
        <f t="shared" si="308"/>
        <v>NO BID</v>
      </c>
      <c r="BF223" s="171"/>
      <c r="BG223" s="89"/>
      <c r="BH223" s="90"/>
      <c r="BI223" s="172" t="str">
        <f t="shared" si="253"/>
        <v/>
      </c>
      <c r="BJ223" s="154" t="str">
        <f t="shared" si="254"/>
        <v>NO BID</v>
      </c>
      <c r="BK223" s="171"/>
      <c r="BL223" s="89"/>
      <c r="BM223" s="90"/>
      <c r="BN223" s="172" t="str">
        <f t="shared" si="255"/>
        <v/>
      </c>
      <c r="BO223" s="154" t="str">
        <f t="shared" si="256"/>
        <v>NO BID</v>
      </c>
      <c r="BP223" s="178"/>
      <c r="BQ223" s="171"/>
      <c r="BR223" s="89"/>
      <c r="BS223" s="90" t="str">
        <f t="shared" si="257"/>
        <v/>
      </c>
      <c r="BT223" s="172"/>
      <c r="BU223" s="154" t="str">
        <f t="shared" si="258"/>
        <v>NO BID</v>
      </c>
      <c r="BV223" s="171"/>
      <c r="BW223" s="89"/>
      <c r="BX223" s="90" t="str">
        <f t="shared" si="259"/>
        <v/>
      </c>
      <c r="BY223" s="172"/>
      <c r="BZ223" s="154" t="str">
        <f t="shared" si="260"/>
        <v>NO BID</v>
      </c>
      <c r="CA223" s="171"/>
      <c r="CB223" s="89"/>
      <c r="CC223" s="90" t="str">
        <f t="shared" si="261"/>
        <v/>
      </c>
      <c r="CD223" s="172"/>
      <c r="CE223" s="154" t="str">
        <f t="shared" si="262"/>
        <v>NO BID</v>
      </c>
      <c r="CF223" s="171"/>
      <c r="CG223" s="89"/>
      <c r="CH223" s="90" t="str">
        <f t="shared" si="263"/>
        <v/>
      </c>
      <c r="CI223" s="172"/>
      <c r="CJ223" s="154" t="str">
        <f t="shared" si="264"/>
        <v>NO BID</v>
      </c>
      <c r="CK223" s="171"/>
      <c r="CL223" s="89"/>
      <c r="CM223" s="90" t="str">
        <f t="shared" si="265"/>
        <v/>
      </c>
      <c r="CN223" s="172"/>
      <c r="CO223" s="154" t="str">
        <f t="shared" si="266"/>
        <v>NO BID</v>
      </c>
      <c r="CP223" s="171"/>
      <c r="CQ223" s="89"/>
      <c r="CR223" s="90" t="str">
        <f t="shared" si="267"/>
        <v/>
      </c>
      <c r="CS223" s="172"/>
      <c r="CT223" s="154" t="str">
        <f t="shared" si="268"/>
        <v>NO BID</v>
      </c>
      <c r="CU223" s="171"/>
      <c r="CV223" s="89"/>
      <c r="CW223" s="90" t="str">
        <f t="shared" si="269"/>
        <v/>
      </c>
      <c r="CX223" s="172"/>
      <c r="CY223" s="154" t="str">
        <f t="shared" si="270"/>
        <v>NO BID</v>
      </c>
      <c r="CZ223" s="171"/>
      <c r="DA223" s="89"/>
      <c r="DB223" s="90" t="str">
        <f t="shared" si="271"/>
        <v/>
      </c>
      <c r="DC223" s="172"/>
      <c r="DD223" s="154" t="str">
        <f t="shared" si="272"/>
        <v>NO BID</v>
      </c>
      <c r="DE223" s="171"/>
      <c r="DF223" s="89"/>
      <c r="DG223" s="90" t="str">
        <f t="shared" si="273"/>
        <v/>
      </c>
      <c r="DH223" s="172"/>
      <c r="DI223" s="154" t="str">
        <f t="shared" si="274"/>
        <v>NO BID</v>
      </c>
      <c r="DJ223" s="171"/>
      <c r="DK223" s="89"/>
      <c r="DL223" s="90" t="str">
        <f t="shared" si="275"/>
        <v/>
      </c>
      <c r="DM223" s="172"/>
      <c r="DN223" s="154" t="str">
        <f t="shared" si="276"/>
        <v>NO BID</v>
      </c>
      <c r="DO223" s="171"/>
      <c r="DP223" s="89"/>
      <c r="DQ223" s="90" t="str">
        <f t="shared" si="277"/>
        <v/>
      </c>
      <c r="DR223" s="172"/>
      <c r="DS223" s="154" t="str">
        <f t="shared" si="278"/>
        <v>NO BID</v>
      </c>
      <c r="DT223" s="171"/>
      <c r="DU223" s="89"/>
      <c r="DV223" s="90" t="str">
        <f t="shared" si="279"/>
        <v/>
      </c>
      <c r="DW223" s="172"/>
      <c r="DX223" s="154" t="str">
        <f t="shared" si="280"/>
        <v>NO BID</v>
      </c>
      <c r="DY223" s="171"/>
      <c r="DZ223" s="89"/>
      <c r="EA223" s="90" t="str">
        <f t="shared" si="281"/>
        <v/>
      </c>
      <c r="EB223" s="172"/>
      <c r="EC223" s="154" t="str">
        <f t="shared" si="282"/>
        <v>NO BID</v>
      </c>
      <c r="ED223" s="171"/>
      <c r="EE223" s="89"/>
      <c r="EF223" s="90" t="str">
        <f t="shared" si="283"/>
        <v/>
      </c>
      <c r="EG223" s="172"/>
      <c r="EH223" s="154" t="str">
        <f t="shared" si="284"/>
        <v>NO BID</v>
      </c>
      <c r="EI223" s="171"/>
      <c r="EJ223" s="89"/>
      <c r="EK223" s="90" t="str">
        <f t="shared" si="285"/>
        <v/>
      </c>
      <c r="EL223" s="172"/>
      <c r="EM223" s="154" t="str">
        <f t="shared" si="286"/>
        <v>NO BID</v>
      </c>
      <c r="EN223" s="171"/>
      <c r="EO223" s="89"/>
      <c r="EP223" s="90" t="str">
        <f t="shared" si="287"/>
        <v/>
      </c>
      <c r="EQ223" s="172"/>
      <c r="ER223" s="154" t="str">
        <f t="shared" si="288"/>
        <v>NO BID</v>
      </c>
      <c r="ES223" s="171"/>
      <c r="ET223" s="89"/>
      <c r="EU223" s="90" t="str">
        <f t="shared" si="289"/>
        <v/>
      </c>
      <c r="EV223" s="172"/>
      <c r="EW223" s="154" t="str">
        <f t="shared" si="290"/>
        <v>NO BID</v>
      </c>
      <c r="EX223" s="171"/>
      <c r="EY223" s="89"/>
      <c r="EZ223" s="90" t="str">
        <f t="shared" si="291"/>
        <v/>
      </c>
      <c r="FA223" s="172"/>
      <c r="FB223" s="154" t="str">
        <f t="shared" si="292"/>
        <v>NO BID</v>
      </c>
      <c r="FC223" s="171"/>
      <c r="FD223" s="89"/>
      <c r="FE223" s="90" t="str">
        <f t="shared" si="293"/>
        <v/>
      </c>
      <c r="FF223" s="172"/>
      <c r="FG223" s="154" t="str">
        <f t="shared" si="294"/>
        <v>NO BID</v>
      </c>
      <c r="FH223" s="171"/>
      <c r="FI223" s="89"/>
      <c r="FJ223" s="90" t="str">
        <f t="shared" si="295"/>
        <v/>
      </c>
      <c r="FK223" s="172"/>
      <c r="FL223" s="154" t="str">
        <f t="shared" si="296"/>
        <v>NO BID</v>
      </c>
      <c r="FM223" s="171"/>
      <c r="FN223" s="89"/>
      <c r="FO223" s="90" t="str">
        <f t="shared" si="297"/>
        <v/>
      </c>
      <c r="FP223" s="172"/>
      <c r="FQ223" s="154" t="str">
        <f t="shared" si="298"/>
        <v>NO BID</v>
      </c>
      <c r="FR223" s="174"/>
      <c r="FS223" s="91">
        <v>11.79</v>
      </c>
      <c r="FT223" s="92">
        <f t="shared" si="299"/>
        <v>58.949999999999996</v>
      </c>
      <c r="FU223" s="175">
        <f t="shared" si="300"/>
        <v>0</v>
      </c>
      <c r="FV223" s="93" t="str">
        <f t="shared" si="301"/>
        <v/>
      </c>
      <c r="FW223" s="94">
        <f t="shared" si="302"/>
        <v>58.949999999999996</v>
      </c>
      <c r="FX223" s="95">
        <f t="shared" si="303"/>
        <v>0</v>
      </c>
      <c r="FY223" s="129" t="str">
        <f t="shared" si="304"/>
        <v>NOT AWARDED</v>
      </c>
      <c r="FZ223" s="130">
        <f t="shared" si="305"/>
        <v>0</v>
      </c>
      <c r="GA223" s="129" t="str">
        <f t="shared" si="306"/>
        <v>VENDOR 09</v>
      </c>
      <c r="GB223" s="176"/>
      <c r="GC223" s="177"/>
      <c r="GD223" s="96"/>
      <c r="GE223" s="97"/>
    </row>
    <row r="224" spans="1:187" ht="30" customHeight="1" thickTop="1" thickBot="1" x14ac:dyDescent="0.4">
      <c r="A224" s="162">
        <v>220</v>
      </c>
      <c r="B224" s="163">
        <v>1</v>
      </c>
      <c r="C224" s="164">
        <v>9780062996510</v>
      </c>
      <c r="D224" s="165" t="s">
        <v>756</v>
      </c>
      <c r="E224" s="165" t="s">
        <v>1386</v>
      </c>
      <c r="F224" s="165" t="s">
        <v>1479</v>
      </c>
      <c r="G224" s="166" t="s">
        <v>1414</v>
      </c>
      <c r="H224" s="166" t="s">
        <v>1473</v>
      </c>
      <c r="I224" s="167"/>
      <c r="J224" s="227">
        <f t="shared" si="307"/>
        <v>1</v>
      </c>
      <c r="K224" s="228"/>
      <c r="L224" s="99" t="str">
        <f t="shared" si="233"/>
        <v/>
      </c>
      <c r="M224" s="241"/>
      <c r="N224" s="168"/>
      <c r="O224" s="169" t="str">
        <f t="shared" si="234"/>
        <v>VENDOR 09</v>
      </c>
      <c r="P224" s="149">
        <v>241360</v>
      </c>
      <c r="Q224" s="149">
        <f t="shared" si="235"/>
        <v>0</v>
      </c>
      <c r="R224" s="170" t="str">
        <f t="shared" si="236"/>
        <v xml:space="preserve">, </v>
      </c>
      <c r="S224" s="170" t="str">
        <f t="shared" si="237"/>
        <v>NO BID</v>
      </c>
      <c r="T224" s="87">
        <f t="shared" si="238"/>
        <v>0</v>
      </c>
      <c r="U224" s="88" t="str">
        <f t="shared" si="239"/>
        <v>NOT AWARDED</v>
      </c>
      <c r="V224" s="167"/>
      <c r="W224" s="171"/>
      <c r="X224" s="89"/>
      <c r="Y224" s="90"/>
      <c r="Z224" s="172" t="str">
        <f t="shared" si="240"/>
        <v/>
      </c>
      <c r="AA224" s="154" t="str">
        <f t="shared" si="241"/>
        <v>NO BID</v>
      </c>
      <c r="AB224" s="171"/>
      <c r="AC224" s="89"/>
      <c r="AD224" s="90"/>
      <c r="AE224" s="172" t="str">
        <f t="shared" si="242"/>
        <v/>
      </c>
      <c r="AF224" s="154" t="str">
        <f t="shared" si="243"/>
        <v>NO BID</v>
      </c>
      <c r="AG224" s="171"/>
      <c r="AH224" s="89"/>
      <c r="AI224" s="90"/>
      <c r="AJ224" s="172" t="str">
        <f t="shared" si="244"/>
        <v/>
      </c>
      <c r="AK224" s="154" t="str">
        <f t="shared" si="245"/>
        <v>NO BID</v>
      </c>
      <c r="AL224" s="171"/>
      <c r="AM224" s="89"/>
      <c r="AN224" s="90"/>
      <c r="AO224" s="172" t="str">
        <f t="shared" si="246"/>
        <v/>
      </c>
      <c r="AP224" s="154" t="str">
        <f t="shared" si="247"/>
        <v>NO BID</v>
      </c>
      <c r="AQ224" s="171"/>
      <c r="AR224" s="89"/>
      <c r="AS224" s="90"/>
      <c r="AT224" s="172" t="str">
        <f t="shared" si="248"/>
        <v/>
      </c>
      <c r="AU224" s="154" t="str">
        <f t="shared" si="249"/>
        <v>NO BID</v>
      </c>
      <c r="AV224" s="171"/>
      <c r="AW224" s="89"/>
      <c r="AX224" s="90"/>
      <c r="AY224" s="172" t="str">
        <f t="shared" si="250"/>
        <v/>
      </c>
      <c r="AZ224" s="154" t="str">
        <f t="shared" si="251"/>
        <v>NO BID</v>
      </c>
      <c r="BA224" s="171"/>
      <c r="BB224" s="89"/>
      <c r="BC224" s="90"/>
      <c r="BD224" s="172" t="str">
        <f t="shared" si="252"/>
        <v/>
      </c>
      <c r="BE224" s="154" t="str">
        <f t="shared" si="308"/>
        <v>NO BID</v>
      </c>
      <c r="BF224" s="171"/>
      <c r="BG224" s="89"/>
      <c r="BH224" s="90"/>
      <c r="BI224" s="172" t="str">
        <f t="shared" si="253"/>
        <v/>
      </c>
      <c r="BJ224" s="154" t="str">
        <f t="shared" si="254"/>
        <v>NO BID</v>
      </c>
      <c r="BK224" s="171"/>
      <c r="BL224" s="89"/>
      <c r="BM224" s="90"/>
      <c r="BN224" s="172" t="str">
        <f t="shared" si="255"/>
        <v/>
      </c>
      <c r="BO224" s="154" t="str">
        <f t="shared" si="256"/>
        <v>NO BID</v>
      </c>
      <c r="BP224" s="178"/>
      <c r="BQ224" s="171"/>
      <c r="BR224" s="89"/>
      <c r="BS224" s="90" t="str">
        <f t="shared" si="257"/>
        <v/>
      </c>
      <c r="BT224" s="172"/>
      <c r="BU224" s="154" t="str">
        <f t="shared" si="258"/>
        <v>NO BID</v>
      </c>
      <c r="BV224" s="171"/>
      <c r="BW224" s="89"/>
      <c r="BX224" s="90" t="str">
        <f t="shared" si="259"/>
        <v/>
      </c>
      <c r="BY224" s="172"/>
      <c r="BZ224" s="154" t="str">
        <f t="shared" si="260"/>
        <v>NO BID</v>
      </c>
      <c r="CA224" s="171"/>
      <c r="CB224" s="89"/>
      <c r="CC224" s="90" t="str">
        <f t="shared" si="261"/>
        <v/>
      </c>
      <c r="CD224" s="172"/>
      <c r="CE224" s="154" t="str">
        <f t="shared" si="262"/>
        <v>NO BID</v>
      </c>
      <c r="CF224" s="171"/>
      <c r="CG224" s="89"/>
      <c r="CH224" s="90" t="str">
        <f t="shared" si="263"/>
        <v/>
      </c>
      <c r="CI224" s="172"/>
      <c r="CJ224" s="154" t="str">
        <f t="shared" si="264"/>
        <v>NO BID</v>
      </c>
      <c r="CK224" s="171"/>
      <c r="CL224" s="89"/>
      <c r="CM224" s="90" t="str">
        <f t="shared" si="265"/>
        <v/>
      </c>
      <c r="CN224" s="172"/>
      <c r="CO224" s="154" t="str">
        <f t="shared" si="266"/>
        <v>NO BID</v>
      </c>
      <c r="CP224" s="171"/>
      <c r="CQ224" s="89"/>
      <c r="CR224" s="90" t="str">
        <f t="shared" si="267"/>
        <v/>
      </c>
      <c r="CS224" s="172"/>
      <c r="CT224" s="154" t="str">
        <f t="shared" si="268"/>
        <v>NO BID</v>
      </c>
      <c r="CU224" s="171"/>
      <c r="CV224" s="89"/>
      <c r="CW224" s="90" t="str">
        <f t="shared" si="269"/>
        <v/>
      </c>
      <c r="CX224" s="172"/>
      <c r="CY224" s="154" t="str">
        <f t="shared" si="270"/>
        <v>NO BID</v>
      </c>
      <c r="CZ224" s="171"/>
      <c r="DA224" s="89"/>
      <c r="DB224" s="90" t="str">
        <f t="shared" si="271"/>
        <v/>
      </c>
      <c r="DC224" s="172"/>
      <c r="DD224" s="154" t="str">
        <f t="shared" si="272"/>
        <v>NO BID</v>
      </c>
      <c r="DE224" s="171"/>
      <c r="DF224" s="89"/>
      <c r="DG224" s="90" t="str">
        <f t="shared" si="273"/>
        <v/>
      </c>
      <c r="DH224" s="172"/>
      <c r="DI224" s="154" t="str">
        <f t="shared" si="274"/>
        <v>NO BID</v>
      </c>
      <c r="DJ224" s="171"/>
      <c r="DK224" s="89"/>
      <c r="DL224" s="90" t="str">
        <f t="shared" si="275"/>
        <v/>
      </c>
      <c r="DM224" s="172"/>
      <c r="DN224" s="154" t="str">
        <f t="shared" si="276"/>
        <v>NO BID</v>
      </c>
      <c r="DO224" s="171"/>
      <c r="DP224" s="89"/>
      <c r="DQ224" s="90" t="str">
        <f t="shared" si="277"/>
        <v/>
      </c>
      <c r="DR224" s="172"/>
      <c r="DS224" s="154" t="str">
        <f t="shared" si="278"/>
        <v>NO BID</v>
      </c>
      <c r="DT224" s="171"/>
      <c r="DU224" s="89"/>
      <c r="DV224" s="90" t="str">
        <f t="shared" si="279"/>
        <v/>
      </c>
      <c r="DW224" s="172"/>
      <c r="DX224" s="154" t="str">
        <f t="shared" si="280"/>
        <v>NO BID</v>
      </c>
      <c r="DY224" s="171"/>
      <c r="DZ224" s="89"/>
      <c r="EA224" s="90" t="str">
        <f t="shared" si="281"/>
        <v/>
      </c>
      <c r="EB224" s="172"/>
      <c r="EC224" s="154" t="str">
        <f t="shared" si="282"/>
        <v>NO BID</v>
      </c>
      <c r="ED224" s="171"/>
      <c r="EE224" s="89"/>
      <c r="EF224" s="90" t="str">
        <f t="shared" si="283"/>
        <v/>
      </c>
      <c r="EG224" s="172"/>
      <c r="EH224" s="154" t="str">
        <f t="shared" si="284"/>
        <v>NO BID</v>
      </c>
      <c r="EI224" s="171"/>
      <c r="EJ224" s="89"/>
      <c r="EK224" s="90" t="str">
        <f t="shared" si="285"/>
        <v/>
      </c>
      <c r="EL224" s="172"/>
      <c r="EM224" s="154" t="str">
        <f t="shared" si="286"/>
        <v>NO BID</v>
      </c>
      <c r="EN224" s="171"/>
      <c r="EO224" s="89"/>
      <c r="EP224" s="90" t="str">
        <f t="shared" si="287"/>
        <v/>
      </c>
      <c r="EQ224" s="172"/>
      <c r="ER224" s="154" t="str">
        <f t="shared" si="288"/>
        <v>NO BID</v>
      </c>
      <c r="ES224" s="171"/>
      <c r="ET224" s="89"/>
      <c r="EU224" s="90" t="str">
        <f t="shared" si="289"/>
        <v/>
      </c>
      <c r="EV224" s="172"/>
      <c r="EW224" s="154" t="str">
        <f t="shared" si="290"/>
        <v>NO BID</v>
      </c>
      <c r="EX224" s="171"/>
      <c r="EY224" s="89"/>
      <c r="EZ224" s="90" t="str">
        <f t="shared" si="291"/>
        <v/>
      </c>
      <c r="FA224" s="172"/>
      <c r="FB224" s="154" t="str">
        <f t="shared" si="292"/>
        <v>NO BID</v>
      </c>
      <c r="FC224" s="171"/>
      <c r="FD224" s="89"/>
      <c r="FE224" s="90" t="str">
        <f t="shared" si="293"/>
        <v/>
      </c>
      <c r="FF224" s="172"/>
      <c r="FG224" s="154" t="str">
        <f t="shared" si="294"/>
        <v>NO BID</v>
      </c>
      <c r="FH224" s="171"/>
      <c r="FI224" s="89"/>
      <c r="FJ224" s="90" t="str">
        <f t="shared" si="295"/>
        <v/>
      </c>
      <c r="FK224" s="172"/>
      <c r="FL224" s="154" t="str">
        <f t="shared" si="296"/>
        <v>NO BID</v>
      </c>
      <c r="FM224" s="171"/>
      <c r="FN224" s="89"/>
      <c r="FO224" s="90" t="str">
        <f t="shared" si="297"/>
        <v/>
      </c>
      <c r="FP224" s="172"/>
      <c r="FQ224" s="154" t="str">
        <f t="shared" si="298"/>
        <v>NO BID</v>
      </c>
      <c r="FR224" s="174"/>
      <c r="FS224" s="91">
        <v>11.99</v>
      </c>
      <c r="FT224" s="92">
        <f t="shared" si="299"/>
        <v>11.99</v>
      </c>
      <c r="FU224" s="175">
        <f t="shared" si="300"/>
        <v>0</v>
      </c>
      <c r="FV224" s="93" t="str">
        <f t="shared" si="301"/>
        <v/>
      </c>
      <c r="FW224" s="94">
        <f t="shared" si="302"/>
        <v>11.99</v>
      </c>
      <c r="FX224" s="95">
        <f t="shared" si="303"/>
        <v>0</v>
      </c>
      <c r="FY224" s="129" t="str">
        <f t="shared" si="304"/>
        <v>NOT AWARDED</v>
      </c>
      <c r="FZ224" s="130">
        <f t="shared" si="305"/>
        <v>0</v>
      </c>
      <c r="GA224" s="129" t="str">
        <f t="shared" si="306"/>
        <v>VENDOR 09</v>
      </c>
      <c r="GB224" s="176"/>
      <c r="GC224" s="177"/>
      <c r="GD224" s="96"/>
      <c r="GE224" s="98"/>
    </row>
    <row r="225" spans="1:187" ht="30" customHeight="1" thickTop="1" thickBot="1" x14ac:dyDescent="0.4">
      <c r="A225" s="141">
        <v>221</v>
      </c>
      <c r="B225" s="194">
        <v>5</v>
      </c>
      <c r="C225" s="164">
        <v>9781338875386</v>
      </c>
      <c r="D225" s="165" t="s">
        <v>686</v>
      </c>
      <c r="E225" s="165" t="s">
        <v>1333</v>
      </c>
      <c r="F225" s="165" t="s">
        <v>1479</v>
      </c>
      <c r="G225" s="166" t="s">
        <v>1414</v>
      </c>
      <c r="H225" s="166" t="s">
        <v>1422</v>
      </c>
      <c r="I225" s="167"/>
      <c r="J225" s="227">
        <f t="shared" si="307"/>
        <v>5</v>
      </c>
      <c r="K225" s="228"/>
      <c r="L225" s="99" t="str">
        <f t="shared" si="233"/>
        <v/>
      </c>
      <c r="M225" s="241"/>
      <c r="N225" s="168"/>
      <c r="O225" s="169" t="str">
        <f t="shared" si="234"/>
        <v>VENDOR 09</v>
      </c>
      <c r="P225" s="149">
        <v>241362</v>
      </c>
      <c r="Q225" s="149">
        <f t="shared" si="235"/>
        <v>0</v>
      </c>
      <c r="R225" s="170" t="str">
        <f t="shared" si="236"/>
        <v xml:space="preserve">, </v>
      </c>
      <c r="S225" s="170" t="str">
        <f t="shared" si="237"/>
        <v>NO BID</v>
      </c>
      <c r="T225" s="87">
        <f t="shared" si="238"/>
        <v>0</v>
      </c>
      <c r="U225" s="88" t="str">
        <f t="shared" si="239"/>
        <v>NOT AWARDED</v>
      </c>
      <c r="V225" s="167"/>
      <c r="W225" s="171"/>
      <c r="X225" s="89"/>
      <c r="Y225" s="90"/>
      <c r="Z225" s="172" t="str">
        <f t="shared" si="240"/>
        <v/>
      </c>
      <c r="AA225" s="154" t="str">
        <f t="shared" si="241"/>
        <v>NO BID</v>
      </c>
      <c r="AB225" s="171"/>
      <c r="AC225" s="89"/>
      <c r="AD225" s="90"/>
      <c r="AE225" s="172" t="str">
        <f t="shared" si="242"/>
        <v/>
      </c>
      <c r="AF225" s="154" t="str">
        <f t="shared" si="243"/>
        <v>NO BID</v>
      </c>
      <c r="AG225" s="171"/>
      <c r="AH225" s="89"/>
      <c r="AI225" s="90"/>
      <c r="AJ225" s="172" t="str">
        <f t="shared" si="244"/>
        <v/>
      </c>
      <c r="AK225" s="154" t="str">
        <f t="shared" si="245"/>
        <v>NO BID</v>
      </c>
      <c r="AL225" s="171"/>
      <c r="AM225" s="89"/>
      <c r="AN225" s="90"/>
      <c r="AO225" s="172" t="str">
        <f t="shared" si="246"/>
        <v/>
      </c>
      <c r="AP225" s="154" t="str">
        <f t="shared" si="247"/>
        <v>NO BID</v>
      </c>
      <c r="AQ225" s="171"/>
      <c r="AR225" s="89"/>
      <c r="AS225" s="90"/>
      <c r="AT225" s="172" t="str">
        <f t="shared" si="248"/>
        <v/>
      </c>
      <c r="AU225" s="154" t="str">
        <f t="shared" si="249"/>
        <v>NO BID</v>
      </c>
      <c r="AV225" s="171"/>
      <c r="AW225" s="89"/>
      <c r="AX225" s="90"/>
      <c r="AY225" s="172" t="str">
        <f t="shared" si="250"/>
        <v/>
      </c>
      <c r="AZ225" s="154" t="str">
        <f t="shared" si="251"/>
        <v>NO BID</v>
      </c>
      <c r="BA225" s="171"/>
      <c r="BB225" s="89"/>
      <c r="BC225" s="90"/>
      <c r="BD225" s="172" t="str">
        <f t="shared" si="252"/>
        <v/>
      </c>
      <c r="BE225" s="154" t="str">
        <f t="shared" si="308"/>
        <v>NO BID</v>
      </c>
      <c r="BF225" s="171"/>
      <c r="BG225" s="89"/>
      <c r="BH225" s="90"/>
      <c r="BI225" s="172" t="str">
        <f t="shared" si="253"/>
        <v/>
      </c>
      <c r="BJ225" s="154" t="str">
        <f t="shared" si="254"/>
        <v>NO BID</v>
      </c>
      <c r="BK225" s="171"/>
      <c r="BL225" s="89"/>
      <c r="BM225" s="90"/>
      <c r="BN225" s="172" t="str">
        <f t="shared" si="255"/>
        <v/>
      </c>
      <c r="BO225" s="154" t="str">
        <f t="shared" si="256"/>
        <v>NO BID</v>
      </c>
      <c r="BP225" s="178"/>
      <c r="BQ225" s="171"/>
      <c r="BR225" s="89"/>
      <c r="BS225" s="90" t="str">
        <f t="shared" si="257"/>
        <v/>
      </c>
      <c r="BT225" s="172"/>
      <c r="BU225" s="154" t="str">
        <f t="shared" si="258"/>
        <v>NO BID</v>
      </c>
      <c r="BV225" s="171"/>
      <c r="BW225" s="89"/>
      <c r="BX225" s="90" t="str">
        <f t="shared" si="259"/>
        <v/>
      </c>
      <c r="BY225" s="172"/>
      <c r="BZ225" s="154" t="str">
        <f t="shared" si="260"/>
        <v>NO BID</v>
      </c>
      <c r="CA225" s="171"/>
      <c r="CB225" s="89"/>
      <c r="CC225" s="90" t="str">
        <f t="shared" si="261"/>
        <v/>
      </c>
      <c r="CD225" s="172"/>
      <c r="CE225" s="154" t="str">
        <f t="shared" si="262"/>
        <v>NO BID</v>
      </c>
      <c r="CF225" s="171"/>
      <c r="CG225" s="89"/>
      <c r="CH225" s="90" t="str">
        <f t="shared" si="263"/>
        <v/>
      </c>
      <c r="CI225" s="172"/>
      <c r="CJ225" s="154" t="str">
        <f t="shared" si="264"/>
        <v>NO BID</v>
      </c>
      <c r="CK225" s="171"/>
      <c r="CL225" s="89"/>
      <c r="CM225" s="90" t="str">
        <f t="shared" si="265"/>
        <v/>
      </c>
      <c r="CN225" s="172"/>
      <c r="CO225" s="154" t="str">
        <f t="shared" si="266"/>
        <v>NO BID</v>
      </c>
      <c r="CP225" s="171"/>
      <c r="CQ225" s="89"/>
      <c r="CR225" s="90" t="str">
        <f t="shared" si="267"/>
        <v/>
      </c>
      <c r="CS225" s="172"/>
      <c r="CT225" s="154" t="str">
        <f t="shared" si="268"/>
        <v>NO BID</v>
      </c>
      <c r="CU225" s="171"/>
      <c r="CV225" s="89"/>
      <c r="CW225" s="90" t="str">
        <f t="shared" si="269"/>
        <v/>
      </c>
      <c r="CX225" s="172"/>
      <c r="CY225" s="154" t="str">
        <f t="shared" si="270"/>
        <v>NO BID</v>
      </c>
      <c r="CZ225" s="171"/>
      <c r="DA225" s="89"/>
      <c r="DB225" s="90" t="str">
        <f t="shared" si="271"/>
        <v/>
      </c>
      <c r="DC225" s="172"/>
      <c r="DD225" s="154" t="str">
        <f t="shared" si="272"/>
        <v>NO BID</v>
      </c>
      <c r="DE225" s="171"/>
      <c r="DF225" s="89"/>
      <c r="DG225" s="90" t="str">
        <f t="shared" si="273"/>
        <v/>
      </c>
      <c r="DH225" s="172"/>
      <c r="DI225" s="154" t="str">
        <f t="shared" si="274"/>
        <v>NO BID</v>
      </c>
      <c r="DJ225" s="171"/>
      <c r="DK225" s="89"/>
      <c r="DL225" s="90" t="str">
        <f t="shared" si="275"/>
        <v/>
      </c>
      <c r="DM225" s="172"/>
      <c r="DN225" s="154" t="str">
        <f t="shared" si="276"/>
        <v>NO BID</v>
      </c>
      <c r="DO225" s="171"/>
      <c r="DP225" s="89"/>
      <c r="DQ225" s="90" t="str">
        <f t="shared" si="277"/>
        <v/>
      </c>
      <c r="DR225" s="172"/>
      <c r="DS225" s="154" t="str">
        <f t="shared" si="278"/>
        <v>NO BID</v>
      </c>
      <c r="DT225" s="171"/>
      <c r="DU225" s="89"/>
      <c r="DV225" s="90" t="str">
        <f t="shared" si="279"/>
        <v/>
      </c>
      <c r="DW225" s="172"/>
      <c r="DX225" s="154" t="str">
        <f t="shared" si="280"/>
        <v>NO BID</v>
      </c>
      <c r="DY225" s="171"/>
      <c r="DZ225" s="89"/>
      <c r="EA225" s="90" t="str">
        <f t="shared" si="281"/>
        <v/>
      </c>
      <c r="EB225" s="172"/>
      <c r="EC225" s="154" t="str">
        <f t="shared" si="282"/>
        <v>NO BID</v>
      </c>
      <c r="ED225" s="171"/>
      <c r="EE225" s="89"/>
      <c r="EF225" s="90" t="str">
        <f t="shared" si="283"/>
        <v/>
      </c>
      <c r="EG225" s="172"/>
      <c r="EH225" s="154" t="str">
        <f t="shared" si="284"/>
        <v>NO BID</v>
      </c>
      <c r="EI225" s="171"/>
      <c r="EJ225" s="89"/>
      <c r="EK225" s="90" t="str">
        <f t="shared" si="285"/>
        <v/>
      </c>
      <c r="EL225" s="172"/>
      <c r="EM225" s="154" t="str">
        <f t="shared" si="286"/>
        <v>NO BID</v>
      </c>
      <c r="EN225" s="171"/>
      <c r="EO225" s="89"/>
      <c r="EP225" s="90" t="str">
        <f t="shared" si="287"/>
        <v/>
      </c>
      <c r="EQ225" s="172"/>
      <c r="ER225" s="154" t="str">
        <f t="shared" si="288"/>
        <v>NO BID</v>
      </c>
      <c r="ES225" s="171"/>
      <c r="ET225" s="89"/>
      <c r="EU225" s="90" t="str">
        <f t="shared" si="289"/>
        <v/>
      </c>
      <c r="EV225" s="172"/>
      <c r="EW225" s="154" t="str">
        <f t="shared" si="290"/>
        <v>NO BID</v>
      </c>
      <c r="EX225" s="171"/>
      <c r="EY225" s="89"/>
      <c r="EZ225" s="90" t="str">
        <f t="shared" si="291"/>
        <v/>
      </c>
      <c r="FA225" s="172"/>
      <c r="FB225" s="154" t="str">
        <f t="shared" si="292"/>
        <v>NO BID</v>
      </c>
      <c r="FC225" s="171"/>
      <c r="FD225" s="89"/>
      <c r="FE225" s="90" t="str">
        <f t="shared" si="293"/>
        <v/>
      </c>
      <c r="FF225" s="172"/>
      <c r="FG225" s="154" t="str">
        <f t="shared" si="294"/>
        <v>NO BID</v>
      </c>
      <c r="FH225" s="171"/>
      <c r="FI225" s="89"/>
      <c r="FJ225" s="90" t="str">
        <f t="shared" si="295"/>
        <v/>
      </c>
      <c r="FK225" s="172"/>
      <c r="FL225" s="154" t="str">
        <f t="shared" si="296"/>
        <v>NO BID</v>
      </c>
      <c r="FM225" s="171"/>
      <c r="FN225" s="89"/>
      <c r="FO225" s="90" t="str">
        <f t="shared" si="297"/>
        <v/>
      </c>
      <c r="FP225" s="172"/>
      <c r="FQ225" s="154" t="str">
        <f t="shared" si="298"/>
        <v>NO BID</v>
      </c>
      <c r="FR225" s="174"/>
      <c r="FS225" s="91">
        <v>12.9</v>
      </c>
      <c r="FT225" s="92">
        <f t="shared" si="299"/>
        <v>64.5</v>
      </c>
      <c r="FU225" s="175">
        <f t="shared" si="300"/>
        <v>0</v>
      </c>
      <c r="FV225" s="93" t="str">
        <f t="shared" si="301"/>
        <v/>
      </c>
      <c r="FW225" s="94">
        <f t="shared" si="302"/>
        <v>64.5</v>
      </c>
      <c r="FX225" s="95">
        <f t="shared" si="303"/>
        <v>0</v>
      </c>
      <c r="FY225" s="129" t="str">
        <f t="shared" si="304"/>
        <v>NOT AWARDED</v>
      </c>
      <c r="FZ225" s="130">
        <f t="shared" si="305"/>
        <v>0</v>
      </c>
      <c r="GA225" s="129" t="str">
        <f t="shared" si="306"/>
        <v>VENDOR 09</v>
      </c>
      <c r="GB225" s="176"/>
      <c r="GC225" s="177"/>
      <c r="GD225" s="96"/>
      <c r="GE225" s="97"/>
    </row>
    <row r="226" spans="1:187" ht="30" customHeight="1" thickTop="1" thickBot="1" x14ac:dyDescent="0.4">
      <c r="A226" s="162">
        <v>222</v>
      </c>
      <c r="B226" s="163">
        <v>2</v>
      </c>
      <c r="C226" s="164">
        <v>9781665908153</v>
      </c>
      <c r="D226" s="165" t="s">
        <v>365</v>
      </c>
      <c r="E226" s="165" t="s">
        <v>1055</v>
      </c>
      <c r="F226" s="165" t="s">
        <v>1479</v>
      </c>
      <c r="G226" s="166" t="s">
        <v>1414</v>
      </c>
      <c r="H226" s="166" t="s">
        <v>1416</v>
      </c>
      <c r="I226" s="167"/>
      <c r="J226" s="227">
        <f t="shared" si="307"/>
        <v>2</v>
      </c>
      <c r="K226" s="228"/>
      <c r="L226" s="99" t="str">
        <f t="shared" si="233"/>
        <v/>
      </c>
      <c r="M226" s="241"/>
      <c r="N226" s="168"/>
      <c r="O226" s="169" t="str">
        <f t="shared" si="234"/>
        <v>VENDOR 09</v>
      </c>
      <c r="P226" s="149">
        <v>241360</v>
      </c>
      <c r="Q226" s="149">
        <f t="shared" si="235"/>
        <v>0</v>
      </c>
      <c r="R226" s="170" t="str">
        <f t="shared" si="236"/>
        <v xml:space="preserve">, </v>
      </c>
      <c r="S226" s="170" t="str">
        <f t="shared" si="237"/>
        <v>NO BID</v>
      </c>
      <c r="T226" s="87">
        <f t="shared" si="238"/>
        <v>0</v>
      </c>
      <c r="U226" s="88" t="str">
        <f t="shared" si="239"/>
        <v>NOT AWARDED</v>
      </c>
      <c r="V226" s="167"/>
      <c r="W226" s="171"/>
      <c r="X226" s="89"/>
      <c r="Y226" s="90"/>
      <c r="Z226" s="172" t="str">
        <f t="shared" si="240"/>
        <v/>
      </c>
      <c r="AA226" s="154" t="str">
        <f t="shared" si="241"/>
        <v>NO BID</v>
      </c>
      <c r="AB226" s="171"/>
      <c r="AC226" s="89"/>
      <c r="AD226" s="90"/>
      <c r="AE226" s="172" t="str">
        <f t="shared" si="242"/>
        <v/>
      </c>
      <c r="AF226" s="154" t="str">
        <f t="shared" si="243"/>
        <v>NO BID</v>
      </c>
      <c r="AG226" s="171"/>
      <c r="AH226" s="89"/>
      <c r="AI226" s="90"/>
      <c r="AJ226" s="172" t="str">
        <f t="shared" si="244"/>
        <v/>
      </c>
      <c r="AK226" s="154" t="str">
        <f t="shared" si="245"/>
        <v>NO BID</v>
      </c>
      <c r="AL226" s="171"/>
      <c r="AM226" s="89"/>
      <c r="AN226" s="90"/>
      <c r="AO226" s="172" t="str">
        <f t="shared" si="246"/>
        <v/>
      </c>
      <c r="AP226" s="154" t="str">
        <f t="shared" si="247"/>
        <v>NO BID</v>
      </c>
      <c r="AQ226" s="171"/>
      <c r="AR226" s="89"/>
      <c r="AS226" s="90"/>
      <c r="AT226" s="172" t="str">
        <f t="shared" si="248"/>
        <v/>
      </c>
      <c r="AU226" s="154" t="str">
        <f t="shared" si="249"/>
        <v>NO BID</v>
      </c>
      <c r="AV226" s="171"/>
      <c r="AW226" s="89"/>
      <c r="AX226" s="90"/>
      <c r="AY226" s="172" t="str">
        <f t="shared" si="250"/>
        <v/>
      </c>
      <c r="AZ226" s="154" t="str">
        <f t="shared" si="251"/>
        <v>NO BID</v>
      </c>
      <c r="BA226" s="171"/>
      <c r="BB226" s="89"/>
      <c r="BC226" s="90"/>
      <c r="BD226" s="172" t="str">
        <f t="shared" si="252"/>
        <v/>
      </c>
      <c r="BE226" s="154" t="str">
        <f t="shared" si="308"/>
        <v>NO BID</v>
      </c>
      <c r="BF226" s="171"/>
      <c r="BG226" s="89"/>
      <c r="BH226" s="90"/>
      <c r="BI226" s="172" t="str">
        <f t="shared" si="253"/>
        <v/>
      </c>
      <c r="BJ226" s="154" t="str">
        <f t="shared" si="254"/>
        <v>NO BID</v>
      </c>
      <c r="BK226" s="171"/>
      <c r="BL226" s="89"/>
      <c r="BM226" s="90"/>
      <c r="BN226" s="172" t="str">
        <f t="shared" si="255"/>
        <v/>
      </c>
      <c r="BO226" s="154" t="str">
        <f t="shared" si="256"/>
        <v>NO BID</v>
      </c>
      <c r="BP226" s="178"/>
      <c r="BQ226" s="171"/>
      <c r="BR226" s="89"/>
      <c r="BS226" s="90" t="str">
        <f t="shared" si="257"/>
        <v/>
      </c>
      <c r="BT226" s="172"/>
      <c r="BU226" s="154" t="str">
        <f t="shared" si="258"/>
        <v>NO BID</v>
      </c>
      <c r="BV226" s="171"/>
      <c r="BW226" s="89"/>
      <c r="BX226" s="90" t="str">
        <f t="shared" si="259"/>
        <v/>
      </c>
      <c r="BY226" s="172"/>
      <c r="BZ226" s="154" t="str">
        <f t="shared" si="260"/>
        <v>NO BID</v>
      </c>
      <c r="CA226" s="171"/>
      <c r="CB226" s="89"/>
      <c r="CC226" s="90" t="str">
        <f t="shared" si="261"/>
        <v/>
      </c>
      <c r="CD226" s="172"/>
      <c r="CE226" s="154" t="str">
        <f t="shared" si="262"/>
        <v>NO BID</v>
      </c>
      <c r="CF226" s="171"/>
      <c r="CG226" s="89"/>
      <c r="CH226" s="90" t="str">
        <f t="shared" si="263"/>
        <v/>
      </c>
      <c r="CI226" s="172"/>
      <c r="CJ226" s="154" t="str">
        <f t="shared" si="264"/>
        <v>NO BID</v>
      </c>
      <c r="CK226" s="171"/>
      <c r="CL226" s="89"/>
      <c r="CM226" s="90" t="str">
        <f t="shared" si="265"/>
        <v/>
      </c>
      <c r="CN226" s="172"/>
      <c r="CO226" s="154" t="str">
        <f t="shared" si="266"/>
        <v>NO BID</v>
      </c>
      <c r="CP226" s="171"/>
      <c r="CQ226" s="89"/>
      <c r="CR226" s="90" t="str">
        <f t="shared" si="267"/>
        <v/>
      </c>
      <c r="CS226" s="172"/>
      <c r="CT226" s="154" t="str">
        <f t="shared" si="268"/>
        <v>NO BID</v>
      </c>
      <c r="CU226" s="171"/>
      <c r="CV226" s="89"/>
      <c r="CW226" s="90" t="str">
        <f t="shared" si="269"/>
        <v/>
      </c>
      <c r="CX226" s="172"/>
      <c r="CY226" s="154" t="str">
        <f t="shared" si="270"/>
        <v>NO BID</v>
      </c>
      <c r="CZ226" s="171"/>
      <c r="DA226" s="89"/>
      <c r="DB226" s="90" t="str">
        <f t="shared" si="271"/>
        <v/>
      </c>
      <c r="DC226" s="172"/>
      <c r="DD226" s="154" t="str">
        <f t="shared" si="272"/>
        <v>NO BID</v>
      </c>
      <c r="DE226" s="171"/>
      <c r="DF226" s="89"/>
      <c r="DG226" s="90" t="str">
        <f t="shared" si="273"/>
        <v/>
      </c>
      <c r="DH226" s="172"/>
      <c r="DI226" s="154" t="str">
        <f t="shared" si="274"/>
        <v>NO BID</v>
      </c>
      <c r="DJ226" s="171"/>
      <c r="DK226" s="89"/>
      <c r="DL226" s="90" t="str">
        <f t="shared" si="275"/>
        <v/>
      </c>
      <c r="DM226" s="172"/>
      <c r="DN226" s="154" t="str">
        <f t="shared" si="276"/>
        <v>NO BID</v>
      </c>
      <c r="DO226" s="171"/>
      <c r="DP226" s="89"/>
      <c r="DQ226" s="90" t="str">
        <f t="shared" si="277"/>
        <v/>
      </c>
      <c r="DR226" s="172"/>
      <c r="DS226" s="154" t="str">
        <f t="shared" si="278"/>
        <v>NO BID</v>
      </c>
      <c r="DT226" s="171"/>
      <c r="DU226" s="89"/>
      <c r="DV226" s="90" t="str">
        <f t="shared" si="279"/>
        <v/>
      </c>
      <c r="DW226" s="172"/>
      <c r="DX226" s="154" t="str">
        <f t="shared" si="280"/>
        <v>NO BID</v>
      </c>
      <c r="DY226" s="171"/>
      <c r="DZ226" s="89"/>
      <c r="EA226" s="90" t="str">
        <f t="shared" si="281"/>
        <v/>
      </c>
      <c r="EB226" s="172"/>
      <c r="EC226" s="154" t="str">
        <f t="shared" si="282"/>
        <v>NO BID</v>
      </c>
      <c r="ED226" s="171"/>
      <c r="EE226" s="89"/>
      <c r="EF226" s="90" t="str">
        <f t="shared" si="283"/>
        <v/>
      </c>
      <c r="EG226" s="172"/>
      <c r="EH226" s="154" t="str">
        <f t="shared" si="284"/>
        <v>NO BID</v>
      </c>
      <c r="EI226" s="171"/>
      <c r="EJ226" s="89"/>
      <c r="EK226" s="90" t="str">
        <f t="shared" si="285"/>
        <v/>
      </c>
      <c r="EL226" s="172"/>
      <c r="EM226" s="154" t="str">
        <f t="shared" si="286"/>
        <v>NO BID</v>
      </c>
      <c r="EN226" s="171"/>
      <c r="EO226" s="89"/>
      <c r="EP226" s="90" t="str">
        <f t="shared" si="287"/>
        <v/>
      </c>
      <c r="EQ226" s="172"/>
      <c r="ER226" s="154" t="str">
        <f t="shared" si="288"/>
        <v>NO BID</v>
      </c>
      <c r="ES226" s="171"/>
      <c r="ET226" s="89"/>
      <c r="EU226" s="90" t="str">
        <f t="shared" si="289"/>
        <v/>
      </c>
      <c r="EV226" s="172"/>
      <c r="EW226" s="154" t="str">
        <f t="shared" si="290"/>
        <v>NO BID</v>
      </c>
      <c r="EX226" s="171"/>
      <c r="EY226" s="89"/>
      <c r="EZ226" s="90" t="str">
        <f t="shared" si="291"/>
        <v/>
      </c>
      <c r="FA226" s="172"/>
      <c r="FB226" s="154" t="str">
        <f t="shared" si="292"/>
        <v>NO BID</v>
      </c>
      <c r="FC226" s="171"/>
      <c r="FD226" s="89"/>
      <c r="FE226" s="90" t="str">
        <f t="shared" si="293"/>
        <v/>
      </c>
      <c r="FF226" s="172"/>
      <c r="FG226" s="154" t="str">
        <f t="shared" si="294"/>
        <v>NO BID</v>
      </c>
      <c r="FH226" s="171"/>
      <c r="FI226" s="89"/>
      <c r="FJ226" s="90" t="str">
        <f t="shared" si="295"/>
        <v/>
      </c>
      <c r="FK226" s="172"/>
      <c r="FL226" s="154" t="str">
        <f t="shared" si="296"/>
        <v>NO BID</v>
      </c>
      <c r="FM226" s="171"/>
      <c r="FN226" s="89"/>
      <c r="FO226" s="90" t="str">
        <f t="shared" si="297"/>
        <v/>
      </c>
      <c r="FP226" s="172"/>
      <c r="FQ226" s="154" t="str">
        <f t="shared" si="298"/>
        <v>NO BID</v>
      </c>
      <c r="FR226" s="174"/>
      <c r="FS226" s="91">
        <v>10.49</v>
      </c>
      <c r="FT226" s="92">
        <f t="shared" si="299"/>
        <v>20.98</v>
      </c>
      <c r="FU226" s="175">
        <f t="shared" si="300"/>
        <v>0</v>
      </c>
      <c r="FV226" s="93" t="str">
        <f t="shared" si="301"/>
        <v/>
      </c>
      <c r="FW226" s="94">
        <f t="shared" si="302"/>
        <v>20.98</v>
      </c>
      <c r="FX226" s="95">
        <f t="shared" si="303"/>
        <v>0</v>
      </c>
      <c r="FY226" s="129" t="str">
        <f t="shared" si="304"/>
        <v>NOT AWARDED</v>
      </c>
      <c r="FZ226" s="130">
        <f t="shared" si="305"/>
        <v>0</v>
      </c>
      <c r="GA226" s="129" t="str">
        <f t="shared" si="306"/>
        <v>VENDOR 09</v>
      </c>
      <c r="GB226" s="176"/>
      <c r="GC226" s="177"/>
      <c r="GD226" s="96"/>
      <c r="GE226" s="97"/>
    </row>
    <row r="227" spans="1:187" ht="30" customHeight="1" thickTop="1" thickBot="1" x14ac:dyDescent="0.4">
      <c r="A227" s="162">
        <v>223</v>
      </c>
      <c r="B227" s="163">
        <v>5</v>
      </c>
      <c r="C227" s="164">
        <v>9780759556706</v>
      </c>
      <c r="D227" s="165" t="s">
        <v>366</v>
      </c>
      <c r="E227" s="165" t="s">
        <v>1056</v>
      </c>
      <c r="F227" s="165" t="s">
        <v>1479</v>
      </c>
      <c r="G227" s="166" t="s">
        <v>1414</v>
      </c>
      <c r="H227" s="166" t="s">
        <v>1416</v>
      </c>
      <c r="I227" s="167"/>
      <c r="J227" s="227">
        <f t="shared" si="307"/>
        <v>5</v>
      </c>
      <c r="K227" s="228"/>
      <c r="L227" s="99" t="str">
        <f t="shared" si="233"/>
        <v/>
      </c>
      <c r="M227" s="241"/>
      <c r="N227" s="168"/>
      <c r="O227" s="169" t="str">
        <f t="shared" si="234"/>
        <v>VENDOR 09</v>
      </c>
      <c r="P227" s="149">
        <v>241363</v>
      </c>
      <c r="Q227" s="149">
        <f t="shared" si="235"/>
        <v>0</v>
      </c>
      <c r="R227" s="170" t="str">
        <f t="shared" si="236"/>
        <v xml:space="preserve">, </v>
      </c>
      <c r="S227" s="170" t="str">
        <f t="shared" si="237"/>
        <v>NO BID</v>
      </c>
      <c r="T227" s="87">
        <f t="shared" si="238"/>
        <v>0</v>
      </c>
      <c r="U227" s="88" t="str">
        <f t="shared" si="239"/>
        <v>NOT AWARDED</v>
      </c>
      <c r="V227" s="167"/>
      <c r="W227" s="171"/>
      <c r="X227" s="89"/>
      <c r="Y227" s="90"/>
      <c r="Z227" s="172" t="str">
        <f t="shared" si="240"/>
        <v/>
      </c>
      <c r="AA227" s="154" t="str">
        <f t="shared" si="241"/>
        <v>NO BID</v>
      </c>
      <c r="AB227" s="171"/>
      <c r="AC227" s="89"/>
      <c r="AD227" s="90"/>
      <c r="AE227" s="172" t="str">
        <f t="shared" si="242"/>
        <v/>
      </c>
      <c r="AF227" s="154" t="str">
        <f t="shared" si="243"/>
        <v>NO BID</v>
      </c>
      <c r="AG227" s="171"/>
      <c r="AH227" s="89"/>
      <c r="AI227" s="90"/>
      <c r="AJ227" s="172" t="str">
        <f t="shared" si="244"/>
        <v/>
      </c>
      <c r="AK227" s="154" t="str">
        <f t="shared" si="245"/>
        <v>NO BID</v>
      </c>
      <c r="AL227" s="171"/>
      <c r="AM227" s="89"/>
      <c r="AN227" s="90"/>
      <c r="AO227" s="172" t="str">
        <f t="shared" si="246"/>
        <v/>
      </c>
      <c r="AP227" s="154" t="str">
        <f t="shared" si="247"/>
        <v>NO BID</v>
      </c>
      <c r="AQ227" s="171"/>
      <c r="AR227" s="89"/>
      <c r="AS227" s="90"/>
      <c r="AT227" s="172" t="str">
        <f t="shared" si="248"/>
        <v/>
      </c>
      <c r="AU227" s="154" t="str">
        <f t="shared" si="249"/>
        <v>NO BID</v>
      </c>
      <c r="AV227" s="171"/>
      <c r="AW227" s="89"/>
      <c r="AX227" s="90"/>
      <c r="AY227" s="172" t="str">
        <f t="shared" si="250"/>
        <v/>
      </c>
      <c r="AZ227" s="154" t="str">
        <f t="shared" si="251"/>
        <v>NO BID</v>
      </c>
      <c r="BA227" s="171"/>
      <c r="BB227" s="89"/>
      <c r="BC227" s="90"/>
      <c r="BD227" s="172" t="str">
        <f t="shared" si="252"/>
        <v/>
      </c>
      <c r="BE227" s="154" t="str">
        <f t="shared" si="308"/>
        <v>NO BID</v>
      </c>
      <c r="BF227" s="171"/>
      <c r="BG227" s="89"/>
      <c r="BH227" s="90"/>
      <c r="BI227" s="172" t="str">
        <f t="shared" si="253"/>
        <v/>
      </c>
      <c r="BJ227" s="154" t="str">
        <f t="shared" si="254"/>
        <v>NO BID</v>
      </c>
      <c r="BK227" s="171"/>
      <c r="BL227" s="89"/>
      <c r="BM227" s="90"/>
      <c r="BN227" s="172" t="str">
        <f t="shared" si="255"/>
        <v/>
      </c>
      <c r="BO227" s="154" t="str">
        <f t="shared" si="256"/>
        <v>NO BID</v>
      </c>
      <c r="BP227" s="178"/>
      <c r="BQ227" s="171"/>
      <c r="BR227" s="89"/>
      <c r="BS227" s="90" t="str">
        <f t="shared" si="257"/>
        <v/>
      </c>
      <c r="BT227" s="172"/>
      <c r="BU227" s="154" t="str">
        <f t="shared" si="258"/>
        <v>NO BID</v>
      </c>
      <c r="BV227" s="171"/>
      <c r="BW227" s="89"/>
      <c r="BX227" s="90" t="str">
        <f t="shared" si="259"/>
        <v/>
      </c>
      <c r="BY227" s="172"/>
      <c r="BZ227" s="154" t="str">
        <f t="shared" si="260"/>
        <v>NO BID</v>
      </c>
      <c r="CA227" s="171"/>
      <c r="CB227" s="89"/>
      <c r="CC227" s="90" t="str">
        <f t="shared" si="261"/>
        <v/>
      </c>
      <c r="CD227" s="172"/>
      <c r="CE227" s="154" t="str">
        <f t="shared" si="262"/>
        <v>NO BID</v>
      </c>
      <c r="CF227" s="171"/>
      <c r="CG227" s="89"/>
      <c r="CH227" s="90" t="str">
        <f t="shared" si="263"/>
        <v/>
      </c>
      <c r="CI227" s="172"/>
      <c r="CJ227" s="154" t="str">
        <f t="shared" si="264"/>
        <v>NO BID</v>
      </c>
      <c r="CK227" s="171"/>
      <c r="CL227" s="89"/>
      <c r="CM227" s="90" t="str">
        <f t="shared" si="265"/>
        <v/>
      </c>
      <c r="CN227" s="172"/>
      <c r="CO227" s="154" t="str">
        <f t="shared" si="266"/>
        <v>NO BID</v>
      </c>
      <c r="CP227" s="171"/>
      <c r="CQ227" s="89"/>
      <c r="CR227" s="90" t="str">
        <f t="shared" si="267"/>
        <v/>
      </c>
      <c r="CS227" s="172"/>
      <c r="CT227" s="154" t="str">
        <f t="shared" si="268"/>
        <v>NO BID</v>
      </c>
      <c r="CU227" s="171"/>
      <c r="CV227" s="89"/>
      <c r="CW227" s="90" t="str">
        <f t="shared" si="269"/>
        <v/>
      </c>
      <c r="CX227" s="172"/>
      <c r="CY227" s="154" t="str">
        <f t="shared" si="270"/>
        <v>NO BID</v>
      </c>
      <c r="CZ227" s="171"/>
      <c r="DA227" s="89"/>
      <c r="DB227" s="90" t="str">
        <f t="shared" si="271"/>
        <v/>
      </c>
      <c r="DC227" s="172"/>
      <c r="DD227" s="154" t="str">
        <f t="shared" si="272"/>
        <v>NO BID</v>
      </c>
      <c r="DE227" s="171"/>
      <c r="DF227" s="89"/>
      <c r="DG227" s="90" t="str">
        <f t="shared" si="273"/>
        <v/>
      </c>
      <c r="DH227" s="172"/>
      <c r="DI227" s="154" t="str">
        <f t="shared" si="274"/>
        <v>NO BID</v>
      </c>
      <c r="DJ227" s="171"/>
      <c r="DK227" s="89"/>
      <c r="DL227" s="90" t="str">
        <f t="shared" si="275"/>
        <v/>
      </c>
      <c r="DM227" s="172"/>
      <c r="DN227" s="154" t="str">
        <f t="shared" si="276"/>
        <v>NO BID</v>
      </c>
      <c r="DO227" s="171"/>
      <c r="DP227" s="89"/>
      <c r="DQ227" s="90" t="str">
        <f t="shared" si="277"/>
        <v/>
      </c>
      <c r="DR227" s="172"/>
      <c r="DS227" s="154" t="str">
        <f t="shared" si="278"/>
        <v>NO BID</v>
      </c>
      <c r="DT227" s="171"/>
      <c r="DU227" s="89"/>
      <c r="DV227" s="90" t="str">
        <f t="shared" si="279"/>
        <v/>
      </c>
      <c r="DW227" s="172"/>
      <c r="DX227" s="154" t="str">
        <f t="shared" si="280"/>
        <v>NO BID</v>
      </c>
      <c r="DY227" s="171"/>
      <c r="DZ227" s="89"/>
      <c r="EA227" s="90" t="str">
        <f t="shared" si="281"/>
        <v/>
      </c>
      <c r="EB227" s="172"/>
      <c r="EC227" s="154" t="str">
        <f t="shared" si="282"/>
        <v>NO BID</v>
      </c>
      <c r="ED227" s="171"/>
      <c r="EE227" s="89"/>
      <c r="EF227" s="90" t="str">
        <f t="shared" si="283"/>
        <v/>
      </c>
      <c r="EG227" s="172"/>
      <c r="EH227" s="154" t="str">
        <f t="shared" si="284"/>
        <v>NO BID</v>
      </c>
      <c r="EI227" s="171"/>
      <c r="EJ227" s="89"/>
      <c r="EK227" s="90" t="str">
        <f t="shared" si="285"/>
        <v/>
      </c>
      <c r="EL227" s="172"/>
      <c r="EM227" s="154" t="str">
        <f t="shared" si="286"/>
        <v>NO BID</v>
      </c>
      <c r="EN227" s="171"/>
      <c r="EO227" s="89"/>
      <c r="EP227" s="90" t="str">
        <f t="shared" si="287"/>
        <v/>
      </c>
      <c r="EQ227" s="172"/>
      <c r="ER227" s="154" t="str">
        <f t="shared" si="288"/>
        <v>NO BID</v>
      </c>
      <c r="ES227" s="171"/>
      <c r="ET227" s="89"/>
      <c r="EU227" s="90" t="str">
        <f t="shared" si="289"/>
        <v/>
      </c>
      <c r="EV227" s="172"/>
      <c r="EW227" s="154" t="str">
        <f t="shared" si="290"/>
        <v>NO BID</v>
      </c>
      <c r="EX227" s="171"/>
      <c r="EY227" s="89"/>
      <c r="EZ227" s="90" t="str">
        <f t="shared" si="291"/>
        <v/>
      </c>
      <c r="FA227" s="172"/>
      <c r="FB227" s="154" t="str">
        <f t="shared" si="292"/>
        <v>NO BID</v>
      </c>
      <c r="FC227" s="171"/>
      <c r="FD227" s="89"/>
      <c r="FE227" s="90" t="str">
        <f t="shared" si="293"/>
        <v/>
      </c>
      <c r="FF227" s="172"/>
      <c r="FG227" s="154" t="str">
        <f t="shared" si="294"/>
        <v>NO BID</v>
      </c>
      <c r="FH227" s="171"/>
      <c r="FI227" s="89"/>
      <c r="FJ227" s="90" t="str">
        <f t="shared" si="295"/>
        <v/>
      </c>
      <c r="FK227" s="172"/>
      <c r="FL227" s="154" t="str">
        <f t="shared" si="296"/>
        <v>NO BID</v>
      </c>
      <c r="FM227" s="171"/>
      <c r="FN227" s="89"/>
      <c r="FO227" s="90" t="str">
        <f t="shared" si="297"/>
        <v/>
      </c>
      <c r="FP227" s="172"/>
      <c r="FQ227" s="154" t="str">
        <f t="shared" si="298"/>
        <v>NO BID</v>
      </c>
      <c r="FR227" s="174"/>
      <c r="FS227" s="91">
        <v>15.69</v>
      </c>
      <c r="FT227" s="92">
        <f t="shared" si="299"/>
        <v>78.45</v>
      </c>
      <c r="FU227" s="175">
        <f t="shared" si="300"/>
        <v>0</v>
      </c>
      <c r="FV227" s="93" t="str">
        <f t="shared" si="301"/>
        <v/>
      </c>
      <c r="FW227" s="94">
        <f t="shared" si="302"/>
        <v>78.45</v>
      </c>
      <c r="FX227" s="95">
        <f t="shared" si="303"/>
        <v>0</v>
      </c>
      <c r="FY227" s="129" t="str">
        <f t="shared" si="304"/>
        <v>NOT AWARDED</v>
      </c>
      <c r="FZ227" s="130">
        <f t="shared" si="305"/>
        <v>0</v>
      </c>
      <c r="GA227" s="129" t="str">
        <f t="shared" si="306"/>
        <v>VENDOR 09</v>
      </c>
      <c r="GB227" s="176"/>
      <c r="GC227" s="177"/>
      <c r="GD227" s="96"/>
      <c r="GE227" s="97"/>
    </row>
    <row r="228" spans="1:187" ht="30" customHeight="1" thickTop="1" thickBot="1" x14ac:dyDescent="0.4">
      <c r="A228" s="162">
        <v>224</v>
      </c>
      <c r="B228" s="163">
        <v>4</v>
      </c>
      <c r="C228" s="164">
        <v>9780062957306</v>
      </c>
      <c r="D228" s="165" t="s">
        <v>688</v>
      </c>
      <c r="E228" s="165" t="s">
        <v>1334</v>
      </c>
      <c r="F228" s="165" t="s">
        <v>1479</v>
      </c>
      <c r="G228" s="166" t="s">
        <v>1414</v>
      </c>
      <c r="H228" s="166" t="s">
        <v>1460</v>
      </c>
      <c r="I228" s="167"/>
      <c r="J228" s="227">
        <f t="shared" si="307"/>
        <v>4</v>
      </c>
      <c r="K228" s="228"/>
      <c r="L228" s="99" t="str">
        <f t="shared" si="233"/>
        <v/>
      </c>
      <c r="M228" s="241"/>
      <c r="N228" s="168"/>
      <c r="O228" s="169" t="str">
        <f t="shared" si="234"/>
        <v>VENDOR 09</v>
      </c>
      <c r="P228" s="149">
        <v>241360</v>
      </c>
      <c r="Q228" s="149">
        <f t="shared" si="235"/>
        <v>0</v>
      </c>
      <c r="R228" s="170" t="str">
        <f t="shared" si="236"/>
        <v xml:space="preserve">, </v>
      </c>
      <c r="S228" s="170" t="str">
        <f t="shared" si="237"/>
        <v>NO BID</v>
      </c>
      <c r="T228" s="87">
        <f t="shared" si="238"/>
        <v>0</v>
      </c>
      <c r="U228" s="88" t="str">
        <f t="shared" si="239"/>
        <v>NOT AWARDED</v>
      </c>
      <c r="V228" s="167"/>
      <c r="W228" s="171"/>
      <c r="X228" s="89"/>
      <c r="Y228" s="90"/>
      <c r="Z228" s="172" t="str">
        <f t="shared" si="240"/>
        <v/>
      </c>
      <c r="AA228" s="154" t="str">
        <f t="shared" si="241"/>
        <v>NO BID</v>
      </c>
      <c r="AB228" s="171"/>
      <c r="AC228" s="89"/>
      <c r="AD228" s="90"/>
      <c r="AE228" s="172" t="str">
        <f t="shared" si="242"/>
        <v/>
      </c>
      <c r="AF228" s="154" t="str">
        <f t="shared" si="243"/>
        <v>NO BID</v>
      </c>
      <c r="AG228" s="171"/>
      <c r="AH228" s="89"/>
      <c r="AI228" s="90"/>
      <c r="AJ228" s="172" t="str">
        <f t="shared" si="244"/>
        <v/>
      </c>
      <c r="AK228" s="154" t="str">
        <f t="shared" si="245"/>
        <v>NO BID</v>
      </c>
      <c r="AL228" s="171"/>
      <c r="AM228" s="89"/>
      <c r="AN228" s="90"/>
      <c r="AO228" s="172" t="str">
        <f t="shared" si="246"/>
        <v/>
      </c>
      <c r="AP228" s="154" t="str">
        <f t="shared" si="247"/>
        <v>NO BID</v>
      </c>
      <c r="AQ228" s="171"/>
      <c r="AR228" s="89"/>
      <c r="AS228" s="90"/>
      <c r="AT228" s="172" t="str">
        <f t="shared" si="248"/>
        <v/>
      </c>
      <c r="AU228" s="154" t="str">
        <f t="shared" si="249"/>
        <v>NO BID</v>
      </c>
      <c r="AV228" s="171"/>
      <c r="AW228" s="89"/>
      <c r="AX228" s="90"/>
      <c r="AY228" s="172" t="str">
        <f t="shared" si="250"/>
        <v/>
      </c>
      <c r="AZ228" s="154" t="str">
        <f t="shared" si="251"/>
        <v>NO BID</v>
      </c>
      <c r="BA228" s="171"/>
      <c r="BB228" s="89"/>
      <c r="BC228" s="90"/>
      <c r="BD228" s="172" t="str">
        <f t="shared" si="252"/>
        <v/>
      </c>
      <c r="BE228" s="154" t="str">
        <f t="shared" si="308"/>
        <v>NO BID</v>
      </c>
      <c r="BF228" s="171"/>
      <c r="BG228" s="89"/>
      <c r="BH228" s="90"/>
      <c r="BI228" s="172" t="str">
        <f t="shared" si="253"/>
        <v/>
      </c>
      <c r="BJ228" s="154" t="str">
        <f t="shared" si="254"/>
        <v>NO BID</v>
      </c>
      <c r="BK228" s="171"/>
      <c r="BL228" s="89"/>
      <c r="BM228" s="90"/>
      <c r="BN228" s="172" t="str">
        <f t="shared" si="255"/>
        <v/>
      </c>
      <c r="BO228" s="154" t="str">
        <f t="shared" si="256"/>
        <v>NO BID</v>
      </c>
      <c r="BP228" s="178"/>
      <c r="BQ228" s="171"/>
      <c r="BR228" s="89"/>
      <c r="BS228" s="90" t="str">
        <f t="shared" si="257"/>
        <v/>
      </c>
      <c r="BT228" s="172"/>
      <c r="BU228" s="154" t="str">
        <f t="shared" si="258"/>
        <v>NO BID</v>
      </c>
      <c r="BV228" s="171"/>
      <c r="BW228" s="89"/>
      <c r="BX228" s="90" t="str">
        <f t="shared" si="259"/>
        <v/>
      </c>
      <c r="BY228" s="172"/>
      <c r="BZ228" s="154" t="str">
        <f t="shared" si="260"/>
        <v>NO BID</v>
      </c>
      <c r="CA228" s="171"/>
      <c r="CB228" s="89"/>
      <c r="CC228" s="90" t="str">
        <f t="shared" si="261"/>
        <v/>
      </c>
      <c r="CD228" s="172"/>
      <c r="CE228" s="154" t="str">
        <f t="shared" si="262"/>
        <v>NO BID</v>
      </c>
      <c r="CF228" s="171"/>
      <c r="CG228" s="89"/>
      <c r="CH228" s="90" t="str">
        <f t="shared" si="263"/>
        <v/>
      </c>
      <c r="CI228" s="172"/>
      <c r="CJ228" s="154" t="str">
        <f t="shared" si="264"/>
        <v>NO BID</v>
      </c>
      <c r="CK228" s="171"/>
      <c r="CL228" s="89"/>
      <c r="CM228" s="90" t="str">
        <f t="shared" si="265"/>
        <v/>
      </c>
      <c r="CN228" s="172"/>
      <c r="CO228" s="154" t="str">
        <f t="shared" si="266"/>
        <v>NO BID</v>
      </c>
      <c r="CP228" s="171"/>
      <c r="CQ228" s="89"/>
      <c r="CR228" s="90" t="str">
        <f t="shared" si="267"/>
        <v/>
      </c>
      <c r="CS228" s="172"/>
      <c r="CT228" s="154" t="str">
        <f t="shared" si="268"/>
        <v>NO BID</v>
      </c>
      <c r="CU228" s="171"/>
      <c r="CV228" s="89"/>
      <c r="CW228" s="90" t="str">
        <f t="shared" si="269"/>
        <v/>
      </c>
      <c r="CX228" s="172"/>
      <c r="CY228" s="154" t="str">
        <f t="shared" si="270"/>
        <v>NO BID</v>
      </c>
      <c r="CZ228" s="171"/>
      <c r="DA228" s="89"/>
      <c r="DB228" s="90" t="str">
        <f t="shared" si="271"/>
        <v/>
      </c>
      <c r="DC228" s="172"/>
      <c r="DD228" s="154" t="str">
        <f t="shared" si="272"/>
        <v>NO BID</v>
      </c>
      <c r="DE228" s="171"/>
      <c r="DF228" s="89"/>
      <c r="DG228" s="90" t="str">
        <f t="shared" si="273"/>
        <v/>
      </c>
      <c r="DH228" s="172"/>
      <c r="DI228" s="154" t="str">
        <f t="shared" si="274"/>
        <v>NO BID</v>
      </c>
      <c r="DJ228" s="171"/>
      <c r="DK228" s="89"/>
      <c r="DL228" s="90" t="str">
        <f t="shared" si="275"/>
        <v/>
      </c>
      <c r="DM228" s="172"/>
      <c r="DN228" s="154" t="str">
        <f t="shared" si="276"/>
        <v>NO BID</v>
      </c>
      <c r="DO228" s="171"/>
      <c r="DP228" s="89"/>
      <c r="DQ228" s="90" t="str">
        <f t="shared" si="277"/>
        <v/>
      </c>
      <c r="DR228" s="172"/>
      <c r="DS228" s="154" t="str">
        <f t="shared" si="278"/>
        <v>NO BID</v>
      </c>
      <c r="DT228" s="171"/>
      <c r="DU228" s="89"/>
      <c r="DV228" s="90" t="str">
        <f t="shared" si="279"/>
        <v/>
      </c>
      <c r="DW228" s="172"/>
      <c r="DX228" s="154" t="str">
        <f t="shared" si="280"/>
        <v>NO BID</v>
      </c>
      <c r="DY228" s="171"/>
      <c r="DZ228" s="89"/>
      <c r="EA228" s="90" t="str">
        <f t="shared" si="281"/>
        <v/>
      </c>
      <c r="EB228" s="172"/>
      <c r="EC228" s="154" t="str">
        <f t="shared" si="282"/>
        <v>NO BID</v>
      </c>
      <c r="ED228" s="171"/>
      <c r="EE228" s="89"/>
      <c r="EF228" s="90" t="str">
        <f t="shared" si="283"/>
        <v/>
      </c>
      <c r="EG228" s="172"/>
      <c r="EH228" s="154" t="str">
        <f t="shared" si="284"/>
        <v>NO BID</v>
      </c>
      <c r="EI228" s="171"/>
      <c r="EJ228" s="89"/>
      <c r="EK228" s="90" t="str">
        <f t="shared" si="285"/>
        <v/>
      </c>
      <c r="EL228" s="172"/>
      <c r="EM228" s="154" t="str">
        <f t="shared" si="286"/>
        <v>NO BID</v>
      </c>
      <c r="EN228" s="171"/>
      <c r="EO228" s="89"/>
      <c r="EP228" s="90" t="str">
        <f t="shared" si="287"/>
        <v/>
      </c>
      <c r="EQ228" s="172"/>
      <c r="ER228" s="154" t="str">
        <f t="shared" si="288"/>
        <v>NO BID</v>
      </c>
      <c r="ES228" s="171"/>
      <c r="ET228" s="89"/>
      <c r="EU228" s="90" t="str">
        <f t="shared" si="289"/>
        <v/>
      </c>
      <c r="EV228" s="172"/>
      <c r="EW228" s="154" t="str">
        <f t="shared" si="290"/>
        <v>NO BID</v>
      </c>
      <c r="EX228" s="171"/>
      <c r="EY228" s="89"/>
      <c r="EZ228" s="90" t="str">
        <f t="shared" si="291"/>
        <v/>
      </c>
      <c r="FA228" s="172"/>
      <c r="FB228" s="154" t="str">
        <f t="shared" si="292"/>
        <v>NO BID</v>
      </c>
      <c r="FC228" s="171"/>
      <c r="FD228" s="89"/>
      <c r="FE228" s="90" t="str">
        <f t="shared" si="293"/>
        <v/>
      </c>
      <c r="FF228" s="172"/>
      <c r="FG228" s="154" t="str">
        <f t="shared" si="294"/>
        <v>NO BID</v>
      </c>
      <c r="FH228" s="171"/>
      <c r="FI228" s="89"/>
      <c r="FJ228" s="90" t="str">
        <f t="shared" si="295"/>
        <v/>
      </c>
      <c r="FK228" s="172"/>
      <c r="FL228" s="154" t="str">
        <f t="shared" si="296"/>
        <v>NO BID</v>
      </c>
      <c r="FM228" s="171"/>
      <c r="FN228" s="89"/>
      <c r="FO228" s="90" t="str">
        <f t="shared" si="297"/>
        <v/>
      </c>
      <c r="FP228" s="172"/>
      <c r="FQ228" s="154" t="str">
        <f t="shared" si="298"/>
        <v>NO BID</v>
      </c>
      <c r="FR228" s="174"/>
      <c r="FS228" s="91">
        <v>13.59</v>
      </c>
      <c r="FT228" s="92">
        <f t="shared" si="299"/>
        <v>54.36</v>
      </c>
      <c r="FU228" s="175">
        <f t="shared" si="300"/>
        <v>0</v>
      </c>
      <c r="FV228" s="93" t="str">
        <f t="shared" si="301"/>
        <v/>
      </c>
      <c r="FW228" s="94">
        <f t="shared" si="302"/>
        <v>54.36</v>
      </c>
      <c r="FX228" s="95">
        <f t="shared" si="303"/>
        <v>0</v>
      </c>
      <c r="FY228" s="129" t="str">
        <f t="shared" si="304"/>
        <v>NOT AWARDED</v>
      </c>
      <c r="FZ228" s="130">
        <f t="shared" si="305"/>
        <v>0</v>
      </c>
      <c r="GA228" s="129" t="str">
        <f t="shared" si="306"/>
        <v>VENDOR 09</v>
      </c>
      <c r="GB228" s="176"/>
      <c r="GC228" s="177"/>
      <c r="GD228" s="96"/>
      <c r="GE228" s="98"/>
    </row>
    <row r="229" spans="1:187" ht="30" customHeight="1" thickTop="1" thickBot="1" x14ac:dyDescent="0.4">
      <c r="A229" s="162">
        <v>225</v>
      </c>
      <c r="B229" s="163">
        <v>3</v>
      </c>
      <c r="C229" s="164">
        <v>9780063007970</v>
      </c>
      <c r="D229" s="165" t="s">
        <v>689</v>
      </c>
      <c r="E229" s="165" t="s">
        <v>1334</v>
      </c>
      <c r="F229" s="165" t="s">
        <v>1479</v>
      </c>
      <c r="G229" s="166" t="s">
        <v>1414</v>
      </c>
      <c r="H229" s="166" t="s">
        <v>1460</v>
      </c>
      <c r="I229" s="167"/>
      <c r="J229" s="234">
        <f t="shared" si="307"/>
        <v>3</v>
      </c>
      <c r="K229" s="235"/>
      <c r="L229" s="99" t="str">
        <f t="shared" si="233"/>
        <v/>
      </c>
      <c r="M229" s="241"/>
      <c r="N229" s="168"/>
      <c r="O229" s="195" t="str">
        <f t="shared" si="234"/>
        <v>VENDOR 09</v>
      </c>
      <c r="P229" s="149">
        <v>241360</v>
      </c>
      <c r="Q229" s="149">
        <f t="shared" si="235"/>
        <v>0</v>
      </c>
      <c r="R229" s="196" t="str">
        <f t="shared" si="236"/>
        <v xml:space="preserve">, </v>
      </c>
      <c r="S229" s="196" t="str">
        <f t="shared" si="237"/>
        <v>NO BID</v>
      </c>
      <c r="T229" s="117">
        <f t="shared" si="238"/>
        <v>0</v>
      </c>
      <c r="U229" s="118" t="str">
        <f t="shared" si="239"/>
        <v>NOT AWARDED</v>
      </c>
      <c r="V229" s="167"/>
      <c r="W229" s="171"/>
      <c r="X229" s="89"/>
      <c r="Y229" s="90"/>
      <c r="Z229" s="172" t="str">
        <f t="shared" si="240"/>
        <v/>
      </c>
      <c r="AA229" s="154" t="str">
        <f t="shared" si="241"/>
        <v>NO BID</v>
      </c>
      <c r="AB229" s="171"/>
      <c r="AC229" s="89"/>
      <c r="AD229" s="90"/>
      <c r="AE229" s="172" t="str">
        <f t="shared" si="242"/>
        <v/>
      </c>
      <c r="AF229" s="154" t="str">
        <f t="shared" si="243"/>
        <v>NO BID</v>
      </c>
      <c r="AG229" s="171"/>
      <c r="AH229" s="89"/>
      <c r="AI229" s="90"/>
      <c r="AJ229" s="172" t="str">
        <f t="shared" si="244"/>
        <v/>
      </c>
      <c r="AK229" s="154" t="str">
        <f t="shared" si="245"/>
        <v>NO BID</v>
      </c>
      <c r="AL229" s="171"/>
      <c r="AM229" s="89"/>
      <c r="AN229" s="90"/>
      <c r="AO229" s="172" t="str">
        <f t="shared" si="246"/>
        <v/>
      </c>
      <c r="AP229" s="154" t="str">
        <f t="shared" si="247"/>
        <v>NO BID</v>
      </c>
      <c r="AQ229" s="171"/>
      <c r="AR229" s="89"/>
      <c r="AS229" s="90"/>
      <c r="AT229" s="172" t="str">
        <f t="shared" si="248"/>
        <v/>
      </c>
      <c r="AU229" s="154" t="str">
        <f t="shared" si="249"/>
        <v>NO BID</v>
      </c>
      <c r="AV229" s="171"/>
      <c r="AW229" s="89"/>
      <c r="AX229" s="90"/>
      <c r="AY229" s="172" t="str">
        <f t="shared" si="250"/>
        <v/>
      </c>
      <c r="AZ229" s="154" t="str">
        <f t="shared" si="251"/>
        <v>NO BID</v>
      </c>
      <c r="BA229" s="171"/>
      <c r="BB229" s="89"/>
      <c r="BC229" s="90"/>
      <c r="BD229" s="172" t="str">
        <f t="shared" si="252"/>
        <v/>
      </c>
      <c r="BE229" s="154" t="str">
        <f t="shared" si="308"/>
        <v>NO BID</v>
      </c>
      <c r="BF229" s="171"/>
      <c r="BG229" s="89"/>
      <c r="BH229" s="90"/>
      <c r="BI229" s="172" t="str">
        <f t="shared" si="253"/>
        <v/>
      </c>
      <c r="BJ229" s="154" t="str">
        <f t="shared" si="254"/>
        <v>NO BID</v>
      </c>
      <c r="BK229" s="171"/>
      <c r="BL229" s="89"/>
      <c r="BM229" s="90"/>
      <c r="BN229" s="172" t="str">
        <f t="shared" si="255"/>
        <v/>
      </c>
      <c r="BO229" s="154" t="str">
        <f t="shared" si="256"/>
        <v>NO BID</v>
      </c>
      <c r="BP229" s="178"/>
      <c r="BQ229" s="171"/>
      <c r="BR229" s="89"/>
      <c r="BS229" s="90" t="str">
        <f t="shared" si="257"/>
        <v/>
      </c>
      <c r="BT229" s="172"/>
      <c r="BU229" s="154" t="str">
        <f t="shared" si="258"/>
        <v>NO BID</v>
      </c>
      <c r="BV229" s="171"/>
      <c r="BW229" s="89"/>
      <c r="BX229" s="90" t="str">
        <f t="shared" si="259"/>
        <v/>
      </c>
      <c r="BY229" s="172"/>
      <c r="BZ229" s="154" t="str">
        <f t="shared" si="260"/>
        <v>NO BID</v>
      </c>
      <c r="CA229" s="171"/>
      <c r="CB229" s="89"/>
      <c r="CC229" s="90" t="str">
        <f t="shared" si="261"/>
        <v/>
      </c>
      <c r="CD229" s="172"/>
      <c r="CE229" s="154" t="str">
        <f t="shared" si="262"/>
        <v>NO BID</v>
      </c>
      <c r="CF229" s="171"/>
      <c r="CG229" s="89"/>
      <c r="CH229" s="90" t="str">
        <f t="shared" si="263"/>
        <v/>
      </c>
      <c r="CI229" s="172"/>
      <c r="CJ229" s="154" t="str">
        <f t="shared" si="264"/>
        <v>NO BID</v>
      </c>
      <c r="CK229" s="171"/>
      <c r="CL229" s="89"/>
      <c r="CM229" s="90" t="str">
        <f t="shared" si="265"/>
        <v/>
      </c>
      <c r="CN229" s="172"/>
      <c r="CO229" s="154" t="str">
        <f t="shared" si="266"/>
        <v>NO BID</v>
      </c>
      <c r="CP229" s="171"/>
      <c r="CQ229" s="89"/>
      <c r="CR229" s="90" t="str">
        <f t="shared" si="267"/>
        <v/>
      </c>
      <c r="CS229" s="172"/>
      <c r="CT229" s="154" t="str">
        <f t="shared" si="268"/>
        <v>NO BID</v>
      </c>
      <c r="CU229" s="171"/>
      <c r="CV229" s="89"/>
      <c r="CW229" s="90" t="str">
        <f t="shared" si="269"/>
        <v/>
      </c>
      <c r="CX229" s="172"/>
      <c r="CY229" s="154" t="str">
        <f t="shared" si="270"/>
        <v>NO BID</v>
      </c>
      <c r="CZ229" s="171"/>
      <c r="DA229" s="89"/>
      <c r="DB229" s="90" t="str">
        <f t="shared" si="271"/>
        <v/>
      </c>
      <c r="DC229" s="172"/>
      <c r="DD229" s="154" t="str">
        <f t="shared" si="272"/>
        <v>NO BID</v>
      </c>
      <c r="DE229" s="171"/>
      <c r="DF229" s="89"/>
      <c r="DG229" s="90" t="str">
        <f t="shared" si="273"/>
        <v/>
      </c>
      <c r="DH229" s="172"/>
      <c r="DI229" s="154" t="str">
        <f t="shared" si="274"/>
        <v>NO BID</v>
      </c>
      <c r="DJ229" s="171"/>
      <c r="DK229" s="89"/>
      <c r="DL229" s="90" t="str">
        <f t="shared" si="275"/>
        <v/>
      </c>
      <c r="DM229" s="172"/>
      <c r="DN229" s="154" t="str">
        <f t="shared" si="276"/>
        <v>NO BID</v>
      </c>
      <c r="DO229" s="171"/>
      <c r="DP229" s="89"/>
      <c r="DQ229" s="90" t="str">
        <f t="shared" si="277"/>
        <v/>
      </c>
      <c r="DR229" s="172"/>
      <c r="DS229" s="154" t="str">
        <f t="shared" si="278"/>
        <v>NO BID</v>
      </c>
      <c r="DT229" s="171"/>
      <c r="DU229" s="89"/>
      <c r="DV229" s="90" t="str">
        <f t="shared" si="279"/>
        <v/>
      </c>
      <c r="DW229" s="172"/>
      <c r="DX229" s="154" t="str">
        <f t="shared" si="280"/>
        <v>NO BID</v>
      </c>
      <c r="DY229" s="171"/>
      <c r="DZ229" s="89"/>
      <c r="EA229" s="90" t="str">
        <f t="shared" si="281"/>
        <v/>
      </c>
      <c r="EB229" s="172"/>
      <c r="EC229" s="154" t="str">
        <f t="shared" si="282"/>
        <v>NO BID</v>
      </c>
      <c r="ED229" s="171"/>
      <c r="EE229" s="89"/>
      <c r="EF229" s="90" t="str">
        <f t="shared" si="283"/>
        <v/>
      </c>
      <c r="EG229" s="172"/>
      <c r="EH229" s="154" t="str">
        <f t="shared" si="284"/>
        <v>NO BID</v>
      </c>
      <c r="EI229" s="171"/>
      <c r="EJ229" s="89"/>
      <c r="EK229" s="90" t="str">
        <f t="shared" si="285"/>
        <v/>
      </c>
      <c r="EL229" s="172"/>
      <c r="EM229" s="154" t="str">
        <f t="shared" si="286"/>
        <v>NO BID</v>
      </c>
      <c r="EN229" s="171"/>
      <c r="EO229" s="89"/>
      <c r="EP229" s="90" t="str">
        <f t="shared" si="287"/>
        <v/>
      </c>
      <c r="EQ229" s="172"/>
      <c r="ER229" s="154" t="str">
        <f t="shared" si="288"/>
        <v>NO BID</v>
      </c>
      <c r="ES229" s="171"/>
      <c r="ET229" s="89"/>
      <c r="EU229" s="90" t="str">
        <f t="shared" si="289"/>
        <v/>
      </c>
      <c r="EV229" s="172"/>
      <c r="EW229" s="154" t="str">
        <f t="shared" si="290"/>
        <v>NO BID</v>
      </c>
      <c r="EX229" s="171"/>
      <c r="EY229" s="89"/>
      <c r="EZ229" s="90" t="str">
        <f t="shared" si="291"/>
        <v/>
      </c>
      <c r="FA229" s="172"/>
      <c r="FB229" s="154" t="str">
        <f t="shared" si="292"/>
        <v>NO BID</v>
      </c>
      <c r="FC229" s="171"/>
      <c r="FD229" s="89"/>
      <c r="FE229" s="90" t="str">
        <f t="shared" si="293"/>
        <v/>
      </c>
      <c r="FF229" s="172"/>
      <c r="FG229" s="154" t="str">
        <f t="shared" si="294"/>
        <v>NO BID</v>
      </c>
      <c r="FH229" s="171"/>
      <c r="FI229" s="89"/>
      <c r="FJ229" s="90" t="str">
        <f t="shared" si="295"/>
        <v/>
      </c>
      <c r="FK229" s="172"/>
      <c r="FL229" s="154" t="str">
        <f t="shared" si="296"/>
        <v>NO BID</v>
      </c>
      <c r="FM229" s="171"/>
      <c r="FN229" s="89"/>
      <c r="FO229" s="90" t="str">
        <f t="shared" si="297"/>
        <v/>
      </c>
      <c r="FP229" s="172"/>
      <c r="FQ229" s="154" t="str">
        <f t="shared" si="298"/>
        <v>NO BID</v>
      </c>
      <c r="FR229" s="174"/>
      <c r="FS229" s="91">
        <v>18.48</v>
      </c>
      <c r="FT229" s="92">
        <f t="shared" si="299"/>
        <v>55.44</v>
      </c>
      <c r="FU229" s="175">
        <f t="shared" si="300"/>
        <v>0</v>
      </c>
      <c r="FV229" s="93" t="str">
        <f t="shared" si="301"/>
        <v/>
      </c>
      <c r="FW229" s="94">
        <f t="shared" si="302"/>
        <v>55.44</v>
      </c>
      <c r="FX229" s="95">
        <f t="shared" si="303"/>
        <v>0</v>
      </c>
      <c r="FY229" s="129" t="str">
        <f t="shared" si="304"/>
        <v>NOT AWARDED</v>
      </c>
      <c r="FZ229" s="130">
        <f t="shared" si="305"/>
        <v>0</v>
      </c>
      <c r="GA229" s="129" t="str">
        <f t="shared" si="306"/>
        <v>VENDOR 09</v>
      </c>
      <c r="GB229" s="176"/>
      <c r="GC229" s="198"/>
      <c r="GD229" s="96"/>
      <c r="GE229" s="98"/>
    </row>
    <row r="230" spans="1:187" ht="30" customHeight="1" thickTop="1" thickBot="1" x14ac:dyDescent="0.4">
      <c r="A230" s="141">
        <v>226</v>
      </c>
      <c r="B230" s="163">
        <v>5</v>
      </c>
      <c r="C230" s="164">
        <v>9780593378366</v>
      </c>
      <c r="D230" s="165" t="s">
        <v>367</v>
      </c>
      <c r="E230" s="165" t="s">
        <v>1057</v>
      </c>
      <c r="F230" s="165" t="s">
        <v>1479</v>
      </c>
      <c r="G230" s="166" t="s">
        <v>1414</v>
      </c>
      <c r="H230" s="166" t="s">
        <v>1421</v>
      </c>
      <c r="I230" s="167"/>
      <c r="J230" s="227">
        <f t="shared" si="307"/>
        <v>5</v>
      </c>
      <c r="K230" s="228"/>
      <c r="L230" s="99" t="str">
        <f t="shared" si="233"/>
        <v/>
      </c>
      <c r="M230" s="241"/>
      <c r="N230" s="168"/>
      <c r="O230" s="195" t="str">
        <f t="shared" si="234"/>
        <v>VENDOR 09</v>
      </c>
      <c r="P230" s="149">
        <v>241360</v>
      </c>
      <c r="Q230" s="149">
        <f t="shared" si="235"/>
        <v>0</v>
      </c>
      <c r="R230" s="196" t="str">
        <f t="shared" si="236"/>
        <v xml:space="preserve">, </v>
      </c>
      <c r="S230" s="196" t="str">
        <f t="shared" si="237"/>
        <v>NO BID</v>
      </c>
      <c r="T230" s="117">
        <f t="shared" si="238"/>
        <v>0</v>
      </c>
      <c r="U230" s="118" t="str">
        <f t="shared" si="239"/>
        <v>NOT AWARDED</v>
      </c>
      <c r="V230" s="167"/>
      <c r="W230" s="171"/>
      <c r="X230" s="89"/>
      <c r="Y230" s="90"/>
      <c r="Z230" s="172" t="str">
        <f t="shared" si="240"/>
        <v/>
      </c>
      <c r="AA230" s="154" t="str">
        <f t="shared" si="241"/>
        <v>NO BID</v>
      </c>
      <c r="AB230" s="171"/>
      <c r="AC230" s="89"/>
      <c r="AD230" s="90"/>
      <c r="AE230" s="172" t="str">
        <f t="shared" si="242"/>
        <v/>
      </c>
      <c r="AF230" s="154" t="str">
        <f t="shared" si="243"/>
        <v>NO BID</v>
      </c>
      <c r="AG230" s="171"/>
      <c r="AH230" s="89"/>
      <c r="AI230" s="90"/>
      <c r="AJ230" s="172" t="str">
        <f t="shared" si="244"/>
        <v/>
      </c>
      <c r="AK230" s="154" t="str">
        <f t="shared" si="245"/>
        <v>NO BID</v>
      </c>
      <c r="AL230" s="171"/>
      <c r="AM230" s="89"/>
      <c r="AN230" s="90"/>
      <c r="AO230" s="172" t="str">
        <f t="shared" si="246"/>
        <v/>
      </c>
      <c r="AP230" s="154" t="str">
        <f t="shared" si="247"/>
        <v>NO BID</v>
      </c>
      <c r="AQ230" s="171"/>
      <c r="AR230" s="89"/>
      <c r="AS230" s="90"/>
      <c r="AT230" s="172" t="str">
        <f t="shared" si="248"/>
        <v/>
      </c>
      <c r="AU230" s="154" t="str">
        <f t="shared" si="249"/>
        <v>NO BID</v>
      </c>
      <c r="AV230" s="171"/>
      <c r="AW230" s="89"/>
      <c r="AX230" s="90"/>
      <c r="AY230" s="172" t="str">
        <f t="shared" si="250"/>
        <v/>
      </c>
      <c r="AZ230" s="154" t="str">
        <f t="shared" si="251"/>
        <v>NO BID</v>
      </c>
      <c r="BA230" s="171"/>
      <c r="BB230" s="89"/>
      <c r="BC230" s="90"/>
      <c r="BD230" s="172" t="str">
        <f t="shared" si="252"/>
        <v/>
      </c>
      <c r="BE230" s="154" t="str">
        <f t="shared" si="308"/>
        <v>NO BID</v>
      </c>
      <c r="BF230" s="171"/>
      <c r="BG230" s="89"/>
      <c r="BH230" s="90"/>
      <c r="BI230" s="172" t="str">
        <f t="shared" si="253"/>
        <v/>
      </c>
      <c r="BJ230" s="154" t="str">
        <f t="shared" si="254"/>
        <v>NO BID</v>
      </c>
      <c r="BK230" s="171"/>
      <c r="BL230" s="89"/>
      <c r="BM230" s="90"/>
      <c r="BN230" s="172" t="str">
        <f t="shared" si="255"/>
        <v/>
      </c>
      <c r="BO230" s="154" t="str">
        <f t="shared" si="256"/>
        <v>NO BID</v>
      </c>
      <c r="BP230" s="178"/>
      <c r="BQ230" s="171"/>
      <c r="BR230" s="89"/>
      <c r="BS230" s="90" t="str">
        <f t="shared" si="257"/>
        <v/>
      </c>
      <c r="BT230" s="172"/>
      <c r="BU230" s="154" t="str">
        <f t="shared" si="258"/>
        <v>NO BID</v>
      </c>
      <c r="BV230" s="171"/>
      <c r="BW230" s="89"/>
      <c r="BX230" s="90" t="str">
        <f t="shared" si="259"/>
        <v/>
      </c>
      <c r="BY230" s="172"/>
      <c r="BZ230" s="154" t="str">
        <f t="shared" si="260"/>
        <v>NO BID</v>
      </c>
      <c r="CA230" s="171"/>
      <c r="CB230" s="89"/>
      <c r="CC230" s="90" t="str">
        <f t="shared" si="261"/>
        <v/>
      </c>
      <c r="CD230" s="172"/>
      <c r="CE230" s="154" t="str">
        <f t="shared" si="262"/>
        <v>NO BID</v>
      </c>
      <c r="CF230" s="171"/>
      <c r="CG230" s="89"/>
      <c r="CH230" s="90" t="str">
        <f t="shared" si="263"/>
        <v/>
      </c>
      <c r="CI230" s="172"/>
      <c r="CJ230" s="154" t="str">
        <f t="shared" si="264"/>
        <v>NO BID</v>
      </c>
      <c r="CK230" s="171"/>
      <c r="CL230" s="89"/>
      <c r="CM230" s="90" t="str">
        <f t="shared" si="265"/>
        <v/>
      </c>
      <c r="CN230" s="172"/>
      <c r="CO230" s="154" t="str">
        <f t="shared" si="266"/>
        <v>NO BID</v>
      </c>
      <c r="CP230" s="171"/>
      <c r="CQ230" s="89"/>
      <c r="CR230" s="90" t="str">
        <f t="shared" si="267"/>
        <v/>
      </c>
      <c r="CS230" s="172"/>
      <c r="CT230" s="154" t="str">
        <f t="shared" si="268"/>
        <v>NO BID</v>
      </c>
      <c r="CU230" s="171"/>
      <c r="CV230" s="89"/>
      <c r="CW230" s="90" t="str">
        <f t="shared" si="269"/>
        <v/>
      </c>
      <c r="CX230" s="172"/>
      <c r="CY230" s="154" t="str">
        <f t="shared" si="270"/>
        <v>NO BID</v>
      </c>
      <c r="CZ230" s="171"/>
      <c r="DA230" s="89"/>
      <c r="DB230" s="90" t="str">
        <f t="shared" si="271"/>
        <v/>
      </c>
      <c r="DC230" s="172"/>
      <c r="DD230" s="154" t="str">
        <f t="shared" si="272"/>
        <v>NO BID</v>
      </c>
      <c r="DE230" s="171"/>
      <c r="DF230" s="89"/>
      <c r="DG230" s="90" t="str">
        <f t="shared" si="273"/>
        <v/>
      </c>
      <c r="DH230" s="172"/>
      <c r="DI230" s="154" t="str">
        <f t="shared" si="274"/>
        <v>NO BID</v>
      </c>
      <c r="DJ230" s="171"/>
      <c r="DK230" s="89"/>
      <c r="DL230" s="90" t="str">
        <f t="shared" si="275"/>
        <v/>
      </c>
      <c r="DM230" s="172"/>
      <c r="DN230" s="154" t="str">
        <f t="shared" si="276"/>
        <v>NO BID</v>
      </c>
      <c r="DO230" s="171"/>
      <c r="DP230" s="89"/>
      <c r="DQ230" s="90" t="str">
        <f t="shared" si="277"/>
        <v/>
      </c>
      <c r="DR230" s="172"/>
      <c r="DS230" s="154" t="str">
        <f t="shared" si="278"/>
        <v>NO BID</v>
      </c>
      <c r="DT230" s="171"/>
      <c r="DU230" s="89"/>
      <c r="DV230" s="90" t="str">
        <f t="shared" si="279"/>
        <v/>
      </c>
      <c r="DW230" s="172"/>
      <c r="DX230" s="154" t="str">
        <f t="shared" si="280"/>
        <v>NO BID</v>
      </c>
      <c r="DY230" s="171"/>
      <c r="DZ230" s="89"/>
      <c r="EA230" s="90" t="str">
        <f t="shared" si="281"/>
        <v/>
      </c>
      <c r="EB230" s="172"/>
      <c r="EC230" s="154" t="str">
        <f t="shared" si="282"/>
        <v>NO BID</v>
      </c>
      <c r="ED230" s="171"/>
      <c r="EE230" s="89"/>
      <c r="EF230" s="90" t="str">
        <f t="shared" si="283"/>
        <v/>
      </c>
      <c r="EG230" s="172"/>
      <c r="EH230" s="154" t="str">
        <f t="shared" si="284"/>
        <v>NO BID</v>
      </c>
      <c r="EI230" s="171"/>
      <c r="EJ230" s="89"/>
      <c r="EK230" s="90" t="str">
        <f t="shared" si="285"/>
        <v/>
      </c>
      <c r="EL230" s="172"/>
      <c r="EM230" s="154" t="str">
        <f t="shared" si="286"/>
        <v>NO BID</v>
      </c>
      <c r="EN230" s="171"/>
      <c r="EO230" s="89"/>
      <c r="EP230" s="90" t="str">
        <f t="shared" si="287"/>
        <v/>
      </c>
      <c r="EQ230" s="172"/>
      <c r="ER230" s="154" t="str">
        <f t="shared" si="288"/>
        <v>NO BID</v>
      </c>
      <c r="ES230" s="171"/>
      <c r="ET230" s="89"/>
      <c r="EU230" s="90" t="str">
        <f t="shared" si="289"/>
        <v/>
      </c>
      <c r="EV230" s="172"/>
      <c r="EW230" s="154" t="str">
        <f t="shared" si="290"/>
        <v>NO BID</v>
      </c>
      <c r="EX230" s="171"/>
      <c r="EY230" s="89"/>
      <c r="EZ230" s="90" t="str">
        <f t="shared" si="291"/>
        <v/>
      </c>
      <c r="FA230" s="172"/>
      <c r="FB230" s="154" t="str">
        <f t="shared" si="292"/>
        <v>NO BID</v>
      </c>
      <c r="FC230" s="171"/>
      <c r="FD230" s="89"/>
      <c r="FE230" s="90" t="str">
        <f t="shared" si="293"/>
        <v/>
      </c>
      <c r="FF230" s="172"/>
      <c r="FG230" s="154" t="str">
        <f t="shared" si="294"/>
        <v>NO BID</v>
      </c>
      <c r="FH230" s="171"/>
      <c r="FI230" s="89"/>
      <c r="FJ230" s="90" t="str">
        <f t="shared" si="295"/>
        <v/>
      </c>
      <c r="FK230" s="172"/>
      <c r="FL230" s="154" t="str">
        <f t="shared" si="296"/>
        <v>NO BID</v>
      </c>
      <c r="FM230" s="171"/>
      <c r="FN230" s="89"/>
      <c r="FO230" s="90" t="str">
        <f t="shared" si="297"/>
        <v/>
      </c>
      <c r="FP230" s="172"/>
      <c r="FQ230" s="154" t="str">
        <f t="shared" si="298"/>
        <v>NO BID</v>
      </c>
      <c r="FR230" s="174"/>
      <c r="FS230" s="91">
        <v>9.49</v>
      </c>
      <c r="FT230" s="92">
        <f t="shared" si="299"/>
        <v>47.45</v>
      </c>
      <c r="FU230" s="175">
        <f t="shared" si="300"/>
        <v>0</v>
      </c>
      <c r="FV230" s="93" t="str">
        <f t="shared" si="301"/>
        <v/>
      </c>
      <c r="FW230" s="94">
        <f t="shared" si="302"/>
        <v>47.45</v>
      </c>
      <c r="FX230" s="95">
        <f t="shared" si="303"/>
        <v>0</v>
      </c>
      <c r="FY230" s="129" t="str">
        <f t="shared" si="304"/>
        <v>NOT AWARDED</v>
      </c>
      <c r="FZ230" s="130">
        <f t="shared" si="305"/>
        <v>0</v>
      </c>
      <c r="GA230" s="129" t="str">
        <f t="shared" si="306"/>
        <v>VENDOR 09</v>
      </c>
      <c r="GB230" s="176"/>
      <c r="GC230" s="177"/>
      <c r="GD230" s="96"/>
      <c r="GE230" s="97"/>
    </row>
    <row r="231" spans="1:187" ht="30" customHeight="1" thickTop="1" thickBot="1" x14ac:dyDescent="0.4">
      <c r="A231" s="162">
        <v>227</v>
      </c>
      <c r="B231" s="197">
        <v>5</v>
      </c>
      <c r="C231" s="164">
        <v>9780063071780</v>
      </c>
      <c r="D231" s="165" t="s">
        <v>714</v>
      </c>
      <c r="E231" s="165" t="s">
        <v>1352</v>
      </c>
      <c r="F231" s="165" t="s">
        <v>1479</v>
      </c>
      <c r="G231" s="166" t="s">
        <v>1414</v>
      </c>
      <c r="H231" s="166" t="s">
        <v>1466</v>
      </c>
      <c r="I231" s="167"/>
      <c r="J231" s="227">
        <f t="shared" si="307"/>
        <v>5</v>
      </c>
      <c r="K231" s="228"/>
      <c r="L231" s="99" t="str">
        <f t="shared" si="233"/>
        <v/>
      </c>
      <c r="M231" s="241"/>
      <c r="N231" s="168"/>
      <c r="O231" s="195" t="str">
        <f t="shared" si="234"/>
        <v>VENDOR 09</v>
      </c>
      <c r="P231" s="149" t="s">
        <v>88</v>
      </c>
      <c r="Q231" s="149">
        <f t="shared" si="235"/>
        <v>0</v>
      </c>
      <c r="R231" s="196" t="str">
        <f t="shared" si="236"/>
        <v xml:space="preserve">, </v>
      </c>
      <c r="S231" s="196" t="str">
        <f t="shared" si="237"/>
        <v>NO BID</v>
      </c>
      <c r="T231" s="117">
        <f t="shared" si="238"/>
        <v>0</v>
      </c>
      <c r="U231" s="118" t="str">
        <f t="shared" si="239"/>
        <v>NOT AWARDED</v>
      </c>
      <c r="V231" s="167"/>
      <c r="W231" s="171"/>
      <c r="X231" s="89"/>
      <c r="Y231" s="90"/>
      <c r="Z231" s="172" t="str">
        <f t="shared" si="240"/>
        <v/>
      </c>
      <c r="AA231" s="154" t="str">
        <f t="shared" si="241"/>
        <v>NO BID</v>
      </c>
      <c r="AB231" s="171"/>
      <c r="AC231" s="89"/>
      <c r="AD231" s="90"/>
      <c r="AE231" s="172" t="str">
        <f t="shared" si="242"/>
        <v/>
      </c>
      <c r="AF231" s="154" t="str">
        <f t="shared" si="243"/>
        <v>NO BID</v>
      </c>
      <c r="AG231" s="171"/>
      <c r="AH231" s="89"/>
      <c r="AI231" s="90"/>
      <c r="AJ231" s="172" t="str">
        <f t="shared" si="244"/>
        <v/>
      </c>
      <c r="AK231" s="154" t="str">
        <f t="shared" si="245"/>
        <v>NO BID</v>
      </c>
      <c r="AL231" s="171"/>
      <c r="AM231" s="89"/>
      <c r="AN231" s="90"/>
      <c r="AO231" s="172" t="str">
        <f t="shared" si="246"/>
        <v/>
      </c>
      <c r="AP231" s="154" t="str">
        <f t="shared" si="247"/>
        <v>NO BID</v>
      </c>
      <c r="AQ231" s="171"/>
      <c r="AR231" s="89"/>
      <c r="AS231" s="90"/>
      <c r="AT231" s="172" t="str">
        <f t="shared" si="248"/>
        <v/>
      </c>
      <c r="AU231" s="154" t="str">
        <f t="shared" si="249"/>
        <v>NO BID</v>
      </c>
      <c r="AV231" s="171"/>
      <c r="AW231" s="89"/>
      <c r="AX231" s="90"/>
      <c r="AY231" s="172" t="str">
        <f t="shared" si="250"/>
        <v/>
      </c>
      <c r="AZ231" s="154" t="str">
        <f t="shared" si="251"/>
        <v>NO BID</v>
      </c>
      <c r="BA231" s="171"/>
      <c r="BB231" s="89"/>
      <c r="BC231" s="90"/>
      <c r="BD231" s="172" t="str">
        <f t="shared" si="252"/>
        <v/>
      </c>
      <c r="BE231" s="154" t="s">
        <v>79</v>
      </c>
      <c r="BF231" s="171"/>
      <c r="BG231" s="89"/>
      <c r="BH231" s="90"/>
      <c r="BI231" s="172" t="str">
        <f t="shared" si="253"/>
        <v/>
      </c>
      <c r="BJ231" s="154" t="str">
        <f t="shared" si="254"/>
        <v>NO BID</v>
      </c>
      <c r="BK231" s="171"/>
      <c r="BL231" s="89"/>
      <c r="BM231" s="90"/>
      <c r="BN231" s="172" t="str">
        <f t="shared" si="255"/>
        <v/>
      </c>
      <c r="BO231" s="154" t="str">
        <f t="shared" si="256"/>
        <v>NO BID</v>
      </c>
      <c r="BP231" s="178"/>
      <c r="BQ231" s="171"/>
      <c r="BR231" s="89"/>
      <c r="BS231" s="90" t="str">
        <f t="shared" si="257"/>
        <v/>
      </c>
      <c r="BT231" s="172"/>
      <c r="BU231" s="154" t="str">
        <f t="shared" si="258"/>
        <v>NO BID</v>
      </c>
      <c r="BV231" s="171"/>
      <c r="BW231" s="89"/>
      <c r="BX231" s="90" t="str">
        <f t="shared" si="259"/>
        <v/>
      </c>
      <c r="BY231" s="172"/>
      <c r="BZ231" s="154" t="str">
        <f t="shared" si="260"/>
        <v>NO BID</v>
      </c>
      <c r="CA231" s="171"/>
      <c r="CB231" s="89"/>
      <c r="CC231" s="90" t="str">
        <f t="shared" si="261"/>
        <v/>
      </c>
      <c r="CD231" s="172"/>
      <c r="CE231" s="154" t="str">
        <f t="shared" si="262"/>
        <v>NO BID</v>
      </c>
      <c r="CF231" s="171"/>
      <c r="CG231" s="89"/>
      <c r="CH231" s="90" t="str">
        <f t="shared" si="263"/>
        <v/>
      </c>
      <c r="CI231" s="172"/>
      <c r="CJ231" s="154" t="str">
        <f t="shared" si="264"/>
        <v>NO BID</v>
      </c>
      <c r="CK231" s="171"/>
      <c r="CL231" s="89"/>
      <c r="CM231" s="90" t="str">
        <f t="shared" si="265"/>
        <v/>
      </c>
      <c r="CN231" s="172"/>
      <c r="CO231" s="154" t="str">
        <f t="shared" si="266"/>
        <v>NO BID</v>
      </c>
      <c r="CP231" s="171"/>
      <c r="CQ231" s="89"/>
      <c r="CR231" s="90" t="str">
        <f t="shared" si="267"/>
        <v/>
      </c>
      <c r="CS231" s="172"/>
      <c r="CT231" s="154" t="str">
        <f t="shared" si="268"/>
        <v>NO BID</v>
      </c>
      <c r="CU231" s="171"/>
      <c r="CV231" s="89"/>
      <c r="CW231" s="90" t="str">
        <f t="shared" si="269"/>
        <v/>
      </c>
      <c r="CX231" s="172"/>
      <c r="CY231" s="154" t="str">
        <f t="shared" si="270"/>
        <v>NO BID</v>
      </c>
      <c r="CZ231" s="171"/>
      <c r="DA231" s="89"/>
      <c r="DB231" s="90" t="str">
        <f t="shared" si="271"/>
        <v/>
      </c>
      <c r="DC231" s="172"/>
      <c r="DD231" s="154" t="str">
        <f t="shared" si="272"/>
        <v>NO BID</v>
      </c>
      <c r="DE231" s="171"/>
      <c r="DF231" s="89"/>
      <c r="DG231" s="90" t="str">
        <f t="shared" si="273"/>
        <v/>
      </c>
      <c r="DH231" s="172"/>
      <c r="DI231" s="154" t="str">
        <f t="shared" si="274"/>
        <v>NO BID</v>
      </c>
      <c r="DJ231" s="171"/>
      <c r="DK231" s="89"/>
      <c r="DL231" s="90" t="str">
        <f t="shared" si="275"/>
        <v/>
      </c>
      <c r="DM231" s="172"/>
      <c r="DN231" s="154" t="str">
        <f t="shared" si="276"/>
        <v>NO BID</v>
      </c>
      <c r="DO231" s="171"/>
      <c r="DP231" s="89"/>
      <c r="DQ231" s="90" t="str">
        <f t="shared" si="277"/>
        <v/>
      </c>
      <c r="DR231" s="172"/>
      <c r="DS231" s="154" t="str">
        <f t="shared" si="278"/>
        <v>NO BID</v>
      </c>
      <c r="DT231" s="171"/>
      <c r="DU231" s="89"/>
      <c r="DV231" s="90" t="str">
        <f t="shared" si="279"/>
        <v/>
      </c>
      <c r="DW231" s="172"/>
      <c r="DX231" s="154" t="str">
        <f t="shared" si="280"/>
        <v>NO BID</v>
      </c>
      <c r="DY231" s="171"/>
      <c r="DZ231" s="89"/>
      <c r="EA231" s="90" t="str">
        <f t="shared" si="281"/>
        <v/>
      </c>
      <c r="EB231" s="172"/>
      <c r="EC231" s="154" t="str">
        <f t="shared" si="282"/>
        <v>NO BID</v>
      </c>
      <c r="ED231" s="171"/>
      <c r="EE231" s="89"/>
      <c r="EF231" s="90" t="str">
        <f t="shared" si="283"/>
        <v/>
      </c>
      <c r="EG231" s="172"/>
      <c r="EH231" s="154" t="str">
        <f t="shared" si="284"/>
        <v>NO BID</v>
      </c>
      <c r="EI231" s="171"/>
      <c r="EJ231" s="89"/>
      <c r="EK231" s="90" t="str">
        <f t="shared" si="285"/>
        <v/>
      </c>
      <c r="EL231" s="172"/>
      <c r="EM231" s="154" t="str">
        <f t="shared" si="286"/>
        <v>NO BID</v>
      </c>
      <c r="EN231" s="171"/>
      <c r="EO231" s="89"/>
      <c r="EP231" s="90" t="str">
        <f t="shared" si="287"/>
        <v/>
      </c>
      <c r="EQ231" s="172"/>
      <c r="ER231" s="154" t="str">
        <f t="shared" si="288"/>
        <v>NO BID</v>
      </c>
      <c r="ES231" s="171"/>
      <c r="ET231" s="89"/>
      <c r="EU231" s="90" t="str">
        <f t="shared" si="289"/>
        <v/>
      </c>
      <c r="EV231" s="172"/>
      <c r="EW231" s="154" t="str">
        <f t="shared" si="290"/>
        <v>NO BID</v>
      </c>
      <c r="EX231" s="171"/>
      <c r="EY231" s="89"/>
      <c r="EZ231" s="90" t="str">
        <f t="shared" si="291"/>
        <v/>
      </c>
      <c r="FA231" s="172"/>
      <c r="FB231" s="154" t="str">
        <f t="shared" si="292"/>
        <v>NO BID</v>
      </c>
      <c r="FC231" s="171"/>
      <c r="FD231" s="89"/>
      <c r="FE231" s="90" t="str">
        <f t="shared" si="293"/>
        <v/>
      </c>
      <c r="FF231" s="172"/>
      <c r="FG231" s="154" t="str">
        <f t="shared" si="294"/>
        <v>NO BID</v>
      </c>
      <c r="FH231" s="171"/>
      <c r="FI231" s="89"/>
      <c r="FJ231" s="90" t="str">
        <f t="shared" si="295"/>
        <v/>
      </c>
      <c r="FK231" s="172"/>
      <c r="FL231" s="154" t="str">
        <f t="shared" si="296"/>
        <v>NO BID</v>
      </c>
      <c r="FM231" s="171"/>
      <c r="FN231" s="89"/>
      <c r="FO231" s="90" t="str">
        <f t="shared" si="297"/>
        <v/>
      </c>
      <c r="FP231" s="172"/>
      <c r="FQ231" s="154" t="str">
        <f t="shared" si="298"/>
        <v>NO BID</v>
      </c>
      <c r="FR231" s="174"/>
      <c r="FS231" s="91">
        <v>9.64</v>
      </c>
      <c r="FT231" s="92">
        <f t="shared" si="299"/>
        <v>48.2</v>
      </c>
      <c r="FU231" s="175">
        <f t="shared" si="300"/>
        <v>0</v>
      </c>
      <c r="FV231" s="93" t="str">
        <f t="shared" si="301"/>
        <v/>
      </c>
      <c r="FW231" s="94">
        <f t="shared" si="302"/>
        <v>48.2</v>
      </c>
      <c r="FX231" s="95">
        <f t="shared" si="303"/>
        <v>0</v>
      </c>
      <c r="FY231" s="129" t="str">
        <f t="shared" si="304"/>
        <v>NOT AWARDED</v>
      </c>
      <c r="FZ231" s="130">
        <f t="shared" si="305"/>
        <v>0</v>
      </c>
      <c r="GA231" s="129" t="str">
        <f t="shared" si="306"/>
        <v>VENDOR 09</v>
      </c>
      <c r="GB231" s="176"/>
      <c r="GC231" s="177"/>
      <c r="GD231" s="96"/>
      <c r="GE231" s="97"/>
    </row>
    <row r="232" spans="1:187" ht="30" customHeight="1" thickTop="1" thickBot="1" x14ac:dyDescent="0.4">
      <c r="A232" s="162">
        <v>228</v>
      </c>
      <c r="B232" s="194">
        <v>5</v>
      </c>
      <c r="C232" s="164">
        <v>9781626728103</v>
      </c>
      <c r="D232" s="165" t="s">
        <v>734</v>
      </c>
      <c r="E232" s="165" t="s">
        <v>1368</v>
      </c>
      <c r="F232" s="165" t="s">
        <v>1479</v>
      </c>
      <c r="G232" s="166" t="s">
        <v>1414</v>
      </c>
      <c r="H232" s="166" t="s">
        <v>1469</v>
      </c>
      <c r="I232" s="167"/>
      <c r="J232" s="227">
        <f t="shared" si="307"/>
        <v>5</v>
      </c>
      <c r="K232" s="228"/>
      <c r="L232" s="99" t="str">
        <f t="shared" si="233"/>
        <v/>
      </c>
      <c r="M232" s="241"/>
      <c r="N232" s="168"/>
      <c r="O232" s="195" t="str">
        <f t="shared" si="234"/>
        <v>VENDOR 09</v>
      </c>
      <c r="P232" s="149">
        <v>241360</v>
      </c>
      <c r="Q232" s="149">
        <f t="shared" si="235"/>
        <v>0</v>
      </c>
      <c r="R232" s="196" t="str">
        <f t="shared" si="236"/>
        <v xml:space="preserve">, </v>
      </c>
      <c r="S232" s="196" t="str">
        <f t="shared" si="237"/>
        <v>NO BID</v>
      </c>
      <c r="T232" s="117">
        <f t="shared" si="238"/>
        <v>0</v>
      </c>
      <c r="U232" s="118" t="str">
        <f t="shared" si="239"/>
        <v>NOT AWARDED</v>
      </c>
      <c r="V232" s="167"/>
      <c r="W232" s="171"/>
      <c r="X232" s="89"/>
      <c r="Y232" s="90"/>
      <c r="Z232" s="172" t="str">
        <f t="shared" si="240"/>
        <v/>
      </c>
      <c r="AA232" s="154" t="str">
        <f t="shared" si="241"/>
        <v>NO BID</v>
      </c>
      <c r="AB232" s="171"/>
      <c r="AC232" s="89"/>
      <c r="AD232" s="90"/>
      <c r="AE232" s="172" t="str">
        <f t="shared" si="242"/>
        <v/>
      </c>
      <c r="AF232" s="154" t="str">
        <f t="shared" si="243"/>
        <v>NO BID</v>
      </c>
      <c r="AG232" s="171"/>
      <c r="AH232" s="89"/>
      <c r="AI232" s="90"/>
      <c r="AJ232" s="172" t="str">
        <f t="shared" si="244"/>
        <v/>
      </c>
      <c r="AK232" s="154" t="str">
        <f t="shared" si="245"/>
        <v>NO BID</v>
      </c>
      <c r="AL232" s="171"/>
      <c r="AM232" s="89"/>
      <c r="AN232" s="90"/>
      <c r="AO232" s="172" t="str">
        <f t="shared" si="246"/>
        <v/>
      </c>
      <c r="AP232" s="154" t="str">
        <f t="shared" si="247"/>
        <v>NO BID</v>
      </c>
      <c r="AQ232" s="171"/>
      <c r="AR232" s="89"/>
      <c r="AS232" s="90"/>
      <c r="AT232" s="172" t="str">
        <f t="shared" si="248"/>
        <v/>
      </c>
      <c r="AU232" s="154" t="str">
        <f t="shared" si="249"/>
        <v>NO BID</v>
      </c>
      <c r="AV232" s="171"/>
      <c r="AW232" s="89"/>
      <c r="AX232" s="90"/>
      <c r="AY232" s="172" t="str">
        <f t="shared" si="250"/>
        <v/>
      </c>
      <c r="AZ232" s="154" t="str">
        <f t="shared" si="251"/>
        <v>NO BID</v>
      </c>
      <c r="BA232" s="171"/>
      <c r="BB232" s="89"/>
      <c r="BC232" s="90"/>
      <c r="BD232" s="172" t="str">
        <f t="shared" si="252"/>
        <v/>
      </c>
      <c r="BE232" s="154" t="str">
        <f>IF($B232=0,"",IF(ISNUMBER(BB232),"","NO BID"))</f>
        <v>NO BID</v>
      </c>
      <c r="BF232" s="171"/>
      <c r="BG232" s="89"/>
      <c r="BH232" s="90"/>
      <c r="BI232" s="172" t="str">
        <f t="shared" si="253"/>
        <v/>
      </c>
      <c r="BJ232" s="154" t="str">
        <f t="shared" si="254"/>
        <v>NO BID</v>
      </c>
      <c r="BK232" s="171"/>
      <c r="BL232" s="89"/>
      <c r="BM232" s="90"/>
      <c r="BN232" s="172" t="str">
        <f t="shared" si="255"/>
        <v/>
      </c>
      <c r="BO232" s="154" t="str">
        <f t="shared" si="256"/>
        <v>NO BID</v>
      </c>
      <c r="BP232" s="178"/>
      <c r="BQ232" s="171"/>
      <c r="BR232" s="89"/>
      <c r="BS232" s="90" t="str">
        <f t="shared" si="257"/>
        <v/>
      </c>
      <c r="BT232" s="172"/>
      <c r="BU232" s="154" t="str">
        <f t="shared" si="258"/>
        <v>NO BID</v>
      </c>
      <c r="BV232" s="171"/>
      <c r="BW232" s="89"/>
      <c r="BX232" s="90" t="str">
        <f t="shared" si="259"/>
        <v/>
      </c>
      <c r="BY232" s="172"/>
      <c r="BZ232" s="154" t="str">
        <f t="shared" si="260"/>
        <v>NO BID</v>
      </c>
      <c r="CA232" s="171"/>
      <c r="CB232" s="89"/>
      <c r="CC232" s="90" t="str">
        <f t="shared" si="261"/>
        <v/>
      </c>
      <c r="CD232" s="172"/>
      <c r="CE232" s="154" t="str">
        <f t="shared" si="262"/>
        <v>NO BID</v>
      </c>
      <c r="CF232" s="171"/>
      <c r="CG232" s="89"/>
      <c r="CH232" s="90" t="str">
        <f t="shared" si="263"/>
        <v/>
      </c>
      <c r="CI232" s="172"/>
      <c r="CJ232" s="154" t="str">
        <f t="shared" si="264"/>
        <v>NO BID</v>
      </c>
      <c r="CK232" s="171"/>
      <c r="CL232" s="89"/>
      <c r="CM232" s="90" t="str">
        <f t="shared" si="265"/>
        <v/>
      </c>
      <c r="CN232" s="172"/>
      <c r="CO232" s="154" t="str">
        <f t="shared" si="266"/>
        <v>NO BID</v>
      </c>
      <c r="CP232" s="171"/>
      <c r="CQ232" s="89"/>
      <c r="CR232" s="90" t="str">
        <f t="shared" si="267"/>
        <v/>
      </c>
      <c r="CS232" s="172"/>
      <c r="CT232" s="154" t="str">
        <f t="shared" si="268"/>
        <v>NO BID</v>
      </c>
      <c r="CU232" s="171"/>
      <c r="CV232" s="89"/>
      <c r="CW232" s="90" t="str">
        <f t="shared" si="269"/>
        <v/>
      </c>
      <c r="CX232" s="172"/>
      <c r="CY232" s="154" t="str">
        <f t="shared" si="270"/>
        <v>NO BID</v>
      </c>
      <c r="CZ232" s="171"/>
      <c r="DA232" s="89"/>
      <c r="DB232" s="90" t="str">
        <f t="shared" si="271"/>
        <v/>
      </c>
      <c r="DC232" s="172"/>
      <c r="DD232" s="154" t="str">
        <f t="shared" si="272"/>
        <v>NO BID</v>
      </c>
      <c r="DE232" s="171"/>
      <c r="DF232" s="89"/>
      <c r="DG232" s="90" t="str">
        <f t="shared" si="273"/>
        <v/>
      </c>
      <c r="DH232" s="172"/>
      <c r="DI232" s="154" t="str">
        <f t="shared" si="274"/>
        <v>NO BID</v>
      </c>
      <c r="DJ232" s="171"/>
      <c r="DK232" s="89"/>
      <c r="DL232" s="90" t="str">
        <f t="shared" si="275"/>
        <v/>
      </c>
      <c r="DM232" s="172"/>
      <c r="DN232" s="154" t="str">
        <f t="shared" si="276"/>
        <v>NO BID</v>
      </c>
      <c r="DO232" s="171"/>
      <c r="DP232" s="89"/>
      <c r="DQ232" s="90" t="str">
        <f t="shared" si="277"/>
        <v/>
      </c>
      <c r="DR232" s="172"/>
      <c r="DS232" s="154" t="str">
        <f t="shared" si="278"/>
        <v>NO BID</v>
      </c>
      <c r="DT232" s="171"/>
      <c r="DU232" s="89"/>
      <c r="DV232" s="90" t="str">
        <f t="shared" si="279"/>
        <v/>
      </c>
      <c r="DW232" s="172"/>
      <c r="DX232" s="154" t="str">
        <f t="shared" si="280"/>
        <v>NO BID</v>
      </c>
      <c r="DY232" s="171"/>
      <c r="DZ232" s="89"/>
      <c r="EA232" s="90" t="str">
        <f t="shared" si="281"/>
        <v/>
      </c>
      <c r="EB232" s="172"/>
      <c r="EC232" s="154" t="str">
        <f t="shared" si="282"/>
        <v>NO BID</v>
      </c>
      <c r="ED232" s="171"/>
      <c r="EE232" s="89"/>
      <c r="EF232" s="90" t="str">
        <f t="shared" si="283"/>
        <v/>
      </c>
      <c r="EG232" s="172"/>
      <c r="EH232" s="154" t="str">
        <f t="shared" si="284"/>
        <v>NO BID</v>
      </c>
      <c r="EI232" s="171"/>
      <c r="EJ232" s="89"/>
      <c r="EK232" s="90" t="str">
        <f t="shared" si="285"/>
        <v/>
      </c>
      <c r="EL232" s="172"/>
      <c r="EM232" s="154" t="str">
        <f t="shared" si="286"/>
        <v>NO BID</v>
      </c>
      <c r="EN232" s="171"/>
      <c r="EO232" s="89"/>
      <c r="EP232" s="90" t="str">
        <f t="shared" si="287"/>
        <v/>
      </c>
      <c r="EQ232" s="172"/>
      <c r="ER232" s="154" t="str">
        <f t="shared" si="288"/>
        <v>NO BID</v>
      </c>
      <c r="ES232" s="171"/>
      <c r="ET232" s="89"/>
      <c r="EU232" s="90" t="str">
        <f t="shared" si="289"/>
        <v/>
      </c>
      <c r="EV232" s="172"/>
      <c r="EW232" s="154" t="str">
        <f t="shared" si="290"/>
        <v>NO BID</v>
      </c>
      <c r="EX232" s="171"/>
      <c r="EY232" s="89"/>
      <c r="EZ232" s="90" t="str">
        <f t="shared" si="291"/>
        <v/>
      </c>
      <c r="FA232" s="172"/>
      <c r="FB232" s="154" t="str">
        <f t="shared" si="292"/>
        <v>NO BID</v>
      </c>
      <c r="FC232" s="171"/>
      <c r="FD232" s="89"/>
      <c r="FE232" s="90" t="str">
        <f t="shared" si="293"/>
        <v/>
      </c>
      <c r="FF232" s="172"/>
      <c r="FG232" s="154" t="str">
        <f t="shared" si="294"/>
        <v>NO BID</v>
      </c>
      <c r="FH232" s="171"/>
      <c r="FI232" s="89"/>
      <c r="FJ232" s="90" t="str">
        <f t="shared" si="295"/>
        <v/>
      </c>
      <c r="FK232" s="172"/>
      <c r="FL232" s="154" t="str">
        <f t="shared" si="296"/>
        <v>NO BID</v>
      </c>
      <c r="FM232" s="171"/>
      <c r="FN232" s="89"/>
      <c r="FO232" s="90" t="str">
        <f t="shared" si="297"/>
        <v/>
      </c>
      <c r="FP232" s="172"/>
      <c r="FQ232" s="154" t="str">
        <f t="shared" si="298"/>
        <v>NO BID</v>
      </c>
      <c r="FR232" s="174"/>
      <c r="FS232" s="91">
        <v>23.49</v>
      </c>
      <c r="FT232" s="92">
        <f t="shared" si="299"/>
        <v>117.44999999999999</v>
      </c>
      <c r="FU232" s="175">
        <f t="shared" si="300"/>
        <v>0</v>
      </c>
      <c r="FV232" s="93" t="str">
        <f t="shared" si="301"/>
        <v/>
      </c>
      <c r="FW232" s="94">
        <f t="shared" si="302"/>
        <v>117.44999999999999</v>
      </c>
      <c r="FX232" s="95">
        <f t="shared" si="303"/>
        <v>0</v>
      </c>
      <c r="FY232" s="129" t="str">
        <f t="shared" si="304"/>
        <v>NOT AWARDED</v>
      </c>
      <c r="FZ232" s="130">
        <f t="shared" si="305"/>
        <v>0</v>
      </c>
      <c r="GA232" s="129" t="str">
        <f t="shared" si="306"/>
        <v>VENDOR 09</v>
      </c>
      <c r="GB232" s="176"/>
      <c r="GC232" s="177"/>
      <c r="GD232" s="96"/>
      <c r="GE232" s="97"/>
    </row>
    <row r="233" spans="1:187" ht="30" customHeight="1" thickTop="1" thickBot="1" x14ac:dyDescent="0.4">
      <c r="A233" s="162">
        <v>229</v>
      </c>
      <c r="B233" s="163">
        <v>3</v>
      </c>
      <c r="C233" s="164">
        <v>9781419762208</v>
      </c>
      <c r="D233" s="165" t="s">
        <v>368</v>
      </c>
      <c r="E233" s="165" t="s">
        <v>1058</v>
      </c>
      <c r="F233" s="165" t="s">
        <v>1479</v>
      </c>
      <c r="G233" s="166" t="s">
        <v>1414</v>
      </c>
      <c r="H233" s="166" t="s">
        <v>1421</v>
      </c>
      <c r="I233" s="167"/>
      <c r="J233" s="227">
        <f t="shared" si="307"/>
        <v>3</v>
      </c>
      <c r="K233" s="228"/>
      <c r="L233" s="99" t="str">
        <f t="shared" si="233"/>
        <v/>
      </c>
      <c r="M233" s="241"/>
      <c r="N233" s="168"/>
      <c r="O233" s="195" t="str">
        <f t="shared" si="234"/>
        <v>VENDOR 09</v>
      </c>
      <c r="P233" s="149">
        <v>241360</v>
      </c>
      <c r="Q233" s="149">
        <f t="shared" si="235"/>
        <v>0</v>
      </c>
      <c r="R233" s="196" t="str">
        <f t="shared" si="236"/>
        <v xml:space="preserve">, </v>
      </c>
      <c r="S233" s="196" t="str">
        <f t="shared" si="237"/>
        <v>NO BID</v>
      </c>
      <c r="T233" s="117">
        <f t="shared" si="238"/>
        <v>0</v>
      </c>
      <c r="U233" s="118" t="str">
        <f t="shared" si="239"/>
        <v>NOT AWARDED</v>
      </c>
      <c r="V233" s="167"/>
      <c r="W233" s="171"/>
      <c r="X233" s="89"/>
      <c r="Y233" s="90"/>
      <c r="Z233" s="172" t="str">
        <f t="shared" si="240"/>
        <v/>
      </c>
      <c r="AA233" s="154" t="str">
        <f t="shared" si="241"/>
        <v>NO BID</v>
      </c>
      <c r="AB233" s="171"/>
      <c r="AC233" s="89"/>
      <c r="AD233" s="90"/>
      <c r="AE233" s="172" t="str">
        <f t="shared" si="242"/>
        <v/>
      </c>
      <c r="AF233" s="154" t="str">
        <f t="shared" si="243"/>
        <v>NO BID</v>
      </c>
      <c r="AG233" s="171"/>
      <c r="AH233" s="89"/>
      <c r="AI233" s="90"/>
      <c r="AJ233" s="172" t="str">
        <f t="shared" si="244"/>
        <v/>
      </c>
      <c r="AK233" s="154" t="str">
        <f t="shared" si="245"/>
        <v>NO BID</v>
      </c>
      <c r="AL233" s="171"/>
      <c r="AM233" s="89"/>
      <c r="AN233" s="90"/>
      <c r="AO233" s="172" t="str">
        <f t="shared" si="246"/>
        <v/>
      </c>
      <c r="AP233" s="154" t="str">
        <f t="shared" si="247"/>
        <v>NO BID</v>
      </c>
      <c r="AQ233" s="171"/>
      <c r="AR233" s="89"/>
      <c r="AS233" s="90"/>
      <c r="AT233" s="172" t="str">
        <f t="shared" si="248"/>
        <v/>
      </c>
      <c r="AU233" s="154" t="str">
        <f t="shared" si="249"/>
        <v>NO BID</v>
      </c>
      <c r="AV233" s="171"/>
      <c r="AW233" s="89"/>
      <c r="AX233" s="90"/>
      <c r="AY233" s="172" t="str">
        <f t="shared" si="250"/>
        <v/>
      </c>
      <c r="AZ233" s="154" t="str">
        <f t="shared" si="251"/>
        <v>NO BID</v>
      </c>
      <c r="BA233" s="171"/>
      <c r="BB233" s="89"/>
      <c r="BC233" s="90"/>
      <c r="BD233" s="172" t="str">
        <f t="shared" si="252"/>
        <v/>
      </c>
      <c r="BE233" s="154" t="str">
        <f>IF($B233=0,"",IF(ISNUMBER(BB233),"","NO BID"))</f>
        <v>NO BID</v>
      </c>
      <c r="BF233" s="171"/>
      <c r="BG233" s="89"/>
      <c r="BH233" s="90"/>
      <c r="BI233" s="172" t="str">
        <f t="shared" si="253"/>
        <v/>
      </c>
      <c r="BJ233" s="154" t="str">
        <f t="shared" si="254"/>
        <v>NO BID</v>
      </c>
      <c r="BK233" s="171"/>
      <c r="BL233" s="89"/>
      <c r="BM233" s="90"/>
      <c r="BN233" s="172" t="str">
        <f t="shared" si="255"/>
        <v/>
      </c>
      <c r="BO233" s="154" t="str">
        <f t="shared" si="256"/>
        <v>NO BID</v>
      </c>
      <c r="BP233" s="178"/>
      <c r="BQ233" s="171"/>
      <c r="BR233" s="89"/>
      <c r="BS233" s="90" t="str">
        <f t="shared" si="257"/>
        <v/>
      </c>
      <c r="BT233" s="172"/>
      <c r="BU233" s="154" t="str">
        <f t="shared" si="258"/>
        <v>NO BID</v>
      </c>
      <c r="BV233" s="171"/>
      <c r="BW233" s="89"/>
      <c r="BX233" s="90" t="str">
        <f t="shared" si="259"/>
        <v/>
      </c>
      <c r="BY233" s="172"/>
      <c r="BZ233" s="154" t="str">
        <f t="shared" si="260"/>
        <v>NO BID</v>
      </c>
      <c r="CA233" s="171"/>
      <c r="CB233" s="89"/>
      <c r="CC233" s="90" t="str">
        <f t="shared" si="261"/>
        <v/>
      </c>
      <c r="CD233" s="172"/>
      <c r="CE233" s="154" t="str">
        <f t="shared" si="262"/>
        <v>NO BID</v>
      </c>
      <c r="CF233" s="171"/>
      <c r="CG233" s="89"/>
      <c r="CH233" s="90" t="str">
        <f t="shared" si="263"/>
        <v/>
      </c>
      <c r="CI233" s="172"/>
      <c r="CJ233" s="154" t="str">
        <f t="shared" si="264"/>
        <v>NO BID</v>
      </c>
      <c r="CK233" s="171"/>
      <c r="CL233" s="89"/>
      <c r="CM233" s="90" t="str">
        <f t="shared" si="265"/>
        <v/>
      </c>
      <c r="CN233" s="172"/>
      <c r="CO233" s="154" t="str">
        <f t="shared" si="266"/>
        <v>NO BID</v>
      </c>
      <c r="CP233" s="171"/>
      <c r="CQ233" s="89"/>
      <c r="CR233" s="90" t="str">
        <f t="shared" si="267"/>
        <v/>
      </c>
      <c r="CS233" s="172"/>
      <c r="CT233" s="154" t="str">
        <f t="shared" si="268"/>
        <v>NO BID</v>
      </c>
      <c r="CU233" s="171"/>
      <c r="CV233" s="89"/>
      <c r="CW233" s="90" t="str">
        <f t="shared" si="269"/>
        <v/>
      </c>
      <c r="CX233" s="172"/>
      <c r="CY233" s="154" t="str">
        <f t="shared" si="270"/>
        <v>NO BID</v>
      </c>
      <c r="CZ233" s="171"/>
      <c r="DA233" s="89"/>
      <c r="DB233" s="90" t="str">
        <f t="shared" si="271"/>
        <v/>
      </c>
      <c r="DC233" s="172"/>
      <c r="DD233" s="154" t="str">
        <f t="shared" si="272"/>
        <v>NO BID</v>
      </c>
      <c r="DE233" s="171"/>
      <c r="DF233" s="89"/>
      <c r="DG233" s="90" t="str">
        <f t="shared" si="273"/>
        <v/>
      </c>
      <c r="DH233" s="172"/>
      <c r="DI233" s="154" t="str">
        <f t="shared" si="274"/>
        <v>NO BID</v>
      </c>
      <c r="DJ233" s="171"/>
      <c r="DK233" s="89"/>
      <c r="DL233" s="90" t="str">
        <f t="shared" si="275"/>
        <v/>
      </c>
      <c r="DM233" s="172"/>
      <c r="DN233" s="154" t="str">
        <f t="shared" si="276"/>
        <v>NO BID</v>
      </c>
      <c r="DO233" s="171"/>
      <c r="DP233" s="89"/>
      <c r="DQ233" s="90" t="str">
        <f t="shared" si="277"/>
        <v/>
      </c>
      <c r="DR233" s="172"/>
      <c r="DS233" s="154" t="str">
        <f t="shared" si="278"/>
        <v>NO BID</v>
      </c>
      <c r="DT233" s="171"/>
      <c r="DU233" s="89"/>
      <c r="DV233" s="90" t="str">
        <f t="shared" si="279"/>
        <v/>
      </c>
      <c r="DW233" s="172"/>
      <c r="DX233" s="154" t="str">
        <f t="shared" si="280"/>
        <v>NO BID</v>
      </c>
      <c r="DY233" s="171"/>
      <c r="DZ233" s="89"/>
      <c r="EA233" s="90" t="str">
        <f t="shared" si="281"/>
        <v/>
      </c>
      <c r="EB233" s="172"/>
      <c r="EC233" s="154" t="str">
        <f t="shared" si="282"/>
        <v>NO BID</v>
      </c>
      <c r="ED233" s="171"/>
      <c r="EE233" s="89"/>
      <c r="EF233" s="90" t="str">
        <f t="shared" si="283"/>
        <v/>
      </c>
      <c r="EG233" s="172"/>
      <c r="EH233" s="154" t="str">
        <f t="shared" si="284"/>
        <v>NO BID</v>
      </c>
      <c r="EI233" s="171"/>
      <c r="EJ233" s="89"/>
      <c r="EK233" s="90" t="str">
        <f t="shared" si="285"/>
        <v/>
      </c>
      <c r="EL233" s="172"/>
      <c r="EM233" s="154" t="str">
        <f t="shared" si="286"/>
        <v>NO BID</v>
      </c>
      <c r="EN233" s="171"/>
      <c r="EO233" s="89"/>
      <c r="EP233" s="90" t="str">
        <f t="shared" si="287"/>
        <v/>
      </c>
      <c r="EQ233" s="172"/>
      <c r="ER233" s="154" t="str">
        <f t="shared" si="288"/>
        <v>NO BID</v>
      </c>
      <c r="ES233" s="171"/>
      <c r="ET233" s="89"/>
      <c r="EU233" s="90" t="str">
        <f t="shared" si="289"/>
        <v/>
      </c>
      <c r="EV233" s="172"/>
      <c r="EW233" s="154" t="str">
        <f t="shared" si="290"/>
        <v>NO BID</v>
      </c>
      <c r="EX233" s="171"/>
      <c r="EY233" s="89"/>
      <c r="EZ233" s="90" t="str">
        <f t="shared" si="291"/>
        <v/>
      </c>
      <c r="FA233" s="172"/>
      <c r="FB233" s="154" t="str">
        <f t="shared" si="292"/>
        <v>NO BID</v>
      </c>
      <c r="FC233" s="171"/>
      <c r="FD233" s="89"/>
      <c r="FE233" s="90" t="str">
        <f t="shared" si="293"/>
        <v/>
      </c>
      <c r="FF233" s="172"/>
      <c r="FG233" s="154" t="str">
        <f t="shared" si="294"/>
        <v>NO BID</v>
      </c>
      <c r="FH233" s="171"/>
      <c r="FI233" s="89"/>
      <c r="FJ233" s="90" t="str">
        <f t="shared" si="295"/>
        <v/>
      </c>
      <c r="FK233" s="172"/>
      <c r="FL233" s="154" t="str">
        <f t="shared" si="296"/>
        <v>NO BID</v>
      </c>
      <c r="FM233" s="171"/>
      <c r="FN233" s="89"/>
      <c r="FO233" s="90" t="str">
        <f t="shared" si="297"/>
        <v/>
      </c>
      <c r="FP233" s="172"/>
      <c r="FQ233" s="154" t="str">
        <f t="shared" si="298"/>
        <v>NO BID</v>
      </c>
      <c r="FR233" s="174"/>
      <c r="FS233" s="91">
        <v>13.81</v>
      </c>
      <c r="FT233" s="92">
        <f t="shared" si="299"/>
        <v>41.43</v>
      </c>
      <c r="FU233" s="175">
        <f t="shared" si="300"/>
        <v>0</v>
      </c>
      <c r="FV233" s="93" t="str">
        <f t="shared" si="301"/>
        <v/>
      </c>
      <c r="FW233" s="94">
        <f t="shared" si="302"/>
        <v>41.43</v>
      </c>
      <c r="FX233" s="95">
        <f t="shared" si="303"/>
        <v>0</v>
      </c>
      <c r="FY233" s="129" t="str">
        <f t="shared" si="304"/>
        <v>NOT AWARDED</v>
      </c>
      <c r="FZ233" s="130">
        <f t="shared" si="305"/>
        <v>0</v>
      </c>
      <c r="GA233" s="129" t="str">
        <f t="shared" si="306"/>
        <v>VENDOR 09</v>
      </c>
      <c r="GB233" s="176"/>
      <c r="GC233" s="177"/>
      <c r="GD233" s="96"/>
      <c r="GE233" s="97"/>
    </row>
    <row r="234" spans="1:187" ht="30" customHeight="1" thickTop="1" thickBot="1" x14ac:dyDescent="0.4">
      <c r="A234" s="162">
        <v>230</v>
      </c>
      <c r="B234" s="163">
        <v>5</v>
      </c>
      <c r="C234" s="164">
        <v>9781638991199</v>
      </c>
      <c r="D234" s="165" t="s">
        <v>369</v>
      </c>
      <c r="E234" s="165" t="s">
        <v>1059</v>
      </c>
      <c r="F234" s="165" t="s">
        <v>1479</v>
      </c>
      <c r="G234" s="166" t="s">
        <v>1414</v>
      </c>
      <c r="H234" s="166" t="s">
        <v>1421</v>
      </c>
      <c r="I234" s="167"/>
      <c r="J234" s="227">
        <f t="shared" si="307"/>
        <v>5</v>
      </c>
      <c r="K234" s="228"/>
      <c r="L234" s="99" t="str">
        <f t="shared" si="233"/>
        <v/>
      </c>
      <c r="M234" s="241"/>
      <c r="N234" s="168"/>
      <c r="O234" s="195" t="str">
        <f t="shared" si="234"/>
        <v>VENDOR 09</v>
      </c>
      <c r="P234" s="149">
        <v>241365</v>
      </c>
      <c r="Q234" s="149">
        <f t="shared" si="235"/>
        <v>0</v>
      </c>
      <c r="R234" s="196" t="str">
        <f t="shared" si="236"/>
        <v xml:space="preserve">, </v>
      </c>
      <c r="S234" s="196" t="str">
        <f t="shared" si="237"/>
        <v>NO BID</v>
      </c>
      <c r="T234" s="117">
        <f t="shared" si="238"/>
        <v>0</v>
      </c>
      <c r="U234" s="118" t="str">
        <f t="shared" si="239"/>
        <v>NOT AWARDED</v>
      </c>
      <c r="V234" s="167"/>
      <c r="W234" s="171"/>
      <c r="X234" s="89"/>
      <c r="Y234" s="90"/>
      <c r="Z234" s="172" t="str">
        <f t="shared" si="240"/>
        <v/>
      </c>
      <c r="AA234" s="154" t="str">
        <f t="shared" si="241"/>
        <v>NO BID</v>
      </c>
      <c r="AB234" s="171"/>
      <c r="AC234" s="89"/>
      <c r="AD234" s="90"/>
      <c r="AE234" s="172" t="str">
        <f t="shared" si="242"/>
        <v/>
      </c>
      <c r="AF234" s="154" t="str">
        <f t="shared" si="243"/>
        <v>NO BID</v>
      </c>
      <c r="AG234" s="171"/>
      <c r="AH234" s="89"/>
      <c r="AI234" s="90"/>
      <c r="AJ234" s="172" t="str">
        <f t="shared" si="244"/>
        <v/>
      </c>
      <c r="AK234" s="154" t="str">
        <f t="shared" si="245"/>
        <v>NO BID</v>
      </c>
      <c r="AL234" s="171"/>
      <c r="AM234" s="89"/>
      <c r="AN234" s="90"/>
      <c r="AO234" s="172" t="str">
        <f t="shared" si="246"/>
        <v/>
      </c>
      <c r="AP234" s="154" t="str">
        <f t="shared" si="247"/>
        <v>NO BID</v>
      </c>
      <c r="AQ234" s="171"/>
      <c r="AR234" s="89"/>
      <c r="AS234" s="90"/>
      <c r="AT234" s="172" t="str">
        <f t="shared" si="248"/>
        <v/>
      </c>
      <c r="AU234" s="154" t="str">
        <f t="shared" si="249"/>
        <v>NO BID</v>
      </c>
      <c r="AV234" s="171"/>
      <c r="AW234" s="89"/>
      <c r="AX234" s="90"/>
      <c r="AY234" s="172" t="str">
        <f t="shared" si="250"/>
        <v/>
      </c>
      <c r="AZ234" s="154" t="str">
        <f t="shared" si="251"/>
        <v>NO BID</v>
      </c>
      <c r="BA234" s="171"/>
      <c r="BB234" s="89"/>
      <c r="BC234" s="90"/>
      <c r="BD234" s="172" t="str">
        <f t="shared" si="252"/>
        <v/>
      </c>
      <c r="BE234" s="154" t="s">
        <v>83</v>
      </c>
      <c r="BF234" s="171"/>
      <c r="BG234" s="89"/>
      <c r="BH234" s="90"/>
      <c r="BI234" s="172" t="str">
        <f t="shared" si="253"/>
        <v/>
      </c>
      <c r="BJ234" s="154" t="str">
        <f t="shared" si="254"/>
        <v>NO BID</v>
      </c>
      <c r="BK234" s="171"/>
      <c r="BL234" s="89"/>
      <c r="BM234" s="90"/>
      <c r="BN234" s="172" t="str">
        <f t="shared" si="255"/>
        <v/>
      </c>
      <c r="BO234" s="154" t="str">
        <f t="shared" si="256"/>
        <v>NO BID</v>
      </c>
      <c r="BP234" s="173"/>
      <c r="BQ234" s="171"/>
      <c r="BR234" s="89"/>
      <c r="BS234" s="90" t="str">
        <f t="shared" si="257"/>
        <v/>
      </c>
      <c r="BT234" s="172"/>
      <c r="BU234" s="154" t="str">
        <f t="shared" si="258"/>
        <v>NO BID</v>
      </c>
      <c r="BV234" s="171"/>
      <c r="BW234" s="89"/>
      <c r="BX234" s="90" t="str">
        <f t="shared" si="259"/>
        <v/>
      </c>
      <c r="BY234" s="172"/>
      <c r="BZ234" s="154" t="str">
        <f t="shared" si="260"/>
        <v>NO BID</v>
      </c>
      <c r="CA234" s="171"/>
      <c r="CB234" s="89"/>
      <c r="CC234" s="90" t="str">
        <f t="shared" si="261"/>
        <v/>
      </c>
      <c r="CD234" s="172"/>
      <c r="CE234" s="154" t="str">
        <f t="shared" si="262"/>
        <v>NO BID</v>
      </c>
      <c r="CF234" s="171"/>
      <c r="CG234" s="89"/>
      <c r="CH234" s="90" t="str">
        <f t="shared" si="263"/>
        <v/>
      </c>
      <c r="CI234" s="172"/>
      <c r="CJ234" s="154" t="str">
        <f t="shared" si="264"/>
        <v>NO BID</v>
      </c>
      <c r="CK234" s="171"/>
      <c r="CL234" s="89"/>
      <c r="CM234" s="90" t="str">
        <f t="shared" si="265"/>
        <v/>
      </c>
      <c r="CN234" s="172"/>
      <c r="CO234" s="154" t="str">
        <f t="shared" si="266"/>
        <v>NO BID</v>
      </c>
      <c r="CP234" s="171"/>
      <c r="CQ234" s="89"/>
      <c r="CR234" s="90" t="str">
        <f t="shared" si="267"/>
        <v/>
      </c>
      <c r="CS234" s="172"/>
      <c r="CT234" s="154" t="str">
        <f t="shared" si="268"/>
        <v>NO BID</v>
      </c>
      <c r="CU234" s="171"/>
      <c r="CV234" s="89"/>
      <c r="CW234" s="90" t="str">
        <f t="shared" si="269"/>
        <v/>
      </c>
      <c r="CX234" s="172"/>
      <c r="CY234" s="154" t="str">
        <f t="shared" si="270"/>
        <v>NO BID</v>
      </c>
      <c r="CZ234" s="171"/>
      <c r="DA234" s="89"/>
      <c r="DB234" s="90" t="str">
        <f t="shared" si="271"/>
        <v/>
      </c>
      <c r="DC234" s="172"/>
      <c r="DD234" s="154" t="str">
        <f t="shared" si="272"/>
        <v>NO BID</v>
      </c>
      <c r="DE234" s="171"/>
      <c r="DF234" s="89"/>
      <c r="DG234" s="90" t="str">
        <f t="shared" si="273"/>
        <v/>
      </c>
      <c r="DH234" s="172"/>
      <c r="DI234" s="154" t="str">
        <f t="shared" si="274"/>
        <v>NO BID</v>
      </c>
      <c r="DJ234" s="171"/>
      <c r="DK234" s="89"/>
      <c r="DL234" s="90" t="str">
        <f t="shared" si="275"/>
        <v/>
      </c>
      <c r="DM234" s="172"/>
      <c r="DN234" s="154" t="str">
        <f t="shared" si="276"/>
        <v>NO BID</v>
      </c>
      <c r="DO234" s="171"/>
      <c r="DP234" s="89"/>
      <c r="DQ234" s="90" t="str">
        <f t="shared" si="277"/>
        <v/>
      </c>
      <c r="DR234" s="172"/>
      <c r="DS234" s="154" t="str">
        <f t="shared" si="278"/>
        <v>NO BID</v>
      </c>
      <c r="DT234" s="171"/>
      <c r="DU234" s="89"/>
      <c r="DV234" s="90" t="str">
        <f t="shared" si="279"/>
        <v/>
      </c>
      <c r="DW234" s="172"/>
      <c r="DX234" s="154" t="str">
        <f t="shared" si="280"/>
        <v>NO BID</v>
      </c>
      <c r="DY234" s="171"/>
      <c r="DZ234" s="89"/>
      <c r="EA234" s="90" t="str">
        <f t="shared" si="281"/>
        <v/>
      </c>
      <c r="EB234" s="172"/>
      <c r="EC234" s="154" t="str">
        <f t="shared" si="282"/>
        <v>NO BID</v>
      </c>
      <c r="ED234" s="171"/>
      <c r="EE234" s="89"/>
      <c r="EF234" s="90" t="str">
        <f t="shared" si="283"/>
        <v/>
      </c>
      <c r="EG234" s="172"/>
      <c r="EH234" s="154" t="str">
        <f t="shared" si="284"/>
        <v>NO BID</v>
      </c>
      <c r="EI234" s="171"/>
      <c r="EJ234" s="89"/>
      <c r="EK234" s="90" t="str">
        <f t="shared" si="285"/>
        <v/>
      </c>
      <c r="EL234" s="172"/>
      <c r="EM234" s="154" t="str">
        <f t="shared" si="286"/>
        <v>NO BID</v>
      </c>
      <c r="EN234" s="171"/>
      <c r="EO234" s="89"/>
      <c r="EP234" s="90" t="str">
        <f t="shared" si="287"/>
        <v/>
      </c>
      <c r="EQ234" s="172"/>
      <c r="ER234" s="154" t="str">
        <f t="shared" si="288"/>
        <v>NO BID</v>
      </c>
      <c r="ES234" s="171"/>
      <c r="ET234" s="89"/>
      <c r="EU234" s="90" t="str">
        <f t="shared" si="289"/>
        <v/>
      </c>
      <c r="EV234" s="172"/>
      <c r="EW234" s="154" t="str">
        <f t="shared" si="290"/>
        <v>NO BID</v>
      </c>
      <c r="EX234" s="171"/>
      <c r="EY234" s="89"/>
      <c r="EZ234" s="90" t="str">
        <f t="shared" si="291"/>
        <v/>
      </c>
      <c r="FA234" s="172"/>
      <c r="FB234" s="154" t="str">
        <f t="shared" si="292"/>
        <v>NO BID</v>
      </c>
      <c r="FC234" s="171"/>
      <c r="FD234" s="89"/>
      <c r="FE234" s="90" t="str">
        <f t="shared" si="293"/>
        <v/>
      </c>
      <c r="FF234" s="172"/>
      <c r="FG234" s="154" t="str">
        <f t="shared" si="294"/>
        <v>NO BID</v>
      </c>
      <c r="FH234" s="171"/>
      <c r="FI234" s="89"/>
      <c r="FJ234" s="90" t="str">
        <f t="shared" si="295"/>
        <v/>
      </c>
      <c r="FK234" s="172"/>
      <c r="FL234" s="154" t="str">
        <f t="shared" si="296"/>
        <v>NO BID</v>
      </c>
      <c r="FM234" s="171"/>
      <c r="FN234" s="89"/>
      <c r="FO234" s="90" t="str">
        <f t="shared" si="297"/>
        <v/>
      </c>
      <c r="FP234" s="172"/>
      <c r="FQ234" s="154" t="str">
        <f t="shared" si="298"/>
        <v>NO BID</v>
      </c>
      <c r="FR234" s="174"/>
      <c r="FS234" s="91">
        <v>14.09</v>
      </c>
      <c r="FT234" s="92">
        <f t="shared" si="299"/>
        <v>70.45</v>
      </c>
      <c r="FU234" s="175">
        <f t="shared" si="300"/>
        <v>0</v>
      </c>
      <c r="FV234" s="93" t="str">
        <f t="shared" si="301"/>
        <v/>
      </c>
      <c r="FW234" s="94">
        <f t="shared" si="302"/>
        <v>70.45</v>
      </c>
      <c r="FX234" s="95">
        <f t="shared" si="303"/>
        <v>0</v>
      </c>
      <c r="FY234" s="129" t="str">
        <f t="shared" si="304"/>
        <v>NOT AWARDED</v>
      </c>
      <c r="FZ234" s="130">
        <f t="shared" si="305"/>
        <v>0</v>
      </c>
      <c r="GA234" s="129" t="str">
        <f t="shared" si="306"/>
        <v>VENDOR 09</v>
      </c>
      <c r="GB234" s="176"/>
      <c r="GC234" s="177"/>
      <c r="GD234" s="96"/>
      <c r="GE234" s="97"/>
    </row>
    <row r="235" spans="1:187" ht="30" customHeight="1" thickTop="1" thickBot="1" x14ac:dyDescent="0.4">
      <c r="A235" s="141">
        <v>231</v>
      </c>
      <c r="B235" s="199">
        <v>5</v>
      </c>
      <c r="C235" s="164">
        <v>9780063208261</v>
      </c>
      <c r="D235" s="165" t="s">
        <v>370</v>
      </c>
      <c r="E235" s="165" t="s">
        <v>1060</v>
      </c>
      <c r="F235" s="165" t="s">
        <v>1479</v>
      </c>
      <c r="G235" s="166" t="s">
        <v>1414</v>
      </c>
      <c r="H235" s="166" t="s">
        <v>1425</v>
      </c>
      <c r="I235" s="167"/>
      <c r="J235" s="227">
        <f t="shared" si="307"/>
        <v>5</v>
      </c>
      <c r="K235" s="228"/>
      <c r="L235" s="99" t="str">
        <f t="shared" si="233"/>
        <v/>
      </c>
      <c r="M235" s="241"/>
      <c r="N235" s="168"/>
      <c r="O235" s="195" t="str">
        <f t="shared" si="234"/>
        <v>VENDOR 09</v>
      </c>
      <c r="P235" s="149">
        <v>241364</v>
      </c>
      <c r="Q235" s="149">
        <f t="shared" si="235"/>
        <v>0</v>
      </c>
      <c r="R235" s="196" t="str">
        <f t="shared" si="236"/>
        <v xml:space="preserve">, </v>
      </c>
      <c r="S235" s="196" t="str">
        <f t="shared" si="237"/>
        <v>NO BID</v>
      </c>
      <c r="T235" s="117">
        <f t="shared" si="238"/>
        <v>0</v>
      </c>
      <c r="U235" s="118" t="str">
        <f t="shared" si="239"/>
        <v>NOT AWARDED</v>
      </c>
      <c r="V235" s="167"/>
      <c r="W235" s="171"/>
      <c r="X235" s="89"/>
      <c r="Y235" s="90"/>
      <c r="Z235" s="172" t="str">
        <f t="shared" si="240"/>
        <v/>
      </c>
      <c r="AA235" s="154" t="str">
        <f t="shared" si="241"/>
        <v>NO BID</v>
      </c>
      <c r="AB235" s="171"/>
      <c r="AC235" s="89"/>
      <c r="AD235" s="90"/>
      <c r="AE235" s="172" t="str">
        <f t="shared" si="242"/>
        <v/>
      </c>
      <c r="AF235" s="154" t="str">
        <f t="shared" si="243"/>
        <v>NO BID</v>
      </c>
      <c r="AG235" s="171"/>
      <c r="AH235" s="89"/>
      <c r="AI235" s="90"/>
      <c r="AJ235" s="172" t="str">
        <f t="shared" si="244"/>
        <v/>
      </c>
      <c r="AK235" s="154" t="str">
        <f t="shared" si="245"/>
        <v>NO BID</v>
      </c>
      <c r="AL235" s="171"/>
      <c r="AM235" s="89"/>
      <c r="AN235" s="90"/>
      <c r="AO235" s="172" t="str">
        <f t="shared" si="246"/>
        <v/>
      </c>
      <c r="AP235" s="154" t="str">
        <f t="shared" si="247"/>
        <v>NO BID</v>
      </c>
      <c r="AQ235" s="171"/>
      <c r="AR235" s="89"/>
      <c r="AS235" s="90"/>
      <c r="AT235" s="172" t="str">
        <f t="shared" si="248"/>
        <v/>
      </c>
      <c r="AU235" s="154" t="str">
        <f t="shared" si="249"/>
        <v>NO BID</v>
      </c>
      <c r="AV235" s="171"/>
      <c r="AW235" s="89"/>
      <c r="AX235" s="90"/>
      <c r="AY235" s="172" t="str">
        <f t="shared" si="250"/>
        <v/>
      </c>
      <c r="AZ235" s="154" t="str">
        <f t="shared" si="251"/>
        <v>NO BID</v>
      </c>
      <c r="BA235" s="171"/>
      <c r="BB235" s="89"/>
      <c r="BC235" s="90"/>
      <c r="BD235" s="172" t="str">
        <f t="shared" si="252"/>
        <v/>
      </c>
      <c r="BE235" s="154" t="s">
        <v>75</v>
      </c>
      <c r="BF235" s="171"/>
      <c r="BG235" s="89"/>
      <c r="BH235" s="90"/>
      <c r="BI235" s="172" t="str">
        <f t="shared" si="253"/>
        <v/>
      </c>
      <c r="BJ235" s="154" t="str">
        <f t="shared" si="254"/>
        <v>NO BID</v>
      </c>
      <c r="BK235" s="171"/>
      <c r="BL235" s="89"/>
      <c r="BM235" s="90"/>
      <c r="BN235" s="172" t="str">
        <f t="shared" si="255"/>
        <v/>
      </c>
      <c r="BO235" s="154" t="str">
        <f t="shared" si="256"/>
        <v>NO BID</v>
      </c>
      <c r="BP235" s="173"/>
      <c r="BQ235" s="171"/>
      <c r="BR235" s="89"/>
      <c r="BS235" s="90" t="str">
        <f t="shared" si="257"/>
        <v/>
      </c>
      <c r="BT235" s="172"/>
      <c r="BU235" s="154" t="str">
        <f t="shared" si="258"/>
        <v>NO BID</v>
      </c>
      <c r="BV235" s="171"/>
      <c r="BW235" s="89"/>
      <c r="BX235" s="90" t="str">
        <f t="shared" si="259"/>
        <v/>
      </c>
      <c r="BY235" s="172"/>
      <c r="BZ235" s="154" t="str">
        <f t="shared" si="260"/>
        <v>NO BID</v>
      </c>
      <c r="CA235" s="171"/>
      <c r="CB235" s="89"/>
      <c r="CC235" s="90" t="str">
        <f t="shared" si="261"/>
        <v/>
      </c>
      <c r="CD235" s="172"/>
      <c r="CE235" s="154" t="str">
        <f t="shared" si="262"/>
        <v>NO BID</v>
      </c>
      <c r="CF235" s="171"/>
      <c r="CG235" s="89"/>
      <c r="CH235" s="90" t="str">
        <f t="shared" si="263"/>
        <v/>
      </c>
      <c r="CI235" s="172"/>
      <c r="CJ235" s="154" t="str">
        <f t="shared" si="264"/>
        <v>NO BID</v>
      </c>
      <c r="CK235" s="171"/>
      <c r="CL235" s="89"/>
      <c r="CM235" s="90" t="str">
        <f t="shared" si="265"/>
        <v/>
      </c>
      <c r="CN235" s="172"/>
      <c r="CO235" s="154" t="str">
        <f t="shared" si="266"/>
        <v>NO BID</v>
      </c>
      <c r="CP235" s="171"/>
      <c r="CQ235" s="89"/>
      <c r="CR235" s="90" t="str">
        <f t="shared" si="267"/>
        <v/>
      </c>
      <c r="CS235" s="172"/>
      <c r="CT235" s="154" t="str">
        <f t="shared" si="268"/>
        <v>NO BID</v>
      </c>
      <c r="CU235" s="171"/>
      <c r="CV235" s="89"/>
      <c r="CW235" s="90" t="str">
        <f t="shared" si="269"/>
        <v/>
      </c>
      <c r="CX235" s="172"/>
      <c r="CY235" s="154" t="str">
        <f t="shared" si="270"/>
        <v>NO BID</v>
      </c>
      <c r="CZ235" s="171"/>
      <c r="DA235" s="89"/>
      <c r="DB235" s="90" t="str">
        <f t="shared" si="271"/>
        <v/>
      </c>
      <c r="DC235" s="172"/>
      <c r="DD235" s="154" t="str">
        <f t="shared" si="272"/>
        <v>NO BID</v>
      </c>
      <c r="DE235" s="171"/>
      <c r="DF235" s="89"/>
      <c r="DG235" s="90" t="str">
        <f t="shared" si="273"/>
        <v/>
      </c>
      <c r="DH235" s="172"/>
      <c r="DI235" s="154" t="str">
        <f t="shared" si="274"/>
        <v>NO BID</v>
      </c>
      <c r="DJ235" s="171"/>
      <c r="DK235" s="89"/>
      <c r="DL235" s="90" t="str">
        <f t="shared" si="275"/>
        <v/>
      </c>
      <c r="DM235" s="172"/>
      <c r="DN235" s="154" t="str">
        <f t="shared" si="276"/>
        <v>NO BID</v>
      </c>
      <c r="DO235" s="171"/>
      <c r="DP235" s="89"/>
      <c r="DQ235" s="90" t="str">
        <f t="shared" si="277"/>
        <v/>
      </c>
      <c r="DR235" s="172"/>
      <c r="DS235" s="154" t="str">
        <f t="shared" si="278"/>
        <v>NO BID</v>
      </c>
      <c r="DT235" s="171"/>
      <c r="DU235" s="89"/>
      <c r="DV235" s="90" t="str">
        <f t="shared" si="279"/>
        <v/>
      </c>
      <c r="DW235" s="172"/>
      <c r="DX235" s="154" t="str">
        <f t="shared" si="280"/>
        <v>NO BID</v>
      </c>
      <c r="DY235" s="171"/>
      <c r="DZ235" s="89"/>
      <c r="EA235" s="90" t="str">
        <f t="shared" si="281"/>
        <v/>
      </c>
      <c r="EB235" s="172"/>
      <c r="EC235" s="154" t="str">
        <f t="shared" si="282"/>
        <v>NO BID</v>
      </c>
      <c r="ED235" s="171"/>
      <c r="EE235" s="89"/>
      <c r="EF235" s="90" t="str">
        <f t="shared" si="283"/>
        <v/>
      </c>
      <c r="EG235" s="172"/>
      <c r="EH235" s="154" t="str">
        <f t="shared" si="284"/>
        <v>NO BID</v>
      </c>
      <c r="EI235" s="171"/>
      <c r="EJ235" s="89"/>
      <c r="EK235" s="90" t="str">
        <f t="shared" si="285"/>
        <v/>
      </c>
      <c r="EL235" s="172"/>
      <c r="EM235" s="154" t="str">
        <f t="shared" si="286"/>
        <v>NO BID</v>
      </c>
      <c r="EN235" s="171"/>
      <c r="EO235" s="89"/>
      <c r="EP235" s="90" t="str">
        <f t="shared" si="287"/>
        <v/>
      </c>
      <c r="EQ235" s="172"/>
      <c r="ER235" s="154" t="str">
        <f t="shared" si="288"/>
        <v>NO BID</v>
      </c>
      <c r="ES235" s="171"/>
      <c r="ET235" s="89"/>
      <c r="EU235" s="90" t="str">
        <f t="shared" si="289"/>
        <v/>
      </c>
      <c r="EV235" s="172"/>
      <c r="EW235" s="154" t="str">
        <f t="shared" si="290"/>
        <v>NO BID</v>
      </c>
      <c r="EX235" s="171"/>
      <c r="EY235" s="89"/>
      <c r="EZ235" s="90" t="str">
        <f t="shared" si="291"/>
        <v/>
      </c>
      <c r="FA235" s="172"/>
      <c r="FB235" s="154" t="str">
        <f t="shared" si="292"/>
        <v>NO BID</v>
      </c>
      <c r="FC235" s="171"/>
      <c r="FD235" s="89"/>
      <c r="FE235" s="90" t="str">
        <f t="shared" si="293"/>
        <v/>
      </c>
      <c r="FF235" s="172"/>
      <c r="FG235" s="154" t="str">
        <f t="shared" si="294"/>
        <v>NO BID</v>
      </c>
      <c r="FH235" s="171"/>
      <c r="FI235" s="89"/>
      <c r="FJ235" s="90" t="str">
        <f t="shared" si="295"/>
        <v/>
      </c>
      <c r="FK235" s="172"/>
      <c r="FL235" s="154" t="str">
        <f t="shared" si="296"/>
        <v>NO BID</v>
      </c>
      <c r="FM235" s="171"/>
      <c r="FN235" s="89"/>
      <c r="FO235" s="90" t="str">
        <f t="shared" si="297"/>
        <v/>
      </c>
      <c r="FP235" s="172"/>
      <c r="FQ235" s="154" t="str">
        <f t="shared" si="298"/>
        <v>NO BID</v>
      </c>
      <c r="FR235" s="174"/>
      <c r="FS235" s="91">
        <v>9.9700000000000006</v>
      </c>
      <c r="FT235" s="92">
        <f t="shared" si="299"/>
        <v>49.85</v>
      </c>
      <c r="FU235" s="175">
        <f t="shared" si="300"/>
        <v>0</v>
      </c>
      <c r="FV235" s="93" t="str">
        <f t="shared" si="301"/>
        <v/>
      </c>
      <c r="FW235" s="94">
        <f t="shared" si="302"/>
        <v>49.85</v>
      </c>
      <c r="FX235" s="95">
        <f t="shared" si="303"/>
        <v>0</v>
      </c>
      <c r="FY235" s="129" t="str">
        <f t="shared" si="304"/>
        <v>NOT AWARDED</v>
      </c>
      <c r="FZ235" s="130">
        <f t="shared" si="305"/>
        <v>0</v>
      </c>
      <c r="GA235" s="129" t="str">
        <f t="shared" si="306"/>
        <v>VENDOR 09</v>
      </c>
      <c r="GB235" s="176"/>
      <c r="GC235" s="177"/>
      <c r="GD235" s="96"/>
      <c r="GE235" s="97"/>
    </row>
    <row r="236" spans="1:187" ht="30" customHeight="1" thickTop="1" thickBot="1" x14ac:dyDescent="0.4">
      <c r="A236" s="162">
        <v>232</v>
      </c>
      <c r="B236" s="194">
        <v>5</v>
      </c>
      <c r="C236" s="164">
        <v>9781637152232</v>
      </c>
      <c r="D236" s="165" t="s">
        <v>371</v>
      </c>
      <c r="E236" s="165" t="s">
        <v>1061</v>
      </c>
      <c r="F236" s="165" t="s">
        <v>1480</v>
      </c>
      <c r="G236" s="166" t="s">
        <v>1414</v>
      </c>
      <c r="H236" s="166" t="s">
        <v>1416</v>
      </c>
      <c r="I236" s="167"/>
      <c r="J236" s="227">
        <f t="shared" si="307"/>
        <v>5</v>
      </c>
      <c r="K236" s="228"/>
      <c r="L236" s="99" t="str">
        <f t="shared" si="233"/>
        <v/>
      </c>
      <c r="M236" s="241"/>
      <c r="N236" s="168"/>
      <c r="O236" s="169" t="str">
        <f t="shared" si="234"/>
        <v>VENDOR 09</v>
      </c>
      <c r="P236" s="149">
        <v>241360</v>
      </c>
      <c r="Q236" s="149">
        <f t="shared" si="235"/>
        <v>0</v>
      </c>
      <c r="R236" s="170" t="str">
        <f t="shared" si="236"/>
        <v xml:space="preserve">, </v>
      </c>
      <c r="S236" s="170" t="str">
        <f t="shared" si="237"/>
        <v>NO BID</v>
      </c>
      <c r="T236" s="87">
        <f t="shared" si="238"/>
        <v>0</v>
      </c>
      <c r="U236" s="88" t="str">
        <f t="shared" si="239"/>
        <v>NOT AWARDED</v>
      </c>
      <c r="V236" s="167"/>
      <c r="W236" s="171"/>
      <c r="X236" s="89"/>
      <c r="Y236" s="90"/>
      <c r="Z236" s="172" t="str">
        <f t="shared" si="240"/>
        <v/>
      </c>
      <c r="AA236" s="154" t="str">
        <f t="shared" si="241"/>
        <v>NO BID</v>
      </c>
      <c r="AB236" s="171"/>
      <c r="AC236" s="89"/>
      <c r="AD236" s="90"/>
      <c r="AE236" s="172" t="str">
        <f t="shared" si="242"/>
        <v/>
      </c>
      <c r="AF236" s="154" t="str">
        <f t="shared" si="243"/>
        <v>NO BID</v>
      </c>
      <c r="AG236" s="171"/>
      <c r="AH236" s="89"/>
      <c r="AI236" s="90"/>
      <c r="AJ236" s="172" t="str">
        <f t="shared" si="244"/>
        <v/>
      </c>
      <c r="AK236" s="154" t="str">
        <f t="shared" si="245"/>
        <v>NO BID</v>
      </c>
      <c r="AL236" s="171"/>
      <c r="AM236" s="89"/>
      <c r="AN236" s="90"/>
      <c r="AO236" s="172" t="str">
        <f t="shared" si="246"/>
        <v/>
      </c>
      <c r="AP236" s="154" t="str">
        <f t="shared" si="247"/>
        <v>NO BID</v>
      </c>
      <c r="AQ236" s="171"/>
      <c r="AR236" s="89"/>
      <c r="AS236" s="90"/>
      <c r="AT236" s="172" t="str">
        <f t="shared" si="248"/>
        <v/>
      </c>
      <c r="AU236" s="154" t="str">
        <f t="shared" si="249"/>
        <v>NO BID</v>
      </c>
      <c r="AV236" s="171"/>
      <c r="AW236" s="89"/>
      <c r="AX236" s="90"/>
      <c r="AY236" s="172" t="str">
        <f t="shared" si="250"/>
        <v/>
      </c>
      <c r="AZ236" s="154" t="str">
        <f t="shared" si="251"/>
        <v>NO BID</v>
      </c>
      <c r="BA236" s="171"/>
      <c r="BB236" s="89"/>
      <c r="BC236" s="90"/>
      <c r="BD236" s="172" t="str">
        <f t="shared" si="252"/>
        <v/>
      </c>
      <c r="BE236" s="154" t="str">
        <f>IF($B236=0,"",IF(ISNUMBER(BB236),"","NO BID"))</f>
        <v>NO BID</v>
      </c>
      <c r="BF236" s="171"/>
      <c r="BG236" s="89"/>
      <c r="BH236" s="90"/>
      <c r="BI236" s="172" t="str">
        <f t="shared" si="253"/>
        <v/>
      </c>
      <c r="BJ236" s="154" t="str">
        <f t="shared" si="254"/>
        <v>NO BID</v>
      </c>
      <c r="BK236" s="171"/>
      <c r="BL236" s="89"/>
      <c r="BM236" s="90"/>
      <c r="BN236" s="172" t="str">
        <f t="shared" si="255"/>
        <v/>
      </c>
      <c r="BO236" s="154" t="str">
        <f t="shared" si="256"/>
        <v>NO BID</v>
      </c>
      <c r="BP236" s="178"/>
      <c r="BQ236" s="171"/>
      <c r="BR236" s="89"/>
      <c r="BS236" s="90" t="str">
        <f t="shared" si="257"/>
        <v/>
      </c>
      <c r="BT236" s="172"/>
      <c r="BU236" s="154" t="str">
        <f t="shared" si="258"/>
        <v>NO BID</v>
      </c>
      <c r="BV236" s="171"/>
      <c r="BW236" s="89"/>
      <c r="BX236" s="90" t="str">
        <f t="shared" si="259"/>
        <v/>
      </c>
      <c r="BY236" s="172"/>
      <c r="BZ236" s="154" t="str">
        <f t="shared" si="260"/>
        <v>NO BID</v>
      </c>
      <c r="CA236" s="171"/>
      <c r="CB236" s="89"/>
      <c r="CC236" s="90" t="str">
        <f t="shared" si="261"/>
        <v/>
      </c>
      <c r="CD236" s="172"/>
      <c r="CE236" s="154" t="str">
        <f t="shared" si="262"/>
        <v>NO BID</v>
      </c>
      <c r="CF236" s="171"/>
      <c r="CG236" s="89"/>
      <c r="CH236" s="90" t="str">
        <f t="shared" si="263"/>
        <v/>
      </c>
      <c r="CI236" s="172"/>
      <c r="CJ236" s="154" t="str">
        <f t="shared" si="264"/>
        <v>NO BID</v>
      </c>
      <c r="CK236" s="171"/>
      <c r="CL236" s="89"/>
      <c r="CM236" s="90" t="str">
        <f t="shared" si="265"/>
        <v/>
      </c>
      <c r="CN236" s="172"/>
      <c r="CO236" s="154" t="str">
        <f t="shared" si="266"/>
        <v>NO BID</v>
      </c>
      <c r="CP236" s="171"/>
      <c r="CQ236" s="89"/>
      <c r="CR236" s="90" t="str">
        <f t="shared" si="267"/>
        <v/>
      </c>
      <c r="CS236" s="172"/>
      <c r="CT236" s="154" t="str">
        <f t="shared" si="268"/>
        <v>NO BID</v>
      </c>
      <c r="CU236" s="171"/>
      <c r="CV236" s="89"/>
      <c r="CW236" s="90" t="str">
        <f t="shared" si="269"/>
        <v/>
      </c>
      <c r="CX236" s="172"/>
      <c r="CY236" s="154" t="str">
        <f t="shared" si="270"/>
        <v>NO BID</v>
      </c>
      <c r="CZ236" s="171"/>
      <c r="DA236" s="89"/>
      <c r="DB236" s="90" t="str">
        <f t="shared" si="271"/>
        <v/>
      </c>
      <c r="DC236" s="172"/>
      <c r="DD236" s="154" t="str">
        <f t="shared" si="272"/>
        <v>NO BID</v>
      </c>
      <c r="DE236" s="171"/>
      <c r="DF236" s="89"/>
      <c r="DG236" s="90" t="str">
        <f t="shared" si="273"/>
        <v/>
      </c>
      <c r="DH236" s="172"/>
      <c r="DI236" s="154" t="str">
        <f t="shared" si="274"/>
        <v>NO BID</v>
      </c>
      <c r="DJ236" s="171"/>
      <c r="DK236" s="89"/>
      <c r="DL236" s="90" t="str">
        <f t="shared" si="275"/>
        <v/>
      </c>
      <c r="DM236" s="172"/>
      <c r="DN236" s="154" t="str">
        <f t="shared" si="276"/>
        <v>NO BID</v>
      </c>
      <c r="DO236" s="171"/>
      <c r="DP236" s="89"/>
      <c r="DQ236" s="90" t="str">
        <f t="shared" si="277"/>
        <v/>
      </c>
      <c r="DR236" s="172"/>
      <c r="DS236" s="154" t="str">
        <f t="shared" si="278"/>
        <v>NO BID</v>
      </c>
      <c r="DT236" s="171"/>
      <c r="DU236" s="89"/>
      <c r="DV236" s="90" t="str">
        <f t="shared" si="279"/>
        <v/>
      </c>
      <c r="DW236" s="172"/>
      <c r="DX236" s="154" t="str">
        <f t="shared" si="280"/>
        <v>NO BID</v>
      </c>
      <c r="DY236" s="171"/>
      <c r="DZ236" s="89"/>
      <c r="EA236" s="90" t="str">
        <f t="shared" si="281"/>
        <v/>
      </c>
      <c r="EB236" s="172"/>
      <c r="EC236" s="154" t="str">
        <f t="shared" si="282"/>
        <v>NO BID</v>
      </c>
      <c r="ED236" s="171"/>
      <c r="EE236" s="89"/>
      <c r="EF236" s="90" t="str">
        <f t="shared" si="283"/>
        <v/>
      </c>
      <c r="EG236" s="172"/>
      <c r="EH236" s="154" t="str">
        <f t="shared" si="284"/>
        <v>NO BID</v>
      </c>
      <c r="EI236" s="171"/>
      <c r="EJ236" s="89"/>
      <c r="EK236" s="90" t="str">
        <f t="shared" si="285"/>
        <v/>
      </c>
      <c r="EL236" s="172"/>
      <c r="EM236" s="154" t="str">
        <f t="shared" si="286"/>
        <v>NO BID</v>
      </c>
      <c r="EN236" s="171"/>
      <c r="EO236" s="89"/>
      <c r="EP236" s="90" t="str">
        <f t="shared" si="287"/>
        <v/>
      </c>
      <c r="EQ236" s="172"/>
      <c r="ER236" s="154" t="str">
        <f t="shared" si="288"/>
        <v>NO BID</v>
      </c>
      <c r="ES236" s="171"/>
      <c r="ET236" s="89"/>
      <c r="EU236" s="90" t="str">
        <f t="shared" si="289"/>
        <v/>
      </c>
      <c r="EV236" s="172"/>
      <c r="EW236" s="154" t="str">
        <f t="shared" si="290"/>
        <v>NO BID</v>
      </c>
      <c r="EX236" s="171"/>
      <c r="EY236" s="89"/>
      <c r="EZ236" s="90" t="str">
        <f t="shared" si="291"/>
        <v/>
      </c>
      <c r="FA236" s="172"/>
      <c r="FB236" s="154" t="str">
        <f t="shared" si="292"/>
        <v>NO BID</v>
      </c>
      <c r="FC236" s="171"/>
      <c r="FD236" s="89"/>
      <c r="FE236" s="90" t="str">
        <f t="shared" si="293"/>
        <v/>
      </c>
      <c r="FF236" s="172"/>
      <c r="FG236" s="154" t="str">
        <f t="shared" si="294"/>
        <v>NO BID</v>
      </c>
      <c r="FH236" s="171"/>
      <c r="FI236" s="89"/>
      <c r="FJ236" s="90" t="str">
        <f t="shared" si="295"/>
        <v/>
      </c>
      <c r="FK236" s="172"/>
      <c r="FL236" s="154" t="str">
        <f t="shared" si="296"/>
        <v>NO BID</v>
      </c>
      <c r="FM236" s="171"/>
      <c r="FN236" s="89"/>
      <c r="FO236" s="90" t="str">
        <f t="shared" si="297"/>
        <v/>
      </c>
      <c r="FP236" s="172"/>
      <c r="FQ236" s="154" t="str">
        <f t="shared" si="298"/>
        <v>NO BID</v>
      </c>
      <c r="FR236" s="174"/>
      <c r="FS236" s="91">
        <v>17.3</v>
      </c>
      <c r="FT236" s="92">
        <f t="shared" si="299"/>
        <v>86.5</v>
      </c>
      <c r="FU236" s="175">
        <f t="shared" si="300"/>
        <v>0</v>
      </c>
      <c r="FV236" s="93" t="str">
        <f t="shared" si="301"/>
        <v/>
      </c>
      <c r="FW236" s="94">
        <f t="shared" si="302"/>
        <v>86.5</v>
      </c>
      <c r="FX236" s="95">
        <f t="shared" si="303"/>
        <v>0</v>
      </c>
      <c r="FY236" s="129" t="str">
        <f t="shared" si="304"/>
        <v>NOT AWARDED</v>
      </c>
      <c r="FZ236" s="130">
        <f t="shared" si="305"/>
        <v>0</v>
      </c>
      <c r="GA236" s="129" t="str">
        <f t="shared" si="306"/>
        <v>VENDOR 09</v>
      </c>
      <c r="GB236" s="176"/>
      <c r="GC236" s="177"/>
      <c r="GD236" s="96"/>
      <c r="GE236" s="97"/>
    </row>
    <row r="237" spans="1:187" ht="30" customHeight="1" thickTop="1" thickBot="1" x14ac:dyDescent="0.4">
      <c r="A237" s="162">
        <v>233</v>
      </c>
      <c r="B237" s="194">
        <v>4</v>
      </c>
      <c r="C237" s="164">
        <v>9781534476950</v>
      </c>
      <c r="D237" s="165" t="s">
        <v>372</v>
      </c>
      <c r="E237" s="165" t="s">
        <v>1062</v>
      </c>
      <c r="F237" s="165" t="s">
        <v>1479</v>
      </c>
      <c r="G237" s="166" t="s">
        <v>1414</v>
      </c>
      <c r="H237" s="166" t="s">
        <v>1421</v>
      </c>
      <c r="I237" s="167"/>
      <c r="J237" s="227">
        <f t="shared" si="307"/>
        <v>4</v>
      </c>
      <c r="K237" s="228"/>
      <c r="L237" s="99" t="str">
        <f t="shared" si="233"/>
        <v/>
      </c>
      <c r="M237" s="241"/>
      <c r="N237" s="168"/>
      <c r="O237" s="169" t="str">
        <f t="shared" si="234"/>
        <v>VENDOR 09</v>
      </c>
      <c r="P237" s="149">
        <v>241360</v>
      </c>
      <c r="Q237" s="149">
        <f t="shared" si="235"/>
        <v>0</v>
      </c>
      <c r="R237" s="170" t="str">
        <f t="shared" si="236"/>
        <v xml:space="preserve">, </v>
      </c>
      <c r="S237" s="170" t="str">
        <f t="shared" si="237"/>
        <v>NO BID</v>
      </c>
      <c r="T237" s="87">
        <f t="shared" si="238"/>
        <v>0</v>
      </c>
      <c r="U237" s="88" t="str">
        <f t="shared" si="239"/>
        <v>NOT AWARDED</v>
      </c>
      <c r="V237" s="167"/>
      <c r="W237" s="171"/>
      <c r="X237" s="89"/>
      <c r="Y237" s="90"/>
      <c r="Z237" s="172" t="str">
        <f t="shared" si="240"/>
        <v/>
      </c>
      <c r="AA237" s="154" t="str">
        <f t="shared" si="241"/>
        <v>NO BID</v>
      </c>
      <c r="AB237" s="171"/>
      <c r="AC237" s="89"/>
      <c r="AD237" s="90"/>
      <c r="AE237" s="172" t="str">
        <f t="shared" si="242"/>
        <v/>
      </c>
      <c r="AF237" s="154" t="str">
        <f t="shared" si="243"/>
        <v>NO BID</v>
      </c>
      <c r="AG237" s="171"/>
      <c r="AH237" s="89"/>
      <c r="AI237" s="90"/>
      <c r="AJ237" s="172" t="str">
        <f t="shared" si="244"/>
        <v/>
      </c>
      <c r="AK237" s="154" t="str">
        <f t="shared" si="245"/>
        <v>NO BID</v>
      </c>
      <c r="AL237" s="171"/>
      <c r="AM237" s="89"/>
      <c r="AN237" s="90"/>
      <c r="AO237" s="172" t="str">
        <f t="shared" si="246"/>
        <v/>
      </c>
      <c r="AP237" s="154" t="str">
        <f t="shared" si="247"/>
        <v>NO BID</v>
      </c>
      <c r="AQ237" s="171"/>
      <c r="AR237" s="89"/>
      <c r="AS237" s="90"/>
      <c r="AT237" s="172" t="str">
        <f t="shared" si="248"/>
        <v/>
      </c>
      <c r="AU237" s="154" t="str">
        <f t="shared" si="249"/>
        <v>NO BID</v>
      </c>
      <c r="AV237" s="171"/>
      <c r="AW237" s="89"/>
      <c r="AX237" s="90"/>
      <c r="AY237" s="172" t="str">
        <f t="shared" si="250"/>
        <v/>
      </c>
      <c r="AZ237" s="154" t="str">
        <f t="shared" si="251"/>
        <v>NO BID</v>
      </c>
      <c r="BA237" s="171"/>
      <c r="BB237" s="89"/>
      <c r="BC237" s="90"/>
      <c r="BD237" s="172" t="str">
        <f t="shared" si="252"/>
        <v/>
      </c>
      <c r="BE237" s="154" t="str">
        <f>IF($B237=0,"",IF(ISNUMBER(BB237),"","NO BID"))</f>
        <v>NO BID</v>
      </c>
      <c r="BF237" s="171"/>
      <c r="BG237" s="89"/>
      <c r="BH237" s="90"/>
      <c r="BI237" s="172" t="str">
        <f t="shared" si="253"/>
        <v/>
      </c>
      <c r="BJ237" s="154" t="str">
        <f t="shared" si="254"/>
        <v>NO BID</v>
      </c>
      <c r="BK237" s="171"/>
      <c r="BL237" s="89"/>
      <c r="BM237" s="90"/>
      <c r="BN237" s="172" t="str">
        <f t="shared" si="255"/>
        <v/>
      </c>
      <c r="BO237" s="154" t="str">
        <f t="shared" si="256"/>
        <v>NO BID</v>
      </c>
      <c r="BP237" s="173"/>
      <c r="BQ237" s="171"/>
      <c r="BR237" s="89"/>
      <c r="BS237" s="90" t="str">
        <f t="shared" si="257"/>
        <v/>
      </c>
      <c r="BT237" s="172"/>
      <c r="BU237" s="154" t="str">
        <f t="shared" si="258"/>
        <v>NO BID</v>
      </c>
      <c r="BV237" s="171"/>
      <c r="BW237" s="89"/>
      <c r="BX237" s="90" t="str">
        <f t="shared" si="259"/>
        <v/>
      </c>
      <c r="BY237" s="172"/>
      <c r="BZ237" s="154" t="str">
        <f t="shared" si="260"/>
        <v>NO BID</v>
      </c>
      <c r="CA237" s="171"/>
      <c r="CB237" s="89"/>
      <c r="CC237" s="90" t="str">
        <f t="shared" si="261"/>
        <v/>
      </c>
      <c r="CD237" s="172"/>
      <c r="CE237" s="154" t="str">
        <f t="shared" si="262"/>
        <v>NO BID</v>
      </c>
      <c r="CF237" s="171"/>
      <c r="CG237" s="89"/>
      <c r="CH237" s="90" t="str">
        <f t="shared" si="263"/>
        <v/>
      </c>
      <c r="CI237" s="172"/>
      <c r="CJ237" s="154" t="str">
        <f t="shared" si="264"/>
        <v>NO BID</v>
      </c>
      <c r="CK237" s="171"/>
      <c r="CL237" s="89"/>
      <c r="CM237" s="90" t="str">
        <f t="shared" si="265"/>
        <v/>
      </c>
      <c r="CN237" s="172"/>
      <c r="CO237" s="154" t="str">
        <f t="shared" si="266"/>
        <v>NO BID</v>
      </c>
      <c r="CP237" s="171"/>
      <c r="CQ237" s="89"/>
      <c r="CR237" s="90" t="str">
        <f t="shared" si="267"/>
        <v/>
      </c>
      <c r="CS237" s="172"/>
      <c r="CT237" s="154" t="str">
        <f t="shared" si="268"/>
        <v>NO BID</v>
      </c>
      <c r="CU237" s="171"/>
      <c r="CV237" s="89"/>
      <c r="CW237" s="90" t="str">
        <f t="shared" si="269"/>
        <v/>
      </c>
      <c r="CX237" s="172"/>
      <c r="CY237" s="154" t="str">
        <f t="shared" si="270"/>
        <v>NO BID</v>
      </c>
      <c r="CZ237" s="171"/>
      <c r="DA237" s="89"/>
      <c r="DB237" s="90" t="str">
        <f t="shared" si="271"/>
        <v/>
      </c>
      <c r="DC237" s="172"/>
      <c r="DD237" s="154" t="str">
        <f t="shared" si="272"/>
        <v>NO BID</v>
      </c>
      <c r="DE237" s="171"/>
      <c r="DF237" s="89"/>
      <c r="DG237" s="90" t="str">
        <f t="shared" si="273"/>
        <v/>
      </c>
      <c r="DH237" s="172"/>
      <c r="DI237" s="154" t="str">
        <f t="shared" si="274"/>
        <v>NO BID</v>
      </c>
      <c r="DJ237" s="171"/>
      <c r="DK237" s="89"/>
      <c r="DL237" s="90" t="str">
        <f t="shared" si="275"/>
        <v/>
      </c>
      <c r="DM237" s="172"/>
      <c r="DN237" s="154" t="str">
        <f t="shared" si="276"/>
        <v>NO BID</v>
      </c>
      <c r="DO237" s="171"/>
      <c r="DP237" s="89"/>
      <c r="DQ237" s="90" t="str">
        <f t="shared" si="277"/>
        <v/>
      </c>
      <c r="DR237" s="172"/>
      <c r="DS237" s="154" t="str">
        <f t="shared" si="278"/>
        <v>NO BID</v>
      </c>
      <c r="DT237" s="171"/>
      <c r="DU237" s="89"/>
      <c r="DV237" s="90" t="str">
        <f t="shared" si="279"/>
        <v/>
      </c>
      <c r="DW237" s="172"/>
      <c r="DX237" s="154" t="str">
        <f t="shared" si="280"/>
        <v>NO BID</v>
      </c>
      <c r="DY237" s="171"/>
      <c r="DZ237" s="89"/>
      <c r="EA237" s="90" t="str">
        <f t="shared" si="281"/>
        <v/>
      </c>
      <c r="EB237" s="172"/>
      <c r="EC237" s="154" t="str">
        <f t="shared" si="282"/>
        <v>NO BID</v>
      </c>
      <c r="ED237" s="171"/>
      <c r="EE237" s="89"/>
      <c r="EF237" s="90" t="str">
        <f t="shared" si="283"/>
        <v/>
      </c>
      <c r="EG237" s="172"/>
      <c r="EH237" s="154" t="str">
        <f t="shared" si="284"/>
        <v>NO BID</v>
      </c>
      <c r="EI237" s="171"/>
      <c r="EJ237" s="89"/>
      <c r="EK237" s="90" t="str">
        <f t="shared" si="285"/>
        <v/>
      </c>
      <c r="EL237" s="172"/>
      <c r="EM237" s="154" t="str">
        <f t="shared" si="286"/>
        <v>NO BID</v>
      </c>
      <c r="EN237" s="171"/>
      <c r="EO237" s="89"/>
      <c r="EP237" s="90" t="str">
        <f t="shared" si="287"/>
        <v/>
      </c>
      <c r="EQ237" s="172"/>
      <c r="ER237" s="154" t="str">
        <f t="shared" si="288"/>
        <v>NO BID</v>
      </c>
      <c r="ES237" s="171"/>
      <c r="ET237" s="89"/>
      <c r="EU237" s="90" t="str">
        <f t="shared" si="289"/>
        <v/>
      </c>
      <c r="EV237" s="172"/>
      <c r="EW237" s="154" t="str">
        <f t="shared" si="290"/>
        <v>NO BID</v>
      </c>
      <c r="EX237" s="171"/>
      <c r="EY237" s="89"/>
      <c r="EZ237" s="90" t="str">
        <f t="shared" si="291"/>
        <v/>
      </c>
      <c r="FA237" s="172"/>
      <c r="FB237" s="154" t="str">
        <f t="shared" si="292"/>
        <v>NO BID</v>
      </c>
      <c r="FC237" s="171"/>
      <c r="FD237" s="89"/>
      <c r="FE237" s="90" t="str">
        <f t="shared" si="293"/>
        <v/>
      </c>
      <c r="FF237" s="172"/>
      <c r="FG237" s="154" t="str">
        <f t="shared" si="294"/>
        <v>NO BID</v>
      </c>
      <c r="FH237" s="171"/>
      <c r="FI237" s="89"/>
      <c r="FJ237" s="90" t="str">
        <f t="shared" si="295"/>
        <v/>
      </c>
      <c r="FK237" s="172"/>
      <c r="FL237" s="154" t="str">
        <f t="shared" si="296"/>
        <v>NO BID</v>
      </c>
      <c r="FM237" s="171"/>
      <c r="FN237" s="89"/>
      <c r="FO237" s="90" t="str">
        <f t="shared" si="297"/>
        <v/>
      </c>
      <c r="FP237" s="172"/>
      <c r="FQ237" s="154" t="str">
        <f t="shared" si="298"/>
        <v>NO BID</v>
      </c>
      <c r="FR237" s="174"/>
      <c r="FS237" s="91">
        <v>20.47</v>
      </c>
      <c r="FT237" s="92">
        <f t="shared" si="299"/>
        <v>81.88</v>
      </c>
      <c r="FU237" s="175">
        <f t="shared" si="300"/>
        <v>0</v>
      </c>
      <c r="FV237" s="93" t="str">
        <f t="shared" si="301"/>
        <v/>
      </c>
      <c r="FW237" s="94">
        <f t="shared" si="302"/>
        <v>81.88</v>
      </c>
      <c r="FX237" s="95">
        <f t="shared" si="303"/>
        <v>0</v>
      </c>
      <c r="FY237" s="129" t="str">
        <f t="shared" si="304"/>
        <v>NOT AWARDED</v>
      </c>
      <c r="FZ237" s="130">
        <f t="shared" si="305"/>
        <v>0</v>
      </c>
      <c r="GA237" s="129" t="str">
        <f t="shared" si="306"/>
        <v>VENDOR 09</v>
      </c>
      <c r="GB237" s="176"/>
      <c r="GC237" s="177"/>
      <c r="GD237" s="96"/>
      <c r="GE237" s="97"/>
    </row>
    <row r="238" spans="1:187" ht="30" customHeight="1" thickTop="1" thickBot="1" x14ac:dyDescent="0.4">
      <c r="A238" s="162">
        <v>234</v>
      </c>
      <c r="B238" s="194">
        <v>5</v>
      </c>
      <c r="C238" s="164">
        <v>9781684158171</v>
      </c>
      <c r="D238" s="165" t="s">
        <v>373</v>
      </c>
      <c r="E238" s="165" t="s">
        <v>1063</v>
      </c>
      <c r="F238" s="165" t="s">
        <v>1480</v>
      </c>
      <c r="G238" s="166" t="s">
        <v>1414</v>
      </c>
      <c r="H238" s="166" t="s">
        <v>1421</v>
      </c>
      <c r="I238" s="167"/>
      <c r="J238" s="227">
        <f t="shared" si="307"/>
        <v>5</v>
      </c>
      <c r="K238" s="228"/>
      <c r="L238" s="99" t="str">
        <f t="shared" si="233"/>
        <v/>
      </c>
      <c r="M238" s="241"/>
      <c r="N238" s="168"/>
      <c r="O238" s="169" t="str">
        <f t="shared" si="234"/>
        <v>VENDOR 09</v>
      </c>
      <c r="P238" s="149" t="s">
        <v>88</v>
      </c>
      <c r="Q238" s="149">
        <f t="shared" si="235"/>
        <v>0</v>
      </c>
      <c r="R238" s="170" t="str">
        <f t="shared" si="236"/>
        <v xml:space="preserve">, </v>
      </c>
      <c r="S238" s="170" t="str">
        <f t="shared" si="237"/>
        <v>NO BID</v>
      </c>
      <c r="T238" s="87">
        <f t="shared" si="238"/>
        <v>0</v>
      </c>
      <c r="U238" s="88" t="str">
        <f t="shared" si="239"/>
        <v>NOT AWARDED</v>
      </c>
      <c r="V238" s="167"/>
      <c r="W238" s="171"/>
      <c r="X238" s="89"/>
      <c r="Y238" s="90"/>
      <c r="Z238" s="172" t="str">
        <f t="shared" si="240"/>
        <v/>
      </c>
      <c r="AA238" s="154" t="str">
        <f t="shared" si="241"/>
        <v>NO BID</v>
      </c>
      <c r="AB238" s="171"/>
      <c r="AC238" s="89"/>
      <c r="AD238" s="90"/>
      <c r="AE238" s="172" t="str">
        <f t="shared" si="242"/>
        <v/>
      </c>
      <c r="AF238" s="154" t="str">
        <f t="shared" si="243"/>
        <v>NO BID</v>
      </c>
      <c r="AG238" s="171"/>
      <c r="AH238" s="89"/>
      <c r="AI238" s="90"/>
      <c r="AJ238" s="172" t="str">
        <f t="shared" si="244"/>
        <v/>
      </c>
      <c r="AK238" s="154" t="str">
        <f t="shared" si="245"/>
        <v>NO BID</v>
      </c>
      <c r="AL238" s="171"/>
      <c r="AM238" s="89"/>
      <c r="AN238" s="90"/>
      <c r="AO238" s="172" t="str">
        <f t="shared" si="246"/>
        <v/>
      </c>
      <c r="AP238" s="154" t="str">
        <f t="shared" si="247"/>
        <v>NO BID</v>
      </c>
      <c r="AQ238" s="171"/>
      <c r="AR238" s="89"/>
      <c r="AS238" s="90"/>
      <c r="AT238" s="172" t="str">
        <f t="shared" si="248"/>
        <v/>
      </c>
      <c r="AU238" s="154" t="str">
        <f t="shared" si="249"/>
        <v>NO BID</v>
      </c>
      <c r="AV238" s="171"/>
      <c r="AW238" s="89"/>
      <c r="AX238" s="90"/>
      <c r="AY238" s="172" t="str">
        <f t="shared" si="250"/>
        <v/>
      </c>
      <c r="AZ238" s="154" t="str">
        <f t="shared" si="251"/>
        <v>NO BID</v>
      </c>
      <c r="BA238" s="171"/>
      <c r="BB238" s="89"/>
      <c r="BC238" s="90"/>
      <c r="BD238" s="172" t="str">
        <f t="shared" si="252"/>
        <v/>
      </c>
      <c r="BE238" s="154" t="s">
        <v>76</v>
      </c>
      <c r="BF238" s="171"/>
      <c r="BG238" s="89"/>
      <c r="BH238" s="90"/>
      <c r="BI238" s="172" t="str">
        <f t="shared" si="253"/>
        <v/>
      </c>
      <c r="BJ238" s="154" t="str">
        <f t="shared" si="254"/>
        <v>NO BID</v>
      </c>
      <c r="BK238" s="171"/>
      <c r="BL238" s="89"/>
      <c r="BM238" s="90"/>
      <c r="BN238" s="172" t="str">
        <f t="shared" si="255"/>
        <v/>
      </c>
      <c r="BO238" s="154" t="str">
        <f t="shared" si="256"/>
        <v>NO BID</v>
      </c>
      <c r="BP238" s="178"/>
      <c r="BQ238" s="171"/>
      <c r="BR238" s="89"/>
      <c r="BS238" s="90" t="str">
        <f t="shared" si="257"/>
        <v/>
      </c>
      <c r="BT238" s="172"/>
      <c r="BU238" s="154" t="str">
        <f t="shared" si="258"/>
        <v>NO BID</v>
      </c>
      <c r="BV238" s="171"/>
      <c r="BW238" s="89"/>
      <c r="BX238" s="90" t="str">
        <f t="shared" si="259"/>
        <v/>
      </c>
      <c r="BY238" s="172"/>
      <c r="BZ238" s="154" t="str">
        <f t="shared" si="260"/>
        <v>NO BID</v>
      </c>
      <c r="CA238" s="171"/>
      <c r="CB238" s="89"/>
      <c r="CC238" s="90" t="str">
        <f t="shared" si="261"/>
        <v/>
      </c>
      <c r="CD238" s="172"/>
      <c r="CE238" s="154" t="str">
        <f t="shared" si="262"/>
        <v>NO BID</v>
      </c>
      <c r="CF238" s="171"/>
      <c r="CG238" s="89"/>
      <c r="CH238" s="90" t="str">
        <f t="shared" si="263"/>
        <v/>
      </c>
      <c r="CI238" s="172"/>
      <c r="CJ238" s="154" t="str">
        <f t="shared" si="264"/>
        <v>NO BID</v>
      </c>
      <c r="CK238" s="171"/>
      <c r="CL238" s="89"/>
      <c r="CM238" s="90" t="str">
        <f t="shared" si="265"/>
        <v/>
      </c>
      <c r="CN238" s="172"/>
      <c r="CO238" s="154" t="str">
        <f t="shared" si="266"/>
        <v>NO BID</v>
      </c>
      <c r="CP238" s="171"/>
      <c r="CQ238" s="89"/>
      <c r="CR238" s="90" t="str">
        <f t="shared" si="267"/>
        <v/>
      </c>
      <c r="CS238" s="172"/>
      <c r="CT238" s="154" t="str">
        <f t="shared" si="268"/>
        <v>NO BID</v>
      </c>
      <c r="CU238" s="171"/>
      <c r="CV238" s="89"/>
      <c r="CW238" s="90" t="str">
        <f t="shared" si="269"/>
        <v/>
      </c>
      <c r="CX238" s="172"/>
      <c r="CY238" s="154" t="str">
        <f t="shared" si="270"/>
        <v>NO BID</v>
      </c>
      <c r="CZ238" s="171"/>
      <c r="DA238" s="89"/>
      <c r="DB238" s="90" t="str">
        <f t="shared" si="271"/>
        <v/>
      </c>
      <c r="DC238" s="172"/>
      <c r="DD238" s="154" t="str">
        <f t="shared" si="272"/>
        <v>NO BID</v>
      </c>
      <c r="DE238" s="171"/>
      <c r="DF238" s="89"/>
      <c r="DG238" s="90" t="str">
        <f t="shared" si="273"/>
        <v/>
      </c>
      <c r="DH238" s="172"/>
      <c r="DI238" s="154" t="str">
        <f t="shared" si="274"/>
        <v>NO BID</v>
      </c>
      <c r="DJ238" s="171"/>
      <c r="DK238" s="89"/>
      <c r="DL238" s="90" t="str">
        <f t="shared" si="275"/>
        <v/>
      </c>
      <c r="DM238" s="172"/>
      <c r="DN238" s="154" t="str">
        <f t="shared" si="276"/>
        <v>NO BID</v>
      </c>
      <c r="DO238" s="171"/>
      <c r="DP238" s="89"/>
      <c r="DQ238" s="90" t="str">
        <f t="shared" si="277"/>
        <v/>
      </c>
      <c r="DR238" s="172"/>
      <c r="DS238" s="154" t="str">
        <f t="shared" si="278"/>
        <v>NO BID</v>
      </c>
      <c r="DT238" s="171"/>
      <c r="DU238" s="89"/>
      <c r="DV238" s="90" t="str">
        <f t="shared" si="279"/>
        <v/>
      </c>
      <c r="DW238" s="172"/>
      <c r="DX238" s="154" t="str">
        <f t="shared" si="280"/>
        <v>NO BID</v>
      </c>
      <c r="DY238" s="171"/>
      <c r="DZ238" s="89"/>
      <c r="EA238" s="90" t="str">
        <f t="shared" si="281"/>
        <v/>
      </c>
      <c r="EB238" s="172"/>
      <c r="EC238" s="154" t="str">
        <f t="shared" si="282"/>
        <v>NO BID</v>
      </c>
      <c r="ED238" s="171"/>
      <c r="EE238" s="89"/>
      <c r="EF238" s="90" t="str">
        <f t="shared" si="283"/>
        <v/>
      </c>
      <c r="EG238" s="172"/>
      <c r="EH238" s="154" t="str">
        <f t="shared" si="284"/>
        <v>NO BID</v>
      </c>
      <c r="EI238" s="171"/>
      <c r="EJ238" s="89"/>
      <c r="EK238" s="90" t="str">
        <f t="shared" si="285"/>
        <v/>
      </c>
      <c r="EL238" s="172"/>
      <c r="EM238" s="154" t="str">
        <f t="shared" si="286"/>
        <v>NO BID</v>
      </c>
      <c r="EN238" s="171"/>
      <c r="EO238" s="89"/>
      <c r="EP238" s="90" t="str">
        <f t="shared" si="287"/>
        <v/>
      </c>
      <c r="EQ238" s="172"/>
      <c r="ER238" s="154" t="str">
        <f t="shared" si="288"/>
        <v>NO BID</v>
      </c>
      <c r="ES238" s="171"/>
      <c r="ET238" s="89"/>
      <c r="EU238" s="90" t="str">
        <f t="shared" si="289"/>
        <v/>
      </c>
      <c r="EV238" s="172"/>
      <c r="EW238" s="154" t="str">
        <f t="shared" si="290"/>
        <v>NO BID</v>
      </c>
      <c r="EX238" s="171"/>
      <c r="EY238" s="89"/>
      <c r="EZ238" s="90" t="str">
        <f t="shared" si="291"/>
        <v/>
      </c>
      <c r="FA238" s="172"/>
      <c r="FB238" s="154" t="str">
        <f t="shared" si="292"/>
        <v>NO BID</v>
      </c>
      <c r="FC238" s="171"/>
      <c r="FD238" s="89"/>
      <c r="FE238" s="90" t="str">
        <f t="shared" si="293"/>
        <v/>
      </c>
      <c r="FF238" s="172"/>
      <c r="FG238" s="154" t="str">
        <f t="shared" si="294"/>
        <v>NO BID</v>
      </c>
      <c r="FH238" s="171"/>
      <c r="FI238" s="89"/>
      <c r="FJ238" s="90" t="str">
        <f t="shared" si="295"/>
        <v/>
      </c>
      <c r="FK238" s="172"/>
      <c r="FL238" s="154" t="str">
        <f t="shared" si="296"/>
        <v>NO BID</v>
      </c>
      <c r="FM238" s="171"/>
      <c r="FN238" s="89"/>
      <c r="FO238" s="90" t="str">
        <f t="shared" si="297"/>
        <v/>
      </c>
      <c r="FP238" s="172"/>
      <c r="FQ238" s="154" t="str">
        <f t="shared" si="298"/>
        <v>NO BID</v>
      </c>
      <c r="FR238" s="174"/>
      <c r="FS238" s="91">
        <v>11.59</v>
      </c>
      <c r="FT238" s="92">
        <f t="shared" si="299"/>
        <v>57.95</v>
      </c>
      <c r="FU238" s="175">
        <f t="shared" si="300"/>
        <v>0</v>
      </c>
      <c r="FV238" s="93" t="str">
        <f t="shared" si="301"/>
        <v/>
      </c>
      <c r="FW238" s="94">
        <f t="shared" si="302"/>
        <v>57.95</v>
      </c>
      <c r="FX238" s="95">
        <f t="shared" si="303"/>
        <v>0</v>
      </c>
      <c r="FY238" s="129" t="str">
        <f t="shared" si="304"/>
        <v>NOT AWARDED</v>
      </c>
      <c r="FZ238" s="130">
        <f t="shared" si="305"/>
        <v>0</v>
      </c>
      <c r="GA238" s="129" t="str">
        <f t="shared" si="306"/>
        <v>VENDOR 09</v>
      </c>
      <c r="GB238" s="176"/>
      <c r="GC238" s="177"/>
      <c r="GD238" s="96"/>
      <c r="GE238" s="97"/>
    </row>
    <row r="239" spans="1:187" ht="30" customHeight="1" thickTop="1" thickBot="1" x14ac:dyDescent="0.4">
      <c r="A239" s="162">
        <v>235</v>
      </c>
      <c r="B239" s="194">
        <v>1</v>
      </c>
      <c r="C239" s="164">
        <v>9781646141791</v>
      </c>
      <c r="D239" s="165" t="s">
        <v>374</v>
      </c>
      <c r="E239" s="165" t="s">
        <v>1064</v>
      </c>
      <c r="F239" s="165" t="s">
        <v>1479</v>
      </c>
      <c r="G239" s="166" t="s">
        <v>1414</v>
      </c>
      <c r="H239" s="166" t="s">
        <v>1418</v>
      </c>
      <c r="I239" s="167"/>
      <c r="J239" s="227">
        <f t="shared" si="307"/>
        <v>1</v>
      </c>
      <c r="K239" s="228"/>
      <c r="L239" s="99" t="str">
        <f t="shared" si="233"/>
        <v/>
      </c>
      <c r="M239" s="241"/>
      <c r="N239" s="168"/>
      <c r="O239" s="169" t="str">
        <f t="shared" si="234"/>
        <v>VENDOR 09</v>
      </c>
      <c r="P239" s="149">
        <v>241363</v>
      </c>
      <c r="Q239" s="149">
        <f t="shared" si="235"/>
        <v>0</v>
      </c>
      <c r="R239" s="170" t="str">
        <f t="shared" si="236"/>
        <v xml:space="preserve">, </v>
      </c>
      <c r="S239" s="170" t="str">
        <f t="shared" si="237"/>
        <v>NO BID</v>
      </c>
      <c r="T239" s="87">
        <f t="shared" si="238"/>
        <v>0</v>
      </c>
      <c r="U239" s="88" t="str">
        <f t="shared" si="239"/>
        <v>NOT AWARDED</v>
      </c>
      <c r="V239" s="167"/>
      <c r="W239" s="171"/>
      <c r="X239" s="89"/>
      <c r="Y239" s="90"/>
      <c r="Z239" s="172" t="str">
        <f t="shared" si="240"/>
        <v/>
      </c>
      <c r="AA239" s="154" t="str">
        <f t="shared" si="241"/>
        <v>NO BID</v>
      </c>
      <c r="AB239" s="171"/>
      <c r="AC239" s="89"/>
      <c r="AD239" s="90"/>
      <c r="AE239" s="172" t="str">
        <f t="shared" si="242"/>
        <v/>
      </c>
      <c r="AF239" s="154" t="str">
        <f t="shared" si="243"/>
        <v>NO BID</v>
      </c>
      <c r="AG239" s="171"/>
      <c r="AH239" s="89"/>
      <c r="AI239" s="90"/>
      <c r="AJ239" s="172" t="str">
        <f t="shared" si="244"/>
        <v/>
      </c>
      <c r="AK239" s="154" t="str">
        <f t="shared" si="245"/>
        <v>NO BID</v>
      </c>
      <c r="AL239" s="171"/>
      <c r="AM239" s="89"/>
      <c r="AN239" s="90"/>
      <c r="AO239" s="172" t="str">
        <f t="shared" si="246"/>
        <v/>
      </c>
      <c r="AP239" s="154" t="str">
        <f t="shared" si="247"/>
        <v>NO BID</v>
      </c>
      <c r="AQ239" s="171"/>
      <c r="AR239" s="89"/>
      <c r="AS239" s="90"/>
      <c r="AT239" s="172" t="str">
        <f t="shared" si="248"/>
        <v/>
      </c>
      <c r="AU239" s="154" t="str">
        <f t="shared" si="249"/>
        <v>NO BID</v>
      </c>
      <c r="AV239" s="171"/>
      <c r="AW239" s="89"/>
      <c r="AX239" s="90"/>
      <c r="AY239" s="172" t="str">
        <f t="shared" si="250"/>
        <v/>
      </c>
      <c r="AZ239" s="154" t="str">
        <f t="shared" si="251"/>
        <v>NO BID</v>
      </c>
      <c r="BA239" s="171"/>
      <c r="BB239" s="89"/>
      <c r="BC239" s="90"/>
      <c r="BD239" s="172" t="str">
        <f t="shared" si="252"/>
        <v/>
      </c>
      <c r="BE239" s="154" t="str">
        <f>IF($B239=0,"",IF(ISNUMBER(BB239),"","NO BID"))</f>
        <v>NO BID</v>
      </c>
      <c r="BF239" s="171"/>
      <c r="BG239" s="89"/>
      <c r="BH239" s="90"/>
      <c r="BI239" s="172" t="str">
        <f t="shared" si="253"/>
        <v/>
      </c>
      <c r="BJ239" s="154" t="str">
        <f t="shared" si="254"/>
        <v>NO BID</v>
      </c>
      <c r="BK239" s="171"/>
      <c r="BL239" s="89"/>
      <c r="BM239" s="90"/>
      <c r="BN239" s="172" t="str">
        <f t="shared" si="255"/>
        <v/>
      </c>
      <c r="BO239" s="154" t="str">
        <f t="shared" si="256"/>
        <v>NO BID</v>
      </c>
      <c r="BP239" s="178"/>
      <c r="BQ239" s="171"/>
      <c r="BR239" s="89"/>
      <c r="BS239" s="90" t="str">
        <f t="shared" si="257"/>
        <v/>
      </c>
      <c r="BT239" s="172"/>
      <c r="BU239" s="154" t="str">
        <f t="shared" si="258"/>
        <v>NO BID</v>
      </c>
      <c r="BV239" s="171"/>
      <c r="BW239" s="89"/>
      <c r="BX239" s="90" t="str">
        <f t="shared" si="259"/>
        <v/>
      </c>
      <c r="BY239" s="172"/>
      <c r="BZ239" s="154" t="str">
        <f t="shared" si="260"/>
        <v>NO BID</v>
      </c>
      <c r="CA239" s="171"/>
      <c r="CB239" s="89"/>
      <c r="CC239" s="90" t="str">
        <f t="shared" si="261"/>
        <v/>
      </c>
      <c r="CD239" s="172"/>
      <c r="CE239" s="154" t="str">
        <f t="shared" si="262"/>
        <v>NO BID</v>
      </c>
      <c r="CF239" s="171"/>
      <c r="CG239" s="89"/>
      <c r="CH239" s="90" t="str">
        <f t="shared" si="263"/>
        <v/>
      </c>
      <c r="CI239" s="172"/>
      <c r="CJ239" s="154" t="str">
        <f t="shared" si="264"/>
        <v>NO BID</v>
      </c>
      <c r="CK239" s="171"/>
      <c r="CL239" s="89"/>
      <c r="CM239" s="90" t="str">
        <f t="shared" si="265"/>
        <v/>
      </c>
      <c r="CN239" s="172"/>
      <c r="CO239" s="154" t="str">
        <f t="shared" si="266"/>
        <v>NO BID</v>
      </c>
      <c r="CP239" s="171"/>
      <c r="CQ239" s="89"/>
      <c r="CR239" s="90" t="str">
        <f t="shared" si="267"/>
        <v/>
      </c>
      <c r="CS239" s="172"/>
      <c r="CT239" s="154" t="str">
        <f t="shared" si="268"/>
        <v>NO BID</v>
      </c>
      <c r="CU239" s="171"/>
      <c r="CV239" s="89"/>
      <c r="CW239" s="90" t="str">
        <f t="shared" si="269"/>
        <v/>
      </c>
      <c r="CX239" s="172"/>
      <c r="CY239" s="154" t="str">
        <f t="shared" si="270"/>
        <v>NO BID</v>
      </c>
      <c r="CZ239" s="171"/>
      <c r="DA239" s="89"/>
      <c r="DB239" s="90" t="str">
        <f t="shared" si="271"/>
        <v/>
      </c>
      <c r="DC239" s="172"/>
      <c r="DD239" s="154" t="str">
        <f t="shared" si="272"/>
        <v>NO BID</v>
      </c>
      <c r="DE239" s="171"/>
      <c r="DF239" s="89"/>
      <c r="DG239" s="90" t="str">
        <f t="shared" si="273"/>
        <v/>
      </c>
      <c r="DH239" s="172"/>
      <c r="DI239" s="154" t="str">
        <f t="shared" si="274"/>
        <v>NO BID</v>
      </c>
      <c r="DJ239" s="171"/>
      <c r="DK239" s="89"/>
      <c r="DL239" s="90" t="str">
        <f t="shared" si="275"/>
        <v/>
      </c>
      <c r="DM239" s="172"/>
      <c r="DN239" s="154" t="str">
        <f t="shared" si="276"/>
        <v>NO BID</v>
      </c>
      <c r="DO239" s="171"/>
      <c r="DP239" s="89"/>
      <c r="DQ239" s="90" t="str">
        <f t="shared" si="277"/>
        <v/>
      </c>
      <c r="DR239" s="172"/>
      <c r="DS239" s="154" t="str">
        <f t="shared" si="278"/>
        <v>NO BID</v>
      </c>
      <c r="DT239" s="171"/>
      <c r="DU239" s="89"/>
      <c r="DV239" s="90" t="str">
        <f t="shared" si="279"/>
        <v/>
      </c>
      <c r="DW239" s="172"/>
      <c r="DX239" s="154" t="str">
        <f t="shared" si="280"/>
        <v>NO BID</v>
      </c>
      <c r="DY239" s="171"/>
      <c r="DZ239" s="89"/>
      <c r="EA239" s="90" t="str">
        <f t="shared" si="281"/>
        <v/>
      </c>
      <c r="EB239" s="172"/>
      <c r="EC239" s="154" t="str">
        <f t="shared" si="282"/>
        <v>NO BID</v>
      </c>
      <c r="ED239" s="171"/>
      <c r="EE239" s="89"/>
      <c r="EF239" s="90" t="str">
        <f t="shared" si="283"/>
        <v/>
      </c>
      <c r="EG239" s="172"/>
      <c r="EH239" s="154" t="str">
        <f t="shared" si="284"/>
        <v>NO BID</v>
      </c>
      <c r="EI239" s="171"/>
      <c r="EJ239" s="89"/>
      <c r="EK239" s="90" t="str">
        <f t="shared" si="285"/>
        <v/>
      </c>
      <c r="EL239" s="172"/>
      <c r="EM239" s="154" t="str">
        <f t="shared" si="286"/>
        <v>NO BID</v>
      </c>
      <c r="EN239" s="171"/>
      <c r="EO239" s="89"/>
      <c r="EP239" s="90" t="str">
        <f t="shared" si="287"/>
        <v/>
      </c>
      <c r="EQ239" s="172"/>
      <c r="ER239" s="154" t="str">
        <f t="shared" si="288"/>
        <v>NO BID</v>
      </c>
      <c r="ES239" s="171"/>
      <c r="ET239" s="89"/>
      <c r="EU239" s="90" t="str">
        <f t="shared" si="289"/>
        <v/>
      </c>
      <c r="EV239" s="172"/>
      <c r="EW239" s="154" t="str">
        <f t="shared" si="290"/>
        <v>NO BID</v>
      </c>
      <c r="EX239" s="171"/>
      <c r="EY239" s="89"/>
      <c r="EZ239" s="90" t="str">
        <f t="shared" si="291"/>
        <v/>
      </c>
      <c r="FA239" s="172"/>
      <c r="FB239" s="154" t="str">
        <f t="shared" si="292"/>
        <v>NO BID</v>
      </c>
      <c r="FC239" s="171"/>
      <c r="FD239" s="89"/>
      <c r="FE239" s="90" t="str">
        <f t="shared" si="293"/>
        <v/>
      </c>
      <c r="FF239" s="172"/>
      <c r="FG239" s="154" t="str">
        <f t="shared" si="294"/>
        <v>NO BID</v>
      </c>
      <c r="FH239" s="171"/>
      <c r="FI239" s="89"/>
      <c r="FJ239" s="90" t="str">
        <f t="shared" si="295"/>
        <v/>
      </c>
      <c r="FK239" s="172"/>
      <c r="FL239" s="154" t="str">
        <f t="shared" si="296"/>
        <v>NO BID</v>
      </c>
      <c r="FM239" s="171"/>
      <c r="FN239" s="89"/>
      <c r="FO239" s="90" t="str">
        <f t="shared" si="297"/>
        <v/>
      </c>
      <c r="FP239" s="172"/>
      <c r="FQ239" s="154" t="str">
        <f t="shared" si="298"/>
        <v>NO BID</v>
      </c>
      <c r="FR239" s="174"/>
      <c r="FS239" s="91">
        <v>19.989999999999998</v>
      </c>
      <c r="FT239" s="92">
        <f t="shared" si="299"/>
        <v>19.989999999999998</v>
      </c>
      <c r="FU239" s="175">
        <f t="shared" si="300"/>
        <v>0</v>
      </c>
      <c r="FV239" s="93" t="str">
        <f t="shared" si="301"/>
        <v/>
      </c>
      <c r="FW239" s="94">
        <f t="shared" si="302"/>
        <v>19.989999999999998</v>
      </c>
      <c r="FX239" s="95">
        <f t="shared" si="303"/>
        <v>0</v>
      </c>
      <c r="FY239" s="129" t="str">
        <f t="shared" si="304"/>
        <v>NOT AWARDED</v>
      </c>
      <c r="FZ239" s="130">
        <f t="shared" si="305"/>
        <v>0</v>
      </c>
      <c r="GA239" s="129" t="str">
        <f t="shared" si="306"/>
        <v>VENDOR 09</v>
      </c>
      <c r="GB239" s="176"/>
      <c r="GC239" s="177"/>
      <c r="GD239" s="96"/>
      <c r="GE239" s="97"/>
    </row>
    <row r="240" spans="1:187" s="159" customFormat="1" ht="30" customHeight="1" thickTop="1" thickBot="1" x14ac:dyDescent="0.4">
      <c r="A240" s="141">
        <v>236</v>
      </c>
      <c r="B240" s="194">
        <v>5</v>
      </c>
      <c r="C240" s="164">
        <v>9780593353707</v>
      </c>
      <c r="D240" s="165" t="s">
        <v>375</v>
      </c>
      <c r="E240" s="165" t="s">
        <v>1065</v>
      </c>
      <c r="F240" s="165" t="s">
        <v>1479</v>
      </c>
      <c r="G240" s="166" t="s">
        <v>1414</v>
      </c>
      <c r="H240" s="166" t="s">
        <v>1446</v>
      </c>
      <c r="I240" s="167"/>
      <c r="J240" s="227">
        <f t="shared" si="307"/>
        <v>5</v>
      </c>
      <c r="K240" s="228"/>
      <c r="L240" s="99" t="str">
        <f t="shared" si="233"/>
        <v/>
      </c>
      <c r="M240" s="241"/>
      <c r="N240" s="168"/>
      <c r="O240" s="169" t="str">
        <f t="shared" si="234"/>
        <v>VENDOR 09</v>
      </c>
      <c r="P240" s="149">
        <v>241360</v>
      </c>
      <c r="Q240" s="149">
        <f t="shared" si="235"/>
        <v>0</v>
      </c>
      <c r="R240" s="170" t="str">
        <f t="shared" si="236"/>
        <v xml:space="preserve">, </v>
      </c>
      <c r="S240" s="170" t="str">
        <f t="shared" si="237"/>
        <v>NO BID</v>
      </c>
      <c r="T240" s="87">
        <f t="shared" si="238"/>
        <v>0</v>
      </c>
      <c r="U240" s="88" t="str">
        <f t="shared" si="239"/>
        <v>NOT AWARDED</v>
      </c>
      <c r="V240" s="167"/>
      <c r="W240" s="171"/>
      <c r="X240" s="89"/>
      <c r="Y240" s="90"/>
      <c r="Z240" s="172" t="str">
        <f t="shared" si="240"/>
        <v/>
      </c>
      <c r="AA240" s="154" t="str">
        <f t="shared" si="241"/>
        <v>NO BID</v>
      </c>
      <c r="AB240" s="171"/>
      <c r="AC240" s="89"/>
      <c r="AD240" s="90"/>
      <c r="AE240" s="172" t="str">
        <f t="shared" si="242"/>
        <v/>
      </c>
      <c r="AF240" s="154" t="str">
        <f t="shared" si="243"/>
        <v>NO BID</v>
      </c>
      <c r="AG240" s="171"/>
      <c r="AH240" s="89"/>
      <c r="AI240" s="90"/>
      <c r="AJ240" s="172" t="str">
        <f t="shared" si="244"/>
        <v/>
      </c>
      <c r="AK240" s="154" t="str">
        <f t="shared" si="245"/>
        <v>NO BID</v>
      </c>
      <c r="AL240" s="171"/>
      <c r="AM240" s="89"/>
      <c r="AN240" s="90"/>
      <c r="AO240" s="172" t="str">
        <f t="shared" si="246"/>
        <v/>
      </c>
      <c r="AP240" s="154" t="str">
        <f t="shared" si="247"/>
        <v>NO BID</v>
      </c>
      <c r="AQ240" s="171"/>
      <c r="AR240" s="89"/>
      <c r="AS240" s="90"/>
      <c r="AT240" s="172" t="str">
        <f t="shared" si="248"/>
        <v/>
      </c>
      <c r="AU240" s="154" t="str">
        <f t="shared" si="249"/>
        <v>NO BID</v>
      </c>
      <c r="AV240" s="171"/>
      <c r="AW240" s="89"/>
      <c r="AX240" s="90"/>
      <c r="AY240" s="172" t="str">
        <f t="shared" si="250"/>
        <v/>
      </c>
      <c r="AZ240" s="154" t="str">
        <f t="shared" si="251"/>
        <v>NO BID</v>
      </c>
      <c r="BA240" s="171"/>
      <c r="BB240" s="89"/>
      <c r="BC240" s="90"/>
      <c r="BD240" s="172" t="str">
        <f t="shared" si="252"/>
        <v/>
      </c>
      <c r="BE240" s="154" t="str">
        <f>IF($B240=0,"",IF(ISNUMBER(BB240),"","NO BID"))</f>
        <v>NO BID</v>
      </c>
      <c r="BF240" s="171"/>
      <c r="BG240" s="89"/>
      <c r="BH240" s="90"/>
      <c r="BI240" s="172" t="str">
        <f t="shared" si="253"/>
        <v/>
      </c>
      <c r="BJ240" s="154" t="str">
        <f t="shared" si="254"/>
        <v>NO BID</v>
      </c>
      <c r="BK240" s="171"/>
      <c r="BL240" s="89"/>
      <c r="BM240" s="90"/>
      <c r="BN240" s="172" t="str">
        <f t="shared" si="255"/>
        <v/>
      </c>
      <c r="BO240" s="154" t="str">
        <f t="shared" si="256"/>
        <v>NO BID</v>
      </c>
      <c r="BP240" s="178"/>
      <c r="BQ240" s="171"/>
      <c r="BR240" s="89"/>
      <c r="BS240" s="90" t="str">
        <f t="shared" si="257"/>
        <v/>
      </c>
      <c r="BT240" s="172"/>
      <c r="BU240" s="154" t="str">
        <f t="shared" si="258"/>
        <v>NO BID</v>
      </c>
      <c r="BV240" s="171"/>
      <c r="BW240" s="89"/>
      <c r="BX240" s="90" t="str">
        <f t="shared" si="259"/>
        <v/>
      </c>
      <c r="BY240" s="172"/>
      <c r="BZ240" s="154" t="str">
        <f t="shared" si="260"/>
        <v>NO BID</v>
      </c>
      <c r="CA240" s="171"/>
      <c r="CB240" s="89"/>
      <c r="CC240" s="90" t="str">
        <f t="shared" si="261"/>
        <v/>
      </c>
      <c r="CD240" s="172"/>
      <c r="CE240" s="154" t="str">
        <f t="shared" si="262"/>
        <v>NO BID</v>
      </c>
      <c r="CF240" s="171"/>
      <c r="CG240" s="89"/>
      <c r="CH240" s="90" t="str">
        <f t="shared" si="263"/>
        <v/>
      </c>
      <c r="CI240" s="172"/>
      <c r="CJ240" s="154" t="str">
        <f t="shared" si="264"/>
        <v>NO BID</v>
      </c>
      <c r="CK240" s="171"/>
      <c r="CL240" s="89"/>
      <c r="CM240" s="90" t="str">
        <f t="shared" si="265"/>
        <v/>
      </c>
      <c r="CN240" s="172"/>
      <c r="CO240" s="154" t="str">
        <f t="shared" si="266"/>
        <v>NO BID</v>
      </c>
      <c r="CP240" s="171"/>
      <c r="CQ240" s="89"/>
      <c r="CR240" s="90" t="str">
        <f t="shared" si="267"/>
        <v/>
      </c>
      <c r="CS240" s="172"/>
      <c r="CT240" s="154" t="str">
        <f t="shared" si="268"/>
        <v>NO BID</v>
      </c>
      <c r="CU240" s="171"/>
      <c r="CV240" s="89"/>
      <c r="CW240" s="90" t="str">
        <f t="shared" si="269"/>
        <v/>
      </c>
      <c r="CX240" s="172"/>
      <c r="CY240" s="154" t="str">
        <f t="shared" si="270"/>
        <v>NO BID</v>
      </c>
      <c r="CZ240" s="171"/>
      <c r="DA240" s="89"/>
      <c r="DB240" s="90" t="str">
        <f t="shared" si="271"/>
        <v/>
      </c>
      <c r="DC240" s="172"/>
      <c r="DD240" s="154" t="str">
        <f t="shared" si="272"/>
        <v>NO BID</v>
      </c>
      <c r="DE240" s="171"/>
      <c r="DF240" s="89"/>
      <c r="DG240" s="90" t="str">
        <f t="shared" si="273"/>
        <v/>
      </c>
      <c r="DH240" s="172"/>
      <c r="DI240" s="154" t="str">
        <f t="shared" si="274"/>
        <v>NO BID</v>
      </c>
      <c r="DJ240" s="171"/>
      <c r="DK240" s="89"/>
      <c r="DL240" s="90" t="str">
        <f t="shared" si="275"/>
        <v/>
      </c>
      <c r="DM240" s="172"/>
      <c r="DN240" s="154" t="str">
        <f t="shared" si="276"/>
        <v>NO BID</v>
      </c>
      <c r="DO240" s="171"/>
      <c r="DP240" s="89"/>
      <c r="DQ240" s="90" t="str">
        <f t="shared" si="277"/>
        <v/>
      </c>
      <c r="DR240" s="172"/>
      <c r="DS240" s="154" t="str">
        <f t="shared" si="278"/>
        <v>NO BID</v>
      </c>
      <c r="DT240" s="171"/>
      <c r="DU240" s="89"/>
      <c r="DV240" s="90" t="str">
        <f t="shared" si="279"/>
        <v/>
      </c>
      <c r="DW240" s="172"/>
      <c r="DX240" s="154" t="str">
        <f t="shared" si="280"/>
        <v>NO BID</v>
      </c>
      <c r="DY240" s="171"/>
      <c r="DZ240" s="89"/>
      <c r="EA240" s="90" t="str">
        <f t="shared" si="281"/>
        <v/>
      </c>
      <c r="EB240" s="172"/>
      <c r="EC240" s="154" t="str">
        <f t="shared" si="282"/>
        <v>NO BID</v>
      </c>
      <c r="ED240" s="171"/>
      <c r="EE240" s="89"/>
      <c r="EF240" s="90" t="str">
        <f t="shared" si="283"/>
        <v/>
      </c>
      <c r="EG240" s="172"/>
      <c r="EH240" s="154" t="str">
        <f t="shared" si="284"/>
        <v>NO BID</v>
      </c>
      <c r="EI240" s="171"/>
      <c r="EJ240" s="89"/>
      <c r="EK240" s="90" t="str">
        <f t="shared" si="285"/>
        <v/>
      </c>
      <c r="EL240" s="172"/>
      <c r="EM240" s="154" t="str">
        <f t="shared" si="286"/>
        <v>NO BID</v>
      </c>
      <c r="EN240" s="171"/>
      <c r="EO240" s="89"/>
      <c r="EP240" s="90" t="str">
        <f t="shared" si="287"/>
        <v/>
      </c>
      <c r="EQ240" s="172"/>
      <c r="ER240" s="154" t="str">
        <f t="shared" si="288"/>
        <v>NO BID</v>
      </c>
      <c r="ES240" s="171"/>
      <c r="ET240" s="89"/>
      <c r="EU240" s="90" t="str">
        <f t="shared" si="289"/>
        <v/>
      </c>
      <c r="EV240" s="172"/>
      <c r="EW240" s="154" t="str">
        <f t="shared" si="290"/>
        <v>NO BID</v>
      </c>
      <c r="EX240" s="171"/>
      <c r="EY240" s="89"/>
      <c r="EZ240" s="90" t="str">
        <f t="shared" si="291"/>
        <v/>
      </c>
      <c r="FA240" s="172"/>
      <c r="FB240" s="154" t="str">
        <f t="shared" si="292"/>
        <v>NO BID</v>
      </c>
      <c r="FC240" s="171"/>
      <c r="FD240" s="89"/>
      <c r="FE240" s="90" t="str">
        <f t="shared" si="293"/>
        <v/>
      </c>
      <c r="FF240" s="172"/>
      <c r="FG240" s="154" t="str">
        <f t="shared" si="294"/>
        <v>NO BID</v>
      </c>
      <c r="FH240" s="171"/>
      <c r="FI240" s="89"/>
      <c r="FJ240" s="90" t="str">
        <f t="shared" si="295"/>
        <v/>
      </c>
      <c r="FK240" s="172"/>
      <c r="FL240" s="154" t="str">
        <f t="shared" si="296"/>
        <v>NO BID</v>
      </c>
      <c r="FM240" s="171"/>
      <c r="FN240" s="89"/>
      <c r="FO240" s="90" t="str">
        <f t="shared" si="297"/>
        <v/>
      </c>
      <c r="FP240" s="172"/>
      <c r="FQ240" s="154" t="str">
        <f t="shared" si="298"/>
        <v>NO BID</v>
      </c>
      <c r="FR240" s="174"/>
      <c r="FS240" s="91">
        <v>11.29</v>
      </c>
      <c r="FT240" s="92">
        <f t="shared" si="299"/>
        <v>56.449999999999996</v>
      </c>
      <c r="FU240" s="175">
        <f t="shared" si="300"/>
        <v>0</v>
      </c>
      <c r="FV240" s="93" t="str">
        <f t="shared" si="301"/>
        <v/>
      </c>
      <c r="FW240" s="94">
        <f t="shared" si="302"/>
        <v>56.449999999999996</v>
      </c>
      <c r="FX240" s="95">
        <f t="shared" si="303"/>
        <v>0</v>
      </c>
      <c r="FY240" s="129" t="str">
        <f t="shared" si="304"/>
        <v>NOT AWARDED</v>
      </c>
      <c r="FZ240" s="130">
        <f t="shared" si="305"/>
        <v>0</v>
      </c>
      <c r="GA240" s="129" t="str">
        <f t="shared" si="306"/>
        <v>VENDOR 09</v>
      </c>
      <c r="GB240" s="176"/>
      <c r="GC240" s="177"/>
      <c r="GD240" s="96"/>
      <c r="GE240" s="97"/>
    </row>
    <row r="241" spans="1:187" ht="30" customHeight="1" thickTop="1" thickBot="1" x14ac:dyDescent="0.4">
      <c r="A241" s="162">
        <v>237</v>
      </c>
      <c r="B241" s="194">
        <v>5</v>
      </c>
      <c r="C241" s="164">
        <v>9781335453655</v>
      </c>
      <c r="D241" s="165" t="s">
        <v>376</v>
      </c>
      <c r="E241" s="165" t="s">
        <v>1066</v>
      </c>
      <c r="F241" s="165" t="s">
        <v>1479</v>
      </c>
      <c r="G241" s="166" t="s">
        <v>1414</v>
      </c>
      <c r="H241" s="166" t="s">
        <v>1421</v>
      </c>
      <c r="I241" s="167"/>
      <c r="J241" s="227">
        <f t="shared" si="307"/>
        <v>5</v>
      </c>
      <c r="K241" s="228"/>
      <c r="L241" s="99" t="str">
        <f t="shared" si="233"/>
        <v/>
      </c>
      <c r="M241" s="241"/>
      <c r="N241" s="168"/>
      <c r="O241" s="169" t="str">
        <f t="shared" si="234"/>
        <v>VENDOR 09</v>
      </c>
      <c r="P241" s="149">
        <v>241360</v>
      </c>
      <c r="Q241" s="149">
        <f t="shared" si="235"/>
        <v>0</v>
      </c>
      <c r="R241" s="170" t="str">
        <f t="shared" si="236"/>
        <v xml:space="preserve">, </v>
      </c>
      <c r="S241" s="170" t="str">
        <f t="shared" si="237"/>
        <v>NO BID</v>
      </c>
      <c r="T241" s="87">
        <f t="shared" si="238"/>
        <v>0</v>
      </c>
      <c r="U241" s="88" t="str">
        <f t="shared" si="239"/>
        <v>NOT AWARDED</v>
      </c>
      <c r="V241" s="167"/>
      <c r="W241" s="171"/>
      <c r="X241" s="89"/>
      <c r="Y241" s="90"/>
      <c r="Z241" s="172" t="str">
        <f t="shared" si="240"/>
        <v/>
      </c>
      <c r="AA241" s="154" t="str">
        <f t="shared" si="241"/>
        <v>NO BID</v>
      </c>
      <c r="AB241" s="171"/>
      <c r="AC241" s="89"/>
      <c r="AD241" s="90"/>
      <c r="AE241" s="172" t="str">
        <f t="shared" si="242"/>
        <v/>
      </c>
      <c r="AF241" s="154" t="str">
        <f t="shared" si="243"/>
        <v>NO BID</v>
      </c>
      <c r="AG241" s="171"/>
      <c r="AH241" s="89"/>
      <c r="AI241" s="90"/>
      <c r="AJ241" s="172" t="str">
        <f t="shared" si="244"/>
        <v/>
      </c>
      <c r="AK241" s="154" t="str">
        <f t="shared" si="245"/>
        <v>NO BID</v>
      </c>
      <c r="AL241" s="171"/>
      <c r="AM241" s="89"/>
      <c r="AN241" s="90"/>
      <c r="AO241" s="172" t="str">
        <f t="shared" si="246"/>
        <v/>
      </c>
      <c r="AP241" s="154" t="str">
        <f t="shared" si="247"/>
        <v>NO BID</v>
      </c>
      <c r="AQ241" s="171"/>
      <c r="AR241" s="89"/>
      <c r="AS241" s="90"/>
      <c r="AT241" s="172" t="str">
        <f t="shared" si="248"/>
        <v/>
      </c>
      <c r="AU241" s="154" t="str">
        <f t="shared" si="249"/>
        <v>NO BID</v>
      </c>
      <c r="AV241" s="171"/>
      <c r="AW241" s="89"/>
      <c r="AX241" s="90"/>
      <c r="AY241" s="172" t="str">
        <f t="shared" si="250"/>
        <v/>
      </c>
      <c r="AZ241" s="154" t="str">
        <f t="shared" si="251"/>
        <v>NO BID</v>
      </c>
      <c r="BA241" s="171"/>
      <c r="BB241" s="89"/>
      <c r="BC241" s="90"/>
      <c r="BD241" s="172" t="str">
        <f t="shared" si="252"/>
        <v/>
      </c>
      <c r="BE241" s="154" t="s">
        <v>77</v>
      </c>
      <c r="BF241" s="171"/>
      <c r="BG241" s="89"/>
      <c r="BH241" s="90"/>
      <c r="BI241" s="172" t="str">
        <f t="shared" si="253"/>
        <v/>
      </c>
      <c r="BJ241" s="154" t="str">
        <f t="shared" si="254"/>
        <v>NO BID</v>
      </c>
      <c r="BK241" s="171"/>
      <c r="BL241" s="89"/>
      <c r="BM241" s="90"/>
      <c r="BN241" s="172" t="str">
        <f t="shared" si="255"/>
        <v/>
      </c>
      <c r="BO241" s="154" t="str">
        <f t="shared" si="256"/>
        <v>NO BID</v>
      </c>
      <c r="BP241" s="178"/>
      <c r="BQ241" s="171"/>
      <c r="BR241" s="89"/>
      <c r="BS241" s="90" t="str">
        <f t="shared" si="257"/>
        <v/>
      </c>
      <c r="BT241" s="172"/>
      <c r="BU241" s="154" t="str">
        <f t="shared" si="258"/>
        <v>NO BID</v>
      </c>
      <c r="BV241" s="171"/>
      <c r="BW241" s="89"/>
      <c r="BX241" s="90" t="str">
        <f t="shared" si="259"/>
        <v/>
      </c>
      <c r="BY241" s="172"/>
      <c r="BZ241" s="154" t="str">
        <f t="shared" si="260"/>
        <v>NO BID</v>
      </c>
      <c r="CA241" s="171"/>
      <c r="CB241" s="89"/>
      <c r="CC241" s="90" t="str">
        <f t="shared" si="261"/>
        <v/>
      </c>
      <c r="CD241" s="172"/>
      <c r="CE241" s="154" t="str">
        <f t="shared" si="262"/>
        <v>NO BID</v>
      </c>
      <c r="CF241" s="171"/>
      <c r="CG241" s="89"/>
      <c r="CH241" s="90" t="str">
        <f t="shared" si="263"/>
        <v/>
      </c>
      <c r="CI241" s="172"/>
      <c r="CJ241" s="154" t="str">
        <f t="shared" si="264"/>
        <v>NO BID</v>
      </c>
      <c r="CK241" s="171"/>
      <c r="CL241" s="89"/>
      <c r="CM241" s="90" t="str">
        <f t="shared" si="265"/>
        <v/>
      </c>
      <c r="CN241" s="172"/>
      <c r="CO241" s="154" t="str">
        <f t="shared" si="266"/>
        <v>NO BID</v>
      </c>
      <c r="CP241" s="171"/>
      <c r="CQ241" s="89"/>
      <c r="CR241" s="90" t="str">
        <f t="shared" si="267"/>
        <v/>
      </c>
      <c r="CS241" s="172"/>
      <c r="CT241" s="154" t="str">
        <f t="shared" si="268"/>
        <v>NO BID</v>
      </c>
      <c r="CU241" s="171"/>
      <c r="CV241" s="89"/>
      <c r="CW241" s="90" t="str">
        <f t="shared" si="269"/>
        <v/>
      </c>
      <c r="CX241" s="172"/>
      <c r="CY241" s="154" t="str">
        <f t="shared" si="270"/>
        <v>NO BID</v>
      </c>
      <c r="CZ241" s="171"/>
      <c r="DA241" s="89"/>
      <c r="DB241" s="90" t="str">
        <f t="shared" si="271"/>
        <v/>
      </c>
      <c r="DC241" s="172"/>
      <c r="DD241" s="154" t="str">
        <f t="shared" si="272"/>
        <v>NO BID</v>
      </c>
      <c r="DE241" s="171"/>
      <c r="DF241" s="89"/>
      <c r="DG241" s="90" t="str">
        <f t="shared" si="273"/>
        <v/>
      </c>
      <c r="DH241" s="172"/>
      <c r="DI241" s="154" t="str">
        <f t="shared" si="274"/>
        <v>NO BID</v>
      </c>
      <c r="DJ241" s="171"/>
      <c r="DK241" s="89"/>
      <c r="DL241" s="90" t="str">
        <f t="shared" si="275"/>
        <v/>
      </c>
      <c r="DM241" s="172"/>
      <c r="DN241" s="154" t="str">
        <f t="shared" si="276"/>
        <v>NO BID</v>
      </c>
      <c r="DO241" s="171"/>
      <c r="DP241" s="89"/>
      <c r="DQ241" s="90" t="str">
        <f t="shared" si="277"/>
        <v/>
      </c>
      <c r="DR241" s="172"/>
      <c r="DS241" s="154" t="str">
        <f t="shared" si="278"/>
        <v>NO BID</v>
      </c>
      <c r="DT241" s="171"/>
      <c r="DU241" s="89"/>
      <c r="DV241" s="90" t="str">
        <f t="shared" si="279"/>
        <v/>
      </c>
      <c r="DW241" s="172"/>
      <c r="DX241" s="154" t="str">
        <f t="shared" si="280"/>
        <v>NO BID</v>
      </c>
      <c r="DY241" s="171"/>
      <c r="DZ241" s="89"/>
      <c r="EA241" s="90" t="str">
        <f t="shared" si="281"/>
        <v/>
      </c>
      <c r="EB241" s="172"/>
      <c r="EC241" s="154" t="str">
        <f t="shared" si="282"/>
        <v>NO BID</v>
      </c>
      <c r="ED241" s="171"/>
      <c r="EE241" s="89"/>
      <c r="EF241" s="90" t="str">
        <f t="shared" si="283"/>
        <v/>
      </c>
      <c r="EG241" s="172"/>
      <c r="EH241" s="154" t="str">
        <f t="shared" si="284"/>
        <v>NO BID</v>
      </c>
      <c r="EI241" s="171"/>
      <c r="EJ241" s="89"/>
      <c r="EK241" s="90" t="str">
        <f t="shared" si="285"/>
        <v/>
      </c>
      <c r="EL241" s="172"/>
      <c r="EM241" s="154" t="str">
        <f t="shared" si="286"/>
        <v>NO BID</v>
      </c>
      <c r="EN241" s="171"/>
      <c r="EO241" s="89"/>
      <c r="EP241" s="90" t="str">
        <f t="shared" si="287"/>
        <v/>
      </c>
      <c r="EQ241" s="172"/>
      <c r="ER241" s="154" t="str">
        <f t="shared" si="288"/>
        <v>NO BID</v>
      </c>
      <c r="ES241" s="171"/>
      <c r="ET241" s="89"/>
      <c r="EU241" s="90" t="str">
        <f t="shared" si="289"/>
        <v/>
      </c>
      <c r="EV241" s="172"/>
      <c r="EW241" s="154" t="str">
        <f t="shared" si="290"/>
        <v>NO BID</v>
      </c>
      <c r="EX241" s="171"/>
      <c r="EY241" s="89"/>
      <c r="EZ241" s="90" t="str">
        <f t="shared" si="291"/>
        <v/>
      </c>
      <c r="FA241" s="172"/>
      <c r="FB241" s="154" t="str">
        <f t="shared" si="292"/>
        <v>NO BID</v>
      </c>
      <c r="FC241" s="171"/>
      <c r="FD241" s="89"/>
      <c r="FE241" s="90" t="str">
        <f t="shared" si="293"/>
        <v/>
      </c>
      <c r="FF241" s="172"/>
      <c r="FG241" s="154" t="str">
        <f t="shared" si="294"/>
        <v>NO BID</v>
      </c>
      <c r="FH241" s="171"/>
      <c r="FI241" s="89"/>
      <c r="FJ241" s="90" t="str">
        <f t="shared" si="295"/>
        <v/>
      </c>
      <c r="FK241" s="172"/>
      <c r="FL241" s="154" t="str">
        <f t="shared" si="296"/>
        <v>NO BID</v>
      </c>
      <c r="FM241" s="171"/>
      <c r="FN241" s="89"/>
      <c r="FO241" s="90" t="str">
        <f t="shared" si="297"/>
        <v/>
      </c>
      <c r="FP241" s="172"/>
      <c r="FQ241" s="154" t="str">
        <f t="shared" si="298"/>
        <v>NO BID</v>
      </c>
      <c r="FR241" s="174"/>
      <c r="FS241" s="91">
        <v>18.84</v>
      </c>
      <c r="FT241" s="92">
        <f t="shared" si="299"/>
        <v>94.2</v>
      </c>
      <c r="FU241" s="175">
        <f t="shared" si="300"/>
        <v>0</v>
      </c>
      <c r="FV241" s="93" t="str">
        <f t="shared" si="301"/>
        <v/>
      </c>
      <c r="FW241" s="94">
        <f t="shared" si="302"/>
        <v>94.2</v>
      </c>
      <c r="FX241" s="95">
        <f t="shared" si="303"/>
        <v>0</v>
      </c>
      <c r="FY241" s="129" t="str">
        <f t="shared" si="304"/>
        <v>NOT AWARDED</v>
      </c>
      <c r="FZ241" s="130">
        <f t="shared" si="305"/>
        <v>0</v>
      </c>
      <c r="GA241" s="129" t="str">
        <f t="shared" si="306"/>
        <v>VENDOR 09</v>
      </c>
      <c r="GB241" s="176"/>
      <c r="GC241" s="177"/>
      <c r="GD241" s="96"/>
      <c r="GE241" s="97"/>
    </row>
    <row r="242" spans="1:187" ht="30" customHeight="1" thickTop="1" thickBot="1" x14ac:dyDescent="0.4">
      <c r="A242" s="162">
        <v>238</v>
      </c>
      <c r="B242" s="163">
        <v>5</v>
      </c>
      <c r="C242" s="164">
        <v>9781302932718</v>
      </c>
      <c r="D242" s="165" t="s">
        <v>378</v>
      </c>
      <c r="E242" s="165" t="s">
        <v>1068</v>
      </c>
      <c r="F242" s="165" t="s">
        <v>1480</v>
      </c>
      <c r="G242" s="166" t="s">
        <v>1414</v>
      </c>
      <c r="H242" s="166" t="s">
        <v>1418</v>
      </c>
      <c r="I242" s="167"/>
      <c r="J242" s="227">
        <f t="shared" si="307"/>
        <v>5</v>
      </c>
      <c r="K242" s="228"/>
      <c r="L242" s="99" t="str">
        <f t="shared" si="233"/>
        <v/>
      </c>
      <c r="M242" s="241"/>
      <c r="N242" s="168"/>
      <c r="O242" s="169" t="str">
        <f t="shared" si="234"/>
        <v>VENDOR 09</v>
      </c>
      <c r="P242" s="149">
        <v>241363</v>
      </c>
      <c r="Q242" s="149">
        <f t="shared" si="235"/>
        <v>0</v>
      </c>
      <c r="R242" s="170" t="str">
        <f t="shared" si="236"/>
        <v xml:space="preserve">, </v>
      </c>
      <c r="S242" s="170" t="str">
        <f t="shared" si="237"/>
        <v>NO BID</v>
      </c>
      <c r="T242" s="87">
        <f t="shared" si="238"/>
        <v>0</v>
      </c>
      <c r="U242" s="88" t="str">
        <f t="shared" si="239"/>
        <v>NOT AWARDED</v>
      </c>
      <c r="V242" s="167"/>
      <c r="W242" s="171"/>
      <c r="X242" s="89"/>
      <c r="Y242" s="90"/>
      <c r="Z242" s="172" t="str">
        <f t="shared" si="240"/>
        <v/>
      </c>
      <c r="AA242" s="154" t="str">
        <f t="shared" si="241"/>
        <v>NO BID</v>
      </c>
      <c r="AB242" s="171"/>
      <c r="AC242" s="89"/>
      <c r="AD242" s="90"/>
      <c r="AE242" s="172" t="str">
        <f t="shared" si="242"/>
        <v/>
      </c>
      <c r="AF242" s="154" t="str">
        <f t="shared" si="243"/>
        <v>NO BID</v>
      </c>
      <c r="AG242" s="171"/>
      <c r="AH242" s="89"/>
      <c r="AI242" s="90"/>
      <c r="AJ242" s="172" t="str">
        <f t="shared" si="244"/>
        <v/>
      </c>
      <c r="AK242" s="154" t="str">
        <f t="shared" si="245"/>
        <v>NO BID</v>
      </c>
      <c r="AL242" s="171"/>
      <c r="AM242" s="89"/>
      <c r="AN242" s="90"/>
      <c r="AO242" s="172" t="str">
        <f t="shared" si="246"/>
        <v/>
      </c>
      <c r="AP242" s="154" t="str">
        <f t="shared" si="247"/>
        <v>NO BID</v>
      </c>
      <c r="AQ242" s="171"/>
      <c r="AR242" s="89"/>
      <c r="AS242" s="90"/>
      <c r="AT242" s="172" t="str">
        <f t="shared" si="248"/>
        <v/>
      </c>
      <c r="AU242" s="154" t="str">
        <f t="shared" si="249"/>
        <v>NO BID</v>
      </c>
      <c r="AV242" s="171"/>
      <c r="AW242" s="89"/>
      <c r="AX242" s="90"/>
      <c r="AY242" s="172" t="str">
        <f t="shared" si="250"/>
        <v/>
      </c>
      <c r="AZ242" s="154" t="str">
        <f t="shared" si="251"/>
        <v>NO BID</v>
      </c>
      <c r="BA242" s="171"/>
      <c r="BB242" s="89"/>
      <c r="BC242" s="90"/>
      <c r="BD242" s="172" t="str">
        <f t="shared" si="252"/>
        <v/>
      </c>
      <c r="BE242" s="154" t="str">
        <f>IF($B242=0,"",IF(ISNUMBER(BB242),"","NO BID"))</f>
        <v>NO BID</v>
      </c>
      <c r="BF242" s="171"/>
      <c r="BG242" s="89"/>
      <c r="BH242" s="90"/>
      <c r="BI242" s="172" t="str">
        <f t="shared" si="253"/>
        <v/>
      </c>
      <c r="BJ242" s="154" t="str">
        <f t="shared" si="254"/>
        <v>NO BID</v>
      </c>
      <c r="BK242" s="171"/>
      <c r="BL242" s="89"/>
      <c r="BM242" s="90"/>
      <c r="BN242" s="172" t="str">
        <f t="shared" si="255"/>
        <v/>
      </c>
      <c r="BO242" s="154" t="str">
        <f t="shared" si="256"/>
        <v>NO BID</v>
      </c>
      <c r="BP242" s="178"/>
      <c r="BQ242" s="171"/>
      <c r="BR242" s="89"/>
      <c r="BS242" s="90" t="str">
        <f t="shared" si="257"/>
        <v/>
      </c>
      <c r="BT242" s="172"/>
      <c r="BU242" s="154" t="str">
        <f t="shared" si="258"/>
        <v>NO BID</v>
      </c>
      <c r="BV242" s="171"/>
      <c r="BW242" s="89"/>
      <c r="BX242" s="90" t="str">
        <f t="shared" si="259"/>
        <v/>
      </c>
      <c r="BY242" s="172"/>
      <c r="BZ242" s="154" t="str">
        <f t="shared" si="260"/>
        <v>NO BID</v>
      </c>
      <c r="CA242" s="171"/>
      <c r="CB242" s="89"/>
      <c r="CC242" s="90" t="str">
        <f t="shared" si="261"/>
        <v/>
      </c>
      <c r="CD242" s="172"/>
      <c r="CE242" s="154" t="str">
        <f t="shared" si="262"/>
        <v>NO BID</v>
      </c>
      <c r="CF242" s="171"/>
      <c r="CG242" s="89"/>
      <c r="CH242" s="90" t="str">
        <f t="shared" si="263"/>
        <v/>
      </c>
      <c r="CI242" s="172"/>
      <c r="CJ242" s="154" t="str">
        <f t="shared" si="264"/>
        <v>NO BID</v>
      </c>
      <c r="CK242" s="171"/>
      <c r="CL242" s="89"/>
      <c r="CM242" s="90" t="str">
        <f t="shared" si="265"/>
        <v/>
      </c>
      <c r="CN242" s="172"/>
      <c r="CO242" s="154" t="str">
        <f t="shared" si="266"/>
        <v>NO BID</v>
      </c>
      <c r="CP242" s="171"/>
      <c r="CQ242" s="89"/>
      <c r="CR242" s="90" t="str">
        <f t="shared" si="267"/>
        <v/>
      </c>
      <c r="CS242" s="172"/>
      <c r="CT242" s="154" t="str">
        <f t="shared" si="268"/>
        <v>NO BID</v>
      </c>
      <c r="CU242" s="171"/>
      <c r="CV242" s="89"/>
      <c r="CW242" s="90" t="str">
        <f t="shared" si="269"/>
        <v/>
      </c>
      <c r="CX242" s="172"/>
      <c r="CY242" s="154" t="str">
        <f t="shared" si="270"/>
        <v>NO BID</v>
      </c>
      <c r="CZ242" s="171"/>
      <c r="DA242" s="89"/>
      <c r="DB242" s="90" t="str">
        <f t="shared" si="271"/>
        <v/>
      </c>
      <c r="DC242" s="172"/>
      <c r="DD242" s="154" t="str">
        <f t="shared" si="272"/>
        <v>NO BID</v>
      </c>
      <c r="DE242" s="171"/>
      <c r="DF242" s="89"/>
      <c r="DG242" s="90" t="str">
        <f t="shared" si="273"/>
        <v/>
      </c>
      <c r="DH242" s="172"/>
      <c r="DI242" s="154" t="str">
        <f t="shared" si="274"/>
        <v>NO BID</v>
      </c>
      <c r="DJ242" s="171"/>
      <c r="DK242" s="89"/>
      <c r="DL242" s="90" t="str">
        <f t="shared" si="275"/>
        <v/>
      </c>
      <c r="DM242" s="172"/>
      <c r="DN242" s="154" t="str">
        <f t="shared" si="276"/>
        <v>NO BID</v>
      </c>
      <c r="DO242" s="171"/>
      <c r="DP242" s="89"/>
      <c r="DQ242" s="90" t="str">
        <f t="shared" si="277"/>
        <v/>
      </c>
      <c r="DR242" s="172"/>
      <c r="DS242" s="154" t="str">
        <f t="shared" si="278"/>
        <v>NO BID</v>
      </c>
      <c r="DT242" s="171"/>
      <c r="DU242" s="89"/>
      <c r="DV242" s="90" t="str">
        <f t="shared" si="279"/>
        <v/>
      </c>
      <c r="DW242" s="172"/>
      <c r="DX242" s="154" t="str">
        <f t="shared" si="280"/>
        <v>NO BID</v>
      </c>
      <c r="DY242" s="171"/>
      <c r="DZ242" s="89"/>
      <c r="EA242" s="90" t="str">
        <f t="shared" si="281"/>
        <v/>
      </c>
      <c r="EB242" s="172"/>
      <c r="EC242" s="154" t="str">
        <f t="shared" si="282"/>
        <v>NO BID</v>
      </c>
      <c r="ED242" s="171"/>
      <c r="EE242" s="89"/>
      <c r="EF242" s="90" t="str">
        <f t="shared" si="283"/>
        <v/>
      </c>
      <c r="EG242" s="172"/>
      <c r="EH242" s="154" t="str">
        <f t="shared" si="284"/>
        <v>NO BID</v>
      </c>
      <c r="EI242" s="171"/>
      <c r="EJ242" s="89"/>
      <c r="EK242" s="90" t="str">
        <f t="shared" si="285"/>
        <v/>
      </c>
      <c r="EL242" s="172"/>
      <c r="EM242" s="154" t="str">
        <f t="shared" si="286"/>
        <v>NO BID</v>
      </c>
      <c r="EN242" s="171"/>
      <c r="EO242" s="89"/>
      <c r="EP242" s="90" t="str">
        <f t="shared" si="287"/>
        <v/>
      </c>
      <c r="EQ242" s="172"/>
      <c r="ER242" s="154" t="str">
        <f t="shared" si="288"/>
        <v>NO BID</v>
      </c>
      <c r="ES242" s="171"/>
      <c r="ET242" s="89"/>
      <c r="EU242" s="90" t="str">
        <f t="shared" si="289"/>
        <v/>
      </c>
      <c r="EV242" s="172"/>
      <c r="EW242" s="154" t="str">
        <f t="shared" si="290"/>
        <v>NO BID</v>
      </c>
      <c r="EX242" s="171"/>
      <c r="EY242" s="89"/>
      <c r="EZ242" s="90" t="str">
        <f t="shared" si="291"/>
        <v/>
      </c>
      <c r="FA242" s="172"/>
      <c r="FB242" s="154" t="str">
        <f t="shared" si="292"/>
        <v>NO BID</v>
      </c>
      <c r="FC242" s="171"/>
      <c r="FD242" s="89"/>
      <c r="FE242" s="90" t="str">
        <f t="shared" si="293"/>
        <v/>
      </c>
      <c r="FF242" s="172"/>
      <c r="FG242" s="154" t="str">
        <f t="shared" si="294"/>
        <v>NO BID</v>
      </c>
      <c r="FH242" s="171"/>
      <c r="FI242" s="89"/>
      <c r="FJ242" s="90" t="str">
        <f t="shared" si="295"/>
        <v/>
      </c>
      <c r="FK242" s="172"/>
      <c r="FL242" s="154" t="str">
        <f t="shared" si="296"/>
        <v>NO BID</v>
      </c>
      <c r="FM242" s="171"/>
      <c r="FN242" s="89"/>
      <c r="FO242" s="90" t="str">
        <f t="shared" si="297"/>
        <v/>
      </c>
      <c r="FP242" s="172"/>
      <c r="FQ242" s="154" t="str">
        <f t="shared" si="298"/>
        <v>NO BID</v>
      </c>
      <c r="FR242" s="174"/>
      <c r="FS242" s="91">
        <v>13.42</v>
      </c>
      <c r="FT242" s="92">
        <f t="shared" si="299"/>
        <v>67.099999999999994</v>
      </c>
      <c r="FU242" s="175">
        <f t="shared" si="300"/>
        <v>0</v>
      </c>
      <c r="FV242" s="93" t="str">
        <f t="shared" si="301"/>
        <v/>
      </c>
      <c r="FW242" s="94">
        <f t="shared" si="302"/>
        <v>67.099999999999994</v>
      </c>
      <c r="FX242" s="95">
        <f t="shared" si="303"/>
        <v>0</v>
      </c>
      <c r="FY242" s="129" t="str">
        <f t="shared" si="304"/>
        <v>NOT AWARDED</v>
      </c>
      <c r="FZ242" s="130">
        <f t="shared" si="305"/>
        <v>0</v>
      </c>
      <c r="GA242" s="129" t="str">
        <f t="shared" si="306"/>
        <v>VENDOR 09</v>
      </c>
      <c r="GB242" s="176"/>
      <c r="GC242" s="177"/>
      <c r="GD242" s="96"/>
      <c r="GE242" s="97"/>
    </row>
    <row r="243" spans="1:187" ht="30" customHeight="1" thickTop="1" thickBot="1" x14ac:dyDescent="0.4">
      <c r="A243" s="162">
        <v>239</v>
      </c>
      <c r="B243" s="163">
        <v>5</v>
      </c>
      <c r="C243" s="164">
        <v>9781302933692</v>
      </c>
      <c r="D243" s="165" t="s">
        <v>379</v>
      </c>
      <c r="E243" s="165" t="s">
        <v>1069</v>
      </c>
      <c r="F243" s="165" t="s">
        <v>1480</v>
      </c>
      <c r="G243" s="166" t="s">
        <v>1414</v>
      </c>
      <c r="H243" s="166" t="s">
        <v>1421</v>
      </c>
      <c r="I243" s="167"/>
      <c r="J243" s="229">
        <f t="shared" si="307"/>
        <v>5</v>
      </c>
      <c r="K243" s="228"/>
      <c r="L243" s="99" t="str">
        <f t="shared" si="233"/>
        <v/>
      </c>
      <c r="M243" s="241"/>
      <c r="N243" s="179"/>
      <c r="O243" s="169" t="str">
        <f t="shared" si="234"/>
        <v>VENDOR 09</v>
      </c>
      <c r="P243" s="149">
        <v>241365</v>
      </c>
      <c r="Q243" s="149">
        <f t="shared" si="235"/>
        <v>0</v>
      </c>
      <c r="R243" s="170" t="str">
        <f t="shared" si="236"/>
        <v xml:space="preserve">, </v>
      </c>
      <c r="S243" s="170" t="str">
        <f t="shared" si="237"/>
        <v>NO BID</v>
      </c>
      <c r="T243" s="87">
        <f t="shared" si="238"/>
        <v>0</v>
      </c>
      <c r="U243" s="88" t="str">
        <f t="shared" si="239"/>
        <v>NOT AWARDED</v>
      </c>
      <c r="V243" s="167"/>
      <c r="W243" s="171"/>
      <c r="X243" s="89"/>
      <c r="Y243" s="90"/>
      <c r="Z243" s="172" t="str">
        <f t="shared" si="240"/>
        <v/>
      </c>
      <c r="AA243" s="154" t="str">
        <f t="shared" si="241"/>
        <v>NO BID</v>
      </c>
      <c r="AB243" s="171"/>
      <c r="AC243" s="89"/>
      <c r="AD243" s="90"/>
      <c r="AE243" s="172" t="str">
        <f t="shared" si="242"/>
        <v/>
      </c>
      <c r="AF243" s="154" t="str">
        <f t="shared" si="243"/>
        <v>NO BID</v>
      </c>
      <c r="AG243" s="171"/>
      <c r="AH243" s="89"/>
      <c r="AI243" s="90"/>
      <c r="AJ243" s="172" t="str">
        <f t="shared" si="244"/>
        <v/>
      </c>
      <c r="AK243" s="154" t="str">
        <f t="shared" si="245"/>
        <v>NO BID</v>
      </c>
      <c r="AL243" s="171"/>
      <c r="AM243" s="89"/>
      <c r="AN243" s="90"/>
      <c r="AO243" s="172" t="str">
        <f t="shared" si="246"/>
        <v/>
      </c>
      <c r="AP243" s="154" t="str">
        <f t="shared" si="247"/>
        <v>NO BID</v>
      </c>
      <c r="AQ243" s="171"/>
      <c r="AR243" s="89"/>
      <c r="AS243" s="90"/>
      <c r="AT243" s="172" t="str">
        <f t="shared" si="248"/>
        <v/>
      </c>
      <c r="AU243" s="154" t="str">
        <f t="shared" si="249"/>
        <v>NO BID</v>
      </c>
      <c r="AV243" s="171"/>
      <c r="AW243" s="89"/>
      <c r="AX243" s="90"/>
      <c r="AY243" s="172" t="str">
        <f t="shared" si="250"/>
        <v/>
      </c>
      <c r="AZ243" s="154" t="str">
        <f t="shared" si="251"/>
        <v>NO BID</v>
      </c>
      <c r="BA243" s="171"/>
      <c r="BB243" s="89"/>
      <c r="BC243" s="90"/>
      <c r="BD243" s="172" t="str">
        <f t="shared" si="252"/>
        <v/>
      </c>
      <c r="BE243" s="154" t="s">
        <v>84</v>
      </c>
      <c r="BF243" s="171"/>
      <c r="BG243" s="89"/>
      <c r="BH243" s="90"/>
      <c r="BI243" s="172" t="str">
        <f t="shared" si="253"/>
        <v/>
      </c>
      <c r="BJ243" s="154" t="str">
        <f t="shared" si="254"/>
        <v>NO BID</v>
      </c>
      <c r="BK243" s="171"/>
      <c r="BL243" s="89"/>
      <c r="BM243" s="90"/>
      <c r="BN243" s="172" t="str">
        <f t="shared" si="255"/>
        <v/>
      </c>
      <c r="BO243" s="154" t="str">
        <f t="shared" si="256"/>
        <v>NO BID</v>
      </c>
      <c r="BP243" s="178"/>
      <c r="BQ243" s="171"/>
      <c r="BR243" s="89"/>
      <c r="BS243" s="90" t="str">
        <f t="shared" si="257"/>
        <v/>
      </c>
      <c r="BT243" s="172"/>
      <c r="BU243" s="154" t="str">
        <f t="shared" si="258"/>
        <v>NO BID</v>
      </c>
      <c r="BV243" s="171"/>
      <c r="BW243" s="89"/>
      <c r="BX243" s="90" t="str">
        <f t="shared" si="259"/>
        <v/>
      </c>
      <c r="BY243" s="172"/>
      <c r="BZ243" s="154" t="str">
        <f t="shared" si="260"/>
        <v>NO BID</v>
      </c>
      <c r="CA243" s="171"/>
      <c r="CB243" s="89"/>
      <c r="CC243" s="90" t="str">
        <f t="shared" si="261"/>
        <v/>
      </c>
      <c r="CD243" s="172"/>
      <c r="CE243" s="154" t="str">
        <f t="shared" si="262"/>
        <v>NO BID</v>
      </c>
      <c r="CF243" s="171"/>
      <c r="CG243" s="89"/>
      <c r="CH243" s="90" t="str">
        <f t="shared" si="263"/>
        <v/>
      </c>
      <c r="CI243" s="172"/>
      <c r="CJ243" s="154" t="str">
        <f t="shared" si="264"/>
        <v>NO BID</v>
      </c>
      <c r="CK243" s="171"/>
      <c r="CL243" s="89"/>
      <c r="CM243" s="90" t="str">
        <f t="shared" si="265"/>
        <v/>
      </c>
      <c r="CN243" s="172"/>
      <c r="CO243" s="154" t="str">
        <f t="shared" si="266"/>
        <v>NO BID</v>
      </c>
      <c r="CP243" s="171"/>
      <c r="CQ243" s="89"/>
      <c r="CR243" s="90" t="str">
        <f t="shared" si="267"/>
        <v/>
      </c>
      <c r="CS243" s="172"/>
      <c r="CT243" s="154" t="str">
        <f t="shared" si="268"/>
        <v>NO BID</v>
      </c>
      <c r="CU243" s="171"/>
      <c r="CV243" s="89"/>
      <c r="CW243" s="90" t="str">
        <f t="shared" si="269"/>
        <v/>
      </c>
      <c r="CX243" s="172"/>
      <c r="CY243" s="154" t="str">
        <f t="shared" si="270"/>
        <v>NO BID</v>
      </c>
      <c r="CZ243" s="171"/>
      <c r="DA243" s="89"/>
      <c r="DB243" s="90" t="str">
        <f t="shared" si="271"/>
        <v/>
      </c>
      <c r="DC243" s="172"/>
      <c r="DD243" s="154" t="str">
        <f t="shared" si="272"/>
        <v>NO BID</v>
      </c>
      <c r="DE243" s="171"/>
      <c r="DF243" s="89"/>
      <c r="DG243" s="90" t="str">
        <f t="shared" si="273"/>
        <v/>
      </c>
      <c r="DH243" s="172"/>
      <c r="DI243" s="154" t="str">
        <f t="shared" si="274"/>
        <v>NO BID</v>
      </c>
      <c r="DJ243" s="171"/>
      <c r="DK243" s="89"/>
      <c r="DL243" s="90" t="str">
        <f t="shared" si="275"/>
        <v/>
      </c>
      <c r="DM243" s="172"/>
      <c r="DN243" s="154" t="str">
        <f t="shared" si="276"/>
        <v>NO BID</v>
      </c>
      <c r="DO243" s="171"/>
      <c r="DP243" s="89"/>
      <c r="DQ243" s="90" t="str">
        <f t="shared" si="277"/>
        <v/>
      </c>
      <c r="DR243" s="172"/>
      <c r="DS243" s="154" t="str">
        <f t="shared" si="278"/>
        <v>NO BID</v>
      </c>
      <c r="DT243" s="171"/>
      <c r="DU243" s="89"/>
      <c r="DV243" s="90" t="str">
        <f t="shared" si="279"/>
        <v/>
      </c>
      <c r="DW243" s="172"/>
      <c r="DX243" s="154" t="str">
        <f t="shared" si="280"/>
        <v>NO BID</v>
      </c>
      <c r="DY243" s="171"/>
      <c r="DZ243" s="89"/>
      <c r="EA243" s="90" t="str">
        <f t="shared" si="281"/>
        <v/>
      </c>
      <c r="EB243" s="172"/>
      <c r="EC243" s="154" t="str">
        <f t="shared" si="282"/>
        <v>NO BID</v>
      </c>
      <c r="ED243" s="171"/>
      <c r="EE243" s="89"/>
      <c r="EF243" s="90" t="str">
        <f t="shared" si="283"/>
        <v/>
      </c>
      <c r="EG243" s="172"/>
      <c r="EH243" s="154" t="str">
        <f t="shared" si="284"/>
        <v>NO BID</v>
      </c>
      <c r="EI243" s="171"/>
      <c r="EJ243" s="89"/>
      <c r="EK243" s="90" t="str">
        <f t="shared" si="285"/>
        <v/>
      </c>
      <c r="EL243" s="172"/>
      <c r="EM243" s="154" t="str">
        <f t="shared" si="286"/>
        <v>NO BID</v>
      </c>
      <c r="EN243" s="171"/>
      <c r="EO243" s="89"/>
      <c r="EP243" s="90" t="str">
        <f t="shared" si="287"/>
        <v/>
      </c>
      <c r="EQ243" s="172"/>
      <c r="ER243" s="154" t="str">
        <f t="shared" si="288"/>
        <v>NO BID</v>
      </c>
      <c r="ES243" s="171"/>
      <c r="ET243" s="89"/>
      <c r="EU243" s="90" t="str">
        <f t="shared" si="289"/>
        <v/>
      </c>
      <c r="EV243" s="172"/>
      <c r="EW243" s="154" t="str">
        <f t="shared" si="290"/>
        <v>NO BID</v>
      </c>
      <c r="EX243" s="171"/>
      <c r="EY243" s="89"/>
      <c r="EZ243" s="90" t="str">
        <f t="shared" si="291"/>
        <v/>
      </c>
      <c r="FA243" s="172"/>
      <c r="FB243" s="154" t="str">
        <f t="shared" si="292"/>
        <v>NO BID</v>
      </c>
      <c r="FC243" s="171"/>
      <c r="FD243" s="89"/>
      <c r="FE243" s="90" t="str">
        <f t="shared" si="293"/>
        <v/>
      </c>
      <c r="FF243" s="172"/>
      <c r="FG243" s="154" t="str">
        <f t="shared" si="294"/>
        <v>NO BID</v>
      </c>
      <c r="FH243" s="171"/>
      <c r="FI243" s="89"/>
      <c r="FJ243" s="90" t="str">
        <f t="shared" si="295"/>
        <v/>
      </c>
      <c r="FK243" s="172"/>
      <c r="FL243" s="154" t="str">
        <f t="shared" si="296"/>
        <v>NO BID</v>
      </c>
      <c r="FM243" s="171"/>
      <c r="FN243" s="89"/>
      <c r="FO243" s="90" t="str">
        <f t="shared" si="297"/>
        <v/>
      </c>
      <c r="FP243" s="172"/>
      <c r="FQ243" s="154" t="str">
        <f t="shared" si="298"/>
        <v>NO BID</v>
      </c>
      <c r="FR243" s="167"/>
      <c r="FS243" s="91">
        <v>19.79</v>
      </c>
      <c r="FT243" s="92">
        <f t="shared" si="299"/>
        <v>98.949999999999989</v>
      </c>
      <c r="FU243" s="175">
        <f t="shared" si="300"/>
        <v>0</v>
      </c>
      <c r="FV243" s="93" t="str">
        <f t="shared" si="301"/>
        <v/>
      </c>
      <c r="FW243" s="94">
        <f t="shared" si="302"/>
        <v>98.949999999999989</v>
      </c>
      <c r="FX243" s="95">
        <f t="shared" si="303"/>
        <v>0</v>
      </c>
      <c r="FY243" s="129" t="str">
        <f t="shared" si="304"/>
        <v>NOT AWARDED</v>
      </c>
      <c r="FZ243" s="130">
        <f t="shared" si="305"/>
        <v>0</v>
      </c>
      <c r="GA243" s="129" t="str">
        <f t="shared" si="306"/>
        <v>VENDOR 09</v>
      </c>
      <c r="GB243" s="176"/>
      <c r="GC243" s="177"/>
      <c r="GD243" s="96"/>
      <c r="GE243" s="97"/>
    </row>
    <row r="244" spans="1:187" ht="30" customHeight="1" thickTop="1" thickBot="1" x14ac:dyDescent="0.4">
      <c r="A244" s="162">
        <v>240</v>
      </c>
      <c r="B244" s="214">
        <v>5</v>
      </c>
      <c r="C244" s="181">
        <v>9781250784155</v>
      </c>
      <c r="D244" s="182" t="s">
        <v>380</v>
      </c>
      <c r="E244" s="182" t="s">
        <v>1070</v>
      </c>
      <c r="F244" s="182" t="s">
        <v>1479</v>
      </c>
      <c r="G244" s="183" t="s">
        <v>1414</v>
      </c>
      <c r="H244" s="183" t="s">
        <v>1416</v>
      </c>
      <c r="I244" s="167"/>
      <c r="J244" s="230">
        <f t="shared" si="307"/>
        <v>5</v>
      </c>
      <c r="K244" s="231"/>
      <c r="L244" s="99" t="str">
        <f t="shared" si="233"/>
        <v/>
      </c>
      <c r="M244" s="242"/>
      <c r="N244" s="179"/>
      <c r="O244" s="184" t="str">
        <f t="shared" si="234"/>
        <v>VENDOR 09</v>
      </c>
      <c r="P244" s="149">
        <v>241363</v>
      </c>
      <c r="Q244" s="149">
        <f t="shared" si="235"/>
        <v>0</v>
      </c>
      <c r="R244" s="185" t="str">
        <f t="shared" si="236"/>
        <v xml:space="preserve">, </v>
      </c>
      <c r="S244" s="185" t="str">
        <f t="shared" si="237"/>
        <v>NO BID</v>
      </c>
      <c r="T244" s="111">
        <f t="shared" si="238"/>
        <v>0</v>
      </c>
      <c r="U244" s="112" t="str">
        <f t="shared" si="239"/>
        <v>NOT AWARDED</v>
      </c>
      <c r="V244" s="186"/>
      <c r="W244" s="187"/>
      <c r="X244" s="113"/>
      <c r="Y244" s="114"/>
      <c r="Z244" s="188" t="str">
        <f t="shared" si="240"/>
        <v/>
      </c>
      <c r="AA244" s="154" t="str">
        <f t="shared" si="241"/>
        <v>NO BID</v>
      </c>
      <c r="AB244" s="187"/>
      <c r="AC244" s="113"/>
      <c r="AD244" s="114"/>
      <c r="AE244" s="188" t="str">
        <f t="shared" si="242"/>
        <v/>
      </c>
      <c r="AF244" s="154" t="str">
        <f t="shared" si="243"/>
        <v>NO BID</v>
      </c>
      <c r="AG244" s="187"/>
      <c r="AH244" s="113"/>
      <c r="AI244" s="114"/>
      <c r="AJ244" s="188" t="str">
        <f t="shared" si="244"/>
        <v/>
      </c>
      <c r="AK244" s="154" t="str">
        <f t="shared" si="245"/>
        <v>NO BID</v>
      </c>
      <c r="AL244" s="187"/>
      <c r="AM244" s="113"/>
      <c r="AN244" s="114"/>
      <c r="AO244" s="188" t="str">
        <f t="shared" si="246"/>
        <v/>
      </c>
      <c r="AP244" s="154" t="str">
        <f t="shared" si="247"/>
        <v>NO BID</v>
      </c>
      <c r="AQ244" s="187"/>
      <c r="AR244" s="113"/>
      <c r="AS244" s="114"/>
      <c r="AT244" s="188" t="str">
        <f t="shared" si="248"/>
        <v/>
      </c>
      <c r="AU244" s="154" t="str">
        <f t="shared" si="249"/>
        <v>NO BID</v>
      </c>
      <c r="AV244" s="187"/>
      <c r="AW244" s="113"/>
      <c r="AX244" s="114"/>
      <c r="AY244" s="188" t="str">
        <f t="shared" si="250"/>
        <v/>
      </c>
      <c r="AZ244" s="154" t="str">
        <f t="shared" si="251"/>
        <v>NO BID</v>
      </c>
      <c r="BA244" s="187"/>
      <c r="BB244" s="113"/>
      <c r="BC244" s="114"/>
      <c r="BD244" s="188" t="str">
        <f t="shared" si="252"/>
        <v/>
      </c>
      <c r="BE244" s="189" t="str">
        <f>IF($B244=0,"",IF(ISNUMBER(BB244),"","NO BID"))</f>
        <v>NO BID</v>
      </c>
      <c r="BF244" s="187"/>
      <c r="BG244" s="113"/>
      <c r="BH244" s="114"/>
      <c r="BI244" s="188" t="str">
        <f t="shared" si="253"/>
        <v/>
      </c>
      <c r="BJ244" s="189" t="str">
        <f t="shared" si="254"/>
        <v>NO BID</v>
      </c>
      <c r="BK244" s="187"/>
      <c r="BL244" s="113"/>
      <c r="BM244" s="114"/>
      <c r="BN244" s="188" t="str">
        <f t="shared" si="255"/>
        <v/>
      </c>
      <c r="BO244" s="154" t="str">
        <f t="shared" si="256"/>
        <v>NO BID</v>
      </c>
      <c r="BP244" s="193"/>
      <c r="BQ244" s="187"/>
      <c r="BR244" s="113"/>
      <c r="BS244" s="114" t="str">
        <f t="shared" si="257"/>
        <v/>
      </c>
      <c r="BT244" s="188"/>
      <c r="BU244" s="189" t="str">
        <f t="shared" si="258"/>
        <v>NO BID</v>
      </c>
      <c r="BV244" s="187"/>
      <c r="BW244" s="113"/>
      <c r="BX244" s="114" t="str">
        <f t="shared" si="259"/>
        <v/>
      </c>
      <c r="BY244" s="188"/>
      <c r="BZ244" s="189" t="str">
        <f t="shared" si="260"/>
        <v>NO BID</v>
      </c>
      <c r="CA244" s="187"/>
      <c r="CB244" s="113"/>
      <c r="CC244" s="114" t="str">
        <f t="shared" si="261"/>
        <v/>
      </c>
      <c r="CD244" s="188"/>
      <c r="CE244" s="189" t="str">
        <f t="shared" si="262"/>
        <v>NO BID</v>
      </c>
      <c r="CF244" s="187"/>
      <c r="CG244" s="113"/>
      <c r="CH244" s="114" t="str">
        <f t="shared" si="263"/>
        <v/>
      </c>
      <c r="CI244" s="188"/>
      <c r="CJ244" s="189" t="str">
        <f t="shared" si="264"/>
        <v>NO BID</v>
      </c>
      <c r="CK244" s="187"/>
      <c r="CL244" s="113"/>
      <c r="CM244" s="114" t="str">
        <f t="shared" si="265"/>
        <v/>
      </c>
      <c r="CN244" s="188"/>
      <c r="CO244" s="189" t="str">
        <f t="shared" si="266"/>
        <v>NO BID</v>
      </c>
      <c r="CP244" s="187"/>
      <c r="CQ244" s="113"/>
      <c r="CR244" s="114" t="str">
        <f t="shared" si="267"/>
        <v/>
      </c>
      <c r="CS244" s="188"/>
      <c r="CT244" s="189" t="str">
        <f t="shared" si="268"/>
        <v>NO BID</v>
      </c>
      <c r="CU244" s="187"/>
      <c r="CV244" s="113"/>
      <c r="CW244" s="114" t="str">
        <f t="shared" si="269"/>
        <v/>
      </c>
      <c r="CX244" s="188"/>
      <c r="CY244" s="189" t="str">
        <f t="shared" si="270"/>
        <v>NO BID</v>
      </c>
      <c r="CZ244" s="187"/>
      <c r="DA244" s="113"/>
      <c r="DB244" s="114" t="str">
        <f t="shared" si="271"/>
        <v/>
      </c>
      <c r="DC244" s="188"/>
      <c r="DD244" s="189" t="str">
        <f t="shared" si="272"/>
        <v>NO BID</v>
      </c>
      <c r="DE244" s="187"/>
      <c r="DF244" s="113"/>
      <c r="DG244" s="114" t="str">
        <f t="shared" si="273"/>
        <v/>
      </c>
      <c r="DH244" s="188"/>
      <c r="DI244" s="189" t="str">
        <f t="shared" si="274"/>
        <v>NO BID</v>
      </c>
      <c r="DJ244" s="187"/>
      <c r="DK244" s="113"/>
      <c r="DL244" s="114" t="str">
        <f t="shared" si="275"/>
        <v/>
      </c>
      <c r="DM244" s="188"/>
      <c r="DN244" s="189" t="str">
        <f t="shared" si="276"/>
        <v>NO BID</v>
      </c>
      <c r="DO244" s="187"/>
      <c r="DP244" s="113"/>
      <c r="DQ244" s="114" t="str">
        <f t="shared" si="277"/>
        <v/>
      </c>
      <c r="DR244" s="188"/>
      <c r="DS244" s="189" t="str">
        <f t="shared" si="278"/>
        <v>NO BID</v>
      </c>
      <c r="DT244" s="187"/>
      <c r="DU244" s="113"/>
      <c r="DV244" s="114" t="str">
        <f t="shared" si="279"/>
        <v/>
      </c>
      <c r="DW244" s="188"/>
      <c r="DX244" s="189" t="str">
        <f t="shared" si="280"/>
        <v>NO BID</v>
      </c>
      <c r="DY244" s="187"/>
      <c r="DZ244" s="113"/>
      <c r="EA244" s="114" t="str">
        <f t="shared" si="281"/>
        <v/>
      </c>
      <c r="EB244" s="188"/>
      <c r="EC244" s="189" t="str">
        <f t="shared" si="282"/>
        <v>NO BID</v>
      </c>
      <c r="ED244" s="187"/>
      <c r="EE244" s="113"/>
      <c r="EF244" s="114" t="str">
        <f t="shared" si="283"/>
        <v/>
      </c>
      <c r="EG244" s="188"/>
      <c r="EH244" s="189" t="str">
        <f t="shared" si="284"/>
        <v>NO BID</v>
      </c>
      <c r="EI244" s="187"/>
      <c r="EJ244" s="113"/>
      <c r="EK244" s="114" t="str">
        <f t="shared" si="285"/>
        <v/>
      </c>
      <c r="EL244" s="188"/>
      <c r="EM244" s="189" t="str">
        <f t="shared" si="286"/>
        <v>NO BID</v>
      </c>
      <c r="EN244" s="187"/>
      <c r="EO244" s="113"/>
      <c r="EP244" s="114" t="str">
        <f t="shared" si="287"/>
        <v/>
      </c>
      <c r="EQ244" s="188"/>
      <c r="ER244" s="189" t="str">
        <f t="shared" si="288"/>
        <v>NO BID</v>
      </c>
      <c r="ES244" s="187"/>
      <c r="ET244" s="113"/>
      <c r="EU244" s="114" t="str">
        <f t="shared" si="289"/>
        <v/>
      </c>
      <c r="EV244" s="188"/>
      <c r="EW244" s="189" t="str">
        <f t="shared" si="290"/>
        <v>NO BID</v>
      </c>
      <c r="EX244" s="187"/>
      <c r="EY244" s="113"/>
      <c r="EZ244" s="114" t="str">
        <f t="shared" si="291"/>
        <v/>
      </c>
      <c r="FA244" s="188"/>
      <c r="FB244" s="189" t="str">
        <f t="shared" si="292"/>
        <v>NO BID</v>
      </c>
      <c r="FC244" s="187"/>
      <c r="FD244" s="113"/>
      <c r="FE244" s="114" t="str">
        <f t="shared" si="293"/>
        <v/>
      </c>
      <c r="FF244" s="188"/>
      <c r="FG244" s="189" t="str">
        <f t="shared" si="294"/>
        <v>NO BID</v>
      </c>
      <c r="FH244" s="187"/>
      <c r="FI244" s="113"/>
      <c r="FJ244" s="114" t="str">
        <f t="shared" si="295"/>
        <v/>
      </c>
      <c r="FK244" s="188"/>
      <c r="FL244" s="189" t="str">
        <f t="shared" si="296"/>
        <v>NO BID</v>
      </c>
      <c r="FM244" s="187"/>
      <c r="FN244" s="113"/>
      <c r="FO244" s="114" t="str">
        <f t="shared" si="297"/>
        <v/>
      </c>
      <c r="FP244" s="188"/>
      <c r="FQ244" s="189" t="str">
        <f t="shared" si="298"/>
        <v>NO BID</v>
      </c>
      <c r="FR244" s="191"/>
      <c r="FS244" s="91">
        <v>22.99</v>
      </c>
      <c r="FT244" s="92">
        <f t="shared" si="299"/>
        <v>114.94999999999999</v>
      </c>
      <c r="FU244" s="175">
        <f t="shared" si="300"/>
        <v>0</v>
      </c>
      <c r="FV244" s="93" t="str">
        <f t="shared" si="301"/>
        <v/>
      </c>
      <c r="FW244" s="94">
        <f t="shared" si="302"/>
        <v>114.94999999999999</v>
      </c>
      <c r="FX244" s="95">
        <f t="shared" si="303"/>
        <v>0</v>
      </c>
      <c r="FY244" s="129" t="str">
        <f t="shared" si="304"/>
        <v>NOT AWARDED</v>
      </c>
      <c r="FZ244" s="130">
        <f t="shared" si="305"/>
        <v>0</v>
      </c>
      <c r="GA244" s="129" t="str">
        <f t="shared" si="306"/>
        <v>VENDOR 09</v>
      </c>
      <c r="GB244" s="176"/>
      <c r="GC244" s="177"/>
      <c r="GD244" s="96"/>
      <c r="GE244" s="97"/>
    </row>
    <row r="245" spans="1:187" ht="30" customHeight="1" thickTop="1" thickBot="1" x14ac:dyDescent="0.4">
      <c r="A245" s="141">
        <v>241</v>
      </c>
      <c r="B245" s="213">
        <v>4</v>
      </c>
      <c r="C245" s="181">
        <v>9781338749281</v>
      </c>
      <c r="D245" s="182" t="s">
        <v>382</v>
      </c>
      <c r="E245" s="182" t="s">
        <v>1072</v>
      </c>
      <c r="F245" s="182" t="s">
        <v>1479</v>
      </c>
      <c r="G245" s="183" t="s">
        <v>1414</v>
      </c>
      <c r="H245" s="183" t="s">
        <v>1448</v>
      </c>
      <c r="I245" s="167"/>
      <c r="J245" s="230">
        <f t="shared" si="307"/>
        <v>4</v>
      </c>
      <c r="K245" s="231"/>
      <c r="L245" s="99" t="str">
        <f t="shared" si="233"/>
        <v/>
      </c>
      <c r="M245" s="242"/>
      <c r="N245" s="168"/>
      <c r="O245" s="184" t="str">
        <f t="shared" si="234"/>
        <v>VENDOR 09</v>
      </c>
      <c r="P245" s="149">
        <v>241363</v>
      </c>
      <c r="Q245" s="149">
        <f t="shared" si="235"/>
        <v>0</v>
      </c>
      <c r="R245" s="185" t="str">
        <f t="shared" si="236"/>
        <v xml:space="preserve">, </v>
      </c>
      <c r="S245" s="185" t="str">
        <f t="shared" si="237"/>
        <v>NO BID</v>
      </c>
      <c r="T245" s="111">
        <f t="shared" si="238"/>
        <v>0</v>
      </c>
      <c r="U245" s="112" t="str">
        <f t="shared" si="239"/>
        <v>NOT AWARDED</v>
      </c>
      <c r="V245" s="167"/>
      <c r="W245" s="187"/>
      <c r="X245" s="113"/>
      <c r="Y245" s="114"/>
      <c r="Z245" s="188" t="str">
        <f t="shared" si="240"/>
        <v/>
      </c>
      <c r="AA245" s="154" t="str">
        <f t="shared" si="241"/>
        <v>NO BID</v>
      </c>
      <c r="AB245" s="187"/>
      <c r="AC245" s="113"/>
      <c r="AD245" s="114"/>
      <c r="AE245" s="188" t="str">
        <f t="shared" si="242"/>
        <v/>
      </c>
      <c r="AF245" s="154" t="str">
        <f t="shared" si="243"/>
        <v>NO BID</v>
      </c>
      <c r="AG245" s="187"/>
      <c r="AH245" s="113"/>
      <c r="AI245" s="114"/>
      <c r="AJ245" s="188" t="str">
        <f t="shared" si="244"/>
        <v/>
      </c>
      <c r="AK245" s="154" t="str">
        <f t="shared" si="245"/>
        <v>NO BID</v>
      </c>
      <c r="AL245" s="187"/>
      <c r="AM245" s="113"/>
      <c r="AN245" s="114"/>
      <c r="AO245" s="188" t="str">
        <f t="shared" si="246"/>
        <v/>
      </c>
      <c r="AP245" s="154" t="str">
        <f t="shared" si="247"/>
        <v>NO BID</v>
      </c>
      <c r="AQ245" s="187"/>
      <c r="AR245" s="113"/>
      <c r="AS245" s="114"/>
      <c r="AT245" s="188" t="str">
        <f t="shared" si="248"/>
        <v/>
      </c>
      <c r="AU245" s="154" t="str">
        <f t="shared" si="249"/>
        <v>NO BID</v>
      </c>
      <c r="AV245" s="187"/>
      <c r="AW245" s="113"/>
      <c r="AX245" s="114"/>
      <c r="AY245" s="188" t="str">
        <f t="shared" si="250"/>
        <v/>
      </c>
      <c r="AZ245" s="154" t="str">
        <f t="shared" si="251"/>
        <v>NO BID</v>
      </c>
      <c r="BA245" s="187"/>
      <c r="BB245" s="113"/>
      <c r="BC245" s="114"/>
      <c r="BD245" s="188" t="str">
        <f t="shared" si="252"/>
        <v/>
      </c>
      <c r="BE245" s="189" t="str">
        <f>IF($B245=0,"",IF(ISNUMBER(BB245),"","NO BID"))</f>
        <v>NO BID</v>
      </c>
      <c r="BF245" s="187"/>
      <c r="BG245" s="113"/>
      <c r="BH245" s="114"/>
      <c r="BI245" s="188" t="str">
        <f t="shared" si="253"/>
        <v/>
      </c>
      <c r="BJ245" s="189" t="str">
        <f t="shared" si="254"/>
        <v>NO BID</v>
      </c>
      <c r="BK245" s="187"/>
      <c r="BL245" s="113"/>
      <c r="BM245" s="114"/>
      <c r="BN245" s="188" t="str">
        <f t="shared" si="255"/>
        <v/>
      </c>
      <c r="BO245" s="154" t="str">
        <f t="shared" si="256"/>
        <v>NO BID</v>
      </c>
      <c r="BP245" s="193"/>
      <c r="BQ245" s="187"/>
      <c r="BR245" s="113"/>
      <c r="BS245" s="114" t="str">
        <f t="shared" si="257"/>
        <v/>
      </c>
      <c r="BT245" s="188"/>
      <c r="BU245" s="189" t="str">
        <f t="shared" si="258"/>
        <v>NO BID</v>
      </c>
      <c r="BV245" s="187"/>
      <c r="BW245" s="113"/>
      <c r="BX245" s="114" t="str">
        <f t="shared" si="259"/>
        <v/>
      </c>
      <c r="BY245" s="188"/>
      <c r="BZ245" s="189" t="str">
        <f t="shared" si="260"/>
        <v>NO BID</v>
      </c>
      <c r="CA245" s="187"/>
      <c r="CB245" s="113"/>
      <c r="CC245" s="114" t="str">
        <f t="shared" si="261"/>
        <v/>
      </c>
      <c r="CD245" s="188"/>
      <c r="CE245" s="189" t="str">
        <f t="shared" si="262"/>
        <v>NO BID</v>
      </c>
      <c r="CF245" s="187"/>
      <c r="CG245" s="113"/>
      <c r="CH245" s="114" t="str">
        <f t="shared" si="263"/>
        <v/>
      </c>
      <c r="CI245" s="188"/>
      <c r="CJ245" s="189" t="str">
        <f t="shared" si="264"/>
        <v>NO BID</v>
      </c>
      <c r="CK245" s="187"/>
      <c r="CL245" s="113"/>
      <c r="CM245" s="114" t="str">
        <f t="shared" si="265"/>
        <v/>
      </c>
      <c r="CN245" s="188"/>
      <c r="CO245" s="189" t="str">
        <f t="shared" si="266"/>
        <v>NO BID</v>
      </c>
      <c r="CP245" s="187"/>
      <c r="CQ245" s="113"/>
      <c r="CR245" s="114" t="str">
        <f t="shared" si="267"/>
        <v/>
      </c>
      <c r="CS245" s="188"/>
      <c r="CT245" s="189" t="str">
        <f t="shared" si="268"/>
        <v>NO BID</v>
      </c>
      <c r="CU245" s="187"/>
      <c r="CV245" s="113"/>
      <c r="CW245" s="114" t="str">
        <f t="shared" si="269"/>
        <v/>
      </c>
      <c r="CX245" s="188"/>
      <c r="CY245" s="189" t="str">
        <f t="shared" si="270"/>
        <v>NO BID</v>
      </c>
      <c r="CZ245" s="187"/>
      <c r="DA245" s="113"/>
      <c r="DB245" s="114" t="str">
        <f t="shared" si="271"/>
        <v/>
      </c>
      <c r="DC245" s="188"/>
      <c r="DD245" s="189" t="str">
        <f t="shared" si="272"/>
        <v>NO BID</v>
      </c>
      <c r="DE245" s="187"/>
      <c r="DF245" s="113"/>
      <c r="DG245" s="114" t="str">
        <f t="shared" si="273"/>
        <v/>
      </c>
      <c r="DH245" s="188"/>
      <c r="DI245" s="189" t="str">
        <f t="shared" si="274"/>
        <v>NO BID</v>
      </c>
      <c r="DJ245" s="187"/>
      <c r="DK245" s="113"/>
      <c r="DL245" s="114" t="str">
        <f t="shared" si="275"/>
        <v/>
      </c>
      <c r="DM245" s="188"/>
      <c r="DN245" s="189" t="str">
        <f t="shared" si="276"/>
        <v>NO BID</v>
      </c>
      <c r="DO245" s="187"/>
      <c r="DP245" s="113"/>
      <c r="DQ245" s="114" t="str">
        <f t="shared" si="277"/>
        <v/>
      </c>
      <c r="DR245" s="188"/>
      <c r="DS245" s="189" t="str">
        <f t="shared" si="278"/>
        <v>NO BID</v>
      </c>
      <c r="DT245" s="187"/>
      <c r="DU245" s="113"/>
      <c r="DV245" s="114" t="str">
        <f t="shared" si="279"/>
        <v/>
      </c>
      <c r="DW245" s="188"/>
      <c r="DX245" s="189" t="str">
        <f t="shared" si="280"/>
        <v>NO BID</v>
      </c>
      <c r="DY245" s="187"/>
      <c r="DZ245" s="113"/>
      <c r="EA245" s="114" t="str">
        <f t="shared" si="281"/>
        <v/>
      </c>
      <c r="EB245" s="188"/>
      <c r="EC245" s="189" t="str">
        <f t="shared" si="282"/>
        <v>NO BID</v>
      </c>
      <c r="ED245" s="187"/>
      <c r="EE245" s="113"/>
      <c r="EF245" s="114" t="str">
        <f t="shared" si="283"/>
        <v/>
      </c>
      <c r="EG245" s="188"/>
      <c r="EH245" s="189" t="str">
        <f t="shared" si="284"/>
        <v>NO BID</v>
      </c>
      <c r="EI245" s="187"/>
      <c r="EJ245" s="113"/>
      <c r="EK245" s="114" t="str">
        <f t="shared" si="285"/>
        <v/>
      </c>
      <c r="EL245" s="188"/>
      <c r="EM245" s="189" t="str">
        <f t="shared" si="286"/>
        <v>NO BID</v>
      </c>
      <c r="EN245" s="187"/>
      <c r="EO245" s="113"/>
      <c r="EP245" s="114" t="str">
        <f t="shared" si="287"/>
        <v/>
      </c>
      <c r="EQ245" s="188"/>
      <c r="ER245" s="189" t="str">
        <f t="shared" si="288"/>
        <v>NO BID</v>
      </c>
      <c r="ES245" s="187"/>
      <c r="ET245" s="113"/>
      <c r="EU245" s="114" t="str">
        <f t="shared" si="289"/>
        <v/>
      </c>
      <c r="EV245" s="188"/>
      <c r="EW245" s="189" t="str">
        <f t="shared" si="290"/>
        <v>NO BID</v>
      </c>
      <c r="EX245" s="187"/>
      <c r="EY245" s="113"/>
      <c r="EZ245" s="114" t="str">
        <f t="shared" si="291"/>
        <v/>
      </c>
      <c r="FA245" s="188"/>
      <c r="FB245" s="189" t="str">
        <f t="shared" si="292"/>
        <v>NO BID</v>
      </c>
      <c r="FC245" s="187"/>
      <c r="FD245" s="113"/>
      <c r="FE245" s="114" t="str">
        <f t="shared" si="293"/>
        <v/>
      </c>
      <c r="FF245" s="188"/>
      <c r="FG245" s="189" t="str">
        <f t="shared" si="294"/>
        <v>NO BID</v>
      </c>
      <c r="FH245" s="187"/>
      <c r="FI245" s="113"/>
      <c r="FJ245" s="114" t="str">
        <f t="shared" si="295"/>
        <v/>
      </c>
      <c r="FK245" s="188"/>
      <c r="FL245" s="189" t="str">
        <f t="shared" si="296"/>
        <v>NO BID</v>
      </c>
      <c r="FM245" s="187"/>
      <c r="FN245" s="113"/>
      <c r="FO245" s="114" t="str">
        <f t="shared" si="297"/>
        <v/>
      </c>
      <c r="FP245" s="188"/>
      <c r="FQ245" s="189" t="str">
        <f t="shared" si="298"/>
        <v>NO BID</v>
      </c>
      <c r="FR245" s="174"/>
      <c r="FS245" s="115">
        <v>10.88</v>
      </c>
      <c r="FT245" s="116">
        <f t="shared" si="299"/>
        <v>43.52</v>
      </c>
      <c r="FU245" s="175">
        <f t="shared" si="300"/>
        <v>0</v>
      </c>
      <c r="FV245" s="93" t="str">
        <f t="shared" si="301"/>
        <v/>
      </c>
      <c r="FW245" s="94">
        <f t="shared" si="302"/>
        <v>43.52</v>
      </c>
      <c r="FX245" s="95">
        <f t="shared" si="303"/>
        <v>0</v>
      </c>
      <c r="FY245" s="129" t="str">
        <f t="shared" si="304"/>
        <v>NOT AWARDED</v>
      </c>
      <c r="FZ245" s="130">
        <f t="shared" si="305"/>
        <v>0</v>
      </c>
      <c r="GA245" s="129" t="str">
        <f t="shared" si="306"/>
        <v>VENDOR 09</v>
      </c>
      <c r="GB245" s="176"/>
      <c r="GC245" s="177"/>
      <c r="GD245" s="96"/>
      <c r="GE245" s="97"/>
    </row>
    <row r="246" spans="1:187" ht="30" customHeight="1" thickTop="1" thickBot="1" x14ac:dyDescent="0.4">
      <c r="A246" s="162">
        <v>242</v>
      </c>
      <c r="B246" s="197">
        <v>5</v>
      </c>
      <c r="C246" s="164">
        <v>9781974734658</v>
      </c>
      <c r="D246" s="165" t="s">
        <v>383</v>
      </c>
      <c r="E246" s="165" t="s">
        <v>1073</v>
      </c>
      <c r="F246" s="165" t="s">
        <v>1480</v>
      </c>
      <c r="G246" s="166" t="s">
        <v>1414</v>
      </c>
      <c r="H246" s="166" t="s">
        <v>1425</v>
      </c>
      <c r="I246" s="167"/>
      <c r="J246" s="227">
        <f t="shared" si="307"/>
        <v>5</v>
      </c>
      <c r="K246" s="228"/>
      <c r="L246" s="99" t="str">
        <f t="shared" si="233"/>
        <v/>
      </c>
      <c r="M246" s="241"/>
      <c r="N246" s="168"/>
      <c r="O246" s="169" t="str">
        <f t="shared" si="234"/>
        <v>VENDOR 09</v>
      </c>
      <c r="P246" s="149">
        <v>241365</v>
      </c>
      <c r="Q246" s="149">
        <f t="shared" si="235"/>
        <v>0</v>
      </c>
      <c r="R246" s="170" t="str">
        <f t="shared" si="236"/>
        <v xml:space="preserve">, </v>
      </c>
      <c r="S246" s="170" t="str">
        <f t="shared" si="237"/>
        <v>NO BID</v>
      </c>
      <c r="T246" s="87">
        <f t="shared" si="238"/>
        <v>0</v>
      </c>
      <c r="U246" s="88" t="str">
        <f t="shared" si="239"/>
        <v>NOT AWARDED</v>
      </c>
      <c r="V246" s="167"/>
      <c r="W246" s="171"/>
      <c r="X246" s="89"/>
      <c r="Y246" s="90"/>
      <c r="Z246" s="172" t="str">
        <f t="shared" si="240"/>
        <v/>
      </c>
      <c r="AA246" s="154" t="str">
        <f t="shared" si="241"/>
        <v>NO BID</v>
      </c>
      <c r="AB246" s="171"/>
      <c r="AC246" s="89"/>
      <c r="AD246" s="90"/>
      <c r="AE246" s="172" t="str">
        <f t="shared" si="242"/>
        <v/>
      </c>
      <c r="AF246" s="154" t="str">
        <f t="shared" si="243"/>
        <v>NO BID</v>
      </c>
      <c r="AG246" s="171"/>
      <c r="AH246" s="89"/>
      <c r="AI246" s="90"/>
      <c r="AJ246" s="172" t="str">
        <f t="shared" si="244"/>
        <v/>
      </c>
      <c r="AK246" s="154" t="str">
        <f t="shared" si="245"/>
        <v>NO BID</v>
      </c>
      <c r="AL246" s="171"/>
      <c r="AM246" s="89"/>
      <c r="AN246" s="90"/>
      <c r="AO246" s="172" t="str">
        <f t="shared" si="246"/>
        <v/>
      </c>
      <c r="AP246" s="154" t="str">
        <f t="shared" si="247"/>
        <v>NO BID</v>
      </c>
      <c r="AQ246" s="171"/>
      <c r="AR246" s="89"/>
      <c r="AS246" s="90"/>
      <c r="AT246" s="172" t="str">
        <f t="shared" si="248"/>
        <v/>
      </c>
      <c r="AU246" s="154" t="str">
        <f t="shared" si="249"/>
        <v>NO BID</v>
      </c>
      <c r="AV246" s="171"/>
      <c r="AW246" s="89"/>
      <c r="AX246" s="90"/>
      <c r="AY246" s="172" t="str">
        <f t="shared" si="250"/>
        <v/>
      </c>
      <c r="AZ246" s="154" t="str">
        <f t="shared" si="251"/>
        <v>NO BID</v>
      </c>
      <c r="BA246" s="171"/>
      <c r="BB246" s="89"/>
      <c r="BC246" s="90"/>
      <c r="BD246" s="172" t="str">
        <f t="shared" si="252"/>
        <v/>
      </c>
      <c r="BE246" s="154" t="s">
        <v>78</v>
      </c>
      <c r="BF246" s="171"/>
      <c r="BG246" s="89"/>
      <c r="BH246" s="90"/>
      <c r="BI246" s="172" t="str">
        <f t="shared" si="253"/>
        <v/>
      </c>
      <c r="BJ246" s="154" t="str">
        <f t="shared" si="254"/>
        <v>NO BID</v>
      </c>
      <c r="BK246" s="171"/>
      <c r="BL246" s="89"/>
      <c r="BM246" s="90"/>
      <c r="BN246" s="172" t="str">
        <f t="shared" si="255"/>
        <v/>
      </c>
      <c r="BO246" s="154" t="str">
        <f t="shared" si="256"/>
        <v>NO BID</v>
      </c>
      <c r="BP246" s="173"/>
      <c r="BQ246" s="171"/>
      <c r="BR246" s="89"/>
      <c r="BS246" s="90" t="str">
        <f t="shared" si="257"/>
        <v/>
      </c>
      <c r="BT246" s="172"/>
      <c r="BU246" s="154" t="str">
        <f t="shared" si="258"/>
        <v>NO BID</v>
      </c>
      <c r="BV246" s="171"/>
      <c r="BW246" s="89"/>
      <c r="BX246" s="90" t="str">
        <f t="shared" si="259"/>
        <v/>
      </c>
      <c r="BY246" s="172"/>
      <c r="BZ246" s="154" t="str">
        <f t="shared" si="260"/>
        <v>NO BID</v>
      </c>
      <c r="CA246" s="171"/>
      <c r="CB246" s="89"/>
      <c r="CC246" s="90" t="str">
        <f t="shared" si="261"/>
        <v/>
      </c>
      <c r="CD246" s="172"/>
      <c r="CE246" s="154" t="str">
        <f t="shared" si="262"/>
        <v>NO BID</v>
      </c>
      <c r="CF246" s="171"/>
      <c r="CG246" s="89"/>
      <c r="CH246" s="90" t="str">
        <f t="shared" si="263"/>
        <v/>
      </c>
      <c r="CI246" s="172"/>
      <c r="CJ246" s="154" t="str">
        <f t="shared" si="264"/>
        <v>NO BID</v>
      </c>
      <c r="CK246" s="171"/>
      <c r="CL246" s="89"/>
      <c r="CM246" s="90" t="str">
        <f t="shared" si="265"/>
        <v/>
      </c>
      <c r="CN246" s="172"/>
      <c r="CO246" s="154" t="str">
        <f t="shared" si="266"/>
        <v>NO BID</v>
      </c>
      <c r="CP246" s="171"/>
      <c r="CQ246" s="89"/>
      <c r="CR246" s="90" t="str">
        <f t="shared" si="267"/>
        <v/>
      </c>
      <c r="CS246" s="172"/>
      <c r="CT246" s="154" t="str">
        <f t="shared" si="268"/>
        <v>NO BID</v>
      </c>
      <c r="CU246" s="171"/>
      <c r="CV246" s="89"/>
      <c r="CW246" s="90" t="str">
        <f t="shared" si="269"/>
        <v/>
      </c>
      <c r="CX246" s="172"/>
      <c r="CY246" s="154" t="str">
        <f t="shared" si="270"/>
        <v>NO BID</v>
      </c>
      <c r="CZ246" s="171"/>
      <c r="DA246" s="89"/>
      <c r="DB246" s="90" t="str">
        <f t="shared" si="271"/>
        <v/>
      </c>
      <c r="DC246" s="172"/>
      <c r="DD246" s="154" t="str">
        <f t="shared" si="272"/>
        <v>NO BID</v>
      </c>
      <c r="DE246" s="171"/>
      <c r="DF246" s="89"/>
      <c r="DG246" s="90" t="str">
        <f t="shared" si="273"/>
        <v/>
      </c>
      <c r="DH246" s="172"/>
      <c r="DI246" s="154" t="str">
        <f t="shared" si="274"/>
        <v>NO BID</v>
      </c>
      <c r="DJ246" s="171"/>
      <c r="DK246" s="89"/>
      <c r="DL246" s="90" t="str">
        <f t="shared" si="275"/>
        <v/>
      </c>
      <c r="DM246" s="172"/>
      <c r="DN246" s="154" t="str">
        <f t="shared" si="276"/>
        <v>NO BID</v>
      </c>
      <c r="DO246" s="171"/>
      <c r="DP246" s="89"/>
      <c r="DQ246" s="90" t="str">
        <f t="shared" si="277"/>
        <v/>
      </c>
      <c r="DR246" s="172"/>
      <c r="DS246" s="154" t="str">
        <f t="shared" si="278"/>
        <v>NO BID</v>
      </c>
      <c r="DT246" s="171"/>
      <c r="DU246" s="89"/>
      <c r="DV246" s="90" t="str">
        <f t="shared" si="279"/>
        <v/>
      </c>
      <c r="DW246" s="172"/>
      <c r="DX246" s="154" t="str">
        <f t="shared" si="280"/>
        <v>NO BID</v>
      </c>
      <c r="DY246" s="171"/>
      <c r="DZ246" s="89"/>
      <c r="EA246" s="90" t="str">
        <f t="shared" si="281"/>
        <v/>
      </c>
      <c r="EB246" s="172"/>
      <c r="EC246" s="154" t="str">
        <f t="shared" si="282"/>
        <v>NO BID</v>
      </c>
      <c r="ED246" s="171"/>
      <c r="EE246" s="89"/>
      <c r="EF246" s="90" t="str">
        <f t="shared" si="283"/>
        <v/>
      </c>
      <c r="EG246" s="172"/>
      <c r="EH246" s="154" t="str">
        <f t="shared" si="284"/>
        <v>NO BID</v>
      </c>
      <c r="EI246" s="171"/>
      <c r="EJ246" s="89"/>
      <c r="EK246" s="90" t="str">
        <f t="shared" si="285"/>
        <v/>
      </c>
      <c r="EL246" s="172"/>
      <c r="EM246" s="154" t="str">
        <f t="shared" si="286"/>
        <v>NO BID</v>
      </c>
      <c r="EN246" s="171"/>
      <c r="EO246" s="89"/>
      <c r="EP246" s="90" t="str">
        <f t="shared" si="287"/>
        <v/>
      </c>
      <c r="EQ246" s="172"/>
      <c r="ER246" s="154" t="str">
        <f t="shared" si="288"/>
        <v>NO BID</v>
      </c>
      <c r="ES246" s="171"/>
      <c r="ET246" s="89"/>
      <c r="EU246" s="90" t="str">
        <f t="shared" si="289"/>
        <v/>
      </c>
      <c r="EV246" s="172"/>
      <c r="EW246" s="154" t="str">
        <f t="shared" si="290"/>
        <v>NO BID</v>
      </c>
      <c r="EX246" s="171"/>
      <c r="EY246" s="89"/>
      <c r="EZ246" s="90" t="str">
        <f t="shared" si="291"/>
        <v/>
      </c>
      <c r="FA246" s="172"/>
      <c r="FB246" s="154" t="str">
        <f t="shared" si="292"/>
        <v>NO BID</v>
      </c>
      <c r="FC246" s="171"/>
      <c r="FD246" s="89"/>
      <c r="FE246" s="90" t="str">
        <f t="shared" si="293"/>
        <v/>
      </c>
      <c r="FF246" s="172"/>
      <c r="FG246" s="154" t="str">
        <f t="shared" si="294"/>
        <v>NO BID</v>
      </c>
      <c r="FH246" s="171"/>
      <c r="FI246" s="89"/>
      <c r="FJ246" s="90" t="str">
        <f t="shared" si="295"/>
        <v/>
      </c>
      <c r="FK246" s="172"/>
      <c r="FL246" s="154" t="str">
        <f t="shared" si="296"/>
        <v>NO BID</v>
      </c>
      <c r="FM246" s="171"/>
      <c r="FN246" s="89"/>
      <c r="FO246" s="90" t="str">
        <f t="shared" si="297"/>
        <v/>
      </c>
      <c r="FP246" s="172"/>
      <c r="FQ246" s="154" t="str">
        <f t="shared" si="298"/>
        <v>NO BID</v>
      </c>
      <c r="FR246" s="174"/>
      <c r="FS246" s="91">
        <v>17</v>
      </c>
      <c r="FT246" s="92">
        <f t="shared" si="299"/>
        <v>85</v>
      </c>
      <c r="FU246" s="175">
        <f t="shared" si="300"/>
        <v>0</v>
      </c>
      <c r="FV246" s="93" t="str">
        <f t="shared" si="301"/>
        <v/>
      </c>
      <c r="FW246" s="94">
        <f t="shared" si="302"/>
        <v>85</v>
      </c>
      <c r="FX246" s="95">
        <f t="shared" si="303"/>
        <v>0</v>
      </c>
      <c r="FY246" s="129" t="str">
        <f t="shared" si="304"/>
        <v>NOT AWARDED</v>
      </c>
      <c r="FZ246" s="130">
        <f t="shared" si="305"/>
        <v>0</v>
      </c>
      <c r="GA246" s="129" t="str">
        <f t="shared" si="306"/>
        <v>VENDOR 09</v>
      </c>
      <c r="GB246" s="176"/>
      <c r="GC246" s="177"/>
      <c r="GD246" s="96"/>
      <c r="GE246" s="97"/>
    </row>
    <row r="247" spans="1:187" ht="30" customHeight="1" thickTop="1" thickBot="1" x14ac:dyDescent="0.4">
      <c r="A247" s="162">
        <v>243</v>
      </c>
      <c r="B247" s="163">
        <v>4</v>
      </c>
      <c r="C247" s="164">
        <v>9781646140916</v>
      </c>
      <c r="D247" s="165" t="s">
        <v>741</v>
      </c>
      <c r="E247" s="165" t="s">
        <v>1374</v>
      </c>
      <c r="F247" s="165" t="s">
        <v>1479</v>
      </c>
      <c r="G247" s="166" t="s">
        <v>1414</v>
      </c>
      <c r="H247" s="166" t="s">
        <v>1468</v>
      </c>
      <c r="I247" s="167"/>
      <c r="J247" s="227">
        <f t="shared" si="307"/>
        <v>4</v>
      </c>
      <c r="K247" s="228"/>
      <c r="L247" s="99" t="str">
        <f t="shared" si="233"/>
        <v/>
      </c>
      <c r="M247" s="241"/>
      <c r="N247" s="168"/>
      <c r="O247" s="169" t="str">
        <f t="shared" si="234"/>
        <v>VENDOR 09</v>
      </c>
      <c r="P247" s="149">
        <v>241363</v>
      </c>
      <c r="Q247" s="149">
        <f t="shared" si="235"/>
        <v>0</v>
      </c>
      <c r="R247" s="170" t="str">
        <f t="shared" si="236"/>
        <v xml:space="preserve">, </v>
      </c>
      <c r="S247" s="170" t="str">
        <f t="shared" si="237"/>
        <v>NO BID</v>
      </c>
      <c r="T247" s="87">
        <f t="shared" si="238"/>
        <v>0</v>
      </c>
      <c r="U247" s="88" t="str">
        <f t="shared" si="239"/>
        <v>NOT AWARDED</v>
      </c>
      <c r="V247" s="167"/>
      <c r="W247" s="171"/>
      <c r="X247" s="89"/>
      <c r="Y247" s="90"/>
      <c r="Z247" s="172" t="str">
        <f t="shared" si="240"/>
        <v/>
      </c>
      <c r="AA247" s="154" t="str">
        <f t="shared" si="241"/>
        <v>NO BID</v>
      </c>
      <c r="AB247" s="171"/>
      <c r="AC247" s="89"/>
      <c r="AD247" s="90"/>
      <c r="AE247" s="172" t="str">
        <f t="shared" si="242"/>
        <v/>
      </c>
      <c r="AF247" s="154" t="str">
        <f t="shared" si="243"/>
        <v>NO BID</v>
      </c>
      <c r="AG247" s="171"/>
      <c r="AH247" s="89"/>
      <c r="AI247" s="90"/>
      <c r="AJ247" s="172" t="str">
        <f t="shared" si="244"/>
        <v/>
      </c>
      <c r="AK247" s="154" t="str">
        <f t="shared" si="245"/>
        <v>NO BID</v>
      </c>
      <c r="AL247" s="171"/>
      <c r="AM247" s="89"/>
      <c r="AN247" s="90"/>
      <c r="AO247" s="172" t="str">
        <f t="shared" si="246"/>
        <v/>
      </c>
      <c r="AP247" s="154" t="str">
        <f t="shared" si="247"/>
        <v>NO BID</v>
      </c>
      <c r="AQ247" s="171"/>
      <c r="AR247" s="89"/>
      <c r="AS247" s="90"/>
      <c r="AT247" s="172" t="str">
        <f t="shared" si="248"/>
        <v/>
      </c>
      <c r="AU247" s="154" t="str">
        <f t="shared" si="249"/>
        <v>NO BID</v>
      </c>
      <c r="AV247" s="171"/>
      <c r="AW247" s="89"/>
      <c r="AX247" s="90"/>
      <c r="AY247" s="172" t="str">
        <f t="shared" si="250"/>
        <v/>
      </c>
      <c r="AZ247" s="154" t="str">
        <f t="shared" si="251"/>
        <v>NO BID</v>
      </c>
      <c r="BA247" s="171"/>
      <c r="BB247" s="89"/>
      <c r="BC247" s="90"/>
      <c r="BD247" s="172" t="str">
        <f t="shared" si="252"/>
        <v/>
      </c>
      <c r="BE247" s="154" t="str">
        <f>IF($B247=0,"",IF(ISNUMBER(BB247),"","NO BID"))</f>
        <v>NO BID</v>
      </c>
      <c r="BF247" s="171"/>
      <c r="BG247" s="89"/>
      <c r="BH247" s="90"/>
      <c r="BI247" s="172" t="str">
        <f t="shared" si="253"/>
        <v/>
      </c>
      <c r="BJ247" s="154" t="str">
        <f t="shared" si="254"/>
        <v>NO BID</v>
      </c>
      <c r="BK247" s="171"/>
      <c r="BL247" s="89"/>
      <c r="BM247" s="90"/>
      <c r="BN247" s="172" t="str">
        <f t="shared" si="255"/>
        <v/>
      </c>
      <c r="BO247" s="154" t="str">
        <f t="shared" si="256"/>
        <v>NO BID</v>
      </c>
      <c r="BP247" s="178"/>
      <c r="BQ247" s="171"/>
      <c r="BR247" s="89"/>
      <c r="BS247" s="90" t="str">
        <f t="shared" si="257"/>
        <v/>
      </c>
      <c r="BT247" s="172"/>
      <c r="BU247" s="154" t="str">
        <f t="shared" si="258"/>
        <v>NO BID</v>
      </c>
      <c r="BV247" s="171"/>
      <c r="BW247" s="89"/>
      <c r="BX247" s="90" t="str">
        <f t="shared" si="259"/>
        <v/>
      </c>
      <c r="BY247" s="172"/>
      <c r="BZ247" s="154" t="str">
        <f t="shared" si="260"/>
        <v>NO BID</v>
      </c>
      <c r="CA247" s="171"/>
      <c r="CB247" s="89"/>
      <c r="CC247" s="90" t="str">
        <f t="shared" si="261"/>
        <v/>
      </c>
      <c r="CD247" s="172"/>
      <c r="CE247" s="154" t="str">
        <f t="shared" si="262"/>
        <v>NO BID</v>
      </c>
      <c r="CF247" s="171"/>
      <c r="CG247" s="89"/>
      <c r="CH247" s="90" t="str">
        <f t="shared" si="263"/>
        <v/>
      </c>
      <c r="CI247" s="172"/>
      <c r="CJ247" s="154" t="str">
        <f t="shared" si="264"/>
        <v>NO BID</v>
      </c>
      <c r="CK247" s="171"/>
      <c r="CL247" s="89"/>
      <c r="CM247" s="90" t="str">
        <f t="shared" si="265"/>
        <v/>
      </c>
      <c r="CN247" s="172"/>
      <c r="CO247" s="154" t="str">
        <f t="shared" si="266"/>
        <v>NO BID</v>
      </c>
      <c r="CP247" s="171"/>
      <c r="CQ247" s="89"/>
      <c r="CR247" s="90" t="str">
        <f t="shared" si="267"/>
        <v/>
      </c>
      <c r="CS247" s="172"/>
      <c r="CT247" s="154" t="str">
        <f t="shared" si="268"/>
        <v>NO BID</v>
      </c>
      <c r="CU247" s="171"/>
      <c r="CV247" s="89"/>
      <c r="CW247" s="90" t="str">
        <f t="shared" si="269"/>
        <v/>
      </c>
      <c r="CX247" s="172"/>
      <c r="CY247" s="154" t="str">
        <f t="shared" si="270"/>
        <v>NO BID</v>
      </c>
      <c r="CZ247" s="171"/>
      <c r="DA247" s="89"/>
      <c r="DB247" s="90" t="str">
        <f t="shared" si="271"/>
        <v/>
      </c>
      <c r="DC247" s="172"/>
      <c r="DD247" s="154" t="str">
        <f t="shared" si="272"/>
        <v>NO BID</v>
      </c>
      <c r="DE247" s="171"/>
      <c r="DF247" s="89"/>
      <c r="DG247" s="90" t="str">
        <f t="shared" si="273"/>
        <v/>
      </c>
      <c r="DH247" s="172"/>
      <c r="DI247" s="154" t="str">
        <f t="shared" si="274"/>
        <v>NO BID</v>
      </c>
      <c r="DJ247" s="171"/>
      <c r="DK247" s="89"/>
      <c r="DL247" s="90" t="str">
        <f t="shared" si="275"/>
        <v/>
      </c>
      <c r="DM247" s="172"/>
      <c r="DN247" s="154" t="str">
        <f t="shared" si="276"/>
        <v>NO BID</v>
      </c>
      <c r="DO247" s="171"/>
      <c r="DP247" s="89"/>
      <c r="DQ247" s="90" t="str">
        <f t="shared" si="277"/>
        <v/>
      </c>
      <c r="DR247" s="172"/>
      <c r="DS247" s="154" t="str">
        <f t="shared" si="278"/>
        <v>NO BID</v>
      </c>
      <c r="DT247" s="171"/>
      <c r="DU247" s="89"/>
      <c r="DV247" s="90" t="str">
        <f t="shared" si="279"/>
        <v/>
      </c>
      <c r="DW247" s="172"/>
      <c r="DX247" s="154" t="str">
        <f t="shared" si="280"/>
        <v>NO BID</v>
      </c>
      <c r="DY247" s="171"/>
      <c r="DZ247" s="89"/>
      <c r="EA247" s="90" t="str">
        <f t="shared" si="281"/>
        <v/>
      </c>
      <c r="EB247" s="172"/>
      <c r="EC247" s="154" t="str">
        <f t="shared" si="282"/>
        <v>NO BID</v>
      </c>
      <c r="ED247" s="171"/>
      <c r="EE247" s="89"/>
      <c r="EF247" s="90" t="str">
        <f t="shared" si="283"/>
        <v/>
      </c>
      <c r="EG247" s="172"/>
      <c r="EH247" s="154" t="str">
        <f t="shared" si="284"/>
        <v>NO BID</v>
      </c>
      <c r="EI247" s="171"/>
      <c r="EJ247" s="89"/>
      <c r="EK247" s="90" t="str">
        <f t="shared" si="285"/>
        <v/>
      </c>
      <c r="EL247" s="172"/>
      <c r="EM247" s="154" t="str">
        <f t="shared" si="286"/>
        <v>NO BID</v>
      </c>
      <c r="EN247" s="171"/>
      <c r="EO247" s="89"/>
      <c r="EP247" s="90" t="str">
        <f t="shared" si="287"/>
        <v/>
      </c>
      <c r="EQ247" s="172"/>
      <c r="ER247" s="154" t="str">
        <f t="shared" si="288"/>
        <v>NO BID</v>
      </c>
      <c r="ES247" s="171"/>
      <c r="ET247" s="89"/>
      <c r="EU247" s="90" t="str">
        <f t="shared" si="289"/>
        <v/>
      </c>
      <c r="EV247" s="172"/>
      <c r="EW247" s="154" t="str">
        <f t="shared" si="290"/>
        <v>NO BID</v>
      </c>
      <c r="EX247" s="171"/>
      <c r="EY247" s="89"/>
      <c r="EZ247" s="90" t="str">
        <f t="shared" si="291"/>
        <v/>
      </c>
      <c r="FA247" s="172"/>
      <c r="FB247" s="154" t="str">
        <f t="shared" si="292"/>
        <v>NO BID</v>
      </c>
      <c r="FC247" s="171"/>
      <c r="FD247" s="89"/>
      <c r="FE247" s="90" t="str">
        <f t="shared" si="293"/>
        <v/>
      </c>
      <c r="FF247" s="172"/>
      <c r="FG247" s="154" t="str">
        <f t="shared" si="294"/>
        <v>NO BID</v>
      </c>
      <c r="FH247" s="171"/>
      <c r="FI247" s="89"/>
      <c r="FJ247" s="90" t="str">
        <f t="shared" si="295"/>
        <v/>
      </c>
      <c r="FK247" s="172"/>
      <c r="FL247" s="154" t="str">
        <f t="shared" si="296"/>
        <v>NO BID</v>
      </c>
      <c r="FM247" s="171"/>
      <c r="FN247" s="89"/>
      <c r="FO247" s="90" t="str">
        <f t="shared" si="297"/>
        <v/>
      </c>
      <c r="FP247" s="172"/>
      <c r="FQ247" s="154" t="str">
        <f t="shared" si="298"/>
        <v>NO BID</v>
      </c>
      <c r="FR247" s="174"/>
      <c r="FS247" s="91">
        <v>15.49</v>
      </c>
      <c r="FT247" s="92">
        <f t="shared" si="299"/>
        <v>61.96</v>
      </c>
      <c r="FU247" s="175">
        <f t="shared" si="300"/>
        <v>0</v>
      </c>
      <c r="FV247" s="93" t="str">
        <f t="shared" si="301"/>
        <v/>
      </c>
      <c r="FW247" s="94">
        <f t="shared" si="302"/>
        <v>61.96</v>
      </c>
      <c r="FX247" s="95">
        <f t="shared" si="303"/>
        <v>0</v>
      </c>
      <c r="FY247" s="129" t="str">
        <f t="shared" si="304"/>
        <v>NOT AWARDED</v>
      </c>
      <c r="FZ247" s="130">
        <f t="shared" si="305"/>
        <v>0</v>
      </c>
      <c r="GA247" s="129" t="str">
        <f t="shared" si="306"/>
        <v>VENDOR 09</v>
      </c>
      <c r="GB247" s="176"/>
      <c r="GC247" s="177"/>
      <c r="GD247" s="96"/>
      <c r="GE247" s="97"/>
    </row>
    <row r="248" spans="1:187" ht="30" customHeight="1" thickTop="1" thickBot="1" x14ac:dyDescent="0.4">
      <c r="A248" s="162">
        <v>244</v>
      </c>
      <c r="B248" s="194">
        <v>4</v>
      </c>
      <c r="C248" s="164">
        <v>9781665918466</v>
      </c>
      <c r="D248" s="165" t="s">
        <v>387</v>
      </c>
      <c r="E248" s="165" t="s">
        <v>1077</v>
      </c>
      <c r="F248" s="165" t="s">
        <v>1479</v>
      </c>
      <c r="G248" s="166" t="s">
        <v>1414</v>
      </c>
      <c r="H248" s="166" t="s">
        <v>1416</v>
      </c>
      <c r="I248" s="167"/>
      <c r="J248" s="227">
        <f t="shared" si="307"/>
        <v>4</v>
      </c>
      <c r="K248" s="228"/>
      <c r="L248" s="99" t="str">
        <f t="shared" si="233"/>
        <v/>
      </c>
      <c r="M248" s="241"/>
      <c r="N248" s="168"/>
      <c r="O248" s="169" t="str">
        <f t="shared" si="234"/>
        <v>VENDOR 09</v>
      </c>
      <c r="P248" s="149">
        <v>241363</v>
      </c>
      <c r="Q248" s="149">
        <f t="shared" si="235"/>
        <v>0</v>
      </c>
      <c r="R248" s="170" t="str">
        <f t="shared" si="236"/>
        <v xml:space="preserve">, </v>
      </c>
      <c r="S248" s="170" t="str">
        <f t="shared" si="237"/>
        <v>NO BID</v>
      </c>
      <c r="T248" s="87">
        <f t="shared" si="238"/>
        <v>0</v>
      </c>
      <c r="U248" s="88" t="str">
        <f t="shared" si="239"/>
        <v>NOT AWARDED</v>
      </c>
      <c r="V248" s="167"/>
      <c r="W248" s="171"/>
      <c r="X248" s="89"/>
      <c r="Y248" s="90"/>
      <c r="Z248" s="172" t="str">
        <f t="shared" si="240"/>
        <v/>
      </c>
      <c r="AA248" s="154" t="str">
        <f t="shared" si="241"/>
        <v>NO BID</v>
      </c>
      <c r="AB248" s="171"/>
      <c r="AC248" s="89"/>
      <c r="AD248" s="90"/>
      <c r="AE248" s="172" t="str">
        <f t="shared" si="242"/>
        <v/>
      </c>
      <c r="AF248" s="154" t="str">
        <f t="shared" si="243"/>
        <v>NO BID</v>
      </c>
      <c r="AG248" s="171"/>
      <c r="AH248" s="89"/>
      <c r="AI248" s="90"/>
      <c r="AJ248" s="172" t="str">
        <f t="shared" si="244"/>
        <v/>
      </c>
      <c r="AK248" s="154" t="str">
        <f t="shared" si="245"/>
        <v>NO BID</v>
      </c>
      <c r="AL248" s="171"/>
      <c r="AM248" s="89"/>
      <c r="AN248" s="90"/>
      <c r="AO248" s="172" t="str">
        <f t="shared" si="246"/>
        <v/>
      </c>
      <c r="AP248" s="154" t="str">
        <f t="shared" si="247"/>
        <v>NO BID</v>
      </c>
      <c r="AQ248" s="171"/>
      <c r="AR248" s="89"/>
      <c r="AS248" s="90"/>
      <c r="AT248" s="172" t="str">
        <f t="shared" si="248"/>
        <v/>
      </c>
      <c r="AU248" s="154" t="str">
        <f t="shared" si="249"/>
        <v>NO BID</v>
      </c>
      <c r="AV248" s="171"/>
      <c r="AW248" s="89"/>
      <c r="AX248" s="90"/>
      <c r="AY248" s="172" t="str">
        <f t="shared" si="250"/>
        <v/>
      </c>
      <c r="AZ248" s="154" t="str">
        <f t="shared" si="251"/>
        <v>NO BID</v>
      </c>
      <c r="BA248" s="171"/>
      <c r="BB248" s="89"/>
      <c r="BC248" s="90"/>
      <c r="BD248" s="172" t="str">
        <f t="shared" si="252"/>
        <v/>
      </c>
      <c r="BE248" s="154" t="str">
        <f>IF($B248=0,"",IF(ISNUMBER(BB248),"","NO BID"))</f>
        <v>NO BID</v>
      </c>
      <c r="BF248" s="171"/>
      <c r="BG248" s="89"/>
      <c r="BH248" s="90"/>
      <c r="BI248" s="172" t="str">
        <f t="shared" si="253"/>
        <v/>
      </c>
      <c r="BJ248" s="154" t="str">
        <f t="shared" si="254"/>
        <v>NO BID</v>
      </c>
      <c r="BK248" s="171"/>
      <c r="BL248" s="89"/>
      <c r="BM248" s="90"/>
      <c r="BN248" s="172" t="str">
        <f t="shared" si="255"/>
        <v/>
      </c>
      <c r="BO248" s="154" t="str">
        <f t="shared" si="256"/>
        <v>NO BID</v>
      </c>
      <c r="BP248" s="178"/>
      <c r="BQ248" s="171"/>
      <c r="BR248" s="89"/>
      <c r="BS248" s="90" t="str">
        <f t="shared" si="257"/>
        <v/>
      </c>
      <c r="BT248" s="172"/>
      <c r="BU248" s="154" t="str">
        <f t="shared" si="258"/>
        <v>NO BID</v>
      </c>
      <c r="BV248" s="171"/>
      <c r="BW248" s="89"/>
      <c r="BX248" s="90" t="str">
        <f t="shared" si="259"/>
        <v/>
      </c>
      <c r="BY248" s="172"/>
      <c r="BZ248" s="154" t="str">
        <f t="shared" si="260"/>
        <v>NO BID</v>
      </c>
      <c r="CA248" s="171"/>
      <c r="CB248" s="89"/>
      <c r="CC248" s="90" t="str">
        <f t="shared" si="261"/>
        <v/>
      </c>
      <c r="CD248" s="172"/>
      <c r="CE248" s="154" t="str">
        <f t="shared" si="262"/>
        <v>NO BID</v>
      </c>
      <c r="CF248" s="171"/>
      <c r="CG248" s="89"/>
      <c r="CH248" s="90" t="str">
        <f t="shared" si="263"/>
        <v/>
      </c>
      <c r="CI248" s="172"/>
      <c r="CJ248" s="154" t="str">
        <f t="shared" si="264"/>
        <v>NO BID</v>
      </c>
      <c r="CK248" s="171"/>
      <c r="CL248" s="89"/>
      <c r="CM248" s="90" t="str">
        <f t="shared" si="265"/>
        <v/>
      </c>
      <c r="CN248" s="172"/>
      <c r="CO248" s="154" t="str">
        <f t="shared" si="266"/>
        <v>NO BID</v>
      </c>
      <c r="CP248" s="171"/>
      <c r="CQ248" s="89"/>
      <c r="CR248" s="90" t="str">
        <f t="shared" si="267"/>
        <v/>
      </c>
      <c r="CS248" s="172"/>
      <c r="CT248" s="154" t="str">
        <f t="shared" si="268"/>
        <v>NO BID</v>
      </c>
      <c r="CU248" s="171"/>
      <c r="CV248" s="89"/>
      <c r="CW248" s="90" t="str">
        <f t="shared" si="269"/>
        <v/>
      </c>
      <c r="CX248" s="172"/>
      <c r="CY248" s="154" t="str">
        <f t="shared" si="270"/>
        <v>NO BID</v>
      </c>
      <c r="CZ248" s="171"/>
      <c r="DA248" s="89"/>
      <c r="DB248" s="90" t="str">
        <f t="shared" si="271"/>
        <v/>
      </c>
      <c r="DC248" s="172"/>
      <c r="DD248" s="154" t="str">
        <f t="shared" si="272"/>
        <v>NO BID</v>
      </c>
      <c r="DE248" s="171"/>
      <c r="DF248" s="89"/>
      <c r="DG248" s="90" t="str">
        <f t="shared" si="273"/>
        <v/>
      </c>
      <c r="DH248" s="172"/>
      <c r="DI248" s="154" t="str">
        <f t="shared" si="274"/>
        <v>NO BID</v>
      </c>
      <c r="DJ248" s="171"/>
      <c r="DK248" s="89"/>
      <c r="DL248" s="90" t="str">
        <f t="shared" si="275"/>
        <v/>
      </c>
      <c r="DM248" s="172"/>
      <c r="DN248" s="154" t="str">
        <f t="shared" si="276"/>
        <v>NO BID</v>
      </c>
      <c r="DO248" s="171"/>
      <c r="DP248" s="89"/>
      <c r="DQ248" s="90" t="str">
        <f t="shared" si="277"/>
        <v/>
      </c>
      <c r="DR248" s="172"/>
      <c r="DS248" s="154" t="str">
        <f t="shared" si="278"/>
        <v>NO BID</v>
      </c>
      <c r="DT248" s="171"/>
      <c r="DU248" s="89"/>
      <c r="DV248" s="90" t="str">
        <f t="shared" si="279"/>
        <v/>
      </c>
      <c r="DW248" s="172"/>
      <c r="DX248" s="154" t="str">
        <f t="shared" si="280"/>
        <v>NO BID</v>
      </c>
      <c r="DY248" s="171"/>
      <c r="DZ248" s="89"/>
      <c r="EA248" s="90" t="str">
        <f t="shared" si="281"/>
        <v/>
      </c>
      <c r="EB248" s="172"/>
      <c r="EC248" s="154" t="str">
        <f t="shared" si="282"/>
        <v>NO BID</v>
      </c>
      <c r="ED248" s="171"/>
      <c r="EE248" s="89"/>
      <c r="EF248" s="90" t="str">
        <f t="shared" si="283"/>
        <v/>
      </c>
      <c r="EG248" s="172"/>
      <c r="EH248" s="154" t="str">
        <f t="shared" si="284"/>
        <v>NO BID</v>
      </c>
      <c r="EI248" s="171"/>
      <c r="EJ248" s="89"/>
      <c r="EK248" s="90" t="str">
        <f t="shared" si="285"/>
        <v/>
      </c>
      <c r="EL248" s="172"/>
      <c r="EM248" s="154" t="str">
        <f t="shared" si="286"/>
        <v>NO BID</v>
      </c>
      <c r="EN248" s="171"/>
      <c r="EO248" s="89"/>
      <c r="EP248" s="90" t="str">
        <f t="shared" si="287"/>
        <v/>
      </c>
      <c r="EQ248" s="172"/>
      <c r="ER248" s="154" t="str">
        <f t="shared" si="288"/>
        <v>NO BID</v>
      </c>
      <c r="ES248" s="171"/>
      <c r="ET248" s="89"/>
      <c r="EU248" s="90" t="str">
        <f t="shared" si="289"/>
        <v/>
      </c>
      <c r="EV248" s="172"/>
      <c r="EW248" s="154" t="str">
        <f t="shared" si="290"/>
        <v>NO BID</v>
      </c>
      <c r="EX248" s="171"/>
      <c r="EY248" s="89"/>
      <c r="EZ248" s="90" t="str">
        <f t="shared" si="291"/>
        <v/>
      </c>
      <c r="FA248" s="172"/>
      <c r="FB248" s="154" t="str">
        <f t="shared" si="292"/>
        <v>NO BID</v>
      </c>
      <c r="FC248" s="171"/>
      <c r="FD248" s="89"/>
      <c r="FE248" s="90" t="str">
        <f t="shared" si="293"/>
        <v/>
      </c>
      <c r="FF248" s="172"/>
      <c r="FG248" s="154" t="str">
        <f t="shared" si="294"/>
        <v>NO BID</v>
      </c>
      <c r="FH248" s="171"/>
      <c r="FI248" s="89"/>
      <c r="FJ248" s="90" t="str">
        <f t="shared" si="295"/>
        <v/>
      </c>
      <c r="FK248" s="172"/>
      <c r="FL248" s="154" t="str">
        <f t="shared" si="296"/>
        <v>NO BID</v>
      </c>
      <c r="FM248" s="171"/>
      <c r="FN248" s="89"/>
      <c r="FO248" s="90" t="str">
        <f t="shared" si="297"/>
        <v/>
      </c>
      <c r="FP248" s="172"/>
      <c r="FQ248" s="154" t="str">
        <f t="shared" si="298"/>
        <v>NO BID</v>
      </c>
      <c r="FR248" s="174"/>
      <c r="FS248" s="91">
        <v>15.89</v>
      </c>
      <c r="FT248" s="92">
        <f t="shared" si="299"/>
        <v>63.56</v>
      </c>
      <c r="FU248" s="175">
        <f t="shared" si="300"/>
        <v>0</v>
      </c>
      <c r="FV248" s="93" t="str">
        <f t="shared" si="301"/>
        <v/>
      </c>
      <c r="FW248" s="94">
        <f t="shared" si="302"/>
        <v>63.56</v>
      </c>
      <c r="FX248" s="95">
        <f t="shared" si="303"/>
        <v>0</v>
      </c>
      <c r="FY248" s="129" t="str">
        <f t="shared" si="304"/>
        <v>NOT AWARDED</v>
      </c>
      <c r="FZ248" s="130">
        <f t="shared" si="305"/>
        <v>0</v>
      </c>
      <c r="GA248" s="129" t="str">
        <f t="shared" si="306"/>
        <v>VENDOR 09</v>
      </c>
      <c r="GB248" s="176"/>
      <c r="GC248" s="177"/>
      <c r="GD248" s="96"/>
      <c r="GE248" s="97"/>
    </row>
    <row r="249" spans="1:187" ht="30" customHeight="1" thickTop="1" thickBot="1" x14ac:dyDescent="0.4">
      <c r="A249" s="162">
        <v>245</v>
      </c>
      <c r="B249" s="194">
        <v>5</v>
      </c>
      <c r="C249" s="164">
        <v>9781501162107</v>
      </c>
      <c r="D249" s="165" t="s">
        <v>388</v>
      </c>
      <c r="E249" s="165" t="s">
        <v>1078</v>
      </c>
      <c r="F249" s="165" t="s">
        <v>1479</v>
      </c>
      <c r="G249" s="166" t="s">
        <v>1414</v>
      </c>
      <c r="H249" s="166" t="s">
        <v>1449</v>
      </c>
      <c r="I249" s="167"/>
      <c r="J249" s="227">
        <f t="shared" si="307"/>
        <v>5</v>
      </c>
      <c r="K249" s="228"/>
      <c r="L249" s="99" t="str">
        <f t="shared" si="233"/>
        <v/>
      </c>
      <c r="M249" s="241"/>
      <c r="N249" s="168"/>
      <c r="O249" s="169" t="str">
        <f t="shared" si="234"/>
        <v>VENDOR 09</v>
      </c>
      <c r="P249" s="149">
        <v>241365</v>
      </c>
      <c r="Q249" s="149">
        <f t="shared" si="235"/>
        <v>0</v>
      </c>
      <c r="R249" s="170" t="str">
        <f t="shared" si="236"/>
        <v xml:space="preserve">, </v>
      </c>
      <c r="S249" s="170" t="str">
        <f t="shared" si="237"/>
        <v>NO BID</v>
      </c>
      <c r="T249" s="87">
        <f t="shared" si="238"/>
        <v>0</v>
      </c>
      <c r="U249" s="88" t="str">
        <f t="shared" si="239"/>
        <v>NOT AWARDED</v>
      </c>
      <c r="V249" s="167"/>
      <c r="W249" s="171"/>
      <c r="X249" s="89"/>
      <c r="Y249" s="90"/>
      <c r="Z249" s="172" t="str">
        <f t="shared" si="240"/>
        <v/>
      </c>
      <c r="AA249" s="154" t="str">
        <f t="shared" si="241"/>
        <v>NO BID</v>
      </c>
      <c r="AB249" s="171"/>
      <c r="AC249" s="89"/>
      <c r="AD249" s="90"/>
      <c r="AE249" s="172" t="str">
        <f t="shared" si="242"/>
        <v/>
      </c>
      <c r="AF249" s="154" t="str">
        <f t="shared" si="243"/>
        <v>NO BID</v>
      </c>
      <c r="AG249" s="171"/>
      <c r="AH249" s="89"/>
      <c r="AI249" s="90"/>
      <c r="AJ249" s="172" t="str">
        <f t="shared" si="244"/>
        <v/>
      </c>
      <c r="AK249" s="154" t="str">
        <f t="shared" si="245"/>
        <v>NO BID</v>
      </c>
      <c r="AL249" s="171"/>
      <c r="AM249" s="89"/>
      <c r="AN249" s="90"/>
      <c r="AO249" s="172" t="str">
        <f t="shared" si="246"/>
        <v/>
      </c>
      <c r="AP249" s="154" t="str">
        <f t="shared" si="247"/>
        <v>NO BID</v>
      </c>
      <c r="AQ249" s="171"/>
      <c r="AR249" s="89"/>
      <c r="AS249" s="90"/>
      <c r="AT249" s="172" t="str">
        <f t="shared" si="248"/>
        <v/>
      </c>
      <c r="AU249" s="154" t="str">
        <f t="shared" si="249"/>
        <v>NO BID</v>
      </c>
      <c r="AV249" s="171"/>
      <c r="AW249" s="89"/>
      <c r="AX249" s="90"/>
      <c r="AY249" s="172" t="str">
        <f t="shared" si="250"/>
        <v/>
      </c>
      <c r="AZ249" s="154" t="str">
        <f t="shared" si="251"/>
        <v>NO BID</v>
      </c>
      <c r="BA249" s="171"/>
      <c r="BB249" s="89"/>
      <c r="BC249" s="90"/>
      <c r="BD249" s="172" t="str">
        <f t="shared" si="252"/>
        <v/>
      </c>
      <c r="BE249" s="154" t="s">
        <v>81</v>
      </c>
      <c r="BF249" s="171"/>
      <c r="BG249" s="89"/>
      <c r="BH249" s="90"/>
      <c r="BI249" s="172" t="str">
        <f t="shared" si="253"/>
        <v/>
      </c>
      <c r="BJ249" s="154" t="str">
        <f t="shared" si="254"/>
        <v>NO BID</v>
      </c>
      <c r="BK249" s="171"/>
      <c r="BL249" s="89"/>
      <c r="BM249" s="90"/>
      <c r="BN249" s="172" t="str">
        <f t="shared" si="255"/>
        <v/>
      </c>
      <c r="BO249" s="154" t="str">
        <f t="shared" si="256"/>
        <v>NO BID</v>
      </c>
      <c r="BP249" s="173"/>
      <c r="BQ249" s="171"/>
      <c r="BR249" s="89"/>
      <c r="BS249" s="90" t="str">
        <f t="shared" si="257"/>
        <v/>
      </c>
      <c r="BT249" s="172"/>
      <c r="BU249" s="154" t="str">
        <f t="shared" si="258"/>
        <v>NO BID</v>
      </c>
      <c r="BV249" s="171"/>
      <c r="BW249" s="89"/>
      <c r="BX249" s="90" t="str">
        <f t="shared" si="259"/>
        <v/>
      </c>
      <c r="BY249" s="172"/>
      <c r="BZ249" s="154" t="str">
        <f t="shared" si="260"/>
        <v>NO BID</v>
      </c>
      <c r="CA249" s="171"/>
      <c r="CB249" s="89"/>
      <c r="CC249" s="90" t="str">
        <f t="shared" si="261"/>
        <v/>
      </c>
      <c r="CD249" s="172"/>
      <c r="CE249" s="154" t="str">
        <f t="shared" si="262"/>
        <v>NO BID</v>
      </c>
      <c r="CF249" s="171"/>
      <c r="CG249" s="89"/>
      <c r="CH249" s="90" t="str">
        <f t="shared" si="263"/>
        <v/>
      </c>
      <c r="CI249" s="172"/>
      <c r="CJ249" s="154" t="str">
        <f t="shared" si="264"/>
        <v>NO BID</v>
      </c>
      <c r="CK249" s="171"/>
      <c r="CL249" s="89"/>
      <c r="CM249" s="90" t="str">
        <f t="shared" si="265"/>
        <v/>
      </c>
      <c r="CN249" s="172"/>
      <c r="CO249" s="154" t="str">
        <f t="shared" si="266"/>
        <v>NO BID</v>
      </c>
      <c r="CP249" s="171"/>
      <c r="CQ249" s="89"/>
      <c r="CR249" s="90" t="str">
        <f t="shared" si="267"/>
        <v/>
      </c>
      <c r="CS249" s="172"/>
      <c r="CT249" s="154" t="str">
        <f t="shared" si="268"/>
        <v>NO BID</v>
      </c>
      <c r="CU249" s="171"/>
      <c r="CV249" s="89"/>
      <c r="CW249" s="90" t="str">
        <f t="shared" si="269"/>
        <v/>
      </c>
      <c r="CX249" s="172"/>
      <c r="CY249" s="154" t="str">
        <f t="shared" si="270"/>
        <v>NO BID</v>
      </c>
      <c r="CZ249" s="171"/>
      <c r="DA249" s="89"/>
      <c r="DB249" s="90" t="str">
        <f t="shared" si="271"/>
        <v/>
      </c>
      <c r="DC249" s="172"/>
      <c r="DD249" s="154" t="str">
        <f t="shared" si="272"/>
        <v>NO BID</v>
      </c>
      <c r="DE249" s="171"/>
      <c r="DF249" s="89"/>
      <c r="DG249" s="90" t="str">
        <f t="shared" si="273"/>
        <v/>
      </c>
      <c r="DH249" s="172"/>
      <c r="DI249" s="154" t="str">
        <f t="shared" si="274"/>
        <v>NO BID</v>
      </c>
      <c r="DJ249" s="171"/>
      <c r="DK249" s="89"/>
      <c r="DL249" s="90" t="str">
        <f t="shared" si="275"/>
        <v/>
      </c>
      <c r="DM249" s="172"/>
      <c r="DN249" s="154" t="str">
        <f t="shared" si="276"/>
        <v>NO BID</v>
      </c>
      <c r="DO249" s="171"/>
      <c r="DP249" s="89"/>
      <c r="DQ249" s="90" t="str">
        <f t="shared" si="277"/>
        <v/>
      </c>
      <c r="DR249" s="172"/>
      <c r="DS249" s="154" t="str">
        <f t="shared" si="278"/>
        <v>NO BID</v>
      </c>
      <c r="DT249" s="171"/>
      <c r="DU249" s="89"/>
      <c r="DV249" s="90" t="str">
        <f t="shared" si="279"/>
        <v/>
      </c>
      <c r="DW249" s="172"/>
      <c r="DX249" s="154" t="str">
        <f t="shared" si="280"/>
        <v>NO BID</v>
      </c>
      <c r="DY249" s="171"/>
      <c r="DZ249" s="89"/>
      <c r="EA249" s="90" t="str">
        <f t="shared" si="281"/>
        <v/>
      </c>
      <c r="EB249" s="172"/>
      <c r="EC249" s="154" t="str">
        <f t="shared" si="282"/>
        <v>NO BID</v>
      </c>
      <c r="ED249" s="171"/>
      <c r="EE249" s="89"/>
      <c r="EF249" s="90" t="str">
        <f t="shared" si="283"/>
        <v/>
      </c>
      <c r="EG249" s="172"/>
      <c r="EH249" s="154" t="str">
        <f t="shared" si="284"/>
        <v>NO BID</v>
      </c>
      <c r="EI249" s="171"/>
      <c r="EJ249" s="89"/>
      <c r="EK249" s="90" t="str">
        <f t="shared" si="285"/>
        <v/>
      </c>
      <c r="EL249" s="172"/>
      <c r="EM249" s="154" t="str">
        <f t="shared" si="286"/>
        <v>NO BID</v>
      </c>
      <c r="EN249" s="171"/>
      <c r="EO249" s="89"/>
      <c r="EP249" s="90" t="str">
        <f t="shared" si="287"/>
        <v/>
      </c>
      <c r="EQ249" s="172"/>
      <c r="ER249" s="154" t="str">
        <f t="shared" si="288"/>
        <v>NO BID</v>
      </c>
      <c r="ES249" s="171"/>
      <c r="ET249" s="89"/>
      <c r="EU249" s="90" t="str">
        <f t="shared" si="289"/>
        <v/>
      </c>
      <c r="EV249" s="172"/>
      <c r="EW249" s="154" t="str">
        <f t="shared" si="290"/>
        <v>NO BID</v>
      </c>
      <c r="EX249" s="171"/>
      <c r="EY249" s="89"/>
      <c r="EZ249" s="90" t="str">
        <f t="shared" si="291"/>
        <v/>
      </c>
      <c r="FA249" s="172"/>
      <c r="FB249" s="154" t="str">
        <f t="shared" si="292"/>
        <v>NO BID</v>
      </c>
      <c r="FC249" s="171"/>
      <c r="FD249" s="89"/>
      <c r="FE249" s="90" t="str">
        <f t="shared" si="293"/>
        <v/>
      </c>
      <c r="FF249" s="172"/>
      <c r="FG249" s="154" t="str">
        <f t="shared" si="294"/>
        <v>NO BID</v>
      </c>
      <c r="FH249" s="171"/>
      <c r="FI249" s="89"/>
      <c r="FJ249" s="90" t="str">
        <f t="shared" si="295"/>
        <v/>
      </c>
      <c r="FK249" s="172"/>
      <c r="FL249" s="154" t="str">
        <f t="shared" si="296"/>
        <v>NO BID</v>
      </c>
      <c r="FM249" s="171"/>
      <c r="FN249" s="89"/>
      <c r="FO249" s="90" t="str">
        <f t="shared" si="297"/>
        <v/>
      </c>
      <c r="FP249" s="172"/>
      <c r="FQ249" s="154" t="str">
        <f t="shared" si="298"/>
        <v>NO BID</v>
      </c>
      <c r="FR249" s="174"/>
      <c r="FS249" s="91">
        <v>21.79</v>
      </c>
      <c r="FT249" s="92">
        <f t="shared" si="299"/>
        <v>108.94999999999999</v>
      </c>
      <c r="FU249" s="175">
        <f t="shared" si="300"/>
        <v>0</v>
      </c>
      <c r="FV249" s="93" t="str">
        <f t="shared" si="301"/>
        <v/>
      </c>
      <c r="FW249" s="94">
        <f t="shared" si="302"/>
        <v>108.94999999999999</v>
      </c>
      <c r="FX249" s="95">
        <f t="shared" si="303"/>
        <v>0</v>
      </c>
      <c r="FY249" s="129" t="str">
        <f t="shared" si="304"/>
        <v>NOT AWARDED</v>
      </c>
      <c r="FZ249" s="130">
        <f t="shared" si="305"/>
        <v>0</v>
      </c>
      <c r="GA249" s="129" t="str">
        <f t="shared" si="306"/>
        <v>VENDOR 09</v>
      </c>
      <c r="GB249" s="176"/>
      <c r="GC249" s="177"/>
      <c r="GD249" s="96"/>
      <c r="GE249" s="97"/>
    </row>
    <row r="250" spans="1:187" ht="30" customHeight="1" thickTop="1" thickBot="1" x14ac:dyDescent="0.4">
      <c r="A250" s="141">
        <v>246</v>
      </c>
      <c r="B250" s="194">
        <v>5</v>
      </c>
      <c r="C250" s="164">
        <v>9781250801968</v>
      </c>
      <c r="D250" s="165" t="s">
        <v>389</v>
      </c>
      <c r="E250" s="165" t="s">
        <v>1079</v>
      </c>
      <c r="F250" s="165" t="s">
        <v>1479</v>
      </c>
      <c r="G250" s="166" t="s">
        <v>1414</v>
      </c>
      <c r="H250" s="166" t="s">
        <v>1421</v>
      </c>
      <c r="I250" s="167"/>
      <c r="J250" s="227">
        <f t="shared" si="307"/>
        <v>5</v>
      </c>
      <c r="K250" s="228"/>
      <c r="L250" s="99" t="str">
        <f t="shared" si="233"/>
        <v/>
      </c>
      <c r="M250" s="241"/>
      <c r="N250" s="168"/>
      <c r="O250" s="169" t="str">
        <f t="shared" si="234"/>
        <v>VENDOR 09</v>
      </c>
      <c r="P250" s="149">
        <v>241362</v>
      </c>
      <c r="Q250" s="149">
        <f t="shared" si="235"/>
        <v>0</v>
      </c>
      <c r="R250" s="170" t="str">
        <f t="shared" si="236"/>
        <v xml:space="preserve">, </v>
      </c>
      <c r="S250" s="170" t="str">
        <f t="shared" si="237"/>
        <v>NO BID</v>
      </c>
      <c r="T250" s="87">
        <f t="shared" si="238"/>
        <v>0</v>
      </c>
      <c r="U250" s="88" t="str">
        <f t="shared" si="239"/>
        <v>NOT AWARDED</v>
      </c>
      <c r="V250" s="167"/>
      <c r="W250" s="171"/>
      <c r="X250" s="89"/>
      <c r="Y250" s="90"/>
      <c r="Z250" s="172" t="str">
        <f t="shared" si="240"/>
        <v/>
      </c>
      <c r="AA250" s="154" t="str">
        <f t="shared" si="241"/>
        <v>NO BID</v>
      </c>
      <c r="AB250" s="171"/>
      <c r="AC250" s="89"/>
      <c r="AD250" s="90"/>
      <c r="AE250" s="172" t="str">
        <f t="shared" si="242"/>
        <v/>
      </c>
      <c r="AF250" s="154" t="str">
        <f t="shared" si="243"/>
        <v>NO BID</v>
      </c>
      <c r="AG250" s="171"/>
      <c r="AH250" s="89"/>
      <c r="AI250" s="90"/>
      <c r="AJ250" s="172" t="str">
        <f t="shared" si="244"/>
        <v/>
      </c>
      <c r="AK250" s="154" t="str">
        <f t="shared" si="245"/>
        <v>NO BID</v>
      </c>
      <c r="AL250" s="171"/>
      <c r="AM250" s="89"/>
      <c r="AN250" s="90"/>
      <c r="AO250" s="172" t="str">
        <f t="shared" si="246"/>
        <v/>
      </c>
      <c r="AP250" s="154" t="str">
        <f t="shared" si="247"/>
        <v>NO BID</v>
      </c>
      <c r="AQ250" s="171"/>
      <c r="AR250" s="89"/>
      <c r="AS250" s="90"/>
      <c r="AT250" s="172" t="str">
        <f t="shared" si="248"/>
        <v/>
      </c>
      <c r="AU250" s="154" t="str">
        <f t="shared" si="249"/>
        <v>NO BID</v>
      </c>
      <c r="AV250" s="171"/>
      <c r="AW250" s="89"/>
      <c r="AX250" s="90"/>
      <c r="AY250" s="172" t="str">
        <f t="shared" si="250"/>
        <v/>
      </c>
      <c r="AZ250" s="154" t="str">
        <f t="shared" si="251"/>
        <v>NO BID</v>
      </c>
      <c r="BA250" s="171"/>
      <c r="BB250" s="89"/>
      <c r="BC250" s="90"/>
      <c r="BD250" s="172" t="str">
        <f t="shared" si="252"/>
        <v/>
      </c>
      <c r="BE250" s="154" t="str">
        <f t="shared" ref="BE250:BE258" si="309">IF($B250=0,"",IF(ISNUMBER(BB250),"","NO BID"))</f>
        <v>NO BID</v>
      </c>
      <c r="BF250" s="171"/>
      <c r="BG250" s="89"/>
      <c r="BH250" s="90"/>
      <c r="BI250" s="172" t="str">
        <f t="shared" si="253"/>
        <v/>
      </c>
      <c r="BJ250" s="154" t="str">
        <f t="shared" si="254"/>
        <v>NO BID</v>
      </c>
      <c r="BK250" s="171"/>
      <c r="BL250" s="89"/>
      <c r="BM250" s="90"/>
      <c r="BN250" s="172" t="str">
        <f t="shared" si="255"/>
        <v/>
      </c>
      <c r="BO250" s="154" t="str">
        <f t="shared" si="256"/>
        <v>NO BID</v>
      </c>
      <c r="BP250" s="178"/>
      <c r="BQ250" s="171"/>
      <c r="BR250" s="89"/>
      <c r="BS250" s="90" t="str">
        <f t="shared" si="257"/>
        <v/>
      </c>
      <c r="BT250" s="172"/>
      <c r="BU250" s="154" t="str">
        <f t="shared" si="258"/>
        <v>NO BID</v>
      </c>
      <c r="BV250" s="171"/>
      <c r="BW250" s="89"/>
      <c r="BX250" s="90" t="str">
        <f t="shared" si="259"/>
        <v/>
      </c>
      <c r="BY250" s="172"/>
      <c r="BZ250" s="154" t="str">
        <f t="shared" si="260"/>
        <v>NO BID</v>
      </c>
      <c r="CA250" s="171"/>
      <c r="CB250" s="89"/>
      <c r="CC250" s="90" t="str">
        <f t="shared" si="261"/>
        <v/>
      </c>
      <c r="CD250" s="172"/>
      <c r="CE250" s="154" t="str">
        <f t="shared" si="262"/>
        <v>NO BID</v>
      </c>
      <c r="CF250" s="171"/>
      <c r="CG250" s="89"/>
      <c r="CH250" s="90" t="str">
        <f t="shared" si="263"/>
        <v/>
      </c>
      <c r="CI250" s="172"/>
      <c r="CJ250" s="154" t="str">
        <f t="shared" si="264"/>
        <v>NO BID</v>
      </c>
      <c r="CK250" s="171"/>
      <c r="CL250" s="89"/>
      <c r="CM250" s="90" t="str">
        <f t="shared" si="265"/>
        <v/>
      </c>
      <c r="CN250" s="172"/>
      <c r="CO250" s="154" t="str">
        <f t="shared" si="266"/>
        <v>NO BID</v>
      </c>
      <c r="CP250" s="171"/>
      <c r="CQ250" s="89"/>
      <c r="CR250" s="90" t="str">
        <f t="shared" si="267"/>
        <v/>
      </c>
      <c r="CS250" s="172"/>
      <c r="CT250" s="154" t="str">
        <f t="shared" si="268"/>
        <v>NO BID</v>
      </c>
      <c r="CU250" s="171"/>
      <c r="CV250" s="89"/>
      <c r="CW250" s="90" t="str">
        <f t="shared" si="269"/>
        <v/>
      </c>
      <c r="CX250" s="172"/>
      <c r="CY250" s="154" t="str">
        <f t="shared" si="270"/>
        <v>NO BID</v>
      </c>
      <c r="CZ250" s="171"/>
      <c r="DA250" s="89"/>
      <c r="DB250" s="90" t="str">
        <f t="shared" si="271"/>
        <v/>
      </c>
      <c r="DC250" s="172"/>
      <c r="DD250" s="154" t="str">
        <f t="shared" si="272"/>
        <v>NO BID</v>
      </c>
      <c r="DE250" s="171"/>
      <c r="DF250" s="89"/>
      <c r="DG250" s="90" t="str">
        <f t="shared" si="273"/>
        <v/>
      </c>
      <c r="DH250" s="172"/>
      <c r="DI250" s="154" t="str">
        <f t="shared" si="274"/>
        <v>NO BID</v>
      </c>
      <c r="DJ250" s="171"/>
      <c r="DK250" s="89"/>
      <c r="DL250" s="90" t="str">
        <f t="shared" si="275"/>
        <v/>
      </c>
      <c r="DM250" s="172"/>
      <c r="DN250" s="154" t="str">
        <f t="shared" si="276"/>
        <v>NO BID</v>
      </c>
      <c r="DO250" s="171"/>
      <c r="DP250" s="89"/>
      <c r="DQ250" s="90" t="str">
        <f t="shared" si="277"/>
        <v/>
      </c>
      <c r="DR250" s="172"/>
      <c r="DS250" s="154" t="str">
        <f t="shared" si="278"/>
        <v>NO BID</v>
      </c>
      <c r="DT250" s="171"/>
      <c r="DU250" s="89"/>
      <c r="DV250" s="90" t="str">
        <f t="shared" si="279"/>
        <v/>
      </c>
      <c r="DW250" s="172"/>
      <c r="DX250" s="154" t="str">
        <f t="shared" si="280"/>
        <v>NO BID</v>
      </c>
      <c r="DY250" s="171"/>
      <c r="DZ250" s="89"/>
      <c r="EA250" s="90" t="str">
        <f t="shared" si="281"/>
        <v/>
      </c>
      <c r="EB250" s="172"/>
      <c r="EC250" s="154" t="str">
        <f t="shared" si="282"/>
        <v>NO BID</v>
      </c>
      <c r="ED250" s="171"/>
      <c r="EE250" s="89"/>
      <c r="EF250" s="90" t="str">
        <f t="shared" si="283"/>
        <v/>
      </c>
      <c r="EG250" s="172"/>
      <c r="EH250" s="154" t="str">
        <f t="shared" si="284"/>
        <v>NO BID</v>
      </c>
      <c r="EI250" s="171"/>
      <c r="EJ250" s="89"/>
      <c r="EK250" s="90" t="str">
        <f t="shared" si="285"/>
        <v/>
      </c>
      <c r="EL250" s="172"/>
      <c r="EM250" s="154" t="str">
        <f t="shared" si="286"/>
        <v>NO BID</v>
      </c>
      <c r="EN250" s="171"/>
      <c r="EO250" s="89"/>
      <c r="EP250" s="90" t="str">
        <f t="shared" si="287"/>
        <v/>
      </c>
      <c r="EQ250" s="172"/>
      <c r="ER250" s="154" t="str">
        <f t="shared" si="288"/>
        <v>NO BID</v>
      </c>
      <c r="ES250" s="171"/>
      <c r="ET250" s="89"/>
      <c r="EU250" s="90" t="str">
        <f t="shared" si="289"/>
        <v/>
      </c>
      <c r="EV250" s="172"/>
      <c r="EW250" s="154" t="str">
        <f t="shared" si="290"/>
        <v>NO BID</v>
      </c>
      <c r="EX250" s="171"/>
      <c r="EY250" s="89"/>
      <c r="EZ250" s="90" t="str">
        <f t="shared" si="291"/>
        <v/>
      </c>
      <c r="FA250" s="172"/>
      <c r="FB250" s="154" t="str">
        <f t="shared" si="292"/>
        <v>NO BID</v>
      </c>
      <c r="FC250" s="171"/>
      <c r="FD250" s="89"/>
      <c r="FE250" s="90" t="str">
        <f t="shared" si="293"/>
        <v/>
      </c>
      <c r="FF250" s="172"/>
      <c r="FG250" s="154" t="str">
        <f t="shared" si="294"/>
        <v>NO BID</v>
      </c>
      <c r="FH250" s="171"/>
      <c r="FI250" s="89"/>
      <c r="FJ250" s="90" t="str">
        <f t="shared" si="295"/>
        <v/>
      </c>
      <c r="FK250" s="172"/>
      <c r="FL250" s="154" t="str">
        <f t="shared" si="296"/>
        <v>NO BID</v>
      </c>
      <c r="FM250" s="171"/>
      <c r="FN250" s="89"/>
      <c r="FO250" s="90" t="str">
        <f t="shared" si="297"/>
        <v/>
      </c>
      <c r="FP250" s="172"/>
      <c r="FQ250" s="154" t="str">
        <f t="shared" si="298"/>
        <v>NO BID</v>
      </c>
      <c r="FR250" s="174"/>
      <c r="FS250" s="91">
        <v>18.989999999999998</v>
      </c>
      <c r="FT250" s="92">
        <f t="shared" si="299"/>
        <v>94.949999999999989</v>
      </c>
      <c r="FU250" s="175">
        <f t="shared" si="300"/>
        <v>0</v>
      </c>
      <c r="FV250" s="93" t="str">
        <f t="shared" si="301"/>
        <v/>
      </c>
      <c r="FW250" s="94">
        <f t="shared" si="302"/>
        <v>94.949999999999989</v>
      </c>
      <c r="FX250" s="95">
        <f t="shared" si="303"/>
        <v>0</v>
      </c>
      <c r="FY250" s="129" t="str">
        <f t="shared" si="304"/>
        <v>NOT AWARDED</v>
      </c>
      <c r="FZ250" s="130">
        <f t="shared" si="305"/>
        <v>0</v>
      </c>
      <c r="GA250" s="129" t="str">
        <f t="shared" si="306"/>
        <v>VENDOR 09</v>
      </c>
      <c r="GB250" s="176"/>
      <c r="GC250" s="177"/>
      <c r="GD250" s="96"/>
      <c r="GE250" s="97"/>
    </row>
    <row r="251" spans="1:187" ht="30" customHeight="1" thickTop="1" thickBot="1" x14ac:dyDescent="0.4">
      <c r="A251" s="162">
        <v>247</v>
      </c>
      <c r="B251" s="163">
        <v>5</v>
      </c>
      <c r="C251" s="164">
        <v>9780593434819</v>
      </c>
      <c r="D251" s="165" t="s">
        <v>391</v>
      </c>
      <c r="E251" s="165" t="s">
        <v>1081</v>
      </c>
      <c r="F251" s="165" t="s">
        <v>1480</v>
      </c>
      <c r="G251" s="166" t="s">
        <v>1414</v>
      </c>
      <c r="H251" s="166" t="s">
        <v>1416</v>
      </c>
      <c r="I251" s="167"/>
      <c r="J251" s="227">
        <f t="shared" si="307"/>
        <v>5</v>
      </c>
      <c r="K251" s="228"/>
      <c r="L251" s="99" t="str">
        <f t="shared" si="233"/>
        <v/>
      </c>
      <c r="M251" s="241"/>
      <c r="N251" s="168"/>
      <c r="O251" s="195" t="str">
        <f t="shared" si="234"/>
        <v>VENDOR 09</v>
      </c>
      <c r="P251" s="149">
        <v>241360</v>
      </c>
      <c r="Q251" s="149">
        <f t="shared" si="235"/>
        <v>0</v>
      </c>
      <c r="R251" s="196" t="str">
        <f t="shared" si="236"/>
        <v xml:space="preserve">, </v>
      </c>
      <c r="S251" s="196" t="str">
        <f t="shared" si="237"/>
        <v>NO BID</v>
      </c>
      <c r="T251" s="117">
        <f t="shared" si="238"/>
        <v>0</v>
      </c>
      <c r="U251" s="118" t="str">
        <f t="shared" si="239"/>
        <v>NOT AWARDED</v>
      </c>
      <c r="V251" s="167"/>
      <c r="W251" s="171"/>
      <c r="X251" s="89"/>
      <c r="Y251" s="90"/>
      <c r="Z251" s="172" t="str">
        <f t="shared" si="240"/>
        <v/>
      </c>
      <c r="AA251" s="154" t="str">
        <f t="shared" si="241"/>
        <v>NO BID</v>
      </c>
      <c r="AB251" s="171"/>
      <c r="AC251" s="89"/>
      <c r="AD251" s="90"/>
      <c r="AE251" s="172" t="str">
        <f t="shared" si="242"/>
        <v/>
      </c>
      <c r="AF251" s="154" t="str">
        <f t="shared" si="243"/>
        <v>NO BID</v>
      </c>
      <c r="AG251" s="171"/>
      <c r="AH251" s="89"/>
      <c r="AI251" s="90"/>
      <c r="AJ251" s="172" t="str">
        <f t="shared" si="244"/>
        <v/>
      </c>
      <c r="AK251" s="154" t="str">
        <f t="shared" si="245"/>
        <v>NO BID</v>
      </c>
      <c r="AL251" s="171"/>
      <c r="AM251" s="89"/>
      <c r="AN251" s="90"/>
      <c r="AO251" s="172" t="str">
        <f t="shared" si="246"/>
        <v/>
      </c>
      <c r="AP251" s="154" t="str">
        <f t="shared" si="247"/>
        <v>NO BID</v>
      </c>
      <c r="AQ251" s="171"/>
      <c r="AR251" s="89"/>
      <c r="AS251" s="90"/>
      <c r="AT251" s="172" t="str">
        <f t="shared" si="248"/>
        <v/>
      </c>
      <c r="AU251" s="154" t="str">
        <f t="shared" si="249"/>
        <v>NO BID</v>
      </c>
      <c r="AV251" s="171"/>
      <c r="AW251" s="89"/>
      <c r="AX251" s="90"/>
      <c r="AY251" s="172" t="str">
        <f t="shared" si="250"/>
        <v/>
      </c>
      <c r="AZ251" s="154" t="str">
        <f t="shared" si="251"/>
        <v>NO BID</v>
      </c>
      <c r="BA251" s="171"/>
      <c r="BB251" s="89"/>
      <c r="BC251" s="90"/>
      <c r="BD251" s="172" t="str">
        <f t="shared" si="252"/>
        <v/>
      </c>
      <c r="BE251" s="154" t="str">
        <f t="shared" si="309"/>
        <v>NO BID</v>
      </c>
      <c r="BF251" s="171"/>
      <c r="BG251" s="89"/>
      <c r="BH251" s="90"/>
      <c r="BI251" s="172" t="str">
        <f t="shared" si="253"/>
        <v/>
      </c>
      <c r="BJ251" s="154" t="str">
        <f t="shared" si="254"/>
        <v>NO BID</v>
      </c>
      <c r="BK251" s="171"/>
      <c r="BL251" s="89"/>
      <c r="BM251" s="90"/>
      <c r="BN251" s="172" t="str">
        <f t="shared" si="255"/>
        <v/>
      </c>
      <c r="BO251" s="154" t="str">
        <f t="shared" si="256"/>
        <v>NO BID</v>
      </c>
      <c r="BP251" s="178"/>
      <c r="BQ251" s="171"/>
      <c r="BR251" s="89"/>
      <c r="BS251" s="90" t="str">
        <f t="shared" si="257"/>
        <v/>
      </c>
      <c r="BT251" s="172"/>
      <c r="BU251" s="154" t="str">
        <f t="shared" si="258"/>
        <v>NO BID</v>
      </c>
      <c r="BV251" s="171"/>
      <c r="BW251" s="89"/>
      <c r="BX251" s="90" t="str">
        <f t="shared" si="259"/>
        <v/>
      </c>
      <c r="BY251" s="172"/>
      <c r="BZ251" s="154" t="str">
        <f t="shared" si="260"/>
        <v>NO BID</v>
      </c>
      <c r="CA251" s="171"/>
      <c r="CB251" s="89"/>
      <c r="CC251" s="90" t="str">
        <f t="shared" si="261"/>
        <v/>
      </c>
      <c r="CD251" s="172"/>
      <c r="CE251" s="154" t="str">
        <f t="shared" si="262"/>
        <v>NO BID</v>
      </c>
      <c r="CF251" s="171"/>
      <c r="CG251" s="89"/>
      <c r="CH251" s="90" t="str">
        <f t="shared" si="263"/>
        <v/>
      </c>
      <c r="CI251" s="172"/>
      <c r="CJ251" s="154" t="str">
        <f t="shared" si="264"/>
        <v>NO BID</v>
      </c>
      <c r="CK251" s="171"/>
      <c r="CL251" s="89"/>
      <c r="CM251" s="90" t="str">
        <f t="shared" si="265"/>
        <v/>
      </c>
      <c r="CN251" s="172"/>
      <c r="CO251" s="154" t="str">
        <f t="shared" si="266"/>
        <v>NO BID</v>
      </c>
      <c r="CP251" s="171"/>
      <c r="CQ251" s="89"/>
      <c r="CR251" s="90" t="str">
        <f t="shared" si="267"/>
        <v/>
      </c>
      <c r="CS251" s="172"/>
      <c r="CT251" s="154" t="str">
        <f t="shared" si="268"/>
        <v>NO BID</v>
      </c>
      <c r="CU251" s="171"/>
      <c r="CV251" s="89"/>
      <c r="CW251" s="90" t="str">
        <f t="shared" si="269"/>
        <v/>
      </c>
      <c r="CX251" s="172"/>
      <c r="CY251" s="154" t="str">
        <f t="shared" si="270"/>
        <v>NO BID</v>
      </c>
      <c r="CZ251" s="171"/>
      <c r="DA251" s="89"/>
      <c r="DB251" s="90" t="str">
        <f t="shared" si="271"/>
        <v/>
      </c>
      <c r="DC251" s="172"/>
      <c r="DD251" s="154" t="str">
        <f t="shared" si="272"/>
        <v>NO BID</v>
      </c>
      <c r="DE251" s="171"/>
      <c r="DF251" s="89"/>
      <c r="DG251" s="90" t="str">
        <f t="shared" si="273"/>
        <v/>
      </c>
      <c r="DH251" s="172"/>
      <c r="DI251" s="154" t="str">
        <f t="shared" si="274"/>
        <v>NO BID</v>
      </c>
      <c r="DJ251" s="171"/>
      <c r="DK251" s="89"/>
      <c r="DL251" s="90" t="str">
        <f t="shared" si="275"/>
        <v/>
      </c>
      <c r="DM251" s="172"/>
      <c r="DN251" s="154" t="str">
        <f t="shared" si="276"/>
        <v>NO BID</v>
      </c>
      <c r="DO251" s="171"/>
      <c r="DP251" s="89"/>
      <c r="DQ251" s="90" t="str">
        <f t="shared" si="277"/>
        <v/>
      </c>
      <c r="DR251" s="172"/>
      <c r="DS251" s="154" t="str">
        <f t="shared" si="278"/>
        <v>NO BID</v>
      </c>
      <c r="DT251" s="171"/>
      <c r="DU251" s="89"/>
      <c r="DV251" s="90" t="str">
        <f t="shared" si="279"/>
        <v/>
      </c>
      <c r="DW251" s="172"/>
      <c r="DX251" s="154" t="str">
        <f t="shared" si="280"/>
        <v>NO BID</v>
      </c>
      <c r="DY251" s="171"/>
      <c r="DZ251" s="89"/>
      <c r="EA251" s="90" t="str">
        <f t="shared" si="281"/>
        <v/>
      </c>
      <c r="EB251" s="172"/>
      <c r="EC251" s="154" t="str">
        <f t="shared" si="282"/>
        <v>NO BID</v>
      </c>
      <c r="ED251" s="171"/>
      <c r="EE251" s="89"/>
      <c r="EF251" s="90" t="str">
        <f t="shared" si="283"/>
        <v/>
      </c>
      <c r="EG251" s="172"/>
      <c r="EH251" s="154" t="str">
        <f t="shared" si="284"/>
        <v>NO BID</v>
      </c>
      <c r="EI251" s="171"/>
      <c r="EJ251" s="89"/>
      <c r="EK251" s="90" t="str">
        <f t="shared" si="285"/>
        <v/>
      </c>
      <c r="EL251" s="172"/>
      <c r="EM251" s="154" t="str">
        <f t="shared" si="286"/>
        <v>NO BID</v>
      </c>
      <c r="EN251" s="171"/>
      <c r="EO251" s="89"/>
      <c r="EP251" s="90" t="str">
        <f t="shared" si="287"/>
        <v/>
      </c>
      <c r="EQ251" s="172"/>
      <c r="ER251" s="154" t="str">
        <f t="shared" si="288"/>
        <v>NO BID</v>
      </c>
      <c r="ES251" s="171"/>
      <c r="ET251" s="89"/>
      <c r="EU251" s="90" t="str">
        <f t="shared" si="289"/>
        <v/>
      </c>
      <c r="EV251" s="172"/>
      <c r="EW251" s="154" t="str">
        <f t="shared" si="290"/>
        <v>NO BID</v>
      </c>
      <c r="EX251" s="171"/>
      <c r="EY251" s="89"/>
      <c r="EZ251" s="90" t="str">
        <f t="shared" si="291"/>
        <v/>
      </c>
      <c r="FA251" s="172"/>
      <c r="FB251" s="154" t="str">
        <f t="shared" si="292"/>
        <v>NO BID</v>
      </c>
      <c r="FC251" s="171"/>
      <c r="FD251" s="89"/>
      <c r="FE251" s="90" t="str">
        <f t="shared" si="293"/>
        <v/>
      </c>
      <c r="FF251" s="172"/>
      <c r="FG251" s="154" t="str">
        <f t="shared" si="294"/>
        <v>NO BID</v>
      </c>
      <c r="FH251" s="171"/>
      <c r="FI251" s="89"/>
      <c r="FJ251" s="90" t="str">
        <f t="shared" si="295"/>
        <v/>
      </c>
      <c r="FK251" s="172"/>
      <c r="FL251" s="154" t="str">
        <f t="shared" si="296"/>
        <v>NO BID</v>
      </c>
      <c r="FM251" s="171"/>
      <c r="FN251" s="89"/>
      <c r="FO251" s="90" t="str">
        <f t="shared" si="297"/>
        <v/>
      </c>
      <c r="FP251" s="172"/>
      <c r="FQ251" s="154" t="str">
        <f t="shared" si="298"/>
        <v>NO BID</v>
      </c>
      <c r="FR251" s="174"/>
      <c r="FS251" s="91">
        <v>11.99</v>
      </c>
      <c r="FT251" s="92">
        <f t="shared" si="299"/>
        <v>59.95</v>
      </c>
      <c r="FU251" s="175">
        <f t="shared" si="300"/>
        <v>0</v>
      </c>
      <c r="FV251" s="93" t="str">
        <f t="shared" si="301"/>
        <v/>
      </c>
      <c r="FW251" s="94">
        <f t="shared" si="302"/>
        <v>59.95</v>
      </c>
      <c r="FX251" s="95">
        <f t="shared" si="303"/>
        <v>0</v>
      </c>
      <c r="FY251" s="129" t="str">
        <f t="shared" si="304"/>
        <v>NOT AWARDED</v>
      </c>
      <c r="FZ251" s="130">
        <f t="shared" si="305"/>
        <v>0</v>
      </c>
      <c r="GA251" s="129" t="str">
        <f t="shared" si="306"/>
        <v>VENDOR 09</v>
      </c>
      <c r="GB251" s="176"/>
      <c r="GC251" s="177"/>
      <c r="GD251" s="96"/>
      <c r="GE251" s="98"/>
    </row>
    <row r="252" spans="1:187" ht="30" customHeight="1" thickTop="1" thickBot="1" x14ac:dyDescent="0.4">
      <c r="A252" s="162">
        <v>248</v>
      </c>
      <c r="B252" s="163">
        <v>2</v>
      </c>
      <c r="C252" s="164">
        <v>9780316492355</v>
      </c>
      <c r="D252" s="165" t="s">
        <v>393</v>
      </c>
      <c r="E252" s="165" t="s">
        <v>1083</v>
      </c>
      <c r="F252" s="165" t="s">
        <v>1479</v>
      </c>
      <c r="G252" s="166" t="s">
        <v>1414</v>
      </c>
      <c r="H252" s="166" t="s">
        <v>1450</v>
      </c>
      <c r="I252" s="167"/>
      <c r="J252" s="227">
        <f t="shared" si="307"/>
        <v>2</v>
      </c>
      <c r="K252" s="228"/>
      <c r="L252" s="99" t="str">
        <f t="shared" si="233"/>
        <v/>
      </c>
      <c r="M252" s="241"/>
      <c r="N252" s="168"/>
      <c r="O252" s="195" t="str">
        <f t="shared" si="234"/>
        <v>VENDOR 09</v>
      </c>
      <c r="P252" s="149">
        <v>241360</v>
      </c>
      <c r="Q252" s="149">
        <f t="shared" si="235"/>
        <v>0</v>
      </c>
      <c r="R252" s="196" t="str">
        <f t="shared" si="236"/>
        <v xml:space="preserve">, </v>
      </c>
      <c r="S252" s="196" t="str">
        <f t="shared" si="237"/>
        <v>NO BID</v>
      </c>
      <c r="T252" s="117">
        <f t="shared" si="238"/>
        <v>0</v>
      </c>
      <c r="U252" s="118" t="str">
        <f t="shared" si="239"/>
        <v>NOT AWARDED</v>
      </c>
      <c r="V252" s="167"/>
      <c r="W252" s="171"/>
      <c r="X252" s="89"/>
      <c r="Y252" s="90"/>
      <c r="Z252" s="172" t="str">
        <f t="shared" si="240"/>
        <v/>
      </c>
      <c r="AA252" s="154" t="str">
        <f t="shared" si="241"/>
        <v>NO BID</v>
      </c>
      <c r="AB252" s="171"/>
      <c r="AC252" s="89"/>
      <c r="AD252" s="90"/>
      <c r="AE252" s="172" t="str">
        <f t="shared" si="242"/>
        <v/>
      </c>
      <c r="AF252" s="154" t="str">
        <f t="shared" si="243"/>
        <v>NO BID</v>
      </c>
      <c r="AG252" s="171"/>
      <c r="AH252" s="89"/>
      <c r="AI252" s="90"/>
      <c r="AJ252" s="172" t="str">
        <f t="shared" si="244"/>
        <v/>
      </c>
      <c r="AK252" s="154" t="str">
        <f t="shared" si="245"/>
        <v>NO BID</v>
      </c>
      <c r="AL252" s="171"/>
      <c r="AM252" s="89"/>
      <c r="AN252" s="90"/>
      <c r="AO252" s="172" t="str">
        <f t="shared" si="246"/>
        <v/>
      </c>
      <c r="AP252" s="154" t="str">
        <f t="shared" si="247"/>
        <v>NO BID</v>
      </c>
      <c r="AQ252" s="171"/>
      <c r="AR252" s="89"/>
      <c r="AS252" s="90"/>
      <c r="AT252" s="172" t="str">
        <f t="shared" si="248"/>
        <v/>
      </c>
      <c r="AU252" s="154" t="str">
        <f t="shared" si="249"/>
        <v>NO BID</v>
      </c>
      <c r="AV252" s="171"/>
      <c r="AW252" s="89"/>
      <c r="AX252" s="90"/>
      <c r="AY252" s="172" t="str">
        <f t="shared" si="250"/>
        <v/>
      </c>
      <c r="AZ252" s="154" t="str">
        <f t="shared" si="251"/>
        <v>NO BID</v>
      </c>
      <c r="BA252" s="171"/>
      <c r="BB252" s="89"/>
      <c r="BC252" s="90"/>
      <c r="BD252" s="172" t="str">
        <f t="shared" si="252"/>
        <v/>
      </c>
      <c r="BE252" s="154" t="str">
        <f t="shared" si="309"/>
        <v>NO BID</v>
      </c>
      <c r="BF252" s="171"/>
      <c r="BG252" s="89"/>
      <c r="BH252" s="90"/>
      <c r="BI252" s="172" t="str">
        <f t="shared" si="253"/>
        <v/>
      </c>
      <c r="BJ252" s="154" t="str">
        <f t="shared" si="254"/>
        <v>NO BID</v>
      </c>
      <c r="BK252" s="171"/>
      <c r="BL252" s="89"/>
      <c r="BM252" s="90"/>
      <c r="BN252" s="172" t="str">
        <f t="shared" si="255"/>
        <v/>
      </c>
      <c r="BO252" s="154" t="str">
        <f t="shared" si="256"/>
        <v>NO BID</v>
      </c>
      <c r="BP252" s="178"/>
      <c r="BQ252" s="171"/>
      <c r="BR252" s="89"/>
      <c r="BS252" s="90" t="str">
        <f t="shared" si="257"/>
        <v/>
      </c>
      <c r="BT252" s="172"/>
      <c r="BU252" s="154" t="str">
        <f t="shared" si="258"/>
        <v>NO BID</v>
      </c>
      <c r="BV252" s="171"/>
      <c r="BW252" s="89"/>
      <c r="BX252" s="90" t="str">
        <f t="shared" si="259"/>
        <v/>
      </c>
      <c r="BY252" s="172"/>
      <c r="BZ252" s="154" t="str">
        <f t="shared" si="260"/>
        <v>NO BID</v>
      </c>
      <c r="CA252" s="171"/>
      <c r="CB252" s="89"/>
      <c r="CC252" s="90" t="str">
        <f t="shared" si="261"/>
        <v/>
      </c>
      <c r="CD252" s="172"/>
      <c r="CE252" s="154" t="str">
        <f t="shared" si="262"/>
        <v>NO BID</v>
      </c>
      <c r="CF252" s="171"/>
      <c r="CG252" s="89"/>
      <c r="CH252" s="90" t="str">
        <f t="shared" si="263"/>
        <v/>
      </c>
      <c r="CI252" s="172"/>
      <c r="CJ252" s="154" t="str">
        <f t="shared" si="264"/>
        <v>NO BID</v>
      </c>
      <c r="CK252" s="171"/>
      <c r="CL252" s="89"/>
      <c r="CM252" s="90" t="str">
        <f t="shared" si="265"/>
        <v/>
      </c>
      <c r="CN252" s="172"/>
      <c r="CO252" s="154" t="str">
        <f t="shared" si="266"/>
        <v>NO BID</v>
      </c>
      <c r="CP252" s="171"/>
      <c r="CQ252" s="89"/>
      <c r="CR252" s="90" t="str">
        <f t="shared" si="267"/>
        <v/>
      </c>
      <c r="CS252" s="172"/>
      <c r="CT252" s="154" t="str">
        <f t="shared" si="268"/>
        <v>NO BID</v>
      </c>
      <c r="CU252" s="171"/>
      <c r="CV252" s="89"/>
      <c r="CW252" s="90" t="str">
        <f t="shared" si="269"/>
        <v/>
      </c>
      <c r="CX252" s="172"/>
      <c r="CY252" s="154" t="str">
        <f t="shared" si="270"/>
        <v>NO BID</v>
      </c>
      <c r="CZ252" s="171"/>
      <c r="DA252" s="89"/>
      <c r="DB252" s="90" t="str">
        <f t="shared" si="271"/>
        <v/>
      </c>
      <c r="DC252" s="172"/>
      <c r="DD252" s="154" t="str">
        <f t="shared" si="272"/>
        <v>NO BID</v>
      </c>
      <c r="DE252" s="171"/>
      <c r="DF252" s="89"/>
      <c r="DG252" s="90" t="str">
        <f t="shared" si="273"/>
        <v/>
      </c>
      <c r="DH252" s="172"/>
      <c r="DI252" s="154" t="str">
        <f t="shared" si="274"/>
        <v>NO BID</v>
      </c>
      <c r="DJ252" s="171"/>
      <c r="DK252" s="89"/>
      <c r="DL252" s="90" t="str">
        <f t="shared" si="275"/>
        <v/>
      </c>
      <c r="DM252" s="172"/>
      <c r="DN252" s="154" t="str">
        <f t="shared" si="276"/>
        <v>NO BID</v>
      </c>
      <c r="DO252" s="171"/>
      <c r="DP252" s="89"/>
      <c r="DQ252" s="90" t="str">
        <f t="shared" si="277"/>
        <v/>
      </c>
      <c r="DR252" s="172"/>
      <c r="DS252" s="154" t="str">
        <f t="shared" si="278"/>
        <v>NO BID</v>
      </c>
      <c r="DT252" s="171"/>
      <c r="DU252" s="89"/>
      <c r="DV252" s="90" t="str">
        <f t="shared" si="279"/>
        <v/>
      </c>
      <c r="DW252" s="172"/>
      <c r="DX252" s="154" t="str">
        <f t="shared" si="280"/>
        <v>NO BID</v>
      </c>
      <c r="DY252" s="171"/>
      <c r="DZ252" s="89"/>
      <c r="EA252" s="90" t="str">
        <f t="shared" si="281"/>
        <v/>
      </c>
      <c r="EB252" s="172"/>
      <c r="EC252" s="154" t="str">
        <f t="shared" si="282"/>
        <v>NO BID</v>
      </c>
      <c r="ED252" s="171"/>
      <c r="EE252" s="89"/>
      <c r="EF252" s="90" t="str">
        <f t="shared" si="283"/>
        <v/>
      </c>
      <c r="EG252" s="172"/>
      <c r="EH252" s="154" t="str">
        <f t="shared" si="284"/>
        <v>NO BID</v>
      </c>
      <c r="EI252" s="171"/>
      <c r="EJ252" s="89"/>
      <c r="EK252" s="90" t="str">
        <f t="shared" si="285"/>
        <v/>
      </c>
      <c r="EL252" s="172"/>
      <c r="EM252" s="154" t="str">
        <f t="shared" si="286"/>
        <v>NO BID</v>
      </c>
      <c r="EN252" s="171"/>
      <c r="EO252" s="89"/>
      <c r="EP252" s="90" t="str">
        <f t="shared" si="287"/>
        <v/>
      </c>
      <c r="EQ252" s="172"/>
      <c r="ER252" s="154" t="str">
        <f t="shared" si="288"/>
        <v>NO BID</v>
      </c>
      <c r="ES252" s="171"/>
      <c r="ET252" s="89"/>
      <c r="EU252" s="90" t="str">
        <f t="shared" si="289"/>
        <v/>
      </c>
      <c r="EV252" s="172"/>
      <c r="EW252" s="154" t="str">
        <f t="shared" si="290"/>
        <v>NO BID</v>
      </c>
      <c r="EX252" s="171"/>
      <c r="EY252" s="89"/>
      <c r="EZ252" s="90" t="str">
        <f t="shared" si="291"/>
        <v/>
      </c>
      <c r="FA252" s="172"/>
      <c r="FB252" s="154" t="str">
        <f t="shared" si="292"/>
        <v>NO BID</v>
      </c>
      <c r="FC252" s="171"/>
      <c r="FD252" s="89"/>
      <c r="FE252" s="90" t="str">
        <f t="shared" si="293"/>
        <v/>
      </c>
      <c r="FF252" s="172"/>
      <c r="FG252" s="154" t="str">
        <f t="shared" si="294"/>
        <v>NO BID</v>
      </c>
      <c r="FH252" s="171"/>
      <c r="FI252" s="89"/>
      <c r="FJ252" s="90" t="str">
        <f t="shared" si="295"/>
        <v/>
      </c>
      <c r="FK252" s="172"/>
      <c r="FL252" s="154" t="str">
        <f t="shared" si="296"/>
        <v>NO BID</v>
      </c>
      <c r="FM252" s="171"/>
      <c r="FN252" s="89"/>
      <c r="FO252" s="90" t="str">
        <f t="shared" si="297"/>
        <v/>
      </c>
      <c r="FP252" s="172"/>
      <c r="FQ252" s="154" t="str">
        <f t="shared" si="298"/>
        <v>NO BID</v>
      </c>
      <c r="FR252" s="174"/>
      <c r="FS252" s="91">
        <v>12</v>
      </c>
      <c r="FT252" s="92">
        <f t="shared" si="299"/>
        <v>24</v>
      </c>
      <c r="FU252" s="175">
        <f t="shared" si="300"/>
        <v>0</v>
      </c>
      <c r="FV252" s="93" t="str">
        <f t="shared" si="301"/>
        <v/>
      </c>
      <c r="FW252" s="94">
        <f t="shared" si="302"/>
        <v>24</v>
      </c>
      <c r="FX252" s="95">
        <f t="shared" si="303"/>
        <v>0</v>
      </c>
      <c r="FY252" s="129" t="str">
        <f t="shared" si="304"/>
        <v>NOT AWARDED</v>
      </c>
      <c r="FZ252" s="130">
        <f t="shared" si="305"/>
        <v>0</v>
      </c>
      <c r="GA252" s="129" t="str">
        <f t="shared" si="306"/>
        <v>VENDOR 09</v>
      </c>
      <c r="GB252" s="176"/>
      <c r="GC252" s="177"/>
      <c r="GD252" s="96"/>
      <c r="GE252" s="98"/>
    </row>
    <row r="253" spans="1:187" ht="30" customHeight="1" thickTop="1" thickBot="1" x14ac:dyDescent="0.4">
      <c r="A253" s="162">
        <v>249</v>
      </c>
      <c r="B253" s="163">
        <v>5</v>
      </c>
      <c r="C253" s="164">
        <v>9781770465619</v>
      </c>
      <c r="D253" s="144" t="s">
        <v>800</v>
      </c>
      <c r="E253" s="144" t="s">
        <v>804</v>
      </c>
      <c r="F253" s="144" t="s">
        <v>1480</v>
      </c>
      <c r="G253" s="145" t="s">
        <v>1414</v>
      </c>
      <c r="H253" s="145" t="s">
        <v>1417</v>
      </c>
      <c r="I253" s="167"/>
      <c r="J253" s="227">
        <f t="shared" si="307"/>
        <v>5</v>
      </c>
      <c r="K253" s="228"/>
      <c r="L253" s="99" t="str">
        <f t="shared" si="233"/>
        <v/>
      </c>
      <c r="M253" s="241"/>
      <c r="N253" s="168"/>
      <c r="O253" s="195" t="str">
        <f t="shared" si="234"/>
        <v>VENDOR 09</v>
      </c>
      <c r="P253" s="149">
        <v>241360</v>
      </c>
      <c r="Q253" s="149">
        <f t="shared" si="235"/>
        <v>0</v>
      </c>
      <c r="R253" s="196" t="str">
        <f t="shared" si="236"/>
        <v xml:space="preserve">, </v>
      </c>
      <c r="S253" s="196" t="str">
        <f t="shared" si="237"/>
        <v>NO BID</v>
      </c>
      <c r="T253" s="117">
        <f t="shared" si="238"/>
        <v>0</v>
      </c>
      <c r="U253" s="118" t="str">
        <f t="shared" si="239"/>
        <v>NOT AWARDED</v>
      </c>
      <c r="V253" s="167"/>
      <c r="W253" s="171"/>
      <c r="X253" s="89"/>
      <c r="Y253" s="90"/>
      <c r="Z253" s="172" t="str">
        <f t="shared" si="240"/>
        <v/>
      </c>
      <c r="AA253" s="154" t="str">
        <f t="shared" si="241"/>
        <v>NO BID</v>
      </c>
      <c r="AB253" s="171"/>
      <c r="AC253" s="89"/>
      <c r="AD253" s="90"/>
      <c r="AE253" s="172" t="str">
        <f t="shared" si="242"/>
        <v/>
      </c>
      <c r="AF253" s="154" t="str">
        <f t="shared" si="243"/>
        <v>NO BID</v>
      </c>
      <c r="AG253" s="171"/>
      <c r="AH253" s="89"/>
      <c r="AI253" s="90"/>
      <c r="AJ253" s="172" t="str">
        <f t="shared" si="244"/>
        <v/>
      </c>
      <c r="AK253" s="154" t="str">
        <f t="shared" si="245"/>
        <v>NO BID</v>
      </c>
      <c r="AL253" s="171"/>
      <c r="AM253" s="89"/>
      <c r="AN253" s="90"/>
      <c r="AO253" s="172" t="str">
        <f t="shared" si="246"/>
        <v/>
      </c>
      <c r="AP253" s="154" t="str">
        <f t="shared" si="247"/>
        <v>NO BID</v>
      </c>
      <c r="AQ253" s="171"/>
      <c r="AR253" s="89"/>
      <c r="AS253" s="90"/>
      <c r="AT253" s="172" t="str">
        <f t="shared" si="248"/>
        <v/>
      </c>
      <c r="AU253" s="154" t="str">
        <f t="shared" si="249"/>
        <v>NO BID</v>
      </c>
      <c r="AV253" s="171"/>
      <c r="AW253" s="89"/>
      <c r="AX253" s="90"/>
      <c r="AY253" s="172" t="str">
        <f t="shared" si="250"/>
        <v/>
      </c>
      <c r="AZ253" s="154" t="str">
        <f t="shared" si="251"/>
        <v>NO BID</v>
      </c>
      <c r="BA253" s="171"/>
      <c r="BB253" s="89"/>
      <c r="BC253" s="90"/>
      <c r="BD253" s="172" t="str">
        <f t="shared" si="252"/>
        <v/>
      </c>
      <c r="BE253" s="154" t="str">
        <f t="shared" si="309"/>
        <v>NO BID</v>
      </c>
      <c r="BF253" s="171"/>
      <c r="BG253" s="89"/>
      <c r="BH253" s="90"/>
      <c r="BI253" s="172" t="str">
        <f t="shared" si="253"/>
        <v/>
      </c>
      <c r="BJ253" s="154" t="str">
        <f t="shared" si="254"/>
        <v>NO BID</v>
      </c>
      <c r="BK253" s="171"/>
      <c r="BL253" s="89"/>
      <c r="BM253" s="90"/>
      <c r="BN253" s="172" t="str">
        <f t="shared" si="255"/>
        <v/>
      </c>
      <c r="BO253" s="154" t="str">
        <f t="shared" si="256"/>
        <v>NO BID</v>
      </c>
      <c r="BP253" s="178"/>
      <c r="BQ253" s="171"/>
      <c r="BR253" s="89"/>
      <c r="BS253" s="90" t="str">
        <f t="shared" si="257"/>
        <v/>
      </c>
      <c r="BT253" s="172"/>
      <c r="BU253" s="154" t="str">
        <f t="shared" si="258"/>
        <v>NO BID</v>
      </c>
      <c r="BV253" s="171"/>
      <c r="BW253" s="89"/>
      <c r="BX253" s="90" t="str">
        <f t="shared" si="259"/>
        <v/>
      </c>
      <c r="BY253" s="172"/>
      <c r="BZ253" s="154" t="str">
        <f t="shared" si="260"/>
        <v>NO BID</v>
      </c>
      <c r="CA253" s="171"/>
      <c r="CB253" s="89"/>
      <c r="CC253" s="90" t="str">
        <f t="shared" si="261"/>
        <v/>
      </c>
      <c r="CD253" s="172"/>
      <c r="CE253" s="154" t="str">
        <f t="shared" si="262"/>
        <v>NO BID</v>
      </c>
      <c r="CF253" s="171"/>
      <c r="CG253" s="89"/>
      <c r="CH253" s="90" t="str">
        <f t="shared" si="263"/>
        <v/>
      </c>
      <c r="CI253" s="172"/>
      <c r="CJ253" s="154" t="str">
        <f t="shared" si="264"/>
        <v>NO BID</v>
      </c>
      <c r="CK253" s="171"/>
      <c r="CL253" s="89"/>
      <c r="CM253" s="90" t="str">
        <f t="shared" si="265"/>
        <v/>
      </c>
      <c r="CN253" s="172"/>
      <c r="CO253" s="154" t="str">
        <f t="shared" si="266"/>
        <v>NO BID</v>
      </c>
      <c r="CP253" s="171"/>
      <c r="CQ253" s="89"/>
      <c r="CR253" s="90" t="str">
        <f t="shared" si="267"/>
        <v/>
      </c>
      <c r="CS253" s="172"/>
      <c r="CT253" s="154" t="str">
        <f t="shared" si="268"/>
        <v>NO BID</v>
      </c>
      <c r="CU253" s="171"/>
      <c r="CV253" s="89"/>
      <c r="CW253" s="90" t="str">
        <f t="shared" si="269"/>
        <v/>
      </c>
      <c r="CX253" s="172"/>
      <c r="CY253" s="154" t="str">
        <f t="shared" si="270"/>
        <v>NO BID</v>
      </c>
      <c r="CZ253" s="171"/>
      <c r="DA253" s="89"/>
      <c r="DB253" s="90" t="str">
        <f t="shared" si="271"/>
        <v/>
      </c>
      <c r="DC253" s="172"/>
      <c r="DD253" s="154" t="str">
        <f t="shared" si="272"/>
        <v>NO BID</v>
      </c>
      <c r="DE253" s="171"/>
      <c r="DF253" s="89"/>
      <c r="DG253" s="90" t="str">
        <f t="shared" si="273"/>
        <v/>
      </c>
      <c r="DH253" s="172"/>
      <c r="DI253" s="154" t="str">
        <f t="shared" si="274"/>
        <v>NO BID</v>
      </c>
      <c r="DJ253" s="171"/>
      <c r="DK253" s="89"/>
      <c r="DL253" s="90" t="str">
        <f t="shared" si="275"/>
        <v/>
      </c>
      <c r="DM253" s="172"/>
      <c r="DN253" s="154" t="str">
        <f t="shared" si="276"/>
        <v>NO BID</v>
      </c>
      <c r="DO253" s="171"/>
      <c r="DP253" s="89"/>
      <c r="DQ253" s="90" t="str">
        <f t="shared" si="277"/>
        <v/>
      </c>
      <c r="DR253" s="172"/>
      <c r="DS253" s="154" t="str">
        <f t="shared" si="278"/>
        <v>NO BID</v>
      </c>
      <c r="DT253" s="171"/>
      <c r="DU253" s="89"/>
      <c r="DV253" s="90" t="str">
        <f t="shared" si="279"/>
        <v/>
      </c>
      <c r="DW253" s="172"/>
      <c r="DX253" s="154" t="str">
        <f t="shared" si="280"/>
        <v>NO BID</v>
      </c>
      <c r="DY253" s="171"/>
      <c r="DZ253" s="89"/>
      <c r="EA253" s="90" t="str">
        <f t="shared" si="281"/>
        <v/>
      </c>
      <c r="EB253" s="172"/>
      <c r="EC253" s="154" t="str">
        <f t="shared" si="282"/>
        <v>NO BID</v>
      </c>
      <c r="ED253" s="171"/>
      <c r="EE253" s="89"/>
      <c r="EF253" s="90" t="str">
        <f t="shared" si="283"/>
        <v/>
      </c>
      <c r="EG253" s="172"/>
      <c r="EH253" s="154" t="str">
        <f t="shared" si="284"/>
        <v>NO BID</v>
      </c>
      <c r="EI253" s="171"/>
      <c r="EJ253" s="89"/>
      <c r="EK253" s="90" t="str">
        <f t="shared" si="285"/>
        <v/>
      </c>
      <c r="EL253" s="172"/>
      <c r="EM253" s="154" t="str">
        <f t="shared" si="286"/>
        <v>NO BID</v>
      </c>
      <c r="EN253" s="171"/>
      <c r="EO253" s="89"/>
      <c r="EP253" s="90" t="str">
        <f t="shared" si="287"/>
        <v/>
      </c>
      <c r="EQ253" s="172"/>
      <c r="ER253" s="154" t="str">
        <f t="shared" si="288"/>
        <v>NO BID</v>
      </c>
      <c r="ES253" s="171"/>
      <c r="ET253" s="89"/>
      <c r="EU253" s="90" t="str">
        <f t="shared" si="289"/>
        <v/>
      </c>
      <c r="EV253" s="172"/>
      <c r="EW253" s="154" t="str">
        <f t="shared" si="290"/>
        <v>NO BID</v>
      </c>
      <c r="EX253" s="171"/>
      <c r="EY253" s="89"/>
      <c r="EZ253" s="90" t="str">
        <f t="shared" si="291"/>
        <v/>
      </c>
      <c r="FA253" s="172"/>
      <c r="FB253" s="154" t="str">
        <f t="shared" si="292"/>
        <v>NO BID</v>
      </c>
      <c r="FC253" s="171"/>
      <c r="FD253" s="89"/>
      <c r="FE253" s="90" t="str">
        <f t="shared" si="293"/>
        <v/>
      </c>
      <c r="FF253" s="172"/>
      <c r="FG253" s="154" t="str">
        <f t="shared" si="294"/>
        <v>NO BID</v>
      </c>
      <c r="FH253" s="171"/>
      <c r="FI253" s="89"/>
      <c r="FJ253" s="90" t="str">
        <f t="shared" si="295"/>
        <v/>
      </c>
      <c r="FK253" s="172"/>
      <c r="FL253" s="154" t="str">
        <f t="shared" si="296"/>
        <v>NO BID</v>
      </c>
      <c r="FM253" s="171"/>
      <c r="FN253" s="89"/>
      <c r="FO253" s="90" t="str">
        <f t="shared" si="297"/>
        <v/>
      </c>
      <c r="FP253" s="172"/>
      <c r="FQ253" s="154" t="str">
        <f t="shared" si="298"/>
        <v>NO BID</v>
      </c>
      <c r="FR253" s="174"/>
      <c r="FS253" s="91">
        <v>19.89</v>
      </c>
      <c r="FT253" s="92">
        <f t="shared" si="299"/>
        <v>99.45</v>
      </c>
      <c r="FU253" s="175">
        <f t="shared" si="300"/>
        <v>0</v>
      </c>
      <c r="FV253" s="93" t="str">
        <f t="shared" si="301"/>
        <v/>
      </c>
      <c r="FW253" s="94">
        <f t="shared" si="302"/>
        <v>99.45</v>
      </c>
      <c r="FX253" s="95">
        <f t="shared" si="303"/>
        <v>0</v>
      </c>
      <c r="FY253" s="129" t="str">
        <f t="shared" si="304"/>
        <v>NOT AWARDED</v>
      </c>
      <c r="FZ253" s="130">
        <f t="shared" si="305"/>
        <v>0</v>
      </c>
      <c r="GA253" s="129" t="str">
        <f t="shared" si="306"/>
        <v>VENDOR 09</v>
      </c>
      <c r="GB253" s="176"/>
      <c r="GC253" s="177"/>
      <c r="GD253" s="96"/>
      <c r="GE253" s="98"/>
    </row>
    <row r="254" spans="1:187" ht="30" customHeight="1" thickTop="1" thickBot="1" x14ac:dyDescent="0.4">
      <c r="A254" s="162">
        <v>250</v>
      </c>
      <c r="B254" s="163">
        <v>2</v>
      </c>
      <c r="C254" s="164">
        <v>9781728236414</v>
      </c>
      <c r="D254" s="165" t="s">
        <v>397</v>
      </c>
      <c r="E254" s="165" t="s">
        <v>1087</v>
      </c>
      <c r="F254" s="165" t="s">
        <v>1480</v>
      </c>
      <c r="G254" s="166" t="s">
        <v>1414</v>
      </c>
      <c r="H254" s="166" t="s">
        <v>1421</v>
      </c>
      <c r="I254" s="167"/>
      <c r="J254" s="227">
        <f t="shared" si="307"/>
        <v>2</v>
      </c>
      <c r="K254" s="228"/>
      <c r="L254" s="99" t="str">
        <f t="shared" si="233"/>
        <v/>
      </c>
      <c r="M254" s="241"/>
      <c r="N254" s="168"/>
      <c r="O254" s="195" t="str">
        <f t="shared" si="234"/>
        <v>VENDOR 09</v>
      </c>
      <c r="P254" s="149">
        <v>241363</v>
      </c>
      <c r="Q254" s="149">
        <f t="shared" si="235"/>
        <v>0</v>
      </c>
      <c r="R254" s="196" t="str">
        <f t="shared" si="236"/>
        <v xml:space="preserve">, </v>
      </c>
      <c r="S254" s="196" t="str">
        <f t="shared" si="237"/>
        <v>NO BID</v>
      </c>
      <c r="T254" s="117">
        <f t="shared" si="238"/>
        <v>0</v>
      </c>
      <c r="U254" s="118" t="str">
        <f t="shared" si="239"/>
        <v>NOT AWARDED</v>
      </c>
      <c r="V254" s="167"/>
      <c r="W254" s="171"/>
      <c r="X254" s="89"/>
      <c r="Y254" s="90"/>
      <c r="Z254" s="172" t="str">
        <f t="shared" si="240"/>
        <v/>
      </c>
      <c r="AA254" s="154" t="str">
        <f t="shared" si="241"/>
        <v>NO BID</v>
      </c>
      <c r="AB254" s="171"/>
      <c r="AC254" s="89"/>
      <c r="AD254" s="90"/>
      <c r="AE254" s="172" t="str">
        <f t="shared" si="242"/>
        <v/>
      </c>
      <c r="AF254" s="154" t="str">
        <f t="shared" si="243"/>
        <v>NO BID</v>
      </c>
      <c r="AG254" s="171"/>
      <c r="AH254" s="89"/>
      <c r="AI254" s="90"/>
      <c r="AJ254" s="172" t="str">
        <f t="shared" si="244"/>
        <v/>
      </c>
      <c r="AK254" s="154" t="str">
        <f t="shared" si="245"/>
        <v>NO BID</v>
      </c>
      <c r="AL254" s="171"/>
      <c r="AM254" s="89"/>
      <c r="AN254" s="90"/>
      <c r="AO254" s="172" t="str">
        <f t="shared" si="246"/>
        <v/>
      </c>
      <c r="AP254" s="154" t="str">
        <f t="shared" si="247"/>
        <v>NO BID</v>
      </c>
      <c r="AQ254" s="171"/>
      <c r="AR254" s="89"/>
      <c r="AS254" s="90"/>
      <c r="AT254" s="172" t="str">
        <f t="shared" si="248"/>
        <v/>
      </c>
      <c r="AU254" s="154" t="str">
        <f t="shared" si="249"/>
        <v>NO BID</v>
      </c>
      <c r="AV254" s="171"/>
      <c r="AW254" s="89"/>
      <c r="AX254" s="90"/>
      <c r="AY254" s="172" t="str">
        <f t="shared" si="250"/>
        <v/>
      </c>
      <c r="AZ254" s="154" t="str">
        <f t="shared" si="251"/>
        <v>NO BID</v>
      </c>
      <c r="BA254" s="171"/>
      <c r="BB254" s="89"/>
      <c r="BC254" s="90"/>
      <c r="BD254" s="172" t="str">
        <f t="shared" si="252"/>
        <v/>
      </c>
      <c r="BE254" s="154" t="str">
        <f t="shared" si="309"/>
        <v>NO BID</v>
      </c>
      <c r="BF254" s="171"/>
      <c r="BG254" s="89"/>
      <c r="BH254" s="90"/>
      <c r="BI254" s="172" t="str">
        <f t="shared" si="253"/>
        <v/>
      </c>
      <c r="BJ254" s="154" t="str">
        <f t="shared" si="254"/>
        <v>NO BID</v>
      </c>
      <c r="BK254" s="171"/>
      <c r="BL254" s="89"/>
      <c r="BM254" s="90"/>
      <c r="BN254" s="172" t="str">
        <f t="shared" si="255"/>
        <v/>
      </c>
      <c r="BO254" s="154" t="str">
        <f t="shared" si="256"/>
        <v>NO BID</v>
      </c>
      <c r="BP254" s="178"/>
      <c r="BQ254" s="171"/>
      <c r="BR254" s="89"/>
      <c r="BS254" s="90" t="str">
        <f t="shared" si="257"/>
        <v/>
      </c>
      <c r="BT254" s="172"/>
      <c r="BU254" s="154" t="str">
        <f t="shared" si="258"/>
        <v>NO BID</v>
      </c>
      <c r="BV254" s="171"/>
      <c r="BW254" s="89"/>
      <c r="BX254" s="90" t="str">
        <f t="shared" si="259"/>
        <v/>
      </c>
      <c r="BY254" s="172"/>
      <c r="BZ254" s="154" t="str">
        <f t="shared" si="260"/>
        <v>NO BID</v>
      </c>
      <c r="CA254" s="171"/>
      <c r="CB254" s="89"/>
      <c r="CC254" s="90" t="str">
        <f t="shared" si="261"/>
        <v/>
      </c>
      <c r="CD254" s="172"/>
      <c r="CE254" s="154" t="str">
        <f t="shared" si="262"/>
        <v>NO BID</v>
      </c>
      <c r="CF254" s="171"/>
      <c r="CG254" s="89"/>
      <c r="CH254" s="90" t="str">
        <f t="shared" si="263"/>
        <v/>
      </c>
      <c r="CI254" s="172"/>
      <c r="CJ254" s="154" t="str">
        <f t="shared" si="264"/>
        <v>NO BID</v>
      </c>
      <c r="CK254" s="171"/>
      <c r="CL254" s="89"/>
      <c r="CM254" s="90" t="str">
        <f t="shared" si="265"/>
        <v/>
      </c>
      <c r="CN254" s="172"/>
      <c r="CO254" s="154" t="str">
        <f t="shared" si="266"/>
        <v>NO BID</v>
      </c>
      <c r="CP254" s="171"/>
      <c r="CQ254" s="89"/>
      <c r="CR254" s="90" t="str">
        <f t="shared" si="267"/>
        <v/>
      </c>
      <c r="CS254" s="172"/>
      <c r="CT254" s="154" t="str">
        <f t="shared" si="268"/>
        <v>NO BID</v>
      </c>
      <c r="CU254" s="171"/>
      <c r="CV254" s="89"/>
      <c r="CW254" s="90" t="str">
        <f t="shared" si="269"/>
        <v/>
      </c>
      <c r="CX254" s="172"/>
      <c r="CY254" s="154" t="str">
        <f t="shared" si="270"/>
        <v>NO BID</v>
      </c>
      <c r="CZ254" s="171"/>
      <c r="DA254" s="89"/>
      <c r="DB254" s="90" t="str">
        <f t="shared" si="271"/>
        <v/>
      </c>
      <c r="DC254" s="172"/>
      <c r="DD254" s="154" t="str">
        <f t="shared" si="272"/>
        <v>NO BID</v>
      </c>
      <c r="DE254" s="171"/>
      <c r="DF254" s="89"/>
      <c r="DG254" s="90" t="str">
        <f t="shared" si="273"/>
        <v/>
      </c>
      <c r="DH254" s="172"/>
      <c r="DI254" s="154" t="str">
        <f t="shared" si="274"/>
        <v>NO BID</v>
      </c>
      <c r="DJ254" s="171"/>
      <c r="DK254" s="89"/>
      <c r="DL254" s="90" t="str">
        <f t="shared" si="275"/>
        <v/>
      </c>
      <c r="DM254" s="172"/>
      <c r="DN254" s="154" t="str">
        <f t="shared" si="276"/>
        <v>NO BID</v>
      </c>
      <c r="DO254" s="171"/>
      <c r="DP254" s="89"/>
      <c r="DQ254" s="90" t="str">
        <f t="shared" si="277"/>
        <v/>
      </c>
      <c r="DR254" s="172"/>
      <c r="DS254" s="154" t="str">
        <f t="shared" si="278"/>
        <v>NO BID</v>
      </c>
      <c r="DT254" s="171"/>
      <c r="DU254" s="89"/>
      <c r="DV254" s="90" t="str">
        <f t="shared" si="279"/>
        <v/>
      </c>
      <c r="DW254" s="172"/>
      <c r="DX254" s="154" t="str">
        <f t="shared" si="280"/>
        <v>NO BID</v>
      </c>
      <c r="DY254" s="171"/>
      <c r="DZ254" s="89"/>
      <c r="EA254" s="90" t="str">
        <f t="shared" si="281"/>
        <v/>
      </c>
      <c r="EB254" s="172"/>
      <c r="EC254" s="154" t="str">
        <f t="shared" si="282"/>
        <v>NO BID</v>
      </c>
      <c r="ED254" s="171"/>
      <c r="EE254" s="89"/>
      <c r="EF254" s="90" t="str">
        <f t="shared" si="283"/>
        <v/>
      </c>
      <c r="EG254" s="172"/>
      <c r="EH254" s="154" t="str">
        <f t="shared" si="284"/>
        <v>NO BID</v>
      </c>
      <c r="EI254" s="171"/>
      <c r="EJ254" s="89"/>
      <c r="EK254" s="90" t="str">
        <f t="shared" si="285"/>
        <v/>
      </c>
      <c r="EL254" s="172"/>
      <c r="EM254" s="154" t="str">
        <f t="shared" si="286"/>
        <v>NO BID</v>
      </c>
      <c r="EN254" s="171"/>
      <c r="EO254" s="89"/>
      <c r="EP254" s="90" t="str">
        <f t="shared" si="287"/>
        <v/>
      </c>
      <c r="EQ254" s="172"/>
      <c r="ER254" s="154" t="str">
        <f t="shared" si="288"/>
        <v>NO BID</v>
      </c>
      <c r="ES254" s="171"/>
      <c r="ET254" s="89"/>
      <c r="EU254" s="90" t="str">
        <f t="shared" si="289"/>
        <v/>
      </c>
      <c r="EV254" s="172"/>
      <c r="EW254" s="154" t="str">
        <f t="shared" si="290"/>
        <v>NO BID</v>
      </c>
      <c r="EX254" s="171"/>
      <c r="EY254" s="89"/>
      <c r="EZ254" s="90" t="str">
        <f t="shared" si="291"/>
        <v/>
      </c>
      <c r="FA254" s="172"/>
      <c r="FB254" s="154" t="str">
        <f t="shared" si="292"/>
        <v>NO BID</v>
      </c>
      <c r="FC254" s="171"/>
      <c r="FD254" s="89"/>
      <c r="FE254" s="90" t="str">
        <f t="shared" si="293"/>
        <v/>
      </c>
      <c r="FF254" s="172"/>
      <c r="FG254" s="154" t="str">
        <f t="shared" si="294"/>
        <v>NO BID</v>
      </c>
      <c r="FH254" s="171"/>
      <c r="FI254" s="89"/>
      <c r="FJ254" s="90" t="str">
        <f t="shared" si="295"/>
        <v/>
      </c>
      <c r="FK254" s="172"/>
      <c r="FL254" s="154" t="str">
        <f t="shared" si="296"/>
        <v>NO BID</v>
      </c>
      <c r="FM254" s="171"/>
      <c r="FN254" s="89"/>
      <c r="FO254" s="90" t="str">
        <f t="shared" si="297"/>
        <v/>
      </c>
      <c r="FP254" s="172"/>
      <c r="FQ254" s="154" t="str">
        <f t="shared" si="298"/>
        <v>NO BID</v>
      </c>
      <c r="FR254" s="174"/>
      <c r="FS254" s="91">
        <v>6.29</v>
      </c>
      <c r="FT254" s="92">
        <f t="shared" si="299"/>
        <v>12.58</v>
      </c>
      <c r="FU254" s="175">
        <f t="shared" si="300"/>
        <v>0</v>
      </c>
      <c r="FV254" s="93" t="str">
        <f t="shared" si="301"/>
        <v/>
      </c>
      <c r="FW254" s="94">
        <f t="shared" si="302"/>
        <v>12.58</v>
      </c>
      <c r="FX254" s="95">
        <f t="shared" si="303"/>
        <v>0</v>
      </c>
      <c r="FY254" s="129" t="str">
        <f t="shared" si="304"/>
        <v>NOT AWARDED</v>
      </c>
      <c r="FZ254" s="130">
        <f t="shared" si="305"/>
        <v>0</v>
      </c>
      <c r="GA254" s="129" t="str">
        <f t="shared" si="306"/>
        <v>VENDOR 09</v>
      </c>
      <c r="GB254" s="176"/>
      <c r="GC254" s="177"/>
      <c r="GD254" s="96"/>
      <c r="GE254" s="97"/>
    </row>
    <row r="255" spans="1:187" ht="30" customHeight="1" thickTop="1" thickBot="1" x14ac:dyDescent="0.4">
      <c r="A255" s="141">
        <v>251</v>
      </c>
      <c r="B255" s="194">
        <v>5</v>
      </c>
      <c r="C255" s="164">
        <v>9780063085718</v>
      </c>
      <c r="D255" s="165" t="s">
        <v>771</v>
      </c>
      <c r="E255" s="165" t="s">
        <v>1399</v>
      </c>
      <c r="F255" s="165" t="s">
        <v>1479</v>
      </c>
      <c r="G255" s="166" t="s">
        <v>1414</v>
      </c>
      <c r="H255" s="166" t="s">
        <v>1421</v>
      </c>
      <c r="I255" s="167"/>
      <c r="J255" s="227">
        <f t="shared" si="307"/>
        <v>5</v>
      </c>
      <c r="K255" s="228"/>
      <c r="L255" s="99" t="str">
        <f t="shared" si="233"/>
        <v/>
      </c>
      <c r="M255" s="241"/>
      <c r="N255" s="168"/>
      <c r="O255" s="169" t="str">
        <f t="shared" si="234"/>
        <v>VENDOR 09</v>
      </c>
      <c r="P255" s="149">
        <v>241360</v>
      </c>
      <c r="Q255" s="149">
        <f t="shared" si="235"/>
        <v>0</v>
      </c>
      <c r="R255" s="170" t="str">
        <f t="shared" si="236"/>
        <v xml:space="preserve">, </v>
      </c>
      <c r="S255" s="170" t="str">
        <f t="shared" si="237"/>
        <v>NO BID</v>
      </c>
      <c r="T255" s="87">
        <f t="shared" si="238"/>
        <v>0</v>
      </c>
      <c r="U255" s="88" t="str">
        <f t="shared" si="239"/>
        <v>NOT AWARDED</v>
      </c>
      <c r="V255" s="167"/>
      <c r="W255" s="171"/>
      <c r="X255" s="89"/>
      <c r="Y255" s="90"/>
      <c r="Z255" s="172" t="str">
        <f t="shared" si="240"/>
        <v/>
      </c>
      <c r="AA255" s="154" t="str">
        <f t="shared" si="241"/>
        <v>NO BID</v>
      </c>
      <c r="AB255" s="171"/>
      <c r="AC255" s="89"/>
      <c r="AD255" s="90"/>
      <c r="AE255" s="172" t="str">
        <f t="shared" si="242"/>
        <v/>
      </c>
      <c r="AF255" s="154" t="str">
        <f t="shared" si="243"/>
        <v>NO BID</v>
      </c>
      <c r="AG255" s="171"/>
      <c r="AH255" s="89"/>
      <c r="AI255" s="90"/>
      <c r="AJ255" s="172" t="str">
        <f t="shared" si="244"/>
        <v/>
      </c>
      <c r="AK255" s="154" t="str">
        <f t="shared" si="245"/>
        <v>NO BID</v>
      </c>
      <c r="AL255" s="171"/>
      <c r="AM255" s="89"/>
      <c r="AN255" s="90"/>
      <c r="AO255" s="172" t="str">
        <f t="shared" si="246"/>
        <v/>
      </c>
      <c r="AP255" s="154" t="str">
        <f t="shared" si="247"/>
        <v>NO BID</v>
      </c>
      <c r="AQ255" s="171"/>
      <c r="AR255" s="89"/>
      <c r="AS255" s="90"/>
      <c r="AT255" s="172" t="str">
        <f t="shared" si="248"/>
        <v/>
      </c>
      <c r="AU255" s="154" t="str">
        <f t="shared" si="249"/>
        <v>NO BID</v>
      </c>
      <c r="AV255" s="171"/>
      <c r="AW255" s="89"/>
      <c r="AX255" s="90"/>
      <c r="AY255" s="172" t="str">
        <f t="shared" si="250"/>
        <v/>
      </c>
      <c r="AZ255" s="154" t="str">
        <f t="shared" si="251"/>
        <v>NO BID</v>
      </c>
      <c r="BA255" s="171"/>
      <c r="BB255" s="89"/>
      <c r="BC255" s="90"/>
      <c r="BD255" s="172" t="str">
        <f t="shared" si="252"/>
        <v/>
      </c>
      <c r="BE255" s="154" t="str">
        <f t="shared" si="309"/>
        <v>NO BID</v>
      </c>
      <c r="BF255" s="171"/>
      <c r="BG255" s="89"/>
      <c r="BH255" s="90"/>
      <c r="BI255" s="172" t="str">
        <f t="shared" si="253"/>
        <v/>
      </c>
      <c r="BJ255" s="154" t="str">
        <f t="shared" si="254"/>
        <v>NO BID</v>
      </c>
      <c r="BK255" s="171"/>
      <c r="BL255" s="89"/>
      <c r="BM255" s="90"/>
      <c r="BN255" s="172" t="str">
        <f t="shared" si="255"/>
        <v/>
      </c>
      <c r="BO255" s="154" t="str">
        <f t="shared" si="256"/>
        <v>NO BID</v>
      </c>
      <c r="BP255" s="178"/>
      <c r="BQ255" s="171"/>
      <c r="BR255" s="89"/>
      <c r="BS255" s="90" t="str">
        <f t="shared" si="257"/>
        <v/>
      </c>
      <c r="BT255" s="172"/>
      <c r="BU255" s="154" t="str">
        <f t="shared" si="258"/>
        <v>NO BID</v>
      </c>
      <c r="BV255" s="171"/>
      <c r="BW255" s="89"/>
      <c r="BX255" s="90" t="str">
        <f t="shared" si="259"/>
        <v/>
      </c>
      <c r="BY255" s="172"/>
      <c r="BZ255" s="154" t="str">
        <f t="shared" si="260"/>
        <v>NO BID</v>
      </c>
      <c r="CA255" s="171"/>
      <c r="CB255" s="89"/>
      <c r="CC255" s="90" t="str">
        <f t="shared" si="261"/>
        <v/>
      </c>
      <c r="CD255" s="172"/>
      <c r="CE255" s="154" t="str">
        <f t="shared" si="262"/>
        <v>NO BID</v>
      </c>
      <c r="CF255" s="171"/>
      <c r="CG255" s="89"/>
      <c r="CH255" s="90" t="str">
        <f t="shared" si="263"/>
        <v/>
      </c>
      <c r="CI255" s="172"/>
      <c r="CJ255" s="154" t="str">
        <f t="shared" si="264"/>
        <v>NO BID</v>
      </c>
      <c r="CK255" s="171"/>
      <c r="CL255" s="89"/>
      <c r="CM255" s="90" t="str">
        <f t="shared" si="265"/>
        <v/>
      </c>
      <c r="CN255" s="172"/>
      <c r="CO255" s="154" t="str">
        <f t="shared" si="266"/>
        <v>NO BID</v>
      </c>
      <c r="CP255" s="171"/>
      <c r="CQ255" s="89"/>
      <c r="CR255" s="90" t="str">
        <f t="shared" si="267"/>
        <v/>
      </c>
      <c r="CS255" s="172"/>
      <c r="CT255" s="154" t="str">
        <f t="shared" si="268"/>
        <v>NO BID</v>
      </c>
      <c r="CU255" s="171"/>
      <c r="CV255" s="89"/>
      <c r="CW255" s="90" t="str">
        <f t="shared" si="269"/>
        <v/>
      </c>
      <c r="CX255" s="172"/>
      <c r="CY255" s="154" t="str">
        <f t="shared" si="270"/>
        <v>NO BID</v>
      </c>
      <c r="CZ255" s="171"/>
      <c r="DA255" s="89"/>
      <c r="DB255" s="90" t="str">
        <f t="shared" si="271"/>
        <v/>
      </c>
      <c r="DC255" s="172"/>
      <c r="DD255" s="154" t="str">
        <f t="shared" si="272"/>
        <v>NO BID</v>
      </c>
      <c r="DE255" s="171"/>
      <c r="DF255" s="89"/>
      <c r="DG255" s="90" t="str">
        <f t="shared" si="273"/>
        <v/>
      </c>
      <c r="DH255" s="172"/>
      <c r="DI255" s="154" t="str">
        <f t="shared" si="274"/>
        <v>NO BID</v>
      </c>
      <c r="DJ255" s="171"/>
      <c r="DK255" s="89"/>
      <c r="DL255" s="90" t="str">
        <f t="shared" si="275"/>
        <v/>
      </c>
      <c r="DM255" s="172"/>
      <c r="DN255" s="154" t="str">
        <f t="shared" si="276"/>
        <v>NO BID</v>
      </c>
      <c r="DO255" s="171"/>
      <c r="DP255" s="89"/>
      <c r="DQ255" s="90" t="str">
        <f t="shared" si="277"/>
        <v/>
      </c>
      <c r="DR255" s="172"/>
      <c r="DS255" s="154" t="str">
        <f t="shared" si="278"/>
        <v>NO BID</v>
      </c>
      <c r="DT255" s="171"/>
      <c r="DU255" s="89"/>
      <c r="DV255" s="90" t="str">
        <f t="shared" si="279"/>
        <v/>
      </c>
      <c r="DW255" s="172"/>
      <c r="DX255" s="154" t="str">
        <f t="shared" si="280"/>
        <v>NO BID</v>
      </c>
      <c r="DY255" s="171"/>
      <c r="DZ255" s="89"/>
      <c r="EA255" s="90" t="str">
        <f t="shared" si="281"/>
        <v/>
      </c>
      <c r="EB255" s="172"/>
      <c r="EC255" s="154" t="str">
        <f t="shared" si="282"/>
        <v>NO BID</v>
      </c>
      <c r="ED255" s="171"/>
      <c r="EE255" s="89"/>
      <c r="EF255" s="90" t="str">
        <f t="shared" si="283"/>
        <v/>
      </c>
      <c r="EG255" s="172"/>
      <c r="EH255" s="154" t="str">
        <f t="shared" si="284"/>
        <v>NO BID</v>
      </c>
      <c r="EI255" s="171"/>
      <c r="EJ255" s="89"/>
      <c r="EK255" s="90" t="str">
        <f t="shared" si="285"/>
        <v/>
      </c>
      <c r="EL255" s="172"/>
      <c r="EM255" s="154" t="str">
        <f t="shared" si="286"/>
        <v>NO BID</v>
      </c>
      <c r="EN255" s="171"/>
      <c r="EO255" s="89"/>
      <c r="EP255" s="90" t="str">
        <f t="shared" si="287"/>
        <v/>
      </c>
      <c r="EQ255" s="172"/>
      <c r="ER255" s="154" t="str">
        <f t="shared" si="288"/>
        <v>NO BID</v>
      </c>
      <c r="ES255" s="171"/>
      <c r="ET255" s="89"/>
      <c r="EU255" s="90" t="str">
        <f t="shared" si="289"/>
        <v/>
      </c>
      <c r="EV255" s="172"/>
      <c r="EW255" s="154" t="str">
        <f t="shared" si="290"/>
        <v>NO BID</v>
      </c>
      <c r="EX255" s="171"/>
      <c r="EY255" s="89"/>
      <c r="EZ255" s="90" t="str">
        <f t="shared" si="291"/>
        <v/>
      </c>
      <c r="FA255" s="172"/>
      <c r="FB255" s="154" t="str">
        <f t="shared" si="292"/>
        <v>NO BID</v>
      </c>
      <c r="FC255" s="171"/>
      <c r="FD255" s="89"/>
      <c r="FE255" s="90" t="str">
        <f t="shared" si="293"/>
        <v/>
      </c>
      <c r="FF255" s="172"/>
      <c r="FG255" s="154" t="str">
        <f t="shared" si="294"/>
        <v>NO BID</v>
      </c>
      <c r="FH255" s="171"/>
      <c r="FI255" s="89"/>
      <c r="FJ255" s="90" t="str">
        <f t="shared" si="295"/>
        <v/>
      </c>
      <c r="FK255" s="172"/>
      <c r="FL255" s="154" t="str">
        <f t="shared" si="296"/>
        <v>NO BID</v>
      </c>
      <c r="FM255" s="171"/>
      <c r="FN255" s="89"/>
      <c r="FO255" s="90" t="str">
        <f t="shared" si="297"/>
        <v/>
      </c>
      <c r="FP255" s="172"/>
      <c r="FQ255" s="154" t="str">
        <f t="shared" si="298"/>
        <v>NO BID</v>
      </c>
      <c r="FR255" s="174"/>
      <c r="FS255" s="91">
        <v>16.16</v>
      </c>
      <c r="FT255" s="92">
        <f t="shared" si="299"/>
        <v>80.8</v>
      </c>
      <c r="FU255" s="175">
        <f t="shared" si="300"/>
        <v>0</v>
      </c>
      <c r="FV255" s="93" t="str">
        <f t="shared" si="301"/>
        <v/>
      </c>
      <c r="FW255" s="94">
        <f t="shared" si="302"/>
        <v>80.8</v>
      </c>
      <c r="FX255" s="95">
        <f t="shared" si="303"/>
        <v>0</v>
      </c>
      <c r="FY255" s="129" t="str">
        <f t="shared" si="304"/>
        <v>NOT AWARDED</v>
      </c>
      <c r="FZ255" s="130">
        <f t="shared" si="305"/>
        <v>0</v>
      </c>
      <c r="GA255" s="129" t="str">
        <f t="shared" si="306"/>
        <v>VENDOR 09</v>
      </c>
      <c r="GB255" s="176"/>
      <c r="GC255" s="177"/>
      <c r="GD255" s="96"/>
      <c r="GE255" s="97"/>
    </row>
    <row r="256" spans="1:187" ht="30" customHeight="1" thickTop="1" thickBot="1" x14ac:dyDescent="0.4">
      <c r="A256" s="162">
        <v>252</v>
      </c>
      <c r="B256" s="163">
        <v>2</v>
      </c>
      <c r="C256" s="164">
        <v>9781646141838</v>
      </c>
      <c r="D256" s="165" t="s">
        <v>398</v>
      </c>
      <c r="E256" s="165" t="s">
        <v>849</v>
      </c>
      <c r="F256" s="165" t="s">
        <v>1479</v>
      </c>
      <c r="G256" s="166" t="s">
        <v>1414</v>
      </c>
      <c r="H256" s="166" t="s">
        <v>1418</v>
      </c>
      <c r="I256" s="167"/>
      <c r="J256" s="232">
        <f t="shared" si="307"/>
        <v>2</v>
      </c>
      <c r="K256" s="233"/>
      <c r="L256" s="99" t="str">
        <f t="shared" si="233"/>
        <v/>
      </c>
      <c r="M256" s="241"/>
      <c r="N256" s="168"/>
      <c r="O256" s="169" t="str">
        <f t="shared" si="234"/>
        <v>VENDOR 09</v>
      </c>
      <c r="P256" s="149">
        <v>241360</v>
      </c>
      <c r="Q256" s="149">
        <f t="shared" si="235"/>
        <v>0</v>
      </c>
      <c r="R256" s="170" t="str">
        <f t="shared" si="236"/>
        <v xml:space="preserve">, </v>
      </c>
      <c r="S256" s="170" t="str">
        <f t="shared" si="237"/>
        <v>NO BID</v>
      </c>
      <c r="T256" s="87">
        <f t="shared" si="238"/>
        <v>0</v>
      </c>
      <c r="U256" s="88" t="str">
        <f t="shared" si="239"/>
        <v>NOT AWARDED</v>
      </c>
      <c r="V256" s="167"/>
      <c r="W256" s="171"/>
      <c r="X256" s="89"/>
      <c r="Y256" s="90"/>
      <c r="Z256" s="172" t="str">
        <f t="shared" si="240"/>
        <v/>
      </c>
      <c r="AA256" s="154" t="str">
        <f t="shared" si="241"/>
        <v>NO BID</v>
      </c>
      <c r="AB256" s="171"/>
      <c r="AC256" s="89"/>
      <c r="AD256" s="90"/>
      <c r="AE256" s="172" t="str">
        <f t="shared" si="242"/>
        <v/>
      </c>
      <c r="AF256" s="154" t="str">
        <f t="shared" si="243"/>
        <v>NO BID</v>
      </c>
      <c r="AG256" s="171"/>
      <c r="AH256" s="89"/>
      <c r="AI256" s="90"/>
      <c r="AJ256" s="172" t="str">
        <f t="shared" si="244"/>
        <v/>
      </c>
      <c r="AK256" s="154" t="str">
        <f t="shared" si="245"/>
        <v>NO BID</v>
      </c>
      <c r="AL256" s="171"/>
      <c r="AM256" s="89"/>
      <c r="AN256" s="90"/>
      <c r="AO256" s="172" t="str">
        <f t="shared" si="246"/>
        <v/>
      </c>
      <c r="AP256" s="154" t="str">
        <f t="shared" si="247"/>
        <v>NO BID</v>
      </c>
      <c r="AQ256" s="171"/>
      <c r="AR256" s="89"/>
      <c r="AS256" s="90"/>
      <c r="AT256" s="172" t="str">
        <f t="shared" si="248"/>
        <v/>
      </c>
      <c r="AU256" s="154" t="str">
        <f t="shared" si="249"/>
        <v>NO BID</v>
      </c>
      <c r="AV256" s="171"/>
      <c r="AW256" s="89"/>
      <c r="AX256" s="90"/>
      <c r="AY256" s="172" t="str">
        <f t="shared" si="250"/>
        <v/>
      </c>
      <c r="AZ256" s="154" t="str">
        <f t="shared" si="251"/>
        <v>NO BID</v>
      </c>
      <c r="BA256" s="171"/>
      <c r="BB256" s="89"/>
      <c r="BC256" s="90"/>
      <c r="BD256" s="172" t="str">
        <f t="shared" si="252"/>
        <v/>
      </c>
      <c r="BE256" s="154" t="str">
        <f t="shared" si="309"/>
        <v>NO BID</v>
      </c>
      <c r="BF256" s="171"/>
      <c r="BG256" s="89"/>
      <c r="BH256" s="90"/>
      <c r="BI256" s="172" t="str">
        <f t="shared" si="253"/>
        <v/>
      </c>
      <c r="BJ256" s="154" t="str">
        <f t="shared" si="254"/>
        <v>NO BID</v>
      </c>
      <c r="BK256" s="171"/>
      <c r="BL256" s="89"/>
      <c r="BM256" s="90"/>
      <c r="BN256" s="172" t="str">
        <f t="shared" si="255"/>
        <v/>
      </c>
      <c r="BO256" s="154" t="str">
        <f t="shared" si="256"/>
        <v>NO BID</v>
      </c>
      <c r="BP256" s="178"/>
      <c r="BQ256" s="171"/>
      <c r="BR256" s="89"/>
      <c r="BS256" s="90" t="str">
        <f t="shared" si="257"/>
        <v/>
      </c>
      <c r="BT256" s="172"/>
      <c r="BU256" s="154" t="str">
        <f t="shared" si="258"/>
        <v>NO BID</v>
      </c>
      <c r="BV256" s="171"/>
      <c r="BW256" s="89"/>
      <c r="BX256" s="90" t="str">
        <f t="shared" si="259"/>
        <v/>
      </c>
      <c r="BY256" s="172"/>
      <c r="BZ256" s="154" t="str">
        <f t="shared" si="260"/>
        <v>NO BID</v>
      </c>
      <c r="CA256" s="171"/>
      <c r="CB256" s="89"/>
      <c r="CC256" s="90" t="str">
        <f t="shared" si="261"/>
        <v/>
      </c>
      <c r="CD256" s="172"/>
      <c r="CE256" s="154" t="str">
        <f t="shared" si="262"/>
        <v>NO BID</v>
      </c>
      <c r="CF256" s="171"/>
      <c r="CG256" s="89"/>
      <c r="CH256" s="90" t="str">
        <f t="shared" si="263"/>
        <v/>
      </c>
      <c r="CI256" s="172"/>
      <c r="CJ256" s="154" t="str">
        <f t="shared" si="264"/>
        <v>NO BID</v>
      </c>
      <c r="CK256" s="171"/>
      <c r="CL256" s="89"/>
      <c r="CM256" s="90" t="str">
        <f t="shared" si="265"/>
        <v/>
      </c>
      <c r="CN256" s="172"/>
      <c r="CO256" s="154" t="str">
        <f t="shared" si="266"/>
        <v>NO BID</v>
      </c>
      <c r="CP256" s="171"/>
      <c r="CQ256" s="89"/>
      <c r="CR256" s="90" t="str">
        <f t="shared" si="267"/>
        <v/>
      </c>
      <c r="CS256" s="172"/>
      <c r="CT256" s="154" t="str">
        <f t="shared" si="268"/>
        <v>NO BID</v>
      </c>
      <c r="CU256" s="171"/>
      <c r="CV256" s="89"/>
      <c r="CW256" s="90" t="str">
        <f t="shared" si="269"/>
        <v/>
      </c>
      <c r="CX256" s="172"/>
      <c r="CY256" s="154" t="str">
        <f t="shared" si="270"/>
        <v>NO BID</v>
      </c>
      <c r="CZ256" s="171"/>
      <c r="DA256" s="89"/>
      <c r="DB256" s="90" t="str">
        <f t="shared" si="271"/>
        <v/>
      </c>
      <c r="DC256" s="172"/>
      <c r="DD256" s="154" t="str">
        <f t="shared" si="272"/>
        <v>NO BID</v>
      </c>
      <c r="DE256" s="171"/>
      <c r="DF256" s="89"/>
      <c r="DG256" s="90" t="str">
        <f t="shared" si="273"/>
        <v/>
      </c>
      <c r="DH256" s="172"/>
      <c r="DI256" s="154" t="str">
        <f t="shared" si="274"/>
        <v>NO BID</v>
      </c>
      <c r="DJ256" s="171"/>
      <c r="DK256" s="89"/>
      <c r="DL256" s="90" t="str">
        <f t="shared" si="275"/>
        <v/>
      </c>
      <c r="DM256" s="172"/>
      <c r="DN256" s="154" t="str">
        <f t="shared" si="276"/>
        <v>NO BID</v>
      </c>
      <c r="DO256" s="171"/>
      <c r="DP256" s="89"/>
      <c r="DQ256" s="90" t="str">
        <f t="shared" si="277"/>
        <v/>
      </c>
      <c r="DR256" s="172"/>
      <c r="DS256" s="154" t="str">
        <f t="shared" si="278"/>
        <v>NO BID</v>
      </c>
      <c r="DT256" s="171"/>
      <c r="DU256" s="89"/>
      <c r="DV256" s="90" t="str">
        <f t="shared" si="279"/>
        <v/>
      </c>
      <c r="DW256" s="172"/>
      <c r="DX256" s="154" t="str">
        <f t="shared" si="280"/>
        <v>NO BID</v>
      </c>
      <c r="DY256" s="171"/>
      <c r="DZ256" s="89"/>
      <c r="EA256" s="90" t="str">
        <f t="shared" si="281"/>
        <v/>
      </c>
      <c r="EB256" s="172"/>
      <c r="EC256" s="154" t="str">
        <f t="shared" si="282"/>
        <v>NO BID</v>
      </c>
      <c r="ED256" s="171"/>
      <c r="EE256" s="89"/>
      <c r="EF256" s="90" t="str">
        <f t="shared" si="283"/>
        <v/>
      </c>
      <c r="EG256" s="172"/>
      <c r="EH256" s="154" t="str">
        <f t="shared" si="284"/>
        <v>NO BID</v>
      </c>
      <c r="EI256" s="171"/>
      <c r="EJ256" s="89"/>
      <c r="EK256" s="90" t="str">
        <f t="shared" si="285"/>
        <v/>
      </c>
      <c r="EL256" s="172"/>
      <c r="EM256" s="154" t="str">
        <f t="shared" si="286"/>
        <v>NO BID</v>
      </c>
      <c r="EN256" s="171"/>
      <c r="EO256" s="89"/>
      <c r="EP256" s="90" t="str">
        <f t="shared" si="287"/>
        <v/>
      </c>
      <c r="EQ256" s="172"/>
      <c r="ER256" s="154" t="str">
        <f t="shared" si="288"/>
        <v>NO BID</v>
      </c>
      <c r="ES256" s="171"/>
      <c r="ET256" s="89"/>
      <c r="EU256" s="90" t="str">
        <f t="shared" si="289"/>
        <v/>
      </c>
      <c r="EV256" s="172"/>
      <c r="EW256" s="154" t="str">
        <f t="shared" si="290"/>
        <v>NO BID</v>
      </c>
      <c r="EX256" s="171"/>
      <c r="EY256" s="89"/>
      <c r="EZ256" s="90" t="str">
        <f t="shared" si="291"/>
        <v/>
      </c>
      <c r="FA256" s="172"/>
      <c r="FB256" s="154" t="str">
        <f t="shared" si="292"/>
        <v>NO BID</v>
      </c>
      <c r="FC256" s="171"/>
      <c r="FD256" s="89"/>
      <c r="FE256" s="90" t="str">
        <f t="shared" si="293"/>
        <v/>
      </c>
      <c r="FF256" s="172"/>
      <c r="FG256" s="154" t="str">
        <f t="shared" si="294"/>
        <v>NO BID</v>
      </c>
      <c r="FH256" s="171"/>
      <c r="FI256" s="89"/>
      <c r="FJ256" s="90" t="str">
        <f t="shared" si="295"/>
        <v/>
      </c>
      <c r="FK256" s="172"/>
      <c r="FL256" s="154" t="str">
        <f t="shared" si="296"/>
        <v>NO BID</v>
      </c>
      <c r="FM256" s="171"/>
      <c r="FN256" s="89"/>
      <c r="FO256" s="90" t="str">
        <f t="shared" si="297"/>
        <v/>
      </c>
      <c r="FP256" s="172"/>
      <c r="FQ256" s="154" t="str">
        <f t="shared" si="298"/>
        <v>NO BID</v>
      </c>
      <c r="FR256" s="174"/>
      <c r="FS256" s="91">
        <v>15.99</v>
      </c>
      <c r="FT256" s="92">
        <f t="shared" si="299"/>
        <v>31.98</v>
      </c>
      <c r="FU256" s="175">
        <f t="shared" si="300"/>
        <v>0</v>
      </c>
      <c r="FV256" s="93" t="str">
        <f t="shared" si="301"/>
        <v/>
      </c>
      <c r="FW256" s="94">
        <f t="shared" si="302"/>
        <v>31.98</v>
      </c>
      <c r="FX256" s="95">
        <f t="shared" si="303"/>
        <v>0</v>
      </c>
      <c r="FY256" s="129" t="str">
        <f t="shared" si="304"/>
        <v>NOT AWARDED</v>
      </c>
      <c r="FZ256" s="130">
        <f t="shared" si="305"/>
        <v>0</v>
      </c>
      <c r="GA256" s="129" t="str">
        <f t="shared" si="306"/>
        <v>VENDOR 09</v>
      </c>
      <c r="GB256" s="176"/>
      <c r="GC256" s="177"/>
      <c r="GD256" s="96"/>
      <c r="GE256" s="97"/>
    </row>
    <row r="257" spans="1:187" ht="30" customHeight="1" thickTop="1" thickBot="1" x14ac:dyDescent="0.4">
      <c r="A257" s="162">
        <v>253</v>
      </c>
      <c r="B257" s="194">
        <v>5</v>
      </c>
      <c r="C257" s="164">
        <v>9780823450107</v>
      </c>
      <c r="D257" s="165" t="s">
        <v>783</v>
      </c>
      <c r="E257" s="165" t="s">
        <v>1410</v>
      </c>
      <c r="F257" s="165" t="s">
        <v>1479</v>
      </c>
      <c r="G257" s="166" t="s">
        <v>1414</v>
      </c>
      <c r="H257" s="166" t="s">
        <v>1417</v>
      </c>
      <c r="I257" s="167"/>
      <c r="J257" s="227">
        <f t="shared" si="307"/>
        <v>5</v>
      </c>
      <c r="K257" s="228"/>
      <c r="L257" s="99" t="str">
        <f t="shared" si="233"/>
        <v/>
      </c>
      <c r="M257" s="241"/>
      <c r="N257" s="168"/>
      <c r="O257" s="169" t="str">
        <f t="shared" si="234"/>
        <v>VENDOR 09</v>
      </c>
      <c r="P257" s="149">
        <v>241363</v>
      </c>
      <c r="Q257" s="149">
        <f t="shared" si="235"/>
        <v>0</v>
      </c>
      <c r="R257" s="170" t="str">
        <f t="shared" si="236"/>
        <v xml:space="preserve">, </v>
      </c>
      <c r="S257" s="170" t="str">
        <f t="shared" si="237"/>
        <v>NO BID</v>
      </c>
      <c r="T257" s="87">
        <f t="shared" si="238"/>
        <v>0</v>
      </c>
      <c r="U257" s="88" t="str">
        <f t="shared" si="239"/>
        <v>NOT AWARDED</v>
      </c>
      <c r="V257" s="167"/>
      <c r="W257" s="171"/>
      <c r="X257" s="89"/>
      <c r="Y257" s="90"/>
      <c r="Z257" s="172" t="str">
        <f t="shared" si="240"/>
        <v/>
      </c>
      <c r="AA257" s="154" t="str">
        <f t="shared" si="241"/>
        <v>NO BID</v>
      </c>
      <c r="AB257" s="171"/>
      <c r="AC257" s="89"/>
      <c r="AD257" s="90"/>
      <c r="AE257" s="172" t="str">
        <f t="shared" si="242"/>
        <v/>
      </c>
      <c r="AF257" s="154" t="str">
        <f t="shared" si="243"/>
        <v>NO BID</v>
      </c>
      <c r="AG257" s="171"/>
      <c r="AH257" s="89"/>
      <c r="AI257" s="90"/>
      <c r="AJ257" s="172" t="str">
        <f t="shared" si="244"/>
        <v/>
      </c>
      <c r="AK257" s="154" t="str">
        <f t="shared" si="245"/>
        <v>NO BID</v>
      </c>
      <c r="AL257" s="171"/>
      <c r="AM257" s="89"/>
      <c r="AN257" s="90"/>
      <c r="AO257" s="172" t="str">
        <f t="shared" si="246"/>
        <v/>
      </c>
      <c r="AP257" s="154" t="str">
        <f t="shared" si="247"/>
        <v>NO BID</v>
      </c>
      <c r="AQ257" s="171"/>
      <c r="AR257" s="89"/>
      <c r="AS257" s="90"/>
      <c r="AT257" s="172" t="str">
        <f t="shared" si="248"/>
        <v/>
      </c>
      <c r="AU257" s="154" t="str">
        <f t="shared" si="249"/>
        <v>NO BID</v>
      </c>
      <c r="AV257" s="171"/>
      <c r="AW257" s="89"/>
      <c r="AX257" s="90"/>
      <c r="AY257" s="172" t="str">
        <f t="shared" si="250"/>
        <v/>
      </c>
      <c r="AZ257" s="154" t="str">
        <f t="shared" si="251"/>
        <v>NO BID</v>
      </c>
      <c r="BA257" s="171"/>
      <c r="BB257" s="89"/>
      <c r="BC257" s="90"/>
      <c r="BD257" s="172" t="str">
        <f t="shared" si="252"/>
        <v/>
      </c>
      <c r="BE257" s="154" t="str">
        <f t="shared" si="309"/>
        <v>NO BID</v>
      </c>
      <c r="BF257" s="171"/>
      <c r="BG257" s="89"/>
      <c r="BH257" s="90"/>
      <c r="BI257" s="172" t="str">
        <f t="shared" si="253"/>
        <v/>
      </c>
      <c r="BJ257" s="154" t="str">
        <f t="shared" si="254"/>
        <v>NO BID</v>
      </c>
      <c r="BK257" s="171"/>
      <c r="BL257" s="89"/>
      <c r="BM257" s="90"/>
      <c r="BN257" s="172" t="str">
        <f t="shared" si="255"/>
        <v/>
      </c>
      <c r="BO257" s="154" t="str">
        <f t="shared" si="256"/>
        <v>NO BID</v>
      </c>
      <c r="BP257" s="178"/>
      <c r="BQ257" s="171"/>
      <c r="BR257" s="89"/>
      <c r="BS257" s="90" t="str">
        <f t="shared" si="257"/>
        <v/>
      </c>
      <c r="BT257" s="172"/>
      <c r="BU257" s="154" t="str">
        <f t="shared" si="258"/>
        <v>NO BID</v>
      </c>
      <c r="BV257" s="171"/>
      <c r="BW257" s="89"/>
      <c r="BX257" s="90" t="str">
        <f t="shared" si="259"/>
        <v/>
      </c>
      <c r="BY257" s="172"/>
      <c r="BZ257" s="154" t="str">
        <f t="shared" si="260"/>
        <v>NO BID</v>
      </c>
      <c r="CA257" s="171"/>
      <c r="CB257" s="89"/>
      <c r="CC257" s="90" t="str">
        <f t="shared" si="261"/>
        <v/>
      </c>
      <c r="CD257" s="172"/>
      <c r="CE257" s="154" t="str">
        <f t="shared" si="262"/>
        <v>NO BID</v>
      </c>
      <c r="CF257" s="171"/>
      <c r="CG257" s="89"/>
      <c r="CH257" s="90" t="str">
        <f t="shared" si="263"/>
        <v/>
      </c>
      <c r="CI257" s="172"/>
      <c r="CJ257" s="154" t="str">
        <f t="shared" si="264"/>
        <v>NO BID</v>
      </c>
      <c r="CK257" s="171"/>
      <c r="CL257" s="89"/>
      <c r="CM257" s="90" t="str">
        <f t="shared" si="265"/>
        <v/>
      </c>
      <c r="CN257" s="172"/>
      <c r="CO257" s="154" t="str">
        <f t="shared" si="266"/>
        <v>NO BID</v>
      </c>
      <c r="CP257" s="171"/>
      <c r="CQ257" s="89"/>
      <c r="CR257" s="90" t="str">
        <f t="shared" si="267"/>
        <v/>
      </c>
      <c r="CS257" s="172"/>
      <c r="CT257" s="154" t="str">
        <f t="shared" si="268"/>
        <v>NO BID</v>
      </c>
      <c r="CU257" s="171"/>
      <c r="CV257" s="89"/>
      <c r="CW257" s="90" t="str">
        <f t="shared" si="269"/>
        <v/>
      </c>
      <c r="CX257" s="172"/>
      <c r="CY257" s="154" t="str">
        <f t="shared" si="270"/>
        <v>NO BID</v>
      </c>
      <c r="CZ257" s="171"/>
      <c r="DA257" s="89"/>
      <c r="DB257" s="90" t="str">
        <f t="shared" si="271"/>
        <v/>
      </c>
      <c r="DC257" s="172"/>
      <c r="DD257" s="154" t="str">
        <f t="shared" si="272"/>
        <v>NO BID</v>
      </c>
      <c r="DE257" s="171"/>
      <c r="DF257" s="89"/>
      <c r="DG257" s="90" t="str">
        <f t="shared" si="273"/>
        <v/>
      </c>
      <c r="DH257" s="172"/>
      <c r="DI257" s="154" t="str">
        <f t="shared" si="274"/>
        <v>NO BID</v>
      </c>
      <c r="DJ257" s="171"/>
      <c r="DK257" s="89"/>
      <c r="DL257" s="90" t="str">
        <f t="shared" si="275"/>
        <v/>
      </c>
      <c r="DM257" s="172"/>
      <c r="DN257" s="154" t="str">
        <f t="shared" si="276"/>
        <v>NO BID</v>
      </c>
      <c r="DO257" s="171"/>
      <c r="DP257" s="89"/>
      <c r="DQ257" s="90" t="str">
        <f t="shared" si="277"/>
        <v/>
      </c>
      <c r="DR257" s="172"/>
      <c r="DS257" s="154" t="str">
        <f t="shared" si="278"/>
        <v>NO BID</v>
      </c>
      <c r="DT257" s="171"/>
      <c r="DU257" s="89"/>
      <c r="DV257" s="90" t="str">
        <f t="shared" si="279"/>
        <v/>
      </c>
      <c r="DW257" s="172"/>
      <c r="DX257" s="154" t="str">
        <f t="shared" si="280"/>
        <v>NO BID</v>
      </c>
      <c r="DY257" s="171"/>
      <c r="DZ257" s="89"/>
      <c r="EA257" s="90" t="str">
        <f t="shared" si="281"/>
        <v/>
      </c>
      <c r="EB257" s="172"/>
      <c r="EC257" s="154" t="str">
        <f t="shared" si="282"/>
        <v>NO BID</v>
      </c>
      <c r="ED257" s="171"/>
      <c r="EE257" s="89"/>
      <c r="EF257" s="90" t="str">
        <f t="shared" si="283"/>
        <v/>
      </c>
      <c r="EG257" s="172"/>
      <c r="EH257" s="154" t="str">
        <f t="shared" si="284"/>
        <v>NO BID</v>
      </c>
      <c r="EI257" s="171"/>
      <c r="EJ257" s="89"/>
      <c r="EK257" s="90" t="str">
        <f t="shared" si="285"/>
        <v/>
      </c>
      <c r="EL257" s="172"/>
      <c r="EM257" s="154" t="str">
        <f t="shared" si="286"/>
        <v>NO BID</v>
      </c>
      <c r="EN257" s="171"/>
      <c r="EO257" s="89"/>
      <c r="EP257" s="90" t="str">
        <f t="shared" si="287"/>
        <v/>
      </c>
      <c r="EQ257" s="172"/>
      <c r="ER257" s="154" t="str">
        <f t="shared" si="288"/>
        <v>NO BID</v>
      </c>
      <c r="ES257" s="171"/>
      <c r="ET257" s="89"/>
      <c r="EU257" s="90" t="str">
        <f t="shared" si="289"/>
        <v/>
      </c>
      <c r="EV257" s="172"/>
      <c r="EW257" s="154" t="str">
        <f t="shared" si="290"/>
        <v>NO BID</v>
      </c>
      <c r="EX257" s="171"/>
      <c r="EY257" s="89"/>
      <c r="EZ257" s="90" t="str">
        <f t="shared" si="291"/>
        <v/>
      </c>
      <c r="FA257" s="172"/>
      <c r="FB257" s="154" t="str">
        <f t="shared" si="292"/>
        <v>NO BID</v>
      </c>
      <c r="FC257" s="171"/>
      <c r="FD257" s="89"/>
      <c r="FE257" s="90" t="str">
        <f t="shared" si="293"/>
        <v/>
      </c>
      <c r="FF257" s="172"/>
      <c r="FG257" s="154" t="str">
        <f t="shared" si="294"/>
        <v>NO BID</v>
      </c>
      <c r="FH257" s="171"/>
      <c r="FI257" s="89"/>
      <c r="FJ257" s="90" t="str">
        <f t="shared" si="295"/>
        <v/>
      </c>
      <c r="FK257" s="172"/>
      <c r="FL257" s="154" t="str">
        <f t="shared" si="296"/>
        <v>NO BID</v>
      </c>
      <c r="FM257" s="171"/>
      <c r="FN257" s="89"/>
      <c r="FO257" s="90" t="str">
        <f t="shared" si="297"/>
        <v/>
      </c>
      <c r="FP257" s="172"/>
      <c r="FQ257" s="154" t="str">
        <f t="shared" si="298"/>
        <v>NO BID</v>
      </c>
      <c r="FR257" s="174"/>
      <c r="FS257" s="91">
        <v>12.65</v>
      </c>
      <c r="FT257" s="92">
        <f t="shared" si="299"/>
        <v>63.25</v>
      </c>
      <c r="FU257" s="175">
        <f t="shared" si="300"/>
        <v>0</v>
      </c>
      <c r="FV257" s="93" t="str">
        <f t="shared" si="301"/>
        <v/>
      </c>
      <c r="FW257" s="94">
        <f t="shared" si="302"/>
        <v>63.25</v>
      </c>
      <c r="FX257" s="95">
        <f t="shared" si="303"/>
        <v>0</v>
      </c>
      <c r="FY257" s="129" t="str">
        <f t="shared" si="304"/>
        <v>NOT AWARDED</v>
      </c>
      <c r="FZ257" s="130">
        <f t="shared" si="305"/>
        <v>0</v>
      </c>
      <c r="GA257" s="129" t="str">
        <f t="shared" si="306"/>
        <v>VENDOR 09</v>
      </c>
      <c r="GB257" s="176"/>
      <c r="GC257" s="177"/>
      <c r="GD257" s="96"/>
      <c r="GE257" s="97"/>
    </row>
    <row r="258" spans="1:187" ht="30" customHeight="1" thickTop="1" thickBot="1" x14ac:dyDescent="0.4">
      <c r="A258" s="162">
        <v>254</v>
      </c>
      <c r="B258" s="163">
        <v>4</v>
      </c>
      <c r="C258" s="164">
        <v>9781538726822</v>
      </c>
      <c r="D258" s="165" t="s">
        <v>400</v>
      </c>
      <c r="E258" s="165" t="s">
        <v>1089</v>
      </c>
      <c r="F258" s="165" t="s">
        <v>1479</v>
      </c>
      <c r="G258" s="166" t="s">
        <v>1414</v>
      </c>
      <c r="H258" s="166" t="s">
        <v>1451</v>
      </c>
      <c r="I258" s="167"/>
      <c r="J258" s="227">
        <f t="shared" si="307"/>
        <v>4</v>
      </c>
      <c r="K258" s="228"/>
      <c r="L258" s="99" t="str">
        <f t="shared" si="233"/>
        <v/>
      </c>
      <c r="M258" s="241"/>
      <c r="N258" s="168"/>
      <c r="O258" s="169" t="str">
        <f t="shared" si="234"/>
        <v>VENDOR 09</v>
      </c>
      <c r="P258" s="149">
        <v>241360</v>
      </c>
      <c r="Q258" s="149">
        <f t="shared" si="235"/>
        <v>0</v>
      </c>
      <c r="R258" s="170" t="str">
        <f t="shared" si="236"/>
        <v xml:space="preserve">, </v>
      </c>
      <c r="S258" s="170" t="str">
        <f t="shared" si="237"/>
        <v>NO BID</v>
      </c>
      <c r="T258" s="87">
        <f t="shared" si="238"/>
        <v>0</v>
      </c>
      <c r="U258" s="88" t="str">
        <f t="shared" si="239"/>
        <v>NOT AWARDED</v>
      </c>
      <c r="V258" s="167"/>
      <c r="W258" s="171"/>
      <c r="X258" s="89"/>
      <c r="Y258" s="90"/>
      <c r="Z258" s="172" t="str">
        <f t="shared" si="240"/>
        <v/>
      </c>
      <c r="AA258" s="154" t="str">
        <f t="shared" si="241"/>
        <v>NO BID</v>
      </c>
      <c r="AB258" s="171"/>
      <c r="AC258" s="89"/>
      <c r="AD258" s="90"/>
      <c r="AE258" s="172" t="str">
        <f t="shared" si="242"/>
        <v/>
      </c>
      <c r="AF258" s="154" t="str">
        <f t="shared" si="243"/>
        <v>NO BID</v>
      </c>
      <c r="AG258" s="171"/>
      <c r="AH258" s="89"/>
      <c r="AI258" s="90"/>
      <c r="AJ258" s="172" t="str">
        <f t="shared" si="244"/>
        <v/>
      </c>
      <c r="AK258" s="154" t="str">
        <f t="shared" si="245"/>
        <v>NO BID</v>
      </c>
      <c r="AL258" s="171"/>
      <c r="AM258" s="89"/>
      <c r="AN258" s="90"/>
      <c r="AO258" s="172" t="str">
        <f t="shared" si="246"/>
        <v/>
      </c>
      <c r="AP258" s="154" t="str">
        <f t="shared" si="247"/>
        <v>NO BID</v>
      </c>
      <c r="AQ258" s="171"/>
      <c r="AR258" s="89"/>
      <c r="AS258" s="90"/>
      <c r="AT258" s="172" t="str">
        <f t="shared" si="248"/>
        <v/>
      </c>
      <c r="AU258" s="154" t="str">
        <f t="shared" si="249"/>
        <v>NO BID</v>
      </c>
      <c r="AV258" s="171"/>
      <c r="AW258" s="89"/>
      <c r="AX258" s="90"/>
      <c r="AY258" s="172" t="str">
        <f t="shared" si="250"/>
        <v/>
      </c>
      <c r="AZ258" s="154" t="str">
        <f t="shared" si="251"/>
        <v>NO BID</v>
      </c>
      <c r="BA258" s="171"/>
      <c r="BB258" s="89"/>
      <c r="BC258" s="90"/>
      <c r="BD258" s="172" t="str">
        <f t="shared" si="252"/>
        <v/>
      </c>
      <c r="BE258" s="154" t="str">
        <f t="shared" si="309"/>
        <v>NO BID</v>
      </c>
      <c r="BF258" s="171"/>
      <c r="BG258" s="89"/>
      <c r="BH258" s="90"/>
      <c r="BI258" s="172" t="str">
        <f t="shared" si="253"/>
        <v/>
      </c>
      <c r="BJ258" s="154" t="str">
        <f t="shared" si="254"/>
        <v>NO BID</v>
      </c>
      <c r="BK258" s="171"/>
      <c r="BL258" s="89"/>
      <c r="BM258" s="90"/>
      <c r="BN258" s="172" t="str">
        <f t="shared" si="255"/>
        <v/>
      </c>
      <c r="BO258" s="154" t="str">
        <f t="shared" si="256"/>
        <v>NO BID</v>
      </c>
      <c r="BP258" s="178"/>
      <c r="BQ258" s="171"/>
      <c r="BR258" s="89"/>
      <c r="BS258" s="90" t="str">
        <f t="shared" si="257"/>
        <v/>
      </c>
      <c r="BT258" s="172"/>
      <c r="BU258" s="154" t="str">
        <f t="shared" si="258"/>
        <v>NO BID</v>
      </c>
      <c r="BV258" s="171"/>
      <c r="BW258" s="89"/>
      <c r="BX258" s="90" t="str">
        <f t="shared" si="259"/>
        <v/>
      </c>
      <c r="BY258" s="172"/>
      <c r="BZ258" s="154" t="str">
        <f t="shared" si="260"/>
        <v>NO BID</v>
      </c>
      <c r="CA258" s="171"/>
      <c r="CB258" s="89"/>
      <c r="CC258" s="90" t="str">
        <f t="shared" si="261"/>
        <v/>
      </c>
      <c r="CD258" s="172"/>
      <c r="CE258" s="154" t="str">
        <f t="shared" si="262"/>
        <v>NO BID</v>
      </c>
      <c r="CF258" s="171"/>
      <c r="CG258" s="89"/>
      <c r="CH258" s="90" t="str">
        <f t="shared" si="263"/>
        <v/>
      </c>
      <c r="CI258" s="172"/>
      <c r="CJ258" s="154" t="str">
        <f t="shared" si="264"/>
        <v>NO BID</v>
      </c>
      <c r="CK258" s="171"/>
      <c r="CL258" s="89"/>
      <c r="CM258" s="90" t="str">
        <f t="shared" si="265"/>
        <v/>
      </c>
      <c r="CN258" s="172"/>
      <c r="CO258" s="154" t="str">
        <f t="shared" si="266"/>
        <v>NO BID</v>
      </c>
      <c r="CP258" s="171"/>
      <c r="CQ258" s="89"/>
      <c r="CR258" s="90" t="str">
        <f t="shared" si="267"/>
        <v/>
      </c>
      <c r="CS258" s="172"/>
      <c r="CT258" s="154" t="str">
        <f t="shared" si="268"/>
        <v>NO BID</v>
      </c>
      <c r="CU258" s="171"/>
      <c r="CV258" s="89"/>
      <c r="CW258" s="90" t="str">
        <f t="shared" si="269"/>
        <v/>
      </c>
      <c r="CX258" s="172"/>
      <c r="CY258" s="154" t="str">
        <f t="shared" si="270"/>
        <v>NO BID</v>
      </c>
      <c r="CZ258" s="171"/>
      <c r="DA258" s="89"/>
      <c r="DB258" s="90" t="str">
        <f t="shared" si="271"/>
        <v/>
      </c>
      <c r="DC258" s="172"/>
      <c r="DD258" s="154" t="str">
        <f t="shared" si="272"/>
        <v>NO BID</v>
      </c>
      <c r="DE258" s="171"/>
      <c r="DF258" s="89"/>
      <c r="DG258" s="90" t="str">
        <f t="shared" si="273"/>
        <v/>
      </c>
      <c r="DH258" s="172"/>
      <c r="DI258" s="154" t="str">
        <f t="shared" si="274"/>
        <v>NO BID</v>
      </c>
      <c r="DJ258" s="171"/>
      <c r="DK258" s="89"/>
      <c r="DL258" s="90" t="str">
        <f t="shared" si="275"/>
        <v/>
      </c>
      <c r="DM258" s="172"/>
      <c r="DN258" s="154" t="str">
        <f t="shared" si="276"/>
        <v>NO BID</v>
      </c>
      <c r="DO258" s="171"/>
      <c r="DP258" s="89"/>
      <c r="DQ258" s="90" t="str">
        <f t="shared" si="277"/>
        <v/>
      </c>
      <c r="DR258" s="172"/>
      <c r="DS258" s="154" t="str">
        <f t="shared" si="278"/>
        <v>NO BID</v>
      </c>
      <c r="DT258" s="171"/>
      <c r="DU258" s="89"/>
      <c r="DV258" s="90" t="str">
        <f t="shared" si="279"/>
        <v/>
      </c>
      <c r="DW258" s="172"/>
      <c r="DX258" s="154" t="str">
        <f t="shared" si="280"/>
        <v>NO BID</v>
      </c>
      <c r="DY258" s="171"/>
      <c r="DZ258" s="89"/>
      <c r="EA258" s="90" t="str">
        <f t="shared" si="281"/>
        <v/>
      </c>
      <c r="EB258" s="172"/>
      <c r="EC258" s="154" t="str">
        <f t="shared" si="282"/>
        <v>NO BID</v>
      </c>
      <c r="ED258" s="171"/>
      <c r="EE258" s="89"/>
      <c r="EF258" s="90" t="str">
        <f t="shared" si="283"/>
        <v/>
      </c>
      <c r="EG258" s="172"/>
      <c r="EH258" s="154" t="str">
        <f t="shared" si="284"/>
        <v>NO BID</v>
      </c>
      <c r="EI258" s="171"/>
      <c r="EJ258" s="89"/>
      <c r="EK258" s="90" t="str">
        <f t="shared" si="285"/>
        <v/>
      </c>
      <c r="EL258" s="172"/>
      <c r="EM258" s="154" t="str">
        <f t="shared" si="286"/>
        <v>NO BID</v>
      </c>
      <c r="EN258" s="171"/>
      <c r="EO258" s="89"/>
      <c r="EP258" s="90" t="str">
        <f t="shared" si="287"/>
        <v/>
      </c>
      <c r="EQ258" s="172"/>
      <c r="ER258" s="154" t="str">
        <f t="shared" si="288"/>
        <v>NO BID</v>
      </c>
      <c r="ES258" s="171"/>
      <c r="ET258" s="89"/>
      <c r="EU258" s="90" t="str">
        <f t="shared" si="289"/>
        <v/>
      </c>
      <c r="EV258" s="172"/>
      <c r="EW258" s="154" t="str">
        <f t="shared" si="290"/>
        <v>NO BID</v>
      </c>
      <c r="EX258" s="171"/>
      <c r="EY258" s="89"/>
      <c r="EZ258" s="90" t="str">
        <f t="shared" si="291"/>
        <v/>
      </c>
      <c r="FA258" s="172"/>
      <c r="FB258" s="154" t="str">
        <f t="shared" si="292"/>
        <v>NO BID</v>
      </c>
      <c r="FC258" s="171"/>
      <c r="FD258" s="89"/>
      <c r="FE258" s="90" t="str">
        <f t="shared" si="293"/>
        <v/>
      </c>
      <c r="FF258" s="172"/>
      <c r="FG258" s="154" t="str">
        <f t="shared" si="294"/>
        <v>NO BID</v>
      </c>
      <c r="FH258" s="171"/>
      <c r="FI258" s="89"/>
      <c r="FJ258" s="90" t="str">
        <f t="shared" si="295"/>
        <v/>
      </c>
      <c r="FK258" s="172"/>
      <c r="FL258" s="154" t="str">
        <f t="shared" si="296"/>
        <v>NO BID</v>
      </c>
      <c r="FM258" s="171"/>
      <c r="FN258" s="89"/>
      <c r="FO258" s="90" t="str">
        <f t="shared" si="297"/>
        <v/>
      </c>
      <c r="FP258" s="172"/>
      <c r="FQ258" s="154" t="str">
        <f t="shared" si="298"/>
        <v>NO BID</v>
      </c>
      <c r="FR258" s="174"/>
      <c r="FS258" s="91">
        <v>15.19</v>
      </c>
      <c r="FT258" s="92">
        <f t="shared" si="299"/>
        <v>60.76</v>
      </c>
      <c r="FU258" s="175">
        <f t="shared" si="300"/>
        <v>0</v>
      </c>
      <c r="FV258" s="93" t="str">
        <f t="shared" si="301"/>
        <v/>
      </c>
      <c r="FW258" s="94">
        <f t="shared" si="302"/>
        <v>60.76</v>
      </c>
      <c r="FX258" s="95">
        <f t="shared" si="303"/>
        <v>0</v>
      </c>
      <c r="FY258" s="129" t="str">
        <f t="shared" si="304"/>
        <v>NOT AWARDED</v>
      </c>
      <c r="FZ258" s="130">
        <f t="shared" si="305"/>
        <v>0</v>
      </c>
      <c r="GA258" s="129" t="str">
        <f t="shared" si="306"/>
        <v>VENDOR 09</v>
      </c>
      <c r="GB258" s="176"/>
      <c r="GC258" s="177"/>
      <c r="GD258" s="96"/>
      <c r="GE258" s="97"/>
    </row>
    <row r="259" spans="1:187" ht="30" customHeight="1" thickTop="1" thickBot="1" x14ac:dyDescent="0.4">
      <c r="A259" s="162">
        <v>255</v>
      </c>
      <c r="B259" s="163">
        <v>5</v>
      </c>
      <c r="C259" s="164">
        <v>9780802161314</v>
      </c>
      <c r="D259" s="165" t="s">
        <v>402</v>
      </c>
      <c r="E259" s="165" t="s">
        <v>1091</v>
      </c>
      <c r="F259" s="165" t="s">
        <v>1479</v>
      </c>
      <c r="G259" s="166" t="s">
        <v>1414</v>
      </c>
      <c r="H259" s="166" t="s">
        <v>1416</v>
      </c>
      <c r="I259" s="167"/>
      <c r="J259" s="227">
        <f t="shared" si="307"/>
        <v>5</v>
      </c>
      <c r="K259" s="228"/>
      <c r="L259" s="99" t="str">
        <f t="shared" si="233"/>
        <v/>
      </c>
      <c r="M259" s="241"/>
      <c r="N259" s="168"/>
      <c r="O259" s="169" t="str">
        <f t="shared" si="234"/>
        <v>VENDOR 09</v>
      </c>
      <c r="P259" s="149">
        <v>241365</v>
      </c>
      <c r="Q259" s="149">
        <f t="shared" si="235"/>
        <v>0</v>
      </c>
      <c r="R259" s="170" t="str">
        <f t="shared" si="236"/>
        <v xml:space="preserve">, </v>
      </c>
      <c r="S259" s="170" t="str">
        <f t="shared" si="237"/>
        <v>NO BID</v>
      </c>
      <c r="T259" s="87">
        <f t="shared" si="238"/>
        <v>0</v>
      </c>
      <c r="U259" s="88" t="str">
        <f t="shared" si="239"/>
        <v>NOT AWARDED</v>
      </c>
      <c r="V259" s="167"/>
      <c r="W259" s="171"/>
      <c r="X259" s="89"/>
      <c r="Y259" s="90"/>
      <c r="Z259" s="172" t="str">
        <f t="shared" si="240"/>
        <v/>
      </c>
      <c r="AA259" s="154" t="str">
        <f t="shared" si="241"/>
        <v>NO BID</v>
      </c>
      <c r="AB259" s="171"/>
      <c r="AC259" s="89"/>
      <c r="AD259" s="90"/>
      <c r="AE259" s="172" t="str">
        <f t="shared" si="242"/>
        <v/>
      </c>
      <c r="AF259" s="154" t="str">
        <f t="shared" si="243"/>
        <v>NO BID</v>
      </c>
      <c r="AG259" s="171"/>
      <c r="AH259" s="89"/>
      <c r="AI259" s="90"/>
      <c r="AJ259" s="172" t="str">
        <f t="shared" si="244"/>
        <v/>
      </c>
      <c r="AK259" s="154" t="str">
        <f t="shared" si="245"/>
        <v>NO BID</v>
      </c>
      <c r="AL259" s="171"/>
      <c r="AM259" s="89"/>
      <c r="AN259" s="90"/>
      <c r="AO259" s="172" t="str">
        <f t="shared" si="246"/>
        <v/>
      </c>
      <c r="AP259" s="154" t="str">
        <f t="shared" si="247"/>
        <v>NO BID</v>
      </c>
      <c r="AQ259" s="171"/>
      <c r="AR259" s="89"/>
      <c r="AS259" s="90"/>
      <c r="AT259" s="172" t="str">
        <f t="shared" si="248"/>
        <v/>
      </c>
      <c r="AU259" s="154" t="str">
        <f t="shared" si="249"/>
        <v>NO BID</v>
      </c>
      <c r="AV259" s="171"/>
      <c r="AW259" s="89"/>
      <c r="AX259" s="90"/>
      <c r="AY259" s="172" t="str">
        <f t="shared" si="250"/>
        <v/>
      </c>
      <c r="AZ259" s="154" t="str">
        <f t="shared" si="251"/>
        <v>NO BID</v>
      </c>
      <c r="BA259" s="171"/>
      <c r="BB259" s="89"/>
      <c r="BC259" s="90"/>
      <c r="BD259" s="172" t="str">
        <f t="shared" si="252"/>
        <v/>
      </c>
      <c r="BE259" s="154" t="s">
        <v>83</v>
      </c>
      <c r="BF259" s="171"/>
      <c r="BG259" s="89"/>
      <c r="BH259" s="90"/>
      <c r="BI259" s="172" t="str">
        <f t="shared" si="253"/>
        <v/>
      </c>
      <c r="BJ259" s="154" t="str">
        <f t="shared" si="254"/>
        <v>NO BID</v>
      </c>
      <c r="BK259" s="171"/>
      <c r="BL259" s="89"/>
      <c r="BM259" s="90"/>
      <c r="BN259" s="172" t="str">
        <f t="shared" si="255"/>
        <v/>
      </c>
      <c r="BO259" s="154" t="str">
        <f t="shared" si="256"/>
        <v>NO BID</v>
      </c>
      <c r="BP259" s="173"/>
      <c r="BQ259" s="171"/>
      <c r="BR259" s="89"/>
      <c r="BS259" s="90" t="str">
        <f t="shared" si="257"/>
        <v/>
      </c>
      <c r="BT259" s="172"/>
      <c r="BU259" s="154" t="str">
        <f t="shared" si="258"/>
        <v>NO BID</v>
      </c>
      <c r="BV259" s="171"/>
      <c r="BW259" s="89"/>
      <c r="BX259" s="90" t="str">
        <f t="shared" si="259"/>
        <v/>
      </c>
      <c r="BY259" s="172"/>
      <c r="BZ259" s="154" t="str">
        <f t="shared" si="260"/>
        <v>NO BID</v>
      </c>
      <c r="CA259" s="171"/>
      <c r="CB259" s="89"/>
      <c r="CC259" s="90" t="str">
        <f t="shared" si="261"/>
        <v/>
      </c>
      <c r="CD259" s="172"/>
      <c r="CE259" s="154" t="str">
        <f t="shared" si="262"/>
        <v>NO BID</v>
      </c>
      <c r="CF259" s="171"/>
      <c r="CG259" s="89"/>
      <c r="CH259" s="90" t="str">
        <f t="shared" si="263"/>
        <v/>
      </c>
      <c r="CI259" s="172"/>
      <c r="CJ259" s="154" t="str">
        <f t="shared" si="264"/>
        <v>NO BID</v>
      </c>
      <c r="CK259" s="171"/>
      <c r="CL259" s="89"/>
      <c r="CM259" s="90" t="str">
        <f t="shared" si="265"/>
        <v/>
      </c>
      <c r="CN259" s="172"/>
      <c r="CO259" s="154" t="str">
        <f t="shared" si="266"/>
        <v>NO BID</v>
      </c>
      <c r="CP259" s="171"/>
      <c r="CQ259" s="89"/>
      <c r="CR259" s="90" t="str">
        <f t="shared" si="267"/>
        <v/>
      </c>
      <c r="CS259" s="172"/>
      <c r="CT259" s="154" t="str">
        <f t="shared" si="268"/>
        <v>NO BID</v>
      </c>
      <c r="CU259" s="171"/>
      <c r="CV259" s="89"/>
      <c r="CW259" s="90" t="str">
        <f t="shared" si="269"/>
        <v/>
      </c>
      <c r="CX259" s="172"/>
      <c r="CY259" s="154" t="str">
        <f t="shared" si="270"/>
        <v>NO BID</v>
      </c>
      <c r="CZ259" s="171"/>
      <c r="DA259" s="89"/>
      <c r="DB259" s="90" t="str">
        <f t="shared" si="271"/>
        <v/>
      </c>
      <c r="DC259" s="172"/>
      <c r="DD259" s="154" t="str">
        <f t="shared" si="272"/>
        <v>NO BID</v>
      </c>
      <c r="DE259" s="171"/>
      <c r="DF259" s="89"/>
      <c r="DG259" s="90" t="str">
        <f t="shared" si="273"/>
        <v/>
      </c>
      <c r="DH259" s="172"/>
      <c r="DI259" s="154" t="str">
        <f t="shared" si="274"/>
        <v>NO BID</v>
      </c>
      <c r="DJ259" s="171"/>
      <c r="DK259" s="89"/>
      <c r="DL259" s="90" t="str">
        <f t="shared" si="275"/>
        <v/>
      </c>
      <c r="DM259" s="172"/>
      <c r="DN259" s="154" t="str">
        <f t="shared" si="276"/>
        <v>NO BID</v>
      </c>
      <c r="DO259" s="171"/>
      <c r="DP259" s="89"/>
      <c r="DQ259" s="90" t="str">
        <f t="shared" si="277"/>
        <v/>
      </c>
      <c r="DR259" s="172"/>
      <c r="DS259" s="154" t="str">
        <f t="shared" si="278"/>
        <v>NO BID</v>
      </c>
      <c r="DT259" s="171"/>
      <c r="DU259" s="89"/>
      <c r="DV259" s="90" t="str">
        <f t="shared" si="279"/>
        <v/>
      </c>
      <c r="DW259" s="172"/>
      <c r="DX259" s="154" t="str">
        <f t="shared" si="280"/>
        <v>NO BID</v>
      </c>
      <c r="DY259" s="171"/>
      <c r="DZ259" s="89"/>
      <c r="EA259" s="90" t="str">
        <f t="shared" si="281"/>
        <v/>
      </c>
      <c r="EB259" s="172"/>
      <c r="EC259" s="154" t="str">
        <f t="shared" si="282"/>
        <v>NO BID</v>
      </c>
      <c r="ED259" s="171"/>
      <c r="EE259" s="89"/>
      <c r="EF259" s="90" t="str">
        <f t="shared" si="283"/>
        <v/>
      </c>
      <c r="EG259" s="172"/>
      <c r="EH259" s="154" t="str">
        <f t="shared" si="284"/>
        <v>NO BID</v>
      </c>
      <c r="EI259" s="171"/>
      <c r="EJ259" s="89"/>
      <c r="EK259" s="90" t="str">
        <f t="shared" si="285"/>
        <v/>
      </c>
      <c r="EL259" s="172"/>
      <c r="EM259" s="154" t="str">
        <f t="shared" si="286"/>
        <v>NO BID</v>
      </c>
      <c r="EN259" s="171"/>
      <c r="EO259" s="89"/>
      <c r="EP259" s="90" t="str">
        <f t="shared" si="287"/>
        <v/>
      </c>
      <c r="EQ259" s="172"/>
      <c r="ER259" s="154" t="str">
        <f t="shared" si="288"/>
        <v>NO BID</v>
      </c>
      <c r="ES259" s="171"/>
      <c r="ET259" s="89"/>
      <c r="EU259" s="90" t="str">
        <f t="shared" si="289"/>
        <v/>
      </c>
      <c r="EV259" s="172"/>
      <c r="EW259" s="154" t="str">
        <f t="shared" si="290"/>
        <v>NO BID</v>
      </c>
      <c r="EX259" s="171"/>
      <c r="EY259" s="89"/>
      <c r="EZ259" s="90" t="str">
        <f t="shared" si="291"/>
        <v/>
      </c>
      <c r="FA259" s="172"/>
      <c r="FB259" s="154" t="str">
        <f t="shared" si="292"/>
        <v>NO BID</v>
      </c>
      <c r="FC259" s="171"/>
      <c r="FD259" s="89"/>
      <c r="FE259" s="90" t="str">
        <f t="shared" si="293"/>
        <v/>
      </c>
      <c r="FF259" s="172"/>
      <c r="FG259" s="154" t="str">
        <f t="shared" si="294"/>
        <v>NO BID</v>
      </c>
      <c r="FH259" s="171"/>
      <c r="FI259" s="89"/>
      <c r="FJ259" s="90" t="str">
        <f t="shared" si="295"/>
        <v/>
      </c>
      <c r="FK259" s="172"/>
      <c r="FL259" s="154" t="str">
        <f t="shared" si="296"/>
        <v>NO BID</v>
      </c>
      <c r="FM259" s="171"/>
      <c r="FN259" s="89"/>
      <c r="FO259" s="90" t="str">
        <f t="shared" si="297"/>
        <v/>
      </c>
      <c r="FP259" s="172"/>
      <c r="FQ259" s="154" t="str">
        <f t="shared" si="298"/>
        <v>NO BID</v>
      </c>
      <c r="FR259" s="174"/>
      <c r="FS259" s="91">
        <v>24.21</v>
      </c>
      <c r="FT259" s="92">
        <f t="shared" si="299"/>
        <v>121.05000000000001</v>
      </c>
      <c r="FU259" s="175">
        <f t="shared" si="300"/>
        <v>0</v>
      </c>
      <c r="FV259" s="93" t="str">
        <f t="shared" si="301"/>
        <v/>
      </c>
      <c r="FW259" s="94">
        <f t="shared" si="302"/>
        <v>121.05000000000001</v>
      </c>
      <c r="FX259" s="95">
        <f t="shared" si="303"/>
        <v>0</v>
      </c>
      <c r="FY259" s="129" t="str">
        <f t="shared" si="304"/>
        <v>NOT AWARDED</v>
      </c>
      <c r="FZ259" s="130">
        <f t="shared" si="305"/>
        <v>0</v>
      </c>
      <c r="GA259" s="129" t="str">
        <f t="shared" si="306"/>
        <v>VENDOR 09</v>
      </c>
      <c r="GB259" s="176"/>
      <c r="GC259" s="177"/>
      <c r="GD259" s="96"/>
      <c r="GE259" s="97"/>
    </row>
    <row r="260" spans="1:187" ht="30" customHeight="1" thickTop="1" thickBot="1" x14ac:dyDescent="0.4">
      <c r="A260" s="141">
        <v>256</v>
      </c>
      <c r="B260" s="163">
        <v>3</v>
      </c>
      <c r="C260" s="164">
        <v>9780593468463</v>
      </c>
      <c r="D260" s="165" t="s">
        <v>758</v>
      </c>
      <c r="E260" s="165" t="s">
        <v>1388</v>
      </c>
      <c r="F260" s="165" t="s">
        <v>1480</v>
      </c>
      <c r="G260" s="166" t="s">
        <v>1414</v>
      </c>
      <c r="H260" s="166" t="s">
        <v>1418</v>
      </c>
      <c r="I260" s="167"/>
      <c r="J260" s="227">
        <f t="shared" si="307"/>
        <v>3</v>
      </c>
      <c r="K260" s="228"/>
      <c r="L260" s="99" t="str">
        <f t="shared" si="233"/>
        <v/>
      </c>
      <c r="M260" s="241"/>
      <c r="N260" s="168"/>
      <c r="O260" s="169" t="str">
        <f t="shared" si="234"/>
        <v>VENDOR 09</v>
      </c>
      <c r="P260" s="149">
        <v>241365</v>
      </c>
      <c r="Q260" s="149">
        <f t="shared" si="235"/>
        <v>0</v>
      </c>
      <c r="R260" s="170" t="str">
        <f t="shared" si="236"/>
        <v xml:space="preserve">, </v>
      </c>
      <c r="S260" s="170" t="str">
        <f t="shared" si="237"/>
        <v>NO BID</v>
      </c>
      <c r="T260" s="87">
        <f t="shared" si="238"/>
        <v>0</v>
      </c>
      <c r="U260" s="88" t="str">
        <f t="shared" si="239"/>
        <v>NOT AWARDED</v>
      </c>
      <c r="V260" s="167"/>
      <c r="W260" s="171"/>
      <c r="X260" s="89"/>
      <c r="Y260" s="90"/>
      <c r="Z260" s="172" t="str">
        <f t="shared" si="240"/>
        <v/>
      </c>
      <c r="AA260" s="154" t="str">
        <f t="shared" si="241"/>
        <v>NO BID</v>
      </c>
      <c r="AB260" s="171"/>
      <c r="AC260" s="89"/>
      <c r="AD260" s="90"/>
      <c r="AE260" s="172" t="str">
        <f t="shared" si="242"/>
        <v/>
      </c>
      <c r="AF260" s="154" t="str">
        <f t="shared" si="243"/>
        <v>NO BID</v>
      </c>
      <c r="AG260" s="171"/>
      <c r="AH260" s="89"/>
      <c r="AI260" s="90"/>
      <c r="AJ260" s="172" t="str">
        <f t="shared" si="244"/>
        <v/>
      </c>
      <c r="AK260" s="154" t="str">
        <f t="shared" si="245"/>
        <v>NO BID</v>
      </c>
      <c r="AL260" s="171"/>
      <c r="AM260" s="89"/>
      <c r="AN260" s="90"/>
      <c r="AO260" s="172" t="str">
        <f t="shared" si="246"/>
        <v/>
      </c>
      <c r="AP260" s="154" t="str">
        <f t="shared" si="247"/>
        <v>NO BID</v>
      </c>
      <c r="AQ260" s="171"/>
      <c r="AR260" s="89"/>
      <c r="AS260" s="90"/>
      <c r="AT260" s="172" t="str">
        <f t="shared" si="248"/>
        <v/>
      </c>
      <c r="AU260" s="154" t="str">
        <f t="shared" si="249"/>
        <v>NO BID</v>
      </c>
      <c r="AV260" s="171"/>
      <c r="AW260" s="89"/>
      <c r="AX260" s="90"/>
      <c r="AY260" s="172" t="str">
        <f t="shared" si="250"/>
        <v/>
      </c>
      <c r="AZ260" s="154" t="str">
        <f t="shared" si="251"/>
        <v>NO BID</v>
      </c>
      <c r="BA260" s="171"/>
      <c r="BB260" s="89"/>
      <c r="BC260" s="90"/>
      <c r="BD260" s="172" t="str">
        <f t="shared" si="252"/>
        <v/>
      </c>
      <c r="BE260" s="154" t="s">
        <v>82</v>
      </c>
      <c r="BF260" s="171"/>
      <c r="BG260" s="89"/>
      <c r="BH260" s="90"/>
      <c r="BI260" s="172" t="str">
        <f t="shared" si="253"/>
        <v/>
      </c>
      <c r="BJ260" s="154" t="str">
        <f t="shared" si="254"/>
        <v>NO BID</v>
      </c>
      <c r="BK260" s="171"/>
      <c r="BL260" s="89"/>
      <c r="BM260" s="90"/>
      <c r="BN260" s="172" t="str">
        <f t="shared" si="255"/>
        <v/>
      </c>
      <c r="BO260" s="154" t="str">
        <f t="shared" si="256"/>
        <v>NO BID</v>
      </c>
      <c r="BP260" s="173"/>
      <c r="BQ260" s="171"/>
      <c r="BR260" s="89"/>
      <c r="BS260" s="90" t="str">
        <f t="shared" si="257"/>
        <v/>
      </c>
      <c r="BT260" s="172"/>
      <c r="BU260" s="154" t="str">
        <f t="shared" si="258"/>
        <v>NO BID</v>
      </c>
      <c r="BV260" s="171"/>
      <c r="BW260" s="89"/>
      <c r="BX260" s="90" t="str">
        <f t="shared" si="259"/>
        <v/>
      </c>
      <c r="BY260" s="172"/>
      <c r="BZ260" s="154" t="str">
        <f t="shared" si="260"/>
        <v>NO BID</v>
      </c>
      <c r="CA260" s="171"/>
      <c r="CB260" s="89"/>
      <c r="CC260" s="90" t="str">
        <f t="shared" si="261"/>
        <v/>
      </c>
      <c r="CD260" s="172"/>
      <c r="CE260" s="154" t="str">
        <f t="shared" si="262"/>
        <v>NO BID</v>
      </c>
      <c r="CF260" s="171"/>
      <c r="CG260" s="89"/>
      <c r="CH260" s="90" t="str">
        <f t="shared" si="263"/>
        <v/>
      </c>
      <c r="CI260" s="172"/>
      <c r="CJ260" s="154" t="str">
        <f t="shared" si="264"/>
        <v>NO BID</v>
      </c>
      <c r="CK260" s="171"/>
      <c r="CL260" s="89"/>
      <c r="CM260" s="90" t="str">
        <f t="shared" si="265"/>
        <v/>
      </c>
      <c r="CN260" s="172"/>
      <c r="CO260" s="154" t="str">
        <f t="shared" si="266"/>
        <v>NO BID</v>
      </c>
      <c r="CP260" s="171"/>
      <c r="CQ260" s="89"/>
      <c r="CR260" s="90" t="str">
        <f t="shared" si="267"/>
        <v/>
      </c>
      <c r="CS260" s="172"/>
      <c r="CT260" s="154" t="str">
        <f t="shared" si="268"/>
        <v>NO BID</v>
      </c>
      <c r="CU260" s="171"/>
      <c r="CV260" s="89"/>
      <c r="CW260" s="90" t="str">
        <f t="shared" si="269"/>
        <v/>
      </c>
      <c r="CX260" s="172"/>
      <c r="CY260" s="154" t="str">
        <f t="shared" si="270"/>
        <v>NO BID</v>
      </c>
      <c r="CZ260" s="171"/>
      <c r="DA260" s="89"/>
      <c r="DB260" s="90" t="str">
        <f t="shared" si="271"/>
        <v/>
      </c>
      <c r="DC260" s="172"/>
      <c r="DD260" s="154" t="str">
        <f t="shared" si="272"/>
        <v>NO BID</v>
      </c>
      <c r="DE260" s="171"/>
      <c r="DF260" s="89"/>
      <c r="DG260" s="90" t="str">
        <f t="shared" si="273"/>
        <v/>
      </c>
      <c r="DH260" s="172"/>
      <c r="DI260" s="154" t="str">
        <f t="shared" si="274"/>
        <v>NO BID</v>
      </c>
      <c r="DJ260" s="171"/>
      <c r="DK260" s="89"/>
      <c r="DL260" s="90" t="str">
        <f t="shared" si="275"/>
        <v/>
      </c>
      <c r="DM260" s="172"/>
      <c r="DN260" s="154" t="str">
        <f t="shared" si="276"/>
        <v>NO BID</v>
      </c>
      <c r="DO260" s="171"/>
      <c r="DP260" s="89"/>
      <c r="DQ260" s="90" t="str">
        <f t="shared" si="277"/>
        <v/>
      </c>
      <c r="DR260" s="172"/>
      <c r="DS260" s="154" t="str">
        <f t="shared" si="278"/>
        <v>NO BID</v>
      </c>
      <c r="DT260" s="171"/>
      <c r="DU260" s="89"/>
      <c r="DV260" s="90" t="str">
        <f t="shared" si="279"/>
        <v/>
      </c>
      <c r="DW260" s="172"/>
      <c r="DX260" s="154" t="str">
        <f t="shared" si="280"/>
        <v>NO BID</v>
      </c>
      <c r="DY260" s="171"/>
      <c r="DZ260" s="89"/>
      <c r="EA260" s="90" t="str">
        <f t="shared" si="281"/>
        <v/>
      </c>
      <c r="EB260" s="172"/>
      <c r="EC260" s="154" t="str">
        <f t="shared" si="282"/>
        <v>NO BID</v>
      </c>
      <c r="ED260" s="171"/>
      <c r="EE260" s="89"/>
      <c r="EF260" s="90" t="str">
        <f t="shared" si="283"/>
        <v/>
      </c>
      <c r="EG260" s="172"/>
      <c r="EH260" s="154" t="str">
        <f t="shared" si="284"/>
        <v>NO BID</v>
      </c>
      <c r="EI260" s="171"/>
      <c r="EJ260" s="89"/>
      <c r="EK260" s="90" t="str">
        <f t="shared" si="285"/>
        <v/>
      </c>
      <c r="EL260" s="172"/>
      <c r="EM260" s="154" t="str">
        <f t="shared" si="286"/>
        <v>NO BID</v>
      </c>
      <c r="EN260" s="171"/>
      <c r="EO260" s="89"/>
      <c r="EP260" s="90" t="str">
        <f t="shared" si="287"/>
        <v/>
      </c>
      <c r="EQ260" s="172"/>
      <c r="ER260" s="154" t="str">
        <f t="shared" si="288"/>
        <v>NO BID</v>
      </c>
      <c r="ES260" s="171"/>
      <c r="ET260" s="89"/>
      <c r="EU260" s="90" t="str">
        <f t="shared" si="289"/>
        <v/>
      </c>
      <c r="EV260" s="172"/>
      <c r="EW260" s="154" t="str">
        <f t="shared" si="290"/>
        <v>NO BID</v>
      </c>
      <c r="EX260" s="171"/>
      <c r="EY260" s="89"/>
      <c r="EZ260" s="90" t="str">
        <f t="shared" si="291"/>
        <v/>
      </c>
      <c r="FA260" s="172"/>
      <c r="FB260" s="154" t="str">
        <f t="shared" si="292"/>
        <v>NO BID</v>
      </c>
      <c r="FC260" s="171"/>
      <c r="FD260" s="89"/>
      <c r="FE260" s="90" t="str">
        <f t="shared" si="293"/>
        <v/>
      </c>
      <c r="FF260" s="172"/>
      <c r="FG260" s="154" t="str">
        <f t="shared" si="294"/>
        <v>NO BID</v>
      </c>
      <c r="FH260" s="171"/>
      <c r="FI260" s="89"/>
      <c r="FJ260" s="90" t="str">
        <f t="shared" si="295"/>
        <v/>
      </c>
      <c r="FK260" s="172"/>
      <c r="FL260" s="154" t="str">
        <f t="shared" si="296"/>
        <v>NO BID</v>
      </c>
      <c r="FM260" s="171"/>
      <c r="FN260" s="89"/>
      <c r="FO260" s="90" t="str">
        <f t="shared" si="297"/>
        <v/>
      </c>
      <c r="FP260" s="172"/>
      <c r="FQ260" s="154" t="str">
        <f t="shared" si="298"/>
        <v>NO BID</v>
      </c>
      <c r="FR260" s="174"/>
      <c r="FS260" s="91">
        <v>13.1</v>
      </c>
      <c r="FT260" s="92">
        <f t="shared" si="299"/>
        <v>39.299999999999997</v>
      </c>
      <c r="FU260" s="175">
        <f t="shared" si="300"/>
        <v>0</v>
      </c>
      <c r="FV260" s="93" t="str">
        <f t="shared" si="301"/>
        <v/>
      </c>
      <c r="FW260" s="94">
        <f t="shared" si="302"/>
        <v>39.299999999999997</v>
      </c>
      <c r="FX260" s="95">
        <f t="shared" si="303"/>
        <v>0</v>
      </c>
      <c r="FY260" s="129" t="str">
        <f t="shared" si="304"/>
        <v>NOT AWARDED</v>
      </c>
      <c r="FZ260" s="130">
        <f t="shared" si="305"/>
        <v>0</v>
      </c>
      <c r="GA260" s="129" t="str">
        <f t="shared" si="306"/>
        <v>VENDOR 09</v>
      </c>
      <c r="GB260" s="176"/>
      <c r="GC260" s="177"/>
      <c r="GD260" s="96"/>
      <c r="GE260" s="97"/>
    </row>
    <row r="261" spans="1:187" ht="30" customHeight="1" thickTop="1" thickBot="1" x14ac:dyDescent="0.4">
      <c r="A261" s="162">
        <v>257</v>
      </c>
      <c r="B261" s="194">
        <v>1</v>
      </c>
      <c r="C261" s="164">
        <v>9780063225138</v>
      </c>
      <c r="D261" s="165" t="s">
        <v>404</v>
      </c>
      <c r="E261" s="165" t="s">
        <v>1093</v>
      </c>
      <c r="F261" s="165" t="s">
        <v>1479</v>
      </c>
      <c r="G261" s="166" t="s">
        <v>1414</v>
      </c>
      <c r="H261" s="166" t="s">
        <v>1416</v>
      </c>
      <c r="I261" s="167"/>
      <c r="J261" s="227">
        <f t="shared" si="307"/>
        <v>1</v>
      </c>
      <c r="K261" s="228"/>
      <c r="L261" s="99" t="str">
        <f t="shared" ref="L261:L324" si="310">IF(J261&gt;B261,"QUOTED TOO MANY",IF($J261&gt;0,IF(K261&gt;0,$J261*K261,""),""))</f>
        <v/>
      </c>
      <c r="M261" s="241"/>
      <c r="N261" s="168"/>
      <c r="O261" s="169" t="str">
        <f t="shared" ref="O261:O324" si="311">IF(GA261="","",GA261)</f>
        <v>VENDOR 09</v>
      </c>
      <c r="P261" s="149">
        <v>241360</v>
      </c>
      <c r="Q261" s="149">
        <f t="shared" ref="Q261:Q324" si="312">GC261</f>
        <v>0</v>
      </c>
      <c r="R261" s="170" t="str">
        <f t="shared" ref="R261:R324" si="313">IF(O261="","",IF(O261=$X$2,CONCATENATE($W261,", ",$Z261),IF(O261=$AC$2,CONCATENATE($AB261,", ",$AE261),IF(O261=$AH$2,CONCATENATE($AG261,", ",$AJ261),IF(O261=$AM$2,CONCATENATE($AL261,", ",$AO261),IF(O261=$AR$2,CONCATENATE($AQ261,", ",$AT261),IF(O261=$AW$2,CONCATENATE($AV261,", ",$AY261),IF(O261=$BB$2,CONCATENATE($BA261,", ",$BD261),IF(O261=$BG$2,CONCATENATE($BF261,", ",$BI261),IF(O261=$BL$2,CONCATENATE($BK261,", ",$BN261),IF(O261=$BR$2,CONCATENATE($BQ261,", ",$BT261),IF(O261=$BW$2,CONCATENATE($BV261,", ",$BY261),IF(O261=$CB$2,CONCATENATE($CA261,", ",$CD261),IF(O261=$CG$2,CONCATENATE($CF261,", ",$CI261),IF(O261=$CL$2,CONCATENATE($CK261,", ",$CN261),IF(O261=$CQ$2,CONCATENATE($CP261,", ",$CS261),IF(O261=$CV$2,CONCATENATE($CU261,", ",$CX261),IF(O261=$DA$2,CONCATENATE($CZ261,", ",$DC261),IF(O261=$DF$2,CONCATENATE($DE261,", ",$DH261),IF(O261=$DK$2,CONCATENATE($DJ261,", ",$DM261),IF(O261=$DP$2,CONCATENATE($DO261,", ",$DR261),IF(O261=$DU$2,CONCATENATE($DT261,", ",$DW261),IF(O261=$DZ$2,CONCATENATE($DY261,", ",$EB261),IF(O261=$EE$2,CONCATENATE($ED261,", ",$EG261),IF(O261=$EJ$2,CONCATENATE($EI261,", ",$EL261),IF(O261=$EO$2,CONCATENATE($EN261,", ",$EQ261),IF(O261=$ET$2,CONCATENATE($EUT261,", ",$EV261),IF(O261=$EY$2,CONCATENATE($EX261,", ",$FA261),IF(O261=$FD$2,CONCATENATE($FC261,", ",$FF261),IF(O261=$FI$2,CONCATENATE($FH261,", ",$FK261),IF(O261=$FN$2,CONCATENATE($FM261,", ",$FP261),0)))))))))))))))))))))))))))))))</f>
        <v xml:space="preserve">, </v>
      </c>
      <c r="S261" s="170" t="str">
        <f t="shared" ref="S261:S324" si="314">IF(O261="","",IF(O261=$X$2,(AA261),IF(O261=$AC$2,($AF261),IF(O261=$AH$2,($AK261),IF(O261=$AM$2,($AP261),IF(O261=$AR$2,($AU261),IF(O261=$AW$2,($AZ261),IF(O261=$BB$2,($BE261),IF(O261=$BG$2,($BJ261),IF(O261=$BL$2,($BO261),IF(O261=$BR$2,($BU261),IF(O261=$BW$2,($BZ261),IF(O261=$CB$2,(CE261),IF(O261=$CG$2,($CJ261),IF(O261=$CL$2,($CO261),IF(O261=$CQ$2,($CT261),IF(O261=$CV$2,($CY261),IF(O261=$DA$2,($DD261),IF(O261=$DF$2,($DI261),IF(O261=$DK$2,($DN261),IF(O261=$DP$2,($DS261),IF(O261=$DU$2,($DX261),IF(O261=$DZ$2,($EC261),IF(O261=$EE$2,($EH261),IF(O261=$EJ$2,($EM261),IF(O261=$EO$2,($ER261),IF(O261=$ET$2,($EW261),IF(O261=$EY$2,($FB261),IF(O261=$FD$2,($FG261),IF(O261=$FI$2,($FL261),IF(O261=$FN$2,($FQ261),0)))))))))))))))))))))))))))))))</f>
        <v>NO BID</v>
      </c>
      <c r="T261" s="87">
        <f t="shared" ref="T261:T324" si="315">IF(O261=$X$2,$X261,IF(O261=$AC$2,$AC261,IF(O261=$AH$2,$AH261,IF(O261=$AM$2,$AM261,IF(O261=$AR$2,$AR261,IF(O261=$AW$2,$AW261,IF(O261=$BB$2,$BB261,IF(O261=$BG$2,$BG261,IF(O261=$BL$2,$BL261,IF(O261=$BR$2,$BR261,IF(O261=$BW$2,$BW261,IF(O261=$CB$2,$CB261,IF(O261=$CG$2,$CG261,IF(O261=$CL$2,$CL261,IF(O261=$CQ$2,$CQ261,IF(O261=$CV$2,$CV261,IF(O261=$DA$2,$DA261,IF(O261=$DF$2,$DF261,IF(O261=$DK$2,$DK261,IF(O261=$DP$2,$DP261,IF(O261=$DU$2,$DU261,IF(O261=$DZ$2,$DZ261,IF(O261=$EE$2,$EE261,IF(O261=$EJ$2,$EJ261,IF(O261=$EO$2,$EO261,IF(O261=$ET$2,$ET261,IF(O261=$EY$2,$EY261,IF(O261=$FD$2,$FD261,IF(O261=$FI$2,$FI261,IF(O261=$FN$2,$FN261,0))))))))))))))))))))))))))))))</f>
        <v>0</v>
      </c>
      <c r="U261" s="88" t="str">
        <f t="shared" ref="U261:U324" si="316">IF(B261=0,"NA",IF(T261=0,"NOT AWARDED",$B261*T261))</f>
        <v>NOT AWARDED</v>
      </c>
      <c r="V261" s="167"/>
      <c r="W261" s="171"/>
      <c r="X261" s="89"/>
      <c r="Y261" s="90"/>
      <c r="Z261" s="172" t="str">
        <f t="shared" ref="Z261:Z324" si="317">IF(W261="","",IF(W261=$B261,"QTY Matches","Check"))</f>
        <v/>
      </c>
      <c r="AA261" s="154" t="str">
        <f t="shared" ref="AA261:AA324" si="318">IF($B261=0,"",IF(ISNUMBER(X261),"","NO BID"))</f>
        <v>NO BID</v>
      </c>
      <c r="AB261" s="171"/>
      <c r="AC261" s="89"/>
      <c r="AD261" s="90"/>
      <c r="AE261" s="172" t="str">
        <f t="shared" ref="AE261:AE324" si="319">IF(AB261="","",IF(AB261=$B261,"QTY Matches","Check"))</f>
        <v/>
      </c>
      <c r="AF261" s="154" t="str">
        <f t="shared" ref="AF261:AF324" si="320">IF($B261=0,"",IF(ISNUMBER(AC261),"","NO BID"))</f>
        <v>NO BID</v>
      </c>
      <c r="AG261" s="171"/>
      <c r="AH261" s="89"/>
      <c r="AI261" s="90"/>
      <c r="AJ261" s="172" t="str">
        <f t="shared" ref="AJ261:AJ324" si="321">IF(AG261="","",IF(AG261=$B261,"QTY Matches","Check"))</f>
        <v/>
      </c>
      <c r="AK261" s="154" t="str">
        <f t="shared" ref="AK261:AK324" si="322">IF($B261=0,"",IF(ISNUMBER(AH261),"","NO BID"))</f>
        <v>NO BID</v>
      </c>
      <c r="AL261" s="171"/>
      <c r="AM261" s="89"/>
      <c r="AN261" s="90"/>
      <c r="AO261" s="172" t="str">
        <f t="shared" ref="AO261:AO324" si="323">IF(AL261="","",IF(AL261=$B261,"QTY Matches","Check"))</f>
        <v/>
      </c>
      <c r="AP261" s="154" t="str">
        <f t="shared" ref="AP261:AP324" si="324">IF($B261=0,"",IF(ISNUMBER(AM261),"","NO BID"))</f>
        <v>NO BID</v>
      </c>
      <c r="AQ261" s="171"/>
      <c r="AR261" s="89"/>
      <c r="AS261" s="90"/>
      <c r="AT261" s="172" t="str">
        <f t="shared" ref="AT261:AT324" si="325">IF(AQ261="","",IF(AQ261=$B261,"QTY Matches","Check"))</f>
        <v/>
      </c>
      <c r="AU261" s="154" t="str">
        <f t="shared" ref="AU261:AU324" si="326">IF($B261=0,"",IF(ISNUMBER(AR261),"","NO BID"))</f>
        <v>NO BID</v>
      </c>
      <c r="AV261" s="171"/>
      <c r="AW261" s="89"/>
      <c r="AX261" s="90"/>
      <c r="AY261" s="172" t="str">
        <f t="shared" ref="AY261:AY324" si="327">IF(AV261="","",IF(AV261=$B261,"QTY Matches","Check"))</f>
        <v/>
      </c>
      <c r="AZ261" s="154" t="str">
        <f t="shared" ref="AZ261:AZ324" si="328">IF($B261=0,"",IF(ISNUMBER(AW261),"","NO BID"))</f>
        <v>NO BID</v>
      </c>
      <c r="BA261" s="171"/>
      <c r="BB261" s="89"/>
      <c r="BC261" s="90"/>
      <c r="BD261" s="172" t="str">
        <f t="shared" ref="BD261:BD324" si="329">IF(BA261="","",IF(BA261=$B261,"QTY Matches","Check"))</f>
        <v/>
      </c>
      <c r="BE261" s="154" t="str">
        <f>IF($B261=0,"",IF(ISNUMBER(BB261),"","NO BID"))</f>
        <v>NO BID</v>
      </c>
      <c r="BF261" s="171"/>
      <c r="BG261" s="89"/>
      <c r="BH261" s="90"/>
      <c r="BI261" s="172" t="str">
        <f t="shared" ref="BI261:BI324" si="330">IF(BF261="","",IF(BF261=$B261,"QTY Matches","Check"))</f>
        <v/>
      </c>
      <c r="BJ261" s="154" t="str">
        <f t="shared" ref="BJ261:BJ324" si="331">IF($B261=0,"",IF(ISNUMBER(BG261),"","NO BID"))</f>
        <v>NO BID</v>
      </c>
      <c r="BK261" s="171"/>
      <c r="BL261" s="89"/>
      <c r="BM261" s="90"/>
      <c r="BN261" s="172" t="str">
        <f t="shared" ref="BN261:BN324" si="332">IF(BK261="","",IF(BK261=$B261,"QTY Matches","Check"))</f>
        <v/>
      </c>
      <c r="BO261" s="154" t="str">
        <f t="shared" ref="BO261:BO324" si="333">IF($B261=0,"",IF(ISNUMBER(BL261),"","NO BID"))</f>
        <v>NO BID</v>
      </c>
      <c r="BP261" s="178"/>
      <c r="BQ261" s="171"/>
      <c r="BR261" s="89"/>
      <c r="BS261" s="90" t="str">
        <f t="shared" ref="BS261:BS324" si="334">IF(BU261="APPARENT LOW - ISBN NOT MATCHING","NR",IF(BU261="APPARENT LOW - INSUFFICIENT QUANTITY","NR",IF(BR261&gt;0,$B261*BR261,"")))</f>
        <v/>
      </c>
      <c r="BT261" s="172"/>
      <c r="BU261" s="154" t="str">
        <f t="shared" ref="BU261:BU324" si="335">IF($B261=0,"",IF(ISNUMBER(BR261),"","NO BID"))</f>
        <v>NO BID</v>
      </c>
      <c r="BV261" s="171"/>
      <c r="BW261" s="89"/>
      <c r="BX261" s="90" t="str">
        <f t="shared" ref="BX261:BX324" si="336">IF(BZ261="APPARENT LOW - ISBN NOT MATCHING","NR",IF(BZ261="APPARENT LOW - INSUFFICIENT QUANTITY","NR",IF(BW261&gt;0,$B261*BW261,"")))</f>
        <v/>
      </c>
      <c r="BY261" s="172"/>
      <c r="BZ261" s="154" t="str">
        <f t="shared" ref="BZ261:BZ324" si="337">IF($B261=0,"",IF(ISNUMBER(BW261),"","NO BID"))</f>
        <v>NO BID</v>
      </c>
      <c r="CA261" s="171"/>
      <c r="CB261" s="89"/>
      <c r="CC261" s="90" t="str">
        <f t="shared" ref="CC261:CC324" si="338">IF(CE261="APPARENT LOW - ISBN NOT MATCHING","NR",IF(CE261="APPARENT LOW - INSUFFICIENT QUANTITY","NR",IF(CB261&gt;0,$B261*CB261,"")))</f>
        <v/>
      </c>
      <c r="CD261" s="172"/>
      <c r="CE261" s="154" t="str">
        <f t="shared" ref="CE261:CE324" si="339">IF($B261=0,"",IF(ISNUMBER(CB261),"","NO BID"))</f>
        <v>NO BID</v>
      </c>
      <c r="CF261" s="171"/>
      <c r="CG261" s="89"/>
      <c r="CH261" s="90" t="str">
        <f t="shared" ref="CH261:CH324" si="340">IF(CJ261="APPARENT LOW - ISBN NOT MATCHING","NR",IF(CJ261="APPARENT LOW - INSUFFICIENT QUANTITY","NR",IF(CG261&gt;0,$B261*CG261,"")))</f>
        <v/>
      </c>
      <c r="CI261" s="172"/>
      <c r="CJ261" s="154" t="str">
        <f t="shared" ref="CJ261:CJ324" si="341">IF($B261=0,"",IF(ISNUMBER(CG261),"","NO BID"))</f>
        <v>NO BID</v>
      </c>
      <c r="CK261" s="171"/>
      <c r="CL261" s="89"/>
      <c r="CM261" s="90" t="str">
        <f t="shared" ref="CM261:CM324" si="342">IF(CO261="APPARENT LOW - ISBN NOT MATCHING","NR",IF(CO261="APPARENT LOW - INSUFFICIENT QUANTITY","NR",IF(CL261&gt;0,$B261*CL261,"")))</f>
        <v/>
      </c>
      <c r="CN261" s="172"/>
      <c r="CO261" s="154" t="str">
        <f t="shared" ref="CO261:CO324" si="343">IF($B261=0,"",IF(ISNUMBER(CL261),"","NO BID"))</f>
        <v>NO BID</v>
      </c>
      <c r="CP261" s="171"/>
      <c r="CQ261" s="89"/>
      <c r="CR261" s="90" t="str">
        <f t="shared" ref="CR261:CR324" si="344">IF(CT261="APPARENT LOW - ISBN NOT MATCHING","NR",IF(CT261="APPARENT LOW - INSUFFICIENT QUANTITY","NR",IF(CQ261&gt;0,$B261*CQ261,"")))</f>
        <v/>
      </c>
      <c r="CS261" s="172"/>
      <c r="CT261" s="154" t="str">
        <f t="shared" ref="CT261:CT324" si="345">IF($B261=0,"",IF(ISNUMBER(CQ261),"","NO BID"))</f>
        <v>NO BID</v>
      </c>
      <c r="CU261" s="171"/>
      <c r="CV261" s="89"/>
      <c r="CW261" s="90" t="str">
        <f t="shared" ref="CW261:CW324" si="346">IF(CY261="APPARENT LOW - ISBN NOT MATCHING","NR",IF(CY261="APPARENT LOW - INSUFFICIENT QUANTITY","NR",IF(CV261&gt;0,$B261*CV261,"")))</f>
        <v/>
      </c>
      <c r="CX261" s="172"/>
      <c r="CY261" s="154" t="str">
        <f t="shared" ref="CY261:CY324" si="347">IF($B261=0,"",IF(ISNUMBER(CV261),"","NO BID"))</f>
        <v>NO BID</v>
      </c>
      <c r="CZ261" s="171"/>
      <c r="DA261" s="89"/>
      <c r="DB261" s="90" t="str">
        <f t="shared" ref="DB261:DB324" si="348">IF(DD261="APPARENT LOW - ISBN NOT MATCHING","NR",IF(DD261="APPARENT LOW - INSUFFICIENT QUANTITY","NR",IF(DA261&gt;0,$B261*DA261,"")))</f>
        <v/>
      </c>
      <c r="DC261" s="172"/>
      <c r="DD261" s="154" t="str">
        <f t="shared" ref="DD261:DD324" si="349">IF($B261=0,"",IF(ISNUMBER(DA261),"","NO BID"))</f>
        <v>NO BID</v>
      </c>
      <c r="DE261" s="171"/>
      <c r="DF261" s="89"/>
      <c r="DG261" s="90" t="str">
        <f t="shared" ref="DG261:DG324" si="350">IF(DI261="APPARENT LOW - ISBN NOT MATCHING","NR",IF(DI261="APPARENT LOW - INSUFFICIENT QUANTITY","NR",IF(DF261&gt;0,$B261*DF261,"")))</f>
        <v/>
      </c>
      <c r="DH261" s="172"/>
      <c r="DI261" s="154" t="str">
        <f t="shared" ref="DI261:DI324" si="351">IF($B261=0,"",IF(ISNUMBER(DF261),"","NO BID"))</f>
        <v>NO BID</v>
      </c>
      <c r="DJ261" s="171"/>
      <c r="DK261" s="89"/>
      <c r="DL261" s="90" t="str">
        <f t="shared" ref="DL261:DL324" si="352">IF(DN261="APPARENT LOW - ISBN NOT MATCHING","NR",IF(DN261="APPARENT LOW - INSUFFICIENT QUANTITY","NR",IF(DK261&gt;0,$B261*DK261,"")))</f>
        <v/>
      </c>
      <c r="DM261" s="172"/>
      <c r="DN261" s="154" t="str">
        <f t="shared" ref="DN261:DN324" si="353">IF($B261=0,"",IF(ISNUMBER(DK261),"","NO BID"))</f>
        <v>NO BID</v>
      </c>
      <c r="DO261" s="171"/>
      <c r="DP261" s="89"/>
      <c r="DQ261" s="90" t="str">
        <f t="shared" ref="DQ261:DQ324" si="354">IF(DS261="APPARENT LOW - ISBN NOT MATCHING","NR",IF(DS261="APPARENT LOW - INSUFFICIENT QUANTITY","NR",IF(DP261&gt;0,$B261*DP261,"")))</f>
        <v/>
      </c>
      <c r="DR261" s="172"/>
      <c r="DS261" s="154" t="str">
        <f t="shared" ref="DS261:DS324" si="355">IF($B261=0,"",IF(ISNUMBER(DP261),"","NO BID"))</f>
        <v>NO BID</v>
      </c>
      <c r="DT261" s="171"/>
      <c r="DU261" s="89"/>
      <c r="DV261" s="90" t="str">
        <f t="shared" ref="DV261:DV324" si="356">IF(DX261="APPARENT LOW - ISBN NOT MATCHING","NR",IF(DX261="APPARENT LOW - INSUFFICIENT QUANTITY","NR",IF(DU261&gt;0,$B261*DU261,"")))</f>
        <v/>
      </c>
      <c r="DW261" s="172"/>
      <c r="DX261" s="154" t="str">
        <f t="shared" ref="DX261:DX324" si="357">IF($B261=0,"",IF(ISNUMBER(DU261),"","NO BID"))</f>
        <v>NO BID</v>
      </c>
      <c r="DY261" s="171"/>
      <c r="DZ261" s="89"/>
      <c r="EA261" s="90" t="str">
        <f t="shared" ref="EA261:EA324" si="358">IF(EC261="APPARENT LOW - ISBN NOT MATCHING","NR",IF(EC261="APPARENT LOW - INSUFFICIENT QUANTITY","NR",IF(DZ261&gt;0,$B261*DZ261,"")))</f>
        <v/>
      </c>
      <c r="EB261" s="172"/>
      <c r="EC261" s="154" t="str">
        <f t="shared" ref="EC261:EC324" si="359">IF($B261=0,"",IF(ISNUMBER(DZ261),"","NO BID"))</f>
        <v>NO BID</v>
      </c>
      <c r="ED261" s="171"/>
      <c r="EE261" s="89"/>
      <c r="EF261" s="90" t="str">
        <f t="shared" ref="EF261:EF324" si="360">IF(EH261="APPARENT LOW - ISBN NOT MATCHING","NR",IF(EH261="APPARENT LOW - INSUFFICIENT QUANTITY","NR",IF(EE261&gt;0,$B261*EE261,"")))</f>
        <v/>
      </c>
      <c r="EG261" s="172"/>
      <c r="EH261" s="154" t="str">
        <f t="shared" ref="EH261:EH324" si="361">IF($B261=0,"",IF(ISNUMBER(EE261),"","NO BID"))</f>
        <v>NO BID</v>
      </c>
      <c r="EI261" s="171"/>
      <c r="EJ261" s="89"/>
      <c r="EK261" s="90" t="str">
        <f t="shared" ref="EK261:EK324" si="362">IF(EM261="APPARENT LOW - ISBN NOT MATCHING","NR",IF(EM261="APPARENT LOW - INSUFFICIENT QUANTITY","NR",IF(EJ261&gt;0,$B261*EJ261,"")))</f>
        <v/>
      </c>
      <c r="EL261" s="172"/>
      <c r="EM261" s="154" t="str">
        <f t="shared" ref="EM261:EM324" si="363">IF($B261=0,"",IF(ISNUMBER(EJ261),"","NO BID"))</f>
        <v>NO BID</v>
      </c>
      <c r="EN261" s="171"/>
      <c r="EO261" s="89"/>
      <c r="EP261" s="90" t="str">
        <f t="shared" ref="EP261:EP324" si="364">IF(ER261="APPARENT LOW - ISBN NOT MATCHING","NR",IF(ER261="APPARENT LOW - INSUFFICIENT QUANTITY","NR",IF(EO261&gt;0,$B261*EO261,"")))</f>
        <v/>
      </c>
      <c r="EQ261" s="172"/>
      <c r="ER261" s="154" t="str">
        <f t="shared" ref="ER261:ER324" si="365">IF($B261=0,"",IF(ISNUMBER(EO261),"","NO BID"))</f>
        <v>NO BID</v>
      </c>
      <c r="ES261" s="171"/>
      <c r="ET261" s="89"/>
      <c r="EU261" s="90" t="str">
        <f t="shared" ref="EU261:EU324" si="366">IF(EW261="APPARENT LOW - ISBN NOT MATCHING","NR",IF(EW261="APPARENT LOW - INSUFFICIENT QUANTITY","NR",IF(ET261&gt;0,$B261*ET261,"")))</f>
        <v/>
      </c>
      <c r="EV261" s="172"/>
      <c r="EW261" s="154" t="str">
        <f t="shared" ref="EW261:EW324" si="367">IF($B261=0,"",IF(ISNUMBER(ET261),"","NO BID"))</f>
        <v>NO BID</v>
      </c>
      <c r="EX261" s="171"/>
      <c r="EY261" s="89"/>
      <c r="EZ261" s="90" t="str">
        <f t="shared" ref="EZ261:EZ324" si="368">IF(FB261="APPARENT LOW - ISBN NOT MATCHING","NR",IF(FB261="APPARENT LOW - INSUFFICIENT QUANTITY","NR",IF(EY261&gt;0,$B261*EY261,"")))</f>
        <v/>
      </c>
      <c r="FA261" s="172"/>
      <c r="FB261" s="154" t="str">
        <f t="shared" ref="FB261:FB324" si="369">IF($B261=0,"",IF(ISNUMBER(EY261),"","NO BID"))</f>
        <v>NO BID</v>
      </c>
      <c r="FC261" s="171"/>
      <c r="FD261" s="89"/>
      <c r="FE261" s="90" t="str">
        <f t="shared" ref="FE261:FE324" si="370">IF(FG261="APPARENT LOW - ISBN NOT MATCHING","NR",IF(FG261="APPARENT LOW - INSUFFICIENT QUANTITY","NR",IF(FD261&gt;0,$B261*FD261,"")))</f>
        <v/>
      </c>
      <c r="FF261" s="172"/>
      <c r="FG261" s="154" t="str">
        <f t="shared" ref="FG261:FG324" si="371">IF($B261=0,"",IF(ISNUMBER(FD261),"","NO BID"))</f>
        <v>NO BID</v>
      </c>
      <c r="FH261" s="171"/>
      <c r="FI261" s="89"/>
      <c r="FJ261" s="90" t="str">
        <f t="shared" ref="FJ261:FJ324" si="372">IF(FL261="APPARENT LOW - ISBN NOT MATCHING","NR",IF(FL261="APPARENT LOW - INSUFFICIENT QUANTITY","NR",IF(FI261&gt;0,$B261*FI261,"")))</f>
        <v/>
      </c>
      <c r="FK261" s="172"/>
      <c r="FL261" s="154" t="str">
        <f t="shared" ref="FL261:FL324" si="373">IF($B261=0,"",IF(ISNUMBER(FI261),"","NO BID"))</f>
        <v>NO BID</v>
      </c>
      <c r="FM261" s="171"/>
      <c r="FN261" s="89"/>
      <c r="FO261" s="90" t="str">
        <f t="shared" ref="FO261:FO324" si="374">IF(FQ261="APPARENT LOW - ISBN NOT MATCHING","NR",IF(FQ261="APPARENT LOW - INSUFFICIENT QUANTITY","NR",IF(FN261&gt;0,$B261*FN261,"")))</f>
        <v/>
      </c>
      <c r="FP261" s="172"/>
      <c r="FQ261" s="154" t="str">
        <f t="shared" ref="FQ261:FQ324" si="375">IF($B261=0,"",IF(ISNUMBER(FN261),"","NO BID"))</f>
        <v>NO BID</v>
      </c>
      <c r="FR261" s="174"/>
      <c r="FS261" s="91">
        <v>9.99</v>
      </c>
      <c r="FT261" s="92">
        <f t="shared" ref="FT261:FT324" si="376">IF(B261&gt;0,$B261*FS261,"")</f>
        <v>9.99</v>
      </c>
      <c r="FU261" s="175">
        <f t="shared" ref="FU261:FU324" si="377">IF((B261=0),"",T261)</f>
        <v>0</v>
      </c>
      <c r="FV261" s="93" t="str">
        <f t="shared" ref="FV261:FV324" si="378">IF(T261=0,"",U261)</f>
        <v/>
      </c>
      <c r="FW261" s="94">
        <f t="shared" ref="FW261:FW324" si="379">IF(B261=0,"",IF(FU261=0,FT261,FV261-FT261))</f>
        <v>9.99</v>
      </c>
      <c r="FX261" s="95">
        <f t="shared" ref="FX261:FX324" si="380">MIN(CM261,CH261,CC261,BX261,BS261,BM261,BH261,BC261,AX261,AS261,AN261,AI261,AD261,Y261,CR261,CW261,DB261,DG261,DL261,DQ261,DV261,EA261,EF261,EK261,EP261,EU261,EZ261,FE261,FJ261,FO261)</f>
        <v>0</v>
      </c>
      <c r="FY261" s="129" t="str">
        <f t="shared" ref="FY261:FY324" si="381">IF(U261="NOT AWARDED",U261,IF(FX261-U261=0,"OKAY","CHECK"))</f>
        <v>NOT AWARDED</v>
      </c>
      <c r="FZ261" s="130">
        <f t="shared" ref="FZ261:FZ324" si="382">COUNTIF(W261:FQ261,FX261)</f>
        <v>0</v>
      </c>
      <c r="GA261" s="129" t="str">
        <f t="shared" ref="GA261:GA324" si="383">IF(FZ261&gt;1,"TIE",IF(CM261=$FX261,CL$2,IF(CH261=$FX261,CG$2,IF(CC261=$FX261,CB$2,IF(BX261=$FX261,BW$2,IF(BS261=$FX261,BR$2,IF(BM261=$FX261,BL$2,IF(BH261=$FX261,BG$2,IF(BC261=$FX261,BB$2,IF(AX261=$FX261,AW$2,IF(AS261=$FX261,AR$2,IF(AN261=$FX261,AM$2,IF(AI261=$FX261,AH$2,IF(AD261=$FX261,AC$2,IF(Y261=$FX261,X$2,IF(CR261=$FX261,CQ$2,IF(CW261=$FX261,CV$2,IF(DB261=$FX261,DA$2,IF(DG261=$FX261,DF$2,IF(DL261=$FX261,DK$2,IF(DQ261=$FX261,DP$2,IF(DV261=$FX261,DU$2,IF(EA261=$FX261,DZ$2,IF(EF261=$FX261,EE$2,IF(EK261=$FX261,EJ$2,IF(EP261=$FX261,EO$2,IF(EU261=$FX261,ET$2,IF(EZ261=$FX261,EY$2,IF(FE261=$FX261,FD$2,IF(FJ261=$FX261,FI$2,IF(FO261=$FX261,FN$2,"")))))))))))))))))))))))))))))))</f>
        <v>VENDOR 09</v>
      </c>
      <c r="GB261" s="176"/>
      <c r="GC261" s="177"/>
      <c r="GD261" s="96"/>
      <c r="GE261" s="97"/>
    </row>
    <row r="262" spans="1:187" ht="30" customHeight="1" thickTop="1" thickBot="1" x14ac:dyDescent="0.4">
      <c r="A262" s="162">
        <v>258</v>
      </c>
      <c r="B262" s="194">
        <v>4</v>
      </c>
      <c r="C262" s="164">
        <v>9780062888846</v>
      </c>
      <c r="D262" s="165" t="s">
        <v>405</v>
      </c>
      <c r="E262" s="165" t="s">
        <v>1094</v>
      </c>
      <c r="F262" s="165" t="s">
        <v>1479</v>
      </c>
      <c r="G262" s="166" t="s">
        <v>1414</v>
      </c>
      <c r="H262" s="166" t="s">
        <v>1416</v>
      </c>
      <c r="I262" s="167"/>
      <c r="J262" s="227">
        <f t="shared" ref="J262:J325" si="384">B262</f>
        <v>4</v>
      </c>
      <c r="K262" s="228"/>
      <c r="L262" s="99" t="str">
        <f t="shared" si="310"/>
        <v/>
      </c>
      <c r="M262" s="241"/>
      <c r="N262" s="168"/>
      <c r="O262" s="195" t="str">
        <f t="shared" si="311"/>
        <v>VENDOR 09</v>
      </c>
      <c r="P262" s="149">
        <v>241360</v>
      </c>
      <c r="Q262" s="149">
        <f t="shared" si="312"/>
        <v>0</v>
      </c>
      <c r="R262" s="196" t="str">
        <f t="shared" si="313"/>
        <v xml:space="preserve">, </v>
      </c>
      <c r="S262" s="196" t="str">
        <f t="shared" si="314"/>
        <v>NO BID</v>
      </c>
      <c r="T262" s="117">
        <f t="shared" si="315"/>
        <v>0</v>
      </c>
      <c r="U262" s="118" t="str">
        <f t="shared" si="316"/>
        <v>NOT AWARDED</v>
      </c>
      <c r="V262" s="167"/>
      <c r="W262" s="171"/>
      <c r="X262" s="89"/>
      <c r="Y262" s="90"/>
      <c r="Z262" s="172" t="str">
        <f t="shared" si="317"/>
        <v/>
      </c>
      <c r="AA262" s="154" t="str">
        <f t="shared" si="318"/>
        <v>NO BID</v>
      </c>
      <c r="AB262" s="171"/>
      <c r="AC262" s="89"/>
      <c r="AD262" s="90"/>
      <c r="AE262" s="172" t="str">
        <f t="shared" si="319"/>
        <v/>
      </c>
      <c r="AF262" s="154" t="str">
        <f t="shared" si="320"/>
        <v>NO BID</v>
      </c>
      <c r="AG262" s="171"/>
      <c r="AH262" s="89"/>
      <c r="AI262" s="90"/>
      <c r="AJ262" s="172" t="str">
        <f t="shared" si="321"/>
        <v/>
      </c>
      <c r="AK262" s="154" t="str">
        <f t="shared" si="322"/>
        <v>NO BID</v>
      </c>
      <c r="AL262" s="171"/>
      <c r="AM262" s="89"/>
      <c r="AN262" s="90"/>
      <c r="AO262" s="172" t="str">
        <f t="shared" si="323"/>
        <v/>
      </c>
      <c r="AP262" s="154" t="str">
        <f t="shared" si="324"/>
        <v>NO BID</v>
      </c>
      <c r="AQ262" s="171"/>
      <c r="AR262" s="89"/>
      <c r="AS262" s="90"/>
      <c r="AT262" s="172" t="str">
        <f t="shared" si="325"/>
        <v/>
      </c>
      <c r="AU262" s="154" t="str">
        <f t="shared" si="326"/>
        <v>NO BID</v>
      </c>
      <c r="AV262" s="171"/>
      <c r="AW262" s="89"/>
      <c r="AX262" s="90"/>
      <c r="AY262" s="172" t="str">
        <f t="shared" si="327"/>
        <v/>
      </c>
      <c r="AZ262" s="154" t="str">
        <f t="shared" si="328"/>
        <v>NO BID</v>
      </c>
      <c r="BA262" s="171"/>
      <c r="BB262" s="89"/>
      <c r="BC262" s="90"/>
      <c r="BD262" s="172" t="str">
        <f t="shared" si="329"/>
        <v/>
      </c>
      <c r="BE262" s="154" t="str">
        <f>IF($B262=0,"",IF(ISNUMBER(BB262),"","NO BID"))</f>
        <v>NO BID</v>
      </c>
      <c r="BF262" s="171"/>
      <c r="BG262" s="89"/>
      <c r="BH262" s="90"/>
      <c r="BI262" s="172" t="str">
        <f t="shared" si="330"/>
        <v/>
      </c>
      <c r="BJ262" s="154" t="str">
        <f t="shared" si="331"/>
        <v>NO BID</v>
      </c>
      <c r="BK262" s="171"/>
      <c r="BL262" s="89"/>
      <c r="BM262" s="90"/>
      <c r="BN262" s="172" t="str">
        <f t="shared" si="332"/>
        <v/>
      </c>
      <c r="BO262" s="154" t="str">
        <f t="shared" si="333"/>
        <v>NO BID</v>
      </c>
      <c r="BP262" s="173"/>
      <c r="BQ262" s="171"/>
      <c r="BR262" s="89"/>
      <c r="BS262" s="90" t="str">
        <f t="shared" si="334"/>
        <v/>
      </c>
      <c r="BT262" s="172"/>
      <c r="BU262" s="154" t="str">
        <f t="shared" si="335"/>
        <v>NO BID</v>
      </c>
      <c r="BV262" s="171"/>
      <c r="BW262" s="89"/>
      <c r="BX262" s="90" t="str">
        <f t="shared" si="336"/>
        <v/>
      </c>
      <c r="BY262" s="172"/>
      <c r="BZ262" s="154" t="str">
        <f t="shared" si="337"/>
        <v>NO BID</v>
      </c>
      <c r="CA262" s="171"/>
      <c r="CB262" s="89"/>
      <c r="CC262" s="90" t="str">
        <f t="shared" si="338"/>
        <v/>
      </c>
      <c r="CD262" s="172"/>
      <c r="CE262" s="154" t="str">
        <f t="shared" si="339"/>
        <v>NO BID</v>
      </c>
      <c r="CF262" s="171"/>
      <c r="CG262" s="89"/>
      <c r="CH262" s="90" t="str">
        <f t="shared" si="340"/>
        <v/>
      </c>
      <c r="CI262" s="172"/>
      <c r="CJ262" s="154" t="str">
        <f t="shared" si="341"/>
        <v>NO BID</v>
      </c>
      <c r="CK262" s="171"/>
      <c r="CL262" s="89"/>
      <c r="CM262" s="90" t="str">
        <f t="shared" si="342"/>
        <v/>
      </c>
      <c r="CN262" s="172"/>
      <c r="CO262" s="154" t="str">
        <f t="shared" si="343"/>
        <v>NO BID</v>
      </c>
      <c r="CP262" s="171"/>
      <c r="CQ262" s="89"/>
      <c r="CR262" s="90" t="str">
        <f t="shared" si="344"/>
        <v/>
      </c>
      <c r="CS262" s="172"/>
      <c r="CT262" s="154" t="str">
        <f t="shared" si="345"/>
        <v>NO BID</v>
      </c>
      <c r="CU262" s="171"/>
      <c r="CV262" s="89"/>
      <c r="CW262" s="90" t="str">
        <f t="shared" si="346"/>
        <v/>
      </c>
      <c r="CX262" s="172"/>
      <c r="CY262" s="154" t="str">
        <f t="shared" si="347"/>
        <v>NO BID</v>
      </c>
      <c r="CZ262" s="171"/>
      <c r="DA262" s="89"/>
      <c r="DB262" s="90" t="str">
        <f t="shared" si="348"/>
        <v/>
      </c>
      <c r="DC262" s="172"/>
      <c r="DD262" s="154" t="str">
        <f t="shared" si="349"/>
        <v>NO BID</v>
      </c>
      <c r="DE262" s="171"/>
      <c r="DF262" s="89"/>
      <c r="DG262" s="90" t="str">
        <f t="shared" si="350"/>
        <v/>
      </c>
      <c r="DH262" s="172"/>
      <c r="DI262" s="154" t="str">
        <f t="shared" si="351"/>
        <v>NO BID</v>
      </c>
      <c r="DJ262" s="171"/>
      <c r="DK262" s="89"/>
      <c r="DL262" s="90" t="str">
        <f t="shared" si="352"/>
        <v/>
      </c>
      <c r="DM262" s="172"/>
      <c r="DN262" s="154" t="str">
        <f t="shared" si="353"/>
        <v>NO BID</v>
      </c>
      <c r="DO262" s="171"/>
      <c r="DP262" s="89"/>
      <c r="DQ262" s="90" t="str">
        <f t="shared" si="354"/>
        <v/>
      </c>
      <c r="DR262" s="172"/>
      <c r="DS262" s="154" t="str">
        <f t="shared" si="355"/>
        <v>NO BID</v>
      </c>
      <c r="DT262" s="171"/>
      <c r="DU262" s="89"/>
      <c r="DV262" s="90" t="str">
        <f t="shared" si="356"/>
        <v/>
      </c>
      <c r="DW262" s="172"/>
      <c r="DX262" s="154" t="str">
        <f t="shared" si="357"/>
        <v>NO BID</v>
      </c>
      <c r="DY262" s="171"/>
      <c r="DZ262" s="89"/>
      <c r="EA262" s="90" t="str">
        <f t="shared" si="358"/>
        <v/>
      </c>
      <c r="EB262" s="172"/>
      <c r="EC262" s="154" t="str">
        <f t="shared" si="359"/>
        <v>NO BID</v>
      </c>
      <c r="ED262" s="171"/>
      <c r="EE262" s="89"/>
      <c r="EF262" s="90" t="str">
        <f t="shared" si="360"/>
        <v/>
      </c>
      <c r="EG262" s="172"/>
      <c r="EH262" s="154" t="str">
        <f t="shared" si="361"/>
        <v>NO BID</v>
      </c>
      <c r="EI262" s="171"/>
      <c r="EJ262" s="89"/>
      <c r="EK262" s="90" t="str">
        <f t="shared" si="362"/>
        <v/>
      </c>
      <c r="EL262" s="172"/>
      <c r="EM262" s="154" t="str">
        <f t="shared" si="363"/>
        <v>NO BID</v>
      </c>
      <c r="EN262" s="171"/>
      <c r="EO262" s="89"/>
      <c r="EP262" s="90" t="str">
        <f t="shared" si="364"/>
        <v/>
      </c>
      <c r="EQ262" s="172"/>
      <c r="ER262" s="154" t="str">
        <f t="shared" si="365"/>
        <v>NO BID</v>
      </c>
      <c r="ES262" s="171"/>
      <c r="ET262" s="89"/>
      <c r="EU262" s="90" t="str">
        <f t="shared" si="366"/>
        <v/>
      </c>
      <c r="EV262" s="172"/>
      <c r="EW262" s="154" t="str">
        <f t="shared" si="367"/>
        <v>NO BID</v>
      </c>
      <c r="EX262" s="171"/>
      <c r="EY262" s="89"/>
      <c r="EZ262" s="90" t="str">
        <f t="shared" si="368"/>
        <v/>
      </c>
      <c r="FA262" s="172"/>
      <c r="FB262" s="154" t="str">
        <f t="shared" si="369"/>
        <v>NO BID</v>
      </c>
      <c r="FC262" s="171"/>
      <c r="FD262" s="89"/>
      <c r="FE262" s="90" t="str">
        <f t="shared" si="370"/>
        <v/>
      </c>
      <c r="FF262" s="172"/>
      <c r="FG262" s="154" t="str">
        <f t="shared" si="371"/>
        <v>NO BID</v>
      </c>
      <c r="FH262" s="171"/>
      <c r="FI262" s="89"/>
      <c r="FJ262" s="90" t="str">
        <f t="shared" si="372"/>
        <v/>
      </c>
      <c r="FK262" s="172"/>
      <c r="FL262" s="154" t="str">
        <f t="shared" si="373"/>
        <v>NO BID</v>
      </c>
      <c r="FM262" s="171"/>
      <c r="FN262" s="89"/>
      <c r="FO262" s="90" t="str">
        <f t="shared" si="374"/>
        <v/>
      </c>
      <c r="FP262" s="172"/>
      <c r="FQ262" s="154" t="str">
        <f t="shared" si="375"/>
        <v>NO BID</v>
      </c>
      <c r="FR262" s="174"/>
      <c r="FS262" s="91">
        <v>9.36</v>
      </c>
      <c r="FT262" s="92">
        <f t="shared" si="376"/>
        <v>37.44</v>
      </c>
      <c r="FU262" s="175">
        <f t="shared" si="377"/>
        <v>0</v>
      </c>
      <c r="FV262" s="93" t="str">
        <f t="shared" si="378"/>
        <v/>
      </c>
      <c r="FW262" s="94">
        <f t="shared" si="379"/>
        <v>37.44</v>
      </c>
      <c r="FX262" s="95">
        <f t="shared" si="380"/>
        <v>0</v>
      </c>
      <c r="FY262" s="129" t="str">
        <f t="shared" si="381"/>
        <v>NOT AWARDED</v>
      </c>
      <c r="FZ262" s="130">
        <f t="shared" si="382"/>
        <v>0</v>
      </c>
      <c r="GA262" s="129" t="str">
        <f t="shared" si="383"/>
        <v>VENDOR 09</v>
      </c>
      <c r="GB262" s="176"/>
      <c r="GC262" s="177"/>
      <c r="GD262" s="96"/>
      <c r="GE262" s="97"/>
    </row>
    <row r="263" spans="1:187" ht="30" customHeight="1" thickTop="1" thickBot="1" x14ac:dyDescent="0.4">
      <c r="A263" s="162">
        <v>259</v>
      </c>
      <c r="B263" s="194">
        <v>5</v>
      </c>
      <c r="C263" s="164">
        <v>9781728430355</v>
      </c>
      <c r="D263" s="165" t="s">
        <v>406</v>
      </c>
      <c r="E263" s="165" t="s">
        <v>1095</v>
      </c>
      <c r="F263" s="165" t="s">
        <v>1481</v>
      </c>
      <c r="G263" s="166" t="s">
        <v>1414</v>
      </c>
      <c r="H263" s="166" t="s">
        <v>1417</v>
      </c>
      <c r="I263" s="167"/>
      <c r="J263" s="227">
        <f t="shared" si="384"/>
        <v>5</v>
      </c>
      <c r="K263" s="228"/>
      <c r="L263" s="99" t="str">
        <f t="shared" si="310"/>
        <v/>
      </c>
      <c r="M263" s="241"/>
      <c r="N263" s="168"/>
      <c r="O263" s="195" t="str">
        <f t="shared" si="311"/>
        <v>VENDOR 09</v>
      </c>
      <c r="P263" s="149" t="s">
        <v>88</v>
      </c>
      <c r="Q263" s="149">
        <f t="shared" si="312"/>
        <v>0</v>
      </c>
      <c r="R263" s="196" t="str">
        <f t="shared" si="313"/>
        <v xml:space="preserve">, </v>
      </c>
      <c r="S263" s="196" t="str">
        <f t="shared" si="314"/>
        <v>NO BID</v>
      </c>
      <c r="T263" s="117">
        <f t="shared" si="315"/>
        <v>0</v>
      </c>
      <c r="U263" s="118" t="str">
        <f t="shared" si="316"/>
        <v>NOT AWARDED</v>
      </c>
      <c r="V263" s="167"/>
      <c r="W263" s="171"/>
      <c r="X263" s="89"/>
      <c r="Y263" s="90"/>
      <c r="Z263" s="172" t="str">
        <f t="shared" si="317"/>
        <v/>
      </c>
      <c r="AA263" s="154" t="str">
        <f t="shared" si="318"/>
        <v>NO BID</v>
      </c>
      <c r="AB263" s="171"/>
      <c r="AC263" s="89"/>
      <c r="AD263" s="90"/>
      <c r="AE263" s="172" t="str">
        <f t="shared" si="319"/>
        <v/>
      </c>
      <c r="AF263" s="154" t="str">
        <f t="shared" si="320"/>
        <v>NO BID</v>
      </c>
      <c r="AG263" s="171"/>
      <c r="AH263" s="89"/>
      <c r="AI263" s="90"/>
      <c r="AJ263" s="172" t="str">
        <f t="shared" si="321"/>
        <v/>
      </c>
      <c r="AK263" s="154" t="str">
        <f t="shared" si="322"/>
        <v>NO BID</v>
      </c>
      <c r="AL263" s="171"/>
      <c r="AM263" s="89"/>
      <c r="AN263" s="90"/>
      <c r="AO263" s="172" t="str">
        <f t="shared" si="323"/>
        <v/>
      </c>
      <c r="AP263" s="154" t="str">
        <f t="shared" si="324"/>
        <v>NO BID</v>
      </c>
      <c r="AQ263" s="171"/>
      <c r="AR263" s="89"/>
      <c r="AS263" s="90"/>
      <c r="AT263" s="172" t="str">
        <f t="shared" si="325"/>
        <v/>
      </c>
      <c r="AU263" s="154" t="str">
        <f t="shared" si="326"/>
        <v>NO BID</v>
      </c>
      <c r="AV263" s="171"/>
      <c r="AW263" s="89"/>
      <c r="AX263" s="90"/>
      <c r="AY263" s="172" t="str">
        <f t="shared" si="327"/>
        <v/>
      </c>
      <c r="AZ263" s="154" t="str">
        <f t="shared" si="328"/>
        <v>NO BID</v>
      </c>
      <c r="BA263" s="171"/>
      <c r="BB263" s="89"/>
      <c r="BC263" s="90"/>
      <c r="BD263" s="172" t="str">
        <f t="shared" si="329"/>
        <v/>
      </c>
      <c r="BE263" s="154" t="s">
        <v>76</v>
      </c>
      <c r="BF263" s="171"/>
      <c r="BG263" s="89"/>
      <c r="BH263" s="90"/>
      <c r="BI263" s="172" t="str">
        <f t="shared" si="330"/>
        <v/>
      </c>
      <c r="BJ263" s="154" t="str">
        <f t="shared" si="331"/>
        <v>NO BID</v>
      </c>
      <c r="BK263" s="171"/>
      <c r="BL263" s="89"/>
      <c r="BM263" s="90"/>
      <c r="BN263" s="172" t="str">
        <f t="shared" si="332"/>
        <v/>
      </c>
      <c r="BO263" s="154" t="str">
        <f t="shared" si="333"/>
        <v>NO BID</v>
      </c>
      <c r="BP263" s="178"/>
      <c r="BQ263" s="171"/>
      <c r="BR263" s="89"/>
      <c r="BS263" s="90" t="str">
        <f t="shared" si="334"/>
        <v/>
      </c>
      <c r="BT263" s="172"/>
      <c r="BU263" s="154" t="str">
        <f t="shared" si="335"/>
        <v>NO BID</v>
      </c>
      <c r="BV263" s="171"/>
      <c r="BW263" s="89"/>
      <c r="BX263" s="90" t="str">
        <f t="shared" si="336"/>
        <v/>
      </c>
      <c r="BY263" s="172"/>
      <c r="BZ263" s="154" t="str">
        <f t="shared" si="337"/>
        <v>NO BID</v>
      </c>
      <c r="CA263" s="171"/>
      <c r="CB263" s="89"/>
      <c r="CC263" s="90" t="str">
        <f t="shared" si="338"/>
        <v/>
      </c>
      <c r="CD263" s="172"/>
      <c r="CE263" s="154" t="str">
        <f t="shared" si="339"/>
        <v>NO BID</v>
      </c>
      <c r="CF263" s="171"/>
      <c r="CG263" s="89"/>
      <c r="CH263" s="90" t="str">
        <f t="shared" si="340"/>
        <v/>
      </c>
      <c r="CI263" s="172"/>
      <c r="CJ263" s="154" t="str">
        <f t="shared" si="341"/>
        <v>NO BID</v>
      </c>
      <c r="CK263" s="171"/>
      <c r="CL263" s="89"/>
      <c r="CM263" s="90" t="str">
        <f t="shared" si="342"/>
        <v/>
      </c>
      <c r="CN263" s="172"/>
      <c r="CO263" s="154" t="str">
        <f t="shared" si="343"/>
        <v>NO BID</v>
      </c>
      <c r="CP263" s="171"/>
      <c r="CQ263" s="89"/>
      <c r="CR263" s="90" t="str">
        <f t="shared" si="344"/>
        <v/>
      </c>
      <c r="CS263" s="172"/>
      <c r="CT263" s="154" t="str">
        <f t="shared" si="345"/>
        <v>NO BID</v>
      </c>
      <c r="CU263" s="171"/>
      <c r="CV263" s="89"/>
      <c r="CW263" s="90" t="str">
        <f t="shared" si="346"/>
        <v/>
      </c>
      <c r="CX263" s="172"/>
      <c r="CY263" s="154" t="str">
        <f t="shared" si="347"/>
        <v>NO BID</v>
      </c>
      <c r="CZ263" s="171"/>
      <c r="DA263" s="89"/>
      <c r="DB263" s="90" t="str">
        <f t="shared" si="348"/>
        <v/>
      </c>
      <c r="DC263" s="172"/>
      <c r="DD263" s="154" t="str">
        <f t="shared" si="349"/>
        <v>NO BID</v>
      </c>
      <c r="DE263" s="171"/>
      <c r="DF263" s="89"/>
      <c r="DG263" s="90" t="str">
        <f t="shared" si="350"/>
        <v/>
      </c>
      <c r="DH263" s="172"/>
      <c r="DI263" s="154" t="str">
        <f t="shared" si="351"/>
        <v>NO BID</v>
      </c>
      <c r="DJ263" s="171"/>
      <c r="DK263" s="89"/>
      <c r="DL263" s="90" t="str">
        <f t="shared" si="352"/>
        <v/>
      </c>
      <c r="DM263" s="172"/>
      <c r="DN263" s="154" t="str">
        <f t="shared" si="353"/>
        <v>NO BID</v>
      </c>
      <c r="DO263" s="171"/>
      <c r="DP263" s="89"/>
      <c r="DQ263" s="90" t="str">
        <f t="shared" si="354"/>
        <v/>
      </c>
      <c r="DR263" s="172"/>
      <c r="DS263" s="154" t="str">
        <f t="shared" si="355"/>
        <v>NO BID</v>
      </c>
      <c r="DT263" s="171"/>
      <c r="DU263" s="89"/>
      <c r="DV263" s="90" t="str">
        <f t="shared" si="356"/>
        <v/>
      </c>
      <c r="DW263" s="172"/>
      <c r="DX263" s="154" t="str">
        <f t="shared" si="357"/>
        <v>NO BID</v>
      </c>
      <c r="DY263" s="171"/>
      <c r="DZ263" s="89"/>
      <c r="EA263" s="90" t="str">
        <f t="shared" si="358"/>
        <v/>
      </c>
      <c r="EB263" s="172"/>
      <c r="EC263" s="154" t="str">
        <f t="shared" si="359"/>
        <v>NO BID</v>
      </c>
      <c r="ED263" s="171"/>
      <c r="EE263" s="89"/>
      <c r="EF263" s="90" t="str">
        <f t="shared" si="360"/>
        <v/>
      </c>
      <c r="EG263" s="172"/>
      <c r="EH263" s="154" t="str">
        <f t="shared" si="361"/>
        <v>NO BID</v>
      </c>
      <c r="EI263" s="171"/>
      <c r="EJ263" s="89"/>
      <c r="EK263" s="90" t="str">
        <f t="shared" si="362"/>
        <v/>
      </c>
      <c r="EL263" s="172"/>
      <c r="EM263" s="154" t="str">
        <f t="shared" si="363"/>
        <v>NO BID</v>
      </c>
      <c r="EN263" s="171"/>
      <c r="EO263" s="89"/>
      <c r="EP263" s="90" t="str">
        <f t="shared" si="364"/>
        <v/>
      </c>
      <c r="EQ263" s="172"/>
      <c r="ER263" s="154" t="str">
        <f t="shared" si="365"/>
        <v>NO BID</v>
      </c>
      <c r="ES263" s="171"/>
      <c r="ET263" s="89"/>
      <c r="EU263" s="90" t="str">
        <f t="shared" si="366"/>
        <v/>
      </c>
      <c r="EV263" s="172"/>
      <c r="EW263" s="154" t="str">
        <f t="shared" si="367"/>
        <v>NO BID</v>
      </c>
      <c r="EX263" s="171"/>
      <c r="EY263" s="89"/>
      <c r="EZ263" s="90" t="str">
        <f t="shared" si="368"/>
        <v/>
      </c>
      <c r="FA263" s="172"/>
      <c r="FB263" s="154" t="str">
        <f t="shared" si="369"/>
        <v>NO BID</v>
      </c>
      <c r="FC263" s="171"/>
      <c r="FD263" s="89"/>
      <c r="FE263" s="90" t="str">
        <f t="shared" si="370"/>
        <v/>
      </c>
      <c r="FF263" s="172"/>
      <c r="FG263" s="154" t="str">
        <f t="shared" si="371"/>
        <v>NO BID</v>
      </c>
      <c r="FH263" s="171"/>
      <c r="FI263" s="89"/>
      <c r="FJ263" s="90" t="str">
        <f t="shared" si="372"/>
        <v/>
      </c>
      <c r="FK263" s="172"/>
      <c r="FL263" s="154" t="str">
        <f t="shared" si="373"/>
        <v>NO BID</v>
      </c>
      <c r="FM263" s="171"/>
      <c r="FN263" s="89"/>
      <c r="FO263" s="90" t="str">
        <f t="shared" si="374"/>
        <v/>
      </c>
      <c r="FP263" s="172"/>
      <c r="FQ263" s="154" t="str">
        <f t="shared" si="375"/>
        <v>NO BID</v>
      </c>
      <c r="FR263" s="174"/>
      <c r="FS263" s="91">
        <v>23.23</v>
      </c>
      <c r="FT263" s="92">
        <f t="shared" si="376"/>
        <v>116.15</v>
      </c>
      <c r="FU263" s="175">
        <f t="shared" si="377"/>
        <v>0</v>
      </c>
      <c r="FV263" s="93" t="str">
        <f t="shared" si="378"/>
        <v/>
      </c>
      <c r="FW263" s="94">
        <f t="shared" si="379"/>
        <v>116.15</v>
      </c>
      <c r="FX263" s="95">
        <f t="shared" si="380"/>
        <v>0</v>
      </c>
      <c r="FY263" s="129" t="str">
        <f t="shared" si="381"/>
        <v>NOT AWARDED</v>
      </c>
      <c r="FZ263" s="130">
        <f t="shared" si="382"/>
        <v>0</v>
      </c>
      <c r="GA263" s="129" t="str">
        <f t="shared" si="383"/>
        <v>VENDOR 09</v>
      </c>
      <c r="GB263" s="176"/>
      <c r="GC263" s="177"/>
      <c r="GD263" s="96"/>
      <c r="GE263" s="97"/>
    </row>
    <row r="264" spans="1:187" ht="30" customHeight="1" thickTop="1" thickBot="1" x14ac:dyDescent="0.4">
      <c r="A264" s="162">
        <v>260</v>
      </c>
      <c r="B264" s="194">
        <v>5</v>
      </c>
      <c r="C264" s="164">
        <v>9781250892980</v>
      </c>
      <c r="D264" s="165" t="s">
        <v>407</v>
      </c>
      <c r="E264" s="165" t="s">
        <v>821</v>
      </c>
      <c r="F264" s="165" t="s">
        <v>1479</v>
      </c>
      <c r="G264" s="166" t="s">
        <v>1414</v>
      </c>
      <c r="H264" s="166" t="s">
        <v>1421</v>
      </c>
      <c r="I264" s="167"/>
      <c r="J264" s="227">
        <f t="shared" si="384"/>
        <v>5</v>
      </c>
      <c r="K264" s="228"/>
      <c r="L264" s="99" t="str">
        <f t="shared" si="310"/>
        <v/>
      </c>
      <c r="M264" s="241"/>
      <c r="N264" s="168"/>
      <c r="O264" s="195" t="str">
        <f t="shared" si="311"/>
        <v>VENDOR 09</v>
      </c>
      <c r="P264" s="149">
        <v>241363</v>
      </c>
      <c r="Q264" s="149">
        <f t="shared" si="312"/>
        <v>0</v>
      </c>
      <c r="R264" s="196" t="str">
        <f t="shared" si="313"/>
        <v xml:space="preserve">, </v>
      </c>
      <c r="S264" s="196" t="str">
        <f t="shared" si="314"/>
        <v>NO BID</v>
      </c>
      <c r="T264" s="117">
        <f t="shared" si="315"/>
        <v>0</v>
      </c>
      <c r="U264" s="118" t="str">
        <f t="shared" si="316"/>
        <v>NOT AWARDED</v>
      </c>
      <c r="V264" s="167"/>
      <c r="W264" s="171"/>
      <c r="X264" s="89"/>
      <c r="Y264" s="90"/>
      <c r="Z264" s="172" t="str">
        <f t="shared" si="317"/>
        <v/>
      </c>
      <c r="AA264" s="154" t="str">
        <f t="shared" si="318"/>
        <v>NO BID</v>
      </c>
      <c r="AB264" s="171"/>
      <c r="AC264" s="89"/>
      <c r="AD264" s="90"/>
      <c r="AE264" s="172" t="str">
        <f t="shared" si="319"/>
        <v/>
      </c>
      <c r="AF264" s="154" t="str">
        <f t="shared" si="320"/>
        <v>NO BID</v>
      </c>
      <c r="AG264" s="171"/>
      <c r="AH264" s="89"/>
      <c r="AI264" s="90"/>
      <c r="AJ264" s="172" t="str">
        <f t="shared" si="321"/>
        <v/>
      </c>
      <c r="AK264" s="154" t="str">
        <f t="shared" si="322"/>
        <v>NO BID</v>
      </c>
      <c r="AL264" s="171"/>
      <c r="AM264" s="89"/>
      <c r="AN264" s="90"/>
      <c r="AO264" s="172" t="str">
        <f t="shared" si="323"/>
        <v/>
      </c>
      <c r="AP264" s="154" t="str">
        <f t="shared" si="324"/>
        <v>NO BID</v>
      </c>
      <c r="AQ264" s="171"/>
      <c r="AR264" s="89"/>
      <c r="AS264" s="90"/>
      <c r="AT264" s="172" t="str">
        <f t="shared" si="325"/>
        <v/>
      </c>
      <c r="AU264" s="154" t="str">
        <f t="shared" si="326"/>
        <v>NO BID</v>
      </c>
      <c r="AV264" s="171"/>
      <c r="AW264" s="89"/>
      <c r="AX264" s="90"/>
      <c r="AY264" s="172" t="str">
        <f t="shared" si="327"/>
        <v/>
      </c>
      <c r="AZ264" s="154" t="str">
        <f t="shared" si="328"/>
        <v>NO BID</v>
      </c>
      <c r="BA264" s="171"/>
      <c r="BB264" s="89"/>
      <c r="BC264" s="90"/>
      <c r="BD264" s="172" t="str">
        <f t="shared" si="329"/>
        <v/>
      </c>
      <c r="BE264" s="154" t="str">
        <f>IF($B264=0,"",IF(ISNUMBER(BB264),"","NO BID"))</f>
        <v>NO BID</v>
      </c>
      <c r="BF264" s="171"/>
      <c r="BG264" s="89"/>
      <c r="BH264" s="90"/>
      <c r="BI264" s="172" t="str">
        <f t="shared" si="330"/>
        <v/>
      </c>
      <c r="BJ264" s="154" t="str">
        <f t="shared" si="331"/>
        <v>NO BID</v>
      </c>
      <c r="BK264" s="171"/>
      <c r="BL264" s="89"/>
      <c r="BM264" s="90"/>
      <c r="BN264" s="172" t="str">
        <f t="shared" si="332"/>
        <v/>
      </c>
      <c r="BO264" s="154" t="str">
        <f t="shared" si="333"/>
        <v>NO BID</v>
      </c>
      <c r="BP264" s="178"/>
      <c r="BQ264" s="171"/>
      <c r="BR264" s="89"/>
      <c r="BS264" s="90" t="str">
        <f t="shared" si="334"/>
        <v/>
      </c>
      <c r="BT264" s="172"/>
      <c r="BU264" s="154" t="str">
        <f t="shared" si="335"/>
        <v>NO BID</v>
      </c>
      <c r="BV264" s="171"/>
      <c r="BW264" s="89"/>
      <c r="BX264" s="90" t="str">
        <f t="shared" si="336"/>
        <v/>
      </c>
      <c r="BY264" s="172"/>
      <c r="BZ264" s="154" t="str">
        <f t="shared" si="337"/>
        <v>NO BID</v>
      </c>
      <c r="CA264" s="171"/>
      <c r="CB264" s="89"/>
      <c r="CC264" s="90" t="str">
        <f t="shared" si="338"/>
        <v/>
      </c>
      <c r="CD264" s="172"/>
      <c r="CE264" s="154" t="str">
        <f t="shared" si="339"/>
        <v>NO BID</v>
      </c>
      <c r="CF264" s="171"/>
      <c r="CG264" s="89"/>
      <c r="CH264" s="90" t="str">
        <f t="shared" si="340"/>
        <v/>
      </c>
      <c r="CI264" s="172"/>
      <c r="CJ264" s="154" t="str">
        <f t="shared" si="341"/>
        <v>NO BID</v>
      </c>
      <c r="CK264" s="171"/>
      <c r="CL264" s="89"/>
      <c r="CM264" s="90" t="str">
        <f t="shared" si="342"/>
        <v/>
      </c>
      <c r="CN264" s="172"/>
      <c r="CO264" s="154" t="str">
        <f t="shared" si="343"/>
        <v>NO BID</v>
      </c>
      <c r="CP264" s="171"/>
      <c r="CQ264" s="89"/>
      <c r="CR264" s="90" t="str">
        <f t="shared" si="344"/>
        <v/>
      </c>
      <c r="CS264" s="172"/>
      <c r="CT264" s="154" t="str">
        <f t="shared" si="345"/>
        <v>NO BID</v>
      </c>
      <c r="CU264" s="171"/>
      <c r="CV264" s="89"/>
      <c r="CW264" s="90" t="str">
        <f t="shared" si="346"/>
        <v/>
      </c>
      <c r="CX264" s="172"/>
      <c r="CY264" s="154" t="str">
        <f t="shared" si="347"/>
        <v>NO BID</v>
      </c>
      <c r="CZ264" s="171"/>
      <c r="DA264" s="89"/>
      <c r="DB264" s="90" t="str">
        <f t="shared" si="348"/>
        <v/>
      </c>
      <c r="DC264" s="172"/>
      <c r="DD264" s="154" t="str">
        <f t="shared" si="349"/>
        <v>NO BID</v>
      </c>
      <c r="DE264" s="171"/>
      <c r="DF264" s="89"/>
      <c r="DG264" s="90" t="str">
        <f t="shared" si="350"/>
        <v/>
      </c>
      <c r="DH264" s="172"/>
      <c r="DI264" s="154" t="str">
        <f t="shared" si="351"/>
        <v>NO BID</v>
      </c>
      <c r="DJ264" s="171"/>
      <c r="DK264" s="89"/>
      <c r="DL264" s="90" t="str">
        <f t="shared" si="352"/>
        <v/>
      </c>
      <c r="DM264" s="172"/>
      <c r="DN264" s="154" t="str">
        <f t="shared" si="353"/>
        <v>NO BID</v>
      </c>
      <c r="DO264" s="171"/>
      <c r="DP264" s="89"/>
      <c r="DQ264" s="90" t="str">
        <f t="shared" si="354"/>
        <v/>
      </c>
      <c r="DR264" s="172"/>
      <c r="DS264" s="154" t="str">
        <f t="shared" si="355"/>
        <v>NO BID</v>
      </c>
      <c r="DT264" s="171"/>
      <c r="DU264" s="89"/>
      <c r="DV264" s="90" t="str">
        <f t="shared" si="356"/>
        <v/>
      </c>
      <c r="DW264" s="172"/>
      <c r="DX264" s="154" t="str">
        <f t="shared" si="357"/>
        <v>NO BID</v>
      </c>
      <c r="DY264" s="171"/>
      <c r="DZ264" s="89"/>
      <c r="EA264" s="90" t="str">
        <f t="shared" si="358"/>
        <v/>
      </c>
      <c r="EB264" s="172"/>
      <c r="EC264" s="154" t="str">
        <f t="shared" si="359"/>
        <v>NO BID</v>
      </c>
      <c r="ED264" s="171"/>
      <c r="EE264" s="89"/>
      <c r="EF264" s="90" t="str">
        <f t="shared" si="360"/>
        <v/>
      </c>
      <c r="EG264" s="172"/>
      <c r="EH264" s="154" t="str">
        <f t="shared" si="361"/>
        <v>NO BID</v>
      </c>
      <c r="EI264" s="171"/>
      <c r="EJ264" s="89"/>
      <c r="EK264" s="90" t="str">
        <f t="shared" si="362"/>
        <v/>
      </c>
      <c r="EL264" s="172"/>
      <c r="EM264" s="154" t="str">
        <f t="shared" si="363"/>
        <v>NO BID</v>
      </c>
      <c r="EN264" s="171"/>
      <c r="EO264" s="89"/>
      <c r="EP264" s="90" t="str">
        <f t="shared" si="364"/>
        <v/>
      </c>
      <c r="EQ264" s="172"/>
      <c r="ER264" s="154" t="str">
        <f t="shared" si="365"/>
        <v>NO BID</v>
      </c>
      <c r="ES264" s="171"/>
      <c r="ET264" s="89"/>
      <c r="EU264" s="90" t="str">
        <f t="shared" si="366"/>
        <v/>
      </c>
      <c r="EV264" s="172"/>
      <c r="EW264" s="154" t="str">
        <f t="shared" si="367"/>
        <v>NO BID</v>
      </c>
      <c r="EX264" s="171"/>
      <c r="EY264" s="89"/>
      <c r="EZ264" s="90" t="str">
        <f t="shared" si="368"/>
        <v/>
      </c>
      <c r="FA264" s="172"/>
      <c r="FB264" s="154" t="str">
        <f t="shared" si="369"/>
        <v>NO BID</v>
      </c>
      <c r="FC264" s="171"/>
      <c r="FD264" s="89"/>
      <c r="FE264" s="90" t="str">
        <f t="shared" si="370"/>
        <v/>
      </c>
      <c r="FF264" s="172"/>
      <c r="FG264" s="154" t="str">
        <f t="shared" si="371"/>
        <v>NO BID</v>
      </c>
      <c r="FH264" s="171"/>
      <c r="FI264" s="89"/>
      <c r="FJ264" s="90" t="str">
        <f t="shared" si="372"/>
        <v/>
      </c>
      <c r="FK264" s="172"/>
      <c r="FL264" s="154" t="str">
        <f t="shared" si="373"/>
        <v>NO BID</v>
      </c>
      <c r="FM264" s="171"/>
      <c r="FN264" s="89"/>
      <c r="FO264" s="90" t="str">
        <f t="shared" si="374"/>
        <v/>
      </c>
      <c r="FP264" s="172"/>
      <c r="FQ264" s="154" t="str">
        <f t="shared" si="375"/>
        <v>NO BID</v>
      </c>
      <c r="FR264" s="174"/>
      <c r="FS264" s="91">
        <v>24</v>
      </c>
      <c r="FT264" s="92">
        <f t="shared" si="376"/>
        <v>120</v>
      </c>
      <c r="FU264" s="175">
        <f t="shared" si="377"/>
        <v>0</v>
      </c>
      <c r="FV264" s="93" t="str">
        <f t="shared" si="378"/>
        <v/>
      </c>
      <c r="FW264" s="94">
        <f t="shared" si="379"/>
        <v>120</v>
      </c>
      <c r="FX264" s="95">
        <f t="shared" si="380"/>
        <v>0</v>
      </c>
      <c r="FY264" s="129" t="str">
        <f t="shared" si="381"/>
        <v>NOT AWARDED</v>
      </c>
      <c r="FZ264" s="130">
        <f t="shared" si="382"/>
        <v>0</v>
      </c>
      <c r="GA264" s="129" t="str">
        <f t="shared" si="383"/>
        <v>VENDOR 09</v>
      </c>
      <c r="GB264" s="176"/>
      <c r="GC264" s="177"/>
      <c r="GD264" s="96"/>
      <c r="GE264" s="97"/>
    </row>
    <row r="265" spans="1:187" ht="30" customHeight="1" thickTop="1" thickBot="1" x14ac:dyDescent="0.4">
      <c r="A265" s="141">
        <v>261</v>
      </c>
      <c r="B265" s="194">
        <v>3</v>
      </c>
      <c r="C265" s="164">
        <v>9781953534187</v>
      </c>
      <c r="D265" s="165" t="s">
        <v>408</v>
      </c>
      <c r="E265" s="165" t="s">
        <v>1096</v>
      </c>
      <c r="F265" s="165" t="s">
        <v>1480</v>
      </c>
      <c r="G265" s="166" t="s">
        <v>1414</v>
      </c>
      <c r="H265" s="166" t="s">
        <v>1418</v>
      </c>
      <c r="I265" s="167"/>
      <c r="J265" s="227">
        <f t="shared" si="384"/>
        <v>3</v>
      </c>
      <c r="K265" s="228"/>
      <c r="L265" s="99" t="str">
        <f t="shared" si="310"/>
        <v/>
      </c>
      <c r="M265" s="241"/>
      <c r="N265" s="168"/>
      <c r="O265" s="195" t="str">
        <f t="shared" si="311"/>
        <v>VENDOR 09</v>
      </c>
      <c r="P265" s="149">
        <v>241360</v>
      </c>
      <c r="Q265" s="149">
        <f t="shared" si="312"/>
        <v>0</v>
      </c>
      <c r="R265" s="196" t="str">
        <f t="shared" si="313"/>
        <v xml:space="preserve">, </v>
      </c>
      <c r="S265" s="196" t="str">
        <f t="shared" si="314"/>
        <v>NO BID</v>
      </c>
      <c r="T265" s="117">
        <f t="shared" si="315"/>
        <v>0</v>
      </c>
      <c r="U265" s="118" t="str">
        <f t="shared" si="316"/>
        <v>NOT AWARDED</v>
      </c>
      <c r="V265" s="167"/>
      <c r="W265" s="171"/>
      <c r="X265" s="89"/>
      <c r="Y265" s="90"/>
      <c r="Z265" s="172" t="str">
        <f t="shared" si="317"/>
        <v/>
      </c>
      <c r="AA265" s="154" t="str">
        <f t="shared" si="318"/>
        <v>NO BID</v>
      </c>
      <c r="AB265" s="171"/>
      <c r="AC265" s="89"/>
      <c r="AD265" s="90"/>
      <c r="AE265" s="172" t="str">
        <f t="shared" si="319"/>
        <v/>
      </c>
      <c r="AF265" s="154" t="str">
        <f t="shared" si="320"/>
        <v>NO BID</v>
      </c>
      <c r="AG265" s="171"/>
      <c r="AH265" s="89"/>
      <c r="AI265" s="90"/>
      <c r="AJ265" s="172" t="str">
        <f t="shared" si="321"/>
        <v/>
      </c>
      <c r="AK265" s="154" t="str">
        <f t="shared" si="322"/>
        <v>NO BID</v>
      </c>
      <c r="AL265" s="171"/>
      <c r="AM265" s="89"/>
      <c r="AN265" s="90"/>
      <c r="AO265" s="172" t="str">
        <f t="shared" si="323"/>
        <v/>
      </c>
      <c r="AP265" s="154" t="str">
        <f t="shared" si="324"/>
        <v>NO BID</v>
      </c>
      <c r="AQ265" s="171"/>
      <c r="AR265" s="89"/>
      <c r="AS265" s="90"/>
      <c r="AT265" s="172" t="str">
        <f t="shared" si="325"/>
        <v/>
      </c>
      <c r="AU265" s="154" t="str">
        <f t="shared" si="326"/>
        <v>NO BID</v>
      </c>
      <c r="AV265" s="171"/>
      <c r="AW265" s="89"/>
      <c r="AX265" s="90"/>
      <c r="AY265" s="172" t="str">
        <f t="shared" si="327"/>
        <v/>
      </c>
      <c r="AZ265" s="154" t="str">
        <f t="shared" si="328"/>
        <v>NO BID</v>
      </c>
      <c r="BA265" s="171"/>
      <c r="BB265" s="89"/>
      <c r="BC265" s="90"/>
      <c r="BD265" s="172" t="str">
        <f t="shared" si="329"/>
        <v/>
      </c>
      <c r="BE265" s="154" t="str">
        <f>IF($B265=0,"",IF(ISNUMBER(BB265),"","NO BID"))</f>
        <v>NO BID</v>
      </c>
      <c r="BF265" s="171"/>
      <c r="BG265" s="89"/>
      <c r="BH265" s="90"/>
      <c r="BI265" s="172" t="str">
        <f t="shared" si="330"/>
        <v/>
      </c>
      <c r="BJ265" s="154" t="str">
        <f t="shared" si="331"/>
        <v>NO BID</v>
      </c>
      <c r="BK265" s="171"/>
      <c r="BL265" s="89"/>
      <c r="BM265" s="90"/>
      <c r="BN265" s="172" t="str">
        <f t="shared" si="332"/>
        <v/>
      </c>
      <c r="BO265" s="154" t="str">
        <f t="shared" si="333"/>
        <v>NO BID</v>
      </c>
      <c r="BP265" s="178"/>
      <c r="BQ265" s="171"/>
      <c r="BR265" s="89"/>
      <c r="BS265" s="90" t="str">
        <f t="shared" si="334"/>
        <v/>
      </c>
      <c r="BT265" s="172"/>
      <c r="BU265" s="154" t="str">
        <f t="shared" si="335"/>
        <v>NO BID</v>
      </c>
      <c r="BV265" s="171"/>
      <c r="BW265" s="89"/>
      <c r="BX265" s="90" t="str">
        <f t="shared" si="336"/>
        <v/>
      </c>
      <c r="BY265" s="172"/>
      <c r="BZ265" s="154" t="str">
        <f t="shared" si="337"/>
        <v>NO BID</v>
      </c>
      <c r="CA265" s="171"/>
      <c r="CB265" s="89"/>
      <c r="CC265" s="90" t="str">
        <f t="shared" si="338"/>
        <v/>
      </c>
      <c r="CD265" s="172"/>
      <c r="CE265" s="154" t="str">
        <f t="shared" si="339"/>
        <v>NO BID</v>
      </c>
      <c r="CF265" s="171"/>
      <c r="CG265" s="89"/>
      <c r="CH265" s="90" t="str">
        <f t="shared" si="340"/>
        <v/>
      </c>
      <c r="CI265" s="172"/>
      <c r="CJ265" s="154" t="str">
        <f t="shared" si="341"/>
        <v>NO BID</v>
      </c>
      <c r="CK265" s="171"/>
      <c r="CL265" s="89"/>
      <c r="CM265" s="90" t="str">
        <f t="shared" si="342"/>
        <v/>
      </c>
      <c r="CN265" s="172"/>
      <c r="CO265" s="154" t="str">
        <f t="shared" si="343"/>
        <v>NO BID</v>
      </c>
      <c r="CP265" s="171"/>
      <c r="CQ265" s="89"/>
      <c r="CR265" s="90" t="str">
        <f t="shared" si="344"/>
        <v/>
      </c>
      <c r="CS265" s="172"/>
      <c r="CT265" s="154" t="str">
        <f t="shared" si="345"/>
        <v>NO BID</v>
      </c>
      <c r="CU265" s="171"/>
      <c r="CV265" s="89"/>
      <c r="CW265" s="90" t="str">
        <f t="shared" si="346"/>
        <v/>
      </c>
      <c r="CX265" s="172"/>
      <c r="CY265" s="154" t="str">
        <f t="shared" si="347"/>
        <v>NO BID</v>
      </c>
      <c r="CZ265" s="171"/>
      <c r="DA265" s="89"/>
      <c r="DB265" s="90" t="str">
        <f t="shared" si="348"/>
        <v/>
      </c>
      <c r="DC265" s="172"/>
      <c r="DD265" s="154" t="str">
        <f t="shared" si="349"/>
        <v>NO BID</v>
      </c>
      <c r="DE265" s="171"/>
      <c r="DF265" s="89"/>
      <c r="DG265" s="90" t="str">
        <f t="shared" si="350"/>
        <v/>
      </c>
      <c r="DH265" s="172"/>
      <c r="DI265" s="154" t="str">
        <f t="shared" si="351"/>
        <v>NO BID</v>
      </c>
      <c r="DJ265" s="171"/>
      <c r="DK265" s="89"/>
      <c r="DL265" s="90" t="str">
        <f t="shared" si="352"/>
        <v/>
      </c>
      <c r="DM265" s="172"/>
      <c r="DN265" s="154" t="str">
        <f t="shared" si="353"/>
        <v>NO BID</v>
      </c>
      <c r="DO265" s="171"/>
      <c r="DP265" s="89"/>
      <c r="DQ265" s="90" t="str">
        <f t="shared" si="354"/>
        <v/>
      </c>
      <c r="DR265" s="172"/>
      <c r="DS265" s="154" t="str">
        <f t="shared" si="355"/>
        <v>NO BID</v>
      </c>
      <c r="DT265" s="171"/>
      <c r="DU265" s="89"/>
      <c r="DV265" s="90" t="str">
        <f t="shared" si="356"/>
        <v/>
      </c>
      <c r="DW265" s="172"/>
      <c r="DX265" s="154" t="str">
        <f t="shared" si="357"/>
        <v>NO BID</v>
      </c>
      <c r="DY265" s="171"/>
      <c r="DZ265" s="89"/>
      <c r="EA265" s="90" t="str">
        <f t="shared" si="358"/>
        <v/>
      </c>
      <c r="EB265" s="172"/>
      <c r="EC265" s="154" t="str">
        <f t="shared" si="359"/>
        <v>NO BID</v>
      </c>
      <c r="ED265" s="171"/>
      <c r="EE265" s="89"/>
      <c r="EF265" s="90" t="str">
        <f t="shared" si="360"/>
        <v/>
      </c>
      <c r="EG265" s="172"/>
      <c r="EH265" s="154" t="str">
        <f t="shared" si="361"/>
        <v>NO BID</v>
      </c>
      <c r="EI265" s="171"/>
      <c r="EJ265" s="89"/>
      <c r="EK265" s="90" t="str">
        <f t="shared" si="362"/>
        <v/>
      </c>
      <c r="EL265" s="172"/>
      <c r="EM265" s="154" t="str">
        <f t="shared" si="363"/>
        <v>NO BID</v>
      </c>
      <c r="EN265" s="171"/>
      <c r="EO265" s="89"/>
      <c r="EP265" s="90" t="str">
        <f t="shared" si="364"/>
        <v/>
      </c>
      <c r="EQ265" s="172"/>
      <c r="ER265" s="154" t="str">
        <f t="shared" si="365"/>
        <v>NO BID</v>
      </c>
      <c r="ES265" s="171"/>
      <c r="ET265" s="89"/>
      <c r="EU265" s="90" t="str">
        <f t="shared" si="366"/>
        <v/>
      </c>
      <c r="EV265" s="172"/>
      <c r="EW265" s="154" t="str">
        <f t="shared" si="367"/>
        <v>NO BID</v>
      </c>
      <c r="EX265" s="171"/>
      <c r="EY265" s="89"/>
      <c r="EZ265" s="90" t="str">
        <f t="shared" si="368"/>
        <v/>
      </c>
      <c r="FA265" s="172"/>
      <c r="FB265" s="154" t="str">
        <f t="shared" si="369"/>
        <v>NO BID</v>
      </c>
      <c r="FC265" s="171"/>
      <c r="FD265" s="89"/>
      <c r="FE265" s="90" t="str">
        <f t="shared" si="370"/>
        <v/>
      </c>
      <c r="FF265" s="172"/>
      <c r="FG265" s="154" t="str">
        <f t="shared" si="371"/>
        <v>NO BID</v>
      </c>
      <c r="FH265" s="171"/>
      <c r="FI265" s="89"/>
      <c r="FJ265" s="90" t="str">
        <f t="shared" si="372"/>
        <v/>
      </c>
      <c r="FK265" s="172"/>
      <c r="FL265" s="154" t="str">
        <f t="shared" si="373"/>
        <v>NO BID</v>
      </c>
      <c r="FM265" s="171"/>
      <c r="FN265" s="89"/>
      <c r="FO265" s="90" t="str">
        <f t="shared" si="374"/>
        <v/>
      </c>
      <c r="FP265" s="172"/>
      <c r="FQ265" s="154" t="str">
        <f t="shared" si="375"/>
        <v>NO BID</v>
      </c>
      <c r="FR265" s="174"/>
      <c r="FS265" s="91">
        <v>11.9</v>
      </c>
      <c r="FT265" s="92">
        <f t="shared" si="376"/>
        <v>35.700000000000003</v>
      </c>
      <c r="FU265" s="175">
        <f t="shared" si="377"/>
        <v>0</v>
      </c>
      <c r="FV265" s="93" t="str">
        <f t="shared" si="378"/>
        <v/>
      </c>
      <c r="FW265" s="94">
        <f t="shared" si="379"/>
        <v>35.700000000000003</v>
      </c>
      <c r="FX265" s="95">
        <f t="shared" si="380"/>
        <v>0</v>
      </c>
      <c r="FY265" s="129" t="str">
        <f t="shared" si="381"/>
        <v>NOT AWARDED</v>
      </c>
      <c r="FZ265" s="130">
        <f t="shared" si="382"/>
        <v>0</v>
      </c>
      <c r="GA265" s="129" t="str">
        <f t="shared" si="383"/>
        <v>VENDOR 09</v>
      </c>
      <c r="GB265" s="176"/>
      <c r="GC265" s="177"/>
      <c r="GD265" s="96"/>
      <c r="GE265" s="97"/>
    </row>
    <row r="266" spans="1:187" ht="30" customHeight="1" thickTop="1" thickBot="1" x14ac:dyDescent="0.4">
      <c r="A266" s="162">
        <v>262</v>
      </c>
      <c r="B266" s="194">
        <v>2</v>
      </c>
      <c r="C266" s="164">
        <v>9781419760907</v>
      </c>
      <c r="D266" s="165" t="s">
        <v>782</v>
      </c>
      <c r="E266" s="165" t="s">
        <v>1409</v>
      </c>
      <c r="F266" s="165" t="s">
        <v>1479</v>
      </c>
      <c r="G266" s="166" t="s">
        <v>1414</v>
      </c>
      <c r="H266" s="166" t="s">
        <v>1417</v>
      </c>
      <c r="I266" s="167"/>
      <c r="J266" s="227">
        <f t="shared" si="384"/>
        <v>2</v>
      </c>
      <c r="K266" s="228"/>
      <c r="L266" s="99" t="str">
        <f t="shared" si="310"/>
        <v/>
      </c>
      <c r="M266" s="241"/>
      <c r="N266" s="168"/>
      <c r="O266" s="195" t="str">
        <f t="shared" si="311"/>
        <v>VENDOR 09</v>
      </c>
      <c r="P266" s="149">
        <v>241365</v>
      </c>
      <c r="Q266" s="149">
        <f t="shared" si="312"/>
        <v>0</v>
      </c>
      <c r="R266" s="196" t="str">
        <f t="shared" si="313"/>
        <v xml:space="preserve">, </v>
      </c>
      <c r="S266" s="196" t="str">
        <f t="shared" si="314"/>
        <v>NO BID</v>
      </c>
      <c r="T266" s="117">
        <f t="shared" si="315"/>
        <v>0</v>
      </c>
      <c r="U266" s="118" t="str">
        <f t="shared" si="316"/>
        <v>NOT AWARDED</v>
      </c>
      <c r="V266" s="167"/>
      <c r="W266" s="171"/>
      <c r="X266" s="89"/>
      <c r="Y266" s="90"/>
      <c r="Z266" s="172" t="str">
        <f t="shared" si="317"/>
        <v/>
      </c>
      <c r="AA266" s="154" t="str">
        <f t="shared" si="318"/>
        <v>NO BID</v>
      </c>
      <c r="AB266" s="171"/>
      <c r="AC266" s="89"/>
      <c r="AD266" s="90"/>
      <c r="AE266" s="172" t="str">
        <f t="shared" si="319"/>
        <v/>
      </c>
      <c r="AF266" s="154" t="str">
        <f t="shared" si="320"/>
        <v>NO BID</v>
      </c>
      <c r="AG266" s="171"/>
      <c r="AH266" s="89"/>
      <c r="AI266" s="90"/>
      <c r="AJ266" s="172" t="str">
        <f t="shared" si="321"/>
        <v/>
      </c>
      <c r="AK266" s="154" t="str">
        <f t="shared" si="322"/>
        <v>NO BID</v>
      </c>
      <c r="AL266" s="171"/>
      <c r="AM266" s="89"/>
      <c r="AN266" s="90"/>
      <c r="AO266" s="172" t="str">
        <f t="shared" si="323"/>
        <v/>
      </c>
      <c r="AP266" s="154" t="str">
        <f t="shared" si="324"/>
        <v>NO BID</v>
      </c>
      <c r="AQ266" s="171"/>
      <c r="AR266" s="89"/>
      <c r="AS266" s="90"/>
      <c r="AT266" s="172" t="str">
        <f t="shared" si="325"/>
        <v/>
      </c>
      <c r="AU266" s="154" t="str">
        <f t="shared" si="326"/>
        <v>NO BID</v>
      </c>
      <c r="AV266" s="171"/>
      <c r="AW266" s="89"/>
      <c r="AX266" s="90"/>
      <c r="AY266" s="172" t="str">
        <f t="shared" si="327"/>
        <v/>
      </c>
      <c r="AZ266" s="154" t="str">
        <f t="shared" si="328"/>
        <v>NO BID</v>
      </c>
      <c r="BA266" s="171"/>
      <c r="BB266" s="89"/>
      <c r="BC266" s="90"/>
      <c r="BD266" s="172" t="str">
        <f t="shared" si="329"/>
        <v/>
      </c>
      <c r="BE266" s="154" t="s">
        <v>80</v>
      </c>
      <c r="BF266" s="171"/>
      <c r="BG266" s="89"/>
      <c r="BH266" s="90"/>
      <c r="BI266" s="172" t="str">
        <f t="shared" si="330"/>
        <v/>
      </c>
      <c r="BJ266" s="154" t="str">
        <f t="shared" si="331"/>
        <v>NO BID</v>
      </c>
      <c r="BK266" s="171"/>
      <c r="BL266" s="89"/>
      <c r="BM266" s="90"/>
      <c r="BN266" s="172" t="str">
        <f t="shared" si="332"/>
        <v/>
      </c>
      <c r="BO266" s="154" t="str">
        <f t="shared" si="333"/>
        <v>NO BID</v>
      </c>
      <c r="BP266" s="178"/>
      <c r="BQ266" s="171"/>
      <c r="BR266" s="89"/>
      <c r="BS266" s="90" t="str">
        <f t="shared" si="334"/>
        <v/>
      </c>
      <c r="BT266" s="172"/>
      <c r="BU266" s="154" t="str">
        <f t="shared" si="335"/>
        <v>NO BID</v>
      </c>
      <c r="BV266" s="171"/>
      <c r="BW266" s="89"/>
      <c r="BX266" s="90" t="str">
        <f t="shared" si="336"/>
        <v/>
      </c>
      <c r="BY266" s="172"/>
      <c r="BZ266" s="154" t="str">
        <f t="shared" si="337"/>
        <v>NO BID</v>
      </c>
      <c r="CA266" s="171"/>
      <c r="CB266" s="89"/>
      <c r="CC266" s="90" t="str">
        <f t="shared" si="338"/>
        <v/>
      </c>
      <c r="CD266" s="172"/>
      <c r="CE266" s="154" t="str">
        <f t="shared" si="339"/>
        <v>NO BID</v>
      </c>
      <c r="CF266" s="171"/>
      <c r="CG266" s="89"/>
      <c r="CH266" s="90" t="str">
        <f t="shared" si="340"/>
        <v/>
      </c>
      <c r="CI266" s="172"/>
      <c r="CJ266" s="154" t="str">
        <f t="shared" si="341"/>
        <v>NO BID</v>
      </c>
      <c r="CK266" s="171"/>
      <c r="CL266" s="89"/>
      <c r="CM266" s="90" t="str">
        <f t="shared" si="342"/>
        <v/>
      </c>
      <c r="CN266" s="172"/>
      <c r="CO266" s="154" t="str">
        <f t="shared" si="343"/>
        <v>NO BID</v>
      </c>
      <c r="CP266" s="171"/>
      <c r="CQ266" s="89"/>
      <c r="CR266" s="90" t="str">
        <f t="shared" si="344"/>
        <v/>
      </c>
      <c r="CS266" s="172"/>
      <c r="CT266" s="154" t="str">
        <f t="shared" si="345"/>
        <v>NO BID</v>
      </c>
      <c r="CU266" s="171"/>
      <c r="CV266" s="89"/>
      <c r="CW266" s="90" t="str">
        <f t="shared" si="346"/>
        <v/>
      </c>
      <c r="CX266" s="172"/>
      <c r="CY266" s="154" t="str">
        <f t="shared" si="347"/>
        <v>NO BID</v>
      </c>
      <c r="CZ266" s="171"/>
      <c r="DA266" s="89"/>
      <c r="DB266" s="90" t="str">
        <f t="shared" si="348"/>
        <v/>
      </c>
      <c r="DC266" s="172"/>
      <c r="DD266" s="154" t="str">
        <f t="shared" si="349"/>
        <v>NO BID</v>
      </c>
      <c r="DE266" s="171"/>
      <c r="DF266" s="89"/>
      <c r="DG266" s="90" t="str">
        <f t="shared" si="350"/>
        <v/>
      </c>
      <c r="DH266" s="172"/>
      <c r="DI266" s="154" t="str">
        <f t="shared" si="351"/>
        <v>NO BID</v>
      </c>
      <c r="DJ266" s="171"/>
      <c r="DK266" s="89"/>
      <c r="DL266" s="90" t="str">
        <f t="shared" si="352"/>
        <v/>
      </c>
      <c r="DM266" s="172"/>
      <c r="DN266" s="154" t="str">
        <f t="shared" si="353"/>
        <v>NO BID</v>
      </c>
      <c r="DO266" s="171"/>
      <c r="DP266" s="89"/>
      <c r="DQ266" s="90" t="str">
        <f t="shared" si="354"/>
        <v/>
      </c>
      <c r="DR266" s="172"/>
      <c r="DS266" s="154" t="str">
        <f t="shared" si="355"/>
        <v>NO BID</v>
      </c>
      <c r="DT266" s="171"/>
      <c r="DU266" s="89"/>
      <c r="DV266" s="90" t="str">
        <f t="shared" si="356"/>
        <v/>
      </c>
      <c r="DW266" s="172"/>
      <c r="DX266" s="154" t="str">
        <f t="shared" si="357"/>
        <v>NO BID</v>
      </c>
      <c r="DY266" s="171"/>
      <c r="DZ266" s="89"/>
      <c r="EA266" s="90" t="str">
        <f t="shared" si="358"/>
        <v/>
      </c>
      <c r="EB266" s="172"/>
      <c r="EC266" s="154" t="str">
        <f t="shared" si="359"/>
        <v>NO BID</v>
      </c>
      <c r="ED266" s="171"/>
      <c r="EE266" s="89"/>
      <c r="EF266" s="90" t="str">
        <f t="shared" si="360"/>
        <v/>
      </c>
      <c r="EG266" s="172"/>
      <c r="EH266" s="154" t="str">
        <f t="shared" si="361"/>
        <v>NO BID</v>
      </c>
      <c r="EI266" s="171"/>
      <c r="EJ266" s="89"/>
      <c r="EK266" s="90" t="str">
        <f t="shared" si="362"/>
        <v/>
      </c>
      <c r="EL266" s="172"/>
      <c r="EM266" s="154" t="str">
        <f t="shared" si="363"/>
        <v>NO BID</v>
      </c>
      <c r="EN266" s="171"/>
      <c r="EO266" s="89"/>
      <c r="EP266" s="90" t="str">
        <f t="shared" si="364"/>
        <v/>
      </c>
      <c r="EQ266" s="172"/>
      <c r="ER266" s="154" t="str">
        <f t="shared" si="365"/>
        <v>NO BID</v>
      </c>
      <c r="ES266" s="171"/>
      <c r="ET266" s="89"/>
      <c r="EU266" s="90" t="str">
        <f t="shared" si="366"/>
        <v/>
      </c>
      <c r="EV266" s="172"/>
      <c r="EW266" s="154" t="str">
        <f t="shared" si="367"/>
        <v>NO BID</v>
      </c>
      <c r="EX266" s="171"/>
      <c r="EY266" s="89"/>
      <c r="EZ266" s="90" t="str">
        <f t="shared" si="368"/>
        <v/>
      </c>
      <c r="FA266" s="172"/>
      <c r="FB266" s="154" t="str">
        <f t="shared" si="369"/>
        <v>NO BID</v>
      </c>
      <c r="FC266" s="171"/>
      <c r="FD266" s="89"/>
      <c r="FE266" s="90" t="str">
        <f t="shared" si="370"/>
        <v/>
      </c>
      <c r="FF266" s="172"/>
      <c r="FG266" s="154" t="str">
        <f t="shared" si="371"/>
        <v>NO BID</v>
      </c>
      <c r="FH266" s="171"/>
      <c r="FI266" s="89"/>
      <c r="FJ266" s="90" t="str">
        <f t="shared" si="372"/>
        <v/>
      </c>
      <c r="FK266" s="172"/>
      <c r="FL266" s="154" t="str">
        <f t="shared" si="373"/>
        <v>NO BID</v>
      </c>
      <c r="FM266" s="171"/>
      <c r="FN266" s="89"/>
      <c r="FO266" s="90" t="str">
        <f t="shared" si="374"/>
        <v/>
      </c>
      <c r="FP266" s="172"/>
      <c r="FQ266" s="154" t="str">
        <f t="shared" si="375"/>
        <v>NO BID</v>
      </c>
      <c r="FR266" s="174"/>
      <c r="FS266" s="91">
        <v>14.98</v>
      </c>
      <c r="FT266" s="92">
        <f t="shared" si="376"/>
        <v>29.96</v>
      </c>
      <c r="FU266" s="175">
        <f t="shared" si="377"/>
        <v>0</v>
      </c>
      <c r="FV266" s="93" t="str">
        <f t="shared" si="378"/>
        <v/>
      </c>
      <c r="FW266" s="94">
        <f t="shared" si="379"/>
        <v>29.96</v>
      </c>
      <c r="FX266" s="95">
        <f t="shared" si="380"/>
        <v>0</v>
      </c>
      <c r="FY266" s="129" t="str">
        <f t="shared" si="381"/>
        <v>NOT AWARDED</v>
      </c>
      <c r="FZ266" s="130">
        <f t="shared" si="382"/>
        <v>0</v>
      </c>
      <c r="GA266" s="129" t="str">
        <f t="shared" si="383"/>
        <v>VENDOR 09</v>
      </c>
      <c r="GB266" s="176"/>
      <c r="GC266" s="177"/>
      <c r="GD266" s="96"/>
      <c r="GE266" s="97"/>
    </row>
    <row r="267" spans="1:187" ht="30" customHeight="1" thickTop="1" thickBot="1" x14ac:dyDescent="0.4">
      <c r="A267" s="162">
        <v>263</v>
      </c>
      <c r="B267" s="194">
        <v>5</v>
      </c>
      <c r="C267" s="164">
        <v>9780823447183</v>
      </c>
      <c r="D267" s="165" t="s">
        <v>409</v>
      </c>
      <c r="E267" s="165" t="s">
        <v>1097</v>
      </c>
      <c r="F267" s="165" t="s">
        <v>1479</v>
      </c>
      <c r="G267" s="166" t="s">
        <v>1414</v>
      </c>
      <c r="H267" s="166" t="s">
        <v>1419</v>
      </c>
      <c r="I267" s="167"/>
      <c r="J267" s="227">
        <f t="shared" si="384"/>
        <v>5</v>
      </c>
      <c r="K267" s="228"/>
      <c r="L267" s="99" t="str">
        <f t="shared" si="310"/>
        <v/>
      </c>
      <c r="M267" s="241"/>
      <c r="N267" s="168"/>
      <c r="O267" s="195" t="str">
        <f t="shared" si="311"/>
        <v>VENDOR 09</v>
      </c>
      <c r="P267" s="149">
        <v>241360</v>
      </c>
      <c r="Q267" s="149">
        <f t="shared" si="312"/>
        <v>0</v>
      </c>
      <c r="R267" s="196" t="str">
        <f t="shared" si="313"/>
        <v xml:space="preserve">, </v>
      </c>
      <c r="S267" s="196" t="str">
        <f t="shared" si="314"/>
        <v>NO BID</v>
      </c>
      <c r="T267" s="117">
        <f t="shared" si="315"/>
        <v>0</v>
      </c>
      <c r="U267" s="118" t="str">
        <f t="shared" si="316"/>
        <v>NOT AWARDED</v>
      </c>
      <c r="V267" s="167"/>
      <c r="W267" s="171"/>
      <c r="X267" s="89"/>
      <c r="Y267" s="90"/>
      <c r="Z267" s="172" t="str">
        <f t="shared" si="317"/>
        <v/>
      </c>
      <c r="AA267" s="154" t="str">
        <f t="shared" si="318"/>
        <v>NO BID</v>
      </c>
      <c r="AB267" s="171"/>
      <c r="AC267" s="89"/>
      <c r="AD267" s="90"/>
      <c r="AE267" s="172" t="str">
        <f t="shared" si="319"/>
        <v/>
      </c>
      <c r="AF267" s="154" t="str">
        <f t="shared" si="320"/>
        <v>NO BID</v>
      </c>
      <c r="AG267" s="171"/>
      <c r="AH267" s="89"/>
      <c r="AI267" s="90"/>
      <c r="AJ267" s="172" t="str">
        <f t="shared" si="321"/>
        <v/>
      </c>
      <c r="AK267" s="154" t="str">
        <f t="shared" si="322"/>
        <v>NO BID</v>
      </c>
      <c r="AL267" s="171"/>
      <c r="AM267" s="89"/>
      <c r="AN267" s="90"/>
      <c r="AO267" s="172" t="str">
        <f t="shared" si="323"/>
        <v/>
      </c>
      <c r="AP267" s="154" t="str">
        <f t="shared" si="324"/>
        <v>NO BID</v>
      </c>
      <c r="AQ267" s="171"/>
      <c r="AR267" s="89"/>
      <c r="AS267" s="90"/>
      <c r="AT267" s="172" t="str">
        <f t="shared" si="325"/>
        <v/>
      </c>
      <c r="AU267" s="154" t="str">
        <f t="shared" si="326"/>
        <v>NO BID</v>
      </c>
      <c r="AV267" s="171"/>
      <c r="AW267" s="89"/>
      <c r="AX267" s="90"/>
      <c r="AY267" s="172" t="str">
        <f t="shared" si="327"/>
        <v/>
      </c>
      <c r="AZ267" s="154" t="str">
        <f t="shared" si="328"/>
        <v>NO BID</v>
      </c>
      <c r="BA267" s="171"/>
      <c r="BB267" s="89"/>
      <c r="BC267" s="90"/>
      <c r="BD267" s="172" t="str">
        <f t="shared" si="329"/>
        <v/>
      </c>
      <c r="BE267" s="154" t="s">
        <v>77</v>
      </c>
      <c r="BF267" s="171"/>
      <c r="BG267" s="89"/>
      <c r="BH267" s="90"/>
      <c r="BI267" s="172" t="str">
        <f t="shared" si="330"/>
        <v/>
      </c>
      <c r="BJ267" s="154" t="str">
        <f t="shared" si="331"/>
        <v>NO BID</v>
      </c>
      <c r="BK267" s="171"/>
      <c r="BL267" s="89"/>
      <c r="BM267" s="90"/>
      <c r="BN267" s="172" t="str">
        <f t="shared" si="332"/>
        <v/>
      </c>
      <c r="BO267" s="154" t="str">
        <f t="shared" si="333"/>
        <v>NO BID</v>
      </c>
      <c r="BP267" s="178"/>
      <c r="BQ267" s="171"/>
      <c r="BR267" s="89"/>
      <c r="BS267" s="90" t="str">
        <f t="shared" si="334"/>
        <v/>
      </c>
      <c r="BT267" s="172"/>
      <c r="BU267" s="154" t="str">
        <f t="shared" si="335"/>
        <v>NO BID</v>
      </c>
      <c r="BV267" s="171"/>
      <c r="BW267" s="89"/>
      <c r="BX267" s="90" t="str">
        <f t="shared" si="336"/>
        <v/>
      </c>
      <c r="BY267" s="172"/>
      <c r="BZ267" s="154" t="str">
        <f t="shared" si="337"/>
        <v>NO BID</v>
      </c>
      <c r="CA267" s="171"/>
      <c r="CB267" s="89"/>
      <c r="CC267" s="90" t="str">
        <f t="shared" si="338"/>
        <v/>
      </c>
      <c r="CD267" s="172"/>
      <c r="CE267" s="154" t="str">
        <f t="shared" si="339"/>
        <v>NO BID</v>
      </c>
      <c r="CF267" s="171"/>
      <c r="CG267" s="89"/>
      <c r="CH267" s="90" t="str">
        <f t="shared" si="340"/>
        <v/>
      </c>
      <c r="CI267" s="172"/>
      <c r="CJ267" s="154" t="str">
        <f t="shared" si="341"/>
        <v>NO BID</v>
      </c>
      <c r="CK267" s="171"/>
      <c r="CL267" s="89"/>
      <c r="CM267" s="90" t="str">
        <f t="shared" si="342"/>
        <v/>
      </c>
      <c r="CN267" s="172"/>
      <c r="CO267" s="154" t="str">
        <f t="shared" si="343"/>
        <v>NO BID</v>
      </c>
      <c r="CP267" s="171"/>
      <c r="CQ267" s="89"/>
      <c r="CR267" s="90" t="str">
        <f t="shared" si="344"/>
        <v/>
      </c>
      <c r="CS267" s="172"/>
      <c r="CT267" s="154" t="str">
        <f t="shared" si="345"/>
        <v>NO BID</v>
      </c>
      <c r="CU267" s="171"/>
      <c r="CV267" s="89"/>
      <c r="CW267" s="90" t="str">
        <f t="shared" si="346"/>
        <v/>
      </c>
      <c r="CX267" s="172"/>
      <c r="CY267" s="154" t="str">
        <f t="shared" si="347"/>
        <v>NO BID</v>
      </c>
      <c r="CZ267" s="171"/>
      <c r="DA267" s="89"/>
      <c r="DB267" s="90" t="str">
        <f t="shared" si="348"/>
        <v/>
      </c>
      <c r="DC267" s="172"/>
      <c r="DD267" s="154" t="str">
        <f t="shared" si="349"/>
        <v>NO BID</v>
      </c>
      <c r="DE267" s="171"/>
      <c r="DF267" s="89"/>
      <c r="DG267" s="90" t="str">
        <f t="shared" si="350"/>
        <v/>
      </c>
      <c r="DH267" s="172"/>
      <c r="DI267" s="154" t="str">
        <f t="shared" si="351"/>
        <v>NO BID</v>
      </c>
      <c r="DJ267" s="171"/>
      <c r="DK267" s="89"/>
      <c r="DL267" s="90" t="str">
        <f t="shared" si="352"/>
        <v/>
      </c>
      <c r="DM267" s="172"/>
      <c r="DN267" s="154" t="str">
        <f t="shared" si="353"/>
        <v>NO BID</v>
      </c>
      <c r="DO267" s="171"/>
      <c r="DP267" s="89"/>
      <c r="DQ267" s="90" t="str">
        <f t="shared" si="354"/>
        <v/>
      </c>
      <c r="DR267" s="172"/>
      <c r="DS267" s="154" t="str">
        <f t="shared" si="355"/>
        <v>NO BID</v>
      </c>
      <c r="DT267" s="171"/>
      <c r="DU267" s="89"/>
      <c r="DV267" s="90" t="str">
        <f t="shared" si="356"/>
        <v/>
      </c>
      <c r="DW267" s="172"/>
      <c r="DX267" s="154" t="str">
        <f t="shared" si="357"/>
        <v>NO BID</v>
      </c>
      <c r="DY267" s="171"/>
      <c r="DZ267" s="89"/>
      <c r="EA267" s="90" t="str">
        <f t="shared" si="358"/>
        <v/>
      </c>
      <c r="EB267" s="172"/>
      <c r="EC267" s="154" t="str">
        <f t="shared" si="359"/>
        <v>NO BID</v>
      </c>
      <c r="ED267" s="171"/>
      <c r="EE267" s="89"/>
      <c r="EF267" s="90" t="str">
        <f t="shared" si="360"/>
        <v/>
      </c>
      <c r="EG267" s="172"/>
      <c r="EH267" s="154" t="str">
        <f t="shared" si="361"/>
        <v>NO BID</v>
      </c>
      <c r="EI267" s="171"/>
      <c r="EJ267" s="89"/>
      <c r="EK267" s="90" t="str">
        <f t="shared" si="362"/>
        <v/>
      </c>
      <c r="EL267" s="172"/>
      <c r="EM267" s="154" t="str">
        <f t="shared" si="363"/>
        <v>NO BID</v>
      </c>
      <c r="EN267" s="171"/>
      <c r="EO267" s="89"/>
      <c r="EP267" s="90" t="str">
        <f t="shared" si="364"/>
        <v/>
      </c>
      <c r="EQ267" s="172"/>
      <c r="ER267" s="154" t="str">
        <f t="shared" si="365"/>
        <v>NO BID</v>
      </c>
      <c r="ES267" s="171"/>
      <c r="ET267" s="89"/>
      <c r="EU267" s="90" t="str">
        <f t="shared" si="366"/>
        <v/>
      </c>
      <c r="EV267" s="172"/>
      <c r="EW267" s="154" t="str">
        <f t="shared" si="367"/>
        <v>NO BID</v>
      </c>
      <c r="EX267" s="171"/>
      <c r="EY267" s="89"/>
      <c r="EZ267" s="90" t="str">
        <f t="shared" si="368"/>
        <v/>
      </c>
      <c r="FA267" s="172"/>
      <c r="FB267" s="154" t="str">
        <f t="shared" si="369"/>
        <v>NO BID</v>
      </c>
      <c r="FC267" s="171"/>
      <c r="FD267" s="89"/>
      <c r="FE267" s="90" t="str">
        <f t="shared" si="370"/>
        <v/>
      </c>
      <c r="FF267" s="172"/>
      <c r="FG267" s="154" t="str">
        <f t="shared" si="371"/>
        <v>NO BID</v>
      </c>
      <c r="FH267" s="171"/>
      <c r="FI267" s="89"/>
      <c r="FJ267" s="90" t="str">
        <f t="shared" si="372"/>
        <v/>
      </c>
      <c r="FK267" s="172"/>
      <c r="FL267" s="154" t="str">
        <f t="shared" si="373"/>
        <v>NO BID</v>
      </c>
      <c r="FM267" s="171"/>
      <c r="FN267" s="89"/>
      <c r="FO267" s="90" t="str">
        <f t="shared" si="374"/>
        <v/>
      </c>
      <c r="FP267" s="172"/>
      <c r="FQ267" s="154" t="str">
        <f t="shared" si="375"/>
        <v>NO BID</v>
      </c>
      <c r="FR267" s="174"/>
      <c r="FS267" s="91">
        <v>10.49</v>
      </c>
      <c r="FT267" s="92">
        <f t="shared" si="376"/>
        <v>52.45</v>
      </c>
      <c r="FU267" s="175">
        <f t="shared" si="377"/>
        <v>0</v>
      </c>
      <c r="FV267" s="93" t="str">
        <f t="shared" si="378"/>
        <v/>
      </c>
      <c r="FW267" s="94">
        <f t="shared" si="379"/>
        <v>52.45</v>
      </c>
      <c r="FX267" s="95">
        <f t="shared" si="380"/>
        <v>0</v>
      </c>
      <c r="FY267" s="129" t="str">
        <f t="shared" si="381"/>
        <v>NOT AWARDED</v>
      </c>
      <c r="FZ267" s="130">
        <f t="shared" si="382"/>
        <v>0</v>
      </c>
      <c r="GA267" s="129" t="str">
        <f t="shared" si="383"/>
        <v>VENDOR 09</v>
      </c>
      <c r="GB267" s="176"/>
      <c r="GC267" s="177"/>
      <c r="GD267" s="96"/>
      <c r="GE267" s="97"/>
    </row>
    <row r="268" spans="1:187" ht="30" customHeight="1" thickTop="1" thickBot="1" x14ac:dyDescent="0.4">
      <c r="A268" s="162">
        <v>264</v>
      </c>
      <c r="B268" s="194">
        <v>5</v>
      </c>
      <c r="C268" s="164">
        <v>9780295994048</v>
      </c>
      <c r="D268" s="165" t="s">
        <v>410</v>
      </c>
      <c r="E268" s="165" t="s">
        <v>1098</v>
      </c>
      <c r="F268" s="165" t="s">
        <v>1480</v>
      </c>
      <c r="G268" s="166" t="s">
        <v>1414</v>
      </c>
      <c r="H268" s="166" t="s">
        <v>1420</v>
      </c>
      <c r="I268" s="167"/>
      <c r="J268" s="227">
        <f t="shared" si="384"/>
        <v>5</v>
      </c>
      <c r="K268" s="228"/>
      <c r="L268" s="99" t="str">
        <f t="shared" si="310"/>
        <v/>
      </c>
      <c r="M268" s="241"/>
      <c r="N268" s="168"/>
      <c r="O268" s="195" t="str">
        <f t="shared" si="311"/>
        <v>VENDOR 09</v>
      </c>
      <c r="P268" s="149">
        <v>241360</v>
      </c>
      <c r="Q268" s="149">
        <f t="shared" si="312"/>
        <v>0</v>
      </c>
      <c r="R268" s="196" t="str">
        <f t="shared" si="313"/>
        <v xml:space="preserve">, </v>
      </c>
      <c r="S268" s="196" t="str">
        <f t="shared" si="314"/>
        <v>NO BID</v>
      </c>
      <c r="T268" s="117">
        <f t="shared" si="315"/>
        <v>0</v>
      </c>
      <c r="U268" s="118" t="str">
        <f t="shared" si="316"/>
        <v>NOT AWARDED</v>
      </c>
      <c r="V268" s="167"/>
      <c r="W268" s="171"/>
      <c r="X268" s="89"/>
      <c r="Y268" s="90"/>
      <c r="Z268" s="172" t="str">
        <f t="shared" si="317"/>
        <v/>
      </c>
      <c r="AA268" s="154" t="str">
        <f t="shared" si="318"/>
        <v>NO BID</v>
      </c>
      <c r="AB268" s="171"/>
      <c r="AC268" s="89"/>
      <c r="AD268" s="90"/>
      <c r="AE268" s="172" t="str">
        <f t="shared" si="319"/>
        <v/>
      </c>
      <c r="AF268" s="154" t="str">
        <f t="shared" si="320"/>
        <v>NO BID</v>
      </c>
      <c r="AG268" s="171"/>
      <c r="AH268" s="89"/>
      <c r="AI268" s="90"/>
      <c r="AJ268" s="172" t="str">
        <f t="shared" si="321"/>
        <v/>
      </c>
      <c r="AK268" s="154" t="str">
        <f t="shared" si="322"/>
        <v>NO BID</v>
      </c>
      <c r="AL268" s="171"/>
      <c r="AM268" s="89"/>
      <c r="AN268" s="90"/>
      <c r="AO268" s="172" t="str">
        <f t="shared" si="323"/>
        <v/>
      </c>
      <c r="AP268" s="154" t="str">
        <f t="shared" si="324"/>
        <v>NO BID</v>
      </c>
      <c r="AQ268" s="171"/>
      <c r="AR268" s="89"/>
      <c r="AS268" s="90"/>
      <c r="AT268" s="172" t="str">
        <f t="shared" si="325"/>
        <v/>
      </c>
      <c r="AU268" s="154" t="str">
        <f t="shared" si="326"/>
        <v>NO BID</v>
      </c>
      <c r="AV268" s="171"/>
      <c r="AW268" s="89"/>
      <c r="AX268" s="90"/>
      <c r="AY268" s="172" t="str">
        <f t="shared" si="327"/>
        <v/>
      </c>
      <c r="AZ268" s="154" t="str">
        <f t="shared" si="328"/>
        <v>NO BID</v>
      </c>
      <c r="BA268" s="171"/>
      <c r="BB268" s="89"/>
      <c r="BC268" s="90"/>
      <c r="BD268" s="172" t="str">
        <f t="shared" si="329"/>
        <v/>
      </c>
      <c r="BE268" s="154" t="str">
        <f>IF($B268=0,"",IF(ISNUMBER(BB268),"","NO BID"))</f>
        <v>NO BID</v>
      </c>
      <c r="BF268" s="171"/>
      <c r="BG268" s="89"/>
      <c r="BH268" s="90"/>
      <c r="BI268" s="172" t="str">
        <f t="shared" si="330"/>
        <v/>
      </c>
      <c r="BJ268" s="154" t="str">
        <f t="shared" si="331"/>
        <v>NO BID</v>
      </c>
      <c r="BK268" s="171"/>
      <c r="BL268" s="89"/>
      <c r="BM268" s="90"/>
      <c r="BN268" s="172" t="str">
        <f t="shared" si="332"/>
        <v/>
      </c>
      <c r="BO268" s="154" t="str">
        <f t="shared" si="333"/>
        <v>NO BID</v>
      </c>
      <c r="BP268" s="178"/>
      <c r="BQ268" s="171"/>
      <c r="BR268" s="89"/>
      <c r="BS268" s="90" t="str">
        <f t="shared" si="334"/>
        <v/>
      </c>
      <c r="BT268" s="172"/>
      <c r="BU268" s="154" t="str">
        <f t="shared" si="335"/>
        <v>NO BID</v>
      </c>
      <c r="BV268" s="171"/>
      <c r="BW268" s="89"/>
      <c r="BX268" s="90" t="str">
        <f t="shared" si="336"/>
        <v/>
      </c>
      <c r="BY268" s="172"/>
      <c r="BZ268" s="154" t="str">
        <f t="shared" si="337"/>
        <v>NO BID</v>
      </c>
      <c r="CA268" s="171"/>
      <c r="CB268" s="89"/>
      <c r="CC268" s="90" t="str">
        <f t="shared" si="338"/>
        <v/>
      </c>
      <c r="CD268" s="172"/>
      <c r="CE268" s="154" t="str">
        <f t="shared" si="339"/>
        <v>NO BID</v>
      </c>
      <c r="CF268" s="171"/>
      <c r="CG268" s="89"/>
      <c r="CH268" s="90" t="str">
        <f t="shared" si="340"/>
        <v/>
      </c>
      <c r="CI268" s="172"/>
      <c r="CJ268" s="154" t="str">
        <f t="shared" si="341"/>
        <v>NO BID</v>
      </c>
      <c r="CK268" s="171"/>
      <c r="CL268" s="89"/>
      <c r="CM268" s="90" t="str">
        <f t="shared" si="342"/>
        <v/>
      </c>
      <c r="CN268" s="172"/>
      <c r="CO268" s="154" t="str">
        <f t="shared" si="343"/>
        <v>NO BID</v>
      </c>
      <c r="CP268" s="171"/>
      <c r="CQ268" s="89"/>
      <c r="CR268" s="90" t="str">
        <f t="shared" si="344"/>
        <v/>
      </c>
      <c r="CS268" s="172"/>
      <c r="CT268" s="154" t="str">
        <f t="shared" si="345"/>
        <v>NO BID</v>
      </c>
      <c r="CU268" s="171"/>
      <c r="CV268" s="89"/>
      <c r="CW268" s="90" t="str">
        <f t="shared" si="346"/>
        <v/>
      </c>
      <c r="CX268" s="172"/>
      <c r="CY268" s="154" t="str">
        <f t="shared" si="347"/>
        <v>NO BID</v>
      </c>
      <c r="CZ268" s="171"/>
      <c r="DA268" s="89"/>
      <c r="DB268" s="90" t="str">
        <f t="shared" si="348"/>
        <v/>
      </c>
      <c r="DC268" s="172"/>
      <c r="DD268" s="154" t="str">
        <f t="shared" si="349"/>
        <v>NO BID</v>
      </c>
      <c r="DE268" s="171"/>
      <c r="DF268" s="89"/>
      <c r="DG268" s="90" t="str">
        <f t="shared" si="350"/>
        <v/>
      </c>
      <c r="DH268" s="172"/>
      <c r="DI268" s="154" t="str">
        <f t="shared" si="351"/>
        <v>NO BID</v>
      </c>
      <c r="DJ268" s="171"/>
      <c r="DK268" s="89"/>
      <c r="DL268" s="90" t="str">
        <f t="shared" si="352"/>
        <v/>
      </c>
      <c r="DM268" s="172"/>
      <c r="DN268" s="154" t="str">
        <f t="shared" si="353"/>
        <v>NO BID</v>
      </c>
      <c r="DO268" s="171"/>
      <c r="DP268" s="89"/>
      <c r="DQ268" s="90" t="str">
        <f t="shared" si="354"/>
        <v/>
      </c>
      <c r="DR268" s="172"/>
      <c r="DS268" s="154" t="str">
        <f t="shared" si="355"/>
        <v>NO BID</v>
      </c>
      <c r="DT268" s="171"/>
      <c r="DU268" s="89"/>
      <c r="DV268" s="90" t="str">
        <f t="shared" si="356"/>
        <v/>
      </c>
      <c r="DW268" s="172"/>
      <c r="DX268" s="154" t="str">
        <f t="shared" si="357"/>
        <v>NO BID</v>
      </c>
      <c r="DY268" s="171"/>
      <c r="DZ268" s="89"/>
      <c r="EA268" s="90" t="str">
        <f t="shared" si="358"/>
        <v/>
      </c>
      <c r="EB268" s="172"/>
      <c r="EC268" s="154" t="str">
        <f t="shared" si="359"/>
        <v>NO BID</v>
      </c>
      <c r="ED268" s="171"/>
      <c r="EE268" s="89"/>
      <c r="EF268" s="90" t="str">
        <f t="shared" si="360"/>
        <v/>
      </c>
      <c r="EG268" s="172"/>
      <c r="EH268" s="154" t="str">
        <f t="shared" si="361"/>
        <v>NO BID</v>
      </c>
      <c r="EI268" s="171"/>
      <c r="EJ268" s="89"/>
      <c r="EK268" s="90" t="str">
        <f t="shared" si="362"/>
        <v/>
      </c>
      <c r="EL268" s="172"/>
      <c r="EM268" s="154" t="str">
        <f t="shared" si="363"/>
        <v>NO BID</v>
      </c>
      <c r="EN268" s="171"/>
      <c r="EO268" s="89"/>
      <c r="EP268" s="90" t="str">
        <f t="shared" si="364"/>
        <v/>
      </c>
      <c r="EQ268" s="172"/>
      <c r="ER268" s="154" t="str">
        <f t="shared" si="365"/>
        <v>NO BID</v>
      </c>
      <c r="ES268" s="171"/>
      <c r="ET268" s="89"/>
      <c r="EU268" s="90" t="str">
        <f t="shared" si="366"/>
        <v/>
      </c>
      <c r="EV268" s="172"/>
      <c r="EW268" s="154" t="str">
        <f t="shared" si="367"/>
        <v>NO BID</v>
      </c>
      <c r="EX268" s="171"/>
      <c r="EY268" s="89"/>
      <c r="EZ268" s="90" t="str">
        <f t="shared" si="368"/>
        <v/>
      </c>
      <c r="FA268" s="172"/>
      <c r="FB268" s="154" t="str">
        <f t="shared" si="369"/>
        <v>NO BID</v>
      </c>
      <c r="FC268" s="171"/>
      <c r="FD268" s="89"/>
      <c r="FE268" s="90" t="str">
        <f t="shared" si="370"/>
        <v/>
      </c>
      <c r="FF268" s="172"/>
      <c r="FG268" s="154" t="str">
        <f t="shared" si="371"/>
        <v>NO BID</v>
      </c>
      <c r="FH268" s="171"/>
      <c r="FI268" s="89"/>
      <c r="FJ268" s="90" t="str">
        <f t="shared" si="372"/>
        <v/>
      </c>
      <c r="FK268" s="172"/>
      <c r="FL268" s="154" t="str">
        <f t="shared" si="373"/>
        <v>NO BID</v>
      </c>
      <c r="FM268" s="171"/>
      <c r="FN268" s="89"/>
      <c r="FO268" s="90" t="str">
        <f t="shared" si="374"/>
        <v/>
      </c>
      <c r="FP268" s="172"/>
      <c r="FQ268" s="154" t="str">
        <f t="shared" si="375"/>
        <v>NO BID</v>
      </c>
      <c r="FR268" s="174"/>
      <c r="FS268" s="91">
        <v>15.99</v>
      </c>
      <c r="FT268" s="92">
        <f t="shared" si="376"/>
        <v>79.95</v>
      </c>
      <c r="FU268" s="175">
        <f t="shared" si="377"/>
        <v>0</v>
      </c>
      <c r="FV268" s="93" t="str">
        <f t="shared" si="378"/>
        <v/>
      </c>
      <c r="FW268" s="94">
        <f t="shared" si="379"/>
        <v>79.95</v>
      </c>
      <c r="FX268" s="95">
        <f t="shared" si="380"/>
        <v>0</v>
      </c>
      <c r="FY268" s="129" t="str">
        <f t="shared" si="381"/>
        <v>NOT AWARDED</v>
      </c>
      <c r="FZ268" s="130">
        <f t="shared" si="382"/>
        <v>0</v>
      </c>
      <c r="GA268" s="129" t="str">
        <f t="shared" si="383"/>
        <v>VENDOR 09</v>
      </c>
      <c r="GB268" s="176"/>
      <c r="GC268" s="177"/>
      <c r="GD268" s="96"/>
      <c r="GE268" s="97"/>
    </row>
    <row r="269" spans="1:187" ht="30" customHeight="1" thickTop="1" thickBot="1" x14ac:dyDescent="0.4">
      <c r="A269" s="162">
        <v>265</v>
      </c>
      <c r="B269" s="163">
        <v>5</v>
      </c>
      <c r="C269" s="164">
        <v>9780063007390</v>
      </c>
      <c r="D269" s="165" t="s">
        <v>411</v>
      </c>
      <c r="E269" s="165" t="s">
        <v>1099</v>
      </c>
      <c r="F269" s="165" t="s">
        <v>1479</v>
      </c>
      <c r="G269" s="166" t="s">
        <v>1414</v>
      </c>
      <c r="H269" s="166" t="s">
        <v>1419</v>
      </c>
      <c r="I269" s="167"/>
      <c r="J269" s="227">
        <f t="shared" si="384"/>
        <v>5</v>
      </c>
      <c r="K269" s="228"/>
      <c r="L269" s="99" t="str">
        <f t="shared" si="310"/>
        <v/>
      </c>
      <c r="M269" s="241"/>
      <c r="N269" s="168"/>
      <c r="O269" s="169" t="str">
        <f t="shared" si="311"/>
        <v>VENDOR 09</v>
      </c>
      <c r="P269" s="149">
        <v>241363</v>
      </c>
      <c r="Q269" s="149">
        <f t="shared" si="312"/>
        <v>0</v>
      </c>
      <c r="R269" s="170" t="str">
        <f t="shared" si="313"/>
        <v xml:space="preserve">, </v>
      </c>
      <c r="S269" s="170" t="str">
        <f t="shared" si="314"/>
        <v>NO BID</v>
      </c>
      <c r="T269" s="87">
        <f t="shared" si="315"/>
        <v>0</v>
      </c>
      <c r="U269" s="88" t="str">
        <f t="shared" si="316"/>
        <v>NOT AWARDED</v>
      </c>
      <c r="V269" s="167"/>
      <c r="W269" s="171"/>
      <c r="X269" s="89"/>
      <c r="Y269" s="90"/>
      <c r="Z269" s="172" t="str">
        <f t="shared" si="317"/>
        <v/>
      </c>
      <c r="AA269" s="154" t="str">
        <f t="shared" si="318"/>
        <v>NO BID</v>
      </c>
      <c r="AB269" s="171"/>
      <c r="AC269" s="89"/>
      <c r="AD269" s="90"/>
      <c r="AE269" s="172" t="str">
        <f t="shared" si="319"/>
        <v/>
      </c>
      <c r="AF269" s="154" t="str">
        <f t="shared" si="320"/>
        <v>NO BID</v>
      </c>
      <c r="AG269" s="171"/>
      <c r="AH269" s="89"/>
      <c r="AI269" s="90"/>
      <c r="AJ269" s="172" t="str">
        <f t="shared" si="321"/>
        <v/>
      </c>
      <c r="AK269" s="154" t="str">
        <f t="shared" si="322"/>
        <v>NO BID</v>
      </c>
      <c r="AL269" s="171"/>
      <c r="AM269" s="89"/>
      <c r="AN269" s="90"/>
      <c r="AO269" s="172" t="str">
        <f t="shared" si="323"/>
        <v/>
      </c>
      <c r="AP269" s="154" t="str">
        <f t="shared" si="324"/>
        <v>NO BID</v>
      </c>
      <c r="AQ269" s="171"/>
      <c r="AR269" s="89"/>
      <c r="AS269" s="90"/>
      <c r="AT269" s="172" t="str">
        <f t="shared" si="325"/>
        <v/>
      </c>
      <c r="AU269" s="154" t="str">
        <f t="shared" si="326"/>
        <v>NO BID</v>
      </c>
      <c r="AV269" s="171"/>
      <c r="AW269" s="89"/>
      <c r="AX269" s="90"/>
      <c r="AY269" s="172" t="str">
        <f t="shared" si="327"/>
        <v/>
      </c>
      <c r="AZ269" s="154" t="str">
        <f t="shared" si="328"/>
        <v>NO BID</v>
      </c>
      <c r="BA269" s="171"/>
      <c r="BB269" s="89"/>
      <c r="BC269" s="90"/>
      <c r="BD269" s="172" t="str">
        <f t="shared" si="329"/>
        <v/>
      </c>
      <c r="BE269" s="154" t="str">
        <f>IF($B269=0,"",IF(ISNUMBER(BB269),"","NO BID"))</f>
        <v>NO BID</v>
      </c>
      <c r="BF269" s="171"/>
      <c r="BG269" s="89"/>
      <c r="BH269" s="90"/>
      <c r="BI269" s="172" t="str">
        <f t="shared" si="330"/>
        <v/>
      </c>
      <c r="BJ269" s="154" t="str">
        <f t="shared" si="331"/>
        <v>NO BID</v>
      </c>
      <c r="BK269" s="171"/>
      <c r="BL269" s="89"/>
      <c r="BM269" s="90"/>
      <c r="BN269" s="172" t="str">
        <f t="shared" si="332"/>
        <v/>
      </c>
      <c r="BO269" s="154" t="str">
        <f t="shared" si="333"/>
        <v>NO BID</v>
      </c>
      <c r="BP269" s="178"/>
      <c r="BQ269" s="171"/>
      <c r="BR269" s="89"/>
      <c r="BS269" s="90" t="str">
        <f t="shared" si="334"/>
        <v/>
      </c>
      <c r="BT269" s="172"/>
      <c r="BU269" s="154" t="str">
        <f t="shared" si="335"/>
        <v>NO BID</v>
      </c>
      <c r="BV269" s="171"/>
      <c r="BW269" s="89"/>
      <c r="BX269" s="90" t="str">
        <f t="shared" si="336"/>
        <v/>
      </c>
      <c r="BY269" s="172"/>
      <c r="BZ269" s="154" t="str">
        <f t="shared" si="337"/>
        <v>NO BID</v>
      </c>
      <c r="CA269" s="171"/>
      <c r="CB269" s="89"/>
      <c r="CC269" s="90" t="str">
        <f t="shared" si="338"/>
        <v/>
      </c>
      <c r="CD269" s="172"/>
      <c r="CE269" s="154" t="str">
        <f t="shared" si="339"/>
        <v>NO BID</v>
      </c>
      <c r="CF269" s="171"/>
      <c r="CG269" s="89"/>
      <c r="CH269" s="90" t="str">
        <f t="shared" si="340"/>
        <v/>
      </c>
      <c r="CI269" s="172"/>
      <c r="CJ269" s="154" t="str">
        <f t="shared" si="341"/>
        <v>NO BID</v>
      </c>
      <c r="CK269" s="171"/>
      <c r="CL269" s="89"/>
      <c r="CM269" s="90" t="str">
        <f t="shared" si="342"/>
        <v/>
      </c>
      <c r="CN269" s="172"/>
      <c r="CO269" s="154" t="str">
        <f t="shared" si="343"/>
        <v>NO BID</v>
      </c>
      <c r="CP269" s="171"/>
      <c r="CQ269" s="89"/>
      <c r="CR269" s="90" t="str">
        <f t="shared" si="344"/>
        <v/>
      </c>
      <c r="CS269" s="172"/>
      <c r="CT269" s="154" t="str">
        <f t="shared" si="345"/>
        <v>NO BID</v>
      </c>
      <c r="CU269" s="171"/>
      <c r="CV269" s="89"/>
      <c r="CW269" s="90" t="str">
        <f t="shared" si="346"/>
        <v/>
      </c>
      <c r="CX269" s="172"/>
      <c r="CY269" s="154" t="str">
        <f t="shared" si="347"/>
        <v>NO BID</v>
      </c>
      <c r="CZ269" s="171"/>
      <c r="DA269" s="89"/>
      <c r="DB269" s="90" t="str">
        <f t="shared" si="348"/>
        <v/>
      </c>
      <c r="DC269" s="172"/>
      <c r="DD269" s="154" t="str">
        <f t="shared" si="349"/>
        <v>NO BID</v>
      </c>
      <c r="DE269" s="171"/>
      <c r="DF269" s="89"/>
      <c r="DG269" s="90" t="str">
        <f t="shared" si="350"/>
        <v/>
      </c>
      <c r="DH269" s="172"/>
      <c r="DI269" s="154" t="str">
        <f t="shared" si="351"/>
        <v>NO BID</v>
      </c>
      <c r="DJ269" s="171"/>
      <c r="DK269" s="89"/>
      <c r="DL269" s="90" t="str">
        <f t="shared" si="352"/>
        <v/>
      </c>
      <c r="DM269" s="172"/>
      <c r="DN269" s="154" t="str">
        <f t="shared" si="353"/>
        <v>NO BID</v>
      </c>
      <c r="DO269" s="171"/>
      <c r="DP269" s="89"/>
      <c r="DQ269" s="90" t="str">
        <f t="shared" si="354"/>
        <v/>
      </c>
      <c r="DR269" s="172"/>
      <c r="DS269" s="154" t="str">
        <f t="shared" si="355"/>
        <v>NO BID</v>
      </c>
      <c r="DT269" s="171"/>
      <c r="DU269" s="89"/>
      <c r="DV269" s="90" t="str">
        <f t="shared" si="356"/>
        <v/>
      </c>
      <c r="DW269" s="172"/>
      <c r="DX269" s="154" t="str">
        <f t="shared" si="357"/>
        <v>NO BID</v>
      </c>
      <c r="DY269" s="171"/>
      <c r="DZ269" s="89"/>
      <c r="EA269" s="90" t="str">
        <f t="shared" si="358"/>
        <v/>
      </c>
      <c r="EB269" s="172"/>
      <c r="EC269" s="154" t="str">
        <f t="shared" si="359"/>
        <v>NO BID</v>
      </c>
      <c r="ED269" s="171"/>
      <c r="EE269" s="89"/>
      <c r="EF269" s="90" t="str">
        <f t="shared" si="360"/>
        <v/>
      </c>
      <c r="EG269" s="172"/>
      <c r="EH269" s="154" t="str">
        <f t="shared" si="361"/>
        <v>NO BID</v>
      </c>
      <c r="EI269" s="171"/>
      <c r="EJ269" s="89"/>
      <c r="EK269" s="90" t="str">
        <f t="shared" si="362"/>
        <v/>
      </c>
      <c r="EL269" s="172"/>
      <c r="EM269" s="154" t="str">
        <f t="shared" si="363"/>
        <v>NO BID</v>
      </c>
      <c r="EN269" s="171"/>
      <c r="EO269" s="89"/>
      <c r="EP269" s="90" t="str">
        <f t="shared" si="364"/>
        <v/>
      </c>
      <c r="EQ269" s="172"/>
      <c r="ER269" s="154" t="str">
        <f t="shared" si="365"/>
        <v>NO BID</v>
      </c>
      <c r="ES269" s="171"/>
      <c r="ET269" s="89"/>
      <c r="EU269" s="90" t="str">
        <f t="shared" si="366"/>
        <v/>
      </c>
      <c r="EV269" s="172"/>
      <c r="EW269" s="154" t="str">
        <f t="shared" si="367"/>
        <v>NO BID</v>
      </c>
      <c r="EX269" s="171"/>
      <c r="EY269" s="89"/>
      <c r="EZ269" s="90" t="str">
        <f t="shared" si="368"/>
        <v/>
      </c>
      <c r="FA269" s="172"/>
      <c r="FB269" s="154" t="str">
        <f t="shared" si="369"/>
        <v>NO BID</v>
      </c>
      <c r="FC269" s="171"/>
      <c r="FD269" s="89"/>
      <c r="FE269" s="90" t="str">
        <f t="shared" si="370"/>
        <v/>
      </c>
      <c r="FF269" s="172"/>
      <c r="FG269" s="154" t="str">
        <f t="shared" si="371"/>
        <v>NO BID</v>
      </c>
      <c r="FH269" s="171"/>
      <c r="FI269" s="89"/>
      <c r="FJ269" s="90" t="str">
        <f t="shared" si="372"/>
        <v/>
      </c>
      <c r="FK269" s="172"/>
      <c r="FL269" s="154" t="str">
        <f t="shared" si="373"/>
        <v>NO BID</v>
      </c>
      <c r="FM269" s="171"/>
      <c r="FN269" s="89"/>
      <c r="FO269" s="90" t="str">
        <f t="shared" si="374"/>
        <v/>
      </c>
      <c r="FP269" s="172"/>
      <c r="FQ269" s="154" t="str">
        <f t="shared" si="375"/>
        <v>NO BID</v>
      </c>
      <c r="FR269" s="174"/>
      <c r="FS269" s="91">
        <v>16.760000000000002</v>
      </c>
      <c r="FT269" s="92">
        <f t="shared" si="376"/>
        <v>83.800000000000011</v>
      </c>
      <c r="FU269" s="175">
        <f t="shared" si="377"/>
        <v>0</v>
      </c>
      <c r="FV269" s="93" t="str">
        <f t="shared" si="378"/>
        <v/>
      </c>
      <c r="FW269" s="94">
        <f t="shared" si="379"/>
        <v>83.800000000000011</v>
      </c>
      <c r="FX269" s="95">
        <f t="shared" si="380"/>
        <v>0</v>
      </c>
      <c r="FY269" s="129" t="str">
        <f t="shared" si="381"/>
        <v>NOT AWARDED</v>
      </c>
      <c r="FZ269" s="130">
        <f t="shared" si="382"/>
        <v>0</v>
      </c>
      <c r="GA269" s="129" t="str">
        <f t="shared" si="383"/>
        <v>VENDOR 09</v>
      </c>
      <c r="GB269" s="176"/>
      <c r="GC269" s="177"/>
      <c r="GD269" s="96"/>
      <c r="GE269" s="97"/>
    </row>
    <row r="270" spans="1:187" ht="30" customHeight="1" thickTop="1" thickBot="1" x14ac:dyDescent="0.4">
      <c r="A270" s="141">
        <v>266</v>
      </c>
      <c r="B270" s="163">
        <v>4</v>
      </c>
      <c r="C270" s="164">
        <v>9780316259859</v>
      </c>
      <c r="D270" s="165" t="s">
        <v>412</v>
      </c>
      <c r="E270" s="165" t="s">
        <v>1100</v>
      </c>
      <c r="F270" s="165" t="s">
        <v>1479</v>
      </c>
      <c r="G270" s="166" t="s">
        <v>1414</v>
      </c>
      <c r="H270" s="166" t="s">
        <v>1452</v>
      </c>
      <c r="I270" s="167"/>
      <c r="J270" s="227">
        <f t="shared" si="384"/>
        <v>4</v>
      </c>
      <c r="K270" s="228"/>
      <c r="L270" s="99" t="str">
        <f t="shared" si="310"/>
        <v/>
      </c>
      <c r="M270" s="241"/>
      <c r="N270" s="168"/>
      <c r="O270" s="169" t="str">
        <f t="shared" si="311"/>
        <v>VENDOR 09</v>
      </c>
      <c r="P270" s="149">
        <v>241365</v>
      </c>
      <c r="Q270" s="149">
        <f t="shared" si="312"/>
        <v>0</v>
      </c>
      <c r="R270" s="170" t="str">
        <f t="shared" si="313"/>
        <v xml:space="preserve">, </v>
      </c>
      <c r="S270" s="170" t="str">
        <f t="shared" si="314"/>
        <v>NO BID</v>
      </c>
      <c r="T270" s="87">
        <f t="shared" si="315"/>
        <v>0</v>
      </c>
      <c r="U270" s="88" t="str">
        <f t="shared" si="316"/>
        <v>NOT AWARDED</v>
      </c>
      <c r="V270" s="167"/>
      <c r="W270" s="171"/>
      <c r="X270" s="89"/>
      <c r="Y270" s="90"/>
      <c r="Z270" s="172" t="str">
        <f t="shared" si="317"/>
        <v/>
      </c>
      <c r="AA270" s="154" t="str">
        <f t="shared" si="318"/>
        <v>NO BID</v>
      </c>
      <c r="AB270" s="171"/>
      <c r="AC270" s="89"/>
      <c r="AD270" s="90"/>
      <c r="AE270" s="172" t="str">
        <f t="shared" si="319"/>
        <v/>
      </c>
      <c r="AF270" s="154" t="str">
        <f t="shared" si="320"/>
        <v>NO BID</v>
      </c>
      <c r="AG270" s="171"/>
      <c r="AH270" s="89"/>
      <c r="AI270" s="90"/>
      <c r="AJ270" s="172" t="str">
        <f t="shared" si="321"/>
        <v/>
      </c>
      <c r="AK270" s="154" t="str">
        <f t="shared" si="322"/>
        <v>NO BID</v>
      </c>
      <c r="AL270" s="171"/>
      <c r="AM270" s="89"/>
      <c r="AN270" s="90"/>
      <c r="AO270" s="172" t="str">
        <f t="shared" si="323"/>
        <v/>
      </c>
      <c r="AP270" s="154" t="str">
        <f t="shared" si="324"/>
        <v>NO BID</v>
      </c>
      <c r="AQ270" s="171"/>
      <c r="AR270" s="89"/>
      <c r="AS270" s="90"/>
      <c r="AT270" s="172" t="str">
        <f t="shared" si="325"/>
        <v/>
      </c>
      <c r="AU270" s="154" t="str">
        <f t="shared" si="326"/>
        <v>NO BID</v>
      </c>
      <c r="AV270" s="171"/>
      <c r="AW270" s="89"/>
      <c r="AX270" s="90"/>
      <c r="AY270" s="172" t="str">
        <f t="shared" si="327"/>
        <v/>
      </c>
      <c r="AZ270" s="154" t="str">
        <f t="shared" si="328"/>
        <v>NO BID</v>
      </c>
      <c r="BA270" s="171"/>
      <c r="BB270" s="89"/>
      <c r="BC270" s="90"/>
      <c r="BD270" s="172" t="str">
        <f t="shared" si="329"/>
        <v/>
      </c>
      <c r="BE270" s="154" t="s">
        <v>84</v>
      </c>
      <c r="BF270" s="171"/>
      <c r="BG270" s="89"/>
      <c r="BH270" s="90"/>
      <c r="BI270" s="172" t="str">
        <f t="shared" si="330"/>
        <v/>
      </c>
      <c r="BJ270" s="154" t="str">
        <f t="shared" si="331"/>
        <v>NO BID</v>
      </c>
      <c r="BK270" s="171"/>
      <c r="BL270" s="89"/>
      <c r="BM270" s="90"/>
      <c r="BN270" s="172" t="str">
        <f t="shared" si="332"/>
        <v/>
      </c>
      <c r="BO270" s="154" t="str">
        <f t="shared" si="333"/>
        <v>NO BID</v>
      </c>
      <c r="BP270" s="178"/>
      <c r="BQ270" s="171"/>
      <c r="BR270" s="89"/>
      <c r="BS270" s="90" t="str">
        <f t="shared" si="334"/>
        <v/>
      </c>
      <c r="BT270" s="172"/>
      <c r="BU270" s="154" t="str">
        <f t="shared" si="335"/>
        <v>NO BID</v>
      </c>
      <c r="BV270" s="171"/>
      <c r="BW270" s="89"/>
      <c r="BX270" s="90" t="str">
        <f t="shared" si="336"/>
        <v/>
      </c>
      <c r="BY270" s="172"/>
      <c r="BZ270" s="154" t="str">
        <f t="shared" si="337"/>
        <v>NO BID</v>
      </c>
      <c r="CA270" s="171"/>
      <c r="CB270" s="89"/>
      <c r="CC270" s="90" t="str">
        <f t="shared" si="338"/>
        <v/>
      </c>
      <c r="CD270" s="172"/>
      <c r="CE270" s="154" t="str">
        <f t="shared" si="339"/>
        <v>NO BID</v>
      </c>
      <c r="CF270" s="171"/>
      <c r="CG270" s="89"/>
      <c r="CH270" s="90" t="str">
        <f t="shared" si="340"/>
        <v/>
      </c>
      <c r="CI270" s="172"/>
      <c r="CJ270" s="154" t="str">
        <f t="shared" si="341"/>
        <v>NO BID</v>
      </c>
      <c r="CK270" s="171"/>
      <c r="CL270" s="89"/>
      <c r="CM270" s="90" t="str">
        <f t="shared" si="342"/>
        <v/>
      </c>
      <c r="CN270" s="172"/>
      <c r="CO270" s="154" t="str">
        <f t="shared" si="343"/>
        <v>NO BID</v>
      </c>
      <c r="CP270" s="171"/>
      <c r="CQ270" s="89"/>
      <c r="CR270" s="90" t="str">
        <f t="shared" si="344"/>
        <v/>
      </c>
      <c r="CS270" s="172"/>
      <c r="CT270" s="154" t="str">
        <f t="shared" si="345"/>
        <v>NO BID</v>
      </c>
      <c r="CU270" s="171"/>
      <c r="CV270" s="89"/>
      <c r="CW270" s="90" t="str">
        <f t="shared" si="346"/>
        <v/>
      </c>
      <c r="CX270" s="172"/>
      <c r="CY270" s="154" t="str">
        <f t="shared" si="347"/>
        <v>NO BID</v>
      </c>
      <c r="CZ270" s="171"/>
      <c r="DA270" s="89"/>
      <c r="DB270" s="90" t="str">
        <f t="shared" si="348"/>
        <v/>
      </c>
      <c r="DC270" s="172"/>
      <c r="DD270" s="154" t="str">
        <f t="shared" si="349"/>
        <v>NO BID</v>
      </c>
      <c r="DE270" s="171"/>
      <c r="DF270" s="89"/>
      <c r="DG270" s="90" t="str">
        <f t="shared" si="350"/>
        <v/>
      </c>
      <c r="DH270" s="172"/>
      <c r="DI270" s="154" t="str">
        <f t="shared" si="351"/>
        <v>NO BID</v>
      </c>
      <c r="DJ270" s="171"/>
      <c r="DK270" s="89"/>
      <c r="DL270" s="90" t="str">
        <f t="shared" si="352"/>
        <v/>
      </c>
      <c r="DM270" s="172"/>
      <c r="DN270" s="154" t="str">
        <f t="shared" si="353"/>
        <v>NO BID</v>
      </c>
      <c r="DO270" s="171"/>
      <c r="DP270" s="89"/>
      <c r="DQ270" s="90" t="str">
        <f t="shared" si="354"/>
        <v/>
      </c>
      <c r="DR270" s="172"/>
      <c r="DS270" s="154" t="str">
        <f t="shared" si="355"/>
        <v>NO BID</v>
      </c>
      <c r="DT270" s="171"/>
      <c r="DU270" s="89"/>
      <c r="DV270" s="90" t="str">
        <f t="shared" si="356"/>
        <v/>
      </c>
      <c r="DW270" s="172"/>
      <c r="DX270" s="154" t="str">
        <f t="shared" si="357"/>
        <v>NO BID</v>
      </c>
      <c r="DY270" s="171"/>
      <c r="DZ270" s="89"/>
      <c r="EA270" s="90" t="str">
        <f t="shared" si="358"/>
        <v/>
      </c>
      <c r="EB270" s="172"/>
      <c r="EC270" s="154" t="str">
        <f t="shared" si="359"/>
        <v>NO BID</v>
      </c>
      <c r="ED270" s="171"/>
      <c r="EE270" s="89"/>
      <c r="EF270" s="90" t="str">
        <f t="shared" si="360"/>
        <v/>
      </c>
      <c r="EG270" s="172"/>
      <c r="EH270" s="154" t="str">
        <f t="shared" si="361"/>
        <v>NO BID</v>
      </c>
      <c r="EI270" s="171"/>
      <c r="EJ270" s="89"/>
      <c r="EK270" s="90" t="str">
        <f t="shared" si="362"/>
        <v/>
      </c>
      <c r="EL270" s="172"/>
      <c r="EM270" s="154" t="str">
        <f t="shared" si="363"/>
        <v>NO BID</v>
      </c>
      <c r="EN270" s="171"/>
      <c r="EO270" s="89"/>
      <c r="EP270" s="90" t="str">
        <f t="shared" si="364"/>
        <v/>
      </c>
      <c r="EQ270" s="172"/>
      <c r="ER270" s="154" t="str">
        <f t="shared" si="365"/>
        <v>NO BID</v>
      </c>
      <c r="ES270" s="171"/>
      <c r="ET270" s="89"/>
      <c r="EU270" s="90" t="str">
        <f t="shared" si="366"/>
        <v/>
      </c>
      <c r="EV270" s="172"/>
      <c r="EW270" s="154" t="str">
        <f t="shared" si="367"/>
        <v>NO BID</v>
      </c>
      <c r="EX270" s="171"/>
      <c r="EY270" s="89"/>
      <c r="EZ270" s="90" t="str">
        <f t="shared" si="368"/>
        <v/>
      </c>
      <c r="FA270" s="172"/>
      <c r="FB270" s="154" t="str">
        <f t="shared" si="369"/>
        <v>NO BID</v>
      </c>
      <c r="FC270" s="171"/>
      <c r="FD270" s="89"/>
      <c r="FE270" s="90" t="str">
        <f t="shared" si="370"/>
        <v/>
      </c>
      <c r="FF270" s="172"/>
      <c r="FG270" s="154" t="str">
        <f t="shared" si="371"/>
        <v>NO BID</v>
      </c>
      <c r="FH270" s="171"/>
      <c r="FI270" s="89"/>
      <c r="FJ270" s="90" t="str">
        <f t="shared" si="372"/>
        <v/>
      </c>
      <c r="FK270" s="172"/>
      <c r="FL270" s="154" t="str">
        <f t="shared" si="373"/>
        <v>NO BID</v>
      </c>
      <c r="FM270" s="171"/>
      <c r="FN270" s="89"/>
      <c r="FO270" s="90" t="str">
        <f t="shared" si="374"/>
        <v/>
      </c>
      <c r="FP270" s="172"/>
      <c r="FQ270" s="154" t="str">
        <f t="shared" si="375"/>
        <v>NO BID</v>
      </c>
      <c r="FR270" s="174"/>
      <c r="FS270" s="91">
        <v>11.89</v>
      </c>
      <c r="FT270" s="92">
        <f t="shared" si="376"/>
        <v>47.56</v>
      </c>
      <c r="FU270" s="175">
        <f t="shared" si="377"/>
        <v>0</v>
      </c>
      <c r="FV270" s="93" t="str">
        <f t="shared" si="378"/>
        <v/>
      </c>
      <c r="FW270" s="94">
        <f t="shared" si="379"/>
        <v>47.56</v>
      </c>
      <c r="FX270" s="95">
        <f t="shared" si="380"/>
        <v>0</v>
      </c>
      <c r="FY270" s="129" t="str">
        <f t="shared" si="381"/>
        <v>NOT AWARDED</v>
      </c>
      <c r="FZ270" s="130">
        <f t="shared" si="382"/>
        <v>0</v>
      </c>
      <c r="GA270" s="129" t="str">
        <f t="shared" si="383"/>
        <v>VENDOR 09</v>
      </c>
      <c r="GB270" s="176"/>
      <c r="GC270" s="177"/>
      <c r="GD270" s="96"/>
      <c r="GE270" s="97"/>
    </row>
    <row r="271" spans="1:187" ht="30" customHeight="1" thickTop="1" thickBot="1" x14ac:dyDescent="0.4">
      <c r="A271" s="162">
        <v>267</v>
      </c>
      <c r="B271" s="197">
        <v>3</v>
      </c>
      <c r="C271" s="164">
        <v>9780358655350</v>
      </c>
      <c r="D271" s="165" t="s">
        <v>416</v>
      </c>
      <c r="E271" s="165" t="s">
        <v>1104</v>
      </c>
      <c r="F271" s="165" t="s">
        <v>1479</v>
      </c>
      <c r="G271" s="166" t="s">
        <v>1414</v>
      </c>
      <c r="H271" s="166" t="s">
        <v>1416</v>
      </c>
      <c r="I271" s="167"/>
      <c r="J271" s="227">
        <f t="shared" si="384"/>
        <v>3</v>
      </c>
      <c r="K271" s="228"/>
      <c r="L271" s="99" t="str">
        <f t="shared" si="310"/>
        <v/>
      </c>
      <c r="M271" s="241"/>
      <c r="N271" s="168"/>
      <c r="O271" s="169" t="str">
        <f t="shared" si="311"/>
        <v>VENDOR 09</v>
      </c>
      <c r="P271" s="149">
        <v>241365</v>
      </c>
      <c r="Q271" s="149">
        <f t="shared" si="312"/>
        <v>0</v>
      </c>
      <c r="R271" s="170" t="str">
        <f t="shared" si="313"/>
        <v xml:space="preserve">, </v>
      </c>
      <c r="S271" s="170" t="str">
        <f t="shared" si="314"/>
        <v>NO BID</v>
      </c>
      <c r="T271" s="87">
        <f t="shared" si="315"/>
        <v>0</v>
      </c>
      <c r="U271" s="88" t="str">
        <f t="shared" si="316"/>
        <v>NOT AWARDED</v>
      </c>
      <c r="V271" s="167"/>
      <c r="W271" s="171"/>
      <c r="X271" s="89"/>
      <c r="Y271" s="90"/>
      <c r="Z271" s="172" t="str">
        <f t="shared" si="317"/>
        <v/>
      </c>
      <c r="AA271" s="154" t="str">
        <f t="shared" si="318"/>
        <v>NO BID</v>
      </c>
      <c r="AB271" s="171"/>
      <c r="AC271" s="89"/>
      <c r="AD271" s="90"/>
      <c r="AE271" s="172" t="str">
        <f t="shared" si="319"/>
        <v/>
      </c>
      <c r="AF271" s="154" t="str">
        <f t="shared" si="320"/>
        <v>NO BID</v>
      </c>
      <c r="AG271" s="171"/>
      <c r="AH271" s="89"/>
      <c r="AI271" s="90"/>
      <c r="AJ271" s="172" t="str">
        <f t="shared" si="321"/>
        <v/>
      </c>
      <c r="AK271" s="154" t="str">
        <f t="shared" si="322"/>
        <v>NO BID</v>
      </c>
      <c r="AL271" s="171"/>
      <c r="AM271" s="89"/>
      <c r="AN271" s="90"/>
      <c r="AO271" s="172" t="str">
        <f t="shared" si="323"/>
        <v/>
      </c>
      <c r="AP271" s="154" t="str">
        <f t="shared" si="324"/>
        <v>NO BID</v>
      </c>
      <c r="AQ271" s="171"/>
      <c r="AR271" s="89"/>
      <c r="AS271" s="90"/>
      <c r="AT271" s="172" t="str">
        <f t="shared" si="325"/>
        <v/>
      </c>
      <c r="AU271" s="154" t="str">
        <f t="shared" si="326"/>
        <v>NO BID</v>
      </c>
      <c r="AV271" s="171"/>
      <c r="AW271" s="89"/>
      <c r="AX271" s="90"/>
      <c r="AY271" s="172" t="str">
        <f t="shared" si="327"/>
        <v/>
      </c>
      <c r="AZ271" s="154" t="str">
        <f t="shared" si="328"/>
        <v>NO BID</v>
      </c>
      <c r="BA271" s="171"/>
      <c r="BB271" s="89"/>
      <c r="BC271" s="90"/>
      <c r="BD271" s="172" t="str">
        <f t="shared" si="329"/>
        <v/>
      </c>
      <c r="BE271" s="154" t="s">
        <v>78</v>
      </c>
      <c r="BF271" s="171"/>
      <c r="BG271" s="89"/>
      <c r="BH271" s="90"/>
      <c r="BI271" s="172" t="str">
        <f t="shared" si="330"/>
        <v/>
      </c>
      <c r="BJ271" s="154" t="str">
        <f t="shared" si="331"/>
        <v>NO BID</v>
      </c>
      <c r="BK271" s="171"/>
      <c r="BL271" s="89"/>
      <c r="BM271" s="90"/>
      <c r="BN271" s="172" t="str">
        <f t="shared" si="332"/>
        <v/>
      </c>
      <c r="BO271" s="154" t="str">
        <f t="shared" si="333"/>
        <v>NO BID</v>
      </c>
      <c r="BP271" s="173"/>
      <c r="BQ271" s="171"/>
      <c r="BR271" s="89"/>
      <c r="BS271" s="90" t="str">
        <f t="shared" si="334"/>
        <v/>
      </c>
      <c r="BT271" s="172"/>
      <c r="BU271" s="154" t="str">
        <f t="shared" si="335"/>
        <v>NO BID</v>
      </c>
      <c r="BV271" s="171"/>
      <c r="BW271" s="89"/>
      <c r="BX271" s="90" t="str">
        <f t="shared" si="336"/>
        <v/>
      </c>
      <c r="BY271" s="172"/>
      <c r="BZ271" s="154" t="str">
        <f t="shared" si="337"/>
        <v>NO BID</v>
      </c>
      <c r="CA271" s="171"/>
      <c r="CB271" s="89"/>
      <c r="CC271" s="90" t="str">
        <f t="shared" si="338"/>
        <v/>
      </c>
      <c r="CD271" s="172"/>
      <c r="CE271" s="154" t="str">
        <f t="shared" si="339"/>
        <v>NO BID</v>
      </c>
      <c r="CF271" s="171"/>
      <c r="CG271" s="89"/>
      <c r="CH271" s="90" t="str">
        <f t="shared" si="340"/>
        <v/>
      </c>
      <c r="CI271" s="172"/>
      <c r="CJ271" s="154" t="str">
        <f t="shared" si="341"/>
        <v>NO BID</v>
      </c>
      <c r="CK271" s="171"/>
      <c r="CL271" s="89"/>
      <c r="CM271" s="90" t="str">
        <f t="shared" si="342"/>
        <v/>
      </c>
      <c r="CN271" s="172"/>
      <c r="CO271" s="154" t="str">
        <f t="shared" si="343"/>
        <v>NO BID</v>
      </c>
      <c r="CP271" s="171"/>
      <c r="CQ271" s="89"/>
      <c r="CR271" s="90" t="str">
        <f t="shared" si="344"/>
        <v/>
      </c>
      <c r="CS271" s="172"/>
      <c r="CT271" s="154" t="str">
        <f t="shared" si="345"/>
        <v>NO BID</v>
      </c>
      <c r="CU271" s="171"/>
      <c r="CV271" s="89"/>
      <c r="CW271" s="90" t="str">
        <f t="shared" si="346"/>
        <v/>
      </c>
      <c r="CX271" s="172"/>
      <c r="CY271" s="154" t="str">
        <f t="shared" si="347"/>
        <v>NO BID</v>
      </c>
      <c r="CZ271" s="171"/>
      <c r="DA271" s="89"/>
      <c r="DB271" s="90" t="str">
        <f t="shared" si="348"/>
        <v/>
      </c>
      <c r="DC271" s="172"/>
      <c r="DD271" s="154" t="str">
        <f t="shared" si="349"/>
        <v>NO BID</v>
      </c>
      <c r="DE271" s="171"/>
      <c r="DF271" s="89"/>
      <c r="DG271" s="90" t="str">
        <f t="shared" si="350"/>
        <v/>
      </c>
      <c r="DH271" s="172"/>
      <c r="DI271" s="154" t="str">
        <f t="shared" si="351"/>
        <v>NO BID</v>
      </c>
      <c r="DJ271" s="171"/>
      <c r="DK271" s="89"/>
      <c r="DL271" s="90" t="str">
        <f t="shared" si="352"/>
        <v/>
      </c>
      <c r="DM271" s="172"/>
      <c r="DN271" s="154" t="str">
        <f t="shared" si="353"/>
        <v>NO BID</v>
      </c>
      <c r="DO271" s="171"/>
      <c r="DP271" s="89"/>
      <c r="DQ271" s="90" t="str">
        <f t="shared" si="354"/>
        <v/>
      </c>
      <c r="DR271" s="172"/>
      <c r="DS271" s="154" t="str">
        <f t="shared" si="355"/>
        <v>NO BID</v>
      </c>
      <c r="DT271" s="171"/>
      <c r="DU271" s="89"/>
      <c r="DV271" s="90" t="str">
        <f t="shared" si="356"/>
        <v/>
      </c>
      <c r="DW271" s="172"/>
      <c r="DX271" s="154" t="str">
        <f t="shared" si="357"/>
        <v>NO BID</v>
      </c>
      <c r="DY271" s="171"/>
      <c r="DZ271" s="89"/>
      <c r="EA271" s="90" t="str">
        <f t="shared" si="358"/>
        <v/>
      </c>
      <c r="EB271" s="172"/>
      <c r="EC271" s="154" t="str">
        <f t="shared" si="359"/>
        <v>NO BID</v>
      </c>
      <c r="ED271" s="171"/>
      <c r="EE271" s="89"/>
      <c r="EF271" s="90" t="str">
        <f t="shared" si="360"/>
        <v/>
      </c>
      <c r="EG271" s="172"/>
      <c r="EH271" s="154" t="str">
        <f t="shared" si="361"/>
        <v>NO BID</v>
      </c>
      <c r="EI271" s="171"/>
      <c r="EJ271" s="89"/>
      <c r="EK271" s="90" t="str">
        <f t="shared" si="362"/>
        <v/>
      </c>
      <c r="EL271" s="172"/>
      <c r="EM271" s="154" t="str">
        <f t="shared" si="363"/>
        <v>NO BID</v>
      </c>
      <c r="EN271" s="171"/>
      <c r="EO271" s="89"/>
      <c r="EP271" s="90" t="str">
        <f t="shared" si="364"/>
        <v/>
      </c>
      <c r="EQ271" s="172"/>
      <c r="ER271" s="154" t="str">
        <f t="shared" si="365"/>
        <v>NO BID</v>
      </c>
      <c r="ES271" s="171"/>
      <c r="ET271" s="89"/>
      <c r="EU271" s="90" t="str">
        <f t="shared" si="366"/>
        <v/>
      </c>
      <c r="EV271" s="172"/>
      <c r="EW271" s="154" t="str">
        <f t="shared" si="367"/>
        <v>NO BID</v>
      </c>
      <c r="EX271" s="171"/>
      <c r="EY271" s="89"/>
      <c r="EZ271" s="90" t="str">
        <f t="shared" si="368"/>
        <v/>
      </c>
      <c r="FA271" s="172"/>
      <c r="FB271" s="154" t="str">
        <f t="shared" si="369"/>
        <v>NO BID</v>
      </c>
      <c r="FC271" s="171"/>
      <c r="FD271" s="89"/>
      <c r="FE271" s="90" t="str">
        <f t="shared" si="370"/>
        <v/>
      </c>
      <c r="FF271" s="172"/>
      <c r="FG271" s="154" t="str">
        <f t="shared" si="371"/>
        <v>NO BID</v>
      </c>
      <c r="FH271" s="171"/>
      <c r="FI271" s="89"/>
      <c r="FJ271" s="90" t="str">
        <f t="shared" si="372"/>
        <v/>
      </c>
      <c r="FK271" s="172"/>
      <c r="FL271" s="154" t="str">
        <f t="shared" si="373"/>
        <v>NO BID</v>
      </c>
      <c r="FM271" s="171"/>
      <c r="FN271" s="89"/>
      <c r="FO271" s="90" t="str">
        <f t="shared" si="374"/>
        <v/>
      </c>
      <c r="FP271" s="172"/>
      <c r="FQ271" s="154" t="str">
        <f t="shared" si="375"/>
        <v>NO BID</v>
      </c>
      <c r="FR271" s="174"/>
      <c r="FS271" s="91">
        <v>10.49</v>
      </c>
      <c r="FT271" s="92">
        <f t="shared" si="376"/>
        <v>31.47</v>
      </c>
      <c r="FU271" s="175">
        <f t="shared" si="377"/>
        <v>0</v>
      </c>
      <c r="FV271" s="93" t="str">
        <f t="shared" si="378"/>
        <v/>
      </c>
      <c r="FW271" s="94">
        <f t="shared" si="379"/>
        <v>31.47</v>
      </c>
      <c r="FX271" s="95">
        <f t="shared" si="380"/>
        <v>0</v>
      </c>
      <c r="FY271" s="129" t="str">
        <f t="shared" si="381"/>
        <v>NOT AWARDED</v>
      </c>
      <c r="FZ271" s="130">
        <f t="shared" si="382"/>
        <v>0</v>
      </c>
      <c r="GA271" s="129" t="str">
        <f t="shared" si="383"/>
        <v>VENDOR 09</v>
      </c>
      <c r="GB271" s="176"/>
      <c r="GC271" s="177"/>
      <c r="GD271" s="96"/>
      <c r="GE271" s="97"/>
    </row>
    <row r="272" spans="1:187" ht="30" customHeight="1" thickTop="1" thickBot="1" x14ac:dyDescent="0.4">
      <c r="A272" s="162">
        <v>268</v>
      </c>
      <c r="B272" s="194">
        <v>5</v>
      </c>
      <c r="C272" s="164">
        <v>9781338777697</v>
      </c>
      <c r="D272" s="165" t="s">
        <v>419</v>
      </c>
      <c r="E272" s="165" t="s">
        <v>1107</v>
      </c>
      <c r="F272" s="165" t="s">
        <v>1479</v>
      </c>
      <c r="G272" s="166" t="s">
        <v>1414</v>
      </c>
      <c r="H272" s="166" t="s">
        <v>1421</v>
      </c>
      <c r="I272" s="167"/>
      <c r="J272" s="227">
        <f t="shared" si="384"/>
        <v>5</v>
      </c>
      <c r="K272" s="228"/>
      <c r="L272" s="99" t="str">
        <f t="shared" si="310"/>
        <v/>
      </c>
      <c r="M272" s="241"/>
      <c r="N272" s="168"/>
      <c r="O272" s="169" t="str">
        <f t="shared" si="311"/>
        <v>VENDOR 09</v>
      </c>
      <c r="P272" s="149">
        <v>241365</v>
      </c>
      <c r="Q272" s="149">
        <f t="shared" si="312"/>
        <v>0</v>
      </c>
      <c r="R272" s="170" t="str">
        <f t="shared" si="313"/>
        <v xml:space="preserve">, </v>
      </c>
      <c r="S272" s="170" t="str">
        <f t="shared" si="314"/>
        <v>NO BID</v>
      </c>
      <c r="T272" s="87">
        <f t="shared" si="315"/>
        <v>0</v>
      </c>
      <c r="U272" s="88" t="str">
        <f t="shared" si="316"/>
        <v>NOT AWARDED</v>
      </c>
      <c r="V272" s="167"/>
      <c r="W272" s="171"/>
      <c r="X272" s="89"/>
      <c r="Y272" s="90"/>
      <c r="Z272" s="172" t="str">
        <f t="shared" si="317"/>
        <v/>
      </c>
      <c r="AA272" s="154" t="str">
        <f t="shared" si="318"/>
        <v>NO BID</v>
      </c>
      <c r="AB272" s="171"/>
      <c r="AC272" s="89"/>
      <c r="AD272" s="90"/>
      <c r="AE272" s="172" t="str">
        <f t="shared" si="319"/>
        <v/>
      </c>
      <c r="AF272" s="154" t="str">
        <f t="shared" si="320"/>
        <v>NO BID</v>
      </c>
      <c r="AG272" s="171"/>
      <c r="AH272" s="89"/>
      <c r="AI272" s="90"/>
      <c r="AJ272" s="172" t="str">
        <f t="shared" si="321"/>
        <v/>
      </c>
      <c r="AK272" s="154" t="str">
        <f t="shared" si="322"/>
        <v>NO BID</v>
      </c>
      <c r="AL272" s="171"/>
      <c r="AM272" s="89"/>
      <c r="AN272" s="90"/>
      <c r="AO272" s="172" t="str">
        <f t="shared" si="323"/>
        <v/>
      </c>
      <c r="AP272" s="154" t="str">
        <f t="shared" si="324"/>
        <v>NO BID</v>
      </c>
      <c r="AQ272" s="171"/>
      <c r="AR272" s="89"/>
      <c r="AS272" s="90"/>
      <c r="AT272" s="172" t="str">
        <f t="shared" si="325"/>
        <v/>
      </c>
      <c r="AU272" s="154" t="str">
        <f t="shared" si="326"/>
        <v>NO BID</v>
      </c>
      <c r="AV272" s="171"/>
      <c r="AW272" s="89"/>
      <c r="AX272" s="90"/>
      <c r="AY272" s="172" t="str">
        <f t="shared" si="327"/>
        <v/>
      </c>
      <c r="AZ272" s="154" t="str">
        <f t="shared" si="328"/>
        <v>NO BID</v>
      </c>
      <c r="BA272" s="171"/>
      <c r="BB272" s="89"/>
      <c r="BC272" s="90"/>
      <c r="BD272" s="172" t="str">
        <f t="shared" si="329"/>
        <v/>
      </c>
      <c r="BE272" s="154" t="s">
        <v>80</v>
      </c>
      <c r="BF272" s="171"/>
      <c r="BG272" s="89"/>
      <c r="BH272" s="90"/>
      <c r="BI272" s="172" t="str">
        <f t="shared" si="330"/>
        <v/>
      </c>
      <c r="BJ272" s="154" t="str">
        <f t="shared" si="331"/>
        <v>NO BID</v>
      </c>
      <c r="BK272" s="171"/>
      <c r="BL272" s="89"/>
      <c r="BM272" s="90"/>
      <c r="BN272" s="172" t="str">
        <f t="shared" si="332"/>
        <v/>
      </c>
      <c r="BO272" s="154" t="str">
        <f t="shared" si="333"/>
        <v>NO BID</v>
      </c>
      <c r="BP272" s="178"/>
      <c r="BQ272" s="171"/>
      <c r="BR272" s="89"/>
      <c r="BS272" s="90" t="str">
        <f t="shared" si="334"/>
        <v/>
      </c>
      <c r="BT272" s="172"/>
      <c r="BU272" s="154" t="str">
        <f t="shared" si="335"/>
        <v>NO BID</v>
      </c>
      <c r="BV272" s="171"/>
      <c r="BW272" s="89"/>
      <c r="BX272" s="90" t="str">
        <f t="shared" si="336"/>
        <v/>
      </c>
      <c r="BY272" s="172"/>
      <c r="BZ272" s="154" t="str">
        <f t="shared" si="337"/>
        <v>NO BID</v>
      </c>
      <c r="CA272" s="171"/>
      <c r="CB272" s="89"/>
      <c r="CC272" s="90" t="str">
        <f t="shared" si="338"/>
        <v/>
      </c>
      <c r="CD272" s="172"/>
      <c r="CE272" s="154" t="str">
        <f t="shared" si="339"/>
        <v>NO BID</v>
      </c>
      <c r="CF272" s="171"/>
      <c r="CG272" s="89"/>
      <c r="CH272" s="90" t="str">
        <f t="shared" si="340"/>
        <v/>
      </c>
      <c r="CI272" s="172"/>
      <c r="CJ272" s="154" t="str">
        <f t="shared" si="341"/>
        <v>NO BID</v>
      </c>
      <c r="CK272" s="171"/>
      <c r="CL272" s="89"/>
      <c r="CM272" s="90" t="str">
        <f t="shared" si="342"/>
        <v/>
      </c>
      <c r="CN272" s="172"/>
      <c r="CO272" s="154" t="str">
        <f t="shared" si="343"/>
        <v>NO BID</v>
      </c>
      <c r="CP272" s="171"/>
      <c r="CQ272" s="89"/>
      <c r="CR272" s="90" t="str">
        <f t="shared" si="344"/>
        <v/>
      </c>
      <c r="CS272" s="172"/>
      <c r="CT272" s="154" t="str">
        <f t="shared" si="345"/>
        <v>NO BID</v>
      </c>
      <c r="CU272" s="171"/>
      <c r="CV272" s="89"/>
      <c r="CW272" s="90" t="str">
        <f t="shared" si="346"/>
        <v/>
      </c>
      <c r="CX272" s="172"/>
      <c r="CY272" s="154" t="str">
        <f t="shared" si="347"/>
        <v>NO BID</v>
      </c>
      <c r="CZ272" s="171"/>
      <c r="DA272" s="89"/>
      <c r="DB272" s="90" t="str">
        <f t="shared" si="348"/>
        <v/>
      </c>
      <c r="DC272" s="172"/>
      <c r="DD272" s="154" t="str">
        <f t="shared" si="349"/>
        <v>NO BID</v>
      </c>
      <c r="DE272" s="171"/>
      <c r="DF272" s="89"/>
      <c r="DG272" s="90" t="str">
        <f t="shared" si="350"/>
        <v/>
      </c>
      <c r="DH272" s="172"/>
      <c r="DI272" s="154" t="str">
        <f t="shared" si="351"/>
        <v>NO BID</v>
      </c>
      <c r="DJ272" s="171"/>
      <c r="DK272" s="89"/>
      <c r="DL272" s="90" t="str">
        <f t="shared" si="352"/>
        <v/>
      </c>
      <c r="DM272" s="172"/>
      <c r="DN272" s="154" t="str">
        <f t="shared" si="353"/>
        <v>NO BID</v>
      </c>
      <c r="DO272" s="171"/>
      <c r="DP272" s="89"/>
      <c r="DQ272" s="90" t="str">
        <f t="shared" si="354"/>
        <v/>
      </c>
      <c r="DR272" s="172"/>
      <c r="DS272" s="154" t="str">
        <f t="shared" si="355"/>
        <v>NO BID</v>
      </c>
      <c r="DT272" s="171"/>
      <c r="DU272" s="89"/>
      <c r="DV272" s="90" t="str">
        <f t="shared" si="356"/>
        <v/>
      </c>
      <c r="DW272" s="172"/>
      <c r="DX272" s="154" t="str">
        <f t="shared" si="357"/>
        <v>NO BID</v>
      </c>
      <c r="DY272" s="171"/>
      <c r="DZ272" s="89"/>
      <c r="EA272" s="90" t="str">
        <f t="shared" si="358"/>
        <v/>
      </c>
      <c r="EB272" s="172"/>
      <c r="EC272" s="154" t="str">
        <f t="shared" si="359"/>
        <v>NO BID</v>
      </c>
      <c r="ED272" s="171"/>
      <c r="EE272" s="89"/>
      <c r="EF272" s="90" t="str">
        <f t="shared" si="360"/>
        <v/>
      </c>
      <c r="EG272" s="172"/>
      <c r="EH272" s="154" t="str">
        <f t="shared" si="361"/>
        <v>NO BID</v>
      </c>
      <c r="EI272" s="171"/>
      <c r="EJ272" s="89"/>
      <c r="EK272" s="90" t="str">
        <f t="shared" si="362"/>
        <v/>
      </c>
      <c r="EL272" s="172"/>
      <c r="EM272" s="154" t="str">
        <f t="shared" si="363"/>
        <v>NO BID</v>
      </c>
      <c r="EN272" s="171"/>
      <c r="EO272" s="89"/>
      <c r="EP272" s="90" t="str">
        <f t="shared" si="364"/>
        <v/>
      </c>
      <c r="EQ272" s="172"/>
      <c r="ER272" s="154" t="str">
        <f t="shared" si="365"/>
        <v>NO BID</v>
      </c>
      <c r="ES272" s="171"/>
      <c r="ET272" s="89"/>
      <c r="EU272" s="90" t="str">
        <f t="shared" si="366"/>
        <v/>
      </c>
      <c r="EV272" s="172"/>
      <c r="EW272" s="154" t="str">
        <f t="shared" si="367"/>
        <v>NO BID</v>
      </c>
      <c r="EX272" s="171"/>
      <c r="EY272" s="89"/>
      <c r="EZ272" s="90" t="str">
        <f t="shared" si="368"/>
        <v/>
      </c>
      <c r="FA272" s="172"/>
      <c r="FB272" s="154" t="str">
        <f t="shared" si="369"/>
        <v>NO BID</v>
      </c>
      <c r="FC272" s="171"/>
      <c r="FD272" s="89"/>
      <c r="FE272" s="90" t="str">
        <f t="shared" si="370"/>
        <v/>
      </c>
      <c r="FF272" s="172"/>
      <c r="FG272" s="154" t="str">
        <f t="shared" si="371"/>
        <v>NO BID</v>
      </c>
      <c r="FH272" s="171"/>
      <c r="FI272" s="89"/>
      <c r="FJ272" s="90" t="str">
        <f t="shared" si="372"/>
        <v/>
      </c>
      <c r="FK272" s="172"/>
      <c r="FL272" s="154" t="str">
        <f t="shared" si="373"/>
        <v>NO BID</v>
      </c>
      <c r="FM272" s="171"/>
      <c r="FN272" s="89"/>
      <c r="FO272" s="90" t="str">
        <f t="shared" si="374"/>
        <v/>
      </c>
      <c r="FP272" s="172"/>
      <c r="FQ272" s="154" t="str">
        <f t="shared" si="375"/>
        <v>NO BID</v>
      </c>
      <c r="FR272" s="174"/>
      <c r="FS272" s="91">
        <v>19.989999999999998</v>
      </c>
      <c r="FT272" s="92">
        <f t="shared" si="376"/>
        <v>99.949999999999989</v>
      </c>
      <c r="FU272" s="175">
        <f t="shared" si="377"/>
        <v>0</v>
      </c>
      <c r="FV272" s="93" t="str">
        <f t="shared" si="378"/>
        <v/>
      </c>
      <c r="FW272" s="94">
        <f t="shared" si="379"/>
        <v>99.949999999999989</v>
      </c>
      <c r="FX272" s="95">
        <f t="shared" si="380"/>
        <v>0</v>
      </c>
      <c r="FY272" s="129" t="str">
        <f t="shared" si="381"/>
        <v>NOT AWARDED</v>
      </c>
      <c r="FZ272" s="130">
        <f t="shared" si="382"/>
        <v>0</v>
      </c>
      <c r="GA272" s="129" t="str">
        <f t="shared" si="383"/>
        <v>VENDOR 09</v>
      </c>
      <c r="GB272" s="176"/>
      <c r="GC272" s="177"/>
      <c r="GD272" s="96"/>
      <c r="GE272" s="97"/>
    </row>
    <row r="273" spans="1:187" s="159" customFormat="1" ht="30" customHeight="1" thickTop="1" thickBot="1" x14ac:dyDescent="0.4">
      <c r="A273" s="162">
        <v>269</v>
      </c>
      <c r="B273" s="163">
        <v>5</v>
      </c>
      <c r="C273" s="164">
        <v>9780062652003</v>
      </c>
      <c r="D273" s="165" t="s">
        <v>695</v>
      </c>
      <c r="E273" s="165" t="s">
        <v>1338</v>
      </c>
      <c r="F273" s="165" t="s">
        <v>1479</v>
      </c>
      <c r="G273" s="166" t="s">
        <v>1414</v>
      </c>
      <c r="H273" s="166" t="s">
        <v>1462</v>
      </c>
      <c r="I273" s="167"/>
      <c r="J273" s="227">
        <f t="shared" si="384"/>
        <v>5</v>
      </c>
      <c r="K273" s="228"/>
      <c r="L273" s="99" t="str">
        <f t="shared" si="310"/>
        <v/>
      </c>
      <c r="M273" s="241"/>
      <c r="N273" s="168"/>
      <c r="O273" s="169" t="str">
        <f t="shared" si="311"/>
        <v>VENDOR 09</v>
      </c>
      <c r="P273" s="149">
        <v>241360</v>
      </c>
      <c r="Q273" s="149">
        <f t="shared" si="312"/>
        <v>0</v>
      </c>
      <c r="R273" s="170" t="str">
        <f t="shared" si="313"/>
        <v xml:space="preserve">, </v>
      </c>
      <c r="S273" s="170" t="str">
        <f t="shared" si="314"/>
        <v>NO BID</v>
      </c>
      <c r="T273" s="87">
        <f t="shared" si="315"/>
        <v>0</v>
      </c>
      <c r="U273" s="88" t="str">
        <f t="shared" si="316"/>
        <v>NOT AWARDED</v>
      </c>
      <c r="V273" s="167"/>
      <c r="W273" s="171"/>
      <c r="X273" s="89"/>
      <c r="Y273" s="90"/>
      <c r="Z273" s="172" t="str">
        <f t="shared" si="317"/>
        <v/>
      </c>
      <c r="AA273" s="154" t="str">
        <f t="shared" si="318"/>
        <v>NO BID</v>
      </c>
      <c r="AB273" s="171"/>
      <c r="AC273" s="89"/>
      <c r="AD273" s="90"/>
      <c r="AE273" s="172" t="str">
        <f t="shared" si="319"/>
        <v/>
      </c>
      <c r="AF273" s="154" t="str">
        <f t="shared" si="320"/>
        <v>NO BID</v>
      </c>
      <c r="AG273" s="171"/>
      <c r="AH273" s="89"/>
      <c r="AI273" s="90"/>
      <c r="AJ273" s="172" t="str">
        <f t="shared" si="321"/>
        <v/>
      </c>
      <c r="AK273" s="154" t="str">
        <f t="shared" si="322"/>
        <v>NO BID</v>
      </c>
      <c r="AL273" s="171"/>
      <c r="AM273" s="89"/>
      <c r="AN273" s="90"/>
      <c r="AO273" s="172" t="str">
        <f t="shared" si="323"/>
        <v/>
      </c>
      <c r="AP273" s="154" t="str">
        <f t="shared" si="324"/>
        <v>NO BID</v>
      </c>
      <c r="AQ273" s="171"/>
      <c r="AR273" s="89"/>
      <c r="AS273" s="90"/>
      <c r="AT273" s="172" t="str">
        <f t="shared" si="325"/>
        <v/>
      </c>
      <c r="AU273" s="154" t="str">
        <f t="shared" si="326"/>
        <v>NO BID</v>
      </c>
      <c r="AV273" s="171"/>
      <c r="AW273" s="89"/>
      <c r="AX273" s="90"/>
      <c r="AY273" s="172" t="str">
        <f t="shared" si="327"/>
        <v/>
      </c>
      <c r="AZ273" s="154" t="str">
        <f t="shared" si="328"/>
        <v>NO BID</v>
      </c>
      <c r="BA273" s="171"/>
      <c r="BB273" s="89"/>
      <c r="BC273" s="90"/>
      <c r="BD273" s="172" t="str">
        <f t="shared" si="329"/>
        <v/>
      </c>
      <c r="BE273" s="154" t="str">
        <f t="shared" ref="BE273:BE281" si="385">IF($B273=0,"",IF(ISNUMBER(BB273),"","NO BID"))</f>
        <v>NO BID</v>
      </c>
      <c r="BF273" s="171"/>
      <c r="BG273" s="89"/>
      <c r="BH273" s="90"/>
      <c r="BI273" s="172" t="str">
        <f t="shared" si="330"/>
        <v/>
      </c>
      <c r="BJ273" s="154" t="str">
        <f t="shared" si="331"/>
        <v>NO BID</v>
      </c>
      <c r="BK273" s="171"/>
      <c r="BL273" s="89"/>
      <c r="BM273" s="90"/>
      <c r="BN273" s="172" t="str">
        <f t="shared" si="332"/>
        <v/>
      </c>
      <c r="BO273" s="154" t="str">
        <f t="shared" si="333"/>
        <v>NO BID</v>
      </c>
      <c r="BP273" s="178"/>
      <c r="BQ273" s="171"/>
      <c r="BR273" s="89"/>
      <c r="BS273" s="90" t="str">
        <f t="shared" si="334"/>
        <v/>
      </c>
      <c r="BT273" s="172"/>
      <c r="BU273" s="154" t="str">
        <f t="shared" si="335"/>
        <v>NO BID</v>
      </c>
      <c r="BV273" s="171"/>
      <c r="BW273" s="89"/>
      <c r="BX273" s="90" t="str">
        <f t="shared" si="336"/>
        <v/>
      </c>
      <c r="BY273" s="172"/>
      <c r="BZ273" s="154" t="str">
        <f t="shared" si="337"/>
        <v>NO BID</v>
      </c>
      <c r="CA273" s="171"/>
      <c r="CB273" s="89"/>
      <c r="CC273" s="90" t="str">
        <f t="shared" si="338"/>
        <v/>
      </c>
      <c r="CD273" s="172"/>
      <c r="CE273" s="154" t="str">
        <f t="shared" si="339"/>
        <v>NO BID</v>
      </c>
      <c r="CF273" s="171"/>
      <c r="CG273" s="89"/>
      <c r="CH273" s="90" t="str">
        <f t="shared" si="340"/>
        <v/>
      </c>
      <c r="CI273" s="172"/>
      <c r="CJ273" s="154" t="str">
        <f t="shared" si="341"/>
        <v>NO BID</v>
      </c>
      <c r="CK273" s="171"/>
      <c r="CL273" s="89"/>
      <c r="CM273" s="90" t="str">
        <f t="shared" si="342"/>
        <v/>
      </c>
      <c r="CN273" s="172"/>
      <c r="CO273" s="154" t="str">
        <f t="shared" si="343"/>
        <v>NO BID</v>
      </c>
      <c r="CP273" s="171"/>
      <c r="CQ273" s="89"/>
      <c r="CR273" s="90" t="str">
        <f t="shared" si="344"/>
        <v/>
      </c>
      <c r="CS273" s="172"/>
      <c r="CT273" s="154" t="str">
        <f t="shared" si="345"/>
        <v>NO BID</v>
      </c>
      <c r="CU273" s="171"/>
      <c r="CV273" s="89"/>
      <c r="CW273" s="90" t="str">
        <f t="shared" si="346"/>
        <v/>
      </c>
      <c r="CX273" s="172"/>
      <c r="CY273" s="154" t="str">
        <f t="shared" si="347"/>
        <v>NO BID</v>
      </c>
      <c r="CZ273" s="171"/>
      <c r="DA273" s="89"/>
      <c r="DB273" s="90" t="str">
        <f t="shared" si="348"/>
        <v/>
      </c>
      <c r="DC273" s="172"/>
      <c r="DD273" s="154" t="str">
        <f t="shared" si="349"/>
        <v>NO BID</v>
      </c>
      <c r="DE273" s="171"/>
      <c r="DF273" s="89"/>
      <c r="DG273" s="90" t="str">
        <f t="shared" si="350"/>
        <v/>
      </c>
      <c r="DH273" s="172"/>
      <c r="DI273" s="154" t="str">
        <f t="shared" si="351"/>
        <v>NO BID</v>
      </c>
      <c r="DJ273" s="171"/>
      <c r="DK273" s="89"/>
      <c r="DL273" s="90" t="str">
        <f t="shared" si="352"/>
        <v/>
      </c>
      <c r="DM273" s="172"/>
      <c r="DN273" s="154" t="str">
        <f t="shared" si="353"/>
        <v>NO BID</v>
      </c>
      <c r="DO273" s="171"/>
      <c r="DP273" s="89"/>
      <c r="DQ273" s="90" t="str">
        <f t="shared" si="354"/>
        <v/>
      </c>
      <c r="DR273" s="172"/>
      <c r="DS273" s="154" t="str">
        <f t="shared" si="355"/>
        <v>NO BID</v>
      </c>
      <c r="DT273" s="171"/>
      <c r="DU273" s="89"/>
      <c r="DV273" s="90" t="str">
        <f t="shared" si="356"/>
        <v/>
      </c>
      <c r="DW273" s="172"/>
      <c r="DX273" s="154" t="str">
        <f t="shared" si="357"/>
        <v>NO BID</v>
      </c>
      <c r="DY273" s="171"/>
      <c r="DZ273" s="89"/>
      <c r="EA273" s="90" t="str">
        <f t="shared" si="358"/>
        <v/>
      </c>
      <c r="EB273" s="172"/>
      <c r="EC273" s="154" t="str">
        <f t="shared" si="359"/>
        <v>NO BID</v>
      </c>
      <c r="ED273" s="171"/>
      <c r="EE273" s="89"/>
      <c r="EF273" s="90" t="str">
        <f t="shared" si="360"/>
        <v/>
      </c>
      <c r="EG273" s="172"/>
      <c r="EH273" s="154" t="str">
        <f t="shared" si="361"/>
        <v>NO BID</v>
      </c>
      <c r="EI273" s="171"/>
      <c r="EJ273" s="89"/>
      <c r="EK273" s="90" t="str">
        <f t="shared" si="362"/>
        <v/>
      </c>
      <c r="EL273" s="172"/>
      <c r="EM273" s="154" t="str">
        <f t="shared" si="363"/>
        <v>NO BID</v>
      </c>
      <c r="EN273" s="171"/>
      <c r="EO273" s="89"/>
      <c r="EP273" s="90" t="str">
        <f t="shared" si="364"/>
        <v/>
      </c>
      <c r="EQ273" s="172"/>
      <c r="ER273" s="154" t="str">
        <f t="shared" si="365"/>
        <v>NO BID</v>
      </c>
      <c r="ES273" s="171"/>
      <c r="ET273" s="89"/>
      <c r="EU273" s="90" t="str">
        <f t="shared" si="366"/>
        <v/>
      </c>
      <c r="EV273" s="172"/>
      <c r="EW273" s="154" t="str">
        <f t="shared" si="367"/>
        <v>NO BID</v>
      </c>
      <c r="EX273" s="171"/>
      <c r="EY273" s="89"/>
      <c r="EZ273" s="90" t="str">
        <f t="shared" si="368"/>
        <v/>
      </c>
      <c r="FA273" s="172"/>
      <c r="FB273" s="154" t="str">
        <f t="shared" si="369"/>
        <v>NO BID</v>
      </c>
      <c r="FC273" s="171"/>
      <c r="FD273" s="89"/>
      <c r="FE273" s="90" t="str">
        <f t="shared" si="370"/>
        <v/>
      </c>
      <c r="FF273" s="172"/>
      <c r="FG273" s="154" t="str">
        <f t="shared" si="371"/>
        <v>NO BID</v>
      </c>
      <c r="FH273" s="171"/>
      <c r="FI273" s="89"/>
      <c r="FJ273" s="90" t="str">
        <f t="shared" si="372"/>
        <v/>
      </c>
      <c r="FK273" s="172"/>
      <c r="FL273" s="154" t="str">
        <f t="shared" si="373"/>
        <v>NO BID</v>
      </c>
      <c r="FM273" s="171"/>
      <c r="FN273" s="89"/>
      <c r="FO273" s="90" t="str">
        <f t="shared" si="374"/>
        <v/>
      </c>
      <c r="FP273" s="172"/>
      <c r="FQ273" s="154" t="str">
        <f t="shared" si="375"/>
        <v>NO BID</v>
      </c>
      <c r="FR273" s="174"/>
      <c r="FS273" s="91">
        <v>13.69</v>
      </c>
      <c r="FT273" s="92">
        <f t="shared" si="376"/>
        <v>68.45</v>
      </c>
      <c r="FU273" s="175">
        <f t="shared" si="377"/>
        <v>0</v>
      </c>
      <c r="FV273" s="93" t="str">
        <f t="shared" si="378"/>
        <v/>
      </c>
      <c r="FW273" s="94">
        <f t="shared" si="379"/>
        <v>68.45</v>
      </c>
      <c r="FX273" s="95">
        <f t="shared" si="380"/>
        <v>0</v>
      </c>
      <c r="FY273" s="129" t="str">
        <f t="shared" si="381"/>
        <v>NOT AWARDED</v>
      </c>
      <c r="FZ273" s="130">
        <f t="shared" si="382"/>
        <v>0</v>
      </c>
      <c r="GA273" s="129" t="str">
        <f t="shared" si="383"/>
        <v>VENDOR 09</v>
      </c>
      <c r="GB273" s="176"/>
      <c r="GC273" s="177"/>
      <c r="GD273" s="96"/>
      <c r="GE273" s="97"/>
    </row>
    <row r="274" spans="1:187" ht="30" customHeight="1" thickTop="1" thickBot="1" x14ac:dyDescent="0.4">
      <c r="A274" s="162">
        <v>270</v>
      </c>
      <c r="B274" s="163">
        <v>3</v>
      </c>
      <c r="C274" s="164">
        <v>9780374314613</v>
      </c>
      <c r="D274" s="165" t="s">
        <v>696</v>
      </c>
      <c r="E274" s="165" t="s">
        <v>1339</v>
      </c>
      <c r="F274" s="165" t="s">
        <v>1479</v>
      </c>
      <c r="G274" s="166" t="s">
        <v>1414</v>
      </c>
      <c r="H274" s="166" t="s">
        <v>1422</v>
      </c>
      <c r="I274" s="167"/>
      <c r="J274" s="227">
        <f t="shared" si="384"/>
        <v>3</v>
      </c>
      <c r="K274" s="228"/>
      <c r="L274" s="99" t="str">
        <f t="shared" si="310"/>
        <v/>
      </c>
      <c r="M274" s="241"/>
      <c r="N274" s="168"/>
      <c r="O274" s="169" t="str">
        <f t="shared" si="311"/>
        <v>VENDOR 09</v>
      </c>
      <c r="P274" s="149">
        <v>241363</v>
      </c>
      <c r="Q274" s="149">
        <f t="shared" si="312"/>
        <v>0</v>
      </c>
      <c r="R274" s="170" t="str">
        <f t="shared" si="313"/>
        <v xml:space="preserve">, </v>
      </c>
      <c r="S274" s="170" t="str">
        <f t="shared" si="314"/>
        <v>NO BID</v>
      </c>
      <c r="T274" s="87">
        <f t="shared" si="315"/>
        <v>0</v>
      </c>
      <c r="U274" s="88" t="str">
        <f t="shared" si="316"/>
        <v>NOT AWARDED</v>
      </c>
      <c r="V274" s="167"/>
      <c r="W274" s="171"/>
      <c r="X274" s="89"/>
      <c r="Y274" s="90"/>
      <c r="Z274" s="172" t="str">
        <f t="shared" si="317"/>
        <v/>
      </c>
      <c r="AA274" s="154" t="str">
        <f t="shared" si="318"/>
        <v>NO BID</v>
      </c>
      <c r="AB274" s="171"/>
      <c r="AC274" s="89"/>
      <c r="AD274" s="90"/>
      <c r="AE274" s="172" t="str">
        <f t="shared" si="319"/>
        <v/>
      </c>
      <c r="AF274" s="154" t="str">
        <f t="shared" si="320"/>
        <v>NO BID</v>
      </c>
      <c r="AG274" s="171"/>
      <c r="AH274" s="89"/>
      <c r="AI274" s="90"/>
      <c r="AJ274" s="172" t="str">
        <f t="shared" si="321"/>
        <v/>
      </c>
      <c r="AK274" s="154" t="str">
        <f t="shared" si="322"/>
        <v>NO BID</v>
      </c>
      <c r="AL274" s="171"/>
      <c r="AM274" s="89"/>
      <c r="AN274" s="90"/>
      <c r="AO274" s="172" t="str">
        <f t="shared" si="323"/>
        <v/>
      </c>
      <c r="AP274" s="154" t="str">
        <f t="shared" si="324"/>
        <v>NO BID</v>
      </c>
      <c r="AQ274" s="171"/>
      <c r="AR274" s="89"/>
      <c r="AS274" s="90"/>
      <c r="AT274" s="172" t="str">
        <f t="shared" si="325"/>
        <v/>
      </c>
      <c r="AU274" s="154" t="str">
        <f t="shared" si="326"/>
        <v>NO BID</v>
      </c>
      <c r="AV274" s="171"/>
      <c r="AW274" s="89"/>
      <c r="AX274" s="90"/>
      <c r="AY274" s="172" t="str">
        <f t="shared" si="327"/>
        <v/>
      </c>
      <c r="AZ274" s="154" t="str">
        <f t="shared" si="328"/>
        <v>NO BID</v>
      </c>
      <c r="BA274" s="171"/>
      <c r="BB274" s="89"/>
      <c r="BC274" s="90"/>
      <c r="BD274" s="172" t="str">
        <f t="shared" si="329"/>
        <v/>
      </c>
      <c r="BE274" s="154" t="str">
        <f t="shared" si="385"/>
        <v>NO BID</v>
      </c>
      <c r="BF274" s="171"/>
      <c r="BG274" s="89"/>
      <c r="BH274" s="90"/>
      <c r="BI274" s="172" t="str">
        <f t="shared" si="330"/>
        <v/>
      </c>
      <c r="BJ274" s="154" t="str">
        <f t="shared" si="331"/>
        <v>NO BID</v>
      </c>
      <c r="BK274" s="171"/>
      <c r="BL274" s="89"/>
      <c r="BM274" s="90"/>
      <c r="BN274" s="172" t="str">
        <f t="shared" si="332"/>
        <v/>
      </c>
      <c r="BO274" s="154" t="str">
        <f t="shared" si="333"/>
        <v>NO BID</v>
      </c>
      <c r="BP274" s="178"/>
      <c r="BQ274" s="171"/>
      <c r="BR274" s="89"/>
      <c r="BS274" s="90" t="str">
        <f t="shared" si="334"/>
        <v/>
      </c>
      <c r="BT274" s="172"/>
      <c r="BU274" s="154" t="str">
        <f t="shared" si="335"/>
        <v>NO BID</v>
      </c>
      <c r="BV274" s="171"/>
      <c r="BW274" s="89"/>
      <c r="BX274" s="90" t="str">
        <f t="shared" si="336"/>
        <v/>
      </c>
      <c r="BY274" s="172"/>
      <c r="BZ274" s="154" t="str">
        <f t="shared" si="337"/>
        <v>NO BID</v>
      </c>
      <c r="CA274" s="171"/>
      <c r="CB274" s="89"/>
      <c r="CC274" s="90" t="str">
        <f t="shared" si="338"/>
        <v/>
      </c>
      <c r="CD274" s="172"/>
      <c r="CE274" s="154" t="str">
        <f t="shared" si="339"/>
        <v>NO BID</v>
      </c>
      <c r="CF274" s="171"/>
      <c r="CG274" s="89"/>
      <c r="CH274" s="90" t="str">
        <f t="shared" si="340"/>
        <v/>
      </c>
      <c r="CI274" s="172"/>
      <c r="CJ274" s="154" t="str">
        <f t="shared" si="341"/>
        <v>NO BID</v>
      </c>
      <c r="CK274" s="171"/>
      <c r="CL274" s="89"/>
      <c r="CM274" s="90" t="str">
        <f t="shared" si="342"/>
        <v/>
      </c>
      <c r="CN274" s="172"/>
      <c r="CO274" s="154" t="str">
        <f t="shared" si="343"/>
        <v>NO BID</v>
      </c>
      <c r="CP274" s="171"/>
      <c r="CQ274" s="89"/>
      <c r="CR274" s="90" t="str">
        <f t="shared" si="344"/>
        <v/>
      </c>
      <c r="CS274" s="172"/>
      <c r="CT274" s="154" t="str">
        <f t="shared" si="345"/>
        <v>NO BID</v>
      </c>
      <c r="CU274" s="171"/>
      <c r="CV274" s="89"/>
      <c r="CW274" s="90" t="str">
        <f t="shared" si="346"/>
        <v/>
      </c>
      <c r="CX274" s="172"/>
      <c r="CY274" s="154" t="str">
        <f t="shared" si="347"/>
        <v>NO BID</v>
      </c>
      <c r="CZ274" s="171"/>
      <c r="DA274" s="89"/>
      <c r="DB274" s="90" t="str">
        <f t="shared" si="348"/>
        <v/>
      </c>
      <c r="DC274" s="172"/>
      <c r="DD274" s="154" t="str">
        <f t="shared" si="349"/>
        <v>NO BID</v>
      </c>
      <c r="DE274" s="171"/>
      <c r="DF274" s="89"/>
      <c r="DG274" s="90" t="str">
        <f t="shared" si="350"/>
        <v/>
      </c>
      <c r="DH274" s="172"/>
      <c r="DI274" s="154" t="str">
        <f t="shared" si="351"/>
        <v>NO BID</v>
      </c>
      <c r="DJ274" s="171"/>
      <c r="DK274" s="89"/>
      <c r="DL274" s="90" t="str">
        <f t="shared" si="352"/>
        <v/>
      </c>
      <c r="DM274" s="172"/>
      <c r="DN274" s="154" t="str">
        <f t="shared" si="353"/>
        <v>NO BID</v>
      </c>
      <c r="DO274" s="171"/>
      <c r="DP274" s="89"/>
      <c r="DQ274" s="90" t="str">
        <f t="shared" si="354"/>
        <v/>
      </c>
      <c r="DR274" s="172"/>
      <c r="DS274" s="154" t="str">
        <f t="shared" si="355"/>
        <v>NO BID</v>
      </c>
      <c r="DT274" s="171"/>
      <c r="DU274" s="89"/>
      <c r="DV274" s="90" t="str">
        <f t="shared" si="356"/>
        <v/>
      </c>
      <c r="DW274" s="172"/>
      <c r="DX274" s="154" t="str">
        <f t="shared" si="357"/>
        <v>NO BID</v>
      </c>
      <c r="DY274" s="171"/>
      <c r="DZ274" s="89"/>
      <c r="EA274" s="90" t="str">
        <f t="shared" si="358"/>
        <v/>
      </c>
      <c r="EB274" s="172"/>
      <c r="EC274" s="154" t="str">
        <f t="shared" si="359"/>
        <v>NO BID</v>
      </c>
      <c r="ED274" s="171"/>
      <c r="EE274" s="89"/>
      <c r="EF274" s="90" t="str">
        <f t="shared" si="360"/>
        <v/>
      </c>
      <c r="EG274" s="172"/>
      <c r="EH274" s="154" t="str">
        <f t="shared" si="361"/>
        <v>NO BID</v>
      </c>
      <c r="EI274" s="171"/>
      <c r="EJ274" s="89"/>
      <c r="EK274" s="90" t="str">
        <f t="shared" si="362"/>
        <v/>
      </c>
      <c r="EL274" s="172"/>
      <c r="EM274" s="154" t="str">
        <f t="shared" si="363"/>
        <v>NO BID</v>
      </c>
      <c r="EN274" s="171"/>
      <c r="EO274" s="89"/>
      <c r="EP274" s="90" t="str">
        <f t="shared" si="364"/>
        <v/>
      </c>
      <c r="EQ274" s="172"/>
      <c r="ER274" s="154" t="str">
        <f t="shared" si="365"/>
        <v>NO BID</v>
      </c>
      <c r="ES274" s="171"/>
      <c r="ET274" s="89"/>
      <c r="EU274" s="90" t="str">
        <f t="shared" si="366"/>
        <v/>
      </c>
      <c r="EV274" s="172"/>
      <c r="EW274" s="154" t="str">
        <f t="shared" si="367"/>
        <v>NO BID</v>
      </c>
      <c r="EX274" s="171"/>
      <c r="EY274" s="89"/>
      <c r="EZ274" s="90" t="str">
        <f t="shared" si="368"/>
        <v/>
      </c>
      <c r="FA274" s="172"/>
      <c r="FB274" s="154" t="str">
        <f t="shared" si="369"/>
        <v>NO BID</v>
      </c>
      <c r="FC274" s="171"/>
      <c r="FD274" s="89"/>
      <c r="FE274" s="90" t="str">
        <f t="shared" si="370"/>
        <v/>
      </c>
      <c r="FF274" s="172"/>
      <c r="FG274" s="154" t="str">
        <f t="shared" si="371"/>
        <v>NO BID</v>
      </c>
      <c r="FH274" s="171"/>
      <c r="FI274" s="89"/>
      <c r="FJ274" s="90" t="str">
        <f t="shared" si="372"/>
        <v/>
      </c>
      <c r="FK274" s="172"/>
      <c r="FL274" s="154" t="str">
        <f t="shared" si="373"/>
        <v>NO BID</v>
      </c>
      <c r="FM274" s="171"/>
      <c r="FN274" s="89"/>
      <c r="FO274" s="90" t="str">
        <f t="shared" si="374"/>
        <v/>
      </c>
      <c r="FP274" s="172"/>
      <c r="FQ274" s="154" t="str">
        <f t="shared" si="375"/>
        <v>NO BID</v>
      </c>
      <c r="FR274" s="174"/>
      <c r="FS274" s="91">
        <v>11.99</v>
      </c>
      <c r="FT274" s="92">
        <f t="shared" si="376"/>
        <v>35.97</v>
      </c>
      <c r="FU274" s="175">
        <f t="shared" si="377"/>
        <v>0</v>
      </c>
      <c r="FV274" s="93" t="str">
        <f t="shared" si="378"/>
        <v/>
      </c>
      <c r="FW274" s="94">
        <f t="shared" si="379"/>
        <v>35.97</v>
      </c>
      <c r="FX274" s="95">
        <f t="shared" si="380"/>
        <v>0</v>
      </c>
      <c r="FY274" s="129" t="str">
        <f t="shared" si="381"/>
        <v>NOT AWARDED</v>
      </c>
      <c r="FZ274" s="130">
        <f t="shared" si="382"/>
        <v>0</v>
      </c>
      <c r="GA274" s="129" t="str">
        <f t="shared" si="383"/>
        <v>VENDOR 09</v>
      </c>
      <c r="GB274" s="176"/>
      <c r="GC274" s="177"/>
      <c r="GD274" s="96"/>
      <c r="GE274" s="97"/>
    </row>
    <row r="275" spans="1:187" ht="30" customHeight="1" thickTop="1" thickBot="1" x14ac:dyDescent="0.4">
      <c r="A275" s="141">
        <v>271</v>
      </c>
      <c r="B275" s="163">
        <v>3</v>
      </c>
      <c r="C275" s="164">
        <v>9780062982865</v>
      </c>
      <c r="D275" s="165" t="s">
        <v>423</v>
      </c>
      <c r="E275" s="165" t="s">
        <v>977</v>
      </c>
      <c r="F275" s="165" t="s">
        <v>1479</v>
      </c>
      <c r="G275" s="166" t="s">
        <v>1414</v>
      </c>
      <c r="H275" s="166" t="s">
        <v>1416</v>
      </c>
      <c r="I275" s="167"/>
      <c r="J275" s="227">
        <f t="shared" si="384"/>
        <v>3</v>
      </c>
      <c r="K275" s="228"/>
      <c r="L275" s="99" t="str">
        <f t="shared" si="310"/>
        <v/>
      </c>
      <c r="M275" s="241"/>
      <c r="N275" s="168"/>
      <c r="O275" s="169" t="str">
        <f t="shared" si="311"/>
        <v>VENDOR 09</v>
      </c>
      <c r="P275" s="149">
        <v>241360</v>
      </c>
      <c r="Q275" s="149">
        <f t="shared" si="312"/>
        <v>0</v>
      </c>
      <c r="R275" s="170" t="str">
        <f t="shared" si="313"/>
        <v xml:space="preserve">, </v>
      </c>
      <c r="S275" s="170" t="str">
        <f t="shared" si="314"/>
        <v>NO BID</v>
      </c>
      <c r="T275" s="87">
        <f t="shared" si="315"/>
        <v>0</v>
      </c>
      <c r="U275" s="88" t="str">
        <f t="shared" si="316"/>
        <v>NOT AWARDED</v>
      </c>
      <c r="V275" s="167"/>
      <c r="W275" s="171"/>
      <c r="X275" s="89"/>
      <c r="Y275" s="90"/>
      <c r="Z275" s="172" t="str">
        <f t="shared" si="317"/>
        <v/>
      </c>
      <c r="AA275" s="154" t="str">
        <f t="shared" si="318"/>
        <v>NO BID</v>
      </c>
      <c r="AB275" s="171"/>
      <c r="AC275" s="89"/>
      <c r="AD275" s="90"/>
      <c r="AE275" s="172" t="str">
        <f t="shared" si="319"/>
        <v/>
      </c>
      <c r="AF275" s="154" t="str">
        <f t="shared" si="320"/>
        <v>NO BID</v>
      </c>
      <c r="AG275" s="171"/>
      <c r="AH275" s="89"/>
      <c r="AI275" s="90"/>
      <c r="AJ275" s="172" t="str">
        <f t="shared" si="321"/>
        <v/>
      </c>
      <c r="AK275" s="154" t="str">
        <f t="shared" si="322"/>
        <v>NO BID</v>
      </c>
      <c r="AL275" s="171"/>
      <c r="AM275" s="89"/>
      <c r="AN275" s="90"/>
      <c r="AO275" s="172" t="str">
        <f t="shared" si="323"/>
        <v/>
      </c>
      <c r="AP275" s="154" t="str">
        <f t="shared" si="324"/>
        <v>NO BID</v>
      </c>
      <c r="AQ275" s="171"/>
      <c r="AR275" s="89"/>
      <c r="AS275" s="90"/>
      <c r="AT275" s="172" t="str">
        <f t="shared" si="325"/>
        <v/>
      </c>
      <c r="AU275" s="154" t="str">
        <f t="shared" si="326"/>
        <v>NO BID</v>
      </c>
      <c r="AV275" s="171"/>
      <c r="AW275" s="89"/>
      <c r="AX275" s="90"/>
      <c r="AY275" s="172" t="str">
        <f t="shared" si="327"/>
        <v/>
      </c>
      <c r="AZ275" s="154" t="str">
        <f t="shared" si="328"/>
        <v>NO BID</v>
      </c>
      <c r="BA275" s="171"/>
      <c r="BB275" s="89"/>
      <c r="BC275" s="90"/>
      <c r="BD275" s="172" t="str">
        <f t="shared" si="329"/>
        <v/>
      </c>
      <c r="BE275" s="154" t="str">
        <f t="shared" si="385"/>
        <v>NO BID</v>
      </c>
      <c r="BF275" s="171"/>
      <c r="BG275" s="89"/>
      <c r="BH275" s="90"/>
      <c r="BI275" s="172" t="str">
        <f t="shared" si="330"/>
        <v/>
      </c>
      <c r="BJ275" s="154" t="str">
        <f t="shared" si="331"/>
        <v>NO BID</v>
      </c>
      <c r="BK275" s="171"/>
      <c r="BL275" s="89"/>
      <c r="BM275" s="90"/>
      <c r="BN275" s="172" t="str">
        <f t="shared" si="332"/>
        <v/>
      </c>
      <c r="BO275" s="154" t="str">
        <f t="shared" si="333"/>
        <v>NO BID</v>
      </c>
      <c r="BP275" s="178"/>
      <c r="BQ275" s="171"/>
      <c r="BR275" s="89"/>
      <c r="BS275" s="90" t="str">
        <f t="shared" si="334"/>
        <v/>
      </c>
      <c r="BT275" s="172"/>
      <c r="BU275" s="154" t="str">
        <f t="shared" si="335"/>
        <v>NO BID</v>
      </c>
      <c r="BV275" s="171"/>
      <c r="BW275" s="89"/>
      <c r="BX275" s="90" t="str">
        <f t="shared" si="336"/>
        <v/>
      </c>
      <c r="BY275" s="172"/>
      <c r="BZ275" s="154" t="str">
        <f t="shared" si="337"/>
        <v>NO BID</v>
      </c>
      <c r="CA275" s="171"/>
      <c r="CB275" s="89"/>
      <c r="CC275" s="90" t="str">
        <f t="shared" si="338"/>
        <v/>
      </c>
      <c r="CD275" s="172"/>
      <c r="CE275" s="154" t="str">
        <f t="shared" si="339"/>
        <v>NO BID</v>
      </c>
      <c r="CF275" s="171"/>
      <c r="CG275" s="89"/>
      <c r="CH275" s="90" t="str">
        <f t="shared" si="340"/>
        <v/>
      </c>
      <c r="CI275" s="172"/>
      <c r="CJ275" s="154" t="str">
        <f t="shared" si="341"/>
        <v>NO BID</v>
      </c>
      <c r="CK275" s="171"/>
      <c r="CL275" s="89"/>
      <c r="CM275" s="90" t="str">
        <f t="shared" si="342"/>
        <v/>
      </c>
      <c r="CN275" s="172"/>
      <c r="CO275" s="154" t="str">
        <f t="shared" si="343"/>
        <v>NO BID</v>
      </c>
      <c r="CP275" s="171"/>
      <c r="CQ275" s="89"/>
      <c r="CR275" s="90" t="str">
        <f t="shared" si="344"/>
        <v/>
      </c>
      <c r="CS275" s="172"/>
      <c r="CT275" s="154" t="str">
        <f t="shared" si="345"/>
        <v>NO BID</v>
      </c>
      <c r="CU275" s="171"/>
      <c r="CV275" s="89"/>
      <c r="CW275" s="90" t="str">
        <f t="shared" si="346"/>
        <v/>
      </c>
      <c r="CX275" s="172"/>
      <c r="CY275" s="154" t="str">
        <f t="shared" si="347"/>
        <v>NO BID</v>
      </c>
      <c r="CZ275" s="171"/>
      <c r="DA275" s="89"/>
      <c r="DB275" s="90" t="str">
        <f t="shared" si="348"/>
        <v/>
      </c>
      <c r="DC275" s="172"/>
      <c r="DD275" s="154" t="str">
        <f t="shared" si="349"/>
        <v>NO BID</v>
      </c>
      <c r="DE275" s="171"/>
      <c r="DF275" s="89"/>
      <c r="DG275" s="90" t="str">
        <f t="shared" si="350"/>
        <v/>
      </c>
      <c r="DH275" s="172"/>
      <c r="DI275" s="154" t="str">
        <f t="shared" si="351"/>
        <v>NO BID</v>
      </c>
      <c r="DJ275" s="171"/>
      <c r="DK275" s="89"/>
      <c r="DL275" s="90" t="str">
        <f t="shared" si="352"/>
        <v/>
      </c>
      <c r="DM275" s="172"/>
      <c r="DN275" s="154" t="str">
        <f t="shared" si="353"/>
        <v>NO BID</v>
      </c>
      <c r="DO275" s="171"/>
      <c r="DP275" s="89"/>
      <c r="DQ275" s="90" t="str">
        <f t="shared" si="354"/>
        <v/>
      </c>
      <c r="DR275" s="172"/>
      <c r="DS275" s="154" t="str">
        <f t="shared" si="355"/>
        <v>NO BID</v>
      </c>
      <c r="DT275" s="171"/>
      <c r="DU275" s="89"/>
      <c r="DV275" s="90" t="str">
        <f t="shared" si="356"/>
        <v/>
      </c>
      <c r="DW275" s="172"/>
      <c r="DX275" s="154" t="str">
        <f t="shared" si="357"/>
        <v>NO BID</v>
      </c>
      <c r="DY275" s="171"/>
      <c r="DZ275" s="89"/>
      <c r="EA275" s="90" t="str">
        <f t="shared" si="358"/>
        <v/>
      </c>
      <c r="EB275" s="172"/>
      <c r="EC275" s="154" t="str">
        <f t="shared" si="359"/>
        <v>NO BID</v>
      </c>
      <c r="ED275" s="171"/>
      <c r="EE275" s="89"/>
      <c r="EF275" s="90" t="str">
        <f t="shared" si="360"/>
        <v/>
      </c>
      <c r="EG275" s="172"/>
      <c r="EH275" s="154" t="str">
        <f t="shared" si="361"/>
        <v>NO BID</v>
      </c>
      <c r="EI275" s="171"/>
      <c r="EJ275" s="89"/>
      <c r="EK275" s="90" t="str">
        <f t="shared" si="362"/>
        <v/>
      </c>
      <c r="EL275" s="172"/>
      <c r="EM275" s="154" t="str">
        <f t="shared" si="363"/>
        <v>NO BID</v>
      </c>
      <c r="EN275" s="171"/>
      <c r="EO275" s="89"/>
      <c r="EP275" s="90" t="str">
        <f t="shared" si="364"/>
        <v/>
      </c>
      <c r="EQ275" s="172"/>
      <c r="ER275" s="154" t="str">
        <f t="shared" si="365"/>
        <v>NO BID</v>
      </c>
      <c r="ES275" s="171"/>
      <c r="ET275" s="89"/>
      <c r="EU275" s="90" t="str">
        <f t="shared" si="366"/>
        <v/>
      </c>
      <c r="EV275" s="172"/>
      <c r="EW275" s="154" t="str">
        <f t="shared" si="367"/>
        <v>NO BID</v>
      </c>
      <c r="EX275" s="171"/>
      <c r="EY275" s="89"/>
      <c r="EZ275" s="90" t="str">
        <f t="shared" si="368"/>
        <v/>
      </c>
      <c r="FA275" s="172"/>
      <c r="FB275" s="154" t="str">
        <f t="shared" si="369"/>
        <v>NO BID</v>
      </c>
      <c r="FC275" s="171"/>
      <c r="FD275" s="89"/>
      <c r="FE275" s="90" t="str">
        <f t="shared" si="370"/>
        <v/>
      </c>
      <c r="FF275" s="172"/>
      <c r="FG275" s="154" t="str">
        <f t="shared" si="371"/>
        <v>NO BID</v>
      </c>
      <c r="FH275" s="171"/>
      <c r="FI275" s="89"/>
      <c r="FJ275" s="90" t="str">
        <f t="shared" si="372"/>
        <v/>
      </c>
      <c r="FK275" s="172"/>
      <c r="FL275" s="154" t="str">
        <f t="shared" si="373"/>
        <v>NO BID</v>
      </c>
      <c r="FM275" s="171"/>
      <c r="FN275" s="89"/>
      <c r="FO275" s="90" t="str">
        <f t="shared" si="374"/>
        <v/>
      </c>
      <c r="FP275" s="172"/>
      <c r="FQ275" s="154" t="str">
        <f t="shared" si="375"/>
        <v>NO BID</v>
      </c>
      <c r="FR275" s="174"/>
      <c r="FS275" s="91">
        <v>9.86</v>
      </c>
      <c r="FT275" s="92">
        <f t="shared" si="376"/>
        <v>29.58</v>
      </c>
      <c r="FU275" s="175">
        <f t="shared" si="377"/>
        <v>0</v>
      </c>
      <c r="FV275" s="93" t="str">
        <f t="shared" si="378"/>
        <v/>
      </c>
      <c r="FW275" s="94">
        <f t="shared" si="379"/>
        <v>29.58</v>
      </c>
      <c r="FX275" s="95">
        <f t="shared" si="380"/>
        <v>0</v>
      </c>
      <c r="FY275" s="129" t="str">
        <f t="shared" si="381"/>
        <v>NOT AWARDED</v>
      </c>
      <c r="FZ275" s="130">
        <f t="shared" si="382"/>
        <v>0</v>
      </c>
      <c r="GA275" s="129" t="str">
        <f t="shared" si="383"/>
        <v>VENDOR 09</v>
      </c>
      <c r="GB275" s="176"/>
      <c r="GC275" s="177"/>
      <c r="GD275" s="96"/>
      <c r="GE275" s="97"/>
    </row>
    <row r="276" spans="1:187" ht="30" customHeight="1" thickTop="1" thickBot="1" x14ac:dyDescent="0.4">
      <c r="A276" s="162">
        <v>272</v>
      </c>
      <c r="B276" s="163">
        <v>5</v>
      </c>
      <c r="C276" s="164">
        <v>9780063039377</v>
      </c>
      <c r="D276" s="165" t="s">
        <v>424</v>
      </c>
      <c r="E276" s="165" t="s">
        <v>1110</v>
      </c>
      <c r="F276" s="165" t="s">
        <v>1479</v>
      </c>
      <c r="G276" s="166" t="s">
        <v>1414</v>
      </c>
      <c r="H276" s="166" t="s">
        <v>1417</v>
      </c>
      <c r="I276" s="167"/>
      <c r="J276" s="229">
        <f t="shared" si="384"/>
        <v>5</v>
      </c>
      <c r="K276" s="228"/>
      <c r="L276" s="99" t="str">
        <f t="shared" si="310"/>
        <v/>
      </c>
      <c r="M276" s="241"/>
      <c r="N276" s="179"/>
      <c r="O276" s="169" t="str">
        <f t="shared" si="311"/>
        <v>VENDOR 09</v>
      </c>
      <c r="P276" s="149">
        <v>241360</v>
      </c>
      <c r="Q276" s="149">
        <f t="shared" si="312"/>
        <v>0</v>
      </c>
      <c r="R276" s="170" t="str">
        <f t="shared" si="313"/>
        <v xml:space="preserve">, </v>
      </c>
      <c r="S276" s="170" t="str">
        <f t="shared" si="314"/>
        <v>NO BID</v>
      </c>
      <c r="T276" s="87">
        <f t="shared" si="315"/>
        <v>0</v>
      </c>
      <c r="U276" s="88" t="str">
        <f t="shared" si="316"/>
        <v>NOT AWARDED</v>
      </c>
      <c r="V276" s="167"/>
      <c r="W276" s="171"/>
      <c r="X276" s="89"/>
      <c r="Y276" s="90"/>
      <c r="Z276" s="172" t="str">
        <f t="shared" si="317"/>
        <v/>
      </c>
      <c r="AA276" s="154" t="str">
        <f t="shared" si="318"/>
        <v>NO BID</v>
      </c>
      <c r="AB276" s="171"/>
      <c r="AC276" s="89"/>
      <c r="AD276" s="90"/>
      <c r="AE276" s="172" t="str">
        <f t="shared" si="319"/>
        <v/>
      </c>
      <c r="AF276" s="154" t="str">
        <f t="shared" si="320"/>
        <v>NO BID</v>
      </c>
      <c r="AG276" s="171"/>
      <c r="AH276" s="89"/>
      <c r="AI276" s="90"/>
      <c r="AJ276" s="172" t="str">
        <f t="shared" si="321"/>
        <v/>
      </c>
      <c r="AK276" s="154" t="str">
        <f t="shared" si="322"/>
        <v>NO BID</v>
      </c>
      <c r="AL276" s="171"/>
      <c r="AM276" s="89"/>
      <c r="AN276" s="90"/>
      <c r="AO276" s="172" t="str">
        <f t="shared" si="323"/>
        <v/>
      </c>
      <c r="AP276" s="154" t="str">
        <f t="shared" si="324"/>
        <v>NO BID</v>
      </c>
      <c r="AQ276" s="171"/>
      <c r="AR276" s="89"/>
      <c r="AS276" s="90"/>
      <c r="AT276" s="172" t="str">
        <f t="shared" si="325"/>
        <v/>
      </c>
      <c r="AU276" s="154" t="str">
        <f t="shared" si="326"/>
        <v>NO BID</v>
      </c>
      <c r="AV276" s="171"/>
      <c r="AW276" s="89"/>
      <c r="AX276" s="90"/>
      <c r="AY276" s="172" t="str">
        <f t="shared" si="327"/>
        <v/>
      </c>
      <c r="AZ276" s="154" t="str">
        <f t="shared" si="328"/>
        <v>NO BID</v>
      </c>
      <c r="BA276" s="171"/>
      <c r="BB276" s="89"/>
      <c r="BC276" s="90"/>
      <c r="BD276" s="172" t="str">
        <f t="shared" si="329"/>
        <v/>
      </c>
      <c r="BE276" s="154" t="str">
        <f t="shared" si="385"/>
        <v>NO BID</v>
      </c>
      <c r="BF276" s="171"/>
      <c r="BG276" s="89"/>
      <c r="BH276" s="90"/>
      <c r="BI276" s="172" t="str">
        <f t="shared" si="330"/>
        <v/>
      </c>
      <c r="BJ276" s="154" t="str">
        <f t="shared" si="331"/>
        <v>NO BID</v>
      </c>
      <c r="BK276" s="171"/>
      <c r="BL276" s="89"/>
      <c r="BM276" s="90"/>
      <c r="BN276" s="172" t="str">
        <f t="shared" si="332"/>
        <v/>
      </c>
      <c r="BO276" s="154" t="str">
        <f t="shared" si="333"/>
        <v>NO BID</v>
      </c>
      <c r="BP276" s="178"/>
      <c r="BQ276" s="171"/>
      <c r="BR276" s="89"/>
      <c r="BS276" s="90" t="str">
        <f t="shared" si="334"/>
        <v/>
      </c>
      <c r="BT276" s="172"/>
      <c r="BU276" s="154" t="str">
        <f t="shared" si="335"/>
        <v>NO BID</v>
      </c>
      <c r="BV276" s="171"/>
      <c r="BW276" s="89"/>
      <c r="BX276" s="90" t="str">
        <f t="shared" si="336"/>
        <v/>
      </c>
      <c r="BY276" s="172"/>
      <c r="BZ276" s="154" t="str">
        <f t="shared" si="337"/>
        <v>NO BID</v>
      </c>
      <c r="CA276" s="171"/>
      <c r="CB276" s="89"/>
      <c r="CC276" s="90" t="str">
        <f t="shared" si="338"/>
        <v/>
      </c>
      <c r="CD276" s="172"/>
      <c r="CE276" s="154" t="str">
        <f t="shared" si="339"/>
        <v>NO BID</v>
      </c>
      <c r="CF276" s="171"/>
      <c r="CG276" s="89"/>
      <c r="CH276" s="90" t="str">
        <f t="shared" si="340"/>
        <v/>
      </c>
      <c r="CI276" s="172"/>
      <c r="CJ276" s="154" t="str">
        <f t="shared" si="341"/>
        <v>NO BID</v>
      </c>
      <c r="CK276" s="171"/>
      <c r="CL276" s="89"/>
      <c r="CM276" s="90" t="str">
        <f t="shared" si="342"/>
        <v/>
      </c>
      <c r="CN276" s="172"/>
      <c r="CO276" s="154" t="str">
        <f t="shared" si="343"/>
        <v>NO BID</v>
      </c>
      <c r="CP276" s="171"/>
      <c r="CQ276" s="89"/>
      <c r="CR276" s="90" t="str">
        <f t="shared" si="344"/>
        <v/>
      </c>
      <c r="CS276" s="172"/>
      <c r="CT276" s="154" t="str">
        <f t="shared" si="345"/>
        <v>NO BID</v>
      </c>
      <c r="CU276" s="171"/>
      <c r="CV276" s="89"/>
      <c r="CW276" s="90" t="str">
        <f t="shared" si="346"/>
        <v/>
      </c>
      <c r="CX276" s="172"/>
      <c r="CY276" s="154" t="str">
        <f t="shared" si="347"/>
        <v>NO BID</v>
      </c>
      <c r="CZ276" s="171"/>
      <c r="DA276" s="89"/>
      <c r="DB276" s="90" t="str">
        <f t="shared" si="348"/>
        <v/>
      </c>
      <c r="DC276" s="172"/>
      <c r="DD276" s="154" t="str">
        <f t="shared" si="349"/>
        <v>NO BID</v>
      </c>
      <c r="DE276" s="171"/>
      <c r="DF276" s="89"/>
      <c r="DG276" s="90" t="str">
        <f t="shared" si="350"/>
        <v/>
      </c>
      <c r="DH276" s="172"/>
      <c r="DI276" s="154" t="str">
        <f t="shared" si="351"/>
        <v>NO BID</v>
      </c>
      <c r="DJ276" s="171"/>
      <c r="DK276" s="89"/>
      <c r="DL276" s="90" t="str">
        <f t="shared" si="352"/>
        <v/>
      </c>
      <c r="DM276" s="172"/>
      <c r="DN276" s="154" t="str">
        <f t="shared" si="353"/>
        <v>NO BID</v>
      </c>
      <c r="DO276" s="171"/>
      <c r="DP276" s="89"/>
      <c r="DQ276" s="90" t="str">
        <f t="shared" si="354"/>
        <v/>
      </c>
      <c r="DR276" s="172"/>
      <c r="DS276" s="154" t="str">
        <f t="shared" si="355"/>
        <v>NO BID</v>
      </c>
      <c r="DT276" s="171"/>
      <c r="DU276" s="89"/>
      <c r="DV276" s="90" t="str">
        <f t="shared" si="356"/>
        <v/>
      </c>
      <c r="DW276" s="172"/>
      <c r="DX276" s="154" t="str">
        <f t="shared" si="357"/>
        <v>NO BID</v>
      </c>
      <c r="DY276" s="171"/>
      <c r="DZ276" s="89"/>
      <c r="EA276" s="90" t="str">
        <f t="shared" si="358"/>
        <v/>
      </c>
      <c r="EB276" s="172"/>
      <c r="EC276" s="154" t="str">
        <f t="shared" si="359"/>
        <v>NO BID</v>
      </c>
      <c r="ED276" s="171"/>
      <c r="EE276" s="89"/>
      <c r="EF276" s="90" t="str">
        <f t="shared" si="360"/>
        <v/>
      </c>
      <c r="EG276" s="172"/>
      <c r="EH276" s="154" t="str">
        <f t="shared" si="361"/>
        <v>NO BID</v>
      </c>
      <c r="EI276" s="171"/>
      <c r="EJ276" s="89"/>
      <c r="EK276" s="90" t="str">
        <f t="shared" si="362"/>
        <v/>
      </c>
      <c r="EL276" s="172"/>
      <c r="EM276" s="154" t="str">
        <f t="shared" si="363"/>
        <v>NO BID</v>
      </c>
      <c r="EN276" s="171"/>
      <c r="EO276" s="89"/>
      <c r="EP276" s="90" t="str">
        <f t="shared" si="364"/>
        <v/>
      </c>
      <c r="EQ276" s="172"/>
      <c r="ER276" s="154" t="str">
        <f t="shared" si="365"/>
        <v>NO BID</v>
      </c>
      <c r="ES276" s="171"/>
      <c r="ET276" s="89"/>
      <c r="EU276" s="90" t="str">
        <f t="shared" si="366"/>
        <v/>
      </c>
      <c r="EV276" s="172"/>
      <c r="EW276" s="154" t="str">
        <f t="shared" si="367"/>
        <v>NO BID</v>
      </c>
      <c r="EX276" s="171"/>
      <c r="EY276" s="89"/>
      <c r="EZ276" s="90" t="str">
        <f t="shared" si="368"/>
        <v/>
      </c>
      <c r="FA276" s="172"/>
      <c r="FB276" s="154" t="str">
        <f t="shared" si="369"/>
        <v>NO BID</v>
      </c>
      <c r="FC276" s="171"/>
      <c r="FD276" s="89"/>
      <c r="FE276" s="90" t="str">
        <f t="shared" si="370"/>
        <v/>
      </c>
      <c r="FF276" s="172"/>
      <c r="FG276" s="154" t="str">
        <f t="shared" si="371"/>
        <v>NO BID</v>
      </c>
      <c r="FH276" s="171"/>
      <c r="FI276" s="89"/>
      <c r="FJ276" s="90" t="str">
        <f t="shared" si="372"/>
        <v/>
      </c>
      <c r="FK276" s="172"/>
      <c r="FL276" s="154" t="str">
        <f t="shared" si="373"/>
        <v>NO BID</v>
      </c>
      <c r="FM276" s="171"/>
      <c r="FN276" s="89"/>
      <c r="FO276" s="90" t="str">
        <f t="shared" si="374"/>
        <v/>
      </c>
      <c r="FP276" s="172"/>
      <c r="FQ276" s="154" t="str">
        <f t="shared" si="375"/>
        <v>NO BID</v>
      </c>
      <c r="FR276" s="167"/>
      <c r="FS276" s="91">
        <v>11.34</v>
      </c>
      <c r="FT276" s="92">
        <f t="shared" si="376"/>
        <v>56.7</v>
      </c>
      <c r="FU276" s="175">
        <f t="shared" si="377"/>
        <v>0</v>
      </c>
      <c r="FV276" s="93" t="str">
        <f t="shared" si="378"/>
        <v/>
      </c>
      <c r="FW276" s="94">
        <f t="shared" si="379"/>
        <v>56.7</v>
      </c>
      <c r="FX276" s="95">
        <f t="shared" si="380"/>
        <v>0</v>
      </c>
      <c r="FY276" s="129" t="str">
        <f t="shared" si="381"/>
        <v>NOT AWARDED</v>
      </c>
      <c r="FZ276" s="130">
        <f t="shared" si="382"/>
        <v>0</v>
      </c>
      <c r="GA276" s="129" t="str">
        <f t="shared" si="383"/>
        <v>VENDOR 09</v>
      </c>
      <c r="GB276" s="176"/>
      <c r="GC276" s="177"/>
      <c r="GD276" s="96"/>
      <c r="GE276" s="98"/>
    </row>
    <row r="277" spans="1:187" ht="30" customHeight="1" thickTop="1" thickBot="1" x14ac:dyDescent="0.4">
      <c r="A277" s="162">
        <v>273</v>
      </c>
      <c r="B277" s="214">
        <v>5</v>
      </c>
      <c r="C277" s="181">
        <v>9781250797308</v>
      </c>
      <c r="D277" s="182" t="s">
        <v>425</v>
      </c>
      <c r="E277" s="182" t="s">
        <v>1111</v>
      </c>
      <c r="F277" s="182" t="s">
        <v>1479</v>
      </c>
      <c r="G277" s="183" t="s">
        <v>1414</v>
      </c>
      <c r="H277" s="183" t="s">
        <v>1419</v>
      </c>
      <c r="I277" s="167"/>
      <c r="J277" s="236">
        <f t="shared" si="384"/>
        <v>5</v>
      </c>
      <c r="K277" s="237"/>
      <c r="L277" s="99" t="str">
        <f t="shared" si="310"/>
        <v/>
      </c>
      <c r="M277" s="242"/>
      <c r="N277" s="179"/>
      <c r="O277" s="184" t="str">
        <f t="shared" si="311"/>
        <v>VENDOR 09</v>
      </c>
      <c r="P277" s="149">
        <v>241360</v>
      </c>
      <c r="Q277" s="149">
        <f t="shared" si="312"/>
        <v>0</v>
      </c>
      <c r="R277" s="185" t="str">
        <f t="shared" si="313"/>
        <v xml:space="preserve">, </v>
      </c>
      <c r="S277" s="185" t="str">
        <f t="shared" si="314"/>
        <v>NO BID</v>
      </c>
      <c r="T277" s="111">
        <f t="shared" si="315"/>
        <v>0</v>
      </c>
      <c r="U277" s="112" t="str">
        <f t="shared" si="316"/>
        <v>NOT AWARDED</v>
      </c>
      <c r="V277" s="186"/>
      <c r="W277" s="187"/>
      <c r="X277" s="113"/>
      <c r="Y277" s="114"/>
      <c r="Z277" s="188" t="str">
        <f t="shared" si="317"/>
        <v/>
      </c>
      <c r="AA277" s="154" t="str">
        <f t="shared" si="318"/>
        <v>NO BID</v>
      </c>
      <c r="AB277" s="187"/>
      <c r="AC277" s="113"/>
      <c r="AD277" s="114"/>
      <c r="AE277" s="188" t="str">
        <f t="shared" si="319"/>
        <v/>
      </c>
      <c r="AF277" s="154" t="str">
        <f t="shared" si="320"/>
        <v>NO BID</v>
      </c>
      <c r="AG277" s="187"/>
      <c r="AH277" s="113"/>
      <c r="AI277" s="114"/>
      <c r="AJ277" s="188" t="str">
        <f t="shared" si="321"/>
        <v/>
      </c>
      <c r="AK277" s="154" t="str">
        <f t="shared" si="322"/>
        <v>NO BID</v>
      </c>
      <c r="AL277" s="187"/>
      <c r="AM277" s="113"/>
      <c r="AN277" s="114"/>
      <c r="AO277" s="188" t="str">
        <f t="shared" si="323"/>
        <v/>
      </c>
      <c r="AP277" s="154" t="str">
        <f t="shared" si="324"/>
        <v>NO BID</v>
      </c>
      <c r="AQ277" s="187"/>
      <c r="AR277" s="113"/>
      <c r="AS277" s="114"/>
      <c r="AT277" s="188" t="str">
        <f t="shared" si="325"/>
        <v/>
      </c>
      <c r="AU277" s="154" t="str">
        <f t="shared" si="326"/>
        <v>NO BID</v>
      </c>
      <c r="AV277" s="187"/>
      <c r="AW277" s="113"/>
      <c r="AX277" s="114"/>
      <c r="AY277" s="188" t="str">
        <f t="shared" si="327"/>
        <v/>
      </c>
      <c r="AZ277" s="154" t="str">
        <f t="shared" si="328"/>
        <v>NO BID</v>
      </c>
      <c r="BA277" s="187"/>
      <c r="BB277" s="113"/>
      <c r="BC277" s="114"/>
      <c r="BD277" s="188" t="str">
        <f t="shared" si="329"/>
        <v/>
      </c>
      <c r="BE277" s="189" t="str">
        <f t="shared" si="385"/>
        <v>NO BID</v>
      </c>
      <c r="BF277" s="187"/>
      <c r="BG277" s="113"/>
      <c r="BH277" s="114"/>
      <c r="BI277" s="188" t="str">
        <f t="shared" si="330"/>
        <v/>
      </c>
      <c r="BJ277" s="189" t="str">
        <f t="shared" si="331"/>
        <v>NO BID</v>
      </c>
      <c r="BK277" s="187"/>
      <c r="BL277" s="113"/>
      <c r="BM277" s="114"/>
      <c r="BN277" s="188" t="str">
        <f t="shared" si="332"/>
        <v/>
      </c>
      <c r="BO277" s="154" t="str">
        <f t="shared" si="333"/>
        <v>NO BID</v>
      </c>
      <c r="BP277" s="193"/>
      <c r="BQ277" s="187"/>
      <c r="BR277" s="113"/>
      <c r="BS277" s="114" t="str">
        <f t="shared" si="334"/>
        <v/>
      </c>
      <c r="BT277" s="188"/>
      <c r="BU277" s="189" t="str">
        <f t="shared" si="335"/>
        <v>NO BID</v>
      </c>
      <c r="BV277" s="187"/>
      <c r="BW277" s="113"/>
      <c r="BX277" s="114" t="str">
        <f t="shared" si="336"/>
        <v/>
      </c>
      <c r="BY277" s="188"/>
      <c r="BZ277" s="189" t="str">
        <f t="shared" si="337"/>
        <v>NO BID</v>
      </c>
      <c r="CA277" s="187"/>
      <c r="CB277" s="113"/>
      <c r="CC277" s="114" t="str">
        <f t="shared" si="338"/>
        <v/>
      </c>
      <c r="CD277" s="188"/>
      <c r="CE277" s="189" t="str">
        <f t="shared" si="339"/>
        <v>NO BID</v>
      </c>
      <c r="CF277" s="187"/>
      <c r="CG277" s="113"/>
      <c r="CH277" s="114" t="str">
        <f t="shared" si="340"/>
        <v/>
      </c>
      <c r="CI277" s="188"/>
      <c r="CJ277" s="189" t="str">
        <f t="shared" si="341"/>
        <v>NO BID</v>
      </c>
      <c r="CK277" s="187"/>
      <c r="CL277" s="113"/>
      <c r="CM277" s="114" t="str">
        <f t="shared" si="342"/>
        <v/>
      </c>
      <c r="CN277" s="188"/>
      <c r="CO277" s="189" t="str">
        <f t="shared" si="343"/>
        <v>NO BID</v>
      </c>
      <c r="CP277" s="187"/>
      <c r="CQ277" s="113"/>
      <c r="CR277" s="114" t="str">
        <f t="shared" si="344"/>
        <v/>
      </c>
      <c r="CS277" s="188"/>
      <c r="CT277" s="189" t="str">
        <f t="shared" si="345"/>
        <v>NO BID</v>
      </c>
      <c r="CU277" s="187"/>
      <c r="CV277" s="113"/>
      <c r="CW277" s="114" t="str">
        <f t="shared" si="346"/>
        <v/>
      </c>
      <c r="CX277" s="188"/>
      <c r="CY277" s="189" t="str">
        <f t="shared" si="347"/>
        <v>NO BID</v>
      </c>
      <c r="CZ277" s="187"/>
      <c r="DA277" s="113"/>
      <c r="DB277" s="114" t="str">
        <f t="shared" si="348"/>
        <v/>
      </c>
      <c r="DC277" s="188"/>
      <c r="DD277" s="189" t="str">
        <f t="shared" si="349"/>
        <v>NO BID</v>
      </c>
      <c r="DE277" s="187"/>
      <c r="DF277" s="113"/>
      <c r="DG277" s="114" t="str">
        <f t="shared" si="350"/>
        <v/>
      </c>
      <c r="DH277" s="188"/>
      <c r="DI277" s="189" t="str">
        <f t="shared" si="351"/>
        <v>NO BID</v>
      </c>
      <c r="DJ277" s="187"/>
      <c r="DK277" s="113"/>
      <c r="DL277" s="114" t="str">
        <f t="shared" si="352"/>
        <v/>
      </c>
      <c r="DM277" s="188"/>
      <c r="DN277" s="189" t="str">
        <f t="shared" si="353"/>
        <v>NO BID</v>
      </c>
      <c r="DO277" s="187"/>
      <c r="DP277" s="113"/>
      <c r="DQ277" s="114" t="str">
        <f t="shared" si="354"/>
        <v/>
      </c>
      <c r="DR277" s="188"/>
      <c r="DS277" s="189" t="str">
        <f t="shared" si="355"/>
        <v>NO BID</v>
      </c>
      <c r="DT277" s="187"/>
      <c r="DU277" s="113"/>
      <c r="DV277" s="114" t="str">
        <f t="shared" si="356"/>
        <v/>
      </c>
      <c r="DW277" s="188"/>
      <c r="DX277" s="189" t="str">
        <f t="shared" si="357"/>
        <v>NO BID</v>
      </c>
      <c r="DY277" s="187"/>
      <c r="DZ277" s="113"/>
      <c r="EA277" s="114" t="str">
        <f t="shared" si="358"/>
        <v/>
      </c>
      <c r="EB277" s="188"/>
      <c r="EC277" s="189" t="str">
        <f t="shared" si="359"/>
        <v>NO BID</v>
      </c>
      <c r="ED277" s="187"/>
      <c r="EE277" s="113"/>
      <c r="EF277" s="114" t="str">
        <f t="shared" si="360"/>
        <v/>
      </c>
      <c r="EG277" s="188"/>
      <c r="EH277" s="189" t="str">
        <f t="shared" si="361"/>
        <v>NO BID</v>
      </c>
      <c r="EI277" s="187"/>
      <c r="EJ277" s="113"/>
      <c r="EK277" s="114" t="str">
        <f t="shared" si="362"/>
        <v/>
      </c>
      <c r="EL277" s="188"/>
      <c r="EM277" s="189" t="str">
        <f t="shared" si="363"/>
        <v>NO BID</v>
      </c>
      <c r="EN277" s="187"/>
      <c r="EO277" s="113"/>
      <c r="EP277" s="114" t="str">
        <f t="shared" si="364"/>
        <v/>
      </c>
      <c r="EQ277" s="188"/>
      <c r="ER277" s="189" t="str">
        <f t="shared" si="365"/>
        <v>NO BID</v>
      </c>
      <c r="ES277" s="187"/>
      <c r="ET277" s="113"/>
      <c r="EU277" s="114" t="str">
        <f t="shared" si="366"/>
        <v/>
      </c>
      <c r="EV277" s="188"/>
      <c r="EW277" s="189" t="str">
        <f t="shared" si="367"/>
        <v>NO BID</v>
      </c>
      <c r="EX277" s="187"/>
      <c r="EY277" s="113"/>
      <c r="EZ277" s="114" t="str">
        <f t="shared" si="368"/>
        <v/>
      </c>
      <c r="FA277" s="188"/>
      <c r="FB277" s="189" t="str">
        <f t="shared" si="369"/>
        <v>NO BID</v>
      </c>
      <c r="FC277" s="187"/>
      <c r="FD277" s="113"/>
      <c r="FE277" s="114" t="str">
        <f t="shared" si="370"/>
        <v/>
      </c>
      <c r="FF277" s="188"/>
      <c r="FG277" s="189" t="str">
        <f t="shared" si="371"/>
        <v>NO BID</v>
      </c>
      <c r="FH277" s="187"/>
      <c r="FI277" s="113"/>
      <c r="FJ277" s="114" t="str">
        <f t="shared" si="372"/>
        <v/>
      </c>
      <c r="FK277" s="188"/>
      <c r="FL277" s="189" t="str">
        <f t="shared" si="373"/>
        <v>NO BID</v>
      </c>
      <c r="FM277" s="187"/>
      <c r="FN277" s="113"/>
      <c r="FO277" s="114" t="str">
        <f t="shared" si="374"/>
        <v/>
      </c>
      <c r="FP277" s="188"/>
      <c r="FQ277" s="189" t="str">
        <f t="shared" si="375"/>
        <v>NO BID</v>
      </c>
      <c r="FR277" s="191"/>
      <c r="FS277" s="91">
        <v>17.66</v>
      </c>
      <c r="FT277" s="92">
        <f t="shared" si="376"/>
        <v>88.3</v>
      </c>
      <c r="FU277" s="175">
        <f t="shared" si="377"/>
        <v>0</v>
      </c>
      <c r="FV277" s="93" t="str">
        <f t="shared" si="378"/>
        <v/>
      </c>
      <c r="FW277" s="94">
        <f t="shared" si="379"/>
        <v>88.3</v>
      </c>
      <c r="FX277" s="95">
        <f t="shared" si="380"/>
        <v>0</v>
      </c>
      <c r="FY277" s="129" t="str">
        <f t="shared" si="381"/>
        <v>NOT AWARDED</v>
      </c>
      <c r="FZ277" s="130">
        <f t="shared" si="382"/>
        <v>0</v>
      </c>
      <c r="GA277" s="129" t="str">
        <f t="shared" si="383"/>
        <v>VENDOR 09</v>
      </c>
      <c r="GB277" s="176"/>
      <c r="GC277" s="198"/>
      <c r="GD277" s="96"/>
      <c r="GE277" s="98"/>
    </row>
    <row r="278" spans="1:187" ht="30" customHeight="1" thickTop="1" thickBot="1" x14ac:dyDescent="0.4">
      <c r="A278" s="162">
        <v>274</v>
      </c>
      <c r="B278" s="214">
        <v>5</v>
      </c>
      <c r="C278" s="181">
        <v>9780593303191</v>
      </c>
      <c r="D278" s="182" t="s">
        <v>426</v>
      </c>
      <c r="E278" s="182" t="s">
        <v>1112</v>
      </c>
      <c r="F278" s="182" t="s">
        <v>1479</v>
      </c>
      <c r="G278" s="183" t="s">
        <v>1414</v>
      </c>
      <c r="H278" s="183" t="s">
        <v>1421</v>
      </c>
      <c r="I278" s="167"/>
      <c r="J278" s="230">
        <f t="shared" si="384"/>
        <v>5</v>
      </c>
      <c r="K278" s="231"/>
      <c r="L278" s="99" t="str">
        <f t="shared" si="310"/>
        <v/>
      </c>
      <c r="M278" s="242"/>
      <c r="N278" s="168"/>
      <c r="O278" s="184" t="str">
        <f t="shared" si="311"/>
        <v>VENDOR 09</v>
      </c>
      <c r="P278" s="149">
        <v>241360</v>
      </c>
      <c r="Q278" s="149">
        <f t="shared" si="312"/>
        <v>0</v>
      </c>
      <c r="R278" s="185" t="str">
        <f t="shared" si="313"/>
        <v xml:space="preserve">, </v>
      </c>
      <c r="S278" s="185" t="str">
        <f t="shared" si="314"/>
        <v>NO BID</v>
      </c>
      <c r="T278" s="111">
        <f t="shared" si="315"/>
        <v>0</v>
      </c>
      <c r="U278" s="112" t="str">
        <f t="shared" si="316"/>
        <v>NOT AWARDED</v>
      </c>
      <c r="V278" s="167"/>
      <c r="W278" s="187"/>
      <c r="X278" s="113"/>
      <c r="Y278" s="114"/>
      <c r="Z278" s="188" t="str">
        <f t="shared" si="317"/>
        <v/>
      </c>
      <c r="AA278" s="154" t="str">
        <f t="shared" si="318"/>
        <v>NO BID</v>
      </c>
      <c r="AB278" s="187"/>
      <c r="AC278" s="113"/>
      <c r="AD278" s="114"/>
      <c r="AE278" s="188" t="str">
        <f t="shared" si="319"/>
        <v/>
      </c>
      <c r="AF278" s="154" t="str">
        <f t="shared" si="320"/>
        <v>NO BID</v>
      </c>
      <c r="AG278" s="187"/>
      <c r="AH278" s="113"/>
      <c r="AI278" s="114"/>
      <c r="AJ278" s="188" t="str">
        <f t="shared" si="321"/>
        <v/>
      </c>
      <c r="AK278" s="154" t="str">
        <f t="shared" si="322"/>
        <v>NO BID</v>
      </c>
      <c r="AL278" s="187"/>
      <c r="AM278" s="113"/>
      <c r="AN278" s="114"/>
      <c r="AO278" s="188" t="str">
        <f t="shared" si="323"/>
        <v/>
      </c>
      <c r="AP278" s="154" t="str">
        <f t="shared" si="324"/>
        <v>NO BID</v>
      </c>
      <c r="AQ278" s="187"/>
      <c r="AR278" s="113"/>
      <c r="AS278" s="114"/>
      <c r="AT278" s="188" t="str">
        <f t="shared" si="325"/>
        <v/>
      </c>
      <c r="AU278" s="154" t="str">
        <f t="shared" si="326"/>
        <v>NO BID</v>
      </c>
      <c r="AV278" s="187"/>
      <c r="AW278" s="113"/>
      <c r="AX278" s="114"/>
      <c r="AY278" s="188" t="str">
        <f t="shared" si="327"/>
        <v/>
      </c>
      <c r="AZ278" s="154" t="str">
        <f t="shared" si="328"/>
        <v>NO BID</v>
      </c>
      <c r="BA278" s="187"/>
      <c r="BB278" s="113"/>
      <c r="BC278" s="114"/>
      <c r="BD278" s="188" t="str">
        <f t="shared" si="329"/>
        <v/>
      </c>
      <c r="BE278" s="189" t="str">
        <f t="shared" si="385"/>
        <v>NO BID</v>
      </c>
      <c r="BF278" s="187"/>
      <c r="BG278" s="113"/>
      <c r="BH278" s="114"/>
      <c r="BI278" s="188" t="str">
        <f t="shared" si="330"/>
        <v/>
      </c>
      <c r="BJ278" s="189" t="str">
        <f t="shared" si="331"/>
        <v>NO BID</v>
      </c>
      <c r="BK278" s="187"/>
      <c r="BL278" s="113"/>
      <c r="BM278" s="114"/>
      <c r="BN278" s="188" t="str">
        <f t="shared" si="332"/>
        <v/>
      </c>
      <c r="BO278" s="154" t="str">
        <f t="shared" si="333"/>
        <v>NO BID</v>
      </c>
      <c r="BP278" s="193"/>
      <c r="BQ278" s="187"/>
      <c r="BR278" s="113"/>
      <c r="BS278" s="114" t="str">
        <f t="shared" si="334"/>
        <v/>
      </c>
      <c r="BT278" s="188"/>
      <c r="BU278" s="189" t="str">
        <f t="shared" si="335"/>
        <v>NO BID</v>
      </c>
      <c r="BV278" s="187"/>
      <c r="BW278" s="113"/>
      <c r="BX278" s="114" t="str">
        <f t="shared" si="336"/>
        <v/>
      </c>
      <c r="BY278" s="188"/>
      <c r="BZ278" s="189" t="str">
        <f t="shared" si="337"/>
        <v>NO BID</v>
      </c>
      <c r="CA278" s="187"/>
      <c r="CB278" s="113"/>
      <c r="CC278" s="114" t="str">
        <f t="shared" si="338"/>
        <v/>
      </c>
      <c r="CD278" s="188"/>
      <c r="CE278" s="189" t="str">
        <f t="shared" si="339"/>
        <v>NO BID</v>
      </c>
      <c r="CF278" s="187"/>
      <c r="CG278" s="113"/>
      <c r="CH278" s="114" t="str">
        <f t="shared" si="340"/>
        <v/>
      </c>
      <c r="CI278" s="188"/>
      <c r="CJ278" s="189" t="str">
        <f t="shared" si="341"/>
        <v>NO BID</v>
      </c>
      <c r="CK278" s="187"/>
      <c r="CL278" s="113"/>
      <c r="CM278" s="114" t="str">
        <f t="shared" si="342"/>
        <v/>
      </c>
      <c r="CN278" s="188"/>
      <c r="CO278" s="189" t="str">
        <f t="shared" si="343"/>
        <v>NO BID</v>
      </c>
      <c r="CP278" s="187"/>
      <c r="CQ278" s="113"/>
      <c r="CR278" s="114" t="str">
        <f t="shared" si="344"/>
        <v/>
      </c>
      <c r="CS278" s="188"/>
      <c r="CT278" s="189" t="str">
        <f t="shared" si="345"/>
        <v>NO BID</v>
      </c>
      <c r="CU278" s="187"/>
      <c r="CV278" s="113"/>
      <c r="CW278" s="114" t="str">
        <f t="shared" si="346"/>
        <v/>
      </c>
      <c r="CX278" s="188"/>
      <c r="CY278" s="189" t="str">
        <f t="shared" si="347"/>
        <v>NO BID</v>
      </c>
      <c r="CZ278" s="187"/>
      <c r="DA278" s="113"/>
      <c r="DB278" s="114" t="str">
        <f t="shared" si="348"/>
        <v/>
      </c>
      <c r="DC278" s="188"/>
      <c r="DD278" s="189" t="str">
        <f t="shared" si="349"/>
        <v>NO BID</v>
      </c>
      <c r="DE278" s="187"/>
      <c r="DF278" s="113"/>
      <c r="DG278" s="114" t="str">
        <f t="shared" si="350"/>
        <v/>
      </c>
      <c r="DH278" s="188"/>
      <c r="DI278" s="189" t="str">
        <f t="shared" si="351"/>
        <v>NO BID</v>
      </c>
      <c r="DJ278" s="187"/>
      <c r="DK278" s="113"/>
      <c r="DL278" s="114" t="str">
        <f t="shared" si="352"/>
        <v/>
      </c>
      <c r="DM278" s="188"/>
      <c r="DN278" s="189" t="str">
        <f t="shared" si="353"/>
        <v>NO BID</v>
      </c>
      <c r="DO278" s="187"/>
      <c r="DP278" s="113"/>
      <c r="DQ278" s="114" t="str">
        <f t="shared" si="354"/>
        <v/>
      </c>
      <c r="DR278" s="188"/>
      <c r="DS278" s="189" t="str">
        <f t="shared" si="355"/>
        <v>NO BID</v>
      </c>
      <c r="DT278" s="187"/>
      <c r="DU278" s="113"/>
      <c r="DV278" s="114" t="str">
        <f t="shared" si="356"/>
        <v/>
      </c>
      <c r="DW278" s="188"/>
      <c r="DX278" s="189" t="str">
        <f t="shared" si="357"/>
        <v>NO BID</v>
      </c>
      <c r="DY278" s="187"/>
      <c r="DZ278" s="113"/>
      <c r="EA278" s="114" t="str">
        <f t="shared" si="358"/>
        <v/>
      </c>
      <c r="EB278" s="188"/>
      <c r="EC278" s="189" t="str">
        <f t="shared" si="359"/>
        <v>NO BID</v>
      </c>
      <c r="ED278" s="187"/>
      <c r="EE278" s="113"/>
      <c r="EF278" s="114" t="str">
        <f t="shared" si="360"/>
        <v/>
      </c>
      <c r="EG278" s="188"/>
      <c r="EH278" s="189" t="str">
        <f t="shared" si="361"/>
        <v>NO BID</v>
      </c>
      <c r="EI278" s="187"/>
      <c r="EJ278" s="113"/>
      <c r="EK278" s="114" t="str">
        <f t="shared" si="362"/>
        <v/>
      </c>
      <c r="EL278" s="188"/>
      <c r="EM278" s="189" t="str">
        <f t="shared" si="363"/>
        <v>NO BID</v>
      </c>
      <c r="EN278" s="187"/>
      <c r="EO278" s="113"/>
      <c r="EP278" s="114" t="str">
        <f t="shared" si="364"/>
        <v/>
      </c>
      <c r="EQ278" s="188"/>
      <c r="ER278" s="189" t="str">
        <f t="shared" si="365"/>
        <v>NO BID</v>
      </c>
      <c r="ES278" s="187"/>
      <c r="ET278" s="113"/>
      <c r="EU278" s="114" t="str">
        <f t="shared" si="366"/>
        <v/>
      </c>
      <c r="EV278" s="188"/>
      <c r="EW278" s="189" t="str">
        <f t="shared" si="367"/>
        <v>NO BID</v>
      </c>
      <c r="EX278" s="187"/>
      <c r="EY278" s="113"/>
      <c r="EZ278" s="114" t="str">
        <f t="shared" si="368"/>
        <v/>
      </c>
      <c r="FA278" s="188"/>
      <c r="FB278" s="189" t="str">
        <f t="shared" si="369"/>
        <v>NO BID</v>
      </c>
      <c r="FC278" s="187"/>
      <c r="FD278" s="113"/>
      <c r="FE278" s="114" t="str">
        <f t="shared" si="370"/>
        <v/>
      </c>
      <c r="FF278" s="188"/>
      <c r="FG278" s="189" t="str">
        <f t="shared" si="371"/>
        <v>NO BID</v>
      </c>
      <c r="FH278" s="187"/>
      <c r="FI278" s="113"/>
      <c r="FJ278" s="114" t="str">
        <f t="shared" si="372"/>
        <v/>
      </c>
      <c r="FK278" s="188"/>
      <c r="FL278" s="189" t="str">
        <f t="shared" si="373"/>
        <v>NO BID</v>
      </c>
      <c r="FM278" s="187"/>
      <c r="FN278" s="113"/>
      <c r="FO278" s="114" t="str">
        <f t="shared" si="374"/>
        <v/>
      </c>
      <c r="FP278" s="188"/>
      <c r="FQ278" s="189" t="str">
        <f t="shared" si="375"/>
        <v>NO BID</v>
      </c>
      <c r="FR278" s="174"/>
      <c r="FS278" s="115">
        <v>17.989999999999998</v>
      </c>
      <c r="FT278" s="116">
        <f t="shared" si="376"/>
        <v>89.949999999999989</v>
      </c>
      <c r="FU278" s="175">
        <f t="shared" si="377"/>
        <v>0</v>
      </c>
      <c r="FV278" s="93" t="str">
        <f t="shared" si="378"/>
        <v/>
      </c>
      <c r="FW278" s="94">
        <f t="shared" si="379"/>
        <v>89.949999999999989</v>
      </c>
      <c r="FX278" s="95">
        <f t="shared" si="380"/>
        <v>0</v>
      </c>
      <c r="FY278" s="129" t="str">
        <f t="shared" si="381"/>
        <v>NOT AWARDED</v>
      </c>
      <c r="FZ278" s="130">
        <f t="shared" si="382"/>
        <v>0</v>
      </c>
      <c r="GA278" s="129" t="str">
        <f t="shared" si="383"/>
        <v>VENDOR 09</v>
      </c>
      <c r="GB278" s="176"/>
      <c r="GC278" s="177"/>
      <c r="GD278" s="96"/>
      <c r="GE278" s="98"/>
    </row>
    <row r="279" spans="1:187" ht="30" customHeight="1" thickTop="1" thickBot="1" x14ac:dyDescent="0.4">
      <c r="A279" s="162">
        <v>275</v>
      </c>
      <c r="B279" s="163">
        <v>2</v>
      </c>
      <c r="C279" s="164">
        <v>9781643751832</v>
      </c>
      <c r="D279" s="165" t="s">
        <v>429</v>
      </c>
      <c r="E279" s="165" t="s">
        <v>1115</v>
      </c>
      <c r="F279" s="165" t="s">
        <v>1479</v>
      </c>
      <c r="G279" s="166" t="s">
        <v>1414</v>
      </c>
      <c r="H279" s="166" t="s">
        <v>1419</v>
      </c>
      <c r="I279" s="167"/>
      <c r="J279" s="227">
        <f t="shared" si="384"/>
        <v>2</v>
      </c>
      <c r="K279" s="228"/>
      <c r="L279" s="99" t="str">
        <f t="shared" si="310"/>
        <v/>
      </c>
      <c r="M279" s="241"/>
      <c r="N279" s="168"/>
      <c r="O279" s="169" t="str">
        <f t="shared" si="311"/>
        <v>VENDOR 09</v>
      </c>
      <c r="P279" s="149">
        <v>241362</v>
      </c>
      <c r="Q279" s="149">
        <f t="shared" si="312"/>
        <v>0</v>
      </c>
      <c r="R279" s="170" t="str">
        <f t="shared" si="313"/>
        <v xml:space="preserve">, </v>
      </c>
      <c r="S279" s="170" t="str">
        <f t="shared" si="314"/>
        <v>NO BID</v>
      </c>
      <c r="T279" s="87">
        <f t="shared" si="315"/>
        <v>0</v>
      </c>
      <c r="U279" s="88" t="str">
        <f t="shared" si="316"/>
        <v>NOT AWARDED</v>
      </c>
      <c r="V279" s="167"/>
      <c r="W279" s="171"/>
      <c r="X279" s="89"/>
      <c r="Y279" s="90"/>
      <c r="Z279" s="172" t="str">
        <f t="shared" si="317"/>
        <v/>
      </c>
      <c r="AA279" s="154" t="str">
        <f t="shared" si="318"/>
        <v>NO BID</v>
      </c>
      <c r="AB279" s="171"/>
      <c r="AC279" s="89"/>
      <c r="AD279" s="90"/>
      <c r="AE279" s="172" t="str">
        <f t="shared" si="319"/>
        <v/>
      </c>
      <c r="AF279" s="154" t="str">
        <f t="shared" si="320"/>
        <v>NO BID</v>
      </c>
      <c r="AG279" s="171"/>
      <c r="AH279" s="89"/>
      <c r="AI279" s="90"/>
      <c r="AJ279" s="172" t="str">
        <f t="shared" si="321"/>
        <v/>
      </c>
      <c r="AK279" s="154" t="str">
        <f t="shared" si="322"/>
        <v>NO BID</v>
      </c>
      <c r="AL279" s="171"/>
      <c r="AM279" s="89"/>
      <c r="AN279" s="90"/>
      <c r="AO279" s="172" t="str">
        <f t="shared" si="323"/>
        <v/>
      </c>
      <c r="AP279" s="154" t="str">
        <f t="shared" si="324"/>
        <v>NO BID</v>
      </c>
      <c r="AQ279" s="171"/>
      <c r="AR279" s="89"/>
      <c r="AS279" s="90"/>
      <c r="AT279" s="172" t="str">
        <f t="shared" si="325"/>
        <v/>
      </c>
      <c r="AU279" s="154" t="str">
        <f t="shared" si="326"/>
        <v>NO BID</v>
      </c>
      <c r="AV279" s="171"/>
      <c r="AW279" s="89"/>
      <c r="AX279" s="90"/>
      <c r="AY279" s="172" t="str">
        <f t="shared" si="327"/>
        <v/>
      </c>
      <c r="AZ279" s="154" t="str">
        <f t="shared" si="328"/>
        <v>NO BID</v>
      </c>
      <c r="BA279" s="171"/>
      <c r="BB279" s="89"/>
      <c r="BC279" s="90"/>
      <c r="BD279" s="172" t="str">
        <f t="shared" si="329"/>
        <v/>
      </c>
      <c r="BE279" s="154" t="str">
        <f t="shared" si="385"/>
        <v>NO BID</v>
      </c>
      <c r="BF279" s="171"/>
      <c r="BG279" s="89"/>
      <c r="BH279" s="90"/>
      <c r="BI279" s="172" t="str">
        <f t="shared" si="330"/>
        <v/>
      </c>
      <c r="BJ279" s="154" t="str">
        <f t="shared" si="331"/>
        <v>NO BID</v>
      </c>
      <c r="BK279" s="171"/>
      <c r="BL279" s="89"/>
      <c r="BM279" s="90"/>
      <c r="BN279" s="172" t="str">
        <f t="shared" si="332"/>
        <v/>
      </c>
      <c r="BO279" s="154" t="str">
        <f t="shared" si="333"/>
        <v>NO BID</v>
      </c>
      <c r="BP279" s="173"/>
      <c r="BQ279" s="171"/>
      <c r="BR279" s="89"/>
      <c r="BS279" s="90" t="str">
        <f t="shared" si="334"/>
        <v/>
      </c>
      <c r="BT279" s="172"/>
      <c r="BU279" s="154" t="str">
        <f t="shared" si="335"/>
        <v>NO BID</v>
      </c>
      <c r="BV279" s="171"/>
      <c r="BW279" s="89"/>
      <c r="BX279" s="90" t="str">
        <f t="shared" si="336"/>
        <v/>
      </c>
      <c r="BY279" s="172"/>
      <c r="BZ279" s="154" t="str">
        <f t="shared" si="337"/>
        <v>NO BID</v>
      </c>
      <c r="CA279" s="171"/>
      <c r="CB279" s="89"/>
      <c r="CC279" s="90" t="str">
        <f t="shared" si="338"/>
        <v/>
      </c>
      <c r="CD279" s="172"/>
      <c r="CE279" s="154" t="str">
        <f t="shared" si="339"/>
        <v>NO BID</v>
      </c>
      <c r="CF279" s="171"/>
      <c r="CG279" s="89"/>
      <c r="CH279" s="90" t="str">
        <f t="shared" si="340"/>
        <v/>
      </c>
      <c r="CI279" s="172"/>
      <c r="CJ279" s="154" t="str">
        <f t="shared" si="341"/>
        <v>NO BID</v>
      </c>
      <c r="CK279" s="171"/>
      <c r="CL279" s="89"/>
      <c r="CM279" s="90" t="str">
        <f t="shared" si="342"/>
        <v/>
      </c>
      <c r="CN279" s="172"/>
      <c r="CO279" s="154" t="str">
        <f t="shared" si="343"/>
        <v>NO BID</v>
      </c>
      <c r="CP279" s="171"/>
      <c r="CQ279" s="89"/>
      <c r="CR279" s="90" t="str">
        <f t="shared" si="344"/>
        <v/>
      </c>
      <c r="CS279" s="172"/>
      <c r="CT279" s="154" t="str">
        <f t="shared" si="345"/>
        <v>NO BID</v>
      </c>
      <c r="CU279" s="171"/>
      <c r="CV279" s="89"/>
      <c r="CW279" s="90" t="str">
        <f t="shared" si="346"/>
        <v/>
      </c>
      <c r="CX279" s="172"/>
      <c r="CY279" s="154" t="str">
        <f t="shared" si="347"/>
        <v>NO BID</v>
      </c>
      <c r="CZ279" s="171"/>
      <c r="DA279" s="89"/>
      <c r="DB279" s="90" t="str">
        <f t="shared" si="348"/>
        <v/>
      </c>
      <c r="DC279" s="172"/>
      <c r="DD279" s="154" t="str">
        <f t="shared" si="349"/>
        <v>NO BID</v>
      </c>
      <c r="DE279" s="171"/>
      <c r="DF279" s="89"/>
      <c r="DG279" s="90" t="str">
        <f t="shared" si="350"/>
        <v/>
      </c>
      <c r="DH279" s="172"/>
      <c r="DI279" s="154" t="str">
        <f t="shared" si="351"/>
        <v>NO BID</v>
      </c>
      <c r="DJ279" s="171"/>
      <c r="DK279" s="89"/>
      <c r="DL279" s="90" t="str">
        <f t="shared" si="352"/>
        <v/>
      </c>
      <c r="DM279" s="172"/>
      <c r="DN279" s="154" t="str">
        <f t="shared" si="353"/>
        <v>NO BID</v>
      </c>
      <c r="DO279" s="171"/>
      <c r="DP279" s="89"/>
      <c r="DQ279" s="90" t="str">
        <f t="shared" si="354"/>
        <v/>
      </c>
      <c r="DR279" s="172"/>
      <c r="DS279" s="154" t="str">
        <f t="shared" si="355"/>
        <v>NO BID</v>
      </c>
      <c r="DT279" s="171"/>
      <c r="DU279" s="89"/>
      <c r="DV279" s="90" t="str">
        <f t="shared" si="356"/>
        <v/>
      </c>
      <c r="DW279" s="172"/>
      <c r="DX279" s="154" t="str">
        <f t="shared" si="357"/>
        <v>NO BID</v>
      </c>
      <c r="DY279" s="171"/>
      <c r="DZ279" s="89"/>
      <c r="EA279" s="90" t="str">
        <f t="shared" si="358"/>
        <v/>
      </c>
      <c r="EB279" s="172"/>
      <c r="EC279" s="154" t="str">
        <f t="shared" si="359"/>
        <v>NO BID</v>
      </c>
      <c r="ED279" s="171"/>
      <c r="EE279" s="89"/>
      <c r="EF279" s="90" t="str">
        <f t="shared" si="360"/>
        <v/>
      </c>
      <c r="EG279" s="172"/>
      <c r="EH279" s="154" t="str">
        <f t="shared" si="361"/>
        <v>NO BID</v>
      </c>
      <c r="EI279" s="171"/>
      <c r="EJ279" s="89"/>
      <c r="EK279" s="90" t="str">
        <f t="shared" si="362"/>
        <v/>
      </c>
      <c r="EL279" s="172"/>
      <c r="EM279" s="154" t="str">
        <f t="shared" si="363"/>
        <v>NO BID</v>
      </c>
      <c r="EN279" s="171"/>
      <c r="EO279" s="89"/>
      <c r="EP279" s="90" t="str">
        <f t="shared" si="364"/>
        <v/>
      </c>
      <c r="EQ279" s="172"/>
      <c r="ER279" s="154" t="str">
        <f t="shared" si="365"/>
        <v>NO BID</v>
      </c>
      <c r="ES279" s="171"/>
      <c r="ET279" s="89"/>
      <c r="EU279" s="90" t="str">
        <f t="shared" si="366"/>
        <v/>
      </c>
      <c r="EV279" s="172"/>
      <c r="EW279" s="154" t="str">
        <f t="shared" si="367"/>
        <v>NO BID</v>
      </c>
      <c r="EX279" s="171"/>
      <c r="EY279" s="89"/>
      <c r="EZ279" s="90" t="str">
        <f t="shared" si="368"/>
        <v/>
      </c>
      <c r="FA279" s="172"/>
      <c r="FB279" s="154" t="str">
        <f t="shared" si="369"/>
        <v>NO BID</v>
      </c>
      <c r="FC279" s="171"/>
      <c r="FD279" s="89"/>
      <c r="FE279" s="90" t="str">
        <f t="shared" si="370"/>
        <v/>
      </c>
      <c r="FF279" s="172"/>
      <c r="FG279" s="154" t="str">
        <f t="shared" si="371"/>
        <v>NO BID</v>
      </c>
      <c r="FH279" s="171"/>
      <c r="FI279" s="89"/>
      <c r="FJ279" s="90" t="str">
        <f t="shared" si="372"/>
        <v/>
      </c>
      <c r="FK279" s="172"/>
      <c r="FL279" s="154" t="str">
        <f t="shared" si="373"/>
        <v>NO BID</v>
      </c>
      <c r="FM279" s="171"/>
      <c r="FN279" s="89"/>
      <c r="FO279" s="90" t="str">
        <f t="shared" si="374"/>
        <v/>
      </c>
      <c r="FP279" s="172"/>
      <c r="FQ279" s="154" t="str">
        <f t="shared" si="375"/>
        <v>NO BID</v>
      </c>
      <c r="FR279" s="174"/>
      <c r="FS279" s="91">
        <v>12.99</v>
      </c>
      <c r="FT279" s="92">
        <f t="shared" si="376"/>
        <v>25.98</v>
      </c>
      <c r="FU279" s="175">
        <f t="shared" si="377"/>
        <v>0</v>
      </c>
      <c r="FV279" s="93" t="str">
        <f t="shared" si="378"/>
        <v/>
      </c>
      <c r="FW279" s="94">
        <f t="shared" si="379"/>
        <v>25.98</v>
      </c>
      <c r="FX279" s="95">
        <f t="shared" si="380"/>
        <v>0</v>
      </c>
      <c r="FY279" s="129" t="str">
        <f t="shared" si="381"/>
        <v>NOT AWARDED</v>
      </c>
      <c r="FZ279" s="130">
        <f t="shared" si="382"/>
        <v>0</v>
      </c>
      <c r="GA279" s="129" t="str">
        <f t="shared" si="383"/>
        <v>VENDOR 09</v>
      </c>
      <c r="GB279" s="176"/>
      <c r="GC279" s="177"/>
      <c r="GD279" s="96"/>
      <c r="GE279" s="97"/>
    </row>
    <row r="280" spans="1:187" ht="30" customHeight="1" thickTop="1" thickBot="1" x14ac:dyDescent="0.4">
      <c r="A280" s="141">
        <v>276</v>
      </c>
      <c r="B280" s="163">
        <v>5</v>
      </c>
      <c r="C280" s="164">
        <v>9780063255715</v>
      </c>
      <c r="D280" s="165" t="s">
        <v>431</v>
      </c>
      <c r="E280" s="165" t="s">
        <v>1117</v>
      </c>
      <c r="F280" s="165" t="s">
        <v>1479</v>
      </c>
      <c r="G280" s="166" t="s">
        <v>1414</v>
      </c>
      <c r="H280" s="166" t="s">
        <v>1416</v>
      </c>
      <c r="I280" s="167"/>
      <c r="J280" s="227">
        <f t="shared" si="384"/>
        <v>5</v>
      </c>
      <c r="K280" s="228"/>
      <c r="L280" s="99" t="str">
        <f t="shared" si="310"/>
        <v/>
      </c>
      <c r="M280" s="241"/>
      <c r="N280" s="168"/>
      <c r="O280" s="169" t="str">
        <f t="shared" si="311"/>
        <v>VENDOR 09</v>
      </c>
      <c r="P280" s="149">
        <v>241360</v>
      </c>
      <c r="Q280" s="149">
        <f t="shared" si="312"/>
        <v>0</v>
      </c>
      <c r="R280" s="170" t="str">
        <f t="shared" si="313"/>
        <v xml:space="preserve">, </v>
      </c>
      <c r="S280" s="170" t="str">
        <f t="shared" si="314"/>
        <v>NO BID</v>
      </c>
      <c r="T280" s="87">
        <f t="shared" si="315"/>
        <v>0</v>
      </c>
      <c r="U280" s="88" t="str">
        <f t="shared" si="316"/>
        <v>NOT AWARDED</v>
      </c>
      <c r="V280" s="167"/>
      <c r="W280" s="171"/>
      <c r="X280" s="89"/>
      <c r="Y280" s="90"/>
      <c r="Z280" s="172" t="str">
        <f t="shared" si="317"/>
        <v/>
      </c>
      <c r="AA280" s="154" t="str">
        <f t="shared" si="318"/>
        <v>NO BID</v>
      </c>
      <c r="AB280" s="171"/>
      <c r="AC280" s="89"/>
      <c r="AD280" s="90"/>
      <c r="AE280" s="172" t="str">
        <f t="shared" si="319"/>
        <v/>
      </c>
      <c r="AF280" s="154" t="str">
        <f t="shared" si="320"/>
        <v>NO BID</v>
      </c>
      <c r="AG280" s="171"/>
      <c r="AH280" s="89"/>
      <c r="AI280" s="90"/>
      <c r="AJ280" s="172" t="str">
        <f t="shared" si="321"/>
        <v/>
      </c>
      <c r="AK280" s="154" t="str">
        <f t="shared" si="322"/>
        <v>NO BID</v>
      </c>
      <c r="AL280" s="171"/>
      <c r="AM280" s="89"/>
      <c r="AN280" s="90"/>
      <c r="AO280" s="172" t="str">
        <f t="shared" si="323"/>
        <v/>
      </c>
      <c r="AP280" s="154" t="str">
        <f t="shared" si="324"/>
        <v>NO BID</v>
      </c>
      <c r="AQ280" s="171"/>
      <c r="AR280" s="89"/>
      <c r="AS280" s="90"/>
      <c r="AT280" s="172" t="str">
        <f t="shared" si="325"/>
        <v/>
      </c>
      <c r="AU280" s="154" t="str">
        <f t="shared" si="326"/>
        <v>NO BID</v>
      </c>
      <c r="AV280" s="171"/>
      <c r="AW280" s="89"/>
      <c r="AX280" s="90"/>
      <c r="AY280" s="172" t="str">
        <f t="shared" si="327"/>
        <v/>
      </c>
      <c r="AZ280" s="154" t="str">
        <f t="shared" si="328"/>
        <v>NO BID</v>
      </c>
      <c r="BA280" s="171"/>
      <c r="BB280" s="89"/>
      <c r="BC280" s="90"/>
      <c r="BD280" s="172" t="str">
        <f t="shared" si="329"/>
        <v/>
      </c>
      <c r="BE280" s="154" t="str">
        <f t="shared" si="385"/>
        <v>NO BID</v>
      </c>
      <c r="BF280" s="171"/>
      <c r="BG280" s="89"/>
      <c r="BH280" s="90"/>
      <c r="BI280" s="172" t="str">
        <f t="shared" si="330"/>
        <v/>
      </c>
      <c r="BJ280" s="154" t="str">
        <f t="shared" si="331"/>
        <v>NO BID</v>
      </c>
      <c r="BK280" s="171"/>
      <c r="BL280" s="89"/>
      <c r="BM280" s="90"/>
      <c r="BN280" s="172" t="str">
        <f t="shared" si="332"/>
        <v/>
      </c>
      <c r="BO280" s="154" t="str">
        <f t="shared" si="333"/>
        <v>NO BID</v>
      </c>
      <c r="BP280" s="178"/>
      <c r="BQ280" s="171"/>
      <c r="BR280" s="89"/>
      <c r="BS280" s="90" t="str">
        <f t="shared" si="334"/>
        <v/>
      </c>
      <c r="BT280" s="172"/>
      <c r="BU280" s="154" t="str">
        <f t="shared" si="335"/>
        <v>NO BID</v>
      </c>
      <c r="BV280" s="171"/>
      <c r="BW280" s="89"/>
      <c r="BX280" s="90" t="str">
        <f t="shared" si="336"/>
        <v/>
      </c>
      <c r="BY280" s="172"/>
      <c r="BZ280" s="154" t="str">
        <f t="shared" si="337"/>
        <v>NO BID</v>
      </c>
      <c r="CA280" s="171"/>
      <c r="CB280" s="89"/>
      <c r="CC280" s="90" t="str">
        <f t="shared" si="338"/>
        <v/>
      </c>
      <c r="CD280" s="172"/>
      <c r="CE280" s="154" t="str">
        <f t="shared" si="339"/>
        <v>NO BID</v>
      </c>
      <c r="CF280" s="171"/>
      <c r="CG280" s="89"/>
      <c r="CH280" s="90" t="str">
        <f t="shared" si="340"/>
        <v/>
      </c>
      <c r="CI280" s="172"/>
      <c r="CJ280" s="154" t="str">
        <f t="shared" si="341"/>
        <v>NO BID</v>
      </c>
      <c r="CK280" s="171"/>
      <c r="CL280" s="89"/>
      <c r="CM280" s="90" t="str">
        <f t="shared" si="342"/>
        <v/>
      </c>
      <c r="CN280" s="172"/>
      <c r="CO280" s="154" t="str">
        <f t="shared" si="343"/>
        <v>NO BID</v>
      </c>
      <c r="CP280" s="171"/>
      <c r="CQ280" s="89"/>
      <c r="CR280" s="90" t="str">
        <f t="shared" si="344"/>
        <v/>
      </c>
      <c r="CS280" s="172"/>
      <c r="CT280" s="154" t="str">
        <f t="shared" si="345"/>
        <v>NO BID</v>
      </c>
      <c r="CU280" s="171"/>
      <c r="CV280" s="89"/>
      <c r="CW280" s="90" t="str">
        <f t="shared" si="346"/>
        <v/>
      </c>
      <c r="CX280" s="172"/>
      <c r="CY280" s="154" t="str">
        <f t="shared" si="347"/>
        <v>NO BID</v>
      </c>
      <c r="CZ280" s="171"/>
      <c r="DA280" s="89"/>
      <c r="DB280" s="90" t="str">
        <f t="shared" si="348"/>
        <v/>
      </c>
      <c r="DC280" s="172"/>
      <c r="DD280" s="154" t="str">
        <f t="shared" si="349"/>
        <v>NO BID</v>
      </c>
      <c r="DE280" s="171"/>
      <c r="DF280" s="89"/>
      <c r="DG280" s="90" t="str">
        <f t="shared" si="350"/>
        <v/>
      </c>
      <c r="DH280" s="172"/>
      <c r="DI280" s="154" t="str">
        <f t="shared" si="351"/>
        <v>NO BID</v>
      </c>
      <c r="DJ280" s="171"/>
      <c r="DK280" s="89"/>
      <c r="DL280" s="90" t="str">
        <f t="shared" si="352"/>
        <v/>
      </c>
      <c r="DM280" s="172"/>
      <c r="DN280" s="154" t="str">
        <f t="shared" si="353"/>
        <v>NO BID</v>
      </c>
      <c r="DO280" s="171"/>
      <c r="DP280" s="89"/>
      <c r="DQ280" s="90" t="str">
        <f t="shared" si="354"/>
        <v/>
      </c>
      <c r="DR280" s="172"/>
      <c r="DS280" s="154" t="str">
        <f t="shared" si="355"/>
        <v>NO BID</v>
      </c>
      <c r="DT280" s="171"/>
      <c r="DU280" s="89"/>
      <c r="DV280" s="90" t="str">
        <f t="shared" si="356"/>
        <v/>
      </c>
      <c r="DW280" s="172"/>
      <c r="DX280" s="154" t="str">
        <f t="shared" si="357"/>
        <v>NO BID</v>
      </c>
      <c r="DY280" s="171"/>
      <c r="DZ280" s="89"/>
      <c r="EA280" s="90" t="str">
        <f t="shared" si="358"/>
        <v/>
      </c>
      <c r="EB280" s="172"/>
      <c r="EC280" s="154" t="str">
        <f t="shared" si="359"/>
        <v>NO BID</v>
      </c>
      <c r="ED280" s="171"/>
      <c r="EE280" s="89"/>
      <c r="EF280" s="90" t="str">
        <f t="shared" si="360"/>
        <v/>
      </c>
      <c r="EG280" s="172"/>
      <c r="EH280" s="154" t="str">
        <f t="shared" si="361"/>
        <v>NO BID</v>
      </c>
      <c r="EI280" s="171"/>
      <c r="EJ280" s="89"/>
      <c r="EK280" s="90" t="str">
        <f t="shared" si="362"/>
        <v/>
      </c>
      <c r="EL280" s="172"/>
      <c r="EM280" s="154" t="str">
        <f t="shared" si="363"/>
        <v>NO BID</v>
      </c>
      <c r="EN280" s="171"/>
      <c r="EO280" s="89"/>
      <c r="EP280" s="90" t="str">
        <f t="shared" si="364"/>
        <v/>
      </c>
      <c r="EQ280" s="172"/>
      <c r="ER280" s="154" t="str">
        <f t="shared" si="365"/>
        <v>NO BID</v>
      </c>
      <c r="ES280" s="171"/>
      <c r="ET280" s="89"/>
      <c r="EU280" s="90" t="str">
        <f t="shared" si="366"/>
        <v/>
      </c>
      <c r="EV280" s="172"/>
      <c r="EW280" s="154" t="str">
        <f t="shared" si="367"/>
        <v>NO BID</v>
      </c>
      <c r="EX280" s="171"/>
      <c r="EY280" s="89"/>
      <c r="EZ280" s="90" t="str">
        <f t="shared" si="368"/>
        <v/>
      </c>
      <c r="FA280" s="172"/>
      <c r="FB280" s="154" t="str">
        <f t="shared" si="369"/>
        <v>NO BID</v>
      </c>
      <c r="FC280" s="171"/>
      <c r="FD280" s="89"/>
      <c r="FE280" s="90" t="str">
        <f t="shared" si="370"/>
        <v/>
      </c>
      <c r="FF280" s="172"/>
      <c r="FG280" s="154" t="str">
        <f t="shared" si="371"/>
        <v>NO BID</v>
      </c>
      <c r="FH280" s="171"/>
      <c r="FI280" s="89"/>
      <c r="FJ280" s="90" t="str">
        <f t="shared" si="372"/>
        <v/>
      </c>
      <c r="FK280" s="172"/>
      <c r="FL280" s="154" t="str">
        <f t="shared" si="373"/>
        <v>NO BID</v>
      </c>
      <c r="FM280" s="171"/>
      <c r="FN280" s="89"/>
      <c r="FO280" s="90" t="str">
        <f t="shared" si="374"/>
        <v/>
      </c>
      <c r="FP280" s="172"/>
      <c r="FQ280" s="154" t="str">
        <f t="shared" si="375"/>
        <v>NO BID</v>
      </c>
      <c r="FR280" s="174"/>
      <c r="FS280" s="91">
        <v>19.989999999999998</v>
      </c>
      <c r="FT280" s="92">
        <f t="shared" si="376"/>
        <v>99.949999999999989</v>
      </c>
      <c r="FU280" s="175">
        <f t="shared" si="377"/>
        <v>0</v>
      </c>
      <c r="FV280" s="93" t="str">
        <f t="shared" si="378"/>
        <v/>
      </c>
      <c r="FW280" s="94">
        <f t="shared" si="379"/>
        <v>99.949999999999989</v>
      </c>
      <c r="FX280" s="95">
        <f t="shared" si="380"/>
        <v>0</v>
      </c>
      <c r="FY280" s="129" t="str">
        <f t="shared" si="381"/>
        <v>NOT AWARDED</v>
      </c>
      <c r="FZ280" s="130">
        <f t="shared" si="382"/>
        <v>0</v>
      </c>
      <c r="GA280" s="129" t="str">
        <f t="shared" si="383"/>
        <v>VENDOR 09</v>
      </c>
      <c r="GB280" s="176"/>
      <c r="GC280" s="177"/>
      <c r="GD280" s="96"/>
      <c r="GE280" s="97"/>
    </row>
    <row r="281" spans="1:187" ht="30" customHeight="1" thickTop="1" thickBot="1" x14ac:dyDescent="0.4">
      <c r="A281" s="162">
        <v>277</v>
      </c>
      <c r="B281" s="163">
        <v>2</v>
      </c>
      <c r="C281" s="164">
        <v>9780063056312</v>
      </c>
      <c r="D281" s="165" t="s">
        <v>432</v>
      </c>
      <c r="E281" s="165" t="s">
        <v>1118</v>
      </c>
      <c r="F281" s="165" t="s">
        <v>1479</v>
      </c>
      <c r="G281" s="166" t="s">
        <v>1414</v>
      </c>
      <c r="H281" s="166" t="s">
        <v>1417</v>
      </c>
      <c r="I281" s="167"/>
      <c r="J281" s="227">
        <f t="shared" si="384"/>
        <v>2</v>
      </c>
      <c r="K281" s="228"/>
      <c r="L281" s="99" t="str">
        <f t="shared" si="310"/>
        <v/>
      </c>
      <c r="M281" s="241"/>
      <c r="N281" s="168"/>
      <c r="O281" s="169" t="str">
        <f t="shared" si="311"/>
        <v>VENDOR 09</v>
      </c>
      <c r="P281" s="149">
        <v>241363</v>
      </c>
      <c r="Q281" s="149">
        <f t="shared" si="312"/>
        <v>0</v>
      </c>
      <c r="R281" s="170" t="str">
        <f t="shared" si="313"/>
        <v xml:space="preserve">, </v>
      </c>
      <c r="S281" s="170" t="str">
        <f t="shared" si="314"/>
        <v>NO BID</v>
      </c>
      <c r="T281" s="87">
        <f t="shared" si="315"/>
        <v>0</v>
      </c>
      <c r="U281" s="88" t="str">
        <f t="shared" si="316"/>
        <v>NOT AWARDED</v>
      </c>
      <c r="V281" s="167"/>
      <c r="W281" s="171"/>
      <c r="X281" s="89"/>
      <c r="Y281" s="90"/>
      <c r="Z281" s="172" t="str">
        <f t="shared" si="317"/>
        <v/>
      </c>
      <c r="AA281" s="154" t="str">
        <f t="shared" si="318"/>
        <v>NO BID</v>
      </c>
      <c r="AB281" s="171"/>
      <c r="AC281" s="89"/>
      <c r="AD281" s="90"/>
      <c r="AE281" s="172" t="str">
        <f t="shared" si="319"/>
        <v/>
      </c>
      <c r="AF281" s="154" t="str">
        <f t="shared" si="320"/>
        <v>NO BID</v>
      </c>
      <c r="AG281" s="171"/>
      <c r="AH281" s="89"/>
      <c r="AI281" s="90"/>
      <c r="AJ281" s="172" t="str">
        <f t="shared" si="321"/>
        <v/>
      </c>
      <c r="AK281" s="154" t="str">
        <f t="shared" si="322"/>
        <v>NO BID</v>
      </c>
      <c r="AL281" s="171"/>
      <c r="AM281" s="89"/>
      <c r="AN281" s="90"/>
      <c r="AO281" s="172" t="str">
        <f t="shared" si="323"/>
        <v/>
      </c>
      <c r="AP281" s="154" t="str">
        <f t="shared" si="324"/>
        <v>NO BID</v>
      </c>
      <c r="AQ281" s="171"/>
      <c r="AR281" s="89"/>
      <c r="AS281" s="90"/>
      <c r="AT281" s="172" t="str">
        <f t="shared" si="325"/>
        <v/>
      </c>
      <c r="AU281" s="154" t="str">
        <f t="shared" si="326"/>
        <v>NO BID</v>
      </c>
      <c r="AV281" s="171"/>
      <c r="AW281" s="89"/>
      <c r="AX281" s="90"/>
      <c r="AY281" s="172" t="str">
        <f t="shared" si="327"/>
        <v/>
      </c>
      <c r="AZ281" s="154" t="str">
        <f t="shared" si="328"/>
        <v>NO BID</v>
      </c>
      <c r="BA281" s="171"/>
      <c r="BB281" s="89"/>
      <c r="BC281" s="90"/>
      <c r="BD281" s="172" t="str">
        <f t="shared" si="329"/>
        <v/>
      </c>
      <c r="BE281" s="154" t="str">
        <f t="shared" si="385"/>
        <v>NO BID</v>
      </c>
      <c r="BF281" s="171"/>
      <c r="BG281" s="89"/>
      <c r="BH281" s="90"/>
      <c r="BI281" s="172" t="str">
        <f t="shared" si="330"/>
        <v/>
      </c>
      <c r="BJ281" s="154" t="str">
        <f t="shared" si="331"/>
        <v>NO BID</v>
      </c>
      <c r="BK281" s="171"/>
      <c r="BL281" s="89"/>
      <c r="BM281" s="90"/>
      <c r="BN281" s="172" t="str">
        <f t="shared" si="332"/>
        <v/>
      </c>
      <c r="BO281" s="154" t="str">
        <f t="shared" si="333"/>
        <v>NO BID</v>
      </c>
      <c r="BP281" s="178"/>
      <c r="BQ281" s="171"/>
      <c r="BR281" s="89"/>
      <c r="BS281" s="90" t="str">
        <f t="shared" si="334"/>
        <v/>
      </c>
      <c r="BT281" s="172"/>
      <c r="BU281" s="154" t="str">
        <f t="shared" si="335"/>
        <v>NO BID</v>
      </c>
      <c r="BV281" s="171"/>
      <c r="BW281" s="89"/>
      <c r="BX281" s="90" t="str">
        <f t="shared" si="336"/>
        <v/>
      </c>
      <c r="BY281" s="172"/>
      <c r="BZ281" s="154" t="str">
        <f t="shared" si="337"/>
        <v>NO BID</v>
      </c>
      <c r="CA281" s="171"/>
      <c r="CB281" s="89"/>
      <c r="CC281" s="90" t="str">
        <f t="shared" si="338"/>
        <v/>
      </c>
      <c r="CD281" s="172"/>
      <c r="CE281" s="154" t="str">
        <f t="shared" si="339"/>
        <v>NO BID</v>
      </c>
      <c r="CF281" s="171"/>
      <c r="CG281" s="89"/>
      <c r="CH281" s="90" t="str">
        <f t="shared" si="340"/>
        <v/>
      </c>
      <c r="CI281" s="172"/>
      <c r="CJ281" s="154" t="str">
        <f t="shared" si="341"/>
        <v>NO BID</v>
      </c>
      <c r="CK281" s="171"/>
      <c r="CL281" s="89"/>
      <c r="CM281" s="90" t="str">
        <f t="shared" si="342"/>
        <v/>
      </c>
      <c r="CN281" s="172"/>
      <c r="CO281" s="154" t="str">
        <f t="shared" si="343"/>
        <v>NO BID</v>
      </c>
      <c r="CP281" s="171"/>
      <c r="CQ281" s="89"/>
      <c r="CR281" s="90" t="str">
        <f t="shared" si="344"/>
        <v/>
      </c>
      <c r="CS281" s="172"/>
      <c r="CT281" s="154" t="str">
        <f t="shared" si="345"/>
        <v>NO BID</v>
      </c>
      <c r="CU281" s="171"/>
      <c r="CV281" s="89"/>
      <c r="CW281" s="90" t="str">
        <f t="shared" si="346"/>
        <v/>
      </c>
      <c r="CX281" s="172"/>
      <c r="CY281" s="154" t="str">
        <f t="shared" si="347"/>
        <v>NO BID</v>
      </c>
      <c r="CZ281" s="171"/>
      <c r="DA281" s="89"/>
      <c r="DB281" s="90" t="str">
        <f t="shared" si="348"/>
        <v/>
      </c>
      <c r="DC281" s="172"/>
      <c r="DD281" s="154" t="str">
        <f t="shared" si="349"/>
        <v>NO BID</v>
      </c>
      <c r="DE281" s="171"/>
      <c r="DF281" s="89"/>
      <c r="DG281" s="90" t="str">
        <f t="shared" si="350"/>
        <v/>
      </c>
      <c r="DH281" s="172"/>
      <c r="DI281" s="154" t="str">
        <f t="shared" si="351"/>
        <v>NO BID</v>
      </c>
      <c r="DJ281" s="171"/>
      <c r="DK281" s="89"/>
      <c r="DL281" s="90" t="str">
        <f t="shared" si="352"/>
        <v/>
      </c>
      <c r="DM281" s="172"/>
      <c r="DN281" s="154" t="str">
        <f t="shared" si="353"/>
        <v>NO BID</v>
      </c>
      <c r="DO281" s="171"/>
      <c r="DP281" s="89"/>
      <c r="DQ281" s="90" t="str">
        <f t="shared" si="354"/>
        <v/>
      </c>
      <c r="DR281" s="172"/>
      <c r="DS281" s="154" t="str">
        <f t="shared" si="355"/>
        <v>NO BID</v>
      </c>
      <c r="DT281" s="171"/>
      <c r="DU281" s="89"/>
      <c r="DV281" s="90" t="str">
        <f t="shared" si="356"/>
        <v/>
      </c>
      <c r="DW281" s="172"/>
      <c r="DX281" s="154" t="str">
        <f t="shared" si="357"/>
        <v>NO BID</v>
      </c>
      <c r="DY281" s="171"/>
      <c r="DZ281" s="89"/>
      <c r="EA281" s="90" t="str">
        <f t="shared" si="358"/>
        <v/>
      </c>
      <c r="EB281" s="172"/>
      <c r="EC281" s="154" t="str">
        <f t="shared" si="359"/>
        <v>NO BID</v>
      </c>
      <c r="ED281" s="171"/>
      <c r="EE281" s="89"/>
      <c r="EF281" s="90" t="str">
        <f t="shared" si="360"/>
        <v/>
      </c>
      <c r="EG281" s="172"/>
      <c r="EH281" s="154" t="str">
        <f t="shared" si="361"/>
        <v>NO BID</v>
      </c>
      <c r="EI281" s="171"/>
      <c r="EJ281" s="89"/>
      <c r="EK281" s="90" t="str">
        <f t="shared" si="362"/>
        <v/>
      </c>
      <c r="EL281" s="172"/>
      <c r="EM281" s="154" t="str">
        <f t="shared" si="363"/>
        <v>NO BID</v>
      </c>
      <c r="EN281" s="171"/>
      <c r="EO281" s="89"/>
      <c r="EP281" s="90" t="str">
        <f t="shared" si="364"/>
        <v/>
      </c>
      <c r="EQ281" s="172"/>
      <c r="ER281" s="154" t="str">
        <f t="shared" si="365"/>
        <v>NO BID</v>
      </c>
      <c r="ES281" s="171"/>
      <c r="ET281" s="89"/>
      <c r="EU281" s="90" t="str">
        <f t="shared" si="366"/>
        <v/>
      </c>
      <c r="EV281" s="172"/>
      <c r="EW281" s="154" t="str">
        <f t="shared" si="367"/>
        <v>NO BID</v>
      </c>
      <c r="EX281" s="171"/>
      <c r="EY281" s="89"/>
      <c r="EZ281" s="90" t="str">
        <f t="shared" si="368"/>
        <v/>
      </c>
      <c r="FA281" s="172"/>
      <c r="FB281" s="154" t="str">
        <f t="shared" si="369"/>
        <v>NO BID</v>
      </c>
      <c r="FC281" s="171"/>
      <c r="FD281" s="89"/>
      <c r="FE281" s="90" t="str">
        <f t="shared" si="370"/>
        <v/>
      </c>
      <c r="FF281" s="172"/>
      <c r="FG281" s="154" t="str">
        <f t="shared" si="371"/>
        <v>NO BID</v>
      </c>
      <c r="FH281" s="171"/>
      <c r="FI281" s="89"/>
      <c r="FJ281" s="90" t="str">
        <f t="shared" si="372"/>
        <v/>
      </c>
      <c r="FK281" s="172"/>
      <c r="FL281" s="154" t="str">
        <f t="shared" si="373"/>
        <v>NO BID</v>
      </c>
      <c r="FM281" s="171"/>
      <c r="FN281" s="89"/>
      <c r="FO281" s="90" t="str">
        <f t="shared" si="374"/>
        <v/>
      </c>
      <c r="FP281" s="172"/>
      <c r="FQ281" s="154" t="str">
        <f t="shared" si="375"/>
        <v>NO BID</v>
      </c>
      <c r="FR281" s="174"/>
      <c r="FS281" s="91">
        <v>15.99</v>
      </c>
      <c r="FT281" s="92">
        <f t="shared" si="376"/>
        <v>31.98</v>
      </c>
      <c r="FU281" s="175">
        <f t="shared" si="377"/>
        <v>0</v>
      </c>
      <c r="FV281" s="93" t="str">
        <f t="shared" si="378"/>
        <v/>
      </c>
      <c r="FW281" s="94">
        <f t="shared" si="379"/>
        <v>31.98</v>
      </c>
      <c r="FX281" s="95">
        <f t="shared" si="380"/>
        <v>0</v>
      </c>
      <c r="FY281" s="129" t="str">
        <f t="shared" si="381"/>
        <v>NOT AWARDED</v>
      </c>
      <c r="FZ281" s="130">
        <f t="shared" si="382"/>
        <v>0</v>
      </c>
      <c r="GA281" s="129" t="str">
        <f t="shared" si="383"/>
        <v>VENDOR 09</v>
      </c>
      <c r="GB281" s="176"/>
      <c r="GC281" s="177"/>
      <c r="GD281" s="96"/>
      <c r="GE281" s="97"/>
    </row>
    <row r="282" spans="1:187" ht="30" customHeight="1" thickTop="1" thickBot="1" x14ac:dyDescent="0.4">
      <c r="A282" s="162">
        <v>278</v>
      </c>
      <c r="B282" s="163">
        <v>5</v>
      </c>
      <c r="C282" s="164">
        <v>9781728477510</v>
      </c>
      <c r="D282" s="165" t="s">
        <v>435</v>
      </c>
      <c r="E282" s="165" t="s">
        <v>1121</v>
      </c>
      <c r="F282" s="165" t="s">
        <v>1479</v>
      </c>
      <c r="G282" s="166" t="s">
        <v>1414</v>
      </c>
      <c r="H282" s="166" t="s">
        <v>1421</v>
      </c>
      <c r="I282" s="167"/>
      <c r="J282" s="227">
        <f t="shared" si="384"/>
        <v>5</v>
      </c>
      <c r="K282" s="228"/>
      <c r="L282" s="99" t="str">
        <f t="shared" si="310"/>
        <v/>
      </c>
      <c r="M282" s="241"/>
      <c r="N282" s="168"/>
      <c r="O282" s="169" t="str">
        <f t="shared" si="311"/>
        <v>VENDOR 09</v>
      </c>
      <c r="P282" s="149">
        <v>241365</v>
      </c>
      <c r="Q282" s="149">
        <f t="shared" si="312"/>
        <v>0</v>
      </c>
      <c r="R282" s="170" t="str">
        <f t="shared" si="313"/>
        <v xml:space="preserve">, </v>
      </c>
      <c r="S282" s="170" t="str">
        <f t="shared" si="314"/>
        <v>NO BID</v>
      </c>
      <c r="T282" s="87">
        <f t="shared" si="315"/>
        <v>0</v>
      </c>
      <c r="U282" s="88" t="str">
        <f t="shared" si="316"/>
        <v>NOT AWARDED</v>
      </c>
      <c r="V282" s="167"/>
      <c r="W282" s="171"/>
      <c r="X282" s="89"/>
      <c r="Y282" s="90"/>
      <c r="Z282" s="172" t="str">
        <f t="shared" si="317"/>
        <v/>
      </c>
      <c r="AA282" s="154" t="str">
        <f t="shared" si="318"/>
        <v>NO BID</v>
      </c>
      <c r="AB282" s="171"/>
      <c r="AC282" s="89"/>
      <c r="AD282" s="90"/>
      <c r="AE282" s="172" t="str">
        <f t="shared" si="319"/>
        <v/>
      </c>
      <c r="AF282" s="154" t="str">
        <f t="shared" si="320"/>
        <v>NO BID</v>
      </c>
      <c r="AG282" s="171"/>
      <c r="AH282" s="89"/>
      <c r="AI282" s="90"/>
      <c r="AJ282" s="172" t="str">
        <f t="shared" si="321"/>
        <v/>
      </c>
      <c r="AK282" s="154" t="str">
        <f t="shared" si="322"/>
        <v>NO BID</v>
      </c>
      <c r="AL282" s="171"/>
      <c r="AM282" s="89"/>
      <c r="AN282" s="90"/>
      <c r="AO282" s="172" t="str">
        <f t="shared" si="323"/>
        <v/>
      </c>
      <c r="AP282" s="154" t="str">
        <f t="shared" si="324"/>
        <v>NO BID</v>
      </c>
      <c r="AQ282" s="171"/>
      <c r="AR282" s="89"/>
      <c r="AS282" s="90"/>
      <c r="AT282" s="172" t="str">
        <f t="shared" si="325"/>
        <v/>
      </c>
      <c r="AU282" s="154" t="str">
        <f t="shared" si="326"/>
        <v>NO BID</v>
      </c>
      <c r="AV282" s="171"/>
      <c r="AW282" s="89"/>
      <c r="AX282" s="90"/>
      <c r="AY282" s="172" t="str">
        <f t="shared" si="327"/>
        <v/>
      </c>
      <c r="AZ282" s="154" t="str">
        <f t="shared" si="328"/>
        <v>NO BID</v>
      </c>
      <c r="BA282" s="171"/>
      <c r="BB282" s="89"/>
      <c r="BC282" s="90"/>
      <c r="BD282" s="172" t="str">
        <f t="shared" si="329"/>
        <v/>
      </c>
      <c r="BE282" s="154" t="s">
        <v>83</v>
      </c>
      <c r="BF282" s="171"/>
      <c r="BG282" s="89"/>
      <c r="BH282" s="90"/>
      <c r="BI282" s="172" t="str">
        <f t="shared" si="330"/>
        <v/>
      </c>
      <c r="BJ282" s="154" t="str">
        <f t="shared" si="331"/>
        <v>NO BID</v>
      </c>
      <c r="BK282" s="171"/>
      <c r="BL282" s="89"/>
      <c r="BM282" s="90"/>
      <c r="BN282" s="172" t="str">
        <f t="shared" si="332"/>
        <v/>
      </c>
      <c r="BO282" s="154" t="str">
        <f t="shared" si="333"/>
        <v>NO BID</v>
      </c>
      <c r="BP282" s="173"/>
      <c r="BQ282" s="171"/>
      <c r="BR282" s="89"/>
      <c r="BS282" s="90" t="str">
        <f t="shared" si="334"/>
        <v/>
      </c>
      <c r="BT282" s="172"/>
      <c r="BU282" s="154" t="str">
        <f t="shared" si="335"/>
        <v>NO BID</v>
      </c>
      <c r="BV282" s="171"/>
      <c r="BW282" s="89"/>
      <c r="BX282" s="90" t="str">
        <f t="shared" si="336"/>
        <v/>
      </c>
      <c r="BY282" s="172"/>
      <c r="BZ282" s="154" t="str">
        <f t="shared" si="337"/>
        <v>NO BID</v>
      </c>
      <c r="CA282" s="171"/>
      <c r="CB282" s="89"/>
      <c r="CC282" s="90" t="str">
        <f t="shared" si="338"/>
        <v/>
      </c>
      <c r="CD282" s="172"/>
      <c r="CE282" s="154" t="str">
        <f t="shared" si="339"/>
        <v>NO BID</v>
      </c>
      <c r="CF282" s="171"/>
      <c r="CG282" s="89"/>
      <c r="CH282" s="90" t="str">
        <f t="shared" si="340"/>
        <v/>
      </c>
      <c r="CI282" s="172"/>
      <c r="CJ282" s="154" t="str">
        <f t="shared" si="341"/>
        <v>NO BID</v>
      </c>
      <c r="CK282" s="171"/>
      <c r="CL282" s="89"/>
      <c r="CM282" s="90" t="str">
        <f t="shared" si="342"/>
        <v/>
      </c>
      <c r="CN282" s="172"/>
      <c r="CO282" s="154" t="str">
        <f t="shared" si="343"/>
        <v>NO BID</v>
      </c>
      <c r="CP282" s="171"/>
      <c r="CQ282" s="89"/>
      <c r="CR282" s="90" t="str">
        <f t="shared" si="344"/>
        <v/>
      </c>
      <c r="CS282" s="172"/>
      <c r="CT282" s="154" t="str">
        <f t="shared" si="345"/>
        <v>NO BID</v>
      </c>
      <c r="CU282" s="171"/>
      <c r="CV282" s="89"/>
      <c r="CW282" s="90" t="str">
        <f t="shared" si="346"/>
        <v/>
      </c>
      <c r="CX282" s="172"/>
      <c r="CY282" s="154" t="str">
        <f t="shared" si="347"/>
        <v>NO BID</v>
      </c>
      <c r="CZ282" s="171"/>
      <c r="DA282" s="89"/>
      <c r="DB282" s="90" t="str">
        <f t="shared" si="348"/>
        <v/>
      </c>
      <c r="DC282" s="172"/>
      <c r="DD282" s="154" t="str">
        <f t="shared" si="349"/>
        <v>NO BID</v>
      </c>
      <c r="DE282" s="171"/>
      <c r="DF282" s="89"/>
      <c r="DG282" s="90" t="str">
        <f t="shared" si="350"/>
        <v/>
      </c>
      <c r="DH282" s="172"/>
      <c r="DI282" s="154" t="str">
        <f t="shared" si="351"/>
        <v>NO BID</v>
      </c>
      <c r="DJ282" s="171"/>
      <c r="DK282" s="89"/>
      <c r="DL282" s="90" t="str">
        <f t="shared" si="352"/>
        <v/>
      </c>
      <c r="DM282" s="172"/>
      <c r="DN282" s="154" t="str">
        <f t="shared" si="353"/>
        <v>NO BID</v>
      </c>
      <c r="DO282" s="171"/>
      <c r="DP282" s="89"/>
      <c r="DQ282" s="90" t="str">
        <f t="shared" si="354"/>
        <v/>
      </c>
      <c r="DR282" s="172"/>
      <c r="DS282" s="154" t="str">
        <f t="shared" si="355"/>
        <v>NO BID</v>
      </c>
      <c r="DT282" s="171"/>
      <c r="DU282" s="89"/>
      <c r="DV282" s="90" t="str">
        <f t="shared" si="356"/>
        <v/>
      </c>
      <c r="DW282" s="172"/>
      <c r="DX282" s="154" t="str">
        <f t="shared" si="357"/>
        <v>NO BID</v>
      </c>
      <c r="DY282" s="171"/>
      <c r="DZ282" s="89"/>
      <c r="EA282" s="90" t="str">
        <f t="shared" si="358"/>
        <v/>
      </c>
      <c r="EB282" s="172"/>
      <c r="EC282" s="154" t="str">
        <f t="shared" si="359"/>
        <v>NO BID</v>
      </c>
      <c r="ED282" s="171"/>
      <c r="EE282" s="89"/>
      <c r="EF282" s="90" t="str">
        <f t="shared" si="360"/>
        <v/>
      </c>
      <c r="EG282" s="172"/>
      <c r="EH282" s="154" t="str">
        <f t="shared" si="361"/>
        <v>NO BID</v>
      </c>
      <c r="EI282" s="171"/>
      <c r="EJ282" s="89"/>
      <c r="EK282" s="90" t="str">
        <f t="shared" si="362"/>
        <v/>
      </c>
      <c r="EL282" s="172"/>
      <c r="EM282" s="154" t="str">
        <f t="shared" si="363"/>
        <v>NO BID</v>
      </c>
      <c r="EN282" s="171"/>
      <c r="EO282" s="89"/>
      <c r="EP282" s="90" t="str">
        <f t="shared" si="364"/>
        <v/>
      </c>
      <c r="EQ282" s="172"/>
      <c r="ER282" s="154" t="str">
        <f t="shared" si="365"/>
        <v>NO BID</v>
      </c>
      <c r="ES282" s="171"/>
      <c r="ET282" s="89"/>
      <c r="EU282" s="90" t="str">
        <f t="shared" si="366"/>
        <v/>
      </c>
      <c r="EV282" s="172"/>
      <c r="EW282" s="154" t="str">
        <f t="shared" si="367"/>
        <v>NO BID</v>
      </c>
      <c r="EX282" s="171"/>
      <c r="EY282" s="89"/>
      <c r="EZ282" s="90" t="str">
        <f t="shared" si="368"/>
        <v/>
      </c>
      <c r="FA282" s="172"/>
      <c r="FB282" s="154" t="str">
        <f t="shared" si="369"/>
        <v>NO BID</v>
      </c>
      <c r="FC282" s="171"/>
      <c r="FD282" s="89"/>
      <c r="FE282" s="90" t="str">
        <f t="shared" si="370"/>
        <v/>
      </c>
      <c r="FF282" s="172"/>
      <c r="FG282" s="154" t="str">
        <f t="shared" si="371"/>
        <v>NO BID</v>
      </c>
      <c r="FH282" s="171"/>
      <c r="FI282" s="89"/>
      <c r="FJ282" s="90" t="str">
        <f t="shared" si="372"/>
        <v/>
      </c>
      <c r="FK282" s="172"/>
      <c r="FL282" s="154" t="str">
        <f t="shared" si="373"/>
        <v>NO BID</v>
      </c>
      <c r="FM282" s="171"/>
      <c r="FN282" s="89"/>
      <c r="FO282" s="90" t="str">
        <f t="shared" si="374"/>
        <v/>
      </c>
      <c r="FP282" s="172"/>
      <c r="FQ282" s="154" t="str">
        <f t="shared" si="375"/>
        <v>NO BID</v>
      </c>
      <c r="FR282" s="174"/>
      <c r="FS282" s="91">
        <v>19.989999999999998</v>
      </c>
      <c r="FT282" s="92">
        <f t="shared" si="376"/>
        <v>99.949999999999989</v>
      </c>
      <c r="FU282" s="175">
        <f t="shared" si="377"/>
        <v>0</v>
      </c>
      <c r="FV282" s="93" t="str">
        <f t="shared" si="378"/>
        <v/>
      </c>
      <c r="FW282" s="94">
        <f t="shared" si="379"/>
        <v>99.949999999999989</v>
      </c>
      <c r="FX282" s="95">
        <f t="shared" si="380"/>
        <v>0</v>
      </c>
      <c r="FY282" s="129" t="str">
        <f t="shared" si="381"/>
        <v>NOT AWARDED</v>
      </c>
      <c r="FZ282" s="130">
        <f t="shared" si="382"/>
        <v>0</v>
      </c>
      <c r="GA282" s="129" t="str">
        <f t="shared" si="383"/>
        <v>VENDOR 09</v>
      </c>
      <c r="GB282" s="176"/>
      <c r="GC282" s="177"/>
      <c r="GD282" s="96"/>
      <c r="GE282" s="97"/>
    </row>
    <row r="283" spans="1:187" ht="30" customHeight="1" thickTop="1" thickBot="1" x14ac:dyDescent="0.4">
      <c r="A283" s="162">
        <v>279</v>
      </c>
      <c r="B283" s="199">
        <v>5</v>
      </c>
      <c r="C283" s="164">
        <v>9781952303548</v>
      </c>
      <c r="D283" s="165" t="s">
        <v>436</v>
      </c>
      <c r="E283" s="165" t="s">
        <v>1122</v>
      </c>
      <c r="F283" s="165" t="s">
        <v>1480</v>
      </c>
      <c r="G283" s="166" t="s">
        <v>1414</v>
      </c>
      <c r="H283" s="166" t="s">
        <v>1421</v>
      </c>
      <c r="I283" s="167"/>
      <c r="J283" s="227">
        <f t="shared" si="384"/>
        <v>5</v>
      </c>
      <c r="K283" s="228"/>
      <c r="L283" s="99" t="str">
        <f t="shared" si="310"/>
        <v/>
      </c>
      <c r="M283" s="241"/>
      <c r="N283" s="168"/>
      <c r="O283" s="169" t="str">
        <f t="shared" si="311"/>
        <v>VENDOR 09</v>
      </c>
      <c r="P283" s="149">
        <v>241364</v>
      </c>
      <c r="Q283" s="149">
        <f t="shared" si="312"/>
        <v>0</v>
      </c>
      <c r="R283" s="170" t="str">
        <f t="shared" si="313"/>
        <v xml:space="preserve">, </v>
      </c>
      <c r="S283" s="170" t="str">
        <f t="shared" si="314"/>
        <v>NO BID</v>
      </c>
      <c r="T283" s="87">
        <f t="shared" si="315"/>
        <v>0</v>
      </c>
      <c r="U283" s="88" t="str">
        <f t="shared" si="316"/>
        <v>NOT AWARDED</v>
      </c>
      <c r="V283" s="167"/>
      <c r="W283" s="171"/>
      <c r="X283" s="89"/>
      <c r="Y283" s="90"/>
      <c r="Z283" s="172" t="str">
        <f t="shared" si="317"/>
        <v/>
      </c>
      <c r="AA283" s="154" t="str">
        <f t="shared" si="318"/>
        <v>NO BID</v>
      </c>
      <c r="AB283" s="171"/>
      <c r="AC283" s="89"/>
      <c r="AD283" s="90"/>
      <c r="AE283" s="172" t="str">
        <f t="shared" si="319"/>
        <v/>
      </c>
      <c r="AF283" s="154" t="str">
        <f t="shared" si="320"/>
        <v>NO BID</v>
      </c>
      <c r="AG283" s="171"/>
      <c r="AH283" s="89"/>
      <c r="AI283" s="90"/>
      <c r="AJ283" s="172" t="str">
        <f t="shared" si="321"/>
        <v/>
      </c>
      <c r="AK283" s="154" t="str">
        <f t="shared" si="322"/>
        <v>NO BID</v>
      </c>
      <c r="AL283" s="171"/>
      <c r="AM283" s="89"/>
      <c r="AN283" s="90"/>
      <c r="AO283" s="172" t="str">
        <f t="shared" si="323"/>
        <v/>
      </c>
      <c r="AP283" s="154" t="str">
        <f t="shared" si="324"/>
        <v>NO BID</v>
      </c>
      <c r="AQ283" s="171"/>
      <c r="AR283" s="89"/>
      <c r="AS283" s="90"/>
      <c r="AT283" s="172" t="str">
        <f t="shared" si="325"/>
        <v/>
      </c>
      <c r="AU283" s="154" t="str">
        <f t="shared" si="326"/>
        <v>NO BID</v>
      </c>
      <c r="AV283" s="171"/>
      <c r="AW283" s="89"/>
      <c r="AX283" s="90"/>
      <c r="AY283" s="172" t="str">
        <f t="shared" si="327"/>
        <v/>
      </c>
      <c r="AZ283" s="154" t="str">
        <f t="shared" si="328"/>
        <v>NO BID</v>
      </c>
      <c r="BA283" s="171"/>
      <c r="BB283" s="89"/>
      <c r="BC283" s="90"/>
      <c r="BD283" s="172" t="str">
        <f t="shared" si="329"/>
        <v/>
      </c>
      <c r="BE283" s="154" t="s">
        <v>75</v>
      </c>
      <c r="BF283" s="171"/>
      <c r="BG283" s="89"/>
      <c r="BH283" s="90"/>
      <c r="BI283" s="172" t="str">
        <f t="shared" si="330"/>
        <v/>
      </c>
      <c r="BJ283" s="154" t="str">
        <f t="shared" si="331"/>
        <v>NO BID</v>
      </c>
      <c r="BK283" s="171"/>
      <c r="BL283" s="89"/>
      <c r="BM283" s="90"/>
      <c r="BN283" s="172" t="str">
        <f t="shared" si="332"/>
        <v/>
      </c>
      <c r="BO283" s="154" t="str">
        <f t="shared" si="333"/>
        <v>NO BID</v>
      </c>
      <c r="BP283" s="173"/>
      <c r="BQ283" s="171"/>
      <c r="BR283" s="89"/>
      <c r="BS283" s="90" t="str">
        <f t="shared" si="334"/>
        <v/>
      </c>
      <c r="BT283" s="172"/>
      <c r="BU283" s="154" t="str">
        <f t="shared" si="335"/>
        <v>NO BID</v>
      </c>
      <c r="BV283" s="171"/>
      <c r="BW283" s="89"/>
      <c r="BX283" s="90" t="str">
        <f t="shared" si="336"/>
        <v/>
      </c>
      <c r="BY283" s="172"/>
      <c r="BZ283" s="154" t="str">
        <f t="shared" si="337"/>
        <v>NO BID</v>
      </c>
      <c r="CA283" s="171"/>
      <c r="CB283" s="89"/>
      <c r="CC283" s="90" t="str">
        <f t="shared" si="338"/>
        <v/>
      </c>
      <c r="CD283" s="172"/>
      <c r="CE283" s="154" t="str">
        <f t="shared" si="339"/>
        <v>NO BID</v>
      </c>
      <c r="CF283" s="171"/>
      <c r="CG283" s="89"/>
      <c r="CH283" s="90" t="str">
        <f t="shared" si="340"/>
        <v/>
      </c>
      <c r="CI283" s="172"/>
      <c r="CJ283" s="154" t="str">
        <f t="shared" si="341"/>
        <v>NO BID</v>
      </c>
      <c r="CK283" s="171"/>
      <c r="CL283" s="89"/>
      <c r="CM283" s="90" t="str">
        <f t="shared" si="342"/>
        <v/>
      </c>
      <c r="CN283" s="172"/>
      <c r="CO283" s="154" t="str">
        <f t="shared" si="343"/>
        <v>NO BID</v>
      </c>
      <c r="CP283" s="171"/>
      <c r="CQ283" s="89"/>
      <c r="CR283" s="90" t="str">
        <f t="shared" si="344"/>
        <v/>
      </c>
      <c r="CS283" s="172"/>
      <c r="CT283" s="154" t="str">
        <f t="shared" si="345"/>
        <v>NO BID</v>
      </c>
      <c r="CU283" s="171"/>
      <c r="CV283" s="89"/>
      <c r="CW283" s="90" t="str">
        <f t="shared" si="346"/>
        <v/>
      </c>
      <c r="CX283" s="172"/>
      <c r="CY283" s="154" t="str">
        <f t="shared" si="347"/>
        <v>NO BID</v>
      </c>
      <c r="CZ283" s="171"/>
      <c r="DA283" s="89"/>
      <c r="DB283" s="90" t="str">
        <f t="shared" si="348"/>
        <v/>
      </c>
      <c r="DC283" s="172"/>
      <c r="DD283" s="154" t="str">
        <f t="shared" si="349"/>
        <v>NO BID</v>
      </c>
      <c r="DE283" s="171"/>
      <c r="DF283" s="89"/>
      <c r="DG283" s="90" t="str">
        <f t="shared" si="350"/>
        <v/>
      </c>
      <c r="DH283" s="172"/>
      <c r="DI283" s="154" t="str">
        <f t="shared" si="351"/>
        <v>NO BID</v>
      </c>
      <c r="DJ283" s="171"/>
      <c r="DK283" s="89"/>
      <c r="DL283" s="90" t="str">
        <f t="shared" si="352"/>
        <v/>
      </c>
      <c r="DM283" s="172"/>
      <c r="DN283" s="154" t="str">
        <f t="shared" si="353"/>
        <v>NO BID</v>
      </c>
      <c r="DO283" s="171"/>
      <c r="DP283" s="89"/>
      <c r="DQ283" s="90" t="str">
        <f t="shared" si="354"/>
        <v/>
      </c>
      <c r="DR283" s="172"/>
      <c r="DS283" s="154" t="str">
        <f t="shared" si="355"/>
        <v>NO BID</v>
      </c>
      <c r="DT283" s="171"/>
      <c r="DU283" s="89"/>
      <c r="DV283" s="90" t="str">
        <f t="shared" si="356"/>
        <v/>
      </c>
      <c r="DW283" s="172"/>
      <c r="DX283" s="154" t="str">
        <f t="shared" si="357"/>
        <v>NO BID</v>
      </c>
      <c r="DY283" s="171"/>
      <c r="DZ283" s="89"/>
      <c r="EA283" s="90" t="str">
        <f t="shared" si="358"/>
        <v/>
      </c>
      <c r="EB283" s="172"/>
      <c r="EC283" s="154" t="str">
        <f t="shared" si="359"/>
        <v>NO BID</v>
      </c>
      <c r="ED283" s="171"/>
      <c r="EE283" s="89"/>
      <c r="EF283" s="90" t="str">
        <f t="shared" si="360"/>
        <v/>
      </c>
      <c r="EG283" s="172"/>
      <c r="EH283" s="154" t="str">
        <f t="shared" si="361"/>
        <v>NO BID</v>
      </c>
      <c r="EI283" s="171"/>
      <c r="EJ283" s="89"/>
      <c r="EK283" s="90" t="str">
        <f t="shared" si="362"/>
        <v/>
      </c>
      <c r="EL283" s="172"/>
      <c r="EM283" s="154" t="str">
        <f t="shared" si="363"/>
        <v>NO BID</v>
      </c>
      <c r="EN283" s="171"/>
      <c r="EO283" s="89"/>
      <c r="EP283" s="90" t="str">
        <f t="shared" si="364"/>
        <v/>
      </c>
      <c r="EQ283" s="172"/>
      <c r="ER283" s="154" t="str">
        <f t="shared" si="365"/>
        <v>NO BID</v>
      </c>
      <c r="ES283" s="171"/>
      <c r="ET283" s="89"/>
      <c r="EU283" s="90" t="str">
        <f t="shared" si="366"/>
        <v/>
      </c>
      <c r="EV283" s="172"/>
      <c r="EW283" s="154" t="str">
        <f t="shared" si="367"/>
        <v>NO BID</v>
      </c>
      <c r="EX283" s="171"/>
      <c r="EY283" s="89"/>
      <c r="EZ283" s="90" t="str">
        <f t="shared" si="368"/>
        <v/>
      </c>
      <c r="FA283" s="172"/>
      <c r="FB283" s="154" t="str">
        <f t="shared" si="369"/>
        <v>NO BID</v>
      </c>
      <c r="FC283" s="171"/>
      <c r="FD283" s="89"/>
      <c r="FE283" s="90" t="str">
        <f t="shared" si="370"/>
        <v/>
      </c>
      <c r="FF283" s="172"/>
      <c r="FG283" s="154" t="str">
        <f t="shared" si="371"/>
        <v>NO BID</v>
      </c>
      <c r="FH283" s="171"/>
      <c r="FI283" s="89"/>
      <c r="FJ283" s="90" t="str">
        <f t="shared" si="372"/>
        <v/>
      </c>
      <c r="FK283" s="172"/>
      <c r="FL283" s="154" t="str">
        <f t="shared" si="373"/>
        <v>NO BID</v>
      </c>
      <c r="FM283" s="171"/>
      <c r="FN283" s="89"/>
      <c r="FO283" s="90" t="str">
        <f t="shared" si="374"/>
        <v/>
      </c>
      <c r="FP283" s="172"/>
      <c r="FQ283" s="154" t="str">
        <f t="shared" si="375"/>
        <v>NO BID</v>
      </c>
      <c r="FR283" s="174"/>
      <c r="FS283" s="91">
        <v>12.6</v>
      </c>
      <c r="FT283" s="92">
        <f t="shared" si="376"/>
        <v>63</v>
      </c>
      <c r="FU283" s="175">
        <f t="shared" si="377"/>
        <v>0</v>
      </c>
      <c r="FV283" s="93" t="str">
        <f t="shared" si="378"/>
        <v/>
      </c>
      <c r="FW283" s="94">
        <f t="shared" si="379"/>
        <v>63</v>
      </c>
      <c r="FX283" s="95">
        <f t="shared" si="380"/>
        <v>0</v>
      </c>
      <c r="FY283" s="129" t="str">
        <f t="shared" si="381"/>
        <v>NOT AWARDED</v>
      </c>
      <c r="FZ283" s="130">
        <f t="shared" si="382"/>
        <v>0</v>
      </c>
      <c r="GA283" s="129" t="str">
        <f t="shared" si="383"/>
        <v>VENDOR 09</v>
      </c>
      <c r="GB283" s="176"/>
      <c r="GC283" s="177"/>
      <c r="GD283" s="96"/>
      <c r="GE283" s="97"/>
    </row>
    <row r="284" spans="1:187" ht="30" customHeight="1" thickTop="1" thickBot="1" x14ac:dyDescent="0.4">
      <c r="A284" s="162">
        <v>280</v>
      </c>
      <c r="B284" s="194">
        <v>3</v>
      </c>
      <c r="C284" s="164">
        <v>9781646142552</v>
      </c>
      <c r="D284" s="165" t="s">
        <v>437</v>
      </c>
      <c r="E284" s="165" t="s">
        <v>1123</v>
      </c>
      <c r="F284" s="165" t="s">
        <v>1479</v>
      </c>
      <c r="G284" s="166" t="s">
        <v>1414</v>
      </c>
      <c r="H284" s="166" t="s">
        <v>1419</v>
      </c>
      <c r="I284" s="167"/>
      <c r="J284" s="227">
        <f t="shared" si="384"/>
        <v>3</v>
      </c>
      <c r="K284" s="228"/>
      <c r="L284" s="99" t="str">
        <f t="shared" si="310"/>
        <v/>
      </c>
      <c r="M284" s="241"/>
      <c r="N284" s="168"/>
      <c r="O284" s="195" t="str">
        <f t="shared" si="311"/>
        <v>VENDOR 09</v>
      </c>
      <c r="P284" s="149">
        <v>241360</v>
      </c>
      <c r="Q284" s="149">
        <f t="shared" si="312"/>
        <v>0</v>
      </c>
      <c r="R284" s="196" t="str">
        <f t="shared" si="313"/>
        <v xml:space="preserve">, </v>
      </c>
      <c r="S284" s="196" t="str">
        <f t="shared" si="314"/>
        <v>NO BID</v>
      </c>
      <c r="T284" s="117">
        <f t="shared" si="315"/>
        <v>0</v>
      </c>
      <c r="U284" s="118" t="str">
        <f t="shared" si="316"/>
        <v>NOT AWARDED</v>
      </c>
      <c r="V284" s="167"/>
      <c r="W284" s="171"/>
      <c r="X284" s="89"/>
      <c r="Y284" s="90"/>
      <c r="Z284" s="172" t="str">
        <f t="shared" si="317"/>
        <v/>
      </c>
      <c r="AA284" s="154" t="str">
        <f t="shared" si="318"/>
        <v>NO BID</v>
      </c>
      <c r="AB284" s="171"/>
      <c r="AC284" s="89"/>
      <c r="AD284" s="90"/>
      <c r="AE284" s="172" t="str">
        <f t="shared" si="319"/>
        <v/>
      </c>
      <c r="AF284" s="154" t="str">
        <f t="shared" si="320"/>
        <v>NO BID</v>
      </c>
      <c r="AG284" s="171"/>
      <c r="AH284" s="89"/>
      <c r="AI284" s="90"/>
      <c r="AJ284" s="172" t="str">
        <f t="shared" si="321"/>
        <v/>
      </c>
      <c r="AK284" s="154" t="str">
        <f t="shared" si="322"/>
        <v>NO BID</v>
      </c>
      <c r="AL284" s="171"/>
      <c r="AM284" s="89"/>
      <c r="AN284" s="90"/>
      <c r="AO284" s="172" t="str">
        <f t="shared" si="323"/>
        <v/>
      </c>
      <c r="AP284" s="154" t="str">
        <f t="shared" si="324"/>
        <v>NO BID</v>
      </c>
      <c r="AQ284" s="171"/>
      <c r="AR284" s="89"/>
      <c r="AS284" s="90"/>
      <c r="AT284" s="172" t="str">
        <f t="shared" si="325"/>
        <v/>
      </c>
      <c r="AU284" s="154" t="str">
        <f t="shared" si="326"/>
        <v>NO BID</v>
      </c>
      <c r="AV284" s="171"/>
      <c r="AW284" s="89"/>
      <c r="AX284" s="90"/>
      <c r="AY284" s="172" t="str">
        <f t="shared" si="327"/>
        <v/>
      </c>
      <c r="AZ284" s="154" t="str">
        <f t="shared" si="328"/>
        <v>NO BID</v>
      </c>
      <c r="BA284" s="171"/>
      <c r="BB284" s="89"/>
      <c r="BC284" s="90"/>
      <c r="BD284" s="172" t="str">
        <f t="shared" si="329"/>
        <v/>
      </c>
      <c r="BE284" s="154" t="str">
        <f>IF($B284=0,"",IF(ISNUMBER(BB284),"","NO BID"))</f>
        <v>NO BID</v>
      </c>
      <c r="BF284" s="171"/>
      <c r="BG284" s="89"/>
      <c r="BH284" s="90"/>
      <c r="BI284" s="172" t="str">
        <f t="shared" si="330"/>
        <v/>
      </c>
      <c r="BJ284" s="154" t="str">
        <f t="shared" si="331"/>
        <v>NO BID</v>
      </c>
      <c r="BK284" s="171"/>
      <c r="BL284" s="89"/>
      <c r="BM284" s="90"/>
      <c r="BN284" s="172" t="str">
        <f t="shared" si="332"/>
        <v/>
      </c>
      <c r="BO284" s="154" t="str">
        <f t="shared" si="333"/>
        <v>NO BID</v>
      </c>
      <c r="BP284" s="178"/>
      <c r="BQ284" s="171"/>
      <c r="BR284" s="89"/>
      <c r="BS284" s="90" t="str">
        <f t="shared" si="334"/>
        <v/>
      </c>
      <c r="BT284" s="172"/>
      <c r="BU284" s="154" t="str">
        <f t="shared" si="335"/>
        <v>NO BID</v>
      </c>
      <c r="BV284" s="171"/>
      <c r="BW284" s="89"/>
      <c r="BX284" s="90" t="str">
        <f t="shared" si="336"/>
        <v/>
      </c>
      <c r="BY284" s="172"/>
      <c r="BZ284" s="154" t="str">
        <f t="shared" si="337"/>
        <v>NO BID</v>
      </c>
      <c r="CA284" s="171"/>
      <c r="CB284" s="89"/>
      <c r="CC284" s="90" t="str">
        <f t="shared" si="338"/>
        <v/>
      </c>
      <c r="CD284" s="172"/>
      <c r="CE284" s="154" t="str">
        <f t="shared" si="339"/>
        <v>NO BID</v>
      </c>
      <c r="CF284" s="171"/>
      <c r="CG284" s="89"/>
      <c r="CH284" s="90" t="str">
        <f t="shared" si="340"/>
        <v/>
      </c>
      <c r="CI284" s="172"/>
      <c r="CJ284" s="154" t="str">
        <f t="shared" si="341"/>
        <v>NO BID</v>
      </c>
      <c r="CK284" s="171"/>
      <c r="CL284" s="89"/>
      <c r="CM284" s="90" t="str">
        <f t="shared" si="342"/>
        <v/>
      </c>
      <c r="CN284" s="172"/>
      <c r="CO284" s="154" t="str">
        <f t="shared" si="343"/>
        <v>NO BID</v>
      </c>
      <c r="CP284" s="171"/>
      <c r="CQ284" s="89"/>
      <c r="CR284" s="90" t="str">
        <f t="shared" si="344"/>
        <v/>
      </c>
      <c r="CS284" s="172"/>
      <c r="CT284" s="154" t="str">
        <f t="shared" si="345"/>
        <v>NO BID</v>
      </c>
      <c r="CU284" s="171"/>
      <c r="CV284" s="89"/>
      <c r="CW284" s="90" t="str">
        <f t="shared" si="346"/>
        <v/>
      </c>
      <c r="CX284" s="172"/>
      <c r="CY284" s="154" t="str">
        <f t="shared" si="347"/>
        <v>NO BID</v>
      </c>
      <c r="CZ284" s="171"/>
      <c r="DA284" s="89"/>
      <c r="DB284" s="90" t="str">
        <f t="shared" si="348"/>
        <v/>
      </c>
      <c r="DC284" s="172"/>
      <c r="DD284" s="154" t="str">
        <f t="shared" si="349"/>
        <v>NO BID</v>
      </c>
      <c r="DE284" s="171"/>
      <c r="DF284" s="89"/>
      <c r="DG284" s="90" t="str">
        <f t="shared" si="350"/>
        <v/>
      </c>
      <c r="DH284" s="172"/>
      <c r="DI284" s="154" t="str">
        <f t="shared" si="351"/>
        <v>NO BID</v>
      </c>
      <c r="DJ284" s="171"/>
      <c r="DK284" s="89"/>
      <c r="DL284" s="90" t="str">
        <f t="shared" si="352"/>
        <v/>
      </c>
      <c r="DM284" s="172"/>
      <c r="DN284" s="154" t="str">
        <f t="shared" si="353"/>
        <v>NO BID</v>
      </c>
      <c r="DO284" s="171"/>
      <c r="DP284" s="89"/>
      <c r="DQ284" s="90" t="str">
        <f t="shared" si="354"/>
        <v/>
      </c>
      <c r="DR284" s="172"/>
      <c r="DS284" s="154" t="str">
        <f t="shared" si="355"/>
        <v>NO BID</v>
      </c>
      <c r="DT284" s="171"/>
      <c r="DU284" s="89"/>
      <c r="DV284" s="90" t="str">
        <f t="shared" si="356"/>
        <v/>
      </c>
      <c r="DW284" s="172"/>
      <c r="DX284" s="154" t="str">
        <f t="shared" si="357"/>
        <v>NO BID</v>
      </c>
      <c r="DY284" s="171"/>
      <c r="DZ284" s="89"/>
      <c r="EA284" s="90" t="str">
        <f t="shared" si="358"/>
        <v/>
      </c>
      <c r="EB284" s="172"/>
      <c r="EC284" s="154" t="str">
        <f t="shared" si="359"/>
        <v>NO BID</v>
      </c>
      <c r="ED284" s="171"/>
      <c r="EE284" s="89"/>
      <c r="EF284" s="90" t="str">
        <f t="shared" si="360"/>
        <v/>
      </c>
      <c r="EG284" s="172"/>
      <c r="EH284" s="154" t="str">
        <f t="shared" si="361"/>
        <v>NO BID</v>
      </c>
      <c r="EI284" s="171"/>
      <c r="EJ284" s="89"/>
      <c r="EK284" s="90" t="str">
        <f t="shared" si="362"/>
        <v/>
      </c>
      <c r="EL284" s="172"/>
      <c r="EM284" s="154" t="str">
        <f t="shared" si="363"/>
        <v>NO BID</v>
      </c>
      <c r="EN284" s="171"/>
      <c r="EO284" s="89"/>
      <c r="EP284" s="90" t="str">
        <f t="shared" si="364"/>
        <v/>
      </c>
      <c r="EQ284" s="172"/>
      <c r="ER284" s="154" t="str">
        <f t="shared" si="365"/>
        <v>NO BID</v>
      </c>
      <c r="ES284" s="171"/>
      <c r="ET284" s="89"/>
      <c r="EU284" s="90" t="str">
        <f t="shared" si="366"/>
        <v/>
      </c>
      <c r="EV284" s="172"/>
      <c r="EW284" s="154" t="str">
        <f t="shared" si="367"/>
        <v>NO BID</v>
      </c>
      <c r="EX284" s="171"/>
      <c r="EY284" s="89"/>
      <c r="EZ284" s="90" t="str">
        <f t="shared" si="368"/>
        <v/>
      </c>
      <c r="FA284" s="172"/>
      <c r="FB284" s="154" t="str">
        <f t="shared" si="369"/>
        <v>NO BID</v>
      </c>
      <c r="FC284" s="171"/>
      <c r="FD284" s="89"/>
      <c r="FE284" s="90" t="str">
        <f t="shared" si="370"/>
        <v/>
      </c>
      <c r="FF284" s="172"/>
      <c r="FG284" s="154" t="str">
        <f t="shared" si="371"/>
        <v>NO BID</v>
      </c>
      <c r="FH284" s="171"/>
      <c r="FI284" s="89"/>
      <c r="FJ284" s="90" t="str">
        <f t="shared" si="372"/>
        <v/>
      </c>
      <c r="FK284" s="172"/>
      <c r="FL284" s="154" t="str">
        <f t="shared" si="373"/>
        <v>NO BID</v>
      </c>
      <c r="FM284" s="171"/>
      <c r="FN284" s="89"/>
      <c r="FO284" s="90" t="str">
        <f t="shared" si="374"/>
        <v/>
      </c>
      <c r="FP284" s="172"/>
      <c r="FQ284" s="154" t="str">
        <f t="shared" si="375"/>
        <v>NO BID</v>
      </c>
      <c r="FR284" s="174"/>
      <c r="FS284" s="91">
        <v>16.989999999999998</v>
      </c>
      <c r="FT284" s="92">
        <f t="shared" si="376"/>
        <v>50.97</v>
      </c>
      <c r="FU284" s="175">
        <f t="shared" si="377"/>
        <v>0</v>
      </c>
      <c r="FV284" s="93" t="str">
        <f t="shared" si="378"/>
        <v/>
      </c>
      <c r="FW284" s="94">
        <f t="shared" si="379"/>
        <v>50.97</v>
      </c>
      <c r="FX284" s="95">
        <f t="shared" si="380"/>
        <v>0</v>
      </c>
      <c r="FY284" s="129" t="str">
        <f t="shared" si="381"/>
        <v>NOT AWARDED</v>
      </c>
      <c r="FZ284" s="130">
        <f t="shared" si="382"/>
        <v>0</v>
      </c>
      <c r="GA284" s="129" t="str">
        <f t="shared" si="383"/>
        <v>VENDOR 09</v>
      </c>
      <c r="GB284" s="176"/>
      <c r="GC284" s="177"/>
      <c r="GD284" s="96"/>
      <c r="GE284" s="97"/>
    </row>
    <row r="285" spans="1:187" ht="30" customHeight="1" thickTop="1" thickBot="1" x14ac:dyDescent="0.4">
      <c r="A285" s="141">
        <v>281</v>
      </c>
      <c r="B285" s="194">
        <v>5</v>
      </c>
      <c r="C285" s="164">
        <v>9781984815378</v>
      </c>
      <c r="D285" s="165" t="s">
        <v>438</v>
      </c>
      <c r="E285" s="165" t="s">
        <v>1106</v>
      </c>
      <c r="F285" s="165" t="s">
        <v>1479</v>
      </c>
      <c r="G285" s="166" t="s">
        <v>1414</v>
      </c>
      <c r="H285" s="166" t="s">
        <v>1418</v>
      </c>
      <c r="I285" s="167"/>
      <c r="J285" s="227">
        <f t="shared" si="384"/>
        <v>5</v>
      </c>
      <c r="K285" s="228"/>
      <c r="L285" s="99" t="str">
        <f t="shared" si="310"/>
        <v/>
      </c>
      <c r="M285" s="241"/>
      <c r="N285" s="168"/>
      <c r="O285" s="195" t="str">
        <f t="shared" si="311"/>
        <v>VENDOR 09</v>
      </c>
      <c r="P285" s="149">
        <v>241360</v>
      </c>
      <c r="Q285" s="149">
        <f t="shared" si="312"/>
        <v>0</v>
      </c>
      <c r="R285" s="196" t="str">
        <f t="shared" si="313"/>
        <v xml:space="preserve">, </v>
      </c>
      <c r="S285" s="196" t="str">
        <f t="shared" si="314"/>
        <v>NO BID</v>
      </c>
      <c r="T285" s="117">
        <f t="shared" si="315"/>
        <v>0</v>
      </c>
      <c r="U285" s="118" t="str">
        <f t="shared" si="316"/>
        <v>NOT AWARDED</v>
      </c>
      <c r="V285" s="167"/>
      <c r="W285" s="171"/>
      <c r="X285" s="89"/>
      <c r="Y285" s="90"/>
      <c r="Z285" s="172" t="str">
        <f t="shared" si="317"/>
        <v/>
      </c>
      <c r="AA285" s="154" t="str">
        <f t="shared" si="318"/>
        <v>NO BID</v>
      </c>
      <c r="AB285" s="171"/>
      <c r="AC285" s="89"/>
      <c r="AD285" s="90"/>
      <c r="AE285" s="172" t="str">
        <f t="shared" si="319"/>
        <v/>
      </c>
      <c r="AF285" s="154" t="str">
        <f t="shared" si="320"/>
        <v>NO BID</v>
      </c>
      <c r="AG285" s="171"/>
      <c r="AH285" s="89"/>
      <c r="AI285" s="90"/>
      <c r="AJ285" s="172" t="str">
        <f t="shared" si="321"/>
        <v/>
      </c>
      <c r="AK285" s="154" t="str">
        <f t="shared" si="322"/>
        <v>NO BID</v>
      </c>
      <c r="AL285" s="171"/>
      <c r="AM285" s="89"/>
      <c r="AN285" s="90"/>
      <c r="AO285" s="172" t="str">
        <f t="shared" si="323"/>
        <v/>
      </c>
      <c r="AP285" s="154" t="str">
        <f t="shared" si="324"/>
        <v>NO BID</v>
      </c>
      <c r="AQ285" s="171"/>
      <c r="AR285" s="89"/>
      <c r="AS285" s="90"/>
      <c r="AT285" s="172" t="str">
        <f t="shared" si="325"/>
        <v/>
      </c>
      <c r="AU285" s="154" t="str">
        <f t="shared" si="326"/>
        <v>NO BID</v>
      </c>
      <c r="AV285" s="171"/>
      <c r="AW285" s="89"/>
      <c r="AX285" s="90"/>
      <c r="AY285" s="172" t="str">
        <f t="shared" si="327"/>
        <v/>
      </c>
      <c r="AZ285" s="154" t="str">
        <f t="shared" si="328"/>
        <v>NO BID</v>
      </c>
      <c r="BA285" s="171"/>
      <c r="BB285" s="89"/>
      <c r="BC285" s="90"/>
      <c r="BD285" s="172" t="str">
        <f t="shared" si="329"/>
        <v/>
      </c>
      <c r="BE285" s="154" t="str">
        <f>IF($B285=0,"",IF(ISNUMBER(BB285),"","NO BID"))</f>
        <v>NO BID</v>
      </c>
      <c r="BF285" s="171"/>
      <c r="BG285" s="89"/>
      <c r="BH285" s="90"/>
      <c r="BI285" s="172" t="str">
        <f t="shared" si="330"/>
        <v/>
      </c>
      <c r="BJ285" s="154" t="str">
        <f t="shared" si="331"/>
        <v>NO BID</v>
      </c>
      <c r="BK285" s="171"/>
      <c r="BL285" s="89"/>
      <c r="BM285" s="90"/>
      <c r="BN285" s="172" t="str">
        <f t="shared" si="332"/>
        <v/>
      </c>
      <c r="BO285" s="154" t="str">
        <f t="shared" si="333"/>
        <v>NO BID</v>
      </c>
      <c r="BP285" s="173"/>
      <c r="BQ285" s="171"/>
      <c r="BR285" s="89"/>
      <c r="BS285" s="90" t="str">
        <f t="shared" si="334"/>
        <v/>
      </c>
      <c r="BT285" s="172"/>
      <c r="BU285" s="154" t="str">
        <f t="shared" si="335"/>
        <v>NO BID</v>
      </c>
      <c r="BV285" s="171"/>
      <c r="BW285" s="89"/>
      <c r="BX285" s="90" t="str">
        <f t="shared" si="336"/>
        <v/>
      </c>
      <c r="BY285" s="172"/>
      <c r="BZ285" s="154" t="str">
        <f t="shared" si="337"/>
        <v>NO BID</v>
      </c>
      <c r="CA285" s="171"/>
      <c r="CB285" s="89"/>
      <c r="CC285" s="90" t="str">
        <f t="shared" si="338"/>
        <v/>
      </c>
      <c r="CD285" s="172"/>
      <c r="CE285" s="154" t="str">
        <f t="shared" si="339"/>
        <v>NO BID</v>
      </c>
      <c r="CF285" s="171"/>
      <c r="CG285" s="89"/>
      <c r="CH285" s="90" t="str">
        <f t="shared" si="340"/>
        <v/>
      </c>
      <c r="CI285" s="172"/>
      <c r="CJ285" s="154" t="str">
        <f t="shared" si="341"/>
        <v>NO BID</v>
      </c>
      <c r="CK285" s="171"/>
      <c r="CL285" s="89"/>
      <c r="CM285" s="90" t="str">
        <f t="shared" si="342"/>
        <v/>
      </c>
      <c r="CN285" s="172"/>
      <c r="CO285" s="154" t="str">
        <f t="shared" si="343"/>
        <v>NO BID</v>
      </c>
      <c r="CP285" s="171"/>
      <c r="CQ285" s="89"/>
      <c r="CR285" s="90" t="str">
        <f t="shared" si="344"/>
        <v/>
      </c>
      <c r="CS285" s="172"/>
      <c r="CT285" s="154" t="str">
        <f t="shared" si="345"/>
        <v>NO BID</v>
      </c>
      <c r="CU285" s="171"/>
      <c r="CV285" s="89"/>
      <c r="CW285" s="90" t="str">
        <f t="shared" si="346"/>
        <v/>
      </c>
      <c r="CX285" s="172"/>
      <c r="CY285" s="154" t="str">
        <f t="shared" si="347"/>
        <v>NO BID</v>
      </c>
      <c r="CZ285" s="171"/>
      <c r="DA285" s="89"/>
      <c r="DB285" s="90" t="str">
        <f t="shared" si="348"/>
        <v/>
      </c>
      <c r="DC285" s="172"/>
      <c r="DD285" s="154" t="str">
        <f t="shared" si="349"/>
        <v>NO BID</v>
      </c>
      <c r="DE285" s="171"/>
      <c r="DF285" s="89"/>
      <c r="DG285" s="90" t="str">
        <f t="shared" si="350"/>
        <v/>
      </c>
      <c r="DH285" s="172"/>
      <c r="DI285" s="154" t="str">
        <f t="shared" si="351"/>
        <v>NO BID</v>
      </c>
      <c r="DJ285" s="171"/>
      <c r="DK285" s="89"/>
      <c r="DL285" s="90" t="str">
        <f t="shared" si="352"/>
        <v/>
      </c>
      <c r="DM285" s="172"/>
      <c r="DN285" s="154" t="str">
        <f t="shared" si="353"/>
        <v>NO BID</v>
      </c>
      <c r="DO285" s="171"/>
      <c r="DP285" s="89"/>
      <c r="DQ285" s="90" t="str">
        <f t="shared" si="354"/>
        <v/>
      </c>
      <c r="DR285" s="172"/>
      <c r="DS285" s="154" t="str">
        <f t="shared" si="355"/>
        <v>NO BID</v>
      </c>
      <c r="DT285" s="171"/>
      <c r="DU285" s="89"/>
      <c r="DV285" s="90" t="str">
        <f t="shared" si="356"/>
        <v/>
      </c>
      <c r="DW285" s="172"/>
      <c r="DX285" s="154" t="str">
        <f t="shared" si="357"/>
        <v>NO BID</v>
      </c>
      <c r="DY285" s="171"/>
      <c r="DZ285" s="89"/>
      <c r="EA285" s="90" t="str">
        <f t="shared" si="358"/>
        <v/>
      </c>
      <c r="EB285" s="172"/>
      <c r="EC285" s="154" t="str">
        <f t="shared" si="359"/>
        <v>NO BID</v>
      </c>
      <c r="ED285" s="171"/>
      <c r="EE285" s="89"/>
      <c r="EF285" s="90" t="str">
        <f t="shared" si="360"/>
        <v/>
      </c>
      <c r="EG285" s="172"/>
      <c r="EH285" s="154" t="str">
        <f t="shared" si="361"/>
        <v>NO BID</v>
      </c>
      <c r="EI285" s="171"/>
      <c r="EJ285" s="89"/>
      <c r="EK285" s="90" t="str">
        <f t="shared" si="362"/>
        <v/>
      </c>
      <c r="EL285" s="172"/>
      <c r="EM285" s="154" t="str">
        <f t="shared" si="363"/>
        <v>NO BID</v>
      </c>
      <c r="EN285" s="171"/>
      <c r="EO285" s="89"/>
      <c r="EP285" s="90" t="str">
        <f t="shared" si="364"/>
        <v/>
      </c>
      <c r="EQ285" s="172"/>
      <c r="ER285" s="154" t="str">
        <f t="shared" si="365"/>
        <v>NO BID</v>
      </c>
      <c r="ES285" s="171"/>
      <c r="ET285" s="89"/>
      <c r="EU285" s="90" t="str">
        <f t="shared" si="366"/>
        <v/>
      </c>
      <c r="EV285" s="172"/>
      <c r="EW285" s="154" t="str">
        <f t="shared" si="367"/>
        <v>NO BID</v>
      </c>
      <c r="EX285" s="171"/>
      <c r="EY285" s="89"/>
      <c r="EZ285" s="90" t="str">
        <f t="shared" si="368"/>
        <v/>
      </c>
      <c r="FA285" s="172"/>
      <c r="FB285" s="154" t="str">
        <f t="shared" si="369"/>
        <v>NO BID</v>
      </c>
      <c r="FC285" s="171"/>
      <c r="FD285" s="89"/>
      <c r="FE285" s="90" t="str">
        <f t="shared" si="370"/>
        <v/>
      </c>
      <c r="FF285" s="172"/>
      <c r="FG285" s="154" t="str">
        <f t="shared" si="371"/>
        <v>NO BID</v>
      </c>
      <c r="FH285" s="171"/>
      <c r="FI285" s="89"/>
      <c r="FJ285" s="90" t="str">
        <f t="shared" si="372"/>
        <v/>
      </c>
      <c r="FK285" s="172"/>
      <c r="FL285" s="154" t="str">
        <f t="shared" si="373"/>
        <v>NO BID</v>
      </c>
      <c r="FM285" s="171"/>
      <c r="FN285" s="89"/>
      <c r="FO285" s="90" t="str">
        <f t="shared" si="374"/>
        <v/>
      </c>
      <c r="FP285" s="172"/>
      <c r="FQ285" s="154" t="str">
        <f t="shared" si="375"/>
        <v>NO BID</v>
      </c>
      <c r="FR285" s="174"/>
      <c r="FS285" s="91">
        <v>13.49</v>
      </c>
      <c r="FT285" s="92">
        <f t="shared" si="376"/>
        <v>67.45</v>
      </c>
      <c r="FU285" s="175">
        <f t="shared" si="377"/>
        <v>0</v>
      </c>
      <c r="FV285" s="93" t="str">
        <f t="shared" si="378"/>
        <v/>
      </c>
      <c r="FW285" s="94">
        <f t="shared" si="379"/>
        <v>67.45</v>
      </c>
      <c r="FX285" s="95">
        <f t="shared" si="380"/>
        <v>0</v>
      </c>
      <c r="FY285" s="129" t="str">
        <f t="shared" si="381"/>
        <v>NOT AWARDED</v>
      </c>
      <c r="FZ285" s="130">
        <f t="shared" si="382"/>
        <v>0</v>
      </c>
      <c r="GA285" s="129" t="str">
        <f t="shared" si="383"/>
        <v>VENDOR 09</v>
      </c>
      <c r="GB285" s="176"/>
      <c r="GC285" s="177"/>
      <c r="GD285" s="96"/>
      <c r="GE285" s="97"/>
    </row>
    <row r="286" spans="1:187" ht="30" customHeight="1" thickTop="1" thickBot="1" x14ac:dyDescent="0.4">
      <c r="A286" s="162">
        <v>282</v>
      </c>
      <c r="B286" s="194">
        <v>4</v>
      </c>
      <c r="C286" s="164">
        <v>9781250769787</v>
      </c>
      <c r="D286" s="165" t="s">
        <v>706</v>
      </c>
      <c r="E286" s="165" t="s">
        <v>1346</v>
      </c>
      <c r="F286" s="165" t="s">
        <v>1479</v>
      </c>
      <c r="G286" s="166" t="s">
        <v>1414</v>
      </c>
      <c r="H286" s="166" t="s">
        <v>1421</v>
      </c>
      <c r="I286" s="167"/>
      <c r="J286" s="227">
        <f t="shared" si="384"/>
        <v>4</v>
      </c>
      <c r="K286" s="228"/>
      <c r="L286" s="99" t="str">
        <f t="shared" si="310"/>
        <v/>
      </c>
      <c r="M286" s="241"/>
      <c r="N286" s="168"/>
      <c r="O286" s="195" t="str">
        <f t="shared" si="311"/>
        <v>VENDOR 09</v>
      </c>
      <c r="P286" s="149">
        <v>241360</v>
      </c>
      <c r="Q286" s="149">
        <f t="shared" si="312"/>
        <v>0</v>
      </c>
      <c r="R286" s="196" t="str">
        <f t="shared" si="313"/>
        <v xml:space="preserve">, </v>
      </c>
      <c r="S286" s="196" t="str">
        <f t="shared" si="314"/>
        <v>NO BID</v>
      </c>
      <c r="T286" s="117">
        <f t="shared" si="315"/>
        <v>0</v>
      </c>
      <c r="U286" s="118" t="str">
        <f t="shared" si="316"/>
        <v>NOT AWARDED</v>
      </c>
      <c r="V286" s="167"/>
      <c r="W286" s="171"/>
      <c r="X286" s="89"/>
      <c r="Y286" s="90"/>
      <c r="Z286" s="172" t="str">
        <f t="shared" si="317"/>
        <v/>
      </c>
      <c r="AA286" s="154" t="str">
        <f t="shared" si="318"/>
        <v>NO BID</v>
      </c>
      <c r="AB286" s="171"/>
      <c r="AC286" s="89"/>
      <c r="AD286" s="90"/>
      <c r="AE286" s="172" t="str">
        <f t="shared" si="319"/>
        <v/>
      </c>
      <c r="AF286" s="154" t="str">
        <f t="shared" si="320"/>
        <v>NO BID</v>
      </c>
      <c r="AG286" s="171"/>
      <c r="AH286" s="89"/>
      <c r="AI286" s="90"/>
      <c r="AJ286" s="172" t="str">
        <f t="shared" si="321"/>
        <v/>
      </c>
      <c r="AK286" s="154" t="str">
        <f t="shared" si="322"/>
        <v>NO BID</v>
      </c>
      <c r="AL286" s="171"/>
      <c r="AM286" s="89"/>
      <c r="AN286" s="90"/>
      <c r="AO286" s="172" t="str">
        <f t="shared" si="323"/>
        <v/>
      </c>
      <c r="AP286" s="154" t="str">
        <f t="shared" si="324"/>
        <v>NO BID</v>
      </c>
      <c r="AQ286" s="171"/>
      <c r="AR286" s="89"/>
      <c r="AS286" s="90"/>
      <c r="AT286" s="172" t="str">
        <f t="shared" si="325"/>
        <v/>
      </c>
      <c r="AU286" s="154" t="str">
        <f t="shared" si="326"/>
        <v>NO BID</v>
      </c>
      <c r="AV286" s="171"/>
      <c r="AW286" s="89"/>
      <c r="AX286" s="90"/>
      <c r="AY286" s="172" t="str">
        <f t="shared" si="327"/>
        <v/>
      </c>
      <c r="AZ286" s="154" t="str">
        <f t="shared" si="328"/>
        <v>NO BID</v>
      </c>
      <c r="BA286" s="171"/>
      <c r="BB286" s="89"/>
      <c r="BC286" s="90"/>
      <c r="BD286" s="172" t="str">
        <f t="shared" si="329"/>
        <v/>
      </c>
      <c r="BE286" s="154" t="s">
        <v>77</v>
      </c>
      <c r="BF286" s="171"/>
      <c r="BG286" s="89"/>
      <c r="BH286" s="90"/>
      <c r="BI286" s="172" t="str">
        <f t="shared" si="330"/>
        <v/>
      </c>
      <c r="BJ286" s="154" t="str">
        <f t="shared" si="331"/>
        <v>NO BID</v>
      </c>
      <c r="BK286" s="171"/>
      <c r="BL286" s="89"/>
      <c r="BM286" s="90"/>
      <c r="BN286" s="172" t="str">
        <f t="shared" si="332"/>
        <v/>
      </c>
      <c r="BO286" s="154" t="str">
        <f t="shared" si="333"/>
        <v>NO BID</v>
      </c>
      <c r="BP286" s="178"/>
      <c r="BQ286" s="171"/>
      <c r="BR286" s="89"/>
      <c r="BS286" s="90" t="str">
        <f t="shared" si="334"/>
        <v/>
      </c>
      <c r="BT286" s="172"/>
      <c r="BU286" s="154" t="str">
        <f t="shared" si="335"/>
        <v>NO BID</v>
      </c>
      <c r="BV286" s="171"/>
      <c r="BW286" s="89"/>
      <c r="BX286" s="90" t="str">
        <f t="shared" si="336"/>
        <v/>
      </c>
      <c r="BY286" s="172"/>
      <c r="BZ286" s="154" t="str">
        <f t="shared" si="337"/>
        <v>NO BID</v>
      </c>
      <c r="CA286" s="171"/>
      <c r="CB286" s="89"/>
      <c r="CC286" s="90" t="str">
        <f t="shared" si="338"/>
        <v/>
      </c>
      <c r="CD286" s="172"/>
      <c r="CE286" s="154" t="str">
        <f t="shared" si="339"/>
        <v>NO BID</v>
      </c>
      <c r="CF286" s="171"/>
      <c r="CG286" s="89"/>
      <c r="CH286" s="90" t="str">
        <f t="shared" si="340"/>
        <v/>
      </c>
      <c r="CI286" s="172"/>
      <c r="CJ286" s="154" t="str">
        <f t="shared" si="341"/>
        <v>NO BID</v>
      </c>
      <c r="CK286" s="171"/>
      <c r="CL286" s="89"/>
      <c r="CM286" s="90" t="str">
        <f t="shared" si="342"/>
        <v/>
      </c>
      <c r="CN286" s="172"/>
      <c r="CO286" s="154" t="str">
        <f t="shared" si="343"/>
        <v>NO BID</v>
      </c>
      <c r="CP286" s="171"/>
      <c r="CQ286" s="89"/>
      <c r="CR286" s="90" t="str">
        <f t="shared" si="344"/>
        <v/>
      </c>
      <c r="CS286" s="172"/>
      <c r="CT286" s="154" t="str">
        <f t="shared" si="345"/>
        <v>NO BID</v>
      </c>
      <c r="CU286" s="171"/>
      <c r="CV286" s="89"/>
      <c r="CW286" s="90" t="str">
        <f t="shared" si="346"/>
        <v/>
      </c>
      <c r="CX286" s="172"/>
      <c r="CY286" s="154" t="str">
        <f t="shared" si="347"/>
        <v>NO BID</v>
      </c>
      <c r="CZ286" s="171"/>
      <c r="DA286" s="89"/>
      <c r="DB286" s="90" t="str">
        <f t="shared" si="348"/>
        <v/>
      </c>
      <c r="DC286" s="172"/>
      <c r="DD286" s="154" t="str">
        <f t="shared" si="349"/>
        <v>NO BID</v>
      </c>
      <c r="DE286" s="171"/>
      <c r="DF286" s="89"/>
      <c r="DG286" s="90" t="str">
        <f t="shared" si="350"/>
        <v/>
      </c>
      <c r="DH286" s="172"/>
      <c r="DI286" s="154" t="str">
        <f t="shared" si="351"/>
        <v>NO BID</v>
      </c>
      <c r="DJ286" s="171"/>
      <c r="DK286" s="89"/>
      <c r="DL286" s="90" t="str">
        <f t="shared" si="352"/>
        <v/>
      </c>
      <c r="DM286" s="172"/>
      <c r="DN286" s="154" t="str">
        <f t="shared" si="353"/>
        <v>NO BID</v>
      </c>
      <c r="DO286" s="171"/>
      <c r="DP286" s="89"/>
      <c r="DQ286" s="90" t="str">
        <f t="shared" si="354"/>
        <v/>
      </c>
      <c r="DR286" s="172"/>
      <c r="DS286" s="154" t="str">
        <f t="shared" si="355"/>
        <v>NO BID</v>
      </c>
      <c r="DT286" s="171"/>
      <c r="DU286" s="89"/>
      <c r="DV286" s="90" t="str">
        <f t="shared" si="356"/>
        <v/>
      </c>
      <c r="DW286" s="172"/>
      <c r="DX286" s="154" t="str">
        <f t="shared" si="357"/>
        <v>NO BID</v>
      </c>
      <c r="DY286" s="171"/>
      <c r="DZ286" s="89"/>
      <c r="EA286" s="90" t="str">
        <f t="shared" si="358"/>
        <v/>
      </c>
      <c r="EB286" s="172"/>
      <c r="EC286" s="154" t="str">
        <f t="shared" si="359"/>
        <v>NO BID</v>
      </c>
      <c r="ED286" s="171"/>
      <c r="EE286" s="89"/>
      <c r="EF286" s="90" t="str">
        <f t="shared" si="360"/>
        <v/>
      </c>
      <c r="EG286" s="172"/>
      <c r="EH286" s="154" t="str">
        <f t="shared" si="361"/>
        <v>NO BID</v>
      </c>
      <c r="EI286" s="171"/>
      <c r="EJ286" s="89"/>
      <c r="EK286" s="90" t="str">
        <f t="shared" si="362"/>
        <v/>
      </c>
      <c r="EL286" s="172"/>
      <c r="EM286" s="154" t="str">
        <f t="shared" si="363"/>
        <v>NO BID</v>
      </c>
      <c r="EN286" s="171"/>
      <c r="EO286" s="89"/>
      <c r="EP286" s="90" t="str">
        <f t="shared" si="364"/>
        <v/>
      </c>
      <c r="EQ286" s="172"/>
      <c r="ER286" s="154" t="str">
        <f t="shared" si="365"/>
        <v>NO BID</v>
      </c>
      <c r="ES286" s="171"/>
      <c r="ET286" s="89"/>
      <c r="EU286" s="90" t="str">
        <f t="shared" si="366"/>
        <v/>
      </c>
      <c r="EV286" s="172"/>
      <c r="EW286" s="154" t="str">
        <f t="shared" si="367"/>
        <v>NO BID</v>
      </c>
      <c r="EX286" s="171"/>
      <c r="EY286" s="89"/>
      <c r="EZ286" s="90" t="str">
        <f t="shared" si="368"/>
        <v/>
      </c>
      <c r="FA286" s="172"/>
      <c r="FB286" s="154" t="str">
        <f t="shared" si="369"/>
        <v>NO BID</v>
      </c>
      <c r="FC286" s="171"/>
      <c r="FD286" s="89"/>
      <c r="FE286" s="90" t="str">
        <f t="shared" si="370"/>
        <v/>
      </c>
      <c r="FF286" s="172"/>
      <c r="FG286" s="154" t="str">
        <f t="shared" si="371"/>
        <v>NO BID</v>
      </c>
      <c r="FH286" s="171"/>
      <c r="FI286" s="89"/>
      <c r="FJ286" s="90" t="str">
        <f t="shared" si="372"/>
        <v/>
      </c>
      <c r="FK286" s="172"/>
      <c r="FL286" s="154" t="str">
        <f t="shared" si="373"/>
        <v>NO BID</v>
      </c>
      <c r="FM286" s="171"/>
      <c r="FN286" s="89"/>
      <c r="FO286" s="90" t="str">
        <f t="shared" si="374"/>
        <v/>
      </c>
      <c r="FP286" s="172"/>
      <c r="FQ286" s="154" t="str">
        <f t="shared" si="375"/>
        <v>NO BID</v>
      </c>
      <c r="FR286" s="174"/>
      <c r="FS286" s="91">
        <v>13.3</v>
      </c>
      <c r="FT286" s="92">
        <f t="shared" si="376"/>
        <v>53.2</v>
      </c>
      <c r="FU286" s="175">
        <f t="shared" si="377"/>
        <v>0</v>
      </c>
      <c r="FV286" s="93" t="str">
        <f t="shared" si="378"/>
        <v/>
      </c>
      <c r="FW286" s="94">
        <f t="shared" si="379"/>
        <v>53.2</v>
      </c>
      <c r="FX286" s="95">
        <f t="shared" si="380"/>
        <v>0</v>
      </c>
      <c r="FY286" s="129" t="str">
        <f t="shared" si="381"/>
        <v>NOT AWARDED</v>
      </c>
      <c r="FZ286" s="130">
        <f t="shared" si="382"/>
        <v>0</v>
      </c>
      <c r="GA286" s="129" t="str">
        <f t="shared" si="383"/>
        <v>VENDOR 09</v>
      </c>
      <c r="GB286" s="176"/>
      <c r="GC286" s="177"/>
      <c r="GD286" s="96"/>
      <c r="GE286" s="97"/>
    </row>
    <row r="287" spans="1:187" ht="30" customHeight="1" thickTop="1" thickBot="1" x14ac:dyDescent="0.4">
      <c r="A287" s="162">
        <v>283</v>
      </c>
      <c r="B287" s="163">
        <v>5</v>
      </c>
      <c r="C287" s="164">
        <v>9781571311467</v>
      </c>
      <c r="D287" s="165" t="s">
        <v>760</v>
      </c>
      <c r="E287" s="165" t="s">
        <v>1390</v>
      </c>
      <c r="F287" s="165" t="s">
        <v>1480</v>
      </c>
      <c r="G287" s="166" t="s">
        <v>1414</v>
      </c>
      <c r="H287" s="166" t="s">
        <v>1418</v>
      </c>
      <c r="I287" s="167"/>
      <c r="J287" s="227">
        <f t="shared" si="384"/>
        <v>5</v>
      </c>
      <c r="K287" s="228"/>
      <c r="L287" s="99" t="str">
        <f t="shared" si="310"/>
        <v/>
      </c>
      <c r="M287" s="241"/>
      <c r="N287" s="168"/>
      <c r="O287" s="195" t="str">
        <f t="shared" si="311"/>
        <v>VENDOR 09</v>
      </c>
      <c r="P287" s="149">
        <v>241363</v>
      </c>
      <c r="Q287" s="149">
        <f t="shared" si="312"/>
        <v>0</v>
      </c>
      <c r="R287" s="196" t="str">
        <f t="shared" si="313"/>
        <v xml:space="preserve">, </v>
      </c>
      <c r="S287" s="196" t="str">
        <f t="shared" si="314"/>
        <v>NO BID</v>
      </c>
      <c r="T287" s="117">
        <f t="shared" si="315"/>
        <v>0</v>
      </c>
      <c r="U287" s="118" t="str">
        <f t="shared" si="316"/>
        <v>NOT AWARDED</v>
      </c>
      <c r="V287" s="167"/>
      <c r="W287" s="171"/>
      <c r="X287" s="89"/>
      <c r="Y287" s="90"/>
      <c r="Z287" s="172" t="str">
        <f t="shared" si="317"/>
        <v/>
      </c>
      <c r="AA287" s="154" t="str">
        <f t="shared" si="318"/>
        <v>NO BID</v>
      </c>
      <c r="AB287" s="171"/>
      <c r="AC287" s="89"/>
      <c r="AD287" s="90"/>
      <c r="AE287" s="172" t="str">
        <f t="shared" si="319"/>
        <v/>
      </c>
      <c r="AF287" s="154" t="str">
        <f t="shared" si="320"/>
        <v>NO BID</v>
      </c>
      <c r="AG287" s="171"/>
      <c r="AH287" s="89"/>
      <c r="AI287" s="90"/>
      <c r="AJ287" s="172" t="str">
        <f t="shared" si="321"/>
        <v/>
      </c>
      <c r="AK287" s="154" t="str">
        <f t="shared" si="322"/>
        <v>NO BID</v>
      </c>
      <c r="AL287" s="171"/>
      <c r="AM287" s="89"/>
      <c r="AN287" s="90"/>
      <c r="AO287" s="172" t="str">
        <f t="shared" si="323"/>
        <v/>
      </c>
      <c r="AP287" s="154" t="str">
        <f t="shared" si="324"/>
        <v>NO BID</v>
      </c>
      <c r="AQ287" s="171"/>
      <c r="AR287" s="89"/>
      <c r="AS287" s="90"/>
      <c r="AT287" s="172" t="str">
        <f t="shared" si="325"/>
        <v/>
      </c>
      <c r="AU287" s="154" t="str">
        <f t="shared" si="326"/>
        <v>NO BID</v>
      </c>
      <c r="AV287" s="171"/>
      <c r="AW287" s="89"/>
      <c r="AX287" s="90"/>
      <c r="AY287" s="172" t="str">
        <f t="shared" si="327"/>
        <v/>
      </c>
      <c r="AZ287" s="154" t="str">
        <f t="shared" si="328"/>
        <v>NO BID</v>
      </c>
      <c r="BA287" s="171"/>
      <c r="BB287" s="89"/>
      <c r="BC287" s="90"/>
      <c r="BD287" s="172" t="str">
        <f t="shared" si="329"/>
        <v/>
      </c>
      <c r="BE287" s="154" t="str">
        <f>IF($B287=0,"",IF(ISNUMBER(BB287),"","NO BID"))</f>
        <v>NO BID</v>
      </c>
      <c r="BF287" s="171"/>
      <c r="BG287" s="89"/>
      <c r="BH287" s="90"/>
      <c r="BI287" s="172" t="str">
        <f t="shared" si="330"/>
        <v/>
      </c>
      <c r="BJ287" s="154" t="str">
        <f t="shared" si="331"/>
        <v>NO BID</v>
      </c>
      <c r="BK287" s="171"/>
      <c r="BL287" s="89"/>
      <c r="BM287" s="90"/>
      <c r="BN287" s="172" t="str">
        <f t="shared" si="332"/>
        <v/>
      </c>
      <c r="BO287" s="154" t="str">
        <f t="shared" si="333"/>
        <v>NO BID</v>
      </c>
      <c r="BP287" s="178"/>
      <c r="BQ287" s="171"/>
      <c r="BR287" s="89"/>
      <c r="BS287" s="90" t="str">
        <f t="shared" si="334"/>
        <v/>
      </c>
      <c r="BT287" s="172"/>
      <c r="BU287" s="154" t="str">
        <f t="shared" si="335"/>
        <v>NO BID</v>
      </c>
      <c r="BV287" s="171"/>
      <c r="BW287" s="89"/>
      <c r="BX287" s="90" t="str">
        <f t="shared" si="336"/>
        <v/>
      </c>
      <c r="BY287" s="172"/>
      <c r="BZ287" s="154" t="str">
        <f t="shared" si="337"/>
        <v>NO BID</v>
      </c>
      <c r="CA287" s="171"/>
      <c r="CB287" s="89"/>
      <c r="CC287" s="90" t="str">
        <f t="shared" si="338"/>
        <v/>
      </c>
      <c r="CD287" s="172"/>
      <c r="CE287" s="154" t="str">
        <f t="shared" si="339"/>
        <v>NO BID</v>
      </c>
      <c r="CF287" s="171"/>
      <c r="CG287" s="89"/>
      <c r="CH287" s="90" t="str">
        <f t="shared" si="340"/>
        <v/>
      </c>
      <c r="CI287" s="172"/>
      <c r="CJ287" s="154" t="str">
        <f t="shared" si="341"/>
        <v>NO BID</v>
      </c>
      <c r="CK287" s="171"/>
      <c r="CL287" s="89"/>
      <c r="CM287" s="90" t="str">
        <f t="shared" si="342"/>
        <v/>
      </c>
      <c r="CN287" s="172"/>
      <c r="CO287" s="154" t="str">
        <f t="shared" si="343"/>
        <v>NO BID</v>
      </c>
      <c r="CP287" s="171"/>
      <c r="CQ287" s="89"/>
      <c r="CR287" s="90" t="str">
        <f t="shared" si="344"/>
        <v/>
      </c>
      <c r="CS287" s="172"/>
      <c r="CT287" s="154" t="str">
        <f t="shared" si="345"/>
        <v>NO BID</v>
      </c>
      <c r="CU287" s="171"/>
      <c r="CV287" s="89"/>
      <c r="CW287" s="90" t="str">
        <f t="shared" si="346"/>
        <v/>
      </c>
      <c r="CX287" s="172"/>
      <c r="CY287" s="154" t="str">
        <f t="shared" si="347"/>
        <v>NO BID</v>
      </c>
      <c r="CZ287" s="171"/>
      <c r="DA287" s="89"/>
      <c r="DB287" s="90" t="str">
        <f t="shared" si="348"/>
        <v/>
      </c>
      <c r="DC287" s="172"/>
      <c r="DD287" s="154" t="str">
        <f t="shared" si="349"/>
        <v>NO BID</v>
      </c>
      <c r="DE287" s="171"/>
      <c r="DF287" s="89"/>
      <c r="DG287" s="90" t="str">
        <f t="shared" si="350"/>
        <v/>
      </c>
      <c r="DH287" s="172"/>
      <c r="DI287" s="154" t="str">
        <f t="shared" si="351"/>
        <v>NO BID</v>
      </c>
      <c r="DJ287" s="171"/>
      <c r="DK287" s="89"/>
      <c r="DL287" s="90" t="str">
        <f t="shared" si="352"/>
        <v/>
      </c>
      <c r="DM287" s="172"/>
      <c r="DN287" s="154" t="str">
        <f t="shared" si="353"/>
        <v>NO BID</v>
      </c>
      <c r="DO287" s="171"/>
      <c r="DP287" s="89"/>
      <c r="DQ287" s="90" t="str">
        <f t="shared" si="354"/>
        <v/>
      </c>
      <c r="DR287" s="172"/>
      <c r="DS287" s="154" t="str">
        <f t="shared" si="355"/>
        <v>NO BID</v>
      </c>
      <c r="DT287" s="171"/>
      <c r="DU287" s="89"/>
      <c r="DV287" s="90" t="str">
        <f t="shared" si="356"/>
        <v/>
      </c>
      <c r="DW287" s="172"/>
      <c r="DX287" s="154" t="str">
        <f t="shared" si="357"/>
        <v>NO BID</v>
      </c>
      <c r="DY287" s="171"/>
      <c r="DZ287" s="89"/>
      <c r="EA287" s="90" t="str">
        <f t="shared" si="358"/>
        <v/>
      </c>
      <c r="EB287" s="172"/>
      <c r="EC287" s="154" t="str">
        <f t="shared" si="359"/>
        <v>NO BID</v>
      </c>
      <c r="ED287" s="171"/>
      <c r="EE287" s="89"/>
      <c r="EF287" s="90" t="str">
        <f t="shared" si="360"/>
        <v/>
      </c>
      <c r="EG287" s="172"/>
      <c r="EH287" s="154" t="str">
        <f t="shared" si="361"/>
        <v>NO BID</v>
      </c>
      <c r="EI287" s="171"/>
      <c r="EJ287" s="89"/>
      <c r="EK287" s="90" t="str">
        <f t="shared" si="362"/>
        <v/>
      </c>
      <c r="EL287" s="172"/>
      <c r="EM287" s="154" t="str">
        <f t="shared" si="363"/>
        <v>NO BID</v>
      </c>
      <c r="EN287" s="171"/>
      <c r="EO287" s="89"/>
      <c r="EP287" s="90" t="str">
        <f t="shared" si="364"/>
        <v/>
      </c>
      <c r="EQ287" s="172"/>
      <c r="ER287" s="154" t="str">
        <f t="shared" si="365"/>
        <v>NO BID</v>
      </c>
      <c r="ES287" s="171"/>
      <c r="ET287" s="89"/>
      <c r="EU287" s="90" t="str">
        <f t="shared" si="366"/>
        <v/>
      </c>
      <c r="EV287" s="172"/>
      <c r="EW287" s="154" t="str">
        <f t="shared" si="367"/>
        <v>NO BID</v>
      </c>
      <c r="EX287" s="171"/>
      <c r="EY287" s="89"/>
      <c r="EZ287" s="90" t="str">
        <f t="shared" si="368"/>
        <v/>
      </c>
      <c r="FA287" s="172"/>
      <c r="FB287" s="154" t="str">
        <f t="shared" si="369"/>
        <v>NO BID</v>
      </c>
      <c r="FC287" s="171"/>
      <c r="FD287" s="89"/>
      <c r="FE287" s="90" t="str">
        <f t="shared" si="370"/>
        <v/>
      </c>
      <c r="FF287" s="172"/>
      <c r="FG287" s="154" t="str">
        <f t="shared" si="371"/>
        <v>NO BID</v>
      </c>
      <c r="FH287" s="171"/>
      <c r="FI287" s="89"/>
      <c r="FJ287" s="90" t="str">
        <f t="shared" si="372"/>
        <v/>
      </c>
      <c r="FK287" s="172"/>
      <c r="FL287" s="154" t="str">
        <f t="shared" si="373"/>
        <v>NO BID</v>
      </c>
      <c r="FM287" s="171"/>
      <c r="FN287" s="89"/>
      <c r="FO287" s="90" t="str">
        <f t="shared" si="374"/>
        <v/>
      </c>
      <c r="FP287" s="172"/>
      <c r="FQ287" s="154" t="str">
        <f t="shared" si="375"/>
        <v>NO BID</v>
      </c>
      <c r="FR287" s="174"/>
      <c r="FS287" s="91">
        <v>13.19</v>
      </c>
      <c r="FT287" s="92">
        <f t="shared" si="376"/>
        <v>65.95</v>
      </c>
      <c r="FU287" s="175">
        <f t="shared" si="377"/>
        <v>0</v>
      </c>
      <c r="FV287" s="93" t="str">
        <f t="shared" si="378"/>
        <v/>
      </c>
      <c r="FW287" s="94">
        <f t="shared" si="379"/>
        <v>65.95</v>
      </c>
      <c r="FX287" s="95">
        <f t="shared" si="380"/>
        <v>0</v>
      </c>
      <c r="FY287" s="129" t="str">
        <f t="shared" si="381"/>
        <v>NOT AWARDED</v>
      </c>
      <c r="FZ287" s="130">
        <f t="shared" si="382"/>
        <v>0</v>
      </c>
      <c r="GA287" s="129" t="str">
        <f t="shared" si="383"/>
        <v>VENDOR 09</v>
      </c>
      <c r="GB287" s="176"/>
      <c r="GC287" s="177"/>
      <c r="GD287" s="96"/>
      <c r="GE287" s="97"/>
    </row>
    <row r="288" spans="1:187" ht="30" customHeight="1" thickTop="1" thickBot="1" x14ac:dyDescent="0.4">
      <c r="A288" s="162">
        <v>284</v>
      </c>
      <c r="B288" s="194">
        <v>4</v>
      </c>
      <c r="C288" s="164">
        <v>9780393248524</v>
      </c>
      <c r="D288" s="165" t="s">
        <v>440</v>
      </c>
      <c r="E288" s="165" t="s">
        <v>894</v>
      </c>
      <c r="F288" s="165" t="s">
        <v>1479</v>
      </c>
      <c r="G288" s="166" t="s">
        <v>1414</v>
      </c>
      <c r="H288" s="166" t="s">
        <v>1418</v>
      </c>
      <c r="I288" s="167"/>
      <c r="J288" s="227">
        <f t="shared" si="384"/>
        <v>4</v>
      </c>
      <c r="K288" s="228"/>
      <c r="L288" s="99" t="str">
        <f t="shared" si="310"/>
        <v/>
      </c>
      <c r="M288" s="241"/>
      <c r="N288" s="168"/>
      <c r="O288" s="169" t="str">
        <f t="shared" si="311"/>
        <v>VENDOR 09</v>
      </c>
      <c r="P288" s="149">
        <v>241363</v>
      </c>
      <c r="Q288" s="149">
        <f t="shared" si="312"/>
        <v>0</v>
      </c>
      <c r="R288" s="170" t="str">
        <f t="shared" si="313"/>
        <v xml:space="preserve">, </v>
      </c>
      <c r="S288" s="170" t="str">
        <f t="shared" si="314"/>
        <v>NO BID</v>
      </c>
      <c r="T288" s="87">
        <f t="shared" si="315"/>
        <v>0</v>
      </c>
      <c r="U288" s="88" t="str">
        <f t="shared" si="316"/>
        <v>NOT AWARDED</v>
      </c>
      <c r="V288" s="167"/>
      <c r="W288" s="171"/>
      <c r="X288" s="89"/>
      <c r="Y288" s="90"/>
      <c r="Z288" s="172" t="str">
        <f t="shared" si="317"/>
        <v/>
      </c>
      <c r="AA288" s="154" t="str">
        <f t="shared" si="318"/>
        <v>NO BID</v>
      </c>
      <c r="AB288" s="171"/>
      <c r="AC288" s="89"/>
      <c r="AD288" s="90"/>
      <c r="AE288" s="172" t="str">
        <f t="shared" si="319"/>
        <v/>
      </c>
      <c r="AF288" s="154" t="str">
        <f t="shared" si="320"/>
        <v>NO BID</v>
      </c>
      <c r="AG288" s="171"/>
      <c r="AH288" s="89"/>
      <c r="AI288" s="90"/>
      <c r="AJ288" s="172" t="str">
        <f t="shared" si="321"/>
        <v/>
      </c>
      <c r="AK288" s="154" t="str">
        <f t="shared" si="322"/>
        <v>NO BID</v>
      </c>
      <c r="AL288" s="171"/>
      <c r="AM288" s="89"/>
      <c r="AN288" s="90"/>
      <c r="AO288" s="172" t="str">
        <f t="shared" si="323"/>
        <v/>
      </c>
      <c r="AP288" s="154" t="str">
        <f t="shared" si="324"/>
        <v>NO BID</v>
      </c>
      <c r="AQ288" s="171"/>
      <c r="AR288" s="89"/>
      <c r="AS288" s="90"/>
      <c r="AT288" s="172" t="str">
        <f t="shared" si="325"/>
        <v/>
      </c>
      <c r="AU288" s="154" t="str">
        <f t="shared" si="326"/>
        <v>NO BID</v>
      </c>
      <c r="AV288" s="171"/>
      <c r="AW288" s="89"/>
      <c r="AX288" s="90"/>
      <c r="AY288" s="172" t="str">
        <f t="shared" si="327"/>
        <v/>
      </c>
      <c r="AZ288" s="154" t="str">
        <f t="shared" si="328"/>
        <v>NO BID</v>
      </c>
      <c r="BA288" s="171"/>
      <c r="BB288" s="89"/>
      <c r="BC288" s="90"/>
      <c r="BD288" s="172" t="str">
        <f t="shared" si="329"/>
        <v/>
      </c>
      <c r="BE288" s="154" t="str">
        <f>IF($B288=0,"",IF(ISNUMBER(BB288),"","NO BID"))</f>
        <v>NO BID</v>
      </c>
      <c r="BF288" s="171"/>
      <c r="BG288" s="89"/>
      <c r="BH288" s="90"/>
      <c r="BI288" s="172" t="str">
        <f t="shared" si="330"/>
        <v/>
      </c>
      <c r="BJ288" s="154" t="str">
        <f t="shared" si="331"/>
        <v>NO BID</v>
      </c>
      <c r="BK288" s="171"/>
      <c r="BL288" s="89"/>
      <c r="BM288" s="90"/>
      <c r="BN288" s="172" t="str">
        <f t="shared" si="332"/>
        <v/>
      </c>
      <c r="BO288" s="154" t="str">
        <f t="shared" si="333"/>
        <v>NO BID</v>
      </c>
      <c r="BP288" s="178"/>
      <c r="BQ288" s="171"/>
      <c r="BR288" s="89"/>
      <c r="BS288" s="90" t="str">
        <f t="shared" si="334"/>
        <v/>
      </c>
      <c r="BT288" s="172"/>
      <c r="BU288" s="154" t="str">
        <f t="shared" si="335"/>
        <v>NO BID</v>
      </c>
      <c r="BV288" s="171"/>
      <c r="BW288" s="89"/>
      <c r="BX288" s="90" t="str">
        <f t="shared" si="336"/>
        <v/>
      </c>
      <c r="BY288" s="172"/>
      <c r="BZ288" s="154" t="str">
        <f t="shared" si="337"/>
        <v>NO BID</v>
      </c>
      <c r="CA288" s="171"/>
      <c r="CB288" s="89"/>
      <c r="CC288" s="90" t="str">
        <f t="shared" si="338"/>
        <v/>
      </c>
      <c r="CD288" s="172"/>
      <c r="CE288" s="154" t="str">
        <f t="shared" si="339"/>
        <v>NO BID</v>
      </c>
      <c r="CF288" s="171"/>
      <c r="CG288" s="89"/>
      <c r="CH288" s="90" t="str">
        <f t="shared" si="340"/>
        <v/>
      </c>
      <c r="CI288" s="172"/>
      <c r="CJ288" s="154" t="str">
        <f t="shared" si="341"/>
        <v>NO BID</v>
      </c>
      <c r="CK288" s="171"/>
      <c r="CL288" s="89"/>
      <c r="CM288" s="90" t="str">
        <f t="shared" si="342"/>
        <v/>
      </c>
      <c r="CN288" s="172"/>
      <c r="CO288" s="154" t="str">
        <f t="shared" si="343"/>
        <v>NO BID</v>
      </c>
      <c r="CP288" s="171"/>
      <c r="CQ288" s="89"/>
      <c r="CR288" s="90" t="str">
        <f t="shared" si="344"/>
        <v/>
      </c>
      <c r="CS288" s="172"/>
      <c r="CT288" s="154" t="str">
        <f t="shared" si="345"/>
        <v>NO BID</v>
      </c>
      <c r="CU288" s="171"/>
      <c r="CV288" s="89"/>
      <c r="CW288" s="90" t="str">
        <f t="shared" si="346"/>
        <v/>
      </c>
      <c r="CX288" s="172"/>
      <c r="CY288" s="154" t="str">
        <f t="shared" si="347"/>
        <v>NO BID</v>
      </c>
      <c r="CZ288" s="171"/>
      <c r="DA288" s="89"/>
      <c r="DB288" s="90" t="str">
        <f t="shared" si="348"/>
        <v/>
      </c>
      <c r="DC288" s="172"/>
      <c r="DD288" s="154" t="str">
        <f t="shared" si="349"/>
        <v>NO BID</v>
      </c>
      <c r="DE288" s="171"/>
      <c r="DF288" s="89"/>
      <c r="DG288" s="90" t="str">
        <f t="shared" si="350"/>
        <v/>
      </c>
      <c r="DH288" s="172"/>
      <c r="DI288" s="154" t="str">
        <f t="shared" si="351"/>
        <v>NO BID</v>
      </c>
      <c r="DJ288" s="171"/>
      <c r="DK288" s="89"/>
      <c r="DL288" s="90" t="str">
        <f t="shared" si="352"/>
        <v/>
      </c>
      <c r="DM288" s="172"/>
      <c r="DN288" s="154" t="str">
        <f t="shared" si="353"/>
        <v>NO BID</v>
      </c>
      <c r="DO288" s="171"/>
      <c r="DP288" s="89"/>
      <c r="DQ288" s="90" t="str">
        <f t="shared" si="354"/>
        <v/>
      </c>
      <c r="DR288" s="172"/>
      <c r="DS288" s="154" t="str">
        <f t="shared" si="355"/>
        <v>NO BID</v>
      </c>
      <c r="DT288" s="171"/>
      <c r="DU288" s="89"/>
      <c r="DV288" s="90" t="str">
        <f t="shared" si="356"/>
        <v/>
      </c>
      <c r="DW288" s="172"/>
      <c r="DX288" s="154" t="str">
        <f t="shared" si="357"/>
        <v>NO BID</v>
      </c>
      <c r="DY288" s="171"/>
      <c r="DZ288" s="89"/>
      <c r="EA288" s="90" t="str">
        <f t="shared" si="358"/>
        <v/>
      </c>
      <c r="EB288" s="172"/>
      <c r="EC288" s="154" t="str">
        <f t="shared" si="359"/>
        <v>NO BID</v>
      </c>
      <c r="ED288" s="171"/>
      <c r="EE288" s="89"/>
      <c r="EF288" s="90" t="str">
        <f t="shared" si="360"/>
        <v/>
      </c>
      <c r="EG288" s="172"/>
      <c r="EH288" s="154" t="str">
        <f t="shared" si="361"/>
        <v>NO BID</v>
      </c>
      <c r="EI288" s="171"/>
      <c r="EJ288" s="89"/>
      <c r="EK288" s="90" t="str">
        <f t="shared" si="362"/>
        <v/>
      </c>
      <c r="EL288" s="172"/>
      <c r="EM288" s="154" t="str">
        <f t="shared" si="363"/>
        <v>NO BID</v>
      </c>
      <c r="EN288" s="171"/>
      <c r="EO288" s="89"/>
      <c r="EP288" s="90" t="str">
        <f t="shared" si="364"/>
        <v/>
      </c>
      <c r="EQ288" s="172"/>
      <c r="ER288" s="154" t="str">
        <f t="shared" si="365"/>
        <v>NO BID</v>
      </c>
      <c r="ES288" s="171"/>
      <c r="ET288" s="89"/>
      <c r="EU288" s="90" t="str">
        <f t="shared" si="366"/>
        <v/>
      </c>
      <c r="EV288" s="172"/>
      <c r="EW288" s="154" t="str">
        <f t="shared" si="367"/>
        <v>NO BID</v>
      </c>
      <c r="EX288" s="171"/>
      <c r="EY288" s="89"/>
      <c r="EZ288" s="90" t="str">
        <f t="shared" si="368"/>
        <v/>
      </c>
      <c r="FA288" s="172"/>
      <c r="FB288" s="154" t="str">
        <f t="shared" si="369"/>
        <v>NO BID</v>
      </c>
      <c r="FC288" s="171"/>
      <c r="FD288" s="89"/>
      <c r="FE288" s="90" t="str">
        <f t="shared" si="370"/>
        <v/>
      </c>
      <c r="FF288" s="172"/>
      <c r="FG288" s="154" t="str">
        <f t="shared" si="371"/>
        <v>NO BID</v>
      </c>
      <c r="FH288" s="171"/>
      <c r="FI288" s="89"/>
      <c r="FJ288" s="90" t="str">
        <f t="shared" si="372"/>
        <v/>
      </c>
      <c r="FK288" s="172"/>
      <c r="FL288" s="154" t="str">
        <f t="shared" si="373"/>
        <v>NO BID</v>
      </c>
      <c r="FM288" s="171"/>
      <c r="FN288" s="89"/>
      <c r="FO288" s="90" t="str">
        <f t="shared" si="374"/>
        <v/>
      </c>
      <c r="FP288" s="172"/>
      <c r="FQ288" s="154" t="str">
        <f t="shared" si="375"/>
        <v>NO BID</v>
      </c>
      <c r="FR288" s="174"/>
      <c r="FS288" s="91">
        <v>11.99</v>
      </c>
      <c r="FT288" s="92">
        <f t="shared" si="376"/>
        <v>47.96</v>
      </c>
      <c r="FU288" s="175">
        <f t="shared" si="377"/>
        <v>0</v>
      </c>
      <c r="FV288" s="93" t="str">
        <f t="shared" si="378"/>
        <v/>
      </c>
      <c r="FW288" s="94">
        <f t="shared" si="379"/>
        <v>47.96</v>
      </c>
      <c r="FX288" s="95">
        <f t="shared" si="380"/>
        <v>0</v>
      </c>
      <c r="FY288" s="129" t="str">
        <f t="shared" si="381"/>
        <v>NOT AWARDED</v>
      </c>
      <c r="FZ288" s="130">
        <f t="shared" si="382"/>
        <v>0</v>
      </c>
      <c r="GA288" s="129" t="str">
        <f t="shared" si="383"/>
        <v>VENDOR 09</v>
      </c>
      <c r="GB288" s="176"/>
      <c r="GC288" s="177"/>
      <c r="GD288" s="96"/>
      <c r="GE288" s="97"/>
    </row>
    <row r="289" spans="1:187" ht="30" customHeight="1" thickTop="1" thickBot="1" x14ac:dyDescent="0.4">
      <c r="A289" s="162">
        <v>285</v>
      </c>
      <c r="B289" s="194">
        <v>5</v>
      </c>
      <c r="C289" s="164">
        <v>9781665937535</v>
      </c>
      <c r="D289" s="165" t="s">
        <v>443</v>
      </c>
      <c r="E289" s="165" t="s">
        <v>1127</v>
      </c>
      <c r="F289" s="165" t="s">
        <v>1479</v>
      </c>
      <c r="G289" s="166" t="s">
        <v>1414</v>
      </c>
      <c r="H289" s="166" t="s">
        <v>1421</v>
      </c>
      <c r="I289" s="167"/>
      <c r="J289" s="232">
        <f t="shared" si="384"/>
        <v>5</v>
      </c>
      <c r="K289" s="233"/>
      <c r="L289" s="99" t="str">
        <f t="shared" si="310"/>
        <v/>
      </c>
      <c r="M289" s="241"/>
      <c r="N289" s="168"/>
      <c r="O289" s="169" t="str">
        <f t="shared" si="311"/>
        <v>VENDOR 09</v>
      </c>
      <c r="P289" s="149">
        <v>241360</v>
      </c>
      <c r="Q289" s="149">
        <f t="shared" si="312"/>
        <v>0</v>
      </c>
      <c r="R289" s="170" t="str">
        <f t="shared" si="313"/>
        <v xml:space="preserve">, </v>
      </c>
      <c r="S289" s="170" t="str">
        <f t="shared" si="314"/>
        <v>NO BID</v>
      </c>
      <c r="T289" s="87">
        <f t="shared" si="315"/>
        <v>0</v>
      </c>
      <c r="U289" s="88" t="str">
        <f t="shared" si="316"/>
        <v>NOT AWARDED</v>
      </c>
      <c r="V289" s="167"/>
      <c r="W289" s="171"/>
      <c r="X289" s="89"/>
      <c r="Y289" s="90"/>
      <c r="Z289" s="172" t="str">
        <f t="shared" si="317"/>
        <v/>
      </c>
      <c r="AA289" s="154" t="str">
        <f t="shared" si="318"/>
        <v>NO BID</v>
      </c>
      <c r="AB289" s="171"/>
      <c r="AC289" s="89"/>
      <c r="AD289" s="90"/>
      <c r="AE289" s="172" t="str">
        <f t="shared" si="319"/>
        <v/>
      </c>
      <c r="AF289" s="154" t="str">
        <f t="shared" si="320"/>
        <v>NO BID</v>
      </c>
      <c r="AG289" s="171"/>
      <c r="AH289" s="89"/>
      <c r="AI289" s="90"/>
      <c r="AJ289" s="172" t="str">
        <f t="shared" si="321"/>
        <v/>
      </c>
      <c r="AK289" s="154" t="str">
        <f t="shared" si="322"/>
        <v>NO BID</v>
      </c>
      <c r="AL289" s="171"/>
      <c r="AM289" s="89"/>
      <c r="AN289" s="90"/>
      <c r="AO289" s="172" t="str">
        <f t="shared" si="323"/>
        <v/>
      </c>
      <c r="AP289" s="154" t="str">
        <f t="shared" si="324"/>
        <v>NO BID</v>
      </c>
      <c r="AQ289" s="171"/>
      <c r="AR289" s="89"/>
      <c r="AS289" s="90"/>
      <c r="AT289" s="172" t="str">
        <f t="shared" si="325"/>
        <v/>
      </c>
      <c r="AU289" s="154" t="str">
        <f t="shared" si="326"/>
        <v>NO BID</v>
      </c>
      <c r="AV289" s="171"/>
      <c r="AW289" s="89"/>
      <c r="AX289" s="90"/>
      <c r="AY289" s="172" t="str">
        <f t="shared" si="327"/>
        <v/>
      </c>
      <c r="AZ289" s="154" t="str">
        <f t="shared" si="328"/>
        <v>NO BID</v>
      </c>
      <c r="BA289" s="171"/>
      <c r="BB289" s="89"/>
      <c r="BC289" s="90"/>
      <c r="BD289" s="172" t="str">
        <f t="shared" si="329"/>
        <v/>
      </c>
      <c r="BE289" s="154" t="str">
        <f>IF($B289=0,"",IF(ISNUMBER(BB289),"","NO BID"))</f>
        <v>NO BID</v>
      </c>
      <c r="BF289" s="171"/>
      <c r="BG289" s="89"/>
      <c r="BH289" s="90"/>
      <c r="BI289" s="172" t="str">
        <f t="shared" si="330"/>
        <v/>
      </c>
      <c r="BJ289" s="154" t="str">
        <f t="shared" si="331"/>
        <v>NO BID</v>
      </c>
      <c r="BK289" s="171"/>
      <c r="BL289" s="89"/>
      <c r="BM289" s="90"/>
      <c r="BN289" s="172" t="str">
        <f t="shared" si="332"/>
        <v/>
      </c>
      <c r="BO289" s="154" t="str">
        <f t="shared" si="333"/>
        <v>NO BID</v>
      </c>
      <c r="BP289" s="178"/>
      <c r="BQ289" s="171"/>
      <c r="BR289" s="89"/>
      <c r="BS289" s="90" t="str">
        <f t="shared" si="334"/>
        <v/>
      </c>
      <c r="BT289" s="172"/>
      <c r="BU289" s="154" t="str">
        <f t="shared" si="335"/>
        <v>NO BID</v>
      </c>
      <c r="BV289" s="171"/>
      <c r="BW289" s="89"/>
      <c r="BX289" s="90" t="str">
        <f t="shared" si="336"/>
        <v/>
      </c>
      <c r="BY289" s="172"/>
      <c r="BZ289" s="154" t="str">
        <f t="shared" si="337"/>
        <v>NO BID</v>
      </c>
      <c r="CA289" s="171"/>
      <c r="CB289" s="89"/>
      <c r="CC289" s="90" t="str">
        <f t="shared" si="338"/>
        <v/>
      </c>
      <c r="CD289" s="172"/>
      <c r="CE289" s="154" t="str">
        <f t="shared" si="339"/>
        <v>NO BID</v>
      </c>
      <c r="CF289" s="171"/>
      <c r="CG289" s="89"/>
      <c r="CH289" s="90" t="str">
        <f t="shared" si="340"/>
        <v/>
      </c>
      <c r="CI289" s="172"/>
      <c r="CJ289" s="154" t="str">
        <f t="shared" si="341"/>
        <v>NO BID</v>
      </c>
      <c r="CK289" s="171"/>
      <c r="CL289" s="89"/>
      <c r="CM289" s="90" t="str">
        <f t="shared" si="342"/>
        <v/>
      </c>
      <c r="CN289" s="172"/>
      <c r="CO289" s="154" t="str">
        <f t="shared" si="343"/>
        <v>NO BID</v>
      </c>
      <c r="CP289" s="171"/>
      <c r="CQ289" s="89"/>
      <c r="CR289" s="90" t="str">
        <f t="shared" si="344"/>
        <v/>
      </c>
      <c r="CS289" s="172"/>
      <c r="CT289" s="154" t="str">
        <f t="shared" si="345"/>
        <v>NO BID</v>
      </c>
      <c r="CU289" s="171"/>
      <c r="CV289" s="89"/>
      <c r="CW289" s="90" t="str">
        <f t="shared" si="346"/>
        <v/>
      </c>
      <c r="CX289" s="172"/>
      <c r="CY289" s="154" t="str">
        <f t="shared" si="347"/>
        <v>NO BID</v>
      </c>
      <c r="CZ289" s="171"/>
      <c r="DA289" s="89"/>
      <c r="DB289" s="90" t="str">
        <f t="shared" si="348"/>
        <v/>
      </c>
      <c r="DC289" s="172"/>
      <c r="DD289" s="154" t="str">
        <f t="shared" si="349"/>
        <v>NO BID</v>
      </c>
      <c r="DE289" s="171"/>
      <c r="DF289" s="89"/>
      <c r="DG289" s="90" t="str">
        <f t="shared" si="350"/>
        <v/>
      </c>
      <c r="DH289" s="172"/>
      <c r="DI289" s="154" t="str">
        <f t="shared" si="351"/>
        <v>NO BID</v>
      </c>
      <c r="DJ289" s="171"/>
      <c r="DK289" s="89"/>
      <c r="DL289" s="90" t="str">
        <f t="shared" si="352"/>
        <v/>
      </c>
      <c r="DM289" s="172"/>
      <c r="DN289" s="154" t="str">
        <f t="shared" si="353"/>
        <v>NO BID</v>
      </c>
      <c r="DO289" s="171"/>
      <c r="DP289" s="89"/>
      <c r="DQ289" s="90" t="str">
        <f t="shared" si="354"/>
        <v/>
      </c>
      <c r="DR289" s="172"/>
      <c r="DS289" s="154" t="str">
        <f t="shared" si="355"/>
        <v>NO BID</v>
      </c>
      <c r="DT289" s="171"/>
      <c r="DU289" s="89"/>
      <c r="DV289" s="90" t="str">
        <f t="shared" si="356"/>
        <v/>
      </c>
      <c r="DW289" s="172"/>
      <c r="DX289" s="154" t="str">
        <f t="shared" si="357"/>
        <v>NO BID</v>
      </c>
      <c r="DY289" s="171"/>
      <c r="DZ289" s="89"/>
      <c r="EA289" s="90" t="str">
        <f t="shared" si="358"/>
        <v/>
      </c>
      <c r="EB289" s="172"/>
      <c r="EC289" s="154" t="str">
        <f t="shared" si="359"/>
        <v>NO BID</v>
      </c>
      <c r="ED289" s="171"/>
      <c r="EE289" s="89"/>
      <c r="EF289" s="90" t="str">
        <f t="shared" si="360"/>
        <v/>
      </c>
      <c r="EG289" s="172"/>
      <c r="EH289" s="154" t="str">
        <f t="shared" si="361"/>
        <v>NO BID</v>
      </c>
      <c r="EI289" s="171"/>
      <c r="EJ289" s="89"/>
      <c r="EK289" s="90" t="str">
        <f t="shared" si="362"/>
        <v/>
      </c>
      <c r="EL289" s="172"/>
      <c r="EM289" s="154" t="str">
        <f t="shared" si="363"/>
        <v>NO BID</v>
      </c>
      <c r="EN289" s="171"/>
      <c r="EO289" s="89"/>
      <c r="EP289" s="90" t="str">
        <f t="shared" si="364"/>
        <v/>
      </c>
      <c r="EQ289" s="172"/>
      <c r="ER289" s="154" t="str">
        <f t="shared" si="365"/>
        <v>NO BID</v>
      </c>
      <c r="ES289" s="171"/>
      <c r="ET289" s="89"/>
      <c r="EU289" s="90" t="str">
        <f t="shared" si="366"/>
        <v/>
      </c>
      <c r="EV289" s="172"/>
      <c r="EW289" s="154" t="str">
        <f t="shared" si="367"/>
        <v>NO BID</v>
      </c>
      <c r="EX289" s="171"/>
      <c r="EY289" s="89"/>
      <c r="EZ289" s="90" t="str">
        <f t="shared" si="368"/>
        <v/>
      </c>
      <c r="FA289" s="172"/>
      <c r="FB289" s="154" t="str">
        <f t="shared" si="369"/>
        <v>NO BID</v>
      </c>
      <c r="FC289" s="171"/>
      <c r="FD289" s="89"/>
      <c r="FE289" s="90" t="str">
        <f t="shared" si="370"/>
        <v/>
      </c>
      <c r="FF289" s="172"/>
      <c r="FG289" s="154" t="str">
        <f t="shared" si="371"/>
        <v>NO BID</v>
      </c>
      <c r="FH289" s="171"/>
      <c r="FI289" s="89"/>
      <c r="FJ289" s="90" t="str">
        <f t="shared" si="372"/>
        <v/>
      </c>
      <c r="FK289" s="172"/>
      <c r="FL289" s="154" t="str">
        <f t="shared" si="373"/>
        <v>NO BID</v>
      </c>
      <c r="FM289" s="171"/>
      <c r="FN289" s="89"/>
      <c r="FO289" s="90" t="str">
        <f t="shared" si="374"/>
        <v/>
      </c>
      <c r="FP289" s="172"/>
      <c r="FQ289" s="154" t="str">
        <f t="shared" si="375"/>
        <v>NO BID</v>
      </c>
      <c r="FR289" s="174"/>
      <c r="FS289" s="91">
        <v>9.99</v>
      </c>
      <c r="FT289" s="92">
        <f t="shared" si="376"/>
        <v>49.95</v>
      </c>
      <c r="FU289" s="175">
        <f t="shared" si="377"/>
        <v>0</v>
      </c>
      <c r="FV289" s="93" t="str">
        <f t="shared" si="378"/>
        <v/>
      </c>
      <c r="FW289" s="94">
        <f t="shared" si="379"/>
        <v>49.95</v>
      </c>
      <c r="FX289" s="95">
        <f t="shared" si="380"/>
        <v>0</v>
      </c>
      <c r="FY289" s="129" t="str">
        <f t="shared" si="381"/>
        <v>NOT AWARDED</v>
      </c>
      <c r="FZ289" s="130">
        <f t="shared" si="382"/>
        <v>0</v>
      </c>
      <c r="GA289" s="129" t="str">
        <f t="shared" si="383"/>
        <v>VENDOR 09</v>
      </c>
      <c r="GB289" s="176"/>
      <c r="GC289" s="177"/>
      <c r="GD289" s="96"/>
      <c r="GE289" s="97"/>
    </row>
    <row r="290" spans="1:187" ht="30" customHeight="1" thickTop="1" thickBot="1" x14ac:dyDescent="0.4">
      <c r="A290" s="141">
        <v>286</v>
      </c>
      <c r="B290" s="163">
        <v>5</v>
      </c>
      <c r="C290" s="164">
        <v>9780063264922</v>
      </c>
      <c r="D290" s="165" t="s">
        <v>444</v>
      </c>
      <c r="E290" s="165" t="s">
        <v>1128</v>
      </c>
      <c r="F290" s="165" t="s">
        <v>1479</v>
      </c>
      <c r="G290" s="166" t="s">
        <v>1414</v>
      </c>
      <c r="H290" s="166" t="s">
        <v>1416</v>
      </c>
      <c r="I290" s="167"/>
      <c r="J290" s="227">
        <f t="shared" si="384"/>
        <v>5</v>
      </c>
      <c r="K290" s="228"/>
      <c r="L290" s="99" t="str">
        <f t="shared" si="310"/>
        <v/>
      </c>
      <c r="M290" s="241"/>
      <c r="N290" s="168"/>
      <c r="O290" s="169" t="str">
        <f t="shared" si="311"/>
        <v>VENDOR 09</v>
      </c>
      <c r="P290" s="149">
        <v>241363</v>
      </c>
      <c r="Q290" s="149">
        <f t="shared" si="312"/>
        <v>0</v>
      </c>
      <c r="R290" s="170" t="str">
        <f t="shared" si="313"/>
        <v xml:space="preserve">, </v>
      </c>
      <c r="S290" s="170" t="str">
        <f t="shared" si="314"/>
        <v>NO BID</v>
      </c>
      <c r="T290" s="87">
        <f t="shared" si="315"/>
        <v>0</v>
      </c>
      <c r="U290" s="88" t="str">
        <f t="shared" si="316"/>
        <v>NOT AWARDED</v>
      </c>
      <c r="V290" s="167"/>
      <c r="W290" s="171"/>
      <c r="X290" s="89"/>
      <c r="Y290" s="90"/>
      <c r="Z290" s="172" t="str">
        <f t="shared" si="317"/>
        <v/>
      </c>
      <c r="AA290" s="154" t="str">
        <f t="shared" si="318"/>
        <v>NO BID</v>
      </c>
      <c r="AB290" s="171"/>
      <c r="AC290" s="89"/>
      <c r="AD290" s="90"/>
      <c r="AE290" s="172" t="str">
        <f t="shared" si="319"/>
        <v/>
      </c>
      <c r="AF290" s="154" t="str">
        <f t="shared" si="320"/>
        <v>NO BID</v>
      </c>
      <c r="AG290" s="171"/>
      <c r="AH290" s="89"/>
      <c r="AI290" s="90"/>
      <c r="AJ290" s="172" t="str">
        <f t="shared" si="321"/>
        <v/>
      </c>
      <c r="AK290" s="154" t="str">
        <f t="shared" si="322"/>
        <v>NO BID</v>
      </c>
      <c r="AL290" s="171"/>
      <c r="AM290" s="89"/>
      <c r="AN290" s="90"/>
      <c r="AO290" s="172" t="str">
        <f t="shared" si="323"/>
        <v/>
      </c>
      <c r="AP290" s="154" t="str">
        <f t="shared" si="324"/>
        <v>NO BID</v>
      </c>
      <c r="AQ290" s="171"/>
      <c r="AR290" s="89"/>
      <c r="AS290" s="90"/>
      <c r="AT290" s="172" t="str">
        <f t="shared" si="325"/>
        <v/>
      </c>
      <c r="AU290" s="154" t="str">
        <f t="shared" si="326"/>
        <v>NO BID</v>
      </c>
      <c r="AV290" s="171"/>
      <c r="AW290" s="89"/>
      <c r="AX290" s="90"/>
      <c r="AY290" s="172" t="str">
        <f t="shared" si="327"/>
        <v/>
      </c>
      <c r="AZ290" s="154" t="str">
        <f t="shared" si="328"/>
        <v>NO BID</v>
      </c>
      <c r="BA290" s="171"/>
      <c r="BB290" s="89"/>
      <c r="BC290" s="90"/>
      <c r="BD290" s="172" t="str">
        <f t="shared" si="329"/>
        <v/>
      </c>
      <c r="BE290" s="154" t="str">
        <f>IF($B290=0,"",IF(ISNUMBER(BB290),"","NO BID"))</f>
        <v>NO BID</v>
      </c>
      <c r="BF290" s="171"/>
      <c r="BG290" s="89"/>
      <c r="BH290" s="90"/>
      <c r="BI290" s="172" t="str">
        <f t="shared" si="330"/>
        <v/>
      </c>
      <c r="BJ290" s="154" t="str">
        <f t="shared" si="331"/>
        <v>NO BID</v>
      </c>
      <c r="BK290" s="171"/>
      <c r="BL290" s="89"/>
      <c r="BM290" s="90"/>
      <c r="BN290" s="172" t="str">
        <f t="shared" si="332"/>
        <v/>
      </c>
      <c r="BO290" s="154" t="str">
        <f t="shared" si="333"/>
        <v>NO BID</v>
      </c>
      <c r="BP290" s="178"/>
      <c r="BQ290" s="171"/>
      <c r="BR290" s="89"/>
      <c r="BS290" s="90" t="str">
        <f t="shared" si="334"/>
        <v/>
      </c>
      <c r="BT290" s="172"/>
      <c r="BU290" s="154" t="str">
        <f t="shared" si="335"/>
        <v>NO BID</v>
      </c>
      <c r="BV290" s="171"/>
      <c r="BW290" s="89"/>
      <c r="BX290" s="90" t="str">
        <f t="shared" si="336"/>
        <v/>
      </c>
      <c r="BY290" s="172"/>
      <c r="BZ290" s="154" t="str">
        <f t="shared" si="337"/>
        <v>NO BID</v>
      </c>
      <c r="CA290" s="171"/>
      <c r="CB290" s="89"/>
      <c r="CC290" s="90" t="str">
        <f t="shared" si="338"/>
        <v/>
      </c>
      <c r="CD290" s="172"/>
      <c r="CE290" s="154" t="str">
        <f t="shared" si="339"/>
        <v>NO BID</v>
      </c>
      <c r="CF290" s="171"/>
      <c r="CG290" s="89"/>
      <c r="CH290" s="90" t="str">
        <f t="shared" si="340"/>
        <v/>
      </c>
      <c r="CI290" s="172"/>
      <c r="CJ290" s="154" t="str">
        <f t="shared" si="341"/>
        <v>NO BID</v>
      </c>
      <c r="CK290" s="171"/>
      <c r="CL290" s="89"/>
      <c r="CM290" s="90" t="str">
        <f t="shared" si="342"/>
        <v/>
      </c>
      <c r="CN290" s="172"/>
      <c r="CO290" s="154" t="str">
        <f t="shared" si="343"/>
        <v>NO BID</v>
      </c>
      <c r="CP290" s="171"/>
      <c r="CQ290" s="89"/>
      <c r="CR290" s="90" t="str">
        <f t="shared" si="344"/>
        <v/>
      </c>
      <c r="CS290" s="172"/>
      <c r="CT290" s="154" t="str">
        <f t="shared" si="345"/>
        <v>NO BID</v>
      </c>
      <c r="CU290" s="171"/>
      <c r="CV290" s="89"/>
      <c r="CW290" s="90" t="str">
        <f t="shared" si="346"/>
        <v/>
      </c>
      <c r="CX290" s="172"/>
      <c r="CY290" s="154" t="str">
        <f t="shared" si="347"/>
        <v>NO BID</v>
      </c>
      <c r="CZ290" s="171"/>
      <c r="DA290" s="89"/>
      <c r="DB290" s="90" t="str">
        <f t="shared" si="348"/>
        <v/>
      </c>
      <c r="DC290" s="172"/>
      <c r="DD290" s="154" t="str">
        <f t="shared" si="349"/>
        <v>NO BID</v>
      </c>
      <c r="DE290" s="171"/>
      <c r="DF290" s="89"/>
      <c r="DG290" s="90" t="str">
        <f t="shared" si="350"/>
        <v/>
      </c>
      <c r="DH290" s="172"/>
      <c r="DI290" s="154" t="str">
        <f t="shared" si="351"/>
        <v>NO BID</v>
      </c>
      <c r="DJ290" s="171"/>
      <c r="DK290" s="89"/>
      <c r="DL290" s="90" t="str">
        <f t="shared" si="352"/>
        <v/>
      </c>
      <c r="DM290" s="172"/>
      <c r="DN290" s="154" t="str">
        <f t="shared" si="353"/>
        <v>NO BID</v>
      </c>
      <c r="DO290" s="171"/>
      <c r="DP290" s="89"/>
      <c r="DQ290" s="90" t="str">
        <f t="shared" si="354"/>
        <v/>
      </c>
      <c r="DR290" s="172"/>
      <c r="DS290" s="154" t="str">
        <f t="shared" si="355"/>
        <v>NO BID</v>
      </c>
      <c r="DT290" s="171"/>
      <c r="DU290" s="89"/>
      <c r="DV290" s="90" t="str">
        <f t="shared" si="356"/>
        <v/>
      </c>
      <c r="DW290" s="172"/>
      <c r="DX290" s="154" t="str">
        <f t="shared" si="357"/>
        <v>NO BID</v>
      </c>
      <c r="DY290" s="171"/>
      <c r="DZ290" s="89"/>
      <c r="EA290" s="90" t="str">
        <f t="shared" si="358"/>
        <v/>
      </c>
      <c r="EB290" s="172"/>
      <c r="EC290" s="154" t="str">
        <f t="shared" si="359"/>
        <v>NO BID</v>
      </c>
      <c r="ED290" s="171"/>
      <c r="EE290" s="89"/>
      <c r="EF290" s="90" t="str">
        <f t="shared" si="360"/>
        <v/>
      </c>
      <c r="EG290" s="172"/>
      <c r="EH290" s="154" t="str">
        <f t="shared" si="361"/>
        <v>NO BID</v>
      </c>
      <c r="EI290" s="171"/>
      <c r="EJ290" s="89"/>
      <c r="EK290" s="90" t="str">
        <f t="shared" si="362"/>
        <v/>
      </c>
      <c r="EL290" s="172"/>
      <c r="EM290" s="154" t="str">
        <f t="shared" si="363"/>
        <v>NO BID</v>
      </c>
      <c r="EN290" s="171"/>
      <c r="EO290" s="89"/>
      <c r="EP290" s="90" t="str">
        <f t="shared" si="364"/>
        <v/>
      </c>
      <c r="EQ290" s="172"/>
      <c r="ER290" s="154" t="str">
        <f t="shared" si="365"/>
        <v>NO BID</v>
      </c>
      <c r="ES290" s="171"/>
      <c r="ET290" s="89"/>
      <c r="EU290" s="90" t="str">
        <f t="shared" si="366"/>
        <v/>
      </c>
      <c r="EV290" s="172"/>
      <c r="EW290" s="154" t="str">
        <f t="shared" si="367"/>
        <v>NO BID</v>
      </c>
      <c r="EX290" s="171"/>
      <c r="EY290" s="89"/>
      <c r="EZ290" s="90" t="str">
        <f t="shared" si="368"/>
        <v/>
      </c>
      <c r="FA290" s="172"/>
      <c r="FB290" s="154" t="str">
        <f t="shared" si="369"/>
        <v>NO BID</v>
      </c>
      <c r="FC290" s="171"/>
      <c r="FD290" s="89"/>
      <c r="FE290" s="90" t="str">
        <f t="shared" si="370"/>
        <v/>
      </c>
      <c r="FF290" s="172"/>
      <c r="FG290" s="154" t="str">
        <f t="shared" si="371"/>
        <v>NO BID</v>
      </c>
      <c r="FH290" s="171"/>
      <c r="FI290" s="89"/>
      <c r="FJ290" s="90" t="str">
        <f t="shared" si="372"/>
        <v/>
      </c>
      <c r="FK290" s="172"/>
      <c r="FL290" s="154" t="str">
        <f t="shared" si="373"/>
        <v>NO BID</v>
      </c>
      <c r="FM290" s="171"/>
      <c r="FN290" s="89"/>
      <c r="FO290" s="90" t="str">
        <f t="shared" si="374"/>
        <v/>
      </c>
      <c r="FP290" s="172"/>
      <c r="FQ290" s="154" t="str">
        <f t="shared" si="375"/>
        <v>NO BID</v>
      </c>
      <c r="FR290" s="174"/>
      <c r="FS290" s="91">
        <v>15.99</v>
      </c>
      <c r="FT290" s="92">
        <f t="shared" si="376"/>
        <v>79.95</v>
      </c>
      <c r="FU290" s="175">
        <f t="shared" si="377"/>
        <v>0</v>
      </c>
      <c r="FV290" s="93" t="str">
        <f t="shared" si="378"/>
        <v/>
      </c>
      <c r="FW290" s="94">
        <f t="shared" si="379"/>
        <v>79.95</v>
      </c>
      <c r="FX290" s="95">
        <f t="shared" si="380"/>
        <v>0</v>
      </c>
      <c r="FY290" s="129" t="str">
        <f t="shared" si="381"/>
        <v>NOT AWARDED</v>
      </c>
      <c r="FZ290" s="130">
        <f t="shared" si="382"/>
        <v>0</v>
      </c>
      <c r="GA290" s="129" t="str">
        <f t="shared" si="383"/>
        <v>VENDOR 09</v>
      </c>
      <c r="GB290" s="176"/>
      <c r="GC290" s="177"/>
      <c r="GD290" s="96"/>
      <c r="GE290" s="97"/>
    </row>
    <row r="291" spans="1:187" ht="30" customHeight="1" thickTop="1" thickBot="1" x14ac:dyDescent="0.4">
      <c r="A291" s="162">
        <v>287</v>
      </c>
      <c r="B291" s="197">
        <v>5</v>
      </c>
      <c r="C291" s="164">
        <v>9781665917629</v>
      </c>
      <c r="D291" s="165" t="s">
        <v>448</v>
      </c>
      <c r="E291" s="165" t="s">
        <v>1131</v>
      </c>
      <c r="F291" s="165" t="s">
        <v>1479</v>
      </c>
      <c r="G291" s="166" t="s">
        <v>1414</v>
      </c>
      <c r="H291" s="166" t="s">
        <v>1425</v>
      </c>
      <c r="I291" s="167"/>
      <c r="J291" s="227">
        <f t="shared" si="384"/>
        <v>5</v>
      </c>
      <c r="K291" s="228"/>
      <c r="L291" s="99" t="str">
        <f t="shared" si="310"/>
        <v/>
      </c>
      <c r="M291" s="241"/>
      <c r="N291" s="168"/>
      <c r="O291" s="169" t="str">
        <f t="shared" si="311"/>
        <v>VENDOR 09</v>
      </c>
      <c r="P291" s="149">
        <v>241363</v>
      </c>
      <c r="Q291" s="149">
        <f t="shared" si="312"/>
        <v>0</v>
      </c>
      <c r="R291" s="170" t="str">
        <f t="shared" si="313"/>
        <v xml:space="preserve">, </v>
      </c>
      <c r="S291" s="170" t="str">
        <f t="shared" si="314"/>
        <v>NO BID</v>
      </c>
      <c r="T291" s="87">
        <f t="shared" si="315"/>
        <v>0</v>
      </c>
      <c r="U291" s="88" t="str">
        <f t="shared" si="316"/>
        <v>NOT AWARDED</v>
      </c>
      <c r="V291" s="167"/>
      <c r="W291" s="171"/>
      <c r="X291" s="89"/>
      <c r="Y291" s="90"/>
      <c r="Z291" s="172" t="str">
        <f t="shared" si="317"/>
        <v/>
      </c>
      <c r="AA291" s="154" t="str">
        <f t="shared" si="318"/>
        <v>NO BID</v>
      </c>
      <c r="AB291" s="171"/>
      <c r="AC291" s="89"/>
      <c r="AD291" s="90"/>
      <c r="AE291" s="172" t="str">
        <f t="shared" si="319"/>
        <v/>
      </c>
      <c r="AF291" s="154" t="str">
        <f t="shared" si="320"/>
        <v>NO BID</v>
      </c>
      <c r="AG291" s="171"/>
      <c r="AH291" s="89"/>
      <c r="AI291" s="90"/>
      <c r="AJ291" s="172" t="str">
        <f t="shared" si="321"/>
        <v/>
      </c>
      <c r="AK291" s="154" t="str">
        <f t="shared" si="322"/>
        <v>NO BID</v>
      </c>
      <c r="AL291" s="171"/>
      <c r="AM291" s="89"/>
      <c r="AN291" s="90"/>
      <c r="AO291" s="172" t="str">
        <f t="shared" si="323"/>
        <v/>
      </c>
      <c r="AP291" s="154" t="str">
        <f t="shared" si="324"/>
        <v>NO BID</v>
      </c>
      <c r="AQ291" s="171"/>
      <c r="AR291" s="89"/>
      <c r="AS291" s="90"/>
      <c r="AT291" s="172" t="str">
        <f t="shared" si="325"/>
        <v/>
      </c>
      <c r="AU291" s="154" t="str">
        <f t="shared" si="326"/>
        <v>NO BID</v>
      </c>
      <c r="AV291" s="171"/>
      <c r="AW291" s="89"/>
      <c r="AX291" s="90"/>
      <c r="AY291" s="172" t="str">
        <f t="shared" si="327"/>
        <v/>
      </c>
      <c r="AZ291" s="154" t="str">
        <f t="shared" si="328"/>
        <v>NO BID</v>
      </c>
      <c r="BA291" s="171"/>
      <c r="BB291" s="89"/>
      <c r="BC291" s="90"/>
      <c r="BD291" s="172" t="str">
        <f t="shared" si="329"/>
        <v/>
      </c>
      <c r="BE291" s="154" t="str">
        <f>IF($B291=0,"",IF(ISNUMBER(BB291),"","NO BID"))</f>
        <v>NO BID</v>
      </c>
      <c r="BF291" s="171"/>
      <c r="BG291" s="89"/>
      <c r="BH291" s="90"/>
      <c r="BI291" s="172" t="str">
        <f t="shared" si="330"/>
        <v/>
      </c>
      <c r="BJ291" s="154" t="str">
        <f t="shared" si="331"/>
        <v>NO BID</v>
      </c>
      <c r="BK291" s="171"/>
      <c r="BL291" s="89"/>
      <c r="BM291" s="90"/>
      <c r="BN291" s="172" t="str">
        <f t="shared" si="332"/>
        <v/>
      </c>
      <c r="BO291" s="154" t="str">
        <f t="shared" si="333"/>
        <v>NO BID</v>
      </c>
      <c r="BP291" s="178"/>
      <c r="BQ291" s="171"/>
      <c r="BR291" s="89"/>
      <c r="BS291" s="90" t="str">
        <f t="shared" si="334"/>
        <v/>
      </c>
      <c r="BT291" s="172"/>
      <c r="BU291" s="154" t="str">
        <f t="shared" si="335"/>
        <v>NO BID</v>
      </c>
      <c r="BV291" s="171"/>
      <c r="BW291" s="89"/>
      <c r="BX291" s="90" t="str">
        <f t="shared" si="336"/>
        <v/>
      </c>
      <c r="BY291" s="172"/>
      <c r="BZ291" s="154" t="str">
        <f t="shared" si="337"/>
        <v>NO BID</v>
      </c>
      <c r="CA291" s="171"/>
      <c r="CB291" s="89"/>
      <c r="CC291" s="90" t="str">
        <f t="shared" si="338"/>
        <v/>
      </c>
      <c r="CD291" s="172"/>
      <c r="CE291" s="154" t="str">
        <f t="shared" si="339"/>
        <v>NO BID</v>
      </c>
      <c r="CF291" s="171"/>
      <c r="CG291" s="89"/>
      <c r="CH291" s="90" t="str">
        <f t="shared" si="340"/>
        <v/>
      </c>
      <c r="CI291" s="172"/>
      <c r="CJ291" s="154" t="str">
        <f t="shared" si="341"/>
        <v>NO BID</v>
      </c>
      <c r="CK291" s="171"/>
      <c r="CL291" s="89"/>
      <c r="CM291" s="90" t="str">
        <f t="shared" si="342"/>
        <v/>
      </c>
      <c r="CN291" s="172"/>
      <c r="CO291" s="154" t="str">
        <f t="shared" si="343"/>
        <v>NO BID</v>
      </c>
      <c r="CP291" s="171"/>
      <c r="CQ291" s="89"/>
      <c r="CR291" s="90" t="str">
        <f t="shared" si="344"/>
        <v/>
      </c>
      <c r="CS291" s="172"/>
      <c r="CT291" s="154" t="str">
        <f t="shared" si="345"/>
        <v>NO BID</v>
      </c>
      <c r="CU291" s="171"/>
      <c r="CV291" s="89"/>
      <c r="CW291" s="90" t="str">
        <f t="shared" si="346"/>
        <v/>
      </c>
      <c r="CX291" s="172"/>
      <c r="CY291" s="154" t="str">
        <f t="shared" si="347"/>
        <v>NO BID</v>
      </c>
      <c r="CZ291" s="171"/>
      <c r="DA291" s="89"/>
      <c r="DB291" s="90" t="str">
        <f t="shared" si="348"/>
        <v/>
      </c>
      <c r="DC291" s="172"/>
      <c r="DD291" s="154" t="str">
        <f t="shared" si="349"/>
        <v>NO BID</v>
      </c>
      <c r="DE291" s="171"/>
      <c r="DF291" s="89"/>
      <c r="DG291" s="90" t="str">
        <f t="shared" si="350"/>
        <v/>
      </c>
      <c r="DH291" s="172"/>
      <c r="DI291" s="154" t="str">
        <f t="shared" si="351"/>
        <v>NO BID</v>
      </c>
      <c r="DJ291" s="171"/>
      <c r="DK291" s="89"/>
      <c r="DL291" s="90" t="str">
        <f t="shared" si="352"/>
        <v/>
      </c>
      <c r="DM291" s="172"/>
      <c r="DN291" s="154" t="str">
        <f t="shared" si="353"/>
        <v>NO BID</v>
      </c>
      <c r="DO291" s="171"/>
      <c r="DP291" s="89"/>
      <c r="DQ291" s="90" t="str">
        <f t="shared" si="354"/>
        <v/>
      </c>
      <c r="DR291" s="172"/>
      <c r="DS291" s="154" t="str">
        <f t="shared" si="355"/>
        <v>NO BID</v>
      </c>
      <c r="DT291" s="171"/>
      <c r="DU291" s="89"/>
      <c r="DV291" s="90" t="str">
        <f t="shared" si="356"/>
        <v/>
      </c>
      <c r="DW291" s="172"/>
      <c r="DX291" s="154" t="str">
        <f t="shared" si="357"/>
        <v>NO BID</v>
      </c>
      <c r="DY291" s="171"/>
      <c r="DZ291" s="89"/>
      <c r="EA291" s="90" t="str">
        <f t="shared" si="358"/>
        <v/>
      </c>
      <c r="EB291" s="172"/>
      <c r="EC291" s="154" t="str">
        <f t="shared" si="359"/>
        <v>NO BID</v>
      </c>
      <c r="ED291" s="171"/>
      <c r="EE291" s="89"/>
      <c r="EF291" s="90" t="str">
        <f t="shared" si="360"/>
        <v/>
      </c>
      <c r="EG291" s="172"/>
      <c r="EH291" s="154" t="str">
        <f t="shared" si="361"/>
        <v>NO BID</v>
      </c>
      <c r="EI291" s="171"/>
      <c r="EJ291" s="89"/>
      <c r="EK291" s="90" t="str">
        <f t="shared" si="362"/>
        <v/>
      </c>
      <c r="EL291" s="172"/>
      <c r="EM291" s="154" t="str">
        <f t="shared" si="363"/>
        <v>NO BID</v>
      </c>
      <c r="EN291" s="171"/>
      <c r="EO291" s="89"/>
      <c r="EP291" s="90" t="str">
        <f t="shared" si="364"/>
        <v/>
      </c>
      <c r="EQ291" s="172"/>
      <c r="ER291" s="154" t="str">
        <f t="shared" si="365"/>
        <v>NO BID</v>
      </c>
      <c r="ES291" s="171"/>
      <c r="ET291" s="89"/>
      <c r="EU291" s="90" t="str">
        <f t="shared" si="366"/>
        <v/>
      </c>
      <c r="EV291" s="172"/>
      <c r="EW291" s="154" t="str">
        <f t="shared" si="367"/>
        <v>NO BID</v>
      </c>
      <c r="EX291" s="171"/>
      <c r="EY291" s="89"/>
      <c r="EZ291" s="90" t="str">
        <f t="shared" si="368"/>
        <v/>
      </c>
      <c r="FA291" s="172"/>
      <c r="FB291" s="154" t="str">
        <f t="shared" si="369"/>
        <v>NO BID</v>
      </c>
      <c r="FC291" s="171"/>
      <c r="FD291" s="89"/>
      <c r="FE291" s="90" t="str">
        <f t="shared" si="370"/>
        <v/>
      </c>
      <c r="FF291" s="172"/>
      <c r="FG291" s="154" t="str">
        <f t="shared" si="371"/>
        <v>NO BID</v>
      </c>
      <c r="FH291" s="171"/>
      <c r="FI291" s="89"/>
      <c r="FJ291" s="90" t="str">
        <f t="shared" si="372"/>
        <v/>
      </c>
      <c r="FK291" s="172"/>
      <c r="FL291" s="154" t="str">
        <f t="shared" si="373"/>
        <v>NO BID</v>
      </c>
      <c r="FM291" s="171"/>
      <c r="FN291" s="89"/>
      <c r="FO291" s="90" t="str">
        <f t="shared" si="374"/>
        <v/>
      </c>
      <c r="FP291" s="172"/>
      <c r="FQ291" s="154" t="str">
        <f t="shared" si="375"/>
        <v>NO BID</v>
      </c>
      <c r="FR291" s="174"/>
      <c r="FS291" s="91">
        <v>19.989999999999998</v>
      </c>
      <c r="FT291" s="92">
        <f t="shared" si="376"/>
        <v>99.949999999999989</v>
      </c>
      <c r="FU291" s="175">
        <f t="shared" si="377"/>
        <v>0</v>
      </c>
      <c r="FV291" s="93" t="str">
        <f t="shared" si="378"/>
        <v/>
      </c>
      <c r="FW291" s="94">
        <f t="shared" si="379"/>
        <v>99.949999999999989</v>
      </c>
      <c r="FX291" s="95">
        <f t="shared" si="380"/>
        <v>0</v>
      </c>
      <c r="FY291" s="129" t="str">
        <f t="shared" si="381"/>
        <v>NOT AWARDED</v>
      </c>
      <c r="FZ291" s="130">
        <f t="shared" si="382"/>
        <v>0</v>
      </c>
      <c r="GA291" s="129" t="str">
        <f t="shared" si="383"/>
        <v>VENDOR 09</v>
      </c>
      <c r="GB291" s="176"/>
      <c r="GC291" s="177"/>
      <c r="GD291" s="96"/>
      <c r="GE291" s="97"/>
    </row>
    <row r="292" spans="1:187" ht="30" customHeight="1" thickTop="1" thickBot="1" x14ac:dyDescent="0.4">
      <c r="A292" s="162">
        <v>288</v>
      </c>
      <c r="B292" s="197">
        <v>5</v>
      </c>
      <c r="C292" s="164">
        <v>9780358306641</v>
      </c>
      <c r="D292" s="165" t="s">
        <v>449</v>
      </c>
      <c r="E292" s="165" t="s">
        <v>1132</v>
      </c>
      <c r="F292" s="165" t="s">
        <v>1479</v>
      </c>
      <c r="G292" s="166" t="s">
        <v>1414</v>
      </c>
      <c r="H292" s="166" t="s">
        <v>1421</v>
      </c>
      <c r="I292" s="167"/>
      <c r="J292" s="227">
        <f t="shared" si="384"/>
        <v>5</v>
      </c>
      <c r="K292" s="228"/>
      <c r="L292" s="99" t="str">
        <f t="shared" si="310"/>
        <v/>
      </c>
      <c r="M292" s="241"/>
      <c r="N292" s="168"/>
      <c r="O292" s="169" t="str">
        <f t="shared" si="311"/>
        <v>VENDOR 09</v>
      </c>
      <c r="P292" s="149">
        <v>241365</v>
      </c>
      <c r="Q292" s="149">
        <f t="shared" si="312"/>
        <v>0</v>
      </c>
      <c r="R292" s="170" t="str">
        <f t="shared" si="313"/>
        <v xml:space="preserve">, </v>
      </c>
      <c r="S292" s="170" t="str">
        <f t="shared" si="314"/>
        <v>NO BID</v>
      </c>
      <c r="T292" s="87">
        <f t="shared" si="315"/>
        <v>0</v>
      </c>
      <c r="U292" s="88" t="str">
        <f t="shared" si="316"/>
        <v>NOT AWARDED</v>
      </c>
      <c r="V292" s="167"/>
      <c r="W292" s="171"/>
      <c r="X292" s="89"/>
      <c r="Y292" s="90"/>
      <c r="Z292" s="172" t="str">
        <f t="shared" si="317"/>
        <v/>
      </c>
      <c r="AA292" s="154" t="str">
        <f t="shared" si="318"/>
        <v>NO BID</v>
      </c>
      <c r="AB292" s="171"/>
      <c r="AC292" s="89"/>
      <c r="AD292" s="90"/>
      <c r="AE292" s="172" t="str">
        <f t="shared" si="319"/>
        <v/>
      </c>
      <c r="AF292" s="154" t="str">
        <f t="shared" si="320"/>
        <v>NO BID</v>
      </c>
      <c r="AG292" s="171"/>
      <c r="AH292" s="89"/>
      <c r="AI292" s="90"/>
      <c r="AJ292" s="172" t="str">
        <f t="shared" si="321"/>
        <v/>
      </c>
      <c r="AK292" s="154" t="str">
        <f t="shared" si="322"/>
        <v>NO BID</v>
      </c>
      <c r="AL292" s="171"/>
      <c r="AM292" s="89"/>
      <c r="AN292" s="90"/>
      <c r="AO292" s="172" t="str">
        <f t="shared" si="323"/>
        <v/>
      </c>
      <c r="AP292" s="154" t="str">
        <f t="shared" si="324"/>
        <v>NO BID</v>
      </c>
      <c r="AQ292" s="171"/>
      <c r="AR292" s="89"/>
      <c r="AS292" s="90"/>
      <c r="AT292" s="172" t="str">
        <f t="shared" si="325"/>
        <v/>
      </c>
      <c r="AU292" s="154" t="str">
        <f t="shared" si="326"/>
        <v>NO BID</v>
      </c>
      <c r="AV292" s="171"/>
      <c r="AW292" s="89"/>
      <c r="AX292" s="90"/>
      <c r="AY292" s="172" t="str">
        <f t="shared" si="327"/>
        <v/>
      </c>
      <c r="AZ292" s="154" t="str">
        <f t="shared" si="328"/>
        <v>NO BID</v>
      </c>
      <c r="BA292" s="171"/>
      <c r="BB292" s="89"/>
      <c r="BC292" s="90"/>
      <c r="BD292" s="172" t="str">
        <f t="shared" si="329"/>
        <v/>
      </c>
      <c r="BE292" s="154" t="s">
        <v>78</v>
      </c>
      <c r="BF292" s="171"/>
      <c r="BG292" s="89"/>
      <c r="BH292" s="90"/>
      <c r="BI292" s="172" t="str">
        <f t="shared" si="330"/>
        <v/>
      </c>
      <c r="BJ292" s="154" t="str">
        <f t="shared" si="331"/>
        <v>NO BID</v>
      </c>
      <c r="BK292" s="171"/>
      <c r="BL292" s="89"/>
      <c r="BM292" s="90"/>
      <c r="BN292" s="172" t="str">
        <f t="shared" si="332"/>
        <v/>
      </c>
      <c r="BO292" s="154" t="str">
        <f t="shared" si="333"/>
        <v>NO BID</v>
      </c>
      <c r="BP292" s="173"/>
      <c r="BQ292" s="171"/>
      <c r="BR292" s="89"/>
      <c r="BS292" s="90" t="str">
        <f t="shared" si="334"/>
        <v/>
      </c>
      <c r="BT292" s="172"/>
      <c r="BU292" s="154" t="str">
        <f t="shared" si="335"/>
        <v>NO BID</v>
      </c>
      <c r="BV292" s="171"/>
      <c r="BW292" s="89"/>
      <c r="BX292" s="90" t="str">
        <f t="shared" si="336"/>
        <v/>
      </c>
      <c r="BY292" s="172"/>
      <c r="BZ292" s="154" t="str">
        <f t="shared" si="337"/>
        <v>NO BID</v>
      </c>
      <c r="CA292" s="171"/>
      <c r="CB292" s="89"/>
      <c r="CC292" s="90" t="str">
        <f t="shared" si="338"/>
        <v/>
      </c>
      <c r="CD292" s="172"/>
      <c r="CE292" s="154" t="str">
        <f t="shared" si="339"/>
        <v>NO BID</v>
      </c>
      <c r="CF292" s="171"/>
      <c r="CG292" s="89"/>
      <c r="CH292" s="90" t="str">
        <f t="shared" si="340"/>
        <v/>
      </c>
      <c r="CI292" s="172"/>
      <c r="CJ292" s="154" t="str">
        <f t="shared" si="341"/>
        <v>NO BID</v>
      </c>
      <c r="CK292" s="171"/>
      <c r="CL292" s="89"/>
      <c r="CM292" s="90" t="str">
        <f t="shared" si="342"/>
        <v/>
      </c>
      <c r="CN292" s="172"/>
      <c r="CO292" s="154" t="str">
        <f t="shared" si="343"/>
        <v>NO BID</v>
      </c>
      <c r="CP292" s="171"/>
      <c r="CQ292" s="89"/>
      <c r="CR292" s="90" t="str">
        <f t="shared" si="344"/>
        <v/>
      </c>
      <c r="CS292" s="172"/>
      <c r="CT292" s="154" t="str">
        <f t="shared" si="345"/>
        <v>NO BID</v>
      </c>
      <c r="CU292" s="171"/>
      <c r="CV292" s="89"/>
      <c r="CW292" s="90" t="str">
        <f t="shared" si="346"/>
        <v/>
      </c>
      <c r="CX292" s="172"/>
      <c r="CY292" s="154" t="str">
        <f t="shared" si="347"/>
        <v>NO BID</v>
      </c>
      <c r="CZ292" s="171"/>
      <c r="DA292" s="89"/>
      <c r="DB292" s="90" t="str">
        <f t="shared" si="348"/>
        <v/>
      </c>
      <c r="DC292" s="172"/>
      <c r="DD292" s="154" t="str">
        <f t="shared" si="349"/>
        <v>NO BID</v>
      </c>
      <c r="DE292" s="171"/>
      <c r="DF292" s="89"/>
      <c r="DG292" s="90" t="str">
        <f t="shared" si="350"/>
        <v/>
      </c>
      <c r="DH292" s="172"/>
      <c r="DI292" s="154" t="str">
        <f t="shared" si="351"/>
        <v>NO BID</v>
      </c>
      <c r="DJ292" s="171"/>
      <c r="DK292" s="89"/>
      <c r="DL292" s="90" t="str">
        <f t="shared" si="352"/>
        <v/>
      </c>
      <c r="DM292" s="172"/>
      <c r="DN292" s="154" t="str">
        <f t="shared" si="353"/>
        <v>NO BID</v>
      </c>
      <c r="DO292" s="171"/>
      <c r="DP292" s="89"/>
      <c r="DQ292" s="90" t="str">
        <f t="shared" si="354"/>
        <v/>
      </c>
      <c r="DR292" s="172"/>
      <c r="DS292" s="154" t="str">
        <f t="shared" si="355"/>
        <v>NO BID</v>
      </c>
      <c r="DT292" s="171"/>
      <c r="DU292" s="89"/>
      <c r="DV292" s="90" t="str">
        <f t="shared" si="356"/>
        <v/>
      </c>
      <c r="DW292" s="172"/>
      <c r="DX292" s="154" t="str">
        <f t="shared" si="357"/>
        <v>NO BID</v>
      </c>
      <c r="DY292" s="171"/>
      <c r="DZ292" s="89"/>
      <c r="EA292" s="90" t="str">
        <f t="shared" si="358"/>
        <v/>
      </c>
      <c r="EB292" s="172"/>
      <c r="EC292" s="154" t="str">
        <f t="shared" si="359"/>
        <v>NO BID</v>
      </c>
      <c r="ED292" s="171"/>
      <c r="EE292" s="89"/>
      <c r="EF292" s="90" t="str">
        <f t="shared" si="360"/>
        <v/>
      </c>
      <c r="EG292" s="172"/>
      <c r="EH292" s="154" t="str">
        <f t="shared" si="361"/>
        <v>NO BID</v>
      </c>
      <c r="EI292" s="171"/>
      <c r="EJ292" s="89"/>
      <c r="EK292" s="90" t="str">
        <f t="shared" si="362"/>
        <v/>
      </c>
      <c r="EL292" s="172"/>
      <c r="EM292" s="154" t="str">
        <f t="shared" si="363"/>
        <v>NO BID</v>
      </c>
      <c r="EN292" s="171"/>
      <c r="EO292" s="89"/>
      <c r="EP292" s="90" t="str">
        <f t="shared" si="364"/>
        <v/>
      </c>
      <c r="EQ292" s="172"/>
      <c r="ER292" s="154" t="str">
        <f t="shared" si="365"/>
        <v>NO BID</v>
      </c>
      <c r="ES292" s="171"/>
      <c r="ET292" s="89"/>
      <c r="EU292" s="90" t="str">
        <f t="shared" si="366"/>
        <v/>
      </c>
      <c r="EV292" s="172"/>
      <c r="EW292" s="154" t="str">
        <f t="shared" si="367"/>
        <v>NO BID</v>
      </c>
      <c r="EX292" s="171"/>
      <c r="EY292" s="89"/>
      <c r="EZ292" s="90" t="str">
        <f t="shared" si="368"/>
        <v/>
      </c>
      <c r="FA292" s="172"/>
      <c r="FB292" s="154" t="str">
        <f t="shared" si="369"/>
        <v>NO BID</v>
      </c>
      <c r="FC292" s="171"/>
      <c r="FD292" s="89"/>
      <c r="FE292" s="90" t="str">
        <f t="shared" si="370"/>
        <v/>
      </c>
      <c r="FF292" s="172"/>
      <c r="FG292" s="154" t="str">
        <f t="shared" si="371"/>
        <v>NO BID</v>
      </c>
      <c r="FH292" s="171"/>
      <c r="FI292" s="89"/>
      <c r="FJ292" s="90" t="str">
        <f t="shared" si="372"/>
        <v/>
      </c>
      <c r="FK292" s="172"/>
      <c r="FL292" s="154" t="str">
        <f t="shared" si="373"/>
        <v>NO BID</v>
      </c>
      <c r="FM292" s="171"/>
      <c r="FN292" s="89"/>
      <c r="FO292" s="90" t="str">
        <f t="shared" si="374"/>
        <v/>
      </c>
      <c r="FP292" s="172"/>
      <c r="FQ292" s="154" t="str">
        <f t="shared" si="375"/>
        <v>NO BID</v>
      </c>
      <c r="FR292" s="174"/>
      <c r="FS292" s="91">
        <v>13.17</v>
      </c>
      <c r="FT292" s="92">
        <f t="shared" si="376"/>
        <v>65.849999999999994</v>
      </c>
      <c r="FU292" s="175">
        <f t="shared" si="377"/>
        <v>0</v>
      </c>
      <c r="FV292" s="93" t="str">
        <f t="shared" si="378"/>
        <v/>
      </c>
      <c r="FW292" s="94">
        <f t="shared" si="379"/>
        <v>65.849999999999994</v>
      </c>
      <c r="FX292" s="95">
        <f t="shared" si="380"/>
        <v>0</v>
      </c>
      <c r="FY292" s="129" t="str">
        <f t="shared" si="381"/>
        <v>NOT AWARDED</v>
      </c>
      <c r="FZ292" s="130">
        <f t="shared" si="382"/>
        <v>0</v>
      </c>
      <c r="GA292" s="129" t="str">
        <f t="shared" si="383"/>
        <v>VENDOR 09</v>
      </c>
      <c r="GB292" s="176"/>
      <c r="GC292" s="177"/>
      <c r="GD292" s="96"/>
      <c r="GE292" s="97"/>
    </row>
    <row r="293" spans="1:187" ht="30" customHeight="1" thickTop="1" thickBot="1" x14ac:dyDescent="0.4">
      <c r="A293" s="162">
        <v>289</v>
      </c>
      <c r="B293" s="197">
        <v>5</v>
      </c>
      <c r="C293" s="164">
        <v>9780593315033</v>
      </c>
      <c r="D293" s="165" t="s">
        <v>450</v>
      </c>
      <c r="E293" s="165" t="s">
        <v>1133</v>
      </c>
      <c r="F293" s="165" t="s">
        <v>1479</v>
      </c>
      <c r="G293" s="166" t="s">
        <v>1414</v>
      </c>
      <c r="H293" s="166" t="s">
        <v>1416</v>
      </c>
      <c r="I293" s="167"/>
      <c r="J293" s="227">
        <f t="shared" si="384"/>
        <v>5</v>
      </c>
      <c r="K293" s="228"/>
      <c r="L293" s="99" t="str">
        <f t="shared" si="310"/>
        <v/>
      </c>
      <c r="M293" s="241"/>
      <c r="N293" s="168"/>
      <c r="O293" s="169" t="str">
        <f t="shared" si="311"/>
        <v>VENDOR 09</v>
      </c>
      <c r="P293" s="149" t="s">
        <v>88</v>
      </c>
      <c r="Q293" s="149">
        <f t="shared" si="312"/>
        <v>0</v>
      </c>
      <c r="R293" s="170" t="str">
        <f t="shared" si="313"/>
        <v xml:space="preserve">, </v>
      </c>
      <c r="S293" s="170" t="str">
        <f t="shared" si="314"/>
        <v>NO BID</v>
      </c>
      <c r="T293" s="87">
        <f t="shared" si="315"/>
        <v>0</v>
      </c>
      <c r="U293" s="88" t="str">
        <f t="shared" si="316"/>
        <v>NOT AWARDED</v>
      </c>
      <c r="V293" s="167"/>
      <c r="W293" s="171"/>
      <c r="X293" s="89"/>
      <c r="Y293" s="90"/>
      <c r="Z293" s="172" t="str">
        <f t="shared" si="317"/>
        <v/>
      </c>
      <c r="AA293" s="154" t="str">
        <f t="shared" si="318"/>
        <v>NO BID</v>
      </c>
      <c r="AB293" s="171"/>
      <c r="AC293" s="89"/>
      <c r="AD293" s="90"/>
      <c r="AE293" s="172" t="str">
        <f t="shared" si="319"/>
        <v/>
      </c>
      <c r="AF293" s="154" t="str">
        <f t="shared" si="320"/>
        <v>NO BID</v>
      </c>
      <c r="AG293" s="171"/>
      <c r="AH293" s="89"/>
      <c r="AI293" s="90"/>
      <c r="AJ293" s="172" t="str">
        <f t="shared" si="321"/>
        <v/>
      </c>
      <c r="AK293" s="154" t="str">
        <f t="shared" si="322"/>
        <v>NO BID</v>
      </c>
      <c r="AL293" s="171"/>
      <c r="AM293" s="89"/>
      <c r="AN293" s="90"/>
      <c r="AO293" s="172" t="str">
        <f t="shared" si="323"/>
        <v/>
      </c>
      <c r="AP293" s="154" t="str">
        <f t="shared" si="324"/>
        <v>NO BID</v>
      </c>
      <c r="AQ293" s="171"/>
      <c r="AR293" s="89"/>
      <c r="AS293" s="90"/>
      <c r="AT293" s="172" t="str">
        <f t="shared" si="325"/>
        <v/>
      </c>
      <c r="AU293" s="154" t="str">
        <f t="shared" si="326"/>
        <v>NO BID</v>
      </c>
      <c r="AV293" s="171"/>
      <c r="AW293" s="89"/>
      <c r="AX293" s="90"/>
      <c r="AY293" s="172" t="str">
        <f t="shared" si="327"/>
        <v/>
      </c>
      <c r="AZ293" s="154" t="str">
        <f t="shared" si="328"/>
        <v>NO BID</v>
      </c>
      <c r="BA293" s="171"/>
      <c r="BB293" s="89"/>
      <c r="BC293" s="90"/>
      <c r="BD293" s="172" t="str">
        <f t="shared" si="329"/>
        <v/>
      </c>
      <c r="BE293" s="154" t="s">
        <v>79</v>
      </c>
      <c r="BF293" s="171"/>
      <c r="BG293" s="89"/>
      <c r="BH293" s="90"/>
      <c r="BI293" s="172" t="str">
        <f t="shared" si="330"/>
        <v/>
      </c>
      <c r="BJ293" s="154" t="str">
        <f t="shared" si="331"/>
        <v>NO BID</v>
      </c>
      <c r="BK293" s="171"/>
      <c r="BL293" s="89"/>
      <c r="BM293" s="90"/>
      <c r="BN293" s="172" t="str">
        <f t="shared" si="332"/>
        <v/>
      </c>
      <c r="BO293" s="154" t="str">
        <f t="shared" si="333"/>
        <v>NO BID</v>
      </c>
      <c r="BP293" s="178"/>
      <c r="BQ293" s="171"/>
      <c r="BR293" s="89"/>
      <c r="BS293" s="90" t="str">
        <f t="shared" si="334"/>
        <v/>
      </c>
      <c r="BT293" s="172"/>
      <c r="BU293" s="154" t="str">
        <f t="shared" si="335"/>
        <v>NO BID</v>
      </c>
      <c r="BV293" s="171"/>
      <c r="BW293" s="89"/>
      <c r="BX293" s="90" t="str">
        <f t="shared" si="336"/>
        <v/>
      </c>
      <c r="BY293" s="172"/>
      <c r="BZ293" s="154" t="str">
        <f t="shared" si="337"/>
        <v>NO BID</v>
      </c>
      <c r="CA293" s="171"/>
      <c r="CB293" s="89"/>
      <c r="CC293" s="90" t="str">
        <f t="shared" si="338"/>
        <v/>
      </c>
      <c r="CD293" s="172"/>
      <c r="CE293" s="154" t="str">
        <f t="shared" si="339"/>
        <v>NO BID</v>
      </c>
      <c r="CF293" s="171"/>
      <c r="CG293" s="89"/>
      <c r="CH293" s="90" t="str">
        <f t="shared" si="340"/>
        <v/>
      </c>
      <c r="CI293" s="172"/>
      <c r="CJ293" s="154" t="str">
        <f t="shared" si="341"/>
        <v>NO BID</v>
      </c>
      <c r="CK293" s="171"/>
      <c r="CL293" s="89"/>
      <c r="CM293" s="90" t="str">
        <f t="shared" si="342"/>
        <v/>
      </c>
      <c r="CN293" s="172"/>
      <c r="CO293" s="154" t="str">
        <f t="shared" si="343"/>
        <v>NO BID</v>
      </c>
      <c r="CP293" s="171"/>
      <c r="CQ293" s="89"/>
      <c r="CR293" s="90" t="str">
        <f t="shared" si="344"/>
        <v/>
      </c>
      <c r="CS293" s="172"/>
      <c r="CT293" s="154" t="str">
        <f t="shared" si="345"/>
        <v>NO BID</v>
      </c>
      <c r="CU293" s="171"/>
      <c r="CV293" s="89"/>
      <c r="CW293" s="90" t="str">
        <f t="shared" si="346"/>
        <v/>
      </c>
      <c r="CX293" s="172"/>
      <c r="CY293" s="154" t="str">
        <f t="shared" si="347"/>
        <v>NO BID</v>
      </c>
      <c r="CZ293" s="171"/>
      <c r="DA293" s="89"/>
      <c r="DB293" s="90" t="str">
        <f t="shared" si="348"/>
        <v/>
      </c>
      <c r="DC293" s="172"/>
      <c r="DD293" s="154" t="str">
        <f t="shared" si="349"/>
        <v>NO BID</v>
      </c>
      <c r="DE293" s="171"/>
      <c r="DF293" s="89"/>
      <c r="DG293" s="90" t="str">
        <f t="shared" si="350"/>
        <v/>
      </c>
      <c r="DH293" s="172"/>
      <c r="DI293" s="154" t="str">
        <f t="shared" si="351"/>
        <v>NO BID</v>
      </c>
      <c r="DJ293" s="171"/>
      <c r="DK293" s="89"/>
      <c r="DL293" s="90" t="str">
        <f t="shared" si="352"/>
        <v/>
      </c>
      <c r="DM293" s="172"/>
      <c r="DN293" s="154" t="str">
        <f t="shared" si="353"/>
        <v>NO BID</v>
      </c>
      <c r="DO293" s="171"/>
      <c r="DP293" s="89"/>
      <c r="DQ293" s="90" t="str">
        <f t="shared" si="354"/>
        <v/>
      </c>
      <c r="DR293" s="172"/>
      <c r="DS293" s="154" t="str">
        <f t="shared" si="355"/>
        <v>NO BID</v>
      </c>
      <c r="DT293" s="171"/>
      <c r="DU293" s="89"/>
      <c r="DV293" s="90" t="str">
        <f t="shared" si="356"/>
        <v/>
      </c>
      <c r="DW293" s="172"/>
      <c r="DX293" s="154" t="str">
        <f t="shared" si="357"/>
        <v>NO BID</v>
      </c>
      <c r="DY293" s="171"/>
      <c r="DZ293" s="89"/>
      <c r="EA293" s="90" t="str">
        <f t="shared" si="358"/>
        <v/>
      </c>
      <c r="EB293" s="172"/>
      <c r="EC293" s="154" t="str">
        <f t="shared" si="359"/>
        <v>NO BID</v>
      </c>
      <c r="ED293" s="171"/>
      <c r="EE293" s="89"/>
      <c r="EF293" s="90" t="str">
        <f t="shared" si="360"/>
        <v/>
      </c>
      <c r="EG293" s="172"/>
      <c r="EH293" s="154" t="str">
        <f t="shared" si="361"/>
        <v>NO BID</v>
      </c>
      <c r="EI293" s="171"/>
      <c r="EJ293" s="89"/>
      <c r="EK293" s="90" t="str">
        <f t="shared" si="362"/>
        <v/>
      </c>
      <c r="EL293" s="172"/>
      <c r="EM293" s="154" t="str">
        <f t="shared" si="363"/>
        <v>NO BID</v>
      </c>
      <c r="EN293" s="171"/>
      <c r="EO293" s="89"/>
      <c r="EP293" s="90" t="str">
        <f t="shared" si="364"/>
        <v/>
      </c>
      <c r="EQ293" s="172"/>
      <c r="ER293" s="154" t="str">
        <f t="shared" si="365"/>
        <v>NO BID</v>
      </c>
      <c r="ES293" s="171"/>
      <c r="ET293" s="89"/>
      <c r="EU293" s="90" t="str">
        <f t="shared" si="366"/>
        <v/>
      </c>
      <c r="EV293" s="172"/>
      <c r="EW293" s="154" t="str">
        <f t="shared" si="367"/>
        <v>NO BID</v>
      </c>
      <c r="EX293" s="171"/>
      <c r="EY293" s="89"/>
      <c r="EZ293" s="90" t="str">
        <f t="shared" si="368"/>
        <v/>
      </c>
      <c r="FA293" s="172"/>
      <c r="FB293" s="154" t="str">
        <f t="shared" si="369"/>
        <v>NO BID</v>
      </c>
      <c r="FC293" s="171"/>
      <c r="FD293" s="89"/>
      <c r="FE293" s="90" t="str">
        <f t="shared" si="370"/>
        <v/>
      </c>
      <c r="FF293" s="172"/>
      <c r="FG293" s="154" t="str">
        <f t="shared" si="371"/>
        <v>NO BID</v>
      </c>
      <c r="FH293" s="171"/>
      <c r="FI293" s="89"/>
      <c r="FJ293" s="90" t="str">
        <f t="shared" si="372"/>
        <v/>
      </c>
      <c r="FK293" s="172"/>
      <c r="FL293" s="154" t="str">
        <f t="shared" si="373"/>
        <v>NO BID</v>
      </c>
      <c r="FM293" s="171"/>
      <c r="FN293" s="89"/>
      <c r="FO293" s="90" t="str">
        <f t="shared" si="374"/>
        <v/>
      </c>
      <c r="FP293" s="172"/>
      <c r="FQ293" s="154" t="str">
        <f t="shared" si="375"/>
        <v>NO BID</v>
      </c>
      <c r="FR293" s="174"/>
      <c r="FS293" s="91">
        <v>10.94</v>
      </c>
      <c r="FT293" s="92">
        <f t="shared" si="376"/>
        <v>54.699999999999996</v>
      </c>
      <c r="FU293" s="175">
        <f t="shared" si="377"/>
        <v>0</v>
      </c>
      <c r="FV293" s="93" t="str">
        <f t="shared" si="378"/>
        <v/>
      </c>
      <c r="FW293" s="94">
        <f t="shared" si="379"/>
        <v>54.699999999999996</v>
      </c>
      <c r="FX293" s="95">
        <f t="shared" si="380"/>
        <v>0</v>
      </c>
      <c r="FY293" s="129" t="str">
        <f t="shared" si="381"/>
        <v>NOT AWARDED</v>
      </c>
      <c r="FZ293" s="130">
        <f t="shared" si="382"/>
        <v>0</v>
      </c>
      <c r="GA293" s="129" t="str">
        <f t="shared" si="383"/>
        <v>VENDOR 09</v>
      </c>
      <c r="GB293" s="176"/>
      <c r="GC293" s="177"/>
      <c r="GD293" s="96"/>
      <c r="GE293" s="97"/>
    </row>
    <row r="294" spans="1:187" ht="30" customHeight="1" thickTop="1" thickBot="1" x14ac:dyDescent="0.4">
      <c r="A294" s="162">
        <v>290</v>
      </c>
      <c r="B294" s="163">
        <v>5</v>
      </c>
      <c r="C294" s="164">
        <v>9780063212992</v>
      </c>
      <c r="D294" s="165" t="s">
        <v>687</v>
      </c>
      <c r="E294" s="165" t="s">
        <v>977</v>
      </c>
      <c r="F294" s="165" t="s">
        <v>1479</v>
      </c>
      <c r="G294" s="166" t="s">
        <v>1414</v>
      </c>
      <c r="H294" s="166" t="s">
        <v>1416</v>
      </c>
      <c r="I294" s="167"/>
      <c r="J294" s="227">
        <f t="shared" si="384"/>
        <v>5</v>
      </c>
      <c r="K294" s="228"/>
      <c r="L294" s="99" t="str">
        <f t="shared" si="310"/>
        <v/>
      </c>
      <c r="M294" s="241"/>
      <c r="N294" s="168"/>
      <c r="O294" s="169" t="str">
        <f t="shared" si="311"/>
        <v>VENDOR 09</v>
      </c>
      <c r="P294" s="149">
        <v>241360</v>
      </c>
      <c r="Q294" s="149">
        <f t="shared" si="312"/>
        <v>0</v>
      </c>
      <c r="R294" s="170" t="str">
        <f t="shared" si="313"/>
        <v xml:space="preserve">, </v>
      </c>
      <c r="S294" s="170" t="str">
        <f t="shared" si="314"/>
        <v>NO BID</v>
      </c>
      <c r="T294" s="87">
        <f t="shared" si="315"/>
        <v>0</v>
      </c>
      <c r="U294" s="88" t="str">
        <f t="shared" si="316"/>
        <v>NOT AWARDED</v>
      </c>
      <c r="V294" s="167"/>
      <c r="W294" s="171"/>
      <c r="X294" s="89"/>
      <c r="Y294" s="90"/>
      <c r="Z294" s="172" t="str">
        <f t="shared" si="317"/>
        <v/>
      </c>
      <c r="AA294" s="154" t="str">
        <f t="shared" si="318"/>
        <v>NO BID</v>
      </c>
      <c r="AB294" s="171"/>
      <c r="AC294" s="89"/>
      <c r="AD294" s="90"/>
      <c r="AE294" s="172" t="str">
        <f t="shared" si="319"/>
        <v/>
      </c>
      <c r="AF294" s="154" t="str">
        <f t="shared" si="320"/>
        <v>NO BID</v>
      </c>
      <c r="AG294" s="171"/>
      <c r="AH294" s="89"/>
      <c r="AI294" s="90"/>
      <c r="AJ294" s="172" t="str">
        <f t="shared" si="321"/>
        <v/>
      </c>
      <c r="AK294" s="154" t="str">
        <f t="shared" si="322"/>
        <v>NO BID</v>
      </c>
      <c r="AL294" s="171"/>
      <c r="AM294" s="89"/>
      <c r="AN294" s="90"/>
      <c r="AO294" s="172" t="str">
        <f t="shared" si="323"/>
        <v/>
      </c>
      <c r="AP294" s="154" t="str">
        <f t="shared" si="324"/>
        <v>NO BID</v>
      </c>
      <c r="AQ294" s="171"/>
      <c r="AR294" s="89"/>
      <c r="AS294" s="90"/>
      <c r="AT294" s="172" t="str">
        <f t="shared" si="325"/>
        <v/>
      </c>
      <c r="AU294" s="154" t="str">
        <f t="shared" si="326"/>
        <v>NO BID</v>
      </c>
      <c r="AV294" s="171"/>
      <c r="AW294" s="89"/>
      <c r="AX294" s="90"/>
      <c r="AY294" s="172" t="str">
        <f t="shared" si="327"/>
        <v/>
      </c>
      <c r="AZ294" s="154" t="str">
        <f t="shared" si="328"/>
        <v>NO BID</v>
      </c>
      <c r="BA294" s="171"/>
      <c r="BB294" s="89"/>
      <c r="BC294" s="90"/>
      <c r="BD294" s="172" t="str">
        <f t="shared" si="329"/>
        <v/>
      </c>
      <c r="BE294" s="154" t="str">
        <f>IF($B294=0,"",IF(ISNUMBER(BB294),"","NO BID"))</f>
        <v>NO BID</v>
      </c>
      <c r="BF294" s="171"/>
      <c r="BG294" s="89"/>
      <c r="BH294" s="90"/>
      <c r="BI294" s="172" t="str">
        <f t="shared" si="330"/>
        <v/>
      </c>
      <c r="BJ294" s="154" t="str">
        <f t="shared" si="331"/>
        <v>NO BID</v>
      </c>
      <c r="BK294" s="171"/>
      <c r="BL294" s="89"/>
      <c r="BM294" s="90"/>
      <c r="BN294" s="172" t="str">
        <f t="shared" si="332"/>
        <v/>
      </c>
      <c r="BO294" s="154" t="str">
        <f t="shared" si="333"/>
        <v>NO BID</v>
      </c>
      <c r="BP294" s="178"/>
      <c r="BQ294" s="171"/>
      <c r="BR294" s="89"/>
      <c r="BS294" s="90" t="str">
        <f t="shared" si="334"/>
        <v/>
      </c>
      <c r="BT294" s="172"/>
      <c r="BU294" s="154" t="str">
        <f t="shared" si="335"/>
        <v>NO BID</v>
      </c>
      <c r="BV294" s="171"/>
      <c r="BW294" s="89"/>
      <c r="BX294" s="90" t="str">
        <f t="shared" si="336"/>
        <v/>
      </c>
      <c r="BY294" s="172"/>
      <c r="BZ294" s="154" t="str">
        <f t="shared" si="337"/>
        <v>NO BID</v>
      </c>
      <c r="CA294" s="171"/>
      <c r="CB294" s="89"/>
      <c r="CC294" s="90" t="str">
        <f t="shared" si="338"/>
        <v/>
      </c>
      <c r="CD294" s="172"/>
      <c r="CE294" s="154" t="str">
        <f t="shared" si="339"/>
        <v>NO BID</v>
      </c>
      <c r="CF294" s="171"/>
      <c r="CG294" s="89"/>
      <c r="CH294" s="90" t="str">
        <f t="shared" si="340"/>
        <v/>
      </c>
      <c r="CI294" s="172"/>
      <c r="CJ294" s="154" t="str">
        <f t="shared" si="341"/>
        <v>NO BID</v>
      </c>
      <c r="CK294" s="171"/>
      <c r="CL294" s="89"/>
      <c r="CM294" s="90" t="str">
        <f t="shared" si="342"/>
        <v/>
      </c>
      <c r="CN294" s="172"/>
      <c r="CO294" s="154" t="str">
        <f t="shared" si="343"/>
        <v>NO BID</v>
      </c>
      <c r="CP294" s="171"/>
      <c r="CQ294" s="89"/>
      <c r="CR294" s="90" t="str">
        <f t="shared" si="344"/>
        <v/>
      </c>
      <c r="CS294" s="172"/>
      <c r="CT294" s="154" t="str">
        <f t="shared" si="345"/>
        <v>NO BID</v>
      </c>
      <c r="CU294" s="171"/>
      <c r="CV294" s="89"/>
      <c r="CW294" s="90" t="str">
        <f t="shared" si="346"/>
        <v/>
      </c>
      <c r="CX294" s="172"/>
      <c r="CY294" s="154" t="str">
        <f t="shared" si="347"/>
        <v>NO BID</v>
      </c>
      <c r="CZ294" s="171"/>
      <c r="DA294" s="89"/>
      <c r="DB294" s="90" t="str">
        <f t="shared" si="348"/>
        <v/>
      </c>
      <c r="DC294" s="172"/>
      <c r="DD294" s="154" t="str">
        <f t="shared" si="349"/>
        <v>NO BID</v>
      </c>
      <c r="DE294" s="171"/>
      <c r="DF294" s="89"/>
      <c r="DG294" s="90" t="str">
        <f t="shared" si="350"/>
        <v/>
      </c>
      <c r="DH294" s="172"/>
      <c r="DI294" s="154" t="str">
        <f t="shared" si="351"/>
        <v>NO BID</v>
      </c>
      <c r="DJ294" s="171"/>
      <c r="DK294" s="89"/>
      <c r="DL294" s="90" t="str">
        <f t="shared" si="352"/>
        <v/>
      </c>
      <c r="DM294" s="172"/>
      <c r="DN294" s="154" t="str">
        <f t="shared" si="353"/>
        <v>NO BID</v>
      </c>
      <c r="DO294" s="171"/>
      <c r="DP294" s="89"/>
      <c r="DQ294" s="90" t="str">
        <f t="shared" si="354"/>
        <v/>
      </c>
      <c r="DR294" s="172"/>
      <c r="DS294" s="154" t="str">
        <f t="shared" si="355"/>
        <v>NO BID</v>
      </c>
      <c r="DT294" s="171"/>
      <c r="DU294" s="89"/>
      <c r="DV294" s="90" t="str">
        <f t="shared" si="356"/>
        <v/>
      </c>
      <c r="DW294" s="172"/>
      <c r="DX294" s="154" t="str">
        <f t="shared" si="357"/>
        <v>NO BID</v>
      </c>
      <c r="DY294" s="171"/>
      <c r="DZ294" s="89"/>
      <c r="EA294" s="90" t="str">
        <f t="shared" si="358"/>
        <v/>
      </c>
      <c r="EB294" s="172"/>
      <c r="EC294" s="154" t="str">
        <f t="shared" si="359"/>
        <v>NO BID</v>
      </c>
      <c r="ED294" s="171"/>
      <c r="EE294" s="89"/>
      <c r="EF294" s="90" t="str">
        <f t="shared" si="360"/>
        <v/>
      </c>
      <c r="EG294" s="172"/>
      <c r="EH294" s="154" t="str">
        <f t="shared" si="361"/>
        <v>NO BID</v>
      </c>
      <c r="EI294" s="171"/>
      <c r="EJ294" s="89"/>
      <c r="EK294" s="90" t="str">
        <f t="shared" si="362"/>
        <v/>
      </c>
      <c r="EL294" s="172"/>
      <c r="EM294" s="154" t="str">
        <f t="shared" si="363"/>
        <v>NO BID</v>
      </c>
      <c r="EN294" s="171"/>
      <c r="EO294" s="89"/>
      <c r="EP294" s="90" t="str">
        <f t="shared" si="364"/>
        <v/>
      </c>
      <c r="EQ294" s="172"/>
      <c r="ER294" s="154" t="str">
        <f t="shared" si="365"/>
        <v>NO BID</v>
      </c>
      <c r="ES294" s="171"/>
      <c r="ET294" s="89"/>
      <c r="EU294" s="90" t="str">
        <f t="shared" si="366"/>
        <v/>
      </c>
      <c r="EV294" s="172"/>
      <c r="EW294" s="154" t="str">
        <f t="shared" si="367"/>
        <v>NO BID</v>
      </c>
      <c r="EX294" s="171"/>
      <c r="EY294" s="89"/>
      <c r="EZ294" s="90" t="str">
        <f t="shared" si="368"/>
        <v/>
      </c>
      <c r="FA294" s="172"/>
      <c r="FB294" s="154" t="str">
        <f t="shared" si="369"/>
        <v>NO BID</v>
      </c>
      <c r="FC294" s="171"/>
      <c r="FD294" s="89"/>
      <c r="FE294" s="90" t="str">
        <f t="shared" si="370"/>
        <v/>
      </c>
      <c r="FF294" s="172"/>
      <c r="FG294" s="154" t="str">
        <f t="shared" si="371"/>
        <v>NO BID</v>
      </c>
      <c r="FH294" s="171"/>
      <c r="FI294" s="89"/>
      <c r="FJ294" s="90" t="str">
        <f t="shared" si="372"/>
        <v/>
      </c>
      <c r="FK294" s="172"/>
      <c r="FL294" s="154" t="str">
        <f t="shared" si="373"/>
        <v>NO BID</v>
      </c>
      <c r="FM294" s="171"/>
      <c r="FN294" s="89"/>
      <c r="FO294" s="90" t="str">
        <f t="shared" si="374"/>
        <v/>
      </c>
      <c r="FP294" s="172"/>
      <c r="FQ294" s="154" t="str">
        <f t="shared" si="375"/>
        <v>NO BID</v>
      </c>
      <c r="FR294" s="174"/>
      <c r="FS294" s="91">
        <v>11.21</v>
      </c>
      <c r="FT294" s="92">
        <f t="shared" si="376"/>
        <v>56.050000000000004</v>
      </c>
      <c r="FU294" s="175">
        <f t="shared" si="377"/>
        <v>0</v>
      </c>
      <c r="FV294" s="93" t="str">
        <f t="shared" si="378"/>
        <v/>
      </c>
      <c r="FW294" s="94">
        <f t="shared" si="379"/>
        <v>56.050000000000004</v>
      </c>
      <c r="FX294" s="95">
        <f t="shared" si="380"/>
        <v>0</v>
      </c>
      <c r="FY294" s="129" t="str">
        <f t="shared" si="381"/>
        <v>NOT AWARDED</v>
      </c>
      <c r="FZ294" s="130">
        <f t="shared" si="382"/>
        <v>0</v>
      </c>
      <c r="GA294" s="129" t="str">
        <f t="shared" si="383"/>
        <v>VENDOR 09</v>
      </c>
      <c r="GB294" s="176"/>
      <c r="GC294" s="177"/>
      <c r="GD294" s="96"/>
      <c r="GE294" s="97"/>
    </row>
    <row r="295" spans="1:187" ht="30" customHeight="1" thickTop="1" thickBot="1" x14ac:dyDescent="0.4">
      <c r="A295" s="141">
        <v>291</v>
      </c>
      <c r="B295" s="197">
        <v>5</v>
      </c>
      <c r="C295" s="164">
        <v>9780063212992</v>
      </c>
      <c r="D295" s="165" t="s">
        <v>451</v>
      </c>
      <c r="E295" s="165" t="s">
        <v>977</v>
      </c>
      <c r="F295" s="165" t="s">
        <v>1479</v>
      </c>
      <c r="G295" s="166" t="s">
        <v>1414</v>
      </c>
      <c r="H295" s="166" t="s">
        <v>1416</v>
      </c>
      <c r="I295" s="167"/>
      <c r="J295" s="227">
        <f t="shared" si="384"/>
        <v>5</v>
      </c>
      <c r="K295" s="228"/>
      <c r="L295" s="99" t="str">
        <f t="shared" si="310"/>
        <v/>
      </c>
      <c r="M295" s="241"/>
      <c r="N295" s="168"/>
      <c r="O295" s="195" t="str">
        <f t="shared" si="311"/>
        <v>VENDOR 09</v>
      </c>
      <c r="P295" s="149">
        <v>241363</v>
      </c>
      <c r="Q295" s="149">
        <f t="shared" si="312"/>
        <v>0</v>
      </c>
      <c r="R295" s="196" t="str">
        <f t="shared" si="313"/>
        <v xml:space="preserve">, </v>
      </c>
      <c r="S295" s="196" t="str">
        <f t="shared" si="314"/>
        <v>NO BID</v>
      </c>
      <c r="T295" s="117">
        <f t="shared" si="315"/>
        <v>0</v>
      </c>
      <c r="U295" s="118" t="str">
        <f t="shared" si="316"/>
        <v>NOT AWARDED</v>
      </c>
      <c r="V295" s="167"/>
      <c r="W295" s="171"/>
      <c r="X295" s="89"/>
      <c r="Y295" s="90"/>
      <c r="Z295" s="172" t="str">
        <f t="shared" si="317"/>
        <v/>
      </c>
      <c r="AA295" s="154" t="str">
        <f t="shared" si="318"/>
        <v>NO BID</v>
      </c>
      <c r="AB295" s="171"/>
      <c r="AC295" s="89"/>
      <c r="AD295" s="90"/>
      <c r="AE295" s="172" t="str">
        <f t="shared" si="319"/>
        <v/>
      </c>
      <c r="AF295" s="154" t="str">
        <f t="shared" si="320"/>
        <v>NO BID</v>
      </c>
      <c r="AG295" s="171"/>
      <c r="AH295" s="89"/>
      <c r="AI295" s="90"/>
      <c r="AJ295" s="172" t="str">
        <f t="shared" si="321"/>
        <v/>
      </c>
      <c r="AK295" s="154" t="str">
        <f t="shared" si="322"/>
        <v>NO BID</v>
      </c>
      <c r="AL295" s="171"/>
      <c r="AM295" s="89"/>
      <c r="AN295" s="90"/>
      <c r="AO295" s="172" t="str">
        <f t="shared" si="323"/>
        <v/>
      </c>
      <c r="AP295" s="154" t="str">
        <f t="shared" si="324"/>
        <v>NO BID</v>
      </c>
      <c r="AQ295" s="171"/>
      <c r="AR295" s="89"/>
      <c r="AS295" s="90"/>
      <c r="AT295" s="172" t="str">
        <f t="shared" si="325"/>
        <v/>
      </c>
      <c r="AU295" s="154" t="str">
        <f t="shared" si="326"/>
        <v>NO BID</v>
      </c>
      <c r="AV295" s="171"/>
      <c r="AW295" s="89"/>
      <c r="AX295" s="90"/>
      <c r="AY295" s="172" t="str">
        <f t="shared" si="327"/>
        <v/>
      </c>
      <c r="AZ295" s="154" t="str">
        <f t="shared" si="328"/>
        <v>NO BID</v>
      </c>
      <c r="BA295" s="171"/>
      <c r="BB295" s="89"/>
      <c r="BC295" s="90"/>
      <c r="BD295" s="172" t="str">
        <f t="shared" si="329"/>
        <v/>
      </c>
      <c r="BE295" s="154" t="str">
        <f>IF($B295=0,"",IF(ISNUMBER(BB295),"","NO BID"))</f>
        <v>NO BID</v>
      </c>
      <c r="BF295" s="171"/>
      <c r="BG295" s="89"/>
      <c r="BH295" s="90"/>
      <c r="BI295" s="172" t="str">
        <f t="shared" si="330"/>
        <v/>
      </c>
      <c r="BJ295" s="154" t="str">
        <f t="shared" si="331"/>
        <v>NO BID</v>
      </c>
      <c r="BK295" s="171"/>
      <c r="BL295" s="89"/>
      <c r="BM295" s="90"/>
      <c r="BN295" s="172" t="str">
        <f t="shared" si="332"/>
        <v/>
      </c>
      <c r="BO295" s="154" t="str">
        <f t="shared" si="333"/>
        <v>NO BID</v>
      </c>
      <c r="BP295" s="178"/>
      <c r="BQ295" s="171"/>
      <c r="BR295" s="89"/>
      <c r="BS295" s="90" t="str">
        <f t="shared" si="334"/>
        <v/>
      </c>
      <c r="BT295" s="172"/>
      <c r="BU295" s="154" t="str">
        <f t="shared" si="335"/>
        <v>NO BID</v>
      </c>
      <c r="BV295" s="171"/>
      <c r="BW295" s="89"/>
      <c r="BX295" s="90" t="str">
        <f t="shared" si="336"/>
        <v/>
      </c>
      <c r="BY295" s="172"/>
      <c r="BZ295" s="154" t="str">
        <f t="shared" si="337"/>
        <v>NO BID</v>
      </c>
      <c r="CA295" s="171"/>
      <c r="CB295" s="89"/>
      <c r="CC295" s="90" t="str">
        <f t="shared" si="338"/>
        <v/>
      </c>
      <c r="CD295" s="172"/>
      <c r="CE295" s="154" t="str">
        <f t="shared" si="339"/>
        <v>NO BID</v>
      </c>
      <c r="CF295" s="171"/>
      <c r="CG295" s="89"/>
      <c r="CH295" s="90" t="str">
        <f t="shared" si="340"/>
        <v/>
      </c>
      <c r="CI295" s="172"/>
      <c r="CJ295" s="154" t="str">
        <f t="shared" si="341"/>
        <v>NO BID</v>
      </c>
      <c r="CK295" s="171"/>
      <c r="CL295" s="89"/>
      <c r="CM295" s="90" t="str">
        <f t="shared" si="342"/>
        <v/>
      </c>
      <c r="CN295" s="172"/>
      <c r="CO295" s="154" t="str">
        <f t="shared" si="343"/>
        <v>NO BID</v>
      </c>
      <c r="CP295" s="171"/>
      <c r="CQ295" s="89"/>
      <c r="CR295" s="90" t="str">
        <f t="shared" si="344"/>
        <v/>
      </c>
      <c r="CS295" s="172"/>
      <c r="CT295" s="154" t="str">
        <f t="shared" si="345"/>
        <v>NO BID</v>
      </c>
      <c r="CU295" s="171"/>
      <c r="CV295" s="89"/>
      <c r="CW295" s="90" t="str">
        <f t="shared" si="346"/>
        <v/>
      </c>
      <c r="CX295" s="172"/>
      <c r="CY295" s="154" t="str">
        <f t="shared" si="347"/>
        <v>NO BID</v>
      </c>
      <c r="CZ295" s="171"/>
      <c r="DA295" s="89"/>
      <c r="DB295" s="90" t="str">
        <f t="shared" si="348"/>
        <v/>
      </c>
      <c r="DC295" s="172"/>
      <c r="DD295" s="154" t="str">
        <f t="shared" si="349"/>
        <v>NO BID</v>
      </c>
      <c r="DE295" s="171"/>
      <c r="DF295" s="89"/>
      <c r="DG295" s="90" t="str">
        <f t="shared" si="350"/>
        <v/>
      </c>
      <c r="DH295" s="172"/>
      <c r="DI295" s="154" t="str">
        <f t="shared" si="351"/>
        <v>NO BID</v>
      </c>
      <c r="DJ295" s="171"/>
      <c r="DK295" s="89"/>
      <c r="DL295" s="90" t="str">
        <f t="shared" si="352"/>
        <v/>
      </c>
      <c r="DM295" s="172"/>
      <c r="DN295" s="154" t="str">
        <f t="shared" si="353"/>
        <v>NO BID</v>
      </c>
      <c r="DO295" s="171"/>
      <c r="DP295" s="89"/>
      <c r="DQ295" s="90" t="str">
        <f t="shared" si="354"/>
        <v/>
      </c>
      <c r="DR295" s="172"/>
      <c r="DS295" s="154" t="str">
        <f t="shared" si="355"/>
        <v>NO BID</v>
      </c>
      <c r="DT295" s="171"/>
      <c r="DU295" s="89"/>
      <c r="DV295" s="90" t="str">
        <f t="shared" si="356"/>
        <v/>
      </c>
      <c r="DW295" s="172"/>
      <c r="DX295" s="154" t="str">
        <f t="shared" si="357"/>
        <v>NO BID</v>
      </c>
      <c r="DY295" s="171"/>
      <c r="DZ295" s="89"/>
      <c r="EA295" s="90" t="str">
        <f t="shared" si="358"/>
        <v/>
      </c>
      <c r="EB295" s="172"/>
      <c r="EC295" s="154" t="str">
        <f t="shared" si="359"/>
        <v>NO BID</v>
      </c>
      <c r="ED295" s="171"/>
      <c r="EE295" s="89"/>
      <c r="EF295" s="90" t="str">
        <f t="shared" si="360"/>
        <v/>
      </c>
      <c r="EG295" s="172"/>
      <c r="EH295" s="154" t="str">
        <f t="shared" si="361"/>
        <v>NO BID</v>
      </c>
      <c r="EI295" s="171"/>
      <c r="EJ295" s="89"/>
      <c r="EK295" s="90" t="str">
        <f t="shared" si="362"/>
        <v/>
      </c>
      <c r="EL295" s="172"/>
      <c r="EM295" s="154" t="str">
        <f t="shared" si="363"/>
        <v>NO BID</v>
      </c>
      <c r="EN295" s="171"/>
      <c r="EO295" s="89"/>
      <c r="EP295" s="90" t="str">
        <f t="shared" si="364"/>
        <v/>
      </c>
      <c r="EQ295" s="172"/>
      <c r="ER295" s="154" t="str">
        <f t="shared" si="365"/>
        <v>NO BID</v>
      </c>
      <c r="ES295" s="171"/>
      <c r="ET295" s="89"/>
      <c r="EU295" s="90" t="str">
        <f t="shared" si="366"/>
        <v/>
      </c>
      <c r="EV295" s="172"/>
      <c r="EW295" s="154" t="str">
        <f t="shared" si="367"/>
        <v>NO BID</v>
      </c>
      <c r="EX295" s="171"/>
      <c r="EY295" s="89"/>
      <c r="EZ295" s="90" t="str">
        <f t="shared" si="368"/>
        <v/>
      </c>
      <c r="FA295" s="172"/>
      <c r="FB295" s="154" t="str">
        <f t="shared" si="369"/>
        <v>NO BID</v>
      </c>
      <c r="FC295" s="171"/>
      <c r="FD295" s="89"/>
      <c r="FE295" s="90" t="str">
        <f t="shared" si="370"/>
        <v/>
      </c>
      <c r="FF295" s="172"/>
      <c r="FG295" s="154" t="str">
        <f t="shared" si="371"/>
        <v>NO BID</v>
      </c>
      <c r="FH295" s="171"/>
      <c r="FI295" s="89"/>
      <c r="FJ295" s="90" t="str">
        <f t="shared" si="372"/>
        <v/>
      </c>
      <c r="FK295" s="172"/>
      <c r="FL295" s="154" t="str">
        <f t="shared" si="373"/>
        <v>NO BID</v>
      </c>
      <c r="FM295" s="171"/>
      <c r="FN295" s="89"/>
      <c r="FO295" s="90" t="str">
        <f t="shared" si="374"/>
        <v/>
      </c>
      <c r="FP295" s="172"/>
      <c r="FQ295" s="154" t="str">
        <f t="shared" si="375"/>
        <v>NO BID</v>
      </c>
      <c r="FR295" s="174"/>
      <c r="FS295" s="91">
        <v>11.21</v>
      </c>
      <c r="FT295" s="92">
        <f t="shared" si="376"/>
        <v>56.050000000000004</v>
      </c>
      <c r="FU295" s="175">
        <f t="shared" si="377"/>
        <v>0</v>
      </c>
      <c r="FV295" s="93" t="str">
        <f t="shared" si="378"/>
        <v/>
      </c>
      <c r="FW295" s="94">
        <f t="shared" si="379"/>
        <v>56.050000000000004</v>
      </c>
      <c r="FX295" s="95">
        <f t="shared" si="380"/>
        <v>0</v>
      </c>
      <c r="FY295" s="129" t="str">
        <f t="shared" si="381"/>
        <v>NOT AWARDED</v>
      </c>
      <c r="FZ295" s="130">
        <f t="shared" si="382"/>
        <v>0</v>
      </c>
      <c r="GA295" s="129" t="str">
        <f t="shared" si="383"/>
        <v>VENDOR 09</v>
      </c>
      <c r="GB295" s="176"/>
      <c r="GC295" s="177"/>
      <c r="GD295" s="96"/>
      <c r="GE295" s="97"/>
    </row>
    <row r="296" spans="1:187" ht="30" customHeight="1" thickTop="1" thickBot="1" x14ac:dyDescent="0.4">
      <c r="A296" s="162">
        <v>292</v>
      </c>
      <c r="B296" s="194">
        <v>5</v>
      </c>
      <c r="C296" s="164">
        <v>9781335010018</v>
      </c>
      <c r="D296" s="165" t="s">
        <v>452</v>
      </c>
      <c r="E296" s="165" t="s">
        <v>1134</v>
      </c>
      <c r="F296" s="165" t="s">
        <v>1479</v>
      </c>
      <c r="G296" s="166" t="s">
        <v>1414</v>
      </c>
      <c r="H296" s="166" t="s">
        <v>1419</v>
      </c>
      <c r="I296" s="167"/>
      <c r="J296" s="227">
        <f t="shared" si="384"/>
        <v>5</v>
      </c>
      <c r="K296" s="228"/>
      <c r="L296" s="99" t="str">
        <f t="shared" si="310"/>
        <v/>
      </c>
      <c r="M296" s="241"/>
      <c r="N296" s="168"/>
      <c r="O296" s="195" t="str">
        <f t="shared" si="311"/>
        <v>VENDOR 09</v>
      </c>
      <c r="P296" s="149">
        <v>241365</v>
      </c>
      <c r="Q296" s="149">
        <f t="shared" si="312"/>
        <v>0</v>
      </c>
      <c r="R296" s="196" t="str">
        <f t="shared" si="313"/>
        <v xml:space="preserve">, </v>
      </c>
      <c r="S296" s="196" t="str">
        <f t="shared" si="314"/>
        <v>NO BID</v>
      </c>
      <c r="T296" s="117">
        <f t="shared" si="315"/>
        <v>0</v>
      </c>
      <c r="U296" s="118" t="str">
        <f t="shared" si="316"/>
        <v>NOT AWARDED</v>
      </c>
      <c r="V296" s="167"/>
      <c r="W296" s="171"/>
      <c r="X296" s="89"/>
      <c r="Y296" s="90"/>
      <c r="Z296" s="172" t="str">
        <f t="shared" si="317"/>
        <v/>
      </c>
      <c r="AA296" s="154" t="str">
        <f t="shared" si="318"/>
        <v>NO BID</v>
      </c>
      <c r="AB296" s="171"/>
      <c r="AC296" s="89"/>
      <c r="AD296" s="90"/>
      <c r="AE296" s="172" t="str">
        <f t="shared" si="319"/>
        <v/>
      </c>
      <c r="AF296" s="154" t="str">
        <f t="shared" si="320"/>
        <v>NO BID</v>
      </c>
      <c r="AG296" s="171"/>
      <c r="AH296" s="89"/>
      <c r="AI296" s="90"/>
      <c r="AJ296" s="172" t="str">
        <f t="shared" si="321"/>
        <v/>
      </c>
      <c r="AK296" s="154" t="str">
        <f t="shared" si="322"/>
        <v>NO BID</v>
      </c>
      <c r="AL296" s="171"/>
      <c r="AM296" s="89"/>
      <c r="AN296" s="90"/>
      <c r="AO296" s="172" t="str">
        <f t="shared" si="323"/>
        <v/>
      </c>
      <c r="AP296" s="154" t="str">
        <f t="shared" si="324"/>
        <v>NO BID</v>
      </c>
      <c r="AQ296" s="171"/>
      <c r="AR296" s="89"/>
      <c r="AS296" s="90"/>
      <c r="AT296" s="172" t="str">
        <f t="shared" si="325"/>
        <v/>
      </c>
      <c r="AU296" s="154" t="str">
        <f t="shared" si="326"/>
        <v>NO BID</v>
      </c>
      <c r="AV296" s="171"/>
      <c r="AW296" s="89"/>
      <c r="AX296" s="90"/>
      <c r="AY296" s="172" t="str">
        <f t="shared" si="327"/>
        <v/>
      </c>
      <c r="AZ296" s="154" t="str">
        <f t="shared" si="328"/>
        <v>NO BID</v>
      </c>
      <c r="BA296" s="171"/>
      <c r="BB296" s="89"/>
      <c r="BC296" s="90"/>
      <c r="BD296" s="172" t="str">
        <f t="shared" si="329"/>
        <v/>
      </c>
      <c r="BE296" s="154" t="s">
        <v>80</v>
      </c>
      <c r="BF296" s="171"/>
      <c r="BG296" s="89"/>
      <c r="BH296" s="90"/>
      <c r="BI296" s="172" t="str">
        <f t="shared" si="330"/>
        <v/>
      </c>
      <c r="BJ296" s="154" t="str">
        <f t="shared" si="331"/>
        <v>NO BID</v>
      </c>
      <c r="BK296" s="171"/>
      <c r="BL296" s="89"/>
      <c r="BM296" s="90"/>
      <c r="BN296" s="172" t="str">
        <f t="shared" si="332"/>
        <v/>
      </c>
      <c r="BO296" s="154" t="str">
        <f t="shared" si="333"/>
        <v>NO BID</v>
      </c>
      <c r="BP296" s="178"/>
      <c r="BQ296" s="171"/>
      <c r="BR296" s="89"/>
      <c r="BS296" s="90" t="str">
        <f t="shared" si="334"/>
        <v/>
      </c>
      <c r="BT296" s="172"/>
      <c r="BU296" s="154" t="str">
        <f t="shared" si="335"/>
        <v>NO BID</v>
      </c>
      <c r="BV296" s="171"/>
      <c r="BW296" s="89"/>
      <c r="BX296" s="90" t="str">
        <f t="shared" si="336"/>
        <v/>
      </c>
      <c r="BY296" s="172"/>
      <c r="BZ296" s="154" t="str">
        <f t="shared" si="337"/>
        <v>NO BID</v>
      </c>
      <c r="CA296" s="171"/>
      <c r="CB296" s="89"/>
      <c r="CC296" s="90" t="str">
        <f t="shared" si="338"/>
        <v/>
      </c>
      <c r="CD296" s="172"/>
      <c r="CE296" s="154" t="str">
        <f t="shared" si="339"/>
        <v>NO BID</v>
      </c>
      <c r="CF296" s="171"/>
      <c r="CG296" s="89"/>
      <c r="CH296" s="90" t="str">
        <f t="shared" si="340"/>
        <v/>
      </c>
      <c r="CI296" s="172"/>
      <c r="CJ296" s="154" t="str">
        <f t="shared" si="341"/>
        <v>NO BID</v>
      </c>
      <c r="CK296" s="171"/>
      <c r="CL296" s="89"/>
      <c r="CM296" s="90" t="str">
        <f t="shared" si="342"/>
        <v/>
      </c>
      <c r="CN296" s="172"/>
      <c r="CO296" s="154" t="str">
        <f t="shared" si="343"/>
        <v>NO BID</v>
      </c>
      <c r="CP296" s="171"/>
      <c r="CQ296" s="89"/>
      <c r="CR296" s="90" t="str">
        <f t="shared" si="344"/>
        <v/>
      </c>
      <c r="CS296" s="172"/>
      <c r="CT296" s="154" t="str">
        <f t="shared" si="345"/>
        <v>NO BID</v>
      </c>
      <c r="CU296" s="171"/>
      <c r="CV296" s="89"/>
      <c r="CW296" s="90" t="str">
        <f t="shared" si="346"/>
        <v/>
      </c>
      <c r="CX296" s="172"/>
      <c r="CY296" s="154" t="str">
        <f t="shared" si="347"/>
        <v>NO BID</v>
      </c>
      <c r="CZ296" s="171"/>
      <c r="DA296" s="89"/>
      <c r="DB296" s="90" t="str">
        <f t="shared" si="348"/>
        <v/>
      </c>
      <c r="DC296" s="172"/>
      <c r="DD296" s="154" t="str">
        <f t="shared" si="349"/>
        <v>NO BID</v>
      </c>
      <c r="DE296" s="171"/>
      <c r="DF296" s="89"/>
      <c r="DG296" s="90" t="str">
        <f t="shared" si="350"/>
        <v/>
      </c>
      <c r="DH296" s="172"/>
      <c r="DI296" s="154" t="str">
        <f t="shared" si="351"/>
        <v>NO BID</v>
      </c>
      <c r="DJ296" s="171"/>
      <c r="DK296" s="89"/>
      <c r="DL296" s="90" t="str">
        <f t="shared" si="352"/>
        <v/>
      </c>
      <c r="DM296" s="172"/>
      <c r="DN296" s="154" t="str">
        <f t="shared" si="353"/>
        <v>NO BID</v>
      </c>
      <c r="DO296" s="171"/>
      <c r="DP296" s="89"/>
      <c r="DQ296" s="90" t="str">
        <f t="shared" si="354"/>
        <v/>
      </c>
      <c r="DR296" s="172"/>
      <c r="DS296" s="154" t="str">
        <f t="shared" si="355"/>
        <v>NO BID</v>
      </c>
      <c r="DT296" s="171"/>
      <c r="DU296" s="89"/>
      <c r="DV296" s="90" t="str">
        <f t="shared" si="356"/>
        <v/>
      </c>
      <c r="DW296" s="172"/>
      <c r="DX296" s="154" t="str">
        <f t="shared" si="357"/>
        <v>NO BID</v>
      </c>
      <c r="DY296" s="171"/>
      <c r="DZ296" s="89"/>
      <c r="EA296" s="90" t="str">
        <f t="shared" si="358"/>
        <v/>
      </c>
      <c r="EB296" s="172"/>
      <c r="EC296" s="154" t="str">
        <f t="shared" si="359"/>
        <v>NO BID</v>
      </c>
      <c r="ED296" s="171"/>
      <c r="EE296" s="89"/>
      <c r="EF296" s="90" t="str">
        <f t="shared" si="360"/>
        <v/>
      </c>
      <c r="EG296" s="172"/>
      <c r="EH296" s="154" t="str">
        <f t="shared" si="361"/>
        <v>NO BID</v>
      </c>
      <c r="EI296" s="171"/>
      <c r="EJ296" s="89"/>
      <c r="EK296" s="90" t="str">
        <f t="shared" si="362"/>
        <v/>
      </c>
      <c r="EL296" s="172"/>
      <c r="EM296" s="154" t="str">
        <f t="shared" si="363"/>
        <v>NO BID</v>
      </c>
      <c r="EN296" s="171"/>
      <c r="EO296" s="89"/>
      <c r="EP296" s="90" t="str">
        <f t="shared" si="364"/>
        <v/>
      </c>
      <c r="EQ296" s="172"/>
      <c r="ER296" s="154" t="str">
        <f t="shared" si="365"/>
        <v>NO BID</v>
      </c>
      <c r="ES296" s="171"/>
      <c r="ET296" s="89"/>
      <c r="EU296" s="90" t="str">
        <f t="shared" si="366"/>
        <v/>
      </c>
      <c r="EV296" s="172"/>
      <c r="EW296" s="154" t="str">
        <f t="shared" si="367"/>
        <v>NO BID</v>
      </c>
      <c r="EX296" s="171"/>
      <c r="EY296" s="89"/>
      <c r="EZ296" s="90" t="str">
        <f t="shared" si="368"/>
        <v/>
      </c>
      <c r="FA296" s="172"/>
      <c r="FB296" s="154" t="str">
        <f t="shared" si="369"/>
        <v>NO BID</v>
      </c>
      <c r="FC296" s="171"/>
      <c r="FD296" s="89"/>
      <c r="FE296" s="90" t="str">
        <f t="shared" si="370"/>
        <v/>
      </c>
      <c r="FF296" s="172"/>
      <c r="FG296" s="154" t="str">
        <f t="shared" si="371"/>
        <v>NO BID</v>
      </c>
      <c r="FH296" s="171"/>
      <c r="FI296" s="89"/>
      <c r="FJ296" s="90" t="str">
        <f t="shared" si="372"/>
        <v/>
      </c>
      <c r="FK296" s="172"/>
      <c r="FL296" s="154" t="str">
        <f t="shared" si="373"/>
        <v>NO BID</v>
      </c>
      <c r="FM296" s="171"/>
      <c r="FN296" s="89"/>
      <c r="FO296" s="90" t="str">
        <f t="shared" si="374"/>
        <v/>
      </c>
      <c r="FP296" s="172"/>
      <c r="FQ296" s="154" t="str">
        <f t="shared" si="375"/>
        <v>NO BID</v>
      </c>
      <c r="FR296" s="174"/>
      <c r="FS296" s="91">
        <v>20.99</v>
      </c>
      <c r="FT296" s="92">
        <f t="shared" si="376"/>
        <v>104.94999999999999</v>
      </c>
      <c r="FU296" s="175">
        <f t="shared" si="377"/>
        <v>0</v>
      </c>
      <c r="FV296" s="93" t="str">
        <f t="shared" si="378"/>
        <v/>
      </c>
      <c r="FW296" s="94">
        <f t="shared" si="379"/>
        <v>104.94999999999999</v>
      </c>
      <c r="FX296" s="95">
        <f t="shared" si="380"/>
        <v>0</v>
      </c>
      <c r="FY296" s="129" t="str">
        <f t="shared" si="381"/>
        <v>NOT AWARDED</v>
      </c>
      <c r="FZ296" s="130">
        <f t="shared" si="382"/>
        <v>0</v>
      </c>
      <c r="GA296" s="129" t="str">
        <f t="shared" si="383"/>
        <v>VENDOR 09</v>
      </c>
      <c r="GB296" s="176"/>
      <c r="GC296" s="177"/>
      <c r="GD296" s="96"/>
      <c r="GE296" s="97"/>
    </row>
    <row r="297" spans="1:187" ht="30" customHeight="1" thickTop="1" thickBot="1" x14ac:dyDescent="0.4">
      <c r="A297" s="162">
        <v>293</v>
      </c>
      <c r="B297" s="194">
        <v>1</v>
      </c>
      <c r="C297" s="164">
        <v>9780399545467</v>
      </c>
      <c r="D297" s="165" t="s">
        <v>453</v>
      </c>
      <c r="E297" s="165" t="s">
        <v>1135</v>
      </c>
      <c r="F297" s="165" t="s">
        <v>1479</v>
      </c>
      <c r="G297" s="166" t="s">
        <v>1414</v>
      </c>
      <c r="H297" s="166" t="s">
        <v>1416</v>
      </c>
      <c r="I297" s="167"/>
      <c r="J297" s="227">
        <f t="shared" si="384"/>
        <v>1</v>
      </c>
      <c r="K297" s="228"/>
      <c r="L297" s="99" t="str">
        <f t="shared" si="310"/>
        <v/>
      </c>
      <c r="M297" s="241"/>
      <c r="N297" s="168"/>
      <c r="O297" s="195" t="str">
        <f t="shared" si="311"/>
        <v>VENDOR 09</v>
      </c>
      <c r="P297" s="149">
        <v>241363</v>
      </c>
      <c r="Q297" s="149">
        <f t="shared" si="312"/>
        <v>0</v>
      </c>
      <c r="R297" s="196" t="str">
        <f t="shared" si="313"/>
        <v xml:space="preserve">, </v>
      </c>
      <c r="S297" s="196" t="str">
        <f t="shared" si="314"/>
        <v>NO BID</v>
      </c>
      <c r="T297" s="117">
        <f t="shared" si="315"/>
        <v>0</v>
      </c>
      <c r="U297" s="118" t="str">
        <f t="shared" si="316"/>
        <v>NOT AWARDED</v>
      </c>
      <c r="V297" s="167"/>
      <c r="W297" s="171"/>
      <c r="X297" s="89"/>
      <c r="Y297" s="90"/>
      <c r="Z297" s="172" t="str">
        <f t="shared" si="317"/>
        <v/>
      </c>
      <c r="AA297" s="154" t="str">
        <f t="shared" si="318"/>
        <v>NO BID</v>
      </c>
      <c r="AB297" s="171"/>
      <c r="AC297" s="89"/>
      <c r="AD297" s="90"/>
      <c r="AE297" s="172" t="str">
        <f t="shared" si="319"/>
        <v/>
      </c>
      <c r="AF297" s="154" t="str">
        <f t="shared" si="320"/>
        <v>NO BID</v>
      </c>
      <c r="AG297" s="171"/>
      <c r="AH297" s="89"/>
      <c r="AI297" s="90"/>
      <c r="AJ297" s="172" t="str">
        <f t="shared" si="321"/>
        <v/>
      </c>
      <c r="AK297" s="154" t="str">
        <f t="shared" si="322"/>
        <v>NO BID</v>
      </c>
      <c r="AL297" s="171"/>
      <c r="AM297" s="89"/>
      <c r="AN297" s="90"/>
      <c r="AO297" s="172" t="str">
        <f t="shared" si="323"/>
        <v/>
      </c>
      <c r="AP297" s="154" t="str">
        <f t="shared" si="324"/>
        <v>NO BID</v>
      </c>
      <c r="AQ297" s="171"/>
      <c r="AR297" s="89"/>
      <c r="AS297" s="90"/>
      <c r="AT297" s="172" t="str">
        <f t="shared" si="325"/>
        <v/>
      </c>
      <c r="AU297" s="154" t="str">
        <f t="shared" si="326"/>
        <v>NO BID</v>
      </c>
      <c r="AV297" s="171"/>
      <c r="AW297" s="89"/>
      <c r="AX297" s="90"/>
      <c r="AY297" s="172" t="str">
        <f t="shared" si="327"/>
        <v/>
      </c>
      <c r="AZ297" s="154" t="str">
        <f t="shared" si="328"/>
        <v>NO BID</v>
      </c>
      <c r="BA297" s="171"/>
      <c r="BB297" s="89"/>
      <c r="BC297" s="90"/>
      <c r="BD297" s="172" t="str">
        <f t="shared" si="329"/>
        <v/>
      </c>
      <c r="BE297" s="154" t="str">
        <f>IF($B297=0,"",IF(ISNUMBER(BB297),"","NO BID"))</f>
        <v>NO BID</v>
      </c>
      <c r="BF297" s="171"/>
      <c r="BG297" s="89"/>
      <c r="BH297" s="90"/>
      <c r="BI297" s="172" t="str">
        <f t="shared" si="330"/>
        <v/>
      </c>
      <c r="BJ297" s="154" t="str">
        <f t="shared" si="331"/>
        <v>NO BID</v>
      </c>
      <c r="BK297" s="171"/>
      <c r="BL297" s="89"/>
      <c r="BM297" s="90"/>
      <c r="BN297" s="172" t="str">
        <f t="shared" si="332"/>
        <v/>
      </c>
      <c r="BO297" s="154" t="str">
        <f t="shared" si="333"/>
        <v>NO BID</v>
      </c>
      <c r="BP297" s="178"/>
      <c r="BQ297" s="171"/>
      <c r="BR297" s="89"/>
      <c r="BS297" s="90" t="str">
        <f t="shared" si="334"/>
        <v/>
      </c>
      <c r="BT297" s="172"/>
      <c r="BU297" s="154" t="str">
        <f t="shared" si="335"/>
        <v>NO BID</v>
      </c>
      <c r="BV297" s="171"/>
      <c r="BW297" s="89"/>
      <c r="BX297" s="90" t="str">
        <f t="shared" si="336"/>
        <v/>
      </c>
      <c r="BY297" s="172"/>
      <c r="BZ297" s="154" t="str">
        <f t="shared" si="337"/>
        <v>NO BID</v>
      </c>
      <c r="CA297" s="171"/>
      <c r="CB297" s="89"/>
      <c r="CC297" s="90" t="str">
        <f t="shared" si="338"/>
        <v/>
      </c>
      <c r="CD297" s="172"/>
      <c r="CE297" s="154" t="str">
        <f t="shared" si="339"/>
        <v>NO BID</v>
      </c>
      <c r="CF297" s="171"/>
      <c r="CG297" s="89"/>
      <c r="CH297" s="90" t="str">
        <f t="shared" si="340"/>
        <v/>
      </c>
      <c r="CI297" s="172"/>
      <c r="CJ297" s="154" t="str">
        <f t="shared" si="341"/>
        <v>NO BID</v>
      </c>
      <c r="CK297" s="171"/>
      <c r="CL297" s="89"/>
      <c r="CM297" s="90" t="str">
        <f t="shared" si="342"/>
        <v/>
      </c>
      <c r="CN297" s="172"/>
      <c r="CO297" s="154" t="str">
        <f t="shared" si="343"/>
        <v>NO BID</v>
      </c>
      <c r="CP297" s="171"/>
      <c r="CQ297" s="89"/>
      <c r="CR297" s="90" t="str">
        <f t="shared" si="344"/>
        <v/>
      </c>
      <c r="CS297" s="172"/>
      <c r="CT297" s="154" t="str">
        <f t="shared" si="345"/>
        <v>NO BID</v>
      </c>
      <c r="CU297" s="171"/>
      <c r="CV297" s="89"/>
      <c r="CW297" s="90" t="str">
        <f t="shared" si="346"/>
        <v/>
      </c>
      <c r="CX297" s="172"/>
      <c r="CY297" s="154" t="str">
        <f t="shared" si="347"/>
        <v>NO BID</v>
      </c>
      <c r="CZ297" s="171"/>
      <c r="DA297" s="89"/>
      <c r="DB297" s="90" t="str">
        <f t="shared" si="348"/>
        <v/>
      </c>
      <c r="DC297" s="172"/>
      <c r="DD297" s="154" t="str">
        <f t="shared" si="349"/>
        <v>NO BID</v>
      </c>
      <c r="DE297" s="171"/>
      <c r="DF297" s="89"/>
      <c r="DG297" s="90" t="str">
        <f t="shared" si="350"/>
        <v/>
      </c>
      <c r="DH297" s="172"/>
      <c r="DI297" s="154" t="str">
        <f t="shared" si="351"/>
        <v>NO BID</v>
      </c>
      <c r="DJ297" s="171"/>
      <c r="DK297" s="89"/>
      <c r="DL297" s="90" t="str">
        <f t="shared" si="352"/>
        <v/>
      </c>
      <c r="DM297" s="172"/>
      <c r="DN297" s="154" t="str">
        <f t="shared" si="353"/>
        <v>NO BID</v>
      </c>
      <c r="DO297" s="171"/>
      <c r="DP297" s="89"/>
      <c r="DQ297" s="90" t="str">
        <f t="shared" si="354"/>
        <v/>
      </c>
      <c r="DR297" s="172"/>
      <c r="DS297" s="154" t="str">
        <f t="shared" si="355"/>
        <v>NO BID</v>
      </c>
      <c r="DT297" s="171"/>
      <c r="DU297" s="89"/>
      <c r="DV297" s="90" t="str">
        <f t="shared" si="356"/>
        <v/>
      </c>
      <c r="DW297" s="172"/>
      <c r="DX297" s="154" t="str">
        <f t="shared" si="357"/>
        <v>NO BID</v>
      </c>
      <c r="DY297" s="171"/>
      <c r="DZ297" s="89"/>
      <c r="EA297" s="90" t="str">
        <f t="shared" si="358"/>
        <v/>
      </c>
      <c r="EB297" s="172"/>
      <c r="EC297" s="154" t="str">
        <f t="shared" si="359"/>
        <v>NO BID</v>
      </c>
      <c r="ED297" s="171"/>
      <c r="EE297" s="89"/>
      <c r="EF297" s="90" t="str">
        <f t="shared" si="360"/>
        <v/>
      </c>
      <c r="EG297" s="172"/>
      <c r="EH297" s="154" t="str">
        <f t="shared" si="361"/>
        <v>NO BID</v>
      </c>
      <c r="EI297" s="171"/>
      <c r="EJ297" s="89"/>
      <c r="EK297" s="90" t="str">
        <f t="shared" si="362"/>
        <v/>
      </c>
      <c r="EL297" s="172"/>
      <c r="EM297" s="154" t="str">
        <f t="shared" si="363"/>
        <v>NO BID</v>
      </c>
      <c r="EN297" s="171"/>
      <c r="EO297" s="89"/>
      <c r="EP297" s="90" t="str">
        <f t="shared" si="364"/>
        <v/>
      </c>
      <c r="EQ297" s="172"/>
      <c r="ER297" s="154" t="str">
        <f t="shared" si="365"/>
        <v>NO BID</v>
      </c>
      <c r="ES297" s="171"/>
      <c r="ET297" s="89"/>
      <c r="EU297" s="90" t="str">
        <f t="shared" si="366"/>
        <v/>
      </c>
      <c r="EV297" s="172"/>
      <c r="EW297" s="154" t="str">
        <f t="shared" si="367"/>
        <v>NO BID</v>
      </c>
      <c r="EX297" s="171"/>
      <c r="EY297" s="89"/>
      <c r="EZ297" s="90" t="str">
        <f t="shared" si="368"/>
        <v/>
      </c>
      <c r="FA297" s="172"/>
      <c r="FB297" s="154" t="str">
        <f t="shared" si="369"/>
        <v>NO BID</v>
      </c>
      <c r="FC297" s="171"/>
      <c r="FD297" s="89"/>
      <c r="FE297" s="90" t="str">
        <f t="shared" si="370"/>
        <v/>
      </c>
      <c r="FF297" s="172"/>
      <c r="FG297" s="154" t="str">
        <f t="shared" si="371"/>
        <v>NO BID</v>
      </c>
      <c r="FH297" s="171"/>
      <c r="FI297" s="89"/>
      <c r="FJ297" s="90" t="str">
        <f t="shared" si="372"/>
        <v/>
      </c>
      <c r="FK297" s="172"/>
      <c r="FL297" s="154" t="str">
        <f t="shared" si="373"/>
        <v>NO BID</v>
      </c>
      <c r="FM297" s="171"/>
      <c r="FN297" s="89"/>
      <c r="FO297" s="90" t="str">
        <f t="shared" si="374"/>
        <v/>
      </c>
      <c r="FP297" s="172"/>
      <c r="FQ297" s="154" t="str">
        <f t="shared" si="375"/>
        <v>NO BID</v>
      </c>
      <c r="FR297" s="174"/>
      <c r="FS297" s="91">
        <v>12.74</v>
      </c>
      <c r="FT297" s="92">
        <f t="shared" si="376"/>
        <v>12.74</v>
      </c>
      <c r="FU297" s="175">
        <f t="shared" si="377"/>
        <v>0</v>
      </c>
      <c r="FV297" s="93" t="str">
        <f t="shared" si="378"/>
        <v/>
      </c>
      <c r="FW297" s="94">
        <f t="shared" si="379"/>
        <v>12.74</v>
      </c>
      <c r="FX297" s="95">
        <f t="shared" si="380"/>
        <v>0</v>
      </c>
      <c r="FY297" s="129" t="str">
        <f t="shared" si="381"/>
        <v>NOT AWARDED</v>
      </c>
      <c r="FZ297" s="130">
        <f t="shared" si="382"/>
        <v>0</v>
      </c>
      <c r="GA297" s="129" t="str">
        <f t="shared" si="383"/>
        <v>VENDOR 09</v>
      </c>
      <c r="GB297" s="176"/>
      <c r="GC297" s="177"/>
      <c r="GD297" s="96"/>
      <c r="GE297" s="97"/>
    </row>
    <row r="298" spans="1:187" ht="30" customHeight="1" thickTop="1" thickBot="1" x14ac:dyDescent="0.4">
      <c r="A298" s="162">
        <v>294</v>
      </c>
      <c r="B298" s="163">
        <v>3</v>
      </c>
      <c r="C298" s="164">
        <v>9780063160378</v>
      </c>
      <c r="D298" s="165" t="s">
        <v>456</v>
      </c>
      <c r="E298" s="165" t="s">
        <v>1138</v>
      </c>
      <c r="F298" s="165" t="s">
        <v>1479</v>
      </c>
      <c r="G298" s="166" t="s">
        <v>1414</v>
      </c>
      <c r="H298" s="166" t="s">
        <v>1418</v>
      </c>
      <c r="I298" s="167"/>
      <c r="J298" s="227">
        <f t="shared" si="384"/>
        <v>3</v>
      </c>
      <c r="K298" s="228"/>
      <c r="L298" s="99" t="str">
        <f t="shared" si="310"/>
        <v/>
      </c>
      <c r="M298" s="241"/>
      <c r="N298" s="168"/>
      <c r="O298" s="195" t="str">
        <f t="shared" si="311"/>
        <v>VENDOR 09</v>
      </c>
      <c r="P298" s="149">
        <v>241360</v>
      </c>
      <c r="Q298" s="149">
        <f t="shared" si="312"/>
        <v>0</v>
      </c>
      <c r="R298" s="196" t="str">
        <f t="shared" si="313"/>
        <v xml:space="preserve">, </v>
      </c>
      <c r="S298" s="196" t="str">
        <f t="shared" si="314"/>
        <v>NO BID</v>
      </c>
      <c r="T298" s="117">
        <f t="shared" si="315"/>
        <v>0</v>
      </c>
      <c r="U298" s="118" t="str">
        <f t="shared" si="316"/>
        <v>NOT AWARDED</v>
      </c>
      <c r="V298" s="167"/>
      <c r="W298" s="171"/>
      <c r="X298" s="89"/>
      <c r="Y298" s="90"/>
      <c r="Z298" s="172" t="str">
        <f t="shared" si="317"/>
        <v/>
      </c>
      <c r="AA298" s="154" t="str">
        <f t="shared" si="318"/>
        <v>NO BID</v>
      </c>
      <c r="AB298" s="171"/>
      <c r="AC298" s="89"/>
      <c r="AD298" s="90"/>
      <c r="AE298" s="172" t="str">
        <f t="shared" si="319"/>
        <v/>
      </c>
      <c r="AF298" s="154" t="str">
        <f t="shared" si="320"/>
        <v>NO BID</v>
      </c>
      <c r="AG298" s="171"/>
      <c r="AH298" s="89"/>
      <c r="AI298" s="90"/>
      <c r="AJ298" s="172" t="str">
        <f t="shared" si="321"/>
        <v/>
      </c>
      <c r="AK298" s="154" t="str">
        <f t="shared" si="322"/>
        <v>NO BID</v>
      </c>
      <c r="AL298" s="171"/>
      <c r="AM298" s="89"/>
      <c r="AN298" s="90"/>
      <c r="AO298" s="172" t="str">
        <f t="shared" si="323"/>
        <v/>
      </c>
      <c r="AP298" s="154" t="str">
        <f t="shared" si="324"/>
        <v>NO BID</v>
      </c>
      <c r="AQ298" s="171"/>
      <c r="AR298" s="89"/>
      <c r="AS298" s="90"/>
      <c r="AT298" s="172" t="str">
        <f t="shared" si="325"/>
        <v/>
      </c>
      <c r="AU298" s="154" t="str">
        <f t="shared" si="326"/>
        <v>NO BID</v>
      </c>
      <c r="AV298" s="171"/>
      <c r="AW298" s="89"/>
      <c r="AX298" s="90"/>
      <c r="AY298" s="172" t="str">
        <f t="shared" si="327"/>
        <v/>
      </c>
      <c r="AZ298" s="154" t="str">
        <f t="shared" si="328"/>
        <v>NO BID</v>
      </c>
      <c r="BA298" s="171"/>
      <c r="BB298" s="89"/>
      <c r="BC298" s="90"/>
      <c r="BD298" s="172" t="str">
        <f t="shared" si="329"/>
        <v/>
      </c>
      <c r="BE298" s="154" t="str">
        <f>IF($B298=0,"",IF(ISNUMBER(BB298),"","NO BID"))</f>
        <v>NO BID</v>
      </c>
      <c r="BF298" s="171"/>
      <c r="BG298" s="89"/>
      <c r="BH298" s="90"/>
      <c r="BI298" s="172" t="str">
        <f t="shared" si="330"/>
        <v/>
      </c>
      <c r="BJ298" s="154" t="str">
        <f t="shared" si="331"/>
        <v>NO BID</v>
      </c>
      <c r="BK298" s="171"/>
      <c r="BL298" s="89"/>
      <c r="BM298" s="90"/>
      <c r="BN298" s="172" t="str">
        <f t="shared" si="332"/>
        <v/>
      </c>
      <c r="BO298" s="154" t="str">
        <f t="shared" si="333"/>
        <v>NO BID</v>
      </c>
      <c r="BP298" s="178"/>
      <c r="BQ298" s="171"/>
      <c r="BR298" s="89"/>
      <c r="BS298" s="90" t="str">
        <f t="shared" si="334"/>
        <v/>
      </c>
      <c r="BT298" s="172"/>
      <c r="BU298" s="154" t="str">
        <f t="shared" si="335"/>
        <v>NO BID</v>
      </c>
      <c r="BV298" s="171"/>
      <c r="BW298" s="89"/>
      <c r="BX298" s="90" t="str">
        <f t="shared" si="336"/>
        <v/>
      </c>
      <c r="BY298" s="172"/>
      <c r="BZ298" s="154" t="str">
        <f t="shared" si="337"/>
        <v>NO BID</v>
      </c>
      <c r="CA298" s="171"/>
      <c r="CB298" s="89"/>
      <c r="CC298" s="90" t="str">
        <f t="shared" si="338"/>
        <v/>
      </c>
      <c r="CD298" s="172"/>
      <c r="CE298" s="154" t="str">
        <f t="shared" si="339"/>
        <v>NO BID</v>
      </c>
      <c r="CF298" s="171"/>
      <c r="CG298" s="89"/>
      <c r="CH298" s="90" t="str">
        <f t="shared" si="340"/>
        <v/>
      </c>
      <c r="CI298" s="172"/>
      <c r="CJ298" s="154" t="str">
        <f t="shared" si="341"/>
        <v>NO BID</v>
      </c>
      <c r="CK298" s="171"/>
      <c r="CL298" s="89"/>
      <c r="CM298" s="90" t="str">
        <f t="shared" si="342"/>
        <v/>
      </c>
      <c r="CN298" s="172"/>
      <c r="CO298" s="154" t="str">
        <f t="shared" si="343"/>
        <v>NO BID</v>
      </c>
      <c r="CP298" s="171"/>
      <c r="CQ298" s="89"/>
      <c r="CR298" s="90" t="str">
        <f t="shared" si="344"/>
        <v/>
      </c>
      <c r="CS298" s="172"/>
      <c r="CT298" s="154" t="str">
        <f t="shared" si="345"/>
        <v>NO BID</v>
      </c>
      <c r="CU298" s="171"/>
      <c r="CV298" s="89"/>
      <c r="CW298" s="90" t="str">
        <f t="shared" si="346"/>
        <v/>
      </c>
      <c r="CX298" s="172"/>
      <c r="CY298" s="154" t="str">
        <f t="shared" si="347"/>
        <v>NO BID</v>
      </c>
      <c r="CZ298" s="171"/>
      <c r="DA298" s="89"/>
      <c r="DB298" s="90" t="str">
        <f t="shared" si="348"/>
        <v/>
      </c>
      <c r="DC298" s="172"/>
      <c r="DD298" s="154" t="str">
        <f t="shared" si="349"/>
        <v>NO BID</v>
      </c>
      <c r="DE298" s="171"/>
      <c r="DF298" s="89"/>
      <c r="DG298" s="90" t="str">
        <f t="shared" si="350"/>
        <v/>
      </c>
      <c r="DH298" s="172"/>
      <c r="DI298" s="154" t="str">
        <f t="shared" si="351"/>
        <v>NO BID</v>
      </c>
      <c r="DJ298" s="171"/>
      <c r="DK298" s="89"/>
      <c r="DL298" s="90" t="str">
        <f t="shared" si="352"/>
        <v/>
      </c>
      <c r="DM298" s="172"/>
      <c r="DN298" s="154" t="str">
        <f t="shared" si="353"/>
        <v>NO BID</v>
      </c>
      <c r="DO298" s="171"/>
      <c r="DP298" s="89"/>
      <c r="DQ298" s="90" t="str">
        <f t="shared" si="354"/>
        <v/>
      </c>
      <c r="DR298" s="172"/>
      <c r="DS298" s="154" t="str">
        <f t="shared" si="355"/>
        <v>NO BID</v>
      </c>
      <c r="DT298" s="171"/>
      <c r="DU298" s="89"/>
      <c r="DV298" s="90" t="str">
        <f t="shared" si="356"/>
        <v/>
      </c>
      <c r="DW298" s="172"/>
      <c r="DX298" s="154" t="str">
        <f t="shared" si="357"/>
        <v>NO BID</v>
      </c>
      <c r="DY298" s="171"/>
      <c r="DZ298" s="89"/>
      <c r="EA298" s="90" t="str">
        <f t="shared" si="358"/>
        <v/>
      </c>
      <c r="EB298" s="172"/>
      <c r="EC298" s="154" t="str">
        <f t="shared" si="359"/>
        <v>NO BID</v>
      </c>
      <c r="ED298" s="171"/>
      <c r="EE298" s="89"/>
      <c r="EF298" s="90" t="str">
        <f t="shared" si="360"/>
        <v/>
      </c>
      <c r="EG298" s="172"/>
      <c r="EH298" s="154" t="str">
        <f t="shared" si="361"/>
        <v>NO BID</v>
      </c>
      <c r="EI298" s="171"/>
      <c r="EJ298" s="89"/>
      <c r="EK298" s="90" t="str">
        <f t="shared" si="362"/>
        <v/>
      </c>
      <c r="EL298" s="172"/>
      <c r="EM298" s="154" t="str">
        <f t="shared" si="363"/>
        <v>NO BID</v>
      </c>
      <c r="EN298" s="171"/>
      <c r="EO298" s="89"/>
      <c r="EP298" s="90" t="str">
        <f t="shared" si="364"/>
        <v/>
      </c>
      <c r="EQ298" s="172"/>
      <c r="ER298" s="154" t="str">
        <f t="shared" si="365"/>
        <v>NO BID</v>
      </c>
      <c r="ES298" s="171"/>
      <c r="ET298" s="89"/>
      <c r="EU298" s="90" t="str">
        <f t="shared" si="366"/>
        <v/>
      </c>
      <c r="EV298" s="172"/>
      <c r="EW298" s="154" t="str">
        <f t="shared" si="367"/>
        <v>NO BID</v>
      </c>
      <c r="EX298" s="171"/>
      <c r="EY298" s="89"/>
      <c r="EZ298" s="90" t="str">
        <f t="shared" si="368"/>
        <v/>
      </c>
      <c r="FA298" s="172"/>
      <c r="FB298" s="154" t="str">
        <f t="shared" si="369"/>
        <v>NO BID</v>
      </c>
      <c r="FC298" s="171"/>
      <c r="FD298" s="89"/>
      <c r="FE298" s="90" t="str">
        <f t="shared" si="370"/>
        <v/>
      </c>
      <c r="FF298" s="172"/>
      <c r="FG298" s="154" t="str">
        <f t="shared" si="371"/>
        <v>NO BID</v>
      </c>
      <c r="FH298" s="171"/>
      <c r="FI298" s="89"/>
      <c r="FJ298" s="90" t="str">
        <f t="shared" si="372"/>
        <v/>
      </c>
      <c r="FK298" s="172"/>
      <c r="FL298" s="154" t="str">
        <f t="shared" si="373"/>
        <v>NO BID</v>
      </c>
      <c r="FM298" s="171"/>
      <c r="FN298" s="89"/>
      <c r="FO298" s="90" t="str">
        <f t="shared" si="374"/>
        <v/>
      </c>
      <c r="FP298" s="172"/>
      <c r="FQ298" s="154" t="str">
        <f t="shared" si="375"/>
        <v>NO BID</v>
      </c>
      <c r="FR298" s="174"/>
      <c r="FS298" s="91">
        <v>19.989999999999998</v>
      </c>
      <c r="FT298" s="92">
        <f t="shared" si="376"/>
        <v>59.97</v>
      </c>
      <c r="FU298" s="175">
        <f t="shared" si="377"/>
        <v>0</v>
      </c>
      <c r="FV298" s="93" t="str">
        <f t="shared" si="378"/>
        <v/>
      </c>
      <c r="FW298" s="94">
        <f t="shared" si="379"/>
        <v>59.97</v>
      </c>
      <c r="FX298" s="95">
        <f t="shared" si="380"/>
        <v>0</v>
      </c>
      <c r="FY298" s="129" t="str">
        <f t="shared" si="381"/>
        <v>NOT AWARDED</v>
      </c>
      <c r="FZ298" s="130">
        <f t="shared" si="382"/>
        <v>0</v>
      </c>
      <c r="GA298" s="129" t="str">
        <f t="shared" si="383"/>
        <v>VENDOR 09</v>
      </c>
      <c r="GB298" s="176"/>
      <c r="GC298" s="177"/>
      <c r="GD298" s="96"/>
      <c r="GE298" s="97"/>
    </row>
    <row r="299" spans="1:187" ht="30" customHeight="1" thickTop="1" thickBot="1" x14ac:dyDescent="0.4">
      <c r="A299" s="162">
        <v>295</v>
      </c>
      <c r="B299" s="163">
        <v>4</v>
      </c>
      <c r="C299" s="164">
        <v>9781770464339</v>
      </c>
      <c r="D299" s="165" t="s">
        <v>459</v>
      </c>
      <c r="E299" s="165" t="s">
        <v>1141</v>
      </c>
      <c r="F299" s="165" t="s">
        <v>1480</v>
      </c>
      <c r="G299" s="166" t="s">
        <v>1414</v>
      </c>
      <c r="H299" s="166" t="s">
        <v>1421</v>
      </c>
      <c r="I299" s="167"/>
      <c r="J299" s="227">
        <f t="shared" si="384"/>
        <v>4</v>
      </c>
      <c r="K299" s="228"/>
      <c r="L299" s="99" t="str">
        <f t="shared" si="310"/>
        <v/>
      </c>
      <c r="M299" s="241"/>
      <c r="N299" s="168"/>
      <c r="O299" s="195" t="str">
        <f t="shared" si="311"/>
        <v>VENDOR 09</v>
      </c>
      <c r="P299" s="149">
        <v>241360</v>
      </c>
      <c r="Q299" s="149">
        <f t="shared" si="312"/>
        <v>0</v>
      </c>
      <c r="R299" s="196" t="str">
        <f t="shared" si="313"/>
        <v xml:space="preserve">, </v>
      </c>
      <c r="S299" s="196" t="str">
        <f t="shared" si="314"/>
        <v>NO BID</v>
      </c>
      <c r="T299" s="117">
        <f t="shared" si="315"/>
        <v>0</v>
      </c>
      <c r="U299" s="118" t="str">
        <f t="shared" si="316"/>
        <v>NOT AWARDED</v>
      </c>
      <c r="V299" s="167"/>
      <c r="W299" s="171"/>
      <c r="X299" s="89"/>
      <c r="Y299" s="90"/>
      <c r="Z299" s="172" t="str">
        <f t="shared" si="317"/>
        <v/>
      </c>
      <c r="AA299" s="154" t="str">
        <f t="shared" si="318"/>
        <v>NO BID</v>
      </c>
      <c r="AB299" s="171"/>
      <c r="AC299" s="89"/>
      <c r="AD299" s="90"/>
      <c r="AE299" s="172" t="str">
        <f t="shared" si="319"/>
        <v/>
      </c>
      <c r="AF299" s="154" t="str">
        <f t="shared" si="320"/>
        <v>NO BID</v>
      </c>
      <c r="AG299" s="171"/>
      <c r="AH299" s="89"/>
      <c r="AI299" s="90"/>
      <c r="AJ299" s="172" t="str">
        <f t="shared" si="321"/>
        <v/>
      </c>
      <c r="AK299" s="154" t="str">
        <f t="shared" si="322"/>
        <v>NO BID</v>
      </c>
      <c r="AL299" s="171"/>
      <c r="AM299" s="89"/>
      <c r="AN299" s="90"/>
      <c r="AO299" s="172" t="str">
        <f t="shared" si="323"/>
        <v/>
      </c>
      <c r="AP299" s="154" t="str">
        <f t="shared" si="324"/>
        <v>NO BID</v>
      </c>
      <c r="AQ299" s="171"/>
      <c r="AR299" s="89"/>
      <c r="AS299" s="90"/>
      <c r="AT299" s="172" t="str">
        <f t="shared" si="325"/>
        <v/>
      </c>
      <c r="AU299" s="154" t="str">
        <f t="shared" si="326"/>
        <v>NO BID</v>
      </c>
      <c r="AV299" s="171"/>
      <c r="AW299" s="89"/>
      <c r="AX299" s="90"/>
      <c r="AY299" s="172" t="str">
        <f t="shared" si="327"/>
        <v/>
      </c>
      <c r="AZ299" s="154" t="str">
        <f t="shared" si="328"/>
        <v>NO BID</v>
      </c>
      <c r="BA299" s="171"/>
      <c r="BB299" s="89"/>
      <c r="BC299" s="90"/>
      <c r="BD299" s="172" t="str">
        <f t="shared" si="329"/>
        <v/>
      </c>
      <c r="BE299" s="154" t="str">
        <f>IF($B299=0,"",IF(ISNUMBER(BB299),"","NO BID"))</f>
        <v>NO BID</v>
      </c>
      <c r="BF299" s="171"/>
      <c r="BG299" s="89"/>
      <c r="BH299" s="90"/>
      <c r="BI299" s="172" t="str">
        <f t="shared" si="330"/>
        <v/>
      </c>
      <c r="BJ299" s="154" t="str">
        <f t="shared" si="331"/>
        <v>NO BID</v>
      </c>
      <c r="BK299" s="171"/>
      <c r="BL299" s="89"/>
      <c r="BM299" s="90"/>
      <c r="BN299" s="172" t="str">
        <f t="shared" si="332"/>
        <v/>
      </c>
      <c r="BO299" s="154" t="str">
        <f t="shared" si="333"/>
        <v>NO BID</v>
      </c>
      <c r="BP299" s="178"/>
      <c r="BQ299" s="171"/>
      <c r="BR299" s="89"/>
      <c r="BS299" s="90" t="str">
        <f t="shared" si="334"/>
        <v/>
      </c>
      <c r="BT299" s="172"/>
      <c r="BU299" s="154" t="str">
        <f t="shared" si="335"/>
        <v>NO BID</v>
      </c>
      <c r="BV299" s="171"/>
      <c r="BW299" s="89"/>
      <c r="BX299" s="90" t="str">
        <f t="shared" si="336"/>
        <v/>
      </c>
      <c r="BY299" s="172"/>
      <c r="BZ299" s="154" t="str">
        <f t="shared" si="337"/>
        <v>NO BID</v>
      </c>
      <c r="CA299" s="171"/>
      <c r="CB299" s="89"/>
      <c r="CC299" s="90" t="str">
        <f t="shared" si="338"/>
        <v/>
      </c>
      <c r="CD299" s="172"/>
      <c r="CE299" s="154" t="str">
        <f t="shared" si="339"/>
        <v>NO BID</v>
      </c>
      <c r="CF299" s="171"/>
      <c r="CG299" s="89"/>
      <c r="CH299" s="90" t="str">
        <f t="shared" si="340"/>
        <v/>
      </c>
      <c r="CI299" s="172"/>
      <c r="CJ299" s="154" t="str">
        <f t="shared" si="341"/>
        <v>NO BID</v>
      </c>
      <c r="CK299" s="171"/>
      <c r="CL299" s="89"/>
      <c r="CM299" s="90" t="str">
        <f t="shared" si="342"/>
        <v/>
      </c>
      <c r="CN299" s="172"/>
      <c r="CO299" s="154" t="str">
        <f t="shared" si="343"/>
        <v>NO BID</v>
      </c>
      <c r="CP299" s="171"/>
      <c r="CQ299" s="89"/>
      <c r="CR299" s="90" t="str">
        <f t="shared" si="344"/>
        <v/>
      </c>
      <c r="CS299" s="172"/>
      <c r="CT299" s="154" t="str">
        <f t="shared" si="345"/>
        <v>NO BID</v>
      </c>
      <c r="CU299" s="171"/>
      <c r="CV299" s="89"/>
      <c r="CW299" s="90" t="str">
        <f t="shared" si="346"/>
        <v/>
      </c>
      <c r="CX299" s="172"/>
      <c r="CY299" s="154" t="str">
        <f t="shared" si="347"/>
        <v>NO BID</v>
      </c>
      <c r="CZ299" s="171"/>
      <c r="DA299" s="89"/>
      <c r="DB299" s="90" t="str">
        <f t="shared" si="348"/>
        <v/>
      </c>
      <c r="DC299" s="172"/>
      <c r="DD299" s="154" t="str">
        <f t="shared" si="349"/>
        <v>NO BID</v>
      </c>
      <c r="DE299" s="171"/>
      <c r="DF299" s="89"/>
      <c r="DG299" s="90" t="str">
        <f t="shared" si="350"/>
        <v/>
      </c>
      <c r="DH299" s="172"/>
      <c r="DI299" s="154" t="str">
        <f t="shared" si="351"/>
        <v>NO BID</v>
      </c>
      <c r="DJ299" s="171"/>
      <c r="DK299" s="89"/>
      <c r="DL299" s="90" t="str">
        <f t="shared" si="352"/>
        <v/>
      </c>
      <c r="DM299" s="172"/>
      <c r="DN299" s="154" t="str">
        <f t="shared" si="353"/>
        <v>NO BID</v>
      </c>
      <c r="DO299" s="171"/>
      <c r="DP299" s="89"/>
      <c r="DQ299" s="90" t="str">
        <f t="shared" si="354"/>
        <v/>
      </c>
      <c r="DR299" s="172"/>
      <c r="DS299" s="154" t="str">
        <f t="shared" si="355"/>
        <v>NO BID</v>
      </c>
      <c r="DT299" s="171"/>
      <c r="DU299" s="89"/>
      <c r="DV299" s="90" t="str">
        <f t="shared" si="356"/>
        <v/>
      </c>
      <c r="DW299" s="172"/>
      <c r="DX299" s="154" t="str">
        <f t="shared" si="357"/>
        <v>NO BID</v>
      </c>
      <c r="DY299" s="171"/>
      <c r="DZ299" s="89"/>
      <c r="EA299" s="90" t="str">
        <f t="shared" si="358"/>
        <v/>
      </c>
      <c r="EB299" s="172"/>
      <c r="EC299" s="154" t="str">
        <f t="shared" si="359"/>
        <v>NO BID</v>
      </c>
      <c r="ED299" s="171"/>
      <c r="EE299" s="89"/>
      <c r="EF299" s="90" t="str">
        <f t="shared" si="360"/>
        <v/>
      </c>
      <c r="EG299" s="172"/>
      <c r="EH299" s="154" t="str">
        <f t="shared" si="361"/>
        <v>NO BID</v>
      </c>
      <c r="EI299" s="171"/>
      <c r="EJ299" s="89"/>
      <c r="EK299" s="90" t="str">
        <f t="shared" si="362"/>
        <v/>
      </c>
      <c r="EL299" s="172"/>
      <c r="EM299" s="154" t="str">
        <f t="shared" si="363"/>
        <v>NO BID</v>
      </c>
      <c r="EN299" s="171"/>
      <c r="EO299" s="89"/>
      <c r="EP299" s="90" t="str">
        <f t="shared" si="364"/>
        <v/>
      </c>
      <c r="EQ299" s="172"/>
      <c r="ER299" s="154" t="str">
        <f t="shared" si="365"/>
        <v>NO BID</v>
      </c>
      <c r="ES299" s="171"/>
      <c r="ET299" s="89"/>
      <c r="EU299" s="90" t="str">
        <f t="shared" si="366"/>
        <v/>
      </c>
      <c r="EV299" s="172"/>
      <c r="EW299" s="154" t="str">
        <f t="shared" si="367"/>
        <v>NO BID</v>
      </c>
      <c r="EX299" s="171"/>
      <c r="EY299" s="89"/>
      <c r="EZ299" s="90" t="str">
        <f t="shared" si="368"/>
        <v/>
      </c>
      <c r="FA299" s="172"/>
      <c r="FB299" s="154" t="str">
        <f t="shared" si="369"/>
        <v>NO BID</v>
      </c>
      <c r="FC299" s="171"/>
      <c r="FD299" s="89"/>
      <c r="FE299" s="90" t="str">
        <f t="shared" si="370"/>
        <v/>
      </c>
      <c r="FF299" s="172"/>
      <c r="FG299" s="154" t="str">
        <f t="shared" si="371"/>
        <v>NO BID</v>
      </c>
      <c r="FH299" s="171"/>
      <c r="FI299" s="89"/>
      <c r="FJ299" s="90" t="str">
        <f t="shared" si="372"/>
        <v/>
      </c>
      <c r="FK299" s="172"/>
      <c r="FL299" s="154" t="str">
        <f t="shared" si="373"/>
        <v>NO BID</v>
      </c>
      <c r="FM299" s="171"/>
      <c r="FN299" s="89"/>
      <c r="FO299" s="90" t="str">
        <f t="shared" si="374"/>
        <v/>
      </c>
      <c r="FP299" s="172"/>
      <c r="FQ299" s="154" t="str">
        <f t="shared" si="375"/>
        <v>NO BID</v>
      </c>
      <c r="FR299" s="174"/>
      <c r="FS299" s="91">
        <v>28.37</v>
      </c>
      <c r="FT299" s="92">
        <f t="shared" si="376"/>
        <v>113.48</v>
      </c>
      <c r="FU299" s="175">
        <f t="shared" si="377"/>
        <v>0</v>
      </c>
      <c r="FV299" s="93" t="str">
        <f t="shared" si="378"/>
        <v/>
      </c>
      <c r="FW299" s="94">
        <f t="shared" si="379"/>
        <v>113.48</v>
      </c>
      <c r="FX299" s="95">
        <f t="shared" si="380"/>
        <v>0</v>
      </c>
      <c r="FY299" s="129" t="str">
        <f t="shared" si="381"/>
        <v>NOT AWARDED</v>
      </c>
      <c r="FZ299" s="130">
        <f t="shared" si="382"/>
        <v>0</v>
      </c>
      <c r="GA299" s="129" t="str">
        <f t="shared" si="383"/>
        <v>VENDOR 09</v>
      </c>
      <c r="GB299" s="176"/>
      <c r="GC299" s="177"/>
      <c r="GD299" s="96"/>
      <c r="GE299" s="98"/>
    </row>
    <row r="300" spans="1:187" ht="30" customHeight="1" thickTop="1" thickBot="1" x14ac:dyDescent="0.4">
      <c r="A300" s="141">
        <v>296</v>
      </c>
      <c r="B300" s="163">
        <v>1</v>
      </c>
      <c r="C300" s="164">
        <v>9780374388799</v>
      </c>
      <c r="D300" s="165" t="s">
        <v>709</v>
      </c>
      <c r="E300" s="165" t="s">
        <v>1349</v>
      </c>
      <c r="F300" s="165" t="s">
        <v>1479</v>
      </c>
      <c r="G300" s="166" t="s">
        <v>1414</v>
      </c>
      <c r="H300" s="166" t="s">
        <v>1416</v>
      </c>
      <c r="I300" s="167"/>
      <c r="J300" s="227">
        <f t="shared" si="384"/>
        <v>1</v>
      </c>
      <c r="K300" s="228"/>
      <c r="L300" s="99" t="str">
        <f t="shared" si="310"/>
        <v/>
      </c>
      <c r="M300" s="241"/>
      <c r="N300" s="168"/>
      <c r="O300" s="195" t="str">
        <f t="shared" si="311"/>
        <v>VENDOR 09</v>
      </c>
      <c r="P300" s="149">
        <v>241365</v>
      </c>
      <c r="Q300" s="149">
        <f t="shared" si="312"/>
        <v>0</v>
      </c>
      <c r="R300" s="196" t="str">
        <f t="shared" si="313"/>
        <v xml:space="preserve">, </v>
      </c>
      <c r="S300" s="196" t="str">
        <f t="shared" si="314"/>
        <v>NO BID</v>
      </c>
      <c r="T300" s="117">
        <f t="shared" si="315"/>
        <v>0</v>
      </c>
      <c r="U300" s="118" t="str">
        <f t="shared" si="316"/>
        <v>NOT AWARDED</v>
      </c>
      <c r="V300" s="167"/>
      <c r="W300" s="171"/>
      <c r="X300" s="89"/>
      <c r="Y300" s="90"/>
      <c r="Z300" s="172" t="str">
        <f t="shared" si="317"/>
        <v/>
      </c>
      <c r="AA300" s="154" t="str">
        <f t="shared" si="318"/>
        <v>NO BID</v>
      </c>
      <c r="AB300" s="171"/>
      <c r="AC300" s="89"/>
      <c r="AD300" s="90"/>
      <c r="AE300" s="172" t="str">
        <f t="shared" si="319"/>
        <v/>
      </c>
      <c r="AF300" s="154" t="str">
        <f t="shared" si="320"/>
        <v>NO BID</v>
      </c>
      <c r="AG300" s="171"/>
      <c r="AH300" s="89"/>
      <c r="AI300" s="90"/>
      <c r="AJ300" s="172" t="str">
        <f t="shared" si="321"/>
        <v/>
      </c>
      <c r="AK300" s="154" t="str">
        <f t="shared" si="322"/>
        <v>NO BID</v>
      </c>
      <c r="AL300" s="171"/>
      <c r="AM300" s="89"/>
      <c r="AN300" s="90"/>
      <c r="AO300" s="172" t="str">
        <f t="shared" si="323"/>
        <v/>
      </c>
      <c r="AP300" s="154" t="str">
        <f t="shared" si="324"/>
        <v>NO BID</v>
      </c>
      <c r="AQ300" s="171"/>
      <c r="AR300" s="89"/>
      <c r="AS300" s="90"/>
      <c r="AT300" s="172" t="str">
        <f t="shared" si="325"/>
        <v/>
      </c>
      <c r="AU300" s="154" t="str">
        <f t="shared" si="326"/>
        <v>NO BID</v>
      </c>
      <c r="AV300" s="171"/>
      <c r="AW300" s="89"/>
      <c r="AX300" s="90"/>
      <c r="AY300" s="172" t="str">
        <f t="shared" si="327"/>
        <v/>
      </c>
      <c r="AZ300" s="154" t="str">
        <f t="shared" si="328"/>
        <v>NO BID</v>
      </c>
      <c r="BA300" s="171"/>
      <c r="BB300" s="89"/>
      <c r="BC300" s="90"/>
      <c r="BD300" s="172" t="str">
        <f t="shared" si="329"/>
        <v/>
      </c>
      <c r="BE300" s="154" t="s">
        <v>84</v>
      </c>
      <c r="BF300" s="171"/>
      <c r="BG300" s="89"/>
      <c r="BH300" s="90"/>
      <c r="BI300" s="172" t="str">
        <f t="shared" si="330"/>
        <v/>
      </c>
      <c r="BJ300" s="154" t="str">
        <f t="shared" si="331"/>
        <v>NO BID</v>
      </c>
      <c r="BK300" s="171"/>
      <c r="BL300" s="89"/>
      <c r="BM300" s="90"/>
      <c r="BN300" s="172" t="str">
        <f t="shared" si="332"/>
        <v/>
      </c>
      <c r="BO300" s="154" t="str">
        <f t="shared" si="333"/>
        <v>NO BID</v>
      </c>
      <c r="BP300" s="178"/>
      <c r="BQ300" s="171"/>
      <c r="BR300" s="89"/>
      <c r="BS300" s="90" t="str">
        <f t="shared" si="334"/>
        <v/>
      </c>
      <c r="BT300" s="172"/>
      <c r="BU300" s="154" t="str">
        <f t="shared" si="335"/>
        <v>NO BID</v>
      </c>
      <c r="BV300" s="171"/>
      <c r="BW300" s="89"/>
      <c r="BX300" s="90" t="str">
        <f t="shared" si="336"/>
        <v/>
      </c>
      <c r="BY300" s="172"/>
      <c r="BZ300" s="154" t="str">
        <f t="shared" si="337"/>
        <v>NO BID</v>
      </c>
      <c r="CA300" s="171"/>
      <c r="CB300" s="89"/>
      <c r="CC300" s="90" t="str">
        <f t="shared" si="338"/>
        <v/>
      </c>
      <c r="CD300" s="172"/>
      <c r="CE300" s="154" t="str">
        <f t="shared" si="339"/>
        <v>NO BID</v>
      </c>
      <c r="CF300" s="171"/>
      <c r="CG300" s="89"/>
      <c r="CH300" s="90" t="str">
        <f t="shared" si="340"/>
        <v/>
      </c>
      <c r="CI300" s="172"/>
      <c r="CJ300" s="154" t="str">
        <f t="shared" si="341"/>
        <v>NO BID</v>
      </c>
      <c r="CK300" s="171"/>
      <c r="CL300" s="89"/>
      <c r="CM300" s="90" t="str">
        <f t="shared" si="342"/>
        <v/>
      </c>
      <c r="CN300" s="172"/>
      <c r="CO300" s="154" t="str">
        <f t="shared" si="343"/>
        <v>NO BID</v>
      </c>
      <c r="CP300" s="171"/>
      <c r="CQ300" s="89"/>
      <c r="CR300" s="90" t="str">
        <f t="shared" si="344"/>
        <v/>
      </c>
      <c r="CS300" s="172"/>
      <c r="CT300" s="154" t="str">
        <f t="shared" si="345"/>
        <v>NO BID</v>
      </c>
      <c r="CU300" s="171"/>
      <c r="CV300" s="89"/>
      <c r="CW300" s="90" t="str">
        <f t="shared" si="346"/>
        <v/>
      </c>
      <c r="CX300" s="172"/>
      <c r="CY300" s="154" t="str">
        <f t="shared" si="347"/>
        <v>NO BID</v>
      </c>
      <c r="CZ300" s="171"/>
      <c r="DA300" s="89"/>
      <c r="DB300" s="90" t="str">
        <f t="shared" si="348"/>
        <v/>
      </c>
      <c r="DC300" s="172"/>
      <c r="DD300" s="154" t="str">
        <f t="shared" si="349"/>
        <v>NO BID</v>
      </c>
      <c r="DE300" s="171"/>
      <c r="DF300" s="89"/>
      <c r="DG300" s="90" t="str">
        <f t="shared" si="350"/>
        <v/>
      </c>
      <c r="DH300" s="172"/>
      <c r="DI300" s="154" t="str">
        <f t="shared" si="351"/>
        <v>NO BID</v>
      </c>
      <c r="DJ300" s="171"/>
      <c r="DK300" s="89"/>
      <c r="DL300" s="90" t="str">
        <f t="shared" si="352"/>
        <v/>
      </c>
      <c r="DM300" s="172"/>
      <c r="DN300" s="154" t="str">
        <f t="shared" si="353"/>
        <v>NO BID</v>
      </c>
      <c r="DO300" s="171"/>
      <c r="DP300" s="89"/>
      <c r="DQ300" s="90" t="str">
        <f t="shared" si="354"/>
        <v/>
      </c>
      <c r="DR300" s="172"/>
      <c r="DS300" s="154" t="str">
        <f t="shared" si="355"/>
        <v>NO BID</v>
      </c>
      <c r="DT300" s="171"/>
      <c r="DU300" s="89"/>
      <c r="DV300" s="90" t="str">
        <f t="shared" si="356"/>
        <v/>
      </c>
      <c r="DW300" s="172"/>
      <c r="DX300" s="154" t="str">
        <f t="shared" si="357"/>
        <v>NO BID</v>
      </c>
      <c r="DY300" s="171"/>
      <c r="DZ300" s="89"/>
      <c r="EA300" s="90" t="str">
        <f t="shared" si="358"/>
        <v/>
      </c>
      <c r="EB300" s="172"/>
      <c r="EC300" s="154" t="str">
        <f t="shared" si="359"/>
        <v>NO BID</v>
      </c>
      <c r="ED300" s="171"/>
      <c r="EE300" s="89"/>
      <c r="EF300" s="90" t="str">
        <f t="shared" si="360"/>
        <v/>
      </c>
      <c r="EG300" s="172"/>
      <c r="EH300" s="154" t="str">
        <f t="shared" si="361"/>
        <v>NO BID</v>
      </c>
      <c r="EI300" s="171"/>
      <c r="EJ300" s="89"/>
      <c r="EK300" s="90" t="str">
        <f t="shared" si="362"/>
        <v/>
      </c>
      <c r="EL300" s="172"/>
      <c r="EM300" s="154" t="str">
        <f t="shared" si="363"/>
        <v>NO BID</v>
      </c>
      <c r="EN300" s="171"/>
      <c r="EO300" s="89"/>
      <c r="EP300" s="90" t="str">
        <f t="shared" si="364"/>
        <v/>
      </c>
      <c r="EQ300" s="172"/>
      <c r="ER300" s="154" t="str">
        <f t="shared" si="365"/>
        <v>NO BID</v>
      </c>
      <c r="ES300" s="171"/>
      <c r="ET300" s="89"/>
      <c r="EU300" s="90" t="str">
        <f t="shared" si="366"/>
        <v/>
      </c>
      <c r="EV300" s="172"/>
      <c r="EW300" s="154" t="str">
        <f t="shared" si="367"/>
        <v>NO BID</v>
      </c>
      <c r="EX300" s="171"/>
      <c r="EY300" s="89"/>
      <c r="EZ300" s="90" t="str">
        <f t="shared" si="368"/>
        <v/>
      </c>
      <c r="FA300" s="172"/>
      <c r="FB300" s="154" t="str">
        <f t="shared" si="369"/>
        <v>NO BID</v>
      </c>
      <c r="FC300" s="171"/>
      <c r="FD300" s="89"/>
      <c r="FE300" s="90" t="str">
        <f t="shared" si="370"/>
        <v/>
      </c>
      <c r="FF300" s="172"/>
      <c r="FG300" s="154" t="str">
        <f t="shared" si="371"/>
        <v>NO BID</v>
      </c>
      <c r="FH300" s="171"/>
      <c r="FI300" s="89"/>
      <c r="FJ300" s="90" t="str">
        <f t="shared" si="372"/>
        <v/>
      </c>
      <c r="FK300" s="172"/>
      <c r="FL300" s="154" t="str">
        <f t="shared" si="373"/>
        <v>NO BID</v>
      </c>
      <c r="FM300" s="171"/>
      <c r="FN300" s="89"/>
      <c r="FO300" s="90" t="str">
        <f t="shared" si="374"/>
        <v/>
      </c>
      <c r="FP300" s="172"/>
      <c r="FQ300" s="154" t="str">
        <f t="shared" si="375"/>
        <v>NO BID</v>
      </c>
      <c r="FR300" s="174"/>
      <c r="FS300" s="91">
        <v>10.99</v>
      </c>
      <c r="FT300" s="92">
        <f t="shared" si="376"/>
        <v>10.99</v>
      </c>
      <c r="FU300" s="175">
        <f t="shared" si="377"/>
        <v>0</v>
      </c>
      <c r="FV300" s="93" t="str">
        <f t="shared" si="378"/>
        <v/>
      </c>
      <c r="FW300" s="94">
        <f t="shared" si="379"/>
        <v>10.99</v>
      </c>
      <c r="FX300" s="95">
        <f t="shared" si="380"/>
        <v>0</v>
      </c>
      <c r="FY300" s="129" t="str">
        <f t="shared" si="381"/>
        <v>NOT AWARDED</v>
      </c>
      <c r="FZ300" s="130">
        <f t="shared" si="382"/>
        <v>0</v>
      </c>
      <c r="GA300" s="129" t="str">
        <f t="shared" si="383"/>
        <v>VENDOR 09</v>
      </c>
      <c r="GB300" s="176"/>
      <c r="GC300" s="177"/>
      <c r="GD300" s="96"/>
      <c r="GE300" s="97"/>
    </row>
    <row r="301" spans="1:187" ht="30" customHeight="1" thickTop="1" thickBot="1" x14ac:dyDescent="0.4">
      <c r="A301" s="162">
        <v>297</v>
      </c>
      <c r="B301" s="142">
        <v>2</v>
      </c>
      <c r="C301" s="143">
        <v>9780063038226</v>
      </c>
      <c r="D301" s="144" t="s">
        <v>460</v>
      </c>
      <c r="E301" s="144" t="s">
        <v>1142</v>
      </c>
      <c r="F301" s="144" t="s">
        <v>1479</v>
      </c>
      <c r="G301" s="145" t="s">
        <v>1414</v>
      </c>
      <c r="H301" s="145" t="s">
        <v>1416</v>
      </c>
      <c r="I301" s="146"/>
      <c r="J301" s="227">
        <f t="shared" si="384"/>
        <v>2</v>
      </c>
      <c r="K301" s="228"/>
      <c r="L301" s="99" t="str">
        <f t="shared" si="310"/>
        <v/>
      </c>
      <c r="M301" s="241"/>
      <c r="N301" s="147"/>
      <c r="O301" s="215" t="str">
        <f t="shared" si="311"/>
        <v>VENDOR 09</v>
      </c>
      <c r="P301" s="149">
        <v>241363</v>
      </c>
      <c r="Q301" s="149">
        <f t="shared" si="312"/>
        <v>0</v>
      </c>
      <c r="R301" s="216" t="str">
        <f t="shared" si="313"/>
        <v xml:space="preserve">, </v>
      </c>
      <c r="S301" s="216" t="str">
        <f t="shared" si="314"/>
        <v>NO BID</v>
      </c>
      <c r="T301" s="123">
        <f t="shared" si="315"/>
        <v>0</v>
      </c>
      <c r="U301" s="125" t="str">
        <f t="shared" si="316"/>
        <v>NOT AWARDED</v>
      </c>
      <c r="V301" s="146"/>
      <c r="W301" s="151"/>
      <c r="X301" s="102"/>
      <c r="Y301" s="103"/>
      <c r="Z301" s="152" t="str">
        <f t="shared" si="317"/>
        <v/>
      </c>
      <c r="AA301" s="153" t="str">
        <f t="shared" si="318"/>
        <v>NO BID</v>
      </c>
      <c r="AB301" s="151"/>
      <c r="AC301" s="102"/>
      <c r="AD301" s="103"/>
      <c r="AE301" s="152" t="str">
        <f t="shared" si="319"/>
        <v/>
      </c>
      <c r="AF301" s="154" t="str">
        <f t="shared" si="320"/>
        <v>NO BID</v>
      </c>
      <c r="AG301" s="151"/>
      <c r="AH301" s="102"/>
      <c r="AI301" s="103"/>
      <c r="AJ301" s="152" t="str">
        <f t="shared" si="321"/>
        <v/>
      </c>
      <c r="AK301" s="154" t="str">
        <f t="shared" si="322"/>
        <v>NO BID</v>
      </c>
      <c r="AL301" s="151"/>
      <c r="AM301" s="102"/>
      <c r="AN301" s="103"/>
      <c r="AO301" s="152" t="str">
        <f t="shared" si="323"/>
        <v/>
      </c>
      <c r="AP301" s="154" t="str">
        <f t="shared" si="324"/>
        <v>NO BID</v>
      </c>
      <c r="AQ301" s="151"/>
      <c r="AR301" s="102"/>
      <c r="AS301" s="103"/>
      <c r="AT301" s="152" t="str">
        <f t="shared" si="325"/>
        <v/>
      </c>
      <c r="AU301" s="154" t="str">
        <f t="shared" si="326"/>
        <v>NO BID</v>
      </c>
      <c r="AV301" s="151"/>
      <c r="AW301" s="102"/>
      <c r="AX301" s="103"/>
      <c r="AY301" s="152" t="str">
        <f t="shared" si="327"/>
        <v/>
      </c>
      <c r="AZ301" s="154" t="str">
        <f t="shared" si="328"/>
        <v>NO BID</v>
      </c>
      <c r="BA301" s="151"/>
      <c r="BB301" s="102"/>
      <c r="BC301" s="103"/>
      <c r="BD301" s="152" t="str">
        <f t="shared" si="329"/>
        <v/>
      </c>
      <c r="BE301" s="153" t="str">
        <f>IF($B301=0,"",IF(ISNUMBER(BB301),"","NO BID"))</f>
        <v>NO BID</v>
      </c>
      <c r="BF301" s="151"/>
      <c r="BG301" s="102"/>
      <c r="BH301" s="103"/>
      <c r="BI301" s="152" t="str">
        <f t="shared" si="330"/>
        <v/>
      </c>
      <c r="BJ301" s="153" t="str">
        <f t="shared" si="331"/>
        <v>NO BID</v>
      </c>
      <c r="BK301" s="151"/>
      <c r="BL301" s="102"/>
      <c r="BM301" s="103"/>
      <c r="BN301" s="152" t="str">
        <f t="shared" si="332"/>
        <v/>
      </c>
      <c r="BO301" s="154" t="str">
        <f t="shared" si="333"/>
        <v>NO BID</v>
      </c>
      <c r="BP301" s="155"/>
      <c r="BQ301" s="151"/>
      <c r="BR301" s="102"/>
      <c r="BS301" s="103" t="str">
        <f t="shared" si="334"/>
        <v/>
      </c>
      <c r="BT301" s="152"/>
      <c r="BU301" s="153" t="str">
        <f t="shared" si="335"/>
        <v>NO BID</v>
      </c>
      <c r="BV301" s="151"/>
      <c r="BW301" s="102"/>
      <c r="BX301" s="103" t="str">
        <f t="shared" si="336"/>
        <v/>
      </c>
      <c r="BY301" s="152"/>
      <c r="BZ301" s="153" t="str">
        <f t="shared" si="337"/>
        <v>NO BID</v>
      </c>
      <c r="CA301" s="151"/>
      <c r="CB301" s="102"/>
      <c r="CC301" s="103" t="str">
        <f t="shared" si="338"/>
        <v/>
      </c>
      <c r="CD301" s="152"/>
      <c r="CE301" s="153" t="str">
        <f t="shared" si="339"/>
        <v>NO BID</v>
      </c>
      <c r="CF301" s="151"/>
      <c r="CG301" s="102"/>
      <c r="CH301" s="103" t="str">
        <f t="shared" si="340"/>
        <v/>
      </c>
      <c r="CI301" s="152"/>
      <c r="CJ301" s="153" t="str">
        <f t="shared" si="341"/>
        <v>NO BID</v>
      </c>
      <c r="CK301" s="151"/>
      <c r="CL301" s="102"/>
      <c r="CM301" s="103" t="str">
        <f t="shared" si="342"/>
        <v/>
      </c>
      <c r="CN301" s="152"/>
      <c r="CO301" s="153" t="str">
        <f t="shared" si="343"/>
        <v>NO BID</v>
      </c>
      <c r="CP301" s="151"/>
      <c r="CQ301" s="102"/>
      <c r="CR301" s="103" t="str">
        <f t="shared" si="344"/>
        <v/>
      </c>
      <c r="CS301" s="152"/>
      <c r="CT301" s="153" t="str">
        <f t="shared" si="345"/>
        <v>NO BID</v>
      </c>
      <c r="CU301" s="151"/>
      <c r="CV301" s="102"/>
      <c r="CW301" s="103" t="str">
        <f t="shared" si="346"/>
        <v/>
      </c>
      <c r="CX301" s="152"/>
      <c r="CY301" s="153" t="str">
        <f t="shared" si="347"/>
        <v>NO BID</v>
      </c>
      <c r="CZ301" s="151"/>
      <c r="DA301" s="102"/>
      <c r="DB301" s="103" t="str">
        <f t="shared" si="348"/>
        <v/>
      </c>
      <c r="DC301" s="152"/>
      <c r="DD301" s="153" t="str">
        <f t="shared" si="349"/>
        <v>NO BID</v>
      </c>
      <c r="DE301" s="151"/>
      <c r="DF301" s="102"/>
      <c r="DG301" s="103" t="str">
        <f t="shared" si="350"/>
        <v/>
      </c>
      <c r="DH301" s="152"/>
      <c r="DI301" s="153" t="str">
        <f t="shared" si="351"/>
        <v>NO BID</v>
      </c>
      <c r="DJ301" s="151"/>
      <c r="DK301" s="102"/>
      <c r="DL301" s="103" t="str">
        <f t="shared" si="352"/>
        <v/>
      </c>
      <c r="DM301" s="152"/>
      <c r="DN301" s="153" t="str">
        <f t="shared" si="353"/>
        <v>NO BID</v>
      </c>
      <c r="DO301" s="151"/>
      <c r="DP301" s="102"/>
      <c r="DQ301" s="103" t="str">
        <f t="shared" si="354"/>
        <v/>
      </c>
      <c r="DR301" s="152"/>
      <c r="DS301" s="153" t="str">
        <f t="shared" si="355"/>
        <v>NO BID</v>
      </c>
      <c r="DT301" s="151"/>
      <c r="DU301" s="102"/>
      <c r="DV301" s="103" t="str">
        <f t="shared" si="356"/>
        <v/>
      </c>
      <c r="DW301" s="152"/>
      <c r="DX301" s="153" t="str">
        <f t="shared" si="357"/>
        <v>NO BID</v>
      </c>
      <c r="DY301" s="151"/>
      <c r="DZ301" s="102"/>
      <c r="EA301" s="103" t="str">
        <f t="shared" si="358"/>
        <v/>
      </c>
      <c r="EB301" s="152"/>
      <c r="EC301" s="153" t="str">
        <f t="shared" si="359"/>
        <v>NO BID</v>
      </c>
      <c r="ED301" s="151"/>
      <c r="EE301" s="102"/>
      <c r="EF301" s="103" t="str">
        <f t="shared" si="360"/>
        <v/>
      </c>
      <c r="EG301" s="152"/>
      <c r="EH301" s="153" t="str">
        <f t="shared" si="361"/>
        <v>NO BID</v>
      </c>
      <c r="EI301" s="151"/>
      <c r="EJ301" s="102"/>
      <c r="EK301" s="103" t="str">
        <f t="shared" si="362"/>
        <v/>
      </c>
      <c r="EL301" s="152"/>
      <c r="EM301" s="153" t="str">
        <f t="shared" si="363"/>
        <v>NO BID</v>
      </c>
      <c r="EN301" s="151"/>
      <c r="EO301" s="102"/>
      <c r="EP301" s="103" t="str">
        <f t="shared" si="364"/>
        <v/>
      </c>
      <c r="EQ301" s="152"/>
      <c r="ER301" s="153" t="str">
        <f t="shared" si="365"/>
        <v>NO BID</v>
      </c>
      <c r="ES301" s="151"/>
      <c r="ET301" s="102"/>
      <c r="EU301" s="103" t="str">
        <f t="shared" si="366"/>
        <v/>
      </c>
      <c r="EV301" s="152"/>
      <c r="EW301" s="153" t="str">
        <f t="shared" si="367"/>
        <v>NO BID</v>
      </c>
      <c r="EX301" s="151"/>
      <c r="EY301" s="102"/>
      <c r="EZ301" s="103" t="str">
        <f t="shared" si="368"/>
        <v/>
      </c>
      <c r="FA301" s="152"/>
      <c r="FB301" s="153" t="str">
        <f t="shared" si="369"/>
        <v>NO BID</v>
      </c>
      <c r="FC301" s="151"/>
      <c r="FD301" s="102"/>
      <c r="FE301" s="103" t="str">
        <f t="shared" si="370"/>
        <v/>
      </c>
      <c r="FF301" s="152"/>
      <c r="FG301" s="153" t="str">
        <f t="shared" si="371"/>
        <v>NO BID</v>
      </c>
      <c r="FH301" s="151"/>
      <c r="FI301" s="102"/>
      <c r="FJ301" s="103" t="str">
        <f t="shared" si="372"/>
        <v/>
      </c>
      <c r="FK301" s="152"/>
      <c r="FL301" s="153" t="str">
        <f t="shared" si="373"/>
        <v>NO BID</v>
      </c>
      <c r="FM301" s="151"/>
      <c r="FN301" s="102"/>
      <c r="FO301" s="103" t="str">
        <f t="shared" si="374"/>
        <v/>
      </c>
      <c r="FP301" s="152"/>
      <c r="FQ301" s="153" t="str">
        <f t="shared" si="375"/>
        <v>NO BID</v>
      </c>
      <c r="FR301" s="156"/>
      <c r="FS301" s="104">
        <v>18.989999999999998</v>
      </c>
      <c r="FT301" s="105">
        <f t="shared" si="376"/>
        <v>37.979999999999997</v>
      </c>
      <c r="FU301" s="157">
        <f t="shared" si="377"/>
        <v>0</v>
      </c>
      <c r="FV301" s="106" t="str">
        <f t="shared" si="378"/>
        <v/>
      </c>
      <c r="FW301" s="107">
        <f t="shared" si="379"/>
        <v>37.979999999999997</v>
      </c>
      <c r="FX301" s="108">
        <f t="shared" si="380"/>
        <v>0</v>
      </c>
      <c r="FY301" s="158" t="str">
        <f t="shared" si="381"/>
        <v>NOT AWARDED</v>
      </c>
      <c r="FZ301" s="159">
        <f t="shared" si="382"/>
        <v>0</v>
      </c>
      <c r="GA301" s="158" t="str">
        <f t="shared" si="383"/>
        <v>VENDOR 09</v>
      </c>
      <c r="GB301" s="160"/>
      <c r="GC301" s="161"/>
      <c r="GD301" s="109"/>
      <c r="GE301" s="110"/>
    </row>
    <row r="302" spans="1:187" ht="30" customHeight="1" thickTop="1" thickBot="1" x14ac:dyDescent="0.4">
      <c r="A302" s="162">
        <v>298</v>
      </c>
      <c r="B302" s="163">
        <v>3</v>
      </c>
      <c r="C302" s="164">
        <v>9780374389499</v>
      </c>
      <c r="D302" s="165" t="s">
        <v>461</v>
      </c>
      <c r="E302" s="165" t="s">
        <v>1143</v>
      </c>
      <c r="F302" s="165" t="s">
        <v>1479</v>
      </c>
      <c r="G302" s="166" t="s">
        <v>1414</v>
      </c>
      <c r="H302" s="166" t="s">
        <v>1418</v>
      </c>
      <c r="I302" s="167"/>
      <c r="J302" s="227">
        <f t="shared" si="384"/>
        <v>3</v>
      </c>
      <c r="K302" s="228"/>
      <c r="L302" s="99" t="str">
        <f t="shared" si="310"/>
        <v/>
      </c>
      <c r="M302" s="241"/>
      <c r="N302" s="168"/>
      <c r="O302" s="169" t="str">
        <f t="shared" si="311"/>
        <v>VENDOR 09</v>
      </c>
      <c r="P302" s="149">
        <v>241365</v>
      </c>
      <c r="Q302" s="149">
        <f t="shared" si="312"/>
        <v>0</v>
      </c>
      <c r="R302" s="170" t="str">
        <f t="shared" si="313"/>
        <v xml:space="preserve">, </v>
      </c>
      <c r="S302" s="170" t="str">
        <f t="shared" si="314"/>
        <v>NO BID</v>
      </c>
      <c r="T302" s="87">
        <f t="shared" si="315"/>
        <v>0</v>
      </c>
      <c r="U302" s="88" t="str">
        <f t="shared" si="316"/>
        <v>NOT AWARDED</v>
      </c>
      <c r="V302" s="167"/>
      <c r="W302" s="171"/>
      <c r="X302" s="89"/>
      <c r="Y302" s="90"/>
      <c r="Z302" s="172" t="str">
        <f t="shared" si="317"/>
        <v/>
      </c>
      <c r="AA302" s="154" t="str">
        <f t="shared" si="318"/>
        <v>NO BID</v>
      </c>
      <c r="AB302" s="171"/>
      <c r="AC302" s="89"/>
      <c r="AD302" s="90"/>
      <c r="AE302" s="172" t="str">
        <f t="shared" si="319"/>
        <v/>
      </c>
      <c r="AF302" s="154" t="str">
        <f t="shared" si="320"/>
        <v>NO BID</v>
      </c>
      <c r="AG302" s="171"/>
      <c r="AH302" s="89"/>
      <c r="AI302" s="90"/>
      <c r="AJ302" s="172" t="str">
        <f t="shared" si="321"/>
        <v/>
      </c>
      <c r="AK302" s="154" t="str">
        <f t="shared" si="322"/>
        <v>NO BID</v>
      </c>
      <c r="AL302" s="171"/>
      <c r="AM302" s="89"/>
      <c r="AN302" s="90"/>
      <c r="AO302" s="172" t="str">
        <f t="shared" si="323"/>
        <v/>
      </c>
      <c r="AP302" s="154" t="str">
        <f t="shared" si="324"/>
        <v>NO BID</v>
      </c>
      <c r="AQ302" s="171"/>
      <c r="AR302" s="89"/>
      <c r="AS302" s="90"/>
      <c r="AT302" s="172" t="str">
        <f t="shared" si="325"/>
        <v/>
      </c>
      <c r="AU302" s="154" t="str">
        <f t="shared" si="326"/>
        <v>NO BID</v>
      </c>
      <c r="AV302" s="171"/>
      <c r="AW302" s="89"/>
      <c r="AX302" s="90"/>
      <c r="AY302" s="172" t="str">
        <f t="shared" si="327"/>
        <v/>
      </c>
      <c r="AZ302" s="154" t="str">
        <f t="shared" si="328"/>
        <v>NO BID</v>
      </c>
      <c r="BA302" s="171"/>
      <c r="BB302" s="89"/>
      <c r="BC302" s="90"/>
      <c r="BD302" s="172" t="str">
        <f t="shared" si="329"/>
        <v/>
      </c>
      <c r="BE302" s="154" t="s">
        <v>82</v>
      </c>
      <c r="BF302" s="171"/>
      <c r="BG302" s="89"/>
      <c r="BH302" s="90"/>
      <c r="BI302" s="172" t="str">
        <f t="shared" si="330"/>
        <v/>
      </c>
      <c r="BJ302" s="154" t="str">
        <f t="shared" si="331"/>
        <v>NO BID</v>
      </c>
      <c r="BK302" s="171"/>
      <c r="BL302" s="89"/>
      <c r="BM302" s="90"/>
      <c r="BN302" s="172" t="str">
        <f t="shared" si="332"/>
        <v/>
      </c>
      <c r="BO302" s="154" t="str">
        <f t="shared" si="333"/>
        <v>NO BID</v>
      </c>
      <c r="BP302" s="173"/>
      <c r="BQ302" s="171"/>
      <c r="BR302" s="89"/>
      <c r="BS302" s="90" t="str">
        <f t="shared" si="334"/>
        <v/>
      </c>
      <c r="BT302" s="172"/>
      <c r="BU302" s="154" t="str">
        <f t="shared" si="335"/>
        <v>NO BID</v>
      </c>
      <c r="BV302" s="171"/>
      <c r="BW302" s="89"/>
      <c r="BX302" s="90" t="str">
        <f t="shared" si="336"/>
        <v/>
      </c>
      <c r="BY302" s="172"/>
      <c r="BZ302" s="154" t="str">
        <f t="shared" si="337"/>
        <v>NO BID</v>
      </c>
      <c r="CA302" s="171"/>
      <c r="CB302" s="89"/>
      <c r="CC302" s="90" t="str">
        <f t="shared" si="338"/>
        <v/>
      </c>
      <c r="CD302" s="172"/>
      <c r="CE302" s="154" t="str">
        <f t="shared" si="339"/>
        <v>NO BID</v>
      </c>
      <c r="CF302" s="171"/>
      <c r="CG302" s="89"/>
      <c r="CH302" s="90" t="str">
        <f t="shared" si="340"/>
        <v/>
      </c>
      <c r="CI302" s="172"/>
      <c r="CJ302" s="154" t="str">
        <f t="shared" si="341"/>
        <v>NO BID</v>
      </c>
      <c r="CK302" s="171"/>
      <c r="CL302" s="89"/>
      <c r="CM302" s="90" t="str">
        <f t="shared" si="342"/>
        <v/>
      </c>
      <c r="CN302" s="172"/>
      <c r="CO302" s="154" t="str">
        <f t="shared" si="343"/>
        <v>NO BID</v>
      </c>
      <c r="CP302" s="171"/>
      <c r="CQ302" s="89"/>
      <c r="CR302" s="90" t="str">
        <f t="shared" si="344"/>
        <v/>
      </c>
      <c r="CS302" s="172"/>
      <c r="CT302" s="154" t="str">
        <f t="shared" si="345"/>
        <v>NO BID</v>
      </c>
      <c r="CU302" s="171"/>
      <c r="CV302" s="89"/>
      <c r="CW302" s="90" t="str">
        <f t="shared" si="346"/>
        <v/>
      </c>
      <c r="CX302" s="172"/>
      <c r="CY302" s="154" t="str">
        <f t="shared" si="347"/>
        <v>NO BID</v>
      </c>
      <c r="CZ302" s="171"/>
      <c r="DA302" s="89"/>
      <c r="DB302" s="90" t="str">
        <f t="shared" si="348"/>
        <v/>
      </c>
      <c r="DC302" s="172"/>
      <c r="DD302" s="154" t="str">
        <f t="shared" si="349"/>
        <v>NO BID</v>
      </c>
      <c r="DE302" s="171"/>
      <c r="DF302" s="89"/>
      <c r="DG302" s="90" t="str">
        <f t="shared" si="350"/>
        <v/>
      </c>
      <c r="DH302" s="172"/>
      <c r="DI302" s="154" t="str">
        <f t="shared" si="351"/>
        <v>NO BID</v>
      </c>
      <c r="DJ302" s="171"/>
      <c r="DK302" s="89"/>
      <c r="DL302" s="90" t="str">
        <f t="shared" si="352"/>
        <v/>
      </c>
      <c r="DM302" s="172"/>
      <c r="DN302" s="154" t="str">
        <f t="shared" si="353"/>
        <v>NO BID</v>
      </c>
      <c r="DO302" s="171"/>
      <c r="DP302" s="89"/>
      <c r="DQ302" s="90" t="str">
        <f t="shared" si="354"/>
        <v/>
      </c>
      <c r="DR302" s="172"/>
      <c r="DS302" s="154" t="str">
        <f t="shared" si="355"/>
        <v>NO BID</v>
      </c>
      <c r="DT302" s="171"/>
      <c r="DU302" s="89"/>
      <c r="DV302" s="90" t="str">
        <f t="shared" si="356"/>
        <v/>
      </c>
      <c r="DW302" s="172"/>
      <c r="DX302" s="154" t="str">
        <f t="shared" si="357"/>
        <v>NO BID</v>
      </c>
      <c r="DY302" s="171"/>
      <c r="DZ302" s="89"/>
      <c r="EA302" s="90" t="str">
        <f t="shared" si="358"/>
        <v/>
      </c>
      <c r="EB302" s="172"/>
      <c r="EC302" s="154" t="str">
        <f t="shared" si="359"/>
        <v>NO BID</v>
      </c>
      <c r="ED302" s="171"/>
      <c r="EE302" s="89"/>
      <c r="EF302" s="90" t="str">
        <f t="shared" si="360"/>
        <v/>
      </c>
      <c r="EG302" s="172"/>
      <c r="EH302" s="154" t="str">
        <f t="shared" si="361"/>
        <v>NO BID</v>
      </c>
      <c r="EI302" s="171"/>
      <c r="EJ302" s="89"/>
      <c r="EK302" s="90" t="str">
        <f t="shared" si="362"/>
        <v/>
      </c>
      <c r="EL302" s="172"/>
      <c r="EM302" s="154" t="str">
        <f t="shared" si="363"/>
        <v>NO BID</v>
      </c>
      <c r="EN302" s="171"/>
      <c r="EO302" s="89"/>
      <c r="EP302" s="90" t="str">
        <f t="shared" si="364"/>
        <v/>
      </c>
      <c r="EQ302" s="172"/>
      <c r="ER302" s="154" t="str">
        <f t="shared" si="365"/>
        <v>NO BID</v>
      </c>
      <c r="ES302" s="171"/>
      <c r="ET302" s="89"/>
      <c r="EU302" s="90" t="str">
        <f t="shared" si="366"/>
        <v/>
      </c>
      <c r="EV302" s="172"/>
      <c r="EW302" s="154" t="str">
        <f t="shared" si="367"/>
        <v>NO BID</v>
      </c>
      <c r="EX302" s="171"/>
      <c r="EY302" s="89"/>
      <c r="EZ302" s="90" t="str">
        <f t="shared" si="368"/>
        <v/>
      </c>
      <c r="FA302" s="172"/>
      <c r="FB302" s="154" t="str">
        <f t="shared" si="369"/>
        <v>NO BID</v>
      </c>
      <c r="FC302" s="171"/>
      <c r="FD302" s="89"/>
      <c r="FE302" s="90" t="str">
        <f t="shared" si="370"/>
        <v/>
      </c>
      <c r="FF302" s="172"/>
      <c r="FG302" s="154" t="str">
        <f t="shared" si="371"/>
        <v>NO BID</v>
      </c>
      <c r="FH302" s="171"/>
      <c r="FI302" s="89"/>
      <c r="FJ302" s="90" t="str">
        <f t="shared" si="372"/>
        <v/>
      </c>
      <c r="FK302" s="172"/>
      <c r="FL302" s="154" t="str">
        <f t="shared" si="373"/>
        <v>NO BID</v>
      </c>
      <c r="FM302" s="171"/>
      <c r="FN302" s="89"/>
      <c r="FO302" s="90" t="str">
        <f t="shared" si="374"/>
        <v/>
      </c>
      <c r="FP302" s="172"/>
      <c r="FQ302" s="154" t="str">
        <f t="shared" si="375"/>
        <v>NO BID</v>
      </c>
      <c r="FR302" s="174"/>
      <c r="FS302" s="91">
        <v>11.99</v>
      </c>
      <c r="FT302" s="92">
        <f t="shared" si="376"/>
        <v>35.97</v>
      </c>
      <c r="FU302" s="175">
        <f t="shared" si="377"/>
        <v>0</v>
      </c>
      <c r="FV302" s="93" t="str">
        <f t="shared" si="378"/>
        <v/>
      </c>
      <c r="FW302" s="94">
        <f t="shared" si="379"/>
        <v>35.97</v>
      </c>
      <c r="FX302" s="95">
        <f t="shared" si="380"/>
        <v>0</v>
      </c>
      <c r="FY302" s="129" t="str">
        <f t="shared" si="381"/>
        <v>NOT AWARDED</v>
      </c>
      <c r="FZ302" s="130">
        <f t="shared" si="382"/>
        <v>0</v>
      </c>
      <c r="GA302" s="129" t="str">
        <f t="shared" si="383"/>
        <v>VENDOR 09</v>
      </c>
      <c r="GB302" s="176"/>
      <c r="GC302" s="177"/>
      <c r="GD302" s="96"/>
      <c r="GE302" s="97"/>
    </row>
    <row r="303" spans="1:187" ht="30" customHeight="1" thickTop="1" thickBot="1" x14ac:dyDescent="0.4">
      <c r="A303" s="162">
        <v>299</v>
      </c>
      <c r="B303" s="163">
        <v>5</v>
      </c>
      <c r="C303" s="164">
        <v>9780593482629</v>
      </c>
      <c r="D303" s="165" t="s">
        <v>462</v>
      </c>
      <c r="E303" s="165" t="s">
        <v>1144</v>
      </c>
      <c r="F303" s="165" t="s">
        <v>1480</v>
      </c>
      <c r="G303" s="166" t="s">
        <v>1414</v>
      </c>
      <c r="H303" s="166" t="s">
        <v>1424</v>
      </c>
      <c r="I303" s="167"/>
      <c r="J303" s="227">
        <f t="shared" si="384"/>
        <v>5</v>
      </c>
      <c r="K303" s="228"/>
      <c r="L303" s="99" t="str">
        <f t="shared" si="310"/>
        <v/>
      </c>
      <c r="M303" s="241"/>
      <c r="N303" s="168"/>
      <c r="O303" s="169" t="str">
        <f t="shared" si="311"/>
        <v>VENDOR 09</v>
      </c>
      <c r="P303" s="149">
        <v>241362</v>
      </c>
      <c r="Q303" s="149">
        <f t="shared" si="312"/>
        <v>0</v>
      </c>
      <c r="R303" s="170" t="str">
        <f t="shared" si="313"/>
        <v xml:space="preserve">, </v>
      </c>
      <c r="S303" s="170" t="str">
        <f t="shared" si="314"/>
        <v>NO BID</v>
      </c>
      <c r="T303" s="87">
        <f t="shared" si="315"/>
        <v>0</v>
      </c>
      <c r="U303" s="88" t="str">
        <f t="shared" si="316"/>
        <v>NOT AWARDED</v>
      </c>
      <c r="V303" s="167"/>
      <c r="W303" s="171"/>
      <c r="X303" s="89"/>
      <c r="Y303" s="90"/>
      <c r="Z303" s="172" t="str">
        <f t="shared" si="317"/>
        <v/>
      </c>
      <c r="AA303" s="154" t="str">
        <f t="shared" si="318"/>
        <v>NO BID</v>
      </c>
      <c r="AB303" s="171"/>
      <c r="AC303" s="89"/>
      <c r="AD303" s="90"/>
      <c r="AE303" s="172" t="str">
        <f t="shared" si="319"/>
        <v/>
      </c>
      <c r="AF303" s="154" t="str">
        <f t="shared" si="320"/>
        <v>NO BID</v>
      </c>
      <c r="AG303" s="171"/>
      <c r="AH303" s="89"/>
      <c r="AI303" s="90"/>
      <c r="AJ303" s="172" t="str">
        <f t="shared" si="321"/>
        <v/>
      </c>
      <c r="AK303" s="154" t="str">
        <f t="shared" si="322"/>
        <v>NO BID</v>
      </c>
      <c r="AL303" s="171"/>
      <c r="AM303" s="89"/>
      <c r="AN303" s="90"/>
      <c r="AO303" s="172" t="str">
        <f t="shared" si="323"/>
        <v/>
      </c>
      <c r="AP303" s="154" t="str">
        <f t="shared" si="324"/>
        <v>NO BID</v>
      </c>
      <c r="AQ303" s="171"/>
      <c r="AR303" s="89"/>
      <c r="AS303" s="90"/>
      <c r="AT303" s="172" t="str">
        <f t="shared" si="325"/>
        <v/>
      </c>
      <c r="AU303" s="154" t="str">
        <f t="shared" si="326"/>
        <v>NO BID</v>
      </c>
      <c r="AV303" s="171"/>
      <c r="AW303" s="89"/>
      <c r="AX303" s="90"/>
      <c r="AY303" s="172" t="str">
        <f t="shared" si="327"/>
        <v/>
      </c>
      <c r="AZ303" s="154" t="str">
        <f t="shared" si="328"/>
        <v>NO BID</v>
      </c>
      <c r="BA303" s="171"/>
      <c r="BB303" s="89"/>
      <c r="BC303" s="90"/>
      <c r="BD303" s="172" t="str">
        <f t="shared" si="329"/>
        <v/>
      </c>
      <c r="BE303" s="154" t="str">
        <f>IF($B303=0,"",IF(ISNUMBER(BB303),"","NO BID"))</f>
        <v>NO BID</v>
      </c>
      <c r="BF303" s="171"/>
      <c r="BG303" s="89"/>
      <c r="BH303" s="90"/>
      <c r="BI303" s="172" t="str">
        <f t="shared" si="330"/>
        <v/>
      </c>
      <c r="BJ303" s="154" t="str">
        <f t="shared" si="331"/>
        <v>NO BID</v>
      </c>
      <c r="BK303" s="171"/>
      <c r="BL303" s="89"/>
      <c r="BM303" s="90"/>
      <c r="BN303" s="172" t="str">
        <f t="shared" si="332"/>
        <v/>
      </c>
      <c r="BO303" s="154" t="str">
        <f t="shared" si="333"/>
        <v>NO BID</v>
      </c>
      <c r="BP303" s="173"/>
      <c r="BQ303" s="171"/>
      <c r="BR303" s="89"/>
      <c r="BS303" s="90" t="str">
        <f t="shared" si="334"/>
        <v/>
      </c>
      <c r="BT303" s="172"/>
      <c r="BU303" s="154" t="str">
        <f t="shared" si="335"/>
        <v>NO BID</v>
      </c>
      <c r="BV303" s="171"/>
      <c r="BW303" s="89"/>
      <c r="BX303" s="90" t="str">
        <f t="shared" si="336"/>
        <v/>
      </c>
      <c r="BY303" s="172"/>
      <c r="BZ303" s="154" t="str">
        <f t="shared" si="337"/>
        <v>NO BID</v>
      </c>
      <c r="CA303" s="171"/>
      <c r="CB303" s="89"/>
      <c r="CC303" s="90" t="str">
        <f t="shared" si="338"/>
        <v/>
      </c>
      <c r="CD303" s="172"/>
      <c r="CE303" s="154" t="str">
        <f t="shared" si="339"/>
        <v>NO BID</v>
      </c>
      <c r="CF303" s="171"/>
      <c r="CG303" s="89"/>
      <c r="CH303" s="90" t="str">
        <f t="shared" si="340"/>
        <v/>
      </c>
      <c r="CI303" s="172"/>
      <c r="CJ303" s="154" t="str">
        <f t="shared" si="341"/>
        <v>NO BID</v>
      </c>
      <c r="CK303" s="171"/>
      <c r="CL303" s="89"/>
      <c r="CM303" s="90" t="str">
        <f t="shared" si="342"/>
        <v/>
      </c>
      <c r="CN303" s="172"/>
      <c r="CO303" s="154" t="str">
        <f t="shared" si="343"/>
        <v>NO BID</v>
      </c>
      <c r="CP303" s="171"/>
      <c r="CQ303" s="89"/>
      <c r="CR303" s="90" t="str">
        <f t="shared" si="344"/>
        <v/>
      </c>
      <c r="CS303" s="172"/>
      <c r="CT303" s="154" t="str">
        <f t="shared" si="345"/>
        <v>NO BID</v>
      </c>
      <c r="CU303" s="171"/>
      <c r="CV303" s="89"/>
      <c r="CW303" s="90" t="str">
        <f t="shared" si="346"/>
        <v/>
      </c>
      <c r="CX303" s="172"/>
      <c r="CY303" s="154" t="str">
        <f t="shared" si="347"/>
        <v>NO BID</v>
      </c>
      <c r="CZ303" s="171"/>
      <c r="DA303" s="89"/>
      <c r="DB303" s="90" t="str">
        <f t="shared" si="348"/>
        <v/>
      </c>
      <c r="DC303" s="172"/>
      <c r="DD303" s="154" t="str">
        <f t="shared" si="349"/>
        <v>NO BID</v>
      </c>
      <c r="DE303" s="171"/>
      <c r="DF303" s="89"/>
      <c r="DG303" s="90" t="str">
        <f t="shared" si="350"/>
        <v/>
      </c>
      <c r="DH303" s="172"/>
      <c r="DI303" s="154" t="str">
        <f t="shared" si="351"/>
        <v>NO BID</v>
      </c>
      <c r="DJ303" s="171"/>
      <c r="DK303" s="89"/>
      <c r="DL303" s="90" t="str">
        <f t="shared" si="352"/>
        <v/>
      </c>
      <c r="DM303" s="172"/>
      <c r="DN303" s="154" t="str">
        <f t="shared" si="353"/>
        <v>NO BID</v>
      </c>
      <c r="DO303" s="171"/>
      <c r="DP303" s="89"/>
      <c r="DQ303" s="90" t="str">
        <f t="shared" si="354"/>
        <v/>
      </c>
      <c r="DR303" s="172"/>
      <c r="DS303" s="154" t="str">
        <f t="shared" si="355"/>
        <v>NO BID</v>
      </c>
      <c r="DT303" s="171"/>
      <c r="DU303" s="89"/>
      <c r="DV303" s="90" t="str">
        <f t="shared" si="356"/>
        <v/>
      </c>
      <c r="DW303" s="172"/>
      <c r="DX303" s="154" t="str">
        <f t="shared" si="357"/>
        <v>NO BID</v>
      </c>
      <c r="DY303" s="171"/>
      <c r="DZ303" s="89"/>
      <c r="EA303" s="90" t="str">
        <f t="shared" si="358"/>
        <v/>
      </c>
      <c r="EB303" s="172"/>
      <c r="EC303" s="154" t="str">
        <f t="shared" si="359"/>
        <v>NO BID</v>
      </c>
      <c r="ED303" s="171"/>
      <c r="EE303" s="89"/>
      <c r="EF303" s="90" t="str">
        <f t="shared" si="360"/>
        <v/>
      </c>
      <c r="EG303" s="172"/>
      <c r="EH303" s="154" t="str">
        <f t="shared" si="361"/>
        <v>NO BID</v>
      </c>
      <c r="EI303" s="171"/>
      <c r="EJ303" s="89"/>
      <c r="EK303" s="90" t="str">
        <f t="shared" si="362"/>
        <v/>
      </c>
      <c r="EL303" s="172"/>
      <c r="EM303" s="154" t="str">
        <f t="shared" si="363"/>
        <v>NO BID</v>
      </c>
      <c r="EN303" s="171"/>
      <c r="EO303" s="89"/>
      <c r="EP303" s="90" t="str">
        <f t="shared" si="364"/>
        <v/>
      </c>
      <c r="EQ303" s="172"/>
      <c r="ER303" s="154" t="str">
        <f t="shared" si="365"/>
        <v>NO BID</v>
      </c>
      <c r="ES303" s="171"/>
      <c r="ET303" s="89"/>
      <c r="EU303" s="90" t="str">
        <f t="shared" si="366"/>
        <v/>
      </c>
      <c r="EV303" s="172"/>
      <c r="EW303" s="154" t="str">
        <f t="shared" si="367"/>
        <v>NO BID</v>
      </c>
      <c r="EX303" s="171"/>
      <c r="EY303" s="89"/>
      <c r="EZ303" s="90" t="str">
        <f t="shared" si="368"/>
        <v/>
      </c>
      <c r="FA303" s="172"/>
      <c r="FB303" s="154" t="str">
        <f t="shared" si="369"/>
        <v>NO BID</v>
      </c>
      <c r="FC303" s="171"/>
      <c r="FD303" s="89"/>
      <c r="FE303" s="90" t="str">
        <f t="shared" si="370"/>
        <v/>
      </c>
      <c r="FF303" s="172"/>
      <c r="FG303" s="154" t="str">
        <f t="shared" si="371"/>
        <v>NO BID</v>
      </c>
      <c r="FH303" s="171"/>
      <c r="FI303" s="89"/>
      <c r="FJ303" s="90" t="str">
        <f t="shared" si="372"/>
        <v/>
      </c>
      <c r="FK303" s="172"/>
      <c r="FL303" s="154" t="str">
        <f t="shared" si="373"/>
        <v>NO BID</v>
      </c>
      <c r="FM303" s="171"/>
      <c r="FN303" s="89"/>
      <c r="FO303" s="90" t="str">
        <f t="shared" si="374"/>
        <v/>
      </c>
      <c r="FP303" s="172"/>
      <c r="FQ303" s="154" t="str">
        <f t="shared" si="375"/>
        <v>NO BID</v>
      </c>
      <c r="FR303" s="174"/>
      <c r="FS303" s="91">
        <v>8.39</v>
      </c>
      <c r="FT303" s="92">
        <f t="shared" si="376"/>
        <v>41.95</v>
      </c>
      <c r="FU303" s="175">
        <f t="shared" si="377"/>
        <v>0</v>
      </c>
      <c r="FV303" s="93" t="str">
        <f t="shared" si="378"/>
        <v/>
      </c>
      <c r="FW303" s="94">
        <f t="shared" si="379"/>
        <v>41.95</v>
      </c>
      <c r="FX303" s="95">
        <f t="shared" si="380"/>
        <v>0</v>
      </c>
      <c r="FY303" s="129" t="str">
        <f t="shared" si="381"/>
        <v>NOT AWARDED</v>
      </c>
      <c r="FZ303" s="130">
        <f t="shared" si="382"/>
        <v>0</v>
      </c>
      <c r="GA303" s="129" t="str">
        <f t="shared" si="383"/>
        <v>VENDOR 09</v>
      </c>
      <c r="GB303" s="176"/>
      <c r="GC303" s="177"/>
      <c r="GD303" s="96"/>
      <c r="GE303" s="97"/>
    </row>
    <row r="304" spans="1:187" ht="30" customHeight="1" thickTop="1" thickBot="1" x14ac:dyDescent="0.4">
      <c r="A304" s="162">
        <v>300</v>
      </c>
      <c r="B304" s="163">
        <v>5</v>
      </c>
      <c r="C304" s="164">
        <v>9780593529317</v>
      </c>
      <c r="D304" s="165" t="s">
        <v>463</v>
      </c>
      <c r="E304" s="165" t="s">
        <v>1145</v>
      </c>
      <c r="F304" s="165" t="s">
        <v>1479</v>
      </c>
      <c r="G304" s="166" t="s">
        <v>1414</v>
      </c>
      <c r="H304" s="166" t="s">
        <v>1416</v>
      </c>
      <c r="I304" s="167"/>
      <c r="J304" s="227">
        <f t="shared" si="384"/>
        <v>5</v>
      </c>
      <c r="K304" s="228"/>
      <c r="L304" s="99" t="str">
        <f t="shared" si="310"/>
        <v/>
      </c>
      <c r="M304" s="241"/>
      <c r="N304" s="168"/>
      <c r="O304" s="169" t="str">
        <f t="shared" si="311"/>
        <v>VENDOR 09</v>
      </c>
      <c r="P304" s="149">
        <v>241363</v>
      </c>
      <c r="Q304" s="149">
        <f t="shared" si="312"/>
        <v>0</v>
      </c>
      <c r="R304" s="170" t="str">
        <f t="shared" si="313"/>
        <v xml:space="preserve">, </v>
      </c>
      <c r="S304" s="170" t="str">
        <f t="shared" si="314"/>
        <v>NO BID</v>
      </c>
      <c r="T304" s="87">
        <f t="shared" si="315"/>
        <v>0</v>
      </c>
      <c r="U304" s="88" t="str">
        <f t="shared" si="316"/>
        <v>NOT AWARDED</v>
      </c>
      <c r="V304" s="167"/>
      <c r="W304" s="171"/>
      <c r="X304" s="89"/>
      <c r="Y304" s="90"/>
      <c r="Z304" s="172" t="str">
        <f t="shared" si="317"/>
        <v/>
      </c>
      <c r="AA304" s="154" t="str">
        <f t="shared" si="318"/>
        <v>NO BID</v>
      </c>
      <c r="AB304" s="171"/>
      <c r="AC304" s="89"/>
      <c r="AD304" s="90"/>
      <c r="AE304" s="172" t="str">
        <f t="shared" si="319"/>
        <v/>
      </c>
      <c r="AF304" s="154" t="str">
        <f t="shared" si="320"/>
        <v>NO BID</v>
      </c>
      <c r="AG304" s="171"/>
      <c r="AH304" s="89"/>
      <c r="AI304" s="90"/>
      <c r="AJ304" s="172" t="str">
        <f t="shared" si="321"/>
        <v/>
      </c>
      <c r="AK304" s="154" t="str">
        <f t="shared" si="322"/>
        <v>NO BID</v>
      </c>
      <c r="AL304" s="171"/>
      <c r="AM304" s="89"/>
      <c r="AN304" s="90"/>
      <c r="AO304" s="172" t="str">
        <f t="shared" si="323"/>
        <v/>
      </c>
      <c r="AP304" s="154" t="str">
        <f t="shared" si="324"/>
        <v>NO BID</v>
      </c>
      <c r="AQ304" s="171"/>
      <c r="AR304" s="89"/>
      <c r="AS304" s="90"/>
      <c r="AT304" s="172" t="str">
        <f t="shared" si="325"/>
        <v/>
      </c>
      <c r="AU304" s="154" t="str">
        <f t="shared" si="326"/>
        <v>NO BID</v>
      </c>
      <c r="AV304" s="171"/>
      <c r="AW304" s="89"/>
      <c r="AX304" s="90"/>
      <c r="AY304" s="172" t="str">
        <f t="shared" si="327"/>
        <v/>
      </c>
      <c r="AZ304" s="154" t="str">
        <f t="shared" si="328"/>
        <v>NO BID</v>
      </c>
      <c r="BA304" s="171"/>
      <c r="BB304" s="89"/>
      <c r="BC304" s="90"/>
      <c r="BD304" s="172" t="str">
        <f t="shared" si="329"/>
        <v/>
      </c>
      <c r="BE304" s="154" t="str">
        <f>IF($B304=0,"",IF(ISNUMBER(BB304),"","NO BID"))</f>
        <v>NO BID</v>
      </c>
      <c r="BF304" s="171"/>
      <c r="BG304" s="89"/>
      <c r="BH304" s="90"/>
      <c r="BI304" s="172" t="str">
        <f t="shared" si="330"/>
        <v/>
      </c>
      <c r="BJ304" s="154" t="str">
        <f t="shared" si="331"/>
        <v>NO BID</v>
      </c>
      <c r="BK304" s="171"/>
      <c r="BL304" s="89"/>
      <c r="BM304" s="90"/>
      <c r="BN304" s="172" t="str">
        <f t="shared" si="332"/>
        <v/>
      </c>
      <c r="BO304" s="154" t="str">
        <f t="shared" si="333"/>
        <v>NO BID</v>
      </c>
      <c r="BP304" s="178"/>
      <c r="BQ304" s="171"/>
      <c r="BR304" s="89"/>
      <c r="BS304" s="90" t="str">
        <f t="shared" si="334"/>
        <v/>
      </c>
      <c r="BT304" s="172"/>
      <c r="BU304" s="154" t="str">
        <f t="shared" si="335"/>
        <v>NO BID</v>
      </c>
      <c r="BV304" s="171"/>
      <c r="BW304" s="89"/>
      <c r="BX304" s="90" t="str">
        <f t="shared" si="336"/>
        <v/>
      </c>
      <c r="BY304" s="172"/>
      <c r="BZ304" s="154" t="str">
        <f t="shared" si="337"/>
        <v>NO BID</v>
      </c>
      <c r="CA304" s="171"/>
      <c r="CB304" s="89"/>
      <c r="CC304" s="90" t="str">
        <f t="shared" si="338"/>
        <v/>
      </c>
      <c r="CD304" s="172"/>
      <c r="CE304" s="154" t="str">
        <f t="shared" si="339"/>
        <v>NO BID</v>
      </c>
      <c r="CF304" s="171"/>
      <c r="CG304" s="89"/>
      <c r="CH304" s="90" t="str">
        <f t="shared" si="340"/>
        <v/>
      </c>
      <c r="CI304" s="172"/>
      <c r="CJ304" s="154" t="str">
        <f t="shared" si="341"/>
        <v>NO BID</v>
      </c>
      <c r="CK304" s="171"/>
      <c r="CL304" s="89"/>
      <c r="CM304" s="90" t="str">
        <f t="shared" si="342"/>
        <v/>
      </c>
      <c r="CN304" s="172"/>
      <c r="CO304" s="154" t="str">
        <f t="shared" si="343"/>
        <v>NO BID</v>
      </c>
      <c r="CP304" s="171"/>
      <c r="CQ304" s="89"/>
      <c r="CR304" s="90" t="str">
        <f t="shared" si="344"/>
        <v/>
      </c>
      <c r="CS304" s="172"/>
      <c r="CT304" s="154" t="str">
        <f t="shared" si="345"/>
        <v>NO BID</v>
      </c>
      <c r="CU304" s="171"/>
      <c r="CV304" s="89"/>
      <c r="CW304" s="90" t="str">
        <f t="shared" si="346"/>
        <v/>
      </c>
      <c r="CX304" s="172"/>
      <c r="CY304" s="154" t="str">
        <f t="shared" si="347"/>
        <v>NO BID</v>
      </c>
      <c r="CZ304" s="171"/>
      <c r="DA304" s="89"/>
      <c r="DB304" s="90" t="str">
        <f t="shared" si="348"/>
        <v/>
      </c>
      <c r="DC304" s="172"/>
      <c r="DD304" s="154" t="str">
        <f t="shared" si="349"/>
        <v>NO BID</v>
      </c>
      <c r="DE304" s="171"/>
      <c r="DF304" s="89"/>
      <c r="DG304" s="90" t="str">
        <f t="shared" si="350"/>
        <v/>
      </c>
      <c r="DH304" s="172"/>
      <c r="DI304" s="154" t="str">
        <f t="shared" si="351"/>
        <v>NO BID</v>
      </c>
      <c r="DJ304" s="171"/>
      <c r="DK304" s="89"/>
      <c r="DL304" s="90" t="str">
        <f t="shared" si="352"/>
        <v/>
      </c>
      <c r="DM304" s="172"/>
      <c r="DN304" s="154" t="str">
        <f t="shared" si="353"/>
        <v>NO BID</v>
      </c>
      <c r="DO304" s="171"/>
      <c r="DP304" s="89"/>
      <c r="DQ304" s="90" t="str">
        <f t="shared" si="354"/>
        <v/>
      </c>
      <c r="DR304" s="172"/>
      <c r="DS304" s="154" t="str">
        <f t="shared" si="355"/>
        <v>NO BID</v>
      </c>
      <c r="DT304" s="171"/>
      <c r="DU304" s="89"/>
      <c r="DV304" s="90" t="str">
        <f t="shared" si="356"/>
        <v/>
      </c>
      <c r="DW304" s="172"/>
      <c r="DX304" s="154" t="str">
        <f t="shared" si="357"/>
        <v>NO BID</v>
      </c>
      <c r="DY304" s="171"/>
      <c r="DZ304" s="89"/>
      <c r="EA304" s="90" t="str">
        <f t="shared" si="358"/>
        <v/>
      </c>
      <c r="EB304" s="172"/>
      <c r="EC304" s="154" t="str">
        <f t="shared" si="359"/>
        <v>NO BID</v>
      </c>
      <c r="ED304" s="171"/>
      <c r="EE304" s="89"/>
      <c r="EF304" s="90" t="str">
        <f t="shared" si="360"/>
        <v/>
      </c>
      <c r="EG304" s="172"/>
      <c r="EH304" s="154" t="str">
        <f t="shared" si="361"/>
        <v>NO BID</v>
      </c>
      <c r="EI304" s="171"/>
      <c r="EJ304" s="89"/>
      <c r="EK304" s="90" t="str">
        <f t="shared" si="362"/>
        <v/>
      </c>
      <c r="EL304" s="172"/>
      <c r="EM304" s="154" t="str">
        <f t="shared" si="363"/>
        <v>NO BID</v>
      </c>
      <c r="EN304" s="171"/>
      <c r="EO304" s="89"/>
      <c r="EP304" s="90" t="str">
        <f t="shared" si="364"/>
        <v/>
      </c>
      <c r="EQ304" s="172"/>
      <c r="ER304" s="154" t="str">
        <f t="shared" si="365"/>
        <v>NO BID</v>
      </c>
      <c r="ES304" s="171"/>
      <c r="ET304" s="89"/>
      <c r="EU304" s="90" t="str">
        <f t="shared" si="366"/>
        <v/>
      </c>
      <c r="EV304" s="172"/>
      <c r="EW304" s="154" t="str">
        <f t="shared" si="367"/>
        <v>NO BID</v>
      </c>
      <c r="EX304" s="171"/>
      <c r="EY304" s="89"/>
      <c r="EZ304" s="90" t="str">
        <f t="shared" si="368"/>
        <v/>
      </c>
      <c r="FA304" s="172"/>
      <c r="FB304" s="154" t="str">
        <f t="shared" si="369"/>
        <v>NO BID</v>
      </c>
      <c r="FC304" s="171"/>
      <c r="FD304" s="89"/>
      <c r="FE304" s="90" t="str">
        <f t="shared" si="370"/>
        <v/>
      </c>
      <c r="FF304" s="172"/>
      <c r="FG304" s="154" t="str">
        <f t="shared" si="371"/>
        <v>NO BID</v>
      </c>
      <c r="FH304" s="171"/>
      <c r="FI304" s="89"/>
      <c r="FJ304" s="90" t="str">
        <f t="shared" si="372"/>
        <v/>
      </c>
      <c r="FK304" s="172"/>
      <c r="FL304" s="154" t="str">
        <f t="shared" si="373"/>
        <v>NO BID</v>
      </c>
      <c r="FM304" s="171"/>
      <c r="FN304" s="89"/>
      <c r="FO304" s="90" t="str">
        <f t="shared" si="374"/>
        <v/>
      </c>
      <c r="FP304" s="172"/>
      <c r="FQ304" s="154" t="str">
        <f t="shared" si="375"/>
        <v>NO BID</v>
      </c>
      <c r="FR304" s="174"/>
      <c r="FS304" s="91">
        <v>18.989999999999998</v>
      </c>
      <c r="FT304" s="92">
        <f t="shared" si="376"/>
        <v>94.949999999999989</v>
      </c>
      <c r="FU304" s="175">
        <f t="shared" si="377"/>
        <v>0</v>
      </c>
      <c r="FV304" s="93" t="str">
        <f t="shared" si="378"/>
        <v/>
      </c>
      <c r="FW304" s="94">
        <f t="shared" si="379"/>
        <v>94.949999999999989</v>
      </c>
      <c r="FX304" s="95">
        <f t="shared" si="380"/>
        <v>0</v>
      </c>
      <c r="FY304" s="129" t="str">
        <f t="shared" si="381"/>
        <v>NOT AWARDED</v>
      </c>
      <c r="FZ304" s="130">
        <f t="shared" si="382"/>
        <v>0</v>
      </c>
      <c r="GA304" s="129" t="str">
        <f t="shared" si="383"/>
        <v>VENDOR 09</v>
      </c>
      <c r="GB304" s="176"/>
      <c r="GC304" s="177"/>
      <c r="GD304" s="96"/>
      <c r="GE304" s="97"/>
    </row>
    <row r="305" spans="1:187" ht="30" customHeight="1" thickTop="1" thickBot="1" x14ac:dyDescent="0.4">
      <c r="A305" s="141">
        <v>301</v>
      </c>
      <c r="B305" s="163">
        <v>2</v>
      </c>
      <c r="C305" s="164">
        <v>9781984815712</v>
      </c>
      <c r="D305" s="165" t="s">
        <v>464</v>
      </c>
      <c r="E305" s="165" t="s">
        <v>1146</v>
      </c>
      <c r="F305" s="165" t="s">
        <v>1479</v>
      </c>
      <c r="G305" s="166" t="s">
        <v>1414</v>
      </c>
      <c r="H305" s="166" t="s">
        <v>1419</v>
      </c>
      <c r="I305" s="167"/>
      <c r="J305" s="227">
        <f t="shared" si="384"/>
        <v>2</v>
      </c>
      <c r="K305" s="228"/>
      <c r="L305" s="99" t="str">
        <f t="shared" si="310"/>
        <v/>
      </c>
      <c r="M305" s="241"/>
      <c r="N305" s="168"/>
      <c r="O305" s="169" t="str">
        <f t="shared" si="311"/>
        <v>VENDOR 09</v>
      </c>
      <c r="P305" s="149">
        <v>241360</v>
      </c>
      <c r="Q305" s="149">
        <f t="shared" si="312"/>
        <v>0</v>
      </c>
      <c r="R305" s="170" t="str">
        <f t="shared" si="313"/>
        <v xml:space="preserve">, </v>
      </c>
      <c r="S305" s="170" t="str">
        <f t="shared" si="314"/>
        <v>NO BID</v>
      </c>
      <c r="T305" s="87">
        <f t="shared" si="315"/>
        <v>0</v>
      </c>
      <c r="U305" s="88" t="str">
        <f t="shared" si="316"/>
        <v>NOT AWARDED</v>
      </c>
      <c r="V305" s="167"/>
      <c r="W305" s="171"/>
      <c r="X305" s="89"/>
      <c r="Y305" s="90"/>
      <c r="Z305" s="172" t="str">
        <f t="shared" si="317"/>
        <v/>
      </c>
      <c r="AA305" s="154" t="str">
        <f t="shared" si="318"/>
        <v>NO BID</v>
      </c>
      <c r="AB305" s="171"/>
      <c r="AC305" s="89"/>
      <c r="AD305" s="90"/>
      <c r="AE305" s="172" t="str">
        <f t="shared" si="319"/>
        <v/>
      </c>
      <c r="AF305" s="154" t="str">
        <f t="shared" si="320"/>
        <v>NO BID</v>
      </c>
      <c r="AG305" s="171"/>
      <c r="AH305" s="89"/>
      <c r="AI305" s="90"/>
      <c r="AJ305" s="172" t="str">
        <f t="shared" si="321"/>
        <v/>
      </c>
      <c r="AK305" s="154" t="str">
        <f t="shared" si="322"/>
        <v>NO BID</v>
      </c>
      <c r="AL305" s="171"/>
      <c r="AM305" s="89"/>
      <c r="AN305" s="90"/>
      <c r="AO305" s="172" t="str">
        <f t="shared" si="323"/>
        <v/>
      </c>
      <c r="AP305" s="154" t="str">
        <f t="shared" si="324"/>
        <v>NO BID</v>
      </c>
      <c r="AQ305" s="171"/>
      <c r="AR305" s="89"/>
      <c r="AS305" s="90"/>
      <c r="AT305" s="172" t="str">
        <f t="shared" si="325"/>
        <v/>
      </c>
      <c r="AU305" s="154" t="str">
        <f t="shared" si="326"/>
        <v>NO BID</v>
      </c>
      <c r="AV305" s="171"/>
      <c r="AW305" s="89"/>
      <c r="AX305" s="90"/>
      <c r="AY305" s="172" t="str">
        <f t="shared" si="327"/>
        <v/>
      </c>
      <c r="AZ305" s="154" t="str">
        <f t="shared" si="328"/>
        <v>NO BID</v>
      </c>
      <c r="BA305" s="171"/>
      <c r="BB305" s="89"/>
      <c r="BC305" s="90"/>
      <c r="BD305" s="172" t="str">
        <f t="shared" si="329"/>
        <v/>
      </c>
      <c r="BE305" s="154" t="str">
        <f>IF($B305=0,"",IF(ISNUMBER(BB305),"","NO BID"))</f>
        <v>NO BID</v>
      </c>
      <c r="BF305" s="171"/>
      <c r="BG305" s="89"/>
      <c r="BH305" s="90"/>
      <c r="BI305" s="172" t="str">
        <f t="shared" si="330"/>
        <v/>
      </c>
      <c r="BJ305" s="154" t="str">
        <f t="shared" si="331"/>
        <v>NO BID</v>
      </c>
      <c r="BK305" s="171"/>
      <c r="BL305" s="89"/>
      <c r="BM305" s="90"/>
      <c r="BN305" s="172" t="str">
        <f t="shared" si="332"/>
        <v/>
      </c>
      <c r="BO305" s="154" t="str">
        <f t="shared" si="333"/>
        <v>NO BID</v>
      </c>
      <c r="BP305" s="178"/>
      <c r="BQ305" s="171"/>
      <c r="BR305" s="89"/>
      <c r="BS305" s="90" t="str">
        <f t="shared" si="334"/>
        <v/>
      </c>
      <c r="BT305" s="172"/>
      <c r="BU305" s="154" t="str">
        <f t="shared" si="335"/>
        <v>NO BID</v>
      </c>
      <c r="BV305" s="171"/>
      <c r="BW305" s="89"/>
      <c r="BX305" s="90" t="str">
        <f t="shared" si="336"/>
        <v/>
      </c>
      <c r="BY305" s="172"/>
      <c r="BZ305" s="154" t="str">
        <f t="shared" si="337"/>
        <v>NO BID</v>
      </c>
      <c r="CA305" s="171"/>
      <c r="CB305" s="89"/>
      <c r="CC305" s="90" t="str">
        <f t="shared" si="338"/>
        <v/>
      </c>
      <c r="CD305" s="172"/>
      <c r="CE305" s="154" t="str">
        <f t="shared" si="339"/>
        <v>NO BID</v>
      </c>
      <c r="CF305" s="171"/>
      <c r="CG305" s="89"/>
      <c r="CH305" s="90" t="str">
        <f t="shared" si="340"/>
        <v/>
      </c>
      <c r="CI305" s="172"/>
      <c r="CJ305" s="154" t="str">
        <f t="shared" si="341"/>
        <v>NO BID</v>
      </c>
      <c r="CK305" s="171"/>
      <c r="CL305" s="89"/>
      <c r="CM305" s="90" t="str">
        <f t="shared" si="342"/>
        <v/>
      </c>
      <c r="CN305" s="172"/>
      <c r="CO305" s="154" t="str">
        <f t="shared" si="343"/>
        <v>NO BID</v>
      </c>
      <c r="CP305" s="171"/>
      <c r="CQ305" s="89"/>
      <c r="CR305" s="90" t="str">
        <f t="shared" si="344"/>
        <v/>
      </c>
      <c r="CS305" s="172"/>
      <c r="CT305" s="154" t="str">
        <f t="shared" si="345"/>
        <v>NO BID</v>
      </c>
      <c r="CU305" s="171"/>
      <c r="CV305" s="89"/>
      <c r="CW305" s="90" t="str">
        <f t="shared" si="346"/>
        <v/>
      </c>
      <c r="CX305" s="172"/>
      <c r="CY305" s="154" t="str">
        <f t="shared" si="347"/>
        <v>NO BID</v>
      </c>
      <c r="CZ305" s="171"/>
      <c r="DA305" s="89"/>
      <c r="DB305" s="90" t="str">
        <f t="shared" si="348"/>
        <v/>
      </c>
      <c r="DC305" s="172"/>
      <c r="DD305" s="154" t="str">
        <f t="shared" si="349"/>
        <v>NO BID</v>
      </c>
      <c r="DE305" s="171"/>
      <c r="DF305" s="89"/>
      <c r="DG305" s="90" t="str">
        <f t="shared" si="350"/>
        <v/>
      </c>
      <c r="DH305" s="172"/>
      <c r="DI305" s="154" t="str">
        <f t="shared" si="351"/>
        <v>NO BID</v>
      </c>
      <c r="DJ305" s="171"/>
      <c r="DK305" s="89"/>
      <c r="DL305" s="90" t="str">
        <f t="shared" si="352"/>
        <v/>
      </c>
      <c r="DM305" s="172"/>
      <c r="DN305" s="154" t="str">
        <f t="shared" si="353"/>
        <v>NO BID</v>
      </c>
      <c r="DO305" s="171"/>
      <c r="DP305" s="89"/>
      <c r="DQ305" s="90" t="str">
        <f t="shared" si="354"/>
        <v/>
      </c>
      <c r="DR305" s="172"/>
      <c r="DS305" s="154" t="str">
        <f t="shared" si="355"/>
        <v>NO BID</v>
      </c>
      <c r="DT305" s="171"/>
      <c r="DU305" s="89"/>
      <c r="DV305" s="90" t="str">
        <f t="shared" si="356"/>
        <v/>
      </c>
      <c r="DW305" s="172"/>
      <c r="DX305" s="154" t="str">
        <f t="shared" si="357"/>
        <v>NO BID</v>
      </c>
      <c r="DY305" s="171"/>
      <c r="DZ305" s="89"/>
      <c r="EA305" s="90" t="str">
        <f t="shared" si="358"/>
        <v/>
      </c>
      <c r="EB305" s="172"/>
      <c r="EC305" s="154" t="str">
        <f t="shared" si="359"/>
        <v>NO BID</v>
      </c>
      <c r="ED305" s="171"/>
      <c r="EE305" s="89"/>
      <c r="EF305" s="90" t="str">
        <f t="shared" si="360"/>
        <v/>
      </c>
      <c r="EG305" s="172"/>
      <c r="EH305" s="154" t="str">
        <f t="shared" si="361"/>
        <v>NO BID</v>
      </c>
      <c r="EI305" s="171"/>
      <c r="EJ305" s="89"/>
      <c r="EK305" s="90" t="str">
        <f t="shared" si="362"/>
        <v/>
      </c>
      <c r="EL305" s="172"/>
      <c r="EM305" s="154" t="str">
        <f t="shared" si="363"/>
        <v>NO BID</v>
      </c>
      <c r="EN305" s="171"/>
      <c r="EO305" s="89"/>
      <c r="EP305" s="90" t="str">
        <f t="shared" si="364"/>
        <v/>
      </c>
      <c r="EQ305" s="172"/>
      <c r="ER305" s="154" t="str">
        <f t="shared" si="365"/>
        <v>NO BID</v>
      </c>
      <c r="ES305" s="171"/>
      <c r="ET305" s="89"/>
      <c r="EU305" s="90" t="str">
        <f t="shared" si="366"/>
        <v/>
      </c>
      <c r="EV305" s="172"/>
      <c r="EW305" s="154" t="str">
        <f t="shared" si="367"/>
        <v>NO BID</v>
      </c>
      <c r="EX305" s="171"/>
      <c r="EY305" s="89"/>
      <c r="EZ305" s="90" t="str">
        <f t="shared" si="368"/>
        <v/>
      </c>
      <c r="FA305" s="172"/>
      <c r="FB305" s="154" t="str">
        <f t="shared" si="369"/>
        <v>NO BID</v>
      </c>
      <c r="FC305" s="171"/>
      <c r="FD305" s="89"/>
      <c r="FE305" s="90" t="str">
        <f t="shared" si="370"/>
        <v/>
      </c>
      <c r="FF305" s="172"/>
      <c r="FG305" s="154" t="str">
        <f t="shared" si="371"/>
        <v>NO BID</v>
      </c>
      <c r="FH305" s="171"/>
      <c r="FI305" s="89"/>
      <c r="FJ305" s="90" t="str">
        <f t="shared" si="372"/>
        <v/>
      </c>
      <c r="FK305" s="172"/>
      <c r="FL305" s="154" t="str">
        <f t="shared" si="373"/>
        <v>NO BID</v>
      </c>
      <c r="FM305" s="171"/>
      <c r="FN305" s="89"/>
      <c r="FO305" s="90" t="str">
        <f t="shared" si="374"/>
        <v/>
      </c>
      <c r="FP305" s="172"/>
      <c r="FQ305" s="154" t="str">
        <f t="shared" si="375"/>
        <v>NO BID</v>
      </c>
      <c r="FR305" s="174"/>
      <c r="FS305" s="91">
        <v>10.99</v>
      </c>
      <c r="FT305" s="92">
        <f t="shared" si="376"/>
        <v>21.98</v>
      </c>
      <c r="FU305" s="175">
        <f t="shared" si="377"/>
        <v>0</v>
      </c>
      <c r="FV305" s="93" t="str">
        <f t="shared" si="378"/>
        <v/>
      </c>
      <c r="FW305" s="94">
        <f t="shared" si="379"/>
        <v>21.98</v>
      </c>
      <c r="FX305" s="95">
        <f t="shared" si="380"/>
        <v>0</v>
      </c>
      <c r="FY305" s="129" t="str">
        <f t="shared" si="381"/>
        <v>NOT AWARDED</v>
      </c>
      <c r="FZ305" s="130">
        <f t="shared" si="382"/>
        <v>0</v>
      </c>
      <c r="GA305" s="129" t="str">
        <f t="shared" si="383"/>
        <v>VENDOR 09</v>
      </c>
      <c r="GB305" s="176"/>
      <c r="GC305" s="177"/>
      <c r="GD305" s="96"/>
      <c r="GE305" s="97"/>
    </row>
    <row r="306" spans="1:187" s="159" customFormat="1" ht="30" customHeight="1" thickTop="1" thickBot="1" x14ac:dyDescent="0.4">
      <c r="A306" s="162">
        <v>302</v>
      </c>
      <c r="B306" s="163">
        <v>5</v>
      </c>
      <c r="C306" s="164">
        <v>9781250793805</v>
      </c>
      <c r="D306" s="165" t="s">
        <v>465</v>
      </c>
      <c r="E306" s="165" t="s">
        <v>1147</v>
      </c>
      <c r="F306" s="165" t="s">
        <v>1479</v>
      </c>
      <c r="G306" s="166" t="s">
        <v>1414</v>
      </c>
      <c r="H306" s="166" t="s">
        <v>1425</v>
      </c>
      <c r="I306" s="167"/>
      <c r="J306" s="227">
        <f t="shared" si="384"/>
        <v>5</v>
      </c>
      <c r="K306" s="228"/>
      <c r="L306" s="99" t="str">
        <f t="shared" si="310"/>
        <v/>
      </c>
      <c r="M306" s="241"/>
      <c r="N306" s="168"/>
      <c r="O306" s="169" t="str">
        <f t="shared" si="311"/>
        <v>VENDOR 09</v>
      </c>
      <c r="P306" s="149">
        <v>241363</v>
      </c>
      <c r="Q306" s="149">
        <f t="shared" si="312"/>
        <v>0</v>
      </c>
      <c r="R306" s="170" t="str">
        <f t="shared" si="313"/>
        <v xml:space="preserve">, </v>
      </c>
      <c r="S306" s="170" t="str">
        <f t="shared" si="314"/>
        <v>NO BID</v>
      </c>
      <c r="T306" s="87">
        <f t="shared" si="315"/>
        <v>0</v>
      </c>
      <c r="U306" s="88" t="str">
        <f t="shared" si="316"/>
        <v>NOT AWARDED</v>
      </c>
      <c r="V306" s="167"/>
      <c r="W306" s="171"/>
      <c r="X306" s="89"/>
      <c r="Y306" s="90"/>
      <c r="Z306" s="172" t="str">
        <f t="shared" si="317"/>
        <v/>
      </c>
      <c r="AA306" s="154" t="str">
        <f t="shared" si="318"/>
        <v>NO BID</v>
      </c>
      <c r="AB306" s="171"/>
      <c r="AC306" s="89"/>
      <c r="AD306" s="90"/>
      <c r="AE306" s="172" t="str">
        <f t="shared" si="319"/>
        <v/>
      </c>
      <c r="AF306" s="154" t="str">
        <f t="shared" si="320"/>
        <v>NO BID</v>
      </c>
      <c r="AG306" s="171"/>
      <c r="AH306" s="89"/>
      <c r="AI306" s="90"/>
      <c r="AJ306" s="172" t="str">
        <f t="shared" si="321"/>
        <v/>
      </c>
      <c r="AK306" s="154" t="str">
        <f t="shared" si="322"/>
        <v>NO BID</v>
      </c>
      <c r="AL306" s="171"/>
      <c r="AM306" s="89"/>
      <c r="AN306" s="90"/>
      <c r="AO306" s="172" t="str">
        <f t="shared" si="323"/>
        <v/>
      </c>
      <c r="AP306" s="154" t="str">
        <f t="shared" si="324"/>
        <v>NO BID</v>
      </c>
      <c r="AQ306" s="171"/>
      <c r="AR306" s="89"/>
      <c r="AS306" s="90"/>
      <c r="AT306" s="172" t="str">
        <f t="shared" si="325"/>
        <v/>
      </c>
      <c r="AU306" s="154" t="str">
        <f t="shared" si="326"/>
        <v>NO BID</v>
      </c>
      <c r="AV306" s="171"/>
      <c r="AW306" s="89"/>
      <c r="AX306" s="90"/>
      <c r="AY306" s="172" t="str">
        <f t="shared" si="327"/>
        <v/>
      </c>
      <c r="AZ306" s="154" t="str">
        <f t="shared" si="328"/>
        <v>NO BID</v>
      </c>
      <c r="BA306" s="171"/>
      <c r="BB306" s="89"/>
      <c r="BC306" s="90"/>
      <c r="BD306" s="172" t="str">
        <f t="shared" si="329"/>
        <v/>
      </c>
      <c r="BE306" s="154" t="str">
        <f>IF($B306=0,"",IF(ISNUMBER(BB306),"","NO BID"))</f>
        <v>NO BID</v>
      </c>
      <c r="BF306" s="171"/>
      <c r="BG306" s="89"/>
      <c r="BH306" s="90"/>
      <c r="BI306" s="172" t="str">
        <f t="shared" si="330"/>
        <v/>
      </c>
      <c r="BJ306" s="154" t="str">
        <f t="shared" si="331"/>
        <v>NO BID</v>
      </c>
      <c r="BK306" s="171"/>
      <c r="BL306" s="89"/>
      <c r="BM306" s="90"/>
      <c r="BN306" s="172" t="str">
        <f t="shared" si="332"/>
        <v/>
      </c>
      <c r="BO306" s="154" t="str">
        <f t="shared" si="333"/>
        <v>NO BID</v>
      </c>
      <c r="BP306" s="178"/>
      <c r="BQ306" s="171"/>
      <c r="BR306" s="89"/>
      <c r="BS306" s="90" t="str">
        <f t="shared" si="334"/>
        <v/>
      </c>
      <c r="BT306" s="172"/>
      <c r="BU306" s="154" t="str">
        <f t="shared" si="335"/>
        <v>NO BID</v>
      </c>
      <c r="BV306" s="171"/>
      <c r="BW306" s="89"/>
      <c r="BX306" s="90" t="str">
        <f t="shared" si="336"/>
        <v/>
      </c>
      <c r="BY306" s="172"/>
      <c r="BZ306" s="154" t="str">
        <f t="shared" si="337"/>
        <v>NO BID</v>
      </c>
      <c r="CA306" s="171"/>
      <c r="CB306" s="89"/>
      <c r="CC306" s="90" t="str">
        <f t="shared" si="338"/>
        <v/>
      </c>
      <c r="CD306" s="172"/>
      <c r="CE306" s="154" t="str">
        <f t="shared" si="339"/>
        <v>NO BID</v>
      </c>
      <c r="CF306" s="171"/>
      <c r="CG306" s="89"/>
      <c r="CH306" s="90" t="str">
        <f t="shared" si="340"/>
        <v/>
      </c>
      <c r="CI306" s="172"/>
      <c r="CJ306" s="154" t="str">
        <f t="shared" si="341"/>
        <v>NO BID</v>
      </c>
      <c r="CK306" s="171"/>
      <c r="CL306" s="89"/>
      <c r="CM306" s="90" t="str">
        <f t="shared" si="342"/>
        <v/>
      </c>
      <c r="CN306" s="172"/>
      <c r="CO306" s="154" t="str">
        <f t="shared" si="343"/>
        <v>NO BID</v>
      </c>
      <c r="CP306" s="171"/>
      <c r="CQ306" s="89"/>
      <c r="CR306" s="90" t="str">
        <f t="shared" si="344"/>
        <v/>
      </c>
      <c r="CS306" s="172"/>
      <c r="CT306" s="154" t="str">
        <f t="shared" si="345"/>
        <v>NO BID</v>
      </c>
      <c r="CU306" s="171"/>
      <c r="CV306" s="89"/>
      <c r="CW306" s="90" t="str">
        <f t="shared" si="346"/>
        <v/>
      </c>
      <c r="CX306" s="172"/>
      <c r="CY306" s="154" t="str">
        <f t="shared" si="347"/>
        <v>NO BID</v>
      </c>
      <c r="CZ306" s="171"/>
      <c r="DA306" s="89"/>
      <c r="DB306" s="90" t="str">
        <f t="shared" si="348"/>
        <v/>
      </c>
      <c r="DC306" s="172"/>
      <c r="DD306" s="154" t="str">
        <f t="shared" si="349"/>
        <v>NO BID</v>
      </c>
      <c r="DE306" s="171"/>
      <c r="DF306" s="89"/>
      <c r="DG306" s="90" t="str">
        <f t="shared" si="350"/>
        <v/>
      </c>
      <c r="DH306" s="172"/>
      <c r="DI306" s="154" t="str">
        <f t="shared" si="351"/>
        <v>NO BID</v>
      </c>
      <c r="DJ306" s="171"/>
      <c r="DK306" s="89"/>
      <c r="DL306" s="90" t="str">
        <f t="shared" si="352"/>
        <v/>
      </c>
      <c r="DM306" s="172"/>
      <c r="DN306" s="154" t="str">
        <f t="shared" si="353"/>
        <v>NO BID</v>
      </c>
      <c r="DO306" s="171"/>
      <c r="DP306" s="89"/>
      <c r="DQ306" s="90" t="str">
        <f t="shared" si="354"/>
        <v/>
      </c>
      <c r="DR306" s="172"/>
      <c r="DS306" s="154" t="str">
        <f t="shared" si="355"/>
        <v>NO BID</v>
      </c>
      <c r="DT306" s="171"/>
      <c r="DU306" s="89"/>
      <c r="DV306" s="90" t="str">
        <f t="shared" si="356"/>
        <v/>
      </c>
      <c r="DW306" s="172"/>
      <c r="DX306" s="154" t="str">
        <f t="shared" si="357"/>
        <v>NO BID</v>
      </c>
      <c r="DY306" s="171"/>
      <c r="DZ306" s="89"/>
      <c r="EA306" s="90" t="str">
        <f t="shared" si="358"/>
        <v/>
      </c>
      <c r="EB306" s="172"/>
      <c r="EC306" s="154" t="str">
        <f t="shared" si="359"/>
        <v>NO BID</v>
      </c>
      <c r="ED306" s="171"/>
      <c r="EE306" s="89"/>
      <c r="EF306" s="90" t="str">
        <f t="shared" si="360"/>
        <v/>
      </c>
      <c r="EG306" s="172"/>
      <c r="EH306" s="154" t="str">
        <f t="shared" si="361"/>
        <v>NO BID</v>
      </c>
      <c r="EI306" s="171"/>
      <c r="EJ306" s="89"/>
      <c r="EK306" s="90" t="str">
        <f t="shared" si="362"/>
        <v/>
      </c>
      <c r="EL306" s="172"/>
      <c r="EM306" s="154" t="str">
        <f t="shared" si="363"/>
        <v>NO BID</v>
      </c>
      <c r="EN306" s="171"/>
      <c r="EO306" s="89"/>
      <c r="EP306" s="90" t="str">
        <f t="shared" si="364"/>
        <v/>
      </c>
      <c r="EQ306" s="172"/>
      <c r="ER306" s="154" t="str">
        <f t="shared" si="365"/>
        <v>NO BID</v>
      </c>
      <c r="ES306" s="171"/>
      <c r="ET306" s="89"/>
      <c r="EU306" s="90" t="str">
        <f t="shared" si="366"/>
        <v/>
      </c>
      <c r="EV306" s="172"/>
      <c r="EW306" s="154" t="str">
        <f t="shared" si="367"/>
        <v>NO BID</v>
      </c>
      <c r="EX306" s="171"/>
      <c r="EY306" s="89"/>
      <c r="EZ306" s="90" t="str">
        <f t="shared" si="368"/>
        <v/>
      </c>
      <c r="FA306" s="172"/>
      <c r="FB306" s="154" t="str">
        <f t="shared" si="369"/>
        <v>NO BID</v>
      </c>
      <c r="FC306" s="171"/>
      <c r="FD306" s="89"/>
      <c r="FE306" s="90" t="str">
        <f t="shared" si="370"/>
        <v/>
      </c>
      <c r="FF306" s="172"/>
      <c r="FG306" s="154" t="str">
        <f t="shared" si="371"/>
        <v>NO BID</v>
      </c>
      <c r="FH306" s="171"/>
      <c r="FI306" s="89"/>
      <c r="FJ306" s="90" t="str">
        <f t="shared" si="372"/>
        <v/>
      </c>
      <c r="FK306" s="172"/>
      <c r="FL306" s="154" t="str">
        <f t="shared" si="373"/>
        <v>NO BID</v>
      </c>
      <c r="FM306" s="171"/>
      <c r="FN306" s="89"/>
      <c r="FO306" s="90" t="str">
        <f t="shared" si="374"/>
        <v/>
      </c>
      <c r="FP306" s="172"/>
      <c r="FQ306" s="154" t="str">
        <f t="shared" si="375"/>
        <v>NO BID</v>
      </c>
      <c r="FR306" s="174"/>
      <c r="FS306" s="91">
        <v>20.69</v>
      </c>
      <c r="FT306" s="92">
        <f t="shared" si="376"/>
        <v>103.45</v>
      </c>
      <c r="FU306" s="175">
        <f t="shared" si="377"/>
        <v>0</v>
      </c>
      <c r="FV306" s="93" t="str">
        <f t="shared" si="378"/>
        <v/>
      </c>
      <c r="FW306" s="94">
        <f t="shared" si="379"/>
        <v>103.45</v>
      </c>
      <c r="FX306" s="95">
        <f t="shared" si="380"/>
        <v>0</v>
      </c>
      <c r="FY306" s="129" t="str">
        <f t="shared" si="381"/>
        <v>NOT AWARDED</v>
      </c>
      <c r="FZ306" s="130">
        <f t="shared" si="382"/>
        <v>0</v>
      </c>
      <c r="GA306" s="129" t="str">
        <f t="shared" si="383"/>
        <v>VENDOR 09</v>
      </c>
      <c r="GB306" s="176"/>
      <c r="GC306" s="177"/>
      <c r="GD306" s="96"/>
      <c r="GE306" s="97"/>
    </row>
    <row r="307" spans="1:187" ht="30" customHeight="1" thickTop="1" thickBot="1" x14ac:dyDescent="0.4">
      <c r="A307" s="162">
        <v>303</v>
      </c>
      <c r="B307" s="163">
        <v>5</v>
      </c>
      <c r="C307" s="164">
        <v>9781335915788</v>
      </c>
      <c r="D307" s="165" t="s">
        <v>468</v>
      </c>
      <c r="E307" s="165" t="s">
        <v>1150</v>
      </c>
      <c r="F307" s="165" t="s">
        <v>1479</v>
      </c>
      <c r="G307" s="166" t="s">
        <v>1414</v>
      </c>
      <c r="H307" s="166" t="s">
        <v>1425</v>
      </c>
      <c r="I307" s="167"/>
      <c r="J307" s="227">
        <f t="shared" si="384"/>
        <v>5</v>
      </c>
      <c r="K307" s="228"/>
      <c r="L307" s="99" t="str">
        <f t="shared" si="310"/>
        <v/>
      </c>
      <c r="M307" s="241"/>
      <c r="N307" s="168"/>
      <c r="O307" s="169" t="str">
        <f t="shared" si="311"/>
        <v>VENDOR 09</v>
      </c>
      <c r="P307" s="149">
        <v>241365</v>
      </c>
      <c r="Q307" s="149">
        <f t="shared" si="312"/>
        <v>0</v>
      </c>
      <c r="R307" s="170" t="str">
        <f t="shared" si="313"/>
        <v xml:space="preserve">, </v>
      </c>
      <c r="S307" s="170" t="str">
        <f t="shared" si="314"/>
        <v>NO BID</v>
      </c>
      <c r="T307" s="87">
        <f t="shared" si="315"/>
        <v>0</v>
      </c>
      <c r="U307" s="88" t="str">
        <f t="shared" si="316"/>
        <v>NOT AWARDED</v>
      </c>
      <c r="V307" s="167"/>
      <c r="W307" s="171"/>
      <c r="X307" s="89"/>
      <c r="Y307" s="90"/>
      <c r="Z307" s="172" t="str">
        <f t="shared" si="317"/>
        <v/>
      </c>
      <c r="AA307" s="154" t="str">
        <f t="shared" si="318"/>
        <v>NO BID</v>
      </c>
      <c r="AB307" s="171"/>
      <c r="AC307" s="89"/>
      <c r="AD307" s="90"/>
      <c r="AE307" s="172" t="str">
        <f t="shared" si="319"/>
        <v/>
      </c>
      <c r="AF307" s="154" t="str">
        <f t="shared" si="320"/>
        <v>NO BID</v>
      </c>
      <c r="AG307" s="171"/>
      <c r="AH307" s="89"/>
      <c r="AI307" s="90"/>
      <c r="AJ307" s="172" t="str">
        <f t="shared" si="321"/>
        <v/>
      </c>
      <c r="AK307" s="154" t="str">
        <f t="shared" si="322"/>
        <v>NO BID</v>
      </c>
      <c r="AL307" s="171"/>
      <c r="AM307" s="89"/>
      <c r="AN307" s="90"/>
      <c r="AO307" s="172" t="str">
        <f t="shared" si="323"/>
        <v/>
      </c>
      <c r="AP307" s="154" t="str">
        <f t="shared" si="324"/>
        <v>NO BID</v>
      </c>
      <c r="AQ307" s="171"/>
      <c r="AR307" s="89"/>
      <c r="AS307" s="90"/>
      <c r="AT307" s="172" t="str">
        <f t="shared" si="325"/>
        <v/>
      </c>
      <c r="AU307" s="154" t="str">
        <f t="shared" si="326"/>
        <v>NO BID</v>
      </c>
      <c r="AV307" s="171"/>
      <c r="AW307" s="89"/>
      <c r="AX307" s="90"/>
      <c r="AY307" s="172" t="str">
        <f t="shared" si="327"/>
        <v/>
      </c>
      <c r="AZ307" s="154" t="str">
        <f t="shared" si="328"/>
        <v>NO BID</v>
      </c>
      <c r="BA307" s="171"/>
      <c r="BB307" s="89"/>
      <c r="BC307" s="90"/>
      <c r="BD307" s="172" t="str">
        <f t="shared" si="329"/>
        <v/>
      </c>
      <c r="BE307" s="154" t="s">
        <v>83</v>
      </c>
      <c r="BF307" s="171"/>
      <c r="BG307" s="89"/>
      <c r="BH307" s="90"/>
      <c r="BI307" s="172" t="str">
        <f t="shared" si="330"/>
        <v/>
      </c>
      <c r="BJ307" s="154" t="str">
        <f t="shared" si="331"/>
        <v>NO BID</v>
      </c>
      <c r="BK307" s="171"/>
      <c r="BL307" s="89"/>
      <c r="BM307" s="90"/>
      <c r="BN307" s="172" t="str">
        <f t="shared" si="332"/>
        <v/>
      </c>
      <c r="BO307" s="154" t="str">
        <f t="shared" si="333"/>
        <v>NO BID</v>
      </c>
      <c r="BP307" s="173"/>
      <c r="BQ307" s="171"/>
      <c r="BR307" s="89"/>
      <c r="BS307" s="90" t="str">
        <f t="shared" si="334"/>
        <v/>
      </c>
      <c r="BT307" s="172"/>
      <c r="BU307" s="154" t="str">
        <f t="shared" si="335"/>
        <v>NO BID</v>
      </c>
      <c r="BV307" s="171"/>
      <c r="BW307" s="89"/>
      <c r="BX307" s="90" t="str">
        <f t="shared" si="336"/>
        <v/>
      </c>
      <c r="BY307" s="172"/>
      <c r="BZ307" s="154" t="str">
        <f t="shared" si="337"/>
        <v>NO BID</v>
      </c>
      <c r="CA307" s="171"/>
      <c r="CB307" s="89"/>
      <c r="CC307" s="90" t="str">
        <f t="shared" si="338"/>
        <v/>
      </c>
      <c r="CD307" s="172"/>
      <c r="CE307" s="154" t="str">
        <f t="shared" si="339"/>
        <v>NO BID</v>
      </c>
      <c r="CF307" s="171"/>
      <c r="CG307" s="89"/>
      <c r="CH307" s="90" t="str">
        <f t="shared" si="340"/>
        <v/>
      </c>
      <c r="CI307" s="172"/>
      <c r="CJ307" s="154" t="str">
        <f t="shared" si="341"/>
        <v>NO BID</v>
      </c>
      <c r="CK307" s="171"/>
      <c r="CL307" s="89"/>
      <c r="CM307" s="90" t="str">
        <f t="shared" si="342"/>
        <v/>
      </c>
      <c r="CN307" s="172"/>
      <c r="CO307" s="154" t="str">
        <f t="shared" si="343"/>
        <v>NO BID</v>
      </c>
      <c r="CP307" s="171"/>
      <c r="CQ307" s="89"/>
      <c r="CR307" s="90" t="str">
        <f t="shared" si="344"/>
        <v/>
      </c>
      <c r="CS307" s="172"/>
      <c r="CT307" s="154" t="str">
        <f t="shared" si="345"/>
        <v>NO BID</v>
      </c>
      <c r="CU307" s="171"/>
      <c r="CV307" s="89"/>
      <c r="CW307" s="90" t="str">
        <f t="shared" si="346"/>
        <v/>
      </c>
      <c r="CX307" s="172"/>
      <c r="CY307" s="154" t="str">
        <f t="shared" si="347"/>
        <v>NO BID</v>
      </c>
      <c r="CZ307" s="171"/>
      <c r="DA307" s="89"/>
      <c r="DB307" s="90" t="str">
        <f t="shared" si="348"/>
        <v/>
      </c>
      <c r="DC307" s="172"/>
      <c r="DD307" s="154" t="str">
        <f t="shared" si="349"/>
        <v>NO BID</v>
      </c>
      <c r="DE307" s="171"/>
      <c r="DF307" s="89"/>
      <c r="DG307" s="90" t="str">
        <f t="shared" si="350"/>
        <v/>
      </c>
      <c r="DH307" s="172"/>
      <c r="DI307" s="154" t="str">
        <f t="shared" si="351"/>
        <v>NO BID</v>
      </c>
      <c r="DJ307" s="171"/>
      <c r="DK307" s="89"/>
      <c r="DL307" s="90" t="str">
        <f t="shared" si="352"/>
        <v/>
      </c>
      <c r="DM307" s="172"/>
      <c r="DN307" s="154" t="str">
        <f t="shared" si="353"/>
        <v>NO BID</v>
      </c>
      <c r="DO307" s="171"/>
      <c r="DP307" s="89"/>
      <c r="DQ307" s="90" t="str">
        <f t="shared" si="354"/>
        <v/>
      </c>
      <c r="DR307" s="172"/>
      <c r="DS307" s="154" t="str">
        <f t="shared" si="355"/>
        <v>NO BID</v>
      </c>
      <c r="DT307" s="171"/>
      <c r="DU307" s="89"/>
      <c r="DV307" s="90" t="str">
        <f t="shared" si="356"/>
        <v/>
      </c>
      <c r="DW307" s="172"/>
      <c r="DX307" s="154" t="str">
        <f t="shared" si="357"/>
        <v>NO BID</v>
      </c>
      <c r="DY307" s="171"/>
      <c r="DZ307" s="89"/>
      <c r="EA307" s="90" t="str">
        <f t="shared" si="358"/>
        <v/>
      </c>
      <c r="EB307" s="172"/>
      <c r="EC307" s="154" t="str">
        <f t="shared" si="359"/>
        <v>NO BID</v>
      </c>
      <c r="ED307" s="171"/>
      <c r="EE307" s="89"/>
      <c r="EF307" s="90" t="str">
        <f t="shared" si="360"/>
        <v/>
      </c>
      <c r="EG307" s="172"/>
      <c r="EH307" s="154" t="str">
        <f t="shared" si="361"/>
        <v>NO BID</v>
      </c>
      <c r="EI307" s="171"/>
      <c r="EJ307" s="89"/>
      <c r="EK307" s="90" t="str">
        <f t="shared" si="362"/>
        <v/>
      </c>
      <c r="EL307" s="172"/>
      <c r="EM307" s="154" t="str">
        <f t="shared" si="363"/>
        <v>NO BID</v>
      </c>
      <c r="EN307" s="171"/>
      <c r="EO307" s="89"/>
      <c r="EP307" s="90" t="str">
        <f t="shared" si="364"/>
        <v/>
      </c>
      <c r="EQ307" s="172"/>
      <c r="ER307" s="154" t="str">
        <f t="shared" si="365"/>
        <v>NO BID</v>
      </c>
      <c r="ES307" s="171"/>
      <c r="ET307" s="89"/>
      <c r="EU307" s="90" t="str">
        <f t="shared" si="366"/>
        <v/>
      </c>
      <c r="EV307" s="172"/>
      <c r="EW307" s="154" t="str">
        <f t="shared" si="367"/>
        <v>NO BID</v>
      </c>
      <c r="EX307" s="171"/>
      <c r="EY307" s="89"/>
      <c r="EZ307" s="90" t="str">
        <f t="shared" si="368"/>
        <v/>
      </c>
      <c r="FA307" s="172"/>
      <c r="FB307" s="154" t="str">
        <f t="shared" si="369"/>
        <v>NO BID</v>
      </c>
      <c r="FC307" s="171"/>
      <c r="FD307" s="89"/>
      <c r="FE307" s="90" t="str">
        <f t="shared" si="370"/>
        <v/>
      </c>
      <c r="FF307" s="172"/>
      <c r="FG307" s="154" t="str">
        <f t="shared" si="371"/>
        <v>NO BID</v>
      </c>
      <c r="FH307" s="171"/>
      <c r="FI307" s="89"/>
      <c r="FJ307" s="90" t="str">
        <f t="shared" si="372"/>
        <v/>
      </c>
      <c r="FK307" s="172"/>
      <c r="FL307" s="154" t="str">
        <f t="shared" si="373"/>
        <v>NO BID</v>
      </c>
      <c r="FM307" s="171"/>
      <c r="FN307" s="89"/>
      <c r="FO307" s="90" t="str">
        <f t="shared" si="374"/>
        <v/>
      </c>
      <c r="FP307" s="172"/>
      <c r="FQ307" s="154" t="str">
        <f t="shared" si="375"/>
        <v>NO BID</v>
      </c>
      <c r="FR307" s="174"/>
      <c r="FS307" s="91">
        <v>10.99</v>
      </c>
      <c r="FT307" s="92">
        <f t="shared" si="376"/>
        <v>54.95</v>
      </c>
      <c r="FU307" s="175">
        <f t="shared" si="377"/>
        <v>0</v>
      </c>
      <c r="FV307" s="93" t="str">
        <f t="shared" si="378"/>
        <v/>
      </c>
      <c r="FW307" s="94">
        <f t="shared" si="379"/>
        <v>54.95</v>
      </c>
      <c r="FX307" s="95">
        <f t="shared" si="380"/>
        <v>0</v>
      </c>
      <c r="FY307" s="129" t="str">
        <f t="shared" si="381"/>
        <v>NOT AWARDED</v>
      </c>
      <c r="FZ307" s="130">
        <f t="shared" si="382"/>
        <v>0</v>
      </c>
      <c r="GA307" s="129" t="str">
        <f t="shared" si="383"/>
        <v>VENDOR 09</v>
      </c>
      <c r="GB307" s="176"/>
      <c r="GC307" s="177"/>
      <c r="GD307" s="96"/>
      <c r="GE307" s="97"/>
    </row>
    <row r="308" spans="1:187" ht="30" customHeight="1" thickTop="1" thickBot="1" x14ac:dyDescent="0.4">
      <c r="A308" s="162">
        <v>304</v>
      </c>
      <c r="B308" s="199">
        <v>5</v>
      </c>
      <c r="C308" s="164">
        <v>9780593529348</v>
      </c>
      <c r="D308" s="165" t="s">
        <v>469</v>
      </c>
      <c r="E308" s="165" t="s">
        <v>1151</v>
      </c>
      <c r="F308" s="165" t="s">
        <v>1479</v>
      </c>
      <c r="G308" s="166" t="s">
        <v>1414</v>
      </c>
      <c r="H308" s="166" t="s">
        <v>1416</v>
      </c>
      <c r="I308" s="167"/>
      <c r="J308" s="227">
        <f t="shared" si="384"/>
        <v>5</v>
      </c>
      <c r="K308" s="228"/>
      <c r="L308" s="99" t="str">
        <f t="shared" si="310"/>
        <v/>
      </c>
      <c r="M308" s="241"/>
      <c r="N308" s="168"/>
      <c r="O308" s="169" t="str">
        <f t="shared" si="311"/>
        <v>VENDOR 09</v>
      </c>
      <c r="P308" s="149">
        <v>241364</v>
      </c>
      <c r="Q308" s="149">
        <f t="shared" si="312"/>
        <v>0</v>
      </c>
      <c r="R308" s="170" t="str">
        <f t="shared" si="313"/>
        <v xml:space="preserve">, </v>
      </c>
      <c r="S308" s="170" t="str">
        <f t="shared" si="314"/>
        <v>NO BID</v>
      </c>
      <c r="T308" s="87">
        <f t="shared" si="315"/>
        <v>0</v>
      </c>
      <c r="U308" s="88" t="str">
        <f t="shared" si="316"/>
        <v>NOT AWARDED</v>
      </c>
      <c r="V308" s="167"/>
      <c r="W308" s="171"/>
      <c r="X308" s="89"/>
      <c r="Y308" s="90"/>
      <c r="Z308" s="172" t="str">
        <f t="shared" si="317"/>
        <v/>
      </c>
      <c r="AA308" s="154" t="str">
        <f t="shared" si="318"/>
        <v>NO BID</v>
      </c>
      <c r="AB308" s="171"/>
      <c r="AC308" s="89"/>
      <c r="AD308" s="90"/>
      <c r="AE308" s="172" t="str">
        <f t="shared" si="319"/>
        <v/>
      </c>
      <c r="AF308" s="154" t="str">
        <f t="shared" si="320"/>
        <v>NO BID</v>
      </c>
      <c r="AG308" s="171"/>
      <c r="AH308" s="89"/>
      <c r="AI308" s="90"/>
      <c r="AJ308" s="172" t="str">
        <f t="shared" si="321"/>
        <v/>
      </c>
      <c r="AK308" s="154" t="str">
        <f t="shared" si="322"/>
        <v>NO BID</v>
      </c>
      <c r="AL308" s="171"/>
      <c r="AM308" s="89"/>
      <c r="AN308" s="90"/>
      <c r="AO308" s="172" t="str">
        <f t="shared" si="323"/>
        <v/>
      </c>
      <c r="AP308" s="154" t="str">
        <f t="shared" si="324"/>
        <v>NO BID</v>
      </c>
      <c r="AQ308" s="171"/>
      <c r="AR308" s="89"/>
      <c r="AS308" s="90"/>
      <c r="AT308" s="172" t="str">
        <f t="shared" si="325"/>
        <v/>
      </c>
      <c r="AU308" s="154" t="str">
        <f t="shared" si="326"/>
        <v>NO BID</v>
      </c>
      <c r="AV308" s="171"/>
      <c r="AW308" s="89"/>
      <c r="AX308" s="90"/>
      <c r="AY308" s="172" t="str">
        <f t="shared" si="327"/>
        <v/>
      </c>
      <c r="AZ308" s="154" t="str">
        <f t="shared" si="328"/>
        <v>NO BID</v>
      </c>
      <c r="BA308" s="171"/>
      <c r="BB308" s="89"/>
      <c r="BC308" s="90"/>
      <c r="BD308" s="172" t="str">
        <f t="shared" si="329"/>
        <v/>
      </c>
      <c r="BE308" s="154" t="s">
        <v>75</v>
      </c>
      <c r="BF308" s="171"/>
      <c r="BG308" s="89"/>
      <c r="BH308" s="90"/>
      <c r="BI308" s="172" t="str">
        <f t="shared" si="330"/>
        <v/>
      </c>
      <c r="BJ308" s="154" t="str">
        <f t="shared" si="331"/>
        <v>NO BID</v>
      </c>
      <c r="BK308" s="171"/>
      <c r="BL308" s="89"/>
      <c r="BM308" s="90"/>
      <c r="BN308" s="172" t="str">
        <f t="shared" si="332"/>
        <v/>
      </c>
      <c r="BO308" s="154" t="str">
        <f t="shared" si="333"/>
        <v>NO BID</v>
      </c>
      <c r="BP308" s="173"/>
      <c r="BQ308" s="171"/>
      <c r="BR308" s="89"/>
      <c r="BS308" s="90" t="str">
        <f t="shared" si="334"/>
        <v/>
      </c>
      <c r="BT308" s="172"/>
      <c r="BU308" s="154" t="str">
        <f t="shared" si="335"/>
        <v>NO BID</v>
      </c>
      <c r="BV308" s="171"/>
      <c r="BW308" s="89"/>
      <c r="BX308" s="90" t="str">
        <f t="shared" si="336"/>
        <v/>
      </c>
      <c r="BY308" s="172"/>
      <c r="BZ308" s="154" t="str">
        <f t="shared" si="337"/>
        <v>NO BID</v>
      </c>
      <c r="CA308" s="171"/>
      <c r="CB308" s="89"/>
      <c r="CC308" s="90" t="str">
        <f t="shared" si="338"/>
        <v/>
      </c>
      <c r="CD308" s="172"/>
      <c r="CE308" s="154" t="str">
        <f t="shared" si="339"/>
        <v>NO BID</v>
      </c>
      <c r="CF308" s="171"/>
      <c r="CG308" s="89"/>
      <c r="CH308" s="90" t="str">
        <f t="shared" si="340"/>
        <v/>
      </c>
      <c r="CI308" s="172"/>
      <c r="CJ308" s="154" t="str">
        <f t="shared" si="341"/>
        <v>NO BID</v>
      </c>
      <c r="CK308" s="171"/>
      <c r="CL308" s="89"/>
      <c r="CM308" s="90" t="str">
        <f t="shared" si="342"/>
        <v/>
      </c>
      <c r="CN308" s="172"/>
      <c r="CO308" s="154" t="str">
        <f t="shared" si="343"/>
        <v>NO BID</v>
      </c>
      <c r="CP308" s="171"/>
      <c r="CQ308" s="89"/>
      <c r="CR308" s="90" t="str">
        <f t="shared" si="344"/>
        <v/>
      </c>
      <c r="CS308" s="172"/>
      <c r="CT308" s="154" t="str">
        <f t="shared" si="345"/>
        <v>NO BID</v>
      </c>
      <c r="CU308" s="171"/>
      <c r="CV308" s="89"/>
      <c r="CW308" s="90" t="str">
        <f t="shared" si="346"/>
        <v/>
      </c>
      <c r="CX308" s="172"/>
      <c r="CY308" s="154" t="str">
        <f t="shared" si="347"/>
        <v>NO BID</v>
      </c>
      <c r="CZ308" s="171"/>
      <c r="DA308" s="89"/>
      <c r="DB308" s="90" t="str">
        <f t="shared" si="348"/>
        <v/>
      </c>
      <c r="DC308" s="172"/>
      <c r="DD308" s="154" t="str">
        <f t="shared" si="349"/>
        <v>NO BID</v>
      </c>
      <c r="DE308" s="171"/>
      <c r="DF308" s="89"/>
      <c r="DG308" s="90" t="str">
        <f t="shared" si="350"/>
        <v/>
      </c>
      <c r="DH308" s="172"/>
      <c r="DI308" s="154" t="str">
        <f t="shared" si="351"/>
        <v>NO BID</v>
      </c>
      <c r="DJ308" s="171"/>
      <c r="DK308" s="89"/>
      <c r="DL308" s="90" t="str">
        <f t="shared" si="352"/>
        <v/>
      </c>
      <c r="DM308" s="172"/>
      <c r="DN308" s="154" t="str">
        <f t="shared" si="353"/>
        <v>NO BID</v>
      </c>
      <c r="DO308" s="171"/>
      <c r="DP308" s="89"/>
      <c r="DQ308" s="90" t="str">
        <f t="shared" si="354"/>
        <v/>
      </c>
      <c r="DR308" s="172"/>
      <c r="DS308" s="154" t="str">
        <f t="shared" si="355"/>
        <v>NO BID</v>
      </c>
      <c r="DT308" s="171"/>
      <c r="DU308" s="89"/>
      <c r="DV308" s="90" t="str">
        <f t="shared" si="356"/>
        <v/>
      </c>
      <c r="DW308" s="172"/>
      <c r="DX308" s="154" t="str">
        <f t="shared" si="357"/>
        <v>NO BID</v>
      </c>
      <c r="DY308" s="171"/>
      <c r="DZ308" s="89"/>
      <c r="EA308" s="90" t="str">
        <f t="shared" si="358"/>
        <v/>
      </c>
      <c r="EB308" s="172"/>
      <c r="EC308" s="154" t="str">
        <f t="shared" si="359"/>
        <v>NO BID</v>
      </c>
      <c r="ED308" s="171"/>
      <c r="EE308" s="89"/>
      <c r="EF308" s="90" t="str">
        <f t="shared" si="360"/>
        <v/>
      </c>
      <c r="EG308" s="172"/>
      <c r="EH308" s="154" t="str">
        <f t="shared" si="361"/>
        <v>NO BID</v>
      </c>
      <c r="EI308" s="171"/>
      <c r="EJ308" s="89"/>
      <c r="EK308" s="90" t="str">
        <f t="shared" si="362"/>
        <v/>
      </c>
      <c r="EL308" s="172"/>
      <c r="EM308" s="154" t="str">
        <f t="shared" si="363"/>
        <v>NO BID</v>
      </c>
      <c r="EN308" s="171"/>
      <c r="EO308" s="89"/>
      <c r="EP308" s="90" t="str">
        <f t="shared" si="364"/>
        <v/>
      </c>
      <c r="EQ308" s="172"/>
      <c r="ER308" s="154" t="str">
        <f t="shared" si="365"/>
        <v>NO BID</v>
      </c>
      <c r="ES308" s="171"/>
      <c r="ET308" s="89"/>
      <c r="EU308" s="90" t="str">
        <f t="shared" si="366"/>
        <v/>
      </c>
      <c r="EV308" s="172"/>
      <c r="EW308" s="154" t="str">
        <f t="shared" si="367"/>
        <v>NO BID</v>
      </c>
      <c r="EX308" s="171"/>
      <c r="EY308" s="89"/>
      <c r="EZ308" s="90" t="str">
        <f t="shared" si="368"/>
        <v/>
      </c>
      <c r="FA308" s="172"/>
      <c r="FB308" s="154" t="str">
        <f t="shared" si="369"/>
        <v>NO BID</v>
      </c>
      <c r="FC308" s="171"/>
      <c r="FD308" s="89"/>
      <c r="FE308" s="90" t="str">
        <f t="shared" si="370"/>
        <v/>
      </c>
      <c r="FF308" s="172"/>
      <c r="FG308" s="154" t="str">
        <f t="shared" si="371"/>
        <v>NO BID</v>
      </c>
      <c r="FH308" s="171"/>
      <c r="FI308" s="89"/>
      <c r="FJ308" s="90" t="str">
        <f t="shared" si="372"/>
        <v/>
      </c>
      <c r="FK308" s="172"/>
      <c r="FL308" s="154" t="str">
        <f t="shared" si="373"/>
        <v>NO BID</v>
      </c>
      <c r="FM308" s="171"/>
      <c r="FN308" s="89"/>
      <c r="FO308" s="90" t="str">
        <f t="shared" si="374"/>
        <v/>
      </c>
      <c r="FP308" s="172"/>
      <c r="FQ308" s="154" t="str">
        <f t="shared" si="375"/>
        <v>NO BID</v>
      </c>
      <c r="FR308" s="174"/>
      <c r="FS308" s="91">
        <v>11.81</v>
      </c>
      <c r="FT308" s="92">
        <f t="shared" si="376"/>
        <v>59.050000000000004</v>
      </c>
      <c r="FU308" s="175">
        <f t="shared" si="377"/>
        <v>0</v>
      </c>
      <c r="FV308" s="93" t="str">
        <f t="shared" si="378"/>
        <v/>
      </c>
      <c r="FW308" s="94">
        <f t="shared" si="379"/>
        <v>59.050000000000004</v>
      </c>
      <c r="FX308" s="95">
        <f t="shared" si="380"/>
        <v>0</v>
      </c>
      <c r="FY308" s="129" t="str">
        <f t="shared" si="381"/>
        <v>NOT AWARDED</v>
      </c>
      <c r="FZ308" s="130">
        <f t="shared" si="382"/>
        <v>0</v>
      </c>
      <c r="GA308" s="129" t="str">
        <f t="shared" si="383"/>
        <v>VENDOR 09</v>
      </c>
      <c r="GB308" s="176"/>
      <c r="GC308" s="177"/>
      <c r="GD308" s="96"/>
      <c r="GE308" s="97"/>
    </row>
    <row r="309" spans="1:187" ht="30" customHeight="1" thickTop="1" thickBot="1" x14ac:dyDescent="0.4">
      <c r="A309" s="162">
        <v>305</v>
      </c>
      <c r="B309" s="194">
        <v>5</v>
      </c>
      <c r="C309" s="164">
        <v>9780063264656</v>
      </c>
      <c r="D309" s="165" t="s">
        <v>470</v>
      </c>
      <c r="E309" s="165" t="s">
        <v>1152</v>
      </c>
      <c r="F309" s="165" t="s">
        <v>1479</v>
      </c>
      <c r="G309" s="166" t="s">
        <v>1414</v>
      </c>
      <c r="H309" s="166" t="s">
        <v>1416</v>
      </c>
      <c r="I309" s="167"/>
      <c r="J309" s="229">
        <f t="shared" si="384"/>
        <v>5</v>
      </c>
      <c r="K309" s="228"/>
      <c r="L309" s="99" t="str">
        <f t="shared" si="310"/>
        <v/>
      </c>
      <c r="M309" s="241"/>
      <c r="N309" s="179"/>
      <c r="O309" s="169" t="str">
        <f t="shared" si="311"/>
        <v>VENDOR 09</v>
      </c>
      <c r="P309" s="149">
        <v>241360</v>
      </c>
      <c r="Q309" s="149">
        <f t="shared" si="312"/>
        <v>0</v>
      </c>
      <c r="R309" s="170" t="str">
        <f t="shared" si="313"/>
        <v xml:space="preserve">, </v>
      </c>
      <c r="S309" s="170" t="str">
        <f t="shared" si="314"/>
        <v>NO BID</v>
      </c>
      <c r="T309" s="87">
        <f t="shared" si="315"/>
        <v>0</v>
      </c>
      <c r="U309" s="88" t="str">
        <f t="shared" si="316"/>
        <v>NOT AWARDED</v>
      </c>
      <c r="V309" s="167"/>
      <c r="W309" s="171"/>
      <c r="X309" s="89"/>
      <c r="Y309" s="90"/>
      <c r="Z309" s="172" t="str">
        <f t="shared" si="317"/>
        <v/>
      </c>
      <c r="AA309" s="154" t="str">
        <f t="shared" si="318"/>
        <v>NO BID</v>
      </c>
      <c r="AB309" s="171"/>
      <c r="AC309" s="89"/>
      <c r="AD309" s="90"/>
      <c r="AE309" s="172" t="str">
        <f t="shared" si="319"/>
        <v/>
      </c>
      <c r="AF309" s="154" t="str">
        <f t="shared" si="320"/>
        <v>NO BID</v>
      </c>
      <c r="AG309" s="171"/>
      <c r="AH309" s="89"/>
      <c r="AI309" s="90"/>
      <c r="AJ309" s="172" t="str">
        <f t="shared" si="321"/>
        <v/>
      </c>
      <c r="AK309" s="154" t="str">
        <f t="shared" si="322"/>
        <v>NO BID</v>
      </c>
      <c r="AL309" s="171"/>
      <c r="AM309" s="89"/>
      <c r="AN309" s="90"/>
      <c r="AO309" s="172" t="str">
        <f t="shared" si="323"/>
        <v/>
      </c>
      <c r="AP309" s="154" t="str">
        <f t="shared" si="324"/>
        <v>NO BID</v>
      </c>
      <c r="AQ309" s="171"/>
      <c r="AR309" s="89"/>
      <c r="AS309" s="90"/>
      <c r="AT309" s="172" t="str">
        <f t="shared" si="325"/>
        <v/>
      </c>
      <c r="AU309" s="154" t="str">
        <f t="shared" si="326"/>
        <v>NO BID</v>
      </c>
      <c r="AV309" s="171"/>
      <c r="AW309" s="89"/>
      <c r="AX309" s="90"/>
      <c r="AY309" s="172" t="str">
        <f t="shared" si="327"/>
        <v/>
      </c>
      <c r="AZ309" s="154" t="str">
        <f t="shared" si="328"/>
        <v>NO BID</v>
      </c>
      <c r="BA309" s="171"/>
      <c r="BB309" s="89"/>
      <c r="BC309" s="90"/>
      <c r="BD309" s="172" t="str">
        <f t="shared" si="329"/>
        <v/>
      </c>
      <c r="BE309" s="154" t="str">
        <f>IF($B309=0,"",IF(ISNUMBER(BB309),"","NO BID"))</f>
        <v>NO BID</v>
      </c>
      <c r="BF309" s="171"/>
      <c r="BG309" s="89"/>
      <c r="BH309" s="90"/>
      <c r="BI309" s="172" t="str">
        <f t="shared" si="330"/>
        <v/>
      </c>
      <c r="BJ309" s="154" t="str">
        <f t="shared" si="331"/>
        <v>NO BID</v>
      </c>
      <c r="BK309" s="171"/>
      <c r="BL309" s="89"/>
      <c r="BM309" s="90"/>
      <c r="BN309" s="172" t="str">
        <f t="shared" si="332"/>
        <v/>
      </c>
      <c r="BO309" s="154" t="str">
        <f t="shared" si="333"/>
        <v>NO BID</v>
      </c>
      <c r="BP309" s="178"/>
      <c r="BQ309" s="171"/>
      <c r="BR309" s="89"/>
      <c r="BS309" s="90" t="str">
        <f t="shared" si="334"/>
        <v/>
      </c>
      <c r="BT309" s="172"/>
      <c r="BU309" s="154" t="str">
        <f t="shared" si="335"/>
        <v>NO BID</v>
      </c>
      <c r="BV309" s="171"/>
      <c r="BW309" s="89"/>
      <c r="BX309" s="90" t="str">
        <f t="shared" si="336"/>
        <v/>
      </c>
      <c r="BY309" s="172"/>
      <c r="BZ309" s="154" t="str">
        <f t="shared" si="337"/>
        <v>NO BID</v>
      </c>
      <c r="CA309" s="171"/>
      <c r="CB309" s="89"/>
      <c r="CC309" s="90" t="str">
        <f t="shared" si="338"/>
        <v/>
      </c>
      <c r="CD309" s="172"/>
      <c r="CE309" s="154" t="str">
        <f t="shared" si="339"/>
        <v>NO BID</v>
      </c>
      <c r="CF309" s="171"/>
      <c r="CG309" s="89"/>
      <c r="CH309" s="90" t="str">
        <f t="shared" si="340"/>
        <v/>
      </c>
      <c r="CI309" s="172"/>
      <c r="CJ309" s="154" t="str">
        <f t="shared" si="341"/>
        <v>NO BID</v>
      </c>
      <c r="CK309" s="171"/>
      <c r="CL309" s="89"/>
      <c r="CM309" s="90" t="str">
        <f t="shared" si="342"/>
        <v/>
      </c>
      <c r="CN309" s="172"/>
      <c r="CO309" s="154" t="str">
        <f t="shared" si="343"/>
        <v>NO BID</v>
      </c>
      <c r="CP309" s="171"/>
      <c r="CQ309" s="89"/>
      <c r="CR309" s="90" t="str">
        <f t="shared" si="344"/>
        <v/>
      </c>
      <c r="CS309" s="172"/>
      <c r="CT309" s="154" t="str">
        <f t="shared" si="345"/>
        <v>NO BID</v>
      </c>
      <c r="CU309" s="171"/>
      <c r="CV309" s="89"/>
      <c r="CW309" s="90" t="str">
        <f t="shared" si="346"/>
        <v/>
      </c>
      <c r="CX309" s="172"/>
      <c r="CY309" s="154" t="str">
        <f t="shared" si="347"/>
        <v>NO BID</v>
      </c>
      <c r="CZ309" s="171"/>
      <c r="DA309" s="89"/>
      <c r="DB309" s="90" t="str">
        <f t="shared" si="348"/>
        <v/>
      </c>
      <c r="DC309" s="172"/>
      <c r="DD309" s="154" t="str">
        <f t="shared" si="349"/>
        <v>NO BID</v>
      </c>
      <c r="DE309" s="171"/>
      <c r="DF309" s="89"/>
      <c r="DG309" s="90" t="str">
        <f t="shared" si="350"/>
        <v/>
      </c>
      <c r="DH309" s="172"/>
      <c r="DI309" s="154" t="str">
        <f t="shared" si="351"/>
        <v>NO BID</v>
      </c>
      <c r="DJ309" s="171"/>
      <c r="DK309" s="89"/>
      <c r="DL309" s="90" t="str">
        <f t="shared" si="352"/>
        <v/>
      </c>
      <c r="DM309" s="172"/>
      <c r="DN309" s="154" t="str">
        <f t="shared" si="353"/>
        <v>NO BID</v>
      </c>
      <c r="DO309" s="171"/>
      <c r="DP309" s="89"/>
      <c r="DQ309" s="90" t="str">
        <f t="shared" si="354"/>
        <v/>
      </c>
      <c r="DR309" s="172"/>
      <c r="DS309" s="154" t="str">
        <f t="shared" si="355"/>
        <v>NO BID</v>
      </c>
      <c r="DT309" s="171"/>
      <c r="DU309" s="89"/>
      <c r="DV309" s="90" t="str">
        <f t="shared" si="356"/>
        <v/>
      </c>
      <c r="DW309" s="172"/>
      <c r="DX309" s="154" t="str">
        <f t="shared" si="357"/>
        <v>NO BID</v>
      </c>
      <c r="DY309" s="171"/>
      <c r="DZ309" s="89"/>
      <c r="EA309" s="90" t="str">
        <f t="shared" si="358"/>
        <v/>
      </c>
      <c r="EB309" s="172"/>
      <c r="EC309" s="154" t="str">
        <f t="shared" si="359"/>
        <v>NO BID</v>
      </c>
      <c r="ED309" s="171"/>
      <c r="EE309" s="89"/>
      <c r="EF309" s="90" t="str">
        <f t="shared" si="360"/>
        <v/>
      </c>
      <c r="EG309" s="172"/>
      <c r="EH309" s="154" t="str">
        <f t="shared" si="361"/>
        <v>NO BID</v>
      </c>
      <c r="EI309" s="171"/>
      <c r="EJ309" s="89"/>
      <c r="EK309" s="90" t="str">
        <f t="shared" si="362"/>
        <v/>
      </c>
      <c r="EL309" s="172"/>
      <c r="EM309" s="154" t="str">
        <f t="shared" si="363"/>
        <v>NO BID</v>
      </c>
      <c r="EN309" s="171"/>
      <c r="EO309" s="89"/>
      <c r="EP309" s="90" t="str">
        <f t="shared" si="364"/>
        <v/>
      </c>
      <c r="EQ309" s="172"/>
      <c r="ER309" s="154" t="str">
        <f t="shared" si="365"/>
        <v>NO BID</v>
      </c>
      <c r="ES309" s="171"/>
      <c r="ET309" s="89"/>
      <c r="EU309" s="90" t="str">
        <f t="shared" si="366"/>
        <v/>
      </c>
      <c r="EV309" s="172"/>
      <c r="EW309" s="154" t="str">
        <f t="shared" si="367"/>
        <v>NO BID</v>
      </c>
      <c r="EX309" s="171"/>
      <c r="EY309" s="89"/>
      <c r="EZ309" s="90" t="str">
        <f t="shared" si="368"/>
        <v/>
      </c>
      <c r="FA309" s="172"/>
      <c r="FB309" s="154" t="str">
        <f t="shared" si="369"/>
        <v>NO BID</v>
      </c>
      <c r="FC309" s="171"/>
      <c r="FD309" s="89"/>
      <c r="FE309" s="90" t="str">
        <f t="shared" si="370"/>
        <v/>
      </c>
      <c r="FF309" s="172"/>
      <c r="FG309" s="154" t="str">
        <f t="shared" si="371"/>
        <v>NO BID</v>
      </c>
      <c r="FH309" s="171"/>
      <c r="FI309" s="89"/>
      <c r="FJ309" s="90" t="str">
        <f t="shared" si="372"/>
        <v/>
      </c>
      <c r="FK309" s="172"/>
      <c r="FL309" s="154" t="str">
        <f t="shared" si="373"/>
        <v>NO BID</v>
      </c>
      <c r="FM309" s="171"/>
      <c r="FN309" s="89"/>
      <c r="FO309" s="90" t="str">
        <f t="shared" si="374"/>
        <v/>
      </c>
      <c r="FP309" s="172"/>
      <c r="FQ309" s="154" t="str">
        <f t="shared" si="375"/>
        <v>NO BID</v>
      </c>
      <c r="FR309" s="167"/>
      <c r="FS309" s="91">
        <v>15.99</v>
      </c>
      <c r="FT309" s="92">
        <f t="shared" si="376"/>
        <v>79.95</v>
      </c>
      <c r="FU309" s="175">
        <f t="shared" si="377"/>
        <v>0</v>
      </c>
      <c r="FV309" s="93" t="str">
        <f t="shared" si="378"/>
        <v/>
      </c>
      <c r="FW309" s="94">
        <f t="shared" si="379"/>
        <v>79.95</v>
      </c>
      <c r="FX309" s="95">
        <f t="shared" si="380"/>
        <v>0</v>
      </c>
      <c r="FY309" s="129" t="str">
        <f t="shared" si="381"/>
        <v>NOT AWARDED</v>
      </c>
      <c r="FZ309" s="130">
        <f t="shared" si="382"/>
        <v>0</v>
      </c>
      <c r="GA309" s="129" t="str">
        <f t="shared" si="383"/>
        <v>VENDOR 09</v>
      </c>
      <c r="GB309" s="176"/>
      <c r="GC309" s="177"/>
      <c r="GD309" s="96"/>
      <c r="GE309" s="97"/>
    </row>
    <row r="310" spans="1:187" ht="30" customHeight="1" thickTop="1" thickBot="1" x14ac:dyDescent="0.4">
      <c r="A310" s="141">
        <v>306</v>
      </c>
      <c r="B310" s="192">
        <v>5</v>
      </c>
      <c r="C310" s="181">
        <v>9781250846525</v>
      </c>
      <c r="D310" s="182" t="s">
        <v>472</v>
      </c>
      <c r="E310" s="182" t="s">
        <v>1154</v>
      </c>
      <c r="F310" s="182" t="s">
        <v>1479</v>
      </c>
      <c r="G310" s="183" t="s">
        <v>1414</v>
      </c>
      <c r="H310" s="183" t="s">
        <v>1420</v>
      </c>
      <c r="I310" s="167"/>
      <c r="J310" s="230">
        <f t="shared" si="384"/>
        <v>5</v>
      </c>
      <c r="K310" s="231"/>
      <c r="L310" s="99" t="str">
        <f t="shared" si="310"/>
        <v/>
      </c>
      <c r="M310" s="242"/>
      <c r="N310" s="179"/>
      <c r="O310" s="184" t="str">
        <f t="shared" si="311"/>
        <v>VENDOR 09</v>
      </c>
      <c r="P310" s="149" t="s">
        <v>88</v>
      </c>
      <c r="Q310" s="149">
        <f t="shared" si="312"/>
        <v>0</v>
      </c>
      <c r="R310" s="185" t="str">
        <f t="shared" si="313"/>
        <v xml:space="preserve">, </v>
      </c>
      <c r="S310" s="185" t="str">
        <f t="shared" si="314"/>
        <v>NO BID</v>
      </c>
      <c r="T310" s="111">
        <f t="shared" si="315"/>
        <v>0</v>
      </c>
      <c r="U310" s="112" t="str">
        <f t="shared" si="316"/>
        <v>NOT AWARDED</v>
      </c>
      <c r="V310" s="186"/>
      <c r="W310" s="187"/>
      <c r="X310" s="113"/>
      <c r="Y310" s="114"/>
      <c r="Z310" s="188" t="str">
        <f t="shared" si="317"/>
        <v/>
      </c>
      <c r="AA310" s="154" t="str">
        <f t="shared" si="318"/>
        <v>NO BID</v>
      </c>
      <c r="AB310" s="187"/>
      <c r="AC310" s="113"/>
      <c r="AD310" s="114"/>
      <c r="AE310" s="188" t="str">
        <f t="shared" si="319"/>
        <v/>
      </c>
      <c r="AF310" s="154" t="str">
        <f t="shared" si="320"/>
        <v>NO BID</v>
      </c>
      <c r="AG310" s="187"/>
      <c r="AH310" s="113"/>
      <c r="AI310" s="114"/>
      <c r="AJ310" s="188" t="str">
        <f t="shared" si="321"/>
        <v/>
      </c>
      <c r="AK310" s="154" t="str">
        <f t="shared" si="322"/>
        <v>NO BID</v>
      </c>
      <c r="AL310" s="187"/>
      <c r="AM310" s="113"/>
      <c r="AN310" s="114"/>
      <c r="AO310" s="188" t="str">
        <f t="shared" si="323"/>
        <v/>
      </c>
      <c r="AP310" s="154" t="str">
        <f t="shared" si="324"/>
        <v>NO BID</v>
      </c>
      <c r="AQ310" s="187"/>
      <c r="AR310" s="113"/>
      <c r="AS310" s="114"/>
      <c r="AT310" s="188" t="str">
        <f t="shared" si="325"/>
        <v/>
      </c>
      <c r="AU310" s="154" t="str">
        <f t="shared" si="326"/>
        <v>NO BID</v>
      </c>
      <c r="AV310" s="187"/>
      <c r="AW310" s="113"/>
      <c r="AX310" s="114"/>
      <c r="AY310" s="188" t="str">
        <f t="shared" si="327"/>
        <v/>
      </c>
      <c r="AZ310" s="154" t="str">
        <f t="shared" si="328"/>
        <v>NO BID</v>
      </c>
      <c r="BA310" s="187"/>
      <c r="BB310" s="113"/>
      <c r="BC310" s="114"/>
      <c r="BD310" s="188" t="str">
        <f t="shared" si="329"/>
        <v/>
      </c>
      <c r="BE310" s="189" t="s">
        <v>76</v>
      </c>
      <c r="BF310" s="187"/>
      <c r="BG310" s="113"/>
      <c r="BH310" s="114"/>
      <c r="BI310" s="188" t="str">
        <f t="shared" si="330"/>
        <v/>
      </c>
      <c r="BJ310" s="189" t="str">
        <f t="shared" si="331"/>
        <v>NO BID</v>
      </c>
      <c r="BK310" s="187"/>
      <c r="BL310" s="113"/>
      <c r="BM310" s="114"/>
      <c r="BN310" s="188" t="str">
        <f t="shared" si="332"/>
        <v/>
      </c>
      <c r="BO310" s="154" t="str">
        <f t="shared" si="333"/>
        <v>NO BID</v>
      </c>
      <c r="BP310" s="193"/>
      <c r="BQ310" s="187"/>
      <c r="BR310" s="113"/>
      <c r="BS310" s="114" t="str">
        <f t="shared" si="334"/>
        <v/>
      </c>
      <c r="BT310" s="188"/>
      <c r="BU310" s="189" t="str">
        <f t="shared" si="335"/>
        <v>NO BID</v>
      </c>
      <c r="BV310" s="187"/>
      <c r="BW310" s="113"/>
      <c r="BX310" s="114" t="str">
        <f t="shared" si="336"/>
        <v/>
      </c>
      <c r="BY310" s="188"/>
      <c r="BZ310" s="189" t="str">
        <f t="shared" si="337"/>
        <v>NO BID</v>
      </c>
      <c r="CA310" s="187"/>
      <c r="CB310" s="113"/>
      <c r="CC310" s="114" t="str">
        <f t="shared" si="338"/>
        <v/>
      </c>
      <c r="CD310" s="188"/>
      <c r="CE310" s="189" t="str">
        <f t="shared" si="339"/>
        <v>NO BID</v>
      </c>
      <c r="CF310" s="187"/>
      <c r="CG310" s="113"/>
      <c r="CH310" s="114" t="str">
        <f t="shared" si="340"/>
        <v/>
      </c>
      <c r="CI310" s="188"/>
      <c r="CJ310" s="189" t="str">
        <f t="shared" si="341"/>
        <v>NO BID</v>
      </c>
      <c r="CK310" s="187"/>
      <c r="CL310" s="113"/>
      <c r="CM310" s="114" t="str">
        <f t="shared" si="342"/>
        <v/>
      </c>
      <c r="CN310" s="188"/>
      <c r="CO310" s="189" t="str">
        <f t="shared" si="343"/>
        <v>NO BID</v>
      </c>
      <c r="CP310" s="187"/>
      <c r="CQ310" s="113"/>
      <c r="CR310" s="114" t="str">
        <f t="shared" si="344"/>
        <v/>
      </c>
      <c r="CS310" s="188"/>
      <c r="CT310" s="189" t="str">
        <f t="shared" si="345"/>
        <v>NO BID</v>
      </c>
      <c r="CU310" s="187"/>
      <c r="CV310" s="113"/>
      <c r="CW310" s="114" t="str">
        <f t="shared" si="346"/>
        <v/>
      </c>
      <c r="CX310" s="188"/>
      <c r="CY310" s="189" t="str">
        <f t="shared" si="347"/>
        <v>NO BID</v>
      </c>
      <c r="CZ310" s="187"/>
      <c r="DA310" s="113"/>
      <c r="DB310" s="114" t="str">
        <f t="shared" si="348"/>
        <v/>
      </c>
      <c r="DC310" s="188"/>
      <c r="DD310" s="189" t="str">
        <f t="shared" si="349"/>
        <v>NO BID</v>
      </c>
      <c r="DE310" s="187"/>
      <c r="DF310" s="113"/>
      <c r="DG310" s="114" t="str">
        <f t="shared" si="350"/>
        <v/>
      </c>
      <c r="DH310" s="188"/>
      <c r="DI310" s="189" t="str">
        <f t="shared" si="351"/>
        <v>NO BID</v>
      </c>
      <c r="DJ310" s="187"/>
      <c r="DK310" s="113"/>
      <c r="DL310" s="114" t="str">
        <f t="shared" si="352"/>
        <v/>
      </c>
      <c r="DM310" s="188"/>
      <c r="DN310" s="189" t="str">
        <f t="shared" si="353"/>
        <v>NO BID</v>
      </c>
      <c r="DO310" s="187"/>
      <c r="DP310" s="113"/>
      <c r="DQ310" s="114" t="str">
        <f t="shared" si="354"/>
        <v/>
      </c>
      <c r="DR310" s="188"/>
      <c r="DS310" s="189" t="str">
        <f t="shared" si="355"/>
        <v>NO BID</v>
      </c>
      <c r="DT310" s="187"/>
      <c r="DU310" s="113"/>
      <c r="DV310" s="114" t="str">
        <f t="shared" si="356"/>
        <v/>
      </c>
      <c r="DW310" s="188"/>
      <c r="DX310" s="189" t="str">
        <f t="shared" si="357"/>
        <v>NO BID</v>
      </c>
      <c r="DY310" s="187"/>
      <c r="DZ310" s="113"/>
      <c r="EA310" s="114" t="str">
        <f t="shared" si="358"/>
        <v/>
      </c>
      <c r="EB310" s="188"/>
      <c r="EC310" s="189" t="str">
        <f t="shared" si="359"/>
        <v>NO BID</v>
      </c>
      <c r="ED310" s="187"/>
      <c r="EE310" s="113"/>
      <c r="EF310" s="114" t="str">
        <f t="shared" si="360"/>
        <v/>
      </c>
      <c r="EG310" s="188"/>
      <c r="EH310" s="189" t="str">
        <f t="shared" si="361"/>
        <v>NO BID</v>
      </c>
      <c r="EI310" s="187"/>
      <c r="EJ310" s="113"/>
      <c r="EK310" s="114" t="str">
        <f t="shared" si="362"/>
        <v/>
      </c>
      <c r="EL310" s="188"/>
      <c r="EM310" s="189" t="str">
        <f t="shared" si="363"/>
        <v>NO BID</v>
      </c>
      <c r="EN310" s="187"/>
      <c r="EO310" s="113"/>
      <c r="EP310" s="114" t="str">
        <f t="shared" si="364"/>
        <v/>
      </c>
      <c r="EQ310" s="188"/>
      <c r="ER310" s="189" t="str">
        <f t="shared" si="365"/>
        <v>NO BID</v>
      </c>
      <c r="ES310" s="187"/>
      <c r="ET310" s="113"/>
      <c r="EU310" s="114" t="str">
        <f t="shared" si="366"/>
        <v/>
      </c>
      <c r="EV310" s="188"/>
      <c r="EW310" s="189" t="str">
        <f t="shared" si="367"/>
        <v>NO BID</v>
      </c>
      <c r="EX310" s="187"/>
      <c r="EY310" s="113"/>
      <c r="EZ310" s="114" t="str">
        <f t="shared" si="368"/>
        <v/>
      </c>
      <c r="FA310" s="188"/>
      <c r="FB310" s="189" t="str">
        <f t="shared" si="369"/>
        <v>NO BID</v>
      </c>
      <c r="FC310" s="187"/>
      <c r="FD310" s="113"/>
      <c r="FE310" s="114" t="str">
        <f t="shared" si="370"/>
        <v/>
      </c>
      <c r="FF310" s="188"/>
      <c r="FG310" s="189" t="str">
        <f t="shared" si="371"/>
        <v>NO BID</v>
      </c>
      <c r="FH310" s="187"/>
      <c r="FI310" s="113"/>
      <c r="FJ310" s="114" t="str">
        <f t="shared" si="372"/>
        <v/>
      </c>
      <c r="FK310" s="188"/>
      <c r="FL310" s="189" t="str">
        <f t="shared" si="373"/>
        <v>NO BID</v>
      </c>
      <c r="FM310" s="187"/>
      <c r="FN310" s="113"/>
      <c r="FO310" s="114" t="str">
        <f t="shared" si="374"/>
        <v/>
      </c>
      <c r="FP310" s="188"/>
      <c r="FQ310" s="189" t="str">
        <f t="shared" si="375"/>
        <v>NO BID</v>
      </c>
      <c r="FR310" s="191"/>
      <c r="FS310" s="91">
        <v>16.46</v>
      </c>
      <c r="FT310" s="92">
        <f t="shared" si="376"/>
        <v>82.300000000000011</v>
      </c>
      <c r="FU310" s="175">
        <f t="shared" si="377"/>
        <v>0</v>
      </c>
      <c r="FV310" s="93" t="str">
        <f t="shared" si="378"/>
        <v/>
      </c>
      <c r="FW310" s="94">
        <f t="shared" si="379"/>
        <v>82.300000000000011</v>
      </c>
      <c r="FX310" s="95">
        <f t="shared" si="380"/>
        <v>0</v>
      </c>
      <c r="FY310" s="129" t="str">
        <f t="shared" si="381"/>
        <v>NOT AWARDED</v>
      </c>
      <c r="FZ310" s="130">
        <f t="shared" si="382"/>
        <v>0</v>
      </c>
      <c r="GA310" s="129" t="str">
        <f t="shared" si="383"/>
        <v>VENDOR 09</v>
      </c>
      <c r="GB310" s="176"/>
      <c r="GC310" s="177"/>
      <c r="GD310" s="96"/>
      <c r="GE310" s="97"/>
    </row>
    <row r="311" spans="1:187" ht="30" customHeight="1" thickTop="1" thickBot="1" x14ac:dyDescent="0.4">
      <c r="A311" s="162">
        <v>307</v>
      </c>
      <c r="B311" s="214">
        <v>5</v>
      </c>
      <c r="C311" s="181">
        <v>9780063287860</v>
      </c>
      <c r="D311" s="182" t="s">
        <v>776</v>
      </c>
      <c r="E311" s="182" t="s">
        <v>1404</v>
      </c>
      <c r="F311" s="182" t="s">
        <v>1479</v>
      </c>
      <c r="G311" s="183" t="s">
        <v>1414</v>
      </c>
      <c r="H311" s="183" t="s">
        <v>1473</v>
      </c>
      <c r="I311" s="167"/>
      <c r="J311" s="230">
        <f t="shared" si="384"/>
        <v>5</v>
      </c>
      <c r="K311" s="231"/>
      <c r="L311" s="99" t="str">
        <f t="shared" si="310"/>
        <v/>
      </c>
      <c r="M311" s="242"/>
      <c r="N311" s="168"/>
      <c r="O311" s="184" t="str">
        <f t="shared" si="311"/>
        <v>VENDOR 09</v>
      </c>
      <c r="P311" s="149">
        <v>241363</v>
      </c>
      <c r="Q311" s="149">
        <f t="shared" si="312"/>
        <v>0</v>
      </c>
      <c r="R311" s="185" t="str">
        <f t="shared" si="313"/>
        <v xml:space="preserve">, </v>
      </c>
      <c r="S311" s="185" t="str">
        <f t="shared" si="314"/>
        <v>NO BID</v>
      </c>
      <c r="T311" s="111">
        <f t="shared" si="315"/>
        <v>0</v>
      </c>
      <c r="U311" s="112" t="str">
        <f t="shared" si="316"/>
        <v>NOT AWARDED</v>
      </c>
      <c r="V311" s="167"/>
      <c r="W311" s="187"/>
      <c r="X311" s="113"/>
      <c r="Y311" s="114"/>
      <c r="Z311" s="188" t="str">
        <f t="shared" si="317"/>
        <v/>
      </c>
      <c r="AA311" s="154" t="str">
        <f t="shared" si="318"/>
        <v>NO BID</v>
      </c>
      <c r="AB311" s="187"/>
      <c r="AC311" s="113"/>
      <c r="AD311" s="114"/>
      <c r="AE311" s="188" t="str">
        <f t="shared" si="319"/>
        <v/>
      </c>
      <c r="AF311" s="154" t="str">
        <f t="shared" si="320"/>
        <v>NO BID</v>
      </c>
      <c r="AG311" s="187"/>
      <c r="AH311" s="113"/>
      <c r="AI311" s="114"/>
      <c r="AJ311" s="188" t="str">
        <f t="shared" si="321"/>
        <v/>
      </c>
      <c r="AK311" s="154" t="str">
        <f t="shared" si="322"/>
        <v>NO BID</v>
      </c>
      <c r="AL311" s="187"/>
      <c r="AM311" s="113"/>
      <c r="AN311" s="114"/>
      <c r="AO311" s="188" t="str">
        <f t="shared" si="323"/>
        <v/>
      </c>
      <c r="AP311" s="154" t="str">
        <f t="shared" si="324"/>
        <v>NO BID</v>
      </c>
      <c r="AQ311" s="187"/>
      <c r="AR311" s="113"/>
      <c r="AS311" s="114"/>
      <c r="AT311" s="188" t="str">
        <f t="shared" si="325"/>
        <v/>
      </c>
      <c r="AU311" s="154" t="str">
        <f t="shared" si="326"/>
        <v>NO BID</v>
      </c>
      <c r="AV311" s="187"/>
      <c r="AW311" s="113"/>
      <c r="AX311" s="114"/>
      <c r="AY311" s="188" t="str">
        <f t="shared" si="327"/>
        <v/>
      </c>
      <c r="AZ311" s="154" t="str">
        <f t="shared" si="328"/>
        <v>NO BID</v>
      </c>
      <c r="BA311" s="187"/>
      <c r="BB311" s="113"/>
      <c r="BC311" s="114"/>
      <c r="BD311" s="188" t="str">
        <f t="shared" si="329"/>
        <v/>
      </c>
      <c r="BE311" s="189" t="str">
        <f>IF($B311=0,"",IF(ISNUMBER(BB311),"","NO BID"))</f>
        <v>NO BID</v>
      </c>
      <c r="BF311" s="187"/>
      <c r="BG311" s="113"/>
      <c r="BH311" s="114"/>
      <c r="BI311" s="188" t="str">
        <f t="shared" si="330"/>
        <v/>
      </c>
      <c r="BJ311" s="189" t="str">
        <f t="shared" si="331"/>
        <v>NO BID</v>
      </c>
      <c r="BK311" s="187"/>
      <c r="BL311" s="113"/>
      <c r="BM311" s="114"/>
      <c r="BN311" s="188" t="str">
        <f t="shared" si="332"/>
        <v/>
      </c>
      <c r="BO311" s="154" t="str">
        <f t="shared" si="333"/>
        <v>NO BID</v>
      </c>
      <c r="BP311" s="193"/>
      <c r="BQ311" s="187"/>
      <c r="BR311" s="113"/>
      <c r="BS311" s="114" t="str">
        <f t="shared" si="334"/>
        <v/>
      </c>
      <c r="BT311" s="188"/>
      <c r="BU311" s="189" t="str">
        <f t="shared" si="335"/>
        <v>NO BID</v>
      </c>
      <c r="BV311" s="187"/>
      <c r="BW311" s="113"/>
      <c r="BX311" s="114" t="str">
        <f t="shared" si="336"/>
        <v/>
      </c>
      <c r="BY311" s="188"/>
      <c r="BZ311" s="189" t="str">
        <f t="shared" si="337"/>
        <v>NO BID</v>
      </c>
      <c r="CA311" s="187"/>
      <c r="CB311" s="113"/>
      <c r="CC311" s="114" t="str">
        <f t="shared" si="338"/>
        <v/>
      </c>
      <c r="CD311" s="188"/>
      <c r="CE311" s="189" t="str">
        <f t="shared" si="339"/>
        <v>NO BID</v>
      </c>
      <c r="CF311" s="187"/>
      <c r="CG311" s="113"/>
      <c r="CH311" s="114" t="str">
        <f t="shared" si="340"/>
        <v/>
      </c>
      <c r="CI311" s="188"/>
      <c r="CJ311" s="189" t="str">
        <f t="shared" si="341"/>
        <v>NO BID</v>
      </c>
      <c r="CK311" s="187"/>
      <c r="CL311" s="113"/>
      <c r="CM311" s="114" t="str">
        <f t="shared" si="342"/>
        <v/>
      </c>
      <c r="CN311" s="188"/>
      <c r="CO311" s="189" t="str">
        <f t="shared" si="343"/>
        <v>NO BID</v>
      </c>
      <c r="CP311" s="187"/>
      <c r="CQ311" s="113"/>
      <c r="CR311" s="114" t="str">
        <f t="shared" si="344"/>
        <v/>
      </c>
      <c r="CS311" s="188"/>
      <c r="CT311" s="189" t="str">
        <f t="shared" si="345"/>
        <v>NO BID</v>
      </c>
      <c r="CU311" s="187"/>
      <c r="CV311" s="113"/>
      <c r="CW311" s="114" t="str">
        <f t="shared" si="346"/>
        <v/>
      </c>
      <c r="CX311" s="188"/>
      <c r="CY311" s="189" t="str">
        <f t="shared" si="347"/>
        <v>NO BID</v>
      </c>
      <c r="CZ311" s="187"/>
      <c r="DA311" s="113"/>
      <c r="DB311" s="114" t="str">
        <f t="shared" si="348"/>
        <v/>
      </c>
      <c r="DC311" s="188"/>
      <c r="DD311" s="189" t="str">
        <f t="shared" si="349"/>
        <v>NO BID</v>
      </c>
      <c r="DE311" s="187"/>
      <c r="DF311" s="113"/>
      <c r="DG311" s="114" t="str">
        <f t="shared" si="350"/>
        <v/>
      </c>
      <c r="DH311" s="188"/>
      <c r="DI311" s="189" t="str">
        <f t="shared" si="351"/>
        <v>NO BID</v>
      </c>
      <c r="DJ311" s="187"/>
      <c r="DK311" s="113"/>
      <c r="DL311" s="114" t="str">
        <f t="shared" si="352"/>
        <v/>
      </c>
      <c r="DM311" s="188"/>
      <c r="DN311" s="189" t="str">
        <f t="shared" si="353"/>
        <v>NO BID</v>
      </c>
      <c r="DO311" s="187"/>
      <c r="DP311" s="113"/>
      <c r="DQ311" s="114" t="str">
        <f t="shared" si="354"/>
        <v/>
      </c>
      <c r="DR311" s="188"/>
      <c r="DS311" s="189" t="str">
        <f t="shared" si="355"/>
        <v>NO BID</v>
      </c>
      <c r="DT311" s="187"/>
      <c r="DU311" s="113"/>
      <c r="DV311" s="114" t="str">
        <f t="shared" si="356"/>
        <v/>
      </c>
      <c r="DW311" s="188"/>
      <c r="DX311" s="189" t="str">
        <f t="shared" si="357"/>
        <v>NO BID</v>
      </c>
      <c r="DY311" s="187"/>
      <c r="DZ311" s="113"/>
      <c r="EA311" s="114" t="str">
        <f t="shared" si="358"/>
        <v/>
      </c>
      <c r="EB311" s="188"/>
      <c r="EC311" s="189" t="str">
        <f t="shared" si="359"/>
        <v>NO BID</v>
      </c>
      <c r="ED311" s="187"/>
      <c r="EE311" s="113"/>
      <c r="EF311" s="114" t="str">
        <f t="shared" si="360"/>
        <v/>
      </c>
      <c r="EG311" s="188"/>
      <c r="EH311" s="189" t="str">
        <f t="shared" si="361"/>
        <v>NO BID</v>
      </c>
      <c r="EI311" s="187"/>
      <c r="EJ311" s="113"/>
      <c r="EK311" s="114" t="str">
        <f t="shared" si="362"/>
        <v/>
      </c>
      <c r="EL311" s="188"/>
      <c r="EM311" s="189" t="str">
        <f t="shared" si="363"/>
        <v>NO BID</v>
      </c>
      <c r="EN311" s="187"/>
      <c r="EO311" s="113"/>
      <c r="EP311" s="114" t="str">
        <f t="shared" si="364"/>
        <v/>
      </c>
      <c r="EQ311" s="188"/>
      <c r="ER311" s="189" t="str">
        <f t="shared" si="365"/>
        <v>NO BID</v>
      </c>
      <c r="ES311" s="187"/>
      <c r="ET311" s="113"/>
      <c r="EU311" s="114" t="str">
        <f t="shared" si="366"/>
        <v/>
      </c>
      <c r="EV311" s="188"/>
      <c r="EW311" s="189" t="str">
        <f t="shared" si="367"/>
        <v>NO BID</v>
      </c>
      <c r="EX311" s="187"/>
      <c r="EY311" s="113"/>
      <c r="EZ311" s="114" t="str">
        <f t="shared" si="368"/>
        <v/>
      </c>
      <c r="FA311" s="188"/>
      <c r="FB311" s="189" t="str">
        <f t="shared" si="369"/>
        <v>NO BID</v>
      </c>
      <c r="FC311" s="187"/>
      <c r="FD311" s="113"/>
      <c r="FE311" s="114" t="str">
        <f t="shared" si="370"/>
        <v/>
      </c>
      <c r="FF311" s="188"/>
      <c r="FG311" s="189" t="str">
        <f t="shared" si="371"/>
        <v>NO BID</v>
      </c>
      <c r="FH311" s="187"/>
      <c r="FI311" s="113"/>
      <c r="FJ311" s="114" t="str">
        <f t="shared" si="372"/>
        <v/>
      </c>
      <c r="FK311" s="188"/>
      <c r="FL311" s="189" t="str">
        <f t="shared" si="373"/>
        <v>NO BID</v>
      </c>
      <c r="FM311" s="187"/>
      <c r="FN311" s="113"/>
      <c r="FO311" s="114" t="str">
        <f t="shared" si="374"/>
        <v/>
      </c>
      <c r="FP311" s="188"/>
      <c r="FQ311" s="189" t="str">
        <f t="shared" si="375"/>
        <v>NO BID</v>
      </c>
      <c r="FR311" s="174"/>
      <c r="FS311" s="115">
        <v>15.99</v>
      </c>
      <c r="FT311" s="116">
        <f t="shared" si="376"/>
        <v>79.95</v>
      </c>
      <c r="FU311" s="175">
        <f t="shared" si="377"/>
        <v>0</v>
      </c>
      <c r="FV311" s="93" t="str">
        <f t="shared" si="378"/>
        <v/>
      </c>
      <c r="FW311" s="94">
        <f t="shared" si="379"/>
        <v>79.95</v>
      </c>
      <c r="FX311" s="95">
        <f t="shared" si="380"/>
        <v>0</v>
      </c>
      <c r="FY311" s="129" t="str">
        <f t="shared" si="381"/>
        <v>NOT AWARDED</v>
      </c>
      <c r="FZ311" s="130">
        <f t="shared" si="382"/>
        <v>0</v>
      </c>
      <c r="GA311" s="129" t="str">
        <f t="shared" si="383"/>
        <v>VENDOR 09</v>
      </c>
      <c r="GB311" s="176"/>
      <c r="GC311" s="177"/>
      <c r="GD311" s="96"/>
      <c r="GE311" s="97"/>
    </row>
    <row r="312" spans="1:187" ht="30" customHeight="1" thickTop="1" thickBot="1" x14ac:dyDescent="0.4">
      <c r="A312" s="162">
        <v>308</v>
      </c>
      <c r="B312" s="194">
        <v>5</v>
      </c>
      <c r="C312" s="164">
        <v>9781335406705</v>
      </c>
      <c r="D312" s="165" t="s">
        <v>474</v>
      </c>
      <c r="E312" s="165" t="s">
        <v>1156</v>
      </c>
      <c r="F312" s="165" t="s">
        <v>1479</v>
      </c>
      <c r="G312" s="166" t="s">
        <v>1414</v>
      </c>
      <c r="H312" s="166" t="s">
        <v>1421</v>
      </c>
      <c r="I312" s="167"/>
      <c r="J312" s="227">
        <f t="shared" si="384"/>
        <v>5</v>
      </c>
      <c r="K312" s="228"/>
      <c r="L312" s="99" t="str">
        <f t="shared" si="310"/>
        <v/>
      </c>
      <c r="M312" s="241"/>
      <c r="N312" s="168"/>
      <c r="O312" s="169" t="str">
        <f t="shared" si="311"/>
        <v>VENDOR 09</v>
      </c>
      <c r="P312" s="149">
        <v>241360</v>
      </c>
      <c r="Q312" s="149">
        <f t="shared" si="312"/>
        <v>0</v>
      </c>
      <c r="R312" s="170" t="str">
        <f t="shared" si="313"/>
        <v xml:space="preserve">, </v>
      </c>
      <c r="S312" s="170" t="str">
        <f t="shared" si="314"/>
        <v>NO BID</v>
      </c>
      <c r="T312" s="87">
        <f t="shared" si="315"/>
        <v>0</v>
      </c>
      <c r="U312" s="88" t="str">
        <f t="shared" si="316"/>
        <v>NOT AWARDED</v>
      </c>
      <c r="V312" s="167"/>
      <c r="W312" s="171"/>
      <c r="X312" s="89"/>
      <c r="Y312" s="90"/>
      <c r="Z312" s="172" t="str">
        <f t="shared" si="317"/>
        <v/>
      </c>
      <c r="AA312" s="154" t="str">
        <f t="shared" si="318"/>
        <v>NO BID</v>
      </c>
      <c r="AB312" s="171"/>
      <c r="AC312" s="89"/>
      <c r="AD312" s="90"/>
      <c r="AE312" s="172" t="str">
        <f t="shared" si="319"/>
        <v/>
      </c>
      <c r="AF312" s="154" t="str">
        <f t="shared" si="320"/>
        <v>NO BID</v>
      </c>
      <c r="AG312" s="171"/>
      <c r="AH312" s="89"/>
      <c r="AI312" s="90"/>
      <c r="AJ312" s="172" t="str">
        <f t="shared" si="321"/>
        <v/>
      </c>
      <c r="AK312" s="154" t="str">
        <f t="shared" si="322"/>
        <v>NO BID</v>
      </c>
      <c r="AL312" s="171"/>
      <c r="AM312" s="89"/>
      <c r="AN312" s="90"/>
      <c r="AO312" s="172" t="str">
        <f t="shared" si="323"/>
        <v/>
      </c>
      <c r="AP312" s="154" t="str">
        <f t="shared" si="324"/>
        <v>NO BID</v>
      </c>
      <c r="AQ312" s="171"/>
      <c r="AR312" s="89"/>
      <c r="AS312" s="90"/>
      <c r="AT312" s="172" t="str">
        <f t="shared" si="325"/>
        <v/>
      </c>
      <c r="AU312" s="154" t="str">
        <f t="shared" si="326"/>
        <v>NO BID</v>
      </c>
      <c r="AV312" s="171"/>
      <c r="AW312" s="89"/>
      <c r="AX312" s="90"/>
      <c r="AY312" s="172" t="str">
        <f t="shared" si="327"/>
        <v/>
      </c>
      <c r="AZ312" s="154" t="str">
        <f t="shared" si="328"/>
        <v>NO BID</v>
      </c>
      <c r="BA312" s="171"/>
      <c r="BB312" s="89"/>
      <c r="BC312" s="90"/>
      <c r="BD312" s="172" t="str">
        <f t="shared" si="329"/>
        <v/>
      </c>
      <c r="BE312" s="154" t="str">
        <f>IF($B312=0,"",IF(ISNUMBER(BB312),"","NO BID"))</f>
        <v>NO BID</v>
      </c>
      <c r="BF312" s="171"/>
      <c r="BG312" s="89"/>
      <c r="BH312" s="90"/>
      <c r="BI312" s="172" t="str">
        <f t="shared" si="330"/>
        <v/>
      </c>
      <c r="BJ312" s="154" t="str">
        <f t="shared" si="331"/>
        <v>NO BID</v>
      </c>
      <c r="BK312" s="171"/>
      <c r="BL312" s="89"/>
      <c r="BM312" s="90"/>
      <c r="BN312" s="172" t="str">
        <f t="shared" si="332"/>
        <v/>
      </c>
      <c r="BO312" s="154" t="str">
        <f t="shared" si="333"/>
        <v>NO BID</v>
      </c>
      <c r="BP312" s="178"/>
      <c r="BQ312" s="171"/>
      <c r="BR312" s="89"/>
      <c r="BS312" s="90" t="str">
        <f t="shared" si="334"/>
        <v/>
      </c>
      <c r="BT312" s="172"/>
      <c r="BU312" s="154" t="str">
        <f t="shared" si="335"/>
        <v>NO BID</v>
      </c>
      <c r="BV312" s="171"/>
      <c r="BW312" s="89"/>
      <c r="BX312" s="90" t="str">
        <f t="shared" si="336"/>
        <v/>
      </c>
      <c r="BY312" s="172"/>
      <c r="BZ312" s="154" t="str">
        <f t="shared" si="337"/>
        <v>NO BID</v>
      </c>
      <c r="CA312" s="171"/>
      <c r="CB312" s="89"/>
      <c r="CC312" s="90" t="str">
        <f t="shared" si="338"/>
        <v/>
      </c>
      <c r="CD312" s="172"/>
      <c r="CE312" s="154" t="str">
        <f t="shared" si="339"/>
        <v>NO BID</v>
      </c>
      <c r="CF312" s="171"/>
      <c r="CG312" s="89"/>
      <c r="CH312" s="90" t="str">
        <f t="shared" si="340"/>
        <v/>
      </c>
      <c r="CI312" s="172"/>
      <c r="CJ312" s="154" t="str">
        <f t="shared" si="341"/>
        <v>NO BID</v>
      </c>
      <c r="CK312" s="171"/>
      <c r="CL312" s="89"/>
      <c r="CM312" s="90" t="str">
        <f t="shared" si="342"/>
        <v/>
      </c>
      <c r="CN312" s="172"/>
      <c r="CO312" s="154" t="str">
        <f t="shared" si="343"/>
        <v>NO BID</v>
      </c>
      <c r="CP312" s="171"/>
      <c r="CQ312" s="89"/>
      <c r="CR312" s="90" t="str">
        <f t="shared" si="344"/>
        <v/>
      </c>
      <c r="CS312" s="172"/>
      <c r="CT312" s="154" t="str">
        <f t="shared" si="345"/>
        <v>NO BID</v>
      </c>
      <c r="CU312" s="171"/>
      <c r="CV312" s="89"/>
      <c r="CW312" s="90" t="str">
        <f t="shared" si="346"/>
        <v/>
      </c>
      <c r="CX312" s="172"/>
      <c r="CY312" s="154" t="str">
        <f t="shared" si="347"/>
        <v>NO BID</v>
      </c>
      <c r="CZ312" s="171"/>
      <c r="DA312" s="89"/>
      <c r="DB312" s="90" t="str">
        <f t="shared" si="348"/>
        <v/>
      </c>
      <c r="DC312" s="172"/>
      <c r="DD312" s="154" t="str">
        <f t="shared" si="349"/>
        <v>NO BID</v>
      </c>
      <c r="DE312" s="171"/>
      <c r="DF312" s="89"/>
      <c r="DG312" s="90" t="str">
        <f t="shared" si="350"/>
        <v/>
      </c>
      <c r="DH312" s="172"/>
      <c r="DI312" s="154" t="str">
        <f t="shared" si="351"/>
        <v>NO BID</v>
      </c>
      <c r="DJ312" s="171"/>
      <c r="DK312" s="89"/>
      <c r="DL312" s="90" t="str">
        <f t="shared" si="352"/>
        <v/>
      </c>
      <c r="DM312" s="172"/>
      <c r="DN312" s="154" t="str">
        <f t="shared" si="353"/>
        <v>NO BID</v>
      </c>
      <c r="DO312" s="171"/>
      <c r="DP312" s="89"/>
      <c r="DQ312" s="90" t="str">
        <f t="shared" si="354"/>
        <v/>
      </c>
      <c r="DR312" s="172"/>
      <c r="DS312" s="154" t="str">
        <f t="shared" si="355"/>
        <v>NO BID</v>
      </c>
      <c r="DT312" s="171"/>
      <c r="DU312" s="89"/>
      <c r="DV312" s="90" t="str">
        <f t="shared" si="356"/>
        <v/>
      </c>
      <c r="DW312" s="172"/>
      <c r="DX312" s="154" t="str">
        <f t="shared" si="357"/>
        <v>NO BID</v>
      </c>
      <c r="DY312" s="171"/>
      <c r="DZ312" s="89"/>
      <c r="EA312" s="90" t="str">
        <f t="shared" si="358"/>
        <v/>
      </c>
      <c r="EB312" s="172"/>
      <c r="EC312" s="154" t="str">
        <f t="shared" si="359"/>
        <v>NO BID</v>
      </c>
      <c r="ED312" s="171"/>
      <c r="EE312" s="89"/>
      <c r="EF312" s="90" t="str">
        <f t="shared" si="360"/>
        <v/>
      </c>
      <c r="EG312" s="172"/>
      <c r="EH312" s="154" t="str">
        <f t="shared" si="361"/>
        <v>NO BID</v>
      </c>
      <c r="EI312" s="171"/>
      <c r="EJ312" s="89"/>
      <c r="EK312" s="90" t="str">
        <f t="shared" si="362"/>
        <v/>
      </c>
      <c r="EL312" s="172"/>
      <c r="EM312" s="154" t="str">
        <f t="shared" si="363"/>
        <v>NO BID</v>
      </c>
      <c r="EN312" s="171"/>
      <c r="EO312" s="89"/>
      <c r="EP312" s="90" t="str">
        <f t="shared" si="364"/>
        <v/>
      </c>
      <c r="EQ312" s="172"/>
      <c r="ER312" s="154" t="str">
        <f t="shared" si="365"/>
        <v>NO BID</v>
      </c>
      <c r="ES312" s="171"/>
      <c r="ET312" s="89"/>
      <c r="EU312" s="90" t="str">
        <f t="shared" si="366"/>
        <v/>
      </c>
      <c r="EV312" s="172"/>
      <c r="EW312" s="154" t="str">
        <f t="shared" si="367"/>
        <v>NO BID</v>
      </c>
      <c r="EX312" s="171"/>
      <c r="EY312" s="89"/>
      <c r="EZ312" s="90" t="str">
        <f t="shared" si="368"/>
        <v/>
      </c>
      <c r="FA312" s="172"/>
      <c r="FB312" s="154" t="str">
        <f t="shared" si="369"/>
        <v>NO BID</v>
      </c>
      <c r="FC312" s="171"/>
      <c r="FD312" s="89"/>
      <c r="FE312" s="90" t="str">
        <f t="shared" si="370"/>
        <v/>
      </c>
      <c r="FF312" s="172"/>
      <c r="FG312" s="154" t="str">
        <f t="shared" si="371"/>
        <v>NO BID</v>
      </c>
      <c r="FH312" s="171"/>
      <c r="FI312" s="89"/>
      <c r="FJ312" s="90" t="str">
        <f t="shared" si="372"/>
        <v/>
      </c>
      <c r="FK312" s="172"/>
      <c r="FL312" s="154" t="str">
        <f t="shared" si="373"/>
        <v>NO BID</v>
      </c>
      <c r="FM312" s="171"/>
      <c r="FN312" s="89"/>
      <c r="FO312" s="90" t="str">
        <f t="shared" si="374"/>
        <v/>
      </c>
      <c r="FP312" s="172"/>
      <c r="FQ312" s="154" t="str">
        <f t="shared" si="375"/>
        <v>NO BID</v>
      </c>
      <c r="FR312" s="174"/>
      <c r="FS312" s="91">
        <v>14.79</v>
      </c>
      <c r="FT312" s="92">
        <f t="shared" si="376"/>
        <v>73.949999999999989</v>
      </c>
      <c r="FU312" s="175">
        <f t="shared" si="377"/>
        <v>0</v>
      </c>
      <c r="FV312" s="93" t="str">
        <f t="shared" si="378"/>
        <v/>
      </c>
      <c r="FW312" s="94">
        <f t="shared" si="379"/>
        <v>73.949999999999989</v>
      </c>
      <c r="FX312" s="95">
        <f t="shared" si="380"/>
        <v>0</v>
      </c>
      <c r="FY312" s="129" t="str">
        <f t="shared" si="381"/>
        <v>NOT AWARDED</v>
      </c>
      <c r="FZ312" s="130">
        <f t="shared" si="382"/>
        <v>0</v>
      </c>
      <c r="GA312" s="129" t="str">
        <f t="shared" si="383"/>
        <v>VENDOR 09</v>
      </c>
      <c r="GB312" s="176"/>
      <c r="GC312" s="177"/>
      <c r="GD312" s="96"/>
      <c r="GE312" s="97"/>
    </row>
    <row r="313" spans="1:187" ht="30" customHeight="1" thickTop="1" thickBot="1" x14ac:dyDescent="0.4">
      <c r="A313" s="162">
        <v>309</v>
      </c>
      <c r="B313" s="194">
        <v>3</v>
      </c>
      <c r="C313" s="164">
        <v>9781250828002</v>
      </c>
      <c r="D313" s="165" t="s">
        <v>475</v>
      </c>
      <c r="E313" s="165" t="s">
        <v>1157</v>
      </c>
      <c r="F313" s="165" t="s">
        <v>1479</v>
      </c>
      <c r="G313" s="166" t="s">
        <v>1414</v>
      </c>
      <c r="H313" s="166" t="s">
        <v>1421</v>
      </c>
      <c r="I313" s="167"/>
      <c r="J313" s="227">
        <f t="shared" si="384"/>
        <v>3</v>
      </c>
      <c r="K313" s="228"/>
      <c r="L313" s="99" t="str">
        <f t="shared" si="310"/>
        <v/>
      </c>
      <c r="M313" s="241"/>
      <c r="N313" s="168"/>
      <c r="O313" s="169" t="str">
        <f t="shared" si="311"/>
        <v>VENDOR 09</v>
      </c>
      <c r="P313" s="149">
        <v>241360</v>
      </c>
      <c r="Q313" s="149">
        <f t="shared" si="312"/>
        <v>0</v>
      </c>
      <c r="R313" s="170" t="str">
        <f t="shared" si="313"/>
        <v xml:space="preserve">, </v>
      </c>
      <c r="S313" s="170" t="str">
        <f t="shared" si="314"/>
        <v>NO BID</v>
      </c>
      <c r="T313" s="87">
        <f t="shared" si="315"/>
        <v>0</v>
      </c>
      <c r="U313" s="88" t="str">
        <f t="shared" si="316"/>
        <v>NOT AWARDED</v>
      </c>
      <c r="V313" s="167"/>
      <c r="W313" s="171"/>
      <c r="X313" s="89"/>
      <c r="Y313" s="90"/>
      <c r="Z313" s="172" t="str">
        <f t="shared" si="317"/>
        <v/>
      </c>
      <c r="AA313" s="154" t="str">
        <f t="shared" si="318"/>
        <v>NO BID</v>
      </c>
      <c r="AB313" s="171"/>
      <c r="AC313" s="89"/>
      <c r="AD313" s="90"/>
      <c r="AE313" s="172" t="str">
        <f t="shared" si="319"/>
        <v/>
      </c>
      <c r="AF313" s="154" t="str">
        <f t="shared" si="320"/>
        <v>NO BID</v>
      </c>
      <c r="AG313" s="171"/>
      <c r="AH313" s="89"/>
      <c r="AI313" s="90"/>
      <c r="AJ313" s="172" t="str">
        <f t="shared" si="321"/>
        <v/>
      </c>
      <c r="AK313" s="154" t="str">
        <f t="shared" si="322"/>
        <v>NO BID</v>
      </c>
      <c r="AL313" s="171"/>
      <c r="AM313" s="89"/>
      <c r="AN313" s="90"/>
      <c r="AO313" s="172" t="str">
        <f t="shared" si="323"/>
        <v/>
      </c>
      <c r="AP313" s="154" t="str">
        <f t="shared" si="324"/>
        <v>NO BID</v>
      </c>
      <c r="AQ313" s="171"/>
      <c r="AR313" s="89"/>
      <c r="AS313" s="90"/>
      <c r="AT313" s="172" t="str">
        <f t="shared" si="325"/>
        <v/>
      </c>
      <c r="AU313" s="154" t="str">
        <f t="shared" si="326"/>
        <v>NO BID</v>
      </c>
      <c r="AV313" s="171"/>
      <c r="AW313" s="89"/>
      <c r="AX313" s="90"/>
      <c r="AY313" s="172" t="str">
        <f t="shared" si="327"/>
        <v/>
      </c>
      <c r="AZ313" s="154" t="str">
        <f t="shared" si="328"/>
        <v>NO BID</v>
      </c>
      <c r="BA313" s="171"/>
      <c r="BB313" s="89"/>
      <c r="BC313" s="90"/>
      <c r="BD313" s="172" t="str">
        <f t="shared" si="329"/>
        <v/>
      </c>
      <c r="BE313" s="154" t="s">
        <v>77</v>
      </c>
      <c r="BF313" s="171"/>
      <c r="BG313" s="89"/>
      <c r="BH313" s="90"/>
      <c r="BI313" s="172" t="str">
        <f t="shared" si="330"/>
        <v/>
      </c>
      <c r="BJ313" s="154" t="str">
        <f t="shared" si="331"/>
        <v>NO BID</v>
      </c>
      <c r="BK313" s="171"/>
      <c r="BL313" s="89"/>
      <c r="BM313" s="90"/>
      <c r="BN313" s="172" t="str">
        <f t="shared" si="332"/>
        <v/>
      </c>
      <c r="BO313" s="154" t="str">
        <f t="shared" si="333"/>
        <v>NO BID</v>
      </c>
      <c r="BP313" s="178"/>
      <c r="BQ313" s="171"/>
      <c r="BR313" s="89"/>
      <c r="BS313" s="90" t="str">
        <f t="shared" si="334"/>
        <v/>
      </c>
      <c r="BT313" s="172"/>
      <c r="BU313" s="154" t="str">
        <f t="shared" si="335"/>
        <v>NO BID</v>
      </c>
      <c r="BV313" s="171"/>
      <c r="BW313" s="89"/>
      <c r="BX313" s="90" t="str">
        <f t="shared" si="336"/>
        <v/>
      </c>
      <c r="BY313" s="172"/>
      <c r="BZ313" s="154" t="str">
        <f t="shared" si="337"/>
        <v>NO BID</v>
      </c>
      <c r="CA313" s="171"/>
      <c r="CB313" s="89"/>
      <c r="CC313" s="90" t="str">
        <f t="shared" si="338"/>
        <v/>
      </c>
      <c r="CD313" s="172"/>
      <c r="CE313" s="154" t="str">
        <f t="shared" si="339"/>
        <v>NO BID</v>
      </c>
      <c r="CF313" s="171"/>
      <c r="CG313" s="89"/>
      <c r="CH313" s="90" t="str">
        <f t="shared" si="340"/>
        <v/>
      </c>
      <c r="CI313" s="172"/>
      <c r="CJ313" s="154" t="str">
        <f t="shared" si="341"/>
        <v>NO BID</v>
      </c>
      <c r="CK313" s="171"/>
      <c r="CL313" s="89"/>
      <c r="CM313" s="90" t="str">
        <f t="shared" si="342"/>
        <v/>
      </c>
      <c r="CN313" s="172"/>
      <c r="CO313" s="154" t="str">
        <f t="shared" si="343"/>
        <v>NO BID</v>
      </c>
      <c r="CP313" s="171"/>
      <c r="CQ313" s="89"/>
      <c r="CR313" s="90" t="str">
        <f t="shared" si="344"/>
        <v/>
      </c>
      <c r="CS313" s="172"/>
      <c r="CT313" s="154" t="str">
        <f t="shared" si="345"/>
        <v>NO BID</v>
      </c>
      <c r="CU313" s="171"/>
      <c r="CV313" s="89"/>
      <c r="CW313" s="90" t="str">
        <f t="shared" si="346"/>
        <v/>
      </c>
      <c r="CX313" s="172"/>
      <c r="CY313" s="154" t="str">
        <f t="shared" si="347"/>
        <v>NO BID</v>
      </c>
      <c r="CZ313" s="171"/>
      <c r="DA313" s="89"/>
      <c r="DB313" s="90" t="str">
        <f t="shared" si="348"/>
        <v/>
      </c>
      <c r="DC313" s="172"/>
      <c r="DD313" s="154" t="str">
        <f t="shared" si="349"/>
        <v>NO BID</v>
      </c>
      <c r="DE313" s="171"/>
      <c r="DF313" s="89"/>
      <c r="DG313" s="90" t="str">
        <f t="shared" si="350"/>
        <v/>
      </c>
      <c r="DH313" s="172"/>
      <c r="DI313" s="154" t="str">
        <f t="shared" si="351"/>
        <v>NO BID</v>
      </c>
      <c r="DJ313" s="171"/>
      <c r="DK313" s="89"/>
      <c r="DL313" s="90" t="str">
        <f t="shared" si="352"/>
        <v/>
      </c>
      <c r="DM313" s="172"/>
      <c r="DN313" s="154" t="str">
        <f t="shared" si="353"/>
        <v>NO BID</v>
      </c>
      <c r="DO313" s="171"/>
      <c r="DP313" s="89"/>
      <c r="DQ313" s="90" t="str">
        <f t="shared" si="354"/>
        <v/>
      </c>
      <c r="DR313" s="172"/>
      <c r="DS313" s="154" t="str">
        <f t="shared" si="355"/>
        <v>NO BID</v>
      </c>
      <c r="DT313" s="171"/>
      <c r="DU313" s="89"/>
      <c r="DV313" s="90" t="str">
        <f t="shared" si="356"/>
        <v/>
      </c>
      <c r="DW313" s="172"/>
      <c r="DX313" s="154" t="str">
        <f t="shared" si="357"/>
        <v>NO BID</v>
      </c>
      <c r="DY313" s="171"/>
      <c r="DZ313" s="89"/>
      <c r="EA313" s="90" t="str">
        <f t="shared" si="358"/>
        <v/>
      </c>
      <c r="EB313" s="172"/>
      <c r="EC313" s="154" t="str">
        <f t="shared" si="359"/>
        <v>NO BID</v>
      </c>
      <c r="ED313" s="171"/>
      <c r="EE313" s="89"/>
      <c r="EF313" s="90" t="str">
        <f t="shared" si="360"/>
        <v/>
      </c>
      <c r="EG313" s="172"/>
      <c r="EH313" s="154" t="str">
        <f t="shared" si="361"/>
        <v>NO BID</v>
      </c>
      <c r="EI313" s="171"/>
      <c r="EJ313" s="89"/>
      <c r="EK313" s="90" t="str">
        <f t="shared" si="362"/>
        <v/>
      </c>
      <c r="EL313" s="172"/>
      <c r="EM313" s="154" t="str">
        <f t="shared" si="363"/>
        <v>NO BID</v>
      </c>
      <c r="EN313" s="171"/>
      <c r="EO313" s="89"/>
      <c r="EP313" s="90" t="str">
        <f t="shared" si="364"/>
        <v/>
      </c>
      <c r="EQ313" s="172"/>
      <c r="ER313" s="154" t="str">
        <f t="shared" si="365"/>
        <v>NO BID</v>
      </c>
      <c r="ES313" s="171"/>
      <c r="ET313" s="89"/>
      <c r="EU313" s="90" t="str">
        <f t="shared" si="366"/>
        <v/>
      </c>
      <c r="EV313" s="172"/>
      <c r="EW313" s="154" t="str">
        <f t="shared" si="367"/>
        <v>NO BID</v>
      </c>
      <c r="EX313" s="171"/>
      <c r="EY313" s="89"/>
      <c r="EZ313" s="90" t="str">
        <f t="shared" si="368"/>
        <v/>
      </c>
      <c r="FA313" s="172"/>
      <c r="FB313" s="154" t="str">
        <f t="shared" si="369"/>
        <v>NO BID</v>
      </c>
      <c r="FC313" s="171"/>
      <c r="FD313" s="89"/>
      <c r="FE313" s="90" t="str">
        <f t="shared" si="370"/>
        <v/>
      </c>
      <c r="FF313" s="172"/>
      <c r="FG313" s="154" t="str">
        <f t="shared" si="371"/>
        <v>NO BID</v>
      </c>
      <c r="FH313" s="171"/>
      <c r="FI313" s="89"/>
      <c r="FJ313" s="90" t="str">
        <f t="shared" si="372"/>
        <v/>
      </c>
      <c r="FK313" s="172"/>
      <c r="FL313" s="154" t="str">
        <f t="shared" si="373"/>
        <v>NO BID</v>
      </c>
      <c r="FM313" s="171"/>
      <c r="FN313" s="89"/>
      <c r="FO313" s="90" t="str">
        <f t="shared" si="374"/>
        <v/>
      </c>
      <c r="FP313" s="172"/>
      <c r="FQ313" s="154" t="str">
        <f t="shared" si="375"/>
        <v>NO BID</v>
      </c>
      <c r="FR313" s="174"/>
      <c r="FS313" s="91">
        <v>39.200000000000003</v>
      </c>
      <c r="FT313" s="92">
        <f t="shared" si="376"/>
        <v>117.60000000000001</v>
      </c>
      <c r="FU313" s="175">
        <f t="shared" si="377"/>
        <v>0</v>
      </c>
      <c r="FV313" s="93" t="str">
        <f t="shared" si="378"/>
        <v/>
      </c>
      <c r="FW313" s="94">
        <f t="shared" si="379"/>
        <v>117.60000000000001</v>
      </c>
      <c r="FX313" s="95">
        <f t="shared" si="380"/>
        <v>0</v>
      </c>
      <c r="FY313" s="129" t="str">
        <f t="shared" si="381"/>
        <v>NOT AWARDED</v>
      </c>
      <c r="FZ313" s="130">
        <f t="shared" si="382"/>
        <v>0</v>
      </c>
      <c r="GA313" s="129" t="str">
        <f t="shared" si="383"/>
        <v>VENDOR 09</v>
      </c>
      <c r="GB313" s="176"/>
      <c r="GC313" s="177"/>
      <c r="GD313" s="96"/>
      <c r="GE313" s="97"/>
    </row>
    <row r="314" spans="1:187" ht="30" customHeight="1" thickTop="1" thickBot="1" x14ac:dyDescent="0.4">
      <c r="A314" s="162">
        <v>310</v>
      </c>
      <c r="B314" s="194">
        <v>4</v>
      </c>
      <c r="C314" s="164">
        <v>9781338681727</v>
      </c>
      <c r="D314" s="165" t="s">
        <v>476</v>
      </c>
      <c r="E314" s="165" t="s">
        <v>1158</v>
      </c>
      <c r="F314" s="165" t="s">
        <v>1479</v>
      </c>
      <c r="G314" s="166" t="s">
        <v>1414</v>
      </c>
      <c r="H314" s="166" t="s">
        <v>1423</v>
      </c>
      <c r="I314" s="167"/>
      <c r="J314" s="227">
        <f t="shared" si="384"/>
        <v>4</v>
      </c>
      <c r="K314" s="228"/>
      <c r="L314" s="99" t="str">
        <f t="shared" si="310"/>
        <v/>
      </c>
      <c r="M314" s="241"/>
      <c r="N314" s="168"/>
      <c r="O314" s="169" t="str">
        <f t="shared" si="311"/>
        <v>VENDOR 09</v>
      </c>
      <c r="P314" s="149">
        <v>241360</v>
      </c>
      <c r="Q314" s="149">
        <f t="shared" si="312"/>
        <v>0</v>
      </c>
      <c r="R314" s="170" t="str">
        <f t="shared" si="313"/>
        <v xml:space="preserve">, </v>
      </c>
      <c r="S314" s="170" t="str">
        <f t="shared" si="314"/>
        <v>NO BID</v>
      </c>
      <c r="T314" s="87">
        <f t="shared" si="315"/>
        <v>0</v>
      </c>
      <c r="U314" s="88" t="str">
        <f t="shared" si="316"/>
        <v>NOT AWARDED</v>
      </c>
      <c r="V314" s="167"/>
      <c r="W314" s="171"/>
      <c r="X314" s="89"/>
      <c r="Y314" s="90"/>
      <c r="Z314" s="172" t="str">
        <f t="shared" si="317"/>
        <v/>
      </c>
      <c r="AA314" s="154" t="str">
        <f t="shared" si="318"/>
        <v>NO BID</v>
      </c>
      <c r="AB314" s="171"/>
      <c r="AC314" s="89"/>
      <c r="AD314" s="90"/>
      <c r="AE314" s="172" t="str">
        <f t="shared" si="319"/>
        <v/>
      </c>
      <c r="AF314" s="154" t="str">
        <f t="shared" si="320"/>
        <v>NO BID</v>
      </c>
      <c r="AG314" s="171"/>
      <c r="AH314" s="89"/>
      <c r="AI314" s="90"/>
      <c r="AJ314" s="172" t="str">
        <f t="shared" si="321"/>
        <v/>
      </c>
      <c r="AK314" s="154" t="str">
        <f t="shared" si="322"/>
        <v>NO BID</v>
      </c>
      <c r="AL314" s="171"/>
      <c r="AM314" s="89"/>
      <c r="AN314" s="90"/>
      <c r="AO314" s="172" t="str">
        <f t="shared" si="323"/>
        <v/>
      </c>
      <c r="AP314" s="154" t="str">
        <f t="shared" si="324"/>
        <v>NO BID</v>
      </c>
      <c r="AQ314" s="171"/>
      <c r="AR314" s="89"/>
      <c r="AS314" s="90"/>
      <c r="AT314" s="172" t="str">
        <f t="shared" si="325"/>
        <v/>
      </c>
      <c r="AU314" s="154" t="str">
        <f t="shared" si="326"/>
        <v>NO BID</v>
      </c>
      <c r="AV314" s="171"/>
      <c r="AW314" s="89"/>
      <c r="AX314" s="90"/>
      <c r="AY314" s="172" t="str">
        <f t="shared" si="327"/>
        <v/>
      </c>
      <c r="AZ314" s="154" t="str">
        <f t="shared" si="328"/>
        <v>NO BID</v>
      </c>
      <c r="BA314" s="171"/>
      <c r="BB314" s="89"/>
      <c r="BC314" s="90"/>
      <c r="BD314" s="172" t="str">
        <f t="shared" si="329"/>
        <v/>
      </c>
      <c r="BE314" s="154" t="str">
        <f>IF($B314=0,"",IF(ISNUMBER(BB314),"","NO BID"))</f>
        <v>NO BID</v>
      </c>
      <c r="BF314" s="171"/>
      <c r="BG314" s="89"/>
      <c r="BH314" s="90"/>
      <c r="BI314" s="172" t="str">
        <f t="shared" si="330"/>
        <v/>
      </c>
      <c r="BJ314" s="154" t="str">
        <f t="shared" si="331"/>
        <v>NO BID</v>
      </c>
      <c r="BK314" s="171"/>
      <c r="BL314" s="89"/>
      <c r="BM314" s="90"/>
      <c r="BN314" s="172" t="str">
        <f t="shared" si="332"/>
        <v/>
      </c>
      <c r="BO314" s="154" t="str">
        <f t="shared" si="333"/>
        <v>NO BID</v>
      </c>
      <c r="BP314" s="178"/>
      <c r="BQ314" s="171"/>
      <c r="BR314" s="89"/>
      <c r="BS314" s="90" t="str">
        <f t="shared" si="334"/>
        <v/>
      </c>
      <c r="BT314" s="172"/>
      <c r="BU314" s="154" t="str">
        <f t="shared" si="335"/>
        <v>NO BID</v>
      </c>
      <c r="BV314" s="171"/>
      <c r="BW314" s="89"/>
      <c r="BX314" s="90" t="str">
        <f t="shared" si="336"/>
        <v/>
      </c>
      <c r="BY314" s="172"/>
      <c r="BZ314" s="154" t="str">
        <f t="shared" si="337"/>
        <v>NO BID</v>
      </c>
      <c r="CA314" s="171"/>
      <c r="CB314" s="89"/>
      <c r="CC314" s="90" t="str">
        <f t="shared" si="338"/>
        <v/>
      </c>
      <c r="CD314" s="172"/>
      <c r="CE314" s="154" t="str">
        <f t="shared" si="339"/>
        <v>NO BID</v>
      </c>
      <c r="CF314" s="171"/>
      <c r="CG314" s="89"/>
      <c r="CH314" s="90" t="str">
        <f t="shared" si="340"/>
        <v/>
      </c>
      <c r="CI314" s="172"/>
      <c r="CJ314" s="154" t="str">
        <f t="shared" si="341"/>
        <v>NO BID</v>
      </c>
      <c r="CK314" s="171"/>
      <c r="CL314" s="89"/>
      <c r="CM314" s="90" t="str">
        <f t="shared" si="342"/>
        <v/>
      </c>
      <c r="CN314" s="172"/>
      <c r="CO314" s="154" t="str">
        <f t="shared" si="343"/>
        <v>NO BID</v>
      </c>
      <c r="CP314" s="171"/>
      <c r="CQ314" s="89"/>
      <c r="CR314" s="90" t="str">
        <f t="shared" si="344"/>
        <v/>
      </c>
      <c r="CS314" s="172"/>
      <c r="CT314" s="154" t="str">
        <f t="shared" si="345"/>
        <v>NO BID</v>
      </c>
      <c r="CU314" s="171"/>
      <c r="CV314" s="89"/>
      <c r="CW314" s="90" t="str">
        <f t="shared" si="346"/>
        <v/>
      </c>
      <c r="CX314" s="172"/>
      <c r="CY314" s="154" t="str">
        <f t="shared" si="347"/>
        <v>NO BID</v>
      </c>
      <c r="CZ314" s="171"/>
      <c r="DA314" s="89"/>
      <c r="DB314" s="90" t="str">
        <f t="shared" si="348"/>
        <v/>
      </c>
      <c r="DC314" s="172"/>
      <c r="DD314" s="154" t="str">
        <f t="shared" si="349"/>
        <v>NO BID</v>
      </c>
      <c r="DE314" s="171"/>
      <c r="DF314" s="89"/>
      <c r="DG314" s="90" t="str">
        <f t="shared" si="350"/>
        <v/>
      </c>
      <c r="DH314" s="172"/>
      <c r="DI314" s="154" t="str">
        <f t="shared" si="351"/>
        <v>NO BID</v>
      </c>
      <c r="DJ314" s="171"/>
      <c r="DK314" s="89"/>
      <c r="DL314" s="90" t="str">
        <f t="shared" si="352"/>
        <v/>
      </c>
      <c r="DM314" s="172"/>
      <c r="DN314" s="154" t="str">
        <f t="shared" si="353"/>
        <v>NO BID</v>
      </c>
      <c r="DO314" s="171"/>
      <c r="DP314" s="89"/>
      <c r="DQ314" s="90" t="str">
        <f t="shared" si="354"/>
        <v/>
      </c>
      <c r="DR314" s="172"/>
      <c r="DS314" s="154" t="str">
        <f t="shared" si="355"/>
        <v>NO BID</v>
      </c>
      <c r="DT314" s="171"/>
      <c r="DU314" s="89"/>
      <c r="DV314" s="90" t="str">
        <f t="shared" si="356"/>
        <v/>
      </c>
      <c r="DW314" s="172"/>
      <c r="DX314" s="154" t="str">
        <f t="shared" si="357"/>
        <v>NO BID</v>
      </c>
      <c r="DY314" s="171"/>
      <c r="DZ314" s="89"/>
      <c r="EA314" s="90" t="str">
        <f t="shared" si="358"/>
        <v/>
      </c>
      <c r="EB314" s="172"/>
      <c r="EC314" s="154" t="str">
        <f t="shared" si="359"/>
        <v>NO BID</v>
      </c>
      <c r="ED314" s="171"/>
      <c r="EE314" s="89"/>
      <c r="EF314" s="90" t="str">
        <f t="shared" si="360"/>
        <v/>
      </c>
      <c r="EG314" s="172"/>
      <c r="EH314" s="154" t="str">
        <f t="shared" si="361"/>
        <v>NO BID</v>
      </c>
      <c r="EI314" s="171"/>
      <c r="EJ314" s="89"/>
      <c r="EK314" s="90" t="str">
        <f t="shared" si="362"/>
        <v/>
      </c>
      <c r="EL314" s="172"/>
      <c r="EM314" s="154" t="str">
        <f t="shared" si="363"/>
        <v>NO BID</v>
      </c>
      <c r="EN314" s="171"/>
      <c r="EO314" s="89"/>
      <c r="EP314" s="90" t="str">
        <f t="shared" si="364"/>
        <v/>
      </c>
      <c r="EQ314" s="172"/>
      <c r="ER314" s="154" t="str">
        <f t="shared" si="365"/>
        <v>NO BID</v>
      </c>
      <c r="ES314" s="171"/>
      <c r="ET314" s="89"/>
      <c r="EU314" s="90" t="str">
        <f t="shared" si="366"/>
        <v/>
      </c>
      <c r="EV314" s="172"/>
      <c r="EW314" s="154" t="str">
        <f t="shared" si="367"/>
        <v>NO BID</v>
      </c>
      <c r="EX314" s="171"/>
      <c r="EY314" s="89"/>
      <c r="EZ314" s="90" t="str">
        <f t="shared" si="368"/>
        <v/>
      </c>
      <c r="FA314" s="172"/>
      <c r="FB314" s="154" t="str">
        <f t="shared" si="369"/>
        <v>NO BID</v>
      </c>
      <c r="FC314" s="171"/>
      <c r="FD314" s="89"/>
      <c r="FE314" s="90" t="str">
        <f t="shared" si="370"/>
        <v/>
      </c>
      <c r="FF314" s="172"/>
      <c r="FG314" s="154" t="str">
        <f t="shared" si="371"/>
        <v>NO BID</v>
      </c>
      <c r="FH314" s="171"/>
      <c r="FI314" s="89"/>
      <c r="FJ314" s="90" t="str">
        <f t="shared" si="372"/>
        <v/>
      </c>
      <c r="FK314" s="172"/>
      <c r="FL314" s="154" t="str">
        <f t="shared" si="373"/>
        <v>NO BID</v>
      </c>
      <c r="FM314" s="171"/>
      <c r="FN314" s="89"/>
      <c r="FO314" s="90" t="str">
        <f t="shared" si="374"/>
        <v/>
      </c>
      <c r="FP314" s="172"/>
      <c r="FQ314" s="154" t="str">
        <f t="shared" si="375"/>
        <v>NO BID</v>
      </c>
      <c r="FR314" s="174"/>
      <c r="FS314" s="91">
        <v>15.99</v>
      </c>
      <c r="FT314" s="92">
        <f t="shared" si="376"/>
        <v>63.96</v>
      </c>
      <c r="FU314" s="175">
        <f t="shared" si="377"/>
        <v>0</v>
      </c>
      <c r="FV314" s="93" t="str">
        <f t="shared" si="378"/>
        <v/>
      </c>
      <c r="FW314" s="94">
        <f t="shared" si="379"/>
        <v>63.96</v>
      </c>
      <c r="FX314" s="95">
        <f t="shared" si="380"/>
        <v>0</v>
      </c>
      <c r="FY314" s="129" t="str">
        <f t="shared" si="381"/>
        <v>NOT AWARDED</v>
      </c>
      <c r="FZ314" s="130">
        <f t="shared" si="382"/>
        <v>0</v>
      </c>
      <c r="GA314" s="129" t="str">
        <f t="shared" si="383"/>
        <v>VENDOR 09</v>
      </c>
      <c r="GB314" s="176"/>
      <c r="GC314" s="177"/>
      <c r="GD314" s="96"/>
      <c r="GE314" s="97"/>
    </row>
    <row r="315" spans="1:187" ht="30" customHeight="1" thickTop="1" thickBot="1" x14ac:dyDescent="0.4">
      <c r="A315" s="141">
        <v>311</v>
      </c>
      <c r="B315" s="163">
        <v>5</v>
      </c>
      <c r="C315" s="164">
        <v>9781547610372</v>
      </c>
      <c r="D315" s="165" t="s">
        <v>477</v>
      </c>
      <c r="E315" s="165" t="s">
        <v>1159</v>
      </c>
      <c r="F315" s="165" t="s">
        <v>1479</v>
      </c>
      <c r="G315" s="166" t="s">
        <v>1414</v>
      </c>
      <c r="H315" s="166" t="s">
        <v>1416</v>
      </c>
      <c r="I315" s="167"/>
      <c r="J315" s="227">
        <f t="shared" si="384"/>
        <v>5</v>
      </c>
      <c r="K315" s="228"/>
      <c r="L315" s="99" t="str">
        <f t="shared" si="310"/>
        <v/>
      </c>
      <c r="M315" s="241"/>
      <c r="N315" s="168"/>
      <c r="O315" s="169" t="str">
        <f t="shared" si="311"/>
        <v>VENDOR 09</v>
      </c>
      <c r="P315" s="149">
        <v>241363</v>
      </c>
      <c r="Q315" s="149">
        <f t="shared" si="312"/>
        <v>0</v>
      </c>
      <c r="R315" s="170" t="str">
        <f t="shared" si="313"/>
        <v xml:space="preserve">, </v>
      </c>
      <c r="S315" s="170" t="str">
        <f t="shared" si="314"/>
        <v>NO BID</v>
      </c>
      <c r="T315" s="87">
        <f t="shared" si="315"/>
        <v>0</v>
      </c>
      <c r="U315" s="88" t="str">
        <f t="shared" si="316"/>
        <v>NOT AWARDED</v>
      </c>
      <c r="V315" s="167"/>
      <c r="W315" s="171"/>
      <c r="X315" s="89"/>
      <c r="Y315" s="90"/>
      <c r="Z315" s="172" t="str">
        <f t="shared" si="317"/>
        <v/>
      </c>
      <c r="AA315" s="154" t="str">
        <f t="shared" si="318"/>
        <v>NO BID</v>
      </c>
      <c r="AB315" s="171"/>
      <c r="AC315" s="89"/>
      <c r="AD315" s="90"/>
      <c r="AE315" s="172" t="str">
        <f t="shared" si="319"/>
        <v/>
      </c>
      <c r="AF315" s="154" t="str">
        <f t="shared" si="320"/>
        <v>NO BID</v>
      </c>
      <c r="AG315" s="171"/>
      <c r="AH315" s="89"/>
      <c r="AI315" s="90"/>
      <c r="AJ315" s="172" t="str">
        <f t="shared" si="321"/>
        <v/>
      </c>
      <c r="AK315" s="154" t="str">
        <f t="shared" si="322"/>
        <v>NO BID</v>
      </c>
      <c r="AL315" s="171"/>
      <c r="AM315" s="89"/>
      <c r="AN315" s="90"/>
      <c r="AO315" s="172" t="str">
        <f t="shared" si="323"/>
        <v/>
      </c>
      <c r="AP315" s="154" t="str">
        <f t="shared" si="324"/>
        <v>NO BID</v>
      </c>
      <c r="AQ315" s="171"/>
      <c r="AR315" s="89"/>
      <c r="AS315" s="90"/>
      <c r="AT315" s="172" t="str">
        <f t="shared" si="325"/>
        <v/>
      </c>
      <c r="AU315" s="154" t="str">
        <f t="shared" si="326"/>
        <v>NO BID</v>
      </c>
      <c r="AV315" s="171"/>
      <c r="AW315" s="89"/>
      <c r="AX315" s="90"/>
      <c r="AY315" s="172" t="str">
        <f t="shared" si="327"/>
        <v/>
      </c>
      <c r="AZ315" s="154" t="str">
        <f t="shared" si="328"/>
        <v>NO BID</v>
      </c>
      <c r="BA315" s="171"/>
      <c r="BB315" s="89"/>
      <c r="BC315" s="90"/>
      <c r="BD315" s="172" t="str">
        <f t="shared" si="329"/>
        <v/>
      </c>
      <c r="BE315" s="154" t="str">
        <f>IF($B315=0,"",IF(ISNUMBER(BB315),"","NO BID"))</f>
        <v>NO BID</v>
      </c>
      <c r="BF315" s="171"/>
      <c r="BG315" s="89"/>
      <c r="BH315" s="90"/>
      <c r="BI315" s="172" t="str">
        <f t="shared" si="330"/>
        <v/>
      </c>
      <c r="BJ315" s="154" t="str">
        <f t="shared" si="331"/>
        <v>NO BID</v>
      </c>
      <c r="BK315" s="171"/>
      <c r="BL315" s="89"/>
      <c r="BM315" s="90"/>
      <c r="BN315" s="172" t="str">
        <f t="shared" si="332"/>
        <v/>
      </c>
      <c r="BO315" s="154" t="str">
        <f t="shared" si="333"/>
        <v>NO BID</v>
      </c>
      <c r="BP315" s="178"/>
      <c r="BQ315" s="171"/>
      <c r="BR315" s="89"/>
      <c r="BS315" s="90" t="str">
        <f t="shared" si="334"/>
        <v/>
      </c>
      <c r="BT315" s="172"/>
      <c r="BU315" s="154" t="str">
        <f t="shared" si="335"/>
        <v>NO BID</v>
      </c>
      <c r="BV315" s="171"/>
      <c r="BW315" s="89"/>
      <c r="BX315" s="90" t="str">
        <f t="shared" si="336"/>
        <v/>
      </c>
      <c r="BY315" s="172"/>
      <c r="BZ315" s="154" t="str">
        <f t="shared" si="337"/>
        <v>NO BID</v>
      </c>
      <c r="CA315" s="171"/>
      <c r="CB315" s="89"/>
      <c r="CC315" s="90" t="str">
        <f t="shared" si="338"/>
        <v/>
      </c>
      <c r="CD315" s="172"/>
      <c r="CE315" s="154" t="str">
        <f t="shared" si="339"/>
        <v>NO BID</v>
      </c>
      <c r="CF315" s="171"/>
      <c r="CG315" s="89"/>
      <c r="CH315" s="90" t="str">
        <f t="shared" si="340"/>
        <v/>
      </c>
      <c r="CI315" s="172"/>
      <c r="CJ315" s="154" t="str">
        <f t="shared" si="341"/>
        <v>NO BID</v>
      </c>
      <c r="CK315" s="171"/>
      <c r="CL315" s="89"/>
      <c r="CM315" s="90" t="str">
        <f t="shared" si="342"/>
        <v/>
      </c>
      <c r="CN315" s="172"/>
      <c r="CO315" s="154" t="str">
        <f t="shared" si="343"/>
        <v>NO BID</v>
      </c>
      <c r="CP315" s="171"/>
      <c r="CQ315" s="89"/>
      <c r="CR315" s="90" t="str">
        <f t="shared" si="344"/>
        <v/>
      </c>
      <c r="CS315" s="172"/>
      <c r="CT315" s="154" t="str">
        <f t="shared" si="345"/>
        <v>NO BID</v>
      </c>
      <c r="CU315" s="171"/>
      <c r="CV315" s="89"/>
      <c r="CW315" s="90" t="str">
        <f t="shared" si="346"/>
        <v/>
      </c>
      <c r="CX315" s="172"/>
      <c r="CY315" s="154" t="str">
        <f t="shared" si="347"/>
        <v>NO BID</v>
      </c>
      <c r="CZ315" s="171"/>
      <c r="DA315" s="89"/>
      <c r="DB315" s="90" t="str">
        <f t="shared" si="348"/>
        <v/>
      </c>
      <c r="DC315" s="172"/>
      <c r="DD315" s="154" t="str">
        <f t="shared" si="349"/>
        <v>NO BID</v>
      </c>
      <c r="DE315" s="171"/>
      <c r="DF315" s="89"/>
      <c r="DG315" s="90" t="str">
        <f t="shared" si="350"/>
        <v/>
      </c>
      <c r="DH315" s="172"/>
      <c r="DI315" s="154" t="str">
        <f t="shared" si="351"/>
        <v>NO BID</v>
      </c>
      <c r="DJ315" s="171"/>
      <c r="DK315" s="89"/>
      <c r="DL315" s="90" t="str">
        <f t="shared" si="352"/>
        <v/>
      </c>
      <c r="DM315" s="172"/>
      <c r="DN315" s="154" t="str">
        <f t="shared" si="353"/>
        <v>NO BID</v>
      </c>
      <c r="DO315" s="171"/>
      <c r="DP315" s="89"/>
      <c r="DQ315" s="90" t="str">
        <f t="shared" si="354"/>
        <v/>
      </c>
      <c r="DR315" s="172"/>
      <c r="DS315" s="154" t="str">
        <f t="shared" si="355"/>
        <v>NO BID</v>
      </c>
      <c r="DT315" s="171"/>
      <c r="DU315" s="89"/>
      <c r="DV315" s="90" t="str">
        <f t="shared" si="356"/>
        <v/>
      </c>
      <c r="DW315" s="172"/>
      <c r="DX315" s="154" t="str">
        <f t="shared" si="357"/>
        <v>NO BID</v>
      </c>
      <c r="DY315" s="171"/>
      <c r="DZ315" s="89"/>
      <c r="EA315" s="90" t="str">
        <f t="shared" si="358"/>
        <v/>
      </c>
      <c r="EB315" s="172"/>
      <c r="EC315" s="154" t="str">
        <f t="shared" si="359"/>
        <v>NO BID</v>
      </c>
      <c r="ED315" s="171"/>
      <c r="EE315" s="89"/>
      <c r="EF315" s="90" t="str">
        <f t="shared" si="360"/>
        <v/>
      </c>
      <c r="EG315" s="172"/>
      <c r="EH315" s="154" t="str">
        <f t="shared" si="361"/>
        <v>NO BID</v>
      </c>
      <c r="EI315" s="171"/>
      <c r="EJ315" s="89"/>
      <c r="EK315" s="90" t="str">
        <f t="shared" si="362"/>
        <v/>
      </c>
      <c r="EL315" s="172"/>
      <c r="EM315" s="154" t="str">
        <f t="shared" si="363"/>
        <v>NO BID</v>
      </c>
      <c r="EN315" s="171"/>
      <c r="EO315" s="89"/>
      <c r="EP315" s="90" t="str">
        <f t="shared" si="364"/>
        <v/>
      </c>
      <c r="EQ315" s="172"/>
      <c r="ER315" s="154" t="str">
        <f t="shared" si="365"/>
        <v>NO BID</v>
      </c>
      <c r="ES315" s="171"/>
      <c r="ET315" s="89"/>
      <c r="EU315" s="90" t="str">
        <f t="shared" si="366"/>
        <v/>
      </c>
      <c r="EV315" s="172"/>
      <c r="EW315" s="154" t="str">
        <f t="shared" si="367"/>
        <v>NO BID</v>
      </c>
      <c r="EX315" s="171"/>
      <c r="EY315" s="89"/>
      <c r="EZ315" s="90" t="str">
        <f t="shared" si="368"/>
        <v/>
      </c>
      <c r="FA315" s="172"/>
      <c r="FB315" s="154" t="str">
        <f t="shared" si="369"/>
        <v>NO BID</v>
      </c>
      <c r="FC315" s="171"/>
      <c r="FD315" s="89"/>
      <c r="FE315" s="90" t="str">
        <f t="shared" si="370"/>
        <v/>
      </c>
      <c r="FF315" s="172"/>
      <c r="FG315" s="154" t="str">
        <f t="shared" si="371"/>
        <v>NO BID</v>
      </c>
      <c r="FH315" s="171"/>
      <c r="FI315" s="89"/>
      <c r="FJ315" s="90" t="str">
        <f t="shared" si="372"/>
        <v/>
      </c>
      <c r="FK315" s="172"/>
      <c r="FL315" s="154" t="str">
        <f t="shared" si="373"/>
        <v>NO BID</v>
      </c>
      <c r="FM315" s="171"/>
      <c r="FN315" s="89"/>
      <c r="FO315" s="90" t="str">
        <f t="shared" si="374"/>
        <v/>
      </c>
      <c r="FP315" s="172"/>
      <c r="FQ315" s="154" t="str">
        <f t="shared" si="375"/>
        <v>NO BID</v>
      </c>
      <c r="FR315" s="174"/>
      <c r="FS315" s="91">
        <v>13.39</v>
      </c>
      <c r="FT315" s="92">
        <f t="shared" si="376"/>
        <v>66.95</v>
      </c>
      <c r="FU315" s="175">
        <f t="shared" si="377"/>
        <v>0</v>
      </c>
      <c r="FV315" s="93" t="str">
        <f t="shared" si="378"/>
        <v/>
      </c>
      <c r="FW315" s="94">
        <f t="shared" si="379"/>
        <v>66.95</v>
      </c>
      <c r="FX315" s="95">
        <f t="shared" si="380"/>
        <v>0</v>
      </c>
      <c r="FY315" s="129" t="str">
        <f t="shared" si="381"/>
        <v>NOT AWARDED</v>
      </c>
      <c r="FZ315" s="130">
        <f t="shared" si="382"/>
        <v>0</v>
      </c>
      <c r="GA315" s="129" t="str">
        <f t="shared" si="383"/>
        <v>VENDOR 09</v>
      </c>
      <c r="GB315" s="176"/>
      <c r="GC315" s="177"/>
      <c r="GD315" s="96"/>
      <c r="GE315" s="97"/>
    </row>
    <row r="316" spans="1:187" ht="30" customHeight="1" thickTop="1" thickBot="1" x14ac:dyDescent="0.4">
      <c r="A316" s="162">
        <v>312</v>
      </c>
      <c r="B316" s="194">
        <v>5</v>
      </c>
      <c r="C316" s="164">
        <v>9780316564595</v>
      </c>
      <c r="D316" s="165" t="s">
        <v>773</v>
      </c>
      <c r="E316" s="165" t="s">
        <v>1401</v>
      </c>
      <c r="F316" s="165" t="s">
        <v>1479</v>
      </c>
      <c r="G316" s="166" t="s">
        <v>1414</v>
      </c>
      <c r="H316" s="166" t="s">
        <v>1424</v>
      </c>
      <c r="I316" s="167"/>
      <c r="J316" s="227">
        <f t="shared" si="384"/>
        <v>5</v>
      </c>
      <c r="K316" s="228"/>
      <c r="L316" s="99" t="str">
        <f t="shared" si="310"/>
        <v/>
      </c>
      <c r="M316" s="241"/>
      <c r="N316" s="168"/>
      <c r="O316" s="169" t="str">
        <f t="shared" si="311"/>
        <v>VENDOR 09</v>
      </c>
      <c r="P316" s="149">
        <v>241360</v>
      </c>
      <c r="Q316" s="149">
        <f t="shared" si="312"/>
        <v>0</v>
      </c>
      <c r="R316" s="170" t="str">
        <f t="shared" si="313"/>
        <v xml:space="preserve">, </v>
      </c>
      <c r="S316" s="170" t="str">
        <f t="shared" si="314"/>
        <v>NO BID</v>
      </c>
      <c r="T316" s="87">
        <f t="shared" si="315"/>
        <v>0</v>
      </c>
      <c r="U316" s="88" t="str">
        <f t="shared" si="316"/>
        <v>NOT AWARDED</v>
      </c>
      <c r="V316" s="167"/>
      <c r="W316" s="171"/>
      <c r="X316" s="89"/>
      <c r="Y316" s="90"/>
      <c r="Z316" s="172" t="str">
        <f t="shared" si="317"/>
        <v/>
      </c>
      <c r="AA316" s="154" t="str">
        <f t="shared" si="318"/>
        <v>NO BID</v>
      </c>
      <c r="AB316" s="171"/>
      <c r="AC316" s="89"/>
      <c r="AD316" s="90"/>
      <c r="AE316" s="172" t="str">
        <f t="shared" si="319"/>
        <v/>
      </c>
      <c r="AF316" s="154" t="str">
        <f t="shared" si="320"/>
        <v>NO BID</v>
      </c>
      <c r="AG316" s="171"/>
      <c r="AH316" s="89"/>
      <c r="AI316" s="90"/>
      <c r="AJ316" s="172" t="str">
        <f t="shared" si="321"/>
        <v/>
      </c>
      <c r="AK316" s="154" t="str">
        <f t="shared" si="322"/>
        <v>NO BID</v>
      </c>
      <c r="AL316" s="171"/>
      <c r="AM316" s="89"/>
      <c r="AN316" s="90"/>
      <c r="AO316" s="172" t="str">
        <f t="shared" si="323"/>
        <v/>
      </c>
      <c r="AP316" s="154" t="str">
        <f t="shared" si="324"/>
        <v>NO BID</v>
      </c>
      <c r="AQ316" s="171"/>
      <c r="AR316" s="89"/>
      <c r="AS316" s="90"/>
      <c r="AT316" s="172" t="str">
        <f t="shared" si="325"/>
        <v/>
      </c>
      <c r="AU316" s="154" t="str">
        <f t="shared" si="326"/>
        <v>NO BID</v>
      </c>
      <c r="AV316" s="171"/>
      <c r="AW316" s="89"/>
      <c r="AX316" s="90"/>
      <c r="AY316" s="172" t="str">
        <f t="shared" si="327"/>
        <v/>
      </c>
      <c r="AZ316" s="154" t="str">
        <f t="shared" si="328"/>
        <v>NO BID</v>
      </c>
      <c r="BA316" s="171"/>
      <c r="BB316" s="89"/>
      <c r="BC316" s="90"/>
      <c r="BD316" s="172" t="str">
        <f t="shared" si="329"/>
        <v/>
      </c>
      <c r="BE316" s="154" t="str">
        <f>IF($B316=0,"",IF(ISNUMBER(BB316),"","NO BID"))</f>
        <v>NO BID</v>
      </c>
      <c r="BF316" s="171"/>
      <c r="BG316" s="89"/>
      <c r="BH316" s="90"/>
      <c r="BI316" s="172" t="str">
        <f t="shared" si="330"/>
        <v/>
      </c>
      <c r="BJ316" s="154" t="str">
        <f t="shared" si="331"/>
        <v>NO BID</v>
      </c>
      <c r="BK316" s="171"/>
      <c r="BL316" s="89"/>
      <c r="BM316" s="90"/>
      <c r="BN316" s="172" t="str">
        <f t="shared" si="332"/>
        <v/>
      </c>
      <c r="BO316" s="154" t="str">
        <f t="shared" si="333"/>
        <v>NO BID</v>
      </c>
      <c r="BP316" s="178"/>
      <c r="BQ316" s="171"/>
      <c r="BR316" s="89"/>
      <c r="BS316" s="90" t="str">
        <f t="shared" si="334"/>
        <v/>
      </c>
      <c r="BT316" s="172"/>
      <c r="BU316" s="154" t="str">
        <f t="shared" si="335"/>
        <v>NO BID</v>
      </c>
      <c r="BV316" s="171"/>
      <c r="BW316" s="89"/>
      <c r="BX316" s="90" t="str">
        <f t="shared" si="336"/>
        <v/>
      </c>
      <c r="BY316" s="172"/>
      <c r="BZ316" s="154" t="str">
        <f t="shared" si="337"/>
        <v>NO BID</v>
      </c>
      <c r="CA316" s="171"/>
      <c r="CB316" s="89"/>
      <c r="CC316" s="90" t="str">
        <f t="shared" si="338"/>
        <v/>
      </c>
      <c r="CD316" s="172"/>
      <c r="CE316" s="154" t="str">
        <f t="shared" si="339"/>
        <v>NO BID</v>
      </c>
      <c r="CF316" s="171"/>
      <c r="CG316" s="89"/>
      <c r="CH316" s="90" t="str">
        <f t="shared" si="340"/>
        <v/>
      </c>
      <c r="CI316" s="172"/>
      <c r="CJ316" s="154" t="str">
        <f t="shared" si="341"/>
        <v>NO BID</v>
      </c>
      <c r="CK316" s="171"/>
      <c r="CL316" s="89"/>
      <c r="CM316" s="90" t="str">
        <f t="shared" si="342"/>
        <v/>
      </c>
      <c r="CN316" s="172"/>
      <c r="CO316" s="154" t="str">
        <f t="shared" si="343"/>
        <v>NO BID</v>
      </c>
      <c r="CP316" s="171"/>
      <c r="CQ316" s="89"/>
      <c r="CR316" s="90" t="str">
        <f t="shared" si="344"/>
        <v/>
      </c>
      <c r="CS316" s="172"/>
      <c r="CT316" s="154" t="str">
        <f t="shared" si="345"/>
        <v>NO BID</v>
      </c>
      <c r="CU316" s="171"/>
      <c r="CV316" s="89"/>
      <c r="CW316" s="90" t="str">
        <f t="shared" si="346"/>
        <v/>
      </c>
      <c r="CX316" s="172"/>
      <c r="CY316" s="154" t="str">
        <f t="shared" si="347"/>
        <v>NO BID</v>
      </c>
      <c r="CZ316" s="171"/>
      <c r="DA316" s="89"/>
      <c r="DB316" s="90" t="str">
        <f t="shared" si="348"/>
        <v/>
      </c>
      <c r="DC316" s="172"/>
      <c r="DD316" s="154" t="str">
        <f t="shared" si="349"/>
        <v>NO BID</v>
      </c>
      <c r="DE316" s="171"/>
      <c r="DF316" s="89"/>
      <c r="DG316" s="90" t="str">
        <f t="shared" si="350"/>
        <v/>
      </c>
      <c r="DH316" s="172"/>
      <c r="DI316" s="154" t="str">
        <f t="shared" si="351"/>
        <v>NO BID</v>
      </c>
      <c r="DJ316" s="171"/>
      <c r="DK316" s="89"/>
      <c r="DL316" s="90" t="str">
        <f t="shared" si="352"/>
        <v/>
      </c>
      <c r="DM316" s="172"/>
      <c r="DN316" s="154" t="str">
        <f t="shared" si="353"/>
        <v>NO BID</v>
      </c>
      <c r="DO316" s="171"/>
      <c r="DP316" s="89"/>
      <c r="DQ316" s="90" t="str">
        <f t="shared" si="354"/>
        <v/>
      </c>
      <c r="DR316" s="172"/>
      <c r="DS316" s="154" t="str">
        <f t="shared" si="355"/>
        <v>NO BID</v>
      </c>
      <c r="DT316" s="171"/>
      <c r="DU316" s="89"/>
      <c r="DV316" s="90" t="str">
        <f t="shared" si="356"/>
        <v/>
      </c>
      <c r="DW316" s="172"/>
      <c r="DX316" s="154" t="str">
        <f t="shared" si="357"/>
        <v>NO BID</v>
      </c>
      <c r="DY316" s="171"/>
      <c r="DZ316" s="89"/>
      <c r="EA316" s="90" t="str">
        <f t="shared" si="358"/>
        <v/>
      </c>
      <c r="EB316" s="172"/>
      <c r="EC316" s="154" t="str">
        <f t="shared" si="359"/>
        <v>NO BID</v>
      </c>
      <c r="ED316" s="171"/>
      <c r="EE316" s="89"/>
      <c r="EF316" s="90" t="str">
        <f t="shared" si="360"/>
        <v/>
      </c>
      <c r="EG316" s="172"/>
      <c r="EH316" s="154" t="str">
        <f t="shared" si="361"/>
        <v>NO BID</v>
      </c>
      <c r="EI316" s="171"/>
      <c r="EJ316" s="89"/>
      <c r="EK316" s="90" t="str">
        <f t="shared" si="362"/>
        <v/>
      </c>
      <c r="EL316" s="172"/>
      <c r="EM316" s="154" t="str">
        <f t="shared" si="363"/>
        <v>NO BID</v>
      </c>
      <c r="EN316" s="171"/>
      <c r="EO316" s="89"/>
      <c r="EP316" s="90" t="str">
        <f t="shared" si="364"/>
        <v/>
      </c>
      <c r="EQ316" s="172"/>
      <c r="ER316" s="154" t="str">
        <f t="shared" si="365"/>
        <v>NO BID</v>
      </c>
      <c r="ES316" s="171"/>
      <c r="ET316" s="89"/>
      <c r="EU316" s="90" t="str">
        <f t="shared" si="366"/>
        <v/>
      </c>
      <c r="EV316" s="172"/>
      <c r="EW316" s="154" t="str">
        <f t="shared" si="367"/>
        <v>NO BID</v>
      </c>
      <c r="EX316" s="171"/>
      <c r="EY316" s="89"/>
      <c r="EZ316" s="90" t="str">
        <f t="shared" si="368"/>
        <v/>
      </c>
      <c r="FA316" s="172"/>
      <c r="FB316" s="154" t="str">
        <f t="shared" si="369"/>
        <v>NO BID</v>
      </c>
      <c r="FC316" s="171"/>
      <c r="FD316" s="89"/>
      <c r="FE316" s="90" t="str">
        <f t="shared" si="370"/>
        <v/>
      </c>
      <c r="FF316" s="172"/>
      <c r="FG316" s="154" t="str">
        <f t="shared" si="371"/>
        <v>NO BID</v>
      </c>
      <c r="FH316" s="171"/>
      <c r="FI316" s="89"/>
      <c r="FJ316" s="90" t="str">
        <f t="shared" si="372"/>
        <v/>
      </c>
      <c r="FK316" s="172"/>
      <c r="FL316" s="154" t="str">
        <f t="shared" si="373"/>
        <v>NO BID</v>
      </c>
      <c r="FM316" s="171"/>
      <c r="FN316" s="89"/>
      <c r="FO316" s="90" t="str">
        <f t="shared" si="374"/>
        <v/>
      </c>
      <c r="FP316" s="172"/>
      <c r="FQ316" s="154" t="str">
        <f t="shared" si="375"/>
        <v>NO BID</v>
      </c>
      <c r="FR316" s="174"/>
      <c r="FS316" s="91">
        <v>18.989999999999998</v>
      </c>
      <c r="FT316" s="92">
        <f t="shared" si="376"/>
        <v>94.949999999999989</v>
      </c>
      <c r="FU316" s="175">
        <f t="shared" si="377"/>
        <v>0</v>
      </c>
      <c r="FV316" s="93" t="str">
        <f t="shared" si="378"/>
        <v/>
      </c>
      <c r="FW316" s="94">
        <f t="shared" si="379"/>
        <v>94.949999999999989</v>
      </c>
      <c r="FX316" s="95">
        <f t="shared" si="380"/>
        <v>0</v>
      </c>
      <c r="FY316" s="129" t="str">
        <f t="shared" si="381"/>
        <v>NOT AWARDED</v>
      </c>
      <c r="FZ316" s="130">
        <f t="shared" si="382"/>
        <v>0</v>
      </c>
      <c r="GA316" s="129" t="str">
        <f t="shared" si="383"/>
        <v>VENDOR 09</v>
      </c>
      <c r="GB316" s="176"/>
      <c r="GC316" s="177"/>
      <c r="GD316" s="96"/>
      <c r="GE316" s="97"/>
    </row>
    <row r="317" spans="1:187" ht="30" customHeight="1" thickTop="1" thickBot="1" x14ac:dyDescent="0.4">
      <c r="A317" s="162">
        <v>313</v>
      </c>
      <c r="B317" s="163">
        <v>5</v>
      </c>
      <c r="C317" s="164">
        <v>9781419766961</v>
      </c>
      <c r="D317" s="165" t="s">
        <v>478</v>
      </c>
      <c r="E317" s="165" t="s">
        <v>1160</v>
      </c>
      <c r="F317" s="165" t="s">
        <v>1479</v>
      </c>
      <c r="G317" s="166" t="s">
        <v>1414</v>
      </c>
      <c r="H317" s="166" t="s">
        <v>1425</v>
      </c>
      <c r="I317" s="167"/>
      <c r="J317" s="227">
        <f t="shared" si="384"/>
        <v>5</v>
      </c>
      <c r="K317" s="228"/>
      <c r="L317" s="99" t="str">
        <f t="shared" si="310"/>
        <v/>
      </c>
      <c r="M317" s="241"/>
      <c r="N317" s="168"/>
      <c r="O317" s="195" t="str">
        <f t="shared" si="311"/>
        <v>VENDOR 09</v>
      </c>
      <c r="P317" s="149">
        <v>241365</v>
      </c>
      <c r="Q317" s="149">
        <f t="shared" si="312"/>
        <v>0</v>
      </c>
      <c r="R317" s="196" t="str">
        <f t="shared" si="313"/>
        <v xml:space="preserve">, </v>
      </c>
      <c r="S317" s="196" t="str">
        <f t="shared" si="314"/>
        <v>NO BID</v>
      </c>
      <c r="T317" s="117">
        <f t="shared" si="315"/>
        <v>0</v>
      </c>
      <c r="U317" s="118" t="str">
        <f t="shared" si="316"/>
        <v>NOT AWARDED</v>
      </c>
      <c r="V317" s="167"/>
      <c r="W317" s="171"/>
      <c r="X317" s="89"/>
      <c r="Y317" s="90"/>
      <c r="Z317" s="172" t="str">
        <f t="shared" si="317"/>
        <v/>
      </c>
      <c r="AA317" s="154" t="str">
        <f t="shared" si="318"/>
        <v>NO BID</v>
      </c>
      <c r="AB317" s="171"/>
      <c r="AC317" s="89"/>
      <c r="AD317" s="90"/>
      <c r="AE317" s="172" t="str">
        <f t="shared" si="319"/>
        <v/>
      </c>
      <c r="AF317" s="154" t="str">
        <f t="shared" si="320"/>
        <v>NO BID</v>
      </c>
      <c r="AG317" s="171"/>
      <c r="AH317" s="89"/>
      <c r="AI317" s="90"/>
      <c r="AJ317" s="172" t="str">
        <f t="shared" si="321"/>
        <v/>
      </c>
      <c r="AK317" s="154" t="str">
        <f t="shared" si="322"/>
        <v>NO BID</v>
      </c>
      <c r="AL317" s="171"/>
      <c r="AM317" s="89"/>
      <c r="AN317" s="90"/>
      <c r="AO317" s="172" t="str">
        <f t="shared" si="323"/>
        <v/>
      </c>
      <c r="AP317" s="154" t="str">
        <f t="shared" si="324"/>
        <v>NO BID</v>
      </c>
      <c r="AQ317" s="171"/>
      <c r="AR317" s="89"/>
      <c r="AS317" s="90"/>
      <c r="AT317" s="172" t="str">
        <f t="shared" si="325"/>
        <v/>
      </c>
      <c r="AU317" s="154" t="str">
        <f t="shared" si="326"/>
        <v>NO BID</v>
      </c>
      <c r="AV317" s="171"/>
      <c r="AW317" s="89"/>
      <c r="AX317" s="90"/>
      <c r="AY317" s="172" t="str">
        <f t="shared" si="327"/>
        <v/>
      </c>
      <c r="AZ317" s="154" t="str">
        <f t="shared" si="328"/>
        <v>NO BID</v>
      </c>
      <c r="BA317" s="171"/>
      <c r="BB317" s="89"/>
      <c r="BC317" s="90"/>
      <c r="BD317" s="172" t="str">
        <f t="shared" si="329"/>
        <v/>
      </c>
      <c r="BE317" s="154" t="s">
        <v>84</v>
      </c>
      <c r="BF317" s="171"/>
      <c r="BG317" s="89"/>
      <c r="BH317" s="90"/>
      <c r="BI317" s="172" t="str">
        <f t="shared" si="330"/>
        <v/>
      </c>
      <c r="BJ317" s="154" t="str">
        <f t="shared" si="331"/>
        <v>NO BID</v>
      </c>
      <c r="BK317" s="171"/>
      <c r="BL317" s="89"/>
      <c r="BM317" s="90"/>
      <c r="BN317" s="172" t="str">
        <f t="shared" si="332"/>
        <v/>
      </c>
      <c r="BO317" s="154" t="str">
        <f t="shared" si="333"/>
        <v>NO BID</v>
      </c>
      <c r="BP317" s="178"/>
      <c r="BQ317" s="171"/>
      <c r="BR317" s="89"/>
      <c r="BS317" s="90" t="str">
        <f t="shared" si="334"/>
        <v/>
      </c>
      <c r="BT317" s="172"/>
      <c r="BU317" s="154" t="str">
        <f t="shared" si="335"/>
        <v>NO BID</v>
      </c>
      <c r="BV317" s="171"/>
      <c r="BW317" s="89"/>
      <c r="BX317" s="90" t="str">
        <f t="shared" si="336"/>
        <v/>
      </c>
      <c r="BY317" s="172"/>
      <c r="BZ317" s="154" t="str">
        <f t="shared" si="337"/>
        <v>NO BID</v>
      </c>
      <c r="CA317" s="171"/>
      <c r="CB317" s="89"/>
      <c r="CC317" s="90" t="str">
        <f t="shared" si="338"/>
        <v/>
      </c>
      <c r="CD317" s="172"/>
      <c r="CE317" s="154" t="str">
        <f t="shared" si="339"/>
        <v>NO BID</v>
      </c>
      <c r="CF317" s="171"/>
      <c r="CG317" s="89"/>
      <c r="CH317" s="90" t="str">
        <f t="shared" si="340"/>
        <v/>
      </c>
      <c r="CI317" s="172"/>
      <c r="CJ317" s="154" t="str">
        <f t="shared" si="341"/>
        <v>NO BID</v>
      </c>
      <c r="CK317" s="171"/>
      <c r="CL317" s="89"/>
      <c r="CM317" s="90" t="str">
        <f t="shared" si="342"/>
        <v/>
      </c>
      <c r="CN317" s="172"/>
      <c r="CO317" s="154" t="str">
        <f t="shared" si="343"/>
        <v>NO BID</v>
      </c>
      <c r="CP317" s="171"/>
      <c r="CQ317" s="89"/>
      <c r="CR317" s="90" t="str">
        <f t="shared" si="344"/>
        <v/>
      </c>
      <c r="CS317" s="172"/>
      <c r="CT317" s="154" t="str">
        <f t="shared" si="345"/>
        <v>NO BID</v>
      </c>
      <c r="CU317" s="171"/>
      <c r="CV317" s="89"/>
      <c r="CW317" s="90" t="str">
        <f t="shared" si="346"/>
        <v/>
      </c>
      <c r="CX317" s="172"/>
      <c r="CY317" s="154" t="str">
        <f t="shared" si="347"/>
        <v>NO BID</v>
      </c>
      <c r="CZ317" s="171"/>
      <c r="DA317" s="89"/>
      <c r="DB317" s="90" t="str">
        <f t="shared" si="348"/>
        <v/>
      </c>
      <c r="DC317" s="172"/>
      <c r="DD317" s="154" t="str">
        <f t="shared" si="349"/>
        <v>NO BID</v>
      </c>
      <c r="DE317" s="171"/>
      <c r="DF317" s="89"/>
      <c r="DG317" s="90" t="str">
        <f t="shared" si="350"/>
        <v/>
      </c>
      <c r="DH317" s="172"/>
      <c r="DI317" s="154" t="str">
        <f t="shared" si="351"/>
        <v>NO BID</v>
      </c>
      <c r="DJ317" s="171"/>
      <c r="DK317" s="89"/>
      <c r="DL317" s="90" t="str">
        <f t="shared" si="352"/>
        <v/>
      </c>
      <c r="DM317" s="172"/>
      <c r="DN317" s="154" t="str">
        <f t="shared" si="353"/>
        <v>NO BID</v>
      </c>
      <c r="DO317" s="171"/>
      <c r="DP317" s="89"/>
      <c r="DQ317" s="90" t="str">
        <f t="shared" si="354"/>
        <v/>
      </c>
      <c r="DR317" s="172"/>
      <c r="DS317" s="154" t="str">
        <f t="shared" si="355"/>
        <v>NO BID</v>
      </c>
      <c r="DT317" s="171"/>
      <c r="DU317" s="89"/>
      <c r="DV317" s="90" t="str">
        <f t="shared" si="356"/>
        <v/>
      </c>
      <c r="DW317" s="172"/>
      <c r="DX317" s="154" t="str">
        <f t="shared" si="357"/>
        <v>NO BID</v>
      </c>
      <c r="DY317" s="171"/>
      <c r="DZ317" s="89"/>
      <c r="EA317" s="90" t="str">
        <f t="shared" si="358"/>
        <v/>
      </c>
      <c r="EB317" s="172"/>
      <c r="EC317" s="154" t="str">
        <f t="shared" si="359"/>
        <v>NO BID</v>
      </c>
      <c r="ED317" s="171"/>
      <c r="EE317" s="89"/>
      <c r="EF317" s="90" t="str">
        <f t="shared" si="360"/>
        <v/>
      </c>
      <c r="EG317" s="172"/>
      <c r="EH317" s="154" t="str">
        <f t="shared" si="361"/>
        <v>NO BID</v>
      </c>
      <c r="EI317" s="171"/>
      <c r="EJ317" s="89"/>
      <c r="EK317" s="90" t="str">
        <f t="shared" si="362"/>
        <v/>
      </c>
      <c r="EL317" s="172"/>
      <c r="EM317" s="154" t="str">
        <f t="shared" si="363"/>
        <v>NO BID</v>
      </c>
      <c r="EN317" s="171"/>
      <c r="EO317" s="89"/>
      <c r="EP317" s="90" t="str">
        <f t="shared" si="364"/>
        <v/>
      </c>
      <c r="EQ317" s="172"/>
      <c r="ER317" s="154" t="str">
        <f t="shared" si="365"/>
        <v>NO BID</v>
      </c>
      <c r="ES317" s="171"/>
      <c r="ET317" s="89"/>
      <c r="EU317" s="90" t="str">
        <f t="shared" si="366"/>
        <v/>
      </c>
      <c r="EV317" s="172"/>
      <c r="EW317" s="154" t="str">
        <f t="shared" si="367"/>
        <v>NO BID</v>
      </c>
      <c r="EX317" s="171"/>
      <c r="EY317" s="89"/>
      <c r="EZ317" s="90" t="str">
        <f t="shared" si="368"/>
        <v/>
      </c>
      <c r="FA317" s="172"/>
      <c r="FB317" s="154" t="str">
        <f t="shared" si="369"/>
        <v>NO BID</v>
      </c>
      <c r="FC317" s="171"/>
      <c r="FD317" s="89"/>
      <c r="FE317" s="90" t="str">
        <f t="shared" si="370"/>
        <v/>
      </c>
      <c r="FF317" s="172"/>
      <c r="FG317" s="154" t="str">
        <f t="shared" si="371"/>
        <v>NO BID</v>
      </c>
      <c r="FH317" s="171"/>
      <c r="FI317" s="89"/>
      <c r="FJ317" s="90" t="str">
        <f t="shared" si="372"/>
        <v/>
      </c>
      <c r="FK317" s="172"/>
      <c r="FL317" s="154" t="str">
        <f t="shared" si="373"/>
        <v>NO BID</v>
      </c>
      <c r="FM317" s="171"/>
      <c r="FN317" s="89"/>
      <c r="FO317" s="90" t="str">
        <f t="shared" si="374"/>
        <v/>
      </c>
      <c r="FP317" s="172"/>
      <c r="FQ317" s="154" t="str">
        <f t="shared" si="375"/>
        <v>NO BID</v>
      </c>
      <c r="FR317" s="174"/>
      <c r="FS317" s="91">
        <v>16.989999999999998</v>
      </c>
      <c r="FT317" s="92">
        <f t="shared" si="376"/>
        <v>84.949999999999989</v>
      </c>
      <c r="FU317" s="175">
        <f t="shared" si="377"/>
        <v>0</v>
      </c>
      <c r="FV317" s="93" t="str">
        <f t="shared" si="378"/>
        <v/>
      </c>
      <c r="FW317" s="94">
        <f t="shared" si="379"/>
        <v>84.949999999999989</v>
      </c>
      <c r="FX317" s="95">
        <f t="shared" si="380"/>
        <v>0</v>
      </c>
      <c r="FY317" s="129" t="str">
        <f t="shared" si="381"/>
        <v>NOT AWARDED</v>
      </c>
      <c r="FZ317" s="130">
        <f t="shared" si="382"/>
        <v>0</v>
      </c>
      <c r="GA317" s="129" t="str">
        <f t="shared" si="383"/>
        <v>VENDOR 09</v>
      </c>
      <c r="GB317" s="176"/>
      <c r="GC317" s="177"/>
      <c r="GD317" s="96"/>
      <c r="GE317" s="97"/>
    </row>
    <row r="318" spans="1:187" ht="30" customHeight="1" thickTop="1" thickBot="1" x14ac:dyDescent="0.4">
      <c r="A318" s="162">
        <v>314</v>
      </c>
      <c r="B318" s="163">
        <v>2</v>
      </c>
      <c r="C318" s="164">
        <v>9781643752495</v>
      </c>
      <c r="D318" s="165" t="s">
        <v>479</v>
      </c>
      <c r="E318" s="165" t="s">
        <v>1161</v>
      </c>
      <c r="F318" s="165" t="s">
        <v>1479</v>
      </c>
      <c r="G318" s="166" t="s">
        <v>1414</v>
      </c>
      <c r="H318" s="166" t="s">
        <v>1428</v>
      </c>
      <c r="I318" s="167"/>
      <c r="J318" s="227">
        <f t="shared" si="384"/>
        <v>2</v>
      </c>
      <c r="K318" s="228"/>
      <c r="L318" s="99" t="str">
        <f t="shared" si="310"/>
        <v/>
      </c>
      <c r="M318" s="241"/>
      <c r="N318" s="168"/>
      <c r="O318" s="195" t="str">
        <f t="shared" si="311"/>
        <v>VENDOR 09</v>
      </c>
      <c r="P318" s="149">
        <v>241363</v>
      </c>
      <c r="Q318" s="149">
        <f t="shared" si="312"/>
        <v>0</v>
      </c>
      <c r="R318" s="196" t="str">
        <f t="shared" si="313"/>
        <v xml:space="preserve">, </v>
      </c>
      <c r="S318" s="196" t="str">
        <f t="shared" si="314"/>
        <v>NO BID</v>
      </c>
      <c r="T318" s="117">
        <f t="shared" si="315"/>
        <v>0</v>
      </c>
      <c r="U318" s="118" t="str">
        <f t="shared" si="316"/>
        <v>NOT AWARDED</v>
      </c>
      <c r="V318" s="167"/>
      <c r="W318" s="171"/>
      <c r="X318" s="89"/>
      <c r="Y318" s="90"/>
      <c r="Z318" s="172" t="str">
        <f t="shared" si="317"/>
        <v/>
      </c>
      <c r="AA318" s="154" t="str">
        <f t="shared" si="318"/>
        <v>NO BID</v>
      </c>
      <c r="AB318" s="171"/>
      <c r="AC318" s="89"/>
      <c r="AD318" s="90"/>
      <c r="AE318" s="172" t="str">
        <f t="shared" si="319"/>
        <v/>
      </c>
      <c r="AF318" s="154" t="str">
        <f t="shared" si="320"/>
        <v>NO BID</v>
      </c>
      <c r="AG318" s="171"/>
      <c r="AH318" s="89"/>
      <c r="AI318" s="90"/>
      <c r="AJ318" s="172" t="str">
        <f t="shared" si="321"/>
        <v/>
      </c>
      <c r="AK318" s="154" t="str">
        <f t="shared" si="322"/>
        <v>NO BID</v>
      </c>
      <c r="AL318" s="171"/>
      <c r="AM318" s="89"/>
      <c r="AN318" s="90"/>
      <c r="AO318" s="172" t="str">
        <f t="shared" si="323"/>
        <v/>
      </c>
      <c r="AP318" s="154" t="str">
        <f t="shared" si="324"/>
        <v>NO BID</v>
      </c>
      <c r="AQ318" s="171"/>
      <c r="AR318" s="89"/>
      <c r="AS318" s="90"/>
      <c r="AT318" s="172" t="str">
        <f t="shared" si="325"/>
        <v/>
      </c>
      <c r="AU318" s="154" t="str">
        <f t="shared" si="326"/>
        <v>NO BID</v>
      </c>
      <c r="AV318" s="171"/>
      <c r="AW318" s="89"/>
      <c r="AX318" s="90"/>
      <c r="AY318" s="172" t="str">
        <f t="shared" si="327"/>
        <v/>
      </c>
      <c r="AZ318" s="154" t="str">
        <f t="shared" si="328"/>
        <v>NO BID</v>
      </c>
      <c r="BA318" s="171"/>
      <c r="BB318" s="89"/>
      <c r="BC318" s="90"/>
      <c r="BD318" s="172" t="str">
        <f t="shared" si="329"/>
        <v/>
      </c>
      <c r="BE318" s="154" t="str">
        <f>IF($B318=0,"",IF(ISNUMBER(BB318),"","NO BID"))</f>
        <v>NO BID</v>
      </c>
      <c r="BF318" s="171"/>
      <c r="BG318" s="89"/>
      <c r="BH318" s="90"/>
      <c r="BI318" s="172" t="str">
        <f t="shared" si="330"/>
        <v/>
      </c>
      <c r="BJ318" s="154" t="str">
        <f t="shared" si="331"/>
        <v>NO BID</v>
      </c>
      <c r="BK318" s="171"/>
      <c r="BL318" s="89"/>
      <c r="BM318" s="90"/>
      <c r="BN318" s="172" t="str">
        <f t="shared" si="332"/>
        <v/>
      </c>
      <c r="BO318" s="154" t="str">
        <f t="shared" si="333"/>
        <v>NO BID</v>
      </c>
      <c r="BP318" s="178"/>
      <c r="BQ318" s="171"/>
      <c r="BR318" s="89"/>
      <c r="BS318" s="90" t="str">
        <f t="shared" si="334"/>
        <v/>
      </c>
      <c r="BT318" s="172"/>
      <c r="BU318" s="154" t="str">
        <f t="shared" si="335"/>
        <v>NO BID</v>
      </c>
      <c r="BV318" s="171"/>
      <c r="BW318" s="89"/>
      <c r="BX318" s="90" t="str">
        <f t="shared" si="336"/>
        <v/>
      </c>
      <c r="BY318" s="172"/>
      <c r="BZ318" s="154" t="str">
        <f t="shared" si="337"/>
        <v>NO BID</v>
      </c>
      <c r="CA318" s="171"/>
      <c r="CB318" s="89"/>
      <c r="CC318" s="90" t="str">
        <f t="shared" si="338"/>
        <v/>
      </c>
      <c r="CD318" s="172"/>
      <c r="CE318" s="154" t="str">
        <f t="shared" si="339"/>
        <v>NO BID</v>
      </c>
      <c r="CF318" s="171"/>
      <c r="CG318" s="89"/>
      <c r="CH318" s="90" t="str">
        <f t="shared" si="340"/>
        <v/>
      </c>
      <c r="CI318" s="172"/>
      <c r="CJ318" s="154" t="str">
        <f t="shared" si="341"/>
        <v>NO BID</v>
      </c>
      <c r="CK318" s="171"/>
      <c r="CL318" s="89"/>
      <c r="CM318" s="90" t="str">
        <f t="shared" si="342"/>
        <v/>
      </c>
      <c r="CN318" s="172"/>
      <c r="CO318" s="154" t="str">
        <f t="shared" si="343"/>
        <v>NO BID</v>
      </c>
      <c r="CP318" s="171"/>
      <c r="CQ318" s="89"/>
      <c r="CR318" s="90" t="str">
        <f t="shared" si="344"/>
        <v/>
      </c>
      <c r="CS318" s="172"/>
      <c r="CT318" s="154" t="str">
        <f t="shared" si="345"/>
        <v>NO BID</v>
      </c>
      <c r="CU318" s="171"/>
      <c r="CV318" s="89"/>
      <c r="CW318" s="90" t="str">
        <f t="shared" si="346"/>
        <v/>
      </c>
      <c r="CX318" s="172"/>
      <c r="CY318" s="154" t="str">
        <f t="shared" si="347"/>
        <v>NO BID</v>
      </c>
      <c r="CZ318" s="171"/>
      <c r="DA318" s="89"/>
      <c r="DB318" s="90" t="str">
        <f t="shared" si="348"/>
        <v/>
      </c>
      <c r="DC318" s="172"/>
      <c r="DD318" s="154" t="str">
        <f t="shared" si="349"/>
        <v>NO BID</v>
      </c>
      <c r="DE318" s="171"/>
      <c r="DF318" s="89"/>
      <c r="DG318" s="90" t="str">
        <f t="shared" si="350"/>
        <v/>
      </c>
      <c r="DH318" s="172"/>
      <c r="DI318" s="154" t="str">
        <f t="shared" si="351"/>
        <v>NO BID</v>
      </c>
      <c r="DJ318" s="171"/>
      <c r="DK318" s="89"/>
      <c r="DL318" s="90" t="str">
        <f t="shared" si="352"/>
        <v/>
      </c>
      <c r="DM318" s="172"/>
      <c r="DN318" s="154" t="str">
        <f t="shared" si="353"/>
        <v>NO BID</v>
      </c>
      <c r="DO318" s="171"/>
      <c r="DP318" s="89"/>
      <c r="DQ318" s="90" t="str">
        <f t="shared" si="354"/>
        <v/>
      </c>
      <c r="DR318" s="172"/>
      <c r="DS318" s="154" t="str">
        <f t="shared" si="355"/>
        <v>NO BID</v>
      </c>
      <c r="DT318" s="171"/>
      <c r="DU318" s="89"/>
      <c r="DV318" s="90" t="str">
        <f t="shared" si="356"/>
        <v/>
      </c>
      <c r="DW318" s="172"/>
      <c r="DX318" s="154" t="str">
        <f t="shared" si="357"/>
        <v>NO BID</v>
      </c>
      <c r="DY318" s="171"/>
      <c r="DZ318" s="89"/>
      <c r="EA318" s="90" t="str">
        <f t="shared" si="358"/>
        <v/>
      </c>
      <c r="EB318" s="172"/>
      <c r="EC318" s="154" t="str">
        <f t="shared" si="359"/>
        <v>NO BID</v>
      </c>
      <c r="ED318" s="171"/>
      <c r="EE318" s="89"/>
      <c r="EF318" s="90" t="str">
        <f t="shared" si="360"/>
        <v/>
      </c>
      <c r="EG318" s="172"/>
      <c r="EH318" s="154" t="str">
        <f t="shared" si="361"/>
        <v>NO BID</v>
      </c>
      <c r="EI318" s="171"/>
      <c r="EJ318" s="89"/>
      <c r="EK318" s="90" t="str">
        <f t="shared" si="362"/>
        <v/>
      </c>
      <c r="EL318" s="172"/>
      <c r="EM318" s="154" t="str">
        <f t="shared" si="363"/>
        <v>NO BID</v>
      </c>
      <c r="EN318" s="171"/>
      <c r="EO318" s="89"/>
      <c r="EP318" s="90" t="str">
        <f t="shared" si="364"/>
        <v/>
      </c>
      <c r="EQ318" s="172"/>
      <c r="ER318" s="154" t="str">
        <f t="shared" si="365"/>
        <v>NO BID</v>
      </c>
      <c r="ES318" s="171"/>
      <c r="ET318" s="89"/>
      <c r="EU318" s="90" t="str">
        <f t="shared" si="366"/>
        <v/>
      </c>
      <c r="EV318" s="172"/>
      <c r="EW318" s="154" t="str">
        <f t="shared" si="367"/>
        <v>NO BID</v>
      </c>
      <c r="EX318" s="171"/>
      <c r="EY318" s="89"/>
      <c r="EZ318" s="90" t="str">
        <f t="shared" si="368"/>
        <v/>
      </c>
      <c r="FA318" s="172"/>
      <c r="FB318" s="154" t="str">
        <f t="shared" si="369"/>
        <v>NO BID</v>
      </c>
      <c r="FC318" s="171"/>
      <c r="FD318" s="89"/>
      <c r="FE318" s="90" t="str">
        <f t="shared" si="370"/>
        <v/>
      </c>
      <c r="FF318" s="172"/>
      <c r="FG318" s="154" t="str">
        <f t="shared" si="371"/>
        <v>NO BID</v>
      </c>
      <c r="FH318" s="171"/>
      <c r="FI318" s="89"/>
      <c r="FJ318" s="90" t="str">
        <f t="shared" si="372"/>
        <v/>
      </c>
      <c r="FK318" s="172"/>
      <c r="FL318" s="154" t="str">
        <f t="shared" si="373"/>
        <v>NO BID</v>
      </c>
      <c r="FM318" s="171"/>
      <c r="FN318" s="89"/>
      <c r="FO318" s="90" t="str">
        <f t="shared" si="374"/>
        <v/>
      </c>
      <c r="FP318" s="172"/>
      <c r="FQ318" s="154" t="str">
        <f t="shared" si="375"/>
        <v>NO BID</v>
      </c>
      <c r="FR318" s="174"/>
      <c r="FS318" s="91">
        <v>15.26</v>
      </c>
      <c r="FT318" s="92">
        <f t="shared" si="376"/>
        <v>30.52</v>
      </c>
      <c r="FU318" s="175">
        <f t="shared" si="377"/>
        <v>0</v>
      </c>
      <c r="FV318" s="93" t="str">
        <f t="shared" si="378"/>
        <v/>
      </c>
      <c r="FW318" s="94">
        <f t="shared" si="379"/>
        <v>30.52</v>
      </c>
      <c r="FX318" s="95">
        <f t="shared" si="380"/>
        <v>0</v>
      </c>
      <c r="FY318" s="129" t="str">
        <f t="shared" si="381"/>
        <v>NOT AWARDED</v>
      </c>
      <c r="FZ318" s="130">
        <f t="shared" si="382"/>
        <v>0</v>
      </c>
      <c r="GA318" s="129" t="str">
        <f t="shared" si="383"/>
        <v>VENDOR 09</v>
      </c>
      <c r="GB318" s="176"/>
      <c r="GC318" s="177"/>
      <c r="GD318" s="96"/>
      <c r="GE318" s="97"/>
    </row>
    <row r="319" spans="1:187" ht="30" customHeight="1" thickTop="1" thickBot="1" x14ac:dyDescent="0.4">
      <c r="A319" s="162">
        <v>315</v>
      </c>
      <c r="B319" s="163">
        <v>5</v>
      </c>
      <c r="C319" s="164">
        <v>9780593484975</v>
      </c>
      <c r="D319" s="165" t="s">
        <v>774</v>
      </c>
      <c r="E319" s="165" t="s">
        <v>1402</v>
      </c>
      <c r="F319" s="165" t="s">
        <v>1479</v>
      </c>
      <c r="G319" s="166" t="s">
        <v>1414</v>
      </c>
      <c r="H319" s="166" t="s">
        <v>1425</v>
      </c>
      <c r="I319" s="167"/>
      <c r="J319" s="227">
        <f t="shared" si="384"/>
        <v>5</v>
      </c>
      <c r="K319" s="228"/>
      <c r="L319" s="99" t="str">
        <f t="shared" si="310"/>
        <v/>
      </c>
      <c r="M319" s="241"/>
      <c r="N319" s="168"/>
      <c r="O319" s="195" t="str">
        <f t="shared" si="311"/>
        <v>VENDOR 09</v>
      </c>
      <c r="P319" s="149">
        <v>241363</v>
      </c>
      <c r="Q319" s="149">
        <f t="shared" si="312"/>
        <v>0</v>
      </c>
      <c r="R319" s="196" t="str">
        <f t="shared" si="313"/>
        <v xml:space="preserve">, </v>
      </c>
      <c r="S319" s="196" t="str">
        <f t="shared" si="314"/>
        <v>NO BID</v>
      </c>
      <c r="T319" s="117">
        <f t="shared" si="315"/>
        <v>0</v>
      </c>
      <c r="U319" s="118" t="str">
        <f t="shared" si="316"/>
        <v>NOT AWARDED</v>
      </c>
      <c r="V319" s="167"/>
      <c r="W319" s="171"/>
      <c r="X319" s="89"/>
      <c r="Y319" s="90"/>
      <c r="Z319" s="172" t="str">
        <f t="shared" si="317"/>
        <v/>
      </c>
      <c r="AA319" s="154" t="str">
        <f t="shared" si="318"/>
        <v>NO BID</v>
      </c>
      <c r="AB319" s="171"/>
      <c r="AC319" s="89"/>
      <c r="AD319" s="90"/>
      <c r="AE319" s="172" t="str">
        <f t="shared" si="319"/>
        <v/>
      </c>
      <c r="AF319" s="154" t="str">
        <f t="shared" si="320"/>
        <v>NO BID</v>
      </c>
      <c r="AG319" s="171"/>
      <c r="AH319" s="89"/>
      <c r="AI319" s="90"/>
      <c r="AJ319" s="172" t="str">
        <f t="shared" si="321"/>
        <v/>
      </c>
      <c r="AK319" s="154" t="str">
        <f t="shared" si="322"/>
        <v>NO BID</v>
      </c>
      <c r="AL319" s="171"/>
      <c r="AM319" s="89"/>
      <c r="AN319" s="90"/>
      <c r="AO319" s="172" t="str">
        <f t="shared" si="323"/>
        <v/>
      </c>
      <c r="AP319" s="154" t="str">
        <f t="shared" si="324"/>
        <v>NO BID</v>
      </c>
      <c r="AQ319" s="171"/>
      <c r="AR319" s="89"/>
      <c r="AS319" s="90"/>
      <c r="AT319" s="172" t="str">
        <f t="shared" si="325"/>
        <v/>
      </c>
      <c r="AU319" s="154" t="str">
        <f t="shared" si="326"/>
        <v>NO BID</v>
      </c>
      <c r="AV319" s="171"/>
      <c r="AW319" s="89"/>
      <c r="AX319" s="90"/>
      <c r="AY319" s="172" t="str">
        <f t="shared" si="327"/>
        <v/>
      </c>
      <c r="AZ319" s="154" t="str">
        <f t="shared" si="328"/>
        <v>NO BID</v>
      </c>
      <c r="BA319" s="171"/>
      <c r="BB319" s="89"/>
      <c r="BC319" s="90"/>
      <c r="BD319" s="172" t="str">
        <f t="shared" si="329"/>
        <v/>
      </c>
      <c r="BE319" s="154" t="str">
        <f>IF($B319=0,"",IF(ISNUMBER(BB319),"","NO BID"))</f>
        <v>NO BID</v>
      </c>
      <c r="BF319" s="171"/>
      <c r="BG319" s="89"/>
      <c r="BH319" s="90"/>
      <c r="BI319" s="172" t="str">
        <f t="shared" si="330"/>
        <v/>
      </c>
      <c r="BJ319" s="154" t="str">
        <f t="shared" si="331"/>
        <v>NO BID</v>
      </c>
      <c r="BK319" s="171"/>
      <c r="BL319" s="89"/>
      <c r="BM319" s="90"/>
      <c r="BN319" s="172" t="str">
        <f t="shared" si="332"/>
        <v/>
      </c>
      <c r="BO319" s="154" t="str">
        <f t="shared" si="333"/>
        <v>NO BID</v>
      </c>
      <c r="BP319" s="178"/>
      <c r="BQ319" s="171"/>
      <c r="BR319" s="89"/>
      <c r="BS319" s="90" t="str">
        <f t="shared" si="334"/>
        <v/>
      </c>
      <c r="BT319" s="172"/>
      <c r="BU319" s="154" t="str">
        <f t="shared" si="335"/>
        <v>NO BID</v>
      </c>
      <c r="BV319" s="171"/>
      <c r="BW319" s="89"/>
      <c r="BX319" s="90" t="str">
        <f t="shared" si="336"/>
        <v/>
      </c>
      <c r="BY319" s="172"/>
      <c r="BZ319" s="154" t="str">
        <f t="shared" si="337"/>
        <v>NO BID</v>
      </c>
      <c r="CA319" s="171"/>
      <c r="CB319" s="89"/>
      <c r="CC319" s="90" t="str">
        <f t="shared" si="338"/>
        <v/>
      </c>
      <c r="CD319" s="172"/>
      <c r="CE319" s="154" t="str">
        <f t="shared" si="339"/>
        <v>NO BID</v>
      </c>
      <c r="CF319" s="171"/>
      <c r="CG319" s="89"/>
      <c r="CH319" s="90" t="str">
        <f t="shared" si="340"/>
        <v/>
      </c>
      <c r="CI319" s="172"/>
      <c r="CJ319" s="154" t="str">
        <f t="shared" si="341"/>
        <v>NO BID</v>
      </c>
      <c r="CK319" s="171"/>
      <c r="CL319" s="89"/>
      <c r="CM319" s="90" t="str">
        <f t="shared" si="342"/>
        <v/>
      </c>
      <c r="CN319" s="172"/>
      <c r="CO319" s="154" t="str">
        <f t="shared" si="343"/>
        <v>NO BID</v>
      </c>
      <c r="CP319" s="171"/>
      <c r="CQ319" s="89"/>
      <c r="CR319" s="90" t="str">
        <f t="shared" si="344"/>
        <v/>
      </c>
      <c r="CS319" s="172"/>
      <c r="CT319" s="154" t="str">
        <f t="shared" si="345"/>
        <v>NO BID</v>
      </c>
      <c r="CU319" s="171"/>
      <c r="CV319" s="89"/>
      <c r="CW319" s="90" t="str">
        <f t="shared" si="346"/>
        <v/>
      </c>
      <c r="CX319" s="172"/>
      <c r="CY319" s="154" t="str">
        <f t="shared" si="347"/>
        <v>NO BID</v>
      </c>
      <c r="CZ319" s="171"/>
      <c r="DA319" s="89"/>
      <c r="DB319" s="90" t="str">
        <f t="shared" si="348"/>
        <v/>
      </c>
      <c r="DC319" s="172"/>
      <c r="DD319" s="154" t="str">
        <f t="shared" si="349"/>
        <v>NO BID</v>
      </c>
      <c r="DE319" s="171"/>
      <c r="DF319" s="89"/>
      <c r="DG319" s="90" t="str">
        <f t="shared" si="350"/>
        <v/>
      </c>
      <c r="DH319" s="172"/>
      <c r="DI319" s="154" t="str">
        <f t="shared" si="351"/>
        <v>NO BID</v>
      </c>
      <c r="DJ319" s="171"/>
      <c r="DK319" s="89"/>
      <c r="DL319" s="90" t="str">
        <f t="shared" si="352"/>
        <v/>
      </c>
      <c r="DM319" s="172"/>
      <c r="DN319" s="154" t="str">
        <f t="shared" si="353"/>
        <v>NO BID</v>
      </c>
      <c r="DO319" s="171"/>
      <c r="DP319" s="89"/>
      <c r="DQ319" s="90" t="str">
        <f t="shared" si="354"/>
        <v/>
      </c>
      <c r="DR319" s="172"/>
      <c r="DS319" s="154" t="str">
        <f t="shared" si="355"/>
        <v>NO BID</v>
      </c>
      <c r="DT319" s="171"/>
      <c r="DU319" s="89"/>
      <c r="DV319" s="90" t="str">
        <f t="shared" si="356"/>
        <v/>
      </c>
      <c r="DW319" s="172"/>
      <c r="DX319" s="154" t="str">
        <f t="shared" si="357"/>
        <v>NO BID</v>
      </c>
      <c r="DY319" s="171"/>
      <c r="DZ319" s="89"/>
      <c r="EA319" s="90" t="str">
        <f t="shared" si="358"/>
        <v/>
      </c>
      <c r="EB319" s="172"/>
      <c r="EC319" s="154" t="str">
        <f t="shared" si="359"/>
        <v>NO BID</v>
      </c>
      <c r="ED319" s="171"/>
      <c r="EE319" s="89"/>
      <c r="EF319" s="90" t="str">
        <f t="shared" si="360"/>
        <v/>
      </c>
      <c r="EG319" s="172"/>
      <c r="EH319" s="154" t="str">
        <f t="shared" si="361"/>
        <v>NO BID</v>
      </c>
      <c r="EI319" s="171"/>
      <c r="EJ319" s="89"/>
      <c r="EK319" s="90" t="str">
        <f t="shared" si="362"/>
        <v/>
      </c>
      <c r="EL319" s="172"/>
      <c r="EM319" s="154" t="str">
        <f t="shared" si="363"/>
        <v>NO BID</v>
      </c>
      <c r="EN319" s="171"/>
      <c r="EO319" s="89"/>
      <c r="EP319" s="90" t="str">
        <f t="shared" si="364"/>
        <v/>
      </c>
      <c r="EQ319" s="172"/>
      <c r="ER319" s="154" t="str">
        <f t="shared" si="365"/>
        <v>NO BID</v>
      </c>
      <c r="ES319" s="171"/>
      <c r="ET319" s="89"/>
      <c r="EU319" s="90" t="str">
        <f t="shared" si="366"/>
        <v/>
      </c>
      <c r="EV319" s="172"/>
      <c r="EW319" s="154" t="str">
        <f t="shared" si="367"/>
        <v>NO BID</v>
      </c>
      <c r="EX319" s="171"/>
      <c r="EY319" s="89"/>
      <c r="EZ319" s="90" t="str">
        <f t="shared" si="368"/>
        <v/>
      </c>
      <c r="FA319" s="172"/>
      <c r="FB319" s="154" t="str">
        <f t="shared" si="369"/>
        <v>NO BID</v>
      </c>
      <c r="FC319" s="171"/>
      <c r="FD319" s="89"/>
      <c r="FE319" s="90" t="str">
        <f t="shared" si="370"/>
        <v/>
      </c>
      <c r="FF319" s="172"/>
      <c r="FG319" s="154" t="str">
        <f t="shared" si="371"/>
        <v>NO BID</v>
      </c>
      <c r="FH319" s="171"/>
      <c r="FI319" s="89"/>
      <c r="FJ319" s="90" t="str">
        <f t="shared" si="372"/>
        <v/>
      </c>
      <c r="FK319" s="172"/>
      <c r="FL319" s="154" t="str">
        <f t="shared" si="373"/>
        <v>NO BID</v>
      </c>
      <c r="FM319" s="171"/>
      <c r="FN319" s="89"/>
      <c r="FO319" s="90" t="str">
        <f t="shared" si="374"/>
        <v/>
      </c>
      <c r="FP319" s="172"/>
      <c r="FQ319" s="154" t="str">
        <f t="shared" si="375"/>
        <v>NO BID</v>
      </c>
      <c r="FR319" s="174"/>
      <c r="FS319" s="91">
        <v>15.74</v>
      </c>
      <c r="FT319" s="92">
        <f t="shared" si="376"/>
        <v>78.7</v>
      </c>
      <c r="FU319" s="175">
        <f t="shared" si="377"/>
        <v>0</v>
      </c>
      <c r="FV319" s="93" t="str">
        <f t="shared" si="378"/>
        <v/>
      </c>
      <c r="FW319" s="94">
        <f t="shared" si="379"/>
        <v>78.7</v>
      </c>
      <c r="FX319" s="95">
        <f t="shared" si="380"/>
        <v>0</v>
      </c>
      <c r="FY319" s="129" t="str">
        <f t="shared" si="381"/>
        <v>NOT AWARDED</v>
      </c>
      <c r="FZ319" s="130">
        <f t="shared" si="382"/>
        <v>0</v>
      </c>
      <c r="GA319" s="129" t="str">
        <f t="shared" si="383"/>
        <v>VENDOR 09</v>
      </c>
      <c r="GB319" s="176"/>
      <c r="GC319" s="177"/>
      <c r="GD319" s="96"/>
      <c r="GE319" s="97"/>
    </row>
    <row r="320" spans="1:187" ht="30" customHeight="1" thickTop="1" thickBot="1" x14ac:dyDescent="0.4">
      <c r="A320" s="141">
        <v>316</v>
      </c>
      <c r="B320" s="199">
        <v>4</v>
      </c>
      <c r="C320" s="164">
        <v>9780316534635</v>
      </c>
      <c r="D320" s="165" t="s">
        <v>480</v>
      </c>
      <c r="E320" s="165" t="s">
        <v>1162</v>
      </c>
      <c r="F320" s="165" t="s">
        <v>1479</v>
      </c>
      <c r="G320" s="166" t="s">
        <v>1414</v>
      </c>
      <c r="H320" s="166" t="s">
        <v>1431</v>
      </c>
      <c r="I320" s="167"/>
      <c r="J320" s="227">
        <f t="shared" si="384"/>
        <v>4</v>
      </c>
      <c r="K320" s="228"/>
      <c r="L320" s="99" t="str">
        <f t="shared" si="310"/>
        <v/>
      </c>
      <c r="M320" s="241"/>
      <c r="N320" s="168"/>
      <c r="O320" s="195" t="str">
        <f t="shared" si="311"/>
        <v>VENDOR 09</v>
      </c>
      <c r="P320" s="149">
        <v>241363</v>
      </c>
      <c r="Q320" s="149">
        <f t="shared" si="312"/>
        <v>0</v>
      </c>
      <c r="R320" s="196" t="str">
        <f t="shared" si="313"/>
        <v xml:space="preserve">, </v>
      </c>
      <c r="S320" s="196" t="str">
        <f t="shared" si="314"/>
        <v>NO BID</v>
      </c>
      <c r="T320" s="117">
        <f t="shared" si="315"/>
        <v>0</v>
      </c>
      <c r="U320" s="118" t="str">
        <f t="shared" si="316"/>
        <v>NOT AWARDED</v>
      </c>
      <c r="V320" s="167"/>
      <c r="W320" s="171"/>
      <c r="X320" s="89"/>
      <c r="Y320" s="90"/>
      <c r="Z320" s="172" t="str">
        <f t="shared" si="317"/>
        <v/>
      </c>
      <c r="AA320" s="154" t="str">
        <f t="shared" si="318"/>
        <v>NO BID</v>
      </c>
      <c r="AB320" s="171"/>
      <c r="AC320" s="89"/>
      <c r="AD320" s="90"/>
      <c r="AE320" s="172" t="str">
        <f t="shared" si="319"/>
        <v/>
      </c>
      <c r="AF320" s="154" t="str">
        <f t="shared" si="320"/>
        <v>NO BID</v>
      </c>
      <c r="AG320" s="171"/>
      <c r="AH320" s="89"/>
      <c r="AI320" s="90"/>
      <c r="AJ320" s="172" t="str">
        <f t="shared" si="321"/>
        <v/>
      </c>
      <c r="AK320" s="154" t="str">
        <f t="shared" si="322"/>
        <v>NO BID</v>
      </c>
      <c r="AL320" s="171"/>
      <c r="AM320" s="89"/>
      <c r="AN320" s="90"/>
      <c r="AO320" s="172" t="str">
        <f t="shared" si="323"/>
        <v/>
      </c>
      <c r="AP320" s="154" t="str">
        <f t="shared" si="324"/>
        <v>NO BID</v>
      </c>
      <c r="AQ320" s="171"/>
      <c r="AR320" s="89"/>
      <c r="AS320" s="90"/>
      <c r="AT320" s="172" t="str">
        <f t="shared" si="325"/>
        <v/>
      </c>
      <c r="AU320" s="154" t="str">
        <f t="shared" si="326"/>
        <v>NO BID</v>
      </c>
      <c r="AV320" s="171"/>
      <c r="AW320" s="89"/>
      <c r="AX320" s="90"/>
      <c r="AY320" s="172" t="str">
        <f t="shared" si="327"/>
        <v/>
      </c>
      <c r="AZ320" s="154" t="str">
        <f t="shared" si="328"/>
        <v>NO BID</v>
      </c>
      <c r="BA320" s="171"/>
      <c r="BB320" s="89"/>
      <c r="BC320" s="90"/>
      <c r="BD320" s="172" t="str">
        <f t="shared" si="329"/>
        <v/>
      </c>
      <c r="BE320" s="154" t="str">
        <f>IF($B320=0,"",IF(ISNUMBER(BB320),"","NO BID"))</f>
        <v>NO BID</v>
      </c>
      <c r="BF320" s="171"/>
      <c r="BG320" s="89"/>
      <c r="BH320" s="90"/>
      <c r="BI320" s="172" t="str">
        <f t="shared" si="330"/>
        <v/>
      </c>
      <c r="BJ320" s="154" t="str">
        <f t="shared" si="331"/>
        <v>NO BID</v>
      </c>
      <c r="BK320" s="171"/>
      <c r="BL320" s="89"/>
      <c r="BM320" s="90"/>
      <c r="BN320" s="172" t="str">
        <f t="shared" si="332"/>
        <v/>
      </c>
      <c r="BO320" s="154" t="str">
        <f t="shared" si="333"/>
        <v>NO BID</v>
      </c>
      <c r="BP320" s="178"/>
      <c r="BQ320" s="171"/>
      <c r="BR320" s="89"/>
      <c r="BS320" s="90" t="str">
        <f t="shared" si="334"/>
        <v/>
      </c>
      <c r="BT320" s="172"/>
      <c r="BU320" s="154" t="str">
        <f t="shared" si="335"/>
        <v>NO BID</v>
      </c>
      <c r="BV320" s="171"/>
      <c r="BW320" s="89"/>
      <c r="BX320" s="90" t="str">
        <f t="shared" si="336"/>
        <v/>
      </c>
      <c r="BY320" s="172"/>
      <c r="BZ320" s="154" t="str">
        <f t="shared" si="337"/>
        <v>NO BID</v>
      </c>
      <c r="CA320" s="171"/>
      <c r="CB320" s="89"/>
      <c r="CC320" s="90" t="str">
        <f t="shared" si="338"/>
        <v/>
      </c>
      <c r="CD320" s="172"/>
      <c r="CE320" s="154" t="str">
        <f t="shared" si="339"/>
        <v>NO BID</v>
      </c>
      <c r="CF320" s="171"/>
      <c r="CG320" s="89"/>
      <c r="CH320" s="90" t="str">
        <f t="shared" si="340"/>
        <v/>
      </c>
      <c r="CI320" s="172"/>
      <c r="CJ320" s="154" t="str">
        <f t="shared" si="341"/>
        <v>NO BID</v>
      </c>
      <c r="CK320" s="171"/>
      <c r="CL320" s="89"/>
      <c r="CM320" s="90" t="str">
        <f t="shared" si="342"/>
        <v/>
      </c>
      <c r="CN320" s="172"/>
      <c r="CO320" s="154" t="str">
        <f t="shared" si="343"/>
        <v>NO BID</v>
      </c>
      <c r="CP320" s="171"/>
      <c r="CQ320" s="89"/>
      <c r="CR320" s="90" t="str">
        <f t="shared" si="344"/>
        <v/>
      </c>
      <c r="CS320" s="172"/>
      <c r="CT320" s="154" t="str">
        <f t="shared" si="345"/>
        <v>NO BID</v>
      </c>
      <c r="CU320" s="171"/>
      <c r="CV320" s="89"/>
      <c r="CW320" s="90" t="str">
        <f t="shared" si="346"/>
        <v/>
      </c>
      <c r="CX320" s="172"/>
      <c r="CY320" s="154" t="str">
        <f t="shared" si="347"/>
        <v>NO BID</v>
      </c>
      <c r="CZ320" s="171"/>
      <c r="DA320" s="89"/>
      <c r="DB320" s="90" t="str">
        <f t="shared" si="348"/>
        <v/>
      </c>
      <c r="DC320" s="172"/>
      <c r="DD320" s="154" t="str">
        <f t="shared" si="349"/>
        <v>NO BID</v>
      </c>
      <c r="DE320" s="171"/>
      <c r="DF320" s="89"/>
      <c r="DG320" s="90" t="str">
        <f t="shared" si="350"/>
        <v/>
      </c>
      <c r="DH320" s="172"/>
      <c r="DI320" s="154" t="str">
        <f t="shared" si="351"/>
        <v>NO BID</v>
      </c>
      <c r="DJ320" s="171"/>
      <c r="DK320" s="89"/>
      <c r="DL320" s="90" t="str">
        <f t="shared" si="352"/>
        <v/>
      </c>
      <c r="DM320" s="172"/>
      <c r="DN320" s="154" t="str">
        <f t="shared" si="353"/>
        <v>NO BID</v>
      </c>
      <c r="DO320" s="171"/>
      <c r="DP320" s="89"/>
      <c r="DQ320" s="90" t="str">
        <f t="shared" si="354"/>
        <v/>
      </c>
      <c r="DR320" s="172"/>
      <c r="DS320" s="154" t="str">
        <f t="shared" si="355"/>
        <v>NO BID</v>
      </c>
      <c r="DT320" s="171"/>
      <c r="DU320" s="89"/>
      <c r="DV320" s="90" t="str">
        <f t="shared" si="356"/>
        <v/>
      </c>
      <c r="DW320" s="172"/>
      <c r="DX320" s="154" t="str">
        <f t="shared" si="357"/>
        <v>NO BID</v>
      </c>
      <c r="DY320" s="171"/>
      <c r="DZ320" s="89"/>
      <c r="EA320" s="90" t="str">
        <f t="shared" si="358"/>
        <v/>
      </c>
      <c r="EB320" s="172"/>
      <c r="EC320" s="154" t="str">
        <f t="shared" si="359"/>
        <v>NO BID</v>
      </c>
      <c r="ED320" s="171"/>
      <c r="EE320" s="89"/>
      <c r="EF320" s="90" t="str">
        <f t="shared" si="360"/>
        <v/>
      </c>
      <c r="EG320" s="172"/>
      <c r="EH320" s="154" t="str">
        <f t="shared" si="361"/>
        <v>NO BID</v>
      </c>
      <c r="EI320" s="171"/>
      <c r="EJ320" s="89"/>
      <c r="EK320" s="90" t="str">
        <f t="shared" si="362"/>
        <v/>
      </c>
      <c r="EL320" s="172"/>
      <c r="EM320" s="154" t="str">
        <f t="shared" si="363"/>
        <v>NO BID</v>
      </c>
      <c r="EN320" s="171"/>
      <c r="EO320" s="89"/>
      <c r="EP320" s="90" t="str">
        <f t="shared" si="364"/>
        <v/>
      </c>
      <c r="EQ320" s="172"/>
      <c r="ER320" s="154" t="str">
        <f t="shared" si="365"/>
        <v>NO BID</v>
      </c>
      <c r="ES320" s="171"/>
      <c r="ET320" s="89"/>
      <c r="EU320" s="90" t="str">
        <f t="shared" si="366"/>
        <v/>
      </c>
      <c r="EV320" s="172"/>
      <c r="EW320" s="154" t="str">
        <f t="shared" si="367"/>
        <v>NO BID</v>
      </c>
      <c r="EX320" s="171"/>
      <c r="EY320" s="89"/>
      <c r="EZ320" s="90" t="str">
        <f t="shared" si="368"/>
        <v/>
      </c>
      <c r="FA320" s="172"/>
      <c r="FB320" s="154" t="str">
        <f t="shared" si="369"/>
        <v>NO BID</v>
      </c>
      <c r="FC320" s="171"/>
      <c r="FD320" s="89"/>
      <c r="FE320" s="90" t="str">
        <f t="shared" si="370"/>
        <v/>
      </c>
      <c r="FF320" s="172"/>
      <c r="FG320" s="154" t="str">
        <f t="shared" si="371"/>
        <v>NO BID</v>
      </c>
      <c r="FH320" s="171"/>
      <c r="FI320" s="89"/>
      <c r="FJ320" s="90" t="str">
        <f t="shared" si="372"/>
        <v/>
      </c>
      <c r="FK320" s="172"/>
      <c r="FL320" s="154" t="str">
        <f t="shared" si="373"/>
        <v>NO BID</v>
      </c>
      <c r="FM320" s="171"/>
      <c r="FN320" s="89"/>
      <c r="FO320" s="90" t="str">
        <f t="shared" si="374"/>
        <v/>
      </c>
      <c r="FP320" s="172"/>
      <c r="FQ320" s="154" t="str">
        <f t="shared" si="375"/>
        <v>NO BID</v>
      </c>
      <c r="FR320" s="174"/>
      <c r="FS320" s="91">
        <v>14.98</v>
      </c>
      <c r="FT320" s="92">
        <f t="shared" si="376"/>
        <v>59.92</v>
      </c>
      <c r="FU320" s="175">
        <f t="shared" si="377"/>
        <v>0</v>
      </c>
      <c r="FV320" s="93" t="str">
        <f t="shared" si="378"/>
        <v/>
      </c>
      <c r="FW320" s="94">
        <f t="shared" si="379"/>
        <v>59.92</v>
      </c>
      <c r="FX320" s="95">
        <f t="shared" si="380"/>
        <v>0</v>
      </c>
      <c r="FY320" s="129" t="str">
        <f t="shared" si="381"/>
        <v>NOT AWARDED</v>
      </c>
      <c r="FZ320" s="130">
        <f t="shared" si="382"/>
        <v>0</v>
      </c>
      <c r="GA320" s="129" t="str">
        <f t="shared" si="383"/>
        <v>VENDOR 09</v>
      </c>
      <c r="GB320" s="176"/>
      <c r="GC320" s="177"/>
      <c r="GD320" s="96"/>
      <c r="GE320" s="97"/>
    </row>
    <row r="321" spans="1:187" ht="30" customHeight="1" thickTop="1" thickBot="1" x14ac:dyDescent="0.4">
      <c r="A321" s="162">
        <v>317</v>
      </c>
      <c r="B321" s="197">
        <v>5</v>
      </c>
      <c r="C321" s="164">
        <v>9781542038744</v>
      </c>
      <c r="D321" s="165" t="s">
        <v>482</v>
      </c>
      <c r="E321" s="165" t="s">
        <v>1164</v>
      </c>
      <c r="F321" s="165" t="s">
        <v>1479</v>
      </c>
      <c r="G321" s="166" t="s">
        <v>1414</v>
      </c>
      <c r="H321" s="166" t="s">
        <v>1416</v>
      </c>
      <c r="I321" s="167"/>
      <c r="J321" s="227">
        <f t="shared" si="384"/>
        <v>5</v>
      </c>
      <c r="K321" s="228"/>
      <c r="L321" s="99" t="str">
        <f t="shared" si="310"/>
        <v/>
      </c>
      <c r="M321" s="241"/>
      <c r="N321" s="168"/>
      <c r="O321" s="169" t="str">
        <f t="shared" si="311"/>
        <v>VENDOR 09</v>
      </c>
      <c r="P321" s="149">
        <v>241365</v>
      </c>
      <c r="Q321" s="149">
        <f t="shared" si="312"/>
        <v>0</v>
      </c>
      <c r="R321" s="170" t="str">
        <f t="shared" si="313"/>
        <v xml:space="preserve">, </v>
      </c>
      <c r="S321" s="170" t="str">
        <f t="shared" si="314"/>
        <v>NO BID</v>
      </c>
      <c r="T321" s="87">
        <f t="shared" si="315"/>
        <v>0</v>
      </c>
      <c r="U321" s="88" t="str">
        <f t="shared" si="316"/>
        <v>NOT AWARDED</v>
      </c>
      <c r="V321" s="167"/>
      <c r="W321" s="171"/>
      <c r="X321" s="89"/>
      <c r="Y321" s="90"/>
      <c r="Z321" s="172" t="str">
        <f t="shared" si="317"/>
        <v/>
      </c>
      <c r="AA321" s="154" t="str">
        <f t="shared" si="318"/>
        <v>NO BID</v>
      </c>
      <c r="AB321" s="171"/>
      <c r="AC321" s="89"/>
      <c r="AD321" s="90"/>
      <c r="AE321" s="172" t="str">
        <f t="shared" si="319"/>
        <v/>
      </c>
      <c r="AF321" s="154" t="str">
        <f t="shared" si="320"/>
        <v>NO BID</v>
      </c>
      <c r="AG321" s="171"/>
      <c r="AH321" s="89"/>
      <c r="AI321" s="90"/>
      <c r="AJ321" s="172" t="str">
        <f t="shared" si="321"/>
        <v/>
      </c>
      <c r="AK321" s="154" t="str">
        <f t="shared" si="322"/>
        <v>NO BID</v>
      </c>
      <c r="AL321" s="171"/>
      <c r="AM321" s="89"/>
      <c r="AN321" s="90"/>
      <c r="AO321" s="172" t="str">
        <f t="shared" si="323"/>
        <v/>
      </c>
      <c r="AP321" s="154" t="str">
        <f t="shared" si="324"/>
        <v>NO BID</v>
      </c>
      <c r="AQ321" s="171"/>
      <c r="AR321" s="89"/>
      <c r="AS321" s="90"/>
      <c r="AT321" s="172" t="str">
        <f t="shared" si="325"/>
        <v/>
      </c>
      <c r="AU321" s="154" t="str">
        <f t="shared" si="326"/>
        <v>NO BID</v>
      </c>
      <c r="AV321" s="171"/>
      <c r="AW321" s="89"/>
      <c r="AX321" s="90"/>
      <c r="AY321" s="172" t="str">
        <f t="shared" si="327"/>
        <v/>
      </c>
      <c r="AZ321" s="154" t="str">
        <f t="shared" si="328"/>
        <v>NO BID</v>
      </c>
      <c r="BA321" s="171"/>
      <c r="BB321" s="89"/>
      <c r="BC321" s="90"/>
      <c r="BD321" s="172" t="str">
        <f t="shared" si="329"/>
        <v/>
      </c>
      <c r="BE321" s="154" t="s">
        <v>78</v>
      </c>
      <c r="BF321" s="171"/>
      <c r="BG321" s="89"/>
      <c r="BH321" s="90"/>
      <c r="BI321" s="172" t="str">
        <f t="shared" si="330"/>
        <v/>
      </c>
      <c r="BJ321" s="154" t="str">
        <f t="shared" si="331"/>
        <v>NO BID</v>
      </c>
      <c r="BK321" s="171"/>
      <c r="BL321" s="89"/>
      <c r="BM321" s="90"/>
      <c r="BN321" s="172" t="str">
        <f t="shared" si="332"/>
        <v/>
      </c>
      <c r="BO321" s="154" t="str">
        <f t="shared" si="333"/>
        <v>NO BID</v>
      </c>
      <c r="BP321" s="173"/>
      <c r="BQ321" s="171"/>
      <c r="BR321" s="89"/>
      <c r="BS321" s="90" t="str">
        <f t="shared" si="334"/>
        <v/>
      </c>
      <c r="BT321" s="172"/>
      <c r="BU321" s="154" t="str">
        <f t="shared" si="335"/>
        <v>NO BID</v>
      </c>
      <c r="BV321" s="171"/>
      <c r="BW321" s="89"/>
      <c r="BX321" s="90" t="str">
        <f t="shared" si="336"/>
        <v/>
      </c>
      <c r="BY321" s="172"/>
      <c r="BZ321" s="154" t="str">
        <f t="shared" si="337"/>
        <v>NO BID</v>
      </c>
      <c r="CA321" s="171"/>
      <c r="CB321" s="89"/>
      <c r="CC321" s="90" t="str">
        <f t="shared" si="338"/>
        <v/>
      </c>
      <c r="CD321" s="172"/>
      <c r="CE321" s="154" t="str">
        <f t="shared" si="339"/>
        <v>NO BID</v>
      </c>
      <c r="CF321" s="171"/>
      <c r="CG321" s="89"/>
      <c r="CH321" s="90" t="str">
        <f t="shared" si="340"/>
        <v/>
      </c>
      <c r="CI321" s="172"/>
      <c r="CJ321" s="154" t="str">
        <f t="shared" si="341"/>
        <v>NO BID</v>
      </c>
      <c r="CK321" s="171"/>
      <c r="CL321" s="89"/>
      <c r="CM321" s="90" t="str">
        <f t="shared" si="342"/>
        <v/>
      </c>
      <c r="CN321" s="172"/>
      <c r="CO321" s="154" t="str">
        <f t="shared" si="343"/>
        <v>NO BID</v>
      </c>
      <c r="CP321" s="171"/>
      <c r="CQ321" s="89"/>
      <c r="CR321" s="90" t="str">
        <f t="shared" si="344"/>
        <v/>
      </c>
      <c r="CS321" s="172"/>
      <c r="CT321" s="154" t="str">
        <f t="shared" si="345"/>
        <v>NO BID</v>
      </c>
      <c r="CU321" s="171"/>
      <c r="CV321" s="89"/>
      <c r="CW321" s="90" t="str">
        <f t="shared" si="346"/>
        <v/>
      </c>
      <c r="CX321" s="172"/>
      <c r="CY321" s="154" t="str">
        <f t="shared" si="347"/>
        <v>NO BID</v>
      </c>
      <c r="CZ321" s="171"/>
      <c r="DA321" s="89"/>
      <c r="DB321" s="90" t="str">
        <f t="shared" si="348"/>
        <v/>
      </c>
      <c r="DC321" s="172"/>
      <c r="DD321" s="154" t="str">
        <f t="shared" si="349"/>
        <v>NO BID</v>
      </c>
      <c r="DE321" s="171"/>
      <c r="DF321" s="89"/>
      <c r="DG321" s="90" t="str">
        <f t="shared" si="350"/>
        <v/>
      </c>
      <c r="DH321" s="172"/>
      <c r="DI321" s="154" t="str">
        <f t="shared" si="351"/>
        <v>NO BID</v>
      </c>
      <c r="DJ321" s="171"/>
      <c r="DK321" s="89"/>
      <c r="DL321" s="90" t="str">
        <f t="shared" si="352"/>
        <v/>
      </c>
      <c r="DM321" s="172"/>
      <c r="DN321" s="154" t="str">
        <f t="shared" si="353"/>
        <v>NO BID</v>
      </c>
      <c r="DO321" s="171"/>
      <c r="DP321" s="89"/>
      <c r="DQ321" s="90" t="str">
        <f t="shared" si="354"/>
        <v/>
      </c>
      <c r="DR321" s="172"/>
      <c r="DS321" s="154" t="str">
        <f t="shared" si="355"/>
        <v>NO BID</v>
      </c>
      <c r="DT321" s="171"/>
      <c r="DU321" s="89"/>
      <c r="DV321" s="90" t="str">
        <f t="shared" si="356"/>
        <v/>
      </c>
      <c r="DW321" s="172"/>
      <c r="DX321" s="154" t="str">
        <f t="shared" si="357"/>
        <v>NO BID</v>
      </c>
      <c r="DY321" s="171"/>
      <c r="DZ321" s="89"/>
      <c r="EA321" s="90" t="str">
        <f t="shared" si="358"/>
        <v/>
      </c>
      <c r="EB321" s="172"/>
      <c r="EC321" s="154" t="str">
        <f t="shared" si="359"/>
        <v>NO BID</v>
      </c>
      <c r="ED321" s="171"/>
      <c r="EE321" s="89"/>
      <c r="EF321" s="90" t="str">
        <f t="shared" si="360"/>
        <v/>
      </c>
      <c r="EG321" s="172"/>
      <c r="EH321" s="154" t="str">
        <f t="shared" si="361"/>
        <v>NO BID</v>
      </c>
      <c r="EI321" s="171"/>
      <c r="EJ321" s="89"/>
      <c r="EK321" s="90" t="str">
        <f t="shared" si="362"/>
        <v/>
      </c>
      <c r="EL321" s="172"/>
      <c r="EM321" s="154" t="str">
        <f t="shared" si="363"/>
        <v>NO BID</v>
      </c>
      <c r="EN321" s="171"/>
      <c r="EO321" s="89"/>
      <c r="EP321" s="90" t="str">
        <f t="shared" si="364"/>
        <v/>
      </c>
      <c r="EQ321" s="172"/>
      <c r="ER321" s="154" t="str">
        <f t="shared" si="365"/>
        <v>NO BID</v>
      </c>
      <c r="ES321" s="171"/>
      <c r="ET321" s="89"/>
      <c r="EU321" s="90" t="str">
        <f t="shared" si="366"/>
        <v/>
      </c>
      <c r="EV321" s="172"/>
      <c r="EW321" s="154" t="str">
        <f t="shared" si="367"/>
        <v>NO BID</v>
      </c>
      <c r="EX321" s="171"/>
      <c r="EY321" s="89"/>
      <c r="EZ321" s="90" t="str">
        <f t="shared" si="368"/>
        <v/>
      </c>
      <c r="FA321" s="172"/>
      <c r="FB321" s="154" t="str">
        <f t="shared" si="369"/>
        <v>NO BID</v>
      </c>
      <c r="FC321" s="171"/>
      <c r="FD321" s="89"/>
      <c r="FE321" s="90" t="str">
        <f t="shared" si="370"/>
        <v/>
      </c>
      <c r="FF321" s="172"/>
      <c r="FG321" s="154" t="str">
        <f t="shared" si="371"/>
        <v>NO BID</v>
      </c>
      <c r="FH321" s="171"/>
      <c r="FI321" s="89"/>
      <c r="FJ321" s="90" t="str">
        <f t="shared" si="372"/>
        <v/>
      </c>
      <c r="FK321" s="172"/>
      <c r="FL321" s="154" t="str">
        <f t="shared" si="373"/>
        <v>NO BID</v>
      </c>
      <c r="FM321" s="171"/>
      <c r="FN321" s="89"/>
      <c r="FO321" s="90" t="str">
        <f t="shared" si="374"/>
        <v/>
      </c>
      <c r="FP321" s="172"/>
      <c r="FQ321" s="154" t="str">
        <f t="shared" si="375"/>
        <v>NO BID</v>
      </c>
      <c r="FR321" s="174"/>
      <c r="FS321" s="91">
        <v>16.989999999999998</v>
      </c>
      <c r="FT321" s="92">
        <f t="shared" si="376"/>
        <v>84.949999999999989</v>
      </c>
      <c r="FU321" s="175">
        <f t="shared" si="377"/>
        <v>0</v>
      </c>
      <c r="FV321" s="93" t="str">
        <f t="shared" si="378"/>
        <v/>
      </c>
      <c r="FW321" s="94">
        <f t="shared" si="379"/>
        <v>84.949999999999989</v>
      </c>
      <c r="FX321" s="95">
        <f t="shared" si="380"/>
        <v>0</v>
      </c>
      <c r="FY321" s="129" t="str">
        <f t="shared" si="381"/>
        <v>NOT AWARDED</v>
      </c>
      <c r="FZ321" s="130">
        <f t="shared" si="382"/>
        <v>0</v>
      </c>
      <c r="GA321" s="129" t="str">
        <f t="shared" si="383"/>
        <v>VENDOR 09</v>
      </c>
      <c r="GB321" s="176"/>
      <c r="GC321" s="177"/>
      <c r="GD321" s="96"/>
      <c r="GE321" s="97"/>
    </row>
    <row r="322" spans="1:187" ht="30" customHeight="1" thickTop="1" thickBot="1" x14ac:dyDescent="0.4">
      <c r="A322" s="162">
        <v>318</v>
      </c>
      <c r="B322" s="197">
        <v>5</v>
      </c>
      <c r="C322" s="164" t="s">
        <v>793</v>
      </c>
      <c r="D322" s="165" t="s">
        <v>483</v>
      </c>
      <c r="E322" s="165" t="s">
        <v>1165</v>
      </c>
      <c r="F322" s="165" t="s">
        <v>1479</v>
      </c>
      <c r="G322" s="166" t="s">
        <v>1414</v>
      </c>
      <c r="H322" s="166" t="s">
        <v>1426</v>
      </c>
      <c r="I322" s="167"/>
      <c r="J322" s="232">
        <f t="shared" si="384"/>
        <v>5</v>
      </c>
      <c r="K322" s="233"/>
      <c r="L322" s="99" t="str">
        <f t="shared" si="310"/>
        <v/>
      </c>
      <c r="M322" s="241"/>
      <c r="N322" s="168"/>
      <c r="O322" s="169" t="str">
        <f t="shared" si="311"/>
        <v>VENDOR 09</v>
      </c>
      <c r="P322" s="149" t="s">
        <v>88</v>
      </c>
      <c r="Q322" s="149">
        <f t="shared" si="312"/>
        <v>0</v>
      </c>
      <c r="R322" s="170" t="str">
        <f t="shared" si="313"/>
        <v xml:space="preserve">, </v>
      </c>
      <c r="S322" s="170" t="str">
        <f t="shared" si="314"/>
        <v>NO BID</v>
      </c>
      <c r="T322" s="87">
        <f t="shared" si="315"/>
        <v>0</v>
      </c>
      <c r="U322" s="88" t="str">
        <f t="shared" si="316"/>
        <v>NOT AWARDED</v>
      </c>
      <c r="V322" s="167"/>
      <c r="W322" s="171"/>
      <c r="X322" s="89"/>
      <c r="Y322" s="90"/>
      <c r="Z322" s="172" t="str">
        <f t="shared" si="317"/>
        <v/>
      </c>
      <c r="AA322" s="154" t="str">
        <f t="shared" si="318"/>
        <v>NO BID</v>
      </c>
      <c r="AB322" s="171"/>
      <c r="AC322" s="89"/>
      <c r="AD322" s="90"/>
      <c r="AE322" s="172" t="str">
        <f t="shared" si="319"/>
        <v/>
      </c>
      <c r="AF322" s="154" t="str">
        <f t="shared" si="320"/>
        <v>NO BID</v>
      </c>
      <c r="AG322" s="171"/>
      <c r="AH322" s="89"/>
      <c r="AI322" s="90"/>
      <c r="AJ322" s="172" t="str">
        <f t="shared" si="321"/>
        <v/>
      </c>
      <c r="AK322" s="154" t="str">
        <f t="shared" si="322"/>
        <v>NO BID</v>
      </c>
      <c r="AL322" s="171"/>
      <c r="AM322" s="89"/>
      <c r="AN322" s="90"/>
      <c r="AO322" s="172" t="str">
        <f t="shared" si="323"/>
        <v/>
      </c>
      <c r="AP322" s="154" t="str">
        <f t="shared" si="324"/>
        <v>NO BID</v>
      </c>
      <c r="AQ322" s="171"/>
      <c r="AR322" s="89"/>
      <c r="AS322" s="90"/>
      <c r="AT322" s="172" t="str">
        <f t="shared" si="325"/>
        <v/>
      </c>
      <c r="AU322" s="154" t="str">
        <f t="shared" si="326"/>
        <v>NO BID</v>
      </c>
      <c r="AV322" s="171"/>
      <c r="AW322" s="89"/>
      <c r="AX322" s="90"/>
      <c r="AY322" s="172" t="str">
        <f t="shared" si="327"/>
        <v/>
      </c>
      <c r="AZ322" s="154" t="str">
        <f t="shared" si="328"/>
        <v>NO BID</v>
      </c>
      <c r="BA322" s="171"/>
      <c r="BB322" s="89"/>
      <c r="BC322" s="90"/>
      <c r="BD322" s="172" t="str">
        <f t="shared" si="329"/>
        <v/>
      </c>
      <c r="BE322" s="154" t="s">
        <v>79</v>
      </c>
      <c r="BF322" s="171"/>
      <c r="BG322" s="89"/>
      <c r="BH322" s="90"/>
      <c r="BI322" s="172" t="str">
        <f t="shared" si="330"/>
        <v/>
      </c>
      <c r="BJ322" s="154" t="str">
        <f t="shared" si="331"/>
        <v>NO BID</v>
      </c>
      <c r="BK322" s="171"/>
      <c r="BL322" s="89"/>
      <c r="BM322" s="90"/>
      <c r="BN322" s="172" t="str">
        <f t="shared" si="332"/>
        <v/>
      </c>
      <c r="BO322" s="154" t="str">
        <f t="shared" si="333"/>
        <v>NO BID</v>
      </c>
      <c r="BP322" s="178"/>
      <c r="BQ322" s="171"/>
      <c r="BR322" s="89"/>
      <c r="BS322" s="90" t="str">
        <f t="shared" si="334"/>
        <v/>
      </c>
      <c r="BT322" s="172"/>
      <c r="BU322" s="154" t="str">
        <f t="shared" si="335"/>
        <v>NO BID</v>
      </c>
      <c r="BV322" s="171"/>
      <c r="BW322" s="89"/>
      <c r="BX322" s="90" t="str">
        <f t="shared" si="336"/>
        <v/>
      </c>
      <c r="BY322" s="172"/>
      <c r="BZ322" s="154" t="str">
        <f t="shared" si="337"/>
        <v>NO BID</v>
      </c>
      <c r="CA322" s="171"/>
      <c r="CB322" s="89"/>
      <c r="CC322" s="90" t="str">
        <f t="shared" si="338"/>
        <v/>
      </c>
      <c r="CD322" s="172"/>
      <c r="CE322" s="154" t="str">
        <f t="shared" si="339"/>
        <v>NO BID</v>
      </c>
      <c r="CF322" s="171"/>
      <c r="CG322" s="89"/>
      <c r="CH322" s="90" t="str">
        <f t="shared" si="340"/>
        <v/>
      </c>
      <c r="CI322" s="172"/>
      <c r="CJ322" s="154" t="str">
        <f t="shared" si="341"/>
        <v>NO BID</v>
      </c>
      <c r="CK322" s="171"/>
      <c r="CL322" s="89"/>
      <c r="CM322" s="90" t="str">
        <f t="shared" si="342"/>
        <v/>
      </c>
      <c r="CN322" s="172"/>
      <c r="CO322" s="154" t="str">
        <f t="shared" si="343"/>
        <v>NO BID</v>
      </c>
      <c r="CP322" s="171"/>
      <c r="CQ322" s="89"/>
      <c r="CR322" s="90" t="str">
        <f t="shared" si="344"/>
        <v/>
      </c>
      <c r="CS322" s="172"/>
      <c r="CT322" s="154" t="str">
        <f t="shared" si="345"/>
        <v>NO BID</v>
      </c>
      <c r="CU322" s="171"/>
      <c r="CV322" s="89"/>
      <c r="CW322" s="90" t="str">
        <f t="shared" si="346"/>
        <v/>
      </c>
      <c r="CX322" s="172"/>
      <c r="CY322" s="154" t="str">
        <f t="shared" si="347"/>
        <v>NO BID</v>
      </c>
      <c r="CZ322" s="171"/>
      <c r="DA322" s="89"/>
      <c r="DB322" s="90" t="str">
        <f t="shared" si="348"/>
        <v/>
      </c>
      <c r="DC322" s="172"/>
      <c r="DD322" s="154" t="str">
        <f t="shared" si="349"/>
        <v>NO BID</v>
      </c>
      <c r="DE322" s="171"/>
      <c r="DF322" s="89"/>
      <c r="DG322" s="90" t="str">
        <f t="shared" si="350"/>
        <v/>
      </c>
      <c r="DH322" s="172"/>
      <c r="DI322" s="154" t="str">
        <f t="shared" si="351"/>
        <v>NO BID</v>
      </c>
      <c r="DJ322" s="171"/>
      <c r="DK322" s="89"/>
      <c r="DL322" s="90" t="str">
        <f t="shared" si="352"/>
        <v/>
      </c>
      <c r="DM322" s="172"/>
      <c r="DN322" s="154" t="str">
        <f t="shared" si="353"/>
        <v>NO BID</v>
      </c>
      <c r="DO322" s="171"/>
      <c r="DP322" s="89"/>
      <c r="DQ322" s="90" t="str">
        <f t="shared" si="354"/>
        <v/>
      </c>
      <c r="DR322" s="172"/>
      <c r="DS322" s="154" t="str">
        <f t="shared" si="355"/>
        <v>NO BID</v>
      </c>
      <c r="DT322" s="171"/>
      <c r="DU322" s="89"/>
      <c r="DV322" s="90" t="str">
        <f t="shared" si="356"/>
        <v/>
      </c>
      <c r="DW322" s="172"/>
      <c r="DX322" s="154" t="str">
        <f t="shared" si="357"/>
        <v>NO BID</v>
      </c>
      <c r="DY322" s="171"/>
      <c r="DZ322" s="89"/>
      <c r="EA322" s="90" t="str">
        <f t="shared" si="358"/>
        <v/>
      </c>
      <c r="EB322" s="172"/>
      <c r="EC322" s="154" t="str">
        <f t="shared" si="359"/>
        <v>NO BID</v>
      </c>
      <c r="ED322" s="171"/>
      <c r="EE322" s="89"/>
      <c r="EF322" s="90" t="str">
        <f t="shared" si="360"/>
        <v/>
      </c>
      <c r="EG322" s="172"/>
      <c r="EH322" s="154" t="str">
        <f t="shared" si="361"/>
        <v>NO BID</v>
      </c>
      <c r="EI322" s="171"/>
      <c r="EJ322" s="89"/>
      <c r="EK322" s="90" t="str">
        <f t="shared" si="362"/>
        <v/>
      </c>
      <c r="EL322" s="172"/>
      <c r="EM322" s="154" t="str">
        <f t="shared" si="363"/>
        <v>NO BID</v>
      </c>
      <c r="EN322" s="171"/>
      <c r="EO322" s="89"/>
      <c r="EP322" s="90" t="str">
        <f t="shared" si="364"/>
        <v/>
      </c>
      <c r="EQ322" s="172"/>
      <c r="ER322" s="154" t="str">
        <f t="shared" si="365"/>
        <v>NO BID</v>
      </c>
      <c r="ES322" s="171"/>
      <c r="ET322" s="89"/>
      <c r="EU322" s="90" t="str">
        <f t="shared" si="366"/>
        <v/>
      </c>
      <c r="EV322" s="172"/>
      <c r="EW322" s="154" t="str">
        <f t="shared" si="367"/>
        <v>NO BID</v>
      </c>
      <c r="EX322" s="171"/>
      <c r="EY322" s="89"/>
      <c r="EZ322" s="90" t="str">
        <f t="shared" si="368"/>
        <v/>
      </c>
      <c r="FA322" s="172"/>
      <c r="FB322" s="154" t="str">
        <f t="shared" si="369"/>
        <v>NO BID</v>
      </c>
      <c r="FC322" s="171"/>
      <c r="FD322" s="89"/>
      <c r="FE322" s="90" t="str">
        <f t="shared" si="370"/>
        <v/>
      </c>
      <c r="FF322" s="172"/>
      <c r="FG322" s="154" t="str">
        <f t="shared" si="371"/>
        <v>NO BID</v>
      </c>
      <c r="FH322" s="171"/>
      <c r="FI322" s="89"/>
      <c r="FJ322" s="90" t="str">
        <f t="shared" si="372"/>
        <v/>
      </c>
      <c r="FK322" s="172"/>
      <c r="FL322" s="154" t="str">
        <f t="shared" si="373"/>
        <v>NO BID</v>
      </c>
      <c r="FM322" s="171"/>
      <c r="FN322" s="89"/>
      <c r="FO322" s="90" t="str">
        <f t="shared" si="374"/>
        <v/>
      </c>
      <c r="FP322" s="172"/>
      <c r="FQ322" s="154" t="str">
        <f t="shared" si="375"/>
        <v>NO BID</v>
      </c>
      <c r="FR322" s="174"/>
      <c r="FS322" s="91">
        <v>12.6</v>
      </c>
      <c r="FT322" s="92">
        <f t="shared" si="376"/>
        <v>63</v>
      </c>
      <c r="FU322" s="175">
        <f t="shared" si="377"/>
        <v>0</v>
      </c>
      <c r="FV322" s="93" t="str">
        <f t="shared" si="378"/>
        <v/>
      </c>
      <c r="FW322" s="94">
        <f t="shared" si="379"/>
        <v>63</v>
      </c>
      <c r="FX322" s="95">
        <f t="shared" si="380"/>
        <v>0</v>
      </c>
      <c r="FY322" s="129" t="str">
        <f t="shared" si="381"/>
        <v>NOT AWARDED</v>
      </c>
      <c r="FZ322" s="130">
        <f t="shared" si="382"/>
        <v>0</v>
      </c>
      <c r="GA322" s="129" t="str">
        <f t="shared" si="383"/>
        <v>VENDOR 09</v>
      </c>
      <c r="GB322" s="176"/>
      <c r="GC322" s="177"/>
      <c r="GD322" s="96"/>
      <c r="GE322" s="97"/>
    </row>
    <row r="323" spans="1:187" ht="30" customHeight="1" thickTop="1" thickBot="1" x14ac:dyDescent="0.4">
      <c r="A323" s="162">
        <v>319</v>
      </c>
      <c r="B323" s="163">
        <v>5</v>
      </c>
      <c r="C323" s="164">
        <v>9780593487501</v>
      </c>
      <c r="D323" s="165" t="s">
        <v>732</v>
      </c>
      <c r="E323" s="165" t="s">
        <v>1367</v>
      </c>
      <c r="F323" s="165" t="s">
        <v>1479</v>
      </c>
      <c r="G323" s="166" t="s">
        <v>1414</v>
      </c>
      <c r="H323" s="166" t="s">
        <v>1454</v>
      </c>
      <c r="I323" s="167"/>
      <c r="J323" s="227">
        <f t="shared" si="384"/>
        <v>5</v>
      </c>
      <c r="K323" s="228"/>
      <c r="L323" s="99" t="str">
        <f t="shared" si="310"/>
        <v/>
      </c>
      <c r="M323" s="241"/>
      <c r="N323" s="168"/>
      <c r="O323" s="169" t="str">
        <f t="shared" si="311"/>
        <v>VENDOR 09</v>
      </c>
      <c r="P323" s="149">
        <v>241365</v>
      </c>
      <c r="Q323" s="149">
        <f t="shared" si="312"/>
        <v>0</v>
      </c>
      <c r="R323" s="170" t="str">
        <f t="shared" si="313"/>
        <v xml:space="preserve">, </v>
      </c>
      <c r="S323" s="170" t="str">
        <f t="shared" si="314"/>
        <v>NO BID</v>
      </c>
      <c r="T323" s="87">
        <f t="shared" si="315"/>
        <v>0</v>
      </c>
      <c r="U323" s="88" t="str">
        <f t="shared" si="316"/>
        <v>NOT AWARDED</v>
      </c>
      <c r="V323" s="167"/>
      <c r="W323" s="171"/>
      <c r="X323" s="89"/>
      <c r="Y323" s="90"/>
      <c r="Z323" s="172" t="str">
        <f t="shared" si="317"/>
        <v/>
      </c>
      <c r="AA323" s="154" t="str">
        <f t="shared" si="318"/>
        <v>NO BID</v>
      </c>
      <c r="AB323" s="171"/>
      <c r="AC323" s="89"/>
      <c r="AD323" s="90"/>
      <c r="AE323" s="172" t="str">
        <f t="shared" si="319"/>
        <v/>
      </c>
      <c r="AF323" s="154" t="str">
        <f t="shared" si="320"/>
        <v>NO BID</v>
      </c>
      <c r="AG323" s="171"/>
      <c r="AH323" s="89"/>
      <c r="AI323" s="90"/>
      <c r="AJ323" s="172" t="str">
        <f t="shared" si="321"/>
        <v/>
      </c>
      <c r="AK323" s="154" t="str">
        <f t="shared" si="322"/>
        <v>NO BID</v>
      </c>
      <c r="AL323" s="171"/>
      <c r="AM323" s="89"/>
      <c r="AN323" s="90"/>
      <c r="AO323" s="172" t="str">
        <f t="shared" si="323"/>
        <v/>
      </c>
      <c r="AP323" s="154" t="str">
        <f t="shared" si="324"/>
        <v>NO BID</v>
      </c>
      <c r="AQ323" s="171"/>
      <c r="AR323" s="89"/>
      <c r="AS323" s="90"/>
      <c r="AT323" s="172" t="str">
        <f t="shared" si="325"/>
        <v/>
      </c>
      <c r="AU323" s="154" t="str">
        <f t="shared" si="326"/>
        <v>NO BID</v>
      </c>
      <c r="AV323" s="171"/>
      <c r="AW323" s="89"/>
      <c r="AX323" s="90"/>
      <c r="AY323" s="172" t="str">
        <f t="shared" si="327"/>
        <v/>
      </c>
      <c r="AZ323" s="154" t="str">
        <f t="shared" si="328"/>
        <v>NO BID</v>
      </c>
      <c r="BA323" s="171"/>
      <c r="BB323" s="89"/>
      <c r="BC323" s="90"/>
      <c r="BD323" s="172" t="str">
        <f t="shared" si="329"/>
        <v/>
      </c>
      <c r="BE323" s="154" t="s">
        <v>83</v>
      </c>
      <c r="BF323" s="171"/>
      <c r="BG323" s="89"/>
      <c r="BH323" s="90"/>
      <c r="BI323" s="172" t="str">
        <f t="shared" si="330"/>
        <v/>
      </c>
      <c r="BJ323" s="154" t="str">
        <f t="shared" si="331"/>
        <v>NO BID</v>
      </c>
      <c r="BK323" s="171"/>
      <c r="BL323" s="89"/>
      <c r="BM323" s="90"/>
      <c r="BN323" s="172" t="str">
        <f t="shared" si="332"/>
        <v/>
      </c>
      <c r="BO323" s="154" t="str">
        <f t="shared" si="333"/>
        <v>NO BID</v>
      </c>
      <c r="BP323" s="173"/>
      <c r="BQ323" s="171"/>
      <c r="BR323" s="89"/>
      <c r="BS323" s="90" t="str">
        <f t="shared" si="334"/>
        <v/>
      </c>
      <c r="BT323" s="172"/>
      <c r="BU323" s="154" t="str">
        <f t="shared" si="335"/>
        <v>NO BID</v>
      </c>
      <c r="BV323" s="171"/>
      <c r="BW323" s="89"/>
      <c r="BX323" s="90" t="str">
        <f t="shared" si="336"/>
        <v/>
      </c>
      <c r="BY323" s="172"/>
      <c r="BZ323" s="154" t="str">
        <f t="shared" si="337"/>
        <v>NO BID</v>
      </c>
      <c r="CA323" s="171"/>
      <c r="CB323" s="89"/>
      <c r="CC323" s="90" t="str">
        <f t="shared" si="338"/>
        <v/>
      </c>
      <c r="CD323" s="172"/>
      <c r="CE323" s="154" t="str">
        <f t="shared" si="339"/>
        <v>NO BID</v>
      </c>
      <c r="CF323" s="171"/>
      <c r="CG323" s="89"/>
      <c r="CH323" s="90" t="str">
        <f t="shared" si="340"/>
        <v/>
      </c>
      <c r="CI323" s="172"/>
      <c r="CJ323" s="154" t="str">
        <f t="shared" si="341"/>
        <v>NO BID</v>
      </c>
      <c r="CK323" s="171"/>
      <c r="CL323" s="89"/>
      <c r="CM323" s="90" t="str">
        <f t="shared" si="342"/>
        <v/>
      </c>
      <c r="CN323" s="172"/>
      <c r="CO323" s="154" t="str">
        <f t="shared" si="343"/>
        <v>NO BID</v>
      </c>
      <c r="CP323" s="171"/>
      <c r="CQ323" s="89"/>
      <c r="CR323" s="90" t="str">
        <f t="shared" si="344"/>
        <v/>
      </c>
      <c r="CS323" s="172"/>
      <c r="CT323" s="154" t="str">
        <f t="shared" si="345"/>
        <v>NO BID</v>
      </c>
      <c r="CU323" s="171"/>
      <c r="CV323" s="89"/>
      <c r="CW323" s="90" t="str">
        <f t="shared" si="346"/>
        <v/>
      </c>
      <c r="CX323" s="172"/>
      <c r="CY323" s="154" t="str">
        <f t="shared" si="347"/>
        <v>NO BID</v>
      </c>
      <c r="CZ323" s="171"/>
      <c r="DA323" s="89"/>
      <c r="DB323" s="90" t="str">
        <f t="shared" si="348"/>
        <v/>
      </c>
      <c r="DC323" s="172"/>
      <c r="DD323" s="154" t="str">
        <f t="shared" si="349"/>
        <v>NO BID</v>
      </c>
      <c r="DE323" s="171"/>
      <c r="DF323" s="89"/>
      <c r="DG323" s="90" t="str">
        <f t="shared" si="350"/>
        <v/>
      </c>
      <c r="DH323" s="172"/>
      <c r="DI323" s="154" t="str">
        <f t="shared" si="351"/>
        <v>NO BID</v>
      </c>
      <c r="DJ323" s="171"/>
      <c r="DK323" s="89"/>
      <c r="DL323" s="90" t="str">
        <f t="shared" si="352"/>
        <v/>
      </c>
      <c r="DM323" s="172"/>
      <c r="DN323" s="154" t="str">
        <f t="shared" si="353"/>
        <v>NO BID</v>
      </c>
      <c r="DO323" s="171"/>
      <c r="DP323" s="89"/>
      <c r="DQ323" s="90" t="str">
        <f t="shared" si="354"/>
        <v/>
      </c>
      <c r="DR323" s="172"/>
      <c r="DS323" s="154" t="str">
        <f t="shared" si="355"/>
        <v>NO BID</v>
      </c>
      <c r="DT323" s="171"/>
      <c r="DU323" s="89"/>
      <c r="DV323" s="90" t="str">
        <f t="shared" si="356"/>
        <v/>
      </c>
      <c r="DW323" s="172"/>
      <c r="DX323" s="154" t="str">
        <f t="shared" si="357"/>
        <v>NO BID</v>
      </c>
      <c r="DY323" s="171"/>
      <c r="DZ323" s="89"/>
      <c r="EA323" s="90" t="str">
        <f t="shared" si="358"/>
        <v/>
      </c>
      <c r="EB323" s="172"/>
      <c r="EC323" s="154" t="str">
        <f t="shared" si="359"/>
        <v>NO BID</v>
      </c>
      <c r="ED323" s="171"/>
      <c r="EE323" s="89"/>
      <c r="EF323" s="90" t="str">
        <f t="shared" si="360"/>
        <v/>
      </c>
      <c r="EG323" s="172"/>
      <c r="EH323" s="154" t="str">
        <f t="shared" si="361"/>
        <v>NO BID</v>
      </c>
      <c r="EI323" s="171"/>
      <c r="EJ323" s="89"/>
      <c r="EK323" s="90" t="str">
        <f t="shared" si="362"/>
        <v/>
      </c>
      <c r="EL323" s="172"/>
      <c r="EM323" s="154" t="str">
        <f t="shared" si="363"/>
        <v>NO BID</v>
      </c>
      <c r="EN323" s="171"/>
      <c r="EO323" s="89"/>
      <c r="EP323" s="90" t="str">
        <f t="shared" si="364"/>
        <v/>
      </c>
      <c r="EQ323" s="172"/>
      <c r="ER323" s="154" t="str">
        <f t="shared" si="365"/>
        <v>NO BID</v>
      </c>
      <c r="ES323" s="171"/>
      <c r="ET323" s="89"/>
      <c r="EU323" s="90" t="str">
        <f t="shared" si="366"/>
        <v/>
      </c>
      <c r="EV323" s="172"/>
      <c r="EW323" s="154" t="str">
        <f t="shared" si="367"/>
        <v>NO BID</v>
      </c>
      <c r="EX323" s="171"/>
      <c r="EY323" s="89"/>
      <c r="EZ323" s="90" t="str">
        <f t="shared" si="368"/>
        <v/>
      </c>
      <c r="FA323" s="172"/>
      <c r="FB323" s="154" t="str">
        <f t="shared" si="369"/>
        <v>NO BID</v>
      </c>
      <c r="FC323" s="171"/>
      <c r="FD323" s="89"/>
      <c r="FE323" s="90" t="str">
        <f t="shared" si="370"/>
        <v/>
      </c>
      <c r="FF323" s="172"/>
      <c r="FG323" s="154" t="str">
        <f t="shared" si="371"/>
        <v>NO BID</v>
      </c>
      <c r="FH323" s="171"/>
      <c r="FI323" s="89"/>
      <c r="FJ323" s="90" t="str">
        <f t="shared" si="372"/>
        <v/>
      </c>
      <c r="FK323" s="172"/>
      <c r="FL323" s="154" t="str">
        <f t="shared" si="373"/>
        <v>NO BID</v>
      </c>
      <c r="FM323" s="171"/>
      <c r="FN323" s="89"/>
      <c r="FO323" s="90" t="str">
        <f t="shared" si="374"/>
        <v/>
      </c>
      <c r="FP323" s="172"/>
      <c r="FQ323" s="154" t="str">
        <f t="shared" si="375"/>
        <v>NO BID</v>
      </c>
      <c r="FR323" s="174"/>
      <c r="FS323" s="91">
        <v>9.99</v>
      </c>
      <c r="FT323" s="92">
        <f t="shared" si="376"/>
        <v>49.95</v>
      </c>
      <c r="FU323" s="175">
        <f t="shared" si="377"/>
        <v>0</v>
      </c>
      <c r="FV323" s="93" t="str">
        <f t="shared" si="378"/>
        <v/>
      </c>
      <c r="FW323" s="94">
        <f t="shared" si="379"/>
        <v>49.95</v>
      </c>
      <c r="FX323" s="95">
        <f t="shared" si="380"/>
        <v>0</v>
      </c>
      <c r="FY323" s="129" t="str">
        <f t="shared" si="381"/>
        <v>NOT AWARDED</v>
      </c>
      <c r="FZ323" s="130">
        <f t="shared" si="382"/>
        <v>0</v>
      </c>
      <c r="GA323" s="129" t="str">
        <f t="shared" si="383"/>
        <v>VENDOR 09</v>
      </c>
      <c r="GB323" s="176"/>
      <c r="GC323" s="177"/>
      <c r="GD323" s="96"/>
      <c r="GE323" s="97"/>
    </row>
    <row r="324" spans="1:187" ht="30" customHeight="1" thickTop="1" thickBot="1" x14ac:dyDescent="0.4">
      <c r="A324" s="162">
        <v>320</v>
      </c>
      <c r="B324" s="197">
        <v>2</v>
      </c>
      <c r="C324" s="164">
        <v>9781250852816</v>
      </c>
      <c r="D324" s="165" t="s">
        <v>484</v>
      </c>
      <c r="E324" s="165" t="s">
        <v>1166</v>
      </c>
      <c r="F324" s="165" t="s">
        <v>1479</v>
      </c>
      <c r="G324" s="166" t="s">
        <v>1414</v>
      </c>
      <c r="H324" s="166" t="s">
        <v>1425</v>
      </c>
      <c r="I324" s="167"/>
      <c r="J324" s="227">
        <f t="shared" si="384"/>
        <v>2</v>
      </c>
      <c r="K324" s="228"/>
      <c r="L324" s="99" t="str">
        <f t="shared" si="310"/>
        <v/>
      </c>
      <c r="M324" s="241"/>
      <c r="N324" s="168"/>
      <c r="O324" s="169" t="str">
        <f t="shared" si="311"/>
        <v>VENDOR 09</v>
      </c>
      <c r="P324" s="149">
        <v>241363</v>
      </c>
      <c r="Q324" s="149">
        <f t="shared" si="312"/>
        <v>0</v>
      </c>
      <c r="R324" s="170" t="str">
        <f t="shared" si="313"/>
        <v xml:space="preserve">, </v>
      </c>
      <c r="S324" s="170" t="str">
        <f t="shared" si="314"/>
        <v>NO BID</v>
      </c>
      <c r="T324" s="87">
        <f t="shared" si="315"/>
        <v>0</v>
      </c>
      <c r="U324" s="88" t="str">
        <f t="shared" si="316"/>
        <v>NOT AWARDED</v>
      </c>
      <c r="V324" s="167"/>
      <c r="W324" s="171"/>
      <c r="X324" s="89"/>
      <c r="Y324" s="90"/>
      <c r="Z324" s="172" t="str">
        <f t="shared" si="317"/>
        <v/>
      </c>
      <c r="AA324" s="154" t="str">
        <f t="shared" si="318"/>
        <v>NO BID</v>
      </c>
      <c r="AB324" s="171"/>
      <c r="AC324" s="89"/>
      <c r="AD324" s="90"/>
      <c r="AE324" s="172" t="str">
        <f t="shared" si="319"/>
        <v/>
      </c>
      <c r="AF324" s="154" t="str">
        <f t="shared" si="320"/>
        <v>NO BID</v>
      </c>
      <c r="AG324" s="171"/>
      <c r="AH324" s="89"/>
      <c r="AI324" s="90"/>
      <c r="AJ324" s="172" t="str">
        <f t="shared" si="321"/>
        <v/>
      </c>
      <c r="AK324" s="154" t="str">
        <f t="shared" si="322"/>
        <v>NO BID</v>
      </c>
      <c r="AL324" s="171"/>
      <c r="AM324" s="89"/>
      <c r="AN324" s="90"/>
      <c r="AO324" s="172" t="str">
        <f t="shared" si="323"/>
        <v/>
      </c>
      <c r="AP324" s="154" t="str">
        <f t="shared" si="324"/>
        <v>NO BID</v>
      </c>
      <c r="AQ324" s="171"/>
      <c r="AR324" s="89"/>
      <c r="AS324" s="90"/>
      <c r="AT324" s="172" t="str">
        <f t="shared" si="325"/>
        <v/>
      </c>
      <c r="AU324" s="154" t="str">
        <f t="shared" si="326"/>
        <v>NO BID</v>
      </c>
      <c r="AV324" s="171"/>
      <c r="AW324" s="89"/>
      <c r="AX324" s="90"/>
      <c r="AY324" s="172" t="str">
        <f t="shared" si="327"/>
        <v/>
      </c>
      <c r="AZ324" s="154" t="str">
        <f t="shared" si="328"/>
        <v>NO BID</v>
      </c>
      <c r="BA324" s="171"/>
      <c r="BB324" s="89"/>
      <c r="BC324" s="90"/>
      <c r="BD324" s="172" t="str">
        <f t="shared" si="329"/>
        <v/>
      </c>
      <c r="BE324" s="154" t="str">
        <f>IF($B324=0,"",IF(ISNUMBER(BB324),"","NO BID"))</f>
        <v>NO BID</v>
      </c>
      <c r="BF324" s="171"/>
      <c r="BG324" s="89"/>
      <c r="BH324" s="90"/>
      <c r="BI324" s="172" t="str">
        <f t="shared" si="330"/>
        <v/>
      </c>
      <c r="BJ324" s="154" t="str">
        <f t="shared" si="331"/>
        <v>NO BID</v>
      </c>
      <c r="BK324" s="171"/>
      <c r="BL324" s="89"/>
      <c r="BM324" s="90"/>
      <c r="BN324" s="172" t="str">
        <f t="shared" si="332"/>
        <v/>
      </c>
      <c r="BO324" s="154" t="str">
        <f t="shared" si="333"/>
        <v>NO BID</v>
      </c>
      <c r="BP324" s="178"/>
      <c r="BQ324" s="171"/>
      <c r="BR324" s="89"/>
      <c r="BS324" s="90" t="str">
        <f t="shared" si="334"/>
        <v/>
      </c>
      <c r="BT324" s="172"/>
      <c r="BU324" s="154" t="str">
        <f t="shared" si="335"/>
        <v>NO BID</v>
      </c>
      <c r="BV324" s="171"/>
      <c r="BW324" s="89"/>
      <c r="BX324" s="90" t="str">
        <f t="shared" si="336"/>
        <v/>
      </c>
      <c r="BY324" s="172"/>
      <c r="BZ324" s="154" t="str">
        <f t="shared" si="337"/>
        <v>NO BID</v>
      </c>
      <c r="CA324" s="171"/>
      <c r="CB324" s="89"/>
      <c r="CC324" s="90" t="str">
        <f t="shared" si="338"/>
        <v/>
      </c>
      <c r="CD324" s="172"/>
      <c r="CE324" s="154" t="str">
        <f t="shared" si="339"/>
        <v>NO BID</v>
      </c>
      <c r="CF324" s="171"/>
      <c r="CG324" s="89"/>
      <c r="CH324" s="90" t="str">
        <f t="shared" si="340"/>
        <v/>
      </c>
      <c r="CI324" s="172"/>
      <c r="CJ324" s="154" t="str">
        <f t="shared" si="341"/>
        <v>NO BID</v>
      </c>
      <c r="CK324" s="171"/>
      <c r="CL324" s="89"/>
      <c r="CM324" s="90" t="str">
        <f t="shared" si="342"/>
        <v/>
      </c>
      <c r="CN324" s="172"/>
      <c r="CO324" s="154" t="str">
        <f t="shared" si="343"/>
        <v>NO BID</v>
      </c>
      <c r="CP324" s="171"/>
      <c r="CQ324" s="89"/>
      <c r="CR324" s="90" t="str">
        <f t="shared" si="344"/>
        <v/>
      </c>
      <c r="CS324" s="172"/>
      <c r="CT324" s="154" t="str">
        <f t="shared" si="345"/>
        <v>NO BID</v>
      </c>
      <c r="CU324" s="171"/>
      <c r="CV324" s="89"/>
      <c r="CW324" s="90" t="str">
        <f t="shared" si="346"/>
        <v/>
      </c>
      <c r="CX324" s="172"/>
      <c r="CY324" s="154" t="str">
        <f t="shared" si="347"/>
        <v>NO BID</v>
      </c>
      <c r="CZ324" s="171"/>
      <c r="DA324" s="89"/>
      <c r="DB324" s="90" t="str">
        <f t="shared" si="348"/>
        <v/>
      </c>
      <c r="DC324" s="172"/>
      <c r="DD324" s="154" t="str">
        <f t="shared" si="349"/>
        <v>NO BID</v>
      </c>
      <c r="DE324" s="171"/>
      <c r="DF324" s="89"/>
      <c r="DG324" s="90" t="str">
        <f t="shared" si="350"/>
        <v/>
      </c>
      <c r="DH324" s="172"/>
      <c r="DI324" s="154" t="str">
        <f t="shared" si="351"/>
        <v>NO BID</v>
      </c>
      <c r="DJ324" s="171"/>
      <c r="DK324" s="89"/>
      <c r="DL324" s="90" t="str">
        <f t="shared" si="352"/>
        <v/>
      </c>
      <c r="DM324" s="172"/>
      <c r="DN324" s="154" t="str">
        <f t="shared" si="353"/>
        <v>NO BID</v>
      </c>
      <c r="DO324" s="171"/>
      <c r="DP324" s="89"/>
      <c r="DQ324" s="90" t="str">
        <f t="shared" si="354"/>
        <v/>
      </c>
      <c r="DR324" s="172"/>
      <c r="DS324" s="154" t="str">
        <f t="shared" si="355"/>
        <v>NO BID</v>
      </c>
      <c r="DT324" s="171"/>
      <c r="DU324" s="89"/>
      <c r="DV324" s="90" t="str">
        <f t="shared" si="356"/>
        <v/>
      </c>
      <c r="DW324" s="172"/>
      <c r="DX324" s="154" t="str">
        <f t="shared" si="357"/>
        <v>NO BID</v>
      </c>
      <c r="DY324" s="171"/>
      <c r="DZ324" s="89"/>
      <c r="EA324" s="90" t="str">
        <f t="shared" si="358"/>
        <v/>
      </c>
      <c r="EB324" s="172"/>
      <c r="EC324" s="154" t="str">
        <f t="shared" si="359"/>
        <v>NO BID</v>
      </c>
      <c r="ED324" s="171"/>
      <c r="EE324" s="89"/>
      <c r="EF324" s="90" t="str">
        <f t="shared" si="360"/>
        <v/>
      </c>
      <c r="EG324" s="172"/>
      <c r="EH324" s="154" t="str">
        <f t="shared" si="361"/>
        <v>NO BID</v>
      </c>
      <c r="EI324" s="171"/>
      <c r="EJ324" s="89"/>
      <c r="EK324" s="90" t="str">
        <f t="shared" si="362"/>
        <v/>
      </c>
      <c r="EL324" s="172"/>
      <c r="EM324" s="154" t="str">
        <f t="shared" si="363"/>
        <v>NO BID</v>
      </c>
      <c r="EN324" s="171"/>
      <c r="EO324" s="89"/>
      <c r="EP324" s="90" t="str">
        <f t="shared" si="364"/>
        <v/>
      </c>
      <c r="EQ324" s="172"/>
      <c r="ER324" s="154" t="str">
        <f t="shared" si="365"/>
        <v>NO BID</v>
      </c>
      <c r="ES324" s="171"/>
      <c r="ET324" s="89"/>
      <c r="EU324" s="90" t="str">
        <f t="shared" si="366"/>
        <v/>
      </c>
      <c r="EV324" s="172"/>
      <c r="EW324" s="154" t="str">
        <f t="shared" si="367"/>
        <v>NO BID</v>
      </c>
      <c r="EX324" s="171"/>
      <c r="EY324" s="89"/>
      <c r="EZ324" s="90" t="str">
        <f t="shared" si="368"/>
        <v/>
      </c>
      <c r="FA324" s="172"/>
      <c r="FB324" s="154" t="str">
        <f t="shared" si="369"/>
        <v>NO BID</v>
      </c>
      <c r="FC324" s="171"/>
      <c r="FD324" s="89"/>
      <c r="FE324" s="90" t="str">
        <f t="shared" si="370"/>
        <v/>
      </c>
      <c r="FF324" s="172"/>
      <c r="FG324" s="154" t="str">
        <f t="shared" si="371"/>
        <v>NO BID</v>
      </c>
      <c r="FH324" s="171"/>
      <c r="FI324" s="89"/>
      <c r="FJ324" s="90" t="str">
        <f t="shared" si="372"/>
        <v/>
      </c>
      <c r="FK324" s="172"/>
      <c r="FL324" s="154" t="str">
        <f t="shared" si="373"/>
        <v>NO BID</v>
      </c>
      <c r="FM324" s="171"/>
      <c r="FN324" s="89"/>
      <c r="FO324" s="90" t="str">
        <f t="shared" si="374"/>
        <v/>
      </c>
      <c r="FP324" s="172"/>
      <c r="FQ324" s="154" t="str">
        <f t="shared" si="375"/>
        <v>NO BID</v>
      </c>
      <c r="FR324" s="174"/>
      <c r="FS324" s="91">
        <v>9.99</v>
      </c>
      <c r="FT324" s="92">
        <f t="shared" si="376"/>
        <v>19.98</v>
      </c>
      <c r="FU324" s="175">
        <f t="shared" si="377"/>
        <v>0</v>
      </c>
      <c r="FV324" s="93" t="str">
        <f t="shared" si="378"/>
        <v/>
      </c>
      <c r="FW324" s="94">
        <f t="shared" si="379"/>
        <v>19.98</v>
      </c>
      <c r="FX324" s="95">
        <f t="shared" si="380"/>
        <v>0</v>
      </c>
      <c r="FY324" s="129" t="str">
        <f t="shared" si="381"/>
        <v>NOT AWARDED</v>
      </c>
      <c r="FZ324" s="130">
        <f t="shared" si="382"/>
        <v>0</v>
      </c>
      <c r="GA324" s="129" t="str">
        <f t="shared" si="383"/>
        <v>VENDOR 09</v>
      </c>
      <c r="GB324" s="176"/>
      <c r="GC324" s="177"/>
      <c r="GD324" s="96"/>
      <c r="GE324" s="97"/>
    </row>
    <row r="325" spans="1:187" ht="30" customHeight="1" thickTop="1" thickBot="1" x14ac:dyDescent="0.4">
      <c r="A325" s="141">
        <v>321</v>
      </c>
      <c r="B325" s="194">
        <v>4</v>
      </c>
      <c r="C325" s="164">
        <v>9781338818802</v>
      </c>
      <c r="D325" s="165" t="s">
        <v>485</v>
      </c>
      <c r="E325" s="165" t="s">
        <v>1167</v>
      </c>
      <c r="F325" s="165" t="s">
        <v>1479</v>
      </c>
      <c r="G325" s="166" t="s">
        <v>1414</v>
      </c>
      <c r="H325" s="166" t="s">
        <v>1422</v>
      </c>
      <c r="I325" s="167"/>
      <c r="J325" s="227">
        <f t="shared" si="384"/>
        <v>4</v>
      </c>
      <c r="K325" s="228"/>
      <c r="L325" s="99" t="str">
        <f t="shared" ref="L325:L388" si="386">IF(J325&gt;B325,"QUOTED TOO MANY",IF($J325&gt;0,IF(K325&gt;0,$J325*K325,""),""))</f>
        <v/>
      </c>
      <c r="M325" s="241"/>
      <c r="N325" s="168"/>
      <c r="O325" s="169" t="str">
        <f t="shared" ref="O325:O388" si="387">IF(GA325="","",GA325)</f>
        <v>VENDOR 09</v>
      </c>
      <c r="P325" s="149">
        <v>241365</v>
      </c>
      <c r="Q325" s="149">
        <f t="shared" ref="Q325:Q388" si="388">GC325</f>
        <v>0</v>
      </c>
      <c r="R325" s="170" t="str">
        <f t="shared" ref="R325:R388" si="389">IF(O325="","",IF(O325=$X$2,CONCATENATE($W325,", ",$Z325),IF(O325=$AC$2,CONCATENATE($AB325,", ",$AE325),IF(O325=$AH$2,CONCATENATE($AG325,", ",$AJ325),IF(O325=$AM$2,CONCATENATE($AL325,", ",$AO325),IF(O325=$AR$2,CONCATENATE($AQ325,", ",$AT325),IF(O325=$AW$2,CONCATENATE($AV325,", ",$AY325),IF(O325=$BB$2,CONCATENATE($BA325,", ",$BD325),IF(O325=$BG$2,CONCATENATE($BF325,", ",$BI325),IF(O325=$BL$2,CONCATENATE($BK325,", ",$BN325),IF(O325=$BR$2,CONCATENATE($BQ325,", ",$BT325),IF(O325=$BW$2,CONCATENATE($BV325,", ",$BY325),IF(O325=$CB$2,CONCATENATE($CA325,", ",$CD325),IF(O325=$CG$2,CONCATENATE($CF325,", ",$CI325),IF(O325=$CL$2,CONCATENATE($CK325,", ",$CN325),IF(O325=$CQ$2,CONCATENATE($CP325,", ",$CS325),IF(O325=$CV$2,CONCATENATE($CU325,", ",$CX325),IF(O325=$DA$2,CONCATENATE($CZ325,", ",$DC325),IF(O325=$DF$2,CONCATENATE($DE325,", ",$DH325),IF(O325=$DK$2,CONCATENATE($DJ325,", ",$DM325),IF(O325=$DP$2,CONCATENATE($DO325,", ",$DR325),IF(O325=$DU$2,CONCATENATE($DT325,", ",$DW325),IF(O325=$DZ$2,CONCATENATE($DY325,", ",$EB325),IF(O325=$EE$2,CONCATENATE($ED325,", ",$EG325),IF(O325=$EJ$2,CONCATENATE($EI325,", ",$EL325),IF(O325=$EO$2,CONCATENATE($EN325,", ",$EQ325),IF(O325=$ET$2,CONCATENATE($EUT325,", ",$EV325),IF(O325=$EY$2,CONCATENATE($EX325,", ",$FA325),IF(O325=$FD$2,CONCATENATE($FC325,", ",$FF325),IF(O325=$FI$2,CONCATENATE($FH325,", ",$FK325),IF(O325=$FN$2,CONCATENATE($FM325,", ",$FP325),0)))))))))))))))))))))))))))))))</f>
        <v xml:space="preserve">, </v>
      </c>
      <c r="S325" s="170" t="str">
        <f t="shared" ref="S325:S388" si="390">IF(O325="","",IF(O325=$X$2,(AA325),IF(O325=$AC$2,($AF325),IF(O325=$AH$2,($AK325),IF(O325=$AM$2,($AP325),IF(O325=$AR$2,($AU325),IF(O325=$AW$2,($AZ325),IF(O325=$BB$2,($BE325),IF(O325=$BG$2,($BJ325),IF(O325=$BL$2,($BO325),IF(O325=$BR$2,($BU325),IF(O325=$BW$2,($BZ325),IF(O325=$CB$2,(CE325),IF(O325=$CG$2,($CJ325),IF(O325=$CL$2,($CO325),IF(O325=$CQ$2,($CT325),IF(O325=$CV$2,($CY325),IF(O325=$DA$2,($DD325),IF(O325=$DF$2,($DI325),IF(O325=$DK$2,($DN325),IF(O325=$DP$2,($DS325),IF(O325=$DU$2,($DX325),IF(O325=$DZ$2,($EC325),IF(O325=$EE$2,($EH325),IF(O325=$EJ$2,($EM325),IF(O325=$EO$2,($ER325),IF(O325=$ET$2,($EW325),IF(O325=$EY$2,($FB325),IF(O325=$FD$2,($FG325),IF(O325=$FI$2,($FL325),IF(O325=$FN$2,($FQ325),0)))))))))))))))))))))))))))))))</f>
        <v>NO BID</v>
      </c>
      <c r="T325" s="87">
        <f t="shared" ref="T325:T388" si="391">IF(O325=$X$2,$X325,IF(O325=$AC$2,$AC325,IF(O325=$AH$2,$AH325,IF(O325=$AM$2,$AM325,IF(O325=$AR$2,$AR325,IF(O325=$AW$2,$AW325,IF(O325=$BB$2,$BB325,IF(O325=$BG$2,$BG325,IF(O325=$BL$2,$BL325,IF(O325=$BR$2,$BR325,IF(O325=$BW$2,$BW325,IF(O325=$CB$2,$CB325,IF(O325=$CG$2,$CG325,IF(O325=$CL$2,$CL325,IF(O325=$CQ$2,$CQ325,IF(O325=$CV$2,$CV325,IF(O325=$DA$2,$DA325,IF(O325=$DF$2,$DF325,IF(O325=$DK$2,$DK325,IF(O325=$DP$2,$DP325,IF(O325=$DU$2,$DU325,IF(O325=$DZ$2,$DZ325,IF(O325=$EE$2,$EE325,IF(O325=$EJ$2,$EJ325,IF(O325=$EO$2,$EO325,IF(O325=$ET$2,$ET325,IF(O325=$EY$2,$EY325,IF(O325=$FD$2,$FD325,IF(O325=$FI$2,$FI325,IF(O325=$FN$2,$FN325,0))))))))))))))))))))))))))))))</f>
        <v>0</v>
      </c>
      <c r="U325" s="88" t="str">
        <f t="shared" ref="U325:U388" si="392">IF(B325=0,"NA",IF(T325=0,"NOT AWARDED",$B325*T325))</f>
        <v>NOT AWARDED</v>
      </c>
      <c r="V325" s="167"/>
      <c r="W325" s="171"/>
      <c r="X325" s="89"/>
      <c r="Y325" s="90"/>
      <c r="Z325" s="172" t="str">
        <f t="shared" ref="Z325:Z388" si="393">IF(W325="","",IF(W325=$B325,"QTY Matches","Check"))</f>
        <v/>
      </c>
      <c r="AA325" s="154" t="str">
        <f t="shared" ref="AA325:AA388" si="394">IF($B325=0,"",IF(ISNUMBER(X325),"","NO BID"))</f>
        <v>NO BID</v>
      </c>
      <c r="AB325" s="171"/>
      <c r="AC325" s="89"/>
      <c r="AD325" s="90"/>
      <c r="AE325" s="172" t="str">
        <f t="shared" ref="AE325:AE388" si="395">IF(AB325="","",IF(AB325=$B325,"QTY Matches","Check"))</f>
        <v/>
      </c>
      <c r="AF325" s="154" t="str">
        <f t="shared" ref="AF325:AF388" si="396">IF($B325=0,"",IF(ISNUMBER(AC325),"","NO BID"))</f>
        <v>NO BID</v>
      </c>
      <c r="AG325" s="171"/>
      <c r="AH325" s="89"/>
      <c r="AI325" s="90"/>
      <c r="AJ325" s="172" t="str">
        <f t="shared" ref="AJ325:AJ388" si="397">IF(AG325="","",IF(AG325=$B325,"QTY Matches","Check"))</f>
        <v/>
      </c>
      <c r="AK325" s="154" t="str">
        <f t="shared" ref="AK325:AK388" si="398">IF($B325=0,"",IF(ISNUMBER(AH325),"","NO BID"))</f>
        <v>NO BID</v>
      </c>
      <c r="AL325" s="171"/>
      <c r="AM325" s="89"/>
      <c r="AN325" s="90"/>
      <c r="AO325" s="172" t="str">
        <f t="shared" ref="AO325:AO388" si="399">IF(AL325="","",IF(AL325=$B325,"QTY Matches","Check"))</f>
        <v/>
      </c>
      <c r="AP325" s="154" t="str">
        <f t="shared" ref="AP325:AP388" si="400">IF($B325=0,"",IF(ISNUMBER(AM325),"","NO BID"))</f>
        <v>NO BID</v>
      </c>
      <c r="AQ325" s="171"/>
      <c r="AR325" s="89"/>
      <c r="AS325" s="90"/>
      <c r="AT325" s="172" t="str">
        <f t="shared" ref="AT325:AT388" si="401">IF(AQ325="","",IF(AQ325=$B325,"QTY Matches","Check"))</f>
        <v/>
      </c>
      <c r="AU325" s="154" t="str">
        <f t="shared" ref="AU325:AU388" si="402">IF($B325=0,"",IF(ISNUMBER(AR325),"","NO BID"))</f>
        <v>NO BID</v>
      </c>
      <c r="AV325" s="171"/>
      <c r="AW325" s="89"/>
      <c r="AX325" s="90"/>
      <c r="AY325" s="172" t="str">
        <f t="shared" ref="AY325:AY388" si="403">IF(AV325="","",IF(AV325=$B325,"QTY Matches","Check"))</f>
        <v/>
      </c>
      <c r="AZ325" s="154" t="str">
        <f t="shared" ref="AZ325:AZ388" si="404">IF($B325=0,"",IF(ISNUMBER(AW325),"","NO BID"))</f>
        <v>NO BID</v>
      </c>
      <c r="BA325" s="171"/>
      <c r="BB325" s="89"/>
      <c r="BC325" s="90"/>
      <c r="BD325" s="172" t="str">
        <f t="shared" ref="BD325:BD388" si="405">IF(BA325="","",IF(BA325=$B325,"QTY Matches","Check"))</f>
        <v/>
      </c>
      <c r="BE325" s="154" t="s">
        <v>80</v>
      </c>
      <c r="BF325" s="171"/>
      <c r="BG325" s="89"/>
      <c r="BH325" s="90"/>
      <c r="BI325" s="172" t="str">
        <f t="shared" ref="BI325:BI388" si="406">IF(BF325="","",IF(BF325=$B325,"QTY Matches","Check"))</f>
        <v/>
      </c>
      <c r="BJ325" s="154" t="str">
        <f t="shared" ref="BJ325:BJ388" si="407">IF($B325=0,"",IF(ISNUMBER(BG325),"","NO BID"))</f>
        <v>NO BID</v>
      </c>
      <c r="BK325" s="171"/>
      <c r="BL325" s="89"/>
      <c r="BM325" s="90"/>
      <c r="BN325" s="172" t="str">
        <f t="shared" ref="BN325:BN388" si="408">IF(BK325="","",IF(BK325=$B325,"QTY Matches","Check"))</f>
        <v/>
      </c>
      <c r="BO325" s="154" t="str">
        <f t="shared" ref="BO325:BO388" si="409">IF($B325=0,"",IF(ISNUMBER(BL325),"","NO BID"))</f>
        <v>NO BID</v>
      </c>
      <c r="BP325" s="178"/>
      <c r="BQ325" s="171"/>
      <c r="BR325" s="89"/>
      <c r="BS325" s="90" t="str">
        <f t="shared" ref="BS325:BS388" si="410">IF(BU325="APPARENT LOW - ISBN NOT MATCHING","NR",IF(BU325="APPARENT LOW - INSUFFICIENT QUANTITY","NR",IF(BR325&gt;0,$B325*BR325,"")))</f>
        <v/>
      </c>
      <c r="BT325" s="172"/>
      <c r="BU325" s="154" t="str">
        <f t="shared" ref="BU325:BU388" si="411">IF($B325=0,"",IF(ISNUMBER(BR325),"","NO BID"))</f>
        <v>NO BID</v>
      </c>
      <c r="BV325" s="171"/>
      <c r="BW325" s="89"/>
      <c r="BX325" s="90" t="str">
        <f t="shared" ref="BX325:BX388" si="412">IF(BZ325="APPARENT LOW - ISBN NOT MATCHING","NR",IF(BZ325="APPARENT LOW - INSUFFICIENT QUANTITY","NR",IF(BW325&gt;0,$B325*BW325,"")))</f>
        <v/>
      </c>
      <c r="BY325" s="172"/>
      <c r="BZ325" s="154" t="str">
        <f t="shared" ref="BZ325:BZ388" si="413">IF($B325=0,"",IF(ISNUMBER(BW325),"","NO BID"))</f>
        <v>NO BID</v>
      </c>
      <c r="CA325" s="171"/>
      <c r="CB325" s="89"/>
      <c r="CC325" s="90" t="str">
        <f t="shared" ref="CC325:CC388" si="414">IF(CE325="APPARENT LOW - ISBN NOT MATCHING","NR",IF(CE325="APPARENT LOW - INSUFFICIENT QUANTITY","NR",IF(CB325&gt;0,$B325*CB325,"")))</f>
        <v/>
      </c>
      <c r="CD325" s="172"/>
      <c r="CE325" s="154" t="str">
        <f t="shared" ref="CE325:CE388" si="415">IF($B325=0,"",IF(ISNUMBER(CB325),"","NO BID"))</f>
        <v>NO BID</v>
      </c>
      <c r="CF325" s="171"/>
      <c r="CG325" s="89"/>
      <c r="CH325" s="90" t="str">
        <f t="shared" ref="CH325:CH388" si="416">IF(CJ325="APPARENT LOW - ISBN NOT MATCHING","NR",IF(CJ325="APPARENT LOW - INSUFFICIENT QUANTITY","NR",IF(CG325&gt;0,$B325*CG325,"")))</f>
        <v/>
      </c>
      <c r="CI325" s="172"/>
      <c r="CJ325" s="154" t="str">
        <f t="shared" ref="CJ325:CJ388" si="417">IF($B325=0,"",IF(ISNUMBER(CG325),"","NO BID"))</f>
        <v>NO BID</v>
      </c>
      <c r="CK325" s="171"/>
      <c r="CL325" s="89"/>
      <c r="CM325" s="90" t="str">
        <f t="shared" ref="CM325:CM388" si="418">IF(CO325="APPARENT LOW - ISBN NOT MATCHING","NR",IF(CO325="APPARENT LOW - INSUFFICIENT QUANTITY","NR",IF(CL325&gt;0,$B325*CL325,"")))</f>
        <v/>
      </c>
      <c r="CN325" s="172"/>
      <c r="CO325" s="154" t="str">
        <f t="shared" ref="CO325:CO388" si="419">IF($B325=0,"",IF(ISNUMBER(CL325),"","NO BID"))</f>
        <v>NO BID</v>
      </c>
      <c r="CP325" s="171"/>
      <c r="CQ325" s="89"/>
      <c r="CR325" s="90" t="str">
        <f t="shared" ref="CR325:CR388" si="420">IF(CT325="APPARENT LOW - ISBN NOT MATCHING","NR",IF(CT325="APPARENT LOW - INSUFFICIENT QUANTITY","NR",IF(CQ325&gt;0,$B325*CQ325,"")))</f>
        <v/>
      </c>
      <c r="CS325" s="172"/>
      <c r="CT325" s="154" t="str">
        <f t="shared" ref="CT325:CT388" si="421">IF($B325=0,"",IF(ISNUMBER(CQ325),"","NO BID"))</f>
        <v>NO BID</v>
      </c>
      <c r="CU325" s="171"/>
      <c r="CV325" s="89"/>
      <c r="CW325" s="90" t="str">
        <f t="shared" ref="CW325:CW388" si="422">IF(CY325="APPARENT LOW - ISBN NOT MATCHING","NR",IF(CY325="APPARENT LOW - INSUFFICIENT QUANTITY","NR",IF(CV325&gt;0,$B325*CV325,"")))</f>
        <v/>
      </c>
      <c r="CX325" s="172"/>
      <c r="CY325" s="154" t="str">
        <f t="shared" ref="CY325:CY388" si="423">IF($B325=0,"",IF(ISNUMBER(CV325),"","NO BID"))</f>
        <v>NO BID</v>
      </c>
      <c r="CZ325" s="171"/>
      <c r="DA325" s="89"/>
      <c r="DB325" s="90" t="str">
        <f t="shared" ref="DB325:DB388" si="424">IF(DD325="APPARENT LOW - ISBN NOT MATCHING","NR",IF(DD325="APPARENT LOW - INSUFFICIENT QUANTITY","NR",IF(DA325&gt;0,$B325*DA325,"")))</f>
        <v/>
      </c>
      <c r="DC325" s="172"/>
      <c r="DD325" s="154" t="str">
        <f t="shared" ref="DD325:DD388" si="425">IF($B325=0,"",IF(ISNUMBER(DA325),"","NO BID"))</f>
        <v>NO BID</v>
      </c>
      <c r="DE325" s="171"/>
      <c r="DF325" s="89"/>
      <c r="DG325" s="90" t="str">
        <f t="shared" ref="DG325:DG388" si="426">IF(DI325="APPARENT LOW - ISBN NOT MATCHING","NR",IF(DI325="APPARENT LOW - INSUFFICIENT QUANTITY","NR",IF(DF325&gt;0,$B325*DF325,"")))</f>
        <v/>
      </c>
      <c r="DH325" s="172"/>
      <c r="DI325" s="154" t="str">
        <f t="shared" ref="DI325:DI388" si="427">IF($B325=0,"",IF(ISNUMBER(DF325),"","NO BID"))</f>
        <v>NO BID</v>
      </c>
      <c r="DJ325" s="171"/>
      <c r="DK325" s="89"/>
      <c r="DL325" s="90" t="str">
        <f t="shared" ref="DL325:DL388" si="428">IF(DN325="APPARENT LOW - ISBN NOT MATCHING","NR",IF(DN325="APPARENT LOW - INSUFFICIENT QUANTITY","NR",IF(DK325&gt;0,$B325*DK325,"")))</f>
        <v/>
      </c>
      <c r="DM325" s="172"/>
      <c r="DN325" s="154" t="str">
        <f t="shared" ref="DN325:DN388" si="429">IF($B325=0,"",IF(ISNUMBER(DK325),"","NO BID"))</f>
        <v>NO BID</v>
      </c>
      <c r="DO325" s="171"/>
      <c r="DP325" s="89"/>
      <c r="DQ325" s="90" t="str">
        <f t="shared" ref="DQ325:DQ388" si="430">IF(DS325="APPARENT LOW - ISBN NOT MATCHING","NR",IF(DS325="APPARENT LOW - INSUFFICIENT QUANTITY","NR",IF(DP325&gt;0,$B325*DP325,"")))</f>
        <v/>
      </c>
      <c r="DR325" s="172"/>
      <c r="DS325" s="154" t="str">
        <f t="shared" ref="DS325:DS388" si="431">IF($B325=0,"",IF(ISNUMBER(DP325),"","NO BID"))</f>
        <v>NO BID</v>
      </c>
      <c r="DT325" s="171"/>
      <c r="DU325" s="89"/>
      <c r="DV325" s="90" t="str">
        <f t="shared" ref="DV325:DV388" si="432">IF(DX325="APPARENT LOW - ISBN NOT MATCHING","NR",IF(DX325="APPARENT LOW - INSUFFICIENT QUANTITY","NR",IF(DU325&gt;0,$B325*DU325,"")))</f>
        <v/>
      </c>
      <c r="DW325" s="172"/>
      <c r="DX325" s="154" t="str">
        <f t="shared" ref="DX325:DX388" si="433">IF($B325=0,"",IF(ISNUMBER(DU325),"","NO BID"))</f>
        <v>NO BID</v>
      </c>
      <c r="DY325" s="171"/>
      <c r="DZ325" s="89"/>
      <c r="EA325" s="90" t="str">
        <f t="shared" ref="EA325:EA388" si="434">IF(EC325="APPARENT LOW - ISBN NOT MATCHING","NR",IF(EC325="APPARENT LOW - INSUFFICIENT QUANTITY","NR",IF(DZ325&gt;0,$B325*DZ325,"")))</f>
        <v/>
      </c>
      <c r="EB325" s="172"/>
      <c r="EC325" s="154" t="str">
        <f t="shared" ref="EC325:EC388" si="435">IF($B325=0,"",IF(ISNUMBER(DZ325),"","NO BID"))</f>
        <v>NO BID</v>
      </c>
      <c r="ED325" s="171"/>
      <c r="EE325" s="89"/>
      <c r="EF325" s="90" t="str">
        <f t="shared" ref="EF325:EF388" si="436">IF(EH325="APPARENT LOW - ISBN NOT MATCHING","NR",IF(EH325="APPARENT LOW - INSUFFICIENT QUANTITY","NR",IF(EE325&gt;0,$B325*EE325,"")))</f>
        <v/>
      </c>
      <c r="EG325" s="172"/>
      <c r="EH325" s="154" t="str">
        <f t="shared" ref="EH325:EH388" si="437">IF($B325=0,"",IF(ISNUMBER(EE325),"","NO BID"))</f>
        <v>NO BID</v>
      </c>
      <c r="EI325" s="171"/>
      <c r="EJ325" s="89"/>
      <c r="EK325" s="90" t="str">
        <f t="shared" ref="EK325:EK388" si="438">IF(EM325="APPARENT LOW - ISBN NOT MATCHING","NR",IF(EM325="APPARENT LOW - INSUFFICIENT QUANTITY","NR",IF(EJ325&gt;0,$B325*EJ325,"")))</f>
        <v/>
      </c>
      <c r="EL325" s="172"/>
      <c r="EM325" s="154" t="str">
        <f t="shared" ref="EM325:EM388" si="439">IF($B325=0,"",IF(ISNUMBER(EJ325),"","NO BID"))</f>
        <v>NO BID</v>
      </c>
      <c r="EN325" s="171"/>
      <c r="EO325" s="89"/>
      <c r="EP325" s="90" t="str">
        <f t="shared" ref="EP325:EP388" si="440">IF(ER325="APPARENT LOW - ISBN NOT MATCHING","NR",IF(ER325="APPARENT LOW - INSUFFICIENT QUANTITY","NR",IF(EO325&gt;0,$B325*EO325,"")))</f>
        <v/>
      </c>
      <c r="EQ325" s="172"/>
      <c r="ER325" s="154" t="str">
        <f t="shared" ref="ER325:ER388" si="441">IF($B325=0,"",IF(ISNUMBER(EO325),"","NO BID"))</f>
        <v>NO BID</v>
      </c>
      <c r="ES325" s="171"/>
      <c r="ET325" s="89"/>
      <c r="EU325" s="90" t="str">
        <f t="shared" ref="EU325:EU388" si="442">IF(EW325="APPARENT LOW - ISBN NOT MATCHING","NR",IF(EW325="APPARENT LOW - INSUFFICIENT QUANTITY","NR",IF(ET325&gt;0,$B325*ET325,"")))</f>
        <v/>
      </c>
      <c r="EV325" s="172"/>
      <c r="EW325" s="154" t="str">
        <f t="shared" ref="EW325:EW388" si="443">IF($B325=0,"",IF(ISNUMBER(ET325),"","NO BID"))</f>
        <v>NO BID</v>
      </c>
      <c r="EX325" s="171"/>
      <c r="EY325" s="89"/>
      <c r="EZ325" s="90" t="str">
        <f t="shared" ref="EZ325:EZ388" si="444">IF(FB325="APPARENT LOW - ISBN NOT MATCHING","NR",IF(FB325="APPARENT LOW - INSUFFICIENT QUANTITY","NR",IF(EY325&gt;0,$B325*EY325,"")))</f>
        <v/>
      </c>
      <c r="FA325" s="172"/>
      <c r="FB325" s="154" t="str">
        <f t="shared" ref="FB325:FB388" si="445">IF($B325=0,"",IF(ISNUMBER(EY325),"","NO BID"))</f>
        <v>NO BID</v>
      </c>
      <c r="FC325" s="171"/>
      <c r="FD325" s="89"/>
      <c r="FE325" s="90" t="str">
        <f t="shared" ref="FE325:FE388" si="446">IF(FG325="APPARENT LOW - ISBN NOT MATCHING","NR",IF(FG325="APPARENT LOW - INSUFFICIENT QUANTITY","NR",IF(FD325&gt;0,$B325*FD325,"")))</f>
        <v/>
      </c>
      <c r="FF325" s="172"/>
      <c r="FG325" s="154" t="str">
        <f t="shared" ref="FG325:FG388" si="447">IF($B325=0,"",IF(ISNUMBER(FD325),"","NO BID"))</f>
        <v>NO BID</v>
      </c>
      <c r="FH325" s="171"/>
      <c r="FI325" s="89"/>
      <c r="FJ325" s="90" t="str">
        <f t="shared" ref="FJ325:FJ388" si="448">IF(FL325="APPARENT LOW - ISBN NOT MATCHING","NR",IF(FL325="APPARENT LOW - INSUFFICIENT QUANTITY","NR",IF(FI325&gt;0,$B325*FI325,"")))</f>
        <v/>
      </c>
      <c r="FK325" s="172"/>
      <c r="FL325" s="154" t="str">
        <f t="shared" ref="FL325:FL388" si="449">IF($B325=0,"",IF(ISNUMBER(FI325),"","NO BID"))</f>
        <v>NO BID</v>
      </c>
      <c r="FM325" s="171"/>
      <c r="FN325" s="89"/>
      <c r="FO325" s="90" t="str">
        <f t="shared" ref="FO325:FO388" si="450">IF(FQ325="APPARENT LOW - ISBN NOT MATCHING","NR",IF(FQ325="APPARENT LOW - INSUFFICIENT QUANTITY","NR",IF(FN325&gt;0,$B325*FN325,"")))</f>
        <v/>
      </c>
      <c r="FP325" s="172"/>
      <c r="FQ325" s="154" t="str">
        <f t="shared" ref="FQ325:FQ388" si="451">IF($B325=0,"",IF(ISNUMBER(FN325),"","NO BID"))</f>
        <v>NO BID</v>
      </c>
      <c r="FR325" s="174"/>
      <c r="FS325" s="91">
        <v>24.99</v>
      </c>
      <c r="FT325" s="92">
        <f t="shared" ref="FT325:FT388" si="452">IF(B325&gt;0,$B325*FS325,"")</f>
        <v>99.96</v>
      </c>
      <c r="FU325" s="175">
        <f t="shared" ref="FU325:FU388" si="453">IF((B325=0),"",T325)</f>
        <v>0</v>
      </c>
      <c r="FV325" s="93" t="str">
        <f t="shared" ref="FV325:FV388" si="454">IF(T325=0,"",U325)</f>
        <v/>
      </c>
      <c r="FW325" s="94">
        <f t="shared" ref="FW325:FW388" si="455">IF(B325=0,"",IF(FU325=0,FT325,FV325-FT325))</f>
        <v>99.96</v>
      </c>
      <c r="FX325" s="95">
        <f t="shared" ref="FX325:FX388" si="456">MIN(CM325,CH325,CC325,BX325,BS325,BM325,BH325,BC325,AX325,AS325,AN325,AI325,AD325,Y325,CR325,CW325,DB325,DG325,DL325,DQ325,DV325,EA325,EF325,EK325,EP325,EU325,EZ325,FE325,FJ325,FO325)</f>
        <v>0</v>
      </c>
      <c r="FY325" s="129" t="str">
        <f t="shared" ref="FY325:FY388" si="457">IF(U325="NOT AWARDED",U325,IF(FX325-U325=0,"OKAY","CHECK"))</f>
        <v>NOT AWARDED</v>
      </c>
      <c r="FZ325" s="130">
        <f t="shared" ref="FZ325:FZ388" si="458">COUNTIF(W325:FQ325,FX325)</f>
        <v>0</v>
      </c>
      <c r="GA325" s="129" t="str">
        <f t="shared" ref="GA325:GA388" si="459">IF(FZ325&gt;1,"TIE",IF(CM325=$FX325,CL$2,IF(CH325=$FX325,CG$2,IF(CC325=$FX325,CB$2,IF(BX325=$FX325,BW$2,IF(BS325=$FX325,BR$2,IF(BM325=$FX325,BL$2,IF(BH325=$FX325,BG$2,IF(BC325=$FX325,BB$2,IF(AX325=$FX325,AW$2,IF(AS325=$FX325,AR$2,IF(AN325=$FX325,AM$2,IF(AI325=$FX325,AH$2,IF(AD325=$FX325,AC$2,IF(Y325=$FX325,X$2,IF(CR325=$FX325,CQ$2,IF(CW325=$FX325,CV$2,IF(DB325=$FX325,DA$2,IF(DG325=$FX325,DF$2,IF(DL325=$FX325,DK$2,IF(DQ325=$FX325,DP$2,IF(DV325=$FX325,DU$2,IF(EA325=$FX325,DZ$2,IF(EF325=$FX325,EE$2,IF(EK325=$FX325,EJ$2,IF(EP325=$FX325,EO$2,IF(EU325=$FX325,ET$2,IF(EZ325=$FX325,EY$2,IF(FE325=$FX325,FD$2,IF(FJ325=$FX325,FI$2,IF(FO325=$FX325,FN$2,"")))))))))))))))))))))))))))))))</f>
        <v>VENDOR 09</v>
      </c>
      <c r="GB325" s="176"/>
      <c r="GC325" s="177"/>
      <c r="GD325" s="96"/>
      <c r="GE325" s="97"/>
    </row>
    <row r="326" spans="1:187" ht="30" customHeight="1" thickTop="1" thickBot="1" x14ac:dyDescent="0.4">
      <c r="A326" s="162">
        <v>322</v>
      </c>
      <c r="B326" s="194">
        <v>5</v>
      </c>
      <c r="C326" s="164">
        <v>9781683693512</v>
      </c>
      <c r="D326" s="165" t="s">
        <v>486</v>
      </c>
      <c r="E326" s="165" t="s">
        <v>1168</v>
      </c>
      <c r="F326" s="165" t="s">
        <v>1479</v>
      </c>
      <c r="G326" s="166" t="s">
        <v>1414</v>
      </c>
      <c r="H326" s="166" t="s">
        <v>1421</v>
      </c>
      <c r="I326" s="167"/>
      <c r="J326" s="227">
        <f t="shared" ref="J326:J389" si="460">B326</f>
        <v>5</v>
      </c>
      <c r="K326" s="228"/>
      <c r="L326" s="99" t="str">
        <f t="shared" si="386"/>
        <v/>
      </c>
      <c r="M326" s="241"/>
      <c r="N326" s="168"/>
      <c r="O326" s="169" t="str">
        <f t="shared" si="387"/>
        <v>VENDOR 09</v>
      </c>
      <c r="P326" s="149">
        <v>241363</v>
      </c>
      <c r="Q326" s="149">
        <f t="shared" si="388"/>
        <v>0</v>
      </c>
      <c r="R326" s="170" t="str">
        <f t="shared" si="389"/>
        <v xml:space="preserve">, </v>
      </c>
      <c r="S326" s="170" t="str">
        <f t="shared" si="390"/>
        <v>NO BID</v>
      </c>
      <c r="T326" s="87">
        <f t="shared" si="391"/>
        <v>0</v>
      </c>
      <c r="U326" s="88" t="str">
        <f t="shared" si="392"/>
        <v>NOT AWARDED</v>
      </c>
      <c r="V326" s="167"/>
      <c r="W326" s="171"/>
      <c r="X326" s="89"/>
      <c r="Y326" s="90"/>
      <c r="Z326" s="172" t="str">
        <f t="shared" si="393"/>
        <v/>
      </c>
      <c r="AA326" s="154" t="str">
        <f t="shared" si="394"/>
        <v>NO BID</v>
      </c>
      <c r="AB326" s="171"/>
      <c r="AC326" s="89"/>
      <c r="AD326" s="90"/>
      <c r="AE326" s="172" t="str">
        <f t="shared" si="395"/>
        <v/>
      </c>
      <c r="AF326" s="154" t="str">
        <f t="shared" si="396"/>
        <v>NO BID</v>
      </c>
      <c r="AG326" s="171"/>
      <c r="AH326" s="89"/>
      <c r="AI326" s="90"/>
      <c r="AJ326" s="172" t="str">
        <f t="shared" si="397"/>
        <v/>
      </c>
      <c r="AK326" s="154" t="str">
        <f t="shared" si="398"/>
        <v>NO BID</v>
      </c>
      <c r="AL326" s="171"/>
      <c r="AM326" s="89"/>
      <c r="AN326" s="90"/>
      <c r="AO326" s="172" t="str">
        <f t="shared" si="399"/>
        <v/>
      </c>
      <c r="AP326" s="154" t="str">
        <f t="shared" si="400"/>
        <v>NO BID</v>
      </c>
      <c r="AQ326" s="171"/>
      <c r="AR326" s="89"/>
      <c r="AS326" s="90"/>
      <c r="AT326" s="172" t="str">
        <f t="shared" si="401"/>
        <v/>
      </c>
      <c r="AU326" s="154" t="str">
        <f t="shared" si="402"/>
        <v>NO BID</v>
      </c>
      <c r="AV326" s="171"/>
      <c r="AW326" s="89"/>
      <c r="AX326" s="90"/>
      <c r="AY326" s="172" t="str">
        <f t="shared" si="403"/>
        <v/>
      </c>
      <c r="AZ326" s="154" t="str">
        <f t="shared" si="404"/>
        <v>NO BID</v>
      </c>
      <c r="BA326" s="171"/>
      <c r="BB326" s="89"/>
      <c r="BC326" s="90"/>
      <c r="BD326" s="172" t="str">
        <f t="shared" si="405"/>
        <v/>
      </c>
      <c r="BE326" s="154" t="str">
        <f t="shared" ref="BE326:BE331" si="461">IF($B326=0,"",IF(ISNUMBER(BB326),"","NO BID"))</f>
        <v>NO BID</v>
      </c>
      <c r="BF326" s="171"/>
      <c r="BG326" s="89"/>
      <c r="BH326" s="90"/>
      <c r="BI326" s="172" t="str">
        <f t="shared" si="406"/>
        <v/>
      </c>
      <c r="BJ326" s="154" t="str">
        <f t="shared" si="407"/>
        <v>NO BID</v>
      </c>
      <c r="BK326" s="171"/>
      <c r="BL326" s="89"/>
      <c r="BM326" s="90"/>
      <c r="BN326" s="172" t="str">
        <f t="shared" si="408"/>
        <v/>
      </c>
      <c r="BO326" s="154" t="str">
        <f t="shared" si="409"/>
        <v>NO BID</v>
      </c>
      <c r="BP326" s="178"/>
      <c r="BQ326" s="171"/>
      <c r="BR326" s="89"/>
      <c r="BS326" s="90" t="str">
        <f t="shared" si="410"/>
        <v/>
      </c>
      <c r="BT326" s="172"/>
      <c r="BU326" s="154" t="str">
        <f t="shared" si="411"/>
        <v>NO BID</v>
      </c>
      <c r="BV326" s="171"/>
      <c r="BW326" s="89"/>
      <c r="BX326" s="90" t="str">
        <f t="shared" si="412"/>
        <v/>
      </c>
      <c r="BY326" s="172"/>
      <c r="BZ326" s="154" t="str">
        <f t="shared" si="413"/>
        <v>NO BID</v>
      </c>
      <c r="CA326" s="171"/>
      <c r="CB326" s="89"/>
      <c r="CC326" s="90" t="str">
        <f t="shared" si="414"/>
        <v/>
      </c>
      <c r="CD326" s="172"/>
      <c r="CE326" s="154" t="str">
        <f t="shared" si="415"/>
        <v>NO BID</v>
      </c>
      <c r="CF326" s="171"/>
      <c r="CG326" s="89"/>
      <c r="CH326" s="90" t="str">
        <f t="shared" si="416"/>
        <v/>
      </c>
      <c r="CI326" s="172"/>
      <c r="CJ326" s="154" t="str">
        <f t="shared" si="417"/>
        <v>NO BID</v>
      </c>
      <c r="CK326" s="171"/>
      <c r="CL326" s="89"/>
      <c r="CM326" s="90" t="str">
        <f t="shared" si="418"/>
        <v/>
      </c>
      <c r="CN326" s="172"/>
      <c r="CO326" s="154" t="str">
        <f t="shared" si="419"/>
        <v>NO BID</v>
      </c>
      <c r="CP326" s="171"/>
      <c r="CQ326" s="89"/>
      <c r="CR326" s="90" t="str">
        <f t="shared" si="420"/>
        <v/>
      </c>
      <c r="CS326" s="172"/>
      <c r="CT326" s="154" t="str">
        <f t="shared" si="421"/>
        <v>NO BID</v>
      </c>
      <c r="CU326" s="171"/>
      <c r="CV326" s="89"/>
      <c r="CW326" s="90" t="str">
        <f t="shared" si="422"/>
        <v/>
      </c>
      <c r="CX326" s="172"/>
      <c r="CY326" s="154" t="str">
        <f t="shared" si="423"/>
        <v>NO BID</v>
      </c>
      <c r="CZ326" s="171"/>
      <c r="DA326" s="89"/>
      <c r="DB326" s="90" t="str">
        <f t="shared" si="424"/>
        <v/>
      </c>
      <c r="DC326" s="172"/>
      <c r="DD326" s="154" t="str">
        <f t="shared" si="425"/>
        <v>NO BID</v>
      </c>
      <c r="DE326" s="171"/>
      <c r="DF326" s="89"/>
      <c r="DG326" s="90" t="str">
        <f t="shared" si="426"/>
        <v/>
      </c>
      <c r="DH326" s="172"/>
      <c r="DI326" s="154" t="str">
        <f t="shared" si="427"/>
        <v>NO BID</v>
      </c>
      <c r="DJ326" s="171"/>
      <c r="DK326" s="89"/>
      <c r="DL326" s="90" t="str">
        <f t="shared" si="428"/>
        <v/>
      </c>
      <c r="DM326" s="172"/>
      <c r="DN326" s="154" t="str">
        <f t="shared" si="429"/>
        <v>NO BID</v>
      </c>
      <c r="DO326" s="171"/>
      <c r="DP326" s="89"/>
      <c r="DQ326" s="90" t="str">
        <f t="shared" si="430"/>
        <v/>
      </c>
      <c r="DR326" s="172"/>
      <c r="DS326" s="154" t="str">
        <f t="shared" si="431"/>
        <v>NO BID</v>
      </c>
      <c r="DT326" s="171"/>
      <c r="DU326" s="89"/>
      <c r="DV326" s="90" t="str">
        <f t="shared" si="432"/>
        <v/>
      </c>
      <c r="DW326" s="172"/>
      <c r="DX326" s="154" t="str">
        <f t="shared" si="433"/>
        <v>NO BID</v>
      </c>
      <c r="DY326" s="171"/>
      <c r="DZ326" s="89"/>
      <c r="EA326" s="90" t="str">
        <f t="shared" si="434"/>
        <v/>
      </c>
      <c r="EB326" s="172"/>
      <c r="EC326" s="154" t="str">
        <f t="shared" si="435"/>
        <v>NO BID</v>
      </c>
      <c r="ED326" s="171"/>
      <c r="EE326" s="89"/>
      <c r="EF326" s="90" t="str">
        <f t="shared" si="436"/>
        <v/>
      </c>
      <c r="EG326" s="172"/>
      <c r="EH326" s="154" t="str">
        <f t="shared" si="437"/>
        <v>NO BID</v>
      </c>
      <c r="EI326" s="171"/>
      <c r="EJ326" s="89"/>
      <c r="EK326" s="90" t="str">
        <f t="shared" si="438"/>
        <v/>
      </c>
      <c r="EL326" s="172"/>
      <c r="EM326" s="154" t="str">
        <f t="shared" si="439"/>
        <v>NO BID</v>
      </c>
      <c r="EN326" s="171"/>
      <c r="EO326" s="89"/>
      <c r="EP326" s="90" t="str">
        <f t="shared" si="440"/>
        <v/>
      </c>
      <c r="EQ326" s="172"/>
      <c r="ER326" s="154" t="str">
        <f t="shared" si="441"/>
        <v>NO BID</v>
      </c>
      <c r="ES326" s="171"/>
      <c r="ET326" s="89"/>
      <c r="EU326" s="90" t="str">
        <f t="shared" si="442"/>
        <v/>
      </c>
      <c r="EV326" s="172"/>
      <c r="EW326" s="154" t="str">
        <f t="shared" si="443"/>
        <v>NO BID</v>
      </c>
      <c r="EX326" s="171"/>
      <c r="EY326" s="89"/>
      <c r="EZ326" s="90" t="str">
        <f t="shared" si="444"/>
        <v/>
      </c>
      <c r="FA326" s="172"/>
      <c r="FB326" s="154" t="str">
        <f t="shared" si="445"/>
        <v>NO BID</v>
      </c>
      <c r="FC326" s="171"/>
      <c r="FD326" s="89"/>
      <c r="FE326" s="90" t="str">
        <f t="shared" si="446"/>
        <v/>
      </c>
      <c r="FF326" s="172"/>
      <c r="FG326" s="154" t="str">
        <f t="shared" si="447"/>
        <v>NO BID</v>
      </c>
      <c r="FH326" s="171"/>
      <c r="FI326" s="89"/>
      <c r="FJ326" s="90" t="str">
        <f t="shared" si="448"/>
        <v/>
      </c>
      <c r="FK326" s="172"/>
      <c r="FL326" s="154" t="str">
        <f t="shared" si="449"/>
        <v>NO BID</v>
      </c>
      <c r="FM326" s="171"/>
      <c r="FN326" s="89"/>
      <c r="FO326" s="90" t="str">
        <f t="shared" si="450"/>
        <v/>
      </c>
      <c r="FP326" s="172"/>
      <c r="FQ326" s="154" t="str">
        <f t="shared" si="451"/>
        <v>NO BID</v>
      </c>
      <c r="FR326" s="174"/>
      <c r="FS326" s="91">
        <v>13.4</v>
      </c>
      <c r="FT326" s="92">
        <f t="shared" si="452"/>
        <v>67</v>
      </c>
      <c r="FU326" s="175">
        <f t="shared" si="453"/>
        <v>0</v>
      </c>
      <c r="FV326" s="93" t="str">
        <f t="shared" si="454"/>
        <v/>
      </c>
      <c r="FW326" s="94">
        <f t="shared" si="455"/>
        <v>67</v>
      </c>
      <c r="FX326" s="95">
        <f t="shared" si="456"/>
        <v>0</v>
      </c>
      <c r="FY326" s="129" t="str">
        <f t="shared" si="457"/>
        <v>NOT AWARDED</v>
      </c>
      <c r="FZ326" s="130">
        <f t="shared" si="458"/>
        <v>0</v>
      </c>
      <c r="GA326" s="129" t="str">
        <f t="shared" si="459"/>
        <v>VENDOR 09</v>
      </c>
      <c r="GB326" s="176"/>
      <c r="GC326" s="177"/>
      <c r="GD326" s="96"/>
      <c r="GE326" s="97"/>
    </row>
    <row r="327" spans="1:187" ht="30" customHeight="1" thickTop="1" thickBot="1" x14ac:dyDescent="0.4">
      <c r="A327" s="162">
        <v>323</v>
      </c>
      <c r="B327" s="194">
        <v>2</v>
      </c>
      <c r="C327" s="164">
        <v>9780063267053</v>
      </c>
      <c r="D327" s="165" t="s">
        <v>488</v>
      </c>
      <c r="E327" s="165" t="s">
        <v>1170</v>
      </c>
      <c r="F327" s="165" t="s">
        <v>1479</v>
      </c>
      <c r="G327" s="166" t="s">
        <v>1414</v>
      </c>
      <c r="H327" s="166" t="s">
        <v>1418</v>
      </c>
      <c r="I327" s="167"/>
      <c r="J327" s="227">
        <f t="shared" si="460"/>
        <v>2</v>
      </c>
      <c r="K327" s="228"/>
      <c r="L327" s="99" t="str">
        <f t="shared" si="386"/>
        <v/>
      </c>
      <c r="M327" s="241"/>
      <c r="N327" s="168"/>
      <c r="O327" s="169" t="str">
        <f t="shared" si="387"/>
        <v>VENDOR 09</v>
      </c>
      <c r="P327" s="149">
        <v>241362</v>
      </c>
      <c r="Q327" s="149">
        <f t="shared" si="388"/>
        <v>0</v>
      </c>
      <c r="R327" s="170" t="str">
        <f t="shared" si="389"/>
        <v xml:space="preserve">, </v>
      </c>
      <c r="S327" s="170" t="str">
        <f t="shared" si="390"/>
        <v>NO BID</v>
      </c>
      <c r="T327" s="87">
        <f t="shared" si="391"/>
        <v>0</v>
      </c>
      <c r="U327" s="88" t="str">
        <f t="shared" si="392"/>
        <v>NOT AWARDED</v>
      </c>
      <c r="V327" s="167"/>
      <c r="W327" s="171"/>
      <c r="X327" s="89"/>
      <c r="Y327" s="90"/>
      <c r="Z327" s="172" t="str">
        <f t="shared" si="393"/>
        <v/>
      </c>
      <c r="AA327" s="154" t="str">
        <f t="shared" si="394"/>
        <v>NO BID</v>
      </c>
      <c r="AB327" s="171"/>
      <c r="AC327" s="89"/>
      <c r="AD327" s="90"/>
      <c r="AE327" s="172" t="str">
        <f t="shared" si="395"/>
        <v/>
      </c>
      <c r="AF327" s="154" t="str">
        <f t="shared" si="396"/>
        <v>NO BID</v>
      </c>
      <c r="AG327" s="171"/>
      <c r="AH327" s="89"/>
      <c r="AI327" s="90"/>
      <c r="AJ327" s="172" t="str">
        <f t="shared" si="397"/>
        <v/>
      </c>
      <c r="AK327" s="154" t="str">
        <f t="shared" si="398"/>
        <v>NO BID</v>
      </c>
      <c r="AL327" s="171"/>
      <c r="AM327" s="89"/>
      <c r="AN327" s="90"/>
      <c r="AO327" s="172" t="str">
        <f t="shared" si="399"/>
        <v/>
      </c>
      <c r="AP327" s="154" t="str">
        <f t="shared" si="400"/>
        <v>NO BID</v>
      </c>
      <c r="AQ327" s="171"/>
      <c r="AR327" s="89"/>
      <c r="AS327" s="90"/>
      <c r="AT327" s="172" t="str">
        <f t="shared" si="401"/>
        <v/>
      </c>
      <c r="AU327" s="154" t="str">
        <f t="shared" si="402"/>
        <v>NO BID</v>
      </c>
      <c r="AV327" s="171"/>
      <c r="AW327" s="89"/>
      <c r="AX327" s="90"/>
      <c r="AY327" s="172" t="str">
        <f t="shared" si="403"/>
        <v/>
      </c>
      <c r="AZ327" s="154" t="str">
        <f t="shared" si="404"/>
        <v>NO BID</v>
      </c>
      <c r="BA327" s="171"/>
      <c r="BB327" s="89"/>
      <c r="BC327" s="90"/>
      <c r="BD327" s="172" t="str">
        <f t="shared" si="405"/>
        <v/>
      </c>
      <c r="BE327" s="154" t="str">
        <f t="shared" si="461"/>
        <v>NO BID</v>
      </c>
      <c r="BF327" s="171"/>
      <c r="BG327" s="89"/>
      <c r="BH327" s="90"/>
      <c r="BI327" s="172" t="str">
        <f t="shared" si="406"/>
        <v/>
      </c>
      <c r="BJ327" s="154" t="str">
        <f t="shared" si="407"/>
        <v>NO BID</v>
      </c>
      <c r="BK327" s="171"/>
      <c r="BL327" s="89"/>
      <c r="BM327" s="90"/>
      <c r="BN327" s="172" t="str">
        <f t="shared" si="408"/>
        <v/>
      </c>
      <c r="BO327" s="154" t="str">
        <f t="shared" si="409"/>
        <v>NO BID</v>
      </c>
      <c r="BP327" s="178"/>
      <c r="BQ327" s="171"/>
      <c r="BR327" s="89"/>
      <c r="BS327" s="90" t="str">
        <f t="shared" si="410"/>
        <v/>
      </c>
      <c r="BT327" s="172"/>
      <c r="BU327" s="154" t="str">
        <f t="shared" si="411"/>
        <v>NO BID</v>
      </c>
      <c r="BV327" s="171"/>
      <c r="BW327" s="89"/>
      <c r="BX327" s="90" t="str">
        <f t="shared" si="412"/>
        <v/>
      </c>
      <c r="BY327" s="172"/>
      <c r="BZ327" s="154" t="str">
        <f t="shared" si="413"/>
        <v>NO BID</v>
      </c>
      <c r="CA327" s="171"/>
      <c r="CB327" s="89"/>
      <c r="CC327" s="90" t="str">
        <f t="shared" si="414"/>
        <v/>
      </c>
      <c r="CD327" s="172"/>
      <c r="CE327" s="154" t="str">
        <f t="shared" si="415"/>
        <v>NO BID</v>
      </c>
      <c r="CF327" s="171"/>
      <c r="CG327" s="89"/>
      <c r="CH327" s="90" t="str">
        <f t="shared" si="416"/>
        <v/>
      </c>
      <c r="CI327" s="172"/>
      <c r="CJ327" s="154" t="str">
        <f t="shared" si="417"/>
        <v>NO BID</v>
      </c>
      <c r="CK327" s="171"/>
      <c r="CL327" s="89"/>
      <c r="CM327" s="90" t="str">
        <f t="shared" si="418"/>
        <v/>
      </c>
      <c r="CN327" s="172"/>
      <c r="CO327" s="154" t="str">
        <f t="shared" si="419"/>
        <v>NO BID</v>
      </c>
      <c r="CP327" s="171"/>
      <c r="CQ327" s="89"/>
      <c r="CR327" s="90" t="str">
        <f t="shared" si="420"/>
        <v/>
      </c>
      <c r="CS327" s="172"/>
      <c r="CT327" s="154" t="str">
        <f t="shared" si="421"/>
        <v>NO BID</v>
      </c>
      <c r="CU327" s="171"/>
      <c r="CV327" s="89"/>
      <c r="CW327" s="90" t="str">
        <f t="shared" si="422"/>
        <v/>
      </c>
      <c r="CX327" s="172"/>
      <c r="CY327" s="154" t="str">
        <f t="shared" si="423"/>
        <v>NO BID</v>
      </c>
      <c r="CZ327" s="171"/>
      <c r="DA327" s="89"/>
      <c r="DB327" s="90" t="str">
        <f t="shared" si="424"/>
        <v/>
      </c>
      <c r="DC327" s="172"/>
      <c r="DD327" s="154" t="str">
        <f t="shared" si="425"/>
        <v>NO BID</v>
      </c>
      <c r="DE327" s="171"/>
      <c r="DF327" s="89"/>
      <c r="DG327" s="90" t="str">
        <f t="shared" si="426"/>
        <v/>
      </c>
      <c r="DH327" s="172"/>
      <c r="DI327" s="154" t="str">
        <f t="shared" si="427"/>
        <v>NO BID</v>
      </c>
      <c r="DJ327" s="171"/>
      <c r="DK327" s="89"/>
      <c r="DL327" s="90" t="str">
        <f t="shared" si="428"/>
        <v/>
      </c>
      <c r="DM327" s="172"/>
      <c r="DN327" s="154" t="str">
        <f t="shared" si="429"/>
        <v>NO BID</v>
      </c>
      <c r="DO327" s="171"/>
      <c r="DP327" s="89"/>
      <c r="DQ327" s="90" t="str">
        <f t="shared" si="430"/>
        <v/>
      </c>
      <c r="DR327" s="172"/>
      <c r="DS327" s="154" t="str">
        <f t="shared" si="431"/>
        <v>NO BID</v>
      </c>
      <c r="DT327" s="171"/>
      <c r="DU327" s="89"/>
      <c r="DV327" s="90" t="str">
        <f t="shared" si="432"/>
        <v/>
      </c>
      <c r="DW327" s="172"/>
      <c r="DX327" s="154" t="str">
        <f t="shared" si="433"/>
        <v>NO BID</v>
      </c>
      <c r="DY327" s="171"/>
      <c r="DZ327" s="89"/>
      <c r="EA327" s="90" t="str">
        <f t="shared" si="434"/>
        <v/>
      </c>
      <c r="EB327" s="172"/>
      <c r="EC327" s="154" t="str">
        <f t="shared" si="435"/>
        <v>NO BID</v>
      </c>
      <c r="ED327" s="171"/>
      <c r="EE327" s="89"/>
      <c r="EF327" s="90" t="str">
        <f t="shared" si="436"/>
        <v/>
      </c>
      <c r="EG327" s="172"/>
      <c r="EH327" s="154" t="str">
        <f t="shared" si="437"/>
        <v>NO BID</v>
      </c>
      <c r="EI327" s="171"/>
      <c r="EJ327" s="89"/>
      <c r="EK327" s="90" t="str">
        <f t="shared" si="438"/>
        <v/>
      </c>
      <c r="EL327" s="172"/>
      <c r="EM327" s="154" t="str">
        <f t="shared" si="439"/>
        <v>NO BID</v>
      </c>
      <c r="EN327" s="171"/>
      <c r="EO327" s="89"/>
      <c r="EP327" s="90" t="str">
        <f t="shared" si="440"/>
        <v/>
      </c>
      <c r="EQ327" s="172"/>
      <c r="ER327" s="154" t="str">
        <f t="shared" si="441"/>
        <v>NO BID</v>
      </c>
      <c r="ES327" s="171"/>
      <c r="ET327" s="89"/>
      <c r="EU327" s="90" t="str">
        <f t="shared" si="442"/>
        <v/>
      </c>
      <c r="EV327" s="172"/>
      <c r="EW327" s="154" t="str">
        <f t="shared" si="443"/>
        <v>NO BID</v>
      </c>
      <c r="EX327" s="171"/>
      <c r="EY327" s="89"/>
      <c r="EZ327" s="90" t="str">
        <f t="shared" si="444"/>
        <v/>
      </c>
      <c r="FA327" s="172"/>
      <c r="FB327" s="154" t="str">
        <f t="shared" si="445"/>
        <v>NO BID</v>
      </c>
      <c r="FC327" s="171"/>
      <c r="FD327" s="89"/>
      <c r="FE327" s="90" t="str">
        <f t="shared" si="446"/>
        <v/>
      </c>
      <c r="FF327" s="172"/>
      <c r="FG327" s="154" t="str">
        <f t="shared" si="447"/>
        <v>NO BID</v>
      </c>
      <c r="FH327" s="171"/>
      <c r="FI327" s="89"/>
      <c r="FJ327" s="90" t="str">
        <f t="shared" si="448"/>
        <v/>
      </c>
      <c r="FK327" s="172"/>
      <c r="FL327" s="154" t="str">
        <f t="shared" si="449"/>
        <v>NO BID</v>
      </c>
      <c r="FM327" s="171"/>
      <c r="FN327" s="89"/>
      <c r="FO327" s="90" t="str">
        <f t="shared" si="450"/>
        <v/>
      </c>
      <c r="FP327" s="172"/>
      <c r="FQ327" s="154" t="str">
        <f t="shared" si="451"/>
        <v>NO BID</v>
      </c>
      <c r="FR327" s="174"/>
      <c r="FS327" s="91">
        <v>15</v>
      </c>
      <c r="FT327" s="92">
        <f t="shared" si="452"/>
        <v>30</v>
      </c>
      <c r="FU327" s="175">
        <f t="shared" si="453"/>
        <v>0</v>
      </c>
      <c r="FV327" s="93" t="str">
        <f t="shared" si="454"/>
        <v/>
      </c>
      <c r="FW327" s="94">
        <f t="shared" si="455"/>
        <v>30</v>
      </c>
      <c r="FX327" s="95">
        <f t="shared" si="456"/>
        <v>0</v>
      </c>
      <c r="FY327" s="129" t="str">
        <f t="shared" si="457"/>
        <v>NOT AWARDED</v>
      </c>
      <c r="FZ327" s="130">
        <f t="shared" si="458"/>
        <v>0</v>
      </c>
      <c r="GA327" s="129" t="str">
        <f t="shared" si="459"/>
        <v>VENDOR 09</v>
      </c>
      <c r="GB327" s="176"/>
      <c r="GC327" s="177"/>
      <c r="GD327" s="96"/>
      <c r="GE327" s="97"/>
    </row>
    <row r="328" spans="1:187" ht="30" customHeight="1" thickTop="1" thickBot="1" x14ac:dyDescent="0.4">
      <c r="A328" s="162">
        <v>324</v>
      </c>
      <c r="B328" s="163">
        <v>5</v>
      </c>
      <c r="C328" s="164">
        <v>9781250258588</v>
      </c>
      <c r="D328" s="165" t="s">
        <v>490</v>
      </c>
      <c r="E328" s="165" t="s">
        <v>1172</v>
      </c>
      <c r="F328" s="165" t="s">
        <v>1479</v>
      </c>
      <c r="G328" s="166" t="s">
        <v>1414</v>
      </c>
      <c r="H328" s="166" t="s">
        <v>1425</v>
      </c>
      <c r="I328" s="167"/>
      <c r="J328" s="227">
        <f t="shared" si="460"/>
        <v>5</v>
      </c>
      <c r="K328" s="228"/>
      <c r="L328" s="99" t="str">
        <f t="shared" si="386"/>
        <v/>
      </c>
      <c r="M328" s="241"/>
      <c r="N328" s="168"/>
      <c r="O328" s="195" t="str">
        <f t="shared" si="387"/>
        <v>VENDOR 09</v>
      </c>
      <c r="P328" s="149">
        <v>241360</v>
      </c>
      <c r="Q328" s="149">
        <f t="shared" si="388"/>
        <v>0</v>
      </c>
      <c r="R328" s="196" t="str">
        <f t="shared" si="389"/>
        <v xml:space="preserve">, </v>
      </c>
      <c r="S328" s="196" t="str">
        <f t="shared" si="390"/>
        <v>NO BID</v>
      </c>
      <c r="T328" s="117">
        <f t="shared" si="391"/>
        <v>0</v>
      </c>
      <c r="U328" s="118" t="str">
        <f t="shared" si="392"/>
        <v>NOT AWARDED</v>
      </c>
      <c r="V328" s="167"/>
      <c r="W328" s="171"/>
      <c r="X328" s="89"/>
      <c r="Y328" s="90"/>
      <c r="Z328" s="172" t="str">
        <f t="shared" si="393"/>
        <v/>
      </c>
      <c r="AA328" s="154" t="str">
        <f t="shared" si="394"/>
        <v>NO BID</v>
      </c>
      <c r="AB328" s="171"/>
      <c r="AC328" s="89"/>
      <c r="AD328" s="90"/>
      <c r="AE328" s="172" t="str">
        <f t="shared" si="395"/>
        <v/>
      </c>
      <c r="AF328" s="154" t="str">
        <f t="shared" si="396"/>
        <v>NO BID</v>
      </c>
      <c r="AG328" s="171"/>
      <c r="AH328" s="89"/>
      <c r="AI328" s="90"/>
      <c r="AJ328" s="172" t="str">
        <f t="shared" si="397"/>
        <v/>
      </c>
      <c r="AK328" s="154" t="str">
        <f t="shared" si="398"/>
        <v>NO BID</v>
      </c>
      <c r="AL328" s="171"/>
      <c r="AM328" s="89"/>
      <c r="AN328" s="90"/>
      <c r="AO328" s="172" t="str">
        <f t="shared" si="399"/>
        <v/>
      </c>
      <c r="AP328" s="154" t="str">
        <f t="shared" si="400"/>
        <v>NO BID</v>
      </c>
      <c r="AQ328" s="171"/>
      <c r="AR328" s="89"/>
      <c r="AS328" s="90"/>
      <c r="AT328" s="172" t="str">
        <f t="shared" si="401"/>
        <v/>
      </c>
      <c r="AU328" s="154" t="str">
        <f t="shared" si="402"/>
        <v>NO BID</v>
      </c>
      <c r="AV328" s="171"/>
      <c r="AW328" s="89"/>
      <c r="AX328" s="90"/>
      <c r="AY328" s="172" t="str">
        <f t="shared" si="403"/>
        <v/>
      </c>
      <c r="AZ328" s="154" t="str">
        <f t="shared" si="404"/>
        <v>NO BID</v>
      </c>
      <c r="BA328" s="171"/>
      <c r="BB328" s="89"/>
      <c r="BC328" s="90"/>
      <c r="BD328" s="172" t="str">
        <f t="shared" si="405"/>
        <v/>
      </c>
      <c r="BE328" s="154" t="str">
        <f t="shared" si="461"/>
        <v>NO BID</v>
      </c>
      <c r="BF328" s="171"/>
      <c r="BG328" s="89"/>
      <c r="BH328" s="90"/>
      <c r="BI328" s="172" t="str">
        <f t="shared" si="406"/>
        <v/>
      </c>
      <c r="BJ328" s="154" t="str">
        <f t="shared" si="407"/>
        <v>NO BID</v>
      </c>
      <c r="BK328" s="171"/>
      <c r="BL328" s="89"/>
      <c r="BM328" s="90"/>
      <c r="BN328" s="172" t="str">
        <f t="shared" si="408"/>
        <v/>
      </c>
      <c r="BO328" s="154" t="str">
        <f t="shared" si="409"/>
        <v>NO BID</v>
      </c>
      <c r="BP328" s="178"/>
      <c r="BQ328" s="171"/>
      <c r="BR328" s="89"/>
      <c r="BS328" s="90" t="str">
        <f t="shared" si="410"/>
        <v/>
      </c>
      <c r="BT328" s="172"/>
      <c r="BU328" s="154" t="str">
        <f t="shared" si="411"/>
        <v>NO BID</v>
      </c>
      <c r="BV328" s="171"/>
      <c r="BW328" s="89"/>
      <c r="BX328" s="90" t="str">
        <f t="shared" si="412"/>
        <v/>
      </c>
      <c r="BY328" s="172"/>
      <c r="BZ328" s="154" t="str">
        <f t="shared" si="413"/>
        <v>NO BID</v>
      </c>
      <c r="CA328" s="171"/>
      <c r="CB328" s="89"/>
      <c r="CC328" s="90" t="str">
        <f t="shared" si="414"/>
        <v/>
      </c>
      <c r="CD328" s="172"/>
      <c r="CE328" s="154" t="str">
        <f t="shared" si="415"/>
        <v>NO BID</v>
      </c>
      <c r="CF328" s="171"/>
      <c r="CG328" s="89"/>
      <c r="CH328" s="90" t="str">
        <f t="shared" si="416"/>
        <v/>
      </c>
      <c r="CI328" s="172"/>
      <c r="CJ328" s="154" t="str">
        <f t="shared" si="417"/>
        <v>NO BID</v>
      </c>
      <c r="CK328" s="171"/>
      <c r="CL328" s="89"/>
      <c r="CM328" s="90" t="str">
        <f t="shared" si="418"/>
        <v/>
      </c>
      <c r="CN328" s="172"/>
      <c r="CO328" s="154" t="str">
        <f t="shared" si="419"/>
        <v>NO BID</v>
      </c>
      <c r="CP328" s="171"/>
      <c r="CQ328" s="89"/>
      <c r="CR328" s="90" t="str">
        <f t="shared" si="420"/>
        <v/>
      </c>
      <c r="CS328" s="172"/>
      <c r="CT328" s="154" t="str">
        <f t="shared" si="421"/>
        <v>NO BID</v>
      </c>
      <c r="CU328" s="171"/>
      <c r="CV328" s="89"/>
      <c r="CW328" s="90" t="str">
        <f t="shared" si="422"/>
        <v/>
      </c>
      <c r="CX328" s="172"/>
      <c r="CY328" s="154" t="str">
        <f t="shared" si="423"/>
        <v>NO BID</v>
      </c>
      <c r="CZ328" s="171"/>
      <c r="DA328" s="89"/>
      <c r="DB328" s="90" t="str">
        <f t="shared" si="424"/>
        <v/>
      </c>
      <c r="DC328" s="172"/>
      <c r="DD328" s="154" t="str">
        <f t="shared" si="425"/>
        <v>NO BID</v>
      </c>
      <c r="DE328" s="171"/>
      <c r="DF328" s="89"/>
      <c r="DG328" s="90" t="str">
        <f t="shared" si="426"/>
        <v/>
      </c>
      <c r="DH328" s="172"/>
      <c r="DI328" s="154" t="str">
        <f t="shared" si="427"/>
        <v>NO BID</v>
      </c>
      <c r="DJ328" s="171"/>
      <c r="DK328" s="89"/>
      <c r="DL328" s="90" t="str">
        <f t="shared" si="428"/>
        <v/>
      </c>
      <c r="DM328" s="172"/>
      <c r="DN328" s="154" t="str">
        <f t="shared" si="429"/>
        <v>NO BID</v>
      </c>
      <c r="DO328" s="171"/>
      <c r="DP328" s="89"/>
      <c r="DQ328" s="90" t="str">
        <f t="shared" si="430"/>
        <v/>
      </c>
      <c r="DR328" s="172"/>
      <c r="DS328" s="154" t="str">
        <f t="shared" si="431"/>
        <v>NO BID</v>
      </c>
      <c r="DT328" s="171"/>
      <c r="DU328" s="89"/>
      <c r="DV328" s="90" t="str">
        <f t="shared" si="432"/>
        <v/>
      </c>
      <c r="DW328" s="172"/>
      <c r="DX328" s="154" t="str">
        <f t="shared" si="433"/>
        <v>NO BID</v>
      </c>
      <c r="DY328" s="171"/>
      <c r="DZ328" s="89"/>
      <c r="EA328" s="90" t="str">
        <f t="shared" si="434"/>
        <v/>
      </c>
      <c r="EB328" s="172"/>
      <c r="EC328" s="154" t="str">
        <f t="shared" si="435"/>
        <v>NO BID</v>
      </c>
      <c r="ED328" s="171"/>
      <c r="EE328" s="89"/>
      <c r="EF328" s="90" t="str">
        <f t="shared" si="436"/>
        <v/>
      </c>
      <c r="EG328" s="172"/>
      <c r="EH328" s="154" t="str">
        <f t="shared" si="437"/>
        <v>NO BID</v>
      </c>
      <c r="EI328" s="171"/>
      <c r="EJ328" s="89"/>
      <c r="EK328" s="90" t="str">
        <f t="shared" si="438"/>
        <v/>
      </c>
      <c r="EL328" s="172"/>
      <c r="EM328" s="154" t="str">
        <f t="shared" si="439"/>
        <v>NO BID</v>
      </c>
      <c r="EN328" s="171"/>
      <c r="EO328" s="89"/>
      <c r="EP328" s="90" t="str">
        <f t="shared" si="440"/>
        <v/>
      </c>
      <c r="EQ328" s="172"/>
      <c r="ER328" s="154" t="str">
        <f t="shared" si="441"/>
        <v>NO BID</v>
      </c>
      <c r="ES328" s="171"/>
      <c r="ET328" s="89"/>
      <c r="EU328" s="90" t="str">
        <f t="shared" si="442"/>
        <v/>
      </c>
      <c r="EV328" s="172"/>
      <c r="EW328" s="154" t="str">
        <f t="shared" si="443"/>
        <v>NO BID</v>
      </c>
      <c r="EX328" s="171"/>
      <c r="EY328" s="89"/>
      <c r="EZ328" s="90" t="str">
        <f t="shared" si="444"/>
        <v/>
      </c>
      <c r="FA328" s="172"/>
      <c r="FB328" s="154" t="str">
        <f t="shared" si="445"/>
        <v>NO BID</v>
      </c>
      <c r="FC328" s="171"/>
      <c r="FD328" s="89"/>
      <c r="FE328" s="90" t="str">
        <f t="shared" si="446"/>
        <v/>
      </c>
      <c r="FF328" s="172"/>
      <c r="FG328" s="154" t="str">
        <f t="shared" si="447"/>
        <v>NO BID</v>
      </c>
      <c r="FH328" s="171"/>
      <c r="FI328" s="89"/>
      <c r="FJ328" s="90" t="str">
        <f t="shared" si="448"/>
        <v/>
      </c>
      <c r="FK328" s="172"/>
      <c r="FL328" s="154" t="str">
        <f t="shared" si="449"/>
        <v>NO BID</v>
      </c>
      <c r="FM328" s="171"/>
      <c r="FN328" s="89"/>
      <c r="FO328" s="90" t="str">
        <f t="shared" si="450"/>
        <v/>
      </c>
      <c r="FP328" s="172"/>
      <c r="FQ328" s="154" t="str">
        <f t="shared" si="451"/>
        <v>NO BID</v>
      </c>
      <c r="FR328" s="174"/>
      <c r="FS328" s="91">
        <v>13.45</v>
      </c>
      <c r="FT328" s="92">
        <f t="shared" si="452"/>
        <v>67.25</v>
      </c>
      <c r="FU328" s="175">
        <f t="shared" si="453"/>
        <v>0</v>
      </c>
      <c r="FV328" s="93" t="str">
        <f t="shared" si="454"/>
        <v/>
      </c>
      <c r="FW328" s="94">
        <f t="shared" si="455"/>
        <v>67.25</v>
      </c>
      <c r="FX328" s="95">
        <f t="shared" si="456"/>
        <v>0</v>
      </c>
      <c r="FY328" s="129" t="str">
        <f t="shared" si="457"/>
        <v>NOT AWARDED</v>
      </c>
      <c r="FZ328" s="130">
        <f t="shared" si="458"/>
        <v>0</v>
      </c>
      <c r="GA328" s="129" t="str">
        <f t="shared" si="459"/>
        <v>VENDOR 09</v>
      </c>
      <c r="GB328" s="176"/>
      <c r="GC328" s="177"/>
      <c r="GD328" s="96"/>
      <c r="GE328" s="98"/>
    </row>
    <row r="329" spans="1:187" ht="30" customHeight="1" thickTop="1" thickBot="1" x14ac:dyDescent="0.4">
      <c r="A329" s="162">
        <v>325</v>
      </c>
      <c r="B329" s="163">
        <v>5</v>
      </c>
      <c r="C329" s="164">
        <v>9781443463102</v>
      </c>
      <c r="D329" s="165" t="s">
        <v>491</v>
      </c>
      <c r="E329" s="165" t="s">
        <v>820</v>
      </c>
      <c r="F329" s="165" t="s">
        <v>1479</v>
      </c>
      <c r="G329" s="166" t="s">
        <v>1414</v>
      </c>
      <c r="H329" s="166" t="s">
        <v>1418</v>
      </c>
      <c r="I329" s="167"/>
      <c r="J329" s="234">
        <f t="shared" si="460"/>
        <v>5</v>
      </c>
      <c r="K329" s="235"/>
      <c r="L329" s="99" t="str">
        <f t="shared" si="386"/>
        <v/>
      </c>
      <c r="M329" s="241"/>
      <c r="N329" s="168"/>
      <c r="O329" s="195" t="str">
        <f t="shared" si="387"/>
        <v>VENDOR 09</v>
      </c>
      <c r="P329" s="149">
        <v>241360</v>
      </c>
      <c r="Q329" s="149">
        <f t="shared" si="388"/>
        <v>0</v>
      </c>
      <c r="R329" s="196" t="str">
        <f t="shared" si="389"/>
        <v xml:space="preserve">, </v>
      </c>
      <c r="S329" s="196" t="str">
        <f t="shared" si="390"/>
        <v>NO BID</v>
      </c>
      <c r="T329" s="117">
        <f t="shared" si="391"/>
        <v>0</v>
      </c>
      <c r="U329" s="118" t="str">
        <f t="shared" si="392"/>
        <v>NOT AWARDED</v>
      </c>
      <c r="V329" s="167"/>
      <c r="W329" s="171"/>
      <c r="X329" s="89"/>
      <c r="Y329" s="90"/>
      <c r="Z329" s="172" t="str">
        <f t="shared" si="393"/>
        <v/>
      </c>
      <c r="AA329" s="154" t="str">
        <f t="shared" si="394"/>
        <v>NO BID</v>
      </c>
      <c r="AB329" s="171"/>
      <c r="AC329" s="89"/>
      <c r="AD329" s="90"/>
      <c r="AE329" s="172" t="str">
        <f t="shared" si="395"/>
        <v/>
      </c>
      <c r="AF329" s="154" t="str">
        <f t="shared" si="396"/>
        <v>NO BID</v>
      </c>
      <c r="AG329" s="171"/>
      <c r="AH329" s="89"/>
      <c r="AI329" s="90"/>
      <c r="AJ329" s="172" t="str">
        <f t="shared" si="397"/>
        <v/>
      </c>
      <c r="AK329" s="154" t="str">
        <f t="shared" si="398"/>
        <v>NO BID</v>
      </c>
      <c r="AL329" s="171"/>
      <c r="AM329" s="89"/>
      <c r="AN329" s="90"/>
      <c r="AO329" s="172" t="str">
        <f t="shared" si="399"/>
        <v/>
      </c>
      <c r="AP329" s="154" t="str">
        <f t="shared" si="400"/>
        <v>NO BID</v>
      </c>
      <c r="AQ329" s="171"/>
      <c r="AR329" s="89"/>
      <c r="AS329" s="90"/>
      <c r="AT329" s="172" t="str">
        <f t="shared" si="401"/>
        <v/>
      </c>
      <c r="AU329" s="154" t="str">
        <f t="shared" si="402"/>
        <v>NO BID</v>
      </c>
      <c r="AV329" s="171"/>
      <c r="AW329" s="89"/>
      <c r="AX329" s="90"/>
      <c r="AY329" s="172" t="str">
        <f t="shared" si="403"/>
        <v/>
      </c>
      <c r="AZ329" s="154" t="str">
        <f t="shared" si="404"/>
        <v>NO BID</v>
      </c>
      <c r="BA329" s="171"/>
      <c r="BB329" s="89"/>
      <c r="BC329" s="90"/>
      <c r="BD329" s="172" t="str">
        <f t="shared" si="405"/>
        <v/>
      </c>
      <c r="BE329" s="154" t="str">
        <f t="shared" si="461"/>
        <v>NO BID</v>
      </c>
      <c r="BF329" s="171"/>
      <c r="BG329" s="89"/>
      <c r="BH329" s="90"/>
      <c r="BI329" s="172" t="str">
        <f t="shared" si="406"/>
        <v/>
      </c>
      <c r="BJ329" s="154" t="str">
        <f t="shared" si="407"/>
        <v>NO BID</v>
      </c>
      <c r="BK329" s="171"/>
      <c r="BL329" s="89"/>
      <c r="BM329" s="90"/>
      <c r="BN329" s="172" t="str">
        <f t="shared" si="408"/>
        <v/>
      </c>
      <c r="BO329" s="154" t="str">
        <f t="shared" si="409"/>
        <v>NO BID</v>
      </c>
      <c r="BP329" s="178"/>
      <c r="BQ329" s="171"/>
      <c r="BR329" s="89"/>
      <c r="BS329" s="90" t="str">
        <f t="shared" si="410"/>
        <v/>
      </c>
      <c r="BT329" s="172"/>
      <c r="BU329" s="154" t="str">
        <f t="shared" si="411"/>
        <v>NO BID</v>
      </c>
      <c r="BV329" s="171"/>
      <c r="BW329" s="89"/>
      <c r="BX329" s="90" t="str">
        <f t="shared" si="412"/>
        <v/>
      </c>
      <c r="BY329" s="172"/>
      <c r="BZ329" s="154" t="str">
        <f t="shared" si="413"/>
        <v>NO BID</v>
      </c>
      <c r="CA329" s="171"/>
      <c r="CB329" s="89"/>
      <c r="CC329" s="90" t="str">
        <f t="shared" si="414"/>
        <v/>
      </c>
      <c r="CD329" s="172"/>
      <c r="CE329" s="154" t="str">
        <f t="shared" si="415"/>
        <v>NO BID</v>
      </c>
      <c r="CF329" s="171"/>
      <c r="CG329" s="89"/>
      <c r="CH329" s="90" t="str">
        <f t="shared" si="416"/>
        <v/>
      </c>
      <c r="CI329" s="172"/>
      <c r="CJ329" s="154" t="str">
        <f t="shared" si="417"/>
        <v>NO BID</v>
      </c>
      <c r="CK329" s="171"/>
      <c r="CL329" s="89"/>
      <c r="CM329" s="90" t="str">
        <f t="shared" si="418"/>
        <v/>
      </c>
      <c r="CN329" s="172"/>
      <c r="CO329" s="154" t="str">
        <f t="shared" si="419"/>
        <v>NO BID</v>
      </c>
      <c r="CP329" s="171"/>
      <c r="CQ329" s="89"/>
      <c r="CR329" s="90" t="str">
        <f t="shared" si="420"/>
        <v/>
      </c>
      <c r="CS329" s="172"/>
      <c r="CT329" s="154" t="str">
        <f t="shared" si="421"/>
        <v>NO BID</v>
      </c>
      <c r="CU329" s="171"/>
      <c r="CV329" s="89"/>
      <c r="CW329" s="90" t="str">
        <f t="shared" si="422"/>
        <v/>
      </c>
      <c r="CX329" s="172"/>
      <c r="CY329" s="154" t="str">
        <f t="shared" si="423"/>
        <v>NO BID</v>
      </c>
      <c r="CZ329" s="171"/>
      <c r="DA329" s="89"/>
      <c r="DB329" s="90" t="str">
        <f t="shared" si="424"/>
        <v/>
      </c>
      <c r="DC329" s="172"/>
      <c r="DD329" s="154" t="str">
        <f t="shared" si="425"/>
        <v>NO BID</v>
      </c>
      <c r="DE329" s="171"/>
      <c r="DF329" s="89"/>
      <c r="DG329" s="90" t="str">
        <f t="shared" si="426"/>
        <v/>
      </c>
      <c r="DH329" s="172"/>
      <c r="DI329" s="154" t="str">
        <f t="shared" si="427"/>
        <v>NO BID</v>
      </c>
      <c r="DJ329" s="171"/>
      <c r="DK329" s="89"/>
      <c r="DL329" s="90" t="str">
        <f t="shared" si="428"/>
        <v/>
      </c>
      <c r="DM329" s="172"/>
      <c r="DN329" s="154" t="str">
        <f t="shared" si="429"/>
        <v>NO BID</v>
      </c>
      <c r="DO329" s="171"/>
      <c r="DP329" s="89"/>
      <c r="DQ329" s="90" t="str">
        <f t="shared" si="430"/>
        <v/>
      </c>
      <c r="DR329" s="172"/>
      <c r="DS329" s="154" t="str">
        <f t="shared" si="431"/>
        <v>NO BID</v>
      </c>
      <c r="DT329" s="171"/>
      <c r="DU329" s="89"/>
      <c r="DV329" s="90" t="str">
        <f t="shared" si="432"/>
        <v/>
      </c>
      <c r="DW329" s="172"/>
      <c r="DX329" s="154" t="str">
        <f t="shared" si="433"/>
        <v>NO BID</v>
      </c>
      <c r="DY329" s="171"/>
      <c r="DZ329" s="89"/>
      <c r="EA329" s="90" t="str">
        <f t="shared" si="434"/>
        <v/>
      </c>
      <c r="EB329" s="172"/>
      <c r="EC329" s="154" t="str">
        <f t="shared" si="435"/>
        <v>NO BID</v>
      </c>
      <c r="ED329" s="171"/>
      <c r="EE329" s="89"/>
      <c r="EF329" s="90" t="str">
        <f t="shared" si="436"/>
        <v/>
      </c>
      <c r="EG329" s="172"/>
      <c r="EH329" s="154" t="str">
        <f t="shared" si="437"/>
        <v>NO BID</v>
      </c>
      <c r="EI329" s="171"/>
      <c r="EJ329" s="89"/>
      <c r="EK329" s="90" t="str">
        <f t="shared" si="438"/>
        <v/>
      </c>
      <c r="EL329" s="172"/>
      <c r="EM329" s="154" t="str">
        <f t="shared" si="439"/>
        <v>NO BID</v>
      </c>
      <c r="EN329" s="171"/>
      <c r="EO329" s="89"/>
      <c r="EP329" s="90" t="str">
        <f t="shared" si="440"/>
        <v/>
      </c>
      <c r="EQ329" s="172"/>
      <c r="ER329" s="154" t="str">
        <f t="shared" si="441"/>
        <v>NO BID</v>
      </c>
      <c r="ES329" s="171"/>
      <c r="ET329" s="89"/>
      <c r="EU329" s="90" t="str">
        <f t="shared" si="442"/>
        <v/>
      </c>
      <c r="EV329" s="172"/>
      <c r="EW329" s="154" t="str">
        <f t="shared" si="443"/>
        <v>NO BID</v>
      </c>
      <c r="EX329" s="171"/>
      <c r="EY329" s="89"/>
      <c r="EZ329" s="90" t="str">
        <f t="shared" si="444"/>
        <v/>
      </c>
      <c r="FA329" s="172"/>
      <c r="FB329" s="154" t="str">
        <f t="shared" si="445"/>
        <v>NO BID</v>
      </c>
      <c r="FC329" s="171"/>
      <c r="FD329" s="89"/>
      <c r="FE329" s="90" t="str">
        <f t="shared" si="446"/>
        <v/>
      </c>
      <c r="FF329" s="172"/>
      <c r="FG329" s="154" t="str">
        <f t="shared" si="447"/>
        <v>NO BID</v>
      </c>
      <c r="FH329" s="171"/>
      <c r="FI329" s="89"/>
      <c r="FJ329" s="90" t="str">
        <f t="shared" si="448"/>
        <v/>
      </c>
      <c r="FK329" s="172"/>
      <c r="FL329" s="154" t="str">
        <f t="shared" si="449"/>
        <v>NO BID</v>
      </c>
      <c r="FM329" s="171"/>
      <c r="FN329" s="89"/>
      <c r="FO329" s="90" t="str">
        <f t="shared" si="450"/>
        <v/>
      </c>
      <c r="FP329" s="172"/>
      <c r="FQ329" s="154" t="str">
        <f t="shared" si="451"/>
        <v>NO BID</v>
      </c>
      <c r="FR329" s="174"/>
      <c r="FS329" s="91">
        <v>25.39</v>
      </c>
      <c r="FT329" s="92">
        <f t="shared" si="452"/>
        <v>126.95</v>
      </c>
      <c r="FU329" s="175">
        <f t="shared" si="453"/>
        <v>0</v>
      </c>
      <c r="FV329" s="93" t="str">
        <f t="shared" si="454"/>
        <v/>
      </c>
      <c r="FW329" s="94">
        <f t="shared" si="455"/>
        <v>126.95</v>
      </c>
      <c r="FX329" s="95">
        <f t="shared" si="456"/>
        <v>0</v>
      </c>
      <c r="FY329" s="129" t="str">
        <f t="shared" si="457"/>
        <v>NOT AWARDED</v>
      </c>
      <c r="FZ329" s="130">
        <f t="shared" si="458"/>
        <v>0</v>
      </c>
      <c r="GA329" s="129" t="str">
        <f t="shared" si="459"/>
        <v>VENDOR 09</v>
      </c>
      <c r="GB329" s="176"/>
      <c r="GC329" s="198"/>
      <c r="GD329" s="96"/>
      <c r="GE329" s="98"/>
    </row>
    <row r="330" spans="1:187" ht="30" customHeight="1" thickTop="1" thickBot="1" x14ac:dyDescent="0.4">
      <c r="A330" s="141">
        <v>326</v>
      </c>
      <c r="B330" s="163">
        <v>5</v>
      </c>
      <c r="C330" s="164">
        <v>9781643752709</v>
      </c>
      <c r="D330" s="165" t="s">
        <v>492</v>
      </c>
      <c r="E330" s="165" t="s">
        <v>1173</v>
      </c>
      <c r="F330" s="165" t="s">
        <v>1479</v>
      </c>
      <c r="G330" s="166" t="s">
        <v>1414</v>
      </c>
      <c r="H330" s="166" t="s">
        <v>1422</v>
      </c>
      <c r="I330" s="167"/>
      <c r="J330" s="227">
        <f t="shared" si="460"/>
        <v>5</v>
      </c>
      <c r="K330" s="228"/>
      <c r="L330" s="99" t="str">
        <f t="shared" si="386"/>
        <v/>
      </c>
      <c r="M330" s="241"/>
      <c r="N330" s="168"/>
      <c r="O330" s="195" t="str">
        <f t="shared" si="387"/>
        <v>VENDOR 09</v>
      </c>
      <c r="P330" s="149">
        <v>241360</v>
      </c>
      <c r="Q330" s="149">
        <f t="shared" si="388"/>
        <v>0</v>
      </c>
      <c r="R330" s="196" t="str">
        <f t="shared" si="389"/>
        <v xml:space="preserve">, </v>
      </c>
      <c r="S330" s="196" t="str">
        <f t="shared" si="390"/>
        <v>NO BID</v>
      </c>
      <c r="T330" s="117">
        <f t="shared" si="391"/>
        <v>0</v>
      </c>
      <c r="U330" s="118" t="str">
        <f t="shared" si="392"/>
        <v>NOT AWARDED</v>
      </c>
      <c r="V330" s="167"/>
      <c r="W330" s="171"/>
      <c r="X330" s="89"/>
      <c r="Y330" s="90"/>
      <c r="Z330" s="172" t="str">
        <f t="shared" si="393"/>
        <v/>
      </c>
      <c r="AA330" s="154" t="str">
        <f t="shared" si="394"/>
        <v>NO BID</v>
      </c>
      <c r="AB330" s="171"/>
      <c r="AC330" s="89"/>
      <c r="AD330" s="90"/>
      <c r="AE330" s="172" t="str">
        <f t="shared" si="395"/>
        <v/>
      </c>
      <c r="AF330" s="154" t="str">
        <f t="shared" si="396"/>
        <v>NO BID</v>
      </c>
      <c r="AG330" s="171"/>
      <c r="AH330" s="89"/>
      <c r="AI330" s="90"/>
      <c r="AJ330" s="172" t="str">
        <f t="shared" si="397"/>
        <v/>
      </c>
      <c r="AK330" s="154" t="str">
        <f t="shared" si="398"/>
        <v>NO BID</v>
      </c>
      <c r="AL330" s="171"/>
      <c r="AM330" s="89"/>
      <c r="AN330" s="90"/>
      <c r="AO330" s="172" t="str">
        <f t="shared" si="399"/>
        <v/>
      </c>
      <c r="AP330" s="154" t="str">
        <f t="shared" si="400"/>
        <v>NO BID</v>
      </c>
      <c r="AQ330" s="171"/>
      <c r="AR330" s="89"/>
      <c r="AS330" s="90"/>
      <c r="AT330" s="172" t="str">
        <f t="shared" si="401"/>
        <v/>
      </c>
      <c r="AU330" s="154" t="str">
        <f t="shared" si="402"/>
        <v>NO BID</v>
      </c>
      <c r="AV330" s="171"/>
      <c r="AW330" s="89"/>
      <c r="AX330" s="90"/>
      <c r="AY330" s="172" t="str">
        <f t="shared" si="403"/>
        <v/>
      </c>
      <c r="AZ330" s="154" t="str">
        <f t="shared" si="404"/>
        <v>NO BID</v>
      </c>
      <c r="BA330" s="171"/>
      <c r="BB330" s="89"/>
      <c r="BC330" s="90"/>
      <c r="BD330" s="172" t="str">
        <f t="shared" si="405"/>
        <v/>
      </c>
      <c r="BE330" s="154" t="str">
        <f t="shared" si="461"/>
        <v>NO BID</v>
      </c>
      <c r="BF330" s="171"/>
      <c r="BG330" s="89"/>
      <c r="BH330" s="90"/>
      <c r="BI330" s="172" t="str">
        <f t="shared" si="406"/>
        <v/>
      </c>
      <c r="BJ330" s="154" t="str">
        <f t="shared" si="407"/>
        <v>NO BID</v>
      </c>
      <c r="BK330" s="171"/>
      <c r="BL330" s="89"/>
      <c r="BM330" s="90"/>
      <c r="BN330" s="172" t="str">
        <f t="shared" si="408"/>
        <v/>
      </c>
      <c r="BO330" s="154" t="str">
        <f t="shared" si="409"/>
        <v>NO BID</v>
      </c>
      <c r="BP330" s="178"/>
      <c r="BQ330" s="171"/>
      <c r="BR330" s="89"/>
      <c r="BS330" s="90" t="str">
        <f t="shared" si="410"/>
        <v/>
      </c>
      <c r="BT330" s="172"/>
      <c r="BU330" s="154" t="str">
        <f t="shared" si="411"/>
        <v>NO BID</v>
      </c>
      <c r="BV330" s="171"/>
      <c r="BW330" s="89"/>
      <c r="BX330" s="90" t="str">
        <f t="shared" si="412"/>
        <v/>
      </c>
      <c r="BY330" s="172"/>
      <c r="BZ330" s="154" t="str">
        <f t="shared" si="413"/>
        <v>NO BID</v>
      </c>
      <c r="CA330" s="171"/>
      <c r="CB330" s="89"/>
      <c r="CC330" s="90" t="str">
        <f t="shared" si="414"/>
        <v/>
      </c>
      <c r="CD330" s="172"/>
      <c r="CE330" s="154" t="str">
        <f t="shared" si="415"/>
        <v>NO BID</v>
      </c>
      <c r="CF330" s="171"/>
      <c r="CG330" s="89"/>
      <c r="CH330" s="90" t="str">
        <f t="shared" si="416"/>
        <v/>
      </c>
      <c r="CI330" s="172"/>
      <c r="CJ330" s="154" t="str">
        <f t="shared" si="417"/>
        <v>NO BID</v>
      </c>
      <c r="CK330" s="171"/>
      <c r="CL330" s="89"/>
      <c r="CM330" s="90" t="str">
        <f t="shared" si="418"/>
        <v/>
      </c>
      <c r="CN330" s="172"/>
      <c r="CO330" s="154" t="str">
        <f t="shared" si="419"/>
        <v>NO BID</v>
      </c>
      <c r="CP330" s="171"/>
      <c r="CQ330" s="89"/>
      <c r="CR330" s="90" t="str">
        <f t="shared" si="420"/>
        <v/>
      </c>
      <c r="CS330" s="172"/>
      <c r="CT330" s="154" t="str">
        <f t="shared" si="421"/>
        <v>NO BID</v>
      </c>
      <c r="CU330" s="171"/>
      <c r="CV330" s="89"/>
      <c r="CW330" s="90" t="str">
        <f t="shared" si="422"/>
        <v/>
      </c>
      <c r="CX330" s="172"/>
      <c r="CY330" s="154" t="str">
        <f t="shared" si="423"/>
        <v>NO BID</v>
      </c>
      <c r="CZ330" s="171"/>
      <c r="DA330" s="89"/>
      <c r="DB330" s="90" t="str">
        <f t="shared" si="424"/>
        <v/>
      </c>
      <c r="DC330" s="172"/>
      <c r="DD330" s="154" t="str">
        <f t="shared" si="425"/>
        <v>NO BID</v>
      </c>
      <c r="DE330" s="171"/>
      <c r="DF330" s="89"/>
      <c r="DG330" s="90" t="str">
        <f t="shared" si="426"/>
        <v/>
      </c>
      <c r="DH330" s="172"/>
      <c r="DI330" s="154" t="str">
        <f t="shared" si="427"/>
        <v>NO BID</v>
      </c>
      <c r="DJ330" s="171"/>
      <c r="DK330" s="89"/>
      <c r="DL330" s="90" t="str">
        <f t="shared" si="428"/>
        <v/>
      </c>
      <c r="DM330" s="172"/>
      <c r="DN330" s="154" t="str">
        <f t="shared" si="429"/>
        <v>NO BID</v>
      </c>
      <c r="DO330" s="171"/>
      <c r="DP330" s="89"/>
      <c r="DQ330" s="90" t="str">
        <f t="shared" si="430"/>
        <v/>
      </c>
      <c r="DR330" s="172"/>
      <c r="DS330" s="154" t="str">
        <f t="shared" si="431"/>
        <v>NO BID</v>
      </c>
      <c r="DT330" s="171"/>
      <c r="DU330" s="89"/>
      <c r="DV330" s="90" t="str">
        <f t="shared" si="432"/>
        <v/>
      </c>
      <c r="DW330" s="172"/>
      <c r="DX330" s="154" t="str">
        <f t="shared" si="433"/>
        <v>NO BID</v>
      </c>
      <c r="DY330" s="171"/>
      <c r="DZ330" s="89"/>
      <c r="EA330" s="90" t="str">
        <f t="shared" si="434"/>
        <v/>
      </c>
      <c r="EB330" s="172"/>
      <c r="EC330" s="154" t="str">
        <f t="shared" si="435"/>
        <v>NO BID</v>
      </c>
      <c r="ED330" s="171"/>
      <c r="EE330" s="89"/>
      <c r="EF330" s="90" t="str">
        <f t="shared" si="436"/>
        <v/>
      </c>
      <c r="EG330" s="172"/>
      <c r="EH330" s="154" t="str">
        <f t="shared" si="437"/>
        <v>NO BID</v>
      </c>
      <c r="EI330" s="171"/>
      <c r="EJ330" s="89"/>
      <c r="EK330" s="90" t="str">
        <f t="shared" si="438"/>
        <v/>
      </c>
      <c r="EL330" s="172"/>
      <c r="EM330" s="154" t="str">
        <f t="shared" si="439"/>
        <v>NO BID</v>
      </c>
      <c r="EN330" s="171"/>
      <c r="EO330" s="89"/>
      <c r="EP330" s="90" t="str">
        <f t="shared" si="440"/>
        <v/>
      </c>
      <c r="EQ330" s="172"/>
      <c r="ER330" s="154" t="str">
        <f t="shared" si="441"/>
        <v>NO BID</v>
      </c>
      <c r="ES330" s="171"/>
      <c r="ET330" s="89"/>
      <c r="EU330" s="90" t="str">
        <f t="shared" si="442"/>
        <v/>
      </c>
      <c r="EV330" s="172"/>
      <c r="EW330" s="154" t="str">
        <f t="shared" si="443"/>
        <v>NO BID</v>
      </c>
      <c r="EX330" s="171"/>
      <c r="EY330" s="89"/>
      <c r="EZ330" s="90" t="str">
        <f t="shared" si="444"/>
        <v/>
      </c>
      <c r="FA330" s="172"/>
      <c r="FB330" s="154" t="str">
        <f t="shared" si="445"/>
        <v>NO BID</v>
      </c>
      <c r="FC330" s="171"/>
      <c r="FD330" s="89"/>
      <c r="FE330" s="90" t="str">
        <f t="shared" si="446"/>
        <v/>
      </c>
      <c r="FF330" s="172"/>
      <c r="FG330" s="154" t="str">
        <f t="shared" si="447"/>
        <v>NO BID</v>
      </c>
      <c r="FH330" s="171"/>
      <c r="FI330" s="89"/>
      <c r="FJ330" s="90" t="str">
        <f t="shared" si="448"/>
        <v/>
      </c>
      <c r="FK330" s="172"/>
      <c r="FL330" s="154" t="str">
        <f t="shared" si="449"/>
        <v>NO BID</v>
      </c>
      <c r="FM330" s="171"/>
      <c r="FN330" s="89"/>
      <c r="FO330" s="90" t="str">
        <f t="shared" si="450"/>
        <v/>
      </c>
      <c r="FP330" s="172"/>
      <c r="FQ330" s="154" t="str">
        <f t="shared" si="451"/>
        <v>NO BID</v>
      </c>
      <c r="FR330" s="174"/>
      <c r="FS330" s="91">
        <v>12.9</v>
      </c>
      <c r="FT330" s="92">
        <f t="shared" si="452"/>
        <v>64.5</v>
      </c>
      <c r="FU330" s="175">
        <f t="shared" si="453"/>
        <v>0</v>
      </c>
      <c r="FV330" s="93" t="str">
        <f t="shared" si="454"/>
        <v/>
      </c>
      <c r="FW330" s="94">
        <f t="shared" si="455"/>
        <v>64.5</v>
      </c>
      <c r="FX330" s="95">
        <f t="shared" si="456"/>
        <v>0</v>
      </c>
      <c r="FY330" s="129" t="str">
        <f t="shared" si="457"/>
        <v>NOT AWARDED</v>
      </c>
      <c r="FZ330" s="130">
        <f t="shared" si="458"/>
        <v>0</v>
      </c>
      <c r="GA330" s="129" t="str">
        <f t="shared" si="459"/>
        <v>VENDOR 09</v>
      </c>
      <c r="GB330" s="176"/>
      <c r="GC330" s="177"/>
      <c r="GD330" s="96"/>
      <c r="GE330" s="98"/>
    </row>
    <row r="331" spans="1:187" ht="30" customHeight="1" thickTop="1" thickBot="1" x14ac:dyDescent="0.4">
      <c r="A331" s="162">
        <v>327</v>
      </c>
      <c r="B331" s="142">
        <v>5</v>
      </c>
      <c r="C331" s="143">
        <v>9780593309193</v>
      </c>
      <c r="D331" s="144" t="s">
        <v>493</v>
      </c>
      <c r="E331" s="144" t="s">
        <v>1174</v>
      </c>
      <c r="F331" s="144" t="s">
        <v>1479</v>
      </c>
      <c r="G331" s="145" t="s">
        <v>1414</v>
      </c>
      <c r="H331" s="145" t="s">
        <v>1416</v>
      </c>
      <c r="I331" s="146"/>
      <c r="J331" s="227">
        <f t="shared" si="460"/>
        <v>5</v>
      </c>
      <c r="K331" s="228"/>
      <c r="L331" s="99" t="str">
        <f t="shared" si="386"/>
        <v/>
      </c>
      <c r="M331" s="241"/>
      <c r="N331" s="147"/>
      <c r="O331" s="215" t="str">
        <f t="shared" si="387"/>
        <v>VENDOR 09</v>
      </c>
      <c r="P331" s="149">
        <v>241363</v>
      </c>
      <c r="Q331" s="149">
        <f t="shared" si="388"/>
        <v>0</v>
      </c>
      <c r="R331" s="216" t="str">
        <f t="shared" si="389"/>
        <v xml:space="preserve">, </v>
      </c>
      <c r="S331" s="216" t="str">
        <f t="shared" si="390"/>
        <v>NO BID</v>
      </c>
      <c r="T331" s="123">
        <f t="shared" si="391"/>
        <v>0</v>
      </c>
      <c r="U331" s="125" t="str">
        <f t="shared" si="392"/>
        <v>NOT AWARDED</v>
      </c>
      <c r="V331" s="146"/>
      <c r="W331" s="151"/>
      <c r="X331" s="102"/>
      <c r="Y331" s="103"/>
      <c r="Z331" s="152" t="str">
        <f t="shared" si="393"/>
        <v/>
      </c>
      <c r="AA331" s="153" t="str">
        <f t="shared" si="394"/>
        <v>NO BID</v>
      </c>
      <c r="AB331" s="151"/>
      <c r="AC331" s="102"/>
      <c r="AD331" s="103"/>
      <c r="AE331" s="152" t="str">
        <f t="shared" si="395"/>
        <v/>
      </c>
      <c r="AF331" s="154" t="str">
        <f t="shared" si="396"/>
        <v>NO BID</v>
      </c>
      <c r="AG331" s="151"/>
      <c r="AH331" s="102"/>
      <c r="AI331" s="103"/>
      <c r="AJ331" s="152" t="str">
        <f t="shared" si="397"/>
        <v/>
      </c>
      <c r="AK331" s="154" t="str">
        <f t="shared" si="398"/>
        <v>NO BID</v>
      </c>
      <c r="AL331" s="151"/>
      <c r="AM331" s="102"/>
      <c r="AN331" s="103"/>
      <c r="AO331" s="152" t="str">
        <f t="shared" si="399"/>
        <v/>
      </c>
      <c r="AP331" s="154" t="str">
        <f t="shared" si="400"/>
        <v>NO BID</v>
      </c>
      <c r="AQ331" s="151"/>
      <c r="AR331" s="102"/>
      <c r="AS331" s="103"/>
      <c r="AT331" s="152" t="str">
        <f t="shared" si="401"/>
        <v/>
      </c>
      <c r="AU331" s="154" t="str">
        <f t="shared" si="402"/>
        <v>NO BID</v>
      </c>
      <c r="AV331" s="151"/>
      <c r="AW331" s="102"/>
      <c r="AX331" s="103"/>
      <c r="AY331" s="152" t="str">
        <f t="shared" si="403"/>
        <v/>
      </c>
      <c r="AZ331" s="154" t="str">
        <f t="shared" si="404"/>
        <v>NO BID</v>
      </c>
      <c r="BA331" s="151"/>
      <c r="BB331" s="102"/>
      <c r="BC331" s="103"/>
      <c r="BD331" s="152" t="str">
        <f t="shared" si="405"/>
        <v/>
      </c>
      <c r="BE331" s="153" t="str">
        <f t="shared" si="461"/>
        <v>NO BID</v>
      </c>
      <c r="BF331" s="151"/>
      <c r="BG331" s="102"/>
      <c r="BH331" s="103"/>
      <c r="BI331" s="152" t="str">
        <f t="shared" si="406"/>
        <v/>
      </c>
      <c r="BJ331" s="153" t="str">
        <f t="shared" si="407"/>
        <v>NO BID</v>
      </c>
      <c r="BK331" s="151"/>
      <c r="BL331" s="102"/>
      <c r="BM331" s="103"/>
      <c r="BN331" s="152" t="str">
        <f t="shared" si="408"/>
        <v/>
      </c>
      <c r="BO331" s="154" t="str">
        <f t="shared" si="409"/>
        <v>NO BID</v>
      </c>
      <c r="BP331" s="155"/>
      <c r="BQ331" s="151"/>
      <c r="BR331" s="102"/>
      <c r="BS331" s="103" t="str">
        <f t="shared" si="410"/>
        <v/>
      </c>
      <c r="BT331" s="152"/>
      <c r="BU331" s="153" t="str">
        <f t="shared" si="411"/>
        <v>NO BID</v>
      </c>
      <c r="BV331" s="151"/>
      <c r="BW331" s="102"/>
      <c r="BX331" s="103" t="str">
        <f t="shared" si="412"/>
        <v/>
      </c>
      <c r="BY331" s="152"/>
      <c r="BZ331" s="153" t="str">
        <f t="shared" si="413"/>
        <v>NO BID</v>
      </c>
      <c r="CA331" s="151"/>
      <c r="CB331" s="102"/>
      <c r="CC331" s="103" t="str">
        <f t="shared" si="414"/>
        <v/>
      </c>
      <c r="CD331" s="152"/>
      <c r="CE331" s="153" t="str">
        <f t="shared" si="415"/>
        <v>NO BID</v>
      </c>
      <c r="CF331" s="151"/>
      <c r="CG331" s="102"/>
      <c r="CH331" s="103" t="str">
        <f t="shared" si="416"/>
        <v/>
      </c>
      <c r="CI331" s="152"/>
      <c r="CJ331" s="153" t="str">
        <f t="shared" si="417"/>
        <v>NO BID</v>
      </c>
      <c r="CK331" s="151"/>
      <c r="CL331" s="102"/>
      <c r="CM331" s="103" t="str">
        <f t="shared" si="418"/>
        <v/>
      </c>
      <c r="CN331" s="152"/>
      <c r="CO331" s="153" t="str">
        <f t="shared" si="419"/>
        <v>NO BID</v>
      </c>
      <c r="CP331" s="151"/>
      <c r="CQ331" s="102"/>
      <c r="CR331" s="103" t="str">
        <f t="shared" si="420"/>
        <v/>
      </c>
      <c r="CS331" s="152"/>
      <c r="CT331" s="153" t="str">
        <f t="shared" si="421"/>
        <v>NO BID</v>
      </c>
      <c r="CU331" s="151"/>
      <c r="CV331" s="102"/>
      <c r="CW331" s="103" t="str">
        <f t="shared" si="422"/>
        <v/>
      </c>
      <c r="CX331" s="152"/>
      <c r="CY331" s="153" t="str">
        <f t="shared" si="423"/>
        <v>NO BID</v>
      </c>
      <c r="CZ331" s="151"/>
      <c r="DA331" s="102"/>
      <c r="DB331" s="103" t="str">
        <f t="shared" si="424"/>
        <v/>
      </c>
      <c r="DC331" s="152"/>
      <c r="DD331" s="153" t="str">
        <f t="shared" si="425"/>
        <v>NO BID</v>
      </c>
      <c r="DE331" s="151"/>
      <c r="DF331" s="102"/>
      <c r="DG331" s="103" t="str">
        <f t="shared" si="426"/>
        <v/>
      </c>
      <c r="DH331" s="152"/>
      <c r="DI331" s="153" t="str">
        <f t="shared" si="427"/>
        <v>NO BID</v>
      </c>
      <c r="DJ331" s="151"/>
      <c r="DK331" s="102"/>
      <c r="DL331" s="103" t="str">
        <f t="shared" si="428"/>
        <v/>
      </c>
      <c r="DM331" s="152"/>
      <c r="DN331" s="153" t="str">
        <f t="shared" si="429"/>
        <v>NO BID</v>
      </c>
      <c r="DO331" s="151"/>
      <c r="DP331" s="102"/>
      <c r="DQ331" s="103" t="str">
        <f t="shared" si="430"/>
        <v/>
      </c>
      <c r="DR331" s="152"/>
      <c r="DS331" s="153" t="str">
        <f t="shared" si="431"/>
        <v>NO BID</v>
      </c>
      <c r="DT331" s="151"/>
      <c r="DU331" s="102"/>
      <c r="DV331" s="103" t="str">
        <f t="shared" si="432"/>
        <v/>
      </c>
      <c r="DW331" s="152"/>
      <c r="DX331" s="153" t="str">
        <f t="shared" si="433"/>
        <v>NO BID</v>
      </c>
      <c r="DY331" s="151"/>
      <c r="DZ331" s="102"/>
      <c r="EA331" s="103" t="str">
        <f t="shared" si="434"/>
        <v/>
      </c>
      <c r="EB331" s="152"/>
      <c r="EC331" s="153" t="str">
        <f t="shared" si="435"/>
        <v>NO BID</v>
      </c>
      <c r="ED331" s="151"/>
      <c r="EE331" s="102"/>
      <c r="EF331" s="103" t="str">
        <f t="shared" si="436"/>
        <v/>
      </c>
      <c r="EG331" s="152"/>
      <c r="EH331" s="153" t="str">
        <f t="shared" si="437"/>
        <v>NO BID</v>
      </c>
      <c r="EI331" s="151"/>
      <c r="EJ331" s="102"/>
      <c r="EK331" s="103" t="str">
        <f t="shared" si="438"/>
        <v/>
      </c>
      <c r="EL331" s="152"/>
      <c r="EM331" s="153" t="str">
        <f t="shared" si="439"/>
        <v>NO BID</v>
      </c>
      <c r="EN331" s="151"/>
      <c r="EO331" s="102"/>
      <c r="EP331" s="103" t="str">
        <f t="shared" si="440"/>
        <v/>
      </c>
      <c r="EQ331" s="152"/>
      <c r="ER331" s="153" t="str">
        <f t="shared" si="441"/>
        <v>NO BID</v>
      </c>
      <c r="ES331" s="151"/>
      <c r="ET331" s="102"/>
      <c r="EU331" s="103" t="str">
        <f t="shared" si="442"/>
        <v/>
      </c>
      <c r="EV331" s="152"/>
      <c r="EW331" s="153" t="str">
        <f t="shared" si="443"/>
        <v>NO BID</v>
      </c>
      <c r="EX331" s="151"/>
      <c r="EY331" s="102"/>
      <c r="EZ331" s="103" t="str">
        <f t="shared" si="444"/>
        <v/>
      </c>
      <c r="FA331" s="152"/>
      <c r="FB331" s="153" t="str">
        <f t="shared" si="445"/>
        <v>NO BID</v>
      </c>
      <c r="FC331" s="151"/>
      <c r="FD331" s="102"/>
      <c r="FE331" s="103" t="str">
        <f t="shared" si="446"/>
        <v/>
      </c>
      <c r="FF331" s="152"/>
      <c r="FG331" s="153" t="str">
        <f t="shared" si="447"/>
        <v>NO BID</v>
      </c>
      <c r="FH331" s="151"/>
      <c r="FI331" s="102"/>
      <c r="FJ331" s="103" t="str">
        <f t="shared" si="448"/>
        <v/>
      </c>
      <c r="FK331" s="152"/>
      <c r="FL331" s="153" t="str">
        <f t="shared" si="449"/>
        <v>NO BID</v>
      </c>
      <c r="FM331" s="151"/>
      <c r="FN331" s="102"/>
      <c r="FO331" s="103" t="str">
        <f t="shared" si="450"/>
        <v/>
      </c>
      <c r="FP331" s="152"/>
      <c r="FQ331" s="153" t="str">
        <f t="shared" si="451"/>
        <v>NO BID</v>
      </c>
      <c r="FR331" s="156"/>
      <c r="FS331" s="104">
        <v>10.49</v>
      </c>
      <c r="FT331" s="105">
        <f t="shared" si="452"/>
        <v>52.45</v>
      </c>
      <c r="FU331" s="157">
        <f t="shared" si="453"/>
        <v>0</v>
      </c>
      <c r="FV331" s="106" t="str">
        <f t="shared" si="454"/>
        <v/>
      </c>
      <c r="FW331" s="107">
        <f t="shared" si="455"/>
        <v>52.45</v>
      </c>
      <c r="FX331" s="108">
        <f t="shared" si="456"/>
        <v>0</v>
      </c>
      <c r="FY331" s="158" t="str">
        <f t="shared" si="457"/>
        <v>NOT AWARDED</v>
      </c>
      <c r="FZ331" s="159">
        <f t="shared" si="458"/>
        <v>0</v>
      </c>
      <c r="GA331" s="158" t="str">
        <f t="shared" si="459"/>
        <v>VENDOR 09</v>
      </c>
      <c r="GB331" s="160"/>
      <c r="GC331" s="161"/>
      <c r="GD331" s="109"/>
      <c r="GE331" s="110"/>
    </row>
    <row r="332" spans="1:187" ht="30" customHeight="1" thickTop="1" thickBot="1" x14ac:dyDescent="0.4">
      <c r="A332" s="162">
        <v>328</v>
      </c>
      <c r="B332" s="163">
        <v>5</v>
      </c>
      <c r="C332" s="164">
        <v>9781534324213</v>
      </c>
      <c r="D332" s="165" t="s">
        <v>494</v>
      </c>
      <c r="E332" s="165" t="s">
        <v>1175</v>
      </c>
      <c r="F332" s="165" t="s">
        <v>1480</v>
      </c>
      <c r="G332" s="166" t="s">
        <v>1414</v>
      </c>
      <c r="H332" s="166" t="s">
        <v>1417</v>
      </c>
      <c r="I332" s="167"/>
      <c r="J332" s="227">
        <f t="shared" si="460"/>
        <v>5</v>
      </c>
      <c r="K332" s="228"/>
      <c r="L332" s="99" t="str">
        <f t="shared" si="386"/>
        <v/>
      </c>
      <c r="M332" s="241"/>
      <c r="N332" s="168"/>
      <c r="O332" s="195" t="str">
        <f t="shared" si="387"/>
        <v>VENDOR 09</v>
      </c>
      <c r="P332" s="149">
        <v>241365</v>
      </c>
      <c r="Q332" s="149">
        <f t="shared" si="388"/>
        <v>0</v>
      </c>
      <c r="R332" s="196" t="str">
        <f t="shared" si="389"/>
        <v xml:space="preserve">, </v>
      </c>
      <c r="S332" s="196" t="str">
        <f t="shared" si="390"/>
        <v>NO BID</v>
      </c>
      <c r="T332" s="117">
        <f t="shared" si="391"/>
        <v>0</v>
      </c>
      <c r="U332" s="118" t="str">
        <f t="shared" si="392"/>
        <v>NOT AWARDED</v>
      </c>
      <c r="V332" s="167"/>
      <c r="W332" s="171"/>
      <c r="X332" s="89"/>
      <c r="Y332" s="90"/>
      <c r="Z332" s="172" t="str">
        <f t="shared" si="393"/>
        <v/>
      </c>
      <c r="AA332" s="154" t="str">
        <f t="shared" si="394"/>
        <v>NO BID</v>
      </c>
      <c r="AB332" s="171"/>
      <c r="AC332" s="89"/>
      <c r="AD332" s="90"/>
      <c r="AE332" s="172" t="str">
        <f t="shared" si="395"/>
        <v/>
      </c>
      <c r="AF332" s="154" t="str">
        <f t="shared" si="396"/>
        <v>NO BID</v>
      </c>
      <c r="AG332" s="171"/>
      <c r="AH332" s="89"/>
      <c r="AI332" s="90"/>
      <c r="AJ332" s="172" t="str">
        <f t="shared" si="397"/>
        <v/>
      </c>
      <c r="AK332" s="154" t="str">
        <f t="shared" si="398"/>
        <v>NO BID</v>
      </c>
      <c r="AL332" s="171"/>
      <c r="AM332" s="89"/>
      <c r="AN332" s="90"/>
      <c r="AO332" s="172" t="str">
        <f t="shared" si="399"/>
        <v/>
      </c>
      <c r="AP332" s="154" t="str">
        <f t="shared" si="400"/>
        <v>NO BID</v>
      </c>
      <c r="AQ332" s="171"/>
      <c r="AR332" s="89"/>
      <c r="AS332" s="90"/>
      <c r="AT332" s="172" t="str">
        <f t="shared" si="401"/>
        <v/>
      </c>
      <c r="AU332" s="154" t="str">
        <f t="shared" si="402"/>
        <v>NO BID</v>
      </c>
      <c r="AV332" s="171"/>
      <c r="AW332" s="89"/>
      <c r="AX332" s="90"/>
      <c r="AY332" s="172" t="str">
        <f t="shared" si="403"/>
        <v/>
      </c>
      <c r="AZ332" s="154" t="str">
        <f t="shared" si="404"/>
        <v>NO BID</v>
      </c>
      <c r="BA332" s="171"/>
      <c r="BB332" s="89"/>
      <c r="BC332" s="90"/>
      <c r="BD332" s="172" t="str">
        <f t="shared" si="405"/>
        <v/>
      </c>
      <c r="BE332" s="154" t="s">
        <v>82</v>
      </c>
      <c r="BF332" s="171"/>
      <c r="BG332" s="89"/>
      <c r="BH332" s="90"/>
      <c r="BI332" s="172" t="str">
        <f t="shared" si="406"/>
        <v/>
      </c>
      <c r="BJ332" s="154" t="str">
        <f t="shared" si="407"/>
        <v>NO BID</v>
      </c>
      <c r="BK332" s="171"/>
      <c r="BL332" s="89"/>
      <c r="BM332" s="90"/>
      <c r="BN332" s="172" t="str">
        <f t="shared" si="408"/>
        <v/>
      </c>
      <c r="BO332" s="154" t="str">
        <f t="shared" si="409"/>
        <v>NO BID</v>
      </c>
      <c r="BP332" s="173"/>
      <c r="BQ332" s="171"/>
      <c r="BR332" s="89"/>
      <c r="BS332" s="90" t="str">
        <f t="shared" si="410"/>
        <v/>
      </c>
      <c r="BT332" s="172"/>
      <c r="BU332" s="154" t="str">
        <f t="shared" si="411"/>
        <v>NO BID</v>
      </c>
      <c r="BV332" s="171"/>
      <c r="BW332" s="89"/>
      <c r="BX332" s="90" t="str">
        <f t="shared" si="412"/>
        <v/>
      </c>
      <c r="BY332" s="172"/>
      <c r="BZ332" s="154" t="str">
        <f t="shared" si="413"/>
        <v>NO BID</v>
      </c>
      <c r="CA332" s="171"/>
      <c r="CB332" s="89"/>
      <c r="CC332" s="90" t="str">
        <f t="shared" si="414"/>
        <v/>
      </c>
      <c r="CD332" s="172"/>
      <c r="CE332" s="154" t="str">
        <f t="shared" si="415"/>
        <v>NO BID</v>
      </c>
      <c r="CF332" s="171"/>
      <c r="CG332" s="89"/>
      <c r="CH332" s="90" t="str">
        <f t="shared" si="416"/>
        <v/>
      </c>
      <c r="CI332" s="172"/>
      <c r="CJ332" s="154" t="str">
        <f t="shared" si="417"/>
        <v>NO BID</v>
      </c>
      <c r="CK332" s="171"/>
      <c r="CL332" s="89"/>
      <c r="CM332" s="90" t="str">
        <f t="shared" si="418"/>
        <v/>
      </c>
      <c r="CN332" s="172"/>
      <c r="CO332" s="154" t="str">
        <f t="shared" si="419"/>
        <v>NO BID</v>
      </c>
      <c r="CP332" s="171"/>
      <c r="CQ332" s="89"/>
      <c r="CR332" s="90" t="str">
        <f t="shared" si="420"/>
        <v/>
      </c>
      <c r="CS332" s="172"/>
      <c r="CT332" s="154" t="str">
        <f t="shared" si="421"/>
        <v>NO BID</v>
      </c>
      <c r="CU332" s="171"/>
      <c r="CV332" s="89"/>
      <c r="CW332" s="90" t="str">
        <f t="shared" si="422"/>
        <v/>
      </c>
      <c r="CX332" s="172"/>
      <c r="CY332" s="154" t="str">
        <f t="shared" si="423"/>
        <v>NO BID</v>
      </c>
      <c r="CZ332" s="171"/>
      <c r="DA332" s="89"/>
      <c r="DB332" s="90" t="str">
        <f t="shared" si="424"/>
        <v/>
      </c>
      <c r="DC332" s="172"/>
      <c r="DD332" s="154" t="str">
        <f t="shared" si="425"/>
        <v>NO BID</v>
      </c>
      <c r="DE332" s="171"/>
      <c r="DF332" s="89"/>
      <c r="DG332" s="90" t="str">
        <f t="shared" si="426"/>
        <v/>
      </c>
      <c r="DH332" s="172"/>
      <c r="DI332" s="154" t="str">
        <f t="shared" si="427"/>
        <v>NO BID</v>
      </c>
      <c r="DJ332" s="171"/>
      <c r="DK332" s="89"/>
      <c r="DL332" s="90" t="str">
        <f t="shared" si="428"/>
        <v/>
      </c>
      <c r="DM332" s="172"/>
      <c r="DN332" s="154" t="str">
        <f t="shared" si="429"/>
        <v>NO BID</v>
      </c>
      <c r="DO332" s="171"/>
      <c r="DP332" s="89"/>
      <c r="DQ332" s="90" t="str">
        <f t="shared" si="430"/>
        <v/>
      </c>
      <c r="DR332" s="172"/>
      <c r="DS332" s="154" t="str">
        <f t="shared" si="431"/>
        <v>NO BID</v>
      </c>
      <c r="DT332" s="171"/>
      <c r="DU332" s="89"/>
      <c r="DV332" s="90" t="str">
        <f t="shared" si="432"/>
        <v/>
      </c>
      <c r="DW332" s="172"/>
      <c r="DX332" s="154" t="str">
        <f t="shared" si="433"/>
        <v>NO BID</v>
      </c>
      <c r="DY332" s="171"/>
      <c r="DZ332" s="89"/>
      <c r="EA332" s="90" t="str">
        <f t="shared" si="434"/>
        <v/>
      </c>
      <c r="EB332" s="172"/>
      <c r="EC332" s="154" t="str">
        <f t="shared" si="435"/>
        <v>NO BID</v>
      </c>
      <c r="ED332" s="171"/>
      <c r="EE332" s="89"/>
      <c r="EF332" s="90" t="str">
        <f t="shared" si="436"/>
        <v/>
      </c>
      <c r="EG332" s="172"/>
      <c r="EH332" s="154" t="str">
        <f t="shared" si="437"/>
        <v>NO BID</v>
      </c>
      <c r="EI332" s="171"/>
      <c r="EJ332" s="89"/>
      <c r="EK332" s="90" t="str">
        <f t="shared" si="438"/>
        <v/>
      </c>
      <c r="EL332" s="172"/>
      <c r="EM332" s="154" t="str">
        <f t="shared" si="439"/>
        <v>NO BID</v>
      </c>
      <c r="EN332" s="171"/>
      <c r="EO332" s="89"/>
      <c r="EP332" s="90" t="str">
        <f t="shared" si="440"/>
        <v/>
      </c>
      <c r="EQ332" s="172"/>
      <c r="ER332" s="154" t="str">
        <f t="shared" si="441"/>
        <v>NO BID</v>
      </c>
      <c r="ES332" s="171"/>
      <c r="ET332" s="89"/>
      <c r="EU332" s="90" t="str">
        <f t="shared" si="442"/>
        <v/>
      </c>
      <c r="EV332" s="172"/>
      <c r="EW332" s="154" t="str">
        <f t="shared" si="443"/>
        <v>NO BID</v>
      </c>
      <c r="EX332" s="171"/>
      <c r="EY332" s="89"/>
      <c r="EZ332" s="90" t="str">
        <f t="shared" si="444"/>
        <v/>
      </c>
      <c r="FA332" s="172"/>
      <c r="FB332" s="154" t="str">
        <f t="shared" si="445"/>
        <v>NO BID</v>
      </c>
      <c r="FC332" s="171"/>
      <c r="FD332" s="89"/>
      <c r="FE332" s="90" t="str">
        <f t="shared" si="446"/>
        <v/>
      </c>
      <c r="FF332" s="172"/>
      <c r="FG332" s="154" t="str">
        <f t="shared" si="447"/>
        <v>NO BID</v>
      </c>
      <c r="FH332" s="171"/>
      <c r="FI332" s="89"/>
      <c r="FJ332" s="90" t="str">
        <f t="shared" si="448"/>
        <v/>
      </c>
      <c r="FK332" s="172"/>
      <c r="FL332" s="154" t="str">
        <f t="shared" si="449"/>
        <v>NO BID</v>
      </c>
      <c r="FM332" s="171"/>
      <c r="FN332" s="89"/>
      <c r="FO332" s="90" t="str">
        <f t="shared" si="450"/>
        <v/>
      </c>
      <c r="FP332" s="172"/>
      <c r="FQ332" s="154" t="str">
        <f t="shared" si="451"/>
        <v>NO BID</v>
      </c>
      <c r="FR332" s="174"/>
      <c r="FS332" s="91">
        <v>11.3</v>
      </c>
      <c r="FT332" s="92">
        <f t="shared" si="452"/>
        <v>56.5</v>
      </c>
      <c r="FU332" s="175">
        <f t="shared" si="453"/>
        <v>0</v>
      </c>
      <c r="FV332" s="93" t="str">
        <f t="shared" si="454"/>
        <v/>
      </c>
      <c r="FW332" s="94">
        <f t="shared" si="455"/>
        <v>56.5</v>
      </c>
      <c r="FX332" s="95">
        <f t="shared" si="456"/>
        <v>0</v>
      </c>
      <c r="FY332" s="129" t="str">
        <f t="shared" si="457"/>
        <v>NOT AWARDED</v>
      </c>
      <c r="FZ332" s="130">
        <f t="shared" si="458"/>
        <v>0</v>
      </c>
      <c r="GA332" s="129" t="str">
        <f t="shared" si="459"/>
        <v>VENDOR 09</v>
      </c>
      <c r="GB332" s="176"/>
      <c r="GC332" s="177"/>
      <c r="GD332" s="96"/>
      <c r="GE332" s="97"/>
    </row>
    <row r="333" spans="1:187" ht="30" customHeight="1" thickTop="1" thickBot="1" x14ac:dyDescent="0.4">
      <c r="A333" s="162">
        <v>329</v>
      </c>
      <c r="B333" s="163">
        <v>1</v>
      </c>
      <c r="C333" s="164">
        <v>9781728239088</v>
      </c>
      <c r="D333" s="165" t="s">
        <v>495</v>
      </c>
      <c r="E333" s="165" t="s">
        <v>1176</v>
      </c>
      <c r="F333" s="165" t="s">
        <v>1479</v>
      </c>
      <c r="G333" s="166" t="s">
        <v>1414</v>
      </c>
      <c r="H333" s="166" t="s">
        <v>1416</v>
      </c>
      <c r="I333" s="167"/>
      <c r="J333" s="227">
        <f t="shared" si="460"/>
        <v>1</v>
      </c>
      <c r="K333" s="228"/>
      <c r="L333" s="99" t="str">
        <f t="shared" si="386"/>
        <v/>
      </c>
      <c r="M333" s="241"/>
      <c r="N333" s="168"/>
      <c r="O333" s="195" t="str">
        <f t="shared" si="387"/>
        <v>VENDOR 09</v>
      </c>
      <c r="P333" s="149">
        <v>241362</v>
      </c>
      <c r="Q333" s="149">
        <f t="shared" si="388"/>
        <v>0</v>
      </c>
      <c r="R333" s="196" t="str">
        <f t="shared" si="389"/>
        <v xml:space="preserve">, </v>
      </c>
      <c r="S333" s="196" t="str">
        <f t="shared" si="390"/>
        <v>NO BID</v>
      </c>
      <c r="T333" s="117">
        <f t="shared" si="391"/>
        <v>0</v>
      </c>
      <c r="U333" s="118" t="str">
        <f t="shared" si="392"/>
        <v>NOT AWARDED</v>
      </c>
      <c r="V333" s="167"/>
      <c r="W333" s="171"/>
      <c r="X333" s="89"/>
      <c r="Y333" s="90"/>
      <c r="Z333" s="172" t="str">
        <f t="shared" si="393"/>
        <v/>
      </c>
      <c r="AA333" s="154" t="str">
        <f t="shared" si="394"/>
        <v>NO BID</v>
      </c>
      <c r="AB333" s="171"/>
      <c r="AC333" s="89"/>
      <c r="AD333" s="90"/>
      <c r="AE333" s="172" t="str">
        <f t="shared" si="395"/>
        <v/>
      </c>
      <c r="AF333" s="154" t="str">
        <f t="shared" si="396"/>
        <v>NO BID</v>
      </c>
      <c r="AG333" s="171"/>
      <c r="AH333" s="89"/>
      <c r="AI333" s="90"/>
      <c r="AJ333" s="172" t="str">
        <f t="shared" si="397"/>
        <v/>
      </c>
      <c r="AK333" s="154" t="str">
        <f t="shared" si="398"/>
        <v>NO BID</v>
      </c>
      <c r="AL333" s="171"/>
      <c r="AM333" s="89"/>
      <c r="AN333" s="90"/>
      <c r="AO333" s="172" t="str">
        <f t="shared" si="399"/>
        <v/>
      </c>
      <c r="AP333" s="154" t="str">
        <f t="shared" si="400"/>
        <v>NO BID</v>
      </c>
      <c r="AQ333" s="171"/>
      <c r="AR333" s="89"/>
      <c r="AS333" s="90"/>
      <c r="AT333" s="172" t="str">
        <f t="shared" si="401"/>
        <v/>
      </c>
      <c r="AU333" s="154" t="str">
        <f t="shared" si="402"/>
        <v>NO BID</v>
      </c>
      <c r="AV333" s="171"/>
      <c r="AW333" s="89"/>
      <c r="AX333" s="90"/>
      <c r="AY333" s="172" t="str">
        <f t="shared" si="403"/>
        <v/>
      </c>
      <c r="AZ333" s="154" t="str">
        <f t="shared" si="404"/>
        <v>NO BID</v>
      </c>
      <c r="BA333" s="171"/>
      <c r="BB333" s="89"/>
      <c r="BC333" s="90"/>
      <c r="BD333" s="172" t="str">
        <f t="shared" si="405"/>
        <v/>
      </c>
      <c r="BE333" s="154" t="str">
        <f>IF($B333=0,"",IF(ISNUMBER(BB333),"","NO BID"))</f>
        <v>NO BID</v>
      </c>
      <c r="BF333" s="171"/>
      <c r="BG333" s="89"/>
      <c r="BH333" s="90"/>
      <c r="BI333" s="172" t="str">
        <f t="shared" si="406"/>
        <v/>
      </c>
      <c r="BJ333" s="154" t="str">
        <f t="shared" si="407"/>
        <v>NO BID</v>
      </c>
      <c r="BK333" s="171"/>
      <c r="BL333" s="89"/>
      <c r="BM333" s="90"/>
      <c r="BN333" s="172" t="str">
        <f t="shared" si="408"/>
        <v/>
      </c>
      <c r="BO333" s="154" t="str">
        <f t="shared" si="409"/>
        <v>NO BID</v>
      </c>
      <c r="BP333" s="173"/>
      <c r="BQ333" s="171"/>
      <c r="BR333" s="89"/>
      <c r="BS333" s="90" t="str">
        <f t="shared" si="410"/>
        <v/>
      </c>
      <c r="BT333" s="172"/>
      <c r="BU333" s="154" t="str">
        <f t="shared" si="411"/>
        <v>NO BID</v>
      </c>
      <c r="BV333" s="171"/>
      <c r="BW333" s="89"/>
      <c r="BX333" s="90" t="str">
        <f t="shared" si="412"/>
        <v/>
      </c>
      <c r="BY333" s="172"/>
      <c r="BZ333" s="154" t="str">
        <f t="shared" si="413"/>
        <v>NO BID</v>
      </c>
      <c r="CA333" s="171"/>
      <c r="CB333" s="89"/>
      <c r="CC333" s="90" t="str">
        <f t="shared" si="414"/>
        <v/>
      </c>
      <c r="CD333" s="172"/>
      <c r="CE333" s="154" t="str">
        <f t="shared" si="415"/>
        <v>NO BID</v>
      </c>
      <c r="CF333" s="171"/>
      <c r="CG333" s="89"/>
      <c r="CH333" s="90" t="str">
        <f t="shared" si="416"/>
        <v/>
      </c>
      <c r="CI333" s="172"/>
      <c r="CJ333" s="154" t="str">
        <f t="shared" si="417"/>
        <v>NO BID</v>
      </c>
      <c r="CK333" s="171"/>
      <c r="CL333" s="89"/>
      <c r="CM333" s="90" t="str">
        <f t="shared" si="418"/>
        <v/>
      </c>
      <c r="CN333" s="172"/>
      <c r="CO333" s="154" t="str">
        <f t="shared" si="419"/>
        <v>NO BID</v>
      </c>
      <c r="CP333" s="171"/>
      <c r="CQ333" s="89"/>
      <c r="CR333" s="90" t="str">
        <f t="shared" si="420"/>
        <v/>
      </c>
      <c r="CS333" s="172"/>
      <c r="CT333" s="154" t="str">
        <f t="shared" si="421"/>
        <v>NO BID</v>
      </c>
      <c r="CU333" s="171"/>
      <c r="CV333" s="89"/>
      <c r="CW333" s="90" t="str">
        <f t="shared" si="422"/>
        <v/>
      </c>
      <c r="CX333" s="172"/>
      <c r="CY333" s="154" t="str">
        <f t="shared" si="423"/>
        <v>NO BID</v>
      </c>
      <c r="CZ333" s="171"/>
      <c r="DA333" s="89"/>
      <c r="DB333" s="90" t="str">
        <f t="shared" si="424"/>
        <v/>
      </c>
      <c r="DC333" s="172"/>
      <c r="DD333" s="154" t="str">
        <f t="shared" si="425"/>
        <v>NO BID</v>
      </c>
      <c r="DE333" s="171"/>
      <c r="DF333" s="89"/>
      <c r="DG333" s="90" t="str">
        <f t="shared" si="426"/>
        <v/>
      </c>
      <c r="DH333" s="172"/>
      <c r="DI333" s="154" t="str">
        <f t="shared" si="427"/>
        <v>NO BID</v>
      </c>
      <c r="DJ333" s="171"/>
      <c r="DK333" s="89"/>
      <c r="DL333" s="90" t="str">
        <f t="shared" si="428"/>
        <v/>
      </c>
      <c r="DM333" s="172"/>
      <c r="DN333" s="154" t="str">
        <f t="shared" si="429"/>
        <v>NO BID</v>
      </c>
      <c r="DO333" s="171"/>
      <c r="DP333" s="89"/>
      <c r="DQ333" s="90" t="str">
        <f t="shared" si="430"/>
        <v/>
      </c>
      <c r="DR333" s="172"/>
      <c r="DS333" s="154" t="str">
        <f t="shared" si="431"/>
        <v>NO BID</v>
      </c>
      <c r="DT333" s="171"/>
      <c r="DU333" s="89"/>
      <c r="DV333" s="90" t="str">
        <f t="shared" si="432"/>
        <v/>
      </c>
      <c r="DW333" s="172"/>
      <c r="DX333" s="154" t="str">
        <f t="shared" si="433"/>
        <v>NO BID</v>
      </c>
      <c r="DY333" s="171"/>
      <c r="DZ333" s="89"/>
      <c r="EA333" s="90" t="str">
        <f t="shared" si="434"/>
        <v/>
      </c>
      <c r="EB333" s="172"/>
      <c r="EC333" s="154" t="str">
        <f t="shared" si="435"/>
        <v>NO BID</v>
      </c>
      <c r="ED333" s="171"/>
      <c r="EE333" s="89"/>
      <c r="EF333" s="90" t="str">
        <f t="shared" si="436"/>
        <v/>
      </c>
      <c r="EG333" s="172"/>
      <c r="EH333" s="154" t="str">
        <f t="shared" si="437"/>
        <v>NO BID</v>
      </c>
      <c r="EI333" s="171"/>
      <c r="EJ333" s="89"/>
      <c r="EK333" s="90" t="str">
        <f t="shared" si="438"/>
        <v/>
      </c>
      <c r="EL333" s="172"/>
      <c r="EM333" s="154" t="str">
        <f t="shared" si="439"/>
        <v>NO BID</v>
      </c>
      <c r="EN333" s="171"/>
      <c r="EO333" s="89"/>
      <c r="EP333" s="90" t="str">
        <f t="shared" si="440"/>
        <v/>
      </c>
      <c r="EQ333" s="172"/>
      <c r="ER333" s="154" t="str">
        <f t="shared" si="441"/>
        <v>NO BID</v>
      </c>
      <c r="ES333" s="171"/>
      <c r="ET333" s="89"/>
      <c r="EU333" s="90" t="str">
        <f t="shared" si="442"/>
        <v/>
      </c>
      <c r="EV333" s="172"/>
      <c r="EW333" s="154" t="str">
        <f t="shared" si="443"/>
        <v>NO BID</v>
      </c>
      <c r="EX333" s="171"/>
      <c r="EY333" s="89"/>
      <c r="EZ333" s="90" t="str">
        <f t="shared" si="444"/>
        <v/>
      </c>
      <c r="FA333" s="172"/>
      <c r="FB333" s="154" t="str">
        <f t="shared" si="445"/>
        <v>NO BID</v>
      </c>
      <c r="FC333" s="171"/>
      <c r="FD333" s="89"/>
      <c r="FE333" s="90" t="str">
        <f t="shared" si="446"/>
        <v/>
      </c>
      <c r="FF333" s="172"/>
      <c r="FG333" s="154" t="str">
        <f t="shared" si="447"/>
        <v>NO BID</v>
      </c>
      <c r="FH333" s="171"/>
      <c r="FI333" s="89"/>
      <c r="FJ333" s="90" t="str">
        <f t="shared" si="448"/>
        <v/>
      </c>
      <c r="FK333" s="172"/>
      <c r="FL333" s="154" t="str">
        <f t="shared" si="449"/>
        <v>NO BID</v>
      </c>
      <c r="FM333" s="171"/>
      <c r="FN333" s="89"/>
      <c r="FO333" s="90" t="str">
        <f t="shared" si="450"/>
        <v/>
      </c>
      <c r="FP333" s="172"/>
      <c r="FQ333" s="154" t="str">
        <f t="shared" si="451"/>
        <v>NO BID</v>
      </c>
      <c r="FR333" s="174"/>
      <c r="FS333" s="91">
        <v>10.78</v>
      </c>
      <c r="FT333" s="92">
        <f t="shared" si="452"/>
        <v>10.78</v>
      </c>
      <c r="FU333" s="175">
        <f t="shared" si="453"/>
        <v>0</v>
      </c>
      <c r="FV333" s="93" t="str">
        <f t="shared" si="454"/>
        <v/>
      </c>
      <c r="FW333" s="94">
        <f t="shared" si="455"/>
        <v>10.78</v>
      </c>
      <c r="FX333" s="95">
        <f t="shared" si="456"/>
        <v>0</v>
      </c>
      <c r="FY333" s="129" t="str">
        <f t="shared" si="457"/>
        <v>NOT AWARDED</v>
      </c>
      <c r="FZ333" s="130">
        <f t="shared" si="458"/>
        <v>0</v>
      </c>
      <c r="GA333" s="129" t="str">
        <f t="shared" si="459"/>
        <v>VENDOR 09</v>
      </c>
      <c r="GB333" s="176"/>
      <c r="GC333" s="177"/>
      <c r="GD333" s="96"/>
      <c r="GE333" s="97"/>
    </row>
    <row r="334" spans="1:187" ht="30" customHeight="1" thickTop="1" thickBot="1" x14ac:dyDescent="0.4">
      <c r="A334" s="162">
        <v>330</v>
      </c>
      <c r="B334" s="163">
        <v>5</v>
      </c>
      <c r="C334" s="164">
        <v>9780374313012</v>
      </c>
      <c r="D334" s="165" t="s">
        <v>500</v>
      </c>
      <c r="E334" s="165" t="s">
        <v>1181</v>
      </c>
      <c r="F334" s="165" t="s">
        <v>1479</v>
      </c>
      <c r="G334" s="166" t="s">
        <v>1414</v>
      </c>
      <c r="H334" s="166" t="s">
        <v>1421</v>
      </c>
      <c r="I334" s="167"/>
      <c r="J334" s="227">
        <f t="shared" si="460"/>
        <v>5</v>
      </c>
      <c r="K334" s="228"/>
      <c r="L334" s="99" t="str">
        <f t="shared" si="386"/>
        <v/>
      </c>
      <c r="M334" s="241"/>
      <c r="N334" s="168"/>
      <c r="O334" s="195" t="str">
        <f t="shared" si="387"/>
        <v>VENDOR 09</v>
      </c>
      <c r="P334" s="149">
        <v>241360</v>
      </c>
      <c r="Q334" s="149">
        <f t="shared" si="388"/>
        <v>0</v>
      </c>
      <c r="R334" s="196" t="str">
        <f t="shared" si="389"/>
        <v xml:space="preserve">, </v>
      </c>
      <c r="S334" s="196" t="str">
        <f t="shared" si="390"/>
        <v>NO BID</v>
      </c>
      <c r="T334" s="117">
        <f t="shared" si="391"/>
        <v>0</v>
      </c>
      <c r="U334" s="118" t="str">
        <f t="shared" si="392"/>
        <v>NOT AWARDED</v>
      </c>
      <c r="V334" s="167"/>
      <c r="W334" s="171"/>
      <c r="X334" s="89"/>
      <c r="Y334" s="90"/>
      <c r="Z334" s="172" t="str">
        <f t="shared" si="393"/>
        <v/>
      </c>
      <c r="AA334" s="154" t="str">
        <f t="shared" si="394"/>
        <v>NO BID</v>
      </c>
      <c r="AB334" s="171"/>
      <c r="AC334" s="89"/>
      <c r="AD334" s="90"/>
      <c r="AE334" s="172" t="str">
        <f t="shared" si="395"/>
        <v/>
      </c>
      <c r="AF334" s="154" t="str">
        <f t="shared" si="396"/>
        <v>NO BID</v>
      </c>
      <c r="AG334" s="171"/>
      <c r="AH334" s="89"/>
      <c r="AI334" s="90"/>
      <c r="AJ334" s="172" t="str">
        <f t="shared" si="397"/>
        <v/>
      </c>
      <c r="AK334" s="154" t="str">
        <f t="shared" si="398"/>
        <v>NO BID</v>
      </c>
      <c r="AL334" s="171"/>
      <c r="AM334" s="89"/>
      <c r="AN334" s="90"/>
      <c r="AO334" s="172" t="str">
        <f t="shared" si="399"/>
        <v/>
      </c>
      <c r="AP334" s="154" t="str">
        <f t="shared" si="400"/>
        <v>NO BID</v>
      </c>
      <c r="AQ334" s="171"/>
      <c r="AR334" s="89"/>
      <c r="AS334" s="90"/>
      <c r="AT334" s="172" t="str">
        <f t="shared" si="401"/>
        <v/>
      </c>
      <c r="AU334" s="154" t="str">
        <f t="shared" si="402"/>
        <v>NO BID</v>
      </c>
      <c r="AV334" s="171"/>
      <c r="AW334" s="89"/>
      <c r="AX334" s="90"/>
      <c r="AY334" s="172" t="str">
        <f t="shared" si="403"/>
        <v/>
      </c>
      <c r="AZ334" s="154" t="str">
        <f t="shared" si="404"/>
        <v>NO BID</v>
      </c>
      <c r="BA334" s="171"/>
      <c r="BB334" s="89"/>
      <c r="BC334" s="90"/>
      <c r="BD334" s="172" t="str">
        <f t="shared" si="405"/>
        <v/>
      </c>
      <c r="BE334" s="154" t="str">
        <f>IF($B334=0,"",IF(ISNUMBER(BB334),"","NO BID"))</f>
        <v>NO BID</v>
      </c>
      <c r="BF334" s="171"/>
      <c r="BG334" s="89"/>
      <c r="BH334" s="90"/>
      <c r="BI334" s="172" t="str">
        <f t="shared" si="406"/>
        <v/>
      </c>
      <c r="BJ334" s="154" t="str">
        <f t="shared" si="407"/>
        <v>NO BID</v>
      </c>
      <c r="BK334" s="171"/>
      <c r="BL334" s="89"/>
      <c r="BM334" s="90"/>
      <c r="BN334" s="172" t="str">
        <f t="shared" si="408"/>
        <v/>
      </c>
      <c r="BO334" s="154" t="str">
        <f t="shared" si="409"/>
        <v>NO BID</v>
      </c>
      <c r="BP334" s="178"/>
      <c r="BQ334" s="171"/>
      <c r="BR334" s="89"/>
      <c r="BS334" s="90" t="str">
        <f t="shared" si="410"/>
        <v/>
      </c>
      <c r="BT334" s="172"/>
      <c r="BU334" s="154" t="str">
        <f t="shared" si="411"/>
        <v>NO BID</v>
      </c>
      <c r="BV334" s="171"/>
      <c r="BW334" s="89"/>
      <c r="BX334" s="90" t="str">
        <f t="shared" si="412"/>
        <v/>
      </c>
      <c r="BY334" s="172"/>
      <c r="BZ334" s="154" t="str">
        <f t="shared" si="413"/>
        <v>NO BID</v>
      </c>
      <c r="CA334" s="171"/>
      <c r="CB334" s="89"/>
      <c r="CC334" s="90" t="str">
        <f t="shared" si="414"/>
        <v/>
      </c>
      <c r="CD334" s="172"/>
      <c r="CE334" s="154" t="str">
        <f t="shared" si="415"/>
        <v>NO BID</v>
      </c>
      <c r="CF334" s="171"/>
      <c r="CG334" s="89"/>
      <c r="CH334" s="90" t="str">
        <f t="shared" si="416"/>
        <v/>
      </c>
      <c r="CI334" s="172"/>
      <c r="CJ334" s="154" t="str">
        <f t="shared" si="417"/>
        <v>NO BID</v>
      </c>
      <c r="CK334" s="171"/>
      <c r="CL334" s="89"/>
      <c r="CM334" s="90" t="str">
        <f t="shared" si="418"/>
        <v/>
      </c>
      <c r="CN334" s="172"/>
      <c r="CO334" s="154" t="str">
        <f t="shared" si="419"/>
        <v>NO BID</v>
      </c>
      <c r="CP334" s="171"/>
      <c r="CQ334" s="89"/>
      <c r="CR334" s="90" t="str">
        <f t="shared" si="420"/>
        <v/>
      </c>
      <c r="CS334" s="172"/>
      <c r="CT334" s="154" t="str">
        <f t="shared" si="421"/>
        <v>NO BID</v>
      </c>
      <c r="CU334" s="171"/>
      <c r="CV334" s="89"/>
      <c r="CW334" s="90" t="str">
        <f t="shared" si="422"/>
        <v/>
      </c>
      <c r="CX334" s="172"/>
      <c r="CY334" s="154" t="str">
        <f t="shared" si="423"/>
        <v>NO BID</v>
      </c>
      <c r="CZ334" s="171"/>
      <c r="DA334" s="89"/>
      <c r="DB334" s="90" t="str">
        <f t="shared" si="424"/>
        <v/>
      </c>
      <c r="DC334" s="172"/>
      <c r="DD334" s="154" t="str">
        <f t="shared" si="425"/>
        <v>NO BID</v>
      </c>
      <c r="DE334" s="171"/>
      <c r="DF334" s="89"/>
      <c r="DG334" s="90" t="str">
        <f t="shared" si="426"/>
        <v/>
      </c>
      <c r="DH334" s="172"/>
      <c r="DI334" s="154" t="str">
        <f t="shared" si="427"/>
        <v>NO BID</v>
      </c>
      <c r="DJ334" s="171"/>
      <c r="DK334" s="89"/>
      <c r="DL334" s="90" t="str">
        <f t="shared" si="428"/>
        <v/>
      </c>
      <c r="DM334" s="172"/>
      <c r="DN334" s="154" t="str">
        <f t="shared" si="429"/>
        <v>NO BID</v>
      </c>
      <c r="DO334" s="171"/>
      <c r="DP334" s="89"/>
      <c r="DQ334" s="90" t="str">
        <f t="shared" si="430"/>
        <v/>
      </c>
      <c r="DR334" s="172"/>
      <c r="DS334" s="154" t="str">
        <f t="shared" si="431"/>
        <v>NO BID</v>
      </c>
      <c r="DT334" s="171"/>
      <c r="DU334" s="89"/>
      <c r="DV334" s="90" t="str">
        <f t="shared" si="432"/>
        <v/>
      </c>
      <c r="DW334" s="172"/>
      <c r="DX334" s="154" t="str">
        <f t="shared" si="433"/>
        <v>NO BID</v>
      </c>
      <c r="DY334" s="171"/>
      <c r="DZ334" s="89"/>
      <c r="EA334" s="90" t="str">
        <f t="shared" si="434"/>
        <v/>
      </c>
      <c r="EB334" s="172"/>
      <c r="EC334" s="154" t="str">
        <f t="shared" si="435"/>
        <v>NO BID</v>
      </c>
      <c r="ED334" s="171"/>
      <c r="EE334" s="89"/>
      <c r="EF334" s="90" t="str">
        <f t="shared" si="436"/>
        <v/>
      </c>
      <c r="EG334" s="172"/>
      <c r="EH334" s="154" t="str">
        <f t="shared" si="437"/>
        <v>NO BID</v>
      </c>
      <c r="EI334" s="171"/>
      <c r="EJ334" s="89"/>
      <c r="EK334" s="90" t="str">
        <f t="shared" si="438"/>
        <v/>
      </c>
      <c r="EL334" s="172"/>
      <c r="EM334" s="154" t="str">
        <f t="shared" si="439"/>
        <v>NO BID</v>
      </c>
      <c r="EN334" s="171"/>
      <c r="EO334" s="89"/>
      <c r="EP334" s="90" t="str">
        <f t="shared" si="440"/>
        <v/>
      </c>
      <c r="EQ334" s="172"/>
      <c r="ER334" s="154" t="str">
        <f t="shared" si="441"/>
        <v>NO BID</v>
      </c>
      <c r="ES334" s="171"/>
      <c r="ET334" s="89"/>
      <c r="EU334" s="90" t="str">
        <f t="shared" si="442"/>
        <v/>
      </c>
      <c r="EV334" s="172"/>
      <c r="EW334" s="154" t="str">
        <f t="shared" si="443"/>
        <v>NO BID</v>
      </c>
      <c r="EX334" s="171"/>
      <c r="EY334" s="89"/>
      <c r="EZ334" s="90" t="str">
        <f t="shared" si="444"/>
        <v/>
      </c>
      <c r="FA334" s="172"/>
      <c r="FB334" s="154" t="str">
        <f t="shared" si="445"/>
        <v>NO BID</v>
      </c>
      <c r="FC334" s="171"/>
      <c r="FD334" s="89"/>
      <c r="FE334" s="90" t="str">
        <f t="shared" si="446"/>
        <v/>
      </c>
      <c r="FF334" s="172"/>
      <c r="FG334" s="154" t="str">
        <f t="shared" si="447"/>
        <v>NO BID</v>
      </c>
      <c r="FH334" s="171"/>
      <c r="FI334" s="89"/>
      <c r="FJ334" s="90" t="str">
        <f t="shared" si="448"/>
        <v/>
      </c>
      <c r="FK334" s="172"/>
      <c r="FL334" s="154" t="str">
        <f t="shared" si="449"/>
        <v>NO BID</v>
      </c>
      <c r="FM334" s="171"/>
      <c r="FN334" s="89"/>
      <c r="FO334" s="90" t="str">
        <f t="shared" si="450"/>
        <v/>
      </c>
      <c r="FP334" s="172"/>
      <c r="FQ334" s="154" t="str">
        <f t="shared" si="451"/>
        <v>NO BID</v>
      </c>
      <c r="FR334" s="174"/>
      <c r="FS334" s="91">
        <v>13.69</v>
      </c>
      <c r="FT334" s="92">
        <f t="shared" si="452"/>
        <v>68.45</v>
      </c>
      <c r="FU334" s="175">
        <f t="shared" si="453"/>
        <v>0</v>
      </c>
      <c r="FV334" s="93" t="str">
        <f t="shared" si="454"/>
        <v/>
      </c>
      <c r="FW334" s="94">
        <f t="shared" si="455"/>
        <v>68.45</v>
      </c>
      <c r="FX334" s="95">
        <f t="shared" si="456"/>
        <v>0</v>
      </c>
      <c r="FY334" s="129" t="str">
        <f t="shared" si="457"/>
        <v>NOT AWARDED</v>
      </c>
      <c r="FZ334" s="130">
        <f t="shared" si="458"/>
        <v>0</v>
      </c>
      <c r="GA334" s="129" t="str">
        <f t="shared" si="459"/>
        <v>VENDOR 09</v>
      </c>
      <c r="GB334" s="176"/>
      <c r="GC334" s="177"/>
      <c r="GD334" s="96"/>
      <c r="GE334" s="97"/>
    </row>
    <row r="335" spans="1:187" ht="30" customHeight="1" thickTop="1" thickBot="1" x14ac:dyDescent="0.4">
      <c r="A335" s="141">
        <v>331</v>
      </c>
      <c r="B335" s="163">
        <v>5</v>
      </c>
      <c r="C335" s="164">
        <v>9781982191818</v>
      </c>
      <c r="D335" s="165" t="s">
        <v>501</v>
      </c>
      <c r="E335" s="165" t="s">
        <v>1182</v>
      </c>
      <c r="F335" s="165" t="s">
        <v>1479</v>
      </c>
      <c r="G335" s="166" t="s">
        <v>1414</v>
      </c>
      <c r="H335" s="166" t="s">
        <v>1416</v>
      </c>
      <c r="I335" s="167"/>
      <c r="J335" s="227">
        <f t="shared" si="460"/>
        <v>5</v>
      </c>
      <c r="K335" s="228"/>
      <c r="L335" s="99" t="str">
        <f t="shared" si="386"/>
        <v/>
      </c>
      <c r="M335" s="241"/>
      <c r="N335" s="168"/>
      <c r="O335" s="169" t="str">
        <f t="shared" si="387"/>
        <v>VENDOR 09</v>
      </c>
      <c r="P335" s="149">
        <v>241365</v>
      </c>
      <c r="Q335" s="149">
        <f t="shared" si="388"/>
        <v>0</v>
      </c>
      <c r="R335" s="170" t="str">
        <f t="shared" si="389"/>
        <v xml:space="preserve">, </v>
      </c>
      <c r="S335" s="170" t="str">
        <f t="shared" si="390"/>
        <v>NO BID</v>
      </c>
      <c r="T335" s="87">
        <f t="shared" si="391"/>
        <v>0</v>
      </c>
      <c r="U335" s="88" t="str">
        <f t="shared" si="392"/>
        <v>NOT AWARDED</v>
      </c>
      <c r="V335" s="167"/>
      <c r="W335" s="171"/>
      <c r="X335" s="89"/>
      <c r="Y335" s="90"/>
      <c r="Z335" s="172" t="str">
        <f t="shared" si="393"/>
        <v/>
      </c>
      <c r="AA335" s="154" t="str">
        <f t="shared" si="394"/>
        <v>NO BID</v>
      </c>
      <c r="AB335" s="171"/>
      <c r="AC335" s="89"/>
      <c r="AD335" s="90"/>
      <c r="AE335" s="172" t="str">
        <f t="shared" si="395"/>
        <v/>
      </c>
      <c r="AF335" s="154" t="str">
        <f t="shared" si="396"/>
        <v>NO BID</v>
      </c>
      <c r="AG335" s="171"/>
      <c r="AH335" s="89"/>
      <c r="AI335" s="90"/>
      <c r="AJ335" s="172" t="str">
        <f t="shared" si="397"/>
        <v/>
      </c>
      <c r="AK335" s="154" t="str">
        <f t="shared" si="398"/>
        <v>NO BID</v>
      </c>
      <c r="AL335" s="171"/>
      <c r="AM335" s="89"/>
      <c r="AN335" s="90"/>
      <c r="AO335" s="172" t="str">
        <f t="shared" si="399"/>
        <v/>
      </c>
      <c r="AP335" s="154" t="str">
        <f t="shared" si="400"/>
        <v>NO BID</v>
      </c>
      <c r="AQ335" s="171"/>
      <c r="AR335" s="89"/>
      <c r="AS335" s="90"/>
      <c r="AT335" s="172" t="str">
        <f t="shared" si="401"/>
        <v/>
      </c>
      <c r="AU335" s="154" t="str">
        <f t="shared" si="402"/>
        <v>NO BID</v>
      </c>
      <c r="AV335" s="171"/>
      <c r="AW335" s="89"/>
      <c r="AX335" s="90"/>
      <c r="AY335" s="172" t="str">
        <f t="shared" si="403"/>
        <v/>
      </c>
      <c r="AZ335" s="154" t="str">
        <f t="shared" si="404"/>
        <v>NO BID</v>
      </c>
      <c r="BA335" s="171"/>
      <c r="BB335" s="89"/>
      <c r="BC335" s="90"/>
      <c r="BD335" s="172" t="str">
        <f t="shared" si="405"/>
        <v/>
      </c>
      <c r="BE335" s="154" t="s">
        <v>83</v>
      </c>
      <c r="BF335" s="171"/>
      <c r="BG335" s="89"/>
      <c r="BH335" s="90"/>
      <c r="BI335" s="172" t="str">
        <f t="shared" si="406"/>
        <v/>
      </c>
      <c r="BJ335" s="154" t="str">
        <f t="shared" si="407"/>
        <v>NO BID</v>
      </c>
      <c r="BK335" s="171"/>
      <c r="BL335" s="89"/>
      <c r="BM335" s="90"/>
      <c r="BN335" s="172" t="str">
        <f t="shared" si="408"/>
        <v/>
      </c>
      <c r="BO335" s="154" t="str">
        <f t="shared" si="409"/>
        <v>NO BID</v>
      </c>
      <c r="BP335" s="173"/>
      <c r="BQ335" s="171"/>
      <c r="BR335" s="89"/>
      <c r="BS335" s="90" t="str">
        <f t="shared" si="410"/>
        <v/>
      </c>
      <c r="BT335" s="172"/>
      <c r="BU335" s="154" t="str">
        <f t="shared" si="411"/>
        <v>NO BID</v>
      </c>
      <c r="BV335" s="171"/>
      <c r="BW335" s="89"/>
      <c r="BX335" s="90" t="str">
        <f t="shared" si="412"/>
        <v/>
      </c>
      <c r="BY335" s="172"/>
      <c r="BZ335" s="154" t="str">
        <f t="shared" si="413"/>
        <v>NO BID</v>
      </c>
      <c r="CA335" s="171"/>
      <c r="CB335" s="89"/>
      <c r="CC335" s="90" t="str">
        <f t="shared" si="414"/>
        <v/>
      </c>
      <c r="CD335" s="172"/>
      <c r="CE335" s="154" t="str">
        <f t="shared" si="415"/>
        <v>NO BID</v>
      </c>
      <c r="CF335" s="171"/>
      <c r="CG335" s="89"/>
      <c r="CH335" s="90" t="str">
        <f t="shared" si="416"/>
        <v/>
      </c>
      <c r="CI335" s="172"/>
      <c r="CJ335" s="154" t="str">
        <f t="shared" si="417"/>
        <v>NO BID</v>
      </c>
      <c r="CK335" s="171"/>
      <c r="CL335" s="89"/>
      <c r="CM335" s="90" t="str">
        <f t="shared" si="418"/>
        <v/>
      </c>
      <c r="CN335" s="172"/>
      <c r="CO335" s="154" t="str">
        <f t="shared" si="419"/>
        <v>NO BID</v>
      </c>
      <c r="CP335" s="171"/>
      <c r="CQ335" s="89"/>
      <c r="CR335" s="90" t="str">
        <f t="shared" si="420"/>
        <v/>
      </c>
      <c r="CS335" s="172"/>
      <c r="CT335" s="154" t="str">
        <f t="shared" si="421"/>
        <v>NO BID</v>
      </c>
      <c r="CU335" s="171"/>
      <c r="CV335" s="89"/>
      <c r="CW335" s="90" t="str">
        <f t="shared" si="422"/>
        <v/>
      </c>
      <c r="CX335" s="172"/>
      <c r="CY335" s="154" t="str">
        <f t="shared" si="423"/>
        <v>NO BID</v>
      </c>
      <c r="CZ335" s="171"/>
      <c r="DA335" s="89"/>
      <c r="DB335" s="90" t="str">
        <f t="shared" si="424"/>
        <v/>
      </c>
      <c r="DC335" s="172"/>
      <c r="DD335" s="154" t="str">
        <f t="shared" si="425"/>
        <v>NO BID</v>
      </c>
      <c r="DE335" s="171"/>
      <c r="DF335" s="89"/>
      <c r="DG335" s="90" t="str">
        <f t="shared" si="426"/>
        <v/>
      </c>
      <c r="DH335" s="172"/>
      <c r="DI335" s="154" t="str">
        <f t="shared" si="427"/>
        <v>NO BID</v>
      </c>
      <c r="DJ335" s="171"/>
      <c r="DK335" s="89"/>
      <c r="DL335" s="90" t="str">
        <f t="shared" si="428"/>
        <v/>
      </c>
      <c r="DM335" s="172"/>
      <c r="DN335" s="154" t="str">
        <f t="shared" si="429"/>
        <v>NO BID</v>
      </c>
      <c r="DO335" s="171"/>
      <c r="DP335" s="89"/>
      <c r="DQ335" s="90" t="str">
        <f t="shared" si="430"/>
        <v/>
      </c>
      <c r="DR335" s="172"/>
      <c r="DS335" s="154" t="str">
        <f t="shared" si="431"/>
        <v>NO BID</v>
      </c>
      <c r="DT335" s="171"/>
      <c r="DU335" s="89"/>
      <c r="DV335" s="90" t="str">
        <f t="shared" si="432"/>
        <v/>
      </c>
      <c r="DW335" s="172"/>
      <c r="DX335" s="154" t="str">
        <f t="shared" si="433"/>
        <v>NO BID</v>
      </c>
      <c r="DY335" s="171"/>
      <c r="DZ335" s="89"/>
      <c r="EA335" s="90" t="str">
        <f t="shared" si="434"/>
        <v/>
      </c>
      <c r="EB335" s="172"/>
      <c r="EC335" s="154" t="str">
        <f t="shared" si="435"/>
        <v>NO BID</v>
      </c>
      <c r="ED335" s="171"/>
      <c r="EE335" s="89"/>
      <c r="EF335" s="90" t="str">
        <f t="shared" si="436"/>
        <v/>
      </c>
      <c r="EG335" s="172"/>
      <c r="EH335" s="154" t="str">
        <f t="shared" si="437"/>
        <v>NO BID</v>
      </c>
      <c r="EI335" s="171"/>
      <c r="EJ335" s="89"/>
      <c r="EK335" s="90" t="str">
        <f t="shared" si="438"/>
        <v/>
      </c>
      <c r="EL335" s="172"/>
      <c r="EM335" s="154" t="str">
        <f t="shared" si="439"/>
        <v>NO BID</v>
      </c>
      <c r="EN335" s="171"/>
      <c r="EO335" s="89"/>
      <c r="EP335" s="90" t="str">
        <f t="shared" si="440"/>
        <v/>
      </c>
      <c r="EQ335" s="172"/>
      <c r="ER335" s="154" t="str">
        <f t="shared" si="441"/>
        <v>NO BID</v>
      </c>
      <c r="ES335" s="171"/>
      <c r="ET335" s="89"/>
      <c r="EU335" s="90" t="str">
        <f t="shared" si="442"/>
        <v/>
      </c>
      <c r="EV335" s="172"/>
      <c r="EW335" s="154" t="str">
        <f t="shared" si="443"/>
        <v>NO BID</v>
      </c>
      <c r="EX335" s="171"/>
      <c r="EY335" s="89"/>
      <c r="EZ335" s="90" t="str">
        <f t="shared" si="444"/>
        <v/>
      </c>
      <c r="FA335" s="172"/>
      <c r="FB335" s="154" t="str">
        <f t="shared" si="445"/>
        <v>NO BID</v>
      </c>
      <c r="FC335" s="171"/>
      <c r="FD335" s="89"/>
      <c r="FE335" s="90" t="str">
        <f t="shared" si="446"/>
        <v/>
      </c>
      <c r="FF335" s="172"/>
      <c r="FG335" s="154" t="str">
        <f t="shared" si="447"/>
        <v>NO BID</v>
      </c>
      <c r="FH335" s="171"/>
      <c r="FI335" s="89"/>
      <c r="FJ335" s="90" t="str">
        <f t="shared" si="448"/>
        <v/>
      </c>
      <c r="FK335" s="172"/>
      <c r="FL335" s="154" t="str">
        <f t="shared" si="449"/>
        <v>NO BID</v>
      </c>
      <c r="FM335" s="171"/>
      <c r="FN335" s="89"/>
      <c r="FO335" s="90" t="str">
        <f t="shared" si="450"/>
        <v/>
      </c>
      <c r="FP335" s="172"/>
      <c r="FQ335" s="154" t="str">
        <f t="shared" si="451"/>
        <v>NO BID</v>
      </c>
      <c r="FR335" s="174"/>
      <c r="FS335" s="91">
        <v>13.88</v>
      </c>
      <c r="FT335" s="92">
        <f t="shared" si="452"/>
        <v>69.400000000000006</v>
      </c>
      <c r="FU335" s="175">
        <f t="shared" si="453"/>
        <v>0</v>
      </c>
      <c r="FV335" s="93" t="str">
        <f t="shared" si="454"/>
        <v/>
      </c>
      <c r="FW335" s="94">
        <f t="shared" si="455"/>
        <v>69.400000000000006</v>
      </c>
      <c r="FX335" s="95">
        <f t="shared" si="456"/>
        <v>0</v>
      </c>
      <c r="FY335" s="129" t="str">
        <f t="shared" si="457"/>
        <v>NOT AWARDED</v>
      </c>
      <c r="FZ335" s="130">
        <f t="shared" si="458"/>
        <v>0</v>
      </c>
      <c r="GA335" s="129" t="str">
        <f t="shared" si="459"/>
        <v>VENDOR 09</v>
      </c>
      <c r="GB335" s="176"/>
      <c r="GC335" s="177"/>
      <c r="GD335" s="96"/>
      <c r="GE335" s="97"/>
    </row>
    <row r="336" spans="1:187" ht="30" customHeight="1" thickTop="1" thickBot="1" x14ac:dyDescent="0.4">
      <c r="A336" s="162">
        <v>332</v>
      </c>
      <c r="B336" s="199">
        <v>5</v>
      </c>
      <c r="C336" s="164">
        <v>9781665903523</v>
      </c>
      <c r="D336" s="165" t="s">
        <v>502</v>
      </c>
      <c r="E336" s="165" t="s">
        <v>914</v>
      </c>
      <c r="F336" s="165" t="s">
        <v>1479</v>
      </c>
      <c r="G336" s="166" t="s">
        <v>1414</v>
      </c>
      <c r="H336" s="166" t="s">
        <v>1416</v>
      </c>
      <c r="I336" s="167"/>
      <c r="J336" s="227">
        <f t="shared" si="460"/>
        <v>5</v>
      </c>
      <c r="K336" s="228"/>
      <c r="L336" s="99" t="str">
        <f t="shared" si="386"/>
        <v/>
      </c>
      <c r="M336" s="241"/>
      <c r="N336" s="168"/>
      <c r="O336" s="169" t="str">
        <f t="shared" si="387"/>
        <v>VENDOR 09</v>
      </c>
      <c r="P336" s="149">
        <v>241364</v>
      </c>
      <c r="Q336" s="149">
        <f t="shared" si="388"/>
        <v>0</v>
      </c>
      <c r="R336" s="170" t="str">
        <f t="shared" si="389"/>
        <v xml:space="preserve">, </v>
      </c>
      <c r="S336" s="170" t="str">
        <f t="shared" si="390"/>
        <v>NO BID</v>
      </c>
      <c r="T336" s="87">
        <f t="shared" si="391"/>
        <v>0</v>
      </c>
      <c r="U336" s="88" t="str">
        <f t="shared" si="392"/>
        <v>NOT AWARDED</v>
      </c>
      <c r="V336" s="167"/>
      <c r="W336" s="171"/>
      <c r="X336" s="89"/>
      <c r="Y336" s="90"/>
      <c r="Z336" s="172" t="str">
        <f t="shared" si="393"/>
        <v/>
      </c>
      <c r="AA336" s="154" t="str">
        <f t="shared" si="394"/>
        <v>NO BID</v>
      </c>
      <c r="AB336" s="171"/>
      <c r="AC336" s="89"/>
      <c r="AD336" s="90"/>
      <c r="AE336" s="172" t="str">
        <f t="shared" si="395"/>
        <v/>
      </c>
      <c r="AF336" s="154" t="str">
        <f t="shared" si="396"/>
        <v>NO BID</v>
      </c>
      <c r="AG336" s="171"/>
      <c r="AH336" s="89"/>
      <c r="AI336" s="90"/>
      <c r="AJ336" s="172" t="str">
        <f t="shared" si="397"/>
        <v/>
      </c>
      <c r="AK336" s="154" t="str">
        <f t="shared" si="398"/>
        <v>NO BID</v>
      </c>
      <c r="AL336" s="171"/>
      <c r="AM336" s="89"/>
      <c r="AN336" s="90"/>
      <c r="AO336" s="172" t="str">
        <f t="shared" si="399"/>
        <v/>
      </c>
      <c r="AP336" s="154" t="str">
        <f t="shared" si="400"/>
        <v>NO BID</v>
      </c>
      <c r="AQ336" s="171"/>
      <c r="AR336" s="89"/>
      <c r="AS336" s="90"/>
      <c r="AT336" s="172" t="str">
        <f t="shared" si="401"/>
        <v/>
      </c>
      <c r="AU336" s="154" t="str">
        <f t="shared" si="402"/>
        <v>NO BID</v>
      </c>
      <c r="AV336" s="171"/>
      <c r="AW336" s="89"/>
      <c r="AX336" s="90"/>
      <c r="AY336" s="172" t="str">
        <f t="shared" si="403"/>
        <v/>
      </c>
      <c r="AZ336" s="154" t="str">
        <f t="shared" si="404"/>
        <v>NO BID</v>
      </c>
      <c r="BA336" s="171"/>
      <c r="BB336" s="89"/>
      <c r="BC336" s="90"/>
      <c r="BD336" s="172" t="str">
        <f t="shared" si="405"/>
        <v/>
      </c>
      <c r="BE336" s="154" t="s">
        <v>75</v>
      </c>
      <c r="BF336" s="171"/>
      <c r="BG336" s="89"/>
      <c r="BH336" s="90"/>
      <c r="BI336" s="172" t="str">
        <f t="shared" si="406"/>
        <v/>
      </c>
      <c r="BJ336" s="154" t="str">
        <f t="shared" si="407"/>
        <v>NO BID</v>
      </c>
      <c r="BK336" s="171"/>
      <c r="BL336" s="89"/>
      <c r="BM336" s="90"/>
      <c r="BN336" s="172" t="str">
        <f t="shared" si="408"/>
        <v/>
      </c>
      <c r="BO336" s="154" t="str">
        <f t="shared" si="409"/>
        <v>NO BID</v>
      </c>
      <c r="BP336" s="173"/>
      <c r="BQ336" s="171"/>
      <c r="BR336" s="89"/>
      <c r="BS336" s="90" t="str">
        <f t="shared" si="410"/>
        <v/>
      </c>
      <c r="BT336" s="172"/>
      <c r="BU336" s="154" t="str">
        <f t="shared" si="411"/>
        <v>NO BID</v>
      </c>
      <c r="BV336" s="171"/>
      <c r="BW336" s="89"/>
      <c r="BX336" s="90" t="str">
        <f t="shared" si="412"/>
        <v/>
      </c>
      <c r="BY336" s="172"/>
      <c r="BZ336" s="154" t="str">
        <f t="shared" si="413"/>
        <v>NO BID</v>
      </c>
      <c r="CA336" s="171"/>
      <c r="CB336" s="89"/>
      <c r="CC336" s="90" t="str">
        <f t="shared" si="414"/>
        <v/>
      </c>
      <c r="CD336" s="172"/>
      <c r="CE336" s="154" t="str">
        <f t="shared" si="415"/>
        <v>NO BID</v>
      </c>
      <c r="CF336" s="171"/>
      <c r="CG336" s="89"/>
      <c r="CH336" s="90" t="str">
        <f t="shared" si="416"/>
        <v/>
      </c>
      <c r="CI336" s="172"/>
      <c r="CJ336" s="154" t="str">
        <f t="shared" si="417"/>
        <v>NO BID</v>
      </c>
      <c r="CK336" s="171"/>
      <c r="CL336" s="89"/>
      <c r="CM336" s="90" t="str">
        <f t="shared" si="418"/>
        <v/>
      </c>
      <c r="CN336" s="172"/>
      <c r="CO336" s="154" t="str">
        <f t="shared" si="419"/>
        <v>NO BID</v>
      </c>
      <c r="CP336" s="171"/>
      <c r="CQ336" s="89"/>
      <c r="CR336" s="90" t="str">
        <f t="shared" si="420"/>
        <v/>
      </c>
      <c r="CS336" s="172"/>
      <c r="CT336" s="154" t="str">
        <f t="shared" si="421"/>
        <v>NO BID</v>
      </c>
      <c r="CU336" s="171"/>
      <c r="CV336" s="89"/>
      <c r="CW336" s="90" t="str">
        <f t="shared" si="422"/>
        <v/>
      </c>
      <c r="CX336" s="172"/>
      <c r="CY336" s="154" t="str">
        <f t="shared" si="423"/>
        <v>NO BID</v>
      </c>
      <c r="CZ336" s="171"/>
      <c r="DA336" s="89"/>
      <c r="DB336" s="90" t="str">
        <f t="shared" si="424"/>
        <v/>
      </c>
      <c r="DC336" s="172"/>
      <c r="DD336" s="154" t="str">
        <f t="shared" si="425"/>
        <v>NO BID</v>
      </c>
      <c r="DE336" s="171"/>
      <c r="DF336" s="89"/>
      <c r="DG336" s="90" t="str">
        <f t="shared" si="426"/>
        <v/>
      </c>
      <c r="DH336" s="172"/>
      <c r="DI336" s="154" t="str">
        <f t="shared" si="427"/>
        <v>NO BID</v>
      </c>
      <c r="DJ336" s="171"/>
      <c r="DK336" s="89"/>
      <c r="DL336" s="90" t="str">
        <f t="shared" si="428"/>
        <v/>
      </c>
      <c r="DM336" s="172"/>
      <c r="DN336" s="154" t="str">
        <f t="shared" si="429"/>
        <v>NO BID</v>
      </c>
      <c r="DO336" s="171"/>
      <c r="DP336" s="89"/>
      <c r="DQ336" s="90" t="str">
        <f t="shared" si="430"/>
        <v/>
      </c>
      <c r="DR336" s="172"/>
      <c r="DS336" s="154" t="str">
        <f t="shared" si="431"/>
        <v>NO BID</v>
      </c>
      <c r="DT336" s="171"/>
      <c r="DU336" s="89"/>
      <c r="DV336" s="90" t="str">
        <f t="shared" si="432"/>
        <v/>
      </c>
      <c r="DW336" s="172"/>
      <c r="DX336" s="154" t="str">
        <f t="shared" si="433"/>
        <v>NO BID</v>
      </c>
      <c r="DY336" s="171"/>
      <c r="DZ336" s="89"/>
      <c r="EA336" s="90" t="str">
        <f t="shared" si="434"/>
        <v/>
      </c>
      <c r="EB336" s="172"/>
      <c r="EC336" s="154" t="str">
        <f t="shared" si="435"/>
        <v>NO BID</v>
      </c>
      <c r="ED336" s="171"/>
      <c r="EE336" s="89"/>
      <c r="EF336" s="90" t="str">
        <f t="shared" si="436"/>
        <v/>
      </c>
      <c r="EG336" s="172"/>
      <c r="EH336" s="154" t="str">
        <f t="shared" si="437"/>
        <v>NO BID</v>
      </c>
      <c r="EI336" s="171"/>
      <c r="EJ336" s="89"/>
      <c r="EK336" s="90" t="str">
        <f t="shared" si="438"/>
        <v/>
      </c>
      <c r="EL336" s="172"/>
      <c r="EM336" s="154" t="str">
        <f t="shared" si="439"/>
        <v>NO BID</v>
      </c>
      <c r="EN336" s="171"/>
      <c r="EO336" s="89"/>
      <c r="EP336" s="90" t="str">
        <f t="shared" si="440"/>
        <v/>
      </c>
      <c r="EQ336" s="172"/>
      <c r="ER336" s="154" t="str">
        <f t="shared" si="441"/>
        <v>NO BID</v>
      </c>
      <c r="ES336" s="171"/>
      <c r="ET336" s="89"/>
      <c r="EU336" s="90" t="str">
        <f t="shared" si="442"/>
        <v/>
      </c>
      <c r="EV336" s="172"/>
      <c r="EW336" s="154" t="str">
        <f t="shared" si="443"/>
        <v>NO BID</v>
      </c>
      <c r="EX336" s="171"/>
      <c r="EY336" s="89"/>
      <c r="EZ336" s="90" t="str">
        <f t="shared" si="444"/>
        <v/>
      </c>
      <c r="FA336" s="172"/>
      <c r="FB336" s="154" t="str">
        <f t="shared" si="445"/>
        <v>NO BID</v>
      </c>
      <c r="FC336" s="171"/>
      <c r="FD336" s="89"/>
      <c r="FE336" s="90" t="str">
        <f t="shared" si="446"/>
        <v/>
      </c>
      <c r="FF336" s="172"/>
      <c r="FG336" s="154" t="str">
        <f t="shared" si="447"/>
        <v>NO BID</v>
      </c>
      <c r="FH336" s="171"/>
      <c r="FI336" s="89"/>
      <c r="FJ336" s="90" t="str">
        <f t="shared" si="448"/>
        <v/>
      </c>
      <c r="FK336" s="172"/>
      <c r="FL336" s="154" t="str">
        <f t="shared" si="449"/>
        <v>NO BID</v>
      </c>
      <c r="FM336" s="171"/>
      <c r="FN336" s="89"/>
      <c r="FO336" s="90" t="str">
        <f t="shared" si="450"/>
        <v/>
      </c>
      <c r="FP336" s="172"/>
      <c r="FQ336" s="154" t="str">
        <f t="shared" si="451"/>
        <v>NO BID</v>
      </c>
      <c r="FR336" s="174"/>
      <c r="FS336" s="91">
        <v>17.989999999999998</v>
      </c>
      <c r="FT336" s="92">
        <f t="shared" si="452"/>
        <v>89.949999999999989</v>
      </c>
      <c r="FU336" s="175">
        <f t="shared" si="453"/>
        <v>0</v>
      </c>
      <c r="FV336" s="93" t="str">
        <f t="shared" si="454"/>
        <v/>
      </c>
      <c r="FW336" s="94">
        <f t="shared" si="455"/>
        <v>89.949999999999989</v>
      </c>
      <c r="FX336" s="95">
        <f t="shared" si="456"/>
        <v>0</v>
      </c>
      <c r="FY336" s="129" t="str">
        <f t="shared" si="457"/>
        <v>NOT AWARDED</v>
      </c>
      <c r="FZ336" s="130">
        <f t="shared" si="458"/>
        <v>0</v>
      </c>
      <c r="GA336" s="129" t="str">
        <f t="shared" si="459"/>
        <v>VENDOR 09</v>
      </c>
      <c r="GB336" s="176"/>
      <c r="GC336" s="177"/>
      <c r="GD336" s="96"/>
      <c r="GE336" s="97"/>
    </row>
    <row r="337" spans="1:187" ht="30" customHeight="1" thickTop="1" thickBot="1" x14ac:dyDescent="0.4">
      <c r="A337" s="162">
        <v>333</v>
      </c>
      <c r="B337" s="194">
        <v>5</v>
      </c>
      <c r="C337" s="164">
        <v>9780593464786</v>
      </c>
      <c r="D337" s="165" t="s">
        <v>503</v>
      </c>
      <c r="E337" s="165" t="s">
        <v>1183</v>
      </c>
      <c r="F337" s="165" t="s">
        <v>1479</v>
      </c>
      <c r="G337" s="166" t="s">
        <v>1414</v>
      </c>
      <c r="H337" s="166" t="s">
        <v>1421</v>
      </c>
      <c r="I337" s="167"/>
      <c r="J337" s="227">
        <f t="shared" si="460"/>
        <v>5</v>
      </c>
      <c r="K337" s="228"/>
      <c r="L337" s="99" t="str">
        <f t="shared" si="386"/>
        <v/>
      </c>
      <c r="M337" s="241"/>
      <c r="N337" s="168"/>
      <c r="O337" s="169" t="str">
        <f t="shared" si="387"/>
        <v>VENDOR 09</v>
      </c>
      <c r="P337" s="149">
        <v>241360</v>
      </c>
      <c r="Q337" s="149">
        <f t="shared" si="388"/>
        <v>0</v>
      </c>
      <c r="R337" s="170" t="str">
        <f t="shared" si="389"/>
        <v xml:space="preserve">, </v>
      </c>
      <c r="S337" s="170" t="str">
        <f t="shared" si="390"/>
        <v>NO BID</v>
      </c>
      <c r="T337" s="87">
        <f t="shared" si="391"/>
        <v>0</v>
      </c>
      <c r="U337" s="88" t="str">
        <f t="shared" si="392"/>
        <v>NOT AWARDED</v>
      </c>
      <c r="V337" s="167"/>
      <c r="W337" s="171"/>
      <c r="X337" s="89"/>
      <c r="Y337" s="90"/>
      <c r="Z337" s="172" t="str">
        <f t="shared" si="393"/>
        <v/>
      </c>
      <c r="AA337" s="154" t="str">
        <f t="shared" si="394"/>
        <v>NO BID</v>
      </c>
      <c r="AB337" s="171"/>
      <c r="AC337" s="89"/>
      <c r="AD337" s="90"/>
      <c r="AE337" s="172" t="str">
        <f t="shared" si="395"/>
        <v/>
      </c>
      <c r="AF337" s="154" t="str">
        <f t="shared" si="396"/>
        <v>NO BID</v>
      </c>
      <c r="AG337" s="171"/>
      <c r="AH337" s="89"/>
      <c r="AI337" s="90"/>
      <c r="AJ337" s="172" t="str">
        <f t="shared" si="397"/>
        <v/>
      </c>
      <c r="AK337" s="154" t="str">
        <f t="shared" si="398"/>
        <v>NO BID</v>
      </c>
      <c r="AL337" s="171"/>
      <c r="AM337" s="89"/>
      <c r="AN337" s="90"/>
      <c r="AO337" s="172" t="str">
        <f t="shared" si="399"/>
        <v/>
      </c>
      <c r="AP337" s="154" t="str">
        <f t="shared" si="400"/>
        <v>NO BID</v>
      </c>
      <c r="AQ337" s="171"/>
      <c r="AR337" s="89"/>
      <c r="AS337" s="90"/>
      <c r="AT337" s="172" t="str">
        <f t="shared" si="401"/>
        <v/>
      </c>
      <c r="AU337" s="154" t="str">
        <f t="shared" si="402"/>
        <v>NO BID</v>
      </c>
      <c r="AV337" s="171"/>
      <c r="AW337" s="89"/>
      <c r="AX337" s="90"/>
      <c r="AY337" s="172" t="str">
        <f t="shared" si="403"/>
        <v/>
      </c>
      <c r="AZ337" s="154" t="str">
        <f t="shared" si="404"/>
        <v>NO BID</v>
      </c>
      <c r="BA337" s="171"/>
      <c r="BB337" s="89"/>
      <c r="BC337" s="90"/>
      <c r="BD337" s="172" t="str">
        <f t="shared" si="405"/>
        <v/>
      </c>
      <c r="BE337" s="154" t="str">
        <f>IF($B337=0,"",IF(ISNUMBER(BB337),"","NO BID"))</f>
        <v>NO BID</v>
      </c>
      <c r="BF337" s="171"/>
      <c r="BG337" s="89"/>
      <c r="BH337" s="90"/>
      <c r="BI337" s="172" t="str">
        <f t="shared" si="406"/>
        <v/>
      </c>
      <c r="BJ337" s="154" t="str">
        <f t="shared" si="407"/>
        <v>NO BID</v>
      </c>
      <c r="BK337" s="171"/>
      <c r="BL337" s="89"/>
      <c r="BM337" s="90"/>
      <c r="BN337" s="172" t="str">
        <f t="shared" si="408"/>
        <v/>
      </c>
      <c r="BO337" s="154" t="str">
        <f t="shared" si="409"/>
        <v>NO BID</v>
      </c>
      <c r="BP337" s="178"/>
      <c r="BQ337" s="171"/>
      <c r="BR337" s="89"/>
      <c r="BS337" s="90" t="str">
        <f t="shared" si="410"/>
        <v/>
      </c>
      <c r="BT337" s="172"/>
      <c r="BU337" s="154" t="str">
        <f t="shared" si="411"/>
        <v>NO BID</v>
      </c>
      <c r="BV337" s="171"/>
      <c r="BW337" s="89"/>
      <c r="BX337" s="90" t="str">
        <f t="shared" si="412"/>
        <v/>
      </c>
      <c r="BY337" s="172"/>
      <c r="BZ337" s="154" t="str">
        <f t="shared" si="413"/>
        <v>NO BID</v>
      </c>
      <c r="CA337" s="171"/>
      <c r="CB337" s="89"/>
      <c r="CC337" s="90" t="str">
        <f t="shared" si="414"/>
        <v/>
      </c>
      <c r="CD337" s="172"/>
      <c r="CE337" s="154" t="str">
        <f t="shared" si="415"/>
        <v>NO BID</v>
      </c>
      <c r="CF337" s="171"/>
      <c r="CG337" s="89"/>
      <c r="CH337" s="90" t="str">
        <f t="shared" si="416"/>
        <v/>
      </c>
      <c r="CI337" s="172"/>
      <c r="CJ337" s="154" t="str">
        <f t="shared" si="417"/>
        <v>NO BID</v>
      </c>
      <c r="CK337" s="171"/>
      <c r="CL337" s="89"/>
      <c r="CM337" s="90" t="str">
        <f t="shared" si="418"/>
        <v/>
      </c>
      <c r="CN337" s="172"/>
      <c r="CO337" s="154" t="str">
        <f t="shared" si="419"/>
        <v>NO BID</v>
      </c>
      <c r="CP337" s="171"/>
      <c r="CQ337" s="89"/>
      <c r="CR337" s="90" t="str">
        <f t="shared" si="420"/>
        <v/>
      </c>
      <c r="CS337" s="172"/>
      <c r="CT337" s="154" t="str">
        <f t="shared" si="421"/>
        <v>NO BID</v>
      </c>
      <c r="CU337" s="171"/>
      <c r="CV337" s="89"/>
      <c r="CW337" s="90" t="str">
        <f t="shared" si="422"/>
        <v/>
      </c>
      <c r="CX337" s="172"/>
      <c r="CY337" s="154" t="str">
        <f t="shared" si="423"/>
        <v>NO BID</v>
      </c>
      <c r="CZ337" s="171"/>
      <c r="DA337" s="89"/>
      <c r="DB337" s="90" t="str">
        <f t="shared" si="424"/>
        <v/>
      </c>
      <c r="DC337" s="172"/>
      <c r="DD337" s="154" t="str">
        <f t="shared" si="425"/>
        <v>NO BID</v>
      </c>
      <c r="DE337" s="171"/>
      <c r="DF337" s="89"/>
      <c r="DG337" s="90" t="str">
        <f t="shared" si="426"/>
        <v/>
      </c>
      <c r="DH337" s="172"/>
      <c r="DI337" s="154" t="str">
        <f t="shared" si="427"/>
        <v>NO BID</v>
      </c>
      <c r="DJ337" s="171"/>
      <c r="DK337" s="89"/>
      <c r="DL337" s="90" t="str">
        <f t="shared" si="428"/>
        <v/>
      </c>
      <c r="DM337" s="172"/>
      <c r="DN337" s="154" t="str">
        <f t="shared" si="429"/>
        <v>NO BID</v>
      </c>
      <c r="DO337" s="171"/>
      <c r="DP337" s="89"/>
      <c r="DQ337" s="90" t="str">
        <f t="shared" si="430"/>
        <v/>
      </c>
      <c r="DR337" s="172"/>
      <c r="DS337" s="154" t="str">
        <f t="shared" si="431"/>
        <v>NO BID</v>
      </c>
      <c r="DT337" s="171"/>
      <c r="DU337" s="89"/>
      <c r="DV337" s="90" t="str">
        <f t="shared" si="432"/>
        <v/>
      </c>
      <c r="DW337" s="172"/>
      <c r="DX337" s="154" t="str">
        <f t="shared" si="433"/>
        <v>NO BID</v>
      </c>
      <c r="DY337" s="171"/>
      <c r="DZ337" s="89"/>
      <c r="EA337" s="90" t="str">
        <f t="shared" si="434"/>
        <v/>
      </c>
      <c r="EB337" s="172"/>
      <c r="EC337" s="154" t="str">
        <f t="shared" si="435"/>
        <v>NO BID</v>
      </c>
      <c r="ED337" s="171"/>
      <c r="EE337" s="89"/>
      <c r="EF337" s="90" t="str">
        <f t="shared" si="436"/>
        <v/>
      </c>
      <c r="EG337" s="172"/>
      <c r="EH337" s="154" t="str">
        <f t="shared" si="437"/>
        <v>NO BID</v>
      </c>
      <c r="EI337" s="171"/>
      <c r="EJ337" s="89"/>
      <c r="EK337" s="90" t="str">
        <f t="shared" si="438"/>
        <v/>
      </c>
      <c r="EL337" s="172"/>
      <c r="EM337" s="154" t="str">
        <f t="shared" si="439"/>
        <v>NO BID</v>
      </c>
      <c r="EN337" s="171"/>
      <c r="EO337" s="89"/>
      <c r="EP337" s="90" t="str">
        <f t="shared" si="440"/>
        <v/>
      </c>
      <c r="EQ337" s="172"/>
      <c r="ER337" s="154" t="str">
        <f t="shared" si="441"/>
        <v>NO BID</v>
      </c>
      <c r="ES337" s="171"/>
      <c r="ET337" s="89"/>
      <c r="EU337" s="90" t="str">
        <f t="shared" si="442"/>
        <v/>
      </c>
      <c r="EV337" s="172"/>
      <c r="EW337" s="154" t="str">
        <f t="shared" si="443"/>
        <v>NO BID</v>
      </c>
      <c r="EX337" s="171"/>
      <c r="EY337" s="89"/>
      <c r="EZ337" s="90" t="str">
        <f t="shared" si="444"/>
        <v/>
      </c>
      <c r="FA337" s="172"/>
      <c r="FB337" s="154" t="str">
        <f t="shared" si="445"/>
        <v>NO BID</v>
      </c>
      <c r="FC337" s="171"/>
      <c r="FD337" s="89"/>
      <c r="FE337" s="90" t="str">
        <f t="shared" si="446"/>
        <v/>
      </c>
      <c r="FF337" s="172"/>
      <c r="FG337" s="154" t="str">
        <f t="shared" si="447"/>
        <v>NO BID</v>
      </c>
      <c r="FH337" s="171"/>
      <c r="FI337" s="89"/>
      <c r="FJ337" s="90" t="str">
        <f t="shared" si="448"/>
        <v/>
      </c>
      <c r="FK337" s="172"/>
      <c r="FL337" s="154" t="str">
        <f t="shared" si="449"/>
        <v>NO BID</v>
      </c>
      <c r="FM337" s="171"/>
      <c r="FN337" s="89"/>
      <c r="FO337" s="90" t="str">
        <f t="shared" si="450"/>
        <v/>
      </c>
      <c r="FP337" s="172"/>
      <c r="FQ337" s="154" t="str">
        <f t="shared" si="451"/>
        <v>NO BID</v>
      </c>
      <c r="FR337" s="174"/>
      <c r="FS337" s="91">
        <v>10.49</v>
      </c>
      <c r="FT337" s="92">
        <f t="shared" si="452"/>
        <v>52.45</v>
      </c>
      <c r="FU337" s="175">
        <f t="shared" si="453"/>
        <v>0</v>
      </c>
      <c r="FV337" s="93" t="str">
        <f t="shared" si="454"/>
        <v/>
      </c>
      <c r="FW337" s="94">
        <f t="shared" si="455"/>
        <v>52.45</v>
      </c>
      <c r="FX337" s="95">
        <f t="shared" si="456"/>
        <v>0</v>
      </c>
      <c r="FY337" s="129" t="str">
        <f t="shared" si="457"/>
        <v>NOT AWARDED</v>
      </c>
      <c r="FZ337" s="130">
        <f t="shared" si="458"/>
        <v>0</v>
      </c>
      <c r="GA337" s="129" t="str">
        <f t="shared" si="459"/>
        <v>VENDOR 09</v>
      </c>
      <c r="GB337" s="176"/>
      <c r="GC337" s="177"/>
      <c r="GD337" s="96"/>
      <c r="GE337" s="97"/>
    </row>
    <row r="338" spans="1:187" ht="30" customHeight="1" thickTop="1" thickBot="1" x14ac:dyDescent="0.4">
      <c r="A338" s="162">
        <v>334</v>
      </c>
      <c r="B338" s="194">
        <v>5</v>
      </c>
      <c r="C338" s="164">
        <v>9781682634929</v>
      </c>
      <c r="D338" s="165" t="s">
        <v>504</v>
      </c>
      <c r="E338" s="165" t="s">
        <v>1184</v>
      </c>
      <c r="F338" s="165" t="s">
        <v>1479</v>
      </c>
      <c r="G338" s="166" t="s">
        <v>1414</v>
      </c>
      <c r="H338" s="166" t="s">
        <v>1421</v>
      </c>
      <c r="I338" s="167"/>
      <c r="J338" s="227">
        <f t="shared" si="460"/>
        <v>5</v>
      </c>
      <c r="K338" s="228"/>
      <c r="L338" s="99" t="str">
        <f t="shared" si="386"/>
        <v/>
      </c>
      <c r="M338" s="241"/>
      <c r="N338" s="168"/>
      <c r="O338" s="169" t="str">
        <f t="shared" si="387"/>
        <v>VENDOR 09</v>
      </c>
      <c r="P338" s="149">
        <v>241360</v>
      </c>
      <c r="Q338" s="149">
        <f t="shared" si="388"/>
        <v>0</v>
      </c>
      <c r="R338" s="170" t="str">
        <f t="shared" si="389"/>
        <v xml:space="preserve">, </v>
      </c>
      <c r="S338" s="170" t="str">
        <f t="shared" si="390"/>
        <v>NO BID</v>
      </c>
      <c r="T338" s="87">
        <f t="shared" si="391"/>
        <v>0</v>
      </c>
      <c r="U338" s="88" t="str">
        <f t="shared" si="392"/>
        <v>NOT AWARDED</v>
      </c>
      <c r="V338" s="167"/>
      <c r="W338" s="171"/>
      <c r="X338" s="89"/>
      <c r="Y338" s="90"/>
      <c r="Z338" s="172" t="str">
        <f t="shared" si="393"/>
        <v/>
      </c>
      <c r="AA338" s="154" t="str">
        <f t="shared" si="394"/>
        <v>NO BID</v>
      </c>
      <c r="AB338" s="171"/>
      <c r="AC338" s="89"/>
      <c r="AD338" s="90"/>
      <c r="AE338" s="172" t="str">
        <f t="shared" si="395"/>
        <v/>
      </c>
      <c r="AF338" s="154" t="str">
        <f t="shared" si="396"/>
        <v>NO BID</v>
      </c>
      <c r="AG338" s="171"/>
      <c r="AH338" s="89"/>
      <c r="AI338" s="90"/>
      <c r="AJ338" s="172" t="str">
        <f t="shared" si="397"/>
        <v/>
      </c>
      <c r="AK338" s="154" t="str">
        <f t="shared" si="398"/>
        <v>NO BID</v>
      </c>
      <c r="AL338" s="171"/>
      <c r="AM338" s="89"/>
      <c r="AN338" s="90"/>
      <c r="AO338" s="172" t="str">
        <f t="shared" si="399"/>
        <v/>
      </c>
      <c r="AP338" s="154" t="str">
        <f t="shared" si="400"/>
        <v>NO BID</v>
      </c>
      <c r="AQ338" s="171"/>
      <c r="AR338" s="89"/>
      <c r="AS338" s="90"/>
      <c r="AT338" s="172" t="str">
        <f t="shared" si="401"/>
        <v/>
      </c>
      <c r="AU338" s="154" t="str">
        <f t="shared" si="402"/>
        <v>NO BID</v>
      </c>
      <c r="AV338" s="171"/>
      <c r="AW338" s="89"/>
      <c r="AX338" s="90"/>
      <c r="AY338" s="172" t="str">
        <f t="shared" si="403"/>
        <v/>
      </c>
      <c r="AZ338" s="154" t="str">
        <f t="shared" si="404"/>
        <v>NO BID</v>
      </c>
      <c r="BA338" s="171"/>
      <c r="BB338" s="89"/>
      <c r="BC338" s="90"/>
      <c r="BD338" s="172" t="str">
        <f t="shared" si="405"/>
        <v/>
      </c>
      <c r="BE338" s="154" t="str">
        <f>IF($B338=0,"",IF(ISNUMBER(BB338),"","NO BID"))</f>
        <v>NO BID</v>
      </c>
      <c r="BF338" s="171"/>
      <c r="BG338" s="89"/>
      <c r="BH338" s="90"/>
      <c r="BI338" s="172" t="str">
        <f t="shared" si="406"/>
        <v/>
      </c>
      <c r="BJ338" s="154" t="str">
        <f t="shared" si="407"/>
        <v>NO BID</v>
      </c>
      <c r="BK338" s="171"/>
      <c r="BL338" s="89"/>
      <c r="BM338" s="90"/>
      <c r="BN338" s="172" t="str">
        <f t="shared" si="408"/>
        <v/>
      </c>
      <c r="BO338" s="154" t="str">
        <f t="shared" si="409"/>
        <v>NO BID</v>
      </c>
      <c r="BP338" s="173"/>
      <c r="BQ338" s="171"/>
      <c r="BR338" s="89"/>
      <c r="BS338" s="90" t="str">
        <f t="shared" si="410"/>
        <v/>
      </c>
      <c r="BT338" s="172"/>
      <c r="BU338" s="154" t="str">
        <f t="shared" si="411"/>
        <v>NO BID</v>
      </c>
      <c r="BV338" s="171"/>
      <c r="BW338" s="89"/>
      <c r="BX338" s="90" t="str">
        <f t="shared" si="412"/>
        <v/>
      </c>
      <c r="BY338" s="172"/>
      <c r="BZ338" s="154" t="str">
        <f t="shared" si="413"/>
        <v>NO BID</v>
      </c>
      <c r="CA338" s="171"/>
      <c r="CB338" s="89"/>
      <c r="CC338" s="90" t="str">
        <f t="shared" si="414"/>
        <v/>
      </c>
      <c r="CD338" s="172"/>
      <c r="CE338" s="154" t="str">
        <f t="shared" si="415"/>
        <v>NO BID</v>
      </c>
      <c r="CF338" s="171"/>
      <c r="CG338" s="89"/>
      <c r="CH338" s="90" t="str">
        <f t="shared" si="416"/>
        <v/>
      </c>
      <c r="CI338" s="172"/>
      <c r="CJ338" s="154" t="str">
        <f t="shared" si="417"/>
        <v>NO BID</v>
      </c>
      <c r="CK338" s="171"/>
      <c r="CL338" s="89"/>
      <c r="CM338" s="90" t="str">
        <f t="shared" si="418"/>
        <v/>
      </c>
      <c r="CN338" s="172"/>
      <c r="CO338" s="154" t="str">
        <f t="shared" si="419"/>
        <v>NO BID</v>
      </c>
      <c r="CP338" s="171"/>
      <c r="CQ338" s="89"/>
      <c r="CR338" s="90" t="str">
        <f t="shared" si="420"/>
        <v/>
      </c>
      <c r="CS338" s="172"/>
      <c r="CT338" s="154" t="str">
        <f t="shared" si="421"/>
        <v>NO BID</v>
      </c>
      <c r="CU338" s="171"/>
      <c r="CV338" s="89"/>
      <c r="CW338" s="90" t="str">
        <f t="shared" si="422"/>
        <v/>
      </c>
      <c r="CX338" s="172"/>
      <c r="CY338" s="154" t="str">
        <f t="shared" si="423"/>
        <v>NO BID</v>
      </c>
      <c r="CZ338" s="171"/>
      <c r="DA338" s="89"/>
      <c r="DB338" s="90" t="str">
        <f t="shared" si="424"/>
        <v/>
      </c>
      <c r="DC338" s="172"/>
      <c r="DD338" s="154" t="str">
        <f t="shared" si="425"/>
        <v>NO BID</v>
      </c>
      <c r="DE338" s="171"/>
      <c r="DF338" s="89"/>
      <c r="DG338" s="90" t="str">
        <f t="shared" si="426"/>
        <v/>
      </c>
      <c r="DH338" s="172"/>
      <c r="DI338" s="154" t="str">
        <f t="shared" si="427"/>
        <v>NO BID</v>
      </c>
      <c r="DJ338" s="171"/>
      <c r="DK338" s="89"/>
      <c r="DL338" s="90" t="str">
        <f t="shared" si="428"/>
        <v/>
      </c>
      <c r="DM338" s="172"/>
      <c r="DN338" s="154" t="str">
        <f t="shared" si="429"/>
        <v>NO BID</v>
      </c>
      <c r="DO338" s="171"/>
      <c r="DP338" s="89"/>
      <c r="DQ338" s="90" t="str">
        <f t="shared" si="430"/>
        <v/>
      </c>
      <c r="DR338" s="172"/>
      <c r="DS338" s="154" t="str">
        <f t="shared" si="431"/>
        <v>NO BID</v>
      </c>
      <c r="DT338" s="171"/>
      <c r="DU338" s="89"/>
      <c r="DV338" s="90" t="str">
        <f t="shared" si="432"/>
        <v/>
      </c>
      <c r="DW338" s="172"/>
      <c r="DX338" s="154" t="str">
        <f t="shared" si="433"/>
        <v>NO BID</v>
      </c>
      <c r="DY338" s="171"/>
      <c r="DZ338" s="89"/>
      <c r="EA338" s="90" t="str">
        <f t="shared" si="434"/>
        <v/>
      </c>
      <c r="EB338" s="172"/>
      <c r="EC338" s="154" t="str">
        <f t="shared" si="435"/>
        <v>NO BID</v>
      </c>
      <c r="ED338" s="171"/>
      <c r="EE338" s="89"/>
      <c r="EF338" s="90" t="str">
        <f t="shared" si="436"/>
        <v/>
      </c>
      <c r="EG338" s="172"/>
      <c r="EH338" s="154" t="str">
        <f t="shared" si="437"/>
        <v>NO BID</v>
      </c>
      <c r="EI338" s="171"/>
      <c r="EJ338" s="89"/>
      <c r="EK338" s="90" t="str">
        <f t="shared" si="438"/>
        <v/>
      </c>
      <c r="EL338" s="172"/>
      <c r="EM338" s="154" t="str">
        <f t="shared" si="439"/>
        <v>NO BID</v>
      </c>
      <c r="EN338" s="171"/>
      <c r="EO338" s="89"/>
      <c r="EP338" s="90" t="str">
        <f t="shared" si="440"/>
        <v/>
      </c>
      <c r="EQ338" s="172"/>
      <c r="ER338" s="154" t="str">
        <f t="shared" si="441"/>
        <v>NO BID</v>
      </c>
      <c r="ES338" s="171"/>
      <c r="ET338" s="89"/>
      <c r="EU338" s="90" t="str">
        <f t="shared" si="442"/>
        <v/>
      </c>
      <c r="EV338" s="172"/>
      <c r="EW338" s="154" t="str">
        <f t="shared" si="443"/>
        <v>NO BID</v>
      </c>
      <c r="EX338" s="171"/>
      <c r="EY338" s="89"/>
      <c r="EZ338" s="90" t="str">
        <f t="shared" si="444"/>
        <v/>
      </c>
      <c r="FA338" s="172"/>
      <c r="FB338" s="154" t="str">
        <f t="shared" si="445"/>
        <v>NO BID</v>
      </c>
      <c r="FC338" s="171"/>
      <c r="FD338" s="89"/>
      <c r="FE338" s="90" t="str">
        <f t="shared" si="446"/>
        <v/>
      </c>
      <c r="FF338" s="172"/>
      <c r="FG338" s="154" t="str">
        <f t="shared" si="447"/>
        <v>NO BID</v>
      </c>
      <c r="FH338" s="171"/>
      <c r="FI338" s="89"/>
      <c r="FJ338" s="90" t="str">
        <f t="shared" si="448"/>
        <v/>
      </c>
      <c r="FK338" s="172"/>
      <c r="FL338" s="154" t="str">
        <f t="shared" si="449"/>
        <v>NO BID</v>
      </c>
      <c r="FM338" s="171"/>
      <c r="FN338" s="89"/>
      <c r="FO338" s="90" t="str">
        <f t="shared" si="450"/>
        <v/>
      </c>
      <c r="FP338" s="172"/>
      <c r="FQ338" s="154" t="str">
        <f t="shared" si="451"/>
        <v>NO BID</v>
      </c>
      <c r="FR338" s="174"/>
      <c r="FS338" s="91">
        <v>19.989999999999998</v>
      </c>
      <c r="FT338" s="92">
        <f t="shared" si="452"/>
        <v>99.949999999999989</v>
      </c>
      <c r="FU338" s="175">
        <f t="shared" si="453"/>
        <v>0</v>
      </c>
      <c r="FV338" s="93" t="str">
        <f t="shared" si="454"/>
        <v/>
      </c>
      <c r="FW338" s="94">
        <f t="shared" si="455"/>
        <v>99.949999999999989</v>
      </c>
      <c r="FX338" s="95">
        <f t="shared" si="456"/>
        <v>0</v>
      </c>
      <c r="FY338" s="129" t="str">
        <f t="shared" si="457"/>
        <v>NOT AWARDED</v>
      </c>
      <c r="FZ338" s="130">
        <f t="shared" si="458"/>
        <v>0</v>
      </c>
      <c r="GA338" s="129" t="str">
        <f t="shared" si="459"/>
        <v>VENDOR 09</v>
      </c>
      <c r="GB338" s="176"/>
      <c r="GC338" s="177"/>
      <c r="GD338" s="96"/>
      <c r="GE338" s="97"/>
    </row>
    <row r="339" spans="1:187" s="159" customFormat="1" ht="30" customHeight="1" thickTop="1" thickBot="1" x14ac:dyDescent="0.4">
      <c r="A339" s="162">
        <v>335</v>
      </c>
      <c r="B339" s="194">
        <v>5</v>
      </c>
      <c r="C339" s="164">
        <v>9781682634578</v>
      </c>
      <c r="D339" s="165" t="s">
        <v>505</v>
      </c>
      <c r="E339" s="165" t="s">
        <v>1185</v>
      </c>
      <c r="F339" s="165" t="s">
        <v>1479</v>
      </c>
      <c r="G339" s="166" t="s">
        <v>1414</v>
      </c>
      <c r="H339" s="166" t="s">
        <v>1426</v>
      </c>
      <c r="I339" s="167"/>
      <c r="J339" s="227">
        <f t="shared" si="460"/>
        <v>5</v>
      </c>
      <c r="K339" s="228"/>
      <c r="L339" s="99" t="str">
        <f t="shared" si="386"/>
        <v/>
      </c>
      <c r="M339" s="241"/>
      <c r="N339" s="168"/>
      <c r="O339" s="169" t="str">
        <f t="shared" si="387"/>
        <v>VENDOR 09</v>
      </c>
      <c r="P339" s="149" t="s">
        <v>88</v>
      </c>
      <c r="Q339" s="149">
        <f t="shared" si="388"/>
        <v>0</v>
      </c>
      <c r="R339" s="170" t="str">
        <f t="shared" si="389"/>
        <v xml:space="preserve">, </v>
      </c>
      <c r="S339" s="170" t="str">
        <f t="shared" si="390"/>
        <v>NO BID</v>
      </c>
      <c r="T339" s="87">
        <f t="shared" si="391"/>
        <v>0</v>
      </c>
      <c r="U339" s="88" t="str">
        <f t="shared" si="392"/>
        <v>NOT AWARDED</v>
      </c>
      <c r="V339" s="167"/>
      <c r="W339" s="171"/>
      <c r="X339" s="89"/>
      <c r="Y339" s="90"/>
      <c r="Z339" s="172" t="str">
        <f t="shared" si="393"/>
        <v/>
      </c>
      <c r="AA339" s="154" t="str">
        <f t="shared" si="394"/>
        <v>NO BID</v>
      </c>
      <c r="AB339" s="171"/>
      <c r="AC339" s="89"/>
      <c r="AD339" s="90"/>
      <c r="AE339" s="172" t="str">
        <f t="shared" si="395"/>
        <v/>
      </c>
      <c r="AF339" s="154" t="str">
        <f t="shared" si="396"/>
        <v>NO BID</v>
      </c>
      <c r="AG339" s="171"/>
      <c r="AH339" s="89"/>
      <c r="AI339" s="90"/>
      <c r="AJ339" s="172" t="str">
        <f t="shared" si="397"/>
        <v/>
      </c>
      <c r="AK339" s="154" t="str">
        <f t="shared" si="398"/>
        <v>NO BID</v>
      </c>
      <c r="AL339" s="171"/>
      <c r="AM339" s="89"/>
      <c r="AN339" s="90"/>
      <c r="AO339" s="172" t="str">
        <f t="shared" si="399"/>
        <v/>
      </c>
      <c r="AP339" s="154" t="str">
        <f t="shared" si="400"/>
        <v>NO BID</v>
      </c>
      <c r="AQ339" s="171"/>
      <c r="AR339" s="89"/>
      <c r="AS339" s="90"/>
      <c r="AT339" s="172" t="str">
        <f t="shared" si="401"/>
        <v/>
      </c>
      <c r="AU339" s="154" t="str">
        <f t="shared" si="402"/>
        <v>NO BID</v>
      </c>
      <c r="AV339" s="171"/>
      <c r="AW339" s="89"/>
      <c r="AX339" s="90"/>
      <c r="AY339" s="172" t="str">
        <f t="shared" si="403"/>
        <v/>
      </c>
      <c r="AZ339" s="154" t="str">
        <f t="shared" si="404"/>
        <v>NO BID</v>
      </c>
      <c r="BA339" s="171"/>
      <c r="BB339" s="89"/>
      <c r="BC339" s="90"/>
      <c r="BD339" s="172" t="str">
        <f t="shared" si="405"/>
        <v/>
      </c>
      <c r="BE339" s="154" t="s">
        <v>76</v>
      </c>
      <c r="BF339" s="171"/>
      <c r="BG339" s="89"/>
      <c r="BH339" s="90"/>
      <c r="BI339" s="172" t="str">
        <f t="shared" si="406"/>
        <v/>
      </c>
      <c r="BJ339" s="154" t="str">
        <f t="shared" si="407"/>
        <v>NO BID</v>
      </c>
      <c r="BK339" s="171"/>
      <c r="BL339" s="89"/>
      <c r="BM339" s="90"/>
      <c r="BN339" s="172" t="str">
        <f t="shared" si="408"/>
        <v/>
      </c>
      <c r="BO339" s="154" t="str">
        <f t="shared" si="409"/>
        <v>NO BID</v>
      </c>
      <c r="BP339" s="178"/>
      <c r="BQ339" s="171"/>
      <c r="BR339" s="89"/>
      <c r="BS339" s="90" t="str">
        <f t="shared" si="410"/>
        <v/>
      </c>
      <c r="BT339" s="172"/>
      <c r="BU339" s="154" t="str">
        <f t="shared" si="411"/>
        <v>NO BID</v>
      </c>
      <c r="BV339" s="171"/>
      <c r="BW339" s="89"/>
      <c r="BX339" s="90" t="str">
        <f t="shared" si="412"/>
        <v/>
      </c>
      <c r="BY339" s="172"/>
      <c r="BZ339" s="154" t="str">
        <f t="shared" si="413"/>
        <v>NO BID</v>
      </c>
      <c r="CA339" s="171"/>
      <c r="CB339" s="89"/>
      <c r="CC339" s="90" t="str">
        <f t="shared" si="414"/>
        <v/>
      </c>
      <c r="CD339" s="172"/>
      <c r="CE339" s="154" t="str">
        <f t="shared" si="415"/>
        <v>NO BID</v>
      </c>
      <c r="CF339" s="171"/>
      <c r="CG339" s="89"/>
      <c r="CH339" s="90" t="str">
        <f t="shared" si="416"/>
        <v/>
      </c>
      <c r="CI339" s="172"/>
      <c r="CJ339" s="154" t="str">
        <f t="shared" si="417"/>
        <v>NO BID</v>
      </c>
      <c r="CK339" s="171"/>
      <c r="CL339" s="89"/>
      <c r="CM339" s="90" t="str">
        <f t="shared" si="418"/>
        <v/>
      </c>
      <c r="CN339" s="172"/>
      <c r="CO339" s="154" t="str">
        <f t="shared" si="419"/>
        <v>NO BID</v>
      </c>
      <c r="CP339" s="171"/>
      <c r="CQ339" s="89"/>
      <c r="CR339" s="90" t="str">
        <f t="shared" si="420"/>
        <v/>
      </c>
      <c r="CS339" s="172"/>
      <c r="CT339" s="154" t="str">
        <f t="shared" si="421"/>
        <v>NO BID</v>
      </c>
      <c r="CU339" s="171"/>
      <c r="CV339" s="89"/>
      <c r="CW339" s="90" t="str">
        <f t="shared" si="422"/>
        <v/>
      </c>
      <c r="CX339" s="172"/>
      <c r="CY339" s="154" t="str">
        <f t="shared" si="423"/>
        <v>NO BID</v>
      </c>
      <c r="CZ339" s="171"/>
      <c r="DA339" s="89"/>
      <c r="DB339" s="90" t="str">
        <f t="shared" si="424"/>
        <v/>
      </c>
      <c r="DC339" s="172"/>
      <c r="DD339" s="154" t="str">
        <f t="shared" si="425"/>
        <v>NO BID</v>
      </c>
      <c r="DE339" s="171"/>
      <c r="DF339" s="89"/>
      <c r="DG339" s="90" t="str">
        <f t="shared" si="426"/>
        <v/>
      </c>
      <c r="DH339" s="172"/>
      <c r="DI339" s="154" t="str">
        <f t="shared" si="427"/>
        <v>NO BID</v>
      </c>
      <c r="DJ339" s="171"/>
      <c r="DK339" s="89"/>
      <c r="DL339" s="90" t="str">
        <f t="shared" si="428"/>
        <v/>
      </c>
      <c r="DM339" s="172"/>
      <c r="DN339" s="154" t="str">
        <f t="shared" si="429"/>
        <v>NO BID</v>
      </c>
      <c r="DO339" s="171"/>
      <c r="DP339" s="89"/>
      <c r="DQ339" s="90" t="str">
        <f t="shared" si="430"/>
        <v/>
      </c>
      <c r="DR339" s="172"/>
      <c r="DS339" s="154" t="str">
        <f t="shared" si="431"/>
        <v>NO BID</v>
      </c>
      <c r="DT339" s="171"/>
      <c r="DU339" s="89"/>
      <c r="DV339" s="90" t="str">
        <f t="shared" si="432"/>
        <v/>
      </c>
      <c r="DW339" s="172"/>
      <c r="DX339" s="154" t="str">
        <f t="shared" si="433"/>
        <v>NO BID</v>
      </c>
      <c r="DY339" s="171"/>
      <c r="DZ339" s="89"/>
      <c r="EA339" s="90" t="str">
        <f t="shared" si="434"/>
        <v/>
      </c>
      <c r="EB339" s="172"/>
      <c r="EC339" s="154" t="str">
        <f t="shared" si="435"/>
        <v>NO BID</v>
      </c>
      <c r="ED339" s="171"/>
      <c r="EE339" s="89"/>
      <c r="EF339" s="90" t="str">
        <f t="shared" si="436"/>
        <v/>
      </c>
      <c r="EG339" s="172"/>
      <c r="EH339" s="154" t="str">
        <f t="shared" si="437"/>
        <v>NO BID</v>
      </c>
      <c r="EI339" s="171"/>
      <c r="EJ339" s="89"/>
      <c r="EK339" s="90" t="str">
        <f t="shared" si="438"/>
        <v/>
      </c>
      <c r="EL339" s="172"/>
      <c r="EM339" s="154" t="str">
        <f t="shared" si="439"/>
        <v>NO BID</v>
      </c>
      <c r="EN339" s="171"/>
      <c r="EO339" s="89"/>
      <c r="EP339" s="90" t="str">
        <f t="shared" si="440"/>
        <v/>
      </c>
      <c r="EQ339" s="172"/>
      <c r="ER339" s="154" t="str">
        <f t="shared" si="441"/>
        <v>NO BID</v>
      </c>
      <c r="ES339" s="171"/>
      <c r="ET339" s="89"/>
      <c r="EU339" s="90" t="str">
        <f t="shared" si="442"/>
        <v/>
      </c>
      <c r="EV339" s="172"/>
      <c r="EW339" s="154" t="str">
        <f t="shared" si="443"/>
        <v>NO BID</v>
      </c>
      <c r="EX339" s="171"/>
      <c r="EY339" s="89"/>
      <c r="EZ339" s="90" t="str">
        <f t="shared" si="444"/>
        <v/>
      </c>
      <c r="FA339" s="172"/>
      <c r="FB339" s="154" t="str">
        <f t="shared" si="445"/>
        <v>NO BID</v>
      </c>
      <c r="FC339" s="171"/>
      <c r="FD339" s="89"/>
      <c r="FE339" s="90" t="str">
        <f t="shared" si="446"/>
        <v/>
      </c>
      <c r="FF339" s="172"/>
      <c r="FG339" s="154" t="str">
        <f t="shared" si="447"/>
        <v>NO BID</v>
      </c>
      <c r="FH339" s="171"/>
      <c r="FI339" s="89"/>
      <c r="FJ339" s="90" t="str">
        <f t="shared" si="448"/>
        <v/>
      </c>
      <c r="FK339" s="172"/>
      <c r="FL339" s="154" t="str">
        <f t="shared" si="449"/>
        <v>NO BID</v>
      </c>
      <c r="FM339" s="171"/>
      <c r="FN339" s="89"/>
      <c r="FO339" s="90" t="str">
        <f t="shared" si="450"/>
        <v/>
      </c>
      <c r="FP339" s="172"/>
      <c r="FQ339" s="154" t="str">
        <f t="shared" si="451"/>
        <v>NO BID</v>
      </c>
      <c r="FR339" s="174"/>
      <c r="FS339" s="91">
        <v>12.99</v>
      </c>
      <c r="FT339" s="92">
        <f t="shared" si="452"/>
        <v>64.95</v>
      </c>
      <c r="FU339" s="175">
        <f t="shared" si="453"/>
        <v>0</v>
      </c>
      <c r="FV339" s="93" t="str">
        <f t="shared" si="454"/>
        <v/>
      </c>
      <c r="FW339" s="94">
        <f t="shared" si="455"/>
        <v>64.95</v>
      </c>
      <c r="FX339" s="95">
        <f t="shared" si="456"/>
        <v>0</v>
      </c>
      <c r="FY339" s="129" t="str">
        <f t="shared" si="457"/>
        <v>NOT AWARDED</v>
      </c>
      <c r="FZ339" s="130">
        <f t="shared" si="458"/>
        <v>0</v>
      </c>
      <c r="GA339" s="129" t="str">
        <f t="shared" si="459"/>
        <v>VENDOR 09</v>
      </c>
      <c r="GB339" s="176"/>
      <c r="GC339" s="177"/>
      <c r="GD339" s="96"/>
      <c r="GE339" s="97"/>
    </row>
    <row r="340" spans="1:187" ht="30" customHeight="1" thickTop="1" thickBot="1" x14ac:dyDescent="0.4">
      <c r="A340" s="141">
        <v>336</v>
      </c>
      <c r="B340" s="194">
        <v>5</v>
      </c>
      <c r="C340" s="164">
        <v>9781250792815</v>
      </c>
      <c r="D340" s="165" t="s">
        <v>507</v>
      </c>
      <c r="E340" s="165" t="s">
        <v>1187</v>
      </c>
      <c r="F340" s="165" t="s">
        <v>1479</v>
      </c>
      <c r="G340" s="166" t="s">
        <v>1414</v>
      </c>
      <c r="H340" s="166" t="s">
        <v>1416</v>
      </c>
      <c r="I340" s="167"/>
      <c r="J340" s="227">
        <f t="shared" si="460"/>
        <v>5</v>
      </c>
      <c r="K340" s="228"/>
      <c r="L340" s="99" t="str">
        <f t="shared" si="386"/>
        <v/>
      </c>
      <c r="M340" s="241"/>
      <c r="N340" s="168"/>
      <c r="O340" s="169" t="str">
        <f t="shared" si="387"/>
        <v>VENDOR 09</v>
      </c>
      <c r="P340" s="149">
        <v>241360</v>
      </c>
      <c r="Q340" s="149">
        <f t="shared" si="388"/>
        <v>0</v>
      </c>
      <c r="R340" s="170" t="str">
        <f t="shared" si="389"/>
        <v xml:space="preserve">, </v>
      </c>
      <c r="S340" s="170" t="str">
        <f t="shared" si="390"/>
        <v>NO BID</v>
      </c>
      <c r="T340" s="87">
        <f t="shared" si="391"/>
        <v>0</v>
      </c>
      <c r="U340" s="88" t="str">
        <f t="shared" si="392"/>
        <v>NOT AWARDED</v>
      </c>
      <c r="V340" s="167"/>
      <c r="W340" s="171"/>
      <c r="X340" s="89"/>
      <c r="Y340" s="90"/>
      <c r="Z340" s="172" t="str">
        <f t="shared" si="393"/>
        <v/>
      </c>
      <c r="AA340" s="154" t="str">
        <f t="shared" si="394"/>
        <v>NO BID</v>
      </c>
      <c r="AB340" s="171"/>
      <c r="AC340" s="89"/>
      <c r="AD340" s="90"/>
      <c r="AE340" s="172" t="str">
        <f t="shared" si="395"/>
        <v/>
      </c>
      <c r="AF340" s="154" t="str">
        <f t="shared" si="396"/>
        <v>NO BID</v>
      </c>
      <c r="AG340" s="171"/>
      <c r="AH340" s="89"/>
      <c r="AI340" s="90"/>
      <c r="AJ340" s="172" t="str">
        <f t="shared" si="397"/>
        <v/>
      </c>
      <c r="AK340" s="154" t="str">
        <f t="shared" si="398"/>
        <v>NO BID</v>
      </c>
      <c r="AL340" s="171"/>
      <c r="AM340" s="89"/>
      <c r="AN340" s="90"/>
      <c r="AO340" s="172" t="str">
        <f t="shared" si="399"/>
        <v/>
      </c>
      <c r="AP340" s="154" t="str">
        <f t="shared" si="400"/>
        <v>NO BID</v>
      </c>
      <c r="AQ340" s="171"/>
      <c r="AR340" s="89"/>
      <c r="AS340" s="90"/>
      <c r="AT340" s="172" t="str">
        <f t="shared" si="401"/>
        <v/>
      </c>
      <c r="AU340" s="154" t="str">
        <f t="shared" si="402"/>
        <v>NO BID</v>
      </c>
      <c r="AV340" s="171"/>
      <c r="AW340" s="89"/>
      <c r="AX340" s="90"/>
      <c r="AY340" s="172" t="str">
        <f t="shared" si="403"/>
        <v/>
      </c>
      <c r="AZ340" s="154" t="str">
        <f t="shared" si="404"/>
        <v>NO BID</v>
      </c>
      <c r="BA340" s="171"/>
      <c r="BB340" s="89"/>
      <c r="BC340" s="90"/>
      <c r="BD340" s="172" t="str">
        <f t="shared" si="405"/>
        <v/>
      </c>
      <c r="BE340" s="154" t="str">
        <f>IF($B340=0,"",IF(ISNUMBER(BB340),"","NO BID"))</f>
        <v>NO BID</v>
      </c>
      <c r="BF340" s="171"/>
      <c r="BG340" s="89"/>
      <c r="BH340" s="90"/>
      <c r="BI340" s="172" t="str">
        <f t="shared" si="406"/>
        <v/>
      </c>
      <c r="BJ340" s="154" t="str">
        <f t="shared" si="407"/>
        <v>NO BID</v>
      </c>
      <c r="BK340" s="171"/>
      <c r="BL340" s="89"/>
      <c r="BM340" s="90"/>
      <c r="BN340" s="172" t="str">
        <f t="shared" si="408"/>
        <v/>
      </c>
      <c r="BO340" s="154" t="str">
        <f t="shared" si="409"/>
        <v>NO BID</v>
      </c>
      <c r="BP340" s="178"/>
      <c r="BQ340" s="171"/>
      <c r="BR340" s="89"/>
      <c r="BS340" s="90" t="str">
        <f t="shared" si="410"/>
        <v/>
      </c>
      <c r="BT340" s="172"/>
      <c r="BU340" s="154" t="str">
        <f t="shared" si="411"/>
        <v>NO BID</v>
      </c>
      <c r="BV340" s="171"/>
      <c r="BW340" s="89"/>
      <c r="BX340" s="90" t="str">
        <f t="shared" si="412"/>
        <v/>
      </c>
      <c r="BY340" s="172"/>
      <c r="BZ340" s="154" t="str">
        <f t="shared" si="413"/>
        <v>NO BID</v>
      </c>
      <c r="CA340" s="171"/>
      <c r="CB340" s="89"/>
      <c r="CC340" s="90" t="str">
        <f t="shared" si="414"/>
        <v/>
      </c>
      <c r="CD340" s="172"/>
      <c r="CE340" s="154" t="str">
        <f t="shared" si="415"/>
        <v>NO BID</v>
      </c>
      <c r="CF340" s="171"/>
      <c r="CG340" s="89"/>
      <c r="CH340" s="90" t="str">
        <f t="shared" si="416"/>
        <v/>
      </c>
      <c r="CI340" s="172"/>
      <c r="CJ340" s="154" t="str">
        <f t="shared" si="417"/>
        <v>NO BID</v>
      </c>
      <c r="CK340" s="171"/>
      <c r="CL340" s="89"/>
      <c r="CM340" s="90" t="str">
        <f t="shared" si="418"/>
        <v/>
      </c>
      <c r="CN340" s="172"/>
      <c r="CO340" s="154" t="str">
        <f t="shared" si="419"/>
        <v>NO BID</v>
      </c>
      <c r="CP340" s="171"/>
      <c r="CQ340" s="89"/>
      <c r="CR340" s="90" t="str">
        <f t="shared" si="420"/>
        <v/>
      </c>
      <c r="CS340" s="172"/>
      <c r="CT340" s="154" t="str">
        <f t="shared" si="421"/>
        <v>NO BID</v>
      </c>
      <c r="CU340" s="171"/>
      <c r="CV340" s="89"/>
      <c r="CW340" s="90" t="str">
        <f t="shared" si="422"/>
        <v/>
      </c>
      <c r="CX340" s="172"/>
      <c r="CY340" s="154" t="str">
        <f t="shared" si="423"/>
        <v>NO BID</v>
      </c>
      <c r="CZ340" s="171"/>
      <c r="DA340" s="89"/>
      <c r="DB340" s="90" t="str">
        <f t="shared" si="424"/>
        <v/>
      </c>
      <c r="DC340" s="172"/>
      <c r="DD340" s="154" t="str">
        <f t="shared" si="425"/>
        <v>NO BID</v>
      </c>
      <c r="DE340" s="171"/>
      <c r="DF340" s="89"/>
      <c r="DG340" s="90" t="str">
        <f t="shared" si="426"/>
        <v/>
      </c>
      <c r="DH340" s="172"/>
      <c r="DI340" s="154" t="str">
        <f t="shared" si="427"/>
        <v>NO BID</v>
      </c>
      <c r="DJ340" s="171"/>
      <c r="DK340" s="89"/>
      <c r="DL340" s="90" t="str">
        <f t="shared" si="428"/>
        <v/>
      </c>
      <c r="DM340" s="172"/>
      <c r="DN340" s="154" t="str">
        <f t="shared" si="429"/>
        <v>NO BID</v>
      </c>
      <c r="DO340" s="171"/>
      <c r="DP340" s="89"/>
      <c r="DQ340" s="90" t="str">
        <f t="shared" si="430"/>
        <v/>
      </c>
      <c r="DR340" s="172"/>
      <c r="DS340" s="154" t="str">
        <f t="shared" si="431"/>
        <v>NO BID</v>
      </c>
      <c r="DT340" s="171"/>
      <c r="DU340" s="89"/>
      <c r="DV340" s="90" t="str">
        <f t="shared" si="432"/>
        <v/>
      </c>
      <c r="DW340" s="172"/>
      <c r="DX340" s="154" t="str">
        <f t="shared" si="433"/>
        <v>NO BID</v>
      </c>
      <c r="DY340" s="171"/>
      <c r="DZ340" s="89"/>
      <c r="EA340" s="90" t="str">
        <f t="shared" si="434"/>
        <v/>
      </c>
      <c r="EB340" s="172"/>
      <c r="EC340" s="154" t="str">
        <f t="shared" si="435"/>
        <v>NO BID</v>
      </c>
      <c r="ED340" s="171"/>
      <c r="EE340" s="89"/>
      <c r="EF340" s="90" t="str">
        <f t="shared" si="436"/>
        <v/>
      </c>
      <c r="EG340" s="172"/>
      <c r="EH340" s="154" t="str">
        <f t="shared" si="437"/>
        <v>NO BID</v>
      </c>
      <c r="EI340" s="171"/>
      <c r="EJ340" s="89"/>
      <c r="EK340" s="90" t="str">
        <f t="shared" si="438"/>
        <v/>
      </c>
      <c r="EL340" s="172"/>
      <c r="EM340" s="154" t="str">
        <f t="shared" si="439"/>
        <v>NO BID</v>
      </c>
      <c r="EN340" s="171"/>
      <c r="EO340" s="89"/>
      <c r="EP340" s="90" t="str">
        <f t="shared" si="440"/>
        <v/>
      </c>
      <c r="EQ340" s="172"/>
      <c r="ER340" s="154" t="str">
        <f t="shared" si="441"/>
        <v>NO BID</v>
      </c>
      <c r="ES340" s="171"/>
      <c r="ET340" s="89"/>
      <c r="EU340" s="90" t="str">
        <f t="shared" si="442"/>
        <v/>
      </c>
      <c r="EV340" s="172"/>
      <c r="EW340" s="154" t="str">
        <f t="shared" si="443"/>
        <v>NO BID</v>
      </c>
      <c r="EX340" s="171"/>
      <c r="EY340" s="89"/>
      <c r="EZ340" s="90" t="str">
        <f t="shared" si="444"/>
        <v/>
      </c>
      <c r="FA340" s="172"/>
      <c r="FB340" s="154" t="str">
        <f t="shared" si="445"/>
        <v>NO BID</v>
      </c>
      <c r="FC340" s="171"/>
      <c r="FD340" s="89"/>
      <c r="FE340" s="90" t="str">
        <f t="shared" si="446"/>
        <v/>
      </c>
      <c r="FF340" s="172"/>
      <c r="FG340" s="154" t="str">
        <f t="shared" si="447"/>
        <v>NO BID</v>
      </c>
      <c r="FH340" s="171"/>
      <c r="FI340" s="89"/>
      <c r="FJ340" s="90" t="str">
        <f t="shared" si="448"/>
        <v/>
      </c>
      <c r="FK340" s="172"/>
      <c r="FL340" s="154" t="str">
        <f t="shared" si="449"/>
        <v>NO BID</v>
      </c>
      <c r="FM340" s="171"/>
      <c r="FN340" s="89"/>
      <c r="FO340" s="90" t="str">
        <f t="shared" si="450"/>
        <v/>
      </c>
      <c r="FP340" s="172"/>
      <c r="FQ340" s="154" t="str">
        <f t="shared" si="451"/>
        <v>NO BID</v>
      </c>
      <c r="FR340" s="174"/>
      <c r="FS340" s="91">
        <v>12.49</v>
      </c>
      <c r="FT340" s="92">
        <f t="shared" si="452"/>
        <v>62.45</v>
      </c>
      <c r="FU340" s="175">
        <f t="shared" si="453"/>
        <v>0</v>
      </c>
      <c r="FV340" s="93" t="str">
        <f t="shared" si="454"/>
        <v/>
      </c>
      <c r="FW340" s="94">
        <f t="shared" si="455"/>
        <v>62.45</v>
      </c>
      <c r="FX340" s="95">
        <f t="shared" si="456"/>
        <v>0</v>
      </c>
      <c r="FY340" s="129" t="str">
        <f t="shared" si="457"/>
        <v>NOT AWARDED</v>
      </c>
      <c r="FZ340" s="130">
        <f t="shared" si="458"/>
        <v>0</v>
      </c>
      <c r="GA340" s="129" t="str">
        <f t="shared" si="459"/>
        <v>VENDOR 09</v>
      </c>
      <c r="GB340" s="176"/>
      <c r="GC340" s="177"/>
      <c r="GD340" s="96"/>
      <c r="GE340" s="97"/>
    </row>
    <row r="341" spans="1:187" ht="30" customHeight="1" thickTop="1" thickBot="1" x14ac:dyDescent="0.4">
      <c r="A341" s="162">
        <v>337</v>
      </c>
      <c r="B341" s="194">
        <v>5</v>
      </c>
      <c r="C341" s="164">
        <v>9780593568545</v>
      </c>
      <c r="D341" s="165" t="s">
        <v>508</v>
      </c>
      <c r="E341" s="165" t="s">
        <v>1188</v>
      </c>
      <c r="F341" s="165" t="s">
        <v>1479</v>
      </c>
      <c r="G341" s="166" t="s">
        <v>1414</v>
      </c>
      <c r="H341" s="166" t="s">
        <v>1416</v>
      </c>
      <c r="I341" s="167"/>
      <c r="J341" s="227">
        <f t="shared" si="460"/>
        <v>5</v>
      </c>
      <c r="K341" s="228"/>
      <c r="L341" s="99" t="str">
        <f t="shared" si="386"/>
        <v/>
      </c>
      <c r="M341" s="241"/>
      <c r="N341" s="168"/>
      <c r="O341" s="169" t="str">
        <f t="shared" si="387"/>
        <v>VENDOR 09</v>
      </c>
      <c r="P341" s="149">
        <v>241360</v>
      </c>
      <c r="Q341" s="149">
        <f t="shared" si="388"/>
        <v>0</v>
      </c>
      <c r="R341" s="170" t="str">
        <f t="shared" si="389"/>
        <v xml:space="preserve">, </v>
      </c>
      <c r="S341" s="170" t="str">
        <f t="shared" si="390"/>
        <v>NO BID</v>
      </c>
      <c r="T341" s="87">
        <f t="shared" si="391"/>
        <v>0</v>
      </c>
      <c r="U341" s="88" t="str">
        <f t="shared" si="392"/>
        <v>NOT AWARDED</v>
      </c>
      <c r="V341" s="167"/>
      <c r="W341" s="171"/>
      <c r="X341" s="89"/>
      <c r="Y341" s="90"/>
      <c r="Z341" s="172" t="str">
        <f t="shared" si="393"/>
        <v/>
      </c>
      <c r="AA341" s="154" t="str">
        <f t="shared" si="394"/>
        <v>NO BID</v>
      </c>
      <c r="AB341" s="171"/>
      <c r="AC341" s="89"/>
      <c r="AD341" s="90"/>
      <c r="AE341" s="172" t="str">
        <f t="shared" si="395"/>
        <v/>
      </c>
      <c r="AF341" s="154" t="str">
        <f t="shared" si="396"/>
        <v>NO BID</v>
      </c>
      <c r="AG341" s="171"/>
      <c r="AH341" s="89"/>
      <c r="AI341" s="90"/>
      <c r="AJ341" s="172" t="str">
        <f t="shared" si="397"/>
        <v/>
      </c>
      <c r="AK341" s="154" t="str">
        <f t="shared" si="398"/>
        <v>NO BID</v>
      </c>
      <c r="AL341" s="171"/>
      <c r="AM341" s="89"/>
      <c r="AN341" s="90"/>
      <c r="AO341" s="172" t="str">
        <f t="shared" si="399"/>
        <v/>
      </c>
      <c r="AP341" s="154" t="str">
        <f t="shared" si="400"/>
        <v>NO BID</v>
      </c>
      <c r="AQ341" s="171"/>
      <c r="AR341" s="89"/>
      <c r="AS341" s="90"/>
      <c r="AT341" s="172" t="str">
        <f t="shared" si="401"/>
        <v/>
      </c>
      <c r="AU341" s="154" t="str">
        <f t="shared" si="402"/>
        <v>NO BID</v>
      </c>
      <c r="AV341" s="171"/>
      <c r="AW341" s="89"/>
      <c r="AX341" s="90"/>
      <c r="AY341" s="172" t="str">
        <f t="shared" si="403"/>
        <v/>
      </c>
      <c r="AZ341" s="154" t="str">
        <f t="shared" si="404"/>
        <v>NO BID</v>
      </c>
      <c r="BA341" s="171"/>
      <c r="BB341" s="89"/>
      <c r="BC341" s="90"/>
      <c r="BD341" s="172" t="str">
        <f t="shared" si="405"/>
        <v/>
      </c>
      <c r="BE341" s="154" t="s">
        <v>77</v>
      </c>
      <c r="BF341" s="171"/>
      <c r="BG341" s="89"/>
      <c r="BH341" s="90"/>
      <c r="BI341" s="172" t="str">
        <f t="shared" si="406"/>
        <v/>
      </c>
      <c r="BJ341" s="154" t="str">
        <f t="shared" si="407"/>
        <v>NO BID</v>
      </c>
      <c r="BK341" s="171"/>
      <c r="BL341" s="89"/>
      <c r="BM341" s="90"/>
      <c r="BN341" s="172" t="str">
        <f t="shared" si="408"/>
        <v/>
      </c>
      <c r="BO341" s="154" t="str">
        <f t="shared" si="409"/>
        <v>NO BID</v>
      </c>
      <c r="BP341" s="178"/>
      <c r="BQ341" s="171"/>
      <c r="BR341" s="89"/>
      <c r="BS341" s="90" t="str">
        <f t="shared" si="410"/>
        <v/>
      </c>
      <c r="BT341" s="172"/>
      <c r="BU341" s="154" t="str">
        <f t="shared" si="411"/>
        <v>NO BID</v>
      </c>
      <c r="BV341" s="171"/>
      <c r="BW341" s="89"/>
      <c r="BX341" s="90" t="str">
        <f t="shared" si="412"/>
        <v/>
      </c>
      <c r="BY341" s="172"/>
      <c r="BZ341" s="154" t="str">
        <f t="shared" si="413"/>
        <v>NO BID</v>
      </c>
      <c r="CA341" s="171"/>
      <c r="CB341" s="89"/>
      <c r="CC341" s="90" t="str">
        <f t="shared" si="414"/>
        <v/>
      </c>
      <c r="CD341" s="172"/>
      <c r="CE341" s="154" t="str">
        <f t="shared" si="415"/>
        <v>NO BID</v>
      </c>
      <c r="CF341" s="171"/>
      <c r="CG341" s="89"/>
      <c r="CH341" s="90" t="str">
        <f t="shared" si="416"/>
        <v/>
      </c>
      <c r="CI341" s="172"/>
      <c r="CJ341" s="154" t="str">
        <f t="shared" si="417"/>
        <v>NO BID</v>
      </c>
      <c r="CK341" s="171"/>
      <c r="CL341" s="89"/>
      <c r="CM341" s="90" t="str">
        <f t="shared" si="418"/>
        <v/>
      </c>
      <c r="CN341" s="172"/>
      <c r="CO341" s="154" t="str">
        <f t="shared" si="419"/>
        <v>NO BID</v>
      </c>
      <c r="CP341" s="171"/>
      <c r="CQ341" s="89"/>
      <c r="CR341" s="90" t="str">
        <f t="shared" si="420"/>
        <v/>
      </c>
      <c r="CS341" s="172"/>
      <c r="CT341" s="154" t="str">
        <f t="shared" si="421"/>
        <v>NO BID</v>
      </c>
      <c r="CU341" s="171"/>
      <c r="CV341" s="89"/>
      <c r="CW341" s="90" t="str">
        <f t="shared" si="422"/>
        <v/>
      </c>
      <c r="CX341" s="172"/>
      <c r="CY341" s="154" t="str">
        <f t="shared" si="423"/>
        <v>NO BID</v>
      </c>
      <c r="CZ341" s="171"/>
      <c r="DA341" s="89"/>
      <c r="DB341" s="90" t="str">
        <f t="shared" si="424"/>
        <v/>
      </c>
      <c r="DC341" s="172"/>
      <c r="DD341" s="154" t="str">
        <f t="shared" si="425"/>
        <v>NO BID</v>
      </c>
      <c r="DE341" s="171"/>
      <c r="DF341" s="89"/>
      <c r="DG341" s="90" t="str">
        <f t="shared" si="426"/>
        <v/>
      </c>
      <c r="DH341" s="172"/>
      <c r="DI341" s="154" t="str">
        <f t="shared" si="427"/>
        <v>NO BID</v>
      </c>
      <c r="DJ341" s="171"/>
      <c r="DK341" s="89"/>
      <c r="DL341" s="90" t="str">
        <f t="shared" si="428"/>
        <v/>
      </c>
      <c r="DM341" s="172"/>
      <c r="DN341" s="154" t="str">
        <f t="shared" si="429"/>
        <v>NO BID</v>
      </c>
      <c r="DO341" s="171"/>
      <c r="DP341" s="89"/>
      <c r="DQ341" s="90" t="str">
        <f t="shared" si="430"/>
        <v/>
      </c>
      <c r="DR341" s="172"/>
      <c r="DS341" s="154" t="str">
        <f t="shared" si="431"/>
        <v>NO BID</v>
      </c>
      <c r="DT341" s="171"/>
      <c r="DU341" s="89"/>
      <c r="DV341" s="90" t="str">
        <f t="shared" si="432"/>
        <v/>
      </c>
      <c r="DW341" s="172"/>
      <c r="DX341" s="154" t="str">
        <f t="shared" si="433"/>
        <v>NO BID</v>
      </c>
      <c r="DY341" s="171"/>
      <c r="DZ341" s="89"/>
      <c r="EA341" s="90" t="str">
        <f t="shared" si="434"/>
        <v/>
      </c>
      <c r="EB341" s="172"/>
      <c r="EC341" s="154" t="str">
        <f t="shared" si="435"/>
        <v>NO BID</v>
      </c>
      <c r="ED341" s="171"/>
      <c r="EE341" s="89"/>
      <c r="EF341" s="90" t="str">
        <f t="shared" si="436"/>
        <v/>
      </c>
      <c r="EG341" s="172"/>
      <c r="EH341" s="154" t="str">
        <f t="shared" si="437"/>
        <v>NO BID</v>
      </c>
      <c r="EI341" s="171"/>
      <c r="EJ341" s="89"/>
      <c r="EK341" s="90" t="str">
        <f t="shared" si="438"/>
        <v/>
      </c>
      <c r="EL341" s="172"/>
      <c r="EM341" s="154" t="str">
        <f t="shared" si="439"/>
        <v>NO BID</v>
      </c>
      <c r="EN341" s="171"/>
      <c r="EO341" s="89"/>
      <c r="EP341" s="90" t="str">
        <f t="shared" si="440"/>
        <v/>
      </c>
      <c r="EQ341" s="172"/>
      <c r="ER341" s="154" t="str">
        <f t="shared" si="441"/>
        <v>NO BID</v>
      </c>
      <c r="ES341" s="171"/>
      <c r="ET341" s="89"/>
      <c r="EU341" s="90" t="str">
        <f t="shared" si="442"/>
        <v/>
      </c>
      <c r="EV341" s="172"/>
      <c r="EW341" s="154" t="str">
        <f t="shared" si="443"/>
        <v>NO BID</v>
      </c>
      <c r="EX341" s="171"/>
      <c r="EY341" s="89"/>
      <c r="EZ341" s="90" t="str">
        <f t="shared" si="444"/>
        <v/>
      </c>
      <c r="FA341" s="172"/>
      <c r="FB341" s="154" t="str">
        <f t="shared" si="445"/>
        <v>NO BID</v>
      </c>
      <c r="FC341" s="171"/>
      <c r="FD341" s="89"/>
      <c r="FE341" s="90" t="str">
        <f t="shared" si="446"/>
        <v/>
      </c>
      <c r="FF341" s="172"/>
      <c r="FG341" s="154" t="str">
        <f t="shared" si="447"/>
        <v>NO BID</v>
      </c>
      <c r="FH341" s="171"/>
      <c r="FI341" s="89"/>
      <c r="FJ341" s="90" t="str">
        <f t="shared" si="448"/>
        <v/>
      </c>
      <c r="FK341" s="172"/>
      <c r="FL341" s="154" t="str">
        <f t="shared" si="449"/>
        <v>NO BID</v>
      </c>
      <c r="FM341" s="171"/>
      <c r="FN341" s="89"/>
      <c r="FO341" s="90" t="str">
        <f t="shared" si="450"/>
        <v/>
      </c>
      <c r="FP341" s="172"/>
      <c r="FQ341" s="154" t="str">
        <f t="shared" si="451"/>
        <v>NO BID</v>
      </c>
      <c r="FR341" s="174"/>
      <c r="FS341" s="91">
        <v>11.17</v>
      </c>
      <c r="FT341" s="92">
        <f t="shared" si="452"/>
        <v>55.85</v>
      </c>
      <c r="FU341" s="175">
        <f t="shared" si="453"/>
        <v>0</v>
      </c>
      <c r="FV341" s="93" t="str">
        <f t="shared" si="454"/>
        <v/>
      </c>
      <c r="FW341" s="94">
        <f t="shared" si="455"/>
        <v>55.85</v>
      </c>
      <c r="FX341" s="95">
        <f t="shared" si="456"/>
        <v>0</v>
      </c>
      <c r="FY341" s="129" t="str">
        <f t="shared" si="457"/>
        <v>NOT AWARDED</v>
      </c>
      <c r="FZ341" s="130">
        <f t="shared" si="458"/>
        <v>0</v>
      </c>
      <c r="GA341" s="129" t="str">
        <f t="shared" si="459"/>
        <v>VENDOR 09</v>
      </c>
      <c r="GB341" s="176"/>
      <c r="GC341" s="177"/>
      <c r="GD341" s="96"/>
      <c r="GE341" s="97"/>
    </row>
    <row r="342" spans="1:187" ht="30" customHeight="1" thickTop="1" thickBot="1" x14ac:dyDescent="0.4">
      <c r="A342" s="162">
        <v>338</v>
      </c>
      <c r="B342" s="194">
        <v>4</v>
      </c>
      <c r="C342" s="164">
        <v>9780063091597</v>
      </c>
      <c r="D342" s="165" t="s">
        <v>509</v>
      </c>
      <c r="E342" s="165" t="s">
        <v>867</v>
      </c>
      <c r="F342" s="165" t="s">
        <v>1479</v>
      </c>
      <c r="G342" s="166" t="s">
        <v>1414</v>
      </c>
      <c r="H342" s="166" t="s">
        <v>1416</v>
      </c>
      <c r="I342" s="167"/>
      <c r="J342" s="229">
        <f t="shared" si="460"/>
        <v>4</v>
      </c>
      <c r="K342" s="228"/>
      <c r="L342" s="99" t="str">
        <f t="shared" si="386"/>
        <v/>
      </c>
      <c r="M342" s="241"/>
      <c r="N342" s="179"/>
      <c r="O342" s="169" t="str">
        <f t="shared" si="387"/>
        <v>VENDOR 09</v>
      </c>
      <c r="P342" s="149">
        <v>241360</v>
      </c>
      <c r="Q342" s="149">
        <f t="shared" si="388"/>
        <v>0</v>
      </c>
      <c r="R342" s="170" t="str">
        <f t="shared" si="389"/>
        <v xml:space="preserve">, </v>
      </c>
      <c r="S342" s="170" t="str">
        <f t="shared" si="390"/>
        <v>NO BID</v>
      </c>
      <c r="T342" s="87">
        <f t="shared" si="391"/>
        <v>0</v>
      </c>
      <c r="U342" s="88" t="str">
        <f t="shared" si="392"/>
        <v>NOT AWARDED</v>
      </c>
      <c r="V342" s="167"/>
      <c r="W342" s="171"/>
      <c r="X342" s="89"/>
      <c r="Y342" s="90"/>
      <c r="Z342" s="172" t="str">
        <f t="shared" si="393"/>
        <v/>
      </c>
      <c r="AA342" s="154" t="str">
        <f t="shared" si="394"/>
        <v>NO BID</v>
      </c>
      <c r="AB342" s="171"/>
      <c r="AC342" s="89"/>
      <c r="AD342" s="90"/>
      <c r="AE342" s="172" t="str">
        <f t="shared" si="395"/>
        <v/>
      </c>
      <c r="AF342" s="154" t="str">
        <f t="shared" si="396"/>
        <v>NO BID</v>
      </c>
      <c r="AG342" s="171"/>
      <c r="AH342" s="89"/>
      <c r="AI342" s="90"/>
      <c r="AJ342" s="172" t="str">
        <f t="shared" si="397"/>
        <v/>
      </c>
      <c r="AK342" s="154" t="str">
        <f t="shared" si="398"/>
        <v>NO BID</v>
      </c>
      <c r="AL342" s="171"/>
      <c r="AM342" s="89"/>
      <c r="AN342" s="90"/>
      <c r="AO342" s="172" t="str">
        <f t="shared" si="399"/>
        <v/>
      </c>
      <c r="AP342" s="154" t="str">
        <f t="shared" si="400"/>
        <v>NO BID</v>
      </c>
      <c r="AQ342" s="171"/>
      <c r="AR342" s="89"/>
      <c r="AS342" s="90"/>
      <c r="AT342" s="172" t="str">
        <f t="shared" si="401"/>
        <v/>
      </c>
      <c r="AU342" s="154" t="str">
        <f t="shared" si="402"/>
        <v>NO BID</v>
      </c>
      <c r="AV342" s="171"/>
      <c r="AW342" s="89"/>
      <c r="AX342" s="90"/>
      <c r="AY342" s="172" t="str">
        <f t="shared" si="403"/>
        <v/>
      </c>
      <c r="AZ342" s="154" t="str">
        <f t="shared" si="404"/>
        <v>NO BID</v>
      </c>
      <c r="BA342" s="171"/>
      <c r="BB342" s="89"/>
      <c r="BC342" s="90"/>
      <c r="BD342" s="172" t="str">
        <f t="shared" si="405"/>
        <v/>
      </c>
      <c r="BE342" s="154" t="str">
        <f>IF($B342=0,"",IF(ISNUMBER(BB342),"","NO BID"))</f>
        <v>NO BID</v>
      </c>
      <c r="BF342" s="171"/>
      <c r="BG342" s="89"/>
      <c r="BH342" s="90"/>
      <c r="BI342" s="172" t="str">
        <f t="shared" si="406"/>
        <v/>
      </c>
      <c r="BJ342" s="154" t="str">
        <f t="shared" si="407"/>
        <v>NO BID</v>
      </c>
      <c r="BK342" s="171"/>
      <c r="BL342" s="89"/>
      <c r="BM342" s="90"/>
      <c r="BN342" s="172" t="str">
        <f t="shared" si="408"/>
        <v/>
      </c>
      <c r="BO342" s="154" t="str">
        <f t="shared" si="409"/>
        <v>NO BID</v>
      </c>
      <c r="BP342" s="178"/>
      <c r="BQ342" s="171"/>
      <c r="BR342" s="89"/>
      <c r="BS342" s="90" t="str">
        <f t="shared" si="410"/>
        <v/>
      </c>
      <c r="BT342" s="172"/>
      <c r="BU342" s="154" t="str">
        <f t="shared" si="411"/>
        <v>NO BID</v>
      </c>
      <c r="BV342" s="171"/>
      <c r="BW342" s="89"/>
      <c r="BX342" s="90" t="str">
        <f t="shared" si="412"/>
        <v/>
      </c>
      <c r="BY342" s="172"/>
      <c r="BZ342" s="154" t="str">
        <f t="shared" si="413"/>
        <v>NO BID</v>
      </c>
      <c r="CA342" s="171"/>
      <c r="CB342" s="89"/>
      <c r="CC342" s="90" t="str">
        <f t="shared" si="414"/>
        <v/>
      </c>
      <c r="CD342" s="172"/>
      <c r="CE342" s="154" t="str">
        <f t="shared" si="415"/>
        <v>NO BID</v>
      </c>
      <c r="CF342" s="171"/>
      <c r="CG342" s="89"/>
      <c r="CH342" s="90" t="str">
        <f t="shared" si="416"/>
        <v/>
      </c>
      <c r="CI342" s="172"/>
      <c r="CJ342" s="154" t="str">
        <f t="shared" si="417"/>
        <v>NO BID</v>
      </c>
      <c r="CK342" s="171"/>
      <c r="CL342" s="89"/>
      <c r="CM342" s="90" t="str">
        <f t="shared" si="418"/>
        <v/>
      </c>
      <c r="CN342" s="172"/>
      <c r="CO342" s="154" t="str">
        <f t="shared" si="419"/>
        <v>NO BID</v>
      </c>
      <c r="CP342" s="171"/>
      <c r="CQ342" s="89"/>
      <c r="CR342" s="90" t="str">
        <f t="shared" si="420"/>
        <v/>
      </c>
      <c r="CS342" s="172"/>
      <c r="CT342" s="154" t="str">
        <f t="shared" si="421"/>
        <v>NO BID</v>
      </c>
      <c r="CU342" s="171"/>
      <c r="CV342" s="89"/>
      <c r="CW342" s="90" t="str">
        <f t="shared" si="422"/>
        <v/>
      </c>
      <c r="CX342" s="172"/>
      <c r="CY342" s="154" t="str">
        <f t="shared" si="423"/>
        <v>NO BID</v>
      </c>
      <c r="CZ342" s="171"/>
      <c r="DA342" s="89"/>
      <c r="DB342" s="90" t="str">
        <f t="shared" si="424"/>
        <v/>
      </c>
      <c r="DC342" s="172"/>
      <c r="DD342" s="154" t="str">
        <f t="shared" si="425"/>
        <v>NO BID</v>
      </c>
      <c r="DE342" s="171"/>
      <c r="DF342" s="89"/>
      <c r="DG342" s="90" t="str">
        <f t="shared" si="426"/>
        <v/>
      </c>
      <c r="DH342" s="172"/>
      <c r="DI342" s="154" t="str">
        <f t="shared" si="427"/>
        <v>NO BID</v>
      </c>
      <c r="DJ342" s="171"/>
      <c r="DK342" s="89"/>
      <c r="DL342" s="90" t="str">
        <f t="shared" si="428"/>
        <v/>
      </c>
      <c r="DM342" s="172"/>
      <c r="DN342" s="154" t="str">
        <f t="shared" si="429"/>
        <v>NO BID</v>
      </c>
      <c r="DO342" s="171"/>
      <c r="DP342" s="89"/>
      <c r="DQ342" s="90" t="str">
        <f t="shared" si="430"/>
        <v/>
      </c>
      <c r="DR342" s="172"/>
      <c r="DS342" s="154" t="str">
        <f t="shared" si="431"/>
        <v>NO BID</v>
      </c>
      <c r="DT342" s="171"/>
      <c r="DU342" s="89"/>
      <c r="DV342" s="90" t="str">
        <f t="shared" si="432"/>
        <v/>
      </c>
      <c r="DW342" s="172"/>
      <c r="DX342" s="154" t="str">
        <f t="shared" si="433"/>
        <v>NO BID</v>
      </c>
      <c r="DY342" s="171"/>
      <c r="DZ342" s="89"/>
      <c r="EA342" s="90" t="str">
        <f t="shared" si="434"/>
        <v/>
      </c>
      <c r="EB342" s="172"/>
      <c r="EC342" s="154" t="str">
        <f t="shared" si="435"/>
        <v>NO BID</v>
      </c>
      <c r="ED342" s="171"/>
      <c r="EE342" s="89"/>
      <c r="EF342" s="90" t="str">
        <f t="shared" si="436"/>
        <v/>
      </c>
      <c r="EG342" s="172"/>
      <c r="EH342" s="154" t="str">
        <f t="shared" si="437"/>
        <v>NO BID</v>
      </c>
      <c r="EI342" s="171"/>
      <c r="EJ342" s="89"/>
      <c r="EK342" s="90" t="str">
        <f t="shared" si="438"/>
        <v/>
      </c>
      <c r="EL342" s="172"/>
      <c r="EM342" s="154" t="str">
        <f t="shared" si="439"/>
        <v>NO BID</v>
      </c>
      <c r="EN342" s="171"/>
      <c r="EO342" s="89"/>
      <c r="EP342" s="90" t="str">
        <f t="shared" si="440"/>
        <v/>
      </c>
      <c r="EQ342" s="172"/>
      <c r="ER342" s="154" t="str">
        <f t="shared" si="441"/>
        <v>NO BID</v>
      </c>
      <c r="ES342" s="171"/>
      <c r="ET342" s="89"/>
      <c r="EU342" s="90" t="str">
        <f t="shared" si="442"/>
        <v/>
      </c>
      <c r="EV342" s="172"/>
      <c r="EW342" s="154" t="str">
        <f t="shared" si="443"/>
        <v>NO BID</v>
      </c>
      <c r="EX342" s="171"/>
      <c r="EY342" s="89"/>
      <c r="EZ342" s="90" t="str">
        <f t="shared" si="444"/>
        <v/>
      </c>
      <c r="FA342" s="172"/>
      <c r="FB342" s="154" t="str">
        <f t="shared" si="445"/>
        <v>NO BID</v>
      </c>
      <c r="FC342" s="171"/>
      <c r="FD342" s="89"/>
      <c r="FE342" s="90" t="str">
        <f t="shared" si="446"/>
        <v/>
      </c>
      <c r="FF342" s="172"/>
      <c r="FG342" s="154" t="str">
        <f t="shared" si="447"/>
        <v>NO BID</v>
      </c>
      <c r="FH342" s="171"/>
      <c r="FI342" s="89"/>
      <c r="FJ342" s="90" t="str">
        <f t="shared" si="448"/>
        <v/>
      </c>
      <c r="FK342" s="172"/>
      <c r="FL342" s="154" t="str">
        <f t="shared" si="449"/>
        <v>NO BID</v>
      </c>
      <c r="FM342" s="171"/>
      <c r="FN342" s="89"/>
      <c r="FO342" s="90" t="str">
        <f t="shared" si="450"/>
        <v/>
      </c>
      <c r="FP342" s="172"/>
      <c r="FQ342" s="154" t="str">
        <f t="shared" si="451"/>
        <v>NO BID</v>
      </c>
      <c r="FR342" s="167"/>
      <c r="FS342" s="91">
        <v>9.99</v>
      </c>
      <c r="FT342" s="92">
        <f t="shared" si="452"/>
        <v>39.96</v>
      </c>
      <c r="FU342" s="175">
        <f t="shared" si="453"/>
        <v>0</v>
      </c>
      <c r="FV342" s="93" t="str">
        <f t="shared" si="454"/>
        <v/>
      </c>
      <c r="FW342" s="94">
        <f t="shared" si="455"/>
        <v>39.96</v>
      </c>
      <c r="FX342" s="95">
        <f t="shared" si="456"/>
        <v>0</v>
      </c>
      <c r="FY342" s="129" t="str">
        <f t="shared" si="457"/>
        <v>NOT AWARDED</v>
      </c>
      <c r="FZ342" s="130">
        <f t="shared" si="458"/>
        <v>0</v>
      </c>
      <c r="GA342" s="129" t="str">
        <f t="shared" si="459"/>
        <v>VENDOR 09</v>
      </c>
      <c r="GB342" s="176"/>
      <c r="GC342" s="177"/>
      <c r="GD342" s="96"/>
      <c r="GE342" s="97"/>
    </row>
    <row r="343" spans="1:187" ht="30" customHeight="1" thickTop="1" thickBot="1" x14ac:dyDescent="0.4">
      <c r="A343" s="162">
        <v>339</v>
      </c>
      <c r="B343" s="214">
        <v>4</v>
      </c>
      <c r="C343" s="181">
        <v>9780062990853</v>
      </c>
      <c r="D343" s="182" t="s">
        <v>510</v>
      </c>
      <c r="E343" s="182" t="s">
        <v>1189</v>
      </c>
      <c r="F343" s="182" t="s">
        <v>1479</v>
      </c>
      <c r="G343" s="183" t="s">
        <v>1414</v>
      </c>
      <c r="H343" s="183" t="s">
        <v>1429</v>
      </c>
      <c r="I343" s="167"/>
      <c r="J343" s="230">
        <f t="shared" si="460"/>
        <v>4</v>
      </c>
      <c r="K343" s="231"/>
      <c r="L343" s="99" t="str">
        <f t="shared" si="386"/>
        <v/>
      </c>
      <c r="M343" s="242"/>
      <c r="N343" s="179"/>
      <c r="O343" s="184" t="str">
        <f t="shared" si="387"/>
        <v>VENDOR 09</v>
      </c>
      <c r="P343" s="149">
        <v>241363</v>
      </c>
      <c r="Q343" s="149">
        <f t="shared" si="388"/>
        <v>0</v>
      </c>
      <c r="R343" s="185" t="str">
        <f t="shared" si="389"/>
        <v xml:space="preserve">, </v>
      </c>
      <c r="S343" s="185" t="str">
        <f t="shared" si="390"/>
        <v>NO BID</v>
      </c>
      <c r="T343" s="111">
        <f t="shared" si="391"/>
        <v>0</v>
      </c>
      <c r="U343" s="112" t="str">
        <f t="shared" si="392"/>
        <v>NOT AWARDED</v>
      </c>
      <c r="V343" s="186"/>
      <c r="W343" s="187"/>
      <c r="X343" s="113"/>
      <c r="Y343" s="114"/>
      <c r="Z343" s="188" t="str">
        <f t="shared" si="393"/>
        <v/>
      </c>
      <c r="AA343" s="154" t="str">
        <f t="shared" si="394"/>
        <v>NO BID</v>
      </c>
      <c r="AB343" s="187"/>
      <c r="AC343" s="113"/>
      <c r="AD343" s="114"/>
      <c r="AE343" s="188" t="str">
        <f t="shared" si="395"/>
        <v/>
      </c>
      <c r="AF343" s="154" t="str">
        <f t="shared" si="396"/>
        <v>NO BID</v>
      </c>
      <c r="AG343" s="187"/>
      <c r="AH343" s="113"/>
      <c r="AI343" s="114"/>
      <c r="AJ343" s="188" t="str">
        <f t="shared" si="397"/>
        <v/>
      </c>
      <c r="AK343" s="154" t="str">
        <f t="shared" si="398"/>
        <v>NO BID</v>
      </c>
      <c r="AL343" s="187"/>
      <c r="AM343" s="113"/>
      <c r="AN343" s="114"/>
      <c r="AO343" s="188" t="str">
        <f t="shared" si="399"/>
        <v/>
      </c>
      <c r="AP343" s="154" t="str">
        <f t="shared" si="400"/>
        <v>NO BID</v>
      </c>
      <c r="AQ343" s="187"/>
      <c r="AR343" s="113"/>
      <c r="AS343" s="114"/>
      <c r="AT343" s="188" t="str">
        <f t="shared" si="401"/>
        <v/>
      </c>
      <c r="AU343" s="154" t="str">
        <f t="shared" si="402"/>
        <v>NO BID</v>
      </c>
      <c r="AV343" s="187"/>
      <c r="AW343" s="113"/>
      <c r="AX343" s="114"/>
      <c r="AY343" s="188" t="str">
        <f t="shared" si="403"/>
        <v/>
      </c>
      <c r="AZ343" s="154" t="str">
        <f t="shared" si="404"/>
        <v>NO BID</v>
      </c>
      <c r="BA343" s="187"/>
      <c r="BB343" s="113"/>
      <c r="BC343" s="114"/>
      <c r="BD343" s="188" t="str">
        <f t="shared" si="405"/>
        <v/>
      </c>
      <c r="BE343" s="189" t="str">
        <f>IF($B343=0,"",IF(ISNUMBER(BB343),"","NO BID"))</f>
        <v>NO BID</v>
      </c>
      <c r="BF343" s="187"/>
      <c r="BG343" s="113"/>
      <c r="BH343" s="114"/>
      <c r="BI343" s="188" t="str">
        <f t="shared" si="406"/>
        <v/>
      </c>
      <c r="BJ343" s="189" t="str">
        <f t="shared" si="407"/>
        <v>NO BID</v>
      </c>
      <c r="BK343" s="187"/>
      <c r="BL343" s="113"/>
      <c r="BM343" s="114"/>
      <c r="BN343" s="188" t="str">
        <f t="shared" si="408"/>
        <v/>
      </c>
      <c r="BO343" s="154" t="str">
        <f t="shared" si="409"/>
        <v>NO BID</v>
      </c>
      <c r="BP343" s="193"/>
      <c r="BQ343" s="187"/>
      <c r="BR343" s="113"/>
      <c r="BS343" s="114" t="str">
        <f t="shared" si="410"/>
        <v/>
      </c>
      <c r="BT343" s="188"/>
      <c r="BU343" s="189" t="str">
        <f t="shared" si="411"/>
        <v>NO BID</v>
      </c>
      <c r="BV343" s="187"/>
      <c r="BW343" s="113"/>
      <c r="BX343" s="114" t="str">
        <f t="shared" si="412"/>
        <v/>
      </c>
      <c r="BY343" s="188"/>
      <c r="BZ343" s="189" t="str">
        <f t="shared" si="413"/>
        <v>NO BID</v>
      </c>
      <c r="CA343" s="187"/>
      <c r="CB343" s="113"/>
      <c r="CC343" s="114" t="str">
        <f t="shared" si="414"/>
        <v/>
      </c>
      <c r="CD343" s="188"/>
      <c r="CE343" s="189" t="str">
        <f t="shared" si="415"/>
        <v>NO BID</v>
      </c>
      <c r="CF343" s="187"/>
      <c r="CG343" s="113"/>
      <c r="CH343" s="114" t="str">
        <f t="shared" si="416"/>
        <v/>
      </c>
      <c r="CI343" s="188"/>
      <c r="CJ343" s="189" t="str">
        <f t="shared" si="417"/>
        <v>NO BID</v>
      </c>
      <c r="CK343" s="187"/>
      <c r="CL343" s="113"/>
      <c r="CM343" s="114" t="str">
        <f t="shared" si="418"/>
        <v/>
      </c>
      <c r="CN343" s="188"/>
      <c r="CO343" s="189" t="str">
        <f t="shared" si="419"/>
        <v>NO BID</v>
      </c>
      <c r="CP343" s="187"/>
      <c r="CQ343" s="113"/>
      <c r="CR343" s="114" t="str">
        <f t="shared" si="420"/>
        <v/>
      </c>
      <c r="CS343" s="188"/>
      <c r="CT343" s="189" t="str">
        <f t="shared" si="421"/>
        <v>NO BID</v>
      </c>
      <c r="CU343" s="187"/>
      <c r="CV343" s="113"/>
      <c r="CW343" s="114" t="str">
        <f t="shared" si="422"/>
        <v/>
      </c>
      <c r="CX343" s="188"/>
      <c r="CY343" s="189" t="str">
        <f t="shared" si="423"/>
        <v>NO BID</v>
      </c>
      <c r="CZ343" s="187"/>
      <c r="DA343" s="113"/>
      <c r="DB343" s="114" t="str">
        <f t="shared" si="424"/>
        <v/>
      </c>
      <c r="DC343" s="188"/>
      <c r="DD343" s="189" t="str">
        <f t="shared" si="425"/>
        <v>NO BID</v>
      </c>
      <c r="DE343" s="187"/>
      <c r="DF343" s="113"/>
      <c r="DG343" s="114" t="str">
        <f t="shared" si="426"/>
        <v/>
      </c>
      <c r="DH343" s="188"/>
      <c r="DI343" s="189" t="str">
        <f t="shared" si="427"/>
        <v>NO BID</v>
      </c>
      <c r="DJ343" s="187"/>
      <c r="DK343" s="113"/>
      <c r="DL343" s="114" t="str">
        <f t="shared" si="428"/>
        <v/>
      </c>
      <c r="DM343" s="188"/>
      <c r="DN343" s="189" t="str">
        <f t="shared" si="429"/>
        <v>NO BID</v>
      </c>
      <c r="DO343" s="187"/>
      <c r="DP343" s="113"/>
      <c r="DQ343" s="114" t="str">
        <f t="shared" si="430"/>
        <v/>
      </c>
      <c r="DR343" s="188"/>
      <c r="DS343" s="189" t="str">
        <f t="shared" si="431"/>
        <v>NO BID</v>
      </c>
      <c r="DT343" s="187"/>
      <c r="DU343" s="113"/>
      <c r="DV343" s="114" t="str">
        <f t="shared" si="432"/>
        <v/>
      </c>
      <c r="DW343" s="188"/>
      <c r="DX343" s="189" t="str">
        <f t="shared" si="433"/>
        <v>NO BID</v>
      </c>
      <c r="DY343" s="187"/>
      <c r="DZ343" s="113"/>
      <c r="EA343" s="114" t="str">
        <f t="shared" si="434"/>
        <v/>
      </c>
      <c r="EB343" s="188"/>
      <c r="EC343" s="189" t="str">
        <f t="shared" si="435"/>
        <v>NO BID</v>
      </c>
      <c r="ED343" s="187"/>
      <c r="EE343" s="113"/>
      <c r="EF343" s="114" t="str">
        <f t="shared" si="436"/>
        <v/>
      </c>
      <c r="EG343" s="188"/>
      <c r="EH343" s="189" t="str">
        <f t="shared" si="437"/>
        <v>NO BID</v>
      </c>
      <c r="EI343" s="187"/>
      <c r="EJ343" s="113"/>
      <c r="EK343" s="114" t="str">
        <f t="shared" si="438"/>
        <v/>
      </c>
      <c r="EL343" s="188"/>
      <c r="EM343" s="189" t="str">
        <f t="shared" si="439"/>
        <v>NO BID</v>
      </c>
      <c r="EN343" s="187"/>
      <c r="EO343" s="113"/>
      <c r="EP343" s="114" t="str">
        <f t="shared" si="440"/>
        <v/>
      </c>
      <c r="EQ343" s="188"/>
      <c r="ER343" s="189" t="str">
        <f t="shared" si="441"/>
        <v>NO BID</v>
      </c>
      <c r="ES343" s="187"/>
      <c r="ET343" s="113"/>
      <c r="EU343" s="114" t="str">
        <f t="shared" si="442"/>
        <v/>
      </c>
      <c r="EV343" s="188"/>
      <c r="EW343" s="189" t="str">
        <f t="shared" si="443"/>
        <v>NO BID</v>
      </c>
      <c r="EX343" s="187"/>
      <c r="EY343" s="113"/>
      <c r="EZ343" s="114" t="str">
        <f t="shared" si="444"/>
        <v/>
      </c>
      <c r="FA343" s="188"/>
      <c r="FB343" s="189" t="str">
        <f t="shared" si="445"/>
        <v>NO BID</v>
      </c>
      <c r="FC343" s="187"/>
      <c r="FD343" s="113"/>
      <c r="FE343" s="114" t="str">
        <f t="shared" si="446"/>
        <v/>
      </c>
      <c r="FF343" s="188"/>
      <c r="FG343" s="189" t="str">
        <f t="shared" si="447"/>
        <v>NO BID</v>
      </c>
      <c r="FH343" s="187"/>
      <c r="FI343" s="113"/>
      <c r="FJ343" s="114" t="str">
        <f t="shared" si="448"/>
        <v/>
      </c>
      <c r="FK343" s="188"/>
      <c r="FL343" s="189" t="str">
        <f t="shared" si="449"/>
        <v>NO BID</v>
      </c>
      <c r="FM343" s="187"/>
      <c r="FN343" s="113"/>
      <c r="FO343" s="114" t="str">
        <f t="shared" si="450"/>
        <v/>
      </c>
      <c r="FP343" s="188"/>
      <c r="FQ343" s="189" t="str">
        <f t="shared" si="451"/>
        <v>NO BID</v>
      </c>
      <c r="FR343" s="191"/>
      <c r="FS343" s="91">
        <v>18.41</v>
      </c>
      <c r="FT343" s="92">
        <f t="shared" si="452"/>
        <v>73.64</v>
      </c>
      <c r="FU343" s="175">
        <f t="shared" si="453"/>
        <v>0</v>
      </c>
      <c r="FV343" s="93" t="str">
        <f t="shared" si="454"/>
        <v/>
      </c>
      <c r="FW343" s="94">
        <f t="shared" si="455"/>
        <v>73.64</v>
      </c>
      <c r="FX343" s="95">
        <f t="shared" si="456"/>
        <v>0</v>
      </c>
      <c r="FY343" s="129" t="str">
        <f t="shared" si="457"/>
        <v>NOT AWARDED</v>
      </c>
      <c r="FZ343" s="130">
        <f t="shared" si="458"/>
        <v>0</v>
      </c>
      <c r="GA343" s="129" t="str">
        <f t="shared" si="459"/>
        <v>VENDOR 09</v>
      </c>
      <c r="GB343" s="176"/>
      <c r="GC343" s="177"/>
      <c r="GD343" s="96"/>
      <c r="GE343" s="97"/>
    </row>
    <row r="344" spans="1:187" ht="30" customHeight="1" thickTop="1" thickBot="1" x14ac:dyDescent="0.4">
      <c r="A344" s="162">
        <v>340</v>
      </c>
      <c r="B344" s="180">
        <v>5</v>
      </c>
      <c r="C344" s="181">
        <v>9781250822208</v>
      </c>
      <c r="D344" s="182" t="s">
        <v>513</v>
      </c>
      <c r="E344" s="182" t="s">
        <v>1192</v>
      </c>
      <c r="F344" s="182" t="s">
        <v>1479</v>
      </c>
      <c r="G344" s="183" t="s">
        <v>1414</v>
      </c>
      <c r="H344" s="183" t="s">
        <v>1425</v>
      </c>
      <c r="I344" s="167"/>
      <c r="J344" s="230">
        <f t="shared" si="460"/>
        <v>5</v>
      </c>
      <c r="K344" s="231"/>
      <c r="L344" s="99" t="str">
        <f t="shared" si="386"/>
        <v/>
      </c>
      <c r="M344" s="242"/>
      <c r="N344" s="168"/>
      <c r="O344" s="184" t="str">
        <f t="shared" si="387"/>
        <v>VENDOR 09</v>
      </c>
      <c r="P344" s="149">
        <v>241363</v>
      </c>
      <c r="Q344" s="149">
        <f t="shared" si="388"/>
        <v>0</v>
      </c>
      <c r="R344" s="185" t="str">
        <f t="shared" si="389"/>
        <v xml:space="preserve">, </v>
      </c>
      <c r="S344" s="185" t="str">
        <f t="shared" si="390"/>
        <v>NO BID</v>
      </c>
      <c r="T344" s="111">
        <f t="shared" si="391"/>
        <v>0</v>
      </c>
      <c r="U344" s="112" t="str">
        <f t="shared" si="392"/>
        <v>NOT AWARDED</v>
      </c>
      <c r="V344" s="167"/>
      <c r="W344" s="187"/>
      <c r="X344" s="113"/>
      <c r="Y344" s="114"/>
      <c r="Z344" s="188" t="str">
        <f t="shared" si="393"/>
        <v/>
      </c>
      <c r="AA344" s="154" t="str">
        <f t="shared" si="394"/>
        <v>NO BID</v>
      </c>
      <c r="AB344" s="187"/>
      <c r="AC344" s="113"/>
      <c r="AD344" s="114"/>
      <c r="AE344" s="188" t="str">
        <f t="shared" si="395"/>
        <v/>
      </c>
      <c r="AF344" s="154" t="str">
        <f t="shared" si="396"/>
        <v>NO BID</v>
      </c>
      <c r="AG344" s="187"/>
      <c r="AH344" s="113"/>
      <c r="AI344" s="114"/>
      <c r="AJ344" s="188" t="str">
        <f t="shared" si="397"/>
        <v/>
      </c>
      <c r="AK344" s="154" t="str">
        <f t="shared" si="398"/>
        <v>NO BID</v>
      </c>
      <c r="AL344" s="187"/>
      <c r="AM344" s="113"/>
      <c r="AN344" s="114"/>
      <c r="AO344" s="188" t="str">
        <f t="shared" si="399"/>
        <v/>
      </c>
      <c r="AP344" s="154" t="str">
        <f t="shared" si="400"/>
        <v>NO BID</v>
      </c>
      <c r="AQ344" s="187"/>
      <c r="AR344" s="113"/>
      <c r="AS344" s="114"/>
      <c r="AT344" s="188" t="str">
        <f t="shared" si="401"/>
        <v/>
      </c>
      <c r="AU344" s="154" t="str">
        <f t="shared" si="402"/>
        <v>NO BID</v>
      </c>
      <c r="AV344" s="187"/>
      <c r="AW344" s="113"/>
      <c r="AX344" s="114"/>
      <c r="AY344" s="188" t="str">
        <f t="shared" si="403"/>
        <v/>
      </c>
      <c r="AZ344" s="154" t="str">
        <f t="shared" si="404"/>
        <v>NO BID</v>
      </c>
      <c r="BA344" s="187"/>
      <c r="BB344" s="113"/>
      <c r="BC344" s="114"/>
      <c r="BD344" s="188" t="str">
        <f t="shared" si="405"/>
        <v/>
      </c>
      <c r="BE344" s="189" t="str">
        <f>IF($B344=0,"",IF(ISNUMBER(BB344),"","NO BID"))</f>
        <v>NO BID</v>
      </c>
      <c r="BF344" s="187"/>
      <c r="BG344" s="113"/>
      <c r="BH344" s="114"/>
      <c r="BI344" s="188" t="str">
        <f t="shared" si="406"/>
        <v/>
      </c>
      <c r="BJ344" s="189" t="str">
        <f t="shared" si="407"/>
        <v>NO BID</v>
      </c>
      <c r="BK344" s="187"/>
      <c r="BL344" s="113"/>
      <c r="BM344" s="114"/>
      <c r="BN344" s="188" t="str">
        <f t="shared" si="408"/>
        <v/>
      </c>
      <c r="BO344" s="154" t="str">
        <f t="shared" si="409"/>
        <v>NO BID</v>
      </c>
      <c r="BP344" s="193"/>
      <c r="BQ344" s="187"/>
      <c r="BR344" s="113"/>
      <c r="BS344" s="114" t="str">
        <f t="shared" si="410"/>
        <v/>
      </c>
      <c r="BT344" s="188"/>
      <c r="BU344" s="189" t="str">
        <f t="shared" si="411"/>
        <v>NO BID</v>
      </c>
      <c r="BV344" s="187"/>
      <c r="BW344" s="113"/>
      <c r="BX344" s="114" t="str">
        <f t="shared" si="412"/>
        <v/>
      </c>
      <c r="BY344" s="188"/>
      <c r="BZ344" s="189" t="str">
        <f t="shared" si="413"/>
        <v>NO BID</v>
      </c>
      <c r="CA344" s="187"/>
      <c r="CB344" s="113"/>
      <c r="CC344" s="114" t="str">
        <f t="shared" si="414"/>
        <v/>
      </c>
      <c r="CD344" s="188"/>
      <c r="CE344" s="189" t="str">
        <f t="shared" si="415"/>
        <v>NO BID</v>
      </c>
      <c r="CF344" s="187"/>
      <c r="CG344" s="113"/>
      <c r="CH344" s="114" t="str">
        <f t="shared" si="416"/>
        <v/>
      </c>
      <c r="CI344" s="188"/>
      <c r="CJ344" s="189" t="str">
        <f t="shared" si="417"/>
        <v>NO BID</v>
      </c>
      <c r="CK344" s="187"/>
      <c r="CL344" s="113"/>
      <c r="CM344" s="114" t="str">
        <f t="shared" si="418"/>
        <v/>
      </c>
      <c r="CN344" s="188"/>
      <c r="CO344" s="189" t="str">
        <f t="shared" si="419"/>
        <v>NO BID</v>
      </c>
      <c r="CP344" s="187"/>
      <c r="CQ344" s="113"/>
      <c r="CR344" s="114" t="str">
        <f t="shared" si="420"/>
        <v/>
      </c>
      <c r="CS344" s="188"/>
      <c r="CT344" s="189" t="str">
        <f t="shared" si="421"/>
        <v>NO BID</v>
      </c>
      <c r="CU344" s="187"/>
      <c r="CV344" s="113"/>
      <c r="CW344" s="114" t="str">
        <f t="shared" si="422"/>
        <v/>
      </c>
      <c r="CX344" s="188"/>
      <c r="CY344" s="189" t="str">
        <f t="shared" si="423"/>
        <v>NO BID</v>
      </c>
      <c r="CZ344" s="187"/>
      <c r="DA344" s="113"/>
      <c r="DB344" s="114" t="str">
        <f t="shared" si="424"/>
        <v/>
      </c>
      <c r="DC344" s="188"/>
      <c r="DD344" s="189" t="str">
        <f t="shared" si="425"/>
        <v>NO BID</v>
      </c>
      <c r="DE344" s="187"/>
      <c r="DF344" s="113"/>
      <c r="DG344" s="114" t="str">
        <f t="shared" si="426"/>
        <v/>
      </c>
      <c r="DH344" s="188"/>
      <c r="DI344" s="189" t="str">
        <f t="shared" si="427"/>
        <v>NO BID</v>
      </c>
      <c r="DJ344" s="187"/>
      <c r="DK344" s="113"/>
      <c r="DL344" s="114" t="str">
        <f t="shared" si="428"/>
        <v/>
      </c>
      <c r="DM344" s="188"/>
      <c r="DN344" s="189" t="str">
        <f t="shared" si="429"/>
        <v>NO BID</v>
      </c>
      <c r="DO344" s="187"/>
      <c r="DP344" s="113"/>
      <c r="DQ344" s="114" t="str">
        <f t="shared" si="430"/>
        <v/>
      </c>
      <c r="DR344" s="188"/>
      <c r="DS344" s="189" t="str">
        <f t="shared" si="431"/>
        <v>NO BID</v>
      </c>
      <c r="DT344" s="187"/>
      <c r="DU344" s="113"/>
      <c r="DV344" s="114" t="str">
        <f t="shared" si="432"/>
        <v/>
      </c>
      <c r="DW344" s="188"/>
      <c r="DX344" s="189" t="str">
        <f t="shared" si="433"/>
        <v>NO BID</v>
      </c>
      <c r="DY344" s="187"/>
      <c r="DZ344" s="113"/>
      <c r="EA344" s="114" t="str">
        <f t="shared" si="434"/>
        <v/>
      </c>
      <c r="EB344" s="188"/>
      <c r="EC344" s="189" t="str">
        <f t="shared" si="435"/>
        <v>NO BID</v>
      </c>
      <c r="ED344" s="187"/>
      <c r="EE344" s="113"/>
      <c r="EF344" s="114" t="str">
        <f t="shared" si="436"/>
        <v/>
      </c>
      <c r="EG344" s="188"/>
      <c r="EH344" s="189" t="str">
        <f t="shared" si="437"/>
        <v>NO BID</v>
      </c>
      <c r="EI344" s="187"/>
      <c r="EJ344" s="113"/>
      <c r="EK344" s="114" t="str">
        <f t="shared" si="438"/>
        <v/>
      </c>
      <c r="EL344" s="188"/>
      <c r="EM344" s="189" t="str">
        <f t="shared" si="439"/>
        <v>NO BID</v>
      </c>
      <c r="EN344" s="187"/>
      <c r="EO344" s="113"/>
      <c r="EP344" s="114" t="str">
        <f t="shared" si="440"/>
        <v/>
      </c>
      <c r="EQ344" s="188"/>
      <c r="ER344" s="189" t="str">
        <f t="shared" si="441"/>
        <v>NO BID</v>
      </c>
      <c r="ES344" s="187"/>
      <c r="ET344" s="113"/>
      <c r="EU344" s="114" t="str">
        <f t="shared" si="442"/>
        <v/>
      </c>
      <c r="EV344" s="188"/>
      <c r="EW344" s="189" t="str">
        <f t="shared" si="443"/>
        <v>NO BID</v>
      </c>
      <c r="EX344" s="187"/>
      <c r="EY344" s="113"/>
      <c r="EZ344" s="114" t="str">
        <f t="shared" si="444"/>
        <v/>
      </c>
      <c r="FA344" s="188"/>
      <c r="FB344" s="189" t="str">
        <f t="shared" si="445"/>
        <v>NO BID</v>
      </c>
      <c r="FC344" s="187"/>
      <c r="FD344" s="113"/>
      <c r="FE344" s="114" t="str">
        <f t="shared" si="446"/>
        <v/>
      </c>
      <c r="FF344" s="188"/>
      <c r="FG344" s="189" t="str">
        <f t="shared" si="447"/>
        <v>NO BID</v>
      </c>
      <c r="FH344" s="187"/>
      <c r="FI344" s="113"/>
      <c r="FJ344" s="114" t="str">
        <f t="shared" si="448"/>
        <v/>
      </c>
      <c r="FK344" s="188"/>
      <c r="FL344" s="189" t="str">
        <f t="shared" si="449"/>
        <v>NO BID</v>
      </c>
      <c r="FM344" s="187"/>
      <c r="FN344" s="113"/>
      <c r="FO344" s="114" t="str">
        <f t="shared" si="450"/>
        <v/>
      </c>
      <c r="FP344" s="188"/>
      <c r="FQ344" s="189" t="str">
        <f t="shared" si="451"/>
        <v>NO BID</v>
      </c>
      <c r="FR344" s="174"/>
      <c r="FS344" s="115">
        <v>19.989999999999998</v>
      </c>
      <c r="FT344" s="116">
        <f t="shared" si="452"/>
        <v>99.949999999999989</v>
      </c>
      <c r="FU344" s="175">
        <f t="shared" si="453"/>
        <v>0</v>
      </c>
      <c r="FV344" s="93" t="str">
        <f t="shared" si="454"/>
        <v/>
      </c>
      <c r="FW344" s="94">
        <f t="shared" si="455"/>
        <v>99.949999999999989</v>
      </c>
      <c r="FX344" s="95">
        <f t="shared" si="456"/>
        <v>0</v>
      </c>
      <c r="FY344" s="129" t="str">
        <f t="shared" si="457"/>
        <v>NOT AWARDED</v>
      </c>
      <c r="FZ344" s="130">
        <f t="shared" si="458"/>
        <v>0</v>
      </c>
      <c r="GA344" s="129" t="str">
        <f t="shared" si="459"/>
        <v>VENDOR 09</v>
      </c>
      <c r="GB344" s="176"/>
      <c r="GC344" s="177"/>
      <c r="GD344" s="96"/>
      <c r="GE344" s="97"/>
    </row>
    <row r="345" spans="1:187" ht="30" customHeight="1" thickTop="1" thickBot="1" x14ac:dyDescent="0.4">
      <c r="A345" s="141">
        <v>341</v>
      </c>
      <c r="B345" s="194">
        <v>5</v>
      </c>
      <c r="C345" s="164">
        <v>9780062383075</v>
      </c>
      <c r="D345" s="165" t="s">
        <v>737</v>
      </c>
      <c r="E345" s="165" t="s">
        <v>1371</v>
      </c>
      <c r="F345" s="165" t="s">
        <v>1479</v>
      </c>
      <c r="G345" s="166" t="s">
        <v>1414</v>
      </c>
      <c r="H345" s="166" t="s">
        <v>1454</v>
      </c>
      <c r="I345" s="167"/>
      <c r="J345" s="227">
        <f t="shared" si="460"/>
        <v>5</v>
      </c>
      <c r="K345" s="228"/>
      <c r="L345" s="99" t="str">
        <f t="shared" si="386"/>
        <v/>
      </c>
      <c r="M345" s="241"/>
      <c r="N345" s="168"/>
      <c r="O345" s="169" t="str">
        <f t="shared" si="387"/>
        <v>VENDOR 09</v>
      </c>
      <c r="P345" s="149">
        <v>241363</v>
      </c>
      <c r="Q345" s="149">
        <f t="shared" si="388"/>
        <v>0</v>
      </c>
      <c r="R345" s="170" t="str">
        <f t="shared" si="389"/>
        <v xml:space="preserve">, </v>
      </c>
      <c r="S345" s="170" t="str">
        <f t="shared" si="390"/>
        <v>NO BID</v>
      </c>
      <c r="T345" s="87">
        <f t="shared" si="391"/>
        <v>0</v>
      </c>
      <c r="U345" s="88" t="str">
        <f t="shared" si="392"/>
        <v>NOT AWARDED</v>
      </c>
      <c r="V345" s="167"/>
      <c r="W345" s="171"/>
      <c r="X345" s="89"/>
      <c r="Y345" s="90"/>
      <c r="Z345" s="172" t="str">
        <f t="shared" si="393"/>
        <v/>
      </c>
      <c r="AA345" s="154" t="str">
        <f t="shared" si="394"/>
        <v>NO BID</v>
      </c>
      <c r="AB345" s="171"/>
      <c r="AC345" s="89"/>
      <c r="AD345" s="90"/>
      <c r="AE345" s="172" t="str">
        <f t="shared" si="395"/>
        <v/>
      </c>
      <c r="AF345" s="154" t="str">
        <f t="shared" si="396"/>
        <v>NO BID</v>
      </c>
      <c r="AG345" s="171"/>
      <c r="AH345" s="89"/>
      <c r="AI345" s="90"/>
      <c r="AJ345" s="172" t="str">
        <f t="shared" si="397"/>
        <v/>
      </c>
      <c r="AK345" s="154" t="str">
        <f t="shared" si="398"/>
        <v>NO BID</v>
      </c>
      <c r="AL345" s="171"/>
      <c r="AM345" s="89"/>
      <c r="AN345" s="90"/>
      <c r="AO345" s="172" t="str">
        <f t="shared" si="399"/>
        <v/>
      </c>
      <c r="AP345" s="154" t="str">
        <f t="shared" si="400"/>
        <v>NO BID</v>
      </c>
      <c r="AQ345" s="171"/>
      <c r="AR345" s="89"/>
      <c r="AS345" s="90"/>
      <c r="AT345" s="172" t="str">
        <f t="shared" si="401"/>
        <v/>
      </c>
      <c r="AU345" s="154" t="str">
        <f t="shared" si="402"/>
        <v>NO BID</v>
      </c>
      <c r="AV345" s="171"/>
      <c r="AW345" s="89"/>
      <c r="AX345" s="90"/>
      <c r="AY345" s="172" t="str">
        <f t="shared" si="403"/>
        <v/>
      </c>
      <c r="AZ345" s="154" t="str">
        <f t="shared" si="404"/>
        <v>NO BID</v>
      </c>
      <c r="BA345" s="171"/>
      <c r="BB345" s="89"/>
      <c r="BC345" s="90"/>
      <c r="BD345" s="172" t="str">
        <f t="shared" si="405"/>
        <v/>
      </c>
      <c r="BE345" s="154" t="str">
        <f>IF($B345=0,"",IF(ISNUMBER(BB345),"","NO BID"))</f>
        <v>NO BID</v>
      </c>
      <c r="BF345" s="171"/>
      <c r="BG345" s="89"/>
      <c r="BH345" s="90"/>
      <c r="BI345" s="172" t="str">
        <f t="shared" si="406"/>
        <v/>
      </c>
      <c r="BJ345" s="154" t="str">
        <f t="shared" si="407"/>
        <v>NO BID</v>
      </c>
      <c r="BK345" s="171"/>
      <c r="BL345" s="89"/>
      <c r="BM345" s="90"/>
      <c r="BN345" s="172" t="str">
        <f t="shared" si="408"/>
        <v/>
      </c>
      <c r="BO345" s="154" t="str">
        <f t="shared" si="409"/>
        <v>NO BID</v>
      </c>
      <c r="BP345" s="178"/>
      <c r="BQ345" s="171"/>
      <c r="BR345" s="89"/>
      <c r="BS345" s="90" t="str">
        <f t="shared" si="410"/>
        <v/>
      </c>
      <c r="BT345" s="172"/>
      <c r="BU345" s="154" t="str">
        <f t="shared" si="411"/>
        <v>NO BID</v>
      </c>
      <c r="BV345" s="171"/>
      <c r="BW345" s="89"/>
      <c r="BX345" s="90" t="str">
        <f t="shared" si="412"/>
        <v/>
      </c>
      <c r="BY345" s="172"/>
      <c r="BZ345" s="154" t="str">
        <f t="shared" si="413"/>
        <v>NO BID</v>
      </c>
      <c r="CA345" s="171"/>
      <c r="CB345" s="89"/>
      <c r="CC345" s="90" t="str">
        <f t="shared" si="414"/>
        <v/>
      </c>
      <c r="CD345" s="172"/>
      <c r="CE345" s="154" t="str">
        <f t="shared" si="415"/>
        <v>NO BID</v>
      </c>
      <c r="CF345" s="171"/>
      <c r="CG345" s="89"/>
      <c r="CH345" s="90" t="str">
        <f t="shared" si="416"/>
        <v/>
      </c>
      <c r="CI345" s="172"/>
      <c r="CJ345" s="154" t="str">
        <f t="shared" si="417"/>
        <v>NO BID</v>
      </c>
      <c r="CK345" s="171"/>
      <c r="CL345" s="89"/>
      <c r="CM345" s="90" t="str">
        <f t="shared" si="418"/>
        <v/>
      </c>
      <c r="CN345" s="172"/>
      <c r="CO345" s="154" t="str">
        <f t="shared" si="419"/>
        <v>NO BID</v>
      </c>
      <c r="CP345" s="171"/>
      <c r="CQ345" s="89"/>
      <c r="CR345" s="90" t="str">
        <f t="shared" si="420"/>
        <v/>
      </c>
      <c r="CS345" s="172"/>
      <c r="CT345" s="154" t="str">
        <f t="shared" si="421"/>
        <v>NO BID</v>
      </c>
      <c r="CU345" s="171"/>
      <c r="CV345" s="89"/>
      <c r="CW345" s="90" t="str">
        <f t="shared" si="422"/>
        <v/>
      </c>
      <c r="CX345" s="172"/>
      <c r="CY345" s="154" t="str">
        <f t="shared" si="423"/>
        <v>NO BID</v>
      </c>
      <c r="CZ345" s="171"/>
      <c r="DA345" s="89"/>
      <c r="DB345" s="90" t="str">
        <f t="shared" si="424"/>
        <v/>
      </c>
      <c r="DC345" s="172"/>
      <c r="DD345" s="154" t="str">
        <f t="shared" si="425"/>
        <v>NO BID</v>
      </c>
      <c r="DE345" s="171"/>
      <c r="DF345" s="89"/>
      <c r="DG345" s="90" t="str">
        <f t="shared" si="426"/>
        <v/>
      </c>
      <c r="DH345" s="172"/>
      <c r="DI345" s="154" t="str">
        <f t="shared" si="427"/>
        <v>NO BID</v>
      </c>
      <c r="DJ345" s="171"/>
      <c r="DK345" s="89"/>
      <c r="DL345" s="90" t="str">
        <f t="shared" si="428"/>
        <v/>
      </c>
      <c r="DM345" s="172"/>
      <c r="DN345" s="154" t="str">
        <f t="shared" si="429"/>
        <v>NO BID</v>
      </c>
      <c r="DO345" s="171"/>
      <c r="DP345" s="89"/>
      <c r="DQ345" s="90" t="str">
        <f t="shared" si="430"/>
        <v/>
      </c>
      <c r="DR345" s="172"/>
      <c r="DS345" s="154" t="str">
        <f t="shared" si="431"/>
        <v>NO BID</v>
      </c>
      <c r="DT345" s="171"/>
      <c r="DU345" s="89"/>
      <c r="DV345" s="90" t="str">
        <f t="shared" si="432"/>
        <v/>
      </c>
      <c r="DW345" s="172"/>
      <c r="DX345" s="154" t="str">
        <f t="shared" si="433"/>
        <v>NO BID</v>
      </c>
      <c r="DY345" s="171"/>
      <c r="DZ345" s="89"/>
      <c r="EA345" s="90" t="str">
        <f t="shared" si="434"/>
        <v/>
      </c>
      <c r="EB345" s="172"/>
      <c r="EC345" s="154" t="str">
        <f t="shared" si="435"/>
        <v>NO BID</v>
      </c>
      <c r="ED345" s="171"/>
      <c r="EE345" s="89"/>
      <c r="EF345" s="90" t="str">
        <f t="shared" si="436"/>
        <v/>
      </c>
      <c r="EG345" s="172"/>
      <c r="EH345" s="154" t="str">
        <f t="shared" si="437"/>
        <v>NO BID</v>
      </c>
      <c r="EI345" s="171"/>
      <c r="EJ345" s="89"/>
      <c r="EK345" s="90" t="str">
        <f t="shared" si="438"/>
        <v/>
      </c>
      <c r="EL345" s="172"/>
      <c r="EM345" s="154" t="str">
        <f t="shared" si="439"/>
        <v>NO BID</v>
      </c>
      <c r="EN345" s="171"/>
      <c r="EO345" s="89"/>
      <c r="EP345" s="90" t="str">
        <f t="shared" si="440"/>
        <v/>
      </c>
      <c r="EQ345" s="172"/>
      <c r="ER345" s="154" t="str">
        <f t="shared" si="441"/>
        <v>NO BID</v>
      </c>
      <c r="ES345" s="171"/>
      <c r="ET345" s="89"/>
      <c r="EU345" s="90" t="str">
        <f t="shared" si="442"/>
        <v/>
      </c>
      <c r="EV345" s="172"/>
      <c r="EW345" s="154" t="str">
        <f t="shared" si="443"/>
        <v>NO BID</v>
      </c>
      <c r="EX345" s="171"/>
      <c r="EY345" s="89"/>
      <c r="EZ345" s="90" t="str">
        <f t="shared" si="444"/>
        <v/>
      </c>
      <c r="FA345" s="172"/>
      <c r="FB345" s="154" t="str">
        <f t="shared" si="445"/>
        <v>NO BID</v>
      </c>
      <c r="FC345" s="171"/>
      <c r="FD345" s="89"/>
      <c r="FE345" s="90" t="str">
        <f t="shared" si="446"/>
        <v/>
      </c>
      <c r="FF345" s="172"/>
      <c r="FG345" s="154" t="str">
        <f t="shared" si="447"/>
        <v>NO BID</v>
      </c>
      <c r="FH345" s="171"/>
      <c r="FI345" s="89"/>
      <c r="FJ345" s="90" t="str">
        <f t="shared" si="448"/>
        <v/>
      </c>
      <c r="FK345" s="172"/>
      <c r="FL345" s="154" t="str">
        <f t="shared" si="449"/>
        <v>NO BID</v>
      </c>
      <c r="FM345" s="171"/>
      <c r="FN345" s="89"/>
      <c r="FO345" s="90" t="str">
        <f t="shared" si="450"/>
        <v/>
      </c>
      <c r="FP345" s="172"/>
      <c r="FQ345" s="154" t="str">
        <f t="shared" si="451"/>
        <v>NO BID</v>
      </c>
      <c r="FR345" s="174"/>
      <c r="FS345" s="91">
        <v>9.99</v>
      </c>
      <c r="FT345" s="92">
        <f t="shared" si="452"/>
        <v>49.95</v>
      </c>
      <c r="FU345" s="175">
        <f t="shared" si="453"/>
        <v>0</v>
      </c>
      <c r="FV345" s="93" t="str">
        <f t="shared" si="454"/>
        <v/>
      </c>
      <c r="FW345" s="94">
        <f t="shared" si="455"/>
        <v>49.95</v>
      </c>
      <c r="FX345" s="95">
        <f t="shared" si="456"/>
        <v>0</v>
      </c>
      <c r="FY345" s="129" t="str">
        <f t="shared" si="457"/>
        <v>NOT AWARDED</v>
      </c>
      <c r="FZ345" s="130">
        <f t="shared" si="458"/>
        <v>0</v>
      </c>
      <c r="GA345" s="129" t="str">
        <f t="shared" si="459"/>
        <v>VENDOR 09</v>
      </c>
      <c r="GB345" s="176"/>
      <c r="GC345" s="177"/>
      <c r="GD345" s="96"/>
      <c r="GE345" s="97"/>
    </row>
    <row r="346" spans="1:187" ht="30" customHeight="1" thickTop="1" thickBot="1" x14ac:dyDescent="0.4">
      <c r="A346" s="162">
        <v>342</v>
      </c>
      <c r="B346" s="197">
        <v>5</v>
      </c>
      <c r="C346" s="164">
        <v>9781250868138</v>
      </c>
      <c r="D346" s="165" t="s">
        <v>515</v>
      </c>
      <c r="E346" s="165" t="s">
        <v>1193</v>
      </c>
      <c r="F346" s="165" t="s">
        <v>1479</v>
      </c>
      <c r="G346" s="166" t="s">
        <v>1414</v>
      </c>
      <c r="H346" s="166" t="s">
        <v>1416</v>
      </c>
      <c r="I346" s="167"/>
      <c r="J346" s="227">
        <f t="shared" si="460"/>
        <v>5</v>
      </c>
      <c r="K346" s="228"/>
      <c r="L346" s="99" t="str">
        <f t="shared" si="386"/>
        <v/>
      </c>
      <c r="M346" s="241"/>
      <c r="N346" s="168"/>
      <c r="O346" s="169" t="str">
        <f t="shared" si="387"/>
        <v>VENDOR 09</v>
      </c>
      <c r="P346" s="149">
        <v>241365</v>
      </c>
      <c r="Q346" s="149">
        <f t="shared" si="388"/>
        <v>0</v>
      </c>
      <c r="R346" s="170" t="str">
        <f t="shared" si="389"/>
        <v xml:space="preserve">, </v>
      </c>
      <c r="S346" s="170" t="str">
        <f t="shared" si="390"/>
        <v>NO BID</v>
      </c>
      <c r="T346" s="87">
        <f t="shared" si="391"/>
        <v>0</v>
      </c>
      <c r="U346" s="88" t="str">
        <f t="shared" si="392"/>
        <v>NOT AWARDED</v>
      </c>
      <c r="V346" s="167"/>
      <c r="W346" s="171"/>
      <c r="X346" s="89"/>
      <c r="Y346" s="90"/>
      <c r="Z346" s="172" t="str">
        <f t="shared" si="393"/>
        <v/>
      </c>
      <c r="AA346" s="154" t="str">
        <f t="shared" si="394"/>
        <v>NO BID</v>
      </c>
      <c r="AB346" s="171"/>
      <c r="AC346" s="89"/>
      <c r="AD346" s="90"/>
      <c r="AE346" s="172" t="str">
        <f t="shared" si="395"/>
        <v/>
      </c>
      <c r="AF346" s="154" t="str">
        <f t="shared" si="396"/>
        <v>NO BID</v>
      </c>
      <c r="AG346" s="171"/>
      <c r="AH346" s="89"/>
      <c r="AI346" s="90"/>
      <c r="AJ346" s="172" t="str">
        <f t="shared" si="397"/>
        <v/>
      </c>
      <c r="AK346" s="154" t="str">
        <f t="shared" si="398"/>
        <v>NO BID</v>
      </c>
      <c r="AL346" s="171"/>
      <c r="AM346" s="89"/>
      <c r="AN346" s="90"/>
      <c r="AO346" s="172" t="str">
        <f t="shared" si="399"/>
        <v/>
      </c>
      <c r="AP346" s="154" t="str">
        <f t="shared" si="400"/>
        <v>NO BID</v>
      </c>
      <c r="AQ346" s="171"/>
      <c r="AR346" s="89"/>
      <c r="AS346" s="90"/>
      <c r="AT346" s="172" t="str">
        <f t="shared" si="401"/>
        <v/>
      </c>
      <c r="AU346" s="154" t="str">
        <f t="shared" si="402"/>
        <v>NO BID</v>
      </c>
      <c r="AV346" s="171"/>
      <c r="AW346" s="89"/>
      <c r="AX346" s="90"/>
      <c r="AY346" s="172" t="str">
        <f t="shared" si="403"/>
        <v/>
      </c>
      <c r="AZ346" s="154" t="str">
        <f t="shared" si="404"/>
        <v>NO BID</v>
      </c>
      <c r="BA346" s="171"/>
      <c r="BB346" s="89"/>
      <c r="BC346" s="90"/>
      <c r="BD346" s="172" t="str">
        <f t="shared" si="405"/>
        <v/>
      </c>
      <c r="BE346" s="154" t="s">
        <v>78</v>
      </c>
      <c r="BF346" s="171"/>
      <c r="BG346" s="89"/>
      <c r="BH346" s="90"/>
      <c r="BI346" s="172" t="str">
        <f t="shared" si="406"/>
        <v/>
      </c>
      <c r="BJ346" s="154" t="str">
        <f t="shared" si="407"/>
        <v>NO BID</v>
      </c>
      <c r="BK346" s="171"/>
      <c r="BL346" s="89"/>
      <c r="BM346" s="90"/>
      <c r="BN346" s="172" t="str">
        <f t="shared" si="408"/>
        <v/>
      </c>
      <c r="BO346" s="154" t="str">
        <f t="shared" si="409"/>
        <v>NO BID</v>
      </c>
      <c r="BP346" s="173"/>
      <c r="BQ346" s="171"/>
      <c r="BR346" s="89"/>
      <c r="BS346" s="90" t="str">
        <f t="shared" si="410"/>
        <v/>
      </c>
      <c r="BT346" s="172"/>
      <c r="BU346" s="154" t="str">
        <f t="shared" si="411"/>
        <v>NO BID</v>
      </c>
      <c r="BV346" s="171"/>
      <c r="BW346" s="89"/>
      <c r="BX346" s="90" t="str">
        <f t="shared" si="412"/>
        <v/>
      </c>
      <c r="BY346" s="172"/>
      <c r="BZ346" s="154" t="str">
        <f t="shared" si="413"/>
        <v>NO BID</v>
      </c>
      <c r="CA346" s="171"/>
      <c r="CB346" s="89"/>
      <c r="CC346" s="90" t="str">
        <f t="shared" si="414"/>
        <v/>
      </c>
      <c r="CD346" s="172"/>
      <c r="CE346" s="154" t="str">
        <f t="shared" si="415"/>
        <v>NO BID</v>
      </c>
      <c r="CF346" s="171"/>
      <c r="CG346" s="89"/>
      <c r="CH346" s="90" t="str">
        <f t="shared" si="416"/>
        <v/>
      </c>
      <c r="CI346" s="172"/>
      <c r="CJ346" s="154" t="str">
        <f t="shared" si="417"/>
        <v>NO BID</v>
      </c>
      <c r="CK346" s="171"/>
      <c r="CL346" s="89"/>
      <c r="CM346" s="90" t="str">
        <f t="shared" si="418"/>
        <v/>
      </c>
      <c r="CN346" s="172"/>
      <c r="CO346" s="154" t="str">
        <f t="shared" si="419"/>
        <v>NO BID</v>
      </c>
      <c r="CP346" s="171"/>
      <c r="CQ346" s="89"/>
      <c r="CR346" s="90" t="str">
        <f t="shared" si="420"/>
        <v/>
      </c>
      <c r="CS346" s="172"/>
      <c r="CT346" s="154" t="str">
        <f t="shared" si="421"/>
        <v>NO BID</v>
      </c>
      <c r="CU346" s="171"/>
      <c r="CV346" s="89"/>
      <c r="CW346" s="90" t="str">
        <f t="shared" si="422"/>
        <v/>
      </c>
      <c r="CX346" s="172"/>
      <c r="CY346" s="154" t="str">
        <f t="shared" si="423"/>
        <v>NO BID</v>
      </c>
      <c r="CZ346" s="171"/>
      <c r="DA346" s="89"/>
      <c r="DB346" s="90" t="str">
        <f t="shared" si="424"/>
        <v/>
      </c>
      <c r="DC346" s="172"/>
      <c r="DD346" s="154" t="str">
        <f t="shared" si="425"/>
        <v>NO BID</v>
      </c>
      <c r="DE346" s="171"/>
      <c r="DF346" s="89"/>
      <c r="DG346" s="90" t="str">
        <f t="shared" si="426"/>
        <v/>
      </c>
      <c r="DH346" s="172"/>
      <c r="DI346" s="154" t="str">
        <f t="shared" si="427"/>
        <v>NO BID</v>
      </c>
      <c r="DJ346" s="171"/>
      <c r="DK346" s="89"/>
      <c r="DL346" s="90" t="str">
        <f t="shared" si="428"/>
        <v/>
      </c>
      <c r="DM346" s="172"/>
      <c r="DN346" s="154" t="str">
        <f t="shared" si="429"/>
        <v>NO BID</v>
      </c>
      <c r="DO346" s="171"/>
      <c r="DP346" s="89"/>
      <c r="DQ346" s="90" t="str">
        <f t="shared" si="430"/>
        <v/>
      </c>
      <c r="DR346" s="172"/>
      <c r="DS346" s="154" t="str">
        <f t="shared" si="431"/>
        <v>NO BID</v>
      </c>
      <c r="DT346" s="171"/>
      <c r="DU346" s="89"/>
      <c r="DV346" s="90" t="str">
        <f t="shared" si="432"/>
        <v/>
      </c>
      <c r="DW346" s="172"/>
      <c r="DX346" s="154" t="str">
        <f t="shared" si="433"/>
        <v>NO BID</v>
      </c>
      <c r="DY346" s="171"/>
      <c r="DZ346" s="89"/>
      <c r="EA346" s="90" t="str">
        <f t="shared" si="434"/>
        <v/>
      </c>
      <c r="EB346" s="172"/>
      <c r="EC346" s="154" t="str">
        <f t="shared" si="435"/>
        <v>NO BID</v>
      </c>
      <c r="ED346" s="171"/>
      <c r="EE346" s="89"/>
      <c r="EF346" s="90" t="str">
        <f t="shared" si="436"/>
        <v/>
      </c>
      <c r="EG346" s="172"/>
      <c r="EH346" s="154" t="str">
        <f t="shared" si="437"/>
        <v>NO BID</v>
      </c>
      <c r="EI346" s="171"/>
      <c r="EJ346" s="89"/>
      <c r="EK346" s="90" t="str">
        <f t="shared" si="438"/>
        <v/>
      </c>
      <c r="EL346" s="172"/>
      <c r="EM346" s="154" t="str">
        <f t="shared" si="439"/>
        <v>NO BID</v>
      </c>
      <c r="EN346" s="171"/>
      <c r="EO346" s="89"/>
      <c r="EP346" s="90" t="str">
        <f t="shared" si="440"/>
        <v/>
      </c>
      <c r="EQ346" s="172"/>
      <c r="ER346" s="154" t="str">
        <f t="shared" si="441"/>
        <v>NO BID</v>
      </c>
      <c r="ES346" s="171"/>
      <c r="ET346" s="89"/>
      <c r="EU346" s="90" t="str">
        <f t="shared" si="442"/>
        <v/>
      </c>
      <c r="EV346" s="172"/>
      <c r="EW346" s="154" t="str">
        <f t="shared" si="443"/>
        <v>NO BID</v>
      </c>
      <c r="EX346" s="171"/>
      <c r="EY346" s="89"/>
      <c r="EZ346" s="90" t="str">
        <f t="shared" si="444"/>
        <v/>
      </c>
      <c r="FA346" s="172"/>
      <c r="FB346" s="154" t="str">
        <f t="shared" si="445"/>
        <v>NO BID</v>
      </c>
      <c r="FC346" s="171"/>
      <c r="FD346" s="89"/>
      <c r="FE346" s="90" t="str">
        <f t="shared" si="446"/>
        <v/>
      </c>
      <c r="FF346" s="172"/>
      <c r="FG346" s="154" t="str">
        <f t="shared" si="447"/>
        <v>NO BID</v>
      </c>
      <c r="FH346" s="171"/>
      <c r="FI346" s="89"/>
      <c r="FJ346" s="90" t="str">
        <f t="shared" si="448"/>
        <v/>
      </c>
      <c r="FK346" s="172"/>
      <c r="FL346" s="154" t="str">
        <f t="shared" si="449"/>
        <v>NO BID</v>
      </c>
      <c r="FM346" s="171"/>
      <c r="FN346" s="89"/>
      <c r="FO346" s="90" t="str">
        <f t="shared" si="450"/>
        <v/>
      </c>
      <c r="FP346" s="172"/>
      <c r="FQ346" s="154" t="str">
        <f t="shared" si="451"/>
        <v>NO BID</v>
      </c>
      <c r="FR346" s="174"/>
      <c r="FS346" s="91">
        <v>16.46</v>
      </c>
      <c r="FT346" s="92">
        <f t="shared" si="452"/>
        <v>82.300000000000011</v>
      </c>
      <c r="FU346" s="175">
        <f t="shared" si="453"/>
        <v>0</v>
      </c>
      <c r="FV346" s="93" t="str">
        <f t="shared" si="454"/>
        <v/>
      </c>
      <c r="FW346" s="94">
        <f t="shared" si="455"/>
        <v>82.300000000000011</v>
      </c>
      <c r="FX346" s="95">
        <f t="shared" si="456"/>
        <v>0</v>
      </c>
      <c r="FY346" s="129" t="str">
        <f t="shared" si="457"/>
        <v>NOT AWARDED</v>
      </c>
      <c r="FZ346" s="130">
        <f t="shared" si="458"/>
        <v>0</v>
      </c>
      <c r="GA346" s="129" t="str">
        <f t="shared" si="459"/>
        <v>VENDOR 09</v>
      </c>
      <c r="GB346" s="176"/>
      <c r="GC346" s="177"/>
      <c r="GD346" s="96"/>
      <c r="GE346" s="97"/>
    </row>
    <row r="347" spans="1:187" ht="30" customHeight="1" thickTop="1" thickBot="1" x14ac:dyDescent="0.4">
      <c r="A347" s="162">
        <v>343</v>
      </c>
      <c r="B347" s="197">
        <v>5</v>
      </c>
      <c r="C347" s="164">
        <v>9780593125946</v>
      </c>
      <c r="D347" s="165" t="s">
        <v>516</v>
      </c>
      <c r="E347" s="165" t="s">
        <v>1194</v>
      </c>
      <c r="F347" s="165" t="s">
        <v>1479</v>
      </c>
      <c r="G347" s="166" t="s">
        <v>1414</v>
      </c>
      <c r="H347" s="166" t="s">
        <v>1425</v>
      </c>
      <c r="I347" s="167"/>
      <c r="J347" s="227">
        <f t="shared" si="460"/>
        <v>5</v>
      </c>
      <c r="K347" s="228"/>
      <c r="L347" s="99" t="str">
        <f t="shared" si="386"/>
        <v/>
      </c>
      <c r="M347" s="241"/>
      <c r="N347" s="168"/>
      <c r="O347" s="169" t="str">
        <f t="shared" si="387"/>
        <v>VENDOR 09</v>
      </c>
      <c r="P347" s="149" t="s">
        <v>88</v>
      </c>
      <c r="Q347" s="149">
        <f t="shared" si="388"/>
        <v>0</v>
      </c>
      <c r="R347" s="170" t="str">
        <f t="shared" si="389"/>
        <v xml:space="preserve">, </v>
      </c>
      <c r="S347" s="170" t="str">
        <f t="shared" si="390"/>
        <v>NO BID</v>
      </c>
      <c r="T347" s="87">
        <f t="shared" si="391"/>
        <v>0</v>
      </c>
      <c r="U347" s="88" t="str">
        <f t="shared" si="392"/>
        <v>NOT AWARDED</v>
      </c>
      <c r="V347" s="167"/>
      <c r="W347" s="171"/>
      <c r="X347" s="89"/>
      <c r="Y347" s="90"/>
      <c r="Z347" s="172" t="str">
        <f t="shared" si="393"/>
        <v/>
      </c>
      <c r="AA347" s="154" t="str">
        <f t="shared" si="394"/>
        <v>NO BID</v>
      </c>
      <c r="AB347" s="171"/>
      <c r="AC347" s="89"/>
      <c r="AD347" s="90"/>
      <c r="AE347" s="172" t="str">
        <f t="shared" si="395"/>
        <v/>
      </c>
      <c r="AF347" s="154" t="str">
        <f t="shared" si="396"/>
        <v>NO BID</v>
      </c>
      <c r="AG347" s="171"/>
      <c r="AH347" s="89"/>
      <c r="AI347" s="90"/>
      <c r="AJ347" s="172" t="str">
        <f t="shared" si="397"/>
        <v/>
      </c>
      <c r="AK347" s="154" t="str">
        <f t="shared" si="398"/>
        <v>NO BID</v>
      </c>
      <c r="AL347" s="171"/>
      <c r="AM347" s="89"/>
      <c r="AN347" s="90"/>
      <c r="AO347" s="172" t="str">
        <f t="shared" si="399"/>
        <v/>
      </c>
      <c r="AP347" s="154" t="str">
        <f t="shared" si="400"/>
        <v>NO BID</v>
      </c>
      <c r="AQ347" s="171"/>
      <c r="AR347" s="89"/>
      <c r="AS347" s="90"/>
      <c r="AT347" s="172" t="str">
        <f t="shared" si="401"/>
        <v/>
      </c>
      <c r="AU347" s="154" t="str">
        <f t="shared" si="402"/>
        <v>NO BID</v>
      </c>
      <c r="AV347" s="171"/>
      <c r="AW347" s="89"/>
      <c r="AX347" s="90"/>
      <c r="AY347" s="172" t="str">
        <f t="shared" si="403"/>
        <v/>
      </c>
      <c r="AZ347" s="154" t="str">
        <f t="shared" si="404"/>
        <v>NO BID</v>
      </c>
      <c r="BA347" s="171"/>
      <c r="BB347" s="89"/>
      <c r="BC347" s="90"/>
      <c r="BD347" s="172" t="str">
        <f t="shared" si="405"/>
        <v/>
      </c>
      <c r="BE347" s="154" t="s">
        <v>79</v>
      </c>
      <c r="BF347" s="171"/>
      <c r="BG347" s="89"/>
      <c r="BH347" s="90"/>
      <c r="BI347" s="172" t="str">
        <f t="shared" si="406"/>
        <v/>
      </c>
      <c r="BJ347" s="154" t="str">
        <f t="shared" si="407"/>
        <v>NO BID</v>
      </c>
      <c r="BK347" s="171"/>
      <c r="BL347" s="89"/>
      <c r="BM347" s="90"/>
      <c r="BN347" s="172" t="str">
        <f t="shared" si="408"/>
        <v/>
      </c>
      <c r="BO347" s="154" t="str">
        <f t="shared" si="409"/>
        <v>NO BID</v>
      </c>
      <c r="BP347" s="178"/>
      <c r="BQ347" s="171"/>
      <c r="BR347" s="89"/>
      <c r="BS347" s="90" t="str">
        <f t="shared" si="410"/>
        <v/>
      </c>
      <c r="BT347" s="172"/>
      <c r="BU347" s="154" t="str">
        <f t="shared" si="411"/>
        <v>NO BID</v>
      </c>
      <c r="BV347" s="171"/>
      <c r="BW347" s="89"/>
      <c r="BX347" s="90" t="str">
        <f t="shared" si="412"/>
        <v/>
      </c>
      <c r="BY347" s="172"/>
      <c r="BZ347" s="154" t="str">
        <f t="shared" si="413"/>
        <v>NO BID</v>
      </c>
      <c r="CA347" s="171"/>
      <c r="CB347" s="89"/>
      <c r="CC347" s="90" t="str">
        <f t="shared" si="414"/>
        <v/>
      </c>
      <c r="CD347" s="172"/>
      <c r="CE347" s="154" t="str">
        <f t="shared" si="415"/>
        <v>NO BID</v>
      </c>
      <c r="CF347" s="171"/>
      <c r="CG347" s="89"/>
      <c r="CH347" s="90" t="str">
        <f t="shared" si="416"/>
        <v/>
      </c>
      <c r="CI347" s="172"/>
      <c r="CJ347" s="154" t="str">
        <f t="shared" si="417"/>
        <v>NO BID</v>
      </c>
      <c r="CK347" s="171"/>
      <c r="CL347" s="89"/>
      <c r="CM347" s="90" t="str">
        <f t="shared" si="418"/>
        <v/>
      </c>
      <c r="CN347" s="172"/>
      <c r="CO347" s="154" t="str">
        <f t="shared" si="419"/>
        <v>NO BID</v>
      </c>
      <c r="CP347" s="171"/>
      <c r="CQ347" s="89"/>
      <c r="CR347" s="90" t="str">
        <f t="shared" si="420"/>
        <v/>
      </c>
      <c r="CS347" s="172"/>
      <c r="CT347" s="154" t="str">
        <f t="shared" si="421"/>
        <v>NO BID</v>
      </c>
      <c r="CU347" s="171"/>
      <c r="CV347" s="89"/>
      <c r="CW347" s="90" t="str">
        <f t="shared" si="422"/>
        <v/>
      </c>
      <c r="CX347" s="172"/>
      <c r="CY347" s="154" t="str">
        <f t="shared" si="423"/>
        <v>NO BID</v>
      </c>
      <c r="CZ347" s="171"/>
      <c r="DA347" s="89"/>
      <c r="DB347" s="90" t="str">
        <f t="shared" si="424"/>
        <v/>
      </c>
      <c r="DC347" s="172"/>
      <c r="DD347" s="154" t="str">
        <f t="shared" si="425"/>
        <v>NO BID</v>
      </c>
      <c r="DE347" s="171"/>
      <c r="DF347" s="89"/>
      <c r="DG347" s="90" t="str">
        <f t="shared" si="426"/>
        <v/>
      </c>
      <c r="DH347" s="172"/>
      <c r="DI347" s="154" t="str">
        <f t="shared" si="427"/>
        <v>NO BID</v>
      </c>
      <c r="DJ347" s="171"/>
      <c r="DK347" s="89"/>
      <c r="DL347" s="90" t="str">
        <f t="shared" si="428"/>
        <v/>
      </c>
      <c r="DM347" s="172"/>
      <c r="DN347" s="154" t="str">
        <f t="shared" si="429"/>
        <v>NO BID</v>
      </c>
      <c r="DO347" s="171"/>
      <c r="DP347" s="89"/>
      <c r="DQ347" s="90" t="str">
        <f t="shared" si="430"/>
        <v/>
      </c>
      <c r="DR347" s="172"/>
      <c r="DS347" s="154" t="str">
        <f t="shared" si="431"/>
        <v>NO BID</v>
      </c>
      <c r="DT347" s="171"/>
      <c r="DU347" s="89"/>
      <c r="DV347" s="90" t="str">
        <f t="shared" si="432"/>
        <v/>
      </c>
      <c r="DW347" s="172"/>
      <c r="DX347" s="154" t="str">
        <f t="shared" si="433"/>
        <v>NO BID</v>
      </c>
      <c r="DY347" s="171"/>
      <c r="DZ347" s="89"/>
      <c r="EA347" s="90" t="str">
        <f t="shared" si="434"/>
        <v/>
      </c>
      <c r="EB347" s="172"/>
      <c r="EC347" s="154" t="str">
        <f t="shared" si="435"/>
        <v>NO BID</v>
      </c>
      <c r="ED347" s="171"/>
      <c r="EE347" s="89"/>
      <c r="EF347" s="90" t="str">
        <f t="shared" si="436"/>
        <v/>
      </c>
      <c r="EG347" s="172"/>
      <c r="EH347" s="154" t="str">
        <f t="shared" si="437"/>
        <v>NO BID</v>
      </c>
      <c r="EI347" s="171"/>
      <c r="EJ347" s="89"/>
      <c r="EK347" s="90" t="str">
        <f t="shared" si="438"/>
        <v/>
      </c>
      <c r="EL347" s="172"/>
      <c r="EM347" s="154" t="str">
        <f t="shared" si="439"/>
        <v>NO BID</v>
      </c>
      <c r="EN347" s="171"/>
      <c r="EO347" s="89"/>
      <c r="EP347" s="90" t="str">
        <f t="shared" si="440"/>
        <v/>
      </c>
      <c r="EQ347" s="172"/>
      <c r="ER347" s="154" t="str">
        <f t="shared" si="441"/>
        <v>NO BID</v>
      </c>
      <c r="ES347" s="171"/>
      <c r="ET347" s="89"/>
      <c r="EU347" s="90" t="str">
        <f t="shared" si="442"/>
        <v/>
      </c>
      <c r="EV347" s="172"/>
      <c r="EW347" s="154" t="str">
        <f t="shared" si="443"/>
        <v>NO BID</v>
      </c>
      <c r="EX347" s="171"/>
      <c r="EY347" s="89"/>
      <c r="EZ347" s="90" t="str">
        <f t="shared" si="444"/>
        <v/>
      </c>
      <c r="FA347" s="172"/>
      <c r="FB347" s="154" t="str">
        <f t="shared" si="445"/>
        <v>NO BID</v>
      </c>
      <c r="FC347" s="171"/>
      <c r="FD347" s="89"/>
      <c r="FE347" s="90" t="str">
        <f t="shared" si="446"/>
        <v/>
      </c>
      <c r="FF347" s="172"/>
      <c r="FG347" s="154" t="str">
        <f t="shared" si="447"/>
        <v>NO BID</v>
      </c>
      <c r="FH347" s="171"/>
      <c r="FI347" s="89"/>
      <c r="FJ347" s="90" t="str">
        <f t="shared" si="448"/>
        <v/>
      </c>
      <c r="FK347" s="172"/>
      <c r="FL347" s="154" t="str">
        <f t="shared" si="449"/>
        <v>NO BID</v>
      </c>
      <c r="FM347" s="171"/>
      <c r="FN347" s="89"/>
      <c r="FO347" s="90" t="str">
        <f t="shared" si="450"/>
        <v/>
      </c>
      <c r="FP347" s="172"/>
      <c r="FQ347" s="154" t="str">
        <f t="shared" si="451"/>
        <v>NO BID</v>
      </c>
      <c r="FR347" s="174"/>
      <c r="FS347" s="91">
        <v>19.989999999999998</v>
      </c>
      <c r="FT347" s="92">
        <f t="shared" si="452"/>
        <v>99.949999999999989</v>
      </c>
      <c r="FU347" s="175">
        <f t="shared" si="453"/>
        <v>0</v>
      </c>
      <c r="FV347" s="93" t="str">
        <f t="shared" si="454"/>
        <v/>
      </c>
      <c r="FW347" s="94">
        <f t="shared" si="455"/>
        <v>99.949999999999989</v>
      </c>
      <c r="FX347" s="95">
        <f t="shared" si="456"/>
        <v>0</v>
      </c>
      <c r="FY347" s="129" t="str">
        <f t="shared" si="457"/>
        <v>NOT AWARDED</v>
      </c>
      <c r="FZ347" s="130">
        <f t="shared" si="458"/>
        <v>0</v>
      </c>
      <c r="GA347" s="129" t="str">
        <f t="shared" si="459"/>
        <v>VENDOR 09</v>
      </c>
      <c r="GB347" s="176"/>
      <c r="GC347" s="177"/>
      <c r="GD347" s="96"/>
      <c r="GE347" s="97"/>
    </row>
    <row r="348" spans="1:187" ht="30" customHeight="1" thickTop="1" thickBot="1" x14ac:dyDescent="0.4">
      <c r="A348" s="162">
        <v>344</v>
      </c>
      <c r="B348" s="197">
        <v>5</v>
      </c>
      <c r="C348" s="164">
        <v>9781547613748</v>
      </c>
      <c r="D348" s="165" t="s">
        <v>517</v>
      </c>
      <c r="E348" s="165" t="s">
        <v>1195</v>
      </c>
      <c r="F348" s="165" t="s">
        <v>1479</v>
      </c>
      <c r="G348" s="166" t="s">
        <v>1414</v>
      </c>
      <c r="H348" s="166" t="s">
        <v>1417</v>
      </c>
      <c r="I348" s="167"/>
      <c r="J348" s="227">
        <f t="shared" si="460"/>
        <v>5</v>
      </c>
      <c r="K348" s="228"/>
      <c r="L348" s="99" t="str">
        <f t="shared" si="386"/>
        <v/>
      </c>
      <c r="M348" s="241"/>
      <c r="N348" s="168"/>
      <c r="O348" s="169" t="str">
        <f t="shared" si="387"/>
        <v>VENDOR 09</v>
      </c>
      <c r="P348" s="149">
        <v>241363</v>
      </c>
      <c r="Q348" s="149">
        <f t="shared" si="388"/>
        <v>0</v>
      </c>
      <c r="R348" s="170" t="str">
        <f t="shared" si="389"/>
        <v xml:space="preserve">, </v>
      </c>
      <c r="S348" s="170" t="str">
        <f t="shared" si="390"/>
        <v>NO BID</v>
      </c>
      <c r="T348" s="87">
        <f t="shared" si="391"/>
        <v>0</v>
      </c>
      <c r="U348" s="88" t="str">
        <f t="shared" si="392"/>
        <v>NOT AWARDED</v>
      </c>
      <c r="V348" s="167"/>
      <c r="W348" s="171"/>
      <c r="X348" s="89"/>
      <c r="Y348" s="90"/>
      <c r="Z348" s="172" t="str">
        <f t="shared" si="393"/>
        <v/>
      </c>
      <c r="AA348" s="154" t="str">
        <f t="shared" si="394"/>
        <v>NO BID</v>
      </c>
      <c r="AB348" s="171"/>
      <c r="AC348" s="89"/>
      <c r="AD348" s="90"/>
      <c r="AE348" s="172" t="str">
        <f t="shared" si="395"/>
        <v/>
      </c>
      <c r="AF348" s="154" t="str">
        <f t="shared" si="396"/>
        <v>NO BID</v>
      </c>
      <c r="AG348" s="171"/>
      <c r="AH348" s="89"/>
      <c r="AI348" s="90"/>
      <c r="AJ348" s="172" t="str">
        <f t="shared" si="397"/>
        <v/>
      </c>
      <c r="AK348" s="154" t="str">
        <f t="shared" si="398"/>
        <v>NO BID</v>
      </c>
      <c r="AL348" s="171"/>
      <c r="AM348" s="89"/>
      <c r="AN348" s="90"/>
      <c r="AO348" s="172" t="str">
        <f t="shared" si="399"/>
        <v/>
      </c>
      <c r="AP348" s="154" t="str">
        <f t="shared" si="400"/>
        <v>NO BID</v>
      </c>
      <c r="AQ348" s="171"/>
      <c r="AR348" s="89"/>
      <c r="AS348" s="90"/>
      <c r="AT348" s="172" t="str">
        <f t="shared" si="401"/>
        <v/>
      </c>
      <c r="AU348" s="154" t="str">
        <f t="shared" si="402"/>
        <v>NO BID</v>
      </c>
      <c r="AV348" s="171"/>
      <c r="AW348" s="89"/>
      <c r="AX348" s="90"/>
      <c r="AY348" s="172" t="str">
        <f t="shared" si="403"/>
        <v/>
      </c>
      <c r="AZ348" s="154" t="str">
        <f t="shared" si="404"/>
        <v>NO BID</v>
      </c>
      <c r="BA348" s="171"/>
      <c r="BB348" s="89"/>
      <c r="BC348" s="90"/>
      <c r="BD348" s="172" t="str">
        <f t="shared" si="405"/>
        <v/>
      </c>
      <c r="BE348" s="154" t="str">
        <f>IF($B348=0,"",IF(ISNUMBER(BB348),"","NO BID"))</f>
        <v>NO BID</v>
      </c>
      <c r="BF348" s="171"/>
      <c r="BG348" s="89"/>
      <c r="BH348" s="90"/>
      <c r="BI348" s="172" t="str">
        <f t="shared" si="406"/>
        <v/>
      </c>
      <c r="BJ348" s="154" t="str">
        <f t="shared" si="407"/>
        <v>NO BID</v>
      </c>
      <c r="BK348" s="171"/>
      <c r="BL348" s="89"/>
      <c r="BM348" s="90"/>
      <c r="BN348" s="172" t="str">
        <f t="shared" si="408"/>
        <v/>
      </c>
      <c r="BO348" s="154" t="str">
        <f t="shared" si="409"/>
        <v>NO BID</v>
      </c>
      <c r="BP348" s="178"/>
      <c r="BQ348" s="171"/>
      <c r="BR348" s="89"/>
      <c r="BS348" s="90" t="str">
        <f t="shared" si="410"/>
        <v/>
      </c>
      <c r="BT348" s="172"/>
      <c r="BU348" s="154" t="str">
        <f t="shared" si="411"/>
        <v>NO BID</v>
      </c>
      <c r="BV348" s="171"/>
      <c r="BW348" s="89"/>
      <c r="BX348" s="90" t="str">
        <f t="shared" si="412"/>
        <v/>
      </c>
      <c r="BY348" s="172"/>
      <c r="BZ348" s="154" t="str">
        <f t="shared" si="413"/>
        <v>NO BID</v>
      </c>
      <c r="CA348" s="171"/>
      <c r="CB348" s="89"/>
      <c r="CC348" s="90" t="str">
        <f t="shared" si="414"/>
        <v/>
      </c>
      <c r="CD348" s="172"/>
      <c r="CE348" s="154" t="str">
        <f t="shared" si="415"/>
        <v>NO BID</v>
      </c>
      <c r="CF348" s="171"/>
      <c r="CG348" s="89"/>
      <c r="CH348" s="90" t="str">
        <f t="shared" si="416"/>
        <v/>
      </c>
      <c r="CI348" s="172"/>
      <c r="CJ348" s="154" t="str">
        <f t="shared" si="417"/>
        <v>NO BID</v>
      </c>
      <c r="CK348" s="171"/>
      <c r="CL348" s="89"/>
      <c r="CM348" s="90" t="str">
        <f t="shared" si="418"/>
        <v/>
      </c>
      <c r="CN348" s="172"/>
      <c r="CO348" s="154" t="str">
        <f t="shared" si="419"/>
        <v>NO BID</v>
      </c>
      <c r="CP348" s="171"/>
      <c r="CQ348" s="89"/>
      <c r="CR348" s="90" t="str">
        <f t="shared" si="420"/>
        <v/>
      </c>
      <c r="CS348" s="172"/>
      <c r="CT348" s="154" t="str">
        <f t="shared" si="421"/>
        <v>NO BID</v>
      </c>
      <c r="CU348" s="171"/>
      <c r="CV348" s="89"/>
      <c r="CW348" s="90" t="str">
        <f t="shared" si="422"/>
        <v/>
      </c>
      <c r="CX348" s="172"/>
      <c r="CY348" s="154" t="str">
        <f t="shared" si="423"/>
        <v>NO BID</v>
      </c>
      <c r="CZ348" s="171"/>
      <c r="DA348" s="89"/>
      <c r="DB348" s="90" t="str">
        <f t="shared" si="424"/>
        <v/>
      </c>
      <c r="DC348" s="172"/>
      <c r="DD348" s="154" t="str">
        <f t="shared" si="425"/>
        <v>NO BID</v>
      </c>
      <c r="DE348" s="171"/>
      <c r="DF348" s="89"/>
      <c r="DG348" s="90" t="str">
        <f t="shared" si="426"/>
        <v/>
      </c>
      <c r="DH348" s="172"/>
      <c r="DI348" s="154" t="str">
        <f t="shared" si="427"/>
        <v>NO BID</v>
      </c>
      <c r="DJ348" s="171"/>
      <c r="DK348" s="89"/>
      <c r="DL348" s="90" t="str">
        <f t="shared" si="428"/>
        <v/>
      </c>
      <c r="DM348" s="172"/>
      <c r="DN348" s="154" t="str">
        <f t="shared" si="429"/>
        <v>NO BID</v>
      </c>
      <c r="DO348" s="171"/>
      <c r="DP348" s="89"/>
      <c r="DQ348" s="90" t="str">
        <f t="shared" si="430"/>
        <v/>
      </c>
      <c r="DR348" s="172"/>
      <c r="DS348" s="154" t="str">
        <f t="shared" si="431"/>
        <v>NO BID</v>
      </c>
      <c r="DT348" s="171"/>
      <c r="DU348" s="89"/>
      <c r="DV348" s="90" t="str">
        <f t="shared" si="432"/>
        <v/>
      </c>
      <c r="DW348" s="172"/>
      <c r="DX348" s="154" t="str">
        <f t="shared" si="433"/>
        <v>NO BID</v>
      </c>
      <c r="DY348" s="171"/>
      <c r="DZ348" s="89"/>
      <c r="EA348" s="90" t="str">
        <f t="shared" si="434"/>
        <v/>
      </c>
      <c r="EB348" s="172"/>
      <c r="EC348" s="154" t="str">
        <f t="shared" si="435"/>
        <v>NO BID</v>
      </c>
      <c r="ED348" s="171"/>
      <c r="EE348" s="89"/>
      <c r="EF348" s="90" t="str">
        <f t="shared" si="436"/>
        <v/>
      </c>
      <c r="EG348" s="172"/>
      <c r="EH348" s="154" t="str">
        <f t="shared" si="437"/>
        <v>NO BID</v>
      </c>
      <c r="EI348" s="171"/>
      <c r="EJ348" s="89"/>
      <c r="EK348" s="90" t="str">
        <f t="shared" si="438"/>
        <v/>
      </c>
      <c r="EL348" s="172"/>
      <c r="EM348" s="154" t="str">
        <f t="shared" si="439"/>
        <v>NO BID</v>
      </c>
      <c r="EN348" s="171"/>
      <c r="EO348" s="89"/>
      <c r="EP348" s="90" t="str">
        <f t="shared" si="440"/>
        <v/>
      </c>
      <c r="EQ348" s="172"/>
      <c r="ER348" s="154" t="str">
        <f t="shared" si="441"/>
        <v>NO BID</v>
      </c>
      <c r="ES348" s="171"/>
      <c r="ET348" s="89"/>
      <c r="EU348" s="90" t="str">
        <f t="shared" si="442"/>
        <v/>
      </c>
      <c r="EV348" s="172"/>
      <c r="EW348" s="154" t="str">
        <f t="shared" si="443"/>
        <v>NO BID</v>
      </c>
      <c r="EX348" s="171"/>
      <c r="EY348" s="89"/>
      <c r="EZ348" s="90" t="str">
        <f t="shared" si="444"/>
        <v/>
      </c>
      <c r="FA348" s="172"/>
      <c r="FB348" s="154" t="str">
        <f t="shared" si="445"/>
        <v>NO BID</v>
      </c>
      <c r="FC348" s="171"/>
      <c r="FD348" s="89"/>
      <c r="FE348" s="90" t="str">
        <f t="shared" si="446"/>
        <v/>
      </c>
      <c r="FF348" s="172"/>
      <c r="FG348" s="154" t="str">
        <f t="shared" si="447"/>
        <v>NO BID</v>
      </c>
      <c r="FH348" s="171"/>
      <c r="FI348" s="89"/>
      <c r="FJ348" s="90" t="str">
        <f t="shared" si="448"/>
        <v/>
      </c>
      <c r="FK348" s="172"/>
      <c r="FL348" s="154" t="str">
        <f t="shared" si="449"/>
        <v>NO BID</v>
      </c>
      <c r="FM348" s="171"/>
      <c r="FN348" s="89"/>
      <c r="FO348" s="90" t="str">
        <f t="shared" si="450"/>
        <v/>
      </c>
      <c r="FP348" s="172"/>
      <c r="FQ348" s="154" t="str">
        <f t="shared" si="451"/>
        <v>NO BID</v>
      </c>
      <c r="FR348" s="174"/>
      <c r="FS348" s="91">
        <v>19.989999999999998</v>
      </c>
      <c r="FT348" s="92">
        <f t="shared" si="452"/>
        <v>99.949999999999989</v>
      </c>
      <c r="FU348" s="175">
        <f t="shared" si="453"/>
        <v>0</v>
      </c>
      <c r="FV348" s="93" t="str">
        <f t="shared" si="454"/>
        <v/>
      </c>
      <c r="FW348" s="94">
        <f t="shared" si="455"/>
        <v>99.949999999999989</v>
      </c>
      <c r="FX348" s="95">
        <f t="shared" si="456"/>
        <v>0</v>
      </c>
      <c r="FY348" s="129" t="str">
        <f t="shared" si="457"/>
        <v>NOT AWARDED</v>
      </c>
      <c r="FZ348" s="130">
        <f t="shared" si="458"/>
        <v>0</v>
      </c>
      <c r="GA348" s="129" t="str">
        <f t="shared" si="459"/>
        <v>VENDOR 09</v>
      </c>
      <c r="GB348" s="176"/>
      <c r="GC348" s="177"/>
      <c r="GD348" s="96"/>
      <c r="GE348" s="97"/>
    </row>
    <row r="349" spans="1:187" ht="30" customHeight="1" thickTop="1" thickBot="1" x14ac:dyDescent="0.4">
      <c r="A349" s="162">
        <v>345</v>
      </c>
      <c r="B349" s="194">
        <v>5</v>
      </c>
      <c r="C349" s="164">
        <v>9781368077736</v>
      </c>
      <c r="D349" s="165" t="s">
        <v>518</v>
      </c>
      <c r="E349" s="165" t="s">
        <v>1196</v>
      </c>
      <c r="F349" s="165" t="s">
        <v>1479</v>
      </c>
      <c r="G349" s="166" t="s">
        <v>1414</v>
      </c>
      <c r="H349" s="166" t="s">
        <v>1416</v>
      </c>
      <c r="I349" s="167"/>
      <c r="J349" s="227">
        <f t="shared" si="460"/>
        <v>5</v>
      </c>
      <c r="K349" s="228"/>
      <c r="L349" s="99" t="str">
        <f t="shared" si="386"/>
        <v/>
      </c>
      <c r="M349" s="241"/>
      <c r="N349" s="168"/>
      <c r="O349" s="169" t="str">
        <f t="shared" si="387"/>
        <v>VENDOR 09</v>
      </c>
      <c r="P349" s="149">
        <v>241365</v>
      </c>
      <c r="Q349" s="149">
        <f t="shared" si="388"/>
        <v>0</v>
      </c>
      <c r="R349" s="170" t="str">
        <f t="shared" si="389"/>
        <v xml:space="preserve">, </v>
      </c>
      <c r="S349" s="170" t="str">
        <f t="shared" si="390"/>
        <v>NO BID</v>
      </c>
      <c r="T349" s="87">
        <f t="shared" si="391"/>
        <v>0</v>
      </c>
      <c r="U349" s="88" t="str">
        <f t="shared" si="392"/>
        <v>NOT AWARDED</v>
      </c>
      <c r="V349" s="167"/>
      <c r="W349" s="171"/>
      <c r="X349" s="89"/>
      <c r="Y349" s="90"/>
      <c r="Z349" s="172" t="str">
        <f t="shared" si="393"/>
        <v/>
      </c>
      <c r="AA349" s="154" t="str">
        <f t="shared" si="394"/>
        <v>NO BID</v>
      </c>
      <c r="AB349" s="171"/>
      <c r="AC349" s="89"/>
      <c r="AD349" s="90"/>
      <c r="AE349" s="172" t="str">
        <f t="shared" si="395"/>
        <v/>
      </c>
      <c r="AF349" s="154" t="str">
        <f t="shared" si="396"/>
        <v>NO BID</v>
      </c>
      <c r="AG349" s="171"/>
      <c r="AH349" s="89"/>
      <c r="AI349" s="90"/>
      <c r="AJ349" s="172" t="str">
        <f t="shared" si="397"/>
        <v/>
      </c>
      <c r="AK349" s="154" t="str">
        <f t="shared" si="398"/>
        <v>NO BID</v>
      </c>
      <c r="AL349" s="171"/>
      <c r="AM349" s="89"/>
      <c r="AN349" s="90"/>
      <c r="AO349" s="172" t="str">
        <f t="shared" si="399"/>
        <v/>
      </c>
      <c r="AP349" s="154" t="str">
        <f t="shared" si="400"/>
        <v>NO BID</v>
      </c>
      <c r="AQ349" s="171"/>
      <c r="AR349" s="89"/>
      <c r="AS349" s="90"/>
      <c r="AT349" s="172" t="str">
        <f t="shared" si="401"/>
        <v/>
      </c>
      <c r="AU349" s="154" t="str">
        <f t="shared" si="402"/>
        <v>NO BID</v>
      </c>
      <c r="AV349" s="171"/>
      <c r="AW349" s="89"/>
      <c r="AX349" s="90"/>
      <c r="AY349" s="172" t="str">
        <f t="shared" si="403"/>
        <v/>
      </c>
      <c r="AZ349" s="154" t="str">
        <f t="shared" si="404"/>
        <v>NO BID</v>
      </c>
      <c r="BA349" s="171"/>
      <c r="BB349" s="89"/>
      <c r="BC349" s="90"/>
      <c r="BD349" s="172" t="str">
        <f t="shared" si="405"/>
        <v/>
      </c>
      <c r="BE349" s="154" t="s">
        <v>80</v>
      </c>
      <c r="BF349" s="171"/>
      <c r="BG349" s="89"/>
      <c r="BH349" s="90"/>
      <c r="BI349" s="172" t="str">
        <f t="shared" si="406"/>
        <v/>
      </c>
      <c r="BJ349" s="154" t="str">
        <f t="shared" si="407"/>
        <v>NO BID</v>
      </c>
      <c r="BK349" s="171"/>
      <c r="BL349" s="89"/>
      <c r="BM349" s="90"/>
      <c r="BN349" s="172" t="str">
        <f t="shared" si="408"/>
        <v/>
      </c>
      <c r="BO349" s="154" t="str">
        <f t="shared" si="409"/>
        <v>NO BID</v>
      </c>
      <c r="BP349" s="178"/>
      <c r="BQ349" s="171"/>
      <c r="BR349" s="89"/>
      <c r="BS349" s="90" t="str">
        <f t="shared" si="410"/>
        <v/>
      </c>
      <c r="BT349" s="172"/>
      <c r="BU349" s="154" t="str">
        <f t="shared" si="411"/>
        <v>NO BID</v>
      </c>
      <c r="BV349" s="171"/>
      <c r="BW349" s="89"/>
      <c r="BX349" s="90" t="str">
        <f t="shared" si="412"/>
        <v/>
      </c>
      <c r="BY349" s="172"/>
      <c r="BZ349" s="154" t="str">
        <f t="shared" si="413"/>
        <v>NO BID</v>
      </c>
      <c r="CA349" s="171"/>
      <c r="CB349" s="89"/>
      <c r="CC349" s="90" t="str">
        <f t="shared" si="414"/>
        <v/>
      </c>
      <c r="CD349" s="172"/>
      <c r="CE349" s="154" t="str">
        <f t="shared" si="415"/>
        <v>NO BID</v>
      </c>
      <c r="CF349" s="171"/>
      <c r="CG349" s="89"/>
      <c r="CH349" s="90" t="str">
        <f t="shared" si="416"/>
        <v/>
      </c>
      <c r="CI349" s="172"/>
      <c r="CJ349" s="154" t="str">
        <f t="shared" si="417"/>
        <v>NO BID</v>
      </c>
      <c r="CK349" s="171"/>
      <c r="CL349" s="89"/>
      <c r="CM349" s="90" t="str">
        <f t="shared" si="418"/>
        <v/>
      </c>
      <c r="CN349" s="172"/>
      <c r="CO349" s="154" t="str">
        <f t="shared" si="419"/>
        <v>NO BID</v>
      </c>
      <c r="CP349" s="171"/>
      <c r="CQ349" s="89"/>
      <c r="CR349" s="90" t="str">
        <f t="shared" si="420"/>
        <v/>
      </c>
      <c r="CS349" s="172"/>
      <c r="CT349" s="154" t="str">
        <f t="shared" si="421"/>
        <v>NO BID</v>
      </c>
      <c r="CU349" s="171"/>
      <c r="CV349" s="89"/>
      <c r="CW349" s="90" t="str">
        <f t="shared" si="422"/>
        <v/>
      </c>
      <c r="CX349" s="172"/>
      <c r="CY349" s="154" t="str">
        <f t="shared" si="423"/>
        <v>NO BID</v>
      </c>
      <c r="CZ349" s="171"/>
      <c r="DA349" s="89"/>
      <c r="DB349" s="90" t="str">
        <f t="shared" si="424"/>
        <v/>
      </c>
      <c r="DC349" s="172"/>
      <c r="DD349" s="154" t="str">
        <f t="shared" si="425"/>
        <v>NO BID</v>
      </c>
      <c r="DE349" s="171"/>
      <c r="DF349" s="89"/>
      <c r="DG349" s="90" t="str">
        <f t="shared" si="426"/>
        <v/>
      </c>
      <c r="DH349" s="172"/>
      <c r="DI349" s="154" t="str">
        <f t="shared" si="427"/>
        <v>NO BID</v>
      </c>
      <c r="DJ349" s="171"/>
      <c r="DK349" s="89"/>
      <c r="DL349" s="90" t="str">
        <f t="shared" si="428"/>
        <v/>
      </c>
      <c r="DM349" s="172"/>
      <c r="DN349" s="154" t="str">
        <f t="shared" si="429"/>
        <v>NO BID</v>
      </c>
      <c r="DO349" s="171"/>
      <c r="DP349" s="89"/>
      <c r="DQ349" s="90" t="str">
        <f t="shared" si="430"/>
        <v/>
      </c>
      <c r="DR349" s="172"/>
      <c r="DS349" s="154" t="str">
        <f t="shared" si="431"/>
        <v>NO BID</v>
      </c>
      <c r="DT349" s="171"/>
      <c r="DU349" s="89"/>
      <c r="DV349" s="90" t="str">
        <f t="shared" si="432"/>
        <v/>
      </c>
      <c r="DW349" s="172"/>
      <c r="DX349" s="154" t="str">
        <f t="shared" si="433"/>
        <v>NO BID</v>
      </c>
      <c r="DY349" s="171"/>
      <c r="DZ349" s="89"/>
      <c r="EA349" s="90" t="str">
        <f t="shared" si="434"/>
        <v/>
      </c>
      <c r="EB349" s="172"/>
      <c r="EC349" s="154" t="str">
        <f t="shared" si="435"/>
        <v>NO BID</v>
      </c>
      <c r="ED349" s="171"/>
      <c r="EE349" s="89"/>
      <c r="EF349" s="90" t="str">
        <f t="shared" si="436"/>
        <v/>
      </c>
      <c r="EG349" s="172"/>
      <c r="EH349" s="154" t="str">
        <f t="shared" si="437"/>
        <v>NO BID</v>
      </c>
      <c r="EI349" s="171"/>
      <c r="EJ349" s="89"/>
      <c r="EK349" s="90" t="str">
        <f t="shared" si="438"/>
        <v/>
      </c>
      <c r="EL349" s="172"/>
      <c r="EM349" s="154" t="str">
        <f t="shared" si="439"/>
        <v>NO BID</v>
      </c>
      <c r="EN349" s="171"/>
      <c r="EO349" s="89"/>
      <c r="EP349" s="90" t="str">
        <f t="shared" si="440"/>
        <v/>
      </c>
      <c r="EQ349" s="172"/>
      <c r="ER349" s="154" t="str">
        <f t="shared" si="441"/>
        <v>NO BID</v>
      </c>
      <c r="ES349" s="171"/>
      <c r="ET349" s="89"/>
      <c r="EU349" s="90" t="str">
        <f t="shared" si="442"/>
        <v/>
      </c>
      <c r="EV349" s="172"/>
      <c r="EW349" s="154" t="str">
        <f t="shared" si="443"/>
        <v>NO BID</v>
      </c>
      <c r="EX349" s="171"/>
      <c r="EY349" s="89"/>
      <c r="EZ349" s="90" t="str">
        <f t="shared" si="444"/>
        <v/>
      </c>
      <c r="FA349" s="172"/>
      <c r="FB349" s="154" t="str">
        <f t="shared" si="445"/>
        <v>NO BID</v>
      </c>
      <c r="FC349" s="171"/>
      <c r="FD349" s="89"/>
      <c r="FE349" s="90" t="str">
        <f t="shared" si="446"/>
        <v/>
      </c>
      <c r="FF349" s="172"/>
      <c r="FG349" s="154" t="str">
        <f t="shared" si="447"/>
        <v>NO BID</v>
      </c>
      <c r="FH349" s="171"/>
      <c r="FI349" s="89"/>
      <c r="FJ349" s="90" t="str">
        <f t="shared" si="448"/>
        <v/>
      </c>
      <c r="FK349" s="172"/>
      <c r="FL349" s="154" t="str">
        <f t="shared" si="449"/>
        <v>NO BID</v>
      </c>
      <c r="FM349" s="171"/>
      <c r="FN349" s="89"/>
      <c r="FO349" s="90" t="str">
        <f t="shared" si="450"/>
        <v/>
      </c>
      <c r="FP349" s="172"/>
      <c r="FQ349" s="154" t="str">
        <f t="shared" si="451"/>
        <v>NO BID</v>
      </c>
      <c r="FR349" s="174"/>
      <c r="FS349" s="91">
        <v>15.3</v>
      </c>
      <c r="FT349" s="92">
        <f t="shared" si="452"/>
        <v>76.5</v>
      </c>
      <c r="FU349" s="175">
        <f t="shared" si="453"/>
        <v>0</v>
      </c>
      <c r="FV349" s="93" t="str">
        <f t="shared" si="454"/>
        <v/>
      </c>
      <c r="FW349" s="94">
        <f t="shared" si="455"/>
        <v>76.5</v>
      </c>
      <c r="FX349" s="95">
        <f t="shared" si="456"/>
        <v>0</v>
      </c>
      <c r="FY349" s="129" t="str">
        <f t="shared" si="457"/>
        <v>NOT AWARDED</v>
      </c>
      <c r="FZ349" s="130">
        <f t="shared" si="458"/>
        <v>0</v>
      </c>
      <c r="GA349" s="129" t="str">
        <f t="shared" si="459"/>
        <v>VENDOR 09</v>
      </c>
      <c r="GB349" s="176"/>
      <c r="GC349" s="177"/>
      <c r="GD349" s="96"/>
      <c r="GE349" s="97"/>
    </row>
    <row r="350" spans="1:187" ht="30" customHeight="1" thickTop="1" thickBot="1" x14ac:dyDescent="0.4">
      <c r="A350" s="141">
        <v>346</v>
      </c>
      <c r="B350" s="194">
        <v>2</v>
      </c>
      <c r="C350" s="164">
        <v>9780062888280</v>
      </c>
      <c r="D350" s="165" t="s">
        <v>519</v>
      </c>
      <c r="E350" s="165" t="s">
        <v>1130</v>
      </c>
      <c r="F350" s="165" t="s">
        <v>1479</v>
      </c>
      <c r="G350" s="166" t="s">
        <v>1414</v>
      </c>
      <c r="H350" s="166" t="s">
        <v>1421</v>
      </c>
      <c r="I350" s="167"/>
      <c r="J350" s="227">
        <f t="shared" si="460"/>
        <v>2</v>
      </c>
      <c r="K350" s="228"/>
      <c r="L350" s="99" t="str">
        <f t="shared" si="386"/>
        <v/>
      </c>
      <c r="M350" s="241"/>
      <c r="N350" s="168"/>
      <c r="O350" s="195" t="str">
        <f t="shared" si="387"/>
        <v>VENDOR 09</v>
      </c>
      <c r="P350" s="149">
        <v>241363</v>
      </c>
      <c r="Q350" s="149">
        <f t="shared" si="388"/>
        <v>0</v>
      </c>
      <c r="R350" s="196" t="str">
        <f t="shared" si="389"/>
        <v xml:space="preserve">, </v>
      </c>
      <c r="S350" s="196" t="str">
        <f t="shared" si="390"/>
        <v>NO BID</v>
      </c>
      <c r="T350" s="117">
        <f t="shared" si="391"/>
        <v>0</v>
      </c>
      <c r="U350" s="118" t="str">
        <f t="shared" si="392"/>
        <v>NOT AWARDED</v>
      </c>
      <c r="V350" s="167"/>
      <c r="W350" s="171"/>
      <c r="X350" s="89"/>
      <c r="Y350" s="90"/>
      <c r="Z350" s="172" t="str">
        <f t="shared" si="393"/>
        <v/>
      </c>
      <c r="AA350" s="154" t="str">
        <f t="shared" si="394"/>
        <v>NO BID</v>
      </c>
      <c r="AB350" s="171"/>
      <c r="AC350" s="89"/>
      <c r="AD350" s="90"/>
      <c r="AE350" s="172" t="str">
        <f t="shared" si="395"/>
        <v/>
      </c>
      <c r="AF350" s="154" t="str">
        <f t="shared" si="396"/>
        <v>NO BID</v>
      </c>
      <c r="AG350" s="171"/>
      <c r="AH350" s="89"/>
      <c r="AI350" s="90"/>
      <c r="AJ350" s="172" t="str">
        <f t="shared" si="397"/>
        <v/>
      </c>
      <c r="AK350" s="154" t="str">
        <f t="shared" si="398"/>
        <v>NO BID</v>
      </c>
      <c r="AL350" s="171"/>
      <c r="AM350" s="89"/>
      <c r="AN350" s="90"/>
      <c r="AO350" s="172" t="str">
        <f t="shared" si="399"/>
        <v/>
      </c>
      <c r="AP350" s="154" t="str">
        <f t="shared" si="400"/>
        <v>NO BID</v>
      </c>
      <c r="AQ350" s="171"/>
      <c r="AR350" s="89"/>
      <c r="AS350" s="90"/>
      <c r="AT350" s="172" t="str">
        <f t="shared" si="401"/>
        <v/>
      </c>
      <c r="AU350" s="154" t="str">
        <f t="shared" si="402"/>
        <v>NO BID</v>
      </c>
      <c r="AV350" s="171"/>
      <c r="AW350" s="89"/>
      <c r="AX350" s="90"/>
      <c r="AY350" s="172" t="str">
        <f t="shared" si="403"/>
        <v/>
      </c>
      <c r="AZ350" s="154" t="str">
        <f t="shared" si="404"/>
        <v>NO BID</v>
      </c>
      <c r="BA350" s="171"/>
      <c r="BB350" s="89"/>
      <c r="BC350" s="90"/>
      <c r="BD350" s="172" t="str">
        <f t="shared" si="405"/>
        <v/>
      </c>
      <c r="BE350" s="154" t="str">
        <f>IF($B350=0,"",IF(ISNUMBER(BB350),"","NO BID"))</f>
        <v>NO BID</v>
      </c>
      <c r="BF350" s="171"/>
      <c r="BG350" s="89"/>
      <c r="BH350" s="90"/>
      <c r="BI350" s="172" t="str">
        <f t="shared" si="406"/>
        <v/>
      </c>
      <c r="BJ350" s="154" t="str">
        <f t="shared" si="407"/>
        <v>NO BID</v>
      </c>
      <c r="BK350" s="171"/>
      <c r="BL350" s="89"/>
      <c r="BM350" s="90"/>
      <c r="BN350" s="172" t="str">
        <f t="shared" si="408"/>
        <v/>
      </c>
      <c r="BO350" s="154" t="str">
        <f t="shared" si="409"/>
        <v>NO BID</v>
      </c>
      <c r="BP350" s="178"/>
      <c r="BQ350" s="171"/>
      <c r="BR350" s="89"/>
      <c r="BS350" s="90" t="str">
        <f t="shared" si="410"/>
        <v/>
      </c>
      <c r="BT350" s="172"/>
      <c r="BU350" s="154" t="str">
        <f t="shared" si="411"/>
        <v>NO BID</v>
      </c>
      <c r="BV350" s="171"/>
      <c r="BW350" s="89"/>
      <c r="BX350" s="90" t="str">
        <f t="shared" si="412"/>
        <v/>
      </c>
      <c r="BY350" s="172"/>
      <c r="BZ350" s="154" t="str">
        <f t="shared" si="413"/>
        <v>NO BID</v>
      </c>
      <c r="CA350" s="171"/>
      <c r="CB350" s="89"/>
      <c r="CC350" s="90" t="str">
        <f t="shared" si="414"/>
        <v/>
      </c>
      <c r="CD350" s="172"/>
      <c r="CE350" s="154" t="str">
        <f t="shared" si="415"/>
        <v>NO BID</v>
      </c>
      <c r="CF350" s="171"/>
      <c r="CG350" s="89"/>
      <c r="CH350" s="90" t="str">
        <f t="shared" si="416"/>
        <v/>
      </c>
      <c r="CI350" s="172"/>
      <c r="CJ350" s="154" t="str">
        <f t="shared" si="417"/>
        <v>NO BID</v>
      </c>
      <c r="CK350" s="171"/>
      <c r="CL350" s="89"/>
      <c r="CM350" s="90" t="str">
        <f t="shared" si="418"/>
        <v/>
      </c>
      <c r="CN350" s="172"/>
      <c r="CO350" s="154" t="str">
        <f t="shared" si="419"/>
        <v>NO BID</v>
      </c>
      <c r="CP350" s="171"/>
      <c r="CQ350" s="89"/>
      <c r="CR350" s="90" t="str">
        <f t="shared" si="420"/>
        <v/>
      </c>
      <c r="CS350" s="172"/>
      <c r="CT350" s="154" t="str">
        <f t="shared" si="421"/>
        <v>NO BID</v>
      </c>
      <c r="CU350" s="171"/>
      <c r="CV350" s="89"/>
      <c r="CW350" s="90" t="str">
        <f t="shared" si="422"/>
        <v/>
      </c>
      <c r="CX350" s="172"/>
      <c r="CY350" s="154" t="str">
        <f t="shared" si="423"/>
        <v>NO BID</v>
      </c>
      <c r="CZ350" s="171"/>
      <c r="DA350" s="89"/>
      <c r="DB350" s="90" t="str">
        <f t="shared" si="424"/>
        <v/>
      </c>
      <c r="DC350" s="172"/>
      <c r="DD350" s="154" t="str">
        <f t="shared" si="425"/>
        <v>NO BID</v>
      </c>
      <c r="DE350" s="171"/>
      <c r="DF350" s="89"/>
      <c r="DG350" s="90" t="str">
        <f t="shared" si="426"/>
        <v/>
      </c>
      <c r="DH350" s="172"/>
      <c r="DI350" s="154" t="str">
        <f t="shared" si="427"/>
        <v>NO BID</v>
      </c>
      <c r="DJ350" s="171"/>
      <c r="DK350" s="89"/>
      <c r="DL350" s="90" t="str">
        <f t="shared" si="428"/>
        <v/>
      </c>
      <c r="DM350" s="172"/>
      <c r="DN350" s="154" t="str">
        <f t="shared" si="429"/>
        <v>NO BID</v>
      </c>
      <c r="DO350" s="171"/>
      <c r="DP350" s="89"/>
      <c r="DQ350" s="90" t="str">
        <f t="shared" si="430"/>
        <v/>
      </c>
      <c r="DR350" s="172"/>
      <c r="DS350" s="154" t="str">
        <f t="shared" si="431"/>
        <v>NO BID</v>
      </c>
      <c r="DT350" s="171"/>
      <c r="DU350" s="89"/>
      <c r="DV350" s="90" t="str">
        <f t="shared" si="432"/>
        <v/>
      </c>
      <c r="DW350" s="172"/>
      <c r="DX350" s="154" t="str">
        <f t="shared" si="433"/>
        <v>NO BID</v>
      </c>
      <c r="DY350" s="171"/>
      <c r="DZ350" s="89"/>
      <c r="EA350" s="90" t="str">
        <f t="shared" si="434"/>
        <v/>
      </c>
      <c r="EB350" s="172"/>
      <c r="EC350" s="154" t="str">
        <f t="shared" si="435"/>
        <v>NO BID</v>
      </c>
      <c r="ED350" s="171"/>
      <c r="EE350" s="89"/>
      <c r="EF350" s="90" t="str">
        <f t="shared" si="436"/>
        <v/>
      </c>
      <c r="EG350" s="172"/>
      <c r="EH350" s="154" t="str">
        <f t="shared" si="437"/>
        <v>NO BID</v>
      </c>
      <c r="EI350" s="171"/>
      <c r="EJ350" s="89"/>
      <c r="EK350" s="90" t="str">
        <f t="shared" si="438"/>
        <v/>
      </c>
      <c r="EL350" s="172"/>
      <c r="EM350" s="154" t="str">
        <f t="shared" si="439"/>
        <v>NO BID</v>
      </c>
      <c r="EN350" s="171"/>
      <c r="EO350" s="89"/>
      <c r="EP350" s="90" t="str">
        <f t="shared" si="440"/>
        <v/>
      </c>
      <c r="EQ350" s="172"/>
      <c r="ER350" s="154" t="str">
        <f t="shared" si="441"/>
        <v>NO BID</v>
      </c>
      <c r="ES350" s="171"/>
      <c r="ET350" s="89"/>
      <c r="EU350" s="90" t="str">
        <f t="shared" si="442"/>
        <v/>
      </c>
      <c r="EV350" s="172"/>
      <c r="EW350" s="154" t="str">
        <f t="shared" si="443"/>
        <v>NO BID</v>
      </c>
      <c r="EX350" s="171"/>
      <c r="EY350" s="89"/>
      <c r="EZ350" s="90" t="str">
        <f t="shared" si="444"/>
        <v/>
      </c>
      <c r="FA350" s="172"/>
      <c r="FB350" s="154" t="str">
        <f t="shared" si="445"/>
        <v>NO BID</v>
      </c>
      <c r="FC350" s="171"/>
      <c r="FD350" s="89"/>
      <c r="FE350" s="90" t="str">
        <f t="shared" si="446"/>
        <v/>
      </c>
      <c r="FF350" s="172"/>
      <c r="FG350" s="154" t="str">
        <f t="shared" si="447"/>
        <v>NO BID</v>
      </c>
      <c r="FH350" s="171"/>
      <c r="FI350" s="89"/>
      <c r="FJ350" s="90" t="str">
        <f t="shared" si="448"/>
        <v/>
      </c>
      <c r="FK350" s="172"/>
      <c r="FL350" s="154" t="str">
        <f t="shared" si="449"/>
        <v>NO BID</v>
      </c>
      <c r="FM350" s="171"/>
      <c r="FN350" s="89"/>
      <c r="FO350" s="90" t="str">
        <f t="shared" si="450"/>
        <v/>
      </c>
      <c r="FP350" s="172"/>
      <c r="FQ350" s="154" t="str">
        <f t="shared" si="451"/>
        <v>NO BID</v>
      </c>
      <c r="FR350" s="174"/>
      <c r="FS350" s="91">
        <v>15.49</v>
      </c>
      <c r="FT350" s="92">
        <f t="shared" si="452"/>
        <v>30.98</v>
      </c>
      <c r="FU350" s="175">
        <f t="shared" si="453"/>
        <v>0</v>
      </c>
      <c r="FV350" s="93" t="str">
        <f t="shared" si="454"/>
        <v/>
      </c>
      <c r="FW350" s="94">
        <f t="shared" si="455"/>
        <v>30.98</v>
      </c>
      <c r="FX350" s="95">
        <f t="shared" si="456"/>
        <v>0</v>
      </c>
      <c r="FY350" s="129" t="str">
        <f t="shared" si="457"/>
        <v>NOT AWARDED</v>
      </c>
      <c r="FZ350" s="130">
        <f t="shared" si="458"/>
        <v>0</v>
      </c>
      <c r="GA350" s="129" t="str">
        <f t="shared" si="459"/>
        <v>VENDOR 09</v>
      </c>
      <c r="GB350" s="176"/>
      <c r="GC350" s="177"/>
      <c r="GD350" s="96"/>
      <c r="GE350" s="97"/>
    </row>
    <row r="351" spans="1:187" ht="30" customHeight="1" thickTop="1" thickBot="1" x14ac:dyDescent="0.4">
      <c r="A351" s="162">
        <v>347</v>
      </c>
      <c r="B351" s="194">
        <v>5</v>
      </c>
      <c r="C351" s="164">
        <v>9781250762016</v>
      </c>
      <c r="D351" s="165" t="s">
        <v>520</v>
      </c>
      <c r="E351" s="165" t="s">
        <v>1197</v>
      </c>
      <c r="F351" s="165" t="s">
        <v>1479</v>
      </c>
      <c r="G351" s="166" t="s">
        <v>1414</v>
      </c>
      <c r="H351" s="166" t="s">
        <v>1419</v>
      </c>
      <c r="I351" s="167"/>
      <c r="J351" s="227">
        <f t="shared" si="460"/>
        <v>5</v>
      </c>
      <c r="K351" s="228"/>
      <c r="L351" s="99" t="str">
        <f t="shared" si="386"/>
        <v/>
      </c>
      <c r="M351" s="241"/>
      <c r="N351" s="168"/>
      <c r="O351" s="195" t="str">
        <f t="shared" si="387"/>
        <v>VENDOR 09</v>
      </c>
      <c r="P351" s="149">
        <v>241365</v>
      </c>
      <c r="Q351" s="149">
        <f t="shared" si="388"/>
        <v>0</v>
      </c>
      <c r="R351" s="196" t="str">
        <f t="shared" si="389"/>
        <v xml:space="preserve">, </v>
      </c>
      <c r="S351" s="196" t="str">
        <f t="shared" si="390"/>
        <v>NO BID</v>
      </c>
      <c r="T351" s="117">
        <f t="shared" si="391"/>
        <v>0</v>
      </c>
      <c r="U351" s="118" t="str">
        <f t="shared" si="392"/>
        <v>NOT AWARDED</v>
      </c>
      <c r="V351" s="167"/>
      <c r="W351" s="171"/>
      <c r="X351" s="89"/>
      <c r="Y351" s="90"/>
      <c r="Z351" s="172" t="str">
        <f t="shared" si="393"/>
        <v/>
      </c>
      <c r="AA351" s="154" t="str">
        <f t="shared" si="394"/>
        <v>NO BID</v>
      </c>
      <c r="AB351" s="171"/>
      <c r="AC351" s="89"/>
      <c r="AD351" s="90"/>
      <c r="AE351" s="172" t="str">
        <f t="shared" si="395"/>
        <v/>
      </c>
      <c r="AF351" s="154" t="str">
        <f t="shared" si="396"/>
        <v>NO BID</v>
      </c>
      <c r="AG351" s="171"/>
      <c r="AH351" s="89"/>
      <c r="AI351" s="90"/>
      <c r="AJ351" s="172" t="str">
        <f t="shared" si="397"/>
        <v/>
      </c>
      <c r="AK351" s="154" t="str">
        <f t="shared" si="398"/>
        <v>NO BID</v>
      </c>
      <c r="AL351" s="171"/>
      <c r="AM351" s="89"/>
      <c r="AN351" s="90"/>
      <c r="AO351" s="172" t="str">
        <f t="shared" si="399"/>
        <v/>
      </c>
      <c r="AP351" s="154" t="str">
        <f t="shared" si="400"/>
        <v>NO BID</v>
      </c>
      <c r="AQ351" s="171"/>
      <c r="AR351" s="89"/>
      <c r="AS351" s="90"/>
      <c r="AT351" s="172" t="str">
        <f t="shared" si="401"/>
        <v/>
      </c>
      <c r="AU351" s="154" t="str">
        <f t="shared" si="402"/>
        <v>NO BID</v>
      </c>
      <c r="AV351" s="171"/>
      <c r="AW351" s="89"/>
      <c r="AX351" s="90"/>
      <c r="AY351" s="172" t="str">
        <f t="shared" si="403"/>
        <v/>
      </c>
      <c r="AZ351" s="154" t="str">
        <f t="shared" si="404"/>
        <v>NO BID</v>
      </c>
      <c r="BA351" s="171"/>
      <c r="BB351" s="89"/>
      <c r="BC351" s="90"/>
      <c r="BD351" s="172" t="str">
        <f t="shared" si="405"/>
        <v/>
      </c>
      <c r="BE351" s="154" t="s">
        <v>81</v>
      </c>
      <c r="BF351" s="171"/>
      <c r="BG351" s="89"/>
      <c r="BH351" s="90"/>
      <c r="BI351" s="172" t="str">
        <f t="shared" si="406"/>
        <v/>
      </c>
      <c r="BJ351" s="154" t="str">
        <f t="shared" si="407"/>
        <v>NO BID</v>
      </c>
      <c r="BK351" s="171"/>
      <c r="BL351" s="89"/>
      <c r="BM351" s="90"/>
      <c r="BN351" s="172" t="str">
        <f t="shared" si="408"/>
        <v/>
      </c>
      <c r="BO351" s="154" t="str">
        <f t="shared" si="409"/>
        <v>NO BID</v>
      </c>
      <c r="BP351" s="173"/>
      <c r="BQ351" s="171"/>
      <c r="BR351" s="89"/>
      <c r="BS351" s="90" t="str">
        <f t="shared" si="410"/>
        <v/>
      </c>
      <c r="BT351" s="172"/>
      <c r="BU351" s="154" t="str">
        <f t="shared" si="411"/>
        <v>NO BID</v>
      </c>
      <c r="BV351" s="171"/>
      <c r="BW351" s="89"/>
      <c r="BX351" s="90" t="str">
        <f t="shared" si="412"/>
        <v/>
      </c>
      <c r="BY351" s="172"/>
      <c r="BZ351" s="154" t="str">
        <f t="shared" si="413"/>
        <v>NO BID</v>
      </c>
      <c r="CA351" s="171"/>
      <c r="CB351" s="89"/>
      <c r="CC351" s="90" t="str">
        <f t="shared" si="414"/>
        <v/>
      </c>
      <c r="CD351" s="172"/>
      <c r="CE351" s="154" t="str">
        <f t="shared" si="415"/>
        <v>NO BID</v>
      </c>
      <c r="CF351" s="171"/>
      <c r="CG351" s="89"/>
      <c r="CH351" s="90" t="str">
        <f t="shared" si="416"/>
        <v/>
      </c>
      <c r="CI351" s="172"/>
      <c r="CJ351" s="154" t="str">
        <f t="shared" si="417"/>
        <v>NO BID</v>
      </c>
      <c r="CK351" s="171"/>
      <c r="CL351" s="89"/>
      <c r="CM351" s="90" t="str">
        <f t="shared" si="418"/>
        <v/>
      </c>
      <c r="CN351" s="172"/>
      <c r="CO351" s="154" t="str">
        <f t="shared" si="419"/>
        <v>NO BID</v>
      </c>
      <c r="CP351" s="171"/>
      <c r="CQ351" s="89"/>
      <c r="CR351" s="90" t="str">
        <f t="shared" si="420"/>
        <v/>
      </c>
      <c r="CS351" s="172"/>
      <c r="CT351" s="154" t="str">
        <f t="shared" si="421"/>
        <v>NO BID</v>
      </c>
      <c r="CU351" s="171"/>
      <c r="CV351" s="89"/>
      <c r="CW351" s="90" t="str">
        <f t="shared" si="422"/>
        <v/>
      </c>
      <c r="CX351" s="172"/>
      <c r="CY351" s="154" t="str">
        <f t="shared" si="423"/>
        <v>NO BID</v>
      </c>
      <c r="CZ351" s="171"/>
      <c r="DA351" s="89"/>
      <c r="DB351" s="90" t="str">
        <f t="shared" si="424"/>
        <v/>
      </c>
      <c r="DC351" s="172"/>
      <c r="DD351" s="154" t="str">
        <f t="shared" si="425"/>
        <v>NO BID</v>
      </c>
      <c r="DE351" s="171"/>
      <c r="DF351" s="89"/>
      <c r="DG351" s="90" t="str">
        <f t="shared" si="426"/>
        <v/>
      </c>
      <c r="DH351" s="172"/>
      <c r="DI351" s="154" t="str">
        <f t="shared" si="427"/>
        <v>NO BID</v>
      </c>
      <c r="DJ351" s="171"/>
      <c r="DK351" s="89"/>
      <c r="DL351" s="90" t="str">
        <f t="shared" si="428"/>
        <v/>
      </c>
      <c r="DM351" s="172"/>
      <c r="DN351" s="154" t="str">
        <f t="shared" si="429"/>
        <v>NO BID</v>
      </c>
      <c r="DO351" s="171"/>
      <c r="DP351" s="89"/>
      <c r="DQ351" s="90" t="str">
        <f t="shared" si="430"/>
        <v/>
      </c>
      <c r="DR351" s="172"/>
      <c r="DS351" s="154" t="str">
        <f t="shared" si="431"/>
        <v>NO BID</v>
      </c>
      <c r="DT351" s="171"/>
      <c r="DU351" s="89"/>
      <c r="DV351" s="90" t="str">
        <f t="shared" si="432"/>
        <v/>
      </c>
      <c r="DW351" s="172"/>
      <c r="DX351" s="154" t="str">
        <f t="shared" si="433"/>
        <v>NO BID</v>
      </c>
      <c r="DY351" s="171"/>
      <c r="DZ351" s="89"/>
      <c r="EA351" s="90" t="str">
        <f t="shared" si="434"/>
        <v/>
      </c>
      <c r="EB351" s="172"/>
      <c r="EC351" s="154" t="str">
        <f t="shared" si="435"/>
        <v>NO BID</v>
      </c>
      <c r="ED351" s="171"/>
      <c r="EE351" s="89"/>
      <c r="EF351" s="90" t="str">
        <f t="shared" si="436"/>
        <v/>
      </c>
      <c r="EG351" s="172"/>
      <c r="EH351" s="154" t="str">
        <f t="shared" si="437"/>
        <v>NO BID</v>
      </c>
      <c r="EI351" s="171"/>
      <c r="EJ351" s="89"/>
      <c r="EK351" s="90" t="str">
        <f t="shared" si="438"/>
        <v/>
      </c>
      <c r="EL351" s="172"/>
      <c r="EM351" s="154" t="str">
        <f t="shared" si="439"/>
        <v>NO BID</v>
      </c>
      <c r="EN351" s="171"/>
      <c r="EO351" s="89"/>
      <c r="EP351" s="90" t="str">
        <f t="shared" si="440"/>
        <v/>
      </c>
      <c r="EQ351" s="172"/>
      <c r="ER351" s="154" t="str">
        <f t="shared" si="441"/>
        <v>NO BID</v>
      </c>
      <c r="ES351" s="171"/>
      <c r="ET351" s="89"/>
      <c r="EU351" s="90" t="str">
        <f t="shared" si="442"/>
        <v/>
      </c>
      <c r="EV351" s="172"/>
      <c r="EW351" s="154" t="str">
        <f t="shared" si="443"/>
        <v>NO BID</v>
      </c>
      <c r="EX351" s="171"/>
      <c r="EY351" s="89"/>
      <c r="EZ351" s="90" t="str">
        <f t="shared" si="444"/>
        <v/>
      </c>
      <c r="FA351" s="172"/>
      <c r="FB351" s="154" t="str">
        <f t="shared" si="445"/>
        <v>NO BID</v>
      </c>
      <c r="FC351" s="171"/>
      <c r="FD351" s="89"/>
      <c r="FE351" s="90" t="str">
        <f t="shared" si="446"/>
        <v/>
      </c>
      <c r="FF351" s="172"/>
      <c r="FG351" s="154" t="str">
        <f t="shared" si="447"/>
        <v>NO BID</v>
      </c>
      <c r="FH351" s="171"/>
      <c r="FI351" s="89"/>
      <c r="FJ351" s="90" t="str">
        <f t="shared" si="448"/>
        <v/>
      </c>
      <c r="FK351" s="172"/>
      <c r="FL351" s="154" t="str">
        <f t="shared" si="449"/>
        <v>NO BID</v>
      </c>
      <c r="FM351" s="171"/>
      <c r="FN351" s="89"/>
      <c r="FO351" s="90" t="str">
        <f t="shared" si="450"/>
        <v/>
      </c>
      <c r="FP351" s="172"/>
      <c r="FQ351" s="154" t="str">
        <f t="shared" si="451"/>
        <v>NO BID</v>
      </c>
      <c r="FR351" s="174"/>
      <c r="FS351" s="91">
        <v>13.21</v>
      </c>
      <c r="FT351" s="92">
        <f t="shared" si="452"/>
        <v>66.050000000000011</v>
      </c>
      <c r="FU351" s="175">
        <f t="shared" si="453"/>
        <v>0</v>
      </c>
      <c r="FV351" s="93" t="str">
        <f t="shared" si="454"/>
        <v/>
      </c>
      <c r="FW351" s="94">
        <f t="shared" si="455"/>
        <v>66.050000000000011</v>
      </c>
      <c r="FX351" s="95">
        <f t="shared" si="456"/>
        <v>0</v>
      </c>
      <c r="FY351" s="129" t="str">
        <f t="shared" si="457"/>
        <v>NOT AWARDED</v>
      </c>
      <c r="FZ351" s="130">
        <f t="shared" si="458"/>
        <v>0</v>
      </c>
      <c r="GA351" s="129" t="str">
        <f t="shared" si="459"/>
        <v>VENDOR 09</v>
      </c>
      <c r="GB351" s="176"/>
      <c r="GC351" s="177"/>
      <c r="GD351" s="96"/>
      <c r="GE351" s="97"/>
    </row>
    <row r="352" spans="1:187" ht="30" customHeight="1" thickTop="1" thickBot="1" x14ac:dyDescent="0.4">
      <c r="A352" s="162">
        <v>348</v>
      </c>
      <c r="B352" s="163">
        <v>4</v>
      </c>
      <c r="C352" s="164">
        <v>9780316441865</v>
      </c>
      <c r="D352" s="165" t="s">
        <v>522</v>
      </c>
      <c r="E352" s="165" t="s">
        <v>1199</v>
      </c>
      <c r="F352" s="165" t="s">
        <v>1479</v>
      </c>
      <c r="G352" s="166" t="s">
        <v>1414</v>
      </c>
      <c r="H352" s="166" t="s">
        <v>1416</v>
      </c>
      <c r="I352" s="167"/>
      <c r="J352" s="227">
        <f t="shared" si="460"/>
        <v>4</v>
      </c>
      <c r="K352" s="228"/>
      <c r="L352" s="99" t="str">
        <f t="shared" si="386"/>
        <v/>
      </c>
      <c r="M352" s="241"/>
      <c r="N352" s="168"/>
      <c r="O352" s="195" t="str">
        <f t="shared" si="387"/>
        <v>VENDOR 09</v>
      </c>
      <c r="P352" s="149">
        <v>241360</v>
      </c>
      <c r="Q352" s="149">
        <f t="shared" si="388"/>
        <v>0</v>
      </c>
      <c r="R352" s="196" t="str">
        <f t="shared" si="389"/>
        <v xml:space="preserve">, </v>
      </c>
      <c r="S352" s="196" t="str">
        <f t="shared" si="390"/>
        <v>NO BID</v>
      </c>
      <c r="T352" s="117">
        <f t="shared" si="391"/>
        <v>0</v>
      </c>
      <c r="U352" s="118" t="str">
        <f t="shared" si="392"/>
        <v>NOT AWARDED</v>
      </c>
      <c r="V352" s="167"/>
      <c r="W352" s="171"/>
      <c r="X352" s="89"/>
      <c r="Y352" s="90"/>
      <c r="Z352" s="172" t="str">
        <f t="shared" si="393"/>
        <v/>
      </c>
      <c r="AA352" s="154" t="str">
        <f t="shared" si="394"/>
        <v>NO BID</v>
      </c>
      <c r="AB352" s="171"/>
      <c r="AC352" s="89"/>
      <c r="AD352" s="90"/>
      <c r="AE352" s="172" t="str">
        <f t="shared" si="395"/>
        <v/>
      </c>
      <c r="AF352" s="154" t="str">
        <f t="shared" si="396"/>
        <v>NO BID</v>
      </c>
      <c r="AG352" s="171"/>
      <c r="AH352" s="89"/>
      <c r="AI352" s="90"/>
      <c r="AJ352" s="172" t="str">
        <f t="shared" si="397"/>
        <v/>
      </c>
      <c r="AK352" s="154" t="str">
        <f t="shared" si="398"/>
        <v>NO BID</v>
      </c>
      <c r="AL352" s="171"/>
      <c r="AM352" s="89"/>
      <c r="AN352" s="90"/>
      <c r="AO352" s="172" t="str">
        <f t="shared" si="399"/>
        <v/>
      </c>
      <c r="AP352" s="154" t="str">
        <f t="shared" si="400"/>
        <v>NO BID</v>
      </c>
      <c r="AQ352" s="171"/>
      <c r="AR352" s="89"/>
      <c r="AS352" s="90"/>
      <c r="AT352" s="172" t="str">
        <f t="shared" si="401"/>
        <v/>
      </c>
      <c r="AU352" s="154" t="str">
        <f t="shared" si="402"/>
        <v>NO BID</v>
      </c>
      <c r="AV352" s="171"/>
      <c r="AW352" s="89"/>
      <c r="AX352" s="90"/>
      <c r="AY352" s="172" t="str">
        <f t="shared" si="403"/>
        <v/>
      </c>
      <c r="AZ352" s="154" t="str">
        <f t="shared" si="404"/>
        <v>NO BID</v>
      </c>
      <c r="BA352" s="171"/>
      <c r="BB352" s="89"/>
      <c r="BC352" s="90"/>
      <c r="BD352" s="172" t="str">
        <f t="shared" si="405"/>
        <v/>
      </c>
      <c r="BE352" s="154" t="str">
        <f>IF($B352=0,"",IF(ISNUMBER(BB352),"","NO BID"))</f>
        <v>NO BID</v>
      </c>
      <c r="BF352" s="171"/>
      <c r="BG352" s="89"/>
      <c r="BH352" s="90"/>
      <c r="BI352" s="172" t="str">
        <f t="shared" si="406"/>
        <v/>
      </c>
      <c r="BJ352" s="154" t="str">
        <f t="shared" si="407"/>
        <v>NO BID</v>
      </c>
      <c r="BK352" s="171"/>
      <c r="BL352" s="89"/>
      <c r="BM352" s="90"/>
      <c r="BN352" s="172" t="str">
        <f t="shared" si="408"/>
        <v/>
      </c>
      <c r="BO352" s="154" t="str">
        <f t="shared" si="409"/>
        <v>NO BID</v>
      </c>
      <c r="BP352" s="178"/>
      <c r="BQ352" s="171"/>
      <c r="BR352" s="89"/>
      <c r="BS352" s="90" t="str">
        <f t="shared" si="410"/>
        <v/>
      </c>
      <c r="BT352" s="172"/>
      <c r="BU352" s="154" t="str">
        <f t="shared" si="411"/>
        <v>NO BID</v>
      </c>
      <c r="BV352" s="171"/>
      <c r="BW352" s="89"/>
      <c r="BX352" s="90" t="str">
        <f t="shared" si="412"/>
        <v/>
      </c>
      <c r="BY352" s="172"/>
      <c r="BZ352" s="154" t="str">
        <f t="shared" si="413"/>
        <v>NO BID</v>
      </c>
      <c r="CA352" s="171"/>
      <c r="CB352" s="89"/>
      <c r="CC352" s="90" t="str">
        <f t="shared" si="414"/>
        <v/>
      </c>
      <c r="CD352" s="172"/>
      <c r="CE352" s="154" t="str">
        <f t="shared" si="415"/>
        <v>NO BID</v>
      </c>
      <c r="CF352" s="171"/>
      <c r="CG352" s="89"/>
      <c r="CH352" s="90" t="str">
        <f t="shared" si="416"/>
        <v/>
      </c>
      <c r="CI352" s="172"/>
      <c r="CJ352" s="154" t="str">
        <f t="shared" si="417"/>
        <v>NO BID</v>
      </c>
      <c r="CK352" s="171"/>
      <c r="CL352" s="89"/>
      <c r="CM352" s="90" t="str">
        <f t="shared" si="418"/>
        <v/>
      </c>
      <c r="CN352" s="172"/>
      <c r="CO352" s="154" t="str">
        <f t="shared" si="419"/>
        <v>NO BID</v>
      </c>
      <c r="CP352" s="171"/>
      <c r="CQ352" s="89"/>
      <c r="CR352" s="90" t="str">
        <f t="shared" si="420"/>
        <v/>
      </c>
      <c r="CS352" s="172"/>
      <c r="CT352" s="154" t="str">
        <f t="shared" si="421"/>
        <v>NO BID</v>
      </c>
      <c r="CU352" s="171"/>
      <c r="CV352" s="89"/>
      <c r="CW352" s="90" t="str">
        <f t="shared" si="422"/>
        <v/>
      </c>
      <c r="CX352" s="172"/>
      <c r="CY352" s="154" t="str">
        <f t="shared" si="423"/>
        <v>NO BID</v>
      </c>
      <c r="CZ352" s="171"/>
      <c r="DA352" s="89"/>
      <c r="DB352" s="90" t="str">
        <f t="shared" si="424"/>
        <v/>
      </c>
      <c r="DC352" s="172"/>
      <c r="DD352" s="154" t="str">
        <f t="shared" si="425"/>
        <v>NO BID</v>
      </c>
      <c r="DE352" s="171"/>
      <c r="DF352" s="89"/>
      <c r="DG352" s="90" t="str">
        <f t="shared" si="426"/>
        <v/>
      </c>
      <c r="DH352" s="172"/>
      <c r="DI352" s="154" t="str">
        <f t="shared" si="427"/>
        <v>NO BID</v>
      </c>
      <c r="DJ352" s="171"/>
      <c r="DK352" s="89"/>
      <c r="DL352" s="90" t="str">
        <f t="shared" si="428"/>
        <v/>
      </c>
      <c r="DM352" s="172"/>
      <c r="DN352" s="154" t="str">
        <f t="shared" si="429"/>
        <v>NO BID</v>
      </c>
      <c r="DO352" s="171"/>
      <c r="DP352" s="89"/>
      <c r="DQ352" s="90" t="str">
        <f t="shared" si="430"/>
        <v/>
      </c>
      <c r="DR352" s="172"/>
      <c r="DS352" s="154" t="str">
        <f t="shared" si="431"/>
        <v>NO BID</v>
      </c>
      <c r="DT352" s="171"/>
      <c r="DU352" s="89"/>
      <c r="DV352" s="90" t="str">
        <f t="shared" si="432"/>
        <v/>
      </c>
      <c r="DW352" s="172"/>
      <c r="DX352" s="154" t="str">
        <f t="shared" si="433"/>
        <v>NO BID</v>
      </c>
      <c r="DY352" s="171"/>
      <c r="DZ352" s="89"/>
      <c r="EA352" s="90" t="str">
        <f t="shared" si="434"/>
        <v/>
      </c>
      <c r="EB352" s="172"/>
      <c r="EC352" s="154" t="str">
        <f t="shared" si="435"/>
        <v>NO BID</v>
      </c>
      <c r="ED352" s="171"/>
      <c r="EE352" s="89"/>
      <c r="EF352" s="90" t="str">
        <f t="shared" si="436"/>
        <v/>
      </c>
      <c r="EG352" s="172"/>
      <c r="EH352" s="154" t="str">
        <f t="shared" si="437"/>
        <v>NO BID</v>
      </c>
      <c r="EI352" s="171"/>
      <c r="EJ352" s="89"/>
      <c r="EK352" s="90" t="str">
        <f t="shared" si="438"/>
        <v/>
      </c>
      <c r="EL352" s="172"/>
      <c r="EM352" s="154" t="str">
        <f t="shared" si="439"/>
        <v>NO BID</v>
      </c>
      <c r="EN352" s="171"/>
      <c r="EO352" s="89"/>
      <c r="EP352" s="90" t="str">
        <f t="shared" si="440"/>
        <v/>
      </c>
      <c r="EQ352" s="172"/>
      <c r="ER352" s="154" t="str">
        <f t="shared" si="441"/>
        <v>NO BID</v>
      </c>
      <c r="ES352" s="171"/>
      <c r="ET352" s="89"/>
      <c r="EU352" s="90" t="str">
        <f t="shared" si="442"/>
        <v/>
      </c>
      <c r="EV352" s="172"/>
      <c r="EW352" s="154" t="str">
        <f t="shared" si="443"/>
        <v>NO BID</v>
      </c>
      <c r="EX352" s="171"/>
      <c r="EY352" s="89"/>
      <c r="EZ352" s="90" t="str">
        <f t="shared" si="444"/>
        <v/>
      </c>
      <c r="FA352" s="172"/>
      <c r="FB352" s="154" t="str">
        <f t="shared" si="445"/>
        <v>NO BID</v>
      </c>
      <c r="FC352" s="171"/>
      <c r="FD352" s="89"/>
      <c r="FE352" s="90" t="str">
        <f t="shared" si="446"/>
        <v/>
      </c>
      <c r="FF352" s="172"/>
      <c r="FG352" s="154" t="str">
        <f t="shared" si="447"/>
        <v>NO BID</v>
      </c>
      <c r="FH352" s="171"/>
      <c r="FI352" s="89"/>
      <c r="FJ352" s="90" t="str">
        <f t="shared" si="448"/>
        <v/>
      </c>
      <c r="FK352" s="172"/>
      <c r="FL352" s="154" t="str">
        <f t="shared" si="449"/>
        <v>NO BID</v>
      </c>
      <c r="FM352" s="171"/>
      <c r="FN352" s="89"/>
      <c r="FO352" s="90" t="str">
        <f t="shared" si="450"/>
        <v/>
      </c>
      <c r="FP352" s="172"/>
      <c r="FQ352" s="154" t="str">
        <f t="shared" si="451"/>
        <v>NO BID</v>
      </c>
      <c r="FR352" s="174"/>
      <c r="FS352" s="91">
        <v>8.3000000000000007</v>
      </c>
      <c r="FT352" s="92">
        <f t="shared" si="452"/>
        <v>33.200000000000003</v>
      </c>
      <c r="FU352" s="175">
        <f t="shared" si="453"/>
        <v>0</v>
      </c>
      <c r="FV352" s="93" t="str">
        <f t="shared" si="454"/>
        <v/>
      </c>
      <c r="FW352" s="94">
        <f t="shared" si="455"/>
        <v>33.200000000000003</v>
      </c>
      <c r="FX352" s="95">
        <f t="shared" si="456"/>
        <v>0</v>
      </c>
      <c r="FY352" s="129" t="str">
        <f t="shared" si="457"/>
        <v>NOT AWARDED</v>
      </c>
      <c r="FZ352" s="130">
        <f t="shared" si="458"/>
        <v>0</v>
      </c>
      <c r="GA352" s="129" t="str">
        <f t="shared" si="459"/>
        <v>VENDOR 09</v>
      </c>
      <c r="GB352" s="176"/>
      <c r="GC352" s="177"/>
      <c r="GD352" s="96"/>
      <c r="GE352" s="97"/>
    </row>
    <row r="353" spans="1:187" ht="30" customHeight="1" thickTop="1" thickBot="1" x14ac:dyDescent="0.4">
      <c r="A353" s="162">
        <v>349</v>
      </c>
      <c r="B353" s="163">
        <v>5</v>
      </c>
      <c r="C353" s="164">
        <v>9781250842114</v>
      </c>
      <c r="D353" s="165" t="s">
        <v>523</v>
      </c>
      <c r="E353" s="165" t="s">
        <v>1200</v>
      </c>
      <c r="F353" s="165" t="s">
        <v>1479</v>
      </c>
      <c r="G353" s="166" t="s">
        <v>1414</v>
      </c>
      <c r="H353" s="166" t="s">
        <v>1425</v>
      </c>
      <c r="I353" s="167"/>
      <c r="J353" s="227">
        <f t="shared" si="460"/>
        <v>5</v>
      </c>
      <c r="K353" s="228"/>
      <c r="L353" s="99" t="str">
        <f t="shared" si="386"/>
        <v/>
      </c>
      <c r="M353" s="241"/>
      <c r="N353" s="168"/>
      <c r="O353" s="195" t="str">
        <f t="shared" si="387"/>
        <v>VENDOR 09</v>
      </c>
      <c r="P353" s="149">
        <v>241360</v>
      </c>
      <c r="Q353" s="149">
        <f t="shared" si="388"/>
        <v>0</v>
      </c>
      <c r="R353" s="196" t="str">
        <f t="shared" si="389"/>
        <v xml:space="preserve">, </v>
      </c>
      <c r="S353" s="196" t="str">
        <f t="shared" si="390"/>
        <v>NO BID</v>
      </c>
      <c r="T353" s="117">
        <f t="shared" si="391"/>
        <v>0</v>
      </c>
      <c r="U353" s="118" t="str">
        <f t="shared" si="392"/>
        <v>NOT AWARDED</v>
      </c>
      <c r="V353" s="167"/>
      <c r="W353" s="171"/>
      <c r="X353" s="89"/>
      <c r="Y353" s="90"/>
      <c r="Z353" s="172" t="str">
        <f t="shared" si="393"/>
        <v/>
      </c>
      <c r="AA353" s="154" t="str">
        <f t="shared" si="394"/>
        <v>NO BID</v>
      </c>
      <c r="AB353" s="171"/>
      <c r="AC353" s="89"/>
      <c r="AD353" s="90"/>
      <c r="AE353" s="172" t="str">
        <f t="shared" si="395"/>
        <v/>
      </c>
      <c r="AF353" s="154" t="str">
        <f t="shared" si="396"/>
        <v>NO BID</v>
      </c>
      <c r="AG353" s="171"/>
      <c r="AH353" s="89"/>
      <c r="AI353" s="90"/>
      <c r="AJ353" s="172" t="str">
        <f t="shared" si="397"/>
        <v/>
      </c>
      <c r="AK353" s="154" t="str">
        <f t="shared" si="398"/>
        <v>NO BID</v>
      </c>
      <c r="AL353" s="171"/>
      <c r="AM353" s="89"/>
      <c r="AN353" s="90"/>
      <c r="AO353" s="172" t="str">
        <f t="shared" si="399"/>
        <v/>
      </c>
      <c r="AP353" s="154" t="str">
        <f t="shared" si="400"/>
        <v>NO BID</v>
      </c>
      <c r="AQ353" s="171"/>
      <c r="AR353" s="89"/>
      <c r="AS353" s="90"/>
      <c r="AT353" s="172" t="str">
        <f t="shared" si="401"/>
        <v/>
      </c>
      <c r="AU353" s="154" t="str">
        <f t="shared" si="402"/>
        <v>NO BID</v>
      </c>
      <c r="AV353" s="171"/>
      <c r="AW353" s="89"/>
      <c r="AX353" s="90"/>
      <c r="AY353" s="172" t="str">
        <f t="shared" si="403"/>
        <v/>
      </c>
      <c r="AZ353" s="154" t="str">
        <f t="shared" si="404"/>
        <v>NO BID</v>
      </c>
      <c r="BA353" s="171"/>
      <c r="BB353" s="89"/>
      <c r="BC353" s="90"/>
      <c r="BD353" s="172" t="str">
        <f t="shared" si="405"/>
        <v/>
      </c>
      <c r="BE353" s="154" t="str">
        <f>IF($B353=0,"",IF(ISNUMBER(BB353),"","NO BID"))</f>
        <v>NO BID</v>
      </c>
      <c r="BF353" s="171"/>
      <c r="BG353" s="89"/>
      <c r="BH353" s="90"/>
      <c r="BI353" s="172" t="str">
        <f t="shared" si="406"/>
        <v/>
      </c>
      <c r="BJ353" s="154" t="str">
        <f t="shared" si="407"/>
        <v>NO BID</v>
      </c>
      <c r="BK353" s="171"/>
      <c r="BL353" s="89"/>
      <c r="BM353" s="90"/>
      <c r="BN353" s="172" t="str">
        <f t="shared" si="408"/>
        <v/>
      </c>
      <c r="BO353" s="154" t="str">
        <f t="shared" si="409"/>
        <v>NO BID</v>
      </c>
      <c r="BP353" s="178"/>
      <c r="BQ353" s="171"/>
      <c r="BR353" s="89"/>
      <c r="BS353" s="90" t="str">
        <f t="shared" si="410"/>
        <v/>
      </c>
      <c r="BT353" s="172"/>
      <c r="BU353" s="154" t="str">
        <f t="shared" si="411"/>
        <v>NO BID</v>
      </c>
      <c r="BV353" s="171"/>
      <c r="BW353" s="89"/>
      <c r="BX353" s="90" t="str">
        <f t="shared" si="412"/>
        <v/>
      </c>
      <c r="BY353" s="172"/>
      <c r="BZ353" s="154" t="str">
        <f t="shared" si="413"/>
        <v>NO BID</v>
      </c>
      <c r="CA353" s="171"/>
      <c r="CB353" s="89"/>
      <c r="CC353" s="90" t="str">
        <f t="shared" si="414"/>
        <v/>
      </c>
      <c r="CD353" s="172"/>
      <c r="CE353" s="154" t="str">
        <f t="shared" si="415"/>
        <v>NO BID</v>
      </c>
      <c r="CF353" s="171"/>
      <c r="CG353" s="89"/>
      <c r="CH353" s="90" t="str">
        <f t="shared" si="416"/>
        <v/>
      </c>
      <c r="CI353" s="172"/>
      <c r="CJ353" s="154" t="str">
        <f t="shared" si="417"/>
        <v>NO BID</v>
      </c>
      <c r="CK353" s="171"/>
      <c r="CL353" s="89"/>
      <c r="CM353" s="90" t="str">
        <f t="shared" si="418"/>
        <v/>
      </c>
      <c r="CN353" s="172"/>
      <c r="CO353" s="154" t="str">
        <f t="shared" si="419"/>
        <v>NO BID</v>
      </c>
      <c r="CP353" s="171"/>
      <c r="CQ353" s="89"/>
      <c r="CR353" s="90" t="str">
        <f t="shared" si="420"/>
        <v/>
      </c>
      <c r="CS353" s="172"/>
      <c r="CT353" s="154" t="str">
        <f t="shared" si="421"/>
        <v>NO BID</v>
      </c>
      <c r="CU353" s="171"/>
      <c r="CV353" s="89"/>
      <c r="CW353" s="90" t="str">
        <f t="shared" si="422"/>
        <v/>
      </c>
      <c r="CX353" s="172"/>
      <c r="CY353" s="154" t="str">
        <f t="shared" si="423"/>
        <v>NO BID</v>
      </c>
      <c r="CZ353" s="171"/>
      <c r="DA353" s="89"/>
      <c r="DB353" s="90" t="str">
        <f t="shared" si="424"/>
        <v/>
      </c>
      <c r="DC353" s="172"/>
      <c r="DD353" s="154" t="str">
        <f t="shared" si="425"/>
        <v>NO BID</v>
      </c>
      <c r="DE353" s="171"/>
      <c r="DF353" s="89"/>
      <c r="DG353" s="90" t="str">
        <f t="shared" si="426"/>
        <v/>
      </c>
      <c r="DH353" s="172"/>
      <c r="DI353" s="154" t="str">
        <f t="shared" si="427"/>
        <v>NO BID</v>
      </c>
      <c r="DJ353" s="171"/>
      <c r="DK353" s="89"/>
      <c r="DL353" s="90" t="str">
        <f t="shared" si="428"/>
        <v/>
      </c>
      <c r="DM353" s="172"/>
      <c r="DN353" s="154" t="str">
        <f t="shared" si="429"/>
        <v>NO BID</v>
      </c>
      <c r="DO353" s="171"/>
      <c r="DP353" s="89"/>
      <c r="DQ353" s="90" t="str">
        <f t="shared" si="430"/>
        <v/>
      </c>
      <c r="DR353" s="172"/>
      <c r="DS353" s="154" t="str">
        <f t="shared" si="431"/>
        <v>NO BID</v>
      </c>
      <c r="DT353" s="171"/>
      <c r="DU353" s="89"/>
      <c r="DV353" s="90" t="str">
        <f t="shared" si="432"/>
        <v/>
      </c>
      <c r="DW353" s="172"/>
      <c r="DX353" s="154" t="str">
        <f t="shared" si="433"/>
        <v>NO BID</v>
      </c>
      <c r="DY353" s="171"/>
      <c r="DZ353" s="89"/>
      <c r="EA353" s="90" t="str">
        <f t="shared" si="434"/>
        <v/>
      </c>
      <c r="EB353" s="172"/>
      <c r="EC353" s="154" t="str">
        <f t="shared" si="435"/>
        <v>NO BID</v>
      </c>
      <c r="ED353" s="171"/>
      <c r="EE353" s="89"/>
      <c r="EF353" s="90" t="str">
        <f t="shared" si="436"/>
        <v/>
      </c>
      <c r="EG353" s="172"/>
      <c r="EH353" s="154" t="str">
        <f t="shared" si="437"/>
        <v>NO BID</v>
      </c>
      <c r="EI353" s="171"/>
      <c r="EJ353" s="89"/>
      <c r="EK353" s="90" t="str">
        <f t="shared" si="438"/>
        <v/>
      </c>
      <c r="EL353" s="172"/>
      <c r="EM353" s="154" t="str">
        <f t="shared" si="439"/>
        <v>NO BID</v>
      </c>
      <c r="EN353" s="171"/>
      <c r="EO353" s="89"/>
      <c r="EP353" s="90" t="str">
        <f t="shared" si="440"/>
        <v/>
      </c>
      <c r="EQ353" s="172"/>
      <c r="ER353" s="154" t="str">
        <f t="shared" si="441"/>
        <v>NO BID</v>
      </c>
      <c r="ES353" s="171"/>
      <c r="ET353" s="89"/>
      <c r="EU353" s="90" t="str">
        <f t="shared" si="442"/>
        <v/>
      </c>
      <c r="EV353" s="172"/>
      <c r="EW353" s="154" t="str">
        <f t="shared" si="443"/>
        <v>NO BID</v>
      </c>
      <c r="EX353" s="171"/>
      <c r="EY353" s="89"/>
      <c r="EZ353" s="90" t="str">
        <f t="shared" si="444"/>
        <v/>
      </c>
      <c r="FA353" s="172"/>
      <c r="FB353" s="154" t="str">
        <f t="shared" si="445"/>
        <v>NO BID</v>
      </c>
      <c r="FC353" s="171"/>
      <c r="FD353" s="89"/>
      <c r="FE353" s="90" t="str">
        <f t="shared" si="446"/>
        <v/>
      </c>
      <c r="FF353" s="172"/>
      <c r="FG353" s="154" t="str">
        <f t="shared" si="447"/>
        <v>NO BID</v>
      </c>
      <c r="FH353" s="171"/>
      <c r="FI353" s="89"/>
      <c r="FJ353" s="90" t="str">
        <f t="shared" si="448"/>
        <v/>
      </c>
      <c r="FK353" s="172"/>
      <c r="FL353" s="154" t="str">
        <f t="shared" si="449"/>
        <v>NO BID</v>
      </c>
      <c r="FM353" s="171"/>
      <c r="FN353" s="89"/>
      <c r="FO353" s="90" t="str">
        <f t="shared" si="450"/>
        <v/>
      </c>
      <c r="FP353" s="172"/>
      <c r="FQ353" s="154" t="str">
        <f t="shared" si="451"/>
        <v>NO BID</v>
      </c>
      <c r="FR353" s="174"/>
      <c r="FS353" s="91">
        <v>12.9</v>
      </c>
      <c r="FT353" s="92">
        <f t="shared" si="452"/>
        <v>64.5</v>
      </c>
      <c r="FU353" s="175">
        <f t="shared" si="453"/>
        <v>0</v>
      </c>
      <c r="FV353" s="93" t="str">
        <f t="shared" si="454"/>
        <v/>
      </c>
      <c r="FW353" s="94">
        <f t="shared" si="455"/>
        <v>64.5</v>
      </c>
      <c r="FX353" s="95">
        <f t="shared" si="456"/>
        <v>0</v>
      </c>
      <c r="FY353" s="129" t="str">
        <f t="shared" si="457"/>
        <v>NOT AWARDED</v>
      </c>
      <c r="FZ353" s="130">
        <f t="shared" si="458"/>
        <v>0</v>
      </c>
      <c r="GA353" s="129" t="str">
        <f t="shared" si="459"/>
        <v>VENDOR 09</v>
      </c>
      <c r="GB353" s="176"/>
      <c r="GC353" s="177"/>
      <c r="GD353" s="96"/>
      <c r="GE353" s="98"/>
    </row>
    <row r="354" spans="1:187" ht="30" customHeight="1" thickTop="1" thickBot="1" x14ac:dyDescent="0.4">
      <c r="A354" s="162">
        <v>350</v>
      </c>
      <c r="B354" s="194">
        <v>3</v>
      </c>
      <c r="C354" s="164">
        <v>9781335425911</v>
      </c>
      <c r="D354" s="165" t="s">
        <v>751</v>
      </c>
      <c r="E354" s="165" t="s">
        <v>969</v>
      </c>
      <c r="F354" s="165" t="s">
        <v>1479</v>
      </c>
      <c r="G354" s="166" t="s">
        <v>1414</v>
      </c>
      <c r="H354" s="166" t="s">
        <v>1472</v>
      </c>
      <c r="I354" s="167"/>
      <c r="J354" s="227">
        <f t="shared" si="460"/>
        <v>3</v>
      </c>
      <c r="K354" s="228"/>
      <c r="L354" s="99" t="str">
        <f t="shared" si="386"/>
        <v/>
      </c>
      <c r="M354" s="241"/>
      <c r="N354" s="168"/>
      <c r="O354" s="169" t="str">
        <f t="shared" si="387"/>
        <v>VENDOR 09</v>
      </c>
      <c r="P354" s="149">
        <v>241365</v>
      </c>
      <c r="Q354" s="149">
        <f t="shared" si="388"/>
        <v>0</v>
      </c>
      <c r="R354" s="170" t="str">
        <f t="shared" si="389"/>
        <v xml:space="preserve">, </v>
      </c>
      <c r="S354" s="170" t="str">
        <f t="shared" si="390"/>
        <v>NO BID</v>
      </c>
      <c r="T354" s="87">
        <f t="shared" si="391"/>
        <v>0</v>
      </c>
      <c r="U354" s="88" t="str">
        <f t="shared" si="392"/>
        <v>NOT AWARDED</v>
      </c>
      <c r="V354" s="167"/>
      <c r="W354" s="171"/>
      <c r="X354" s="89"/>
      <c r="Y354" s="90"/>
      <c r="Z354" s="172" t="str">
        <f t="shared" si="393"/>
        <v/>
      </c>
      <c r="AA354" s="154" t="str">
        <f t="shared" si="394"/>
        <v>NO BID</v>
      </c>
      <c r="AB354" s="171"/>
      <c r="AC354" s="89"/>
      <c r="AD354" s="90"/>
      <c r="AE354" s="172" t="str">
        <f t="shared" si="395"/>
        <v/>
      </c>
      <c r="AF354" s="154" t="str">
        <f t="shared" si="396"/>
        <v>NO BID</v>
      </c>
      <c r="AG354" s="171"/>
      <c r="AH354" s="89"/>
      <c r="AI354" s="90"/>
      <c r="AJ354" s="172" t="str">
        <f t="shared" si="397"/>
        <v/>
      </c>
      <c r="AK354" s="154" t="str">
        <f t="shared" si="398"/>
        <v>NO BID</v>
      </c>
      <c r="AL354" s="171"/>
      <c r="AM354" s="89"/>
      <c r="AN354" s="90"/>
      <c r="AO354" s="172" t="str">
        <f t="shared" si="399"/>
        <v/>
      </c>
      <c r="AP354" s="154" t="str">
        <f t="shared" si="400"/>
        <v>NO BID</v>
      </c>
      <c r="AQ354" s="171"/>
      <c r="AR354" s="89"/>
      <c r="AS354" s="90"/>
      <c r="AT354" s="172" t="str">
        <f t="shared" si="401"/>
        <v/>
      </c>
      <c r="AU354" s="154" t="str">
        <f t="shared" si="402"/>
        <v>NO BID</v>
      </c>
      <c r="AV354" s="171"/>
      <c r="AW354" s="89"/>
      <c r="AX354" s="90"/>
      <c r="AY354" s="172" t="str">
        <f t="shared" si="403"/>
        <v/>
      </c>
      <c r="AZ354" s="154" t="str">
        <f t="shared" si="404"/>
        <v>NO BID</v>
      </c>
      <c r="BA354" s="171"/>
      <c r="BB354" s="89"/>
      <c r="BC354" s="90"/>
      <c r="BD354" s="172" t="str">
        <f t="shared" si="405"/>
        <v/>
      </c>
      <c r="BE354" s="154" t="s">
        <v>81</v>
      </c>
      <c r="BF354" s="171"/>
      <c r="BG354" s="89"/>
      <c r="BH354" s="90"/>
      <c r="BI354" s="172" t="str">
        <f t="shared" si="406"/>
        <v/>
      </c>
      <c r="BJ354" s="154" t="str">
        <f t="shared" si="407"/>
        <v>NO BID</v>
      </c>
      <c r="BK354" s="171"/>
      <c r="BL354" s="89"/>
      <c r="BM354" s="90"/>
      <c r="BN354" s="172" t="str">
        <f t="shared" si="408"/>
        <v/>
      </c>
      <c r="BO354" s="154" t="str">
        <f t="shared" si="409"/>
        <v>NO BID</v>
      </c>
      <c r="BP354" s="173"/>
      <c r="BQ354" s="171"/>
      <c r="BR354" s="89"/>
      <c r="BS354" s="90" t="str">
        <f t="shared" si="410"/>
        <v/>
      </c>
      <c r="BT354" s="172"/>
      <c r="BU354" s="154" t="str">
        <f t="shared" si="411"/>
        <v>NO BID</v>
      </c>
      <c r="BV354" s="171"/>
      <c r="BW354" s="89"/>
      <c r="BX354" s="90" t="str">
        <f t="shared" si="412"/>
        <v/>
      </c>
      <c r="BY354" s="172"/>
      <c r="BZ354" s="154" t="str">
        <f t="shared" si="413"/>
        <v>NO BID</v>
      </c>
      <c r="CA354" s="171"/>
      <c r="CB354" s="89"/>
      <c r="CC354" s="90" t="str">
        <f t="shared" si="414"/>
        <v/>
      </c>
      <c r="CD354" s="172"/>
      <c r="CE354" s="154" t="str">
        <f t="shared" si="415"/>
        <v>NO BID</v>
      </c>
      <c r="CF354" s="171"/>
      <c r="CG354" s="89"/>
      <c r="CH354" s="90" t="str">
        <f t="shared" si="416"/>
        <v/>
      </c>
      <c r="CI354" s="172"/>
      <c r="CJ354" s="154" t="str">
        <f t="shared" si="417"/>
        <v>NO BID</v>
      </c>
      <c r="CK354" s="171"/>
      <c r="CL354" s="89"/>
      <c r="CM354" s="90" t="str">
        <f t="shared" si="418"/>
        <v/>
      </c>
      <c r="CN354" s="172"/>
      <c r="CO354" s="154" t="str">
        <f t="shared" si="419"/>
        <v>NO BID</v>
      </c>
      <c r="CP354" s="171"/>
      <c r="CQ354" s="89"/>
      <c r="CR354" s="90" t="str">
        <f t="shared" si="420"/>
        <v/>
      </c>
      <c r="CS354" s="172"/>
      <c r="CT354" s="154" t="str">
        <f t="shared" si="421"/>
        <v>NO BID</v>
      </c>
      <c r="CU354" s="171"/>
      <c r="CV354" s="89"/>
      <c r="CW354" s="90" t="str">
        <f t="shared" si="422"/>
        <v/>
      </c>
      <c r="CX354" s="172"/>
      <c r="CY354" s="154" t="str">
        <f t="shared" si="423"/>
        <v>NO BID</v>
      </c>
      <c r="CZ354" s="171"/>
      <c r="DA354" s="89"/>
      <c r="DB354" s="90" t="str">
        <f t="shared" si="424"/>
        <v/>
      </c>
      <c r="DC354" s="172"/>
      <c r="DD354" s="154" t="str">
        <f t="shared" si="425"/>
        <v>NO BID</v>
      </c>
      <c r="DE354" s="171"/>
      <c r="DF354" s="89"/>
      <c r="DG354" s="90" t="str">
        <f t="shared" si="426"/>
        <v/>
      </c>
      <c r="DH354" s="172"/>
      <c r="DI354" s="154" t="str">
        <f t="shared" si="427"/>
        <v>NO BID</v>
      </c>
      <c r="DJ354" s="171"/>
      <c r="DK354" s="89"/>
      <c r="DL354" s="90" t="str">
        <f t="shared" si="428"/>
        <v/>
      </c>
      <c r="DM354" s="172"/>
      <c r="DN354" s="154" t="str">
        <f t="shared" si="429"/>
        <v>NO BID</v>
      </c>
      <c r="DO354" s="171"/>
      <c r="DP354" s="89"/>
      <c r="DQ354" s="90" t="str">
        <f t="shared" si="430"/>
        <v/>
      </c>
      <c r="DR354" s="172"/>
      <c r="DS354" s="154" t="str">
        <f t="shared" si="431"/>
        <v>NO BID</v>
      </c>
      <c r="DT354" s="171"/>
      <c r="DU354" s="89"/>
      <c r="DV354" s="90" t="str">
        <f t="shared" si="432"/>
        <v/>
      </c>
      <c r="DW354" s="172"/>
      <c r="DX354" s="154" t="str">
        <f t="shared" si="433"/>
        <v>NO BID</v>
      </c>
      <c r="DY354" s="171"/>
      <c r="DZ354" s="89"/>
      <c r="EA354" s="90" t="str">
        <f t="shared" si="434"/>
        <v/>
      </c>
      <c r="EB354" s="172"/>
      <c r="EC354" s="154" t="str">
        <f t="shared" si="435"/>
        <v>NO BID</v>
      </c>
      <c r="ED354" s="171"/>
      <c r="EE354" s="89"/>
      <c r="EF354" s="90" t="str">
        <f t="shared" si="436"/>
        <v/>
      </c>
      <c r="EG354" s="172"/>
      <c r="EH354" s="154" t="str">
        <f t="shared" si="437"/>
        <v>NO BID</v>
      </c>
      <c r="EI354" s="171"/>
      <c r="EJ354" s="89"/>
      <c r="EK354" s="90" t="str">
        <f t="shared" si="438"/>
        <v/>
      </c>
      <c r="EL354" s="172"/>
      <c r="EM354" s="154" t="str">
        <f t="shared" si="439"/>
        <v>NO BID</v>
      </c>
      <c r="EN354" s="171"/>
      <c r="EO354" s="89"/>
      <c r="EP354" s="90" t="str">
        <f t="shared" si="440"/>
        <v/>
      </c>
      <c r="EQ354" s="172"/>
      <c r="ER354" s="154" t="str">
        <f t="shared" si="441"/>
        <v>NO BID</v>
      </c>
      <c r="ES354" s="171"/>
      <c r="ET354" s="89"/>
      <c r="EU354" s="90" t="str">
        <f t="shared" si="442"/>
        <v/>
      </c>
      <c r="EV354" s="172"/>
      <c r="EW354" s="154" t="str">
        <f t="shared" si="443"/>
        <v>NO BID</v>
      </c>
      <c r="EX354" s="171"/>
      <c r="EY354" s="89"/>
      <c r="EZ354" s="90" t="str">
        <f t="shared" si="444"/>
        <v/>
      </c>
      <c r="FA354" s="172"/>
      <c r="FB354" s="154" t="str">
        <f t="shared" si="445"/>
        <v>NO BID</v>
      </c>
      <c r="FC354" s="171"/>
      <c r="FD354" s="89"/>
      <c r="FE354" s="90" t="str">
        <f t="shared" si="446"/>
        <v/>
      </c>
      <c r="FF354" s="172"/>
      <c r="FG354" s="154" t="str">
        <f t="shared" si="447"/>
        <v>NO BID</v>
      </c>
      <c r="FH354" s="171"/>
      <c r="FI354" s="89"/>
      <c r="FJ354" s="90" t="str">
        <f t="shared" si="448"/>
        <v/>
      </c>
      <c r="FK354" s="172"/>
      <c r="FL354" s="154" t="str">
        <f t="shared" si="449"/>
        <v>NO BID</v>
      </c>
      <c r="FM354" s="171"/>
      <c r="FN354" s="89"/>
      <c r="FO354" s="90" t="str">
        <f t="shared" si="450"/>
        <v/>
      </c>
      <c r="FP354" s="172"/>
      <c r="FQ354" s="154" t="str">
        <f t="shared" si="451"/>
        <v>NO BID</v>
      </c>
      <c r="FR354" s="174"/>
      <c r="FS354" s="91">
        <v>14.35</v>
      </c>
      <c r="FT354" s="92">
        <f t="shared" si="452"/>
        <v>43.05</v>
      </c>
      <c r="FU354" s="175">
        <f t="shared" si="453"/>
        <v>0</v>
      </c>
      <c r="FV354" s="93" t="str">
        <f t="shared" si="454"/>
        <v/>
      </c>
      <c r="FW354" s="94">
        <f t="shared" si="455"/>
        <v>43.05</v>
      </c>
      <c r="FX354" s="95">
        <f t="shared" si="456"/>
        <v>0</v>
      </c>
      <c r="FY354" s="129" t="str">
        <f t="shared" si="457"/>
        <v>NOT AWARDED</v>
      </c>
      <c r="FZ354" s="130">
        <f t="shared" si="458"/>
        <v>0</v>
      </c>
      <c r="GA354" s="129" t="str">
        <f t="shared" si="459"/>
        <v>VENDOR 09</v>
      </c>
      <c r="GB354" s="176"/>
      <c r="GC354" s="177"/>
      <c r="GD354" s="96"/>
      <c r="GE354" s="97"/>
    </row>
    <row r="355" spans="1:187" ht="30" customHeight="1" thickTop="1" thickBot="1" x14ac:dyDescent="0.4">
      <c r="A355" s="141">
        <v>351</v>
      </c>
      <c r="B355" s="163">
        <v>5</v>
      </c>
      <c r="C355" s="164">
        <v>9780063116214</v>
      </c>
      <c r="D355" s="165" t="s">
        <v>524</v>
      </c>
      <c r="E355" s="165" t="s">
        <v>1201</v>
      </c>
      <c r="F355" s="165" t="s">
        <v>1479</v>
      </c>
      <c r="G355" s="166" t="s">
        <v>1414</v>
      </c>
      <c r="H355" s="166" t="s">
        <v>1428</v>
      </c>
      <c r="I355" s="167"/>
      <c r="J355" s="238">
        <f t="shared" si="460"/>
        <v>5</v>
      </c>
      <c r="K355" s="239"/>
      <c r="L355" s="99" t="str">
        <f t="shared" si="386"/>
        <v/>
      </c>
      <c r="M355" s="241"/>
      <c r="N355" s="168"/>
      <c r="O355" s="169" t="str">
        <f t="shared" si="387"/>
        <v>VENDOR 09</v>
      </c>
      <c r="P355" s="149">
        <v>241360</v>
      </c>
      <c r="Q355" s="149">
        <f t="shared" si="388"/>
        <v>0</v>
      </c>
      <c r="R355" s="170" t="str">
        <f t="shared" si="389"/>
        <v xml:space="preserve">, </v>
      </c>
      <c r="S355" s="170" t="str">
        <f t="shared" si="390"/>
        <v>NO BID</v>
      </c>
      <c r="T355" s="87">
        <f t="shared" si="391"/>
        <v>0</v>
      </c>
      <c r="U355" s="88" t="str">
        <f t="shared" si="392"/>
        <v>NOT AWARDED</v>
      </c>
      <c r="V355" s="167"/>
      <c r="W355" s="171"/>
      <c r="X355" s="89"/>
      <c r="Y355" s="90"/>
      <c r="Z355" s="172" t="str">
        <f t="shared" si="393"/>
        <v/>
      </c>
      <c r="AA355" s="154" t="str">
        <f t="shared" si="394"/>
        <v>NO BID</v>
      </c>
      <c r="AB355" s="171"/>
      <c r="AC355" s="89"/>
      <c r="AD355" s="90"/>
      <c r="AE355" s="172" t="str">
        <f t="shared" si="395"/>
        <v/>
      </c>
      <c r="AF355" s="154" t="str">
        <f t="shared" si="396"/>
        <v>NO BID</v>
      </c>
      <c r="AG355" s="171"/>
      <c r="AH355" s="89"/>
      <c r="AI355" s="90"/>
      <c r="AJ355" s="172" t="str">
        <f t="shared" si="397"/>
        <v/>
      </c>
      <c r="AK355" s="154" t="str">
        <f t="shared" si="398"/>
        <v>NO BID</v>
      </c>
      <c r="AL355" s="171"/>
      <c r="AM355" s="89"/>
      <c r="AN355" s="90"/>
      <c r="AO355" s="172" t="str">
        <f t="shared" si="399"/>
        <v/>
      </c>
      <c r="AP355" s="154" t="str">
        <f t="shared" si="400"/>
        <v>NO BID</v>
      </c>
      <c r="AQ355" s="171"/>
      <c r="AR355" s="89"/>
      <c r="AS355" s="90"/>
      <c r="AT355" s="172" t="str">
        <f t="shared" si="401"/>
        <v/>
      </c>
      <c r="AU355" s="154" t="str">
        <f t="shared" si="402"/>
        <v>NO BID</v>
      </c>
      <c r="AV355" s="171"/>
      <c r="AW355" s="89"/>
      <c r="AX355" s="90"/>
      <c r="AY355" s="172" t="str">
        <f t="shared" si="403"/>
        <v/>
      </c>
      <c r="AZ355" s="154" t="str">
        <f t="shared" si="404"/>
        <v>NO BID</v>
      </c>
      <c r="BA355" s="171"/>
      <c r="BB355" s="89"/>
      <c r="BC355" s="90"/>
      <c r="BD355" s="172" t="str">
        <f t="shared" si="405"/>
        <v/>
      </c>
      <c r="BE355" s="154" t="str">
        <f>IF($B355=0,"",IF(ISNUMBER(BB355),"","NO BID"))</f>
        <v>NO BID</v>
      </c>
      <c r="BF355" s="171"/>
      <c r="BG355" s="89"/>
      <c r="BH355" s="90"/>
      <c r="BI355" s="172" t="str">
        <f t="shared" si="406"/>
        <v/>
      </c>
      <c r="BJ355" s="154" t="str">
        <f t="shared" si="407"/>
        <v>NO BID</v>
      </c>
      <c r="BK355" s="171"/>
      <c r="BL355" s="89"/>
      <c r="BM355" s="90"/>
      <c r="BN355" s="172" t="str">
        <f t="shared" si="408"/>
        <v/>
      </c>
      <c r="BO355" s="154" t="str">
        <f t="shared" si="409"/>
        <v>NO BID</v>
      </c>
      <c r="BP355" s="178"/>
      <c r="BQ355" s="171"/>
      <c r="BR355" s="89"/>
      <c r="BS355" s="90" t="str">
        <f t="shared" si="410"/>
        <v/>
      </c>
      <c r="BT355" s="172"/>
      <c r="BU355" s="154" t="str">
        <f t="shared" si="411"/>
        <v>NO BID</v>
      </c>
      <c r="BV355" s="171"/>
      <c r="BW355" s="89"/>
      <c r="BX355" s="90" t="str">
        <f t="shared" si="412"/>
        <v/>
      </c>
      <c r="BY355" s="172"/>
      <c r="BZ355" s="154" t="str">
        <f t="shared" si="413"/>
        <v>NO BID</v>
      </c>
      <c r="CA355" s="171"/>
      <c r="CB355" s="89"/>
      <c r="CC355" s="90" t="str">
        <f t="shared" si="414"/>
        <v/>
      </c>
      <c r="CD355" s="172"/>
      <c r="CE355" s="154" t="str">
        <f t="shared" si="415"/>
        <v>NO BID</v>
      </c>
      <c r="CF355" s="171"/>
      <c r="CG355" s="89"/>
      <c r="CH355" s="90" t="str">
        <f t="shared" si="416"/>
        <v/>
      </c>
      <c r="CI355" s="172"/>
      <c r="CJ355" s="154" t="str">
        <f t="shared" si="417"/>
        <v>NO BID</v>
      </c>
      <c r="CK355" s="171"/>
      <c r="CL355" s="89"/>
      <c r="CM355" s="90" t="str">
        <f t="shared" si="418"/>
        <v/>
      </c>
      <c r="CN355" s="172"/>
      <c r="CO355" s="154" t="str">
        <f t="shared" si="419"/>
        <v>NO BID</v>
      </c>
      <c r="CP355" s="171"/>
      <c r="CQ355" s="89"/>
      <c r="CR355" s="90" t="str">
        <f t="shared" si="420"/>
        <v/>
      </c>
      <c r="CS355" s="172"/>
      <c r="CT355" s="154" t="str">
        <f t="shared" si="421"/>
        <v>NO BID</v>
      </c>
      <c r="CU355" s="171"/>
      <c r="CV355" s="89"/>
      <c r="CW355" s="90" t="str">
        <f t="shared" si="422"/>
        <v/>
      </c>
      <c r="CX355" s="172"/>
      <c r="CY355" s="154" t="str">
        <f t="shared" si="423"/>
        <v>NO BID</v>
      </c>
      <c r="CZ355" s="171"/>
      <c r="DA355" s="89"/>
      <c r="DB355" s="90" t="str">
        <f t="shared" si="424"/>
        <v/>
      </c>
      <c r="DC355" s="172"/>
      <c r="DD355" s="154" t="str">
        <f t="shared" si="425"/>
        <v>NO BID</v>
      </c>
      <c r="DE355" s="171"/>
      <c r="DF355" s="89"/>
      <c r="DG355" s="90" t="str">
        <f t="shared" si="426"/>
        <v/>
      </c>
      <c r="DH355" s="172"/>
      <c r="DI355" s="154" t="str">
        <f t="shared" si="427"/>
        <v>NO BID</v>
      </c>
      <c r="DJ355" s="171"/>
      <c r="DK355" s="89"/>
      <c r="DL355" s="90" t="str">
        <f t="shared" si="428"/>
        <v/>
      </c>
      <c r="DM355" s="172"/>
      <c r="DN355" s="154" t="str">
        <f t="shared" si="429"/>
        <v>NO BID</v>
      </c>
      <c r="DO355" s="171"/>
      <c r="DP355" s="89"/>
      <c r="DQ355" s="90" t="str">
        <f t="shared" si="430"/>
        <v/>
      </c>
      <c r="DR355" s="172"/>
      <c r="DS355" s="154" t="str">
        <f t="shared" si="431"/>
        <v>NO BID</v>
      </c>
      <c r="DT355" s="171"/>
      <c r="DU355" s="89"/>
      <c r="DV355" s="90" t="str">
        <f t="shared" si="432"/>
        <v/>
      </c>
      <c r="DW355" s="172"/>
      <c r="DX355" s="154" t="str">
        <f t="shared" si="433"/>
        <v>NO BID</v>
      </c>
      <c r="DY355" s="171"/>
      <c r="DZ355" s="89"/>
      <c r="EA355" s="90" t="str">
        <f t="shared" si="434"/>
        <v/>
      </c>
      <c r="EB355" s="172"/>
      <c r="EC355" s="154" t="str">
        <f t="shared" si="435"/>
        <v>NO BID</v>
      </c>
      <c r="ED355" s="171"/>
      <c r="EE355" s="89"/>
      <c r="EF355" s="90" t="str">
        <f t="shared" si="436"/>
        <v/>
      </c>
      <c r="EG355" s="172"/>
      <c r="EH355" s="154" t="str">
        <f t="shared" si="437"/>
        <v>NO BID</v>
      </c>
      <c r="EI355" s="171"/>
      <c r="EJ355" s="89"/>
      <c r="EK355" s="90" t="str">
        <f t="shared" si="438"/>
        <v/>
      </c>
      <c r="EL355" s="172"/>
      <c r="EM355" s="154" t="str">
        <f t="shared" si="439"/>
        <v>NO BID</v>
      </c>
      <c r="EN355" s="171"/>
      <c r="EO355" s="89"/>
      <c r="EP355" s="90" t="str">
        <f t="shared" si="440"/>
        <v/>
      </c>
      <c r="EQ355" s="172"/>
      <c r="ER355" s="154" t="str">
        <f t="shared" si="441"/>
        <v>NO BID</v>
      </c>
      <c r="ES355" s="171"/>
      <c r="ET355" s="89"/>
      <c r="EU355" s="90" t="str">
        <f t="shared" si="442"/>
        <v/>
      </c>
      <c r="EV355" s="172"/>
      <c r="EW355" s="154" t="str">
        <f t="shared" si="443"/>
        <v>NO BID</v>
      </c>
      <c r="EX355" s="171"/>
      <c r="EY355" s="89"/>
      <c r="EZ355" s="90" t="str">
        <f t="shared" si="444"/>
        <v/>
      </c>
      <c r="FA355" s="172"/>
      <c r="FB355" s="154" t="str">
        <f t="shared" si="445"/>
        <v>NO BID</v>
      </c>
      <c r="FC355" s="171"/>
      <c r="FD355" s="89"/>
      <c r="FE355" s="90" t="str">
        <f t="shared" si="446"/>
        <v/>
      </c>
      <c r="FF355" s="172"/>
      <c r="FG355" s="154" t="str">
        <f t="shared" si="447"/>
        <v>NO BID</v>
      </c>
      <c r="FH355" s="171"/>
      <c r="FI355" s="89"/>
      <c r="FJ355" s="90" t="str">
        <f t="shared" si="448"/>
        <v/>
      </c>
      <c r="FK355" s="172"/>
      <c r="FL355" s="154" t="str">
        <f t="shared" si="449"/>
        <v>NO BID</v>
      </c>
      <c r="FM355" s="171"/>
      <c r="FN355" s="89"/>
      <c r="FO355" s="90" t="str">
        <f t="shared" si="450"/>
        <v/>
      </c>
      <c r="FP355" s="172"/>
      <c r="FQ355" s="154" t="str">
        <f t="shared" si="451"/>
        <v>NO BID</v>
      </c>
      <c r="FR355" s="174"/>
      <c r="FS355" s="91">
        <v>20.49</v>
      </c>
      <c r="FT355" s="92">
        <f t="shared" si="452"/>
        <v>102.44999999999999</v>
      </c>
      <c r="FU355" s="175">
        <f t="shared" si="453"/>
        <v>0</v>
      </c>
      <c r="FV355" s="93" t="str">
        <f t="shared" si="454"/>
        <v/>
      </c>
      <c r="FW355" s="94">
        <f t="shared" si="455"/>
        <v>102.44999999999999</v>
      </c>
      <c r="FX355" s="95">
        <f t="shared" si="456"/>
        <v>0</v>
      </c>
      <c r="FY355" s="129" t="str">
        <f t="shared" si="457"/>
        <v>NOT AWARDED</v>
      </c>
      <c r="FZ355" s="130">
        <f t="shared" si="458"/>
        <v>0</v>
      </c>
      <c r="GA355" s="129" t="str">
        <f t="shared" si="459"/>
        <v>VENDOR 09</v>
      </c>
      <c r="GB355" s="176"/>
      <c r="GC355" s="198"/>
      <c r="GD355" s="96"/>
      <c r="GE355" s="98"/>
    </row>
    <row r="356" spans="1:187" ht="30" customHeight="1" thickTop="1" thickBot="1" x14ac:dyDescent="0.4">
      <c r="A356" s="162">
        <v>352</v>
      </c>
      <c r="B356" s="163">
        <v>5</v>
      </c>
      <c r="C356" s="164">
        <v>9780823452361</v>
      </c>
      <c r="D356" s="165" t="s">
        <v>525</v>
      </c>
      <c r="E356" s="165" t="s">
        <v>1097</v>
      </c>
      <c r="F356" s="165" t="s">
        <v>1479</v>
      </c>
      <c r="G356" s="166" t="s">
        <v>1414</v>
      </c>
      <c r="H356" s="166" t="s">
        <v>1417</v>
      </c>
      <c r="I356" s="167"/>
      <c r="J356" s="227">
        <f t="shared" si="460"/>
        <v>5</v>
      </c>
      <c r="K356" s="228"/>
      <c r="L356" s="99" t="str">
        <f t="shared" si="386"/>
        <v/>
      </c>
      <c r="M356" s="241"/>
      <c r="N356" s="168"/>
      <c r="O356" s="169" t="str">
        <f t="shared" si="387"/>
        <v>VENDOR 09</v>
      </c>
      <c r="P356" s="149">
        <v>241360</v>
      </c>
      <c r="Q356" s="149">
        <f t="shared" si="388"/>
        <v>0</v>
      </c>
      <c r="R356" s="170" t="str">
        <f t="shared" si="389"/>
        <v xml:space="preserve">, </v>
      </c>
      <c r="S356" s="170" t="str">
        <f t="shared" si="390"/>
        <v>NO BID</v>
      </c>
      <c r="T356" s="87">
        <f t="shared" si="391"/>
        <v>0</v>
      </c>
      <c r="U356" s="88" t="str">
        <f t="shared" si="392"/>
        <v>NOT AWARDED</v>
      </c>
      <c r="V356" s="167"/>
      <c r="W356" s="171"/>
      <c r="X356" s="89"/>
      <c r="Y356" s="90"/>
      <c r="Z356" s="172" t="str">
        <f t="shared" si="393"/>
        <v/>
      </c>
      <c r="AA356" s="154" t="str">
        <f t="shared" si="394"/>
        <v>NO BID</v>
      </c>
      <c r="AB356" s="171"/>
      <c r="AC356" s="89"/>
      <c r="AD356" s="90"/>
      <c r="AE356" s="172" t="str">
        <f t="shared" si="395"/>
        <v/>
      </c>
      <c r="AF356" s="154" t="str">
        <f t="shared" si="396"/>
        <v>NO BID</v>
      </c>
      <c r="AG356" s="171"/>
      <c r="AH356" s="89"/>
      <c r="AI356" s="90"/>
      <c r="AJ356" s="172" t="str">
        <f t="shared" si="397"/>
        <v/>
      </c>
      <c r="AK356" s="154" t="str">
        <f t="shared" si="398"/>
        <v>NO BID</v>
      </c>
      <c r="AL356" s="171"/>
      <c r="AM356" s="89"/>
      <c r="AN356" s="90"/>
      <c r="AO356" s="172" t="str">
        <f t="shared" si="399"/>
        <v/>
      </c>
      <c r="AP356" s="154" t="str">
        <f t="shared" si="400"/>
        <v>NO BID</v>
      </c>
      <c r="AQ356" s="171"/>
      <c r="AR356" s="89"/>
      <c r="AS356" s="90"/>
      <c r="AT356" s="172" t="str">
        <f t="shared" si="401"/>
        <v/>
      </c>
      <c r="AU356" s="154" t="str">
        <f t="shared" si="402"/>
        <v>NO BID</v>
      </c>
      <c r="AV356" s="171"/>
      <c r="AW356" s="89"/>
      <c r="AX356" s="90"/>
      <c r="AY356" s="172" t="str">
        <f t="shared" si="403"/>
        <v/>
      </c>
      <c r="AZ356" s="154" t="str">
        <f t="shared" si="404"/>
        <v>NO BID</v>
      </c>
      <c r="BA356" s="171"/>
      <c r="BB356" s="89"/>
      <c r="BC356" s="90"/>
      <c r="BD356" s="172" t="str">
        <f t="shared" si="405"/>
        <v/>
      </c>
      <c r="BE356" s="154" t="str">
        <f>IF($B356=0,"",IF(ISNUMBER(BB356),"","NO BID"))</f>
        <v>NO BID</v>
      </c>
      <c r="BF356" s="171"/>
      <c r="BG356" s="89"/>
      <c r="BH356" s="90"/>
      <c r="BI356" s="172" t="str">
        <f t="shared" si="406"/>
        <v/>
      </c>
      <c r="BJ356" s="154" t="str">
        <f t="shared" si="407"/>
        <v>NO BID</v>
      </c>
      <c r="BK356" s="171"/>
      <c r="BL356" s="89"/>
      <c r="BM356" s="90"/>
      <c r="BN356" s="172" t="str">
        <f t="shared" si="408"/>
        <v/>
      </c>
      <c r="BO356" s="154" t="str">
        <f t="shared" si="409"/>
        <v>NO BID</v>
      </c>
      <c r="BP356" s="178"/>
      <c r="BQ356" s="171"/>
      <c r="BR356" s="89"/>
      <c r="BS356" s="90" t="str">
        <f t="shared" si="410"/>
        <v/>
      </c>
      <c r="BT356" s="172"/>
      <c r="BU356" s="154" t="str">
        <f t="shared" si="411"/>
        <v>NO BID</v>
      </c>
      <c r="BV356" s="171"/>
      <c r="BW356" s="89"/>
      <c r="BX356" s="90" t="str">
        <f t="shared" si="412"/>
        <v/>
      </c>
      <c r="BY356" s="172"/>
      <c r="BZ356" s="154" t="str">
        <f t="shared" si="413"/>
        <v>NO BID</v>
      </c>
      <c r="CA356" s="171"/>
      <c r="CB356" s="89"/>
      <c r="CC356" s="90" t="str">
        <f t="shared" si="414"/>
        <v/>
      </c>
      <c r="CD356" s="172"/>
      <c r="CE356" s="154" t="str">
        <f t="shared" si="415"/>
        <v>NO BID</v>
      </c>
      <c r="CF356" s="171"/>
      <c r="CG356" s="89"/>
      <c r="CH356" s="90" t="str">
        <f t="shared" si="416"/>
        <v/>
      </c>
      <c r="CI356" s="172"/>
      <c r="CJ356" s="154" t="str">
        <f t="shared" si="417"/>
        <v>NO BID</v>
      </c>
      <c r="CK356" s="171"/>
      <c r="CL356" s="89"/>
      <c r="CM356" s="90" t="str">
        <f t="shared" si="418"/>
        <v/>
      </c>
      <c r="CN356" s="172"/>
      <c r="CO356" s="154" t="str">
        <f t="shared" si="419"/>
        <v>NO BID</v>
      </c>
      <c r="CP356" s="171"/>
      <c r="CQ356" s="89"/>
      <c r="CR356" s="90" t="str">
        <f t="shared" si="420"/>
        <v/>
      </c>
      <c r="CS356" s="172"/>
      <c r="CT356" s="154" t="str">
        <f t="shared" si="421"/>
        <v>NO BID</v>
      </c>
      <c r="CU356" s="171"/>
      <c r="CV356" s="89"/>
      <c r="CW356" s="90" t="str">
        <f t="shared" si="422"/>
        <v/>
      </c>
      <c r="CX356" s="172"/>
      <c r="CY356" s="154" t="str">
        <f t="shared" si="423"/>
        <v>NO BID</v>
      </c>
      <c r="CZ356" s="171"/>
      <c r="DA356" s="89"/>
      <c r="DB356" s="90" t="str">
        <f t="shared" si="424"/>
        <v/>
      </c>
      <c r="DC356" s="172"/>
      <c r="DD356" s="154" t="str">
        <f t="shared" si="425"/>
        <v>NO BID</v>
      </c>
      <c r="DE356" s="171"/>
      <c r="DF356" s="89"/>
      <c r="DG356" s="90" t="str">
        <f t="shared" si="426"/>
        <v/>
      </c>
      <c r="DH356" s="172"/>
      <c r="DI356" s="154" t="str">
        <f t="shared" si="427"/>
        <v>NO BID</v>
      </c>
      <c r="DJ356" s="171"/>
      <c r="DK356" s="89"/>
      <c r="DL356" s="90" t="str">
        <f t="shared" si="428"/>
        <v/>
      </c>
      <c r="DM356" s="172"/>
      <c r="DN356" s="154" t="str">
        <f t="shared" si="429"/>
        <v>NO BID</v>
      </c>
      <c r="DO356" s="171"/>
      <c r="DP356" s="89"/>
      <c r="DQ356" s="90" t="str">
        <f t="shared" si="430"/>
        <v/>
      </c>
      <c r="DR356" s="172"/>
      <c r="DS356" s="154" t="str">
        <f t="shared" si="431"/>
        <v>NO BID</v>
      </c>
      <c r="DT356" s="171"/>
      <c r="DU356" s="89"/>
      <c r="DV356" s="90" t="str">
        <f t="shared" si="432"/>
        <v/>
      </c>
      <c r="DW356" s="172"/>
      <c r="DX356" s="154" t="str">
        <f t="shared" si="433"/>
        <v>NO BID</v>
      </c>
      <c r="DY356" s="171"/>
      <c r="DZ356" s="89"/>
      <c r="EA356" s="90" t="str">
        <f t="shared" si="434"/>
        <v/>
      </c>
      <c r="EB356" s="172"/>
      <c r="EC356" s="154" t="str">
        <f t="shared" si="435"/>
        <v>NO BID</v>
      </c>
      <c r="ED356" s="171"/>
      <c r="EE356" s="89"/>
      <c r="EF356" s="90" t="str">
        <f t="shared" si="436"/>
        <v/>
      </c>
      <c r="EG356" s="172"/>
      <c r="EH356" s="154" t="str">
        <f t="shared" si="437"/>
        <v>NO BID</v>
      </c>
      <c r="EI356" s="171"/>
      <c r="EJ356" s="89"/>
      <c r="EK356" s="90" t="str">
        <f t="shared" si="438"/>
        <v/>
      </c>
      <c r="EL356" s="172"/>
      <c r="EM356" s="154" t="str">
        <f t="shared" si="439"/>
        <v>NO BID</v>
      </c>
      <c r="EN356" s="171"/>
      <c r="EO356" s="89"/>
      <c r="EP356" s="90" t="str">
        <f t="shared" si="440"/>
        <v/>
      </c>
      <c r="EQ356" s="172"/>
      <c r="ER356" s="154" t="str">
        <f t="shared" si="441"/>
        <v>NO BID</v>
      </c>
      <c r="ES356" s="171"/>
      <c r="ET356" s="89"/>
      <c r="EU356" s="90" t="str">
        <f t="shared" si="442"/>
        <v/>
      </c>
      <c r="EV356" s="172"/>
      <c r="EW356" s="154" t="str">
        <f t="shared" si="443"/>
        <v>NO BID</v>
      </c>
      <c r="EX356" s="171"/>
      <c r="EY356" s="89"/>
      <c r="EZ356" s="90" t="str">
        <f t="shared" si="444"/>
        <v/>
      </c>
      <c r="FA356" s="172"/>
      <c r="FB356" s="154" t="str">
        <f t="shared" si="445"/>
        <v>NO BID</v>
      </c>
      <c r="FC356" s="171"/>
      <c r="FD356" s="89"/>
      <c r="FE356" s="90" t="str">
        <f t="shared" si="446"/>
        <v/>
      </c>
      <c r="FF356" s="172"/>
      <c r="FG356" s="154" t="str">
        <f t="shared" si="447"/>
        <v>NO BID</v>
      </c>
      <c r="FH356" s="171"/>
      <c r="FI356" s="89"/>
      <c r="FJ356" s="90" t="str">
        <f t="shared" si="448"/>
        <v/>
      </c>
      <c r="FK356" s="172"/>
      <c r="FL356" s="154" t="str">
        <f t="shared" si="449"/>
        <v>NO BID</v>
      </c>
      <c r="FM356" s="171"/>
      <c r="FN356" s="89"/>
      <c r="FO356" s="90" t="str">
        <f t="shared" si="450"/>
        <v/>
      </c>
      <c r="FP356" s="172"/>
      <c r="FQ356" s="154" t="str">
        <f t="shared" si="451"/>
        <v>NO BID</v>
      </c>
      <c r="FR356" s="174"/>
      <c r="FS356" s="91">
        <v>19.989999999999998</v>
      </c>
      <c r="FT356" s="92">
        <f t="shared" si="452"/>
        <v>99.949999999999989</v>
      </c>
      <c r="FU356" s="175">
        <f t="shared" si="453"/>
        <v>0</v>
      </c>
      <c r="FV356" s="93" t="str">
        <f t="shared" si="454"/>
        <v/>
      </c>
      <c r="FW356" s="94">
        <f t="shared" si="455"/>
        <v>99.949999999999989</v>
      </c>
      <c r="FX356" s="95">
        <f t="shared" si="456"/>
        <v>0</v>
      </c>
      <c r="FY356" s="129" t="str">
        <f t="shared" si="457"/>
        <v>NOT AWARDED</v>
      </c>
      <c r="FZ356" s="130">
        <f t="shared" si="458"/>
        <v>0</v>
      </c>
      <c r="GA356" s="129" t="str">
        <f t="shared" si="459"/>
        <v>VENDOR 09</v>
      </c>
      <c r="GB356" s="176"/>
      <c r="GC356" s="177"/>
      <c r="GD356" s="96"/>
      <c r="GE356" s="98"/>
    </row>
    <row r="357" spans="1:187" ht="30" customHeight="1" thickTop="1" thickBot="1" x14ac:dyDescent="0.4">
      <c r="A357" s="162">
        <v>353</v>
      </c>
      <c r="B357" s="142">
        <v>5</v>
      </c>
      <c r="C357" s="143">
        <v>9781338777666</v>
      </c>
      <c r="D357" s="144" t="s">
        <v>526</v>
      </c>
      <c r="E357" s="144" t="s">
        <v>1107</v>
      </c>
      <c r="F357" s="144" t="s">
        <v>1479</v>
      </c>
      <c r="G357" s="145" t="s">
        <v>1414</v>
      </c>
      <c r="H357" s="145" t="s">
        <v>1421</v>
      </c>
      <c r="I357" s="146"/>
      <c r="J357" s="227">
        <f t="shared" si="460"/>
        <v>5</v>
      </c>
      <c r="K357" s="228"/>
      <c r="L357" s="99" t="str">
        <f t="shared" si="386"/>
        <v/>
      </c>
      <c r="M357" s="241"/>
      <c r="N357" s="147"/>
      <c r="O357" s="148" t="str">
        <f t="shared" si="387"/>
        <v>VENDOR 09</v>
      </c>
      <c r="P357" s="149">
        <v>241363</v>
      </c>
      <c r="Q357" s="149">
        <f t="shared" si="388"/>
        <v>0</v>
      </c>
      <c r="R357" s="150" t="str">
        <f t="shared" si="389"/>
        <v xml:space="preserve">, </v>
      </c>
      <c r="S357" s="150" t="str">
        <f t="shared" si="390"/>
        <v>NO BID</v>
      </c>
      <c r="T357" s="100">
        <f t="shared" si="391"/>
        <v>0</v>
      </c>
      <c r="U357" s="101" t="str">
        <f t="shared" si="392"/>
        <v>NOT AWARDED</v>
      </c>
      <c r="V357" s="146"/>
      <c r="W357" s="151"/>
      <c r="X357" s="102"/>
      <c r="Y357" s="103"/>
      <c r="Z357" s="152" t="str">
        <f t="shared" si="393"/>
        <v/>
      </c>
      <c r="AA357" s="153" t="str">
        <f t="shared" si="394"/>
        <v>NO BID</v>
      </c>
      <c r="AB357" s="151"/>
      <c r="AC357" s="102"/>
      <c r="AD357" s="103"/>
      <c r="AE357" s="152" t="str">
        <f t="shared" si="395"/>
        <v/>
      </c>
      <c r="AF357" s="154" t="str">
        <f t="shared" si="396"/>
        <v>NO BID</v>
      </c>
      <c r="AG357" s="151"/>
      <c r="AH357" s="102"/>
      <c r="AI357" s="103"/>
      <c r="AJ357" s="152" t="str">
        <f t="shared" si="397"/>
        <v/>
      </c>
      <c r="AK357" s="154" t="str">
        <f t="shared" si="398"/>
        <v>NO BID</v>
      </c>
      <c r="AL357" s="151"/>
      <c r="AM357" s="102"/>
      <c r="AN357" s="103"/>
      <c r="AO357" s="152" t="str">
        <f t="shared" si="399"/>
        <v/>
      </c>
      <c r="AP357" s="154" t="str">
        <f t="shared" si="400"/>
        <v>NO BID</v>
      </c>
      <c r="AQ357" s="151"/>
      <c r="AR357" s="102"/>
      <c r="AS357" s="103"/>
      <c r="AT357" s="152" t="str">
        <f t="shared" si="401"/>
        <v/>
      </c>
      <c r="AU357" s="154" t="str">
        <f t="shared" si="402"/>
        <v>NO BID</v>
      </c>
      <c r="AV357" s="151"/>
      <c r="AW357" s="102"/>
      <c r="AX357" s="103"/>
      <c r="AY357" s="152" t="str">
        <f t="shared" si="403"/>
        <v/>
      </c>
      <c r="AZ357" s="154" t="str">
        <f t="shared" si="404"/>
        <v>NO BID</v>
      </c>
      <c r="BA357" s="151"/>
      <c r="BB357" s="102"/>
      <c r="BC357" s="103"/>
      <c r="BD357" s="152" t="str">
        <f t="shared" si="405"/>
        <v/>
      </c>
      <c r="BE357" s="153" t="str">
        <f>IF($B357=0,"",IF(ISNUMBER(BB357),"","NO BID"))</f>
        <v>NO BID</v>
      </c>
      <c r="BF357" s="151"/>
      <c r="BG357" s="102"/>
      <c r="BH357" s="103"/>
      <c r="BI357" s="152" t="str">
        <f t="shared" si="406"/>
        <v/>
      </c>
      <c r="BJ357" s="153" t="str">
        <f t="shared" si="407"/>
        <v>NO BID</v>
      </c>
      <c r="BK357" s="151"/>
      <c r="BL357" s="102"/>
      <c r="BM357" s="103"/>
      <c r="BN357" s="152" t="str">
        <f t="shared" si="408"/>
        <v/>
      </c>
      <c r="BO357" s="154" t="str">
        <f t="shared" si="409"/>
        <v>NO BID</v>
      </c>
      <c r="BP357" s="155"/>
      <c r="BQ357" s="151"/>
      <c r="BR357" s="102"/>
      <c r="BS357" s="103" t="str">
        <f t="shared" si="410"/>
        <v/>
      </c>
      <c r="BT357" s="152"/>
      <c r="BU357" s="153" t="str">
        <f t="shared" si="411"/>
        <v>NO BID</v>
      </c>
      <c r="BV357" s="151"/>
      <c r="BW357" s="102"/>
      <c r="BX357" s="103" t="str">
        <f t="shared" si="412"/>
        <v/>
      </c>
      <c r="BY357" s="152"/>
      <c r="BZ357" s="153" t="str">
        <f t="shared" si="413"/>
        <v>NO BID</v>
      </c>
      <c r="CA357" s="151"/>
      <c r="CB357" s="102"/>
      <c r="CC357" s="103" t="str">
        <f t="shared" si="414"/>
        <v/>
      </c>
      <c r="CD357" s="152"/>
      <c r="CE357" s="153" t="str">
        <f t="shared" si="415"/>
        <v>NO BID</v>
      </c>
      <c r="CF357" s="151"/>
      <c r="CG357" s="102"/>
      <c r="CH357" s="103" t="str">
        <f t="shared" si="416"/>
        <v/>
      </c>
      <c r="CI357" s="152"/>
      <c r="CJ357" s="153" t="str">
        <f t="shared" si="417"/>
        <v>NO BID</v>
      </c>
      <c r="CK357" s="151"/>
      <c r="CL357" s="102"/>
      <c r="CM357" s="103" t="str">
        <f t="shared" si="418"/>
        <v/>
      </c>
      <c r="CN357" s="152"/>
      <c r="CO357" s="153" t="str">
        <f t="shared" si="419"/>
        <v>NO BID</v>
      </c>
      <c r="CP357" s="151"/>
      <c r="CQ357" s="102"/>
      <c r="CR357" s="103" t="str">
        <f t="shared" si="420"/>
        <v/>
      </c>
      <c r="CS357" s="152"/>
      <c r="CT357" s="153" t="str">
        <f t="shared" si="421"/>
        <v>NO BID</v>
      </c>
      <c r="CU357" s="151"/>
      <c r="CV357" s="102"/>
      <c r="CW357" s="103" t="str">
        <f t="shared" si="422"/>
        <v/>
      </c>
      <c r="CX357" s="152"/>
      <c r="CY357" s="153" t="str">
        <f t="shared" si="423"/>
        <v>NO BID</v>
      </c>
      <c r="CZ357" s="151"/>
      <c r="DA357" s="102"/>
      <c r="DB357" s="103" t="str">
        <f t="shared" si="424"/>
        <v/>
      </c>
      <c r="DC357" s="152"/>
      <c r="DD357" s="153" t="str">
        <f t="shared" si="425"/>
        <v>NO BID</v>
      </c>
      <c r="DE357" s="151"/>
      <c r="DF357" s="102"/>
      <c r="DG357" s="103" t="str">
        <f t="shared" si="426"/>
        <v/>
      </c>
      <c r="DH357" s="152"/>
      <c r="DI357" s="153" t="str">
        <f t="shared" si="427"/>
        <v>NO BID</v>
      </c>
      <c r="DJ357" s="151"/>
      <c r="DK357" s="102"/>
      <c r="DL357" s="103" t="str">
        <f t="shared" si="428"/>
        <v/>
      </c>
      <c r="DM357" s="152"/>
      <c r="DN357" s="153" t="str">
        <f t="shared" si="429"/>
        <v>NO BID</v>
      </c>
      <c r="DO357" s="151"/>
      <c r="DP357" s="102"/>
      <c r="DQ357" s="103" t="str">
        <f t="shared" si="430"/>
        <v/>
      </c>
      <c r="DR357" s="152"/>
      <c r="DS357" s="153" t="str">
        <f t="shared" si="431"/>
        <v>NO BID</v>
      </c>
      <c r="DT357" s="151"/>
      <c r="DU357" s="102"/>
      <c r="DV357" s="103" t="str">
        <f t="shared" si="432"/>
        <v/>
      </c>
      <c r="DW357" s="152"/>
      <c r="DX357" s="153" t="str">
        <f t="shared" si="433"/>
        <v>NO BID</v>
      </c>
      <c r="DY357" s="151"/>
      <c r="DZ357" s="102"/>
      <c r="EA357" s="103" t="str">
        <f t="shared" si="434"/>
        <v/>
      </c>
      <c r="EB357" s="152"/>
      <c r="EC357" s="153" t="str">
        <f t="shared" si="435"/>
        <v>NO BID</v>
      </c>
      <c r="ED357" s="151"/>
      <c r="EE357" s="102"/>
      <c r="EF357" s="103" t="str">
        <f t="shared" si="436"/>
        <v/>
      </c>
      <c r="EG357" s="152"/>
      <c r="EH357" s="153" t="str">
        <f t="shared" si="437"/>
        <v>NO BID</v>
      </c>
      <c r="EI357" s="151"/>
      <c r="EJ357" s="102"/>
      <c r="EK357" s="103" t="str">
        <f t="shared" si="438"/>
        <v/>
      </c>
      <c r="EL357" s="152"/>
      <c r="EM357" s="153" t="str">
        <f t="shared" si="439"/>
        <v>NO BID</v>
      </c>
      <c r="EN357" s="151"/>
      <c r="EO357" s="102"/>
      <c r="EP357" s="103" t="str">
        <f t="shared" si="440"/>
        <v/>
      </c>
      <c r="EQ357" s="152"/>
      <c r="ER357" s="153" t="str">
        <f t="shared" si="441"/>
        <v>NO BID</v>
      </c>
      <c r="ES357" s="151"/>
      <c r="ET357" s="102"/>
      <c r="EU357" s="103" t="str">
        <f t="shared" si="442"/>
        <v/>
      </c>
      <c r="EV357" s="152"/>
      <c r="EW357" s="153" t="str">
        <f t="shared" si="443"/>
        <v>NO BID</v>
      </c>
      <c r="EX357" s="151"/>
      <c r="EY357" s="102"/>
      <c r="EZ357" s="103" t="str">
        <f t="shared" si="444"/>
        <v/>
      </c>
      <c r="FA357" s="152"/>
      <c r="FB357" s="153" t="str">
        <f t="shared" si="445"/>
        <v>NO BID</v>
      </c>
      <c r="FC357" s="151"/>
      <c r="FD357" s="102"/>
      <c r="FE357" s="103" t="str">
        <f t="shared" si="446"/>
        <v/>
      </c>
      <c r="FF357" s="152"/>
      <c r="FG357" s="153" t="str">
        <f t="shared" si="447"/>
        <v>NO BID</v>
      </c>
      <c r="FH357" s="151"/>
      <c r="FI357" s="102"/>
      <c r="FJ357" s="103" t="str">
        <f t="shared" si="448"/>
        <v/>
      </c>
      <c r="FK357" s="152"/>
      <c r="FL357" s="153" t="str">
        <f t="shared" si="449"/>
        <v>NO BID</v>
      </c>
      <c r="FM357" s="151"/>
      <c r="FN357" s="102"/>
      <c r="FO357" s="103" t="str">
        <f t="shared" si="450"/>
        <v/>
      </c>
      <c r="FP357" s="152"/>
      <c r="FQ357" s="153" t="str">
        <f t="shared" si="451"/>
        <v>NO BID</v>
      </c>
      <c r="FR357" s="156"/>
      <c r="FS357" s="104">
        <v>10.79</v>
      </c>
      <c r="FT357" s="105">
        <f t="shared" si="452"/>
        <v>53.949999999999996</v>
      </c>
      <c r="FU357" s="157">
        <f t="shared" si="453"/>
        <v>0</v>
      </c>
      <c r="FV357" s="106" t="str">
        <f t="shared" si="454"/>
        <v/>
      </c>
      <c r="FW357" s="107">
        <f t="shared" si="455"/>
        <v>53.949999999999996</v>
      </c>
      <c r="FX357" s="108">
        <f t="shared" si="456"/>
        <v>0</v>
      </c>
      <c r="FY357" s="158" t="str">
        <f t="shared" si="457"/>
        <v>NOT AWARDED</v>
      </c>
      <c r="FZ357" s="159">
        <f t="shared" si="458"/>
        <v>0</v>
      </c>
      <c r="GA357" s="158" t="str">
        <f t="shared" si="459"/>
        <v>VENDOR 09</v>
      </c>
      <c r="GB357" s="160"/>
      <c r="GC357" s="161"/>
      <c r="GD357" s="109"/>
      <c r="GE357" s="110"/>
    </row>
    <row r="358" spans="1:187" ht="30" customHeight="1" thickTop="1" thickBot="1" x14ac:dyDescent="0.4">
      <c r="A358" s="162">
        <v>354</v>
      </c>
      <c r="B358" s="163">
        <v>5</v>
      </c>
      <c r="C358" s="164">
        <v>9781536223118</v>
      </c>
      <c r="D358" s="165" t="s">
        <v>527</v>
      </c>
      <c r="E358" s="165" t="s">
        <v>1202</v>
      </c>
      <c r="F358" s="165" t="s">
        <v>1479</v>
      </c>
      <c r="G358" s="166" t="s">
        <v>1414</v>
      </c>
      <c r="H358" s="166" t="s">
        <v>1422</v>
      </c>
      <c r="I358" s="167"/>
      <c r="J358" s="227">
        <f t="shared" si="460"/>
        <v>5</v>
      </c>
      <c r="K358" s="228"/>
      <c r="L358" s="99" t="str">
        <f t="shared" si="386"/>
        <v/>
      </c>
      <c r="M358" s="241"/>
      <c r="N358" s="168"/>
      <c r="O358" s="169" t="str">
        <f t="shared" si="387"/>
        <v>VENDOR 09</v>
      </c>
      <c r="P358" s="149">
        <v>241365</v>
      </c>
      <c r="Q358" s="149">
        <f t="shared" si="388"/>
        <v>0</v>
      </c>
      <c r="R358" s="170" t="str">
        <f t="shared" si="389"/>
        <v xml:space="preserve">, </v>
      </c>
      <c r="S358" s="170" t="str">
        <f t="shared" si="390"/>
        <v>NO BID</v>
      </c>
      <c r="T358" s="87">
        <f t="shared" si="391"/>
        <v>0</v>
      </c>
      <c r="U358" s="88" t="str">
        <f t="shared" si="392"/>
        <v>NOT AWARDED</v>
      </c>
      <c r="V358" s="167"/>
      <c r="W358" s="171"/>
      <c r="X358" s="89"/>
      <c r="Y358" s="90"/>
      <c r="Z358" s="172" t="str">
        <f t="shared" si="393"/>
        <v/>
      </c>
      <c r="AA358" s="154" t="str">
        <f t="shared" si="394"/>
        <v>NO BID</v>
      </c>
      <c r="AB358" s="171"/>
      <c r="AC358" s="89"/>
      <c r="AD358" s="90"/>
      <c r="AE358" s="172" t="str">
        <f t="shared" si="395"/>
        <v/>
      </c>
      <c r="AF358" s="154" t="str">
        <f t="shared" si="396"/>
        <v>NO BID</v>
      </c>
      <c r="AG358" s="171"/>
      <c r="AH358" s="89"/>
      <c r="AI358" s="90"/>
      <c r="AJ358" s="172" t="str">
        <f t="shared" si="397"/>
        <v/>
      </c>
      <c r="AK358" s="154" t="str">
        <f t="shared" si="398"/>
        <v>NO BID</v>
      </c>
      <c r="AL358" s="171"/>
      <c r="AM358" s="89"/>
      <c r="AN358" s="90"/>
      <c r="AO358" s="172" t="str">
        <f t="shared" si="399"/>
        <v/>
      </c>
      <c r="AP358" s="154" t="str">
        <f t="shared" si="400"/>
        <v>NO BID</v>
      </c>
      <c r="AQ358" s="171"/>
      <c r="AR358" s="89"/>
      <c r="AS358" s="90"/>
      <c r="AT358" s="172" t="str">
        <f t="shared" si="401"/>
        <v/>
      </c>
      <c r="AU358" s="154" t="str">
        <f t="shared" si="402"/>
        <v>NO BID</v>
      </c>
      <c r="AV358" s="171"/>
      <c r="AW358" s="89"/>
      <c r="AX358" s="90"/>
      <c r="AY358" s="172" t="str">
        <f t="shared" si="403"/>
        <v/>
      </c>
      <c r="AZ358" s="154" t="str">
        <f t="shared" si="404"/>
        <v>NO BID</v>
      </c>
      <c r="BA358" s="171"/>
      <c r="BB358" s="89"/>
      <c r="BC358" s="90"/>
      <c r="BD358" s="172" t="str">
        <f t="shared" si="405"/>
        <v/>
      </c>
      <c r="BE358" s="154" t="s">
        <v>82</v>
      </c>
      <c r="BF358" s="171"/>
      <c r="BG358" s="89"/>
      <c r="BH358" s="90"/>
      <c r="BI358" s="172" t="str">
        <f t="shared" si="406"/>
        <v/>
      </c>
      <c r="BJ358" s="154" t="str">
        <f t="shared" si="407"/>
        <v>NO BID</v>
      </c>
      <c r="BK358" s="171"/>
      <c r="BL358" s="89"/>
      <c r="BM358" s="90"/>
      <c r="BN358" s="172" t="str">
        <f t="shared" si="408"/>
        <v/>
      </c>
      <c r="BO358" s="154" t="str">
        <f t="shared" si="409"/>
        <v>NO BID</v>
      </c>
      <c r="BP358" s="173"/>
      <c r="BQ358" s="171"/>
      <c r="BR358" s="89"/>
      <c r="BS358" s="90" t="str">
        <f t="shared" si="410"/>
        <v/>
      </c>
      <c r="BT358" s="172"/>
      <c r="BU358" s="154" t="str">
        <f t="shared" si="411"/>
        <v>NO BID</v>
      </c>
      <c r="BV358" s="171"/>
      <c r="BW358" s="89"/>
      <c r="BX358" s="90" t="str">
        <f t="shared" si="412"/>
        <v/>
      </c>
      <c r="BY358" s="172"/>
      <c r="BZ358" s="154" t="str">
        <f t="shared" si="413"/>
        <v>NO BID</v>
      </c>
      <c r="CA358" s="171"/>
      <c r="CB358" s="89"/>
      <c r="CC358" s="90" t="str">
        <f t="shared" si="414"/>
        <v/>
      </c>
      <c r="CD358" s="172"/>
      <c r="CE358" s="154" t="str">
        <f t="shared" si="415"/>
        <v>NO BID</v>
      </c>
      <c r="CF358" s="171"/>
      <c r="CG358" s="89"/>
      <c r="CH358" s="90" t="str">
        <f t="shared" si="416"/>
        <v/>
      </c>
      <c r="CI358" s="172"/>
      <c r="CJ358" s="154" t="str">
        <f t="shared" si="417"/>
        <v>NO BID</v>
      </c>
      <c r="CK358" s="171"/>
      <c r="CL358" s="89"/>
      <c r="CM358" s="90" t="str">
        <f t="shared" si="418"/>
        <v/>
      </c>
      <c r="CN358" s="172"/>
      <c r="CO358" s="154" t="str">
        <f t="shared" si="419"/>
        <v>NO BID</v>
      </c>
      <c r="CP358" s="171"/>
      <c r="CQ358" s="89"/>
      <c r="CR358" s="90" t="str">
        <f t="shared" si="420"/>
        <v/>
      </c>
      <c r="CS358" s="172"/>
      <c r="CT358" s="154" t="str">
        <f t="shared" si="421"/>
        <v>NO BID</v>
      </c>
      <c r="CU358" s="171"/>
      <c r="CV358" s="89"/>
      <c r="CW358" s="90" t="str">
        <f t="shared" si="422"/>
        <v/>
      </c>
      <c r="CX358" s="172"/>
      <c r="CY358" s="154" t="str">
        <f t="shared" si="423"/>
        <v>NO BID</v>
      </c>
      <c r="CZ358" s="171"/>
      <c r="DA358" s="89"/>
      <c r="DB358" s="90" t="str">
        <f t="shared" si="424"/>
        <v/>
      </c>
      <c r="DC358" s="172"/>
      <c r="DD358" s="154" t="str">
        <f t="shared" si="425"/>
        <v>NO BID</v>
      </c>
      <c r="DE358" s="171"/>
      <c r="DF358" s="89"/>
      <c r="DG358" s="90" t="str">
        <f t="shared" si="426"/>
        <v/>
      </c>
      <c r="DH358" s="172"/>
      <c r="DI358" s="154" t="str">
        <f t="shared" si="427"/>
        <v>NO BID</v>
      </c>
      <c r="DJ358" s="171"/>
      <c r="DK358" s="89"/>
      <c r="DL358" s="90" t="str">
        <f t="shared" si="428"/>
        <v/>
      </c>
      <c r="DM358" s="172"/>
      <c r="DN358" s="154" t="str">
        <f t="shared" si="429"/>
        <v>NO BID</v>
      </c>
      <c r="DO358" s="171"/>
      <c r="DP358" s="89"/>
      <c r="DQ358" s="90" t="str">
        <f t="shared" si="430"/>
        <v/>
      </c>
      <c r="DR358" s="172"/>
      <c r="DS358" s="154" t="str">
        <f t="shared" si="431"/>
        <v>NO BID</v>
      </c>
      <c r="DT358" s="171"/>
      <c r="DU358" s="89"/>
      <c r="DV358" s="90" t="str">
        <f t="shared" si="432"/>
        <v/>
      </c>
      <c r="DW358" s="172"/>
      <c r="DX358" s="154" t="str">
        <f t="shared" si="433"/>
        <v>NO BID</v>
      </c>
      <c r="DY358" s="171"/>
      <c r="DZ358" s="89"/>
      <c r="EA358" s="90" t="str">
        <f t="shared" si="434"/>
        <v/>
      </c>
      <c r="EB358" s="172"/>
      <c r="EC358" s="154" t="str">
        <f t="shared" si="435"/>
        <v>NO BID</v>
      </c>
      <c r="ED358" s="171"/>
      <c r="EE358" s="89"/>
      <c r="EF358" s="90" t="str">
        <f t="shared" si="436"/>
        <v/>
      </c>
      <c r="EG358" s="172"/>
      <c r="EH358" s="154" t="str">
        <f t="shared" si="437"/>
        <v>NO BID</v>
      </c>
      <c r="EI358" s="171"/>
      <c r="EJ358" s="89"/>
      <c r="EK358" s="90" t="str">
        <f t="shared" si="438"/>
        <v/>
      </c>
      <c r="EL358" s="172"/>
      <c r="EM358" s="154" t="str">
        <f t="shared" si="439"/>
        <v>NO BID</v>
      </c>
      <c r="EN358" s="171"/>
      <c r="EO358" s="89"/>
      <c r="EP358" s="90" t="str">
        <f t="shared" si="440"/>
        <v/>
      </c>
      <c r="EQ358" s="172"/>
      <c r="ER358" s="154" t="str">
        <f t="shared" si="441"/>
        <v>NO BID</v>
      </c>
      <c r="ES358" s="171"/>
      <c r="ET358" s="89"/>
      <c r="EU358" s="90" t="str">
        <f t="shared" si="442"/>
        <v/>
      </c>
      <c r="EV358" s="172"/>
      <c r="EW358" s="154" t="str">
        <f t="shared" si="443"/>
        <v>NO BID</v>
      </c>
      <c r="EX358" s="171"/>
      <c r="EY358" s="89"/>
      <c r="EZ358" s="90" t="str">
        <f t="shared" si="444"/>
        <v/>
      </c>
      <c r="FA358" s="172"/>
      <c r="FB358" s="154" t="str">
        <f t="shared" si="445"/>
        <v>NO BID</v>
      </c>
      <c r="FC358" s="171"/>
      <c r="FD358" s="89"/>
      <c r="FE358" s="90" t="str">
        <f t="shared" si="446"/>
        <v/>
      </c>
      <c r="FF358" s="172"/>
      <c r="FG358" s="154" t="str">
        <f t="shared" si="447"/>
        <v>NO BID</v>
      </c>
      <c r="FH358" s="171"/>
      <c r="FI358" s="89"/>
      <c r="FJ358" s="90" t="str">
        <f t="shared" si="448"/>
        <v/>
      </c>
      <c r="FK358" s="172"/>
      <c r="FL358" s="154" t="str">
        <f t="shared" si="449"/>
        <v>NO BID</v>
      </c>
      <c r="FM358" s="171"/>
      <c r="FN358" s="89"/>
      <c r="FO358" s="90" t="str">
        <f t="shared" si="450"/>
        <v/>
      </c>
      <c r="FP358" s="172"/>
      <c r="FQ358" s="154" t="str">
        <f t="shared" si="451"/>
        <v>NO BID</v>
      </c>
      <c r="FR358" s="174"/>
      <c r="FS358" s="91">
        <v>14.54</v>
      </c>
      <c r="FT358" s="92">
        <f t="shared" si="452"/>
        <v>72.699999999999989</v>
      </c>
      <c r="FU358" s="175">
        <f t="shared" si="453"/>
        <v>0</v>
      </c>
      <c r="FV358" s="93" t="str">
        <f t="shared" si="454"/>
        <v/>
      </c>
      <c r="FW358" s="94">
        <f t="shared" si="455"/>
        <v>72.699999999999989</v>
      </c>
      <c r="FX358" s="95">
        <f t="shared" si="456"/>
        <v>0</v>
      </c>
      <c r="FY358" s="129" t="str">
        <f t="shared" si="457"/>
        <v>NOT AWARDED</v>
      </c>
      <c r="FZ358" s="130">
        <f t="shared" si="458"/>
        <v>0</v>
      </c>
      <c r="GA358" s="129" t="str">
        <f t="shared" si="459"/>
        <v>VENDOR 09</v>
      </c>
      <c r="GB358" s="176"/>
      <c r="GC358" s="177"/>
      <c r="GD358" s="96"/>
      <c r="GE358" s="97"/>
    </row>
    <row r="359" spans="1:187" ht="30" customHeight="1" thickTop="1" thickBot="1" x14ac:dyDescent="0.4">
      <c r="A359" s="162">
        <v>355</v>
      </c>
      <c r="B359" s="163">
        <v>5</v>
      </c>
      <c r="C359" s="164">
        <v>9780063260795</v>
      </c>
      <c r="D359" s="165" t="s">
        <v>528</v>
      </c>
      <c r="E359" s="165" t="s">
        <v>1176</v>
      </c>
      <c r="F359" s="165" t="s">
        <v>1479</v>
      </c>
      <c r="G359" s="166" t="s">
        <v>1414</v>
      </c>
      <c r="H359" s="166" t="s">
        <v>1416</v>
      </c>
      <c r="I359" s="167"/>
      <c r="J359" s="227">
        <f t="shared" si="460"/>
        <v>5</v>
      </c>
      <c r="K359" s="228"/>
      <c r="L359" s="99" t="str">
        <f t="shared" si="386"/>
        <v/>
      </c>
      <c r="M359" s="241"/>
      <c r="N359" s="168"/>
      <c r="O359" s="169" t="str">
        <f t="shared" si="387"/>
        <v>VENDOR 09</v>
      </c>
      <c r="P359" s="149">
        <v>241362</v>
      </c>
      <c r="Q359" s="149">
        <f t="shared" si="388"/>
        <v>0</v>
      </c>
      <c r="R359" s="170" t="str">
        <f t="shared" si="389"/>
        <v xml:space="preserve">, </v>
      </c>
      <c r="S359" s="170" t="str">
        <f t="shared" si="390"/>
        <v>NO BID</v>
      </c>
      <c r="T359" s="87">
        <f t="shared" si="391"/>
        <v>0</v>
      </c>
      <c r="U359" s="88" t="str">
        <f t="shared" si="392"/>
        <v>NOT AWARDED</v>
      </c>
      <c r="V359" s="167"/>
      <c r="W359" s="171"/>
      <c r="X359" s="89"/>
      <c r="Y359" s="90"/>
      <c r="Z359" s="172" t="str">
        <f t="shared" si="393"/>
        <v/>
      </c>
      <c r="AA359" s="154" t="str">
        <f t="shared" si="394"/>
        <v>NO BID</v>
      </c>
      <c r="AB359" s="171"/>
      <c r="AC359" s="89"/>
      <c r="AD359" s="90"/>
      <c r="AE359" s="172" t="str">
        <f t="shared" si="395"/>
        <v/>
      </c>
      <c r="AF359" s="154" t="str">
        <f t="shared" si="396"/>
        <v>NO BID</v>
      </c>
      <c r="AG359" s="171"/>
      <c r="AH359" s="89"/>
      <c r="AI359" s="90"/>
      <c r="AJ359" s="172" t="str">
        <f t="shared" si="397"/>
        <v/>
      </c>
      <c r="AK359" s="154" t="str">
        <f t="shared" si="398"/>
        <v>NO BID</v>
      </c>
      <c r="AL359" s="171"/>
      <c r="AM359" s="89"/>
      <c r="AN359" s="90"/>
      <c r="AO359" s="172" t="str">
        <f t="shared" si="399"/>
        <v/>
      </c>
      <c r="AP359" s="154" t="str">
        <f t="shared" si="400"/>
        <v>NO BID</v>
      </c>
      <c r="AQ359" s="171"/>
      <c r="AR359" s="89"/>
      <c r="AS359" s="90"/>
      <c r="AT359" s="172" t="str">
        <f t="shared" si="401"/>
        <v/>
      </c>
      <c r="AU359" s="154" t="str">
        <f t="shared" si="402"/>
        <v>NO BID</v>
      </c>
      <c r="AV359" s="171"/>
      <c r="AW359" s="89"/>
      <c r="AX359" s="90"/>
      <c r="AY359" s="172" t="str">
        <f t="shared" si="403"/>
        <v/>
      </c>
      <c r="AZ359" s="154" t="str">
        <f t="shared" si="404"/>
        <v>NO BID</v>
      </c>
      <c r="BA359" s="171"/>
      <c r="BB359" s="89"/>
      <c r="BC359" s="90"/>
      <c r="BD359" s="172" t="str">
        <f t="shared" si="405"/>
        <v/>
      </c>
      <c r="BE359" s="154" t="str">
        <f>IF($B359=0,"",IF(ISNUMBER(BB359),"","NO BID"))</f>
        <v>NO BID</v>
      </c>
      <c r="BF359" s="171"/>
      <c r="BG359" s="89"/>
      <c r="BH359" s="90"/>
      <c r="BI359" s="172" t="str">
        <f t="shared" si="406"/>
        <v/>
      </c>
      <c r="BJ359" s="154" t="str">
        <f t="shared" si="407"/>
        <v>NO BID</v>
      </c>
      <c r="BK359" s="171"/>
      <c r="BL359" s="89"/>
      <c r="BM359" s="90"/>
      <c r="BN359" s="172" t="str">
        <f t="shared" si="408"/>
        <v/>
      </c>
      <c r="BO359" s="154" t="str">
        <f t="shared" si="409"/>
        <v>NO BID</v>
      </c>
      <c r="BP359" s="173"/>
      <c r="BQ359" s="171"/>
      <c r="BR359" s="89"/>
      <c r="BS359" s="90" t="str">
        <f t="shared" si="410"/>
        <v/>
      </c>
      <c r="BT359" s="172"/>
      <c r="BU359" s="154" t="str">
        <f t="shared" si="411"/>
        <v>NO BID</v>
      </c>
      <c r="BV359" s="171"/>
      <c r="BW359" s="89"/>
      <c r="BX359" s="90" t="str">
        <f t="shared" si="412"/>
        <v/>
      </c>
      <c r="BY359" s="172"/>
      <c r="BZ359" s="154" t="str">
        <f t="shared" si="413"/>
        <v>NO BID</v>
      </c>
      <c r="CA359" s="171"/>
      <c r="CB359" s="89"/>
      <c r="CC359" s="90" t="str">
        <f t="shared" si="414"/>
        <v/>
      </c>
      <c r="CD359" s="172"/>
      <c r="CE359" s="154" t="str">
        <f t="shared" si="415"/>
        <v>NO BID</v>
      </c>
      <c r="CF359" s="171"/>
      <c r="CG359" s="89"/>
      <c r="CH359" s="90" t="str">
        <f t="shared" si="416"/>
        <v/>
      </c>
      <c r="CI359" s="172"/>
      <c r="CJ359" s="154" t="str">
        <f t="shared" si="417"/>
        <v>NO BID</v>
      </c>
      <c r="CK359" s="171"/>
      <c r="CL359" s="89"/>
      <c r="CM359" s="90" t="str">
        <f t="shared" si="418"/>
        <v/>
      </c>
      <c r="CN359" s="172"/>
      <c r="CO359" s="154" t="str">
        <f t="shared" si="419"/>
        <v>NO BID</v>
      </c>
      <c r="CP359" s="171"/>
      <c r="CQ359" s="89"/>
      <c r="CR359" s="90" t="str">
        <f t="shared" si="420"/>
        <v/>
      </c>
      <c r="CS359" s="172"/>
      <c r="CT359" s="154" t="str">
        <f t="shared" si="421"/>
        <v>NO BID</v>
      </c>
      <c r="CU359" s="171"/>
      <c r="CV359" s="89"/>
      <c r="CW359" s="90" t="str">
        <f t="shared" si="422"/>
        <v/>
      </c>
      <c r="CX359" s="172"/>
      <c r="CY359" s="154" t="str">
        <f t="shared" si="423"/>
        <v>NO BID</v>
      </c>
      <c r="CZ359" s="171"/>
      <c r="DA359" s="89"/>
      <c r="DB359" s="90" t="str">
        <f t="shared" si="424"/>
        <v/>
      </c>
      <c r="DC359" s="172"/>
      <c r="DD359" s="154" t="str">
        <f t="shared" si="425"/>
        <v>NO BID</v>
      </c>
      <c r="DE359" s="171"/>
      <c r="DF359" s="89"/>
      <c r="DG359" s="90" t="str">
        <f t="shared" si="426"/>
        <v/>
      </c>
      <c r="DH359" s="172"/>
      <c r="DI359" s="154" t="str">
        <f t="shared" si="427"/>
        <v>NO BID</v>
      </c>
      <c r="DJ359" s="171"/>
      <c r="DK359" s="89"/>
      <c r="DL359" s="90" t="str">
        <f t="shared" si="428"/>
        <v/>
      </c>
      <c r="DM359" s="172"/>
      <c r="DN359" s="154" t="str">
        <f t="shared" si="429"/>
        <v>NO BID</v>
      </c>
      <c r="DO359" s="171"/>
      <c r="DP359" s="89"/>
      <c r="DQ359" s="90" t="str">
        <f t="shared" si="430"/>
        <v/>
      </c>
      <c r="DR359" s="172"/>
      <c r="DS359" s="154" t="str">
        <f t="shared" si="431"/>
        <v>NO BID</v>
      </c>
      <c r="DT359" s="171"/>
      <c r="DU359" s="89"/>
      <c r="DV359" s="90" t="str">
        <f t="shared" si="432"/>
        <v/>
      </c>
      <c r="DW359" s="172"/>
      <c r="DX359" s="154" t="str">
        <f t="shared" si="433"/>
        <v>NO BID</v>
      </c>
      <c r="DY359" s="171"/>
      <c r="DZ359" s="89"/>
      <c r="EA359" s="90" t="str">
        <f t="shared" si="434"/>
        <v/>
      </c>
      <c r="EB359" s="172"/>
      <c r="EC359" s="154" t="str">
        <f t="shared" si="435"/>
        <v>NO BID</v>
      </c>
      <c r="ED359" s="171"/>
      <c r="EE359" s="89"/>
      <c r="EF359" s="90" t="str">
        <f t="shared" si="436"/>
        <v/>
      </c>
      <c r="EG359" s="172"/>
      <c r="EH359" s="154" t="str">
        <f t="shared" si="437"/>
        <v>NO BID</v>
      </c>
      <c r="EI359" s="171"/>
      <c r="EJ359" s="89"/>
      <c r="EK359" s="90" t="str">
        <f t="shared" si="438"/>
        <v/>
      </c>
      <c r="EL359" s="172"/>
      <c r="EM359" s="154" t="str">
        <f t="shared" si="439"/>
        <v>NO BID</v>
      </c>
      <c r="EN359" s="171"/>
      <c r="EO359" s="89"/>
      <c r="EP359" s="90" t="str">
        <f t="shared" si="440"/>
        <v/>
      </c>
      <c r="EQ359" s="172"/>
      <c r="ER359" s="154" t="str">
        <f t="shared" si="441"/>
        <v>NO BID</v>
      </c>
      <c r="ES359" s="171"/>
      <c r="ET359" s="89"/>
      <c r="EU359" s="90" t="str">
        <f t="shared" si="442"/>
        <v/>
      </c>
      <c r="EV359" s="172"/>
      <c r="EW359" s="154" t="str">
        <f t="shared" si="443"/>
        <v>NO BID</v>
      </c>
      <c r="EX359" s="171"/>
      <c r="EY359" s="89"/>
      <c r="EZ359" s="90" t="str">
        <f t="shared" si="444"/>
        <v/>
      </c>
      <c r="FA359" s="172"/>
      <c r="FB359" s="154" t="str">
        <f t="shared" si="445"/>
        <v>NO BID</v>
      </c>
      <c r="FC359" s="171"/>
      <c r="FD359" s="89"/>
      <c r="FE359" s="90" t="str">
        <f t="shared" si="446"/>
        <v/>
      </c>
      <c r="FF359" s="172"/>
      <c r="FG359" s="154" t="str">
        <f t="shared" si="447"/>
        <v>NO BID</v>
      </c>
      <c r="FH359" s="171"/>
      <c r="FI359" s="89"/>
      <c r="FJ359" s="90" t="str">
        <f t="shared" si="448"/>
        <v/>
      </c>
      <c r="FK359" s="172"/>
      <c r="FL359" s="154" t="str">
        <f t="shared" si="449"/>
        <v>NO BID</v>
      </c>
      <c r="FM359" s="171"/>
      <c r="FN359" s="89"/>
      <c r="FO359" s="90" t="str">
        <f t="shared" si="450"/>
        <v/>
      </c>
      <c r="FP359" s="172"/>
      <c r="FQ359" s="154" t="str">
        <f t="shared" si="451"/>
        <v>NO BID</v>
      </c>
      <c r="FR359" s="174"/>
      <c r="FS359" s="91">
        <v>19.989999999999998</v>
      </c>
      <c r="FT359" s="92">
        <f t="shared" si="452"/>
        <v>99.949999999999989</v>
      </c>
      <c r="FU359" s="175">
        <f t="shared" si="453"/>
        <v>0</v>
      </c>
      <c r="FV359" s="93" t="str">
        <f t="shared" si="454"/>
        <v/>
      </c>
      <c r="FW359" s="94">
        <f t="shared" si="455"/>
        <v>99.949999999999989</v>
      </c>
      <c r="FX359" s="95">
        <f t="shared" si="456"/>
        <v>0</v>
      </c>
      <c r="FY359" s="129" t="str">
        <f t="shared" si="457"/>
        <v>NOT AWARDED</v>
      </c>
      <c r="FZ359" s="130">
        <f t="shared" si="458"/>
        <v>0</v>
      </c>
      <c r="GA359" s="129" t="str">
        <f t="shared" si="459"/>
        <v>VENDOR 09</v>
      </c>
      <c r="GB359" s="176"/>
      <c r="GC359" s="177"/>
      <c r="GD359" s="96"/>
      <c r="GE359" s="97"/>
    </row>
    <row r="360" spans="1:187" ht="30" customHeight="1" thickTop="1" thickBot="1" x14ac:dyDescent="0.4">
      <c r="A360" s="141">
        <v>356</v>
      </c>
      <c r="B360" s="163">
        <v>2</v>
      </c>
      <c r="C360" s="164">
        <v>9781645676225</v>
      </c>
      <c r="D360" s="165" t="s">
        <v>529</v>
      </c>
      <c r="E360" s="165" t="s">
        <v>834</v>
      </c>
      <c r="F360" s="165" t="s">
        <v>1479</v>
      </c>
      <c r="G360" s="166" t="s">
        <v>1414</v>
      </c>
      <c r="H360" s="166" t="s">
        <v>1417</v>
      </c>
      <c r="I360" s="167"/>
      <c r="J360" s="227">
        <f t="shared" si="460"/>
        <v>2</v>
      </c>
      <c r="K360" s="228"/>
      <c r="L360" s="99" t="str">
        <f t="shared" si="386"/>
        <v/>
      </c>
      <c r="M360" s="241"/>
      <c r="N360" s="168"/>
      <c r="O360" s="169" t="str">
        <f t="shared" si="387"/>
        <v>VENDOR 09</v>
      </c>
      <c r="P360" s="149">
        <v>241363</v>
      </c>
      <c r="Q360" s="149">
        <f t="shared" si="388"/>
        <v>0</v>
      </c>
      <c r="R360" s="170" t="str">
        <f t="shared" si="389"/>
        <v xml:space="preserve">, </v>
      </c>
      <c r="S360" s="170" t="str">
        <f t="shared" si="390"/>
        <v>NO BID</v>
      </c>
      <c r="T360" s="87">
        <f t="shared" si="391"/>
        <v>0</v>
      </c>
      <c r="U360" s="88" t="str">
        <f t="shared" si="392"/>
        <v>NOT AWARDED</v>
      </c>
      <c r="V360" s="167"/>
      <c r="W360" s="171"/>
      <c r="X360" s="89"/>
      <c r="Y360" s="90"/>
      <c r="Z360" s="172" t="str">
        <f t="shared" si="393"/>
        <v/>
      </c>
      <c r="AA360" s="154" t="str">
        <f t="shared" si="394"/>
        <v>NO BID</v>
      </c>
      <c r="AB360" s="171"/>
      <c r="AC360" s="89"/>
      <c r="AD360" s="90"/>
      <c r="AE360" s="172" t="str">
        <f t="shared" si="395"/>
        <v/>
      </c>
      <c r="AF360" s="154" t="str">
        <f t="shared" si="396"/>
        <v>NO BID</v>
      </c>
      <c r="AG360" s="171"/>
      <c r="AH360" s="89"/>
      <c r="AI360" s="90"/>
      <c r="AJ360" s="172" t="str">
        <f t="shared" si="397"/>
        <v/>
      </c>
      <c r="AK360" s="154" t="str">
        <f t="shared" si="398"/>
        <v>NO BID</v>
      </c>
      <c r="AL360" s="171"/>
      <c r="AM360" s="89"/>
      <c r="AN360" s="90"/>
      <c r="AO360" s="172" t="str">
        <f t="shared" si="399"/>
        <v/>
      </c>
      <c r="AP360" s="154" t="str">
        <f t="shared" si="400"/>
        <v>NO BID</v>
      </c>
      <c r="AQ360" s="171"/>
      <c r="AR360" s="89"/>
      <c r="AS360" s="90"/>
      <c r="AT360" s="172" t="str">
        <f t="shared" si="401"/>
        <v/>
      </c>
      <c r="AU360" s="154" t="str">
        <f t="shared" si="402"/>
        <v>NO BID</v>
      </c>
      <c r="AV360" s="171"/>
      <c r="AW360" s="89"/>
      <c r="AX360" s="90"/>
      <c r="AY360" s="172" t="str">
        <f t="shared" si="403"/>
        <v/>
      </c>
      <c r="AZ360" s="154" t="str">
        <f t="shared" si="404"/>
        <v>NO BID</v>
      </c>
      <c r="BA360" s="171"/>
      <c r="BB360" s="89"/>
      <c r="BC360" s="90"/>
      <c r="BD360" s="172" t="str">
        <f t="shared" si="405"/>
        <v/>
      </c>
      <c r="BE360" s="154" t="str">
        <f>IF($B360=0,"",IF(ISNUMBER(BB360),"","NO BID"))</f>
        <v>NO BID</v>
      </c>
      <c r="BF360" s="171"/>
      <c r="BG360" s="89"/>
      <c r="BH360" s="90"/>
      <c r="BI360" s="172" t="str">
        <f t="shared" si="406"/>
        <v/>
      </c>
      <c r="BJ360" s="154" t="str">
        <f t="shared" si="407"/>
        <v>NO BID</v>
      </c>
      <c r="BK360" s="171"/>
      <c r="BL360" s="89"/>
      <c r="BM360" s="90"/>
      <c r="BN360" s="172" t="str">
        <f t="shared" si="408"/>
        <v/>
      </c>
      <c r="BO360" s="154" t="str">
        <f t="shared" si="409"/>
        <v>NO BID</v>
      </c>
      <c r="BP360" s="178"/>
      <c r="BQ360" s="171"/>
      <c r="BR360" s="89"/>
      <c r="BS360" s="90" t="str">
        <f t="shared" si="410"/>
        <v/>
      </c>
      <c r="BT360" s="172"/>
      <c r="BU360" s="154" t="str">
        <f t="shared" si="411"/>
        <v>NO BID</v>
      </c>
      <c r="BV360" s="171"/>
      <c r="BW360" s="89"/>
      <c r="BX360" s="90" t="str">
        <f t="shared" si="412"/>
        <v/>
      </c>
      <c r="BY360" s="172"/>
      <c r="BZ360" s="154" t="str">
        <f t="shared" si="413"/>
        <v>NO BID</v>
      </c>
      <c r="CA360" s="171"/>
      <c r="CB360" s="89"/>
      <c r="CC360" s="90" t="str">
        <f t="shared" si="414"/>
        <v/>
      </c>
      <c r="CD360" s="172"/>
      <c r="CE360" s="154" t="str">
        <f t="shared" si="415"/>
        <v>NO BID</v>
      </c>
      <c r="CF360" s="171"/>
      <c r="CG360" s="89"/>
      <c r="CH360" s="90" t="str">
        <f t="shared" si="416"/>
        <v/>
      </c>
      <c r="CI360" s="172"/>
      <c r="CJ360" s="154" t="str">
        <f t="shared" si="417"/>
        <v>NO BID</v>
      </c>
      <c r="CK360" s="171"/>
      <c r="CL360" s="89"/>
      <c r="CM360" s="90" t="str">
        <f t="shared" si="418"/>
        <v/>
      </c>
      <c r="CN360" s="172"/>
      <c r="CO360" s="154" t="str">
        <f t="shared" si="419"/>
        <v>NO BID</v>
      </c>
      <c r="CP360" s="171"/>
      <c r="CQ360" s="89"/>
      <c r="CR360" s="90" t="str">
        <f t="shared" si="420"/>
        <v/>
      </c>
      <c r="CS360" s="172"/>
      <c r="CT360" s="154" t="str">
        <f t="shared" si="421"/>
        <v>NO BID</v>
      </c>
      <c r="CU360" s="171"/>
      <c r="CV360" s="89"/>
      <c r="CW360" s="90" t="str">
        <f t="shared" si="422"/>
        <v/>
      </c>
      <c r="CX360" s="172"/>
      <c r="CY360" s="154" t="str">
        <f t="shared" si="423"/>
        <v>NO BID</v>
      </c>
      <c r="CZ360" s="171"/>
      <c r="DA360" s="89"/>
      <c r="DB360" s="90" t="str">
        <f t="shared" si="424"/>
        <v/>
      </c>
      <c r="DC360" s="172"/>
      <c r="DD360" s="154" t="str">
        <f t="shared" si="425"/>
        <v>NO BID</v>
      </c>
      <c r="DE360" s="171"/>
      <c r="DF360" s="89"/>
      <c r="DG360" s="90" t="str">
        <f t="shared" si="426"/>
        <v/>
      </c>
      <c r="DH360" s="172"/>
      <c r="DI360" s="154" t="str">
        <f t="shared" si="427"/>
        <v>NO BID</v>
      </c>
      <c r="DJ360" s="171"/>
      <c r="DK360" s="89"/>
      <c r="DL360" s="90" t="str">
        <f t="shared" si="428"/>
        <v/>
      </c>
      <c r="DM360" s="172"/>
      <c r="DN360" s="154" t="str">
        <f t="shared" si="429"/>
        <v>NO BID</v>
      </c>
      <c r="DO360" s="171"/>
      <c r="DP360" s="89"/>
      <c r="DQ360" s="90" t="str">
        <f t="shared" si="430"/>
        <v/>
      </c>
      <c r="DR360" s="172"/>
      <c r="DS360" s="154" t="str">
        <f t="shared" si="431"/>
        <v>NO BID</v>
      </c>
      <c r="DT360" s="171"/>
      <c r="DU360" s="89"/>
      <c r="DV360" s="90" t="str">
        <f t="shared" si="432"/>
        <v/>
      </c>
      <c r="DW360" s="172"/>
      <c r="DX360" s="154" t="str">
        <f t="shared" si="433"/>
        <v>NO BID</v>
      </c>
      <c r="DY360" s="171"/>
      <c r="DZ360" s="89"/>
      <c r="EA360" s="90" t="str">
        <f t="shared" si="434"/>
        <v/>
      </c>
      <c r="EB360" s="172"/>
      <c r="EC360" s="154" t="str">
        <f t="shared" si="435"/>
        <v>NO BID</v>
      </c>
      <c r="ED360" s="171"/>
      <c r="EE360" s="89"/>
      <c r="EF360" s="90" t="str">
        <f t="shared" si="436"/>
        <v/>
      </c>
      <c r="EG360" s="172"/>
      <c r="EH360" s="154" t="str">
        <f t="shared" si="437"/>
        <v>NO BID</v>
      </c>
      <c r="EI360" s="171"/>
      <c r="EJ360" s="89"/>
      <c r="EK360" s="90" t="str">
        <f t="shared" si="438"/>
        <v/>
      </c>
      <c r="EL360" s="172"/>
      <c r="EM360" s="154" t="str">
        <f t="shared" si="439"/>
        <v>NO BID</v>
      </c>
      <c r="EN360" s="171"/>
      <c r="EO360" s="89"/>
      <c r="EP360" s="90" t="str">
        <f t="shared" si="440"/>
        <v/>
      </c>
      <c r="EQ360" s="172"/>
      <c r="ER360" s="154" t="str">
        <f t="shared" si="441"/>
        <v>NO BID</v>
      </c>
      <c r="ES360" s="171"/>
      <c r="ET360" s="89"/>
      <c r="EU360" s="90" t="str">
        <f t="shared" si="442"/>
        <v/>
      </c>
      <c r="EV360" s="172"/>
      <c r="EW360" s="154" t="str">
        <f t="shared" si="443"/>
        <v>NO BID</v>
      </c>
      <c r="EX360" s="171"/>
      <c r="EY360" s="89"/>
      <c r="EZ360" s="90" t="str">
        <f t="shared" si="444"/>
        <v/>
      </c>
      <c r="FA360" s="172"/>
      <c r="FB360" s="154" t="str">
        <f t="shared" si="445"/>
        <v>NO BID</v>
      </c>
      <c r="FC360" s="171"/>
      <c r="FD360" s="89"/>
      <c r="FE360" s="90" t="str">
        <f t="shared" si="446"/>
        <v/>
      </c>
      <c r="FF360" s="172"/>
      <c r="FG360" s="154" t="str">
        <f t="shared" si="447"/>
        <v>NO BID</v>
      </c>
      <c r="FH360" s="171"/>
      <c r="FI360" s="89"/>
      <c r="FJ360" s="90" t="str">
        <f t="shared" si="448"/>
        <v/>
      </c>
      <c r="FK360" s="172"/>
      <c r="FL360" s="154" t="str">
        <f t="shared" si="449"/>
        <v>NO BID</v>
      </c>
      <c r="FM360" s="171"/>
      <c r="FN360" s="89"/>
      <c r="FO360" s="90" t="str">
        <f t="shared" si="450"/>
        <v/>
      </c>
      <c r="FP360" s="172"/>
      <c r="FQ360" s="154" t="str">
        <f t="shared" si="451"/>
        <v>NO BID</v>
      </c>
      <c r="FR360" s="174"/>
      <c r="FS360" s="91">
        <v>18.989999999999998</v>
      </c>
      <c r="FT360" s="92">
        <f t="shared" si="452"/>
        <v>37.979999999999997</v>
      </c>
      <c r="FU360" s="175">
        <f t="shared" si="453"/>
        <v>0</v>
      </c>
      <c r="FV360" s="93" t="str">
        <f t="shared" si="454"/>
        <v/>
      </c>
      <c r="FW360" s="94">
        <f t="shared" si="455"/>
        <v>37.979999999999997</v>
      </c>
      <c r="FX360" s="95">
        <f t="shared" si="456"/>
        <v>0</v>
      </c>
      <c r="FY360" s="129" t="str">
        <f t="shared" si="457"/>
        <v>NOT AWARDED</v>
      </c>
      <c r="FZ360" s="130">
        <f t="shared" si="458"/>
        <v>0</v>
      </c>
      <c r="GA360" s="129" t="str">
        <f t="shared" si="459"/>
        <v>VENDOR 09</v>
      </c>
      <c r="GB360" s="176"/>
      <c r="GC360" s="177"/>
      <c r="GD360" s="96"/>
      <c r="GE360" s="97"/>
    </row>
    <row r="361" spans="1:187" ht="30" customHeight="1" thickTop="1" thickBot="1" x14ac:dyDescent="0.4">
      <c r="A361" s="162">
        <v>357</v>
      </c>
      <c r="B361" s="194">
        <v>1</v>
      </c>
      <c r="C361" s="164">
        <v>9781338752014</v>
      </c>
      <c r="D361" s="165" t="s">
        <v>784</v>
      </c>
      <c r="E361" s="165" t="s">
        <v>1411</v>
      </c>
      <c r="F361" s="165" t="s">
        <v>1479</v>
      </c>
      <c r="G361" s="166" t="s">
        <v>1414</v>
      </c>
      <c r="H361" s="166" t="s">
        <v>1416</v>
      </c>
      <c r="I361" s="167"/>
      <c r="J361" s="227">
        <f t="shared" si="460"/>
        <v>1</v>
      </c>
      <c r="K361" s="228"/>
      <c r="L361" s="99" t="str">
        <f t="shared" si="386"/>
        <v/>
      </c>
      <c r="M361" s="241"/>
      <c r="N361" s="168"/>
      <c r="O361" s="195" t="str">
        <f t="shared" si="387"/>
        <v>VENDOR 09</v>
      </c>
      <c r="P361" s="149">
        <v>241365</v>
      </c>
      <c r="Q361" s="149">
        <f t="shared" si="388"/>
        <v>0</v>
      </c>
      <c r="R361" s="196" t="str">
        <f t="shared" si="389"/>
        <v xml:space="preserve">, </v>
      </c>
      <c r="S361" s="196" t="str">
        <f t="shared" si="390"/>
        <v>NO BID</v>
      </c>
      <c r="T361" s="117">
        <f t="shared" si="391"/>
        <v>0</v>
      </c>
      <c r="U361" s="118" t="str">
        <f t="shared" si="392"/>
        <v>NOT AWARDED</v>
      </c>
      <c r="V361" s="167"/>
      <c r="W361" s="171"/>
      <c r="X361" s="89"/>
      <c r="Y361" s="90"/>
      <c r="Z361" s="172" t="str">
        <f t="shared" si="393"/>
        <v/>
      </c>
      <c r="AA361" s="154" t="str">
        <f t="shared" si="394"/>
        <v>NO BID</v>
      </c>
      <c r="AB361" s="171"/>
      <c r="AC361" s="89"/>
      <c r="AD361" s="90"/>
      <c r="AE361" s="172" t="str">
        <f t="shared" si="395"/>
        <v/>
      </c>
      <c r="AF361" s="154" t="str">
        <f t="shared" si="396"/>
        <v>NO BID</v>
      </c>
      <c r="AG361" s="171"/>
      <c r="AH361" s="89"/>
      <c r="AI361" s="90"/>
      <c r="AJ361" s="172" t="str">
        <f t="shared" si="397"/>
        <v/>
      </c>
      <c r="AK361" s="154" t="str">
        <f t="shared" si="398"/>
        <v>NO BID</v>
      </c>
      <c r="AL361" s="171"/>
      <c r="AM361" s="89"/>
      <c r="AN361" s="90"/>
      <c r="AO361" s="172" t="str">
        <f t="shared" si="399"/>
        <v/>
      </c>
      <c r="AP361" s="154" t="str">
        <f t="shared" si="400"/>
        <v>NO BID</v>
      </c>
      <c r="AQ361" s="171"/>
      <c r="AR361" s="89"/>
      <c r="AS361" s="90"/>
      <c r="AT361" s="172" t="str">
        <f t="shared" si="401"/>
        <v/>
      </c>
      <c r="AU361" s="154" t="str">
        <f t="shared" si="402"/>
        <v>NO BID</v>
      </c>
      <c r="AV361" s="171"/>
      <c r="AW361" s="89"/>
      <c r="AX361" s="90"/>
      <c r="AY361" s="172" t="str">
        <f t="shared" si="403"/>
        <v/>
      </c>
      <c r="AZ361" s="154" t="str">
        <f t="shared" si="404"/>
        <v>NO BID</v>
      </c>
      <c r="BA361" s="171"/>
      <c r="BB361" s="89"/>
      <c r="BC361" s="90"/>
      <c r="BD361" s="172" t="str">
        <f t="shared" si="405"/>
        <v/>
      </c>
      <c r="BE361" s="154" t="s">
        <v>81</v>
      </c>
      <c r="BF361" s="171"/>
      <c r="BG361" s="89"/>
      <c r="BH361" s="90"/>
      <c r="BI361" s="172" t="str">
        <f t="shared" si="406"/>
        <v/>
      </c>
      <c r="BJ361" s="154" t="str">
        <f t="shared" si="407"/>
        <v>NO BID</v>
      </c>
      <c r="BK361" s="171"/>
      <c r="BL361" s="89"/>
      <c r="BM361" s="90"/>
      <c r="BN361" s="172" t="str">
        <f t="shared" si="408"/>
        <v/>
      </c>
      <c r="BO361" s="154" t="str">
        <f t="shared" si="409"/>
        <v>NO BID</v>
      </c>
      <c r="BP361" s="173"/>
      <c r="BQ361" s="171"/>
      <c r="BR361" s="89"/>
      <c r="BS361" s="90" t="str">
        <f t="shared" si="410"/>
        <v/>
      </c>
      <c r="BT361" s="172"/>
      <c r="BU361" s="154" t="str">
        <f t="shared" si="411"/>
        <v>NO BID</v>
      </c>
      <c r="BV361" s="171"/>
      <c r="BW361" s="89"/>
      <c r="BX361" s="90" t="str">
        <f t="shared" si="412"/>
        <v/>
      </c>
      <c r="BY361" s="172"/>
      <c r="BZ361" s="154" t="str">
        <f t="shared" si="413"/>
        <v>NO BID</v>
      </c>
      <c r="CA361" s="171"/>
      <c r="CB361" s="89"/>
      <c r="CC361" s="90" t="str">
        <f t="shared" si="414"/>
        <v/>
      </c>
      <c r="CD361" s="172"/>
      <c r="CE361" s="154" t="str">
        <f t="shared" si="415"/>
        <v>NO BID</v>
      </c>
      <c r="CF361" s="171"/>
      <c r="CG361" s="89"/>
      <c r="CH361" s="90" t="str">
        <f t="shared" si="416"/>
        <v/>
      </c>
      <c r="CI361" s="172"/>
      <c r="CJ361" s="154" t="str">
        <f t="shared" si="417"/>
        <v>NO BID</v>
      </c>
      <c r="CK361" s="171"/>
      <c r="CL361" s="89"/>
      <c r="CM361" s="90" t="str">
        <f t="shared" si="418"/>
        <v/>
      </c>
      <c r="CN361" s="172"/>
      <c r="CO361" s="154" t="str">
        <f t="shared" si="419"/>
        <v>NO BID</v>
      </c>
      <c r="CP361" s="171"/>
      <c r="CQ361" s="89"/>
      <c r="CR361" s="90" t="str">
        <f t="shared" si="420"/>
        <v/>
      </c>
      <c r="CS361" s="172"/>
      <c r="CT361" s="154" t="str">
        <f t="shared" si="421"/>
        <v>NO BID</v>
      </c>
      <c r="CU361" s="171"/>
      <c r="CV361" s="89"/>
      <c r="CW361" s="90" t="str">
        <f t="shared" si="422"/>
        <v/>
      </c>
      <c r="CX361" s="172"/>
      <c r="CY361" s="154" t="str">
        <f t="shared" si="423"/>
        <v>NO BID</v>
      </c>
      <c r="CZ361" s="171"/>
      <c r="DA361" s="89"/>
      <c r="DB361" s="90" t="str">
        <f t="shared" si="424"/>
        <v/>
      </c>
      <c r="DC361" s="172"/>
      <c r="DD361" s="154" t="str">
        <f t="shared" si="425"/>
        <v>NO BID</v>
      </c>
      <c r="DE361" s="171"/>
      <c r="DF361" s="89"/>
      <c r="DG361" s="90" t="str">
        <f t="shared" si="426"/>
        <v/>
      </c>
      <c r="DH361" s="172"/>
      <c r="DI361" s="154" t="str">
        <f t="shared" si="427"/>
        <v>NO BID</v>
      </c>
      <c r="DJ361" s="171"/>
      <c r="DK361" s="89"/>
      <c r="DL361" s="90" t="str">
        <f t="shared" si="428"/>
        <v/>
      </c>
      <c r="DM361" s="172"/>
      <c r="DN361" s="154" t="str">
        <f t="shared" si="429"/>
        <v>NO BID</v>
      </c>
      <c r="DO361" s="171"/>
      <c r="DP361" s="89"/>
      <c r="DQ361" s="90" t="str">
        <f t="shared" si="430"/>
        <v/>
      </c>
      <c r="DR361" s="172"/>
      <c r="DS361" s="154" t="str">
        <f t="shared" si="431"/>
        <v>NO BID</v>
      </c>
      <c r="DT361" s="171"/>
      <c r="DU361" s="89"/>
      <c r="DV361" s="90" t="str">
        <f t="shared" si="432"/>
        <v/>
      </c>
      <c r="DW361" s="172"/>
      <c r="DX361" s="154" t="str">
        <f t="shared" si="433"/>
        <v>NO BID</v>
      </c>
      <c r="DY361" s="171"/>
      <c r="DZ361" s="89"/>
      <c r="EA361" s="90" t="str">
        <f t="shared" si="434"/>
        <v/>
      </c>
      <c r="EB361" s="172"/>
      <c r="EC361" s="154" t="str">
        <f t="shared" si="435"/>
        <v>NO BID</v>
      </c>
      <c r="ED361" s="171"/>
      <c r="EE361" s="89"/>
      <c r="EF361" s="90" t="str">
        <f t="shared" si="436"/>
        <v/>
      </c>
      <c r="EG361" s="172"/>
      <c r="EH361" s="154" t="str">
        <f t="shared" si="437"/>
        <v>NO BID</v>
      </c>
      <c r="EI361" s="171"/>
      <c r="EJ361" s="89"/>
      <c r="EK361" s="90" t="str">
        <f t="shared" si="438"/>
        <v/>
      </c>
      <c r="EL361" s="172"/>
      <c r="EM361" s="154" t="str">
        <f t="shared" si="439"/>
        <v>NO BID</v>
      </c>
      <c r="EN361" s="171"/>
      <c r="EO361" s="89"/>
      <c r="EP361" s="90" t="str">
        <f t="shared" si="440"/>
        <v/>
      </c>
      <c r="EQ361" s="172"/>
      <c r="ER361" s="154" t="str">
        <f t="shared" si="441"/>
        <v>NO BID</v>
      </c>
      <c r="ES361" s="171"/>
      <c r="ET361" s="89"/>
      <c r="EU361" s="90" t="str">
        <f t="shared" si="442"/>
        <v/>
      </c>
      <c r="EV361" s="172"/>
      <c r="EW361" s="154" t="str">
        <f t="shared" si="443"/>
        <v>NO BID</v>
      </c>
      <c r="EX361" s="171"/>
      <c r="EY361" s="89"/>
      <c r="EZ361" s="90" t="str">
        <f t="shared" si="444"/>
        <v/>
      </c>
      <c r="FA361" s="172"/>
      <c r="FB361" s="154" t="str">
        <f t="shared" si="445"/>
        <v>NO BID</v>
      </c>
      <c r="FC361" s="171"/>
      <c r="FD361" s="89"/>
      <c r="FE361" s="90" t="str">
        <f t="shared" si="446"/>
        <v/>
      </c>
      <c r="FF361" s="172"/>
      <c r="FG361" s="154" t="str">
        <f t="shared" si="447"/>
        <v>NO BID</v>
      </c>
      <c r="FH361" s="171"/>
      <c r="FI361" s="89"/>
      <c r="FJ361" s="90" t="str">
        <f t="shared" si="448"/>
        <v/>
      </c>
      <c r="FK361" s="172"/>
      <c r="FL361" s="154" t="str">
        <f t="shared" si="449"/>
        <v>NO BID</v>
      </c>
      <c r="FM361" s="171"/>
      <c r="FN361" s="89"/>
      <c r="FO361" s="90" t="str">
        <f t="shared" si="450"/>
        <v/>
      </c>
      <c r="FP361" s="172"/>
      <c r="FQ361" s="154" t="str">
        <f t="shared" si="451"/>
        <v>NO BID</v>
      </c>
      <c r="FR361" s="174"/>
      <c r="FS361" s="91">
        <v>11.77</v>
      </c>
      <c r="FT361" s="92">
        <f t="shared" si="452"/>
        <v>11.77</v>
      </c>
      <c r="FU361" s="175">
        <f t="shared" si="453"/>
        <v>0</v>
      </c>
      <c r="FV361" s="93" t="str">
        <f t="shared" si="454"/>
        <v/>
      </c>
      <c r="FW361" s="94">
        <f t="shared" si="455"/>
        <v>11.77</v>
      </c>
      <c r="FX361" s="95">
        <f t="shared" si="456"/>
        <v>0</v>
      </c>
      <c r="FY361" s="129" t="str">
        <f t="shared" si="457"/>
        <v>NOT AWARDED</v>
      </c>
      <c r="FZ361" s="130">
        <f t="shared" si="458"/>
        <v>0</v>
      </c>
      <c r="GA361" s="129" t="str">
        <f t="shared" si="459"/>
        <v>VENDOR 09</v>
      </c>
      <c r="GB361" s="176"/>
      <c r="GC361" s="177"/>
      <c r="GD361" s="96"/>
      <c r="GE361" s="97"/>
    </row>
    <row r="362" spans="1:187" ht="30" customHeight="1" thickTop="1" thickBot="1" x14ac:dyDescent="0.4">
      <c r="A362" s="162">
        <v>358</v>
      </c>
      <c r="B362" s="163">
        <v>5</v>
      </c>
      <c r="C362" s="164">
        <v>9781250780867</v>
      </c>
      <c r="D362" s="165" t="s">
        <v>530</v>
      </c>
      <c r="E362" s="165" t="s">
        <v>851</v>
      </c>
      <c r="F362" s="165" t="s">
        <v>1479</v>
      </c>
      <c r="G362" s="166" t="s">
        <v>1414</v>
      </c>
      <c r="H362" s="166" t="s">
        <v>1425</v>
      </c>
      <c r="I362" s="167"/>
      <c r="J362" s="227">
        <f t="shared" si="460"/>
        <v>5</v>
      </c>
      <c r="K362" s="228"/>
      <c r="L362" s="99" t="str">
        <f t="shared" si="386"/>
        <v/>
      </c>
      <c r="M362" s="241"/>
      <c r="N362" s="168"/>
      <c r="O362" s="195" t="str">
        <f t="shared" si="387"/>
        <v>VENDOR 09</v>
      </c>
      <c r="P362" s="149">
        <v>241360</v>
      </c>
      <c r="Q362" s="149">
        <f t="shared" si="388"/>
        <v>0</v>
      </c>
      <c r="R362" s="196" t="str">
        <f t="shared" si="389"/>
        <v xml:space="preserve">, </v>
      </c>
      <c r="S362" s="196" t="str">
        <f t="shared" si="390"/>
        <v>NO BID</v>
      </c>
      <c r="T362" s="117">
        <f t="shared" si="391"/>
        <v>0</v>
      </c>
      <c r="U362" s="118" t="str">
        <f t="shared" si="392"/>
        <v>NOT AWARDED</v>
      </c>
      <c r="V362" s="167"/>
      <c r="W362" s="171"/>
      <c r="X362" s="89"/>
      <c r="Y362" s="90"/>
      <c r="Z362" s="172" t="str">
        <f t="shared" si="393"/>
        <v/>
      </c>
      <c r="AA362" s="154" t="str">
        <f t="shared" si="394"/>
        <v>NO BID</v>
      </c>
      <c r="AB362" s="171"/>
      <c r="AC362" s="89"/>
      <c r="AD362" s="90"/>
      <c r="AE362" s="172" t="str">
        <f t="shared" si="395"/>
        <v/>
      </c>
      <c r="AF362" s="154" t="str">
        <f t="shared" si="396"/>
        <v>NO BID</v>
      </c>
      <c r="AG362" s="171"/>
      <c r="AH362" s="89"/>
      <c r="AI362" s="90"/>
      <c r="AJ362" s="172" t="str">
        <f t="shared" si="397"/>
        <v/>
      </c>
      <c r="AK362" s="154" t="str">
        <f t="shared" si="398"/>
        <v>NO BID</v>
      </c>
      <c r="AL362" s="171"/>
      <c r="AM362" s="89"/>
      <c r="AN362" s="90"/>
      <c r="AO362" s="172" t="str">
        <f t="shared" si="399"/>
        <v/>
      </c>
      <c r="AP362" s="154" t="str">
        <f t="shared" si="400"/>
        <v>NO BID</v>
      </c>
      <c r="AQ362" s="171"/>
      <c r="AR362" s="89"/>
      <c r="AS362" s="90"/>
      <c r="AT362" s="172" t="str">
        <f t="shared" si="401"/>
        <v/>
      </c>
      <c r="AU362" s="154" t="str">
        <f t="shared" si="402"/>
        <v>NO BID</v>
      </c>
      <c r="AV362" s="171"/>
      <c r="AW362" s="89"/>
      <c r="AX362" s="90"/>
      <c r="AY362" s="172" t="str">
        <f t="shared" si="403"/>
        <v/>
      </c>
      <c r="AZ362" s="154" t="str">
        <f t="shared" si="404"/>
        <v>NO BID</v>
      </c>
      <c r="BA362" s="171"/>
      <c r="BB362" s="89"/>
      <c r="BC362" s="90"/>
      <c r="BD362" s="172" t="str">
        <f t="shared" si="405"/>
        <v/>
      </c>
      <c r="BE362" s="154" t="str">
        <f>IF($B362=0,"",IF(ISNUMBER(BB362),"","NO BID"))</f>
        <v>NO BID</v>
      </c>
      <c r="BF362" s="171"/>
      <c r="BG362" s="89"/>
      <c r="BH362" s="90"/>
      <c r="BI362" s="172" t="str">
        <f t="shared" si="406"/>
        <v/>
      </c>
      <c r="BJ362" s="154" t="str">
        <f t="shared" si="407"/>
        <v>NO BID</v>
      </c>
      <c r="BK362" s="171"/>
      <c r="BL362" s="89"/>
      <c r="BM362" s="90"/>
      <c r="BN362" s="172" t="str">
        <f t="shared" si="408"/>
        <v/>
      </c>
      <c r="BO362" s="154" t="str">
        <f t="shared" si="409"/>
        <v>NO BID</v>
      </c>
      <c r="BP362" s="178"/>
      <c r="BQ362" s="171"/>
      <c r="BR362" s="89"/>
      <c r="BS362" s="90" t="str">
        <f t="shared" si="410"/>
        <v/>
      </c>
      <c r="BT362" s="172"/>
      <c r="BU362" s="154" t="str">
        <f t="shared" si="411"/>
        <v>NO BID</v>
      </c>
      <c r="BV362" s="171"/>
      <c r="BW362" s="89"/>
      <c r="BX362" s="90" t="str">
        <f t="shared" si="412"/>
        <v/>
      </c>
      <c r="BY362" s="172"/>
      <c r="BZ362" s="154" t="str">
        <f t="shared" si="413"/>
        <v>NO BID</v>
      </c>
      <c r="CA362" s="171"/>
      <c r="CB362" s="89"/>
      <c r="CC362" s="90" t="str">
        <f t="shared" si="414"/>
        <v/>
      </c>
      <c r="CD362" s="172"/>
      <c r="CE362" s="154" t="str">
        <f t="shared" si="415"/>
        <v>NO BID</v>
      </c>
      <c r="CF362" s="171"/>
      <c r="CG362" s="89"/>
      <c r="CH362" s="90" t="str">
        <f t="shared" si="416"/>
        <v/>
      </c>
      <c r="CI362" s="172"/>
      <c r="CJ362" s="154" t="str">
        <f t="shared" si="417"/>
        <v>NO BID</v>
      </c>
      <c r="CK362" s="171"/>
      <c r="CL362" s="89"/>
      <c r="CM362" s="90" t="str">
        <f t="shared" si="418"/>
        <v/>
      </c>
      <c r="CN362" s="172"/>
      <c r="CO362" s="154" t="str">
        <f t="shared" si="419"/>
        <v>NO BID</v>
      </c>
      <c r="CP362" s="171"/>
      <c r="CQ362" s="89"/>
      <c r="CR362" s="90" t="str">
        <f t="shared" si="420"/>
        <v/>
      </c>
      <c r="CS362" s="172"/>
      <c r="CT362" s="154" t="str">
        <f t="shared" si="421"/>
        <v>NO BID</v>
      </c>
      <c r="CU362" s="171"/>
      <c r="CV362" s="89"/>
      <c r="CW362" s="90" t="str">
        <f t="shared" si="422"/>
        <v/>
      </c>
      <c r="CX362" s="172"/>
      <c r="CY362" s="154" t="str">
        <f t="shared" si="423"/>
        <v>NO BID</v>
      </c>
      <c r="CZ362" s="171"/>
      <c r="DA362" s="89"/>
      <c r="DB362" s="90" t="str">
        <f t="shared" si="424"/>
        <v/>
      </c>
      <c r="DC362" s="172"/>
      <c r="DD362" s="154" t="str">
        <f t="shared" si="425"/>
        <v>NO BID</v>
      </c>
      <c r="DE362" s="171"/>
      <c r="DF362" s="89"/>
      <c r="DG362" s="90" t="str">
        <f t="shared" si="426"/>
        <v/>
      </c>
      <c r="DH362" s="172"/>
      <c r="DI362" s="154" t="str">
        <f t="shared" si="427"/>
        <v>NO BID</v>
      </c>
      <c r="DJ362" s="171"/>
      <c r="DK362" s="89"/>
      <c r="DL362" s="90" t="str">
        <f t="shared" si="428"/>
        <v/>
      </c>
      <c r="DM362" s="172"/>
      <c r="DN362" s="154" t="str">
        <f t="shared" si="429"/>
        <v>NO BID</v>
      </c>
      <c r="DO362" s="171"/>
      <c r="DP362" s="89"/>
      <c r="DQ362" s="90" t="str">
        <f t="shared" si="430"/>
        <v/>
      </c>
      <c r="DR362" s="172"/>
      <c r="DS362" s="154" t="str">
        <f t="shared" si="431"/>
        <v>NO BID</v>
      </c>
      <c r="DT362" s="171"/>
      <c r="DU362" s="89"/>
      <c r="DV362" s="90" t="str">
        <f t="shared" si="432"/>
        <v/>
      </c>
      <c r="DW362" s="172"/>
      <c r="DX362" s="154" t="str">
        <f t="shared" si="433"/>
        <v>NO BID</v>
      </c>
      <c r="DY362" s="171"/>
      <c r="DZ362" s="89"/>
      <c r="EA362" s="90" t="str">
        <f t="shared" si="434"/>
        <v/>
      </c>
      <c r="EB362" s="172"/>
      <c r="EC362" s="154" t="str">
        <f t="shared" si="435"/>
        <v>NO BID</v>
      </c>
      <c r="ED362" s="171"/>
      <c r="EE362" s="89"/>
      <c r="EF362" s="90" t="str">
        <f t="shared" si="436"/>
        <v/>
      </c>
      <c r="EG362" s="172"/>
      <c r="EH362" s="154" t="str">
        <f t="shared" si="437"/>
        <v>NO BID</v>
      </c>
      <c r="EI362" s="171"/>
      <c r="EJ362" s="89"/>
      <c r="EK362" s="90" t="str">
        <f t="shared" si="438"/>
        <v/>
      </c>
      <c r="EL362" s="172"/>
      <c r="EM362" s="154" t="str">
        <f t="shared" si="439"/>
        <v>NO BID</v>
      </c>
      <c r="EN362" s="171"/>
      <c r="EO362" s="89"/>
      <c r="EP362" s="90" t="str">
        <f t="shared" si="440"/>
        <v/>
      </c>
      <c r="EQ362" s="172"/>
      <c r="ER362" s="154" t="str">
        <f t="shared" si="441"/>
        <v>NO BID</v>
      </c>
      <c r="ES362" s="171"/>
      <c r="ET362" s="89"/>
      <c r="EU362" s="90" t="str">
        <f t="shared" si="442"/>
        <v/>
      </c>
      <c r="EV362" s="172"/>
      <c r="EW362" s="154" t="str">
        <f t="shared" si="443"/>
        <v>NO BID</v>
      </c>
      <c r="EX362" s="171"/>
      <c r="EY362" s="89"/>
      <c r="EZ362" s="90" t="str">
        <f t="shared" si="444"/>
        <v/>
      </c>
      <c r="FA362" s="172"/>
      <c r="FB362" s="154" t="str">
        <f t="shared" si="445"/>
        <v>NO BID</v>
      </c>
      <c r="FC362" s="171"/>
      <c r="FD362" s="89"/>
      <c r="FE362" s="90" t="str">
        <f t="shared" si="446"/>
        <v/>
      </c>
      <c r="FF362" s="172"/>
      <c r="FG362" s="154" t="str">
        <f t="shared" si="447"/>
        <v>NO BID</v>
      </c>
      <c r="FH362" s="171"/>
      <c r="FI362" s="89"/>
      <c r="FJ362" s="90" t="str">
        <f t="shared" si="448"/>
        <v/>
      </c>
      <c r="FK362" s="172"/>
      <c r="FL362" s="154" t="str">
        <f t="shared" si="449"/>
        <v>NO BID</v>
      </c>
      <c r="FM362" s="171"/>
      <c r="FN362" s="89"/>
      <c r="FO362" s="90" t="str">
        <f t="shared" si="450"/>
        <v/>
      </c>
      <c r="FP362" s="172"/>
      <c r="FQ362" s="154" t="str">
        <f t="shared" si="451"/>
        <v>NO BID</v>
      </c>
      <c r="FR362" s="174"/>
      <c r="FS362" s="91">
        <v>10.99</v>
      </c>
      <c r="FT362" s="92">
        <f t="shared" si="452"/>
        <v>54.95</v>
      </c>
      <c r="FU362" s="175">
        <f t="shared" si="453"/>
        <v>0</v>
      </c>
      <c r="FV362" s="93" t="str">
        <f t="shared" si="454"/>
        <v/>
      </c>
      <c r="FW362" s="94">
        <f t="shared" si="455"/>
        <v>54.95</v>
      </c>
      <c r="FX362" s="95">
        <f t="shared" si="456"/>
        <v>0</v>
      </c>
      <c r="FY362" s="129" t="str">
        <f t="shared" si="457"/>
        <v>NOT AWARDED</v>
      </c>
      <c r="FZ362" s="130">
        <f t="shared" si="458"/>
        <v>0</v>
      </c>
      <c r="GA362" s="129" t="str">
        <f t="shared" si="459"/>
        <v>VENDOR 09</v>
      </c>
      <c r="GB362" s="176"/>
      <c r="GC362" s="177"/>
      <c r="GD362" s="96"/>
      <c r="GE362" s="97"/>
    </row>
    <row r="363" spans="1:187" ht="30" customHeight="1" thickTop="1" thickBot="1" x14ac:dyDescent="0.4">
      <c r="A363" s="162">
        <v>359</v>
      </c>
      <c r="B363" s="194">
        <v>3</v>
      </c>
      <c r="C363" s="164">
        <v>9780593353806</v>
      </c>
      <c r="D363" s="165" t="s">
        <v>704</v>
      </c>
      <c r="E363" s="165" t="s">
        <v>1345</v>
      </c>
      <c r="F363" s="165" t="s">
        <v>1479</v>
      </c>
      <c r="G363" s="166" t="s">
        <v>1414</v>
      </c>
      <c r="H363" s="166" t="s">
        <v>1421</v>
      </c>
      <c r="I363" s="167"/>
      <c r="J363" s="227">
        <f t="shared" si="460"/>
        <v>3</v>
      </c>
      <c r="K363" s="228"/>
      <c r="L363" s="99" t="str">
        <f t="shared" si="386"/>
        <v/>
      </c>
      <c r="M363" s="241"/>
      <c r="N363" s="168"/>
      <c r="O363" s="195" t="str">
        <f t="shared" si="387"/>
        <v>VENDOR 09</v>
      </c>
      <c r="P363" s="149">
        <v>241363</v>
      </c>
      <c r="Q363" s="149">
        <f t="shared" si="388"/>
        <v>0</v>
      </c>
      <c r="R363" s="196" t="str">
        <f t="shared" si="389"/>
        <v xml:space="preserve">, </v>
      </c>
      <c r="S363" s="196" t="str">
        <f t="shared" si="390"/>
        <v>NO BID</v>
      </c>
      <c r="T363" s="117">
        <f t="shared" si="391"/>
        <v>0</v>
      </c>
      <c r="U363" s="118" t="str">
        <f t="shared" si="392"/>
        <v>NOT AWARDED</v>
      </c>
      <c r="V363" s="167"/>
      <c r="W363" s="171"/>
      <c r="X363" s="89"/>
      <c r="Y363" s="90"/>
      <c r="Z363" s="172" t="str">
        <f t="shared" si="393"/>
        <v/>
      </c>
      <c r="AA363" s="154" t="str">
        <f t="shared" si="394"/>
        <v>NO BID</v>
      </c>
      <c r="AB363" s="171"/>
      <c r="AC363" s="89"/>
      <c r="AD363" s="90"/>
      <c r="AE363" s="172" t="str">
        <f t="shared" si="395"/>
        <v/>
      </c>
      <c r="AF363" s="154" t="str">
        <f t="shared" si="396"/>
        <v>NO BID</v>
      </c>
      <c r="AG363" s="171"/>
      <c r="AH363" s="89"/>
      <c r="AI363" s="90"/>
      <c r="AJ363" s="172" t="str">
        <f t="shared" si="397"/>
        <v/>
      </c>
      <c r="AK363" s="154" t="str">
        <f t="shared" si="398"/>
        <v>NO BID</v>
      </c>
      <c r="AL363" s="171"/>
      <c r="AM363" s="89"/>
      <c r="AN363" s="90"/>
      <c r="AO363" s="172" t="str">
        <f t="shared" si="399"/>
        <v/>
      </c>
      <c r="AP363" s="154" t="str">
        <f t="shared" si="400"/>
        <v>NO BID</v>
      </c>
      <c r="AQ363" s="171"/>
      <c r="AR363" s="89"/>
      <c r="AS363" s="90"/>
      <c r="AT363" s="172" t="str">
        <f t="shared" si="401"/>
        <v/>
      </c>
      <c r="AU363" s="154" t="str">
        <f t="shared" si="402"/>
        <v>NO BID</v>
      </c>
      <c r="AV363" s="171"/>
      <c r="AW363" s="89"/>
      <c r="AX363" s="90"/>
      <c r="AY363" s="172" t="str">
        <f t="shared" si="403"/>
        <v/>
      </c>
      <c r="AZ363" s="154" t="str">
        <f t="shared" si="404"/>
        <v>NO BID</v>
      </c>
      <c r="BA363" s="171"/>
      <c r="BB363" s="89"/>
      <c r="BC363" s="90"/>
      <c r="BD363" s="172" t="str">
        <f t="shared" si="405"/>
        <v/>
      </c>
      <c r="BE363" s="154" t="str">
        <f>IF($B363=0,"",IF(ISNUMBER(BB363),"","NO BID"))</f>
        <v>NO BID</v>
      </c>
      <c r="BF363" s="171"/>
      <c r="BG363" s="89"/>
      <c r="BH363" s="90"/>
      <c r="BI363" s="172" t="str">
        <f t="shared" si="406"/>
        <v/>
      </c>
      <c r="BJ363" s="154" t="str">
        <f t="shared" si="407"/>
        <v>NO BID</v>
      </c>
      <c r="BK363" s="171"/>
      <c r="BL363" s="89"/>
      <c r="BM363" s="90"/>
      <c r="BN363" s="172" t="str">
        <f t="shared" si="408"/>
        <v/>
      </c>
      <c r="BO363" s="154" t="str">
        <f t="shared" si="409"/>
        <v>NO BID</v>
      </c>
      <c r="BP363" s="178"/>
      <c r="BQ363" s="171"/>
      <c r="BR363" s="89"/>
      <c r="BS363" s="90" t="str">
        <f t="shared" si="410"/>
        <v/>
      </c>
      <c r="BT363" s="172"/>
      <c r="BU363" s="154" t="str">
        <f t="shared" si="411"/>
        <v>NO BID</v>
      </c>
      <c r="BV363" s="171"/>
      <c r="BW363" s="89"/>
      <c r="BX363" s="90" t="str">
        <f t="shared" si="412"/>
        <v/>
      </c>
      <c r="BY363" s="172"/>
      <c r="BZ363" s="154" t="str">
        <f t="shared" si="413"/>
        <v>NO BID</v>
      </c>
      <c r="CA363" s="171"/>
      <c r="CB363" s="89"/>
      <c r="CC363" s="90" t="str">
        <f t="shared" si="414"/>
        <v/>
      </c>
      <c r="CD363" s="172"/>
      <c r="CE363" s="154" t="str">
        <f t="shared" si="415"/>
        <v>NO BID</v>
      </c>
      <c r="CF363" s="171"/>
      <c r="CG363" s="89"/>
      <c r="CH363" s="90" t="str">
        <f t="shared" si="416"/>
        <v/>
      </c>
      <c r="CI363" s="172"/>
      <c r="CJ363" s="154" t="str">
        <f t="shared" si="417"/>
        <v>NO BID</v>
      </c>
      <c r="CK363" s="171"/>
      <c r="CL363" s="89"/>
      <c r="CM363" s="90" t="str">
        <f t="shared" si="418"/>
        <v/>
      </c>
      <c r="CN363" s="172"/>
      <c r="CO363" s="154" t="str">
        <f t="shared" si="419"/>
        <v>NO BID</v>
      </c>
      <c r="CP363" s="171"/>
      <c r="CQ363" s="89"/>
      <c r="CR363" s="90" t="str">
        <f t="shared" si="420"/>
        <v/>
      </c>
      <c r="CS363" s="172"/>
      <c r="CT363" s="154" t="str">
        <f t="shared" si="421"/>
        <v>NO BID</v>
      </c>
      <c r="CU363" s="171"/>
      <c r="CV363" s="89"/>
      <c r="CW363" s="90" t="str">
        <f t="shared" si="422"/>
        <v/>
      </c>
      <c r="CX363" s="172"/>
      <c r="CY363" s="154" t="str">
        <f t="shared" si="423"/>
        <v>NO BID</v>
      </c>
      <c r="CZ363" s="171"/>
      <c r="DA363" s="89"/>
      <c r="DB363" s="90" t="str">
        <f t="shared" si="424"/>
        <v/>
      </c>
      <c r="DC363" s="172"/>
      <c r="DD363" s="154" t="str">
        <f t="shared" si="425"/>
        <v>NO BID</v>
      </c>
      <c r="DE363" s="171"/>
      <c r="DF363" s="89"/>
      <c r="DG363" s="90" t="str">
        <f t="shared" si="426"/>
        <v/>
      </c>
      <c r="DH363" s="172"/>
      <c r="DI363" s="154" t="str">
        <f t="shared" si="427"/>
        <v>NO BID</v>
      </c>
      <c r="DJ363" s="171"/>
      <c r="DK363" s="89"/>
      <c r="DL363" s="90" t="str">
        <f t="shared" si="428"/>
        <v/>
      </c>
      <c r="DM363" s="172"/>
      <c r="DN363" s="154" t="str">
        <f t="shared" si="429"/>
        <v>NO BID</v>
      </c>
      <c r="DO363" s="171"/>
      <c r="DP363" s="89"/>
      <c r="DQ363" s="90" t="str">
        <f t="shared" si="430"/>
        <v/>
      </c>
      <c r="DR363" s="172"/>
      <c r="DS363" s="154" t="str">
        <f t="shared" si="431"/>
        <v>NO BID</v>
      </c>
      <c r="DT363" s="171"/>
      <c r="DU363" s="89"/>
      <c r="DV363" s="90" t="str">
        <f t="shared" si="432"/>
        <v/>
      </c>
      <c r="DW363" s="172"/>
      <c r="DX363" s="154" t="str">
        <f t="shared" si="433"/>
        <v>NO BID</v>
      </c>
      <c r="DY363" s="171"/>
      <c r="DZ363" s="89"/>
      <c r="EA363" s="90" t="str">
        <f t="shared" si="434"/>
        <v/>
      </c>
      <c r="EB363" s="172"/>
      <c r="EC363" s="154" t="str">
        <f t="shared" si="435"/>
        <v>NO BID</v>
      </c>
      <c r="ED363" s="171"/>
      <c r="EE363" s="89"/>
      <c r="EF363" s="90" t="str">
        <f t="shared" si="436"/>
        <v/>
      </c>
      <c r="EG363" s="172"/>
      <c r="EH363" s="154" t="str">
        <f t="shared" si="437"/>
        <v>NO BID</v>
      </c>
      <c r="EI363" s="171"/>
      <c r="EJ363" s="89"/>
      <c r="EK363" s="90" t="str">
        <f t="shared" si="438"/>
        <v/>
      </c>
      <c r="EL363" s="172"/>
      <c r="EM363" s="154" t="str">
        <f t="shared" si="439"/>
        <v>NO BID</v>
      </c>
      <c r="EN363" s="171"/>
      <c r="EO363" s="89"/>
      <c r="EP363" s="90" t="str">
        <f t="shared" si="440"/>
        <v/>
      </c>
      <c r="EQ363" s="172"/>
      <c r="ER363" s="154" t="str">
        <f t="shared" si="441"/>
        <v>NO BID</v>
      </c>
      <c r="ES363" s="171"/>
      <c r="ET363" s="89"/>
      <c r="EU363" s="90" t="str">
        <f t="shared" si="442"/>
        <v/>
      </c>
      <c r="EV363" s="172"/>
      <c r="EW363" s="154" t="str">
        <f t="shared" si="443"/>
        <v>NO BID</v>
      </c>
      <c r="EX363" s="171"/>
      <c r="EY363" s="89"/>
      <c r="EZ363" s="90" t="str">
        <f t="shared" si="444"/>
        <v/>
      </c>
      <c r="FA363" s="172"/>
      <c r="FB363" s="154" t="str">
        <f t="shared" si="445"/>
        <v>NO BID</v>
      </c>
      <c r="FC363" s="171"/>
      <c r="FD363" s="89"/>
      <c r="FE363" s="90" t="str">
        <f t="shared" si="446"/>
        <v/>
      </c>
      <c r="FF363" s="172"/>
      <c r="FG363" s="154" t="str">
        <f t="shared" si="447"/>
        <v>NO BID</v>
      </c>
      <c r="FH363" s="171"/>
      <c r="FI363" s="89"/>
      <c r="FJ363" s="90" t="str">
        <f t="shared" si="448"/>
        <v/>
      </c>
      <c r="FK363" s="172"/>
      <c r="FL363" s="154" t="str">
        <f t="shared" si="449"/>
        <v>NO BID</v>
      </c>
      <c r="FM363" s="171"/>
      <c r="FN363" s="89"/>
      <c r="FO363" s="90" t="str">
        <f t="shared" si="450"/>
        <v/>
      </c>
      <c r="FP363" s="172"/>
      <c r="FQ363" s="154" t="str">
        <f t="shared" si="451"/>
        <v>NO BID</v>
      </c>
      <c r="FR363" s="174"/>
      <c r="FS363" s="91">
        <v>12.49</v>
      </c>
      <c r="FT363" s="92">
        <f t="shared" si="452"/>
        <v>37.47</v>
      </c>
      <c r="FU363" s="175">
        <f t="shared" si="453"/>
        <v>0</v>
      </c>
      <c r="FV363" s="93" t="str">
        <f t="shared" si="454"/>
        <v/>
      </c>
      <c r="FW363" s="94">
        <f t="shared" si="455"/>
        <v>37.47</v>
      </c>
      <c r="FX363" s="95">
        <f t="shared" si="456"/>
        <v>0</v>
      </c>
      <c r="FY363" s="129" t="str">
        <f t="shared" si="457"/>
        <v>NOT AWARDED</v>
      </c>
      <c r="FZ363" s="130">
        <f t="shared" si="458"/>
        <v>0</v>
      </c>
      <c r="GA363" s="129" t="str">
        <f t="shared" si="459"/>
        <v>VENDOR 09</v>
      </c>
      <c r="GB363" s="176"/>
      <c r="GC363" s="177"/>
      <c r="GD363" s="96"/>
      <c r="GE363" s="97"/>
    </row>
    <row r="364" spans="1:187" ht="30" customHeight="1" thickTop="1" thickBot="1" x14ac:dyDescent="0.4">
      <c r="A364" s="162">
        <v>360</v>
      </c>
      <c r="B364" s="194">
        <v>5</v>
      </c>
      <c r="C364" s="164">
        <v>9780593436691</v>
      </c>
      <c r="D364" s="165" t="s">
        <v>772</v>
      </c>
      <c r="E364" s="165" t="s">
        <v>1400</v>
      </c>
      <c r="F364" s="165" t="s">
        <v>1479</v>
      </c>
      <c r="G364" s="166" t="s">
        <v>1414</v>
      </c>
      <c r="H364" s="166" t="s">
        <v>1419</v>
      </c>
      <c r="I364" s="167"/>
      <c r="J364" s="227">
        <f t="shared" si="460"/>
        <v>5</v>
      </c>
      <c r="K364" s="228"/>
      <c r="L364" s="99" t="str">
        <f t="shared" si="386"/>
        <v/>
      </c>
      <c r="M364" s="241"/>
      <c r="N364" s="168"/>
      <c r="O364" s="195" t="str">
        <f t="shared" si="387"/>
        <v>VENDOR 09</v>
      </c>
      <c r="P364" s="149">
        <v>241360</v>
      </c>
      <c r="Q364" s="149">
        <f t="shared" si="388"/>
        <v>0</v>
      </c>
      <c r="R364" s="196" t="str">
        <f t="shared" si="389"/>
        <v xml:space="preserve">, </v>
      </c>
      <c r="S364" s="196" t="str">
        <f t="shared" si="390"/>
        <v>NO BID</v>
      </c>
      <c r="T364" s="117">
        <f t="shared" si="391"/>
        <v>0</v>
      </c>
      <c r="U364" s="118" t="str">
        <f t="shared" si="392"/>
        <v>NOT AWARDED</v>
      </c>
      <c r="V364" s="167"/>
      <c r="W364" s="171"/>
      <c r="X364" s="89"/>
      <c r="Y364" s="90"/>
      <c r="Z364" s="172" t="str">
        <f t="shared" si="393"/>
        <v/>
      </c>
      <c r="AA364" s="154" t="str">
        <f t="shared" si="394"/>
        <v>NO BID</v>
      </c>
      <c r="AB364" s="171"/>
      <c r="AC364" s="89"/>
      <c r="AD364" s="90"/>
      <c r="AE364" s="172" t="str">
        <f t="shared" si="395"/>
        <v/>
      </c>
      <c r="AF364" s="154" t="str">
        <f t="shared" si="396"/>
        <v>NO BID</v>
      </c>
      <c r="AG364" s="171"/>
      <c r="AH364" s="89"/>
      <c r="AI364" s="90"/>
      <c r="AJ364" s="172" t="str">
        <f t="shared" si="397"/>
        <v/>
      </c>
      <c r="AK364" s="154" t="str">
        <f t="shared" si="398"/>
        <v>NO BID</v>
      </c>
      <c r="AL364" s="171"/>
      <c r="AM364" s="89"/>
      <c r="AN364" s="90"/>
      <c r="AO364" s="172" t="str">
        <f t="shared" si="399"/>
        <v/>
      </c>
      <c r="AP364" s="154" t="str">
        <f t="shared" si="400"/>
        <v>NO BID</v>
      </c>
      <c r="AQ364" s="171"/>
      <c r="AR364" s="89"/>
      <c r="AS364" s="90"/>
      <c r="AT364" s="172" t="str">
        <f t="shared" si="401"/>
        <v/>
      </c>
      <c r="AU364" s="154" t="str">
        <f t="shared" si="402"/>
        <v>NO BID</v>
      </c>
      <c r="AV364" s="171"/>
      <c r="AW364" s="89"/>
      <c r="AX364" s="90"/>
      <c r="AY364" s="172" t="str">
        <f t="shared" si="403"/>
        <v/>
      </c>
      <c r="AZ364" s="154" t="str">
        <f t="shared" si="404"/>
        <v>NO BID</v>
      </c>
      <c r="BA364" s="171"/>
      <c r="BB364" s="89"/>
      <c r="BC364" s="90"/>
      <c r="BD364" s="172" t="str">
        <f t="shared" si="405"/>
        <v/>
      </c>
      <c r="BE364" s="154" t="s">
        <v>77</v>
      </c>
      <c r="BF364" s="171"/>
      <c r="BG364" s="89"/>
      <c r="BH364" s="90"/>
      <c r="BI364" s="172" t="str">
        <f t="shared" si="406"/>
        <v/>
      </c>
      <c r="BJ364" s="154" t="str">
        <f t="shared" si="407"/>
        <v>NO BID</v>
      </c>
      <c r="BK364" s="171"/>
      <c r="BL364" s="89"/>
      <c r="BM364" s="90"/>
      <c r="BN364" s="172" t="str">
        <f t="shared" si="408"/>
        <v/>
      </c>
      <c r="BO364" s="154" t="str">
        <f t="shared" si="409"/>
        <v>NO BID</v>
      </c>
      <c r="BP364" s="178"/>
      <c r="BQ364" s="171"/>
      <c r="BR364" s="89"/>
      <c r="BS364" s="90" t="str">
        <f t="shared" si="410"/>
        <v/>
      </c>
      <c r="BT364" s="172"/>
      <c r="BU364" s="154" t="str">
        <f t="shared" si="411"/>
        <v>NO BID</v>
      </c>
      <c r="BV364" s="171"/>
      <c r="BW364" s="89"/>
      <c r="BX364" s="90" t="str">
        <f t="shared" si="412"/>
        <v/>
      </c>
      <c r="BY364" s="172"/>
      <c r="BZ364" s="154" t="str">
        <f t="shared" si="413"/>
        <v>NO BID</v>
      </c>
      <c r="CA364" s="171"/>
      <c r="CB364" s="89"/>
      <c r="CC364" s="90" t="str">
        <f t="shared" si="414"/>
        <v/>
      </c>
      <c r="CD364" s="172"/>
      <c r="CE364" s="154" t="str">
        <f t="shared" si="415"/>
        <v>NO BID</v>
      </c>
      <c r="CF364" s="171"/>
      <c r="CG364" s="89"/>
      <c r="CH364" s="90" t="str">
        <f t="shared" si="416"/>
        <v/>
      </c>
      <c r="CI364" s="172"/>
      <c r="CJ364" s="154" t="str">
        <f t="shared" si="417"/>
        <v>NO BID</v>
      </c>
      <c r="CK364" s="171"/>
      <c r="CL364" s="89"/>
      <c r="CM364" s="90" t="str">
        <f t="shared" si="418"/>
        <v/>
      </c>
      <c r="CN364" s="172"/>
      <c r="CO364" s="154" t="str">
        <f t="shared" si="419"/>
        <v>NO BID</v>
      </c>
      <c r="CP364" s="171"/>
      <c r="CQ364" s="89"/>
      <c r="CR364" s="90" t="str">
        <f t="shared" si="420"/>
        <v/>
      </c>
      <c r="CS364" s="172"/>
      <c r="CT364" s="154" t="str">
        <f t="shared" si="421"/>
        <v>NO BID</v>
      </c>
      <c r="CU364" s="171"/>
      <c r="CV364" s="89"/>
      <c r="CW364" s="90" t="str">
        <f t="shared" si="422"/>
        <v/>
      </c>
      <c r="CX364" s="172"/>
      <c r="CY364" s="154" t="str">
        <f t="shared" si="423"/>
        <v>NO BID</v>
      </c>
      <c r="CZ364" s="171"/>
      <c r="DA364" s="89"/>
      <c r="DB364" s="90" t="str">
        <f t="shared" si="424"/>
        <v/>
      </c>
      <c r="DC364" s="172"/>
      <c r="DD364" s="154" t="str">
        <f t="shared" si="425"/>
        <v>NO BID</v>
      </c>
      <c r="DE364" s="171"/>
      <c r="DF364" s="89"/>
      <c r="DG364" s="90" t="str">
        <f t="shared" si="426"/>
        <v/>
      </c>
      <c r="DH364" s="172"/>
      <c r="DI364" s="154" t="str">
        <f t="shared" si="427"/>
        <v>NO BID</v>
      </c>
      <c r="DJ364" s="171"/>
      <c r="DK364" s="89"/>
      <c r="DL364" s="90" t="str">
        <f t="shared" si="428"/>
        <v/>
      </c>
      <c r="DM364" s="172"/>
      <c r="DN364" s="154" t="str">
        <f t="shared" si="429"/>
        <v>NO BID</v>
      </c>
      <c r="DO364" s="171"/>
      <c r="DP364" s="89"/>
      <c r="DQ364" s="90" t="str">
        <f t="shared" si="430"/>
        <v/>
      </c>
      <c r="DR364" s="172"/>
      <c r="DS364" s="154" t="str">
        <f t="shared" si="431"/>
        <v>NO BID</v>
      </c>
      <c r="DT364" s="171"/>
      <c r="DU364" s="89"/>
      <c r="DV364" s="90" t="str">
        <f t="shared" si="432"/>
        <v/>
      </c>
      <c r="DW364" s="172"/>
      <c r="DX364" s="154" t="str">
        <f t="shared" si="433"/>
        <v>NO BID</v>
      </c>
      <c r="DY364" s="171"/>
      <c r="DZ364" s="89"/>
      <c r="EA364" s="90" t="str">
        <f t="shared" si="434"/>
        <v/>
      </c>
      <c r="EB364" s="172"/>
      <c r="EC364" s="154" t="str">
        <f t="shared" si="435"/>
        <v>NO BID</v>
      </c>
      <c r="ED364" s="171"/>
      <c r="EE364" s="89"/>
      <c r="EF364" s="90" t="str">
        <f t="shared" si="436"/>
        <v/>
      </c>
      <c r="EG364" s="172"/>
      <c r="EH364" s="154" t="str">
        <f t="shared" si="437"/>
        <v>NO BID</v>
      </c>
      <c r="EI364" s="171"/>
      <c r="EJ364" s="89"/>
      <c r="EK364" s="90" t="str">
        <f t="shared" si="438"/>
        <v/>
      </c>
      <c r="EL364" s="172"/>
      <c r="EM364" s="154" t="str">
        <f t="shared" si="439"/>
        <v>NO BID</v>
      </c>
      <c r="EN364" s="171"/>
      <c r="EO364" s="89"/>
      <c r="EP364" s="90" t="str">
        <f t="shared" si="440"/>
        <v/>
      </c>
      <c r="EQ364" s="172"/>
      <c r="ER364" s="154" t="str">
        <f t="shared" si="441"/>
        <v>NO BID</v>
      </c>
      <c r="ES364" s="171"/>
      <c r="ET364" s="89"/>
      <c r="EU364" s="90" t="str">
        <f t="shared" si="442"/>
        <v/>
      </c>
      <c r="EV364" s="172"/>
      <c r="EW364" s="154" t="str">
        <f t="shared" si="443"/>
        <v>NO BID</v>
      </c>
      <c r="EX364" s="171"/>
      <c r="EY364" s="89"/>
      <c r="EZ364" s="90" t="str">
        <f t="shared" si="444"/>
        <v/>
      </c>
      <c r="FA364" s="172"/>
      <c r="FB364" s="154" t="str">
        <f t="shared" si="445"/>
        <v>NO BID</v>
      </c>
      <c r="FC364" s="171"/>
      <c r="FD364" s="89"/>
      <c r="FE364" s="90" t="str">
        <f t="shared" si="446"/>
        <v/>
      </c>
      <c r="FF364" s="172"/>
      <c r="FG364" s="154" t="str">
        <f t="shared" si="447"/>
        <v>NO BID</v>
      </c>
      <c r="FH364" s="171"/>
      <c r="FI364" s="89"/>
      <c r="FJ364" s="90" t="str">
        <f t="shared" si="448"/>
        <v/>
      </c>
      <c r="FK364" s="172"/>
      <c r="FL364" s="154" t="str">
        <f t="shared" si="449"/>
        <v>NO BID</v>
      </c>
      <c r="FM364" s="171"/>
      <c r="FN364" s="89"/>
      <c r="FO364" s="90" t="str">
        <f t="shared" si="450"/>
        <v/>
      </c>
      <c r="FP364" s="172"/>
      <c r="FQ364" s="154" t="str">
        <f t="shared" si="451"/>
        <v>NO BID</v>
      </c>
      <c r="FR364" s="174"/>
      <c r="FS364" s="91">
        <v>20.99</v>
      </c>
      <c r="FT364" s="92">
        <f t="shared" si="452"/>
        <v>104.94999999999999</v>
      </c>
      <c r="FU364" s="175">
        <f t="shared" si="453"/>
        <v>0</v>
      </c>
      <c r="FV364" s="93" t="str">
        <f t="shared" si="454"/>
        <v/>
      </c>
      <c r="FW364" s="94">
        <f t="shared" si="455"/>
        <v>104.94999999999999</v>
      </c>
      <c r="FX364" s="95">
        <f t="shared" si="456"/>
        <v>0</v>
      </c>
      <c r="FY364" s="129" t="str">
        <f t="shared" si="457"/>
        <v>NOT AWARDED</v>
      </c>
      <c r="FZ364" s="130">
        <f t="shared" si="458"/>
        <v>0</v>
      </c>
      <c r="GA364" s="129" t="str">
        <f t="shared" si="459"/>
        <v>VENDOR 09</v>
      </c>
      <c r="GB364" s="176"/>
      <c r="GC364" s="177"/>
      <c r="GD364" s="96"/>
      <c r="GE364" s="97"/>
    </row>
    <row r="365" spans="1:187" ht="30" customHeight="1" thickTop="1" thickBot="1" x14ac:dyDescent="0.4">
      <c r="A365" s="141">
        <v>361</v>
      </c>
      <c r="B365" s="163">
        <v>2</v>
      </c>
      <c r="C365" s="164">
        <v>9781536216530</v>
      </c>
      <c r="D365" s="165" t="s">
        <v>534</v>
      </c>
      <c r="E365" s="165" t="s">
        <v>1206</v>
      </c>
      <c r="F365" s="165" t="s">
        <v>1479</v>
      </c>
      <c r="G365" s="166" t="s">
        <v>1414</v>
      </c>
      <c r="H365" s="166" t="s">
        <v>1421</v>
      </c>
      <c r="I365" s="167"/>
      <c r="J365" s="227">
        <f t="shared" si="460"/>
        <v>2</v>
      </c>
      <c r="K365" s="228"/>
      <c r="L365" s="99" t="str">
        <f t="shared" si="386"/>
        <v/>
      </c>
      <c r="M365" s="241"/>
      <c r="N365" s="168"/>
      <c r="O365" s="195" t="str">
        <f t="shared" si="387"/>
        <v>VENDOR 09</v>
      </c>
      <c r="P365" s="149">
        <v>241365</v>
      </c>
      <c r="Q365" s="149">
        <f t="shared" si="388"/>
        <v>0</v>
      </c>
      <c r="R365" s="196" t="str">
        <f t="shared" si="389"/>
        <v xml:space="preserve">, </v>
      </c>
      <c r="S365" s="196" t="str">
        <f t="shared" si="390"/>
        <v>NO BID</v>
      </c>
      <c r="T365" s="117">
        <f t="shared" si="391"/>
        <v>0</v>
      </c>
      <c r="U365" s="118" t="str">
        <f t="shared" si="392"/>
        <v>NOT AWARDED</v>
      </c>
      <c r="V365" s="167"/>
      <c r="W365" s="171"/>
      <c r="X365" s="89"/>
      <c r="Y365" s="90"/>
      <c r="Z365" s="172" t="str">
        <f t="shared" si="393"/>
        <v/>
      </c>
      <c r="AA365" s="154" t="str">
        <f t="shared" si="394"/>
        <v>NO BID</v>
      </c>
      <c r="AB365" s="171"/>
      <c r="AC365" s="89"/>
      <c r="AD365" s="90"/>
      <c r="AE365" s="172" t="str">
        <f t="shared" si="395"/>
        <v/>
      </c>
      <c r="AF365" s="154" t="str">
        <f t="shared" si="396"/>
        <v>NO BID</v>
      </c>
      <c r="AG365" s="171"/>
      <c r="AH365" s="89"/>
      <c r="AI365" s="90"/>
      <c r="AJ365" s="172" t="str">
        <f t="shared" si="397"/>
        <v/>
      </c>
      <c r="AK365" s="154" t="str">
        <f t="shared" si="398"/>
        <v>NO BID</v>
      </c>
      <c r="AL365" s="171"/>
      <c r="AM365" s="89"/>
      <c r="AN365" s="90"/>
      <c r="AO365" s="172" t="str">
        <f t="shared" si="399"/>
        <v/>
      </c>
      <c r="AP365" s="154" t="str">
        <f t="shared" si="400"/>
        <v>NO BID</v>
      </c>
      <c r="AQ365" s="171"/>
      <c r="AR365" s="89"/>
      <c r="AS365" s="90"/>
      <c r="AT365" s="172" t="str">
        <f t="shared" si="401"/>
        <v/>
      </c>
      <c r="AU365" s="154" t="str">
        <f t="shared" si="402"/>
        <v>NO BID</v>
      </c>
      <c r="AV365" s="171"/>
      <c r="AW365" s="89"/>
      <c r="AX365" s="90"/>
      <c r="AY365" s="172" t="str">
        <f t="shared" si="403"/>
        <v/>
      </c>
      <c r="AZ365" s="154" t="str">
        <f t="shared" si="404"/>
        <v>NO BID</v>
      </c>
      <c r="BA365" s="171"/>
      <c r="BB365" s="89"/>
      <c r="BC365" s="90"/>
      <c r="BD365" s="172" t="str">
        <f t="shared" si="405"/>
        <v/>
      </c>
      <c r="BE365" s="154" t="s">
        <v>83</v>
      </c>
      <c r="BF365" s="171"/>
      <c r="BG365" s="89"/>
      <c r="BH365" s="90"/>
      <c r="BI365" s="172" t="str">
        <f t="shared" si="406"/>
        <v/>
      </c>
      <c r="BJ365" s="154" t="str">
        <f t="shared" si="407"/>
        <v>NO BID</v>
      </c>
      <c r="BK365" s="171"/>
      <c r="BL365" s="89"/>
      <c r="BM365" s="90"/>
      <c r="BN365" s="172" t="str">
        <f t="shared" si="408"/>
        <v/>
      </c>
      <c r="BO365" s="154" t="str">
        <f t="shared" si="409"/>
        <v>NO BID</v>
      </c>
      <c r="BP365" s="173"/>
      <c r="BQ365" s="171"/>
      <c r="BR365" s="89"/>
      <c r="BS365" s="90" t="str">
        <f t="shared" si="410"/>
        <v/>
      </c>
      <c r="BT365" s="172"/>
      <c r="BU365" s="154" t="str">
        <f t="shared" si="411"/>
        <v>NO BID</v>
      </c>
      <c r="BV365" s="171"/>
      <c r="BW365" s="89"/>
      <c r="BX365" s="90" t="str">
        <f t="shared" si="412"/>
        <v/>
      </c>
      <c r="BY365" s="172"/>
      <c r="BZ365" s="154" t="str">
        <f t="shared" si="413"/>
        <v>NO BID</v>
      </c>
      <c r="CA365" s="171"/>
      <c r="CB365" s="89"/>
      <c r="CC365" s="90" t="str">
        <f t="shared" si="414"/>
        <v/>
      </c>
      <c r="CD365" s="172"/>
      <c r="CE365" s="154" t="str">
        <f t="shared" si="415"/>
        <v>NO BID</v>
      </c>
      <c r="CF365" s="171"/>
      <c r="CG365" s="89"/>
      <c r="CH365" s="90" t="str">
        <f t="shared" si="416"/>
        <v/>
      </c>
      <c r="CI365" s="172"/>
      <c r="CJ365" s="154" t="str">
        <f t="shared" si="417"/>
        <v>NO BID</v>
      </c>
      <c r="CK365" s="171"/>
      <c r="CL365" s="89"/>
      <c r="CM365" s="90" t="str">
        <f t="shared" si="418"/>
        <v/>
      </c>
      <c r="CN365" s="172"/>
      <c r="CO365" s="154" t="str">
        <f t="shared" si="419"/>
        <v>NO BID</v>
      </c>
      <c r="CP365" s="171"/>
      <c r="CQ365" s="89"/>
      <c r="CR365" s="90" t="str">
        <f t="shared" si="420"/>
        <v/>
      </c>
      <c r="CS365" s="172"/>
      <c r="CT365" s="154" t="str">
        <f t="shared" si="421"/>
        <v>NO BID</v>
      </c>
      <c r="CU365" s="171"/>
      <c r="CV365" s="89"/>
      <c r="CW365" s="90" t="str">
        <f t="shared" si="422"/>
        <v/>
      </c>
      <c r="CX365" s="172"/>
      <c r="CY365" s="154" t="str">
        <f t="shared" si="423"/>
        <v>NO BID</v>
      </c>
      <c r="CZ365" s="171"/>
      <c r="DA365" s="89"/>
      <c r="DB365" s="90" t="str">
        <f t="shared" si="424"/>
        <v/>
      </c>
      <c r="DC365" s="172"/>
      <c r="DD365" s="154" t="str">
        <f t="shared" si="425"/>
        <v>NO BID</v>
      </c>
      <c r="DE365" s="171"/>
      <c r="DF365" s="89"/>
      <c r="DG365" s="90" t="str">
        <f t="shared" si="426"/>
        <v/>
      </c>
      <c r="DH365" s="172"/>
      <c r="DI365" s="154" t="str">
        <f t="shared" si="427"/>
        <v>NO BID</v>
      </c>
      <c r="DJ365" s="171"/>
      <c r="DK365" s="89"/>
      <c r="DL365" s="90" t="str">
        <f t="shared" si="428"/>
        <v/>
      </c>
      <c r="DM365" s="172"/>
      <c r="DN365" s="154" t="str">
        <f t="shared" si="429"/>
        <v>NO BID</v>
      </c>
      <c r="DO365" s="171"/>
      <c r="DP365" s="89"/>
      <c r="DQ365" s="90" t="str">
        <f t="shared" si="430"/>
        <v/>
      </c>
      <c r="DR365" s="172"/>
      <c r="DS365" s="154" t="str">
        <f t="shared" si="431"/>
        <v>NO BID</v>
      </c>
      <c r="DT365" s="171"/>
      <c r="DU365" s="89"/>
      <c r="DV365" s="90" t="str">
        <f t="shared" si="432"/>
        <v/>
      </c>
      <c r="DW365" s="172"/>
      <c r="DX365" s="154" t="str">
        <f t="shared" si="433"/>
        <v>NO BID</v>
      </c>
      <c r="DY365" s="171"/>
      <c r="DZ365" s="89"/>
      <c r="EA365" s="90" t="str">
        <f t="shared" si="434"/>
        <v/>
      </c>
      <c r="EB365" s="172"/>
      <c r="EC365" s="154" t="str">
        <f t="shared" si="435"/>
        <v>NO BID</v>
      </c>
      <c r="ED365" s="171"/>
      <c r="EE365" s="89"/>
      <c r="EF365" s="90" t="str">
        <f t="shared" si="436"/>
        <v/>
      </c>
      <c r="EG365" s="172"/>
      <c r="EH365" s="154" t="str">
        <f t="shared" si="437"/>
        <v>NO BID</v>
      </c>
      <c r="EI365" s="171"/>
      <c r="EJ365" s="89"/>
      <c r="EK365" s="90" t="str">
        <f t="shared" si="438"/>
        <v/>
      </c>
      <c r="EL365" s="172"/>
      <c r="EM365" s="154" t="str">
        <f t="shared" si="439"/>
        <v>NO BID</v>
      </c>
      <c r="EN365" s="171"/>
      <c r="EO365" s="89"/>
      <c r="EP365" s="90" t="str">
        <f t="shared" si="440"/>
        <v/>
      </c>
      <c r="EQ365" s="172"/>
      <c r="ER365" s="154" t="str">
        <f t="shared" si="441"/>
        <v>NO BID</v>
      </c>
      <c r="ES365" s="171"/>
      <c r="ET365" s="89"/>
      <c r="EU365" s="90" t="str">
        <f t="shared" si="442"/>
        <v/>
      </c>
      <c r="EV365" s="172"/>
      <c r="EW365" s="154" t="str">
        <f t="shared" si="443"/>
        <v>NO BID</v>
      </c>
      <c r="EX365" s="171"/>
      <c r="EY365" s="89"/>
      <c r="EZ365" s="90" t="str">
        <f t="shared" si="444"/>
        <v/>
      </c>
      <c r="FA365" s="172"/>
      <c r="FB365" s="154" t="str">
        <f t="shared" si="445"/>
        <v>NO BID</v>
      </c>
      <c r="FC365" s="171"/>
      <c r="FD365" s="89"/>
      <c r="FE365" s="90" t="str">
        <f t="shared" si="446"/>
        <v/>
      </c>
      <c r="FF365" s="172"/>
      <c r="FG365" s="154" t="str">
        <f t="shared" si="447"/>
        <v>NO BID</v>
      </c>
      <c r="FH365" s="171"/>
      <c r="FI365" s="89"/>
      <c r="FJ365" s="90" t="str">
        <f t="shared" si="448"/>
        <v/>
      </c>
      <c r="FK365" s="172"/>
      <c r="FL365" s="154" t="str">
        <f t="shared" si="449"/>
        <v>NO BID</v>
      </c>
      <c r="FM365" s="171"/>
      <c r="FN365" s="89"/>
      <c r="FO365" s="90" t="str">
        <f t="shared" si="450"/>
        <v/>
      </c>
      <c r="FP365" s="172"/>
      <c r="FQ365" s="154" t="str">
        <f t="shared" si="451"/>
        <v>NO BID</v>
      </c>
      <c r="FR365" s="174"/>
      <c r="FS365" s="91">
        <v>11.85</v>
      </c>
      <c r="FT365" s="92">
        <f t="shared" si="452"/>
        <v>23.7</v>
      </c>
      <c r="FU365" s="175">
        <f t="shared" si="453"/>
        <v>0</v>
      </c>
      <c r="FV365" s="93" t="str">
        <f t="shared" si="454"/>
        <v/>
      </c>
      <c r="FW365" s="94">
        <f t="shared" si="455"/>
        <v>23.7</v>
      </c>
      <c r="FX365" s="95">
        <f t="shared" si="456"/>
        <v>0</v>
      </c>
      <c r="FY365" s="129" t="str">
        <f t="shared" si="457"/>
        <v>NOT AWARDED</v>
      </c>
      <c r="FZ365" s="130">
        <f t="shared" si="458"/>
        <v>0</v>
      </c>
      <c r="GA365" s="129" t="str">
        <f t="shared" si="459"/>
        <v>VENDOR 09</v>
      </c>
      <c r="GB365" s="176"/>
      <c r="GC365" s="177"/>
      <c r="GD365" s="96"/>
      <c r="GE365" s="97"/>
    </row>
    <row r="366" spans="1:187" ht="30" customHeight="1" thickTop="1" thickBot="1" x14ac:dyDescent="0.4">
      <c r="A366" s="162">
        <v>362</v>
      </c>
      <c r="B366" s="199">
        <v>5</v>
      </c>
      <c r="C366" s="164">
        <v>9780358567035</v>
      </c>
      <c r="D366" s="165" t="s">
        <v>535</v>
      </c>
      <c r="E366" s="165" t="s">
        <v>1207</v>
      </c>
      <c r="F366" s="165" t="s">
        <v>1479</v>
      </c>
      <c r="G366" s="166" t="s">
        <v>1414</v>
      </c>
      <c r="H366" s="166" t="s">
        <v>1419</v>
      </c>
      <c r="I366" s="167"/>
      <c r="J366" s="227">
        <f t="shared" si="460"/>
        <v>5</v>
      </c>
      <c r="K366" s="228"/>
      <c r="L366" s="99" t="str">
        <f t="shared" si="386"/>
        <v/>
      </c>
      <c r="M366" s="241"/>
      <c r="N366" s="168"/>
      <c r="O366" s="195" t="str">
        <f t="shared" si="387"/>
        <v>VENDOR 09</v>
      </c>
      <c r="P366" s="149">
        <v>241364</v>
      </c>
      <c r="Q366" s="149">
        <f t="shared" si="388"/>
        <v>0</v>
      </c>
      <c r="R366" s="196" t="str">
        <f t="shared" si="389"/>
        <v xml:space="preserve">, </v>
      </c>
      <c r="S366" s="196" t="str">
        <f t="shared" si="390"/>
        <v>NO BID</v>
      </c>
      <c r="T366" s="117">
        <f t="shared" si="391"/>
        <v>0</v>
      </c>
      <c r="U366" s="118" t="str">
        <f t="shared" si="392"/>
        <v>NOT AWARDED</v>
      </c>
      <c r="V366" s="167"/>
      <c r="W366" s="171"/>
      <c r="X366" s="89"/>
      <c r="Y366" s="90"/>
      <c r="Z366" s="172" t="str">
        <f t="shared" si="393"/>
        <v/>
      </c>
      <c r="AA366" s="154" t="str">
        <f t="shared" si="394"/>
        <v>NO BID</v>
      </c>
      <c r="AB366" s="171"/>
      <c r="AC366" s="89"/>
      <c r="AD366" s="90"/>
      <c r="AE366" s="172" t="str">
        <f t="shared" si="395"/>
        <v/>
      </c>
      <c r="AF366" s="154" t="str">
        <f t="shared" si="396"/>
        <v>NO BID</v>
      </c>
      <c r="AG366" s="171"/>
      <c r="AH366" s="89"/>
      <c r="AI366" s="90"/>
      <c r="AJ366" s="172" t="str">
        <f t="shared" si="397"/>
        <v/>
      </c>
      <c r="AK366" s="154" t="str">
        <f t="shared" si="398"/>
        <v>NO BID</v>
      </c>
      <c r="AL366" s="171"/>
      <c r="AM366" s="89"/>
      <c r="AN366" s="90"/>
      <c r="AO366" s="172" t="str">
        <f t="shared" si="399"/>
        <v/>
      </c>
      <c r="AP366" s="154" t="str">
        <f t="shared" si="400"/>
        <v>NO BID</v>
      </c>
      <c r="AQ366" s="171"/>
      <c r="AR366" s="89"/>
      <c r="AS366" s="90"/>
      <c r="AT366" s="172" t="str">
        <f t="shared" si="401"/>
        <v/>
      </c>
      <c r="AU366" s="154" t="str">
        <f t="shared" si="402"/>
        <v>NO BID</v>
      </c>
      <c r="AV366" s="171"/>
      <c r="AW366" s="89"/>
      <c r="AX366" s="90"/>
      <c r="AY366" s="172" t="str">
        <f t="shared" si="403"/>
        <v/>
      </c>
      <c r="AZ366" s="154" t="str">
        <f t="shared" si="404"/>
        <v>NO BID</v>
      </c>
      <c r="BA366" s="171"/>
      <c r="BB366" s="89"/>
      <c r="BC366" s="90"/>
      <c r="BD366" s="172" t="str">
        <f t="shared" si="405"/>
        <v/>
      </c>
      <c r="BE366" s="154" t="s">
        <v>75</v>
      </c>
      <c r="BF366" s="171"/>
      <c r="BG366" s="89"/>
      <c r="BH366" s="90"/>
      <c r="BI366" s="172" t="str">
        <f t="shared" si="406"/>
        <v/>
      </c>
      <c r="BJ366" s="154" t="str">
        <f t="shared" si="407"/>
        <v>NO BID</v>
      </c>
      <c r="BK366" s="171"/>
      <c r="BL366" s="89"/>
      <c r="BM366" s="90"/>
      <c r="BN366" s="172" t="str">
        <f t="shared" si="408"/>
        <v/>
      </c>
      <c r="BO366" s="154" t="str">
        <f t="shared" si="409"/>
        <v>NO BID</v>
      </c>
      <c r="BP366" s="173"/>
      <c r="BQ366" s="171"/>
      <c r="BR366" s="89"/>
      <c r="BS366" s="90" t="str">
        <f t="shared" si="410"/>
        <v/>
      </c>
      <c r="BT366" s="172"/>
      <c r="BU366" s="154" t="str">
        <f t="shared" si="411"/>
        <v>NO BID</v>
      </c>
      <c r="BV366" s="171"/>
      <c r="BW366" s="89"/>
      <c r="BX366" s="90" t="str">
        <f t="shared" si="412"/>
        <v/>
      </c>
      <c r="BY366" s="172"/>
      <c r="BZ366" s="154" t="str">
        <f t="shared" si="413"/>
        <v>NO BID</v>
      </c>
      <c r="CA366" s="171"/>
      <c r="CB366" s="89"/>
      <c r="CC366" s="90" t="str">
        <f t="shared" si="414"/>
        <v/>
      </c>
      <c r="CD366" s="172"/>
      <c r="CE366" s="154" t="str">
        <f t="shared" si="415"/>
        <v>NO BID</v>
      </c>
      <c r="CF366" s="171"/>
      <c r="CG366" s="89"/>
      <c r="CH366" s="90" t="str">
        <f t="shared" si="416"/>
        <v/>
      </c>
      <c r="CI366" s="172"/>
      <c r="CJ366" s="154" t="str">
        <f t="shared" si="417"/>
        <v>NO BID</v>
      </c>
      <c r="CK366" s="171"/>
      <c r="CL366" s="89"/>
      <c r="CM366" s="90" t="str">
        <f t="shared" si="418"/>
        <v/>
      </c>
      <c r="CN366" s="172"/>
      <c r="CO366" s="154" t="str">
        <f t="shared" si="419"/>
        <v>NO BID</v>
      </c>
      <c r="CP366" s="171"/>
      <c r="CQ366" s="89"/>
      <c r="CR366" s="90" t="str">
        <f t="shared" si="420"/>
        <v/>
      </c>
      <c r="CS366" s="172"/>
      <c r="CT366" s="154" t="str">
        <f t="shared" si="421"/>
        <v>NO BID</v>
      </c>
      <c r="CU366" s="171"/>
      <c r="CV366" s="89"/>
      <c r="CW366" s="90" t="str">
        <f t="shared" si="422"/>
        <v/>
      </c>
      <c r="CX366" s="172"/>
      <c r="CY366" s="154" t="str">
        <f t="shared" si="423"/>
        <v>NO BID</v>
      </c>
      <c r="CZ366" s="171"/>
      <c r="DA366" s="89"/>
      <c r="DB366" s="90" t="str">
        <f t="shared" si="424"/>
        <v/>
      </c>
      <c r="DC366" s="172"/>
      <c r="DD366" s="154" t="str">
        <f t="shared" si="425"/>
        <v>NO BID</v>
      </c>
      <c r="DE366" s="171"/>
      <c r="DF366" s="89"/>
      <c r="DG366" s="90" t="str">
        <f t="shared" si="426"/>
        <v/>
      </c>
      <c r="DH366" s="172"/>
      <c r="DI366" s="154" t="str">
        <f t="shared" si="427"/>
        <v>NO BID</v>
      </c>
      <c r="DJ366" s="171"/>
      <c r="DK366" s="89"/>
      <c r="DL366" s="90" t="str">
        <f t="shared" si="428"/>
        <v/>
      </c>
      <c r="DM366" s="172"/>
      <c r="DN366" s="154" t="str">
        <f t="shared" si="429"/>
        <v>NO BID</v>
      </c>
      <c r="DO366" s="171"/>
      <c r="DP366" s="89"/>
      <c r="DQ366" s="90" t="str">
        <f t="shared" si="430"/>
        <v/>
      </c>
      <c r="DR366" s="172"/>
      <c r="DS366" s="154" t="str">
        <f t="shared" si="431"/>
        <v>NO BID</v>
      </c>
      <c r="DT366" s="171"/>
      <c r="DU366" s="89"/>
      <c r="DV366" s="90" t="str">
        <f t="shared" si="432"/>
        <v/>
      </c>
      <c r="DW366" s="172"/>
      <c r="DX366" s="154" t="str">
        <f t="shared" si="433"/>
        <v>NO BID</v>
      </c>
      <c r="DY366" s="171"/>
      <c r="DZ366" s="89"/>
      <c r="EA366" s="90" t="str">
        <f t="shared" si="434"/>
        <v/>
      </c>
      <c r="EB366" s="172"/>
      <c r="EC366" s="154" t="str">
        <f t="shared" si="435"/>
        <v>NO BID</v>
      </c>
      <c r="ED366" s="171"/>
      <c r="EE366" s="89"/>
      <c r="EF366" s="90" t="str">
        <f t="shared" si="436"/>
        <v/>
      </c>
      <c r="EG366" s="172"/>
      <c r="EH366" s="154" t="str">
        <f t="shared" si="437"/>
        <v>NO BID</v>
      </c>
      <c r="EI366" s="171"/>
      <c r="EJ366" s="89"/>
      <c r="EK366" s="90" t="str">
        <f t="shared" si="438"/>
        <v/>
      </c>
      <c r="EL366" s="172"/>
      <c r="EM366" s="154" t="str">
        <f t="shared" si="439"/>
        <v>NO BID</v>
      </c>
      <c r="EN366" s="171"/>
      <c r="EO366" s="89"/>
      <c r="EP366" s="90" t="str">
        <f t="shared" si="440"/>
        <v/>
      </c>
      <c r="EQ366" s="172"/>
      <c r="ER366" s="154" t="str">
        <f t="shared" si="441"/>
        <v>NO BID</v>
      </c>
      <c r="ES366" s="171"/>
      <c r="ET366" s="89"/>
      <c r="EU366" s="90" t="str">
        <f t="shared" si="442"/>
        <v/>
      </c>
      <c r="EV366" s="172"/>
      <c r="EW366" s="154" t="str">
        <f t="shared" si="443"/>
        <v>NO BID</v>
      </c>
      <c r="EX366" s="171"/>
      <c r="EY366" s="89"/>
      <c r="EZ366" s="90" t="str">
        <f t="shared" si="444"/>
        <v/>
      </c>
      <c r="FA366" s="172"/>
      <c r="FB366" s="154" t="str">
        <f t="shared" si="445"/>
        <v>NO BID</v>
      </c>
      <c r="FC366" s="171"/>
      <c r="FD366" s="89"/>
      <c r="FE366" s="90" t="str">
        <f t="shared" si="446"/>
        <v/>
      </c>
      <c r="FF366" s="172"/>
      <c r="FG366" s="154" t="str">
        <f t="shared" si="447"/>
        <v>NO BID</v>
      </c>
      <c r="FH366" s="171"/>
      <c r="FI366" s="89"/>
      <c r="FJ366" s="90" t="str">
        <f t="shared" si="448"/>
        <v/>
      </c>
      <c r="FK366" s="172"/>
      <c r="FL366" s="154" t="str">
        <f t="shared" si="449"/>
        <v>NO BID</v>
      </c>
      <c r="FM366" s="171"/>
      <c r="FN366" s="89"/>
      <c r="FO366" s="90" t="str">
        <f t="shared" si="450"/>
        <v/>
      </c>
      <c r="FP366" s="172"/>
      <c r="FQ366" s="154" t="str">
        <f t="shared" si="451"/>
        <v>NO BID</v>
      </c>
      <c r="FR366" s="174"/>
      <c r="FS366" s="91">
        <v>20.89</v>
      </c>
      <c r="FT366" s="92">
        <f t="shared" si="452"/>
        <v>104.45</v>
      </c>
      <c r="FU366" s="175">
        <f t="shared" si="453"/>
        <v>0</v>
      </c>
      <c r="FV366" s="93" t="str">
        <f t="shared" si="454"/>
        <v/>
      </c>
      <c r="FW366" s="94">
        <f t="shared" si="455"/>
        <v>104.45</v>
      </c>
      <c r="FX366" s="95">
        <f t="shared" si="456"/>
        <v>0</v>
      </c>
      <c r="FY366" s="129" t="str">
        <f t="shared" si="457"/>
        <v>NOT AWARDED</v>
      </c>
      <c r="FZ366" s="130">
        <f t="shared" si="458"/>
        <v>0</v>
      </c>
      <c r="GA366" s="129" t="str">
        <f t="shared" si="459"/>
        <v>VENDOR 09</v>
      </c>
      <c r="GB366" s="176"/>
      <c r="GC366" s="177"/>
      <c r="GD366" s="96"/>
      <c r="GE366" s="97"/>
    </row>
    <row r="367" spans="1:187" ht="30" customHeight="1" thickTop="1" thickBot="1" x14ac:dyDescent="0.4">
      <c r="A367" s="162">
        <v>363</v>
      </c>
      <c r="B367" s="194">
        <v>4</v>
      </c>
      <c r="C367" s="164">
        <v>9781338745313</v>
      </c>
      <c r="D367" s="165" t="s">
        <v>536</v>
      </c>
      <c r="E367" s="165" t="s">
        <v>1208</v>
      </c>
      <c r="F367" s="165" t="s">
        <v>1479</v>
      </c>
      <c r="G367" s="166" t="s">
        <v>1414</v>
      </c>
      <c r="H367" s="166" t="s">
        <v>1421</v>
      </c>
      <c r="I367" s="167"/>
      <c r="J367" s="227">
        <f t="shared" si="460"/>
        <v>4</v>
      </c>
      <c r="K367" s="228"/>
      <c r="L367" s="99" t="str">
        <f t="shared" si="386"/>
        <v/>
      </c>
      <c r="M367" s="241"/>
      <c r="N367" s="168"/>
      <c r="O367" s="195" t="str">
        <f t="shared" si="387"/>
        <v>VENDOR 09</v>
      </c>
      <c r="P367" s="149">
        <v>241360</v>
      </c>
      <c r="Q367" s="149">
        <f t="shared" si="388"/>
        <v>0</v>
      </c>
      <c r="R367" s="196" t="str">
        <f t="shared" si="389"/>
        <v xml:space="preserve">, </v>
      </c>
      <c r="S367" s="196" t="str">
        <f t="shared" si="390"/>
        <v>NO BID</v>
      </c>
      <c r="T367" s="117">
        <f t="shared" si="391"/>
        <v>0</v>
      </c>
      <c r="U367" s="118" t="str">
        <f t="shared" si="392"/>
        <v>NOT AWARDED</v>
      </c>
      <c r="V367" s="167"/>
      <c r="W367" s="171"/>
      <c r="X367" s="89"/>
      <c r="Y367" s="90"/>
      <c r="Z367" s="172" t="str">
        <f t="shared" si="393"/>
        <v/>
      </c>
      <c r="AA367" s="154" t="str">
        <f t="shared" si="394"/>
        <v>NO BID</v>
      </c>
      <c r="AB367" s="171"/>
      <c r="AC367" s="89"/>
      <c r="AD367" s="90"/>
      <c r="AE367" s="172" t="str">
        <f t="shared" si="395"/>
        <v/>
      </c>
      <c r="AF367" s="154" t="str">
        <f t="shared" si="396"/>
        <v>NO BID</v>
      </c>
      <c r="AG367" s="171"/>
      <c r="AH367" s="89"/>
      <c r="AI367" s="90"/>
      <c r="AJ367" s="172" t="str">
        <f t="shared" si="397"/>
        <v/>
      </c>
      <c r="AK367" s="154" t="str">
        <f t="shared" si="398"/>
        <v>NO BID</v>
      </c>
      <c r="AL367" s="171"/>
      <c r="AM367" s="89"/>
      <c r="AN367" s="90"/>
      <c r="AO367" s="172" t="str">
        <f t="shared" si="399"/>
        <v/>
      </c>
      <c r="AP367" s="154" t="str">
        <f t="shared" si="400"/>
        <v>NO BID</v>
      </c>
      <c r="AQ367" s="171"/>
      <c r="AR367" s="89"/>
      <c r="AS367" s="90"/>
      <c r="AT367" s="172" t="str">
        <f t="shared" si="401"/>
        <v/>
      </c>
      <c r="AU367" s="154" t="str">
        <f t="shared" si="402"/>
        <v>NO BID</v>
      </c>
      <c r="AV367" s="171"/>
      <c r="AW367" s="89"/>
      <c r="AX367" s="90"/>
      <c r="AY367" s="172" t="str">
        <f t="shared" si="403"/>
        <v/>
      </c>
      <c r="AZ367" s="154" t="str">
        <f t="shared" si="404"/>
        <v>NO BID</v>
      </c>
      <c r="BA367" s="171"/>
      <c r="BB367" s="89"/>
      <c r="BC367" s="90"/>
      <c r="BD367" s="172" t="str">
        <f t="shared" si="405"/>
        <v/>
      </c>
      <c r="BE367" s="154" t="str">
        <f>IF($B367=0,"",IF(ISNUMBER(BB367),"","NO BID"))</f>
        <v>NO BID</v>
      </c>
      <c r="BF367" s="171"/>
      <c r="BG367" s="89"/>
      <c r="BH367" s="90"/>
      <c r="BI367" s="172" t="str">
        <f t="shared" si="406"/>
        <v/>
      </c>
      <c r="BJ367" s="154" t="str">
        <f t="shared" si="407"/>
        <v>NO BID</v>
      </c>
      <c r="BK367" s="171"/>
      <c r="BL367" s="89"/>
      <c r="BM367" s="90"/>
      <c r="BN367" s="172" t="str">
        <f t="shared" si="408"/>
        <v/>
      </c>
      <c r="BO367" s="154" t="str">
        <f t="shared" si="409"/>
        <v>NO BID</v>
      </c>
      <c r="BP367" s="178"/>
      <c r="BQ367" s="171"/>
      <c r="BR367" s="89"/>
      <c r="BS367" s="90" t="str">
        <f t="shared" si="410"/>
        <v/>
      </c>
      <c r="BT367" s="172"/>
      <c r="BU367" s="154" t="str">
        <f t="shared" si="411"/>
        <v>NO BID</v>
      </c>
      <c r="BV367" s="171"/>
      <c r="BW367" s="89"/>
      <c r="BX367" s="90" t="str">
        <f t="shared" si="412"/>
        <v/>
      </c>
      <c r="BY367" s="172"/>
      <c r="BZ367" s="154" t="str">
        <f t="shared" si="413"/>
        <v>NO BID</v>
      </c>
      <c r="CA367" s="171"/>
      <c r="CB367" s="89"/>
      <c r="CC367" s="90" t="str">
        <f t="shared" si="414"/>
        <v/>
      </c>
      <c r="CD367" s="172"/>
      <c r="CE367" s="154" t="str">
        <f t="shared" si="415"/>
        <v>NO BID</v>
      </c>
      <c r="CF367" s="171"/>
      <c r="CG367" s="89"/>
      <c r="CH367" s="90" t="str">
        <f t="shared" si="416"/>
        <v/>
      </c>
      <c r="CI367" s="172"/>
      <c r="CJ367" s="154" t="str">
        <f t="shared" si="417"/>
        <v>NO BID</v>
      </c>
      <c r="CK367" s="171"/>
      <c r="CL367" s="89"/>
      <c r="CM367" s="90" t="str">
        <f t="shared" si="418"/>
        <v/>
      </c>
      <c r="CN367" s="172"/>
      <c r="CO367" s="154" t="str">
        <f t="shared" si="419"/>
        <v>NO BID</v>
      </c>
      <c r="CP367" s="171"/>
      <c r="CQ367" s="89"/>
      <c r="CR367" s="90" t="str">
        <f t="shared" si="420"/>
        <v/>
      </c>
      <c r="CS367" s="172"/>
      <c r="CT367" s="154" t="str">
        <f t="shared" si="421"/>
        <v>NO BID</v>
      </c>
      <c r="CU367" s="171"/>
      <c r="CV367" s="89"/>
      <c r="CW367" s="90" t="str">
        <f t="shared" si="422"/>
        <v/>
      </c>
      <c r="CX367" s="172"/>
      <c r="CY367" s="154" t="str">
        <f t="shared" si="423"/>
        <v>NO BID</v>
      </c>
      <c r="CZ367" s="171"/>
      <c r="DA367" s="89"/>
      <c r="DB367" s="90" t="str">
        <f t="shared" si="424"/>
        <v/>
      </c>
      <c r="DC367" s="172"/>
      <c r="DD367" s="154" t="str">
        <f t="shared" si="425"/>
        <v>NO BID</v>
      </c>
      <c r="DE367" s="171"/>
      <c r="DF367" s="89"/>
      <c r="DG367" s="90" t="str">
        <f t="shared" si="426"/>
        <v/>
      </c>
      <c r="DH367" s="172"/>
      <c r="DI367" s="154" t="str">
        <f t="shared" si="427"/>
        <v>NO BID</v>
      </c>
      <c r="DJ367" s="171"/>
      <c r="DK367" s="89"/>
      <c r="DL367" s="90" t="str">
        <f t="shared" si="428"/>
        <v/>
      </c>
      <c r="DM367" s="172"/>
      <c r="DN367" s="154" t="str">
        <f t="shared" si="429"/>
        <v>NO BID</v>
      </c>
      <c r="DO367" s="171"/>
      <c r="DP367" s="89"/>
      <c r="DQ367" s="90" t="str">
        <f t="shared" si="430"/>
        <v/>
      </c>
      <c r="DR367" s="172"/>
      <c r="DS367" s="154" t="str">
        <f t="shared" si="431"/>
        <v>NO BID</v>
      </c>
      <c r="DT367" s="171"/>
      <c r="DU367" s="89"/>
      <c r="DV367" s="90" t="str">
        <f t="shared" si="432"/>
        <v/>
      </c>
      <c r="DW367" s="172"/>
      <c r="DX367" s="154" t="str">
        <f t="shared" si="433"/>
        <v>NO BID</v>
      </c>
      <c r="DY367" s="171"/>
      <c r="DZ367" s="89"/>
      <c r="EA367" s="90" t="str">
        <f t="shared" si="434"/>
        <v/>
      </c>
      <c r="EB367" s="172"/>
      <c r="EC367" s="154" t="str">
        <f t="shared" si="435"/>
        <v>NO BID</v>
      </c>
      <c r="ED367" s="171"/>
      <c r="EE367" s="89"/>
      <c r="EF367" s="90" t="str">
        <f t="shared" si="436"/>
        <v/>
      </c>
      <c r="EG367" s="172"/>
      <c r="EH367" s="154" t="str">
        <f t="shared" si="437"/>
        <v>NO BID</v>
      </c>
      <c r="EI367" s="171"/>
      <c r="EJ367" s="89"/>
      <c r="EK367" s="90" t="str">
        <f t="shared" si="438"/>
        <v/>
      </c>
      <c r="EL367" s="172"/>
      <c r="EM367" s="154" t="str">
        <f t="shared" si="439"/>
        <v>NO BID</v>
      </c>
      <c r="EN367" s="171"/>
      <c r="EO367" s="89"/>
      <c r="EP367" s="90" t="str">
        <f t="shared" si="440"/>
        <v/>
      </c>
      <c r="EQ367" s="172"/>
      <c r="ER367" s="154" t="str">
        <f t="shared" si="441"/>
        <v>NO BID</v>
      </c>
      <c r="ES367" s="171"/>
      <c r="ET367" s="89"/>
      <c r="EU367" s="90" t="str">
        <f t="shared" si="442"/>
        <v/>
      </c>
      <c r="EV367" s="172"/>
      <c r="EW367" s="154" t="str">
        <f t="shared" si="443"/>
        <v>NO BID</v>
      </c>
      <c r="EX367" s="171"/>
      <c r="EY367" s="89"/>
      <c r="EZ367" s="90" t="str">
        <f t="shared" si="444"/>
        <v/>
      </c>
      <c r="FA367" s="172"/>
      <c r="FB367" s="154" t="str">
        <f t="shared" si="445"/>
        <v>NO BID</v>
      </c>
      <c r="FC367" s="171"/>
      <c r="FD367" s="89"/>
      <c r="FE367" s="90" t="str">
        <f t="shared" si="446"/>
        <v/>
      </c>
      <c r="FF367" s="172"/>
      <c r="FG367" s="154" t="str">
        <f t="shared" si="447"/>
        <v>NO BID</v>
      </c>
      <c r="FH367" s="171"/>
      <c r="FI367" s="89"/>
      <c r="FJ367" s="90" t="str">
        <f t="shared" si="448"/>
        <v/>
      </c>
      <c r="FK367" s="172"/>
      <c r="FL367" s="154" t="str">
        <f t="shared" si="449"/>
        <v>NO BID</v>
      </c>
      <c r="FM367" s="171"/>
      <c r="FN367" s="89"/>
      <c r="FO367" s="90" t="str">
        <f t="shared" si="450"/>
        <v/>
      </c>
      <c r="FP367" s="172"/>
      <c r="FQ367" s="154" t="str">
        <f t="shared" si="451"/>
        <v>NO BID</v>
      </c>
      <c r="FR367" s="174"/>
      <c r="FS367" s="91">
        <v>9.99</v>
      </c>
      <c r="FT367" s="92">
        <f t="shared" si="452"/>
        <v>39.96</v>
      </c>
      <c r="FU367" s="175">
        <f t="shared" si="453"/>
        <v>0</v>
      </c>
      <c r="FV367" s="93" t="str">
        <f t="shared" si="454"/>
        <v/>
      </c>
      <c r="FW367" s="94">
        <f t="shared" si="455"/>
        <v>39.96</v>
      </c>
      <c r="FX367" s="95">
        <f t="shared" si="456"/>
        <v>0</v>
      </c>
      <c r="FY367" s="129" t="str">
        <f t="shared" si="457"/>
        <v>NOT AWARDED</v>
      </c>
      <c r="FZ367" s="130">
        <f t="shared" si="458"/>
        <v>0</v>
      </c>
      <c r="GA367" s="129" t="str">
        <f t="shared" si="459"/>
        <v>VENDOR 09</v>
      </c>
      <c r="GB367" s="176"/>
      <c r="GC367" s="177"/>
      <c r="GD367" s="96"/>
      <c r="GE367" s="97"/>
    </row>
    <row r="368" spans="1:187" ht="30" customHeight="1" thickTop="1" thickBot="1" x14ac:dyDescent="0.4">
      <c r="A368" s="162">
        <v>364</v>
      </c>
      <c r="B368" s="194">
        <v>5</v>
      </c>
      <c r="C368" s="164">
        <v>9781459417229</v>
      </c>
      <c r="D368" s="165" t="s">
        <v>537</v>
      </c>
      <c r="E368" s="165" t="s">
        <v>1209</v>
      </c>
      <c r="F368" s="165" t="s">
        <v>1479</v>
      </c>
      <c r="G368" s="166" t="s">
        <v>1414</v>
      </c>
      <c r="H368" s="166" t="s">
        <v>1416</v>
      </c>
      <c r="I368" s="167"/>
      <c r="J368" s="227">
        <f t="shared" si="460"/>
        <v>5</v>
      </c>
      <c r="K368" s="228"/>
      <c r="L368" s="99" t="str">
        <f t="shared" si="386"/>
        <v/>
      </c>
      <c r="M368" s="241"/>
      <c r="N368" s="168"/>
      <c r="O368" s="169" t="str">
        <f t="shared" si="387"/>
        <v>VENDOR 09</v>
      </c>
      <c r="P368" s="149">
        <v>241360</v>
      </c>
      <c r="Q368" s="149">
        <f t="shared" si="388"/>
        <v>0</v>
      </c>
      <c r="R368" s="170" t="str">
        <f t="shared" si="389"/>
        <v xml:space="preserve">, </v>
      </c>
      <c r="S368" s="170" t="str">
        <f t="shared" si="390"/>
        <v>NO BID</v>
      </c>
      <c r="T368" s="87">
        <f t="shared" si="391"/>
        <v>0</v>
      </c>
      <c r="U368" s="88" t="str">
        <f t="shared" si="392"/>
        <v>NOT AWARDED</v>
      </c>
      <c r="V368" s="167"/>
      <c r="W368" s="171"/>
      <c r="X368" s="89"/>
      <c r="Y368" s="90"/>
      <c r="Z368" s="172" t="str">
        <f t="shared" si="393"/>
        <v/>
      </c>
      <c r="AA368" s="154" t="str">
        <f t="shared" si="394"/>
        <v>NO BID</v>
      </c>
      <c r="AB368" s="171"/>
      <c r="AC368" s="89"/>
      <c r="AD368" s="90"/>
      <c r="AE368" s="172" t="str">
        <f t="shared" si="395"/>
        <v/>
      </c>
      <c r="AF368" s="154" t="str">
        <f t="shared" si="396"/>
        <v>NO BID</v>
      </c>
      <c r="AG368" s="171"/>
      <c r="AH368" s="89"/>
      <c r="AI368" s="90"/>
      <c r="AJ368" s="172" t="str">
        <f t="shared" si="397"/>
        <v/>
      </c>
      <c r="AK368" s="154" t="str">
        <f t="shared" si="398"/>
        <v>NO BID</v>
      </c>
      <c r="AL368" s="171"/>
      <c r="AM368" s="89"/>
      <c r="AN368" s="90"/>
      <c r="AO368" s="172" t="str">
        <f t="shared" si="399"/>
        <v/>
      </c>
      <c r="AP368" s="154" t="str">
        <f t="shared" si="400"/>
        <v>NO BID</v>
      </c>
      <c r="AQ368" s="171"/>
      <c r="AR368" s="89"/>
      <c r="AS368" s="90"/>
      <c r="AT368" s="172" t="str">
        <f t="shared" si="401"/>
        <v/>
      </c>
      <c r="AU368" s="154" t="str">
        <f t="shared" si="402"/>
        <v>NO BID</v>
      </c>
      <c r="AV368" s="171"/>
      <c r="AW368" s="89"/>
      <c r="AX368" s="90"/>
      <c r="AY368" s="172" t="str">
        <f t="shared" si="403"/>
        <v/>
      </c>
      <c r="AZ368" s="154" t="str">
        <f t="shared" si="404"/>
        <v>NO BID</v>
      </c>
      <c r="BA368" s="171"/>
      <c r="BB368" s="89"/>
      <c r="BC368" s="90"/>
      <c r="BD368" s="172" t="str">
        <f t="shared" si="405"/>
        <v/>
      </c>
      <c r="BE368" s="154" t="str">
        <f>IF($B368=0,"",IF(ISNUMBER(BB368),"","NO BID"))</f>
        <v>NO BID</v>
      </c>
      <c r="BF368" s="171"/>
      <c r="BG368" s="89"/>
      <c r="BH368" s="90"/>
      <c r="BI368" s="172" t="str">
        <f t="shared" si="406"/>
        <v/>
      </c>
      <c r="BJ368" s="154" t="str">
        <f t="shared" si="407"/>
        <v>NO BID</v>
      </c>
      <c r="BK368" s="171"/>
      <c r="BL368" s="89"/>
      <c r="BM368" s="90"/>
      <c r="BN368" s="172" t="str">
        <f t="shared" si="408"/>
        <v/>
      </c>
      <c r="BO368" s="154" t="str">
        <f t="shared" si="409"/>
        <v>NO BID</v>
      </c>
      <c r="BP368" s="173"/>
      <c r="BQ368" s="171"/>
      <c r="BR368" s="89"/>
      <c r="BS368" s="90" t="str">
        <f t="shared" si="410"/>
        <v/>
      </c>
      <c r="BT368" s="172"/>
      <c r="BU368" s="154" t="str">
        <f t="shared" si="411"/>
        <v>NO BID</v>
      </c>
      <c r="BV368" s="171"/>
      <c r="BW368" s="89"/>
      <c r="BX368" s="90" t="str">
        <f t="shared" si="412"/>
        <v/>
      </c>
      <c r="BY368" s="172"/>
      <c r="BZ368" s="154" t="str">
        <f t="shared" si="413"/>
        <v>NO BID</v>
      </c>
      <c r="CA368" s="171"/>
      <c r="CB368" s="89"/>
      <c r="CC368" s="90" t="str">
        <f t="shared" si="414"/>
        <v/>
      </c>
      <c r="CD368" s="172"/>
      <c r="CE368" s="154" t="str">
        <f t="shared" si="415"/>
        <v>NO BID</v>
      </c>
      <c r="CF368" s="171"/>
      <c r="CG368" s="89"/>
      <c r="CH368" s="90" t="str">
        <f t="shared" si="416"/>
        <v/>
      </c>
      <c r="CI368" s="172"/>
      <c r="CJ368" s="154" t="str">
        <f t="shared" si="417"/>
        <v>NO BID</v>
      </c>
      <c r="CK368" s="171"/>
      <c r="CL368" s="89"/>
      <c r="CM368" s="90" t="str">
        <f t="shared" si="418"/>
        <v/>
      </c>
      <c r="CN368" s="172"/>
      <c r="CO368" s="154" t="str">
        <f t="shared" si="419"/>
        <v>NO BID</v>
      </c>
      <c r="CP368" s="171"/>
      <c r="CQ368" s="89"/>
      <c r="CR368" s="90" t="str">
        <f t="shared" si="420"/>
        <v/>
      </c>
      <c r="CS368" s="172"/>
      <c r="CT368" s="154" t="str">
        <f t="shared" si="421"/>
        <v>NO BID</v>
      </c>
      <c r="CU368" s="171"/>
      <c r="CV368" s="89"/>
      <c r="CW368" s="90" t="str">
        <f t="shared" si="422"/>
        <v/>
      </c>
      <c r="CX368" s="172"/>
      <c r="CY368" s="154" t="str">
        <f t="shared" si="423"/>
        <v>NO BID</v>
      </c>
      <c r="CZ368" s="171"/>
      <c r="DA368" s="89"/>
      <c r="DB368" s="90" t="str">
        <f t="shared" si="424"/>
        <v/>
      </c>
      <c r="DC368" s="172"/>
      <c r="DD368" s="154" t="str">
        <f t="shared" si="425"/>
        <v>NO BID</v>
      </c>
      <c r="DE368" s="171"/>
      <c r="DF368" s="89"/>
      <c r="DG368" s="90" t="str">
        <f t="shared" si="426"/>
        <v/>
      </c>
      <c r="DH368" s="172"/>
      <c r="DI368" s="154" t="str">
        <f t="shared" si="427"/>
        <v>NO BID</v>
      </c>
      <c r="DJ368" s="171"/>
      <c r="DK368" s="89"/>
      <c r="DL368" s="90" t="str">
        <f t="shared" si="428"/>
        <v/>
      </c>
      <c r="DM368" s="172"/>
      <c r="DN368" s="154" t="str">
        <f t="shared" si="429"/>
        <v>NO BID</v>
      </c>
      <c r="DO368" s="171"/>
      <c r="DP368" s="89"/>
      <c r="DQ368" s="90" t="str">
        <f t="shared" si="430"/>
        <v/>
      </c>
      <c r="DR368" s="172"/>
      <c r="DS368" s="154" t="str">
        <f t="shared" si="431"/>
        <v>NO BID</v>
      </c>
      <c r="DT368" s="171"/>
      <c r="DU368" s="89"/>
      <c r="DV368" s="90" t="str">
        <f t="shared" si="432"/>
        <v/>
      </c>
      <c r="DW368" s="172"/>
      <c r="DX368" s="154" t="str">
        <f t="shared" si="433"/>
        <v>NO BID</v>
      </c>
      <c r="DY368" s="171"/>
      <c r="DZ368" s="89"/>
      <c r="EA368" s="90" t="str">
        <f t="shared" si="434"/>
        <v/>
      </c>
      <c r="EB368" s="172"/>
      <c r="EC368" s="154" t="str">
        <f t="shared" si="435"/>
        <v>NO BID</v>
      </c>
      <c r="ED368" s="171"/>
      <c r="EE368" s="89"/>
      <c r="EF368" s="90" t="str">
        <f t="shared" si="436"/>
        <v/>
      </c>
      <c r="EG368" s="172"/>
      <c r="EH368" s="154" t="str">
        <f t="shared" si="437"/>
        <v>NO BID</v>
      </c>
      <c r="EI368" s="171"/>
      <c r="EJ368" s="89"/>
      <c r="EK368" s="90" t="str">
        <f t="shared" si="438"/>
        <v/>
      </c>
      <c r="EL368" s="172"/>
      <c r="EM368" s="154" t="str">
        <f t="shared" si="439"/>
        <v>NO BID</v>
      </c>
      <c r="EN368" s="171"/>
      <c r="EO368" s="89"/>
      <c r="EP368" s="90" t="str">
        <f t="shared" si="440"/>
        <v/>
      </c>
      <c r="EQ368" s="172"/>
      <c r="ER368" s="154" t="str">
        <f t="shared" si="441"/>
        <v>NO BID</v>
      </c>
      <c r="ES368" s="171"/>
      <c r="ET368" s="89"/>
      <c r="EU368" s="90" t="str">
        <f t="shared" si="442"/>
        <v/>
      </c>
      <c r="EV368" s="172"/>
      <c r="EW368" s="154" t="str">
        <f t="shared" si="443"/>
        <v>NO BID</v>
      </c>
      <c r="EX368" s="171"/>
      <c r="EY368" s="89"/>
      <c r="EZ368" s="90" t="str">
        <f t="shared" si="444"/>
        <v/>
      </c>
      <c r="FA368" s="172"/>
      <c r="FB368" s="154" t="str">
        <f t="shared" si="445"/>
        <v>NO BID</v>
      </c>
      <c r="FC368" s="171"/>
      <c r="FD368" s="89"/>
      <c r="FE368" s="90" t="str">
        <f t="shared" si="446"/>
        <v/>
      </c>
      <c r="FF368" s="172"/>
      <c r="FG368" s="154" t="str">
        <f t="shared" si="447"/>
        <v>NO BID</v>
      </c>
      <c r="FH368" s="171"/>
      <c r="FI368" s="89"/>
      <c r="FJ368" s="90" t="str">
        <f t="shared" si="448"/>
        <v/>
      </c>
      <c r="FK368" s="172"/>
      <c r="FL368" s="154" t="str">
        <f t="shared" si="449"/>
        <v>NO BID</v>
      </c>
      <c r="FM368" s="171"/>
      <c r="FN368" s="89"/>
      <c r="FO368" s="90" t="str">
        <f t="shared" si="450"/>
        <v/>
      </c>
      <c r="FP368" s="172"/>
      <c r="FQ368" s="154" t="str">
        <f t="shared" si="451"/>
        <v>NO BID</v>
      </c>
      <c r="FR368" s="174"/>
      <c r="FS368" s="91">
        <v>14.99</v>
      </c>
      <c r="FT368" s="92">
        <f t="shared" si="452"/>
        <v>74.95</v>
      </c>
      <c r="FU368" s="175">
        <f t="shared" si="453"/>
        <v>0</v>
      </c>
      <c r="FV368" s="93" t="str">
        <f t="shared" si="454"/>
        <v/>
      </c>
      <c r="FW368" s="94">
        <f t="shared" si="455"/>
        <v>74.95</v>
      </c>
      <c r="FX368" s="95">
        <f t="shared" si="456"/>
        <v>0</v>
      </c>
      <c r="FY368" s="129" t="str">
        <f t="shared" si="457"/>
        <v>NOT AWARDED</v>
      </c>
      <c r="FZ368" s="130">
        <f t="shared" si="458"/>
        <v>0</v>
      </c>
      <c r="GA368" s="129" t="str">
        <f t="shared" si="459"/>
        <v>VENDOR 09</v>
      </c>
      <c r="GB368" s="176"/>
      <c r="GC368" s="177"/>
      <c r="GD368" s="96"/>
      <c r="GE368" s="97"/>
    </row>
    <row r="369" spans="1:187" ht="30" customHeight="1" thickTop="1" thickBot="1" x14ac:dyDescent="0.4">
      <c r="A369" s="162">
        <v>365</v>
      </c>
      <c r="B369" s="194">
        <v>5</v>
      </c>
      <c r="C369" s="164">
        <v>9780062955777</v>
      </c>
      <c r="D369" s="165" t="s">
        <v>540</v>
      </c>
      <c r="E369" s="165" t="s">
        <v>1211</v>
      </c>
      <c r="F369" s="165" t="s">
        <v>1479</v>
      </c>
      <c r="G369" s="166" t="s">
        <v>1414</v>
      </c>
      <c r="H369" s="166" t="s">
        <v>1425</v>
      </c>
      <c r="I369" s="167"/>
      <c r="J369" s="227">
        <f t="shared" si="460"/>
        <v>5</v>
      </c>
      <c r="K369" s="228"/>
      <c r="L369" s="99" t="str">
        <f t="shared" si="386"/>
        <v/>
      </c>
      <c r="M369" s="241"/>
      <c r="N369" s="168"/>
      <c r="O369" s="169" t="str">
        <f t="shared" si="387"/>
        <v>VENDOR 09</v>
      </c>
      <c r="P369" s="149">
        <v>241360</v>
      </c>
      <c r="Q369" s="149">
        <f t="shared" si="388"/>
        <v>0</v>
      </c>
      <c r="R369" s="170" t="str">
        <f t="shared" si="389"/>
        <v xml:space="preserve">, </v>
      </c>
      <c r="S369" s="170" t="str">
        <f t="shared" si="390"/>
        <v>NO BID</v>
      </c>
      <c r="T369" s="87">
        <f t="shared" si="391"/>
        <v>0</v>
      </c>
      <c r="U369" s="88" t="str">
        <f t="shared" si="392"/>
        <v>NOT AWARDED</v>
      </c>
      <c r="V369" s="167"/>
      <c r="W369" s="171"/>
      <c r="X369" s="89"/>
      <c r="Y369" s="90"/>
      <c r="Z369" s="172" t="str">
        <f t="shared" si="393"/>
        <v/>
      </c>
      <c r="AA369" s="154" t="str">
        <f t="shared" si="394"/>
        <v>NO BID</v>
      </c>
      <c r="AB369" s="171"/>
      <c r="AC369" s="89"/>
      <c r="AD369" s="90"/>
      <c r="AE369" s="172" t="str">
        <f t="shared" si="395"/>
        <v/>
      </c>
      <c r="AF369" s="154" t="str">
        <f t="shared" si="396"/>
        <v>NO BID</v>
      </c>
      <c r="AG369" s="171"/>
      <c r="AH369" s="89"/>
      <c r="AI369" s="90"/>
      <c r="AJ369" s="172" t="str">
        <f t="shared" si="397"/>
        <v/>
      </c>
      <c r="AK369" s="154" t="str">
        <f t="shared" si="398"/>
        <v>NO BID</v>
      </c>
      <c r="AL369" s="171"/>
      <c r="AM369" s="89"/>
      <c r="AN369" s="90"/>
      <c r="AO369" s="172" t="str">
        <f t="shared" si="399"/>
        <v/>
      </c>
      <c r="AP369" s="154" t="str">
        <f t="shared" si="400"/>
        <v>NO BID</v>
      </c>
      <c r="AQ369" s="171"/>
      <c r="AR369" s="89"/>
      <c r="AS369" s="90"/>
      <c r="AT369" s="172" t="str">
        <f t="shared" si="401"/>
        <v/>
      </c>
      <c r="AU369" s="154" t="str">
        <f t="shared" si="402"/>
        <v>NO BID</v>
      </c>
      <c r="AV369" s="171"/>
      <c r="AW369" s="89"/>
      <c r="AX369" s="90"/>
      <c r="AY369" s="172" t="str">
        <f t="shared" si="403"/>
        <v/>
      </c>
      <c r="AZ369" s="154" t="str">
        <f t="shared" si="404"/>
        <v>NO BID</v>
      </c>
      <c r="BA369" s="171"/>
      <c r="BB369" s="89"/>
      <c r="BC369" s="90"/>
      <c r="BD369" s="172" t="str">
        <f t="shared" si="405"/>
        <v/>
      </c>
      <c r="BE369" s="154" t="str">
        <f>IF($B369=0,"",IF(ISNUMBER(BB369),"","NO BID"))</f>
        <v>NO BID</v>
      </c>
      <c r="BF369" s="171"/>
      <c r="BG369" s="89"/>
      <c r="BH369" s="90"/>
      <c r="BI369" s="172" t="str">
        <f t="shared" si="406"/>
        <v/>
      </c>
      <c r="BJ369" s="154" t="str">
        <f t="shared" si="407"/>
        <v>NO BID</v>
      </c>
      <c r="BK369" s="171"/>
      <c r="BL369" s="89"/>
      <c r="BM369" s="90"/>
      <c r="BN369" s="172" t="str">
        <f t="shared" si="408"/>
        <v/>
      </c>
      <c r="BO369" s="154" t="str">
        <f t="shared" si="409"/>
        <v>NO BID</v>
      </c>
      <c r="BP369" s="178"/>
      <c r="BQ369" s="171"/>
      <c r="BR369" s="89"/>
      <c r="BS369" s="90" t="str">
        <f t="shared" si="410"/>
        <v/>
      </c>
      <c r="BT369" s="172"/>
      <c r="BU369" s="154" t="str">
        <f t="shared" si="411"/>
        <v>NO BID</v>
      </c>
      <c r="BV369" s="171"/>
      <c r="BW369" s="89"/>
      <c r="BX369" s="90" t="str">
        <f t="shared" si="412"/>
        <v/>
      </c>
      <c r="BY369" s="172"/>
      <c r="BZ369" s="154" t="str">
        <f t="shared" si="413"/>
        <v>NO BID</v>
      </c>
      <c r="CA369" s="171"/>
      <c r="CB369" s="89"/>
      <c r="CC369" s="90" t="str">
        <f t="shared" si="414"/>
        <v/>
      </c>
      <c r="CD369" s="172"/>
      <c r="CE369" s="154" t="str">
        <f t="shared" si="415"/>
        <v>NO BID</v>
      </c>
      <c r="CF369" s="171"/>
      <c r="CG369" s="89"/>
      <c r="CH369" s="90" t="str">
        <f t="shared" si="416"/>
        <v/>
      </c>
      <c r="CI369" s="172"/>
      <c r="CJ369" s="154" t="str">
        <f t="shared" si="417"/>
        <v>NO BID</v>
      </c>
      <c r="CK369" s="171"/>
      <c r="CL369" s="89"/>
      <c r="CM369" s="90" t="str">
        <f t="shared" si="418"/>
        <v/>
      </c>
      <c r="CN369" s="172"/>
      <c r="CO369" s="154" t="str">
        <f t="shared" si="419"/>
        <v>NO BID</v>
      </c>
      <c r="CP369" s="171"/>
      <c r="CQ369" s="89"/>
      <c r="CR369" s="90" t="str">
        <f t="shared" si="420"/>
        <v/>
      </c>
      <c r="CS369" s="172"/>
      <c r="CT369" s="154" t="str">
        <f t="shared" si="421"/>
        <v>NO BID</v>
      </c>
      <c r="CU369" s="171"/>
      <c r="CV369" s="89"/>
      <c r="CW369" s="90" t="str">
        <f t="shared" si="422"/>
        <v/>
      </c>
      <c r="CX369" s="172"/>
      <c r="CY369" s="154" t="str">
        <f t="shared" si="423"/>
        <v>NO BID</v>
      </c>
      <c r="CZ369" s="171"/>
      <c r="DA369" s="89"/>
      <c r="DB369" s="90" t="str">
        <f t="shared" si="424"/>
        <v/>
      </c>
      <c r="DC369" s="172"/>
      <c r="DD369" s="154" t="str">
        <f t="shared" si="425"/>
        <v>NO BID</v>
      </c>
      <c r="DE369" s="171"/>
      <c r="DF369" s="89"/>
      <c r="DG369" s="90" t="str">
        <f t="shared" si="426"/>
        <v/>
      </c>
      <c r="DH369" s="172"/>
      <c r="DI369" s="154" t="str">
        <f t="shared" si="427"/>
        <v>NO BID</v>
      </c>
      <c r="DJ369" s="171"/>
      <c r="DK369" s="89"/>
      <c r="DL369" s="90" t="str">
        <f t="shared" si="428"/>
        <v/>
      </c>
      <c r="DM369" s="172"/>
      <c r="DN369" s="154" t="str">
        <f t="shared" si="429"/>
        <v>NO BID</v>
      </c>
      <c r="DO369" s="171"/>
      <c r="DP369" s="89"/>
      <c r="DQ369" s="90" t="str">
        <f t="shared" si="430"/>
        <v/>
      </c>
      <c r="DR369" s="172"/>
      <c r="DS369" s="154" t="str">
        <f t="shared" si="431"/>
        <v>NO BID</v>
      </c>
      <c r="DT369" s="171"/>
      <c r="DU369" s="89"/>
      <c r="DV369" s="90" t="str">
        <f t="shared" si="432"/>
        <v/>
      </c>
      <c r="DW369" s="172"/>
      <c r="DX369" s="154" t="str">
        <f t="shared" si="433"/>
        <v>NO BID</v>
      </c>
      <c r="DY369" s="171"/>
      <c r="DZ369" s="89"/>
      <c r="EA369" s="90" t="str">
        <f t="shared" si="434"/>
        <v/>
      </c>
      <c r="EB369" s="172"/>
      <c r="EC369" s="154" t="str">
        <f t="shared" si="435"/>
        <v>NO BID</v>
      </c>
      <c r="ED369" s="171"/>
      <c r="EE369" s="89"/>
      <c r="EF369" s="90" t="str">
        <f t="shared" si="436"/>
        <v/>
      </c>
      <c r="EG369" s="172"/>
      <c r="EH369" s="154" t="str">
        <f t="shared" si="437"/>
        <v>NO BID</v>
      </c>
      <c r="EI369" s="171"/>
      <c r="EJ369" s="89"/>
      <c r="EK369" s="90" t="str">
        <f t="shared" si="438"/>
        <v/>
      </c>
      <c r="EL369" s="172"/>
      <c r="EM369" s="154" t="str">
        <f t="shared" si="439"/>
        <v>NO BID</v>
      </c>
      <c r="EN369" s="171"/>
      <c r="EO369" s="89"/>
      <c r="EP369" s="90" t="str">
        <f t="shared" si="440"/>
        <v/>
      </c>
      <c r="EQ369" s="172"/>
      <c r="ER369" s="154" t="str">
        <f t="shared" si="441"/>
        <v>NO BID</v>
      </c>
      <c r="ES369" s="171"/>
      <c r="ET369" s="89"/>
      <c r="EU369" s="90" t="str">
        <f t="shared" si="442"/>
        <v/>
      </c>
      <c r="EV369" s="172"/>
      <c r="EW369" s="154" t="str">
        <f t="shared" si="443"/>
        <v>NO BID</v>
      </c>
      <c r="EX369" s="171"/>
      <c r="EY369" s="89"/>
      <c r="EZ369" s="90" t="str">
        <f t="shared" si="444"/>
        <v/>
      </c>
      <c r="FA369" s="172"/>
      <c r="FB369" s="154" t="str">
        <f t="shared" si="445"/>
        <v>NO BID</v>
      </c>
      <c r="FC369" s="171"/>
      <c r="FD369" s="89"/>
      <c r="FE369" s="90" t="str">
        <f t="shared" si="446"/>
        <v/>
      </c>
      <c r="FF369" s="172"/>
      <c r="FG369" s="154" t="str">
        <f t="shared" si="447"/>
        <v>NO BID</v>
      </c>
      <c r="FH369" s="171"/>
      <c r="FI369" s="89"/>
      <c r="FJ369" s="90" t="str">
        <f t="shared" si="448"/>
        <v/>
      </c>
      <c r="FK369" s="172"/>
      <c r="FL369" s="154" t="str">
        <f t="shared" si="449"/>
        <v>NO BID</v>
      </c>
      <c r="FM369" s="171"/>
      <c r="FN369" s="89"/>
      <c r="FO369" s="90" t="str">
        <f t="shared" si="450"/>
        <v/>
      </c>
      <c r="FP369" s="172"/>
      <c r="FQ369" s="154" t="str">
        <f t="shared" si="451"/>
        <v>NO BID</v>
      </c>
      <c r="FR369" s="174"/>
      <c r="FS369" s="91">
        <v>26.99</v>
      </c>
      <c r="FT369" s="92">
        <f t="shared" si="452"/>
        <v>134.94999999999999</v>
      </c>
      <c r="FU369" s="175">
        <f t="shared" si="453"/>
        <v>0</v>
      </c>
      <c r="FV369" s="93" t="str">
        <f t="shared" si="454"/>
        <v/>
      </c>
      <c r="FW369" s="94">
        <f t="shared" si="455"/>
        <v>134.94999999999999</v>
      </c>
      <c r="FX369" s="95">
        <f t="shared" si="456"/>
        <v>0</v>
      </c>
      <c r="FY369" s="129" t="str">
        <f t="shared" si="457"/>
        <v>NOT AWARDED</v>
      </c>
      <c r="FZ369" s="130">
        <f t="shared" si="458"/>
        <v>0</v>
      </c>
      <c r="GA369" s="129" t="str">
        <f t="shared" si="459"/>
        <v>VENDOR 09</v>
      </c>
      <c r="GB369" s="176"/>
      <c r="GC369" s="177"/>
      <c r="GD369" s="96"/>
      <c r="GE369" s="97"/>
    </row>
    <row r="370" spans="1:187" ht="30" customHeight="1" thickTop="1" thickBot="1" x14ac:dyDescent="0.4">
      <c r="A370" s="141">
        <v>366</v>
      </c>
      <c r="B370" s="194">
        <v>5</v>
      </c>
      <c r="C370" s="164">
        <v>9781419751554</v>
      </c>
      <c r="D370" s="165" t="s">
        <v>542</v>
      </c>
      <c r="E370" s="165" t="s">
        <v>1213</v>
      </c>
      <c r="F370" s="165" t="s">
        <v>1479</v>
      </c>
      <c r="G370" s="166" t="s">
        <v>1414</v>
      </c>
      <c r="H370" s="166" t="s">
        <v>1416</v>
      </c>
      <c r="I370" s="167"/>
      <c r="J370" s="227">
        <f t="shared" si="460"/>
        <v>5</v>
      </c>
      <c r="K370" s="228"/>
      <c r="L370" s="99" t="str">
        <f t="shared" si="386"/>
        <v/>
      </c>
      <c r="M370" s="241"/>
      <c r="N370" s="168"/>
      <c r="O370" s="169" t="str">
        <f t="shared" si="387"/>
        <v>VENDOR 09</v>
      </c>
      <c r="P370" s="149">
        <v>241360</v>
      </c>
      <c r="Q370" s="149">
        <f t="shared" si="388"/>
        <v>0</v>
      </c>
      <c r="R370" s="170" t="str">
        <f t="shared" si="389"/>
        <v xml:space="preserve">, </v>
      </c>
      <c r="S370" s="170" t="str">
        <f t="shared" si="390"/>
        <v>NO BID</v>
      </c>
      <c r="T370" s="87">
        <f t="shared" si="391"/>
        <v>0</v>
      </c>
      <c r="U370" s="88" t="str">
        <f t="shared" si="392"/>
        <v>NOT AWARDED</v>
      </c>
      <c r="V370" s="167"/>
      <c r="W370" s="171"/>
      <c r="X370" s="89"/>
      <c r="Y370" s="90"/>
      <c r="Z370" s="172" t="str">
        <f t="shared" si="393"/>
        <v/>
      </c>
      <c r="AA370" s="154" t="str">
        <f t="shared" si="394"/>
        <v>NO BID</v>
      </c>
      <c r="AB370" s="171"/>
      <c r="AC370" s="89"/>
      <c r="AD370" s="90"/>
      <c r="AE370" s="172" t="str">
        <f t="shared" si="395"/>
        <v/>
      </c>
      <c r="AF370" s="154" t="str">
        <f t="shared" si="396"/>
        <v>NO BID</v>
      </c>
      <c r="AG370" s="171"/>
      <c r="AH370" s="89"/>
      <c r="AI370" s="90"/>
      <c r="AJ370" s="172" t="str">
        <f t="shared" si="397"/>
        <v/>
      </c>
      <c r="AK370" s="154" t="str">
        <f t="shared" si="398"/>
        <v>NO BID</v>
      </c>
      <c r="AL370" s="171"/>
      <c r="AM370" s="89"/>
      <c r="AN370" s="90"/>
      <c r="AO370" s="172" t="str">
        <f t="shared" si="399"/>
        <v/>
      </c>
      <c r="AP370" s="154" t="str">
        <f t="shared" si="400"/>
        <v>NO BID</v>
      </c>
      <c r="AQ370" s="171"/>
      <c r="AR370" s="89"/>
      <c r="AS370" s="90"/>
      <c r="AT370" s="172" t="str">
        <f t="shared" si="401"/>
        <v/>
      </c>
      <c r="AU370" s="154" t="str">
        <f t="shared" si="402"/>
        <v>NO BID</v>
      </c>
      <c r="AV370" s="171"/>
      <c r="AW370" s="89"/>
      <c r="AX370" s="90"/>
      <c r="AY370" s="172" t="str">
        <f t="shared" si="403"/>
        <v/>
      </c>
      <c r="AZ370" s="154" t="str">
        <f t="shared" si="404"/>
        <v>NO BID</v>
      </c>
      <c r="BA370" s="171"/>
      <c r="BB370" s="89"/>
      <c r="BC370" s="90"/>
      <c r="BD370" s="172" t="str">
        <f t="shared" si="405"/>
        <v/>
      </c>
      <c r="BE370" s="154" t="str">
        <f>IF($B370=0,"",IF(ISNUMBER(BB370),"","NO BID"))</f>
        <v>NO BID</v>
      </c>
      <c r="BF370" s="171"/>
      <c r="BG370" s="89"/>
      <c r="BH370" s="90"/>
      <c r="BI370" s="172" t="str">
        <f t="shared" si="406"/>
        <v/>
      </c>
      <c r="BJ370" s="154" t="str">
        <f t="shared" si="407"/>
        <v>NO BID</v>
      </c>
      <c r="BK370" s="171"/>
      <c r="BL370" s="89"/>
      <c r="BM370" s="90"/>
      <c r="BN370" s="172" t="str">
        <f t="shared" si="408"/>
        <v/>
      </c>
      <c r="BO370" s="154" t="str">
        <f t="shared" si="409"/>
        <v>NO BID</v>
      </c>
      <c r="BP370" s="178"/>
      <c r="BQ370" s="171"/>
      <c r="BR370" s="89"/>
      <c r="BS370" s="90" t="str">
        <f t="shared" si="410"/>
        <v/>
      </c>
      <c r="BT370" s="172"/>
      <c r="BU370" s="154" t="str">
        <f t="shared" si="411"/>
        <v>NO BID</v>
      </c>
      <c r="BV370" s="171"/>
      <c r="BW370" s="89"/>
      <c r="BX370" s="90" t="str">
        <f t="shared" si="412"/>
        <v/>
      </c>
      <c r="BY370" s="172"/>
      <c r="BZ370" s="154" t="str">
        <f t="shared" si="413"/>
        <v>NO BID</v>
      </c>
      <c r="CA370" s="171"/>
      <c r="CB370" s="89"/>
      <c r="CC370" s="90" t="str">
        <f t="shared" si="414"/>
        <v/>
      </c>
      <c r="CD370" s="172"/>
      <c r="CE370" s="154" t="str">
        <f t="shared" si="415"/>
        <v>NO BID</v>
      </c>
      <c r="CF370" s="171"/>
      <c r="CG370" s="89"/>
      <c r="CH370" s="90" t="str">
        <f t="shared" si="416"/>
        <v/>
      </c>
      <c r="CI370" s="172"/>
      <c r="CJ370" s="154" t="str">
        <f t="shared" si="417"/>
        <v>NO BID</v>
      </c>
      <c r="CK370" s="171"/>
      <c r="CL370" s="89"/>
      <c r="CM370" s="90" t="str">
        <f t="shared" si="418"/>
        <v/>
      </c>
      <c r="CN370" s="172"/>
      <c r="CO370" s="154" t="str">
        <f t="shared" si="419"/>
        <v>NO BID</v>
      </c>
      <c r="CP370" s="171"/>
      <c r="CQ370" s="89"/>
      <c r="CR370" s="90" t="str">
        <f t="shared" si="420"/>
        <v/>
      </c>
      <c r="CS370" s="172"/>
      <c r="CT370" s="154" t="str">
        <f t="shared" si="421"/>
        <v>NO BID</v>
      </c>
      <c r="CU370" s="171"/>
      <c r="CV370" s="89"/>
      <c r="CW370" s="90" t="str">
        <f t="shared" si="422"/>
        <v/>
      </c>
      <c r="CX370" s="172"/>
      <c r="CY370" s="154" t="str">
        <f t="shared" si="423"/>
        <v>NO BID</v>
      </c>
      <c r="CZ370" s="171"/>
      <c r="DA370" s="89"/>
      <c r="DB370" s="90" t="str">
        <f t="shared" si="424"/>
        <v/>
      </c>
      <c r="DC370" s="172"/>
      <c r="DD370" s="154" t="str">
        <f t="shared" si="425"/>
        <v>NO BID</v>
      </c>
      <c r="DE370" s="171"/>
      <c r="DF370" s="89"/>
      <c r="DG370" s="90" t="str">
        <f t="shared" si="426"/>
        <v/>
      </c>
      <c r="DH370" s="172"/>
      <c r="DI370" s="154" t="str">
        <f t="shared" si="427"/>
        <v>NO BID</v>
      </c>
      <c r="DJ370" s="171"/>
      <c r="DK370" s="89"/>
      <c r="DL370" s="90" t="str">
        <f t="shared" si="428"/>
        <v/>
      </c>
      <c r="DM370" s="172"/>
      <c r="DN370" s="154" t="str">
        <f t="shared" si="429"/>
        <v>NO BID</v>
      </c>
      <c r="DO370" s="171"/>
      <c r="DP370" s="89"/>
      <c r="DQ370" s="90" t="str">
        <f t="shared" si="430"/>
        <v/>
      </c>
      <c r="DR370" s="172"/>
      <c r="DS370" s="154" t="str">
        <f t="shared" si="431"/>
        <v>NO BID</v>
      </c>
      <c r="DT370" s="171"/>
      <c r="DU370" s="89"/>
      <c r="DV370" s="90" t="str">
        <f t="shared" si="432"/>
        <v/>
      </c>
      <c r="DW370" s="172"/>
      <c r="DX370" s="154" t="str">
        <f t="shared" si="433"/>
        <v>NO BID</v>
      </c>
      <c r="DY370" s="171"/>
      <c r="DZ370" s="89"/>
      <c r="EA370" s="90" t="str">
        <f t="shared" si="434"/>
        <v/>
      </c>
      <c r="EB370" s="172"/>
      <c r="EC370" s="154" t="str">
        <f t="shared" si="435"/>
        <v>NO BID</v>
      </c>
      <c r="ED370" s="171"/>
      <c r="EE370" s="89"/>
      <c r="EF370" s="90" t="str">
        <f t="shared" si="436"/>
        <v/>
      </c>
      <c r="EG370" s="172"/>
      <c r="EH370" s="154" t="str">
        <f t="shared" si="437"/>
        <v>NO BID</v>
      </c>
      <c r="EI370" s="171"/>
      <c r="EJ370" s="89"/>
      <c r="EK370" s="90" t="str">
        <f t="shared" si="438"/>
        <v/>
      </c>
      <c r="EL370" s="172"/>
      <c r="EM370" s="154" t="str">
        <f t="shared" si="439"/>
        <v>NO BID</v>
      </c>
      <c r="EN370" s="171"/>
      <c r="EO370" s="89"/>
      <c r="EP370" s="90" t="str">
        <f t="shared" si="440"/>
        <v/>
      </c>
      <c r="EQ370" s="172"/>
      <c r="ER370" s="154" t="str">
        <f t="shared" si="441"/>
        <v>NO BID</v>
      </c>
      <c r="ES370" s="171"/>
      <c r="ET370" s="89"/>
      <c r="EU370" s="90" t="str">
        <f t="shared" si="442"/>
        <v/>
      </c>
      <c r="EV370" s="172"/>
      <c r="EW370" s="154" t="str">
        <f t="shared" si="443"/>
        <v>NO BID</v>
      </c>
      <c r="EX370" s="171"/>
      <c r="EY370" s="89"/>
      <c r="EZ370" s="90" t="str">
        <f t="shared" si="444"/>
        <v/>
      </c>
      <c r="FA370" s="172"/>
      <c r="FB370" s="154" t="str">
        <f t="shared" si="445"/>
        <v>NO BID</v>
      </c>
      <c r="FC370" s="171"/>
      <c r="FD370" s="89"/>
      <c r="FE370" s="90" t="str">
        <f t="shared" si="446"/>
        <v/>
      </c>
      <c r="FF370" s="172"/>
      <c r="FG370" s="154" t="str">
        <f t="shared" si="447"/>
        <v>NO BID</v>
      </c>
      <c r="FH370" s="171"/>
      <c r="FI370" s="89"/>
      <c r="FJ370" s="90" t="str">
        <f t="shared" si="448"/>
        <v/>
      </c>
      <c r="FK370" s="172"/>
      <c r="FL370" s="154" t="str">
        <f t="shared" si="449"/>
        <v>NO BID</v>
      </c>
      <c r="FM370" s="171"/>
      <c r="FN370" s="89"/>
      <c r="FO370" s="90" t="str">
        <f t="shared" si="450"/>
        <v/>
      </c>
      <c r="FP370" s="172"/>
      <c r="FQ370" s="154" t="str">
        <f t="shared" si="451"/>
        <v>NO BID</v>
      </c>
      <c r="FR370" s="174"/>
      <c r="FS370" s="91">
        <v>8.2799999999999994</v>
      </c>
      <c r="FT370" s="92">
        <f t="shared" si="452"/>
        <v>41.4</v>
      </c>
      <c r="FU370" s="175">
        <f t="shared" si="453"/>
        <v>0</v>
      </c>
      <c r="FV370" s="93" t="str">
        <f t="shared" si="454"/>
        <v/>
      </c>
      <c r="FW370" s="94">
        <f t="shared" si="455"/>
        <v>41.4</v>
      </c>
      <c r="FX370" s="95">
        <f t="shared" si="456"/>
        <v>0</v>
      </c>
      <c r="FY370" s="129" t="str">
        <f t="shared" si="457"/>
        <v>NOT AWARDED</v>
      </c>
      <c r="FZ370" s="130">
        <f t="shared" si="458"/>
        <v>0</v>
      </c>
      <c r="GA370" s="129" t="str">
        <f t="shared" si="459"/>
        <v>VENDOR 09</v>
      </c>
      <c r="GB370" s="176"/>
      <c r="GC370" s="177"/>
      <c r="GD370" s="96"/>
      <c r="GE370" s="97"/>
    </row>
    <row r="371" spans="1:187" ht="30" customHeight="1" thickTop="1" thickBot="1" x14ac:dyDescent="0.4">
      <c r="A371" s="162">
        <v>367</v>
      </c>
      <c r="B371" s="163">
        <v>5</v>
      </c>
      <c r="C371" s="164">
        <v>9780316339582</v>
      </c>
      <c r="D371" s="165" t="s">
        <v>544</v>
      </c>
      <c r="E371" s="165" t="s">
        <v>1215</v>
      </c>
      <c r="F371" s="165" t="s">
        <v>1479</v>
      </c>
      <c r="G371" s="166" t="s">
        <v>1414</v>
      </c>
      <c r="H371" s="166" t="s">
        <v>1421</v>
      </c>
      <c r="I371" s="167"/>
      <c r="J371" s="227">
        <f t="shared" si="460"/>
        <v>5</v>
      </c>
      <c r="K371" s="228"/>
      <c r="L371" s="99" t="str">
        <f t="shared" si="386"/>
        <v/>
      </c>
      <c r="M371" s="241"/>
      <c r="N371" s="168"/>
      <c r="O371" s="169" t="str">
        <f t="shared" si="387"/>
        <v>VENDOR 09</v>
      </c>
      <c r="P371" s="149">
        <v>241365</v>
      </c>
      <c r="Q371" s="149">
        <f t="shared" si="388"/>
        <v>0</v>
      </c>
      <c r="R371" s="170" t="str">
        <f t="shared" si="389"/>
        <v xml:space="preserve">, </v>
      </c>
      <c r="S371" s="170" t="str">
        <f t="shared" si="390"/>
        <v>NO BID</v>
      </c>
      <c r="T371" s="87">
        <f t="shared" si="391"/>
        <v>0</v>
      </c>
      <c r="U371" s="88" t="str">
        <f t="shared" si="392"/>
        <v>NOT AWARDED</v>
      </c>
      <c r="V371" s="167"/>
      <c r="W371" s="171"/>
      <c r="X371" s="89"/>
      <c r="Y371" s="90"/>
      <c r="Z371" s="172" t="str">
        <f t="shared" si="393"/>
        <v/>
      </c>
      <c r="AA371" s="154" t="str">
        <f t="shared" si="394"/>
        <v>NO BID</v>
      </c>
      <c r="AB371" s="171"/>
      <c r="AC371" s="89"/>
      <c r="AD371" s="90"/>
      <c r="AE371" s="172" t="str">
        <f t="shared" si="395"/>
        <v/>
      </c>
      <c r="AF371" s="154" t="str">
        <f t="shared" si="396"/>
        <v>NO BID</v>
      </c>
      <c r="AG371" s="171"/>
      <c r="AH371" s="89"/>
      <c r="AI371" s="90"/>
      <c r="AJ371" s="172" t="str">
        <f t="shared" si="397"/>
        <v/>
      </c>
      <c r="AK371" s="154" t="str">
        <f t="shared" si="398"/>
        <v>NO BID</v>
      </c>
      <c r="AL371" s="171"/>
      <c r="AM371" s="89"/>
      <c r="AN371" s="90"/>
      <c r="AO371" s="172" t="str">
        <f t="shared" si="399"/>
        <v/>
      </c>
      <c r="AP371" s="154" t="str">
        <f t="shared" si="400"/>
        <v>NO BID</v>
      </c>
      <c r="AQ371" s="171"/>
      <c r="AR371" s="89"/>
      <c r="AS371" s="90"/>
      <c r="AT371" s="172" t="str">
        <f t="shared" si="401"/>
        <v/>
      </c>
      <c r="AU371" s="154" t="str">
        <f t="shared" si="402"/>
        <v>NO BID</v>
      </c>
      <c r="AV371" s="171"/>
      <c r="AW371" s="89"/>
      <c r="AX371" s="90"/>
      <c r="AY371" s="172" t="str">
        <f t="shared" si="403"/>
        <v/>
      </c>
      <c r="AZ371" s="154" t="str">
        <f t="shared" si="404"/>
        <v>NO BID</v>
      </c>
      <c r="BA371" s="171"/>
      <c r="BB371" s="89"/>
      <c r="BC371" s="90"/>
      <c r="BD371" s="172" t="str">
        <f t="shared" si="405"/>
        <v/>
      </c>
      <c r="BE371" s="154" t="s">
        <v>84</v>
      </c>
      <c r="BF371" s="171"/>
      <c r="BG371" s="89"/>
      <c r="BH371" s="90"/>
      <c r="BI371" s="172" t="str">
        <f t="shared" si="406"/>
        <v/>
      </c>
      <c r="BJ371" s="154" t="str">
        <f t="shared" si="407"/>
        <v>NO BID</v>
      </c>
      <c r="BK371" s="171"/>
      <c r="BL371" s="89"/>
      <c r="BM371" s="90"/>
      <c r="BN371" s="172" t="str">
        <f t="shared" si="408"/>
        <v/>
      </c>
      <c r="BO371" s="154" t="str">
        <f t="shared" si="409"/>
        <v>NO BID</v>
      </c>
      <c r="BP371" s="178"/>
      <c r="BQ371" s="171"/>
      <c r="BR371" s="89"/>
      <c r="BS371" s="90" t="str">
        <f t="shared" si="410"/>
        <v/>
      </c>
      <c r="BT371" s="172"/>
      <c r="BU371" s="154" t="str">
        <f t="shared" si="411"/>
        <v>NO BID</v>
      </c>
      <c r="BV371" s="171"/>
      <c r="BW371" s="89"/>
      <c r="BX371" s="90" t="str">
        <f t="shared" si="412"/>
        <v/>
      </c>
      <c r="BY371" s="172"/>
      <c r="BZ371" s="154" t="str">
        <f t="shared" si="413"/>
        <v>NO BID</v>
      </c>
      <c r="CA371" s="171"/>
      <c r="CB371" s="89"/>
      <c r="CC371" s="90" t="str">
        <f t="shared" si="414"/>
        <v/>
      </c>
      <c r="CD371" s="172"/>
      <c r="CE371" s="154" t="str">
        <f t="shared" si="415"/>
        <v>NO BID</v>
      </c>
      <c r="CF371" s="171"/>
      <c r="CG371" s="89"/>
      <c r="CH371" s="90" t="str">
        <f t="shared" si="416"/>
        <v/>
      </c>
      <c r="CI371" s="172"/>
      <c r="CJ371" s="154" t="str">
        <f t="shared" si="417"/>
        <v>NO BID</v>
      </c>
      <c r="CK371" s="171"/>
      <c r="CL371" s="89"/>
      <c r="CM371" s="90" t="str">
        <f t="shared" si="418"/>
        <v/>
      </c>
      <c r="CN371" s="172"/>
      <c r="CO371" s="154" t="str">
        <f t="shared" si="419"/>
        <v>NO BID</v>
      </c>
      <c r="CP371" s="171"/>
      <c r="CQ371" s="89"/>
      <c r="CR371" s="90" t="str">
        <f t="shared" si="420"/>
        <v/>
      </c>
      <c r="CS371" s="172"/>
      <c r="CT371" s="154" t="str">
        <f t="shared" si="421"/>
        <v>NO BID</v>
      </c>
      <c r="CU371" s="171"/>
      <c r="CV371" s="89"/>
      <c r="CW371" s="90" t="str">
        <f t="shared" si="422"/>
        <v/>
      </c>
      <c r="CX371" s="172"/>
      <c r="CY371" s="154" t="str">
        <f t="shared" si="423"/>
        <v>NO BID</v>
      </c>
      <c r="CZ371" s="171"/>
      <c r="DA371" s="89"/>
      <c r="DB371" s="90" t="str">
        <f t="shared" si="424"/>
        <v/>
      </c>
      <c r="DC371" s="172"/>
      <c r="DD371" s="154" t="str">
        <f t="shared" si="425"/>
        <v>NO BID</v>
      </c>
      <c r="DE371" s="171"/>
      <c r="DF371" s="89"/>
      <c r="DG371" s="90" t="str">
        <f t="shared" si="426"/>
        <v/>
      </c>
      <c r="DH371" s="172"/>
      <c r="DI371" s="154" t="str">
        <f t="shared" si="427"/>
        <v>NO BID</v>
      </c>
      <c r="DJ371" s="171"/>
      <c r="DK371" s="89"/>
      <c r="DL371" s="90" t="str">
        <f t="shared" si="428"/>
        <v/>
      </c>
      <c r="DM371" s="172"/>
      <c r="DN371" s="154" t="str">
        <f t="shared" si="429"/>
        <v>NO BID</v>
      </c>
      <c r="DO371" s="171"/>
      <c r="DP371" s="89"/>
      <c r="DQ371" s="90" t="str">
        <f t="shared" si="430"/>
        <v/>
      </c>
      <c r="DR371" s="172"/>
      <c r="DS371" s="154" t="str">
        <f t="shared" si="431"/>
        <v>NO BID</v>
      </c>
      <c r="DT371" s="171"/>
      <c r="DU371" s="89"/>
      <c r="DV371" s="90" t="str">
        <f t="shared" si="432"/>
        <v/>
      </c>
      <c r="DW371" s="172"/>
      <c r="DX371" s="154" t="str">
        <f t="shared" si="433"/>
        <v>NO BID</v>
      </c>
      <c r="DY371" s="171"/>
      <c r="DZ371" s="89"/>
      <c r="EA371" s="90" t="str">
        <f t="shared" si="434"/>
        <v/>
      </c>
      <c r="EB371" s="172"/>
      <c r="EC371" s="154" t="str">
        <f t="shared" si="435"/>
        <v>NO BID</v>
      </c>
      <c r="ED371" s="171"/>
      <c r="EE371" s="89"/>
      <c r="EF371" s="90" t="str">
        <f t="shared" si="436"/>
        <v/>
      </c>
      <c r="EG371" s="172"/>
      <c r="EH371" s="154" t="str">
        <f t="shared" si="437"/>
        <v>NO BID</v>
      </c>
      <c r="EI371" s="171"/>
      <c r="EJ371" s="89"/>
      <c r="EK371" s="90" t="str">
        <f t="shared" si="438"/>
        <v/>
      </c>
      <c r="EL371" s="172"/>
      <c r="EM371" s="154" t="str">
        <f t="shared" si="439"/>
        <v>NO BID</v>
      </c>
      <c r="EN371" s="171"/>
      <c r="EO371" s="89"/>
      <c r="EP371" s="90" t="str">
        <f t="shared" si="440"/>
        <v/>
      </c>
      <c r="EQ371" s="172"/>
      <c r="ER371" s="154" t="str">
        <f t="shared" si="441"/>
        <v>NO BID</v>
      </c>
      <c r="ES371" s="171"/>
      <c r="ET371" s="89"/>
      <c r="EU371" s="90" t="str">
        <f t="shared" si="442"/>
        <v/>
      </c>
      <c r="EV371" s="172"/>
      <c r="EW371" s="154" t="str">
        <f t="shared" si="443"/>
        <v>NO BID</v>
      </c>
      <c r="EX371" s="171"/>
      <c r="EY371" s="89"/>
      <c r="EZ371" s="90" t="str">
        <f t="shared" si="444"/>
        <v/>
      </c>
      <c r="FA371" s="172"/>
      <c r="FB371" s="154" t="str">
        <f t="shared" si="445"/>
        <v>NO BID</v>
      </c>
      <c r="FC371" s="171"/>
      <c r="FD371" s="89"/>
      <c r="FE371" s="90" t="str">
        <f t="shared" si="446"/>
        <v/>
      </c>
      <c r="FF371" s="172"/>
      <c r="FG371" s="154" t="str">
        <f t="shared" si="447"/>
        <v>NO BID</v>
      </c>
      <c r="FH371" s="171"/>
      <c r="FI371" s="89"/>
      <c r="FJ371" s="90" t="str">
        <f t="shared" si="448"/>
        <v/>
      </c>
      <c r="FK371" s="172"/>
      <c r="FL371" s="154" t="str">
        <f t="shared" si="449"/>
        <v>NO BID</v>
      </c>
      <c r="FM371" s="171"/>
      <c r="FN371" s="89"/>
      <c r="FO371" s="90" t="str">
        <f t="shared" si="450"/>
        <v/>
      </c>
      <c r="FP371" s="172"/>
      <c r="FQ371" s="154" t="str">
        <f t="shared" si="451"/>
        <v>NO BID</v>
      </c>
      <c r="FR371" s="174"/>
      <c r="FS371" s="91">
        <v>13.39</v>
      </c>
      <c r="FT371" s="92">
        <f t="shared" si="452"/>
        <v>66.95</v>
      </c>
      <c r="FU371" s="175">
        <f t="shared" si="453"/>
        <v>0</v>
      </c>
      <c r="FV371" s="93" t="str">
        <f t="shared" si="454"/>
        <v/>
      </c>
      <c r="FW371" s="94">
        <f t="shared" si="455"/>
        <v>66.95</v>
      </c>
      <c r="FX371" s="95">
        <f t="shared" si="456"/>
        <v>0</v>
      </c>
      <c r="FY371" s="129" t="str">
        <f t="shared" si="457"/>
        <v>NOT AWARDED</v>
      </c>
      <c r="FZ371" s="130">
        <f t="shared" si="458"/>
        <v>0</v>
      </c>
      <c r="GA371" s="129" t="str">
        <f t="shared" si="459"/>
        <v>VENDOR 09</v>
      </c>
      <c r="GB371" s="176"/>
      <c r="GC371" s="177"/>
      <c r="GD371" s="96"/>
      <c r="GE371" s="97"/>
    </row>
    <row r="372" spans="1:187" s="159" customFormat="1" ht="30" customHeight="1" thickTop="1" thickBot="1" x14ac:dyDescent="0.4">
      <c r="A372" s="162">
        <v>368</v>
      </c>
      <c r="B372" s="163">
        <v>4</v>
      </c>
      <c r="C372" s="164">
        <v>9781335418616</v>
      </c>
      <c r="D372" s="165" t="s">
        <v>545</v>
      </c>
      <c r="E372" s="165" t="s">
        <v>1216</v>
      </c>
      <c r="F372" s="165" t="s">
        <v>1479</v>
      </c>
      <c r="G372" s="166" t="s">
        <v>1414</v>
      </c>
      <c r="H372" s="166" t="s">
        <v>1416</v>
      </c>
      <c r="I372" s="167"/>
      <c r="J372" s="227">
        <f t="shared" si="460"/>
        <v>4</v>
      </c>
      <c r="K372" s="228"/>
      <c r="L372" s="99" t="str">
        <f t="shared" si="386"/>
        <v/>
      </c>
      <c r="M372" s="241"/>
      <c r="N372" s="168"/>
      <c r="O372" s="169" t="str">
        <f t="shared" si="387"/>
        <v>VENDOR 09</v>
      </c>
      <c r="P372" s="149">
        <v>241363</v>
      </c>
      <c r="Q372" s="149">
        <f t="shared" si="388"/>
        <v>0</v>
      </c>
      <c r="R372" s="170" t="str">
        <f t="shared" si="389"/>
        <v xml:space="preserve">, </v>
      </c>
      <c r="S372" s="170" t="str">
        <f t="shared" si="390"/>
        <v>NO BID</v>
      </c>
      <c r="T372" s="87">
        <f t="shared" si="391"/>
        <v>0</v>
      </c>
      <c r="U372" s="88" t="str">
        <f t="shared" si="392"/>
        <v>NOT AWARDED</v>
      </c>
      <c r="V372" s="167"/>
      <c r="W372" s="171"/>
      <c r="X372" s="89"/>
      <c r="Y372" s="90"/>
      <c r="Z372" s="172" t="str">
        <f t="shared" si="393"/>
        <v/>
      </c>
      <c r="AA372" s="154" t="str">
        <f t="shared" si="394"/>
        <v>NO BID</v>
      </c>
      <c r="AB372" s="171"/>
      <c r="AC372" s="89"/>
      <c r="AD372" s="90"/>
      <c r="AE372" s="172" t="str">
        <f t="shared" si="395"/>
        <v/>
      </c>
      <c r="AF372" s="154" t="str">
        <f t="shared" si="396"/>
        <v>NO BID</v>
      </c>
      <c r="AG372" s="171"/>
      <c r="AH372" s="89"/>
      <c r="AI372" s="90"/>
      <c r="AJ372" s="172" t="str">
        <f t="shared" si="397"/>
        <v/>
      </c>
      <c r="AK372" s="154" t="str">
        <f t="shared" si="398"/>
        <v>NO BID</v>
      </c>
      <c r="AL372" s="171"/>
      <c r="AM372" s="89"/>
      <c r="AN372" s="90"/>
      <c r="AO372" s="172" t="str">
        <f t="shared" si="399"/>
        <v/>
      </c>
      <c r="AP372" s="154" t="str">
        <f t="shared" si="400"/>
        <v>NO BID</v>
      </c>
      <c r="AQ372" s="171"/>
      <c r="AR372" s="89"/>
      <c r="AS372" s="90"/>
      <c r="AT372" s="172" t="str">
        <f t="shared" si="401"/>
        <v/>
      </c>
      <c r="AU372" s="154" t="str">
        <f t="shared" si="402"/>
        <v>NO BID</v>
      </c>
      <c r="AV372" s="171"/>
      <c r="AW372" s="89"/>
      <c r="AX372" s="90"/>
      <c r="AY372" s="172" t="str">
        <f t="shared" si="403"/>
        <v/>
      </c>
      <c r="AZ372" s="154" t="str">
        <f t="shared" si="404"/>
        <v>NO BID</v>
      </c>
      <c r="BA372" s="171"/>
      <c r="BB372" s="89"/>
      <c r="BC372" s="90"/>
      <c r="BD372" s="172" t="str">
        <f t="shared" si="405"/>
        <v/>
      </c>
      <c r="BE372" s="154" t="str">
        <f>IF($B372=0,"",IF(ISNUMBER(BB372),"","NO BID"))</f>
        <v>NO BID</v>
      </c>
      <c r="BF372" s="171"/>
      <c r="BG372" s="89"/>
      <c r="BH372" s="90"/>
      <c r="BI372" s="172" t="str">
        <f t="shared" si="406"/>
        <v/>
      </c>
      <c r="BJ372" s="154" t="str">
        <f t="shared" si="407"/>
        <v>NO BID</v>
      </c>
      <c r="BK372" s="171"/>
      <c r="BL372" s="89"/>
      <c r="BM372" s="90"/>
      <c r="BN372" s="172" t="str">
        <f t="shared" si="408"/>
        <v/>
      </c>
      <c r="BO372" s="154" t="str">
        <f t="shared" si="409"/>
        <v>NO BID</v>
      </c>
      <c r="BP372" s="178"/>
      <c r="BQ372" s="171"/>
      <c r="BR372" s="89"/>
      <c r="BS372" s="90" t="str">
        <f t="shared" si="410"/>
        <v/>
      </c>
      <c r="BT372" s="172"/>
      <c r="BU372" s="154" t="str">
        <f t="shared" si="411"/>
        <v>NO BID</v>
      </c>
      <c r="BV372" s="171"/>
      <c r="BW372" s="89"/>
      <c r="BX372" s="90" t="str">
        <f t="shared" si="412"/>
        <v/>
      </c>
      <c r="BY372" s="172"/>
      <c r="BZ372" s="154" t="str">
        <f t="shared" si="413"/>
        <v>NO BID</v>
      </c>
      <c r="CA372" s="171"/>
      <c r="CB372" s="89"/>
      <c r="CC372" s="90" t="str">
        <f t="shared" si="414"/>
        <v/>
      </c>
      <c r="CD372" s="172"/>
      <c r="CE372" s="154" t="str">
        <f t="shared" si="415"/>
        <v>NO BID</v>
      </c>
      <c r="CF372" s="171"/>
      <c r="CG372" s="89"/>
      <c r="CH372" s="90" t="str">
        <f t="shared" si="416"/>
        <v/>
      </c>
      <c r="CI372" s="172"/>
      <c r="CJ372" s="154" t="str">
        <f t="shared" si="417"/>
        <v>NO BID</v>
      </c>
      <c r="CK372" s="171"/>
      <c r="CL372" s="89"/>
      <c r="CM372" s="90" t="str">
        <f t="shared" si="418"/>
        <v/>
      </c>
      <c r="CN372" s="172"/>
      <c r="CO372" s="154" t="str">
        <f t="shared" si="419"/>
        <v>NO BID</v>
      </c>
      <c r="CP372" s="171"/>
      <c r="CQ372" s="89"/>
      <c r="CR372" s="90" t="str">
        <f t="shared" si="420"/>
        <v/>
      </c>
      <c r="CS372" s="172"/>
      <c r="CT372" s="154" t="str">
        <f t="shared" si="421"/>
        <v>NO BID</v>
      </c>
      <c r="CU372" s="171"/>
      <c r="CV372" s="89"/>
      <c r="CW372" s="90" t="str">
        <f t="shared" si="422"/>
        <v/>
      </c>
      <c r="CX372" s="172"/>
      <c r="CY372" s="154" t="str">
        <f t="shared" si="423"/>
        <v>NO BID</v>
      </c>
      <c r="CZ372" s="171"/>
      <c r="DA372" s="89"/>
      <c r="DB372" s="90" t="str">
        <f t="shared" si="424"/>
        <v/>
      </c>
      <c r="DC372" s="172"/>
      <c r="DD372" s="154" t="str">
        <f t="shared" si="425"/>
        <v>NO BID</v>
      </c>
      <c r="DE372" s="171"/>
      <c r="DF372" s="89"/>
      <c r="DG372" s="90" t="str">
        <f t="shared" si="426"/>
        <v/>
      </c>
      <c r="DH372" s="172"/>
      <c r="DI372" s="154" t="str">
        <f t="shared" si="427"/>
        <v>NO BID</v>
      </c>
      <c r="DJ372" s="171"/>
      <c r="DK372" s="89"/>
      <c r="DL372" s="90" t="str">
        <f t="shared" si="428"/>
        <v/>
      </c>
      <c r="DM372" s="172"/>
      <c r="DN372" s="154" t="str">
        <f t="shared" si="429"/>
        <v>NO BID</v>
      </c>
      <c r="DO372" s="171"/>
      <c r="DP372" s="89"/>
      <c r="DQ372" s="90" t="str">
        <f t="shared" si="430"/>
        <v/>
      </c>
      <c r="DR372" s="172"/>
      <c r="DS372" s="154" t="str">
        <f t="shared" si="431"/>
        <v>NO BID</v>
      </c>
      <c r="DT372" s="171"/>
      <c r="DU372" s="89"/>
      <c r="DV372" s="90" t="str">
        <f t="shared" si="432"/>
        <v/>
      </c>
      <c r="DW372" s="172"/>
      <c r="DX372" s="154" t="str">
        <f t="shared" si="433"/>
        <v>NO BID</v>
      </c>
      <c r="DY372" s="171"/>
      <c r="DZ372" s="89"/>
      <c r="EA372" s="90" t="str">
        <f t="shared" si="434"/>
        <v/>
      </c>
      <c r="EB372" s="172"/>
      <c r="EC372" s="154" t="str">
        <f t="shared" si="435"/>
        <v>NO BID</v>
      </c>
      <c r="ED372" s="171"/>
      <c r="EE372" s="89"/>
      <c r="EF372" s="90" t="str">
        <f t="shared" si="436"/>
        <v/>
      </c>
      <c r="EG372" s="172"/>
      <c r="EH372" s="154" t="str">
        <f t="shared" si="437"/>
        <v>NO BID</v>
      </c>
      <c r="EI372" s="171"/>
      <c r="EJ372" s="89"/>
      <c r="EK372" s="90" t="str">
        <f t="shared" si="438"/>
        <v/>
      </c>
      <c r="EL372" s="172"/>
      <c r="EM372" s="154" t="str">
        <f t="shared" si="439"/>
        <v>NO BID</v>
      </c>
      <c r="EN372" s="171"/>
      <c r="EO372" s="89"/>
      <c r="EP372" s="90" t="str">
        <f t="shared" si="440"/>
        <v/>
      </c>
      <c r="EQ372" s="172"/>
      <c r="ER372" s="154" t="str">
        <f t="shared" si="441"/>
        <v>NO BID</v>
      </c>
      <c r="ES372" s="171"/>
      <c r="ET372" s="89"/>
      <c r="EU372" s="90" t="str">
        <f t="shared" si="442"/>
        <v/>
      </c>
      <c r="EV372" s="172"/>
      <c r="EW372" s="154" t="str">
        <f t="shared" si="443"/>
        <v>NO BID</v>
      </c>
      <c r="EX372" s="171"/>
      <c r="EY372" s="89"/>
      <c r="EZ372" s="90" t="str">
        <f t="shared" si="444"/>
        <v/>
      </c>
      <c r="FA372" s="172"/>
      <c r="FB372" s="154" t="str">
        <f t="shared" si="445"/>
        <v>NO BID</v>
      </c>
      <c r="FC372" s="171"/>
      <c r="FD372" s="89"/>
      <c r="FE372" s="90" t="str">
        <f t="shared" si="446"/>
        <v/>
      </c>
      <c r="FF372" s="172"/>
      <c r="FG372" s="154" t="str">
        <f t="shared" si="447"/>
        <v>NO BID</v>
      </c>
      <c r="FH372" s="171"/>
      <c r="FI372" s="89"/>
      <c r="FJ372" s="90" t="str">
        <f t="shared" si="448"/>
        <v/>
      </c>
      <c r="FK372" s="172"/>
      <c r="FL372" s="154" t="str">
        <f t="shared" si="449"/>
        <v>NO BID</v>
      </c>
      <c r="FM372" s="171"/>
      <c r="FN372" s="89"/>
      <c r="FO372" s="90" t="str">
        <f t="shared" si="450"/>
        <v/>
      </c>
      <c r="FP372" s="172"/>
      <c r="FQ372" s="154" t="str">
        <f t="shared" si="451"/>
        <v>NO BID</v>
      </c>
      <c r="FR372" s="174"/>
      <c r="FS372" s="91">
        <v>14.16</v>
      </c>
      <c r="FT372" s="92">
        <f t="shared" si="452"/>
        <v>56.64</v>
      </c>
      <c r="FU372" s="175">
        <f t="shared" si="453"/>
        <v>0</v>
      </c>
      <c r="FV372" s="93" t="str">
        <f t="shared" si="454"/>
        <v/>
      </c>
      <c r="FW372" s="94">
        <f t="shared" si="455"/>
        <v>56.64</v>
      </c>
      <c r="FX372" s="95">
        <f t="shared" si="456"/>
        <v>0</v>
      </c>
      <c r="FY372" s="129" t="str">
        <f t="shared" si="457"/>
        <v>NOT AWARDED</v>
      </c>
      <c r="FZ372" s="130">
        <f t="shared" si="458"/>
        <v>0</v>
      </c>
      <c r="GA372" s="129" t="str">
        <f t="shared" si="459"/>
        <v>VENDOR 09</v>
      </c>
      <c r="GB372" s="176"/>
      <c r="GC372" s="177"/>
      <c r="GD372" s="96"/>
      <c r="GE372" s="97"/>
    </row>
    <row r="373" spans="1:187" ht="30" customHeight="1" thickTop="1" thickBot="1" x14ac:dyDescent="0.4">
      <c r="A373" s="162">
        <v>369</v>
      </c>
      <c r="B373" s="199">
        <v>5</v>
      </c>
      <c r="C373" s="164">
        <v>9780316519144</v>
      </c>
      <c r="D373" s="165" t="s">
        <v>546</v>
      </c>
      <c r="E373" s="165" t="s">
        <v>1217</v>
      </c>
      <c r="F373" s="165" t="s">
        <v>1479</v>
      </c>
      <c r="G373" s="166" t="s">
        <v>1414</v>
      </c>
      <c r="H373" s="166" t="s">
        <v>1416</v>
      </c>
      <c r="I373" s="167"/>
      <c r="J373" s="227">
        <f t="shared" si="460"/>
        <v>5</v>
      </c>
      <c r="K373" s="228"/>
      <c r="L373" s="99" t="str">
        <f t="shared" si="386"/>
        <v/>
      </c>
      <c r="M373" s="241"/>
      <c r="N373" s="168"/>
      <c r="O373" s="169" t="str">
        <f t="shared" si="387"/>
        <v>VENDOR 09</v>
      </c>
      <c r="P373" s="149">
        <v>241363</v>
      </c>
      <c r="Q373" s="149">
        <f t="shared" si="388"/>
        <v>0</v>
      </c>
      <c r="R373" s="170" t="str">
        <f t="shared" si="389"/>
        <v xml:space="preserve">, </v>
      </c>
      <c r="S373" s="170" t="str">
        <f t="shared" si="390"/>
        <v>NO BID</v>
      </c>
      <c r="T373" s="87">
        <f t="shared" si="391"/>
        <v>0</v>
      </c>
      <c r="U373" s="88" t="str">
        <f t="shared" si="392"/>
        <v>NOT AWARDED</v>
      </c>
      <c r="V373" s="167"/>
      <c r="W373" s="171"/>
      <c r="X373" s="89"/>
      <c r="Y373" s="90"/>
      <c r="Z373" s="172" t="str">
        <f t="shared" si="393"/>
        <v/>
      </c>
      <c r="AA373" s="154" t="str">
        <f t="shared" si="394"/>
        <v>NO BID</v>
      </c>
      <c r="AB373" s="171"/>
      <c r="AC373" s="89"/>
      <c r="AD373" s="90"/>
      <c r="AE373" s="172" t="str">
        <f t="shared" si="395"/>
        <v/>
      </c>
      <c r="AF373" s="154" t="str">
        <f t="shared" si="396"/>
        <v>NO BID</v>
      </c>
      <c r="AG373" s="171"/>
      <c r="AH373" s="89"/>
      <c r="AI373" s="90"/>
      <c r="AJ373" s="172" t="str">
        <f t="shared" si="397"/>
        <v/>
      </c>
      <c r="AK373" s="154" t="str">
        <f t="shared" si="398"/>
        <v>NO BID</v>
      </c>
      <c r="AL373" s="171"/>
      <c r="AM373" s="89"/>
      <c r="AN373" s="90"/>
      <c r="AO373" s="172" t="str">
        <f t="shared" si="399"/>
        <v/>
      </c>
      <c r="AP373" s="154" t="str">
        <f t="shared" si="400"/>
        <v>NO BID</v>
      </c>
      <c r="AQ373" s="171"/>
      <c r="AR373" s="89"/>
      <c r="AS373" s="90"/>
      <c r="AT373" s="172" t="str">
        <f t="shared" si="401"/>
        <v/>
      </c>
      <c r="AU373" s="154" t="str">
        <f t="shared" si="402"/>
        <v>NO BID</v>
      </c>
      <c r="AV373" s="171"/>
      <c r="AW373" s="89"/>
      <c r="AX373" s="90"/>
      <c r="AY373" s="172" t="str">
        <f t="shared" si="403"/>
        <v/>
      </c>
      <c r="AZ373" s="154" t="str">
        <f t="shared" si="404"/>
        <v>NO BID</v>
      </c>
      <c r="BA373" s="171"/>
      <c r="BB373" s="89"/>
      <c r="BC373" s="90"/>
      <c r="BD373" s="172" t="str">
        <f t="shared" si="405"/>
        <v/>
      </c>
      <c r="BE373" s="154" t="str">
        <f>IF($B373=0,"",IF(ISNUMBER(BB373),"","NO BID"))</f>
        <v>NO BID</v>
      </c>
      <c r="BF373" s="171"/>
      <c r="BG373" s="89"/>
      <c r="BH373" s="90"/>
      <c r="BI373" s="172" t="str">
        <f t="shared" si="406"/>
        <v/>
      </c>
      <c r="BJ373" s="154" t="str">
        <f t="shared" si="407"/>
        <v>NO BID</v>
      </c>
      <c r="BK373" s="171"/>
      <c r="BL373" s="89"/>
      <c r="BM373" s="90"/>
      <c r="BN373" s="172" t="str">
        <f t="shared" si="408"/>
        <v/>
      </c>
      <c r="BO373" s="154" t="str">
        <f t="shared" si="409"/>
        <v>NO BID</v>
      </c>
      <c r="BP373" s="178"/>
      <c r="BQ373" s="171"/>
      <c r="BR373" s="89"/>
      <c r="BS373" s="90" t="str">
        <f t="shared" si="410"/>
        <v/>
      </c>
      <c r="BT373" s="172"/>
      <c r="BU373" s="154" t="str">
        <f t="shared" si="411"/>
        <v>NO BID</v>
      </c>
      <c r="BV373" s="171"/>
      <c r="BW373" s="89"/>
      <c r="BX373" s="90" t="str">
        <f t="shared" si="412"/>
        <v/>
      </c>
      <c r="BY373" s="172"/>
      <c r="BZ373" s="154" t="str">
        <f t="shared" si="413"/>
        <v>NO BID</v>
      </c>
      <c r="CA373" s="171"/>
      <c r="CB373" s="89"/>
      <c r="CC373" s="90" t="str">
        <f t="shared" si="414"/>
        <v/>
      </c>
      <c r="CD373" s="172"/>
      <c r="CE373" s="154" t="str">
        <f t="shared" si="415"/>
        <v>NO BID</v>
      </c>
      <c r="CF373" s="171"/>
      <c r="CG373" s="89"/>
      <c r="CH373" s="90" t="str">
        <f t="shared" si="416"/>
        <v/>
      </c>
      <c r="CI373" s="172"/>
      <c r="CJ373" s="154" t="str">
        <f t="shared" si="417"/>
        <v>NO BID</v>
      </c>
      <c r="CK373" s="171"/>
      <c r="CL373" s="89"/>
      <c r="CM373" s="90" t="str">
        <f t="shared" si="418"/>
        <v/>
      </c>
      <c r="CN373" s="172"/>
      <c r="CO373" s="154" t="str">
        <f t="shared" si="419"/>
        <v>NO BID</v>
      </c>
      <c r="CP373" s="171"/>
      <c r="CQ373" s="89"/>
      <c r="CR373" s="90" t="str">
        <f t="shared" si="420"/>
        <v/>
      </c>
      <c r="CS373" s="172"/>
      <c r="CT373" s="154" t="str">
        <f t="shared" si="421"/>
        <v>NO BID</v>
      </c>
      <c r="CU373" s="171"/>
      <c r="CV373" s="89"/>
      <c r="CW373" s="90" t="str">
        <f t="shared" si="422"/>
        <v/>
      </c>
      <c r="CX373" s="172"/>
      <c r="CY373" s="154" t="str">
        <f t="shared" si="423"/>
        <v>NO BID</v>
      </c>
      <c r="CZ373" s="171"/>
      <c r="DA373" s="89"/>
      <c r="DB373" s="90" t="str">
        <f t="shared" si="424"/>
        <v/>
      </c>
      <c r="DC373" s="172"/>
      <c r="DD373" s="154" t="str">
        <f t="shared" si="425"/>
        <v>NO BID</v>
      </c>
      <c r="DE373" s="171"/>
      <c r="DF373" s="89"/>
      <c r="DG373" s="90" t="str">
        <f t="shared" si="426"/>
        <v/>
      </c>
      <c r="DH373" s="172"/>
      <c r="DI373" s="154" t="str">
        <f t="shared" si="427"/>
        <v>NO BID</v>
      </c>
      <c r="DJ373" s="171"/>
      <c r="DK373" s="89"/>
      <c r="DL373" s="90" t="str">
        <f t="shared" si="428"/>
        <v/>
      </c>
      <c r="DM373" s="172"/>
      <c r="DN373" s="154" t="str">
        <f t="shared" si="429"/>
        <v>NO BID</v>
      </c>
      <c r="DO373" s="171"/>
      <c r="DP373" s="89"/>
      <c r="DQ373" s="90" t="str">
        <f t="shared" si="430"/>
        <v/>
      </c>
      <c r="DR373" s="172"/>
      <c r="DS373" s="154" t="str">
        <f t="shared" si="431"/>
        <v>NO BID</v>
      </c>
      <c r="DT373" s="171"/>
      <c r="DU373" s="89"/>
      <c r="DV373" s="90" t="str">
        <f t="shared" si="432"/>
        <v/>
      </c>
      <c r="DW373" s="172"/>
      <c r="DX373" s="154" t="str">
        <f t="shared" si="433"/>
        <v>NO BID</v>
      </c>
      <c r="DY373" s="171"/>
      <c r="DZ373" s="89"/>
      <c r="EA373" s="90" t="str">
        <f t="shared" si="434"/>
        <v/>
      </c>
      <c r="EB373" s="172"/>
      <c r="EC373" s="154" t="str">
        <f t="shared" si="435"/>
        <v>NO BID</v>
      </c>
      <c r="ED373" s="171"/>
      <c r="EE373" s="89"/>
      <c r="EF373" s="90" t="str">
        <f t="shared" si="436"/>
        <v/>
      </c>
      <c r="EG373" s="172"/>
      <c r="EH373" s="154" t="str">
        <f t="shared" si="437"/>
        <v>NO BID</v>
      </c>
      <c r="EI373" s="171"/>
      <c r="EJ373" s="89"/>
      <c r="EK373" s="90" t="str">
        <f t="shared" si="438"/>
        <v/>
      </c>
      <c r="EL373" s="172"/>
      <c r="EM373" s="154" t="str">
        <f t="shared" si="439"/>
        <v>NO BID</v>
      </c>
      <c r="EN373" s="171"/>
      <c r="EO373" s="89"/>
      <c r="EP373" s="90" t="str">
        <f t="shared" si="440"/>
        <v/>
      </c>
      <c r="EQ373" s="172"/>
      <c r="ER373" s="154" t="str">
        <f t="shared" si="441"/>
        <v>NO BID</v>
      </c>
      <c r="ES373" s="171"/>
      <c r="ET373" s="89"/>
      <c r="EU373" s="90" t="str">
        <f t="shared" si="442"/>
        <v/>
      </c>
      <c r="EV373" s="172"/>
      <c r="EW373" s="154" t="str">
        <f t="shared" si="443"/>
        <v>NO BID</v>
      </c>
      <c r="EX373" s="171"/>
      <c r="EY373" s="89"/>
      <c r="EZ373" s="90" t="str">
        <f t="shared" si="444"/>
        <v/>
      </c>
      <c r="FA373" s="172"/>
      <c r="FB373" s="154" t="str">
        <f t="shared" si="445"/>
        <v>NO BID</v>
      </c>
      <c r="FC373" s="171"/>
      <c r="FD373" s="89"/>
      <c r="FE373" s="90" t="str">
        <f t="shared" si="446"/>
        <v/>
      </c>
      <c r="FF373" s="172"/>
      <c r="FG373" s="154" t="str">
        <f t="shared" si="447"/>
        <v>NO BID</v>
      </c>
      <c r="FH373" s="171"/>
      <c r="FI373" s="89"/>
      <c r="FJ373" s="90" t="str">
        <f t="shared" si="448"/>
        <v/>
      </c>
      <c r="FK373" s="172"/>
      <c r="FL373" s="154" t="str">
        <f t="shared" si="449"/>
        <v>NO BID</v>
      </c>
      <c r="FM373" s="171"/>
      <c r="FN373" s="89"/>
      <c r="FO373" s="90" t="str">
        <f t="shared" si="450"/>
        <v/>
      </c>
      <c r="FP373" s="172"/>
      <c r="FQ373" s="154" t="str">
        <f t="shared" si="451"/>
        <v>NO BID</v>
      </c>
      <c r="FR373" s="174"/>
      <c r="FS373" s="91">
        <v>18.989999999999998</v>
      </c>
      <c r="FT373" s="92">
        <f t="shared" si="452"/>
        <v>94.949999999999989</v>
      </c>
      <c r="FU373" s="175">
        <f t="shared" si="453"/>
        <v>0</v>
      </c>
      <c r="FV373" s="93" t="str">
        <f t="shared" si="454"/>
        <v/>
      </c>
      <c r="FW373" s="94">
        <f t="shared" si="455"/>
        <v>94.949999999999989</v>
      </c>
      <c r="FX373" s="95">
        <f t="shared" si="456"/>
        <v>0</v>
      </c>
      <c r="FY373" s="129" t="str">
        <f t="shared" si="457"/>
        <v>NOT AWARDED</v>
      </c>
      <c r="FZ373" s="130">
        <f t="shared" si="458"/>
        <v>0</v>
      </c>
      <c r="GA373" s="129" t="str">
        <f t="shared" si="459"/>
        <v>VENDOR 09</v>
      </c>
      <c r="GB373" s="176"/>
      <c r="GC373" s="177"/>
      <c r="GD373" s="96"/>
      <c r="GE373" s="97"/>
    </row>
    <row r="374" spans="1:187" ht="30" customHeight="1" thickTop="1" thickBot="1" x14ac:dyDescent="0.4">
      <c r="A374" s="162">
        <v>370</v>
      </c>
      <c r="B374" s="194">
        <v>5</v>
      </c>
      <c r="C374" s="164">
        <v>9781338753738</v>
      </c>
      <c r="D374" s="165" t="s">
        <v>740</v>
      </c>
      <c r="E374" s="165" t="s">
        <v>1373</v>
      </c>
      <c r="F374" s="165" t="s">
        <v>1479</v>
      </c>
      <c r="G374" s="166" t="s">
        <v>1414</v>
      </c>
      <c r="H374" s="166" t="s">
        <v>1421</v>
      </c>
      <c r="I374" s="167"/>
      <c r="J374" s="227">
        <f t="shared" si="460"/>
        <v>5</v>
      </c>
      <c r="K374" s="228"/>
      <c r="L374" s="99" t="str">
        <f t="shared" si="386"/>
        <v/>
      </c>
      <c r="M374" s="241"/>
      <c r="N374" s="168"/>
      <c r="O374" s="169" t="str">
        <f t="shared" si="387"/>
        <v>VENDOR 09</v>
      </c>
      <c r="P374" s="149">
        <v>241360</v>
      </c>
      <c r="Q374" s="149">
        <f t="shared" si="388"/>
        <v>0</v>
      </c>
      <c r="R374" s="170" t="str">
        <f t="shared" si="389"/>
        <v xml:space="preserve">, </v>
      </c>
      <c r="S374" s="170" t="str">
        <f t="shared" si="390"/>
        <v>NO BID</v>
      </c>
      <c r="T374" s="87">
        <f t="shared" si="391"/>
        <v>0</v>
      </c>
      <c r="U374" s="88" t="str">
        <f t="shared" si="392"/>
        <v>NOT AWARDED</v>
      </c>
      <c r="V374" s="167"/>
      <c r="W374" s="171"/>
      <c r="X374" s="89"/>
      <c r="Y374" s="90"/>
      <c r="Z374" s="172" t="str">
        <f t="shared" si="393"/>
        <v/>
      </c>
      <c r="AA374" s="154" t="str">
        <f t="shared" si="394"/>
        <v>NO BID</v>
      </c>
      <c r="AB374" s="171"/>
      <c r="AC374" s="89"/>
      <c r="AD374" s="90"/>
      <c r="AE374" s="172" t="str">
        <f t="shared" si="395"/>
        <v/>
      </c>
      <c r="AF374" s="154" t="str">
        <f t="shared" si="396"/>
        <v>NO BID</v>
      </c>
      <c r="AG374" s="171"/>
      <c r="AH374" s="89"/>
      <c r="AI374" s="90"/>
      <c r="AJ374" s="172" t="str">
        <f t="shared" si="397"/>
        <v/>
      </c>
      <c r="AK374" s="154" t="str">
        <f t="shared" si="398"/>
        <v>NO BID</v>
      </c>
      <c r="AL374" s="171"/>
      <c r="AM374" s="89"/>
      <c r="AN374" s="90"/>
      <c r="AO374" s="172" t="str">
        <f t="shared" si="399"/>
        <v/>
      </c>
      <c r="AP374" s="154" t="str">
        <f t="shared" si="400"/>
        <v>NO BID</v>
      </c>
      <c r="AQ374" s="171"/>
      <c r="AR374" s="89"/>
      <c r="AS374" s="90"/>
      <c r="AT374" s="172" t="str">
        <f t="shared" si="401"/>
        <v/>
      </c>
      <c r="AU374" s="154" t="str">
        <f t="shared" si="402"/>
        <v>NO BID</v>
      </c>
      <c r="AV374" s="171"/>
      <c r="AW374" s="89"/>
      <c r="AX374" s="90"/>
      <c r="AY374" s="172" t="str">
        <f t="shared" si="403"/>
        <v/>
      </c>
      <c r="AZ374" s="154" t="str">
        <f t="shared" si="404"/>
        <v>NO BID</v>
      </c>
      <c r="BA374" s="171"/>
      <c r="BB374" s="89"/>
      <c r="BC374" s="90"/>
      <c r="BD374" s="172" t="str">
        <f t="shared" si="405"/>
        <v/>
      </c>
      <c r="BE374" s="154" t="str">
        <f>IF($B374=0,"",IF(ISNUMBER(BB374),"","NO BID"))</f>
        <v>NO BID</v>
      </c>
      <c r="BF374" s="171"/>
      <c r="BG374" s="89"/>
      <c r="BH374" s="90"/>
      <c r="BI374" s="172" t="str">
        <f t="shared" si="406"/>
        <v/>
      </c>
      <c r="BJ374" s="154" t="str">
        <f t="shared" si="407"/>
        <v>NO BID</v>
      </c>
      <c r="BK374" s="171"/>
      <c r="BL374" s="89"/>
      <c r="BM374" s="90"/>
      <c r="BN374" s="172" t="str">
        <f t="shared" si="408"/>
        <v/>
      </c>
      <c r="BO374" s="154" t="str">
        <f t="shared" si="409"/>
        <v>NO BID</v>
      </c>
      <c r="BP374" s="178"/>
      <c r="BQ374" s="171"/>
      <c r="BR374" s="89"/>
      <c r="BS374" s="90" t="str">
        <f t="shared" si="410"/>
        <v/>
      </c>
      <c r="BT374" s="172"/>
      <c r="BU374" s="154" t="str">
        <f t="shared" si="411"/>
        <v>NO BID</v>
      </c>
      <c r="BV374" s="171"/>
      <c r="BW374" s="89"/>
      <c r="BX374" s="90" t="str">
        <f t="shared" si="412"/>
        <v/>
      </c>
      <c r="BY374" s="172"/>
      <c r="BZ374" s="154" t="str">
        <f t="shared" si="413"/>
        <v>NO BID</v>
      </c>
      <c r="CA374" s="171"/>
      <c r="CB374" s="89"/>
      <c r="CC374" s="90" t="str">
        <f t="shared" si="414"/>
        <v/>
      </c>
      <c r="CD374" s="172"/>
      <c r="CE374" s="154" t="str">
        <f t="shared" si="415"/>
        <v>NO BID</v>
      </c>
      <c r="CF374" s="171"/>
      <c r="CG374" s="89"/>
      <c r="CH374" s="90" t="str">
        <f t="shared" si="416"/>
        <v/>
      </c>
      <c r="CI374" s="172"/>
      <c r="CJ374" s="154" t="str">
        <f t="shared" si="417"/>
        <v>NO BID</v>
      </c>
      <c r="CK374" s="171"/>
      <c r="CL374" s="89"/>
      <c r="CM374" s="90" t="str">
        <f t="shared" si="418"/>
        <v/>
      </c>
      <c r="CN374" s="172"/>
      <c r="CO374" s="154" t="str">
        <f t="shared" si="419"/>
        <v>NO BID</v>
      </c>
      <c r="CP374" s="171"/>
      <c r="CQ374" s="89"/>
      <c r="CR374" s="90" t="str">
        <f t="shared" si="420"/>
        <v/>
      </c>
      <c r="CS374" s="172"/>
      <c r="CT374" s="154" t="str">
        <f t="shared" si="421"/>
        <v>NO BID</v>
      </c>
      <c r="CU374" s="171"/>
      <c r="CV374" s="89"/>
      <c r="CW374" s="90" t="str">
        <f t="shared" si="422"/>
        <v/>
      </c>
      <c r="CX374" s="172"/>
      <c r="CY374" s="154" t="str">
        <f t="shared" si="423"/>
        <v>NO BID</v>
      </c>
      <c r="CZ374" s="171"/>
      <c r="DA374" s="89"/>
      <c r="DB374" s="90" t="str">
        <f t="shared" si="424"/>
        <v/>
      </c>
      <c r="DC374" s="172"/>
      <c r="DD374" s="154" t="str">
        <f t="shared" si="425"/>
        <v>NO BID</v>
      </c>
      <c r="DE374" s="171"/>
      <c r="DF374" s="89"/>
      <c r="DG374" s="90" t="str">
        <f t="shared" si="426"/>
        <v/>
      </c>
      <c r="DH374" s="172"/>
      <c r="DI374" s="154" t="str">
        <f t="shared" si="427"/>
        <v>NO BID</v>
      </c>
      <c r="DJ374" s="171"/>
      <c r="DK374" s="89"/>
      <c r="DL374" s="90" t="str">
        <f t="shared" si="428"/>
        <v/>
      </c>
      <c r="DM374" s="172"/>
      <c r="DN374" s="154" t="str">
        <f t="shared" si="429"/>
        <v>NO BID</v>
      </c>
      <c r="DO374" s="171"/>
      <c r="DP374" s="89"/>
      <c r="DQ374" s="90" t="str">
        <f t="shared" si="430"/>
        <v/>
      </c>
      <c r="DR374" s="172"/>
      <c r="DS374" s="154" t="str">
        <f t="shared" si="431"/>
        <v>NO BID</v>
      </c>
      <c r="DT374" s="171"/>
      <c r="DU374" s="89"/>
      <c r="DV374" s="90" t="str">
        <f t="shared" si="432"/>
        <v/>
      </c>
      <c r="DW374" s="172"/>
      <c r="DX374" s="154" t="str">
        <f t="shared" si="433"/>
        <v>NO BID</v>
      </c>
      <c r="DY374" s="171"/>
      <c r="DZ374" s="89"/>
      <c r="EA374" s="90" t="str">
        <f t="shared" si="434"/>
        <v/>
      </c>
      <c r="EB374" s="172"/>
      <c r="EC374" s="154" t="str">
        <f t="shared" si="435"/>
        <v>NO BID</v>
      </c>
      <c r="ED374" s="171"/>
      <c r="EE374" s="89"/>
      <c r="EF374" s="90" t="str">
        <f t="shared" si="436"/>
        <v/>
      </c>
      <c r="EG374" s="172"/>
      <c r="EH374" s="154" t="str">
        <f t="shared" si="437"/>
        <v>NO BID</v>
      </c>
      <c r="EI374" s="171"/>
      <c r="EJ374" s="89"/>
      <c r="EK374" s="90" t="str">
        <f t="shared" si="438"/>
        <v/>
      </c>
      <c r="EL374" s="172"/>
      <c r="EM374" s="154" t="str">
        <f t="shared" si="439"/>
        <v>NO BID</v>
      </c>
      <c r="EN374" s="171"/>
      <c r="EO374" s="89"/>
      <c r="EP374" s="90" t="str">
        <f t="shared" si="440"/>
        <v/>
      </c>
      <c r="EQ374" s="172"/>
      <c r="ER374" s="154" t="str">
        <f t="shared" si="441"/>
        <v>NO BID</v>
      </c>
      <c r="ES374" s="171"/>
      <c r="ET374" s="89"/>
      <c r="EU374" s="90" t="str">
        <f t="shared" si="442"/>
        <v/>
      </c>
      <c r="EV374" s="172"/>
      <c r="EW374" s="154" t="str">
        <f t="shared" si="443"/>
        <v>NO BID</v>
      </c>
      <c r="EX374" s="171"/>
      <c r="EY374" s="89"/>
      <c r="EZ374" s="90" t="str">
        <f t="shared" si="444"/>
        <v/>
      </c>
      <c r="FA374" s="172"/>
      <c r="FB374" s="154" t="str">
        <f t="shared" si="445"/>
        <v>NO BID</v>
      </c>
      <c r="FC374" s="171"/>
      <c r="FD374" s="89"/>
      <c r="FE374" s="90" t="str">
        <f t="shared" si="446"/>
        <v/>
      </c>
      <c r="FF374" s="172"/>
      <c r="FG374" s="154" t="str">
        <f t="shared" si="447"/>
        <v>NO BID</v>
      </c>
      <c r="FH374" s="171"/>
      <c r="FI374" s="89"/>
      <c r="FJ374" s="90" t="str">
        <f t="shared" si="448"/>
        <v/>
      </c>
      <c r="FK374" s="172"/>
      <c r="FL374" s="154" t="str">
        <f t="shared" si="449"/>
        <v>NO BID</v>
      </c>
      <c r="FM374" s="171"/>
      <c r="FN374" s="89"/>
      <c r="FO374" s="90" t="str">
        <f t="shared" si="450"/>
        <v/>
      </c>
      <c r="FP374" s="172"/>
      <c r="FQ374" s="154" t="str">
        <f t="shared" si="451"/>
        <v>NO BID</v>
      </c>
      <c r="FR374" s="174"/>
      <c r="FS374" s="91">
        <v>8.99</v>
      </c>
      <c r="FT374" s="92">
        <f t="shared" si="452"/>
        <v>44.95</v>
      </c>
      <c r="FU374" s="175">
        <f t="shared" si="453"/>
        <v>0</v>
      </c>
      <c r="FV374" s="93" t="str">
        <f t="shared" si="454"/>
        <v/>
      </c>
      <c r="FW374" s="94">
        <f t="shared" si="455"/>
        <v>44.95</v>
      </c>
      <c r="FX374" s="95">
        <f t="shared" si="456"/>
        <v>0</v>
      </c>
      <c r="FY374" s="129" t="str">
        <f t="shared" si="457"/>
        <v>NOT AWARDED</v>
      </c>
      <c r="FZ374" s="130">
        <f t="shared" si="458"/>
        <v>0</v>
      </c>
      <c r="GA374" s="129" t="str">
        <f t="shared" si="459"/>
        <v>VENDOR 09</v>
      </c>
      <c r="GB374" s="176"/>
      <c r="GC374" s="177"/>
      <c r="GD374" s="96"/>
      <c r="GE374" s="97"/>
    </row>
    <row r="375" spans="1:187" ht="30" customHeight="1" thickTop="1" thickBot="1" x14ac:dyDescent="0.4">
      <c r="A375" s="141">
        <v>371</v>
      </c>
      <c r="B375" s="197">
        <v>5</v>
      </c>
      <c r="C375" s="164">
        <v>9780593532072</v>
      </c>
      <c r="D375" s="165" t="s">
        <v>547</v>
      </c>
      <c r="E375" s="165" t="s">
        <v>904</v>
      </c>
      <c r="F375" s="165" t="s">
        <v>1479</v>
      </c>
      <c r="G375" s="166" t="s">
        <v>1414</v>
      </c>
      <c r="H375" s="166" t="s">
        <v>1421</v>
      </c>
      <c r="I375" s="167"/>
      <c r="J375" s="229">
        <f t="shared" si="460"/>
        <v>5</v>
      </c>
      <c r="K375" s="228"/>
      <c r="L375" s="99" t="str">
        <f t="shared" si="386"/>
        <v/>
      </c>
      <c r="M375" s="241"/>
      <c r="N375" s="179"/>
      <c r="O375" s="169" t="str">
        <f t="shared" si="387"/>
        <v>VENDOR 09</v>
      </c>
      <c r="P375" s="149">
        <v>241363</v>
      </c>
      <c r="Q375" s="149">
        <f t="shared" si="388"/>
        <v>0</v>
      </c>
      <c r="R375" s="170" t="str">
        <f t="shared" si="389"/>
        <v xml:space="preserve">, </v>
      </c>
      <c r="S375" s="170" t="str">
        <f t="shared" si="390"/>
        <v>NO BID</v>
      </c>
      <c r="T375" s="87">
        <f t="shared" si="391"/>
        <v>0</v>
      </c>
      <c r="U375" s="88" t="str">
        <f t="shared" si="392"/>
        <v>NOT AWARDED</v>
      </c>
      <c r="V375" s="167"/>
      <c r="W375" s="171"/>
      <c r="X375" s="89"/>
      <c r="Y375" s="90"/>
      <c r="Z375" s="172" t="str">
        <f t="shared" si="393"/>
        <v/>
      </c>
      <c r="AA375" s="154" t="str">
        <f t="shared" si="394"/>
        <v>NO BID</v>
      </c>
      <c r="AB375" s="171"/>
      <c r="AC375" s="89"/>
      <c r="AD375" s="90"/>
      <c r="AE375" s="172" t="str">
        <f t="shared" si="395"/>
        <v/>
      </c>
      <c r="AF375" s="154" t="str">
        <f t="shared" si="396"/>
        <v>NO BID</v>
      </c>
      <c r="AG375" s="171"/>
      <c r="AH375" s="89"/>
      <c r="AI375" s="90"/>
      <c r="AJ375" s="172" t="str">
        <f t="shared" si="397"/>
        <v/>
      </c>
      <c r="AK375" s="154" t="str">
        <f t="shared" si="398"/>
        <v>NO BID</v>
      </c>
      <c r="AL375" s="171"/>
      <c r="AM375" s="89"/>
      <c r="AN375" s="90"/>
      <c r="AO375" s="172" t="str">
        <f t="shared" si="399"/>
        <v/>
      </c>
      <c r="AP375" s="154" t="str">
        <f t="shared" si="400"/>
        <v>NO BID</v>
      </c>
      <c r="AQ375" s="171"/>
      <c r="AR375" s="89"/>
      <c r="AS375" s="90"/>
      <c r="AT375" s="172" t="str">
        <f t="shared" si="401"/>
        <v/>
      </c>
      <c r="AU375" s="154" t="str">
        <f t="shared" si="402"/>
        <v>NO BID</v>
      </c>
      <c r="AV375" s="171"/>
      <c r="AW375" s="89"/>
      <c r="AX375" s="90"/>
      <c r="AY375" s="172" t="str">
        <f t="shared" si="403"/>
        <v/>
      </c>
      <c r="AZ375" s="154" t="str">
        <f t="shared" si="404"/>
        <v>NO BID</v>
      </c>
      <c r="BA375" s="171"/>
      <c r="BB375" s="89"/>
      <c r="BC375" s="90"/>
      <c r="BD375" s="172" t="str">
        <f t="shared" si="405"/>
        <v/>
      </c>
      <c r="BE375" s="154" t="str">
        <f>IF($B375=0,"",IF(ISNUMBER(BB375),"","NO BID"))</f>
        <v>NO BID</v>
      </c>
      <c r="BF375" s="171"/>
      <c r="BG375" s="89"/>
      <c r="BH375" s="90"/>
      <c r="BI375" s="172" t="str">
        <f t="shared" si="406"/>
        <v/>
      </c>
      <c r="BJ375" s="154" t="str">
        <f t="shared" si="407"/>
        <v>NO BID</v>
      </c>
      <c r="BK375" s="171"/>
      <c r="BL375" s="89"/>
      <c r="BM375" s="90"/>
      <c r="BN375" s="172" t="str">
        <f t="shared" si="408"/>
        <v/>
      </c>
      <c r="BO375" s="154" t="str">
        <f t="shared" si="409"/>
        <v>NO BID</v>
      </c>
      <c r="BP375" s="178"/>
      <c r="BQ375" s="171"/>
      <c r="BR375" s="89"/>
      <c r="BS375" s="90" t="str">
        <f t="shared" si="410"/>
        <v/>
      </c>
      <c r="BT375" s="172"/>
      <c r="BU375" s="154" t="str">
        <f t="shared" si="411"/>
        <v>NO BID</v>
      </c>
      <c r="BV375" s="171"/>
      <c r="BW375" s="89"/>
      <c r="BX375" s="90" t="str">
        <f t="shared" si="412"/>
        <v/>
      </c>
      <c r="BY375" s="172"/>
      <c r="BZ375" s="154" t="str">
        <f t="shared" si="413"/>
        <v>NO BID</v>
      </c>
      <c r="CA375" s="171"/>
      <c r="CB375" s="89"/>
      <c r="CC375" s="90" t="str">
        <f t="shared" si="414"/>
        <v/>
      </c>
      <c r="CD375" s="172"/>
      <c r="CE375" s="154" t="str">
        <f t="shared" si="415"/>
        <v>NO BID</v>
      </c>
      <c r="CF375" s="171"/>
      <c r="CG375" s="89"/>
      <c r="CH375" s="90" t="str">
        <f t="shared" si="416"/>
        <v/>
      </c>
      <c r="CI375" s="172"/>
      <c r="CJ375" s="154" t="str">
        <f t="shared" si="417"/>
        <v>NO BID</v>
      </c>
      <c r="CK375" s="171"/>
      <c r="CL375" s="89"/>
      <c r="CM375" s="90" t="str">
        <f t="shared" si="418"/>
        <v/>
      </c>
      <c r="CN375" s="172"/>
      <c r="CO375" s="154" t="str">
        <f t="shared" si="419"/>
        <v>NO BID</v>
      </c>
      <c r="CP375" s="171"/>
      <c r="CQ375" s="89"/>
      <c r="CR375" s="90" t="str">
        <f t="shared" si="420"/>
        <v/>
      </c>
      <c r="CS375" s="172"/>
      <c r="CT375" s="154" t="str">
        <f t="shared" si="421"/>
        <v>NO BID</v>
      </c>
      <c r="CU375" s="171"/>
      <c r="CV375" s="89"/>
      <c r="CW375" s="90" t="str">
        <f t="shared" si="422"/>
        <v/>
      </c>
      <c r="CX375" s="172"/>
      <c r="CY375" s="154" t="str">
        <f t="shared" si="423"/>
        <v>NO BID</v>
      </c>
      <c r="CZ375" s="171"/>
      <c r="DA375" s="89"/>
      <c r="DB375" s="90" t="str">
        <f t="shared" si="424"/>
        <v/>
      </c>
      <c r="DC375" s="172"/>
      <c r="DD375" s="154" t="str">
        <f t="shared" si="425"/>
        <v>NO BID</v>
      </c>
      <c r="DE375" s="171"/>
      <c r="DF375" s="89"/>
      <c r="DG375" s="90" t="str">
        <f t="shared" si="426"/>
        <v/>
      </c>
      <c r="DH375" s="172"/>
      <c r="DI375" s="154" t="str">
        <f t="shared" si="427"/>
        <v>NO BID</v>
      </c>
      <c r="DJ375" s="171"/>
      <c r="DK375" s="89"/>
      <c r="DL375" s="90" t="str">
        <f t="shared" si="428"/>
        <v/>
      </c>
      <c r="DM375" s="172"/>
      <c r="DN375" s="154" t="str">
        <f t="shared" si="429"/>
        <v>NO BID</v>
      </c>
      <c r="DO375" s="171"/>
      <c r="DP375" s="89"/>
      <c r="DQ375" s="90" t="str">
        <f t="shared" si="430"/>
        <v/>
      </c>
      <c r="DR375" s="172"/>
      <c r="DS375" s="154" t="str">
        <f t="shared" si="431"/>
        <v>NO BID</v>
      </c>
      <c r="DT375" s="171"/>
      <c r="DU375" s="89"/>
      <c r="DV375" s="90" t="str">
        <f t="shared" si="432"/>
        <v/>
      </c>
      <c r="DW375" s="172"/>
      <c r="DX375" s="154" t="str">
        <f t="shared" si="433"/>
        <v>NO BID</v>
      </c>
      <c r="DY375" s="171"/>
      <c r="DZ375" s="89"/>
      <c r="EA375" s="90" t="str">
        <f t="shared" si="434"/>
        <v/>
      </c>
      <c r="EB375" s="172"/>
      <c r="EC375" s="154" t="str">
        <f t="shared" si="435"/>
        <v>NO BID</v>
      </c>
      <c r="ED375" s="171"/>
      <c r="EE375" s="89"/>
      <c r="EF375" s="90" t="str">
        <f t="shared" si="436"/>
        <v/>
      </c>
      <c r="EG375" s="172"/>
      <c r="EH375" s="154" t="str">
        <f t="shared" si="437"/>
        <v>NO BID</v>
      </c>
      <c r="EI375" s="171"/>
      <c r="EJ375" s="89"/>
      <c r="EK375" s="90" t="str">
        <f t="shared" si="438"/>
        <v/>
      </c>
      <c r="EL375" s="172"/>
      <c r="EM375" s="154" t="str">
        <f t="shared" si="439"/>
        <v>NO BID</v>
      </c>
      <c r="EN375" s="171"/>
      <c r="EO375" s="89"/>
      <c r="EP375" s="90" t="str">
        <f t="shared" si="440"/>
        <v/>
      </c>
      <c r="EQ375" s="172"/>
      <c r="ER375" s="154" t="str">
        <f t="shared" si="441"/>
        <v>NO BID</v>
      </c>
      <c r="ES375" s="171"/>
      <c r="ET375" s="89"/>
      <c r="EU375" s="90" t="str">
        <f t="shared" si="442"/>
        <v/>
      </c>
      <c r="EV375" s="172"/>
      <c r="EW375" s="154" t="str">
        <f t="shared" si="443"/>
        <v>NO BID</v>
      </c>
      <c r="EX375" s="171"/>
      <c r="EY375" s="89"/>
      <c r="EZ375" s="90" t="str">
        <f t="shared" si="444"/>
        <v/>
      </c>
      <c r="FA375" s="172"/>
      <c r="FB375" s="154" t="str">
        <f t="shared" si="445"/>
        <v>NO BID</v>
      </c>
      <c r="FC375" s="171"/>
      <c r="FD375" s="89"/>
      <c r="FE375" s="90" t="str">
        <f t="shared" si="446"/>
        <v/>
      </c>
      <c r="FF375" s="172"/>
      <c r="FG375" s="154" t="str">
        <f t="shared" si="447"/>
        <v>NO BID</v>
      </c>
      <c r="FH375" s="171"/>
      <c r="FI375" s="89"/>
      <c r="FJ375" s="90" t="str">
        <f t="shared" si="448"/>
        <v/>
      </c>
      <c r="FK375" s="172"/>
      <c r="FL375" s="154" t="str">
        <f t="shared" si="449"/>
        <v>NO BID</v>
      </c>
      <c r="FM375" s="171"/>
      <c r="FN375" s="89"/>
      <c r="FO375" s="90" t="str">
        <f t="shared" si="450"/>
        <v/>
      </c>
      <c r="FP375" s="172"/>
      <c r="FQ375" s="154" t="str">
        <f t="shared" si="451"/>
        <v>NO BID</v>
      </c>
      <c r="FR375" s="167"/>
      <c r="FS375" s="91">
        <v>13.6</v>
      </c>
      <c r="FT375" s="92">
        <f t="shared" si="452"/>
        <v>68</v>
      </c>
      <c r="FU375" s="175">
        <f t="shared" si="453"/>
        <v>0</v>
      </c>
      <c r="FV375" s="93" t="str">
        <f t="shared" si="454"/>
        <v/>
      </c>
      <c r="FW375" s="94">
        <f t="shared" si="455"/>
        <v>68</v>
      </c>
      <c r="FX375" s="95">
        <f t="shared" si="456"/>
        <v>0</v>
      </c>
      <c r="FY375" s="129" t="str">
        <f t="shared" si="457"/>
        <v>NOT AWARDED</v>
      </c>
      <c r="FZ375" s="130">
        <f t="shared" si="458"/>
        <v>0</v>
      </c>
      <c r="GA375" s="129" t="str">
        <f t="shared" si="459"/>
        <v>VENDOR 09</v>
      </c>
      <c r="GB375" s="176"/>
      <c r="GC375" s="177"/>
      <c r="GD375" s="96"/>
      <c r="GE375" s="97"/>
    </row>
    <row r="376" spans="1:187" ht="30" customHeight="1" thickTop="1" thickBot="1" x14ac:dyDescent="0.4">
      <c r="A376" s="162">
        <v>372</v>
      </c>
      <c r="B376" s="192">
        <v>1</v>
      </c>
      <c r="C376" s="181">
        <v>9780316368452</v>
      </c>
      <c r="D376" s="182" t="s">
        <v>707</v>
      </c>
      <c r="E376" s="182" t="s">
        <v>1347</v>
      </c>
      <c r="F376" s="182" t="s">
        <v>1479</v>
      </c>
      <c r="G376" s="183" t="s">
        <v>1414</v>
      </c>
      <c r="H376" s="183" t="s">
        <v>1464</v>
      </c>
      <c r="I376" s="167"/>
      <c r="J376" s="230">
        <f t="shared" si="460"/>
        <v>1</v>
      </c>
      <c r="K376" s="231"/>
      <c r="L376" s="99" t="str">
        <f t="shared" si="386"/>
        <v/>
      </c>
      <c r="M376" s="242"/>
      <c r="N376" s="179"/>
      <c r="O376" s="184" t="str">
        <f t="shared" si="387"/>
        <v>VENDOR 09</v>
      </c>
      <c r="P376" s="149">
        <v>241360</v>
      </c>
      <c r="Q376" s="149">
        <f t="shared" si="388"/>
        <v>0</v>
      </c>
      <c r="R376" s="185" t="str">
        <f t="shared" si="389"/>
        <v xml:space="preserve">, </v>
      </c>
      <c r="S376" s="185" t="str">
        <f t="shared" si="390"/>
        <v>NO BID</v>
      </c>
      <c r="T376" s="111">
        <f t="shared" si="391"/>
        <v>0</v>
      </c>
      <c r="U376" s="112" t="str">
        <f t="shared" si="392"/>
        <v>NOT AWARDED</v>
      </c>
      <c r="V376" s="186"/>
      <c r="W376" s="187"/>
      <c r="X376" s="113"/>
      <c r="Y376" s="114"/>
      <c r="Z376" s="188" t="str">
        <f t="shared" si="393"/>
        <v/>
      </c>
      <c r="AA376" s="154" t="str">
        <f t="shared" si="394"/>
        <v>NO BID</v>
      </c>
      <c r="AB376" s="187"/>
      <c r="AC376" s="113"/>
      <c r="AD376" s="114"/>
      <c r="AE376" s="188" t="str">
        <f t="shared" si="395"/>
        <v/>
      </c>
      <c r="AF376" s="154" t="str">
        <f t="shared" si="396"/>
        <v>NO BID</v>
      </c>
      <c r="AG376" s="187"/>
      <c r="AH376" s="113"/>
      <c r="AI376" s="114"/>
      <c r="AJ376" s="188" t="str">
        <f t="shared" si="397"/>
        <v/>
      </c>
      <c r="AK376" s="154" t="str">
        <f t="shared" si="398"/>
        <v>NO BID</v>
      </c>
      <c r="AL376" s="187"/>
      <c r="AM376" s="113"/>
      <c r="AN376" s="114"/>
      <c r="AO376" s="188" t="str">
        <f t="shared" si="399"/>
        <v/>
      </c>
      <c r="AP376" s="154" t="str">
        <f t="shared" si="400"/>
        <v>NO BID</v>
      </c>
      <c r="AQ376" s="187"/>
      <c r="AR376" s="113"/>
      <c r="AS376" s="114"/>
      <c r="AT376" s="188" t="str">
        <f t="shared" si="401"/>
        <v/>
      </c>
      <c r="AU376" s="154" t="str">
        <f t="shared" si="402"/>
        <v>NO BID</v>
      </c>
      <c r="AV376" s="187"/>
      <c r="AW376" s="113"/>
      <c r="AX376" s="114"/>
      <c r="AY376" s="188" t="str">
        <f t="shared" si="403"/>
        <v/>
      </c>
      <c r="AZ376" s="154" t="str">
        <f t="shared" si="404"/>
        <v>NO BID</v>
      </c>
      <c r="BA376" s="187"/>
      <c r="BB376" s="113"/>
      <c r="BC376" s="114"/>
      <c r="BD376" s="188" t="str">
        <f t="shared" si="405"/>
        <v/>
      </c>
      <c r="BE376" s="189" t="str">
        <f>IF($B376=0,"",IF(ISNUMBER(BB376),"","NO BID"))</f>
        <v>NO BID</v>
      </c>
      <c r="BF376" s="187"/>
      <c r="BG376" s="113"/>
      <c r="BH376" s="114"/>
      <c r="BI376" s="188" t="str">
        <f t="shared" si="406"/>
        <v/>
      </c>
      <c r="BJ376" s="189" t="str">
        <f t="shared" si="407"/>
        <v>NO BID</v>
      </c>
      <c r="BK376" s="187"/>
      <c r="BL376" s="113"/>
      <c r="BM376" s="114"/>
      <c r="BN376" s="188" t="str">
        <f t="shared" si="408"/>
        <v/>
      </c>
      <c r="BO376" s="154" t="str">
        <f t="shared" si="409"/>
        <v>NO BID</v>
      </c>
      <c r="BP376" s="193"/>
      <c r="BQ376" s="187"/>
      <c r="BR376" s="113"/>
      <c r="BS376" s="114" t="str">
        <f t="shared" si="410"/>
        <v/>
      </c>
      <c r="BT376" s="188"/>
      <c r="BU376" s="189" t="str">
        <f t="shared" si="411"/>
        <v>NO BID</v>
      </c>
      <c r="BV376" s="187"/>
      <c r="BW376" s="113"/>
      <c r="BX376" s="114" t="str">
        <f t="shared" si="412"/>
        <v/>
      </c>
      <c r="BY376" s="188"/>
      <c r="BZ376" s="189" t="str">
        <f t="shared" si="413"/>
        <v>NO BID</v>
      </c>
      <c r="CA376" s="187"/>
      <c r="CB376" s="113"/>
      <c r="CC376" s="114" t="str">
        <f t="shared" si="414"/>
        <v/>
      </c>
      <c r="CD376" s="188"/>
      <c r="CE376" s="189" t="str">
        <f t="shared" si="415"/>
        <v>NO BID</v>
      </c>
      <c r="CF376" s="187"/>
      <c r="CG376" s="113"/>
      <c r="CH376" s="114" t="str">
        <f t="shared" si="416"/>
        <v/>
      </c>
      <c r="CI376" s="188"/>
      <c r="CJ376" s="189" t="str">
        <f t="shared" si="417"/>
        <v>NO BID</v>
      </c>
      <c r="CK376" s="187"/>
      <c r="CL376" s="113"/>
      <c r="CM376" s="114" t="str">
        <f t="shared" si="418"/>
        <v/>
      </c>
      <c r="CN376" s="188"/>
      <c r="CO376" s="189" t="str">
        <f t="shared" si="419"/>
        <v>NO BID</v>
      </c>
      <c r="CP376" s="187"/>
      <c r="CQ376" s="113"/>
      <c r="CR376" s="114" t="str">
        <f t="shared" si="420"/>
        <v/>
      </c>
      <c r="CS376" s="188"/>
      <c r="CT376" s="189" t="str">
        <f t="shared" si="421"/>
        <v>NO BID</v>
      </c>
      <c r="CU376" s="187"/>
      <c r="CV376" s="113"/>
      <c r="CW376" s="114" t="str">
        <f t="shared" si="422"/>
        <v/>
      </c>
      <c r="CX376" s="188"/>
      <c r="CY376" s="189" t="str">
        <f t="shared" si="423"/>
        <v>NO BID</v>
      </c>
      <c r="CZ376" s="187"/>
      <c r="DA376" s="113"/>
      <c r="DB376" s="114" t="str">
        <f t="shared" si="424"/>
        <v/>
      </c>
      <c r="DC376" s="188"/>
      <c r="DD376" s="189" t="str">
        <f t="shared" si="425"/>
        <v>NO BID</v>
      </c>
      <c r="DE376" s="187"/>
      <c r="DF376" s="113"/>
      <c r="DG376" s="114" t="str">
        <f t="shared" si="426"/>
        <v/>
      </c>
      <c r="DH376" s="188"/>
      <c r="DI376" s="189" t="str">
        <f t="shared" si="427"/>
        <v>NO BID</v>
      </c>
      <c r="DJ376" s="187"/>
      <c r="DK376" s="113"/>
      <c r="DL376" s="114" t="str">
        <f t="shared" si="428"/>
        <v/>
      </c>
      <c r="DM376" s="188"/>
      <c r="DN376" s="189" t="str">
        <f t="shared" si="429"/>
        <v>NO BID</v>
      </c>
      <c r="DO376" s="187"/>
      <c r="DP376" s="113"/>
      <c r="DQ376" s="114" t="str">
        <f t="shared" si="430"/>
        <v/>
      </c>
      <c r="DR376" s="188"/>
      <c r="DS376" s="189" t="str">
        <f t="shared" si="431"/>
        <v>NO BID</v>
      </c>
      <c r="DT376" s="187"/>
      <c r="DU376" s="113"/>
      <c r="DV376" s="114" t="str">
        <f t="shared" si="432"/>
        <v/>
      </c>
      <c r="DW376" s="188"/>
      <c r="DX376" s="189" t="str">
        <f t="shared" si="433"/>
        <v>NO BID</v>
      </c>
      <c r="DY376" s="187"/>
      <c r="DZ376" s="113"/>
      <c r="EA376" s="114" t="str">
        <f t="shared" si="434"/>
        <v/>
      </c>
      <c r="EB376" s="188"/>
      <c r="EC376" s="189" t="str">
        <f t="shared" si="435"/>
        <v>NO BID</v>
      </c>
      <c r="ED376" s="187"/>
      <c r="EE376" s="113"/>
      <c r="EF376" s="114" t="str">
        <f t="shared" si="436"/>
        <v/>
      </c>
      <c r="EG376" s="188"/>
      <c r="EH376" s="189" t="str">
        <f t="shared" si="437"/>
        <v>NO BID</v>
      </c>
      <c r="EI376" s="187"/>
      <c r="EJ376" s="113"/>
      <c r="EK376" s="114" t="str">
        <f t="shared" si="438"/>
        <v/>
      </c>
      <c r="EL376" s="188"/>
      <c r="EM376" s="189" t="str">
        <f t="shared" si="439"/>
        <v>NO BID</v>
      </c>
      <c r="EN376" s="187"/>
      <c r="EO376" s="113"/>
      <c r="EP376" s="114" t="str">
        <f t="shared" si="440"/>
        <v/>
      </c>
      <c r="EQ376" s="188"/>
      <c r="ER376" s="189" t="str">
        <f t="shared" si="441"/>
        <v>NO BID</v>
      </c>
      <c r="ES376" s="187"/>
      <c r="ET376" s="113"/>
      <c r="EU376" s="114" t="str">
        <f t="shared" si="442"/>
        <v/>
      </c>
      <c r="EV376" s="188"/>
      <c r="EW376" s="189" t="str">
        <f t="shared" si="443"/>
        <v>NO BID</v>
      </c>
      <c r="EX376" s="187"/>
      <c r="EY376" s="113"/>
      <c r="EZ376" s="114" t="str">
        <f t="shared" si="444"/>
        <v/>
      </c>
      <c r="FA376" s="188"/>
      <c r="FB376" s="189" t="str">
        <f t="shared" si="445"/>
        <v>NO BID</v>
      </c>
      <c r="FC376" s="187"/>
      <c r="FD376" s="113"/>
      <c r="FE376" s="114" t="str">
        <f t="shared" si="446"/>
        <v/>
      </c>
      <c r="FF376" s="188"/>
      <c r="FG376" s="189" t="str">
        <f t="shared" si="447"/>
        <v>NO BID</v>
      </c>
      <c r="FH376" s="187"/>
      <c r="FI376" s="113"/>
      <c r="FJ376" s="114" t="str">
        <f t="shared" si="448"/>
        <v/>
      </c>
      <c r="FK376" s="188"/>
      <c r="FL376" s="189" t="str">
        <f t="shared" si="449"/>
        <v>NO BID</v>
      </c>
      <c r="FM376" s="187"/>
      <c r="FN376" s="113"/>
      <c r="FO376" s="114" t="str">
        <f t="shared" si="450"/>
        <v/>
      </c>
      <c r="FP376" s="188"/>
      <c r="FQ376" s="189" t="str">
        <f t="shared" si="451"/>
        <v>NO BID</v>
      </c>
      <c r="FR376" s="191"/>
      <c r="FS376" s="91">
        <v>16.989999999999998</v>
      </c>
      <c r="FT376" s="92">
        <f t="shared" si="452"/>
        <v>16.989999999999998</v>
      </c>
      <c r="FU376" s="175">
        <f t="shared" si="453"/>
        <v>0</v>
      </c>
      <c r="FV376" s="93" t="str">
        <f t="shared" si="454"/>
        <v/>
      </c>
      <c r="FW376" s="94">
        <f t="shared" si="455"/>
        <v>16.989999999999998</v>
      </c>
      <c r="FX376" s="95">
        <f t="shared" si="456"/>
        <v>0</v>
      </c>
      <c r="FY376" s="129" t="str">
        <f t="shared" si="457"/>
        <v>NOT AWARDED</v>
      </c>
      <c r="FZ376" s="130">
        <f t="shared" si="458"/>
        <v>0</v>
      </c>
      <c r="GA376" s="129" t="str">
        <f t="shared" si="459"/>
        <v>VENDOR 09</v>
      </c>
      <c r="GB376" s="176"/>
      <c r="GC376" s="177"/>
      <c r="GD376" s="96"/>
      <c r="GE376" s="97"/>
    </row>
    <row r="377" spans="1:187" ht="30" customHeight="1" thickTop="1" thickBot="1" x14ac:dyDescent="0.4">
      <c r="A377" s="162">
        <v>373</v>
      </c>
      <c r="B377" s="213">
        <v>4</v>
      </c>
      <c r="C377" s="181" t="s">
        <v>794</v>
      </c>
      <c r="D377" s="182" t="s">
        <v>548</v>
      </c>
      <c r="E377" s="182" t="s">
        <v>1218</v>
      </c>
      <c r="F377" s="182" t="s">
        <v>1479</v>
      </c>
      <c r="G377" s="183" t="s">
        <v>1414</v>
      </c>
      <c r="H377" s="183" t="s">
        <v>1455</v>
      </c>
      <c r="I377" s="167"/>
      <c r="J377" s="230">
        <f t="shared" si="460"/>
        <v>4</v>
      </c>
      <c r="K377" s="231"/>
      <c r="L377" s="99" t="str">
        <f t="shared" si="386"/>
        <v/>
      </c>
      <c r="M377" s="242"/>
      <c r="N377" s="168"/>
      <c r="O377" s="184" t="str">
        <f t="shared" si="387"/>
        <v>VENDOR 09</v>
      </c>
      <c r="P377" s="149">
        <v>241365</v>
      </c>
      <c r="Q377" s="149">
        <f t="shared" si="388"/>
        <v>0</v>
      </c>
      <c r="R377" s="185" t="str">
        <f t="shared" si="389"/>
        <v xml:space="preserve">, </v>
      </c>
      <c r="S377" s="185" t="str">
        <f t="shared" si="390"/>
        <v>NO BID</v>
      </c>
      <c r="T377" s="111">
        <f t="shared" si="391"/>
        <v>0</v>
      </c>
      <c r="U377" s="112" t="str">
        <f t="shared" si="392"/>
        <v>NOT AWARDED</v>
      </c>
      <c r="V377" s="167"/>
      <c r="W377" s="187"/>
      <c r="X377" s="113"/>
      <c r="Y377" s="114"/>
      <c r="Z377" s="188" t="str">
        <f t="shared" si="393"/>
        <v/>
      </c>
      <c r="AA377" s="154" t="str">
        <f t="shared" si="394"/>
        <v>NO BID</v>
      </c>
      <c r="AB377" s="187"/>
      <c r="AC377" s="113"/>
      <c r="AD377" s="114"/>
      <c r="AE377" s="188" t="str">
        <f t="shared" si="395"/>
        <v/>
      </c>
      <c r="AF377" s="154" t="str">
        <f t="shared" si="396"/>
        <v>NO BID</v>
      </c>
      <c r="AG377" s="187"/>
      <c r="AH377" s="113"/>
      <c r="AI377" s="114"/>
      <c r="AJ377" s="188" t="str">
        <f t="shared" si="397"/>
        <v/>
      </c>
      <c r="AK377" s="154" t="str">
        <f t="shared" si="398"/>
        <v>NO BID</v>
      </c>
      <c r="AL377" s="187"/>
      <c r="AM377" s="113"/>
      <c r="AN377" s="114"/>
      <c r="AO377" s="188" t="str">
        <f t="shared" si="399"/>
        <v/>
      </c>
      <c r="AP377" s="154" t="str">
        <f t="shared" si="400"/>
        <v>NO BID</v>
      </c>
      <c r="AQ377" s="187"/>
      <c r="AR377" s="113"/>
      <c r="AS377" s="114"/>
      <c r="AT377" s="188" t="str">
        <f t="shared" si="401"/>
        <v/>
      </c>
      <c r="AU377" s="154" t="str">
        <f t="shared" si="402"/>
        <v>NO BID</v>
      </c>
      <c r="AV377" s="187"/>
      <c r="AW377" s="113"/>
      <c r="AX377" s="114"/>
      <c r="AY377" s="188" t="str">
        <f t="shared" si="403"/>
        <v/>
      </c>
      <c r="AZ377" s="154" t="str">
        <f t="shared" si="404"/>
        <v>NO BID</v>
      </c>
      <c r="BA377" s="187"/>
      <c r="BB377" s="113"/>
      <c r="BC377" s="114"/>
      <c r="BD377" s="188" t="str">
        <f t="shared" si="405"/>
        <v/>
      </c>
      <c r="BE377" s="189" t="s">
        <v>78</v>
      </c>
      <c r="BF377" s="187"/>
      <c r="BG377" s="113"/>
      <c r="BH377" s="114"/>
      <c r="BI377" s="188" t="str">
        <f t="shared" si="406"/>
        <v/>
      </c>
      <c r="BJ377" s="189" t="str">
        <f t="shared" si="407"/>
        <v>NO BID</v>
      </c>
      <c r="BK377" s="187"/>
      <c r="BL377" s="113"/>
      <c r="BM377" s="114"/>
      <c r="BN377" s="188" t="str">
        <f t="shared" si="408"/>
        <v/>
      </c>
      <c r="BO377" s="154" t="str">
        <f t="shared" si="409"/>
        <v>NO BID</v>
      </c>
      <c r="BP377" s="190"/>
      <c r="BQ377" s="187"/>
      <c r="BR377" s="113"/>
      <c r="BS377" s="114" t="str">
        <f t="shared" si="410"/>
        <v/>
      </c>
      <c r="BT377" s="188"/>
      <c r="BU377" s="189" t="str">
        <f t="shared" si="411"/>
        <v>NO BID</v>
      </c>
      <c r="BV377" s="187"/>
      <c r="BW377" s="113"/>
      <c r="BX377" s="114" t="str">
        <f t="shared" si="412"/>
        <v/>
      </c>
      <c r="BY377" s="188"/>
      <c r="BZ377" s="189" t="str">
        <f t="shared" si="413"/>
        <v>NO BID</v>
      </c>
      <c r="CA377" s="187"/>
      <c r="CB377" s="113"/>
      <c r="CC377" s="114" t="str">
        <f t="shared" si="414"/>
        <v/>
      </c>
      <c r="CD377" s="188"/>
      <c r="CE377" s="189" t="str">
        <f t="shared" si="415"/>
        <v>NO BID</v>
      </c>
      <c r="CF377" s="187"/>
      <c r="CG377" s="113"/>
      <c r="CH377" s="114" t="str">
        <f t="shared" si="416"/>
        <v/>
      </c>
      <c r="CI377" s="188"/>
      <c r="CJ377" s="189" t="str">
        <f t="shared" si="417"/>
        <v>NO BID</v>
      </c>
      <c r="CK377" s="187"/>
      <c r="CL377" s="113"/>
      <c r="CM377" s="114" t="str">
        <f t="shared" si="418"/>
        <v/>
      </c>
      <c r="CN377" s="188"/>
      <c r="CO377" s="189" t="str">
        <f t="shared" si="419"/>
        <v>NO BID</v>
      </c>
      <c r="CP377" s="187"/>
      <c r="CQ377" s="113"/>
      <c r="CR377" s="114" t="str">
        <f t="shared" si="420"/>
        <v/>
      </c>
      <c r="CS377" s="188"/>
      <c r="CT377" s="189" t="str">
        <f t="shared" si="421"/>
        <v>NO BID</v>
      </c>
      <c r="CU377" s="187"/>
      <c r="CV377" s="113"/>
      <c r="CW377" s="114" t="str">
        <f t="shared" si="422"/>
        <v/>
      </c>
      <c r="CX377" s="188"/>
      <c r="CY377" s="189" t="str">
        <f t="shared" si="423"/>
        <v>NO BID</v>
      </c>
      <c r="CZ377" s="187"/>
      <c r="DA377" s="113"/>
      <c r="DB377" s="114" t="str">
        <f t="shared" si="424"/>
        <v/>
      </c>
      <c r="DC377" s="188"/>
      <c r="DD377" s="189" t="str">
        <f t="shared" si="425"/>
        <v>NO BID</v>
      </c>
      <c r="DE377" s="187"/>
      <c r="DF377" s="113"/>
      <c r="DG377" s="114" t="str">
        <f t="shared" si="426"/>
        <v/>
      </c>
      <c r="DH377" s="188"/>
      <c r="DI377" s="189" t="str">
        <f t="shared" si="427"/>
        <v>NO BID</v>
      </c>
      <c r="DJ377" s="187"/>
      <c r="DK377" s="113"/>
      <c r="DL377" s="114" t="str">
        <f t="shared" si="428"/>
        <v/>
      </c>
      <c r="DM377" s="188"/>
      <c r="DN377" s="189" t="str">
        <f t="shared" si="429"/>
        <v>NO BID</v>
      </c>
      <c r="DO377" s="187"/>
      <c r="DP377" s="113"/>
      <c r="DQ377" s="114" t="str">
        <f t="shared" si="430"/>
        <v/>
      </c>
      <c r="DR377" s="188"/>
      <c r="DS377" s="189" t="str">
        <f t="shared" si="431"/>
        <v>NO BID</v>
      </c>
      <c r="DT377" s="187"/>
      <c r="DU377" s="113"/>
      <c r="DV377" s="114" t="str">
        <f t="shared" si="432"/>
        <v/>
      </c>
      <c r="DW377" s="188"/>
      <c r="DX377" s="189" t="str">
        <f t="shared" si="433"/>
        <v>NO BID</v>
      </c>
      <c r="DY377" s="187"/>
      <c r="DZ377" s="113"/>
      <c r="EA377" s="114" t="str">
        <f t="shared" si="434"/>
        <v/>
      </c>
      <c r="EB377" s="188"/>
      <c r="EC377" s="189" t="str">
        <f t="shared" si="435"/>
        <v>NO BID</v>
      </c>
      <c r="ED377" s="187"/>
      <c r="EE377" s="113"/>
      <c r="EF377" s="114" t="str">
        <f t="shared" si="436"/>
        <v/>
      </c>
      <c r="EG377" s="188"/>
      <c r="EH377" s="189" t="str">
        <f t="shared" si="437"/>
        <v>NO BID</v>
      </c>
      <c r="EI377" s="187"/>
      <c r="EJ377" s="113"/>
      <c r="EK377" s="114" t="str">
        <f t="shared" si="438"/>
        <v/>
      </c>
      <c r="EL377" s="188"/>
      <c r="EM377" s="189" t="str">
        <f t="shared" si="439"/>
        <v>NO BID</v>
      </c>
      <c r="EN377" s="187"/>
      <c r="EO377" s="113"/>
      <c r="EP377" s="114" t="str">
        <f t="shared" si="440"/>
        <v/>
      </c>
      <c r="EQ377" s="188"/>
      <c r="ER377" s="189" t="str">
        <f t="shared" si="441"/>
        <v>NO BID</v>
      </c>
      <c r="ES377" s="187"/>
      <c r="ET377" s="113"/>
      <c r="EU377" s="114" t="str">
        <f t="shared" si="442"/>
        <v/>
      </c>
      <c r="EV377" s="188"/>
      <c r="EW377" s="189" t="str">
        <f t="shared" si="443"/>
        <v>NO BID</v>
      </c>
      <c r="EX377" s="187"/>
      <c r="EY377" s="113"/>
      <c r="EZ377" s="114" t="str">
        <f t="shared" si="444"/>
        <v/>
      </c>
      <c r="FA377" s="188"/>
      <c r="FB377" s="189" t="str">
        <f t="shared" si="445"/>
        <v>NO BID</v>
      </c>
      <c r="FC377" s="187"/>
      <c r="FD377" s="113"/>
      <c r="FE377" s="114" t="str">
        <f t="shared" si="446"/>
        <v/>
      </c>
      <c r="FF377" s="188"/>
      <c r="FG377" s="189" t="str">
        <f t="shared" si="447"/>
        <v>NO BID</v>
      </c>
      <c r="FH377" s="187"/>
      <c r="FI377" s="113"/>
      <c r="FJ377" s="114" t="str">
        <f t="shared" si="448"/>
        <v/>
      </c>
      <c r="FK377" s="188"/>
      <c r="FL377" s="189" t="str">
        <f t="shared" si="449"/>
        <v>NO BID</v>
      </c>
      <c r="FM377" s="187"/>
      <c r="FN377" s="113"/>
      <c r="FO377" s="114" t="str">
        <f t="shared" si="450"/>
        <v/>
      </c>
      <c r="FP377" s="188"/>
      <c r="FQ377" s="189" t="str">
        <f t="shared" si="451"/>
        <v>NO BID</v>
      </c>
      <c r="FR377" s="174"/>
      <c r="FS377" s="115">
        <v>7.98</v>
      </c>
      <c r="FT377" s="116">
        <f t="shared" si="452"/>
        <v>31.92</v>
      </c>
      <c r="FU377" s="175">
        <f t="shared" si="453"/>
        <v>0</v>
      </c>
      <c r="FV377" s="93" t="str">
        <f t="shared" si="454"/>
        <v/>
      </c>
      <c r="FW377" s="94">
        <f t="shared" si="455"/>
        <v>31.92</v>
      </c>
      <c r="FX377" s="95">
        <f t="shared" si="456"/>
        <v>0</v>
      </c>
      <c r="FY377" s="129" t="str">
        <f t="shared" si="457"/>
        <v>NOT AWARDED</v>
      </c>
      <c r="FZ377" s="130">
        <f t="shared" si="458"/>
        <v>0</v>
      </c>
      <c r="GA377" s="129" t="str">
        <f t="shared" si="459"/>
        <v>VENDOR 09</v>
      </c>
      <c r="GB377" s="176"/>
      <c r="GC377" s="177"/>
      <c r="GD377" s="96"/>
      <c r="GE377" s="97"/>
    </row>
    <row r="378" spans="1:187" ht="30" customHeight="1" thickTop="1" thickBot="1" x14ac:dyDescent="0.4">
      <c r="A378" s="162">
        <v>374</v>
      </c>
      <c r="B378" s="197">
        <v>2</v>
      </c>
      <c r="C378" s="164">
        <v>9780063060234</v>
      </c>
      <c r="D378" s="165" t="s">
        <v>549</v>
      </c>
      <c r="E378" s="165" t="s">
        <v>1219</v>
      </c>
      <c r="F378" s="165" t="s">
        <v>1479</v>
      </c>
      <c r="G378" s="166" t="s">
        <v>1414</v>
      </c>
      <c r="H378" s="166" t="s">
        <v>1419</v>
      </c>
      <c r="I378" s="167"/>
      <c r="J378" s="227">
        <f t="shared" si="460"/>
        <v>2</v>
      </c>
      <c r="K378" s="228"/>
      <c r="L378" s="99" t="str">
        <f t="shared" si="386"/>
        <v/>
      </c>
      <c r="M378" s="241"/>
      <c r="N378" s="168"/>
      <c r="O378" s="169" t="str">
        <f t="shared" si="387"/>
        <v>VENDOR 09</v>
      </c>
      <c r="P378" s="149" t="s">
        <v>88</v>
      </c>
      <c r="Q378" s="149">
        <f t="shared" si="388"/>
        <v>0</v>
      </c>
      <c r="R378" s="170" t="str">
        <f t="shared" si="389"/>
        <v xml:space="preserve">, </v>
      </c>
      <c r="S378" s="170" t="str">
        <f t="shared" si="390"/>
        <v>NO BID</v>
      </c>
      <c r="T378" s="87">
        <f t="shared" si="391"/>
        <v>0</v>
      </c>
      <c r="U378" s="88" t="str">
        <f t="shared" si="392"/>
        <v>NOT AWARDED</v>
      </c>
      <c r="V378" s="167"/>
      <c r="W378" s="171"/>
      <c r="X378" s="89"/>
      <c r="Y378" s="90"/>
      <c r="Z378" s="172" t="str">
        <f t="shared" si="393"/>
        <v/>
      </c>
      <c r="AA378" s="154" t="str">
        <f t="shared" si="394"/>
        <v>NO BID</v>
      </c>
      <c r="AB378" s="171"/>
      <c r="AC378" s="89"/>
      <c r="AD378" s="90"/>
      <c r="AE378" s="172" t="str">
        <f t="shared" si="395"/>
        <v/>
      </c>
      <c r="AF378" s="154" t="str">
        <f t="shared" si="396"/>
        <v>NO BID</v>
      </c>
      <c r="AG378" s="171"/>
      <c r="AH378" s="89"/>
      <c r="AI378" s="90"/>
      <c r="AJ378" s="172" t="str">
        <f t="shared" si="397"/>
        <v/>
      </c>
      <c r="AK378" s="154" t="str">
        <f t="shared" si="398"/>
        <v>NO BID</v>
      </c>
      <c r="AL378" s="171"/>
      <c r="AM378" s="89"/>
      <c r="AN378" s="90"/>
      <c r="AO378" s="172" t="str">
        <f t="shared" si="399"/>
        <v/>
      </c>
      <c r="AP378" s="154" t="str">
        <f t="shared" si="400"/>
        <v>NO BID</v>
      </c>
      <c r="AQ378" s="171"/>
      <c r="AR378" s="89"/>
      <c r="AS378" s="90"/>
      <c r="AT378" s="172" t="str">
        <f t="shared" si="401"/>
        <v/>
      </c>
      <c r="AU378" s="154" t="str">
        <f t="shared" si="402"/>
        <v>NO BID</v>
      </c>
      <c r="AV378" s="171"/>
      <c r="AW378" s="89"/>
      <c r="AX378" s="90"/>
      <c r="AY378" s="172" t="str">
        <f t="shared" si="403"/>
        <v/>
      </c>
      <c r="AZ378" s="154" t="str">
        <f t="shared" si="404"/>
        <v>NO BID</v>
      </c>
      <c r="BA378" s="171"/>
      <c r="BB378" s="89"/>
      <c r="BC378" s="90"/>
      <c r="BD378" s="172" t="str">
        <f t="shared" si="405"/>
        <v/>
      </c>
      <c r="BE378" s="154" t="s">
        <v>79</v>
      </c>
      <c r="BF378" s="171"/>
      <c r="BG378" s="89"/>
      <c r="BH378" s="90"/>
      <c r="BI378" s="172" t="str">
        <f t="shared" si="406"/>
        <v/>
      </c>
      <c r="BJ378" s="154" t="str">
        <f t="shared" si="407"/>
        <v>NO BID</v>
      </c>
      <c r="BK378" s="171"/>
      <c r="BL378" s="89"/>
      <c r="BM378" s="90"/>
      <c r="BN378" s="172" t="str">
        <f t="shared" si="408"/>
        <v/>
      </c>
      <c r="BO378" s="154" t="str">
        <f t="shared" si="409"/>
        <v>NO BID</v>
      </c>
      <c r="BP378" s="178"/>
      <c r="BQ378" s="171"/>
      <c r="BR378" s="89"/>
      <c r="BS378" s="90" t="str">
        <f t="shared" si="410"/>
        <v/>
      </c>
      <c r="BT378" s="172"/>
      <c r="BU378" s="154" t="str">
        <f t="shared" si="411"/>
        <v>NO BID</v>
      </c>
      <c r="BV378" s="171"/>
      <c r="BW378" s="89"/>
      <c r="BX378" s="90" t="str">
        <f t="shared" si="412"/>
        <v/>
      </c>
      <c r="BY378" s="172"/>
      <c r="BZ378" s="154" t="str">
        <f t="shared" si="413"/>
        <v>NO BID</v>
      </c>
      <c r="CA378" s="171"/>
      <c r="CB378" s="89"/>
      <c r="CC378" s="90" t="str">
        <f t="shared" si="414"/>
        <v/>
      </c>
      <c r="CD378" s="172"/>
      <c r="CE378" s="154" t="str">
        <f t="shared" si="415"/>
        <v>NO BID</v>
      </c>
      <c r="CF378" s="171"/>
      <c r="CG378" s="89"/>
      <c r="CH378" s="90" t="str">
        <f t="shared" si="416"/>
        <v/>
      </c>
      <c r="CI378" s="172"/>
      <c r="CJ378" s="154" t="str">
        <f t="shared" si="417"/>
        <v>NO BID</v>
      </c>
      <c r="CK378" s="171"/>
      <c r="CL378" s="89"/>
      <c r="CM378" s="90" t="str">
        <f t="shared" si="418"/>
        <v/>
      </c>
      <c r="CN378" s="172"/>
      <c r="CO378" s="154" t="str">
        <f t="shared" si="419"/>
        <v>NO BID</v>
      </c>
      <c r="CP378" s="171"/>
      <c r="CQ378" s="89"/>
      <c r="CR378" s="90" t="str">
        <f t="shared" si="420"/>
        <v/>
      </c>
      <c r="CS378" s="172"/>
      <c r="CT378" s="154" t="str">
        <f t="shared" si="421"/>
        <v>NO BID</v>
      </c>
      <c r="CU378" s="171"/>
      <c r="CV378" s="89"/>
      <c r="CW378" s="90" t="str">
        <f t="shared" si="422"/>
        <v/>
      </c>
      <c r="CX378" s="172"/>
      <c r="CY378" s="154" t="str">
        <f t="shared" si="423"/>
        <v>NO BID</v>
      </c>
      <c r="CZ378" s="171"/>
      <c r="DA378" s="89"/>
      <c r="DB378" s="90" t="str">
        <f t="shared" si="424"/>
        <v/>
      </c>
      <c r="DC378" s="172"/>
      <c r="DD378" s="154" t="str">
        <f t="shared" si="425"/>
        <v>NO BID</v>
      </c>
      <c r="DE378" s="171"/>
      <c r="DF378" s="89"/>
      <c r="DG378" s="90" t="str">
        <f t="shared" si="426"/>
        <v/>
      </c>
      <c r="DH378" s="172"/>
      <c r="DI378" s="154" t="str">
        <f t="shared" si="427"/>
        <v>NO BID</v>
      </c>
      <c r="DJ378" s="171"/>
      <c r="DK378" s="89"/>
      <c r="DL378" s="90" t="str">
        <f t="shared" si="428"/>
        <v/>
      </c>
      <c r="DM378" s="172"/>
      <c r="DN378" s="154" t="str">
        <f t="shared" si="429"/>
        <v>NO BID</v>
      </c>
      <c r="DO378" s="171"/>
      <c r="DP378" s="89"/>
      <c r="DQ378" s="90" t="str">
        <f t="shared" si="430"/>
        <v/>
      </c>
      <c r="DR378" s="172"/>
      <c r="DS378" s="154" t="str">
        <f t="shared" si="431"/>
        <v>NO BID</v>
      </c>
      <c r="DT378" s="171"/>
      <c r="DU378" s="89"/>
      <c r="DV378" s="90" t="str">
        <f t="shared" si="432"/>
        <v/>
      </c>
      <c r="DW378" s="172"/>
      <c r="DX378" s="154" t="str">
        <f t="shared" si="433"/>
        <v>NO BID</v>
      </c>
      <c r="DY378" s="171"/>
      <c r="DZ378" s="89"/>
      <c r="EA378" s="90" t="str">
        <f t="shared" si="434"/>
        <v/>
      </c>
      <c r="EB378" s="172"/>
      <c r="EC378" s="154" t="str">
        <f t="shared" si="435"/>
        <v>NO BID</v>
      </c>
      <c r="ED378" s="171"/>
      <c r="EE378" s="89"/>
      <c r="EF378" s="90" t="str">
        <f t="shared" si="436"/>
        <v/>
      </c>
      <c r="EG378" s="172"/>
      <c r="EH378" s="154" t="str">
        <f t="shared" si="437"/>
        <v>NO BID</v>
      </c>
      <c r="EI378" s="171"/>
      <c r="EJ378" s="89"/>
      <c r="EK378" s="90" t="str">
        <f t="shared" si="438"/>
        <v/>
      </c>
      <c r="EL378" s="172"/>
      <c r="EM378" s="154" t="str">
        <f t="shared" si="439"/>
        <v>NO BID</v>
      </c>
      <c r="EN378" s="171"/>
      <c r="EO378" s="89"/>
      <c r="EP378" s="90" t="str">
        <f t="shared" si="440"/>
        <v/>
      </c>
      <c r="EQ378" s="172"/>
      <c r="ER378" s="154" t="str">
        <f t="shared" si="441"/>
        <v>NO BID</v>
      </c>
      <c r="ES378" s="171"/>
      <c r="ET378" s="89"/>
      <c r="EU378" s="90" t="str">
        <f t="shared" si="442"/>
        <v/>
      </c>
      <c r="EV378" s="172"/>
      <c r="EW378" s="154" t="str">
        <f t="shared" si="443"/>
        <v>NO BID</v>
      </c>
      <c r="EX378" s="171"/>
      <c r="EY378" s="89"/>
      <c r="EZ378" s="90" t="str">
        <f t="shared" si="444"/>
        <v/>
      </c>
      <c r="FA378" s="172"/>
      <c r="FB378" s="154" t="str">
        <f t="shared" si="445"/>
        <v>NO BID</v>
      </c>
      <c r="FC378" s="171"/>
      <c r="FD378" s="89"/>
      <c r="FE378" s="90" t="str">
        <f t="shared" si="446"/>
        <v/>
      </c>
      <c r="FF378" s="172"/>
      <c r="FG378" s="154" t="str">
        <f t="shared" si="447"/>
        <v>NO BID</v>
      </c>
      <c r="FH378" s="171"/>
      <c r="FI378" s="89"/>
      <c r="FJ378" s="90" t="str">
        <f t="shared" si="448"/>
        <v/>
      </c>
      <c r="FK378" s="172"/>
      <c r="FL378" s="154" t="str">
        <f t="shared" si="449"/>
        <v>NO BID</v>
      </c>
      <c r="FM378" s="171"/>
      <c r="FN378" s="89"/>
      <c r="FO378" s="90" t="str">
        <f t="shared" si="450"/>
        <v/>
      </c>
      <c r="FP378" s="172"/>
      <c r="FQ378" s="154" t="str">
        <f t="shared" si="451"/>
        <v>NO BID</v>
      </c>
      <c r="FR378" s="174"/>
      <c r="FS378" s="91">
        <v>12.99</v>
      </c>
      <c r="FT378" s="92">
        <f t="shared" si="452"/>
        <v>25.98</v>
      </c>
      <c r="FU378" s="175">
        <f t="shared" si="453"/>
        <v>0</v>
      </c>
      <c r="FV378" s="93" t="str">
        <f t="shared" si="454"/>
        <v/>
      </c>
      <c r="FW378" s="94">
        <f t="shared" si="455"/>
        <v>25.98</v>
      </c>
      <c r="FX378" s="95">
        <f t="shared" si="456"/>
        <v>0</v>
      </c>
      <c r="FY378" s="129" t="str">
        <f t="shared" si="457"/>
        <v>NOT AWARDED</v>
      </c>
      <c r="FZ378" s="130">
        <f t="shared" si="458"/>
        <v>0</v>
      </c>
      <c r="GA378" s="129" t="str">
        <f t="shared" si="459"/>
        <v>VENDOR 09</v>
      </c>
      <c r="GB378" s="176"/>
      <c r="GC378" s="177"/>
      <c r="GD378" s="96"/>
      <c r="GE378" s="97"/>
    </row>
    <row r="379" spans="1:187" ht="30" customHeight="1" thickTop="1" thickBot="1" x14ac:dyDescent="0.4">
      <c r="A379" s="162">
        <v>375</v>
      </c>
      <c r="B379" s="194">
        <v>5</v>
      </c>
      <c r="C379" s="164">
        <v>9781529088861</v>
      </c>
      <c r="D379" s="165" t="s">
        <v>551</v>
      </c>
      <c r="E379" s="165" t="s">
        <v>1221</v>
      </c>
      <c r="F379" s="165" t="s">
        <v>1480</v>
      </c>
      <c r="G379" s="166" t="s">
        <v>1414</v>
      </c>
      <c r="H379" s="166" t="s">
        <v>1429</v>
      </c>
      <c r="I379" s="167"/>
      <c r="J379" s="227">
        <f t="shared" si="460"/>
        <v>5</v>
      </c>
      <c r="K379" s="228"/>
      <c r="L379" s="99" t="str">
        <f t="shared" si="386"/>
        <v/>
      </c>
      <c r="M379" s="241"/>
      <c r="N379" s="168"/>
      <c r="O379" s="169" t="str">
        <f t="shared" si="387"/>
        <v>VENDOR 09</v>
      </c>
      <c r="P379" s="149">
        <v>241365</v>
      </c>
      <c r="Q379" s="149">
        <f t="shared" si="388"/>
        <v>0</v>
      </c>
      <c r="R379" s="170" t="str">
        <f t="shared" si="389"/>
        <v xml:space="preserve">, </v>
      </c>
      <c r="S379" s="170" t="str">
        <f t="shared" si="390"/>
        <v>NO BID</v>
      </c>
      <c r="T379" s="87">
        <f t="shared" si="391"/>
        <v>0</v>
      </c>
      <c r="U379" s="88" t="str">
        <f t="shared" si="392"/>
        <v>NOT AWARDED</v>
      </c>
      <c r="V379" s="167"/>
      <c r="W379" s="171"/>
      <c r="X379" s="89"/>
      <c r="Y379" s="90"/>
      <c r="Z379" s="172" t="str">
        <f t="shared" si="393"/>
        <v/>
      </c>
      <c r="AA379" s="154" t="str">
        <f t="shared" si="394"/>
        <v>NO BID</v>
      </c>
      <c r="AB379" s="171"/>
      <c r="AC379" s="89"/>
      <c r="AD379" s="90"/>
      <c r="AE379" s="172" t="str">
        <f t="shared" si="395"/>
        <v/>
      </c>
      <c r="AF379" s="154" t="str">
        <f t="shared" si="396"/>
        <v>NO BID</v>
      </c>
      <c r="AG379" s="171"/>
      <c r="AH379" s="89"/>
      <c r="AI379" s="90"/>
      <c r="AJ379" s="172" t="str">
        <f t="shared" si="397"/>
        <v/>
      </c>
      <c r="AK379" s="154" t="str">
        <f t="shared" si="398"/>
        <v>NO BID</v>
      </c>
      <c r="AL379" s="171"/>
      <c r="AM379" s="89"/>
      <c r="AN379" s="90"/>
      <c r="AO379" s="172" t="str">
        <f t="shared" si="399"/>
        <v/>
      </c>
      <c r="AP379" s="154" t="str">
        <f t="shared" si="400"/>
        <v>NO BID</v>
      </c>
      <c r="AQ379" s="171"/>
      <c r="AR379" s="89"/>
      <c r="AS379" s="90"/>
      <c r="AT379" s="172" t="str">
        <f t="shared" si="401"/>
        <v/>
      </c>
      <c r="AU379" s="154" t="str">
        <f t="shared" si="402"/>
        <v>NO BID</v>
      </c>
      <c r="AV379" s="171"/>
      <c r="AW379" s="89"/>
      <c r="AX379" s="90"/>
      <c r="AY379" s="172" t="str">
        <f t="shared" si="403"/>
        <v/>
      </c>
      <c r="AZ379" s="154" t="str">
        <f t="shared" si="404"/>
        <v>NO BID</v>
      </c>
      <c r="BA379" s="171"/>
      <c r="BB379" s="89"/>
      <c r="BC379" s="90"/>
      <c r="BD379" s="172" t="str">
        <f t="shared" si="405"/>
        <v/>
      </c>
      <c r="BE379" s="154" t="s">
        <v>80</v>
      </c>
      <c r="BF379" s="171"/>
      <c r="BG379" s="89"/>
      <c r="BH379" s="90"/>
      <c r="BI379" s="172" t="str">
        <f t="shared" si="406"/>
        <v/>
      </c>
      <c r="BJ379" s="154" t="str">
        <f t="shared" si="407"/>
        <v>NO BID</v>
      </c>
      <c r="BK379" s="171"/>
      <c r="BL379" s="89"/>
      <c r="BM379" s="90"/>
      <c r="BN379" s="172" t="str">
        <f t="shared" si="408"/>
        <v/>
      </c>
      <c r="BO379" s="154" t="str">
        <f t="shared" si="409"/>
        <v>NO BID</v>
      </c>
      <c r="BP379" s="178"/>
      <c r="BQ379" s="171"/>
      <c r="BR379" s="89"/>
      <c r="BS379" s="90" t="str">
        <f t="shared" si="410"/>
        <v/>
      </c>
      <c r="BT379" s="172"/>
      <c r="BU379" s="154" t="str">
        <f t="shared" si="411"/>
        <v>NO BID</v>
      </c>
      <c r="BV379" s="171"/>
      <c r="BW379" s="89"/>
      <c r="BX379" s="90" t="str">
        <f t="shared" si="412"/>
        <v/>
      </c>
      <c r="BY379" s="172"/>
      <c r="BZ379" s="154" t="str">
        <f t="shared" si="413"/>
        <v>NO BID</v>
      </c>
      <c r="CA379" s="171"/>
      <c r="CB379" s="89"/>
      <c r="CC379" s="90" t="str">
        <f t="shared" si="414"/>
        <v/>
      </c>
      <c r="CD379" s="172"/>
      <c r="CE379" s="154" t="str">
        <f t="shared" si="415"/>
        <v>NO BID</v>
      </c>
      <c r="CF379" s="171"/>
      <c r="CG379" s="89"/>
      <c r="CH379" s="90" t="str">
        <f t="shared" si="416"/>
        <v/>
      </c>
      <c r="CI379" s="172"/>
      <c r="CJ379" s="154" t="str">
        <f t="shared" si="417"/>
        <v>NO BID</v>
      </c>
      <c r="CK379" s="171"/>
      <c r="CL379" s="89"/>
      <c r="CM379" s="90" t="str">
        <f t="shared" si="418"/>
        <v/>
      </c>
      <c r="CN379" s="172"/>
      <c r="CO379" s="154" t="str">
        <f t="shared" si="419"/>
        <v>NO BID</v>
      </c>
      <c r="CP379" s="171"/>
      <c r="CQ379" s="89"/>
      <c r="CR379" s="90" t="str">
        <f t="shared" si="420"/>
        <v/>
      </c>
      <c r="CS379" s="172"/>
      <c r="CT379" s="154" t="str">
        <f t="shared" si="421"/>
        <v>NO BID</v>
      </c>
      <c r="CU379" s="171"/>
      <c r="CV379" s="89"/>
      <c r="CW379" s="90" t="str">
        <f t="shared" si="422"/>
        <v/>
      </c>
      <c r="CX379" s="172"/>
      <c r="CY379" s="154" t="str">
        <f t="shared" si="423"/>
        <v>NO BID</v>
      </c>
      <c r="CZ379" s="171"/>
      <c r="DA379" s="89"/>
      <c r="DB379" s="90" t="str">
        <f t="shared" si="424"/>
        <v/>
      </c>
      <c r="DC379" s="172"/>
      <c r="DD379" s="154" t="str">
        <f t="shared" si="425"/>
        <v>NO BID</v>
      </c>
      <c r="DE379" s="171"/>
      <c r="DF379" s="89"/>
      <c r="DG379" s="90" t="str">
        <f t="shared" si="426"/>
        <v/>
      </c>
      <c r="DH379" s="172"/>
      <c r="DI379" s="154" t="str">
        <f t="shared" si="427"/>
        <v>NO BID</v>
      </c>
      <c r="DJ379" s="171"/>
      <c r="DK379" s="89"/>
      <c r="DL379" s="90" t="str">
        <f t="shared" si="428"/>
        <v/>
      </c>
      <c r="DM379" s="172"/>
      <c r="DN379" s="154" t="str">
        <f t="shared" si="429"/>
        <v>NO BID</v>
      </c>
      <c r="DO379" s="171"/>
      <c r="DP379" s="89"/>
      <c r="DQ379" s="90" t="str">
        <f t="shared" si="430"/>
        <v/>
      </c>
      <c r="DR379" s="172"/>
      <c r="DS379" s="154" t="str">
        <f t="shared" si="431"/>
        <v>NO BID</v>
      </c>
      <c r="DT379" s="171"/>
      <c r="DU379" s="89"/>
      <c r="DV379" s="90" t="str">
        <f t="shared" si="432"/>
        <v/>
      </c>
      <c r="DW379" s="172"/>
      <c r="DX379" s="154" t="str">
        <f t="shared" si="433"/>
        <v>NO BID</v>
      </c>
      <c r="DY379" s="171"/>
      <c r="DZ379" s="89"/>
      <c r="EA379" s="90" t="str">
        <f t="shared" si="434"/>
        <v/>
      </c>
      <c r="EB379" s="172"/>
      <c r="EC379" s="154" t="str">
        <f t="shared" si="435"/>
        <v>NO BID</v>
      </c>
      <c r="ED379" s="171"/>
      <c r="EE379" s="89"/>
      <c r="EF379" s="90" t="str">
        <f t="shared" si="436"/>
        <v/>
      </c>
      <c r="EG379" s="172"/>
      <c r="EH379" s="154" t="str">
        <f t="shared" si="437"/>
        <v>NO BID</v>
      </c>
      <c r="EI379" s="171"/>
      <c r="EJ379" s="89"/>
      <c r="EK379" s="90" t="str">
        <f t="shared" si="438"/>
        <v/>
      </c>
      <c r="EL379" s="172"/>
      <c r="EM379" s="154" t="str">
        <f t="shared" si="439"/>
        <v>NO BID</v>
      </c>
      <c r="EN379" s="171"/>
      <c r="EO379" s="89"/>
      <c r="EP379" s="90" t="str">
        <f t="shared" si="440"/>
        <v/>
      </c>
      <c r="EQ379" s="172"/>
      <c r="ER379" s="154" t="str">
        <f t="shared" si="441"/>
        <v>NO BID</v>
      </c>
      <c r="ES379" s="171"/>
      <c r="ET379" s="89"/>
      <c r="EU379" s="90" t="str">
        <f t="shared" si="442"/>
        <v/>
      </c>
      <c r="EV379" s="172"/>
      <c r="EW379" s="154" t="str">
        <f t="shared" si="443"/>
        <v>NO BID</v>
      </c>
      <c r="EX379" s="171"/>
      <c r="EY379" s="89"/>
      <c r="EZ379" s="90" t="str">
        <f t="shared" si="444"/>
        <v/>
      </c>
      <c r="FA379" s="172"/>
      <c r="FB379" s="154" t="str">
        <f t="shared" si="445"/>
        <v>NO BID</v>
      </c>
      <c r="FC379" s="171"/>
      <c r="FD379" s="89"/>
      <c r="FE379" s="90" t="str">
        <f t="shared" si="446"/>
        <v/>
      </c>
      <c r="FF379" s="172"/>
      <c r="FG379" s="154" t="str">
        <f t="shared" si="447"/>
        <v>NO BID</v>
      </c>
      <c r="FH379" s="171"/>
      <c r="FI379" s="89"/>
      <c r="FJ379" s="90" t="str">
        <f t="shared" si="448"/>
        <v/>
      </c>
      <c r="FK379" s="172"/>
      <c r="FL379" s="154" t="str">
        <f t="shared" si="449"/>
        <v>NO BID</v>
      </c>
      <c r="FM379" s="171"/>
      <c r="FN379" s="89"/>
      <c r="FO379" s="90" t="str">
        <f t="shared" si="450"/>
        <v/>
      </c>
      <c r="FP379" s="172"/>
      <c r="FQ379" s="154" t="str">
        <f t="shared" si="451"/>
        <v>NO BID</v>
      </c>
      <c r="FR379" s="174"/>
      <c r="FS379" s="91">
        <v>18.98</v>
      </c>
      <c r="FT379" s="92">
        <f t="shared" si="452"/>
        <v>94.9</v>
      </c>
      <c r="FU379" s="175">
        <f t="shared" si="453"/>
        <v>0</v>
      </c>
      <c r="FV379" s="93" t="str">
        <f t="shared" si="454"/>
        <v/>
      </c>
      <c r="FW379" s="94">
        <f t="shared" si="455"/>
        <v>94.9</v>
      </c>
      <c r="FX379" s="95">
        <f t="shared" si="456"/>
        <v>0</v>
      </c>
      <c r="FY379" s="129" t="str">
        <f t="shared" si="457"/>
        <v>NOT AWARDED</v>
      </c>
      <c r="FZ379" s="130">
        <f t="shared" si="458"/>
        <v>0</v>
      </c>
      <c r="GA379" s="129" t="str">
        <f t="shared" si="459"/>
        <v>VENDOR 09</v>
      </c>
      <c r="GB379" s="176"/>
      <c r="GC379" s="177"/>
      <c r="GD379" s="96"/>
      <c r="GE379" s="97"/>
    </row>
    <row r="380" spans="1:187" ht="30" customHeight="1" thickTop="1" thickBot="1" x14ac:dyDescent="0.4">
      <c r="A380" s="141">
        <v>376</v>
      </c>
      <c r="B380" s="194">
        <v>4</v>
      </c>
      <c r="C380" s="164">
        <v>9781547603992</v>
      </c>
      <c r="D380" s="165" t="s">
        <v>552</v>
      </c>
      <c r="E380" s="165" t="s">
        <v>1222</v>
      </c>
      <c r="F380" s="165" t="s">
        <v>1479</v>
      </c>
      <c r="G380" s="166" t="s">
        <v>1414</v>
      </c>
      <c r="H380" s="166" t="s">
        <v>1425</v>
      </c>
      <c r="I380" s="167"/>
      <c r="J380" s="227">
        <f t="shared" si="460"/>
        <v>4</v>
      </c>
      <c r="K380" s="228"/>
      <c r="L380" s="99" t="str">
        <f t="shared" si="386"/>
        <v/>
      </c>
      <c r="M380" s="241"/>
      <c r="N380" s="168"/>
      <c r="O380" s="169" t="str">
        <f t="shared" si="387"/>
        <v>VENDOR 09</v>
      </c>
      <c r="P380" s="149">
        <v>241363</v>
      </c>
      <c r="Q380" s="149">
        <f t="shared" si="388"/>
        <v>0</v>
      </c>
      <c r="R380" s="170" t="str">
        <f t="shared" si="389"/>
        <v xml:space="preserve">, </v>
      </c>
      <c r="S380" s="170" t="str">
        <f t="shared" si="390"/>
        <v>NO BID</v>
      </c>
      <c r="T380" s="87">
        <f t="shared" si="391"/>
        <v>0</v>
      </c>
      <c r="U380" s="88" t="str">
        <f t="shared" si="392"/>
        <v>NOT AWARDED</v>
      </c>
      <c r="V380" s="167"/>
      <c r="W380" s="171"/>
      <c r="X380" s="89"/>
      <c r="Y380" s="90"/>
      <c r="Z380" s="172" t="str">
        <f t="shared" si="393"/>
        <v/>
      </c>
      <c r="AA380" s="154" t="str">
        <f t="shared" si="394"/>
        <v>NO BID</v>
      </c>
      <c r="AB380" s="171"/>
      <c r="AC380" s="89"/>
      <c r="AD380" s="90"/>
      <c r="AE380" s="172" t="str">
        <f t="shared" si="395"/>
        <v/>
      </c>
      <c r="AF380" s="154" t="str">
        <f t="shared" si="396"/>
        <v>NO BID</v>
      </c>
      <c r="AG380" s="171"/>
      <c r="AH380" s="89"/>
      <c r="AI380" s="90"/>
      <c r="AJ380" s="172" t="str">
        <f t="shared" si="397"/>
        <v/>
      </c>
      <c r="AK380" s="154" t="str">
        <f t="shared" si="398"/>
        <v>NO BID</v>
      </c>
      <c r="AL380" s="171"/>
      <c r="AM380" s="89"/>
      <c r="AN380" s="90"/>
      <c r="AO380" s="172" t="str">
        <f t="shared" si="399"/>
        <v/>
      </c>
      <c r="AP380" s="154" t="str">
        <f t="shared" si="400"/>
        <v>NO BID</v>
      </c>
      <c r="AQ380" s="171"/>
      <c r="AR380" s="89"/>
      <c r="AS380" s="90"/>
      <c r="AT380" s="172" t="str">
        <f t="shared" si="401"/>
        <v/>
      </c>
      <c r="AU380" s="154" t="str">
        <f t="shared" si="402"/>
        <v>NO BID</v>
      </c>
      <c r="AV380" s="171"/>
      <c r="AW380" s="89"/>
      <c r="AX380" s="90"/>
      <c r="AY380" s="172" t="str">
        <f t="shared" si="403"/>
        <v/>
      </c>
      <c r="AZ380" s="154" t="str">
        <f t="shared" si="404"/>
        <v>NO BID</v>
      </c>
      <c r="BA380" s="171"/>
      <c r="BB380" s="89"/>
      <c r="BC380" s="90"/>
      <c r="BD380" s="172" t="str">
        <f t="shared" si="405"/>
        <v/>
      </c>
      <c r="BE380" s="154" t="str">
        <f t="shared" ref="BE380:BE387" si="462">IF($B380=0,"",IF(ISNUMBER(BB380),"","NO BID"))</f>
        <v>NO BID</v>
      </c>
      <c r="BF380" s="171"/>
      <c r="BG380" s="89"/>
      <c r="BH380" s="90"/>
      <c r="BI380" s="172" t="str">
        <f t="shared" si="406"/>
        <v/>
      </c>
      <c r="BJ380" s="154" t="str">
        <f t="shared" si="407"/>
        <v>NO BID</v>
      </c>
      <c r="BK380" s="171"/>
      <c r="BL380" s="89"/>
      <c r="BM380" s="90"/>
      <c r="BN380" s="172" t="str">
        <f t="shared" si="408"/>
        <v/>
      </c>
      <c r="BO380" s="154" t="str">
        <f t="shared" si="409"/>
        <v>NO BID</v>
      </c>
      <c r="BP380" s="178"/>
      <c r="BQ380" s="171"/>
      <c r="BR380" s="89"/>
      <c r="BS380" s="90" t="str">
        <f t="shared" si="410"/>
        <v/>
      </c>
      <c r="BT380" s="172"/>
      <c r="BU380" s="154" t="str">
        <f t="shared" si="411"/>
        <v>NO BID</v>
      </c>
      <c r="BV380" s="171"/>
      <c r="BW380" s="89"/>
      <c r="BX380" s="90" t="str">
        <f t="shared" si="412"/>
        <v/>
      </c>
      <c r="BY380" s="172"/>
      <c r="BZ380" s="154" t="str">
        <f t="shared" si="413"/>
        <v>NO BID</v>
      </c>
      <c r="CA380" s="171"/>
      <c r="CB380" s="89"/>
      <c r="CC380" s="90" t="str">
        <f t="shared" si="414"/>
        <v/>
      </c>
      <c r="CD380" s="172"/>
      <c r="CE380" s="154" t="str">
        <f t="shared" si="415"/>
        <v>NO BID</v>
      </c>
      <c r="CF380" s="171"/>
      <c r="CG380" s="89"/>
      <c r="CH380" s="90" t="str">
        <f t="shared" si="416"/>
        <v/>
      </c>
      <c r="CI380" s="172"/>
      <c r="CJ380" s="154" t="str">
        <f t="shared" si="417"/>
        <v>NO BID</v>
      </c>
      <c r="CK380" s="171"/>
      <c r="CL380" s="89"/>
      <c r="CM380" s="90" t="str">
        <f t="shared" si="418"/>
        <v/>
      </c>
      <c r="CN380" s="172"/>
      <c r="CO380" s="154" t="str">
        <f t="shared" si="419"/>
        <v>NO BID</v>
      </c>
      <c r="CP380" s="171"/>
      <c r="CQ380" s="89"/>
      <c r="CR380" s="90" t="str">
        <f t="shared" si="420"/>
        <v/>
      </c>
      <c r="CS380" s="172"/>
      <c r="CT380" s="154" t="str">
        <f t="shared" si="421"/>
        <v>NO BID</v>
      </c>
      <c r="CU380" s="171"/>
      <c r="CV380" s="89"/>
      <c r="CW380" s="90" t="str">
        <f t="shared" si="422"/>
        <v/>
      </c>
      <c r="CX380" s="172"/>
      <c r="CY380" s="154" t="str">
        <f t="shared" si="423"/>
        <v>NO BID</v>
      </c>
      <c r="CZ380" s="171"/>
      <c r="DA380" s="89"/>
      <c r="DB380" s="90" t="str">
        <f t="shared" si="424"/>
        <v/>
      </c>
      <c r="DC380" s="172"/>
      <c r="DD380" s="154" t="str">
        <f t="shared" si="425"/>
        <v>NO BID</v>
      </c>
      <c r="DE380" s="171"/>
      <c r="DF380" s="89"/>
      <c r="DG380" s="90" t="str">
        <f t="shared" si="426"/>
        <v/>
      </c>
      <c r="DH380" s="172"/>
      <c r="DI380" s="154" t="str">
        <f t="shared" si="427"/>
        <v>NO BID</v>
      </c>
      <c r="DJ380" s="171"/>
      <c r="DK380" s="89"/>
      <c r="DL380" s="90" t="str">
        <f t="shared" si="428"/>
        <v/>
      </c>
      <c r="DM380" s="172"/>
      <c r="DN380" s="154" t="str">
        <f t="shared" si="429"/>
        <v>NO BID</v>
      </c>
      <c r="DO380" s="171"/>
      <c r="DP380" s="89"/>
      <c r="DQ380" s="90" t="str">
        <f t="shared" si="430"/>
        <v/>
      </c>
      <c r="DR380" s="172"/>
      <c r="DS380" s="154" t="str">
        <f t="shared" si="431"/>
        <v>NO BID</v>
      </c>
      <c r="DT380" s="171"/>
      <c r="DU380" s="89"/>
      <c r="DV380" s="90" t="str">
        <f t="shared" si="432"/>
        <v/>
      </c>
      <c r="DW380" s="172"/>
      <c r="DX380" s="154" t="str">
        <f t="shared" si="433"/>
        <v>NO BID</v>
      </c>
      <c r="DY380" s="171"/>
      <c r="DZ380" s="89"/>
      <c r="EA380" s="90" t="str">
        <f t="shared" si="434"/>
        <v/>
      </c>
      <c r="EB380" s="172"/>
      <c r="EC380" s="154" t="str">
        <f t="shared" si="435"/>
        <v>NO BID</v>
      </c>
      <c r="ED380" s="171"/>
      <c r="EE380" s="89"/>
      <c r="EF380" s="90" t="str">
        <f t="shared" si="436"/>
        <v/>
      </c>
      <c r="EG380" s="172"/>
      <c r="EH380" s="154" t="str">
        <f t="shared" si="437"/>
        <v>NO BID</v>
      </c>
      <c r="EI380" s="171"/>
      <c r="EJ380" s="89"/>
      <c r="EK380" s="90" t="str">
        <f t="shared" si="438"/>
        <v/>
      </c>
      <c r="EL380" s="172"/>
      <c r="EM380" s="154" t="str">
        <f t="shared" si="439"/>
        <v>NO BID</v>
      </c>
      <c r="EN380" s="171"/>
      <c r="EO380" s="89"/>
      <c r="EP380" s="90" t="str">
        <f t="shared" si="440"/>
        <v/>
      </c>
      <c r="EQ380" s="172"/>
      <c r="ER380" s="154" t="str">
        <f t="shared" si="441"/>
        <v>NO BID</v>
      </c>
      <c r="ES380" s="171"/>
      <c r="ET380" s="89"/>
      <c r="EU380" s="90" t="str">
        <f t="shared" si="442"/>
        <v/>
      </c>
      <c r="EV380" s="172"/>
      <c r="EW380" s="154" t="str">
        <f t="shared" si="443"/>
        <v>NO BID</v>
      </c>
      <c r="EX380" s="171"/>
      <c r="EY380" s="89"/>
      <c r="EZ380" s="90" t="str">
        <f t="shared" si="444"/>
        <v/>
      </c>
      <c r="FA380" s="172"/>
      <c r="FB380" s="154" t="str">
        <f t="shared" si="445"/>
        <v>NO BID</v>
      </c>
      <c r="FC380" s="171"/>
      <c r="FD380" s="89"/>
      <c r="FE380" s="90" t="str">
        <f t="shared" si="446"/>
        <v/>
      </c>
      <c r="FF380" s="172"/>
      <c r="FG380" s="154" t="str">
        <f t="shared" si="447"/>
        <v>NO BID</v>
      </c>
      <c r="FH380" s="171"/>
      <c r="FI380" s="89"/>
      <c r="FJ380" s="90" t="str">
        <f t="shared" si="448"/>
        <v/>
      </c>
      <c r="FK380" s="172"/>
      <c r="FL380" s="154" t="str">
        <f t="shared" si="449"/>
        <v>NO BID</v>
      </c>
      <c r="FM380" s="171"/>
      <c r="FN380" s="89"/>
      <c r="FO380" s="90" t="str">
        <f t="shared" si="450"/>
        <v/>
      </c>
      <c r="FP380" s="172"/>
      <c r="FQ380" s="154" t="str">
        <f t="shared" si="451"/>
        <v>NO BID</v>
      </c>
      <c r="FR380" s="174"/>
      <c r="FS380" s="91">
        <v>13.59</v>
      </c>
      <c r="FT380" s="92">
        <f t="shared" si="452"/>
        <v>54.36</v>
      </c>
      <c r="FU380" s="175">
        <f t="shared" si="453"/>
        <v>0</v>
      </c>
      <c r="FV380" s="93" t="str">
        <f t="shared" si="454"/>
        <v/>
      </c>
      <c r="FW380" s="94">
        <f t="shared" si="455"/>
        <v>54.36</v>
      </c>
      <c r="FX380" s="95">
        <f t="shared" si="456"/>
        <v>0</v>
      </c>
      <c r="FY380" s="129" t="str">
        <f t="shared" si="457"/>
        <v>NOT AWARDED</v>
      </c>
      <c r="FZ380" s="130">
        <f t="shared" si="458"/>
        <v>0</v>
      </c>
      <c r="GA380" s="129" t="str">
        <f t="shared" si="459"/>
        <v>VENDOR 09</v>
      </c>
      <c r="GB380" s="176"/>
      <c r="GC380" s="177"/>
      <c r="GD380" s="96"/>
      <c r="GE380" s="97"/>
    </row>
    <row r="381" spans="1:187" ht="30" customHeight="1" thickTop="1" thickBot="1" x14ac:dyDescent="0.4">
      <c r="A381" s="162">
        <v>377</v>
      </c>
      <c r="B381" s="194">
        <v>4</v>
      </c>
      <c r="C381" s="164">
        <v>9781338118667</v>
      </c>
      <c r="D381" s="165" t="s">
        <v>554</v>
      </c>
      <c r="E381" s="165" t="s">
        <v>1224</v>
      </c>
      <c r="F381" s="165" t="s">
        <v>1479</v>
      </c>
      <c r="G381" s="166" t="s">
        <v>1414</v>
      </c>
      <c r="H381" s="166" t="s">
        <v>1456</v>
      </c>
      <c r="I381" s="167"/>
      <c r="J381" s="227">
        <f t="shared" si="460"/>
        <v>4</v>
      </c>
      <c r="K381" s="228"/>
      <c r="L381" s="99" t="str">
        <f t="shared" si="386"/>
        <v/>
      </c>
      <c r="M381" s="241"/>
      <c r="N381" s="168"/>
      <c r="O381" s="169" t="str">
        <f t="shared" si="387"/>
        <v>VENDOR 09</v>
      </c>
      <c r="P381" s="149">
        <v>241362</v>
      </c>
      <c r="Q381" s="149">
        <f t="shared" si="388"/>
        <v>0</v>
      </c>
      <c r="R381" s="170" t="str">
        <f t="shared" si="389"/>
        <v xml:space="preserve">, </v>
      </c>
      <c r="S381" s="170" t="str">
        <f t="shared" si="390"/>
        <v>NO BID</v>
      </c>
      <c r="T381" s="87">
        <f t="shared" si="391"/>
        <v>0</v>
      </c>
      <c r="U381" s="88" t="str">
        <f t="shared" si="392"/>
        <v>NOT AWARDED</v>
      </c>
      <c r="V381" s="167"/>
      <c r="W381" s="171"/>
      <c r="X381" s="89"/>
      <c r="Y381" s="90"/>
      <c r="Z381" s="172" t="str">
        <f t="shared" si="393"/>
        <v/>
      </c>
      <c r="AA381" s="154" t="str">
        <f t="shared" si="394"/>
        <v>NO BID</v>
      </c>
      <c r="AB381" s="171"/>
      <c r="AC381" s="89"/>
      <c r="AD381" s="90"/>
      <c r="AE381" s="172" t="str">
        <f t="shared" si="395"/>
        <v/>
      </c>
      <c r="AF381" s="154" t="str">
        <f t="shared" si="396"/>
        <v>NO BID</v>
      </c>
      <c r="AG381" s="171"/>
      <c r="AH381" s="89"/>
      <c r="AI381" s="90"/>
      <c r="AJ381" s="172" t="str">
        <f t="shared" si="397"/>
        <v/>
      </c>
      <c r="AK381" s="154" t="str">
        <f t="shared" si="398"/>
        <v>NO BID</v>
      </c>
      <c r="AL381" s="171"/>
      <c r="AM381" s="89"/>
      <c r="AN381" s="90"/>
      <c r="AO381" s="172" t="str">
        <f t="shared" si="399"/>
        <v/>
      </c>
      <c r="AP381" s="154" t="str">
        <f t="shared" si="400"/>
        <v>NO BID</v>
      </c>
      <c r="AQ381" s="171"/>
      <c r="AR381" s="89"/>
      <c r="AS381" s="90"/>
      <c r="AT381" s="172" t="str">
        <f t="shared" si="401"/>
        <v/>
      </c>
      <c r="AU381" s="154" t="str">
        <f t="shared" si="402"/>
        <v>NO BID</v>
      </c>
      <c r="AV381" s="171"/>
      <c r="AW381" s="89"/>
      <c r="AX381" s="90"/>
      <c r="AY381" s="172" t="str">
        <f t="shared" si="403"/>
        <v/>
      </c>
      <c r="AZ381" s="154" t="str">
        <f t="shared" si="404"/>
        <v>NO BID</v>
      </c>
      <c r="BA381" s="171"/>
      <c r="BB381" s="89"/>
      <c r="BC381" s="90"/>
      <c r="BD381" s="172" t="str">
        <f t="shared" si="405"/>
        <v/>
      </c>
      <c r="BE381" s="154" t="str">
        <f t="shared" si="462"/>
        <v>NO BID</v>
      </c>
      <c r="BF381" s="171"/>
      <c r="BG381" s="89"/>
      <c r="BH381" s="90"/>
      <c r="BI381" s="172" t="str">
        <f t="shared" si="406"/>
        <v/>
      </c>
      <c r="BJ381" s="154" t="str">
        <f t="shared" si="407"/>
        <v>NO BID</v>
      </c>
      <c r="BK381" s="171"/>
      <c r="BL381" s="89"/>
      <c r="BM381" s="90"/>
      <c r="BN381" s="172" t="str">
        <f t="shared" si="408"/>
        <v/>
      </c>
      <c r="BO381" s="154" t="str">
        <f t="shared" si="409"/>
        <v>NO BID</v>
      </c>
      <c r="BP381" s="178"/>
      <c r="BQ381" s="171"/>
      <c r="BR381" s="89"/>
      <c r="BS381" s="90" t="str">
        <f t="shared" si="410"/>
        <v/>
      </c>
      <c r="BT381" s="172"/>
      <c r="BU381" s="154" t="str">
        <f t="shared" si="411"/>
        <v>NO BID</v>
      </c>
      <c r="BV381" s="171"/>
      <c r="BW381" s="89"/>
      <c r="BX381" s="90" t="str">
        <f t="shared" si="412"/>
        <v/>
      </c>
      <c r="BY381" s="172"/>
      <c r="BZ381" s="154" t="str">
        <f t="shared" si="413"/>
        <v>NO BID</v>
      </c>
      <c r="CA381" s="171"/>
      <c r="CB381" s="89"/>
      <c r="CC381" s="90" t="str">
        <f t="shared" si="414"/>
        <v/>
      </c>
      <c r="CD381" s="172"/>
      <c r="CE381" s="154" t="str">
        <f t="shared" si="415"/>
        <v>NO BID</v>
      </c>
      <c r="CF381" s="171"/>
      <c r="CG381" s="89"/>
      <c r="CH381" s="90" t="str">
        <f t="shared" si="416"/>
        <v/>
      </c>
      <c r="CI381" s="172"/>
      <c r="CJ381" s="154" t="str">
        <f t="shared" si="417"/>
        <v>NO BID</v>
      </c>
      <c r="CK381" s="171"/>
      <c r="CL381" s="89"/>
      <c r="CM381" s="90" t="str">
        <f t="shared" si="418"/>
        <v/>
      </c>
      <c r="CN381" s="172"/>
      <c r="CO381" s="154" t="str">
        <f t="shared" si="419"/>
        <v>NO BID</v>
      </c>
      <c r="CP381" s="171"/>
      <c r="CQ381" s="89"/>
      <c r="CR381" s="90" t="str">
        <f t="shared" si="420"/>
        <v/>
      </c>
      <c r="CS381" s="172"/>
      <c r="CT381" s="154" t="str">
        <f t="shared" si="421"/>
        <v>NO BID</v>
      </c>
      <c r="CU381" s="171"/>
      <c r="CV381" s="89"/>
      <c r="CW381" s="90" t="str">
        <f t="shared" si="422"/>
        <v/>
      </c>
      <c r="CX381" s="172"/>
      <c r="CY381" s="154" t="str">
        <f t="shared" si="423"/>
        <v>NO BID</v>
      </c>
      <c r="CZ381" s="171"/>
      <c r="DA381" s="89"/>
      <c r="DB381" s="90" t="str">
        <f t="shared" si="424"/>
        <v/>
      </c>
      <c r="DC381" s="172"/>
      <c r="DD381" s="154" t="str">
        <f t="shared" si="425"/>
        <v>NO BID</v>
      </c>
      <c r="DE381" s="171"/>
      <c r="DF381" s="89"/>
      <c r="DG381" s="90" t="str">
        <f t="shared" si="426"/>
        <v/>
      </c>
      <c r="DH381" s="172"/>
      <c r="DI381" s="154" t="str">
        <f t="shared" si="427"/>
        <v>NO BID</v>
      </c>
      <c r="DJ381" s="171"/>
      <c r="DK381" s="89"/>
      <c r="DL381" s="90" t="str">
        <f t="shared" si="428"/>
        <v/>
      </c>
      <c r="DM381" s="172"/>
      <c r="DN381" s="154" t="str">
        <f t="shared" si="429"/>
        <v>NO BID</v>
      </c>
      <c r="DO381" s="171"/>
      <c r="DP381" s="89"/>
      <c r="DQ381" s="90" t="str">
        <f t="shared" si="430"/>
        <v/>
      </c>
      <c r="DR381" s="172"/>
      <c r="DS381" s="154" t="str">
        <f t="shared" si="431"/>
        <v>NO BID</v>
      </c>
      <c r="DT381" s="171"/>
      <c r="DU381" s="89"/>
      <c r="DV381" s="90" t="str">
        <f t="shared" si="432"/>
        <v/>
      </c>
      <c r="DW381" s="172"/>
      <c r="DX381" s="154" t="str">
        <f t="shared" si="433"/>
        <v>NO BID</v>
      </c>
      <c r="DY381" s="171"/>
      <c r="DZ381" s="89"/>
      <c r="EA381" s="90" t="str">
        <f t="shared" si="434"/>
        <v/>
      </c>
      <c r="EB381" s="172"/>
      <c r="EC381" s="154" t="str">
        <f t="shared" si="435"/>
        <v>NO BID</v>
      </c>
      <c r="ED381" s="171"/>
      <c r="EE381" s="89"/>
      <c r="EF381" s="90" t="str">
        <f t="shared" si="436"/>
        <v/>
      </c>
      <c r="EG381" s="172"/>
      <c r="EH381" s="154" t="str">
        <f t="shared" si="437"/>
        <v>NO BID</v>
      </c>
      <c r="EI381" s="171"/>
      <c r="EJ381" s="89"/>
      <c r="EK381" s="90" t="str">
        <f t="shared" si="438"/>
        <v/>
      </c>
      <c r="EL381" s="172"/>
      <c r="EM381" s="154" t="str">
        <f t="shared" si="439"/>
        <v>NO BID</v>
      </c>
      <c r="EN381" s="171"/>
      <c r="EO381" s="89"/>
      <c r="EP381" s="90" t="str">
        <f t="shared" si="440"/>
        <v/>
      </c>
      <c r="EQ381" s="172"/>
      <c r="ER381" s="154" t="str">
        <f t="shared" si="441"/>
        <v>NO BID</v>
      </c>
      <c r="ES381" s="171"/>
      <c r="ET381" s="89"/>
      <c r="EU381" s="90" t="str">
        <f t="shared" si="442"/>
        <v/>
      </c>
      <c r="EV381" s="172"/>
      <c r="EW381" s="154" t="str">
        <f t="shared" si="443"/>
        <v>NO BID</v>
      </c>
      <c r="EX381" s="171"/>
      <c r="EY381" s="89"/>
      <c r="EZ381" s="90" t="str">
        <f t="shared" si="444"/>
        <v/>
      </c>
      <c r="FA381" s="172"/>
      <c r="FB381" s="154" t="str">
        <f t="shared" si="445"/>
        <v>NO BID</v>
      </c>
      <c r="FC381" s="171"/>
      <c r="FD381" s="89"/>
      <c r="FE381" s="90" t="str">
        <f t="shared" si="446"/>
        <v/>
      </c>
      <c r="FF381" s="172"/>
      <c r="FG381" s="154" t="str">
        <f t="shared" si="447"/>
        <v>NO BID</v>
      </c>
      <c r="FH381" s="171"/>
      <c r="FI381" s="89"/>
      <c r="FJ381" s="90" t="str">
        <f t="shared" si="448"/>
        <v/>
      </c>
      <c r="FK381" s="172"/>
      <c r="FL381" s="154" t="str">
        <f t="shared" si="449"/>
        <v>NO BID</v>
      </c>
      <c r="FM381" s="171"/>
      <c r="FN381" s="89"/>
      <c r="FO381" s="90" t="str">
        <f t="shared" si="450"/>
        <v/>
      </c>
      <c r="FP381" s="172"/>
      <c r="FQ381" s="154" t="str">
        <f t="shared" si="451"/>
        <v>NO BID</v>
      </c>
      <c r="FR381" s="174"/>
      <c r="FS381" s="91">
        <v>18.989999999999998</v>
      </c>
      <c r="FT381" s="92">
        <f t="shared" si="452"/>
        <v>75.959999999999994</v>
      </c>
      <c r="FU381" s="175">
        <f t="shared" si="453"/>
        <v>0</v>
      </c>
      <c r="FV381" s="93" t="str">
        <f t="shared" si="454"/>
        <v/>
      </c>
      <c r="FW381" s="94">
        <f t="shared" si="455"/>
        <v>75.959999999999994</v>
      </c>
      <c r="FX381" s="95">
        <f t="shared" si="456"/>
        <v>0</v>
      </c>
      <c r="FY381" s="129" t="str">
        <f t="shared" si="457"/>
        <v>NOT AWARDED</v>
      </c>
      <c r="FZ381" s="130">
        <f t="shared" si="458"/>
        <v>0</v>
      </c>
      <c r="GA381" s="129" t="str">
        <f t="shared" si="459"/>
        <v>VENDOR 09</v>
      </c>
      <c r="GB381" s="176"/>
      <c r="GC381" s="177"/>
      <c r="GD381" s="96"/>
      <c r="GE381" s="97"/>
    </row>
    <row r="382" spans="1:187" ht="30" customHeight="1" thickTop="1" thickBot="1" x14ac:dyDescent="0.4">
      <c r="A382" s="162">
        <v>378</v>
      </c>
      <c r="B382" s="163">
        <v>5</v>
      </c>
      <c r="C382" s="164">
        <v>9781547609178</v>
      </c>
      <c r="D382" s="165" t="s">
        <v>555</v>
      </c>
      <c r="E382" s="165" t="s">
        <v>1225</v>
      </c>
      <c r="F382" s="165" t="s">
        <v>1479</v>
      </c>
      <c r="G382" s="166" t="s">
        <v>1414</v>
      </c>
      <c r="H382" s="166" t="s">
        <v>1424</v>
      </c>
      <c r="I382" s="167"/>
      <c r="J382" s="227">
        <f t="shared" si="460"/>
        <v>5</v>
      </c>
      <c r="K382" s="228"/>
      <c r="L382" s="99" t="str">
        <f t="shared" si="386"/>
        <v/>
      </c>
      <c r="M382" s="241"/>
      <c r="N382" s="168"/>
      <c r="O382" s="169" t="str">
        <f t="shared" si="387"/>
        <v>VENDOR 09</v>
      </c>
      <c r="P382" s="149">
        <v>241360</v>
      </c>
      <c r="Q382" s="149">
        <f t="shared" si="388"/>
        <v>0</v>
      </c>
      <c r="R382" s="170" t="str">
        <f t="shared" si="389"/>
        <v xml:space="preserve">, </v>
      </c>
      <c r="S382" s="170" t="str">
        <f t="shared" si="390"/>
        <v>NO BID</v>
      </c>
      <c r="T382" s="87">
        <f t="shared" si="391"/>
        <v>0</v>
      </c>
      <c r="U382" s="88" t="str">
        <f t="shared" si="392"/>
        <v>NOT AWARDED</v>
      </c>
      <c r="V382" s="167"/>
      <c r="W382" s="171"/>
      <c r="X382" s="89"/>
      <c r="Y382" s="90"/>
      <c r="Z382" s="172" t="str">
        <f t="shared" si="393"/>
        <v/>
      </c>
      <c r="AA382" s="154" t="str">
        <f t="shared" si="394"/>
        <v>NO BID</v>
      </c>
      <c r="AB382" s="171"/>
      <c r="AC382" s="89"/>
      <c r="AD382" s="90"/>
      <c r="AE382" s="172" t="str">
        <f t="shared" si="395"/>
        <v/>
      </c>
      <c r="AF382" s="154" t="str">
        <f t="shared" si="396"/>
        <v>NO BID</v>
      </c>
      <c r="AG382" s="171"/>
      <c r="AH382" s="89"/>
      <c r="AI382" s="90"/>
      <c r="AJ382" s="172" t="str">
        <f t="shared" si="397"/>
        <v/>
      </c>
      <c r="AK382" s="154" t="str">
        <f t="shared" si="398"/>
        <v>NO BID</v>
      </c>
      <c r="AL382" s="171"/>
      <c r="AM382" s="89"/>
      <c r="AN382" s="90"/>
      <c r="AO382" s="172" t="str">
        <f t="shared" si="399"/>
        <v/>
      </c>
      <c r="AP382" s="154" t="str">
        <f t="shared" si="400"/>
        <v>NO BID</v>
      </c>
      <c r="AQ382" s="171"/>
      <c r="AR382" s="89"/>
      <c r="AS382" s="90"/>
      <c r="AT382" s="172" t="str">
        <f t="shared" si="401"/>
        <v/>
      </c>
      <c r="AU382" s="154" t="str">
        <f t="shared" si="402"/>
        <v>NO BID</v>
      </c>
      <c r="AV382" s="171"/>
      <c r="AW382" s="89"/>
      <c r="AX382" s="90"/>
      <c r="AY382" s="172" t="str">
        <f t="shared" si="403"/>
        <v/>
      </c>
      <c r="AZ382" s="154" t="str">
        <f t="shared" si="404"/>
        <v>NO BID</v>
      </c>
      <c r="BA382" s="171"/>
      <c r="BB382" s="89"/>
      <c r="BC382" s="90"/>
      <c r="BD382" s="172" t="str">
        <f t="shared" si="405"/>
        <v/>
      </c>
      <c r="BE382" s="154" t="str">
        <f t="shared" si="462"/>
        <v>NO BID</v>
      </c>
      <c r="BF382" s="171"/>
      <c r="BG382" s="89"/>
      <c r="BH382" s="90"/>
      <c r="BI382" s="172" t="str">
        <f t="shared" si="406"/>
        <v/>
      </c>
      <c r="BJ382" s="154" t="str">
        <f t="shared" si="407"/>
        <v>NO BID</v>
      </c>
      <c r="BK382" s="171"/>
      <c r="BL382" s="89"/>
      <c r="BM382" s="90"/>
      <c r="BN382" s="172" t="str">
        <f t="shared" si="408"/>
        <v/>
      </c>
      <c r="BO382" s="154" t="str">
        <f t="shared" si="409"/>
        <v>NO BID</v>
      </c>
      <c r="BP382" s="178"/>
      <c r="BQ382" s="171"/>
      <c r="BR382" s="89"/>
      <c r="BS382" s="90" t="str">
        <f t="shared" si="410"/>
        <v/>
      </c>
      <c r="BT382" s="172"/>
      <c r="BU382" s="154" t="str">
        <f t="shared" si="411"/>
        <v>NO BID</v>
      </c>
      <c r="BV382" s="171"/>
      <c r="BW382" s="89"/>
      <c r="BX382" s="90" t="str">
        <f t="shared" si="412"/>
        <v/>
      </c>
      <c r="BY382" s="172"/>
      <c r="BZ382" s="154" t="str">
        <f t="shared" si="413"/>
        <v>NO BID</v>
      </c>
      <c r="CA382" s="171"/>
      <c r="CB382" s="89"/>
      <c r="CC382" s="90" t="str">
        <f t="shared" si="414"/>
        <v/>
      </c>
      <c r="CD382" s="172"/>
      <c r="CE382" s="154" t="str">
        <f t="shared" si="415"/>
        <v>NO BID</v>
      </c>
      <c r="CF382" s="171"/>
      <c r="CG382" s="89"/>
      <c r="CH382" s="90" t="str">
        <f t="shared" si="416"/>
        <v/>
      </c>
      <c r="CI382" s="172"/>
      <c r="CJ382" s="154" t="str">
        <f t="shared" si="417"/>
        <v>NO BID</v>
      </c>
      <c r="CK382" s="171"/>
      <c r="CL382" s="89"/>
      <c r="CM382" s="90" t="str">
        <f t="shared" si="418"/>
        <v/>
      </c>
      <c r="CN382" s="172"/>
      <c r="CO382" s="154" t="str">
        <f t="shared" si="419"/>
        <v>NO BID</v>
      </c>
      <c r="CP382" s="171"/>
      <c r="CQ382" s="89"/>
      <c r="CR382" s="90" t="str">
        <f t="shared" si="420"/>
        <v/>
      </c>
      <c r="CS382" s="172"/>
      <c r="CT382" s="154" t="str">
        <f t="shared" si="421"/>
        <v>NO BID</v>
      </c>
      <c r="CU382" s="171"/>
      <c r="CV382" s="89"/>
      <c r="CW382" s="90" t="str">
        <f t="shared" si="422"/>
        <v/>
      </c>
      <c r="CX382" s="172"/>
      <c r="CY382" s="154" t="str">
        <f t="shared" si="423"/>
        <v>NO BID</v>
      </c>
      <c r="CZ382" s="171"/>
      <c r="DA382" s="89"/>
      <c r="DB382" s="90" t="str">
        <f t="shared" si="424"/>
        <v/>
      </c>
      <c r="DC382" s="172"/>
      <c r="DD382" s="154" t="str">
        <f t="shared" si="425"/>
        <v>NO BID</v>
      </c>
      <c r="DE382" s="171"/>
      <c r="DF382" s="89"/>
      <c r="DG382" s="90" t="str">
        <f t="shared" si="426"/>
        <v/>
      </c>
      <c r="DH382" s="172"/>
      <c r="DI382" s="154" t="str">
        <f t="shared" si="427"/>
        <v>NO BID</v>
      </c>
      <c r="DJ382" s="171"/>
      <c r="DK382" s="89"/>
      <c r="DL382" s="90" t="str">
        <f t="shared" si="428"/>
        <v/>
      </c>
      <c r="DM382" s="172"/>
      <c r="DN382" s="154" t="str">
        <f t="shared" si="429"/>
        <v>NO BID</v>
      </c>
      <c r="DO382" s="171"/>
      <c r="DP382" s="89"/>
      <c r="DQ382" s="90" t="str">
        <f t="shared" si="430"/>
        <v/>
      </c>
      <c r="DR382" s="172"/>
      <c r="DS382" s="154" t="str">
        <f t="shared" si="431"/>
        <v>NO BID</v>
      </c>
      <c r="DT382" s="171"/>
      <c r="DU382" s="89"/>
      <c r="DV382" s="90" t="str">
        <f t="shared" si="432"/>
        <v/>
      </c>
      <c r="DW382" s="172"/>
      <c r="DX382" s="154" t="str">
        <f t="shared" si="433"/>
        <v>NO BID</v>
      </c>
      <c r="DY382" s="171"/>
      <c r="DZ382" s="89"/>
      <c r="EA382" s="90" t="str">
        <f t="shared" si="434"/>
        <v/>
      </c>
      <c r="EB382" s="172"/>
      <c r="EC382" s="154" t="str">
        <f t="shared" si="435"/>
        <v>NO BID</v>
      </c>
      <c r="ED382" s="171"/>
      <c r="EE382" s="89"/>
      <c r="EF382" s="90" t="str">
        <f t="shared" si="436"/>
        <v/>
      </c>
      <c r="EG382" s="172"/>
      <c r="EH382" s="154" t="str">
        <f t="shared" si="437"/>
        <v>NO BID</v>
      </c>
      <c r="EI382" s="171"/>
      <c r="EJ382" s="89"/>
      <c r="EK382" s="90" t="str">
        <f t="shared" si="438"/>
        <v/>
      </c>
      <c r="EL382" s="172"/>
      <c r="EM382" s="154" t="str">
        <f t="shared" si="439"/>
        <v>NO BID</v>
      </c>
      <c r="EN382" s="171"/>
      <c r="EO382" s="89"/>
      <c r="EP382" s="90" t="str">
        <f t="shared" si="440"/>
        <v/>
      </c>
      <c r="EQ382" s="172"/>
      <c r="ER382" s="154" t="str">
        <f t="shared" si="441"/>
        <v>NO BID</v>
      </c>
      <c r="ES382" s="171"/>
      <c r="ET382" s="89"/>
      <c r="EU382" s="90" t="str">
        <f t="shared" si="442"/>
        <v/>
      </c>
      <c r="EV382" s="172"/>
      <c r="EW382" s="154" t="str">
        <f t="shared" si="443"/>
        <v>NO BID</v>
      </c>
      <c r="EX382" s="171"/>
      <c r="EY382" s="89"/>
      <c r="EZ382" s="90" t="str">
        <f t="shared" si="444"/>
        <v/>
      </c>
      <c r="FA382" s="172"/>
      <c r="FB382" s="154" t="str">
        <f t="shared" si="445"/>
        <v>NO BID</v>
      </c>
      <c r="FC382" s="171"/>
      <c r="FD382" s="89"/>
      <c r="FE382" s="90" t="str">
        <f t="shared" si="446"/>
        <v/>
      </c>
      <c r="FF382" s="172"/>
      <c r="FG382" s="154" t="str">
        <f t="shared" si="447"/>
        <v>NO BID</v>
      </c>
      <c r="FH382" s="171"/>
      <c r="FI382" s="89"/>
      <c r="FJ382" s="90" t="str">
        <f t="shared" si="448"/>
        <v/>
      </c>
      <c r="FK382" s="172"/>
      <c r="FL382" s="154" t="str">
        <f t="shared" si="449"/>
        <v>NO BID</v>
      </c>
      <c r="FM382" s="171"/>
      <c r="FN382" s="89"/>
      <c r="FO382" s="90" t="str">
        <f t="shared" si="450"/>
        <v/>
      </c>
      <c r="FP382" s="172"/>
      <c r="FQ382" s="154" t="str">
        <f t="shared" si="451"/>
        <v>NO BID</v>
      </c>
      <c r="FR382" s="174"/>
      <c r="FS382" s="91">
        <v>13.69</v>
      </c>
      <c r="FT382" s="92">
        <f t="shared" si="452"/>
        <v>68.45</v>
      </c>
      <c r="FU382" s="175">
        <f t="shared" si="453"/>
        <v>0</v>
      </c>
      <c r="FV382" s="93" t="str">
        <f t="shared" si="454"/>
        <v/>
      </c>
      <c r="FW382" s="94">
        <f t="shared" si="455"/>
        <v>68.45</v>
      </c>
      <c r="FX382" s="95">
        <f t="shared" si="456"/>
        <v>0</v>
      </c>
      <c r="FY382" s="129" t="str">
        <f t="shared" si="457"/>
        <v>NOT AWARDED</v>
      </c>
      <c r="FZ382" s="130">
        <f t="shared" si="458"/>
        <v>0</v>
      </c>
      <c r="GA382" s="129" t="str">
        <f t="shared" si="459"/>
        <v>VENDOR 09</v>
      </c>
      <c r="GB382" s="176"/>
      <c r="GC382" s="177"/>
      <c r="GD382" s="96"/>
      <c r="GE382" s="97"/>
    </row>
    <row r="383" spans="1:187" ht="30" customHeight="1" thickTop="1" thickBot="1" x14ac:dyDescent="0.4">
      <c r="A383" s="162">
        <v>379</v>
      </c>
      <c r="B383" s="163">
        <v>5</v>
      </c>
      <c r="C383" s="164">
        <v>9781571311450</v>
      </c>
      <c r="D383" s="165" t="s">
        <v>761</v>
      </c>
      <c r="E383" s="165" t="s">
        <v>1390</v>
      </c>
      <c r="F383" s="165" t="s">
        <v>1479</v>
      </c>
      <c r="G383" s="166" t="s">
        <v>1414</v>
      </c>
      <c r="H383" s="166" t="s">
        <v>1418</v>
      </c>
      <c r="I383" s="167"/>
      <c r="J383" s="227">
        <f t="shared" si="460"/>
        <v>5</v>
      </c>
      <c r="K383" s="228"/>
      <c r="L383" s="99" t="str">
        <f t="shared" si="386"/>
        <v/>
      </c>
      <c r="M383" s="241"/>
      <c r="N383" s="168"/>
      <c r="O383" s="195" t="str">
        <f t="shared" si="387"/>
        <v>VENDOR 09</v>
      </c>
      <c r="P383" s="149">
        <v>241360</v>
      </c>
      <c r="Q383" s="149">
        <f t="shared" si="388"/>
        <v>0</v>
      </c>
      <c r="R383" s="196" t="str">
        <f t="shared" si="389"/>
        <v xml:space="preserve">, </v>
      </c>
      <c r="S383" s="196" t="str">
        <f t="shared" si="390"/>
        <v>NO BID</v>
      </c>
      <c r="T383" s="117">
        <f t="shared" si="391"/>
        <v>0</v>
      </c>
      <c r="U383" s="118" t="str">
        <f t="shared" si="392"/>
        <v>NOT AWARDED</v>
      </c>
      <c r="V383" s="167"/>
      <c r="W383" s="171"/>
      <c r="X383" s="89"/>
      <c r="Y383" s="90"/>
      <c r="Z383" s="172" t="str">
        <f t="shared" si="393"/>
        <v/>
      </c>
      <c r="AA383" s="154" t="str">
        <f t="shared" si="394"/>
        <v>NO BID</v>
      </c>
      <c r="AB383" s="171"/>
      <c r="AC383" s="89"/>
      <c r="AD383" s="90"/>
      <c r="AE383" s="172" t="str">
        <f t="shared" si="395"/>
        <v/>
      </c>
      <c r="AF383" s="154" t="str">
        <f t="shared" si="396"/>
        <v>NO BID</v>
      </c>
      <c r="AG383" s="171"/>
      <c r="AH383" s="89"/>
      <c r="AI383" s="90"/>
      <c r="AJ383" s="172" t="str">
        <f t="shared" si="397"/>
        <v/>
      </c>
      <c r="AK383" s="154" t="str">
        <f t="shared" si="398"/>
        <v>NO BID</v>
      </c>
      <c r="AL383" s="171"/>
      <c r="AM383" s="89"/>
      <c r="AN383" s="90"/>
      <c r="AO383" s="172" t="str">
        <f t="shared" si="399"/>
        <v/>
      </c>
      <c r="AP383" s="154" t="str">
        <f t="shared" si="400"/>
        <v>NO BID</v>
      </c>
      <c r="AQ383" s="171"/>
      <c r="AR383" s="89"/>
      <c r="AS383" s="90"/>
      <c r="AT383" s="172" t="str">
        <f t="shared" si="401"/>
        <v/>
      </c>
      <c r="AU383" s="154" t="str">
        <f t="shared" si="402"/>
        <v>NO BID</v>
      </c>
      <c r="AV383" s="171"/>
      <c r="AW383" s="89"/>
      <c r="AX383" s="90"/>
      <c r="AY383" s="172" t="str">
        <f t="shared" si="403"/>
        <v/>
      </c>
      <c r="AZ383" s="154" t="str">
        <f t="shared" si="404"/>
        <v>NO BID</v>
      </c>
      <c r="BA383" s="171"/>
      <c r="BB383" s="89"/>
      <c r="BC383" s="90"/>
      <c r="BD383" s="172" t="str">
        <f t="shared" si="405"/>
        <v/>
      </c>
      <c r="BE383" s="154" t="str">
        <f t="shared" si="462"/>
        <v>NO BID</v>
      </c>
      <c r="BF383" s="171"/>
      <c r="BG383" s="89"/>
      <c r="BH383" s="90"/>
      <c r="BI383" s="172" t="str">
        <f t="shared" si="406"/>
        <v/>
      </c>
      <c r="BJ383" s="154" t="str">
        <f t="shared" si="407"/>
        <v>NO BID</v>
      </c>
      <c r="BK383" s="171"/>
      <c r="BL383" s="89"/>
      <c r="BM383" s="90"/>
      <c r="BN383" s="172" t="str">
        <f t="shared" si="408"/>
        <v/>
      </c>
      <c r="BO383" s="154" t="str">
        <f t="shared" si="409"/>
        <v>NO BID</v>
      </c>
      <c r="BP383" s="178"/>
      <c r="BQ383" s="171"/>
      <c r="BR383" s="89"/>
      <c r="BS383" s="90" t="str">
        <f t="shared" si="410"/>
        <v/>
      </c>
      <c r="BT383" s="172"/>
      <c r="BU383" s="154" t="str">
        <f t="shared" si="411"/>
        <v>NO BID</v>
      </c>
      <c r="BV383" s="171"/>
      <c r="BW383" s="89"/>
      <c r="BX383" s="90" t="str">
        <f t="shared" si="412"/>
        <v/>
      </c>
      <c r="BY383" s="172"/>
      <c r="BZ383" s="154" t="str">
        <f t="shared" si="413"/>
        <v>NO BID</v>
      </c>
      <c r="CA383" s="171"/>
      <c r="CB383" s="89"/>
      <c r="CC383" s="90" t="str">
        <f t="shared" si="414"/>
        <v/>
      </c>
      <c r="CD383" s="172"/>
      <c r="CE383" s="154" t="str">
        <f t="shared" si="415"/>
        <v>NO BID</v>
      </c>
      <c r="CF383" s="171"/>
      <c r="CG383" s="89"/>
      <c r="CH383" s="90" t="str">
        <f t="shared" si="416"/>
        <v/>
      </c>
      <c r="CI383" s="172"/>
      <c r="CJ383" s="154" t="str">
        <f t="shared" si="417"/>
        <v>NO BID</v>
      </c>
      <c r="CK383" s="171"/>
      <c r="CL383" s="89"/>
      <c r="CM383" s="90" t="str">
        <f t="shared" si="418"/>
        <v/>
      </c>
      <c r="CN383" s="172"/>
      <c r="CO383" s="154" t="str">
        <f t="shared" si="419"/>
        <v>NO BID</v>
      </c>
      <c r="CP383" s="171"/>
      <c r="CQ383" s="89"/>
      <c r="CR383" s="90" t="str">
        <f t="shared" si="420"/>
        <v/>
      </c>
      <c r="CS383" s="172"/>
      <c r="CT383" s="154" t="str">
        <f t="shared" si="421"/>
        <v>NO BID</v>
      </c>
      <c r="CU383" s="171"/>
      <c r="CV383" s="89"/>
      <c r="CW383" s="90" t="str">
        <f t="shared" si="422"/>
        <v/>
      </c>
      <c r="CX383" s="172"/>
      <c r="CY383" s="154" t="str">
        <f t="shared" si="423"/>
        <v>NO BID</v>
      </c>
      <c r="CZ383" s="171"/>
      <c r="DA383" s="89"/>
      <c r="DB383" s="90" t="str">
        <f t="shared" si="424"/>
        <v/>
      </c>
      <c r="DC383" s="172"/>
      <c r="DD383" s="154" t="str">
        <f t="shared" si="425"/>
        <v>NO BID</v>
      </c>
      <c r="DE383" s="171"/>
      <c r="DF383" s="89"/>
      <c r="DG383" s="90" t="str">
        <f t="shared" si="426"/>
        <v/>
      </c>
      <c r="DH383" s="172"/>
      <c r="DI383" s="154" t="str">
        <f t="shared" si="427"/>
        <v>NO BID</v>
      </c>
      <c r="DJ383" s="171"/>
      <c r="DK383" s="89"/>
      <c r="DL383" s="90" t="str">
        <f t="shared" si="428"/>
        <v/>
      </c>
      <c r="DM383" s="172"/>
      <c r="DN383" s="154" t="str">
        <f t="shared" si="429"/>
        <v>NO BID</v>
      </c>
      <c r="DO383" s="171"/>
      <c r="DP383" s="89"/>
      <c r="DQ383" s="90" t="str">
        <f t="shared" si="430"/>
        <v/>
      </c>
      <c r="DR383" s="172"/>
      <c r="DS383" s="154" t="str">
        <f t="shared" si="431"/>
        <v>NO BID</v>
      </c>
      <c r="DT383" s="171"/>
      <c r="DU383" s="89"/>
      <c r="DV383" s="90" t="str">
        <f t="shared" si="432"/>
        <v/>
      </c>
      <c r="DW383" s="172"/>
      <c r="DX383" s="154" t="str">
        <f t="shared" si="433"/>
        <v>NO BID</v>
      </c>
      <c r="DY383" s="171"/>
      <c r="DZ383" s="89"/>
      <c r="EA383" s="90" t="str">
        <f t="shared" si="434"/>
        <v/>
      </c>
      <c r="EB383" s="172"/>
      <c r="EC383" s="154" t="str">
        <f t="shared" si="435"/>
        <v>NO BID</v>
      </c>
      <c r="ED383" s="171"/>
      <c r="EE383" s="89"/>
      <c r="EF383" s="90" t="str">
        <f t="shared" si="436"/>
        <v/>
      </c>
      <c r="EG383" s="172"/>
      <c r="EH383" s="154" t="str">
        <f t="shared" si="437"/>
        <v>NO BID</v>
      </c>
      <c r="EI383" s="171"/>
      <c r="EJ383" s="89"/>
      <c r="EK383" s="90" t="str">
        <f t="shared" si="438"/>
        <v/>
      </c>
      <c r="EL383" s="172"/>
      <c r="EM383" s="154" t="str">
        <f t="shared" si="439"/>
        <v>NO BID</v>
      </c>
      <c r="EN383" s="171"/>
      <c r="EO383" s="89"/>
      <c r="EP383" s="90" t="str">
        <f t="shared" si="440"/>
        <v/>
      </c>
      <c r="EQ383" s="172"/>
      <c r="ER383" s="154" t="str">
        <f t="shared" si="441"/>
        <v>NO BID</v>
      </c>
      <c r="ES383" s="171"/>
      <c r="ET383" s="89"/>
      <c r="EU383" s="90" t="str">
        <f t="shared" si="442"/>
        <v/>
      </c>
      <c r="EV383" s="172"/>
      <c r="EW383" s="154" t="str">
        <f t="shared" si="443"/>
        <v>NO BID</v>
      </c>
      <c r="EX383" s="171"/>
      <c r="EY383" s="89"/>
      <c r="EZ383" s="90" t="str">
        <f t="shared" si="444"/>
        <v/>
      </c>
      <c r="FA383" s="172"/>
      <c r="FB383" s="154" t="str">
        <f t="shared" si="445"/>
        <v>NO BID</v>
      </c>
      <c r="FC383" s="171"/>
      <c r="FD383" s="89"/>
      <c r="FE383" s="90" t="str">
        <f t="shared" si="446"/>
        <v/>
      </c>
      <c r="FF383" s="172"/>
      <c r="FG383" s="154" t="str">
        <f t="shared" si="447"/>
        <v>NO BID</v>
      </c>
      <c r="FH383" s="171"/>
      <c r="FI383" s="89"/>
      <c r="FJ383" s="90" t="str">
        <f t="shared" si="448"/>
        <v/>
      </c>
      <c r="FK383" s="172"/>
      <c r="FL383" s="154" t="str">
        <f t="shared" si="449"/>
        <v>NO BID</v>
      </c>
      <c r="FM383" s="171"/>
      <c r="FN383" s="89"/>
      <c r="FO383" s="90" t="str">
        <f t="shared" si="450"/>
        <v/>
      </c>
      <c r="FP383" s="172"/>
      <c r="FQ383" s="154" t="str">
        <f t="shared" si="451"/>
        <v>NO BID</v>
      </c>
      <c r="FR383" s="174"/>
      <c r="FS383" s="91">
        <v>15.34</v>
      </c>
      <c r="FT383" s="92">
        <f t="shared" si="452"/>
        <v>76.7</v>
      </c>
      <c r="FU383" s="175">
        <f t="shared" si="453"/>
        <v>0</v>
      </c>
      <c r="FV383" s="93" t="str">
        <f t="shared" si="454"/>
        <v/>
      </c>
      <c r="FW383" s="94">
        <f t="shared" si="455"/>
        <v>76.7</v>
      </c>
      <c r="FX383" s="95">
        <f t="shared" si="456"/>
        <v>0</v>
      </c>
      <c r="FY383" s="129" t="str">
        <f t="shared" si="457"/>
        <v>NOT AWARDED</v>
      </c>
      <c r="FZ383" s="130">
        <f t="shared" si="458"/>
        <v>0</v>
      </c>
      <c r="GA383" s="129" t="str">
        <f t="shared" si="459"/>
        <v>VENDOR 09</v>
      </c>
      <c r="GB383" s="176"/>
      <c r="GC383" s="177"/>
      <c r="GD383" s="96"/>
      <c r="GE383" s="97"/>
    </row>
    <row r="384" spans="1:187" ht="30" customHeight="1" thickTop="1" thickBot="1" x14ac:dyDescent="0.4">
      <c r="A384" s="162">
        <v>380</v>
      </c>
      <c r="B384" s="163">
        <v>4</v>
      </c>
      <c r="C384" s="164">
        <v>9780063060302</v>
      </c>
      <c r="D384" s="165" t="s">
        <v>556</v>
      </c>
      <c r="E384" s="165" t="s">
        <v>1219</v>
      </c>
      <c r="F384" s="165" t="s">
        <v>1479</v>
      </c>
      <c r="G384" s="166" t="s">
        <v>1414</v>
      </c>
      <c r="H384" s="166" t="s">
        <v>1417</v>
      </c>
      <c r="I384" s="167"/>
      <c r="J384" s="227">
        <f t="shared" si="460"/>
        <v>4</v>
      </c>
      <c r="K384" s="228"/>
      <c r="L384" s="99" t="str">
        <f t="shared" si="386"/>
        <v/>
      </c>
      <c r="M384" s="241"/>
      <c r="N384" s="168"/>
      <c r="O384" s="195" t="str">
        <f t="shared" si="387"/>
        <v>VENDOR 09</v>
      </c>
      <c r="P384" s="149">
        <v>241360</v>
      </c>
      <c r="Q384" s="149">
        <f t="shared" si="388"/>
        <v>0</v>
      </c>
      <c r="R384" s="196" t="str">
        <f t="shared" si="389"/>
        <v xml:space="preserve">, </v>
      </c>
      <c r="S384" s="196" t="str">
        <f t="shared" si="390"/>
        <v>NO BID</v>
      </c>
      <c r="T384" s="117">
        <f t="shared" si="391"/>
        <v>0</v>
      </c>
      <c r="U384" s="118" t="str">
        <f t="shared" si="392"/>
        <v>NOT AWARDED</v>
      </c>
      <c r="V384" s="167"/>
      <c r="W384" s="171"/>
      <c r="X384" s="89"/>
      <c r="Y384" s="90"/>
      <c r="Z384" s="172" t="str">
        <f t="shared" si="393"/>
        <v/>
      </c>
      <c r="AA384" s="154" t="str">
        <f t="shared" si="394"/>
        <v>NO BID</v>
      </c>
      <c r="AB384" s="171"/>
      <c r="AC384" s="89"/>
      <c r="AD384" s="90"/>
      <c r="AE384" s="172" t="str">
        <f t="shared" si="395"/>
        <v/>
      </c>
      <c r="AF384" s="154" t="str">
        <f t="shared" si="396"/>
        <v>NO BID</v>
      </c>
      <c r="AG384" s="171"/>
      <c r="AH384" s="89"/>
      <c r="AI384" s="90"/>
      <c r="AJ384" s="172" t="str">
        <f t="shared" si="397"/>
        <v/>
      </c>
      <c r="AK384" s="154" t="str">
        <f t="shared" si="398"/>
        <v>NO BID</v>
      </c>
      <c r="AL384" s="171"/>
      <c r="AM384" s="89"/>
      <c r="AN384" s="90"/>
      <c r="AO384" s="172" t="str">
        <f t="shared" si="399"/>
        <v/>
      </c>
      <c r="AP384" s="154" t="str">
        <f t="shared" si="400"/>
        <v>NO BID</v>
      </c>
      <c r="AQ384" s="171"/>
      <c r="AR384" s="89"/>
      <c r="AS384" s="90"/>
      <c r="AT384" s="172" t="str">
        <f t="shared" si="401"/>
        <v/>
      </c>
      <c r="AU384" s="154" t="str">
        <f t="shared" si="402"/>
        <v>NO BID</v>
      </c>
      <c r="AV384" s="171"/>
      <c r="AW384" s="89"/>
      <c r="AX384" s="90"/>
      <c r="AY384" s="172" t="str">
        <f t="shared" si="403"/>
        <v/>
      </c>
      <c r="AZ384" s="154" t="str">
        <f t="shared" si="404"/>
        <v>NO BID</v>
      </c>
      <c r="BA384" s="171"/>
      <c r="BB384" s="89"/>
      <c r="BC384" s="90"/>
      <c r="BD384" s="172" t="str">
        <f t="shared" si="405"/>
        <v/>
      </c>
      <c r="BE384" s="154" t="str">
        <f t="shared" si="462"/>
        <v>NO BID</v>
      </c>
      <c r="BF384" s="171"/>
      <c r="BG384" s="89"/>
      <c r="BH384" s="90"/>
      <c r="BI384" s="172" t="str">
        <f t="shared" si="406"/>
        <v/>
      </c>
      <c r="BJ384" s="154" t="str">
        <f t="shared" si="407"/>
        <v>NO BID</v>
      </c>
      <c r="BK384" s="171"/>
      <c r="BL384" s="89"/>
      <c r="BM384" s="90"/>
      <c r="BN384" s="172" t="str">
        <f t="shared" si="408"/>
        <v/>
      </c>
      <c r="BO384" s="154" t="str">
        <f t="shared" si="409"/>
        <v>NO BID</v>
      </c>
      <c r="BP384" s="178"/>
      <c r="BQ384" s="171"/>
      <c r="BR384" s="89"/>
      <c r="BS384" s="90" t="str">
        <f t="shared" si="410"/>
        <v/>
      </c>
      <c r="BT384" s="172"/>
      <c r="BU384" s="154" t="str">
        <f t="shared" si="411"/>
        <v>NO BID</v>
      </c>
      <c r="BV384" s="171"/>
      <c r="BW384" s="89"/>
      <c r="BX384" s="90" t="str">
        <f t="shared" si="412"/>
        <v/>
      </c>
      <c r="BY384" s="172"/>
      <c r="BZ384" s="154" t="str">
        <f t="shared" si="413"/>
        <v>NO BID</v>
      </c>
      <c r="CA384" s="171"/>
      <c r="CB384" s="89"/>
      <c r="CC384" s="90" t="str">
        <f t="shared" si="414"/>
        <v/>
      </c>
      <c r="CD384" s="172"/>
      <c r="CE384" s="154" t="str">
        <f t="shared" si="415"/>
        <v>NO BID</v>
      </c>
      <c r="CF384" s="171"/>
      <c r="CG384" s="89"/>
      <c r="CH384" s="90" t="str">
        <f t="shared" si="416"/>
        <v/>
      </c>
      <c r="CI384" s="172"/>
      <c r="CJ384" s="154" t="str">
        <f t="shared" si="417"/>
        <v>NO BID</v>
      </c>
      <c r="CK384" s="171"/>
      <c r="CL384" s="89"/>
      <c r="CM384" s="90" t="str">
        <f t="shared" si="418"/>
        <v/>
      </c>
      <c r="CN384" s="172"/>
      <c r="CO384" s="154" t="str">
        <f t="shared" si="419"/>
        <v>NO BID</v>
      </c>
      <c r="CP384" s="171"/>
      <c r="CQ384" s="89"/>
      <c r="CR384" s="90" t="str">
        <f t="shared" si="420"/>
        <v/>
      </c>
      <c r="CS384" s="172"/>
      <c r="CT384" s="154" t="str">
        <f t="shared" si="421"/>
        <v>NO BID</v>
      </c>
      <c r="CU384" s="171"/>
      <c r="CV384" s="89"/>
      <c r="CW384" s="90" t="str">
        <f t="shared" si="422"/>
        <v/>
      </c>
      <c r="CX384" s="172"/>
      <c r="CY384" s="154" t="str">
        <f t="shared" si="423"/>
        <v>NO BID</v>
      </c>
      <c r="CZ384" s="171"/>
      <c r="DA384" s="89"/>
      <c r="DB384" s="90" t="str">
        <f t="shared" si="424"/>
        <v/>
      </c>
      <c r="DC384" s="172"/>
      <c r="DD384" s="154" t="str">
        <f t="shared" si="425"/>
        <v>NO BID</v>
      </c>
      <c r="DE384" s="171"/>
      <c r="DF384" s="89"/>
      <c r="DG384" s="90" t="str">
        <f t="shared" si="426"/>
        <v/>
      </c>
      <c r="DH384" s="172"/>
      <c r="DI384" s="154" t="str">
        <f t="shared" si="427"/>
        <v>NO BID</v>
      </c>
      <c r="DJ384" s="171"/>
      <c r="DK384" s="89"/>
      <c r="DL384" s="90" t="str">
        <f t="shared" si="428"/>
        <v/>
      </c>
      <c r="DM384" s="172"/>
      <c r="DN384" s="154" t="str">
        <f t="shared" si="429"/>
        <v>NO BID</v>
      </c>
      <c r="DO384" s="171"/>
      <c r="DP384" s="89"/>
      <c r="DQ384" s="90" t="str">
        <f t="shared" si="430"/>
        <v/>
      </c>
      <c r="DR384" s="172"/>
      <c r="DS384" s="154" t="str">
        <f t="shared" si="431"/>
        <v>NO BID</v>
      </c>
      <c r="DT384" s="171"/>
      <c r="DU384" s="89"/>
      <c r="DV384" s="90" t="str">
        <f t="shared" si="432"/>
        <v/>
      </c>
      <c r="DW384" s="172"/>
      <c r="DX384" s="154" t="str">
        <f t="shared" si="433"/>
        <v>NO BID</v>
      </c>
      <c r="DY384" s="171"/>
      <c r="DZ384" s="89"/>
      <c r="EA384" s="90" t="str">
        <f t="shared" si="434"/>
        <v/>
      </c>
      <c r="EB384" s="172"/>
      <c r="EC384" s="154" t="str">
        <f t="shared" si="435"/>
        <v>NO BID</v>
      </c>
      <c r="ED384" s="171"/>
      <c r="EE384" s="89"/>
      <c r="EF384" s="90" t="str">
        <f t="shared" si="436"/>
        <v/>
      </c>
      <c r="EG384" s="172"/>
      <c r="EH384" s="154" t="str">
        <f t="shared" si="437"/>
        <v>NO BID</v>
      </c>
      <c r="EI384" s="171"/>
      <c r="EJ384" s="89"/>
      <c r="EK384" s="90" t="str">
        <f t="shared" si="438"/>
        <v/>
      </c>
      <c r="EL384" s="172"/>
      <c r="EM384" s="154" t="str">
        <f t="shared" si="439"/>
        <v>NO BID</v>
      </c>
      <c r="EN384" s="171"/>
      <c r="EO384" s="89"/>
      <c r="EP384" s="90" t="str">
        <f t="shared" si="440"/>
        <v/>
      </c>
      <c r="EQ384" s="172"/>
      <c r="ER384" s="154" t="str">
        <f t="shared" si="441"/>
        <v>NO BID</v>
      </c>
      <c r="ES384" s="171"/>
      <c r="ET384" s="89"/>
      <c r="EU384" s="90" t="str">
        <f t="shared" si="442"/>
        <v/>
      </c>
      <c r="EV384" s="172"/>
      <c r="EW384" s="154" t="str">
        <f t="shared" si="443"/>
        <v>NO BID</v>
      </c>
      <c r="EX384" s="171"/>
      <c r="EY384" s="89"/>
      <c r="EZ384" s="90" t="str">
        <f t="shared" si="444"/>
        <v/>
      </c>
      <c r="FA384" s="172"/>
      <c r="FB384" s="154" t="str">
        <f t="shared" si="445"/>
        <v>NO BID</v>
      </c>
      <c r="FC384" s="171"/>
      <c r="FD384" s="89"/>
      <c r="FE384" s="90" t="str">
        <f t="shared" si="446"/>
        <v/>
      </c>
      <c r="FF384" s="172"/>
      <c r="FG384" s="154" t="str">
        <f t="shared" si="447"/>
        <v>NO BID</v>
      </c>
      <c r="FH384" s="171"/>
      <c r="FI384" s="89"/>
      <c r="FJ384" s="90" t="str">
        <f t="shared" si="448"/>
        <v/>
      </c>
      <c r="FK384" s="172"/>
      <c r="FL384" s="154" t="str">
        <f t="shared" si="449"/>
        <v>NO BID</v>
      </c>
      <c r="FM384" s="171"/>
      <c r="FN384" s="89"/>
      <c r="FO384" s="90" t="str">
        <f t="shared" si="450"/>
        <v/>
      </c>
      <c r="FP384" s="172"/>
      <c r="FQ384" s="154" t="str">
        <f t="shared" si="451"/>
        <v>NO BID</v>
      </c>
      <c r="FR384" s="174"/>
      <c r="FS384" s="91">
        <v>9.99</v>
      </c>
      <c r="FT384" s="92">
        <f t="shared" si="452"/>
        <v>39.96</v>
      </c>
      <c r="FU384" s="175">
        <f t="shared" si="453"/>
        <v>0</v>
      </c>
      <c r="FV384" s="93" t="str">
        <f t="shared" si="454"/>
        <v/>
      </c>
      <c r="FW384" s="94">
        <f t="shared" si="455"/>
        <v>39.96</v>
      </c>
      <c r="FX384" s="95">
        <f t="shared" si="456"/>
        <v>0</v>
      </c>
      <c r="FY384" s="129" t="str">
        <f t="shared" si="457"/>
        <v>NOT AWARDED</v>
      </c>
      <c r="FZ384" s="130">
        <f t="shared" si="458"/>
        <v>0</v>
      </c>
      <c r="GA384" s="129" t="str">
        <f t="shared" si="459"/>
        <v>VENDOR 09</v>
      </c>
      <c r="GB384" s="176"/>
      <c r="GC384" s="177"/>
      <c r="GD384" s="96"/>
      <c r="GE384" s="98"/>
    </row>
    <row r="385" spans="1:187" ht="30" customHeight="1" thickTop="1" thickBot="1" x14ac:dyDescent="0.4">
      <c r="A385" s="141">
        <v>381</v>
      </c>
      <c r="B385" s="163">
        <v>3</v>
      </c>
      <c r="C385" s="164">
        <v>9780593356159</v>
      </c>
      <c r="D385" s="165" t="s">
        <v>557</v>
      </c>
      <c r="E385" s="165" t="s">
        <v>1226</v>
      </c>
      <c r="F385" s="165" t="s">
        <v>1479</v>
      </c>
      <c r="G385" s="166" t="s">
        <v>1414</v>
      </c>
      <c r="H385" s="166" t="s">
        <v>1426</v>
      </c>
      <c r="I385" s="167"/>
      <c r="J385" s="234">
        <f t="shared" si="460"/>
        <v>3</v>
      </c>
      <c r="K385" s="235"/>
      <c r="L385" s="99" t="str">
        <f t="shared" si="386"/>
        <v/>
      </c>
      <c r="M385" s="241"/>
      <c r="N385" s="168"/>
      <c r="O385" s="195" t="str">
        <f t="shared" si="387"/>
        <v>VENDOR 09</v>
      </c>
      <c r="P385" s="149">
        <v>241360</v>
      </c>
      <c r="Q385" s="149">
        <f t="shared" si="388"/>
        <v>0</v>
      </c>
      <c r="R385" s="196" t="str">
        <f t="shared" si="389"/>
        <v xml:space="preserve">, </v>
      </c>
      <c r="S385" s="196" t="str">
        <f t="shared" si="390"/>
        <v>NO BID</v>
      </c>
      <c r="T385" s="117">
        <f t="shared" si="391"/>
        <v>0</v>
      </c>
      <c r="U385" s="118" t="str">
        <f t="shared" si="392"/>
        <v>NOT AWARDED</v>
      </c>
      <c r="V385" s="167"/>
      <c r="W385" s="171"/>
      <c r="X385" s="89"/>
      <c r="Y385" s="90"/>
      <c r="Z385" s="172" t="str">
        <f t="shared" si="393"/>
        <v/>
      </c>
      <c r="AA385" s="154" t="str">
        <f t="shared" si="394"/>
        <v>NO BID</v>
      </c>
      <c r="AB385" s="171"/>
      <c r="AC385" s="89"/>
      <c r="AD385" s="90"/>
      <c r="AE385" s="172" t="str">
        <f t="shared" si="395"/>
        <v/>
      </c>
      <c r="AF385" s="154" t="str">
        <f t="shared" si="396"/>
        <v>NO BID</v>
      </c>
      <c r="AG385" s="171"/>
      <c r="AH385" s="89"/>
      <c r="AI385" s="90"/>
      <c r="AJ385" s="172" t="str">
        <f t="shared" si="397"/>
        <v/>
      </c>
      <c r="AK385" s="154" t="str">
        <f t="shared" si="398"/>
        <v>NO BID</v>
      </c>
      <c r="AL385" s="171"/>
      <c r="AM385" s="89"/>
      <c r="AN385" s="90"/>
      <c r="AO385" s="172" t="str">
        <f t="shared" si="399"/>
        <v/>
      </c>
      <c r="AP385" s="154" t="str">
        <f t="shared" si="400"/>
        <v>NO BID</v>
      </c>
      <c r="AQ385" s="171"/>
      <c r="AR385" s="89"/>
      <c r="AS385" s="90"/>
      <c r="AT385" s="172" t="str">
        <f t="shared" si="401"/>
        <v/>
      </c>
      <c r="AU385" s="154" t="str">
        <f t="shared" si="402"/>
        <v>NO BID</v>
      </c>
      <c r="AV385" s="171"/>
      <c r="AW385" s="89"/>
      <c r="AX385" s="90"/>
      <c r="AY385" s="172" t="str">
        <f t="shared" si="403"/>
        <v/>
      </c>
      <c r="AZ385" s="154" t="str">
        <f t="shared" si="404"/>
        <v>NO BID</v>
      </c>
      <c r="BA385" s="171"/>
      <c r="BB385" s="89"/>
      <c r="BC385" s="90"/>
      <c r="BD385" s="172" t="str">
        <f t="shared" si="405"/>
        <v/>
      </c>
      <c r="BE385" s="154" t="str">
        <f t="shared" si="462"/>
        <v>NO BID</v>
      </c>
      <c r="BF385" s="171"/>
      <c r="BG385" s="89"/>
      <c r="BH385" s="90"/>
      <c r="BI385" s="172" t="str">
        <f t="shared" si="406"/>
        <v/>
      </c>
      <c r="BJ385" s="154" t="str">
        <f t="shared" si="407"/>
        <v>NO BID</v>
      </c>
      <c r="BK385" s="171"/>
      <c r="BL385" s="89"/>
      <c r="BM385" s="90"/>
      <c r="BN385" s="172" t="str">
        <f t="shared" si="408"/>
        <v/>
      </c>
      <c r="BO385" s="154" t="str">
        <f t="shared" si="409"/>
        <v>NO BID</v>
      </c>
      <c r="BP385" s="178"/>
      <c r="BQ385" s="171"/>
      <c r="BR385" s="89"/>
      <c r="BS385" s="90" t="str">
        <f t="shared" si="410"/>
        <v/>
      </c>
      <c r="BT385" s="172"/>
      <c r="BU385" s="154" t="str">
        <f t="shared" si="411"/>
        <v>NO BID</v>
      </c>
      <c r="BV385" s="171"/>
      <c r="BW385" s="89"/>
      <c r="BX385" s="90" t="str">
        <f t="shared" si="412"/>
        <v/>
      </c>
      <c r="BY385" s="172"/>
      <c r="BZ385" s="154" t="str">
        <f t="shared" si="413"/>
        <v>NO BID</v>
      </c>
      <c r="CA385" s="171"/>
      <c r="CB385" s="89"/>
      <c r="CC385" s="90" t="str">
        <f t="shared" si="414"/>
        <v/>
      </c>
      <c r="CD385" s="172"/>
      <c r="CE385" s="154" t="str">
        <f t="shared" si="415"/>
        <v>NO BID</v>
      </c>
      <c r="CF385" s="171"/>
      <c r="CG385" s="89"/>
      <c r="CH385" s="90" t="str">
        <f t="shared" si="416"/>
        <v/>
      </c>
      <c r="CI385" s="172"/>
      <c r="CJ385" s="154" t="str">
        <f t="shared" si="417"/>
        <v>NO BID</v>
      </c>
      <c r="CK385" s="171"/>
      <c r="CL385" s="89"/>
      <c r="CM385" s="90" t="str">
        <f t="shared" si="418"/>
        <v/>
      </c>
      <c r="CN385" s="172"/>
      <c r="CO385" s="154" t="str">
        <f t="shared" si="419"/>
        <v>NO BID</v>
      </c>
      <c r="CP385" s="171"/>
      <c r="CQ385" s="89"/>
      <c r="CR385" s="90" t="str">
        <f t="shared" si="420"/>
        <v/>
      </c>
      <c r="CS385" s="172"/>
      <c r="CT385" s="154" t="str">
        <f t="shared" si="421"/>
        <v>NO BID</v>
      </c>
      <c r="CU385" s="171"/>
      <c r="CV385" s="89"/>
      <c r="CW385" s="90" t="str">
        <f t="shared" si="422"/>
        <v/>
      </c>
      <c r="CX385" s="172"/>
      <c r="CY385" s="154" t="str">
        <f t="shared" si="423"/>
        <v>NO BID</v>
      </c>
      <c r="CZ385" s="171"/>
      <c r="DA385" s="89"/>
      <c r="DB385" s="90" t="str">
        <f t="shared" si="424"/>
        <v/>
      </c>
      <c r="DC385" s="172"/>
      <c r="DD385" s="154" t="str">
        <f t="shared" si="425"/>
        <v>NO BID</v>
      </c>
      <c r="DE385" s="171"/>
      <c r="DF385" s="89"/>
      <c r="DG385" s="90" t="str">
        <f t="shared" si="426"/>
        <v/>
      </c>
      <c r="DH385" s="172"/>
      <c r="DI385" s="154" t="str">
        <f t="shared" si="427"/>
        <v>NO BID</v>
      </c>
      <c r="DJ385" s="171"/>
      <c r="DK385" s="89"/>
      <c r="DL385" s="90" t="str">
        <f t="shared" si="428"/>
        <v/>
      </c>
      <c r="DM385" s="172"/>
      <c r="DN385" s="154" t="str">
        <f t="shared" si="429"/>
        <v>NO BID</v>
      </c>
      <c r="DO385" s="171"/>
      <c r="DP385" s="89"/>
      <c r="DQ385" s="90" t="str">
        <f t="shared" si="430"/>
        <v/>
      </c>
      <c r="DR385" s="172"/>
      <c r="DS385" s="154" t="str">
        <f t="shared" si="431"/>
        <v>NO BID</v>
      </c>
      <c r="DT385" s="171"/>
      <c r="DU385" s="89"/>
      <c r="DV385" s="90" t="str">
        <f t="shared" si="432"/>
        <v/>
      </c>
      <c r="DW385" s="172"/>
      <c r="DX385" s="154" t="str">
        <f t="shared" si="433"/>
        <v>NO BID</v>
      </c>
      <c r="DY385" s="171"/>
      <c r="DZ385" s="89"/>
      <c r="EA385" s="90" t="str">
        <f t="shared" si="434"/>
        <v/>
      </c>
      <c r="EB385" s="172"/>
      <c r="EC385" s="154" t="str">
        <f t="shared" si="435"/>
        <v>NO BID</v>
      </c>
      <c r="ED385" s="171"/>
      <c r="EE385" s="89"/>
      <c r="EF385" s="90" t="str">
        <f t="shared" si="436"/>
        <v/>
      </c>
      <c r="EG385" s="172"/>
      <c r="EH385" s="154" t="str">
        <f t="shared" si="437"/>
        <v>NO BID</v>
      </c>
      <c r="EI385" s="171"/>
      <c r="EJ385" s="89"/>
      <c r="EK385" s="90" t="str">
        <f t="shared" si="438"/>
        <v/>
      </c>
      <c r="EL385" s="172"/>
      <c r="EM385" s="154" t="str">
        <f t="shared" si="439"/>
        <v>NO BID</v>
      </c>
      <c r="EN385" s="171"/>
      <c r="EO385" s="89"/>
      <c r="EP385" s="90" t="str">
        <f t="shared" si="440"/>
        <v/>
      </c>
      <c r="EQ385" s="172"/>
      <c r="ER385" s="154" t="str">
        <f t="shared" si="441"/>
        <v>NO BID</v>
      </c>
      <c r="ES385" s="171"/>
      <c r="ET385" s="89"/>
      <c r="EU385" s="90" t="str">
        <f t="shared" si="442"/>
        <v/>
      </c>
      <c r="EV385" s="172"/>
      <c r="EW385" s="154" t="str">
        <f t="shared" si="443"/>
        <v>NO BID</v>
      </c>
      <c r="EX385" s="171"/>
      <c r="EY385" s="89"/>
      <c r="EZ385" s="90" t="str">
        <f t="shared" si="444"/>
        <v/>
      </c>
      <c r="FA385" s="172"/>
      <c r="FB385" s="154" t="str">
        <f t="shared" si="445"/>
        <v>NO BID</v>
      </c>
      <c r="FC385" s="171"/>
      <c r="FD385" s="89"/>
      <c r="FE385" s="90" t="str">
        <f t="shared" si="446"/>
        <v/>
      </c>
      <c r="FF385" s="172"/>
      <c r="FG385" s="154" t="str">
        <f t="shared" si="447"/>
        <v>NO BID</v>
      </c>
      <c r="FH385" s="171"/>
      <c r="FI385" s="89"/>
      <c r="FJ385" s="90" t="str">
        <f t="shared" si="448"/>
        <v/>
      </c>
      <c r="FK385" s="172"/>
      <c r="FL385" s="154" t="str">
        <f t="shared" si="449"/>
        <v>NO BID</v>
      </c>
      <c r="FM385" s="171"/>
      <c r="FN385" s="89"/>
      <c r="FO385" s="90" t="str">
        <f t="shared" si="450"/>
        <v/>
      </c>
      <c r="FP385" s="172"/>
      <c r="FQ385" s="154" t="str">
        <f t="shared" si="451"/>
        <v>NO BID</v>
      </c>
      <c r="FR385" s="174"/>
      <c r="FS385" s="91">
        <v>11.94</v>
      </c>
      <c r="FT385" s="92">
        <f t="shared" si="452"/>
        <v>35.82</v>
      </c>
      <c r="FU385" s="175">
        <f t="shared" si="453"/>
        <v>0</v>
      </c>
      <c r="FV385" s="93" t="str">
        <f t="shared" si="454"/>
        <v/>
      </c>
      <c r="FW385" s="94">
        <f t="shared" si="455"/>
        <v>35.82</v>
      </c>
      <c r="FX385" s="95">
        <f t="shared" si="456"/>
        <v>0</v>
      </c>
      <c r="FY385" s="129" t="str">
        <f t="shared" si="457"/>
        <v>NOT AWARDED</v>
      </c>
      <c r="FZ385" s="130">
        <f t="shared" si="458"/>
        <v>0</v>
      </c>
      <c r="GA385" s="129" t="str">
        <f t="shared" si="459"/>
        <v>VENDOR 09</v>
      </c>
      <c r="GB385" s="176"/>
      <c r="GC385" s="198"/>
      <c r="GD385" s="96"/>
      <c r="GE385" s="98"/>
    </row>
    <row r="386" spans="1:187" ht="30" customHeight="1" thickTop="1" thickBot="1" x14ac:dyDescent="0.4">
      <c r="A386" s="162">
        <v>382</v>
      </c>
      <c r="B386" s="163">
        <v>4</v>
      </c>
      <c r="C386" s="164">
        <v>9781646142439</v>
      </c>
      <c r="D386" s="165" t="s">
        <v>558</v>
      </c>
      <c r="E386" s="165" t="s">
        <v>1227</v>
      </c>
      <c r="F386" s="165" t="s">
        <v>1479</v>
      </c>
      <c r="G386" s="166" t="s">
        <v>1414</v>
      </c>
      <c r="H386" s="166" t="s">
        <v>1419</v>
      </c>
      <c r="I386" s="167"/>
      <c r="J386" s="227">
        <f t="shared" si="460"/>
        <v>4</v>
      </c>
      <c r="K386" s="228"/>
      <c r="L386" s="99" t="str">
        <f t="shared" si="386"/>
        <v/>
      </c>
      <c r="M386" s="241"/>
      <c r="N386" s="168"/>
      <c r="O386" s="195" t="str">
        <f t="shared" si="387"/>
        <v>VENDOR 09</v>
      </c>
      <c r="P386" s="149">
        <v>241360</v>
      </c>
      <c r="Q386" s="149">
        <f t="shared" si="388"/>
        <v>0</v>
      </c>
      <c r="R386" s="196" t="str">
        <f t="shared" si="389"/>
        <v xml:space="preserve">, </v>
      </c>
      <c r="S386" s="196" t="str">
        <f t="shared" si="390"/>
        <v>NO BID</v>
      </c>
      <c r="T386" s="117">
        <f t="shared" si="391"/>
        <v>0</v>
      </c>
      <c r="U386" s="118" t="str">
        <f t="shared" si="392"/>
        <v>NOT AWARDED</v>
      </c>
      <c r="V386" s="167"/>
      <c r="W386" s="171"/>
      <c r="X386" s="89"/>
      <c r="Y386" s="90"/>
      <c r="Z386" s="172" t="str">
        <f t="shared" si="393"/>
        <v/>
      </c>
      <c r="AA386" s="154" t="str">
        <f t="shared" si="394"/>
        <v>NO BID</v>
      </c>
      <c r="AB386" s="171"/>
      <c r="AC386" s="89"/>
      <c r="AD386" s="90"/>
      <c r="AE386" s="172" t="str">
        <f t="shared" si="395"/>
        <v/>
      </c>
      <c r="AF386" s="154" t="str">
        <f t="shared" si="396"/>
        <v>NO BID</v>
      </c>
      <c r="AG386" s="171"/>
      <c r="AH386" s="89"/>
      <c r="AI386" s="90"/>
      <c r="AJ386" s="172" t="str">
        <f t="shared" si="397"/>
        <v/>
      </c>
      <c r="AK386" s="154" t="str">
        <f t="shared" si="398"/>
        <v>NO BID</v>
      </c>
      <c r="AL386" s="171"/>
      <c r="AM386" s="89"/>
      <c r="AN386" s="90"/>
      <c r="AO386" s="172" t="str">
        <f t="shared" si="399"/>
        <v/>
      </c>
      <c r="AP386" s="154" t="str">
        <f t="shared" si="400"/>
        <v>NO BID</v>
      </c>
      <c r="AQ386" s="171"/>
      <c r="AR386" s="89"/>
      <c r="AS386" s="90"/>
      <c r="AT386" s="172" t="str">
        <f t="shared" si="401"/>
        <v/>
      </c>
      <c r="AU386" s="154" t="str">
        <f t="shared" si="402"/>
        <v>NO BID</v>
      </c>
      <c r="AV386" s="171"/>
      <c r="AW386" s="89"/>
      <c r="AX386" s="90"/>
      <c r="AY386" s="172" t="str">
        <f t="shared" si="403"/>
        <v/>
      </c>
      <c r="AZ386" s="154" t="str">
        <f t="shared" si="404"/>
        <v>NO BID</v>
      </c>
      <c r="BA386" s="171"/>
      <c r="BB386" s="89"/>
      <c r="BC386" s="90"/>
      <c r="BD386" s="172" t="str">
        <f t="shared" si="405"/>
        <v/>
      </c>
      <c r="BE386" s="154" t="str">
        <f t="shared" si="462"/>
        <v>NO BID</v>
      </c>
      <c r="BF386" s="171"/>
      <c r="BG386" s="89"/>
      <c r="BH386" s="90"/>
      <c r="BI386" s="172" t="str">
        <f t="shared" si="406"/>
        <v/>
      </c>
      <c r="BJ386" s="154" t="str">
        <f t="shared" si="407"/>
        <v>NO BID</v>
      </c>
      <c r="BK386" s="171"/>
      <c r="BL386" s="89"/>
      <c r="BM386" s="90"/>
      <c r="BN386" s="172" t="str">
        <f t="shared" si="408"/>
        <v/>
      </c>
      <c r="BO386" s="154" t="str">
        <f t="shared" si="409"/>
        <v>NO BID</v>
      </c>
      <c r="BP386" s="178"/>
      <c r="BQ386" s="171"/>
      <c r="BR386" s="89"/>
      <c r="BS386" s="90" t="str">
        <f t="shared" si="410"/>
        <v/>
      </c>
      <c r="BT386" s="172"/>
      <c r="BU386" s="154" t="str">
        <f t="shared" si="411"/>
        <v>NO BID</v>
      </c>
      <c r="BV386" s="171"/>
      <c r="BW386" s="89"/>
      <c r="BX386" s="90" t="str">
        <f t="shared" si="412"/>
        <v/>
      </c>
      <c r="BY386" s="172"/>
      <c r="BZ386" s="154" t="str">
        <f t="shared" si="413"/>
        <v>NO BID</v>
      </c>
      <c r="CA386" s="171"/>
      <c r="CB386" s="89"/>
      <c r="CC386" s="90" t="str">
        <f t="shared" si="414"/>
        <v/>
      </c>
      <c r="CD386" s="172"/>
      <c r="CE386" s="154" t="str">
        <f t="shared" si="415"/>
        <v>NO BID</v>
      </c>
      <c r="CF386" s="171"/>
      <c r="CG386" s="89"/>
      <c r="CH386" s="90" t="str">
        <f t="shared" si="416"/>
        <v/>
      </c>
      <c r="CI386" s="172"/>
      <c r="CJ386" s="154" t="str">
        <f t="shared" si="417"/>
        <v>NO BID</v>
      </c>
      <c r="CK386" s="171"/>
      <c r="CL386" s="89"/>
      <c r="CM386" s="90" t="str">
        <f t="shared" si="418"/>
        <v/>
      </c>
      <c r="CN386" s="172"/>
      <c r="CO386" s="154" t="str">
        <f t="shared" si="419"/>
        <v>NO BID</v>
      </c>
      <c r="CP386" s="171"/>
      <c r="CQ386" s="89"/>
      <c r="CR386" s="90" t="str">
        <f t="shared" si="420"/>
        <v/>
      </c>
      <c r="CS386" s="172"/>
      <c r="CT386" s="154" t="str">
        <f t="shared" si="421"/>
        <v>NO BID</v>
      </c>
      <c r="CU386" s="171"/>
      <c r="CV386" s="89"/>
      <c r="CW386" s="90" t="str">
        <f t="shared" si="422"/>
        <v/>
      </c>
      <c r="CX386" s="172"/>
      <c r="CY386" s="154" t="str">
        <f t="shared" si="423"/>
        <v>NO BID</v>
      </c>
      <c r="CZ386" s="171"/>
      <c r="DA386" s="89"/>
      <c r="DB386" s="90" t="str">
        <f t="shared" si="424"/>
        <v/>
      </c>
      <c r="DC386" s="172"/>
      <c r="DD386" s="154" t="str">
        <f t="shared" si="425"/>
        <v>NO BID</v>
      </c>
      <c r="DE386" s="171"/>
      <c r="DF386" s="89"/>
      <c r="DG386" s="90" t="str">
        <f t="shared" si="426"/>
        <v/>
      </c>
      <c r="DH386" s="172"/>
      <c r="DI386" s="154" t="str">
        <f t="shared" si="427"/>
        <v>NO BID</v>
      </c>
      <c r="DJ386" s="171"/>
      <c r="DK386" s="89"/>
      <c r="DL386" s="90" t="str">
        <f t="shared" si="428"/>
        <v/>
      </c>
      <c r="DM386" s="172"/>
      <c r="DN386" s="154" t="str">
        <f t="shared" si="429"/>
        <v>NO BID</v>
      </c>
      <c r="DO386" s="171"/>
      <c r="DP386" s="89"/>
      <c r="DQ386" s="90" t="str">
        <f t="shared" si="430"/>
        <v/>
      </c>
      <c r="DR386" s="172"/>
      <c r="DS386" s="154" t="str">
        <f t="shared" si="431"/>
        <v>NO BID</v>
      </c>
      <c r="DT386" s="171"/>
      <c r="DU386" s="89"/>
      <c r="DV386" s="90" t="str">
        <f t="shared" si="432"/>
        <v/>
      </c>
      <c r="DW386" s="172"/>
      <c r="DX386" s="154" t="str">
        <f t="shared" si="433"/>
        <v>NO BID</v>
      </c>
      <c r="DY386" s="171"/>
      <c r="DZ386" s="89"/>
      <c r="EA386" s="90" t="str">
        <f t="shared" si="434"/>
        <v/>
      </c>
      <c r="EB386" s="172"/>
      <c r="EC386" s="154" t="str">
        <f t="shared" si="435"/>
        <v>NO BID</v>
      </c>
      <c r="ED386" s="171"/>
      <c r="EE386" s="89"/>
      <c r="EF386" s="90" t="str">
        <f t="shared" si="436"/>
        <v/>
      </c>
      <c r="EG386" s="172"/>
      <c r="EH386" s="154" t="str">
        <f t="shared" si="437"/>
        <v>NO BID</v>
      </c>
      <c r="EI386" s="171"/>
      <c r="EJ386" s="89"/>
      <c r="EK386" s="90" t="str">
        <f t="shared" si="438"/>
        <v/>
      </c>
      <c r="EL386" s="172"/>
      <c r="EM386" s="154" t="str">
        <f t="shared" si="439"/>
        <v>NO BID</v>
      </c>
      <c r="EN386" s="171"/>
      <c r="EO386" s="89"/>
      <c r="EP386" s="90" t="str">
        <f t="shared" si="440"/>
        <v/>
      </c>
      <c r="EQ386" s="172"/>
      <c r="ER386" s="154" t="str">
        <f t="shared" si="441"/>
        <v>NO BID</v>
      </c>
      <c r="ES386" s="171"/>
      <c r="ET386" s="89"/>
      <c r="EU386" s="90" t="str">
        <f t="shared" si="442"/>
        <v/>
      </c>
      <c r="EV386" s="172"/>
      <c r="EW386" s="154" t="str">
        <f t="shared" si="443"/>
        <v>NO BID</v>
      </c>
      <c r="EX386" s="171"/>
      <c r="EY386" s="89"/>
      <c r="EZ386" s="90" t="str">
        <f t="shared" si="444"/>
        <v/>
      </c>
      <c r="FA386" s="172"/>
      <c r="FB386" s="154" t="str">
        <f t="shared" si="445"/>
        <v>NO BID</v>
      </c>
      <c r="FC386" s="171"/>
      <c r="FD386" s="89"/>
      <c r="FE386" s="90" t="str">
        <f t="shared" si="446"/>
        <v/>
      </c>
      <c r="FF386" s="172"/>
      <c r="FG386" s="154" t="str">
        <f t="shared" si="447"/>
        <v>NO BID</v>
      </c>
      <c r="FH386" s="171"/>
      <c r="FI386" s="89"/>
      <c r="FJ386" s="90" t="str">
        <f t="shared" si="448"/>
        <v/>
      </c>
      <c r="FK386" s="172"/>
      <c r="FL386" s="154" t="str">
        <f t="shared" si="449"/>
        <v>NO BID</v>
      </c>
      <c r="FM386" s="171"/>
      <c r="FN386" s="89"/>
      <c r="FO386" s="90" t="str">
        <f t="shared" si="450"/>
        <v/>
      </c>
      <c r="FP386" s="172"/>
      <c r="FQ386" s="154" t="str">
        <f t="shared" si="451"/>
        <v>NO BID</v>
      </c>
      <c r="FR386" s="174"/>
      <c r="FS386" s="91">
        <v>15.42</v>
      </c>
      <c r="FT386" s="92">
        <f t="shared" si="452"/>
        <v>61.68</v>
      </c>
      <c r="FU386" s="175">
        <f t="shared" si="453"/>
        <v>0</v>
      </c>
      <c r="FV386" s="93" t="str">
        <f t="shared" si="454"/>
        <v/>
      </c>
      <c r="FW386" s="94">
        <f t="shared" si="455"/>
        <v>61.68</v>
      </c>
      <c r="FX386" s="95">
        <f t="shared" si="456"/>
        <v>0</v>
      </c>
      <c r="FY386" s="129" t="str">
        <f t="shared" si="457"/>
        <v>NOT AWARDED</v>
      </c>
      <c r="FZ386" s="130">
        <f t="shared" si="458"/>
        <v>0</v>
      </c>
      <c r="GA386" s="129" t="str">
        <f t="shared" si="459"/>
        <v>VENDOR 09</v>
      </c>
      <c r="GB386" s="176"/>
      <c r="GC386" s="177"/>
      <c r="GD386" s="96"/>
      <c r="GE386" s="98"/>
    </row>
    <row r="387" spans="1:187" ht="30" customHeight="1" thickTop="1" thickBot="1" x14ac:dyDescent="0.4">
      <c r="A387" s="162">
        <v>383</v>
      </c>
      <c r="B387" s="142">
        <v>4</v>
      </c>
      <c r="C387" s="143">
        <v>9780062845481</v>
      </c>
      <c r="D387" s="144" t="s">
        <v>559</v>
      </c>
      <c r="E387" s="144" t="s">
        <v>1228</v>
      </c>
      <c r="F387" s="144" t="s">
        <v>1479</v>
      </c>
      <c r="G387" s="145" t="s">
        <v>1414</v>
      </c>
      <c r="H387" s="145" t="s">
        <v>1450</v>
      </c>
      <c r="I387" s="146"/>
      <c r="J387" s="227">
        <f t="shared" si="460"/>
        <v>4</v>
      </c>
      <c r="K387" s="228"/>
      <c r="L387" s="99" t="str">
        <f t="shared" si="386"/>
        <v/>
      </c>
      <c r="M387" s="241"/>
      <c r="N387" s="147"/>
      <c r="O387" s="148" t="str">
        <f t="shared" si="387"/>
        <v>VENDOR 09</v>
      </c>
      <c r="P387" s="149">
        <v>241363</v>
      </c>
      <c r="Q387" s="149">
        <f t="shared" si="388"/>
        <v>0</v>
      </c>
      <c r="R387" s="150" t="str">
        <f t="shared" si="389"/>
        <v xml:space="preserve">, </v>
      </c>
      <c r="S387" s="150" t="str">
        <f t="shared" si="390"/>
        <v>NO BID</v>
      </c>
      <c r="T387" s="100">
        <f t="shared" si="391"/>
        <v>0</v>
      </c>
      <c r="U387" s="101" t="str">
        <f t="shared" si="392"/>
        <v>NOT AWARDED</v>
      </c>
      <c r="V387" s="146"/>
      <c r="W387" s="151"/>
      <c r="X387" s="102"/>
      <c r="Y387" s="103"/>
      <c r="Z387" s="152" t="str">
        <f t="shared" si="393"/>
        <v/>
      </c>
      <c r="AA387" s="153" t="str">
        <f t="shared" si="394"/>
        <v>NO BID</v>
      </c>
      <c r="AB387" s="151"/>
      <c r="AC387" s="102"/>
      <c r="AD387" s="103"/>
      <c r="AE387" s="152" t="str">
        <f t="shared" si="395"/>
        <v/>
      </c>
      <c r="AF387" s="154" t="str">
        <f t="shared" si="396"/>
        <v>NO BID</v>
      </c>
      <c r="AG387" s="151"/>
      <c r="AH387" s="102"/>
      <c r="AI387" s="103"/>
      <c r="AJ387" s="152" t="str">
        <f t="shared" si="397"/>
        <v/>
      </c>
      <c r="AK387" s="154" t="str">
        <f t="shared" si="398"/>
        <v>NO BID</v>
      </c>
      <c r="AL387" s="151"/>
      <c r="AM387" s="102"/>
      <c r="AN387" s="103"/>
      <c r="AO387" s="152" t="str">
        <f t="shared" si="399"/>
        <v/>
      </c>
      <c r="AP387" s="154" t="str">
        <f t="shared" si="400"/>
        <v>NO BID</v>
      </c>
      <c r="AQ387" s="151"/>
      <c r="AR387" s="102"/>
      <c r="AS387" s="103"/>
      <c r="AT387" s="152" t="str">
        <f t="shared" si="401"/>
        <v/>
      </c>
      <c r="AU387" s="154" t="str">
        <f t="shared" si="402"/>
        <v>NO BID</v>
      </c>
      <c r="AV387" s="151"/>
      <c r="AW387" s="102"/>
      <c r="AX387" s="103"/>
      <c r="AY387" s="152" t="str">
        <f t="shared" si="403"/>
        <v/>
      </c>
      <c r="AZ387" s="154" t="str">
        <f t="shared" si="404"/>
        <v>NO BID</v>
      </c>
      <c r="BA387" s="151"/>
      <c r="BB387" s="102"/>
      <c r="BC387" s="103"/>
      <c r="BD387" s="152" t="str">
        <f t="shared" si="405"/>
        <v/>
      </c>
      <c r="BE387" s="153" t="str">
        <f t="shared" si="462"/>
        <v>NO BID</v>
      </c>
      <c r="BF387" s="151"/>
      <c r="BG387" s="102"/>
      <c r="BH387" s="103"/>
      <c r="BI387" s="152" t="str">
        <f t="shared" si="406"/>
        <v/>
      </c>
      <c r="BJ387" s="153" t="str">
        <f t="shared" si="407"/>
        <v>NO BID</v>
      </c>
      <c r="BK387" s="151"/>
      <c r="BL387" s="102"/>
      <c r="BM387" s="103"/>
      <c r="BN387" s="152" t="str">
        <f t="shared" si="408"/>
        <v/>
      </c>
      <c r="BO387" s="154" t="str">
        <f t="shared" si="409"/>
        <v>NO BID</v>
      </c>
      <c r="BP387" s="155"/>
      <c r="BQ387" s="151"/>
      <c r="BR387" s="102"/>
      <c r="BS387" s="103" t="str">
        <f t="shared" si="410"/>
        <v/>
      </c>
      <c r="BT387" s="152"/>
      <c r="BU387" s="153" t="str">
        <f t="shared" si="411"/>
        <v>NO BID</v>
      </c>
      <c r="BV387" s="151"/>
      <c r="BW387" s="102"/>
      <c r="BX387" s="103" t="str">
        <f t="shared" si="412"/>
        <v/>
      </c>
      <c r="BY387" s="152"/>
      <c r="BZ387" s="153" t="str">
        <f t="shared" si="413"/>
        <v>NO BID</v>
      </c>
      <c r="CA387" s="151"/>
      <c r="CB387" s="102"/>
      <c r="CC387" s="103" t="str">
        <f t="shared" si="414"/>
        <v/>
      </c>
      <c r="CD387" s="152"/>
      <c r="CE387" s="153" t="str">
        <f t="shared" si="415"/>
        <v>NO BID</v>
      </c>
      <c r="CF387" s="151"/>
      <c r="CG387" s="102"/>
      <c r="CH387" s="103" t="str">
        <f t="shared" si="416"/>
        <v/>
      </c>
      <c r="CI387" s="152"/>
      <c r="CJ387" s="153" t="str">
        <f t="shared" si="417"/>
        <v>NO BID</v>
      </c>
      <c r="CK387" s="151"/>
      <c r="CL387" s="102"/>
      <c r="CM387" s="103" t="str">
        <f t="shared" si="418"/>
        <v/>
      </c>
      <c r="CN387" s="152"/>
      <c r="CO387" s="153" t="str">
        <f t="shared" si="419"/>
        <v>NO BID</v>
      </c>
      <c r="CP387" s="151"/>
      <c r="CQ387" s="102"/>
      <c r="CR387" s="103" t="str">
        <f t="shared" si="420"/>
        <v/>
      </c>
      <c r="CS387" s="152"/>
      <c r="CT387" s="153" t="str">
        <f t="shared" si="421"/>
        <v>NO BID</v>
      </c>
      <c r="CU387" s="151"/>
      <c r="CV387" s="102"/>
      <c r="CW387" s="103" t="str">
        <f t="shared" si="422"/>
        <v/>
      </c>
      <c r="CX387" s="152"/>
      <c r="CY387" s="153" t="str">
        <f t="shared" si="423"/>
        <v>NO BID</v>
      </c>
      <c r="CZ387" s="151"/>
      <c r="DA387" s="102"/>
      <c r="DB387" s="103" t="str">
        <f t="shared" si="424"/>
        <v/>
      </c>
      <c r="DC387" s="152"/>
      <c r="DD387" s="153" t="str">
        <f t="shared" si="425"/>
        <v>NO BID</v>
      </c>
      <c r="DE387" s="151"/>
      <c r="DF387" s="102"/>
      <c r="DG387" s="103" t="str">
        <f t="shared" si="426"/>
        <v/>
      </c>
      <c r="DH387" s="152"/>
      <c r="DI387" s="153" t="str">
        <f t="shared" si="427"/>
        <v>NO BID</v>
      </c>
      <c r="DJ387" s="151"/>
      <c r="DK387" s="102"/>
      <c r="DL387" s="103" t="str">
        <f t="shared" si="428"/>
        <v/>
      </c>
      <c r="DM387" s="152"/>
      <c r="DN387" s="153" t="str">
        <f t="shared" si="429"/>
        <v>NO BID</v>
      </c>
      <c r="DO387" s="151"/>
      <c r="DP387" s="102"/>
      <c r="DQ387" s="103" t="str">
        <f t="shared" si="430"/>
        <v/>
      </c>
      <c r="DR387" s="152"/>
      <c r="DS387" s="153" t="str">
        <f t="shared" si="431"/>
        <v>NO BID</v>
      </c>
      <c r="DT387" s="151"/>
      <c r="DU387" s="102"/>
      <c r="DV387" s="103" t="str">
        <f t="shared" si="432"/>
        <v/>
      </c>
      <c r="DW387" s="152"/>
      <c r="DX387" s="153" t="str">
        <f t="shared" si="433"/>
        <v>NO BID</v>
      </c>
      <c r="DY387" s="151"/>
      <c r="DZ387" s="102"/>
      <c r="EA387" s="103" t="str">
        <f t="shared" si="434"/>
        <v/>
      </c>
      <c r="EB387" s="152"/>
      <c r="EC387" s="153" t="str">
        <f t="shared" si="435"/>
        <v>NO BID</v>
      </c>
      <c r="ED387" s="151"/>
      <c r="EE387" s="102"/>
      <c r="EF387" s="103" t="str">
        <f t="shared" si="436"/>
        <v/>
      </c>
      <c r="EG387" s="152"/>
      <c r="EH387" s="153" t="str">
        <f t="shared" si="437"/>
        <v>NO BID</v>
      </c>
      <c r="EI387" s="151"/>
      <c r="EJ387" s="102"/>
      <c r="EK387" s="103" t="str">
        <f t="shared" si="438"/>
        <v/>
      </c>
      <c r="EL387" s="152"/>
      <c r="EM387" s="153" t="str">
        <f t="shared" si="439"/>
        <v>NO BID</v>
      </c>
      <c r="EN387" s="151"/>
      <c r="EO387" s="102"/>
      <c r="EP387" s="103" t="str">
        <f t="shared" si="440"/>
        <v/>
      </c>
      <c r="EQ387" s="152"/>
      <c r="ER387" s="153" t="str">
        <f t="shared" si="441"/>
        <v>NO BID</v>
      </c>
      <c r="ES387" s="151"/>
      <c r="ET387" s="102"/>
      <c r="EU387" s="103" t="str">
        <f t="shared" si="442"/>
        <v/>
      </c>
      <c r="EV387" s="152"/>
      <c r="EW387" s="153" t="str">
        <f t="shared" si="443"/>
        <v>NO BID</v>
      </c>
      <c r="EX387" s="151"/>
      <c r="EY387" s="102"/>
      <c r="EZ387" s="103" t="str">
        <f t="shared" si="444"/>
        <v/>
      </c>
      <c r="FA387" s="152"/>
      <c r="FB387" s="153" t="str">
        <f t="shared" si="445"/>
        <v>NO BID</v>
      </c>
      <c r="FC387" s="151"/>
      <c r="FD387" s="102"/>
      <c r="FE387" s="103" t="str">
        <f t="shared" si="446"/>
        <v/>
      </c>
      <c r="FF387" s="152"/>
      <c r="FG387" s="153" t="str">
        <f t="shared" si="447"/>
        <v>NO BID</v>
      </c>
      <c r="FH387" s="151"/>
      <c r="FI387" s="102"/>
      <c r="FJ387" s="103" t="str">
        <f t="shared" si="448"/>
        <v/>
      </c>
      <c r="FK387" s="152"/>
      <c r="FL387" s="153" t="str">
        <f t="shared" si="449"/>
        <v>NO BID</v>
      </c>
      <c r="FM387" s="151"/>
      <c r="FN387" s="102"/>
      <c r="FO387" s="103" t="str">
        <f t="shared" si="450"/>
        <v/>
      </c>
      <c r="FP387" s="152"/>
      <c r="FQ387" s="153" t="str">
        <f t="shared" si="451"/>
        <v>NO BID</v>
      </c>
      <c r="FR387" s="156"/>
      <c r="FS387" s="104">
        <v>14.2</v>
      </c>
      <c r="FT387" s="105">
        <f t="shared" si="452"/>
        <v>56.8</v>
      </c>
      <c r="FU387" s="157">
        <f t="shared" si="453"/>
        <v>0</v>
      </c>
      <c r="FV387" s="106" t="str">
        <f t="shared" si="454"/>
        <v/>
      </c>
      <c r="FW387" s="107">
        <f t="shared" si="455"/>
        <v>56.8</v>
      </c>
      <c r="FX387" s="108">
        <f t="shared" si="456"/>
        <v>0</v>
      </c>
      <c r="FY387" s="158" t="str">
        <f t="shared" si="457"/>
        <v>NOT AWARDED</v>
      </c>
      <c r="FZ387" s="159">
        <f t="shared" si="458"/>
        <v>0</v>
      </c>
      <c r="GA387" s="158" t="str">
        <f t="shared" si="459"/>
        <v>VENDOR 09</v>
      </c>
      <c r="GB387" s="160"/>
      <c r="GC387" s="161"/>
      <c r="GD387" s="109"/>
      <c r="GE387" s="110"/>
    </row>
    <row r="388" spans="1:187" ht="30" customHeight="1" thickTop="1" thickBot="1" x14ac:dyDescent="0.4">
      <c r="A388" s="162">
        <v>384</v>
      </c>
      <c r="B388" s="163">
        <v>2</v>
      </c>
      <c r="C388" s="164">
        <v>9780593111482</v>
      </c>
      <c r="D388" s="165" t="s">
        <v>560</v>
      </c>
      <c r="E388" s="165" t="s">
        <v>1229</v>
      </c>
      <c r="F388" s="165" t="s">
        <v>1479</v>
      </c>
      <c r="G388" s="166" t="s">
        <v>1414</v>
      </c>
      <c r="H388" s="166" t="s">
        <v>1421</v>
      </c>
      <c r="I388" s="167"/>
      <c r="J388" s="232">
        <f t="shared" si="460"/>
        <v>2</v>
      </c>
      <c r="K388" s="233"/>
      <c r="L388" s="99" t="str">
        <f t="shared" si="386"/>
        <v/>
      </c>
      <c r="M388" s="241"/>
      <c r="N388" s="168"/>
      <c r="O388" s="169" t="str">
        <f t="shared" si="387"/>
        <v>VENDOR 09</v>
      </c>
      <c r="P388" s="149">
        <v>241365</v>
      </c>
      <c r="Q388" s="149">
        <f t="shared" si="388"/>
        <v>0</v>
      </c>
      <c r="R388" s="170" t="str">
        <f t="shared" si="389"/>
        <v xml:space="preserve">, </v>
      </c>
      <c r="S388" s="170" t="str">
        <f t="shared" si="390"/>
        <v>NO BID</v>
      </c>
      <c r="T388" s="87">
        <f t="shared" si="391"/>
        <v>0</v>
      </c>
      <c r="U388" s="88" t="str">
        <f t="shared" si="392"/>
        <v>NOT AWARDED</v>
      </c>
      <c r="V388" s="167"/>
      <c r="W388" s="171"/>
      <c r="X388" s="89"/>
      <c r="Y388" s="90"/>
      <c r="Z388" s="172" t="str">
        <f t="shared" si="393"/>
        <v/>
      </c>
      <c r="AA388" s="154" t="str">
        <f t="shared" si="394"/>
        <v>NO BID</v>
      </c>
      <c r="AB388" s="171"/>
      <c r="AC388" s="89"/>
      <c r="AD388" s="90"/>
      <c r="AE388" s="172" t="str">
        <f t="shared" si="395"/>
        <v/>
      </c>
      <c r="AF388" s="154" t="str">
        <f t="shared" si="396"/>
        <v>NO BID</v>
      </c>
      <c r="AG388" s="171"/>
      <c r="AH388" s="89"/>
      <c r="AI388" s="90"/>
      <c r="AJ388" s="172" t="str">
        <f t="shared" si="397"/>
        <v/>
      </c>
      <c r="AK388" s="154" t="str">
        <f t="shared" si="398"/>
        <v>NO BID</v>
      </c>
      <c r="AL388" s="171"/>
      <c r="AM388" s="89"/>
      <c r="AN388" s="90"/>
      <c r="AO388" s="172" t="str">
        <f t="shared" si="399"/>
        <v/>
      </c>
      <c r="AP388" s="154" t="str">
        <f t="shared" si="400"/>
        <v>NO BID</v>
      </c>
      <c r="AQ388" s="171"/>
      <c r="AR388" s="89"/>
      <c r="AS388" s="90"/>
      <c r="AT388" s="172" t="str">
        <f t="shared" si="401"/>
        <v/>
      </c>
      <c r="AU388" s="154" t="str">
        <f t="shared" si="402"/>
        <v>NO BID</v>
      </c>
      <c r="AV388" s="171"/>
      <c r="AW388" s="89"/>
      <c r="AX388" s="90"/>
      <c r="AY388" s="172" t="str">
        <f t="shared" si="403"/>
        <v/>
      </c>
      <c r="AZ388" s="154" t="str">
        <f t="shared" si="404"/>
        <v>NO BID</v>
      </c>
      <c r="BA388" s="171"/>
      <c r="BB388" s="89"/>
      <c r="BC388" s="90"/>
      <c r="BD388" s="172" t="str">
        <f t="shared" si="405"/>
        <v/>
      </c>
      <c r="BE388" s="154" t="s">
        <v>82</v>
      </c>
      <c r="BF388" s="171"/>
      <c r="BG388" s="89"/>
      <c r="BH388" s="90"/>
      <c r="BI388" s="172" t="str">
        <f t="shared" si="406"/>
        <v/>
      </c>
      <c r="BJ388" s="154" t="str">
        <f t="shared" si="407"/>
        <v>NO BID</v>
      </c>
      <c r="BK388" s="171"/>
      <c r="BL388" s="89"/>
      <c r="BM388" s="90"/>
      <c r="BN388" s="172" t="str">
        <f t="shared" si="408"/>
        <v/>
      </c>
      <c r="BO388" s="154" t="str">
        <f t="shared" si="409"/>
        <v>NO BID</v>
      </c>
      <c r="BP388" s="173"/>
      <c r="BQ388" s="171"/>
      <c r="BR388" s="89"/>
      <c r="BS388" s="90" t="str">
        <f t="shared" si="410"/>
        <v/>
      </c>
      <c r="BT388" s="172"/>
      <c r="BU388" s="154" t="str">
        <f t="shared" si="411"/>
        <v>NO BID</v>
      </c>
      <c r="BV388" s="171"/>
      <c r="BW388" s="89"/>
      <c r="BX388" s="90" t="str">
        <f t="shared" si="412"/>
        <v/>
      </c>
      <c r="BY388" s="172"/>
      <c r="BZ388" s="154" t="str">
        <f t="shared" si="413"/>
        <v>NO BID</v>
      </c>
      <c r="CA388" s="171"/>
      <c r="CB388" s="89"/>
      <c r="CC388" s="90" t="str">
        <f t="shared" si="414"/>
        <v/>
      </c>
      <c r="CD388" s="172"/>
      <c r="CE388" s="154" t="str">
        <f t="shared" si="415"/>
        <v>NO BID</v>
      </c>
      <c r="CF388" s="171"/>
      <c r="CG388" s="89"/>
      <c r="CH388" s="90" t="str">
        <f t="shared" si="416"/>
        <v/>
      </c>
      <c r="CI388" s="172"/>
      <c r="CJ388" s="154" t="str">
        <f t="shared" si="417"/>
        <v>NO BID</v>
      </c>
      <c r="CK388" s="171"/>
      <c r="CL388" s="89"/>
      <c r="CM388" s="90" t="str">
        <f t="shared" si="418"/>
        <v/>
      </c>
      <c r="CN388" s="172"/>
      <c r="CO388" s="154" t="str">
        <f t="shared" si="419"/>
        <v>NO BID</v>
      </c>
      <c r="CP388" s="171"/>
      <c r="CQ388" s="89"/>
      <c r="CR388" s="90" t="str">
        <f t="shared" si="420"/>
        <v/>
      </c>
      <c r="CS388" s="172"/>
      <c r="CT388" s="154" t="str">
        <f t="shared" si="421"/>
        <v>NO BID</v>
      </c>
      <c r="CU388" s="171"/>
      <c r="CV388" s="89"/>
      <c r="CW388" s="90" t="str">
        <f t="shared" si="422"/>
        <v/>
      </c>
      <c r="CX388" s="172"/>
      <c r="CY388" s="154" t="str">
        <f t="shared" si="423"/>
        <v>NO BID</v>
      </c>
      <c r="CZ388" s="171"/>
      <c r="DA388" s="89"/>
      <c r="DB388" s="90" t="str">
        <f t="shared" si="424"/>
        <v/>
      </c>
      <c r="DC388" s="172"/>
      <c r="DD388" s="154" t="str">
        <f t="shared" si="425"/>
        <v>NO BID</v>
      </c>
      <c r="DE388" s="171"/>
      <c r="DF388" s="89"/>
      <c r="DG388" s="90" t="str">
        <f t="shared" si="426"/>
        <v/>
      </c>
      <c r="DH388" s="172"/>
      <c r="DI388" s="154" t="str">
        <f t="shared" si="427"/>
        <v>NO BID</v>
      </c>
      <c r="DJ388" s="171"/>
      <c r="DK388" s="89"/>
      <c r="DL388" s="90" t="str">
        <f t="shared" si="428"/>
        <v/>
      </c>
      <c r="DM388" s="172"/>
      <c r="DN388" s="154" t="str">
        <f t="shared" si="429"/>
        <v>NO BID</v>
      </c>
      <c r="DO388" s="171"/>
      <c r="DP388" s="89"/>
      <c r="DQ388" s="90" t="str">
        <f t="shared" si="430"/>
        <v/>
      </c>
      <c r="DR388" s="172"/>
      <c r="DS388" s="154" t="str">
        <f t="shared" si="431"/>
        <v>NO BID</v>
      </c>
      <c r="DT388" s="171"/>
      <c r="DU388" s="89"/>
      <c r="DV388" s="90" t="str">
        <f t="shared" si="432"/>
        <v/>
      </c>
      <c r="DW388" s="172"/>
      <c r="DX388" s="154" t="str">
        <f t="shared" si="433"/>
        <v>NO BID</v>
      </c>
      <c r="DY388" s="171"/>
      <c r="DZ388" s="89"/>
      <c r="EA388" s="90" t="str">
        <f t="shared" si="434"/>
        <v/>
      </c>
      <c r="EB388" s="172"/>
      <c r="EC388" s="154" t="str">
        <f t="shared" si="435"/>
        <v>NO BID</v>
      </c>
      <c r="ED388" s="171"/>
      <c r="EE388" s="89"/>
      <c r="EF388" s="90" t="str">
        <f t="shared" si="436"/>
        <v/>
      </c>
      <c r="EG388" s="172"/>
      <c r="EH388" s="154" t="str">
        <f t="shared" si="437"/>
        <v>NO BID</v>
      </c>
      <c r="EI388" s="171"/>
      <c r="EJ388" s="89"/>
      <c r="EK388" s="90" t="str">
        <f t="shared" si="438"/>
        <v/>
      </c>
      <c r="EL388" s="172"/>
      <c r="EM388" s="154" t="str">
        <f t="shared" si="439"/>
        <v>NO BID</v>
      </c>
      <c r="EN388" s="171"/>
      <c r="EO388" s="89"/>
      <c r="EP388" s="90" t="str">
        <f t="shared" si="440"/>
        <v/>
      </c>
      <c r="EQ388" s="172"/>
      <c r="ER388" s="154" t="str">
        <f t="shared" si="441"/>
        <v>NO BID</v>
      </c>
      <c r="ES388" s="171"/>
      <c r="ET388" s="89"/>
      <c r="EU388" s="90" t="str">
        <f t="shared" si="442"/>
        <v/>
      </c>
      <c r="EV388" s="172"/>
      <c r="EW388" s="154" t="str">
        <f t="shared" si="443"/>
        <v>NO BID</v>
      </c>
      <c r="EX388" s="171"/>
      <c r="EY388" s="89"/>
      <c r="EZ388" s="90" t="str">
        <f t="shared" si="444"/>
        <v/>
      </c>
      <c r="FA388" s="172"/>
      <c r="FB388" s="154" t="str">
        <f t="shared" si="445"/>
        <v>NO BID</v>
      </c>
      <c r="FC388" s="171"/>
      <c r="FD388" s="89"/>
      <c r="FE388" s="90" t="str">
        <f t="shared" si="446"/>
        <v/>
      </c>
      <c r="FF388" s="172"/>
      <c r="FG388" s="154" t="str">
        <f t="shared" si="447"/>
        <v>NO BID</v>
      </c>
      <c r="FH388" s="171"/>
      <c r="FI388" s="89"/>
      <c r="FJ388" s="90" t="str">
        <f t="shared" si="448"/>
        <v/>
      </c>
      <c r="FK388" s="172"/>
      <c r="FL388" s="154" t="str">
        <f t="shared" si="449"/>
        <v>NO BID</v>
      </c>
      <c r="FM388" s="171"/>
      <c r="FN388" s="89"/>
      <c r="FO388" s="90" t="str">
        <f t="shared" si="450"/>
        <v/>
      </c>
      <c r="FP388" s="172"/>
      <c r="FQ388" s="154" t="str">
        <f t="shared" si="451"/>
        <v>NO BID</v>
      </c>
      <c r="FR388" s="174"/>
      <c r="FS388" s="91">
        <v>20.99</v>
      </c>
      <c r="FT388" s="92">
        <f t="shared" si="452"/>
        <v>41.98</v>
      </c>
      <c r="FU388" s="175">
        <f t="shared" si="453"/>
        <v>0</v>
      </c>
      <c r="FV388" s="93" t="str">
        <f t="shared" si="454"/>
        <v/>
      </c>
      <c r="FW388" s="94">
        <f t="shared" si="455"/>
        <v>41.98</v>
      </c>
      <c r="FX388" s="95">
        <f t="shared" si="456"/>
        <v>0</v>
      </c>
      <c r="FY388" s="129" t="str">
        <f t="shared" si="457"/>
        <v>NOT AWARDED</v>
      </c>
      <c r="FZ388" s="130">
        <f t="shared" si="458"/>
        <v>0</v>
      </c>
      <c r="GA388" s="129" t="str">
        <f t="shared" si="459"/>
        <v>VENDOR 09</v>
      </c>
      <c r="GB388" s="176"/>
      <c r="GC388" s="177"/>
      <c r="GD388" s="96"/>
      <c r="GE388" s="97"/>
    </row>
    <row r="389" spans="1:187" ht="30" customHeight="1" thickTop="1" thickBot="1" x14ac:dyDescent="0.4">
      <c r="A389" s="162">
        <v>385</v>
      </c>
      <c r="B389" s="163">
        <v>5</v>
      </c>
      <c r="C389" s="164">
        <v>9780840700667</v>
      </c>
      <c r="D389" s="165" t="s">
        <v>561</v>
      </c>
      <c r="E389" s="165" t="s">
        <v>1230</v>
      </c>
      <c r="F389" s="165" t="s">
        <v>1479</v>
      </c>
      <c r="G389" s="166" t="s">
        <v>1414</v>
      </c>
      <c r="H389" s="166" t="s">
        <v>1417</v>
      </c>
      <c r="I389" s="167"/>
      <c r="J389" s="227">
        <f t="shared" si="460"/>
        <v>5</v>
      </c>
      <c r="K389" s="228"/>
      <c r="L389" s="99" t="str">
        <f t="shared" ref="L389:L452" si="463">IF(J389&gt;B389,"QUOTED TOO MANY",IF($J389&gt;0,IF(K389&gt;0,$J389*K389,""),""))</f>
        <v/>
      </c>
      <c r="M389" s="241"/>
      <c r="N389" s="168"/>
      <c r="O389" s="169" t="str">
        <f t="shared" ref="O389:O452" si="464">IF(GA389="","",GA389)</f>
        <v>VENDOR 09</v>
      </c>
      <c r="P389" s="149">
        <v>241362</v>
      </c>
      <c r="Q389" s="149">
        <f t="shared" ref="Q389:Q452" si="465">GC389</f>
        <v>0</v>
      </c>
      <c r="R389" s="170" t="str">
        <f t="shared" ref="R389:R452" si="466">IF(O389="","",IF(O389=$X$2,CONCATENATE($W389,", ",$Z389),IF(O389=$AC$2,CONCATENATE($AB389,", ",$AE389),IF(O389=$AH$2,CONCATENATE($AG389,", ",$AJ389),IF(O389=$AM$2,CONCATENATE($AL389,", ",$AO389),IF(O389=$AR$2,CONCATENATE($AQ389,", ",$AT389),IF(O389=$AW$2,CONCATENATE($AV389,", ",$AY389),IF(O389=$BB$2,CONCATENATE($BA389,", ",$BD389),IF(O389=$BG$2,CONCATENATE($BF389,", ",$BI389),IF(O389=$BL$2,CONCATENATE($BK389,", ",$BN389),IF(O389=$BR$2,CONCATENATE($BQ389,", ",$BT389),IF(O389=$BW$2,CONCATENATE($BV389,", ",$BY389),IF(O389=$CB$2,CONCATENATE($CA389,", ",$CD389),IF(O389=$CG$2,CONCATENATE($CF389,", ",$CI389),IF(O389=$CL$2,CONCATENATE($CK389,", ",$CN389),IF(O389=$CQ$2,CONCATENATE($CP389,", ",$CS389),IF(O389=$CV$2,CONCATENATE($CU389,", ",$CX389),IF(O389=$DA$2,CONCATENATE($CZ389,", ",$DC389),IF(O389=$DF$2,CONCATENATE($DE389,", ",$DH389),IF(O389=$DK$2,CONCATENATE($DJ389,", ",$DM389),IF(O389=$DP$2,CONCATENATE($DO389,", ",$DR389),IF(O389=$DU$2,CONCATENATE($DT389,", ",$DW389),IF(O389=$DZ$2,CONCATENATE($DY389,", ",$EB389),IF(O389=$EE$2,CONCATENATE($ED389,", ",$EG389),IF(O389=$EJ$2,CONCATENATE($EI389,", ",$EL389),IF(O389=$EO$2,CONCATENATE($EN389,", ",$EQ389),IF(O389=$ET$2,CONCATENATE($EUT389,", ",$EV389),IF(O389=$EY$2,CONCATENATE($EX389,", ",$FA389),IF(O389=$FD$2,CONCATENATE($FC389,", ",$FF389),IF(O389=$FI$2,CONCATENATE($FH389,", ",$FK389),IF(O389=$FN$2,CONCATENATE($FM389,", ",$FP389),0)))))))))))))))))))))))))))))))</f>
        <v xml:space="preserve">, </v>
      </c>
      <c r="S389" s="170" t="str">
        <f t="shared" ref="S389:S452" si="467">IF(O389="","",IF(O389=$X$2,(AA389),IF(O389=$AC$2,($AF389),IF(O389=$AH$2,($AK389),IF(O389=$AM$2,($AP389),IF(O389=$AR$2,($AU389),IF(O389=$AW$2,($AZ389),IF(O389=$BB$2,($BE389),IF(O389=$BG$2,($BJ389),IF(O389=$BL$2,($BO389),IF(O389=$BR$2,($BU389),IF(O389=$BW$2,($BZ389),IF(O389=$CB$2,(CE389),IF(O389=$CG$2,($CJ389),IF(O389=$CL$2,($CO389),IF(O389=$CQ$2,($CT389),IF(O389=$CV$2,($CY389),IF(O389=$DA$2,($DD389),IF(O389=$DF$2,($DI389),IF(O389=$DK$2,($DN389),IF(O389=$DP$2,($DS389),IF(O389=$DU$2,($DX389),IF(O389=$DZ$2,($EC389),IF(O389=$EE$2,($EH389),IF(O389=$EJ$2,($EM389),IF(O389=$EO$2,($ER389),IF(O389=$ET$2,($EW389),IF(O389=$EY$2,($FB389),IF(O389=$FD$2,($FG389),IF(O389=$FI$2,($FL389),IF(O389=$FN$2,($FQ389),0)))))))))))))))))))))))))))))))</f>
        <v>NO BID</v>
      </c>
      <c r="T389" s="87">
        <f t="shared" ref="T389:T452" si="468">IF(O389=$X$2,$X389,IF(O389=$AC$2,$AC389,IF(O389=$AH$2,$AH389,IF(O389=$AM$2,$AM389,IF(O389=$AR$2,$AR389,IF(O389=$AW$2,$AW389,IF(O389=$BB$2,$BB389,IF(O389=$BG$2,$BG389,IF(O389=$BL$2,$BL389,IF(O389=$BR$2,$BR389,IF(O389=$BW$2,$BW389,IF(O389=$CB$2,$CB389,IF(O389=$CG$2,$CG389,IF(O389=$CL$2,$CL389,IF(O389=$CQ$2,$CQ389,IF(O389=$CV$2,$CV389,IF(O389=$DA$2,$DA389,IF(O389=$DF$2,$DF389,IF(O389=$DK$2,$DK389,IF(O389=$DP$2,$DP389,IF(O389=$DU$2,$DU389,IF(O389=$DZ$2,$DZ389,IF(O389=$EE$2,$EE389,IF(O389=$EJ$2,$EJ389,IF(O389=$EO$2,$EO389,IF(O389=$ET$2,$ET389,IF(O389=$EY$2,$EY389,IF(O389=$FD$2,$FD389,IF(O389=$FI$2,$FI389,IF(O389=$FN$2,$FN389,0))))))))))))))))))))))))))))))</f>
        <v>0</v>
      </c>
      <c r="U389" s="88" t="str">
        <f t="shared" ref="U389:U452" si="469">IF(B389=0,"NA",IF(T389=0,"NOT AWARDED",$B389*T389))</f>
        <v>NOT AWARDED</v>
      </c>
      <c r="V389" s="167"/>
      <c r="W389" s="171"/>
      <c r="X389" s="89"/>
      <c r="Y389" s="90"/>
      <c r="Z389" s="172" t="str">
        <f t="shared" ref="Z389:Z452" si="470">IF(W389="","",IF(W389=$B389,"QTY Matches","Check"))</f>
        <v/>
      </c>
      <c r="AA389" s="154" t="str">
        <f t="shared" ref="AA389:AA452" si="471">IF($B389=0,"",IF(ISNUMBER(X389),"","NO BID"))</f>
        <v>NO BID</v>
      </c>
      <c r="AB389" s="171"/>
      <c r="AC389" s="89"/>
      <c r="AD389" s="90"/>
      <c r="AE389" s="172" t="str">
        <f t="shared" ref="AE389:AE452" si="472">IF(AB389="","",IF(AB389=$B389,"QTY Matches","Check"))</f>
        <v/>
      </c>
      <c r="AF389" s="154" t="str">
        <f t="shared" ref="AF389:AF452" si="473">IF($B389=0,"",IF(ISNUMBER(AC389),"","NO BID"))</f>
        <v>NO BID</v>
      </c>
      <c r="AG389" s="171"/>
      <c r="AH389" s="89"/>
      <c r="AI389" s="90"/>
      <c r="AJ389" s="172" t="str">
        <f t="shared" ref="AJ389:AJ452" si="474">IF(AG389="","",IF(AG389=$B389,"QTY Matches","Check"))</f>
        <v/>
      </c>
      <c r="AK389" s="154" t="str">
        <f t="shared" ref="AK389:AK452" si="475">IF($B389=0,"",IF(ISNUMBER(AH389),"","NO BID"))</f>
        <v>NO BID</v>
      </c>
      <c r="AL389" s="171"/>
      <c r="AM389" s="89"/>
      <c r="AN389" s="90"/>
      <c r="AO389" s="172" t="str">
        <f t="shared" ref="AO389:AO452" si="476">IF(AL389="","",IF(AL389=$B389,"QTY Matches","Check"))</f>
        <v/>
      </c>
      <c r="AP389" s="154" t="str">
        <f t="shared" ref="AP389:AP452" si="477">IF($B389=0,"",IF(ISNUMBER(AM389),"","NO BID"))</f>
        <v>NO BID</v>
      </c>
      <c r="AQ389" s="171"/>
      <c r="AR389" s="89"/>
      <c r="AS389" s="90"/>
      <c r="AT389" s="172" t="str">
        <f t="shared" ref="AT389:AT452" si="478">IF(AQ389="","",IF(AQ389=$B389,"QTY Matches","Check"))</f>
        <v/>
      </c>
      <c r="AU389" s="154" t="str">
        <f t="shared" ref="AU389:AU452" si="479">IF($B389=0,"",IF(ISNUMBER(AR389),"","NO BID"))</f>
        <v>NO BID</v>
      </c>
      <c r="AV389" s="171"/>
      <c r="AW389" s="89"/>
      <c r="AX389" s="90"/>
      <c r="AY389" s="172" t="str">
        <f t="shared" ref="AY389:AY452" si="480">IF(AV389="","",IF(AV389=$B389,"QTY Matches","Check"))</f>
        <v/>
      </c>
      <c r="AZ389" s="154" t="str">
        <f t="shared" ref="AZ389:AZ452" si="481">IF($B389=0,"",IF(ISNUMBER(AW389),"","NO BID"))</f>
        <v>NO BID</v>
      </c>
      <c r="BA389" s="171"/>
      <c r="BB389" s="89"/>
      <c r="BC389" s="90"/>
      <c r="BD389" s="172" t="str">
        <f t="shared" ref="BD389:BD452" si="482">IF(BA389="","",IF(BA389=$B389,"QTY Matches","Check"))</f>
        <v/>
      </c>
      <c r="BE389" s="154" t="str">
        <f t="shared" ref="BE389:BE394" si="483">IF($B389=0,"",IF(ISNUMBER(BB389),"","NO BID"))</f>
        <v>NO BID</v>
      </c>
      <c r="BF389" s="171"/>
      <c r="BG389" s="89"/>
      <c r="BH389" s="90"/>
      <c r="BI389" s="172" t="str">
        <f t="shared" ref="BI389:BI452" si="484">IF(BF389="","",IF(BF389=$B389,"QTY Matches","Check"))</f>
        <v/>
      </c>
      <c r="BJ389" s="154" t="str">
        <f t="shared" ref="BJ389:BJ452" si="485">IF($B389=0,"",IF(ISNUMBER(BG389),"","NO BID"))</f>
        <v>NO BID</v>
      </c>
      <c r="BK389" s="171"/>
      <c r="BL389" s="89"/>
      <c r="BM389" s="90"/>
      <c r="BN389" s="172" t="str">
        <f t="shared" ref="BN389:BN452" si="486">IF(BK389="","",IF(BK389=$B389,"QTY Matches","Check"))</f>
        <v/>
      </c>
      <c r="BO389" s="154" t="str">
        <f t="shared" ref="BO389:BO452" si="487">IF($B389=0,"",IF(ISNUMBER(BL389),"","NO BID"))</f>
        <v>NO BID</v>
      </c>
      <c r="BP389" s="173"/>
      <c r="BQ389" s="171"/>
      <c r="BR389" s="89"/>
      <c r="BS389" s="90" t="str">
        <f t="shared" ref="BS389:BS452" si="488">IF(BU389="APPARENT LOW - ISBN NOT MATCHING","NR",IF(BU389="APPARENT LOW - INSUFFICIENT QUANTITY","NR",IF(BR389&gt;0,$B389*BR389,"")))</f>
        <v/>
      </c>
      <c r="BT389" s="172"/>
      <c r="BU389" s="154" t="str">
        <f t="shared" ref="BU389:BU452" si="489">IF($B389=0,"",IF(ISNUMBER(BR389),"","NO BID"))</f>
        <v>NO BID</v>
      </c>
      <c r="BV389" s="171"/>
      <c r="BW389" s="89"/>
      <c r="BX389" s="90" t="str">
        <f t="shared" ref="BX389:BX452" si="490">IF(BZ389="APPARENT LOW - ISBN NOT MATCHING","NR",IF(BZ389="APPARENT LOW - INSUFFICIENT QUANTITY","NR",IF(BW389&gt;0,$B389*BW389,"")))</f>
        <v/>
      </c>
      <c r="BY389" s="172"/>
      <c r="BZ389" s="154" t="str">
        <f t="shared" ref="BZ389:BZ452" si="491">IF($B389=0,"",IF(ISNUMBER(BW389),"","NO BID"))</f>
        <v>NO BID</v>
      </c>
      <c r="CA389" s="171"/>
      <c r="CB389" s="89"/>
      <c r="CC389" s="90" t="str">
        <f t="shared" ref="CC389:CC452" si="492">IF(CE389="APPARENT LOW - ISBN NOT MATCHING","NR",IF(CE389="APPARENT LOW - INSUFFICIENT QUANTITY","NR",IF(CB389&gt;0,$B389*CB389,"")))</f>
        <v/>
      </c>
      <c r="CD389" s="172"/>
      <c r="CE389" s="154" t="str">
        <f t="shared" ref="CE389:CE452" si="493">IF($B389=0,"",IF(ISNUMBER(CB389),"","NO BID"))</f>
        <v>NO BID</v>
      </c>
      <c r="CF389" s="171"/>
      <c r="CG389" s="89"/>
      <c r="CH389" s="90" t="str">
        <f t="shared" ref="CH389:CH452" si="494">IF(CJ389="APPARENT LOW - ISBN NOT MATCHING","NR",IF(CJ389="APPARENT LOW - INSUFFICIENT QUANTITY","NR",IF(CG389&gt;0,$B389*CG389,"")))</f>
        <v/>
      </c>
      <c r="CI389" s="172"/>
      <c r="CJ389" s="154" t="str">
        <f t="shared" ref="CJ389:CJ452" si="495">IF($B389=0,"",IF(ISNUMBER(CG389),"","NO BID"))</f>
        <v>NO BID</v>
      </c>
      <c r="CK389" s="171"/>
      <c r="CL389" s="89"/>
      <c r="CM389" s="90" t="str">
        <f t="shared" ref="CM389:CM452" si="496">IF(CO389="APPARENT LOW - ISBN NOT MATCHING","NR",IF(CO389="APPARENT LOW - INSUFFICIENT QUANTITY","NR",IF(CL389&gt;0,$B389*CL389,"")))</f>
        <v/>
      </c>
      <c r="CN389" s="172"/>
      <c r="CO389" s="154" t="str">
        <f t="shared" ref="CO389:CO452" si="497">IF($B389=0,"",IF(ISNUMBER(CL389),"","NO BID"))</f>
        <v>NO BID</v>
      </c>
      <c r="CP389" s="171"/>
      <c r="CQ389" s="89"/>
      <c r="CR389" s="90" t="str">
        <f t="shared" ref="CR389:CR452" si="498">IF(CT389="APPARENT LOW - ISBN NOT MATCHING","NR",IF(CT389="APPARENT LOW - INSUFFICIENT QUANTITY","NR",IF(CQ389&gt;0,$B389*CQ389,"")))</f>
        <v/>
      </c>
      <c r="CS389" s="172"/>
      <c r="CT389" s="154" t="str">
        <f t="shared" ref="CT389:CT452" si="499">IF($B389=0,"",IF(ISNUMBER(CQ389),"","NO BID"))</f>
        <v>NO BID</v>
      </c>
      <c r="CU389" s="171"/>
      <c r="CV389" s="89"/>
      <c r="CW389" s="90" t="str">
        <f t="shared" ref="CW389:CW452" si="500">IF(CY389="APPARENT LOW - ISBN NOT MATCHING","NR",IF(CY389="APPARENT LOW - INSUFFICIENT QUANTITY","NR",IF(CV389&gt;0,$B389*CV389,"")))</f>
        <v/>
      </c>
      <c r="CX389" s="172"/>
      <c r="CY389" s="154" t="str">
        <f t="shared" ref="CY389:CY452" si="501">IF($B389=0,"",IF(ISNUMBER(CV389),"","NO BID"))</f>
        <v>NO BID</v>
      </c>
      <c r="CZ389" s="171"/>
      <c r="DA389" s="89"/>
      <c r="DB389" s="90" t="str">
        <f t="shared" ref="DB389:DB452" si="502">IF(DD389="APPARENT LOW - ISBN NOT MATCHING","NR",IF(DD389="APPARENT LOW - INSUFFICIENT QUANTITY","NR",IF(DA389&gt;0,$B389*DA389,"")))</f>
        <v/>
      </c>
      <c r="DC389" s="172"/>
      <c r="DD389" s="154" t="str">
        <f t="shared" ref="DD389:DD452" si="503">IF($B389=0,"",IF(ISNUMBER(DA389),"","NO BID"))</f>
        <v>NO BID</v>
      </c>
      <c r="DE389" s="171"/>
      <c r="DF389" s="89"/>
      <c r="DG389" s="90" t="str">
        <f t="shared" ref="DG389:DG452" si="504">IF(DI389="APPARENT LOW - ISBN NOT MATCHING","NR",IF(DI389="APPARENT LOW - INSUFFICIENT QUANTITY","NR",IF(DF389&gt;0,$B389*DF389,"")))</f>
        <v/>
      </c>
      <c r="DH389" s="172"/>
      <c r="DI389" s="154" t="str">
        <f t="shared" ref="DI389:DI452" si="505">IF($B389=0,"",IF(ISNUMBER(DF389),"","NO BID"))</f>
        <v>NO BID</v>
      </c>
      <c r="DJ389" s="171"/>
      <c r="DK389" s="89"/>
      <c r="DL389" s="90" t="str">
        <f t="shared" ref="DL389:DL452" si="506">IF(DN389="APPARENT LOW - ISBN NOT MATCHING","NR",IF(DN389="APPARENT LOW - INSUFFICIENT QUANTITY","NR",IF(DK389&gt;0,$B389*DK389,"")))</f>
        <v/>
      </c>
      <c r="DM389" s="172"/>
      <c r="DN389" s="154" t="str">
        <f t="shared" ref="DN389:DN452" si="507">IF($B389=0,"",IF(ISNUMBER(DK389),"","NO BID"))</f>
        <v>NO BID</v>
      </c>
      <c r="DO389" s="171"/>
      <c r="DP389" s="89"/>
      <c r="DQ389" s="90" t="str">
        <f t="shared" ref="DQ389:DQ452" si="508">IF(DS389="APPARENT LOW - ISBN NOT MATCHING","NR",IF(DS389="APPARENT LOW - INSUFFICIENT QUANTITY","NR",IF(DP389&gt;0,$B389*DP389,"")))</f>
        <v/>
      </c>
      <c r="DR389" s="172"/>
      <c r="DS389" s="154" t="str">
        <f t="shared" ref="DS389:DS452" si="509">IF($B389=0,"",IF(ISNUMBER(DP389),"","NO BID"))</f>
        <v>NO BID</v>
      </c>
      <c r="DT389" s="171"/>
      <c r="DU389" s="89"/>
      <c r="DV389" s="90" t="str">
        <f t="shared" ref="DV389:DV452" si="510">IF(DX389="APPARENT LOW - ISBN NOT MATCHING","NR",IF(DX389="APPARENT LOW - INSUFFICIENT QUANTITY","NR",IF(DU389&gt;0,$B389*DU389,"")))</f>
        <v/>
      </c>
      <c r="DW389" s="172"/>
      <c r="DX389" s="154" t="str">
        <f t="shared" ref="DX389:DX452" si="511">IF($B389=0,"",IF(ISNUMBER(DU389),"","NO BID"))</f>
        <v>NO BID</v>
      </c>
      <c r="DY389" s="171"/>
      <c r="DZ389" s="89"/>
      <c r="EA389" s="90" t="str">
        <f t="shared" ref="EA389:EA452" si="512">IF(EC389="APPARENT LOW - ISBN NOT MATCHING","NR",IF(EC389="APPARENT LOW - INSUFFICIENT QUANTITY","NR",IF(DZ389&gt;0,$B389*DZ389,"")))</f>
        <v/>
      </c>
      <c r="EB389" s="172"/>
      <c r="EC389" s="154" t="str">
        <f t="shared" ref="EC389:EC452" si="513">IF($B389=0,"",IF(ISNUMBER(DZ389),"","NO BID"))</f>
        <v>NO BID</v>
      </c>
      <c r="ED389" s="171"/>
      <c r="EE389" s="89"/>
      <c r="EF389" s="90" t="str">
        <f t="shared" ref="EF389:EF452" si="514">IF(EH389="APPARENT LOW - ISBN NOT MATCHING","NR",IF(EH389="APPARENT LOW - INSUFFICIENT QUANTITY","NR",IF(EE389&gt;0,$B389*EE389,"")))</f>
        <v/>
      </c>
      <c r="EG389" s="172"/>
      <c r="EH389" s="154" t="str">
        <f t="shared" ref="EH389:EH452" si="515">IF($B389=0,"",IF(ISNUMBER(EE389),"","NO BID"))</f>
        <v>NO BID</v>
      </c>
      <c r="EI389" s="171"/>
      <c r="EJ389" s="89"/>
      <c r="EK389" s="90" t="str">
        <f t="shared" ref="EK389:EK452" si="516">IF(EM389="APPARENT LOW - ISBN NOT MATCHING","NR",IF(EM389="APPARENT LOW - INSUFFICIENT QUANTITY","NR",IF(EJ389&gt;0,$B389*EJ389,"")))</f>
        <v/>
      </c>
      <c r="EL389" s="172"/>
      <c r="EM389" s="154" t="str">
        <f t="shared" ref="EM389:EM452" si="517">IF($B389=0,"",IF(ISNUMBER(EJ389),"","NO BID"))</f>
        <v>NO BID</v>
      </c>
      <c r="EN389" s="171"/>
      <c r="EO389" s="89"/>
      <c r="EP389" s="90" t="str">
        <f t="shared" ref="EP389:EP452" si="518">IF(ER389="APPARENT LOW - ISBN NOT MATCHING","NR",IF(ER389="APPARENT LOW - INSUFFICIENT QUANTITY","NR",IF(EO389&gt;0,$B389*EO389,"")))</f>
        <v/>
      </c>
      <c r="EQ389" s="172"/>
      <c r="ER389" s="154" t="str">
        <f t="shared" ref="ER389:ER452" si="519">IF($B389=0,"",IF(ISNUMBER(EO389),"","NO BID"))</f>
        <v>NO BID</v>
      </c>
      <c r="ES389" s="171"/>
      <c r="ET389" s="89"/>
      <c r="EU389" s="90" t="str">
        <f t="shared" ref="EU389:EU452" si="520">IF(EW389="APPARENT LOW - ISBN NOT MATCHING","NR",IF(EW389="APPARENT LOW - INSUFFICIENT QUANTITY","NR",IF(ET389&gt;0,$B389*ET389,"")))</f>
        <v/>
      </c>
      <c r="EV389" s="172"/>
      <c r="EW389" s="154" t="str">
        <f t="shared" ref="EW389:EW452" si="521">IF($B389=0,"",IF(ISNUMBER(ET389),"","NO BID"))</f>
        <v>NO BID</v>
      </c>
      <c r="EX389" s="171"/>
      <c r="EY389" s="89"/>
      <c r="EZ389" s="90" t="str">
        <f t="shared" ref="EZ389:EZ452" si="522">IF(FB389="APPARENT LOW - ISBN NOT MATCHING","NR",IF(FB389="APPARENT LOW - INSUFFICIENT QUANTITY","NR",IF(EY389&gt;0,$B389*EY389,"")))</f>
        <v/>
      </c>
      <c r="FA389" s="172"/>
      <c r="FB389" s="154" t="str">
        <f t="shared" ref="FB389:FB452" si="523">IF($B389=0,"",IF(ISNUMBER(EY389),"","NO BID"))</f>
        <v>NO BID</v>
      </c>
      <c r="FC389" s="171"/>
      <c r="FD389" s="89"/>
      <c r="FE389" s="90" t="str">
        <f t="shared" ref="FE389:FE452" si="524">IF(FG389="APPARENT LOW - ISBN NOT MATCHING","NR",IF(FG389="APPARENT LOW - INSUFFICIENT QUANTITY","NR",IF(FD389&gt;0,$B389*FD389,"")))</f>
        <v/>
      </c>
      <c r="FF389" s="172"/>
      <c r="FG389" s="154" t="str">
        <f t="shared" ref="FG389:FG452" si="525">IF($B389=0,"",IF(ISNUMBER(FD389),"","NO BID"))</f>
        <v>NO BID</v>
      </c>
      <c r="FH389" s="171"/>
      <c r="FI389" s="89"/>
      <c r="FJ389" s="90" t="str">
        <f t="shared" ref="FJ389:FJ452" si="526">IF(FL389="APPARENT LOW - ISBN NOT MATCHING","NR",IF(FL389="APPARENT LOW - INSUFFICIENT QUANTITY","NR",IF(FI389&gt;0,$B389*FI389,"")))</f>
        <v/>
      </c>
      <c r="FK389" s="172"/>
      <c r="FL389" s="154" t="str">
        <f t="shared" ref="FL389:FL452" si="527">IF($B389=0,"",IF(ISNUMBER(FI389),"","NO BID"))</f>
        <v>NO BID</v>
      </c>
      <c r="FM389" s="171"/>
      <c r="FN389" s="89"/>
      <c r="FO389" s="90" t="str">
        <f t="shared" ref="FO389:FO452" si="528">IF(FQ389="APPARENT LOW - ISBN NOT MATCHING","NR",IF(FQ389="APPARENT LOW - INSUFFICIENT QUANTITY","NR",IF(FN389&gt;0,$B389*FN389,"")))</f>
        <v/>
      </c>
      <c r="FP389" s="172"/>
      <c r="FQ389" s="154" t="str">
        <f t="shared" ref="FQ389:FQ452" si="529">IF($B389=0,"",IF(ISNUMBER(FN389),"","NO BID"))</f>
        <v>NO BID</v>
      </c>
      <c r="FR389" s="174"/>
      <c r="FS389" s="91">
        <v>8.58</v>
      </c>
      <c r="FT389" s="92">
        <f t="shared" ref="FT389:FT452" si="530">IF(B389&gt;0,$B389*FS389,"")</f>
        <v>42.9</v>
      </c>
      <c r="FU389" s="175">
        <f t="shared" ref="FU389:FU452" si="531">IF((B389=0),"",T389)</f>
        <v>0</v>
      </c>
      <c r="FV389" s="93" t="str">
        <f t="shared" ref="FV389:FV452" si="532">IF(T389=0,"",U389)</f>
        <v/>
      </c>
      <c r="FW389" s="94">
        <f t="shared" ref="FW389:FW452" si="533">IF(B389=0,"",IF(FU389=0,FT389,FV389-FT389))</f>
        <v>42.9</v>
      </c>
      <c r="FX389" s="95">
        <f t="shared" ref="FX389:FX452" si="534">MIN(CM389,CH389,CC389,BX389,BS389,BM389,BH389,BC389,AX389,AS389,AN389,AI389,AD389,Y389,CR389,CW389,DB389,DG389,DL389,DQ389,DV389,EA389,EF389,EK389,EP389,EU389,EZ389,FE389,FJ389,FO389)</f>
        <v>0</v>
      </c>
      <c r="FY389" s="129" t="str">
        <f t="shared" ref="FY389:FY452" si="535">IF(U389="NOT AWARDED",U389,IF(FX389-U389=0,"OKAY","CHECK"))</f>
        <v>NOT AWARDED</v>
      </c>
      <c r="FZ389" s="130">
        <f t="shared" ref="FZ389:FZ452" si="536">COUNTIF(W389:FQ389,FX389)</f>
        <v>0</v>
      </c>
      <c r="GA389" s="129" t="str">
        <f t="shared" ref="GA389:GA452" si="537">IF(FZ389&gt;1,"TIE",IF(CM389=$FX389,CL$2,IF(CH389=$FX389,CG$2,IF(CC389=$FX389,CB$2,IF(BX389=$FX389,BW$2,IF(BS389=$FX389,BR$2,IF(BM389=$FX389,BL$2,IF(BH389=$FX389,BG$2,IF(BC389=$FX389,BB$2,IF(AX389=$FX389,AW$2,IF(AS389=$FX389,AR$2,IF(AN389=$FX389,AM$2,IF(AI389=$FX389,AH$2,IF(AD389=$FX389,AC$2,IF(Y389=$FX389,X$2,IF(CR389=$FX389,CQ$2,IF(CW389=$FX389,CV$2,IF(DB389=$FX389,DA$2,IF(DG389=$FX389,DF$2,IF(DL389=$FX389,DK$2,IF(DQ389=$FX389,DP$2,IF(DV389=$FX389,DU$2,IF(EA389=$FX389,DZ$2,IF(EF389=$FX389,EE$2,IF(EK389=$FX389,EJ$2,IF(EP389=$FX389,EO$2,IF(EU389=$FX389,ET$2,IF(EZ389=$FX389,EY$2,IF(FE389=$FX389,FD$2,IF(FJ389=$FX389,FI$2,IF(FO389=$FX389,FN$2,"")))))))))))))))))))))))))))))))</f>
        <v>VENDOR 09</v>
      </c>
      <c r="GB389" s="176"/>
      <c r="GC389" s="177"/>
      <c r="GD389" s="96"/>
      <c r="GE389" s="97"/>
    </row>
    <row r="390" spans="1:187" ht="30" customHeight="1" thickTop="1" thickBot="1" x14ac:dyDescent="0.4">
      <c r="A390" s="141">
        <v>386</v>
      </c>
      <c r="B390" s="163">
        <v>4</v>
      </c>
      <c r="C390" s="164">
        <v>9781250806208</v>
      </c>
      <c r="D390" s="165" t="s">
        <v>562</v>
      </c>
      <c r="E390" s="165" t="s">
        <v>1136</v>
      </c>
      <c r="F390" s="165" t="s">
        <v>1479</v>
      </c>
      <c r="G390" s="166" t="s">
        <v>1414</v>
      </c>
      <c r="H390" s="166" t="s">
        <v>1416</v>
      </c>
      <c r="I390" s="167"/>
      <c r="J390" s="227">
        <f t="shared" ref="J390:J453" si="538">B390</f>
        <v>4</v>
      </c>
      <c r="K390" s="228"/>
      <c r="L390" s="99" t="str">
        <f t="shared" si="463"/>
        <v/>
      </c>
      <c r="M390" s="241"/>
      <c r="N390" s="168"/>
      <c r="O390" s="169" t="str">
        <f t="shared" si="464"/>
        <v>VENDOR 09</v>
      </c>
      <c r="P390" s="149">
        <v>241363</v>
      </c>
      <c r="Q390" s="149">
        <f t="shared" si="465"/>
        <v>0</v>
      </c>
      <c r="R390" s="170" t="str">
        <f t="shared" si="466"/>
        <v xml:space="preserve">, </v>
      </c>
      <c r="S390" s="170" t="str">
        <f t="shared" si="467"/>
        <v>NO BID</v>
      </c>
      <c r="T390" s="87">
        <f t="shared" si="468"/>
        <v>0</v>
      </c>
      <c r="U390" s="88" t="str">
        <f t="shared" si="469"/>
        <v>NOT AWARDED</v>
      </c>
      <c r="V390" s="167"/>
      <c r="W390" s="171"/>
      <c r="X390" s="89"/>
      <c r="Y390" s="90"/>
      <c r="Z390" s="172" t="str">
        <f t="shared" si="470"/>
        <v/>
      </c>
      <c r="AA390" s="154" t="str">
        <f t="shared" si="471"/>
        <v>NO BID</v>
      </c>
      <c r="AB390" s="171"/>
      <c r="AC390" s="89"/>
      <c r="AD390" s="90"/>
      <c r="AE390" s="172" t="str">
        <f t="shared" si="472"/>
        <v/>
      </c>
      <c r="AF390" s="154" t="str">
        <f t="shared" si="473"/>
        <v>NO BID</v>
      </c>
      <c r="AG390" s="171"/>
      <c r="AH390" s="89"/>
      <c r="AI390" s="90"/>
      <c r="AJ390" s="172" t="str">
        <f t="shared" si="474"/>
        <v/>
      </c>
      <c r="AK390" s="154" t="str">
        <f t="shared" si="475"/>
        <v>NO BID</v>
      </c>
      <c r="AL390" s="171"/>
      <c r="AM390" s="89"/>
      <c r="AN390" s="90"/>
      <c r="AO390" s="172" t="str">
        <f t="shared" si="476"/>
        <v/>
      </c>
      <c r="AP390" s="154" t="str">
        <f t="shared" si="477"/>
        <v>NO BID</v>
      </c>
      <c r="AQ390" s="171"/>
      <c r="AR390" s="89"/>
      <c r="AS390" s="90"/>
      <c r="AT390" s="172" t="str">
        <f t="shared" si="478"/>
        <v/>
      </c>
      <c r="AU390" s="154" t="str">
        <f t="shared" si="479"/>
        <v>NO BID</v>
      </c>
      <c r="AV390" s="171"/>
      <c r="AW390" s="89"/>
      <c r="AX390" s="90"/>
      <c r="AY390" s="172" t="str">
        <f t="shared" si="480"/>
        <v/>
      </c>
      <c r="AZ390" s="154" t="str">
        <f t="shared" si="481"/>
        <v>NO BID</v>
      </c>
      <c r="BA390" s="171"/>
      <c r="BB390" s="89"/>
      <c r="BC390" s="90"/>
      <c r="BD390" s="172" t="str">
        <f t="shared" si="482"/>
        <v/>
      </c>
      <c r="BE390" s="154" t="str">
        <f t="shared" si="483"/>
        <v>NO BID</v>
      </c>
      <c r="BF390" s="171"/>
      <c r="BG390" s="89"/>
      <c r="BH390" s="90"/>
      <c r="BI390" s="172" t="str">
        <f t="shared" si="484"/>
        <v/>
      </c>
      <c r="BJ390" s="154" t="str">
        <f t="shared" si="485"/>
        <v>NO BID</v>
      </c>
      <c r="BK390" s="171"/>
      <c r="BL390" s="89"/>
      <c r="BM390" s="90"/>
      <c r="BN390" s="172" t="str">
        <f t="shared" si="486"/>
        <v/>
      </c>
      <c r="BO390" s="154" t="str">
        <f t="shared" si="487"/>
        <v>NO BID</v>
      </c>
      <c r="BP390" s="178"/>
      <c r="BQ390" s="171"/>
      <c r="BR390" s="89"/>
      <c r="BS390" s="90" t="str">
        <f t="shared" si="488"/>
        <v/>
      </c>
      <c r="BT390" s="172"/>
      <c r="BU390" s="154" t="str">
        <f t="shared" si="489"/>
        <v>NO BID</v>
      </c>
      <c r="BV390" s="171"/>
      <c r="BW390" s="89"/>
      <c r="BX390" s="90" t="str">
        <f t="shared" si="490"/>
        <v/>
      </c>
      <c r="BY390" s="172"/>
      <c r="BZ390" s="154" t="str">
        <f t="shared" si="491"/>
        <v>NO BID</v>
      </c>
      <c r="CA390" s="171"/>
      <c r="CB390" s="89"/>
      <c r="CC390" s="90" t="str">
        <f t="shared" si="492"/>
        <v/>
      </c>
      <c r="CD390" s="172"/>
      <c r="CE390" s="154" t="str">
        <f t="shared" si="493"/>
        <v>NO BID</v>
      </c>
      <c r="CF390" s="171"/>
      <c r="CG390" s="89"/>
      <c r="CH390" s="90" t="str">
        <f t="shared" si="494"/>
        <v/>
      </c>
      <c r="CI390" s="172"/>
      <c r="CJ390" s="154" t="str">
        <f t="shared" si="495"/>
        <v>NO BID</v>
      </c>
      <c r="CK390" s="171"/>
      <c r="CL390" s="89"/>
      <c r="CM390" s="90" t="str">
        <f t="shared" si="496"/>
        <v/>
      </c>
      <c r="CN390" s="172"/>
      <c r="CO390" s="154" t="str">
        <f t="shared" si="497"/>
        <v>NO BID</v>
      </c>
      <c r="CP390" s="171"/>
      <c r="CQ390" s="89"/>
      <c r="CR390" s="90" t="str">
        <f t="shared" si="498"/>
        <v/>
      </c>
      <c r="CS390" s="172"/>
      <c r="CT390" s="154" t="str">
        <f t="shared" si="499"/>
        <v>NO BID</v>
      </c>
      <c r="CU390" s="171"/>
      <c r="CV390" s="89"/>
      <c r="CW390" s="90" t="str">
        <f t="shared" si="500"/>
        <v/>
      </c>
      <c r="CX390" s="172"/>
      <c r="CY390" s="154" t="str">
        <f t="shared" si="501"/>
        <v>NO BID</v>
      </c>
      <c r="CZ390" s="171"/>
      <c r="DA390" s="89"/>
      <c r="DB390" s="90" t="str">
        <f t="shared" si="502"/>
        <v/>
      </c>
      <c r="DC390" s="172"/>
      <c r="DD390" s="154" t="str">
        <f t="shared" si="503"/>
        <v>NO BID</v>
      </c>
      <c r="DE390" s="171"/>
      <c r="DF390" s="89"/>
      <c r="DG390" s="90" t="str">
        <f t="shared" si="504"/>
        <v/>
      </c>
      <c r="DH390" s="172"/>
      <c r="DI390" s="154" t="str">
        <f t="shared" si="505"/>
        <v>NO BID</v>
      </c>
      <c r="DJ390" s="171"/>
      <c r="DK390" s="89"/>
      <c r="DL390" s="90" t="str">
        <f t="shared" si="506"/>
        <v/>
      </c>
      <c r="DM390" s="172"/>
      <c r="DN390" s="154" t="str">
        <f t="shared" si="507"/>
        <v>NO BID</v>
      </c>
      <c r="DO390" s="171"/>
      <c r="DP390" s="89"/>
      <c r="DQ390" s="90" t="str">
        <f t="shared" si="508"/>
        <v/>
      </c>
      <c r="DR390" s="172"/>
      <c r="DS390" s="154" t="str">
        <f t="shared" si="509"/>
        <v>NO BID</v>
      </c>
      <c r="DT390" s="171"/>
      <c r="DU390" s="89"/>
      <c r="DV390" s="90" t="str">
        <f t="shared" si="510"/>
        <v/>
      </c>
      <c r="DW390" s="172"/>
      <c r="DX390" s="154" t="str">
        <f t="shared" si="511"/>
        <v>NO BID</v>
      </c>
      <c r="DY390" s="171"/>
      <c r="DZ390" s="89"/>
      <c r="EA390" s="90" t="str">
        <f t="shared" si="512"/>
        <v/>
      </c>
      <c r="EB390" s="172"/>
      <c r="EC390" s="154" t="str">
        <f t="shared" si="513"/>
        <v>NO BID</v>
      </c>
      <c r="ED390" s="171"/>
      <c r="EE390" s="89"/>
      <c r="EF390" s="90" t="str">
        <f t="shared" si="514"/>
        <v/>
      </c>
      <c r="EG390" s="172"/>
      <c r="EH390" s="154" t="str">
        <f t="shared" si="515"/>
        <v>NO BID</v>
      </c>
      <c r="EI390" s="171"/>
      <c r="EJ390" s="89"/>
      <c r="EK390" s="90" t="str">
        <f t="shared" si="516"/>
        <v/>
      </c>
      <c r="EL390" s="172"/>
      <c r="EM390" s="154" t="str">
        <f t="shared" si="517"/>
        <v>NO BID</v>
      </c>
      <c r="EN390" s="171"/>
      <c r="EO390" s="89"/>
      <c r="EP390" s="90" t="str">
        <f t="shared" si="518"/>
        <v/>
      </c>
      <c r="EQ390" s="172"/>
      <c r="ER390" s="154" t="str">
        <f t="shared" si="519"/>
        <v>NO BID</v>
      </c>
      <c r="ES390" s="171"/>
      <c r="ET390" s="89"/>
      <c r="EU390" s="90" t="str">
        <f t="shared" si="520"/>
        <v/>
      </c>
      <c r="EV390" s="172"/>
      <c r="EW390" s="154" t="str">
        <f t="shared" si="521"/>
        <v>NO BID</v>
      </c>
      <c r="EX390" s="171"/>
      <c r="EY390" s="89"/>
      <c r="EZ390" s="90" t="str">
        <f t="shared" si="522"/>
        <v/>
      </c>
      <c r="FA390" s="172"/>
      <c r="FB390" s="154" t="str">
        <f t="shared" si="523"/>
        <v>NO BID</v>
      </c>
      <c r="FC390" s="171"/>
      <c r="FD390" s="89"/>
      <c r="FE390" s="90" t="str">
        <f t="shared" si="524"/>
        <v/>
      </c>
      <c r="FF390" s="172"/>
      <c r="FG390" s="154" t="str">
        <f t="shared" si="525"/>
        <v>NO BID</v>
      </c>
      <c r="FH390" s="171"/>
      <c r="FI390" s="89"/>
      <c r="FJ390" s="90" t="str">
        <f t="shared" si="526"/>
        <v/>
      </c>
      <c r="FK390" s="172"/>
      <c r="FL390" s="154" t="str">
        <f t="shared" si="527"/>
        <v>NO BID</v>
      </c>
      <c r="FM390" s="171"/>
      <c r="FN390" s="89"/>
      <c r="FO390" s="90" t="str">
        <f t="shared" si="528"/>
        <v/>
      </c>
      <c r="FP390" s="172"/>
      <c r="FQ390" s="154" t="str">
        <f t="shared" si="529"/>
        <v>NO BID</v>
      </c>
      <c r="FR390" s="174"/>
      <c r="FS390" s="91">
        <v>15.47</v>
      </c>
      <c r="FT390" s="92">
        <f t="shared" si="530"/>
        <v>61.88</v>
      </c>
      <c r="FU390" s="175">
        <f t="shared" si="531"/>
        <v>0</v>
      </c>
      <c r="FV390" s="93" t="str">
        <f t="shared" si="532"/>
        <v/>
      </c>
      <c r="FW390" s="94">
        <f t="shared" si="533"/>
        <v>61.88</v>
      </c>
      <c r="FX390" s="95">
        <f t="shared" si="534"/>
        <v>0</v>
      </c>
      <c r="FY390" s="129" t="str">
        <f t="shared" si="535"/>
        <v>NOT AWARDED</v>
      </c>
      <c r="FZ390" s="130">
        <f t="shared" si="536"/>
        <v>0</v>
      </c>
      <c r="GA390" s="129" t="str">
        <f t="shared" si="537"/>
        <v>VENDOR 09</v>
      </c>
      <c r="GB390" s="176"/>
      <c r="GC390" s="177"/>
      <c r="GD390" s="96"/>
      <c r="GE390" s="97"/>
    </row>
    <row r="391" spans="1:187" ht="30" customHeight="1" thickTop="1" thickBot="1" x14ac:dyDescent="0.4">
      <c r="A391" s="162">
        <v>387</v>
      </c>
      <c r="B391" s="163">
        <v>5</v>
      </c>
      <c r="C391" s="164">
        <v>9780593182277</v>
      </c>
      <c r="D391" s="165" t="s">
        <v>563</v>
      </c>
      <c r="E391" s="165" t="s">
        <v>1231</v>
      </c>
      <c r="F391" s="165" t="s">
        <v>1479</v>
      </c>
      <c r="G391" s="166" t="s">
        <v>1414</v>
      </c>
      <c r="H391" s="166" t="s">
        <v>1417</v>
      </c>
      <c r="I391" s="167"/>
      <c r="J391" s="227">
        <f t="shared" si="538"/>
        <v>5</v>
      </c>
      <c r="K391" s="228"/>
      <c r="L391" s="99" t="str">
        <f t="shared" si="463"/>
        <v/>
      </c>
      <c r="M391" s="241"/>
      <c r="N391" s="168"/>
      <c r="O391" s="169" t="str">
        <f t="shared" si="464"/>
        <v>VENDOR 09</v>
      </c>
      <c r="P391" s="149">
        <v>241360</v>
      </c>
      <c r="Q391" s="149">
        <f t="shared" si="465"/>
        <v>0</v>
      </c>
      <c r="R391" s="170" t="str">
        <f t="shared" si="466"/>
        <v xml:space="preserve">, </v>
      </c>
      <c r="S391" s="170" t="str">
        <f t="shared" si="467"/>
        <v>NO BID</v>
      </c>
      <c r="T391" s="87">
        <f t="shared" si="468"/>
        <v>0</v>
      </c>
      <c r="U391" s="88" t="str">
        <f t="shared" si="469"/>
        <v>NOT AWARDED</v>
      </c>
      <c r="V391" s="167"/>
      <c r="W391" s="171"/>
      <c r="X391" s="89"/>
      <c r="Y391" s="90"/>
      <c r="Z391" s="172" t="str">
        <f t="shared" si="470"/>
        <v/>
      </c>
      <c r="AA391" s="154" t="str">
        <f t="shared" si="471"/>
        <v>NO BID</v>
      </c>
      <c r="AB391" s="171"/>
      <c r="AC391" s="89"/>
      <c r="AD391" s="90"/>
      <c r="AE391" s="172" t="str">
        <f t="shared" si="472"/>
        <v/>
      </c>
      <c r="AF391" s="154" t="str">
        <f t="shared" si="473"/>
        <v>NO BID</v>
      </c>
      <c r="AG391" s="171"/>
      <c r="AH391" s="89"/>
      <c r="AI391" s="90"/>
      <c r="AJ391" s="172" t="str">
        <f t="shared" si="474"/>
        <v/>
      </c>
      <c r="AK391" s="154" t="str">
        <f t="shared" si="475"/>
        <v>NO BID</v>
      </c>
      <c r="AL391" s="171"/>
      <c r="AM391" s="89"/>
      <c r="AN391" s="90"/>
      <c r="AO391" s="172" t="str">
        <f t="shared" si="476"/>
        <v/>
      </c>
      <c r="AP391" s="154" t="str">
        <f t="shared" si="477"/>
        <v>NO BID</v>
      </c>
      <c r="AQ391" s="171"/>
      <c r="AR391" s="89"/>
      <c r="AS391" s="90"/>
      <c r="AT391" s="172" t="str">
        <f t="shared" si="478"/>
        <v/>
      </c>
      <c r="AU391" s="154" t="str">
        <f t="shared" si="479"/>
        <v>NO BID</v>
      </c>
      <c r="AV391" s="171"/>
      <c r="AW391" s="89"/>
      <c r="AX391" s="90"/>
      <c r="AY391" s="172" t="str">
        <f t="shared" si="480"/>
        <v/>
      </c>
      <c r="AZ391" s="154" t="str">
        <f t="shared" si="481"/>
        <v>NO BID</v>
      </c>
      <c r="BA391" s="171"/>
      <c r="BB391" s="89"/>
      <c r="BC391" s="90"/>
      <c r="BD391" s="172" t="str">
        <f t="shared" si="482"/>
        <v/>
      </c>
      <c r="BE391" s="154" t="str">
        <f t="shared" si="483"/>
        <v>NO BID</v>
      </c>
      <c r="BF391" s="171"/>
      <c r="BG391" s="89"/>
      <c r="BH391" s="90"/>
      <c r="BI391" s="172" t="str">
        <f t="shared" si="484"/>
        <v/>
      </c>
      <c r="BJ391" s="154" t="str">
        <f t="shared" si="485"/>
        <v>NO BID</v>
      </c>
      <c r="BK391" s="171"/>
      <c r="BL391" s="89"/>
      <c r="BM391" s="90"/>
      <c r="BN391" s="172" t="str">
        <f t="shared" si="486"/>
        <v/>
      </c>
      <c r="BO391" s="154" t="str">
        <f t="shared" si="487"/>
        <v>NO BID</v>
      </c>
      <c r="BP391" s="178"/>
      <c r="BQ391" s="171"/>
      <c r="BR391" s="89"/>
      <c r="BS391" s="90" t="str">
        <f t="shared" si="488"/>
        <v/>
      </c>
      <c r="BT391" s="172"/>
      <c r="BU391" s="154" t="str">
        <f t="shared" si="489"/>
        <v>NO BID</v>
      </c>
      <c r="BV391" s="171"/>
      <c r="BW391" s="89"/>
      <c r="BX391" s="90" t="str">
        <f t="shared" si="490"/>
        <v/>
      </c>
      <c r="BY391" s="172"/>
      <c r="BZ391" s="154" t="str">
        <f t="shared" si="491"/>
        <v>NO BID</v>
      </c>
      <c r="CA391" s="171"/>
      <c r="CB391" s="89"/>
      <c r="CC391" s="90" t="str">
        <f t="shared" si="492"/>
        <v/>
      </c>
      <c r="CD391" s="172"/>
      <c r="CE391" s="154" t="str">
        <f t="shared" si="493"/>
        <v>NO BID</v>
      </c>
      <c r="CF391" s="171"/>
      <c r="CG391" s="89"/>
      <c r="CH391" s="90" t="str">
        <f t="shared" si="494"/>
        <v/>
      </c>
      <c r="CI391" s="172"/>
      <c r="CJ391" s="154" t="str">
        <f t="shared" si="495"/>
        <v>NO BID</v>
      </c>
      <c r="CK391" s="171"/>
      <c r="CL391" s="89"/>
      <c r="CM391" s="90" t="str">
        <f t="shared" si="496"/>
        <v/>
      </c>
      <c r="CN391" s="172"/>
      <c r="CO391" s="154" t="str">
        <f t="shared" si="497"/>
        <v>NO BID</v>
      </c>
      <c r="CP391" s="171"/>
      <c r="CQ391" s="89"/>
      <c r="CR391" s="90" t="str">
        <f t="shared" si="498"/>
        <v/>
      </c>
      <c r="CS391" s="172"/>
      <c r="CT391" s="154" t="str">
        <f t="shared" si="499"/>
        <v>NO BID</v>
      </c>
      <c r="CU391" s="171"/>
      <c r="CV391" s="89"/>
      <c r="CW391" s="90" t="str">
        <f t="shared" si="500"/>
        <v/>
      </c>
      <c r="CX391" s="172"/>
      <c r="CY391" s="154" t="str">
        <f t="shared" si="501"/>
        <v>NO BID</v>
      </c>
      <c r="CZ391" s="171"/>
      <c r="DA391" s="89"/>
      <c r="DB391" s="90" t="str">
        <f t="shared" si="502"/>
        <v/>
      </c>
      <c r="DC391" s="172"/>
      <c r="DD391" s="154" t="str">
        <f t="shared" si="503"/>
        <v>NO BID</v>
      </c>
      <c r="DE391" s="171"/>
      <c r="DF391" s="89"/>
      <c r="DG391" s="90" t="str">
        <f t="shared" si="504"/>
        <v/>
      </c>
      <c r="DH391" s="172"/>
      <c r="DI391" s="154" t="str">
        <f t="shared" si="505"/>
        <v>NO BID</v>
      </c>
      <c r="DJ391" s="171"/>
      <c r="DK391" s="89"/>
      <c r="DL391" s="90" t="str">
        <f t="shared" si="506"/>
        <v/>
      </c>
      <c r="DM391" s="172"/>
      <c r="DN391" s="154" t="str">
        <f t="shared" si="507"/>
        <v>NO BID</v>
      </c>
      <c r="DO391" s="171"/>
      <c r="DP391" s="89"/>
      <c r="DQ391" s="90" t="str">
        <f t="shared" si="508"/>
        <v/>
      </c>
      <c r="DR391" s="172"/>
      <c r="DS391" s="154" t="str">
        <f t="shared" si="509"/>
        <v>NO BID</v>
      </c>
      <c r="DT391" s="171"/>
      <c r="DU391" s="89"/>
      <c r="DV391" s="90" t="str">
        <f t="shared" si="510"/>
        <v/>
      </c>
      <c r="DW391" s="172"/>
      <c r="DX391" s="154" t="str">
        <f t="shared" si="511"/>
        <v>NO BID</v>
      </c>
      <c r="DY391" s="171"/>
      <c r="DZ391" s="89"/>
      <c r="EA391" s="90" t="str">
        <f t="shared" si="512"/>
        <v/>
      </c>
      <c r="EB391" s="172"/>
      <c r="EC391" s="154" t="str">
        <f t="shared" si="513"/>
        <v>NO BID</v>
      </c>
      <c r="ED391" s="171"/>
      <c r="EE391" s="89"/>
      <c r="EF391" s="90" t="str">
        <f t="shared" si="514"/>
        <v/>
      </c>
      <c r="EG391" s="172"/>
      <c r="EH391" s="154" t="str">
        <f t="shared" si="515"/>
        <v>NO BID</v>
      </c>
      <c r="EI391" s="171"/>
      <c r="EJ391" s="89"/>
      <c r="EK391" s="90" t="str">
        <f t="shared" si="516"/>
        <v/>
      </c>
      <c r="EL391" s="172"/>
      <c r="EM391" s="154" t="str">
        <f t="shared" si="517"/>
        <v>NO BID</v>
      </c>
      <c r="EN391" s="171"/>
      <c r="EO391" s="89"/>
      <c r="EP391" s="90" t="str">
        <f t="shared" si="518"/>
        <v/>
      </c>
      <c r="EQ391" s="172"/>
      <c r="ER391" s="154" t="str">
        <f t="shared" si="519"/>
        <v>NO BID</v>
      </c>
      <c r="ES391" s="171"/>
      <c r="ET391" s="89"/>
      <c r="EU391" s="90" t="str">
        <f t="shared" si="520"/>
        <v/>
      </c>
      <c r="EV391" s="172"/>
      <c r="EW391" s="154" t="str">
        <f t="shared" si="521"/>
        <v>NO BID</v>
      </c>
      <c r="EX391" s="171"/>
      <c r="EY391" s="89"/>
      <c r="EZ391" s="90" t="str">
        <f t="shared" si="522"/>
        <v/>
      </c>
      <c r="FA391" s="172"/>
      <c r="FB391" s="154" t="str">
        <f t="shared" si="523"/>
        <v>NO BID</v>
      </c>
      <c r="FC391" s="171"/>
      <c r="FD391" s="89"/>
      <c r="FE391" s="90" t="str">
        <f t="shared" si="524"/>
        <v/>
      </c>
      <c r="FF391" s="172"/>
      <c r="FG391" s="154" t="str">
        <f t="shared" si="525"/>
        <v>NO BID</v>
      </c>
      <c r="FH391" s="171"/>
      <c r="FI391" s="89"/>
      <c r="FJ391" s="90" t="str">
        <f t="shared" si="526"/>
        <v/>
      </c>
      <c r="FK391" s="172"/>
      <c r="FL391" s="154" t="str">
        <f t="shared" si="527"/>
        <v>NO BID</v>
      </c>
      <c r="FM391" s="171"/>
      <c r="FN391" s="89"/>
      <c r="FO391" s="90" t="str">
        <f t="shared" si="528"/>
        <v/>
      </c>
      <c r="FP391" s="172"/>
      <c r="FQ391" s="154" t="str">
        <f t="shared" si="529"/>
        <v>NO BID</v>
      </c>
      <c r="FR391" s="174"/>
      <c r="FS391" s="91">
        <v>20.99</v>
      </c>
      <c r="FT391" s="92">
        <f t="shared" si="530"/>
        <v>104.94999999999999</v>
      </c>
      <c r="FU391" s="175">
        <f t="shared" si="531"/>
        <v>0</v>
      </c>
      <c r="FV391" s="93" t="str">
        <f t="shared" si="532"/>
        <v/>
      </c>
      <c r="FW391" s="94">
        <f t="shared" si="533"/>
        <v>104.94999999999999</v>
      </c>
      <c r="FX391" s="95">
        <f t="shared" si="534"/>
        <v>0</v>
      </c>
      <c r="FY391" s="129" t="str">
        <f t="shared" si="535"/>
        <v>NOT AWARDED</v>
      </c>
      <c r="FZ391" s="130">
        <f t="shared" si="536"/>
        <v>0</v>
      </c>
      <c r="GA391" s="129" t="str">
        <f t="shared" si="537"/>
        <v>VENDOR 09</v>
      </c>
      <c r="GB391" s="176"/>
      <c r="GC391" s="177"/>
      <c r="GD391" s="96"/>
      <c r="GE391" s="97"/>
    </row>
    <row r="392" spans="1:187" ht="30" customHeight="1" thickTop="1" thickBot="1" x14ac:dyDescent="0.4">
      <c r="A392" s="162">
        <v>388</v>
      </c>
      <c r="B392" s="163">
        <v>5</v>
      </c>
      <c r="C392" s="164">
        <v>9780593405147</v>
      </c>
      <c r="D392" s="165" t="s">
        <v>564</v>
      </c>
      <c r="E392" s="165" t="s">
        <v>1232</v>
      </c>
      <c r="F392" s="165" t="s">
        <v>1479</v>
      </c>
      <c r="G392" s="166" t="s">
        <v>1414</v>
      </c>
      <c r="H392" s="166" t="s">
        <v>1421</v>
      </c>
      <c r="I392" s="167"/>
      <c r="J392" s="227">
        <f t="shared" si="538"/>
        <v>5</v>
      </c>
      <c r="K392" s="228"/>
      <c r="L392" s="99" t="str">
        <f t="shared" si="463"/>
        <v/>
      </c>
      <c r="M392" s="241"/>
      <c r="N392" s="168"/>
      <c r="O392" s="169" t="str">
        <f t="shared" si="464"/>
        <v>VENDOR 09</v>
      </c>
      <c r="P392" s="149">
        <v>241363</v>
      </c>
      <c r="Q392" s="149">
        <f t="shared" si="465"/>
        <v>0</v>
      </c>
      <c r="R392" s="170" t="str">
        <f t="shared" si="466"/>
        <v xml:space="preserve">, </v>
      </c>
      <c r="S392" s="170" t="str">
        <f t="shared" si="467"/>
        <v>NO BID</v>
      </c>
      <c r="T392" s="87">
        <f t="shared" si="468"/>
        <v>0</v>
      </c>
      <c r="U392" s="88" t="str">
        <f t="shared" si="469"/>
        <v>NOT AWARDED</v>
      </c>
      <c r="V392" s="167"/>
      <c r="W392" s="171"/>
      <c r="X392" s="89"/>
      <c r="Y392" s="90"/>
      <c r="Z392" s="172" t="str">
        <f t="shared" si="470"/>
        <v/>
      </c>
      <c r="AA392" s="154" t="str">
        <f t="shared" si="471"/>
        <v>NO BID</v>
      </c>
      <c r="AB392" s="171"/>
      <c r="AC392" s="89"/>
      <c r="AD392" s="90"/>
      <c r="AE392" s="172" t="str">
        <f t="shared" si="472"/>
        <v/>
      </c>
      <c r="AF392" s="154" t="str">
        <f t="shared" si="473"/>
        <v>NO BID</v>
      </c>
      <c r="AG392" s="171"/>
      <c r="AH392" s="89"/>
      <c r="AI392" s="90"/>
      <c r="AJ392" s="172" t="str">
        <f t="shared" si="474"/>
        <v/>
      </c>
      <c r="AK392" s="154" t="str">
        <f t="shared" si="475"/>
        <v>NO BID</v>
      </c>
      <c r="AL392" s="171"/>
      <c r="AM392" s="89"/>
      <c r="AN392" s="90"/>
      <c r="AO392" s="172" t="str">
        <f t="shared" si="476"/>
        <v/>
      </c>
      <c r="AP392" s="154" t="str">
        <f t="shared" si="477"/>
        <v>NO BID</v>
      </c>
      <c r="AQ392" s="171"/>
      <c r="AR392" s="89"/>
      <c r="AS392" s="90"/>
      <c r="AT392" s="172" t="str">
        <f t="shared" si="478"/>
        <v/>
      </c>
      <c r="AU392" s="154" t="str">
        <f t="shared" si="479"/>
        <v>NO BID</v>
      </c>
      <c r="AV392" s="171"/>
      <c r="AW392" s="89"/>
      <c r="AX392" s="90"/>
      <c r="AY392" s="172" t="str">
        <f t="shared" si="480"/>
        <v/>
      </c>
      <c r="AZ392" s="154" t="str">
        <f t="shared" si="481"/>
        <v>NO BID</v>
      </c>
      <c r="BA392" s="171"/>
      <c r="BB392" s="89"/>
      <c r="BC392" s="90"/>
      <c r="BD392" s="172" t="str">
        <f t="shared" si="482"/>
        <v/>
      </c>
      <c r="BE392" s="154" t="str">
        <f t="shared" si="483"/>
        <v>NO BID</v>
      </c>
      <c r="BF392" s="171"/>
      <c r="BG392" s="89"/>
      <c r="BH392" s="90"/>
      <c r="BI392" s="172" t="str">
        <f t="shared" si="484"/>
        <v/>
      </c>
      <c r="BJ392" s="154" t="str">
        <f t="shared" si="485"/>
        <v>NO BID</v>
      </c>
      <c r="BK392" s="171"/>
      <c r="BL392" s="89"/>
      <c r="BM392" s="90"/>
      <c r="BN392" s="172" t="str">
        <f t="shared" si="486"/>
        <v/>
      </c>
      <c r="BO392" s="154" t="str">
        <f t="shared" si="487"/>
        <v>NO BID</v>
      </c>
      <c r="BP392" s="178"/>
      <c r="BQ392" s="171"/>
      <c r="BR392" s="89"/>
      <c r="BS392" s="90" t="str">
        <f t="shared" si="488"/>
        <v/>
      </c>
      <c r="BT392" s="172"/>
      <c r="BU392" s="154" t="str">
        <f t="shared" si="489"/>
        <v>NO BID</v>
      </c>
      <c r="BV392" s="171"/>
      <c r="BW392" s="89"/>
      <c r="BX392" s="90" t="str">
        <f t="shared" si="490"/>
        <v/>
      </c>
      <c r="BY392" s="172"/>
      <c r="BZ392" s="154" t="str">
        <f t="shared" si="491"/>
        <v>NO BID</v>
      </c>
      <c r="CA392" s="171"/>
      <c r="CB392" s="89"/>
      <c r="CC392" s="90" t="str">
        <f t="shared" si="492"/>
        <v/>
      </c>
      <c r="CD392" s="172"/>
      <c r="CE392" s="154" t="str">
        <f t="shared" si="493"/>
        <v>NO BID</v>
      </c>
      <c r="CF392" s="171"/>
      <c r="CG392" s="89"/>
      <c r="CH392" s="90" t="str">
        <f t="shared" si="494"/>
        <v/>
      </c>
      <c r="CI392" s="172"/>
      <c r="CJ392" s="154" t="str">
        <f t="shared" si="495"/>
        <v>NO BID</v>
      </c>
      <c r="CK392" s="171"/>
      <c r="CL392" s="89"/>
      <c r="CM392" s="90" t="str">
        <f t="shared" si="496"/>
        <v/>
      </c>
      <c r="CN392" s="172"/>
      <c r="CO392" s="154" t="str">
        <f t="shared" si="497"/>
        <v>NO BID</v>
      </c>
      <c r="CP392" s="171"/>
      <c r="CQ392" s="89"/>
      <c r="CR392" s="90" t="str">
        <f t="shared" si="498"/>
        <v/>
      </c>
      <c r="CS392" s="172"/>
      <c r="CT392" s="154" t="str">
        <f t="shared" si="499"/>
        <v>NO BID</v>
      </c>
      <c r="CU392" s="171"/>
      <c r="CV392" s="89"/>
      <c r="CW392" s="90" t="str">
        <f t="shared" si="500"/>
        <v/>
      </c>
      <c r="CX392" s="172"/>
      <c r="CY392" s="154" t="str">
        <f t="shared" si="501"/>
        <v>NO BID</v>
      </c>
      <c r="CZ392" s="171"/>
      <c r="DA392" s="89"/>
      <c r="DB392" s="90" t="str">
        <f t="shared" si="502"/>
        <v/>
      </c>
      <c r="DC392" s="172"/>
      <c r="DD392" s="154" t="str">
        <f t="shared" si="503"/>
        <v>NO BID</v>
      </c>
      <c r="DE392" s="171"/>
      <c r="DF392" s="89"/>
      <c r="DG392" s="90" t="str">
        <f t="shared" si="504"/>
        <v/>
      </c>
      <c r="DH392" s="172"/>
      <c r="DI392" s="154" t="str">
        <f t="shared" si="505"/>
        <v>NO BID</v>
      </c>
      <c r="DJ392" s="171"/>
      <c r="DK392" s="89"/>
      <c r="DL392" s="90" t="str">
        <f t="shared" si="506"/>
        <v/>
      </c>
      <c r="DM392" s="172"/>
      <c r="DN392" s="154" t="str">
        <f t="shared" si="507"/>
        <v>NO BID</v>
      </c>
      <c r="DO392" s="171"/>
      <c r="DP392" s="89"/>
      <c r="DQ392" s="90" t="str">
        <f t="shared" si="508"/>
        <v/>
      </c>
      <c r="DR392" s="172"/>
      <c r="DS392" s="154" t="str">
        <f t="shared" si="509"/>
        <v>NO BID</v>
      </c>
      <c r="DT392" s="171"/>
      <c r="DU392" s="89"/>
      <c r="DV392" s="90" t="str">
        <f t="shared" si="510"/>
        <v/>
      </c>
      <c r="DW392" s="172"/>
      <c r="DX392" s="154" t="str">
        <f t="shared" si="511"/>
        <v>NO BID</v>
      </c>
      <c r="DY392" s="171"/>
      <c r="DZ392" s="89"/>
      <c r="EA392" s="90" t="str">
        <f t="shared" si="512"/>
        <v/>
      </c>
      <c r="EB392" s="172"/>
      <c r="EC392" s="154" t="str">
        <f t="shared" si="513"/>
        <v>NO BID</v>
      </c>
      <c r="ED392" s="171"/>
      <c r="EE392" s="89"/>
      <c r="EF392" s="90" t="str">
        <f t="shared" si="514"/>
        <v/>
      </c>
      <c r="EG392" s="172"/>
      <c r="EH392" s="154" t="str">
        <f t="shared" si="515"/>
        <v>NO BID</v>
      </c>
      <c r="EI392" s="171"/>
      <c r="EJ392" s="89"/>
      <c r="EK392" s="90" t="str">
        <f t="shared" si="516"/>
        <v/>
      </c>
      <c r="EL392" s="172"/>
      <c r="EM392" s="154" t="str">
        <f t="shared" si="517"/>
        <v>NO BID</v>
      </c>
      <c r="EN392" s="171"/>
      <c r="EO392" s="89"/>
      <c r="EP392" s="90" t="str">
        <f t="shared" si="518"/>
        <v/>
      </c>
      <c r="EQ392" s="172"/>
      <c r="ER392" s="154" t="str">
        <f t="shared" si="519"/>
        <v>NO BID</v>
      </c>
      <c r="ES392" s="171"/>
      <c r="ET392" s="89"/>
      <c r="EU392" s="90" t="str">
        <f t="shared" si="520"/>
        <v/>
      </c>
      <c r="EV392" s="172"/>
      <c r="EW392" s="154" t="str">
        <f t="shared" si="521"/>
        <v>NO BID</v>
      </c>
      <c r="EX392" s="171"/>
      <c r="EY392" s="89"/>
      <c r="EZ392" s="90" t="str">
        <f t="shared" si="522"/>
        <v/>
      </c>
      <c r="FA392" s="172"/>
      <c r="FB392" s="154" t="str">
        <f t="shared" si="523"/>
        <v>NO BID</v>
      </c>
      <c r="FC392" s="171"/>
      <c r="FD392" s="89"/>
      <c r="FE392" s="90" t="str">
        <f t="shared" si="524"/>
        <v/>
      </c>
      <c r="FF392" s="172"/>
      <c r="FG392" s="154" t="str">
        <f t="shared" si="525"/>
        <v>NO BID</v>
      </c>
      <c r="FH392" s="171"/>
      <c r="FI392" s="89"/>
      <c r="FJ392" s="90" t="str">
        <f t="shared" si="526"/>
        <v/>
      </c>
      <c r="FK392" s="172"/>
      <c r="FL392" s="154" t="str">
        <f t="shared" si="527"/>
        <v>NO BID</v>
      </c>
      <c r="FM392" s="171"/>
      <c r="FN392" s="89"/>
      <c r="FO392" s="90" t="str">
        <f t="shared" si="528"/>
        <v/>
      </c>
      <c r="FP392" s="172"/>
      <c r="FQ392" s="154" t="str">
        <f t="shared" si="529"/>
        <v>NO BID</v>
      </c>
      <c r="FR392" s="174"/>
      <c r="FS392" s="91">
        <v>19.989999999999998</v>
      </c>
      <c r="FT392" s="92">
        <f t="shared" si="530"/>
        <v>99.949999999999989</v>
      </c>
      <c r="FU392" s="175">
        <f t="shared" si="531"/>
        <v>0</v>
      </c>
      <c r="FV392" s="93" t="str">
        <f t="shared" si="532"/>
        <v/>
      </c>
      <c r="FW392" s="94">
        <f t="shared" si="533"/>
        <v>99.949999999999989</v>
      </c>
      <c r="FX392" s="95">
        <f t="shared" si="534"/>
        <v>0</v>
      </c>
      <c r="FY392" s="129" t="str">
        <f t="shared" si="535"/>
        <v>NOT AWARDED</v>
      </c>
      <c r="FZ392" s="130">
        <f t="shared" si="536"/>
        <v>0</v>
      </c>
      <c r="GA392" s="129" t="str">
        <f t="shared" si="537"/>
        <v>VENDOR 09</v>
      </c>
      <c r="GB392" s="176"/>
      <c r="GC392" s="177"/>
      <c r="GD392" s="96"/>
      <c r="GE392" s="97"/>
    </row>
    <row r="393" spans="1:187" ht="30" customHeight="1" thickTop="1" thickBot="1" x14ac:dyDescent="0.4">
      <c r="A393" s="162">
        <v>389</v>
      </c>
      <c r="B393" s="163">
        <v>5</v>
      </c>
      <c r="C393" s="164">
        <v>9780062852397</v>
      </c>
      <c r="D393" s="165" t="s">
        <v>565</v>
      </c>
      <c r="E393" s="165" t="s">
        <v>1233</v>
      </c>
      <c r="F393" s="165" t="s">
        <v>1479</v>
      </c>
      <c r="G393" s="166" t="s">
        <v>1414</v>
      </c>
      <c r="H393" s="166" t="s">
        <v>1421</v>
      </c>
      <c r="I393" s="167"/>
      <c r="J393" s="227">
        <f t="shared" si="538"/>
        <v>5</v>
      </c>
      <c r="K393" s="228"/>
      <c r="L393" s="99" t="str">
        <f t="shared" si="463"/>
        <v/>
      </c>
      <c r="M393" s="241"/>
      <c r="N393" s="168"/>
      <c r="O393" s="169" t="str">
        <f t="shared" si="464"/>
        <v>VENDOR 09</v>
      </c>
      <c r="P393" s="149">
        <v>241360</v>
      </c>
      <c r="Q393" s="149">
        <f t="shared" si="465"/>
        <v>0</v>
      </c>
      <c r="R393" s="170" t="str">
        <f t="shared" si="466"/>
        <v xml:space="preserve">, </v>
      </c>
      <c r="S393" s="170" t="str">
        <f t="shared" si="467"/>
        <v>NO BID</v>
      </c>
      <c r="T393" s="87">
        <f t="shared" si="468"/>
        <v>0</v>
      </c>
      <c r="U393" s="88" t="str">
        <f t="shared" si="469"/>
        <v>NOT AWARDED</v>
      </c>
      <c r="V393" s="167"/>
      <c r="W393" s="171"/>
      <c r="X393" s="89"/>
      <c r="Y393" s="90"/>
      <c r="Z393" s="172" t="str">
        <f t="shared" si="470"/>
        <v/>
      </c>
      <c r="AA393" s="154" t="str">
        <f t="shared" si="471"/>
        <v>NO BID</v>
      </c>
      <c r="AB393" s="171"/>
      <c r="AC393" s="89"/>
      <c r="AD393" s="90"/>
      <c r="AE393" s="172" t="str">
        <f t="shared" si="472"/>
        <v/>
      </c>
      <c r="AF393" s="154" t="str">
        <f t="shared" si="473"/>
        <v>NO BID</v>
      </c>
      <c r="AG393" s="171"/>
      <c r="AH393" s="89"/>
      <c r="AI393" s="90"/>
      <c r="AJ393" s="172" t="str">
        <f t="shared" si="474"/>
        <v/>
      </c>
      <c r="AK393" s="154" t="str">
        <f t="shared" si="475"/>
        <v>NO BID</v>
      </c>
      <c r="AL393" s="171"/>
      <c r="AM393" s="89"/>
      <c r="AN393" s="90"/>
      <c r="AO393" s="172" t="str">
        <f t="shared" si="476"/>
        <v/>
      </c>
      <c r="AP393" s="154" t="str">
        <f t="shared" si="477"/>
        <v>NO BID</v>
      </c>
      <c r="AQ393" s="171"/>
      <c r="AR393" s="89"/>
      <c r="AS393" s="90"/>
      <c r="AT393" s="172" t="str">
        <f t="shared" si="478"/>
        <v/>
      </c>
      <c r="AU393" s="154" t="str">
        <f t="shared" si="479"/>
        <v>NO BID</v>
      </c>
      <c r="AV393" s="171"/>
      <c r="AW393" s="89"/>
      <c r="AX393" s="90"/>
      <c r="AY393" s="172" t="str">
        <f t="shared" si="480"/>
        <v/>
      </c>
      <c r="AZ393" s="154" t="str">
        <f t="shared" si="481"/>
        <v>NO BID</v>
      </c>
      <c r="BA393" s="171"/>
      <c r="BB393" s="89"/>
      <c r="BC393" s="90"/>
      <c r="BD393" s="172" t="str">
        <f t="shared" si="482"/>
        <v/>
      </c>
      <c r="BE393" s="154" t="str">
        <f t="shared" si="483"/>
        <v>NO BID</v>
      </c>
      <c r="BF393" s="171"/>
      <c r="BG393" s="89"/>
      <c r="BH393" s="90"/>
      <c r="BI393" s="172" t="str">
        <f t="shared" si="484"/>
        <v/>
      </c>
      <c r="BJ393" s="154" t="str">
        <f t="shared" si="485"/>
        <v>NO BID</v>
      </c>
      <c r="BK393" s="171"/>
      <c r="BL393" s="89"/>
      <c r="BM393" s="90"/>
      <c r="BN393" s="172" t="str">
        <f t="shared" si="486"/>
        <v/>
      </c>
      <c r="BO393" s="154" t="str">
        <f t="shared" si="487"/>
        <v>NO BID</v>
      </c>
      <c r="BP393" s="178"/>
      <c r="BQ393" s="171"/>
      <c r="BR393" s="89"/>
      <c r="BS393" s="90" t="str">
        <f t="shared" si="488"/>
        <v/>
      </c>
      <c r="BT393" s="172"/>
      <c r="BU393" s="154" t="str">
        <f t="shared" si="489"/>
        <v>NO BID</v>
      </c>
      <c r="BV393" s="171"/>
      <c r="BW393" s="89"/>
      <c r="BX393" s="90" t="str">
        <f t="shared" si="490"/>
        <v/>
      </c>
      <c r="BY393" s="172"/>
      <c r="BZ393" s="154" t="str">
        <f t="shared" si="491"/>
        <v>NO BID</v>
      </c>
      <c r="CA393" s="171"/>
      <c r="CB393" s="89"/>
      <c r="CC393" s="90" t="str">
        <f t="shared" si="492"/>
        <v/>
      </c>
      <c r="CD393" s="172"/>
      <c r="CE393" s="154" t="str">
        <f t="shared" si="493"/>
        <v>NO BID</v>
      </c>
      <c r="CF393" s="171"/>
      <c r="CG393" s="89"/>
      <c r="CH393" s="90" t="str">
        <f t="shared" si="494"/>
        <v/>
      </c>
      <c r="CI393" s="172"/>
      <c r="CJ393" s="154" t="str">
        <f t="shared" si="495"/>
        <v>NO BID</v>
      </c>
      <c r="CK393" s="171"/>
      <c r="CL393" s="89"/>
      <c r="CM393" s="90" t="str">
        <f t="shared" si="496"/>
        <v/>
      </c>
      <c r="CN393" s="172"/>
      <c r="CO393" s="154" t="str">
        <f t="shared" si="497"/>
        <v>NO BID</v>
      </c>
      <c r="CP393" s="171"/>
      <c r="CQ393" s="89"/>
      <c r="CR393" s="90" t="str">
        <f t="shared" si="498"/>
        <v/>
      </c>
      <c r="CS393" s="172"/>
      <c r="CT393" s="154" t="str">
        <f t="shared" si="499"/>
        <v>NO BID</v>
      </c>
      <c r="CU393" s="171"/>
      <c r="CV393" s="89"/>
      <c r="CW393" s="90" t="str">
        <f t="shared" si="500"/>
        <v/>
      </c>
      <c r="CX393" s="172"/>
      <c r="CY393" s="154" t="str">
        <f t="shared" si="501"/>
        <v>NO BID</v>
      </c>
      <c r="CZ393" s="171"/>
      <c r="DA393" s="89"/>
      <c r="DB393" s="90" t="str">
        <f t="shared" si="502"/>
        <v/>
      </c>
      <c r="DC393" s="172"/>
      <c r="DD393" s="154" t="str">
        <f t="shared" si="503"/>
        <v>NO BID</v>
      </c>
      <c r="DE393" s="171"/>
      <c r="DF393" s="89"/>
      <c r="DG393" s="90" t="str">
        <f t="shared" si="504"/>
        <v/>
      </c>
      <c r="DH393" s="172"/>
      <c r="DI393" s="154" t="str">
        <f t="shared" si="505"/>
        <v>NO BID</v>
      </c>
      <c r="DJ393" s="171"/>
      <c r="DK393" s="89"/>
      <c r="DL393" s="90" t="str">
        <f t="shared" si="506"/>
        <v/>
      </c>
      <c r="DM393" s="172"/>
      <c r="DN393" s="154" t="str">
        <f t="shared" si="507"/>
        <v>NO BID</v>
      </c>
      <c r="DO393" s="171"/>
      <c r="DP393" s="89"/>
      <c r="DQ393" s="90" t="str">
        <f t="shared" si="508"/>
        <v/>
      </c>
      <c r="DR393" s="172"/>
      <c r="DS393" s="154" t="str">
        <f t="shared" si="509"/>
        <v>NO BID</v>
      </c>
      <c r="DT393" s="171"/>
      <c r="DU393" s="89"/>
      <c r="DV393" s="90" t="str">
        <f t="shared" si="510"/>
        <v/>
      </c>
      <c r="DW393" s="172"/>
      <c r="DX393" s="154" t="str">
        <f t="shared" si="511"/>
        <v>NO BID</v>
      </c>
      <c r="DY393" s="171"/>
      <c r="DZ393" s="89"/>
      <c r="EA393" s="90" t="str">
        <f t="shared" si="512"/>
        <v/>
      </c>
      <c r="EB393" s="172"/>
      <c r="EC393" s="154" t="str">
        <f t="shared" si="513"/>
        <v>NO BID</v>
      </c>
      <c r="ED393" s="171"/>
      <c r="EE393" s="89"/>
      <c r="EF393" s="90" t="str">
        <f t="shared" si="514"/>
        <v/>
      </c>
      <c r="EG393" s="172"/>
      <c r="EH393" s="154" t="str">
        <f t="shared" si="515"/>
        <v>NO BID</v>
      </c>
      <c r="EI393" s="171"/>
      <c r="EJ393" s="89"/>
      <c r="EK393" s="90" t="str">
        <f t="shared" si="516"/>
        <v/>
      </c>
      <c r="EL393" s="172"/>
      <c r="EM393" s="154" t="str">
        <f t="shared" si="517"/>
        <v>NO BID</v>
      </c>
      <c r="EN393" s="171"/>
      <c r="EO393" s="89"/>
      <c r="EP393" s="90" t="str">
        <f t="shared" si="518"/>
        <v/>
      </c>
      <c r="EQ393" s="172"/>
      <c r="ER393" s="154" t="str">
        <f t="shared" si="519"/>
        <v>NO BID</v>
      </c>
      <c r="ES393" s="171"/>
      <c r="ET393" s="89"/>
      <c r="EU393" s="90" t="str">
        <f t="shared" si="520"/>
        <v/>
      </c>
      <c r="EV393" s="172"/>
      <c r="EW393" s="154" t="str">
        <f t="shared" si="521"/>
        <v>NO BID</v>
      </c>
      <c r="EX393" s="171"/>
      <c r="EY393" s="89"/>
      <c r="EZ393" s="90" t="str">
        <f t="shared" si="522"/>
        <v/>
      </c>
      <c r="FA393" s="172"/>
      <c r="FB393" s="154" t="str">
        <f t="shared" si="523"/>
        <v>NO BID</v>
      </c>
      <c r="FC393" s="171"/>
      <c r="FD393" s="89"/>
      <c r="FE393" s="90" t="str">
        <f t="shared" si="524"/>
        <v/>
      </c>
      <c r="FF393" s="172"/>
      <c r="FG393" s="154" t="str">
        <f t="shared" si="525"/>
        <v>NO BID</v>
      </c>
      <c r="FH393" s="171"/>
      <c r="FI393" s="89"/>
      <c r="FJ393" s="90" t="str">
        <f t="shared" si="526"/>
        <v/>
      </c>
      <c r="FK393" s="172"/>
      <c r="FL393" s="154" t="str">
        <f t="shared" si="527"/>
        <v>NO BID</v>
      </c>
      <c r="FM393" s="171"/>
      <c r="FN393" s="89"/>
      <c r="FO393" s="90" t="str">
        <f t="shared" si="528"/>
        <v/>
      </c>
      <c r="FP393" s="172"/>
      <c r="FQ393" s="154" t="str">
        <f t="shared" si="529"/>
        <v>NO BID</v>
      </c>
      <c r="FR393" s="174"/>
      <c r="FS393" s="91">
        <v>18.899999999999999</v>
      </c>
      <c r="FT393" s="92">
        <f t="shared" si="530"/>
        <v>94.5</v>
      </c>
      <c r="FU393" s="175">
        <f t="shared" si="531"/>
        <v>0</v>
      </c>
      <c r="FV393" s="93" t="str">
        <f t="shared" si="532"/>
        <v/>
      </c>
      <c r="FW393" s="94">
        <f t="shared" si="533"/>
        <v>94.5</v>
      </c>
      <c r="FX393" s="95">
        <f t="shared" si="534"/>
        <v>0</v>
      </c>
      <c r="FY393" s="129" t="str">
        <f t="shared" si="535"/>
        <v>NOT AWARDED</v>
      </c>
      <c r="FZ393" s="130">
        <f t="shared" si="536"/>
        <v>0</v>
      </c>
      <c r="GA393" s="129" t="str">
        <f t="shared" si="537"/>
        <v>VENDOR 09</v>
      </c>
      <c r="GB393" s="176"/>
      <c r="GC393" s="177"/>
      <c r="GD393" s="96"/>
      <c r="GE393" s="97"/>
    </row>
    <row r="394" spans="1:187" ht="30" customHeight="1" thickTop="1" thickBot="1" x14ac:dyDescent="0.4">
      <c r="A394" s="162">
        <v>390</v>
      </c>
      <c r="B394" s="163">
        <v>5</v>
      </c>
      <c r="C394" s="164">
        <v>9781534493513</v>
      </c>
      <c r="D394" s="165" t="s">
        <v>566</v>
      </c>
      <c r="E394" s="165" t="s">
        <v>1234</v>
      </c>
      <c r="F394" s="165" t="s">
        <v>1479</v>
      </c>
      <c r="G394" s="166" t="s">
        <v>1414</v>
      </c>
      <c r="H394" s="166" t="s">
        <v>1421</v>
      </c>
      <c r="I394" s="167"/>
      <c r="J394" s="227">
        <f t="shared" si="538"/>
        <v>5</v>
      </c>
      <c r="K394" s="228"/>
      <c r="L394" s="99" t="str">
        <f t="shared" si="463"/>
        <v/>
      </c>
      <c r="M394" s="241"/>
      <c r="N394" s="168"/>
      <c r="O394" s="195" t="str">
        <f t="shared" si="464"/>
        <v>VENDOR 09</v>
      </c>
      <c r="P394" s="149">
        <v>241360</v>
      </c>
      <c r="Q394" s="149">
        <f t="shared" si="465"/>
        <v>0</v>
      </c>
      <c r="R394" s="196" t="str">
        <f t="shared" si="466"/>
        <v xml:space="preserve">, </v>
      </c>
      <c r="S394" s="196" t="str">
        <f t="shared" si="467"/>
        <v>NO BID</v>
      </c>
      <c r="T394" s="117">
        <f t="shared" si="468"/>
        <v>0</v>
      </c>
      <c r="U394" s="118" t="str">
        <f t="shared" si="469"/>
        <v>NOT AWARDED</v>
      </c>
      <c r="V394" s="167"/>
      <c r="W394" s="171"/>
      <c r="X394" s="89"/>
      <c r="Y394" s="90"/>
      <c r="Z394" s="172" t="str">
        <f t="shared" si="470"/>
        <v/>
      </c>
      <c r="AA394" s="154" t="str">
        <f t="shared" si="471"/>
        <v>NO BID</v>
      </c>
      <c r="AB394" s="171"/>
      <c r="AC394" s="89"/>
      <c r="AD394" s="90"/>
      <c r="AE394" s="172" t="str">
        <f t="shared" si="472"/>
        <v/>
      </c>
      <c r="AF394" s="154" t="str">
        <f t="shared" si="473"/>
        <v>NO BID</v>
      </c>
      <c r="AG394" s="171"/>
      <c r="AH394" s="89"/>
      <c r="AI394" s="90"/>
      <c r="AJ394" s="172" t="str">
        <f t="shared" si="474"/>
        <v/>
      </c>
      <c r="AK394" s="154" t="str">
        <f t="shared" si="475"/>
        <v>NO BID</v>
      </c>
      <c r="AL394" s="171"/>
      <c r="AM394" s="89"/>
      <c r="AN394" s="90"/>
      <c r="AO394" s="172" t="str">
        <f t="shared" si="476"/>
        <v/>
      </c>
      <c r="AP394" s="154" t="str">
        <f t="shared" si="477"/>
        <v>NO BID</v>
      </c>
      <c r="AQ394" s="171"/>
      <c r="AR394" s="89"/>
      <c r="AS394" s="90"/>
      <c r="AT394" s="172" t="str">
        <f t="shared" si="478"/>
        <v/>
      </c>
      <c r="AU394" s="154" t="str">
        <f t="shared" si="479"/>
        <v>NO BID</v>
      </c>
      <c r="AV394" s="171"/>
      <c r="AW394" s="89"/>
      <c r="AX394" s="90"/>
      <c r="AY394" s="172" t="str">
        <f t="shared" si="480"/>
        <v/>
      </c>
      <c r="AZ394" s="154" t="str">
        <f t="shared" si="481"/>
        <v>NO BID</v>
      </c>
      <c r="BA394" s="171"/>
      <c r="BB394" s="89"/>
      <c r="BC394" s="90"/>
      <c r="BD394" s="172" t="str">
        <f t="shared" si="482"/>
        <v/>
      </c>
      <c r="BE394" s="154" t="str">
        <f t="shared" si="483"/>
        <v>NO BID</v>
      </c>
      <c r="BF394" s="171"/>
      <c r="BG394" s="89"/>
      <c r="BH394" s="90"/>
      <c r="BI394" s="172" t="str">
        <f t="shared" si="484"/>
        <v/>
      </c>
      <c r="BJ394" s="154" t="str">
        <f t="shared" si="485"/>
        <v>NO BID</v>
      </c>
      <c r="BK394" s="171"/>
      <c r="BL394" s="89"/>
      <c r="BM394" s="90"/>
      <c r="BN394" s="172" t="str">
        <f t="shared" si="486"/>
        <v/>
      </c>
      <c r="BO394" s="154" t="str">
        <f t="shared" si="487"/>
        <v>NO BID</v>
      </c>
      <c r="BP394" s="178"/>
      <c r="BQ394" s="171"/>
      <c r="BR394" s="89"/>
      <c r="BS394" s="90" t="str">
        <f t="shared" si="488"/>
        <v/>
      </c>
      <c r="BT394" s="172"/>
      <c r="BU394" s="154" t="str">
        <f t="shared" si="489"/>
        <v>NO BID</v>
      </c>
      <c r="BV394" s="171"/>
      <c r="BW394" s="89"/>
      <c r="BX394" s="90" t="str">
        <f t="shared" si="490"/>
        <v/>
      </c>
      <c r="BY394" s="172"/>
      <c r="BZ394" s="154" t="str">
        <f t="shared" si="491"/>
        <v>NO BID</v>
      </c>
      <c r="CA394" s="171"/>
      <c r="CB394" s="89"/>
      <c r="CC394" s="90" t="str">
        <f t="shared" si="492"/>
        <v/>
      </c>
      <c r="CD394" s="172"/>
      <c r="CE394" s="154" t="str">
        <f t="shared" si="493"/>
        <v>NO BID</v>
      </c>
      <c r="CF394" s="171"/>
      <c r="CG394" s="89"/>
      <c r="CH394" s="90" t="str">
        <f t="shared" si="494"/>
        <v/>
      </c>
      <c r="CI394" s="172"/>
      <c r="CJ394" s="154" t="str">
        <f t="shared" si="495"/>
        <v>NO BID</v>
      </c>
      <c r="CK394" s="171"/>
      <c r="CL394" s="89"/>
      <c r="CM394" s="90" t="str">
        <f t="shared" si="496"/>
        <v/>
      </c>
      <c r="CN394" s="172"/>
      <c r="CO394" s="154" t="str">
        <f t="shared" si="497"/>
        <v>NO BID</v>
      </c>
      <c r="CP394" s="171"/>
      <c r="CQ394" s="89"/>
      <c r="CR394" s="90" t="str">
        <f t="shared" si="498"/>
        <v/>
      </c>
      <c r="CS394" s="172"/>
      <c r="CT394" s="154" t="str">
        <f t="shared" si="499"/>
        <v>NO BID</v>
      </c>
      <c r="CU394" s="171"/>
      <c r="CV394" s="89"/>
      <c r="CW394" s="90" t="str">
        <f t="shared" si="500"/>
        <v/>
      </c>
      <c r="CX394" s="172"/>
      <c r="CY394" s="154" t="str">
        <f t="shared" si="501"/>
        <v>NO BID</v>
      </c>
      <c r="CZ394" s="171"/>
      <c r="DA394" s="89"/>
      <c r="DB394" s="90" t="str">
        <f t="shared" si="502"/>
        <v/>
      </c>
      <c r="DC394" s="172"/>
      <c r="DD394" s="154" t="str">
        <f t="shared" si="503"/>
        <v>NO BID</v>
      </c>
      <c r="DE394" s="171"/>
      <c r="DF394" s="89"/>
      <c r="DG394" s="90" t="str">
        <f t="shared" si="504"/>
        <v/>
      </c>
      <c r="DH394" s="172"/>
      <c r="DI394" s="154" t="str">
        <f t="shared" si="505"/>
        <v>NO BID</v>
      </c>
      <c r="DJ394" s="171"/>
      <c r="DK394" s="89"/>
      <c r="DL394" s="90" t="str">
        <f t="shared" si="506"/>
        <v/>
      </c>
      <c r="DM394" s="172"/>
      <c r="DN394" s="154" t="str">
        <f t="shared" si="507"/>
        <v>NO BID</v>
      </c>
      <c r="DO394" s="171"/>
      <c r="DP394" s="89"/>
      <c r="DQ394" s="90" t="str">
        <f t="shared" si="508"/>
        <v/>
      </c>
      <c r="DR394" s="172"/>
      <c r="DS394" s="154" t="str">
        <f t="shared" si="509"/>
        <v>NO BID</v>
      </c>
      <c r="DT394" s="171"/>
      <c r="DU394" s="89"/>
      <c r="DV394" s="90" t="str">
        <f t="shared" si="510"/>
        <v/>
      </c>
      <c r="DW394" s="172"/>
      <c r="DX394" s="154" t="str">
        <f t="shared" si="511"/>
        <v>NO BID</v>
      </c>
      <c r="DY394" s="171"/>
      <c r="DZ394" s="89"/>
      <c r="EA394" s="90" t="str">
        <f t="shared" si="512"/>
        <v/>
      </c>
      <c r="EB394" s="172"/>
      <c r="EC394" s="154" t="str">
        <f t="shared" si="513"/>
        <v>NO BID</v>
      </c>
      <c r="ED394" s="171"/>
      <c r="EE394" s="89"/>
      <c r="EF394" s="90" t="str">
        <f t="shared" si="514"/>
        <v/>
      </c>
      <c r="EG394" s="172"/>
      <c r="EH394" s="154" t="str">
        <f t="shared" si="515"/>
        <v>NO BID</v>
      </c>
      <c r="EI394" s="171"/>
      <c r="EJ394" s="89"/>
      <c r="EK394" s="90" t="str">
        <f t="shared" si="516"/>
        <v/>
      </c>
      <c r="EL394" s="172"/>
      <c r="EM394" s="154" t="str">
        <f t="shared" si="517"/>
        <v>NO BID</v>
      </c>
      <c r="EN394" s="171"/>
      <c r="EO394" s="89"/>
      <c r="EP394" s="90" t="str">
        <f t="shared" si="518"/>
        <v/>
      </c>
      <c r="EQ394" s="172"/>
      <c r="ER394" s="154" t="str">
        <f t="shared" si="519"/>
        <v>NO BID</v>
      </c>
      <c r="ES394" s="171"/>
      <c r="ET394" s="89"/>
      <c r="EU394" s="90" t="str">
        <f t="shared" si="520"/>
        <v/>
      </c>
      <c r="EV394" s="172"/>
      <c r="EW394" s="154" t="str">
        <f t="shared" si="521"/>
        <v>NO BID</v>
      </c>
      <c r="EX394" s="171"/>
      <c r="EY394" s="89"/>
      <c r="EZ394" s="90" t="str">
        <f t="shared" si="522"/>
        <v/>
      </c>
      <c r="FA394" s="172"/>
      <c r="FB394" s="154" t="str">
        <f t="shared" si="523"/>
        <v>NO BID</v>
      </c>
      <c r="FC394" s="171"/>
      <c r="FD394" s="89"/>
      <c r="FE394" s="90" t="str">
        <f t="shared" si="524"/>
        <v/>
      </c>
      <c r="FF394" s="172"/>
      <c r="FG394" s="154" t="str">
        <f t="shared" si="525"/>
        <v>NO BID</v>
      </c>
      <c r="FH394" s="171"/>
      <c r="FI394" s="89"/>
      <c r="FJ394" s="90" t="str">
        <f t="shared" si="526"/>
        <v/>
      </c>
      <c r="FK394" s="172"/>
      <c r="FL394" s="154" t="str">
        <f t="shared" si="527"/>
        <v>NO BID</v>
      </c>
      <c r="FM394" s="171"/>
      <c r="FN394" s="89"/>
      <c r="FO394" s="90" t="str">
        <f t="shared" si="528"/>
        <v/>
      </c>
      <c r="FP394" s="172"/>
      <c r="FQ394" s="154" t="str">
        <f t="shared" si="529"/>
        <v>NO BID</v>
      </c>
      <c r="FR394" s="174"/>
      <c r="FS394" s="91">
        <v>12.32</v>
      </c>
      <c r="FT394" s="92">
        <f t="shared" si="530"/>
        <v>61.6</v>
      </c>
      <c r="FU394" s="175">
        <f t="shared" si="531"/>
        <v>0</v>
      </c>
      <c r="FV394" s="93" t="str">
        <f t="shared" si="532"/>
        <v/>
      </c>
      <c r="FW394" s="94">
        <f t="shared" si="533"/>
        <v>61.6</v>
      </c>
      <c r="FX394" s="95">
        <f t="shared" si="534"/>
        <v>0</v>
      </c>
      <c r="FY394" s="129" t="str">
        <f t="shared" si="535"/>
        <v>NOT AWARDED</v>
      </c>
      <c r="FZ394" s="130">
        <f t="shared" si="536"/>
        <v>0</v>
      </c>
      <c r="GA394" s="129" t="str">
        <f t="shared" si="537"/>
        <v>VENDOR 09</v>
      </c>
      <c r="GB394" s="176"/>
      <c r="GC394" s="177"/>
      <c r="GD394" s="96"/>
      <c r="GE394" s="97"/>
    </row>
    <row r="395" spans="1:187" ht="30" customHeight="1" thickTop="1" thickBot="1" x14ac:dyDescent="0.4">
      <c r="A395" s="141">
        <v>391</v>
      </c>
      <c r="B395" s="199">
        <v>4</v>
      </c>
      <c r="C395" s="164">
        <v>9780593101537</v>
      </c>
      <c r="D395" s="165" t="s">
        <v>568</v>
      </c>
      <c r="E395" s="165" t="s">
        <v>1235</v>
      </c>
      <c r="F395" s="165" t="s">
        <v>1479</v>
      </c>
      <c r="G395" s="166" t="s">
        <v>1414</v>
      </c>
      <c r="H395" s="166" t="s">
        <v>1416</v>
      </c>
      <c r="I395" s="167"/>
      <c r="J395" s="227">
        <f t="shared" si="538"/>
        <v>4</v>
      </c>
      <c r="K395" s="228"/>
      <c r="L395" s="99" t="str">
        <f t="shared" si="463"/>
        <v/>
      </c>
      <c r="M395" s="241"/>
      <c r="N395" s="168"/>
      <c r="O395" s="195" t="str">
        <f t="shared" si="464"/>
        <v>VENDOR 09</v>
      </c>
      <c r="P395" s="149">
        <v>241364</v>
      </c>
      <c r="Q395" s="149">
        <f t="shared" si="465"/>
        <v>0</v>
      </c>
      <c r="R395" s="196" t="str">
        <f t="shared" si="466"/>
        <v xml:space="preserve">, </v>
      </c>
      <c r="S395" s="196" t="str">
        <f t="shared" si="467"/>
        <v>NO BID</v>
      </c>
      <c r="T395" s="117">
        <f t="shared" si="468"/>
        <v>0</v>
      </c>
      <c r="U395" s="118" t="str">
        <f t="shared" si="469"/>
        <v>NOT AWARDED</v>
      </c>
      <c r="V395" s="167"/>
      <c r="W395" s="171"/>
      <c r="X395" s="89"/>
      <c r="Y395" s="90"/>
      <c r="Z395" s="172" t="str">
        <f t="shared" si="470"/>
        <v/>
      </c>
      <c r="AA395" s="154" t="str">
        <f t="shared" si="471"/>
        <v>NO BID</v>
      </c>
      <c r="AB395" s="171"/>
      <c r="AC395" s="89"/>
      <c r="AD395" s="90"/>
      <c r="AE395" s="172" t="str">
        <f t="shared" si="472"/>
        <v/>
      </c>
      <c r="AF395" s="154" t="str">
        <f t="shared" si="473"/>
        <v>NO BID</v>
      </c>
      <c r="AG395" s="171"/>
      <c r="AH395" s="89"/>
      <c r="AI395" s="90"/>
      <c r="AJ395" s="172" t="str">
        <f t="shared" si="474"/>
        <v/>
      </c>
      <c r="AK395" s="154" t="str">
        <f t="shared" si="475"/>
        <v>NO BID</v>
      </c>
      <c r="AL395" s="171"/>
      <c r="AM395" s="89"/>
      <c r="AN395" s="90"/>
      <c r="AO395" s="172" t="str">
        <f t="shared" si="476"/>
        <v/>
      </c>
      <c r="AP395" s="154" t="str">
        <f t="shared" si="477"/>
        <v>NO BID</v>
      </c>
      <c r="AQ395" s="171"/>
      <c r="AR395" s="89"/>
      <c r="AS395" s="90"/>
      <c r="AT395" s="172" t="str">
        <f t="shared" si="478"/>
        <v/>
      </c>
      <c r="AU395" s="154" t="str">
        <f t="shared" si="479"/>
        <v>NO BID</v>
      </c>
      <c r="AV395" s="171"/>
      <c r="AW395" s="89"/>
      <c r="AX395" s="90"/>
      <c r="AY395" s="172" t="str">
        <f t="shared" si="480"/>
        <v/>
      </c>
      <c r="AZ395" s="154" t="str">
        <f t="shared" si="481"/>
        <v>NO BID</v>
      </c>
      <c r="BA395" s="171"/>
      <c r="BB395" s="89"/>
      <c r="BC395" s="90"/>
      <c r="BD395" s="172" t="str">
        <f t="shared" si="482"/>
        <v/>
      </c>
      <c r="BE395" s="154" t="s">
        <v>75</v>
      </c>
      <c r="BF395" s="171"/>
      <c r="BG395" s="89"/>
      <c r="BH395" s="90"/>
      <c r="BI395" s="172" t="str">
        <f t="shared" si="484"/>
        <v/>
      </c>
      <c r="BJ395" s="154" t="str">
        <f t="shared" si="485"/>
        <v>NO BID</v>
      </c>
      <c r="BK395" s="171"/>
      <c r="BL395" s="89"/>
      <c r="BM395" s="90"/>
      <c r="BN395" s="172" t="str">
        <f t="shared" si="486"/>
        <v/>
      </c>
      <c r="BO395" s="154" t="str">
        <f t="shared" si="487"/>
        <v>NO BID</v>
      </c>
      <c r="BP395" s="173"/>
      <c r="BQ395" s="171"/>
      <c r="BR395" s="89"/>
      <c r="BS395" s="90" t="str">
        <f t="shared" si="488"/>
        <v/>
      </c>
      <c r="BT395" s="172"/>
      <c r="BU395" s="154" t="str">
        <f t="shared" si="489"/>
        <v>NO BID</v>
      </c>
      <c r="BV395" s="171"/>
      <c r="BW395" s="89"/>
      <c r="BX395" s="90" t="str">
        <f t="shared" si="490"/>
        <v/>
      </c>
      <c r="BY395" s="172"/>
      <c r="BZ395" s="154" t="str">
        <f t="shared" si="491"/>
        <v>NO BID</v>
      </c>
      <c r="CA395" s="171"/>
      <c r="CB395" s="89"/>
      <c r="CC395" s="90" t="str">
        <f t="shared" si="492"/>
        <v/>
      </c>
      <c r="CD395" s="172"/>
      <c r="CE395" s="154" t="str">
        <f t="shared" si="493"/>
        <v>NO BID</v>
      </c>
      <c r="CF395" s="171"/>
      <c r="CG395" s="89"/>
      <c r="CH395" s="90" t="str">
        <f t="shared" si="494"/>
        <v/>
      </c>
      <c r="CI395" s="172"/>
      <c r="CJ395" s="154" t="str">
        <f t="shared" si="495"/>
        <v>NO BID</v>
      </c>
      <c r="CK395" s="171"/>
      <c r="CL395" s="89"/>
      <c r="CM395" s="90" t="str">
        <f t="shared" si="496"/>
        <v/>
      </c>
      <c r="CN395" s="172"/>
      <c r="CO395" s="154" t="str">
        <f t="shared" si="497"/>
        <v>NO BID</v>
      </c>
      <c r="CP395" s="171"/>
      <c r="CQ395" s="89"/>
      <c r="CR395" s="90" t="str">
        <f t="shared" si="498"/>
        <v/>
      </c>
      <c r="CS395" s="172"/>
      <c r="CT395" s="154" t="str">
        <f t="shared" si="499"/>
        <v>NO BID</v>
      </c>
      <c r="CU395" s="171"/>
      <c r="CV395" s="89"/>
      <c r="CW395" s="90" t="str">
        <f t="shared" si="500"/>
        <v/>
      </c>
      <c r="CX395" s="172"/>
      <c r="CY395" s="154" t="str">
        <f t="shared" si="501"/>
        <v>NO BID</v>
      </c>
      <c r="CZ395" s="171"/>
      <c r="DA395" s="89"/>
      <c r="DB395" s="90" t="str">
        <f t="shared" si="502"/>
        <v/>
      </c>
      <c r="DC395" s="172"/>
      <c r="DD395" s="154" t="str">
        <f t="shared" si="503"/>
        <v>NO BID</v>
      </c>
      <c r="DE395" s="171"/>
      <c r="DF395" s="89"/>
      <c r="DG395" s="90" t="str">
        <f t="shared" si="504"/>
        <v/>
      </c>
      <c r="DH395" s="172"/>
      <c r="DI395" s="154" t="str">
        <f t="shared" si="505"/>
        <v>NO BID</v>
      </c>
      <c r="DJ395" s="171"/>
      <c r="DK395" s="89"/>
      <c r="DL395" s="90" t="str">
        <f t="shared" si="506"/>
        <v/>
      </c>
      <c r="DM395" s="172"/>
      <c r="DN395" s="154" t="str">
        <f t="shared" si="507"/>
        <v>NO BID</v>
      </c>
      <c r="DO395" s="171"/>
      <c r="DP395" s="89"/>
      <c r="DQ395" s="90" t="str">
        <f t="shared" si="508"/>
        <v/>
      </c>
      <c r="DR395" s="172"/>
      <c r="DS395" s="154" t="str">
        <f t="shared" si="509"/>
        <v>NO BID</v>
      </c>
      <c r="DT395" s="171"/>
      <c r="DU395" s="89"/>
      <c r="DV395" s="90" t="str">
        <f t="shared" si="510"/>
        <v/>
      </c>
      <c r="DW395" s="172"/>
      <c r="DX395" s="154" t="str">
        <f t="shared" si="511"/>
        <v>NO BID</v>
      </c>
      <c r="DY395" s="171"/>
      <c r="DZ395" s="89"/>
      <c r="EA395" s="90" t="str">
        <f t="shared" si="512"/>
        <v/>
      </c>
      <c r="EB395" s="172"/>
      <c r="EC395" s="154" t="str">
        <f t="shared" si="513"/>
        <v>NO BID</v>
      </c>
      <c r="ED395" s="171"/>
      <c r="EE395" s="89"/>
      <c r="EF395" s="90" t="str">
        <f t="shared" si="514"/>
        <v/>
      </c>
      <c r="EG395" s="172"/>
      <c r="EH395" s="154" t="str">
        <f t="shared" si="515"/>
        <v>NO BID</v>
      </c>
      <c r="EI395" s="171"/>
      <c r="EJ395" s="89"/>
      <c r="EK395" s="90" t="str">
        <f t="shared" si="516"/>
        <v/>
      </c>
      <c r="EL395" s="172"/>
      <c r="EM395" s="154" t="str">
        <f t="shared" si="517"/>
        <v>NO BID</v>
      </c>
      <c r="EN395" s="171"/>
      <c r="EO395" s="89"/>
      <c r="EP395" s="90" t="str">
        <f t="shared" si="518"/>
        <v/>
      </c>
      <c r="EQ395" s="172"/>
      <c r="ER395" s="154" t="str">
        <f t="shared" si="519"/>
        <v>NO BID</v>
      </c>
      <c r="ES395" s="171"/>
      <c r="ET395" s="89"/>
      <c r="EU395" s="90" t="str">
        <f t="shared" si="520"/>
        <v/>
      </c>
      <c r="EV395" s="172"/>
      <c r="EW395" s="154" t="str">
        <f t="shared" si="521"/>
        <v>NO BID</v>
      </c>
      <c r="EX395" s="171"/>
      <c r="EY395" s="89"/>
      <c r="EZ395" s="90" t="str">
        <f t="shared" si="522"/>
        <v/>
      </c>
      <c r="FA395" s="172"/>
      <c r="FB395" s="154" t="str">
        <f t="shared" si="523"/>
        <v>NO BID</v>
      </c>
      <c r="FC395" s="171"/>
      <c r="FD395" s="89"/>
      <c r="FE395" s="90" t="str">
        <f t="shared" si="524"/>
        <v/>
      </c>
      <c r="FF395" s="172"/>
      <c r="FG395" s="154" t="str">
        <f t="shared" si="525"/>
        <v>NO BID</v>
      </c>
      <c r="FH395" s="171"/>
      <c r="FI395" s="89"/>
      <c r="FJ395" s="90" t="str">
        <f t="shared" si="526"/>
        <v/>
      </c>
      <c r="FK395" s="172"/>
      <c r="FL395" s="154" t="str">
        <f t="shared" si="527"/>
        <v>NO BID</v>
      </c>
      <c r="FM395" s="171"/>
      <c r="FN395" s="89"/>
      <c r="FO395" s="90" t="str">
        <f t="shared" si="528"/>
        <v/>
      </c>
      <c r="FP395" s="172"/>
      <c r="FQ395" s="154" t="str">
        <f t="shared" si="529"/>
        <v>NO BID</v>
      </c>
      <c r="FR395" s="174"/>
      <c r="FS395" s="91">
        <v>14.47</v>
      </c>
      <c r="FT395" s="92">
        <f t="shared" si="530"/>
        <v>57.88</v>
      </c>
      <c r="FU395" s="175">
        <f t="shared" si="531"/>
        <v>0</v>
      </c>
      <c r="FV395" s="93" t="str">
        <f t="shared" si="532"/>
        <v/>
      </c>
      <c r="FW395" s="94">
        <f t="shared" si="533"/>
        <v>57.88</v>
      </c>
      <c r="FX395" s="95">
        <f t="shared" si="534"/>
        <v>0</v>
      </c>
      <c r="FY395" s="129" t="str">
        <f t="shared" si="535"/>
        <v>NOT AWARDED</v>
      </c>
      <c r="FZ395" s="130">
        <f t="shared" si="536"/>
        <v>0</v>
      </c>
      <c r="GA395" s="129" t="str">
        <f t="shared" si="537"/>
        <v>VENDOR 09</v>
      </c>
      <c r="GB395" s="176"/>
      <c r="GC395" s="177"/>
      <c r="GD395" s="96"/>
      <c r="GE395" s="97"/>
    </row>
    <row r="396" spans="1:187" ht="30" customHeight="1" thickTop="1" thickBot="1" x14ac:dyDescent="0.4">
      <c r="A396" s="162">
        <v>392</v>
      </c>
      <c r="B396" s="194">
        <v>5</v>
      </c>
      <c r="C396" s="164">
        <v>9780316538701</v>
      </c>
      <c r="D396" s="165" t="s">
        <v>570</v>
      </c>
      <c r="E396" s="165" t="s">
        <v>1237</v>
      </c>
      <c r="F396" s="165" t="s">
        <v>1479</v>
      </c>
      <c r="G396" s="166" t="s">
        <v>1414</v>
      </c>
      <c r="H396" s="166" t="s">
        <v>1421</v>
      </c>
      <c r="I396" s="167"/>
      <c r="J396" s="227">
        <f t="shared" si="538"/>
        <v>5</v>
      </c>
      <c r="K396" s="228"/>
      <c r="L396" s="99" t="str">
        <f t="shared" si="463"/>
        <v/>
      </c>
      <c r="M396" s="241"/>
      <c r="N396" s="168"/>
      <c r="O396" s="195" t="str">
        <f t="shared" si="464"/>
        <v>VENDOR 09</v>
      </c>
      <c r="P396" s="149">
        <v>241360</v>
      </c>
      <c r="Q396" s="149">
        <f t="shared" si="465"/>
        <v>0</v>
      </c>
      <c r="R396" s="196" t="str">
        <f t="shared" si="466"/>
        <v xml:space="preserve">, </v>
      </c>
      <c r="S396" s="196" t="str">
        <f t="shared" si="467"/>
        <v>NO BID</v>
      </c>
      <c r="T396" s="117">
        <f t="shared" si="468"/>
        <v>0</v>
      </c>
      <c r="U396" s="118" t="str">
        <f t="shared" si="469"/>
        <v>NOT AWARDED</v>
      </c>
      <c r="V396" s="167"/>
      <c r="W396" s="171"/>
      <c r="X396" s="89"/>
      <c r="Y396" s="90"/>
      <c r="Z396" s="172" t="str">
        <f t="shared" si="470"/>
        <v/>
      </c>
      <c r="AA396" s="154" t="str">
        <f t="shared" si="471"/>
        <v>NO BID</v>
      </c>
      <c r="AB396" s="171"/>
      <c r="AC396" s="89"/>
      <c r="AD396" s="90"/>
      <c r="AE396" s="172" t="str">
        <f t="shared" si="472"/>
        <v/>
      </c>
      <c r="AF396" s="154" t="str">
        <f t="shared" si="473"/>
        <v>NO BID</v>
      </c>
      <c r="AG396" s="171"/>
      <c r="AH396" s="89"/>
      <c r="AI396" s="90"/>
      <c r="AJ396" s="172" t="str">
        <f t="shared" si="474"/>
        <v/>
      </c>
      <c r="AK396" s="154" t="str">
        <f t="shared" si="475"/>
        <v>NO BID</v>
      </c>
      <c r="AL396" s="171"/>
      <c r="AM396" s="89"/>
      <c r="AN396" s="90"/>
      <c r="AO396" s="172" t="str">
        <f t="shared" si="476"/>
        <v/>
      </c>
      <c r="AP396" s="154" t="str">
        <f t="shared" si="477"/>
        <v>NO BID</v>
      </c>
      <c r="AQ396" s="171"/>
      <c r="AR396" s="89"/>
      <c r="AS396" s="90"/>
      <c r="AT396" s="172" t="str">
        <f t="shared" si="478"/>
        <v/>
      </c>
      <c r="AU396" s="154" t="str">
        <f t="shared" si="479"/>
        <v>NO BID</v>
      </c>
      <c r="AV396" s="171"/>
      <c r="AW396" s="89"/>
      <c r="AX396" s="90"/>
      <c r="AY396" s="172" t="str">
        <f t="shared" si="480"/>
        <v/>
      </c>
      <c r="AZ396" s="154" t="str">
        <f t="shared" si="481"/>
        <v>NO BID</v>
      </c>
      <c r="BA396" s="171"/>
      <c r="BB396" s="89"/>
      <c r="BC396" s="90"/>
      <c r="BD396" s="172" t="str">
        <f t="shared" si="482"/>
        <v/>
      </c>
      <c r="BE396" s="154" t="str">
        <f>IF($B396=0,"",IF(ISNUMBER(BB396),"","NO BID"))</f>
        <v>NO BID</v>
      </c>
      <c r="BF396" s="171"/>
      <c r="BG396" s="89"/>
      <c r="BH396" s="90"/>
      <c r="BI396" s="172" t="str">
        <f t="shared" si="484"/>
        <v/>
      </c>
      <c r="BJ396" s="154" t="str">
        <f t="shared" si="485"/>
        <v>NO BID</v>
      </c>
      <c r="BK396" s="171"/>
      <c r="BL396" s="89"/>
      <c r="BM396" s="90"/>
      <c r="BN396" s="172" t="str">
        <f t="shared" si="486"/>
        <v/>
      </c>
      <c r="BO396" s="154" t="str">
        <f t="shared" si="487"/>
        <v>NO BID</v>
      </c>
      <c r="BP396" s="173"/>
      <c r="BQ396" s="171"/>
      <c r="BR396" s="89"/>
      <c r="BS396" s="90" t="str">
        <f t="shared" si="488"/>
        <v/>
      </c>
      <c r="BT396" s="172"/>
      <c r="BU396" s="154" t="str">
        <f t="shared" si="489"/>
        <v>NO BID</v>
      </c>
      <c r="BV396" s="171"/>
      <c r="BW396" s="89"/>
      <c r="BX396" s="90" t="str">
        <f t="shared" si="490"/>
        <v/>
      </c>
      <c r="BY396" s="172"/>
      <c r="BZ396" s="154" t="str">
        <f t="shared" si="491"/>
        <v>NO BID</v>
      </c>
      <c r="CA396" s="171"/>
      <c r="CB396" s="89"/>
      <c r="CC396" s="90" t="str">
        <f t="shared" si="492"/>
        <v/>
      </c>
      <c r="CD396" s="172"/>
      <c r="CE396" s="154" t="str">
        <f t="shared" si="493"/>
        <v>NO BID</v>
      </c>
      <c r="CF396" s="171"/>
      <c r="CG396" s="89"/>
      <c r="CH396" s="90" t="str">
        <f t="shared" si="494"/>
        <v/>
      </c>
      <c r="CI396" s="172"/>
      <c r="CJ396" s="154" t="str">
        <f t="shared" si="495"/>
        <v>NO BID</v>
      </c>
      <c r="CK396" s="171"/>
      <c r="CL396" s="89"/>
      <c r="CM396" s="90" t="str">
        <f t="shared" si="496"/>
        <v/>
      </c>
      <c r="CN396" s="172"/>
      <c r="CO396" s="154" t="str">
        <f t="shared" si="497"/>
        <v>NO BID</v>
      </c>
      <c r="CP396" s="171"/>
      <c r="CQ396" s="89"/>
      <c r="CR396" s="90" t="str">
        <f t="shared" si="498"/>
        <v/>
      </c>
      <c r="CS396" s="172"/>
      <c r="CT396" s="154" t="str">
        <f t="shared" si="499"/>
        <v>NO BID</v>
      </c>
      <c r="CU396" s="171"/>
      <c r="CV396" s="89"/>
      <c r="CW396" s="90" t="str">
        <f t="shared" si="500"/>
        <v/>
      </c>
      <c r="CX396" s="172"/>
      <c r="CY396" s="154" t="str">
        <f t="shared" si="501"/>
        <v>NO BID</v>
      </c>
      <c r="CZ396" s="171"/>
      <c r="DA396" s="89"/>
      <c r="DB396" s="90" t="str">
        <f t="shared" si="502"/>
        <v/>
      </c>
      <c r="DC396" s="172"/>
      <c r="DD396" s="154" t="str">
        <f t="shared" si="503"/>
        <v>NO BID</v>
      </c>
      <c r="DE396" s="171"/>
      <c r="DF396" s="89"/>
      <c r="DG396" s="90" t="str">
        <f t="shared" si="504"/>
        <v/>
      </c>
      <c r="DH396" s="172"/>
      <c r="DI396" s="154" t="str">
        <f t="shared" si="505"/>
        <v>NO BID</v>
      </c>
      <c r="DJ396" s="171"/>
      <c r="DK396" s="89"/>
      <c r="DL396" s="90" t="str">
        <f t="shared" si="506"/>
        <v/>
      </c>
      <c r="DM396" s="172"/>
      <c r="DN396" s="154" t="str">
        <f t="shared" si="507"/>
        <v>NO BID</v>
      </c>
      <c r="DO396" s="171"/>
      <c r="DP396" s="89"/>
      <c r="DQ396" s="90" t="str">
        <f t="shared" si="508"/>
        <v/>
      </c>
      <c r="DR396" s="172"/>
      <c r="DS396" s="154" t="str">
        <f t="shared" si="509"/>
        <v>NO BID</v>
      </c>
      <c r="DT396" s="171"/>
      <c r="DU396" s="89"/>
      <c r="DV396" s="90" t="str">
        <f t="shared" si="510"/>
        <v/>
      </c>
      <c r="DW396" s="172"/>
      <c r="DX396" s="154" t="str">
        <f t="shared" si="511"/>
        <v>NO BID</v>
      </c>
      <c r="DY396" s="171"/>
      <c r="DZ396" s="89"/>
      <c r="EA396" s="90" t="str">
        <f t="shared" si="512"/>
        <v/>
      </c>
      <c r="EB396" s="172"/>
      <c r="EC396" s="154" t="str">
        <f t="shared" si="513"/>
        <v>NO BID</v>
      </c>
      <c r="ED396" s="171"/>
      <c r="EE396" s="89"/>
      <c r="EF396" s="90" t="str">
        <f t="shared" si="514"/>
        <v/>
      </c>
      <c r="EG396" s="172"/>
      <c r="EH396" s="154" t="str">
        <f t="shared" si="515"/>
        <v>NO BID</v>
      </c>
      <c r="EI396" s="171"/>
      <c r="EJ396" s="89"/>
      <c r="EK396" s="90" t="str">
        <f t="shared" si="516"/>
        <v/>
      </c>
      <c r="EL396" s="172"/>
      <c r="EM396" s="154" t="str">
        <f t="shared" si="517"/>
        <v>NO BID</v>
      </c>
      <c r="EN396" s="171"/>
      <c r="EO396" s="89"/>
      <c r="EP396" s="90" t="str">
        <f t="shared" si="518"/>
        <v/>
      </c>
      <c r="EQ396" s="172"/>
      <c r="ER396" s="154" t="str">
        <f t="shared" si="519"/>
        <v>NO BID</v>
      </c>
      <c r="ES396" s="171"/>
      <c r="ET396" s="89"/>
      <c r="EU396" s="90" t="str">
        <f t="shared" si="520"/>
        <v/>
      </c>
      <c r="EV396" s="172"/>
      <c r="EW396" s="154" t="str">
        <f t="shared" si="521"/>
        <v>NO BID</v>
      </c>
      <c r="EX396" s="171"/>
      <c r="EY396" s="89"/>
      <c r="EZ396" s="90" t="str">
        <f t="shared" si="522"/>
        <v/>
      </c>
      <c r="FA396" s="172"/>
      <c r="FB396" s="154" t="str">
        <f t="shared" si="523"/>
        <v>NO BID</v>
      </c>
      <c r="FC396" s="171"/>
      <c r="FD396" s="89"/>
      <c r="FE396" s="90" t="str">
        <f t="shared" si="524"/>
        <v/>
      </c>
      <c r="FF396" s="172"/>
      <c r="FG396" s="154" t="str">
        <f t="shared" si="525"/>
        <v>NO BID</v>
      </c>
      <c r="FH396" s="171"/>
      <c r="FI396" s="89"/>
      <c r="FJ396" s="90" t="str">
        <f t="shared" si="526"/>
        <v/>
      </c>
      <c r="FK396" s="172"/>
      <c r="FL396" s="154" t="str">
        <f t="shared" si="527"/>
        <v>NO BID</v>
      </c>
      <c r="FM396" s="171"/>
      <c r="FN396" s="89"/>
      <c r="FO396" s="90" t="str">
        <f t="shared" si="528"/>
        <v/>
      </c>
      <c r="FP396" s="172"/>
      <c r="FQ396" s="154" t="str">
        <f t="shared" si="529"/>
        <v>NO BID</v>
      </c>
      <c r="FR396" s="174"/>
      <c r="FS396" s="91">
        <v>19</v>
      </c>
      <c r="FT396" s="92">
        <f t="shared" si="530"/>
        <v>95</v>
      </c>
      <c r="FU396" s="175">
        <f t="shared" si="531"/>
        <v>0</v>
      </c>
      <c r="FV396" s="93" t="str">
        <f t="shared" si="532"/>
        <v/>
      </c>
      <c r="FW396" s="94">
        <f t="shared" si="533"/>
        <v>95</v>
      </c>
      <c r="FX396" s="95">
        <f t="shared" si="534"/>
        <v>0</v>
      </c>
      <c r="FY396" s="129" t="str">
        <f t="shared" si="535"/>
        <v>NOT AWARDED</v>
      </c>
      <c r="FZ396" s="130">
        <f t="shared" si="536"/>
        <v>0</v>
      </c>
      <c r="GA396" s="129" t="str">
        <f t="shared" si="537"/>
        <v>VENDOR 09</v>
      </c>
      <c r="GB396" s="176"/>
      <c r="GC396" s="177"/>
      <c r="GD396" s="96"/>
      <c r="GE396" s="97"/>
    </row>
    <row r="397" spans="1:187" ht="30" customHeight="1" thickTop="1" thickBot="1" x14ac:dyDescent="0.4">
      <c r="A397" s="162">
        <v>393</v>
      </c>
      <c r="B397" s="194">
        <v>5</v>
      </c>
      <c r="C397" s="164">
        <v>9780593486177</v>
      </c>
      <c r="D397" s="165" t="s">
        <v>571</v>
      </c>
      <c r="E397" s="165" t="s">
        <v>1238</v>
      </c>
      <c r="F397" s="165" t="s">
        <v>1479</v>
      </c>
      <c r="G397" s="166" t="s">
        <v>1414</v>
      </c>
      <c r="H397" s="166" t="s">
        <v>1419</v>
      </c>
      <c r="I397" s="167"/>
      <c r="J397" s="227">
        <f t="shared" si="538"/>
        <v>5</v>
      </c>
      <c r="K397" s="228"/>
      <c r="L397" s="99" t="str">
        <f t="shared" si="463"/>
        <v/>
      </c>
      <c r="M397" s="241"/>
      <c r="N397" s="168"/>
      <c r="O397" s="195" t="str">
        <f t="shared" si="464"/>
        <v>VENDOR 09</v>
      </c>
      <c r="P397" s="149" t="s">
        <v>88</v>
      </c>
      <c r="Q397" s="149">
        <f t="shared" si="465"/>
        <v>0</v>
      </c>
      <c r="R397" s="196" t="str">
        <f t="shared" si="466"/>
        <v xml:space="preserve">, </v>
      </c>
      <c r="S397" s="196" t="str">
        <f t="shared" si="467"/>
        <v>NO BID</v>
      </c>
      <c r="T397" s="117">
        <f t="shared" si="468"/>
        <v>0</v>
      </c>
      <c r="U397" s="118" t="str">
        <f t="shared" si="469"/>
        <v>NOT AWARDED</v>
      </c>
      <c r="V397" s="167"/>
      <c r="W397" s="171"/>
      <c r="X397" s="89"/>
      <c r="Y397" s="90"/>
      <c r="Z397" s="172" t="str">
        <f t="shared" si="470"/>
        <v/>
      </c>
      <c r="AA397" s="154" t="str">
        <f t="shared" si="471"/>
        <v>NO BID</v>
      </c>
      <c r="AB397" s="171"/>
      <c r="AC397" s="89"/>
      <c r="AD397" s="90"/>
      <c r="AE397" s="172" t="str">
        <f t="shared" si="472"/>
        <v/>
      </c>
      <c r="AF397" s="154" t="str">
        <f t="shared" si="473"/>
        <v>NO BID</v>
      </c>
      <c r="AG397" s="171"/>
      <c r="AH397" s="89"/>
      <c r="AI397" s="90"/>
      <c r="AJ397" s="172" t="str">
        <f t="shared" si="474"/>
        <v/>
      </c>
      <c r="AK397" s="154" t="str">
        <f t="shared" si="475"/>
        <v>NO BID</v>
      </c>
      <c r="AL397" s="171"/>
      <c r="AM397" s="89"/>
      <c r="AN397" s="90"/>
      <c r="AO397" s="172" t="str">
        <f t="shared" si="476"/>
        <v/>
      </c>
      <c r="AP397" s="154" t="str">
        <f t="shared" si="477"/>
        <v>NO BID</v>
      </c>
      <c r="AQ397" s="171"/>
      <c r="AR397" s="89"/>
      <c r="AS397" s="90"/>
      <c r="AT397" s="172" t="str">
        <f t="shared" si="478"/>
        <v/>
      </c>
      <c r="AU397" s="154" t="str">
        <f t="shared" si="479"/>
        <v>NO BID</v>
      </c>
      <c r="AV397" s="171"/>
      <c r="AW397" s="89"/>
      <c r="AX397" s="90"/>
      <c r="AY397" s="172" t="str">
        <f t="shared" si="480"/>
        <v/>
      </c>
      <c r="AZ397" s="154" t="str">
        <f t="shared" si="481"/>
        <v>NO BID</v>
      </c>
      <c r="BA397" s="171"/>
      <c r="BB397" s="89"/>
      <c r="BC397" s="90"/>
      <c r="BD397" s="172" t="str">
        <f t="shared" si="482"/>
        <v/>
      </c>
      <c r="BE397" s="154" t="s">
        <v>76</v>
      </c>
      <c r="BF397" s="171"/>
      <c r="BG397" s="89"/>
      <c r="BH397" s="90"/>
      <c r="BI397" s="172" t="str">
        <f t="shared" si="484"/>
        <v/>
      </c>
      <c r="BJ397" s="154" t="str">
        <f t="shared" si="485"/>
        <v>NO BID</v>
      </c>
      <c r="BK397" s="171"/>
      <c r="BL397" s="89"/>
      <c r="BM397" s="90"/>
      <c r="BN397" s="172" t="str">
        <f t="shared" si="486"/>
        <v/>
      </c>
      <c r="BO397" s="154" t="str">
        <f t="shared" si="487"/>
        <v>NO BID</v>
      </c>
      <c r="BP397" s="178"/>
      <c r="BQ397" s="171"/>
      <c r="BR397" s="89"/>
      <c r="BS397" s="90" t="str">
        <f t="shared" si="488"/>
        <v/>
      </c>
      <c r="BT397" s="172"/>
      <c r="BU397" s="154" t="str">
        <f t="shared" si="489"/>
        <v>NO BID</v>
      </c>
      <c r="BV397" s="171"/>
      <c r="BW397" s="89"/>
      <c r="BX397" s="90" t="str">
        <f t="shared" si="490"/>
        <v/>
      </c>
      <c r="BY397" s="172"/>
      <c r="BZ397" s="154" t="str">
        <f t="shared" si="491"/>
        <v>NO BID</v>
      </c>
      <c r="CA397" s="171"/>
      <c r="CB397" s="89"/>
      <c r="CC397" s="90" t="str">
        <f t="shared" si="492"/>
        <v/>
      </c>
      <c r="CD397" s="172"/>
      <c r="CE397" s="154" t="str">
        <f t="shared" si="493"/>
        <v>NO BID</v>
      </c>
      <c r="CF397" s="171"/>
      <c r="CG397" s="89"/>
      <c r="CH397" s="90" t="str">
        <f t="shared" si="494"/>
        <v/>
      </c>
      <c r="CI397" s="172"/>
      <c r="CJ397" s="154" t="str">
        <f t="shared" si="495"/>
        <v>NO BID</v>
      </c>
      <c r="CK397" s="171"/>
      <c r="CL397" s="89"/>
      <c r="CM397" s="90" t="str">
        <f t="shared" si="496"/>
        <v/>
      </c>
      <c r="CN397" s="172"/>
      <c r="CO397" s="154" t="str">
        <f t="shared" si="497"/>
        <v>NO BID</v>
      </c>
      <c r="CP397" s="171"/>
      <c r="CQ397" s="89"/>
      <c r="CR397" s="90" t="str">
        <f t="shared" si="498"/>
        <v/>
      </c>
      <c r="CS397" s="172"/>
      <c r="CT397" s="154" t="str">
        <f t="shared" si="499"/>
        <v>NO BID</v>
      </c>
      <c r="CU397" s="171"/>
      <c r="CV397" s="89"/>
      <c r="CW397" s="90" t="str">
        <f t="shared" si="500"/>
        <v/>
      </c>
      <c r="CX397" s="172"/>
      <c r="CY397" s="154" t="str">
        <f t="shared" si="501"/>
        <v>NO BID</v>
      </c>
      <c r="CZ397" s="171"/>
      <c r="DA397" s="89"/>
      <c r="DB397" s="90" t="str">
        <f t="shared" si="502"/>
        <v/>
      </c>
      <c r="DC397" s="172"/>
      <c r="DD397" s="154" t="str">
        <f t="shared" si="503"/>
        <v>NO BID</v>
      </c>
      <c r="DE397" s="171"/>
      <c r="DF397" s="89"/>
      <c r="DG397" s="90" t="str">
        <f t="shared" si="504"/>
        <v/>
      </c>
      <c r="DH397" s="172"/>
      <c r="DI397" s="154" t="str">
        <f t="shared" si="505"/>
        <v>NO BID</v>
      </c>
      <c r="DJ397" s="171"/>
      <c r="DK397" s="89"/>
      <c r="DL397" s="90" t="str">
        <f t="shared" si="506"/>
        <v/>
      </c>
      <c r="DM397" s="172"/>
      <c r="DN397" s="154" t="str">
        <f t="shared" si="507"/>
        <v>NO BID</v>
      </c>
      <c r="DO397" s="171"/>
      <c r="DP397" s="89"/>
      <c r="DQ397" s="90" t="str">
        <f t="shared" si="508"/>
        <v/>
      </c>
      <c r="DR397" s="172"/>
      <c r="DS397" s="154" t="str">
        <f t="shared" si="509"/>
        <v>NO BID</v>
      </c>
      <c r="DT397" s="171"/>
      <c r="DU397" s="89"/>
      <c r="DV397" s="90" t="str">
        <f t="shared" si="510"/>
        <v/>
      </c>
      <c r="DW397" s="172"/>
      <c r="DX397" s="154" t="str">
        <f t="shared" si="511"/>
        <v>NO BID</v>
      </c>
      <c r="DY397" s="171"/>
      <c r="DZ397" s="89"/>
      <c r="EA397" s="90" t="str">
        <f t="shared" si="512"/>
        <v/>
      </c>
      <c r="EB397" s="172"/>
      <c r="EC397" s="154" t="str">
        <f t="shared" si="513"/>
        <v>NO BID</v>
      </c>
      <c r="ED397" s="171"/>
      <c r="EE397" s="89"/>
      <c r="EF397" s="90" t="str">
        <f t="shared" si="514"/>
        <v/>
      </c>
      <c r="EG397" s="172"/>
      <c r="EH397" s="154" t="str">
        <f t="shared" si="515"/>
        <v>NO BID</v>
      </c>
      <c r="EI397" s="171"/>
      <c r="EJ397" s="89"/>
      <c r="EK397" s="90" t="str">
        <f t="shared" si="516"/>
        <v/>
      </c>
      <c r="EL397" s="172"/>
      <c r="EM397" s="154" t="str">
        <f t="shared" si="517"/>
        <v>NO BID</v>
      </c>
      <c r="EN397" s="171"/>
      <c r="EO397" s="89"/>
      <c r="EP397" s="90" t="str">
        <f t="shared" si="518"/>
        <v/>
      </c>
      <c r="EQ397" s="172"/>
      <c r="ER397" s="154" t="str">
        <f t="shared" si="519"/>
        <v>NO BID</v>
      </c>
      <c r="ES397" s="171"/>
      <c r="ET397" s="89"/>
      <c r="EU397" s="90" t="str">
        <f t="shared" si="520"/>
        <v/>
      </c>
      <c r="EV397" s="172"/>
      <c r="EW397" s="154" t="str">
        <f t="shared" si="521"/>
        <v>NO BID</v>
      </c>
      <c r="EX397" s="171"/>
      <c r="EY397" s="89"/>
      <c r="EZ397" s="90" t="str">
        <f t="shared" si="522"/>
        <v/>
      </c>
      <c r="FA397" s="172"/>
      <c r="FB397" s="154" t="str">
        <f t="shared" si="523"/>
        <v>NO BID</v>
      </c>
      <c r="FC397" s="171"/>
      <c r="FD397" s="89"/>
      <c r="FE397" s="90" t="str">
        <f t="shared" si="524"/>
        <v/>
      </c>
      <c r="FF397" s="172"/>
      <c r="FG397" s="154" t="str">
        <f t="shared" si="525"/>
        <v>NO BID</v>
      </c>
      <c r="FH397" s="171"/>
      <c r="FI397" s="89"/>
      <c r="FJ397" s="90" t="str">
        <f t="shared" si="526"/>
        <v/>
      </c>
      <c r="FK397" s="172"/>
      <c r="FL397" s="154" t="str">
        <f t="shared" si="527"/>
        <v>NO BID</v>
      </c>
      <c r="FM397" s="171"/>
      <c r="FN397" s="89"/>
      <c r="FO397" s="90" t="str">
        <f t="shared" si="528"/>
        <v/>
      </c>
      <c r="FP397" s="172"/>
      <c r="FQ397" s="154" t="str">
        <f t="shared" si="529"/>
        <v>NO BID</v>
      </c>
      <c r="FR397" s="174"/>
      <c r="FS397" s="91">
        <v>13.69</v>
      </c>
      <c r="FT397" s="92">
        <f t="shared" si="530"/>
        <v>68.45</v>
      </c>
      <c r="FU397" s="175">
        <f t="shared" si="531"/>
        <v>0</v>
      </c>
      <c r="FV397" s="93" t="str">
        <f t="shared" si="532"/>
        <v/>
      </c>
      <c r="FW397" s="94">
        <f t="shared" si="533"/>
        <v>68.45</v>
      </c>
      <c r="FX397" s="95">
        <f t="shared" si="534"/>
        <v>0</v>
      </c>
      <c r="FY397" s="129" t="str">
        <f t="shared" si="535"/>
        <v>NOT AWARDED</v>
      </c>
      <c r="FZ397" s="130">
        <f t="shared" si="536"/>
        <v>0</v>
      </c>
      <c r="GA397" s="129" t="str">
        <f t="shared" si="537"/>
        <v>VENDOR 09</v>
      </c>
      <c r="GB397" s="176"/>
      <c r="GC397" s="177"/>
      <c r="GD397" s="96"/>
      <c r="GE397" s="97"/>
    </row>
    <row r="398" spans="1:187" ht="30" customHeight="1" thickTop="1" thickBot="1" x14ac:dyDescent="0.4">
      <c r="A398" s="162">
        <v>394</v>
      </c>
      <c r="B398" s="194">
        <v>5</v>
      </c>
      <c r="C398" s="164">
        <v>9780063237957</v>
      </c>
      <c r="D398" s="165" t="s">
        <v>572</v>
      </c>
      <c r="E398" s="165" t="s">
        <v>1239</v>
      </c>
      <c r="F398" s="165" t="s">
        <v>1479</v>
      </c>
      <c r="G398" s="166" t="s">
        <v>1414</v>
      </c>
      <c r="H398" s="166" t="s">
        <v>1425</v>
      </c>
      <c r="I398" s="167"/>
      <c r="J398" s="227">
        <f t="shared" si="538"/>
        <v>5</v>
      </c>
      <c r="K398" s="228"/>
      <c r="L398" s="99" t="str">
        <f t="shared" si="463"/>
        <v/>
      </c>
      <c r="M398" s="241"/>
      <c r="N398" s="168"/>
      <c r="O398" s="195" t="str">
        <f t="shared" si="464"/>
        <v>VENDOR 09</v>
      </c>
      <c r="P398" s="149">
        <v>241363</v>
      </c>
      <c r="Q398" s="149">
        <f t="shared" si="465"/>
        <v>0</v>
      </c>
      <c r="R398" s="196" t="str">
        <f t="shared" si="466"/>
        <v xml:space="preserve">, </v>
      </c>
      <c r="S398" s="196" t="str">
        <f t="shared" si="467"/>
        <v>NO BID</v>
      </c>
      <c r="T398" s="117">
        <f t="shared" si="468"/>
        <v>0</v>
      </c>
      <c r="U398" s="118" t="str">
        <f t="shared" si="469"/>
        <v>NOT AWARDED</v>
      </c>
      <c r="V398" s="167"/>
      <c r="W398" s="171"/>
      <c r="X398" s="89"/>
      <c r="Y398" s="90"/>
      <c r="Z398" s="172" t="str">
        <f t="shared" si="470"/>
        <v/>
      </c>
      <c r="AA398" s="154" t="str">
        <f t="shared" si="471"/>
        <v>NO BID</v>
      </c>
      <c r="AB398" s="171"/>
      <c r="AC398" s="89"/>
      <c r="AD398" s="90"/>
      <c r="AE398" s="172" t="str">
        <f t="shared" si="472"/>
        <v/>
      </c>
      <c r="AF398" s="154" t="str">
        <f t="shared" si="473"/>
        <v>NO BID</v>
      </c>
      <c r="AG398" s="171"/>
      <c r="AH398" s="89"/>
      <c r="AI398" s="90"/>
      <c r="AJ398" s="172" t="str">
        <f t="shared" si="474"/>
        <v/>
      </c>
      <c r="AK398" s="154" t="str">
        <f t="shared" si="475"/>
        <v>NO BID</v>
      </c>
      <c r="AL398" s="171"/>
      <c r="AM398" s="89"/>
      <c r="AN398" s="90"/>
      <c r="AO398" s="172" t="str">
        <f t="shared" si="476"/>
        <v/>
      </c>
      <c r="AP398" s="154" t="str">
        <f t="shared" si="477"/>
        <v>NO BID</v>
      </c>
      <c r="AQ398" s="171"/>
      <c r="AR398" s="89"/>
      <c r="AS398" s="90"/>
      <c r="AT398" s="172" t="str">
        <f t="shared" si="478"/>
        <v/>
      </c>
      <c r="AU398" s="154" t="str">
        <f t="shared" si="479"/>
        <v>NO BID</v>
      </c>
      <c r="AV398" s="171"/>
      <c r="AW398" s="89"/>
      <c r="AX398" s="90"/>
      <c r="AY398" s="172" t="str">
        <f t="shared" si="480"/>
        <v/>
      </c>
      <c r="AZ398" s="154" t="str">
        <f t="shared" si="481"/>
        <v>NO BID</v>
      </c>
      <c r="BA398" s="171"/>
      <c r="BB398" s="89"/>
      <c r="BC398" s="90"/>
      <c r="BD398" s="172" t="str">
        <f t="shared" si="482"/>
        <v/>
      </c>
      <c r="BE398" s="154" t="str">
        <f>IF($B398=0,"",IF(ISNUMBER(BB398),"","NO BID"))</f>
        <v>NO BID</v>
      </c>
      <c r="BF398" s="171"/>
      <c r="BG398" s="89"/>
      <c r="BH398" s="90"/>
      <c r="BI398" s="172" t="str">
        <f t="shared" si="484"/>
        <v/>
      </c>
      <c r="BJ398" s="154" t="str">
        <f t="shared" si="485"/>
        <v>NO BID</v>
      </c>
      <c r="BK398" s="171"/>
      <c r="BL398" s="89"/>
      <c r="BM398" s="90"/>
      <c r="BN398" s="172" t="str">
        <f t="shared" si="486"/>
        <v/>
      </c>
      <c r="BO398" s="154" t="str">
        <f t="shared" si="487"/>
        <v>NO BID</v>
      </c>
      <c r="BP398" s="178"/>
      <c r="BQ398" s="171"/>
      <c r="BR398" s="89"/>
      <c r="BS398" s="90" t="str">
        <f t="shared" si="488"/>
        <v/>
      </c>
      <c r="BT398" s="172"/>
      <c r="BU398" s="154" t="str">
        <f t="shared" si="489"/>
        <v>NO BID</v>
      </c>
      <c r="BV398" s="171"/>
      <c r="BW398" s="89"/>
      <c r="BX398" s="90" t="str">
        <f t="shared" si="490"/>
        <v/>
      </c>
      <c r="BY398" s="172"/>
      <c r="BZ398" s="154" t="str">
        <f t="shared" si="491"/>
        <v>NO BID</v>
      </c>
      <c r="CA398" s="171"/>
      <c r="CB398" s="89"/>
      <c r="CC398" s="90" t="str">
        <f t="shared" si="492"/>
        <v/>
      </c>
      <c r="CD398" s="172"/>
      <c r="CE398" s="154" t="str">
        <f t="shared" si="493"/>
        <v>NO BID</v>
      </c>
      <c r="CF398" s="171"/>
      <c r="CG398" s="89"/>
      <c r="CH398" s="90" t="str">
        <f t="shared" si="494"/>
        <v/>
      </c>
      <c r="CI398" s="172"/>
      <c r="CJ398" s="154" t="str">
        <f t="shared" si="495"/>
        <v>NO BID</v>
      </c>
      <c r="CK398" s="171"/>
      <c r="CL398" s="89"/>
      <c r="CM398" s="90" t="str">
        <f t="shared" si="496"/>
        <v/>
      </c>
      <c r="CN398" s="172"/>
      <c r="CO398" s="154" t="str">
        <f t="shared" si="497"/>
        <v>NO BID</v>
      </c>
      <c r="CP398" s="171"/>
      <c r="CQ398" s="89"/>
      <c r="CR398" s="90" t="str">
        <f t="shared" si="498"/>
        <v/>
      </c>
      <c r="CS398" s="172"/>
      <c r="CT398" s="154" t="str">
        <f t="shared" si="499"/>
        <v>NO BID</v>
      </c>
      <c r="CU398" s="171"/>
      <c r="CV398" s="89"/>
      <c r="CW398" s="90" t="str">
        <f t="shared" si="500"/>
        <v/>
      </c>
      <c r="CX398" s="172"/>
      <c r="CY398" s="154" t="str">
        <f t="shared" si="501"/>
        <v>NO BID</v>
      </c>
      <c r="CZ398" s="171"/>
      <c r="DA398" s="89"/>
      <c r="DB398" s="90" t="str">
        <f t="shared" si="502"/>
        <v/>
      </c>
      <c r="DC398" s="172"/>
      <c r="DD398" s="154" t="str">
        <f t="shared" si="503"/>
        <v>NO BID</v>
      </c>
      <c r="DE398" s="171"/>
      <c r="DF398" s="89"/>
      <c r="DG398" s="90" t="str">
        <f t="shared" si="504"/>
        <v/>
      </c>
      <c r="DH398" s="172"/>
      <c r="DI398" s="154" t="str">
        <f t="shared" si="505"/>
        <v>NO BID</v>
      </c>
      <c r="DJ398" s="171"/>
      <c r="DK398" s="89"/>
      <c r="DL398" s="90" t="str">
        <f t="shared" si="506"/>
        <v/>
      </c>
      <c r="DM398" s="172"/>
      <c r="DN398" s="154" t="str">
        <f t="shared" si="507"/>
        <v>NO BID</v>
      </c>
      <c r="DO398" s="171"/>
      <c r="DP398" s="89"/>
      <c r="DQ398" s="90" t="str">
        <f t="shared" si="508"/>
        <v/>
      </c>
      <c r="DR398" s="172"/>
      <c r="DS398" s="154" t="str">
        <f t="shared" si="509"/>
        <v>NO BID</v>
      </c>
      <c r="DT398" s="171"/>
      <c r="DU398" s="89"/>
      <c r="DV398" s="90" t="str">
        <f t="shared" si="510"/>
        <v/>
      </c>
      <c r="DW398" s="172"/>
      <c r="DX398" s="154" t="str">
        <f t="shared" si="511"/>
        <v>NO BID</v>
      </c>
      <c r="DY398" s="171"/>
      <c r="DZ398" s="89"/>
      <c r="EA398" s="90" t="str">
        <f t="shared" si="512"/>
        <v/>
      </c>
      <c r="EB398" s="172"/>
      <c r="EC398" s="154" t="str">
        <f t="shared" si="513"/>
        <v>NO BID</v>
      </c>
      <c r="ED398" s="171"/>
      <c r="EE398" s="89"/>
      <c r="EF398" s="90" t="str">
        <f t="shared" si="514"/>
        <v/>
      </c>
      <c r="EG398" s="172"/>
      <c r="EH398" s="154" t="str">
        <f t="shared" si="515"/>
        <v>NO BID</v>
      </c>
      <c r="EI398" s="171"/>
      <c r="EJ398" s="89"/>
      <c r="EK398" s="90" t="str">
        <f t="shared" si="516"/>
        <v/>
      </c>
      <c r="EL398" s="172"/>
      <c r="EM398" s="154" t="str">
        <f t="shared" si="517"/>
        <v>NO BID</v>
      </c>
      <c r="EN398" s="171"/>
      <c r="EO398" s="89"/>
      <c r="EP398" s="90" t="str">
        <f t="shared" si="518"/>
        <v/>
      </c>
      <c r="EQ398" s="172"/>
      <c r="ER398" s="154" t="str">
        <f t="shared" si="519"/>
        <v>NO BID</v>
      </c>
      <c r="ES398" s="171"/>
      <c r="ET398" s="89"/>
      <c r="EU398" s="90" t="str">
        <f t="shared" si="520"/>
        <v/>
      </c>
      <c r="EV398" s="172"/>
      <c r="EW398" s="154" t="str">
        <f t="shared" si="521"/>
        <v>NO BID</v>
      </c>
      <c r="EX398" s="171"/>
      <c r="EY398" s="89"/>
      <c r="EZ398" s="90" t="str">
        <f t="shared" si="522"/>
        <v/>
      </c>
      <c r="FA398" s="172"/>
      <c r="FB398" s="154" t="str">
        <f t="shared" si="523"/>
        <v>NO BID</v>
      </c>
      <c r="FC398" s="171"/>
      <c r="FD398" s="89"/>
      <c r="FE398" s="90" t="str">
        <f t="shared" si="524"/>
        <v/>
      </c>
      <c r="FF398" s="172"/>
      <c r="FG398" s="154" t="str">
        <f t="shared" si="525"/>
        <v>NO BID</v>
      </c>
      <c r="FH398" s="171"/>
      <c r="FI398" s="89"/>
      <c r="FJ398" s="90" t="str">
        <f t="shared" si="526"/>
        <v/>
      </c>
      <c r="FK398" s="172"/>
      <c r="FL398" s="154" t="str">
        <f t="shared" si="527"/>
        <v>NO BID</v>
      </c>
      <c r="FM398" s="171"/>
      <c r="FN398" s="89"/>
      <c r="FO398" s="90" t="str">
        <f t="shared" si="528"/>
        <v/>
      </c>
      <c r="FP398" s="172"/>
      <c r="FQ398" s="154" t="str">
        <f t="shared" si="529"/>
        <v>NO BID</v>
      </c>
      <c r="FR398" s="174"/>
      <c r="FS398" s="91">
        <v>9.34</v>
      </c>
      <c r="FT398" s="92">
        <f t="shared" si="530"/>
        <v>46.7</v>
      </c>
      <c r="FU398" s="175">
        <f t="shared" si="531"/>
        <v>0</v>
      </c>
      <c r="FV398" s="93" t="str">
        <f t="shared" si="532"/>
        <v/>
      </c>
      <c r="FW398" s="94">
        <f t="shared" si="533"/>
        <v>46.7</v>
      </c>
      <c r="FX398" s="95">
        <f t="shared" si="534"/>
        <v>0</v>
      </c>
      <c r="FY398" s="129" t="str">
        <f t="shared" si="535"/>
        <v>NOT AWARDED</v>
      </c>
      <c r="FZ398" s="130">
        <f t="shared" si="536"/>
        <v>0</v>
      </c>
      <c r="GA398" s="129" t="str">
        <f t="shared" si="537"/>
        <v>VENDOR 09</v>
      </c>
      <c r="GB398" s="176"/>
      <c r="GC398" s="177"/>
      <c r="GD398" s="96"/>
      <c r="GE398" s="97"/>
    </row>
    <row r="399" spans="1:187" ht="30" customHeight="1" thickTop="1" thickBot="1" x14ac:dyDescent="0.4">
      <c r="A399" s="162">
        <v>395</v>
      </c>
      <c r="B399" s="194">
        <v>5</v>
      </c>
      <c r="C399" s="164">
        <v>9781646142705</v>
      </c>
      <c r="D399" s="165" t="s">
        <v>573</v>
      </c>
      <c r="E399" s="165" t="s">
        <v>1240</v>
      </c>
      <c r="F399" s="165" t="s">
        <v>1479</v>
      </c>
      <c r="G399" s="166" t="s">
        <v>1414</v>
      </c>
      <c r="H399" s="166" t="s">
        <v>1421</v>
      </c>
      <c r="I399" s="167"/>
      <c r="J399" s="227">
        <f t="shared" si="538"/>
        <v>5</v>
      </c>
      <c r="K399" s="228"/>
      <c r="L399" s="99" t="str">
        <f t="shared" si="463"/>
        <v/>
      </c>
      <c r="M399" s="241"/>
      <c r="N399" s="168"/>
      <c r="O399" s="195" t="str">
        <f t="shared" si="464"/>
        <v>VENDOR 09</v>
      </c>
      <c r="P399" s="149">
        <v>241360</v>
      </c>
      <c r="Q399" s="149">
        <f t="shared" si="465"/>
        <v>0</v>
      </c>
      <c r="R399" s="196" t="str">
        <f t="shared" si="466"/>
        <v xml:space="preserve">, </v>
      </c>
      <c r="S399" s="196" t="str">
        <f t="shared" si="467"/>
        <v>NO BID</v>
      </c>
      <c r="T399" s="117">
        <f t="shared" si="468"/>
        <v>0</v>
      </c>
      <c r="U399" s="118" t="str">
        <f t="shared" si="469"/>
        <v>NOT AWARDED</v>
      </c>
      <c r="V399" s="167"/>
      <c r="W399" s="171"/>
      <c r="X399" s="89"/>
      <c r="Y399" s="90"/>
      <c r="Z399" s="172" t="str">
        <f t="shared" si="470"/>
        <v/>
      </c>
      <c r="AA399" s="154" t="str">
        <f t="shared" si="471"/>
        <v>NO BID</v>
      </c>
      <c r="AB399" s="171"/>
      <c r="AC399" s="89"/>
      <c r="AD399" s="90"/>
      <c r="AE399" s="172" t="str">
        <f t="shared" si="472"/>
        <v/>
      </c>
      <c r="AF399" s="154" t="str">
        <f t="shared" si="473"/>
        <v>NO BID</v>
      </c>
      <c r="AG399" s="171"/>
      <c r="AH399" s="89"/>
      <c r="AI399" s="90"/>
      <c r="AJ399" s="172" t="str">
        <f t="shared" si="474"/>
        <v/>
      </c>
      <c r="AK399" s="154" t="str">
        <f t="shared" si="475"/>
        <v>NO BID</v>
      </c>
      <c r="AL399" s="171"/>
      <c r="AM399" s="89"/>
      <c r="AN399" s="90"/>
      <c r="AO399" s="172" t="str">
        <f t="shared" si="476"/>
        <v/>
      </c>
      <c r="AP399" s="154" t="str">
        <f t="shared" si="477"/>
        <v>NO BID</v>
      </c>
      <c r="AQ399" s="171"/>
      <c r="AR399" s="89"/>
      <c r="AS399" s="90"/>
      <c r="AT399" s="172" t="str">
        <f t="shared" si="478"/>
        <v/>
      </c>
      <c r="AU399" s="154" t="str">
        <f t="shared" si="479"/>
        <v>NO BID</v>
      </c>
      <c r="AV399" s="171"/>
      <c r="AW399" s="89"/>
      <c r="AX399" s="90"/>
      <c r="AY399" s="172" t="str">
        <f t="shared" si="480"/>
        <v/>
      </c>
      <c r="AZ399" s="154" t="str">
        <f t="shared" si="481"/>
        <v>NO BID</v>
      </c>
      <c r="BA399" s="171"/>
      <c r="BB399" s="89"/>
      <c r="BC399" s="90"/>
      <c r="BD399" s="172" t="str">
        <f t="shared" si="482"/>
        <v/>
      </c>
      <c r="BE399" s="154" t="str">
        <f>IF($B399=0,"",IF(ISNUMBER(BB399),"","NO BID"))</f>
        <v>NO BID</v>
      </c>
      <c r="BF399" s="171"/>
      <c r="BG399" s="89"/>
      <c r="BH399" s="90"/>
      <c r="BI399" s="172" t="str">
        <f t="shared" si="484"/>
        <v/>
      </c>
      <c r="BJ399" s="154" t="str">
        <f t="shared" si="485"/>
        <v>NO BID</v>
      </c>
      <c r="BK399" s="171"/>
      <c r="BL399" s="89"/>
      <c r="BM399" s="90"/>
      <c r="BN399" s="172" t="str">
        <f t="shared" si="486"/>
        <v/>
      </c>
      <c r="BO399" s="154" t="str">
        <f t="shared" si="487"/>
        <v>NO BID</v>
      </c>
      <c r="BP399" s="178"/>
      <c r="BQ399" s="171"/>
      <c r="BR399" s="89"/>
      <c r="BS399" s="90" t="str">
        <f t="shared" si="488"/>
        <v/>
      </c>
      <c r="BT399" s="172"/>
      <c r="BU399" s="154" t="str">
        <f t="shared" si="489"/>
        <v>NO BID</v>
      </c>
      <c r="BV399" s="171"/>
      <c r="BW399" s="89"/>
      <c r="BX399" s="90" t="str">
        <f t="shared" si="490"/>
        <v/>
      </c>
      <c r="BY399" s="172"/>
      <c r="BZ399" s="154" t="str">
        <f t="shared" si="491"/>
        <v>NO BID</v>
      </c>
      <c r="CA399" s="171"/>
      <c r="CB399" s="89"/>
      <c r="CC399" s="90" t="str">
        <f t="shared" si="492"/>
        <v/>
      </c>
      <c r="CD399" s="172"/>
      <c r="CE399" s="154" t="str">
        <f t="shared" si="493"/>
        <v>NO BID</v>
      </c>
      <c r="CF399" s="171"/>
      <c r="CG399" s="89"/>
      <c r="CH399" s="90" t="str">
        <f t="shared" si="494"/>
        <v/>
      </c>
      <c r="CI399" s="172"/>
      <c r="CJ399" s="154" t="str">
        <f t="shared" si="495"/>
        <v>NO BID</v>
      </c>
      <c r="CK399" s="171"/>
      <c r="CL399" s="89"/>
      <c r="CM399" s="90" t="str">
        <f t="shared" si="496"/>
        <v/>
      </c>
      <c r="CN399" s="172"/>
      <c r="CO399" s="154" t="str">
        <f t="shared" si="497"/>
        <v>NO BID</v>
      </c>
      <c r="CP399" s="171"/>
      <c r="CQ399" s="89"/>
      <c r="CR399" s="90" t="str">
        <f t="shared" si="498"/>
        <v/>
      </c>
      <c r="CS399" s="172"/>
      <c r="CT399" s="154" t="str">
        <f t="shared" si="499"/>
        <v>NO BID</v>
      </c>
      <c r="CU399" s="171"/>
      <c r="CV399" s="89"/>
      <c r="CW399" s="90" t="str">
        <f t="shared" si="500"/>
        <v/>
      </c>
      <c r="CX399" s="172"/>
      <c r="CY399" s="154" t="str">
        <f t="shared" si="501"/>
        <v>NO BID</v>
      </c>
      <c r="CZ399" s="171"/>
      <c r="DA399" s="89"/>
      <c r="DB399" s="90" t="str">
        <f t="shared" si="502"/>
        <v/>
      </c>
      <c r="DC399" s="172"/>
      <c r="DD399" s="154" t="str">
        <f t="shared" si="503"/>
        <v>NO BID</v>
      </c>
      <c r="DE399" s="171"/>
      <c r="DF399" s="89"/>
      <c r="DG399" s="90" t="str">
        <f t="shared" si="504"/>
        <v/>
      </c>
      <c r="DH399" s="172"/>
      <c r="DI399" s="154" t="str">
        <f t="shared" si="505"/>
        <v>NO BID</v>
      </c>
      <c r="DJ399" s="171"/>
      <c r="DK399" s="89"/>
      <c r="DL399" s="90" t="str">
        <f t="shared" si="506"/>
        <v/>
      </c>
      <c r="DM399" s="172"/>
      <c r="DN399" s="154" t="str">
        <f t="shared" si="507"/>
        <v>NO BID</v>
      </c>
      <c r="DO399" s="171"/>
      <c r="DP399" s="89"/>
      <c r="DQ399" s="90" t="str">
        <f t="shared" si="508"/>
        <v/>
      </c>
      <c r="DR399" s="172"/>
      <c r="DS399" s="154" t="str">
        <f t="shared" si="509"/>
        <v>NO BID</v>
      </c>
      <c r="DT399" s="171"/>
      <c r="DU399" s="89"/>
      <c r="DV399" s="90" t="str">
        <f t="shared" si="510"/>
        <v/>
      </c>
      <c r="DW399" s="172"/>
      <c r="DX399" s="154" t="str">
        <f t="shared" si="511"/>
        <v>NO BID</v>
      </c>
      <c r="DY399" s="171"/>
      <c r="DZ399" s="89"/>
      <c r="EA399" s="90" t="str">
        <f t="shared" si="512"/>
        <v/>
      </c>
      <c r="EB399" s="172"/>
      <c r="EC399" s="154" t="str">
        <f t="shared" si="513"/>
        <v>NO BID</v>
      </c>
      <c r="ED399" s="171"/>
      <c r="EE399" s="89"/>
      <c r="EF399" s="90" t="str">
        <f t="shared" si="514"/>
        <v/>
      </c>
      <c r="EG399" s="172"/>
      <c r="EH399" s="154" t="str">
        <f t="shared" si="515"/>
        <v>NO BID</v>
      </c>
      <c r="EI399" s="171"/>
      <c r="EJ399" s="89"/>
      <c r="EK399" s="90" t="str">
        <f t="shared" si="516"/>
        <v/>
      </c>
      <c r="EL399" s="172"/>
      <c r="EM399" s="154" t="str">
        <f t="shared" si="517"/>
        <v>NO BID</v>
      </c>
      <c r="EN399" s="171"/>
      <c r="EO399" s="89"/>
      <c r="EP399" s="90" t="str">
        <f t="shared" si="518"/>
        <v/>
      </c>
      <c r="EQ399" s="172"/>
      <c r="ER399" s="154" t="str">
        <f t="shared" si="519"/>
        <v>NO BID</v>
      </c>
      <c r="ES399" s="171"/>
      <c r="ET399" s="89"/>
      <c r="EU399" s="90" t="str">
        <f t="shared" si="520"/>
        <v/>
      </c>
      <c r="EV399" s="172"/>
      <c r="EW399" s="154" t="str">
        <f t="shared" si="521"/>
        <v>NO BID</v>
      </c>
      <c r="EX399" s="171"/>
      <c r="EY399" s="89"/>
      <c r="EZ399" s="90" t="str">
        <f t="shared" si="522"/>
        <v/>
      </c>
      <c r="FA399" s="172"/>
      <c r="FB399" s="154" t="str">
        <f t="shared" si="523"/>
        <v>NO BID</v>
      </c>
      <c r="FC399" s="171"/>
      <c r="FD399" s="89"/>
      <c r="FE399" s="90" t="str">
        <f t="shared" si="524"/>
        <v/>
      </c>
      <c r="FF399" s="172"/>
      <c r="FG399" s="154" t="str">
        <f t="shared" si="525"/>
        <v>NO BID</v>
      </c>
      <c r="FH399" s="171"/>
      <c r="FI399" s="89"/>
      <c r="FJ399" s="90" t="str">
        <f t="shared" si="526"/>
        <v/>
      </c>
      <c r="FK399" s="172"/>
      <c r="FL399" s="154" t="str">
        <f t="shared" si="527"/>
        <v>NO BID</v>
      </c>
      <c r="FM399" s="171"/>
      <c r="FN399" s="89"/>
      <c r="FO399" s="90" t="str">
        <f t="shared" si="528"/>
        <v/>
      </c>
      <c r="FP399" s="172"/>
      <c r="FQ399" s="154" t="str">
        <f t="shared" si="529"/>
        <v>NO BID</v>
      </c>
      <c r="FR399" s="174"/>
      <c r="FS399" s="91">
        <v>13.92</v>
      </c>
      <c r="FT399" s="92">
        <f t="shared" si="530"/>
        <v>69.599999999999994</v>
      </c>
      <c r="FU399" s="175">
        <f t="shared" si="531"/>
        <v>0</v>
      </c>
      <c r="FV399" s="93" t="str">
        <f t="shared" si="532"/>
        <v/>
      </c>
      <c r="FW399" s="94">
        <f t="shared" si="533"/>
        <v>69.599999999999994</v>
      </c>
      <c r="FX399" s="95">
        <f t="shared" si="534"/>
        <v>0</v>
      </c>
      <c r="FY399" s="129" t="str">
        <f t="shared" si="535"/>
        <v>NOT AWARDED</v>
      </c>
      <c r="FZ399" s="130">
        <f t="shared" si="536"/>
        <v>0</v>
      </c>
      <c r="GA399" s="129" t="str">
        <f t="shared" si="537"/>
        <v>VENDOR 09</v>
      </c>
      <c r="GB399" s="176"/>
      <c r="GC399" s="177"/>
      <c r="GD399" s="96"/>
      <c r="GE399" s="97"/>
    </row>
    <row r="400" spans="1:187" ht="30" customHeight="1" thickTop="1" thickBot="1" x14ac:dyDescent="0.4">
      <c r="A400" s="141">
        <v>396</v>
      </c>
      <c r="B400" s="194">
        <v>5</v>
      </c>
      <c r="C400" s="164">
        <v>9780840701152</v>
      </c>
      <c r="D400" s="165" t="s">
        <v>575</v>
      </c>
      <c r="E400" s="165" t="s">
        <v>1230</v>
      </c>
      <c r="F400" s="165" t="s">
        <v>1480</v>
      </c>
      <c r="G400" s="166" t="s">
        <v>1414</v>
      </c>
      <c r="H400" s="166" t="s">
        <v>1417</v>
      </c>
      <c r="I400" s="167"/>
      <c r="J400" s="227">
        <f t="shared" si="538"/>
        <v>5</v>
      </c>
      <c r="K400" s="228"/>
      <c r="L400" s="99" t="str">
        <f t="shared" si="463"/>
        <v/>
      </c>
      <c r="M400" s="241"/>
      <c r="N400" s="168"/>
      <c r="O400" s="195" t="str">
        <f t="shared" si="464"/>
        <v>VENDOR 09</v>
      </c>
      <c r="P400" s="149">
        <v>241360</v>
      </c>
      <c r="Q400" s="149">
        <f t="shared" si="465"/>
        <v>0</v>
      </c>
      <c r="R400" s="196" t="str">
        <f t="shared" si="466"/>
        <v xml:space="preserve">, </v>
      </c>
      <c r="S400" s="196" t="str">
        <f t="shared" si="467"/>
        <v>NO BID</v>
      </c>
      <c r="T400" s="117">
        <f t="shared" si="468"/>
        <v>0</v>
      </c>
      <c r="U400" s="118" t="str">
        <f t="shared" si="469"/>
        <v>NOT AWARDED</v>
      </c>
      <c r="V400" s="167"/>
      <c r="W400" s="171"/>
      <c r="X400" s="89"/>
      <c r="Y400" s="90"/>
      <c r="Z400" s="172" t="str">
        <f t="shared" si="470"/>
        <v/>
      </c>
      <c r="AA400" s="154" t="str">
        <f t="shared" si="471"/>
        <v>NO BID</v>
      </c>
      <c r="AB400" s="171"/>
      <c r="AC400" s="89"/>
      <c r="AD400" s="90"/>
      <c r="AE400" s="172" t="str">
        <f t="shared" si="472"/>
        <v/>
      </c>
      <c r="AF400" s="154" t="str">
        <f t="shared" si="473"/>
        <v>NO BID</v>
      </c>
      <c r="AG400" s="171"/>
      <c r="AH400" s="89"/>
      <c r="AI400" s="90"/>
      <c r="AJ400" s="172" t="str">
        <f t="shared" si="474"/>
        <v/>
      </c>
      <c r="AK400" s="154" t="str">
        <f t="shared" si="475"/>
        <v>NO BID</v>
      </c>
      <c r="AL400" s="171"/>
      <c r="AM400" s="89"/>
      <c r="AN400" s="90"/>
      <c r="AO400" s="172" t="str">
        <f t="shared" si="476"/>
        <v/>
      </c>
      <c r="AP400" s="154" t="str">
        <f t="shared" si="477"/>
        <v>NO BID</v>
      </c>
      <c r="AQ400" s="171"/>
      <c r="AR400" s="89"/>
      <c r="AS400" s="90"/>
      <c r="AT400" s="172" t="str">
        <f t="shared" si="478"/>
        <v/>
      </c>
      <c r="AU400" s="154" t="str">
        <f t="shared" si="479"/>
        <v>NO BID</v>
      </c>
      <c r="AV400" s="171"/>
      <c r="AW400" s="89"/>
      <c r="AX400" s="90"/>
      <c r="AY400" s="172" t="str">
        <f t="shared" si="480"/>
        <v/>
      </c>
      <c r="AZ400" s="154" t="str">
        <f t="shared" si="481"/>
        <v>NO BID</v>
      </c>
      <c r="BA400" s="171"/>
      <c r="BB400" s="89"/>
      <c r="BC400" s="90"/>
      <c r="BD400" s="172" t="str">
        <f t="shared" si="482"/>
        <v/>
      </c>
      <c r="BE400" s="154" t="str">
        <f>IF($B400=0,"",IF(ISNUMBER(BB400),"","NO BID"))</f>
        <v>NO BID</v>
      </c>
      <c r="BF400" s="171"/>
      <c r="BG400" s="89"/>
      <c r="BH400" s="90"/>
      <c r="BI400" s="172" t="str">
        <f t="shared" si="484"/>
        <v/>
      </c>
      <c r="BJ400" s="154" t="str">
        <f t="shared" si="485"/>
        <v>NO BID</v>
      </c>
      <c r="BK400" s="171"/>
      <c r="BL400" s="89"/>
      <c r="BM400" s="90"/>
      <c r="BN400" s="172" t="str">
        <f t="shared" si="486"/>
        <v/>
      </c>
      <c r="BO400" s="154" t="str">
        <f t="shared" si="487"/>
        <v>NO BID</v>
      </c>
      <c r="BP400" s="178"/>
      <c r="BQ400" s="171"/>
      <c r="BR400" s="89"/>
      <c r="BS400" s="90" t="str">
        <f t="shared" si="488"/>
        <v/>
      </c>
      <c r="BT400" s="172"/>
      <c r="BU400" s="154" t="str">
        <f t="shared" si="489"/>
        <v>NO BID</v>
      </c>
      <c r="BV400" s="171"/>
      <c r="BW400" s="89"/>
      <c r="BX400" s="90" t="str">
        <f t="shared" si="490"/>
        <v/>
      </c>
      <c r="BY400" s="172"/>
      <c r="BZ400" s="154" t="str">
        <f t="shared" si="491"/>
        <v>NO BID</v>
      </c>
      <c r="CA400" s="171"/>
      <c r="CB400" s="89"/>
      <c r="CC400" s="90" t="str">
        <f t="shared" si="492"/>
        <v/>
      </c>
      <c r="CD400" s="172"/>
      <c r="CE400" s="154" t="str">
        <f t="shared" si="493"/>
        <v>NO BID</v>
      </c>
      <c r="CF400" s="171"/>
      <c r="CG400" s="89"/>
      <c r="CH400" s="90" t="str">
        <f t="shared" si="494"/>
        <v/>
      </c>
      <c r="CI400" s="172"/>
      <c r="CJ400" s="154" t="str">
        <f t="shared" si="495"/>
        <v>NO BID</v>
      </c>
      <c r="CK400" s="171"/>
      <c r="CL400" s="89"/>
      <c r="CM400" s="90" t="str">
        <f t="shared" si="496"/>
        <v/>
      </c>
      <c r="CN400" s="172"/>
      <c r="CO400" s="154" t="str">
        <f t="shared" si="497"/>
        <v>NO BID</v>
      </c>
      <c r="CP400" s="171"/>
      <c r="CQ400" s="89"/>
      <c r="CR400" s="90" t="str">
        <f t="shared" si="498"/>
        <v/>
      </c>
      <c r="CS400" s="172"/>
      <c r="CT400" s="154" t="str">
        <f t="shared" si="499"/>
        <v>NO BID</v>
      </c>
      <c r="CU400" s="171"/>
      <c r="CV400" s="89"/>
      <c r="CW400" s="90" t="str">
        <f t="shared" si="500"/>
        <v/>
      </c>
      <c r="CX400" s="172"/>
      <c r="CY400" s="154" t="str">
        <f t="shared" si="501"/>
        <v>NO BID</v>
      </c>
      <c r="CZ400" s="171"/>
      <c r="DA400" s="89"/>
      <c r="DB400" s="90" t="str">
        <f t="shared" si="502"/>
        <v/>
      </c>
      <c r="DC400" s="172"/>
      <c r="DD400" s="154" t="str">
        <f t="shared" si="503"/>
        <v>NO BID</v>
      </c>
      <c r="DE400" s="171"/>
      <c r="DF400" s="89"/>
      <c r="DG400" s="90" t="str">
        <f t="shared" si="504"/>
        <v/>
      </c>
      <c r="DH400" s="172"/>
      <c r="DI400" s="154" t="str">
        <f t="shared" si="505"/>
        <v>NO BID</v>
      </c>
      <c r="DJ400" s="171"/>
      <c r="DK400" s="89"/>
      <c r="DL400" s="90" t="str">
        <f t="shared" si="506"/>
        <v/>
      </c>
      <c r="DM400" s="172"/>
      <c r="DN400" s="154" t="str">
        <f t="shared" si="507"/>
        <v>NO BID</v>
      </c>
      <c r="DO400" s="171"/>
      <c r="DP400" s="89"/>
      <c r="DQ400" s="90" t="str">
        <f t="shared" si="508"/>
        <v/>
      </c>
      <c r="DR400" s="172"/>
      <c r="DS400" s="154" t="str">
        <f t="shared" si="509"/>
        <v>NO BID</v>
      </c>
      <c r="DT400" s="171"/>
      <c r="DU400" s="89"/>
      <c r="DV400" s="90" t="str">
        <f t="shared" si="510"/>
        <v/>
      </c>
      <c r="DW400" s="172"/>
      <c r="DX400" s="154" t="str">
        <f t="shared" si="511"/>
        <v>NO BID</v>
      </c>
      <c r="DY400" s="171"/>
      <c r="DZ400" s="89"/>
      <c r="EA400" s="90" t="str">
        <f t="shared" si="512"/>
        <v/>
      </c>
      <c r="EB400" s="172"/>
      <c r="EC400" s="154" t="str">
        <f t="shared" si="513"/>
        <v>NO BID</v>
      </c>
      <c r="ED400" s="171"/>
      <c r="EE400" s="89"/>
      <c r="EF400" s="90" t="str">
        <f t="shared" si="514"/>
        <v/>
      </c>
      <c r="EG400" s="172"/>
      <c r="EH400" s="154" t="str">
        <f t="shared" si="515"/>
        <v>NO BID</v>
      </c>
      <c r="EI400" s="171"/>
      <c r="EJ400" s="89"/>
      <c r="EK400" s="90" t="str">
        <f t="shared" si="516"/>
        <v/>
      </c>
      <c r="EL400" s="172"/>
      <c r="EM400" s="154" t="str">
        <f t="shared" si="517"/>
        <v>NO BID</v>
      </c>
      <c r="EN400" s="171"/>
      <c r="EO400" s="89"/>
      <c r="EP400" s="90" t="str">
        <f t="shared" si="518"/>
        <v/>
      </c>
      <c r="EQ400" s="172"/>
      <c r="ER400" s="154" t="str">
        <f t="shared" si="519"/>
        <v>NO BID</v>
      </c>
      <c r="ES400" s="171"/>
      <c r="ET400" s="89"/>
      <c r="EU400" s="90" t="str">
        <f t="shared" si="520"/>
        <v/>
      </c>
      <c r="EV400" s="172"/>
      <c r="EW400" s="154" t="str">
        <f t="shared" si="521"/>
        <v>NO BID</v>
      </c>
      <c r="EX400" s="171"/>
      <c r="EY400" s="89"/>
      <c r="EZ400" s="90" t="str">
        <f t="shared" si="522"/>
        <v/>
      </c>
      <c r="FA400" s="172"/>
      <c r="FB400" s="154" t="str">
        <f t="shared" si="523"/>
        <v>NO BID</v>
      </c>
      <c r="FC400" s="171"/>
      <c r="FD400" s="89"/>
      <c r="FE400" s="90" t="str">
        <f t="shared" si="524"/>
        <v/>
      </c>
      <c r="FF400" s="172"/>
      <c r="FG400" s="154" t="str">
        <f t="shared" si="525"/>
        <v>NO BID</v>
      </c>
      <c r="FH400" s="171"/>
      <c r="FI400" s="89"/>
      <c r="FJ400" s="90" t="str">
        <f t="shared" si="526"/>
        <v/>
      </c>
      <c r="FK400" s="172"/>
      <c r="FL400" s="154" t="str">
        <f t="shared" si="527"/>
        <v>NO BID</v>
      </c>
      <c r="FM400" s="171"/>
      <c r="FN400" s="89"/>
      <c r="FO400" s="90" t="str">
        <f t="shared" si="528"/>
        <v/>
      </c>
      <c r="FP400" s="172"/>
      <c r="FQ400" s="154" t="str">
        <f t="shared" si="529"/>
        <v>NO BID</v>
      </c>
      <c r="FR400" s="174"/>
      <c r="FS400" s="91">
        <v>11.85</v>
      </c>
      <c r="FT400" s="92">
        <f t="shared" si="530"/>
        <v>59.25</v>
      </c>
      <c r="FU400" s="175">
        <f t="shared" si="531"/>
        <v>0</v>
      </c>
      <c r="FV400" s="93" t="str">
        <f t="shared" si="532"/>
        <v/>
      </c>
      <c r="FW400" s="94">
        <f t="shared" si="533"/>
        <v>59.25</v>
      </c>
      <c r="FX400" s="95">
        <f t="shared" si="534"/>
        <v>0</v>
      </c>
      <c r="FY400" s="129" t="str">
        <f t="shared" si="535"/>
        <v>NOT AWARDED</v>
      </c>
      <c r="FZ400" s="130">
        <f t="shared" si="536"/>
        <v>0</v>
      </c>
      <c r="GA400" s="129" t="str">
        <f t="shared" si="537"/>
        <v>VENDOR 09</v>
      </c>
      <c r="GB400" s="176"/>
      <c r="GC400" s="177"/>
      <c r="GD400" s="96"/>
      <c r="GE400" s="97"/>
    </row>
    <row r="401" spans="1:187" ht="30" customHeight="1" thickTop="1" thickBot="1" x14ac:dyDescent="0.4">
      <c r="A401" s="162">
        <v>397</v>
      </c>
      <c r="B401" s="163">
        <v>5</v>
      </c>
      <c r="C401" s="164">
        <v>9781250800558</v>
      </c>
      <c r="D401" s="165" t="s">
        <v>576</v>
      </c>
      <c r="E401" s="165" t="s">
        <v>1241</v>
      </c>
      <c r="F401" s="165" t="s">
        <v>1479</v>
      </c>
      <c r="G401" s="166" t="s">
        <v>1414</v>
      </c>
      <c r="H401" s="166" t="s">
        <v>1425</v>
      </c>
      <c r="I401" s="167"/>
      <c r="J401" s="227">
        <f t="shared" si="538"/>
        <v>5</v>
      </c>
      <c r="K401" s="228"/>
      <c r="L401" s="99" t="str">
        <f t="shared" si="463"/>
        <v/>
      </c>
      <c r="M401" s="241"/>
      <c r="N401" s="168"/>
      <c r="O401" s="169" t="str">
        <f t="shared" si="464"/>
        <v>VENDOR 09</v>
      </c>
      <c r="P401" s="149">
        <v>241363</v>
      </c>
      <c r="Q401" s="149">
        <f t="shared" si="465"/>
        <v>0</v>
      </c>
      <c r="R401" s="170" t="str">
        <f t="shared" si="466"/>
        <v xml:space="preserve">, </v>
      </c>
      <c r="S401" s="170" t="str">
        <f t="shared" si="467"/>
        <v>NO BID</v>
      </c>
      <c r="T401" s="87">
        <f t="shared" si="468"/>
        <v>0</v>
      </c>
      <c r="U401" s="88" t="str">
        <f t="shared" si="469"/>
        <v>NOT AWARDED</v>
      </c>
      <c r="V401" s="167"/>
      <c r="W401" s="171"/>
      <c r="X401" s="89"/>
      <c r="Y401" s="90"/>
      <c r="Z401" s="172" t="str">
        <f t="shared" si="470"/>
        <v/>
      </c>
      <c r="AA401" s="154" t="str">
        <f t="shared" si="471"/>
        <v>NO BID</v>
      </c>
      <c r="AB401" s="171"/>
      <c r="AC401" s="89"/>
      <c r="AD401" s="90"/>
      <c r="AE401" s="172" t="str">
        <f t="shared" si="472"/>
        <v/>
      </c>
      <c r="AF401" s="154" t="str">
        <f t="shared" si="473"/>
        <v>NO BID</v>
      </c>
      <c r="AG401" s="171"/>
      <c r="AH401" s="89"/>
      <c r="AI401" s="90"/>
      <c r="AJ401" s="172" t="str">
        <f t="shared" si="474"/>
        <v/>
      </c>
      <c r="AK401" s="154" t="str">
        <f t="shared" si="475"/>
        <v>NO BID</v>
      </c>
      <c r="AL401" s="171"/>
      <c r="AM401" s="89"/>
      <c r="AN401" s="90"/>
      <c r="AO401" s="172" t="str">
        <f t="shared" si="476"/>
        <v/>
      </c>
      <c r="AP401" s="154" t="str">
        <f t="shared" si="477"/>
        <v>NO BID</v>
      </c>
      <c r="AQ401" s="171"/>
      <c r="AR401" s="89"/>
      <c r="AS401" s="90"/>
      <c r="AT401" s="172" t="str">
        <f t="shared" si="478"/>
        <v/>
      </c>
      <c r="AU401" s="154" t="str">
        <f t="shared" si="479"/>
        <v>NO BID</v>
      </c>
      <c r="AV401" s="171"/>
      <c r="AW401" s="89"/>
      <c r="AX401" s="90"/>
      <c r="AY401" s="172" t="str">
        <f t="shared" si="480"/>
        <v/>
      </c>
      <c r="AZ401" s="154" t="str">
        <f t="shared" si="481"/>
        <v>NO BID</v>
      </c>
      <c r="BA401" s="171"/>
      <c r="BB401" s="89"/>
      <c r="BC401" s="90"/>
      <c r="BD401" s="172" t="str">
        <f t="shared" si="482"/>
        <v/>
      </c>
      <c r="BE401" s="154" t="str">
        <f>IF($B401=0,"",IF(ISNUMBER(BB401),"","NO BID"))</f>
        <v>NO BID</v>
      </c>
      <c r="BF401" s="171"/>
      <c r="BG401" s="89"/>
      <c r="BH401" s="90"/>
      <c r="BI401" s="172" t="str">
        <f t="shared" si="484"/>
        <v/>
      </c>
      <c r="BJ401" s="154" t="str">
        <f t="shared" si="485"/>
        <v>NO BID</v>
      </c>
      <c r="BK401" s="171"/>
      <c r="BL401" s="89"/>
      <c r="BM401" s="90"/>
      <c r="BN401" s="172" t="str">
        <f t="shared" si="486"/>
        <v/>
      </c>
      <c r="BO401" s="154" t="str">
        <f t="shared" si="487"/>
        <v>NO BID</v>
      </c>
      <c r="BP401" s="178"/>
      <c r="BQ401" s="171"/>
      <c r="BR401" s="89"/>
      <c r="BS401" s="90" t="str">
        <f t="shared" si="488"/>
        <v/>
      </c>
      <c r="BT401" s="172"/>
      <c r="BU401" s="154" t="str">
        <f t="shared" si="489"/>
        <v>NO BID</v>
      </c>
      <c r="BV401" s="171"/>
      <c r="BW401" s="89"/>
      <c r="BX401" s="90" t="str">
        <f t="shared" si="490"/>
        <v/>
      </c>
      <c r="BY401" s="172"/>
      <c r="BZ401" s="154" t="str">
        <f t="shared" si="491"/>
        <v>NO BID</v>
      </c>
      <c r="CA401" s="171"/>
      <c r="CB401" s="89"/>
      <c r="CC401" s="90" t="str">
        <f t="shared" si="492"/>
        <v/>
      </c>
      <c r="CD401" s="172"/>
      <c r="CE401" s="154" t="str">
        <f t="shared" si="493"/>
        <v>NO BID</v>
      </c>
      <c r="CF401" s="171"/>
      <c r="CG401" s="89"/>
      <c r="CH401" s="90" t="str">
        <f t="shared" si="494"/>
        <v/>
      </c>
      <c r="CI401" s="172"/>
      <c r="CJ401" s="154" t="str">
        <f t="shared" si="495"/>
        <v>NO BID</v>
      </c>
      <c r="CK401" s="171"/>
      <c r="CL401" s="89"/>
      <c r="CM401" s="90" t="str">
        <f t="shared" si="496"/>
        <v/>
      </c>
      <c r="CN401" s="172"/>
      <c r="CO401" s="154" t="str">
        <f t="shared" si="497"/>
        <v>NO BID</v>
      </c>
      <c r="CP401" s="171"/>
      <c r="CQ401" s="89"/>
      <c r="CR401" s="90" t="str">
        <f t="shared" si="498"/>
        <v/>
      </c>
      <c r="CS401" s="172"/>
      <c r="CT401" s="154" t="str">
        <f t="shared" si="499"/>
        <v>NO BID</v>
      </c>
      <c r="CU401" s="171"/>
      <c r="CV401" s="89"/>
      <c r="CW401" s="90" t="str">
        <f t="shared" si="500"/>
        <v/>
      </c>
      <c r="CX401" s="172"/>
      <c r="CY401" s="154" t="str">
        <f t="shared" si="501"/>
        <v>NO BID</v>
      </c>
      <c r="CZ401" s="171"/>
      <c r="DA401" s="89"/>
      <c r="DB401" s="90" t="str">
        <f t="shared" si="502"/>
        <v/>
      </c>
      <c r="DC401" s="172"/>
      <c r="DD401" s="154" t="str">
        <f t="shared" si="503"/>
        <v>NO BID</v>
      </c>
      <c r="DE401" s="171"/>
      <c r="DF401" s="89"/>
      <c r="DG401" s="90" t="str">
        <f t="shared" si="504"/>
        <v/>
      </c>
      <c r="DH401" s="172"/>
      <c r="DI401" s="154" t="str">
        <f t="shared" si="505"/>
        <v>NO BID</v>
      </c>
      <c r="DJ401" s="171"/>
      <c r="DK401" s="89"/>
      <c r="DL401" s="90" t="str">
        <f t="shared" si="506"/>
        <v/>
      </c>
      <c r="DM401" s="172"/>
      <c r="DN401" s="154" t="str">
        <f t="shared" si="507"/>
        <v>NO BID</v>
      </c>
      <c r="DO401" s="171"/>
      <c r="DP401" s="89"/>
      <c r="DQ401" s="90" t="str">
        <f t="shared" si="508"/>
        <v/>
      </c>
      <c r="DR401" s="172"/>
      <c r="DS401" s="154" t="str">
        <f t="shared" si="509"/>
        <v>NO BID</v>
      </c>
      <c r="DT401" s="171"/>
      <c r="DU401" s="89"/>
      <c r="DV401" s="90" t="str">
        <f t="shared" si="510"/>
        <v/>
      </c>
      <c r="DW401" s="172"/>
      <c r="DX401" s="154" t="str">
        <f t="shared" si="511"/>
        <v>NO BID</v>
      </c>
      <c r="DY401" s="171"/>
      <c r="DZ401" s="89"/>
      <c r="EA401" s="90" t="str">
        <f t="shared" si="512"/>
        <v/>
      </c>
      <c r="EB401" s="172"/>
      <c r="EC401" s="154" t="str">
        <f t="shared" si="513"/>
        <v>NO BID</v>
      </c>
      <c r="ED401" s="171"/>
      <c r="EE401" s="89"/>
      <c r="EF401" s="90" t="str">
        <f t="shared" si="514"/>
        <v/>
      </c>
      <c r="EG401" s="172"/>
      <c r="EH401" s="154" t="str">
        <f t="shared" si="515"/>
        <v>NO BID</v>
      </c>
      <c r="EI401" s="171"/>
      <c r="EJ401" s="89"/>
      <c r="EK401" s="90" t="str">
        <f t="shared" si="516"/>
        <v/>
      </c>
      <c r="EL401" s="172"/>
      <c r="EM401" s="154" t="str">
        <f t="shared" si="517"/>
        <v>NO BID</v>
      </c>
      <c r="EN401" s="171"/>
      <c r="EO401" s="89"/>
      <c r="EP401" s="90" t="str">
        <f t="shared" si="518"/>
        <v/>
      </c>
      <c r="EQ401" s="172"/>
      <c r="ER401" s="154" t="str">
        <f t="shared" si="519"/>
        <v>NO BID</v>
      </c>
      <c r="ES401" s="171"/>
      <c r="ET401" s="89"/>
      <c r="EU401" s="90" t="str">
        <f t="shared" si="520"/>
        <v/>
      </c>
      <c r="EV401" s="172"/>
      <c r="EW401" s="154" t="str">
        <f t="shared" si="521"/>
        <v>NO BID</v>
      </c>
      <c r="EX401" s="171"/>
      <c r="EY401" s="89"/>
      <c r="EZ401" s="90" t="str">
        <f t="shared" si="522"/>
        <v/>
      </c>
      <c r="FA401" s="172"/>
      <c r="FB401" s="154" t="str">
        <f t="shared" si="523"/>
        <v>NO BID</v>
      </c>
      <c r="FC401" s="171"/>
      <c r="FD401" s="89"/>
      <c r="FE401" s="90" t="str">
        <f t="shared" si="524"/>
        <v/>
      </c>
      <c r="FF401" s="172"/>
      <c r="FG401" s="154" t="str">
        <f t="shared" si="525"/>
        <v>NO BID</v>
      </c>
      <c r="FH401" s="171"/>
      <c r="FI401" s="89"/>
      <c r="FJ401" s="90" t="str">
        <f t="shared" si="526"/>
        <v/>
      </c>
      <c r="FK401" s="172"/>
      <c r="FL401" s="154" t="str">
        <f t="shared" si="527"/>
        <v>NO BID</v>
      </c>
      <c r="FM401" s="171"/>
      <c r="FN401" s="89"/>
      <c r="FO401" s="90" t="str">
        <f t="shared" si="528"/>
        <v/>
      </c>
      <c r="FP401" s="172"/>
      <c r="FQ401" s="154" t="str">
        <f t="shared" si="529"/>
        <v>NO BID</v>
      </c>
      <c r="FR401" s="174"/>
      <c r="FS401" s="91">
        <v>17.989999999999998</v>
      </c>
      <c r="FT401" s="92">
        <f t="shared" si="530"/>
        <v>89.949999999999989</v>
      </c>
      <c r="FU401" s="175">
        <f t="shared" si="531"/>
        <v>0</v>
      </c>
      <c r="FV401" s="93" t="str">
        <f t="shared" si="532"/>
        <v/>
      </c>
      <c r="FW401" s="94">
        <f t="shared" si="533"/>
        <v>89.949999999999989</v>
      </c>
      <c r="FX401" s="95">
        <f t="shared" si="534"/>
        <v>0</v>
      </c>
      <c r="FY401" s="129" t="str">
        <f t="shared" si="535"/>
        <v>NOT AWARDED</v>
      </c>
      <c r="FZ401" s="130">
        <f t="shared" si="536"/>
        <v>0</v>
      </c>
      <c r="GA401" s="129" t="str">
        <f t="shared" si="537"/>
        <v>VENDOR 09</v>
      </c>
      <c r="GB401" s="176"/>
      <c r="GC401" s="177"/>
      <c r="GD401" s="96"/>
      <c r="GE401" s="97"/>
    </row>
    <row r="402" spans="1:187" ht="30" customHeight="1" thickTop="1" thickBot="1" x14ac:dyDescent="0.4">
      <c r="A402" s="162">
        <v>398</v>
      </c>
      <c r="B402" s="163">
        <v>5</v>
      </c>
      <c r="C402" s="164">
        <v>9780063115903</v>
      </c>
      <c r="D402" s="165" t="s">
        <v>577</v>
      </c>
      <c r="E402" s="165" t="s">
        <v>834</v>
      </c>
      <c r="F402" s="165" t="s">
        <v>1479</v>
      </c>
      <c r="G402" s="166" t="s">
        <v>1414</v>
      </c>
      <c r="H402" s="166" t="s">
        <v>1421</v>
      </c>
      <c r="I402" s="167"/>
      <c r="J402" s="227">
        <f t="shared" si="538"/>
        <v>5</v>
      </c>
      <c r="K402" s="228"/>
      <c r="L402" s="99" t="str">
        <f t="shared" si="463"/>
        <v/>
      </c>
      <c r="M402" s="241"/>
      <c r="N402" s="168"/>
      <c r="O402" s="169" t="str">
        <f t="shared" si="464"/>
        <v>VENDOR 09</v>
      </c>
      <c r="P402" s="149">
        <v>241365</v>
      </c>
      <c r="Q402" s="149">
        <f t="shared" si="465"/>
        <v>0</v>
      </c>
      <c r="R402" s="170" t="str">
        <f t="shared" si="466"/>
        <v xml:space="preserve">, </v>
      </c>
      <c r="S402" s="170" t="str">
        <f t="shared" si="467"/>
        <v>NO BID</v>
      </c>
      <c r="T402" s="87">
        <f t="shared" si="468"/>
        <v>0</v>
      </c>
      <c r="U402" s="88" t="str">
        <f t="shared" si="469"/>
        <v>NOT AWARDED</v>
      </c>
      <c r="V402" s="167"/>
      <c r="W402" s="171"/>
      <c r="X402" s="89"/>
      <c r="Y402" s="90"/>
      <c r="Z402" s="172" t="str">
        <f t="shared" si="470"/>
        <v/>
      </c>
      <c r="AA402" s="154" t="str">
        <f t="shared" si="471"/>
        <v>NO BID</v>
      </c>
      <c r="AB402" s="171"/>
      <c r="AC402" s="89"/>
      <c r="AD402" s="90"/>
      <c r="AE402" s="172" t="str">
        <f t="shared" si="472"/>
        <v/>
      </c>
      <c r="AF402" s="154" t="str">
        <f t="shared" si="473"/>
        <v>NO BID</v>
      </c>
      <c r="AG402" s="171"/>
      <c r="AH402" s="89"/>
      <c r="AI402" s="90"/>
      <c r="AJ402" s="172" t="str">
        <f t="shared" si="474"/>
        <v/>
      </c>
      <c r="AK402" s="154" t="str">
        <f t="shared" si="475"/>
        <v>NO BID</v>
      </c>
      <c r="AL402" s="171"/>
      <c r="AM402" s="89"/>
      <c r="AN402" s="90"/>
      <c r="AO402" s="172" t="str">
        <f t="shared" si="476"/>
        <v/>
      </c>
      <c r="AP402" s="154" t="str">
        <f t="shared" si="477"/>
        <v>NO BID</v>
      </c>
      <c r="AQ402" s="171"/>
      <c r="AR402" s="89"/>
      <c r="AS402" s="90"/>
      <c r="AT402" s="172" t="str">
        <f t="shared" si="478"/>
        <v/>
      </c>
      <c r="AU402" s="154" t="str">
        <f t="shared" si="479"/>
        <v>NO BID</v>
      </c>
      <c r="AV402" s="171"/>
      <c r="AW402" s="89"/>
      <c r="AX402" s="90"/>
      <c r="AY402" s="172" t="str">
        <f t="shared" si="480"/>
        <v/>
      </c>
      <c r="AZ402" s="154" t="str">
        <f t="shared" si="481"/>
        <v>NO BID</v>
      </c>
      <c r="BA402" s="171"/>
      <c r="BB402" s="89"/>
      <c r="BC402" s="90"/>
      <c r="BD402" s="172" t="str">
        <f t="shared" si="482"/>
        <v/>
      </c>
      <c r="BE402" s="154" t="s">
        <v>84</v>
      </c>
      <c r="BF402" s="171"/>
      <c r="BG402" s="89"/>
      <c r="BH402" s="90"/>
      <c r="BI402" s="172" t="str">
        <f t="shared" si="484"/>
        <v/>
      </c>
      <c r="BJ402" s="154" t="str">
        <f t="shared" si="485"/>
        <v>NO BID</v>
      </c>
      <c r="BK402" s="171"/>
      <c r="BL402" s="89"/>
      <c r="BM402" s="90"/>
      <c r="BN402" s="172" t="str">
        <f t="shared" si="486"/>
        <v/>
      </c>
      <c r="BO402" s="154" t="str">
        <f t="shared" si="487"/>
        <v>NO BID</v>
      </c>
      <c r="BP402" s="178"/>
      <c r="BQ402" s="171"/>
      <c r="BR402" s="89"/>
      <c r="BS402" s="90" t="str">
        <f t="shared" si="488"/>
        <v/>
      </c>
      <c r="BT402" s="172"/>
      <c r="BU402" s="154" t="str">
        <f t="shared" si="489"/>
        <v>NO BID</v>
      </c>
      <c r="BV402" s="171"/>
      <c r="BW402" s="89"/>
      <c r="BX402" s="90" t="str">
        <f t="shared" si="490"/>
        <v/>
      </c>
      <c r="BY402" s="172"/>
      <c r="BZ402" s="154" t="str">
        <f t="shared" si="491"/>
        <v>NO BID</v>
      </c>
      <c r="CA402" s="171"/>
      <c r="CB402" s="89"/>
      <c r="CC402" s="90" t="str">
        <f t="shared" si="492"/>
        <v/>
      </c>
      <c r="CD402" s="172"/>
      <c r="CE402" s="154" t="str">
        <f t="shared" si="493"/>
        <v>NO BID</v>
      </c>
      <c r="CF402" s="171"/>
      <c r="CG402" s="89"/>
      <c r="CH402" s="90" t="str">
        <f t="shared" si="494"/>
        <v/>
      </c>
      <c r="CI402" s="172"/>
      <c r="CJ402" s="154" t="str">
        <f t="shared" si="495"/>
        <v>NO BID</v>
      </c>
      <c r="CK402" s="171"/>
      <c r="CL402" s="89"/>
      <c r="CM402" s="90" t="str">
        <f t="shared" si="496"/>
        <v/>
      </c>
      <c r="CN402" s="172"/>
      <c r="CO402" s="154" t="str">
        <f t="shared" si="497"/>
        <v>NO BID</v>
      </c>
      <c r="CP402" s="171"/>
      <c r="CQ402" s="89"/>
      <c r="CR402" s="90" t="str">
        <f t="shared" si="498"/>
        <v/>
      </c>
      <c r="CS402" s="172"/>
      <c r="CT402" s="154" t="str">
        <f t="shared" si="499"/>
        <v>NO BID</v>
      </c>
      <c r="CU402" s="171"/>
      <c r="CV402" s="89"/>
      <c r="CW402" s="90" t="str">
        <f t="shared" si="500"/>
        <v/>
      </c>
      <c r="CX402" s="172"/>
      <c r="CY402" s="154" t="str">
        <f t="shared" si="501"/>
        <v>NO BID</v>
      </c>
      <c r="CZ402" s="171"/>
      <c r="DA402" s="89"/>
      <c r="DB402" s="90" t="str">
        <f t="shared" si="502"/>
        <v/>
      </c>
      <c r="DC402" s="172"/>
      <c r="DD402" s="154" t="str">
        <f t="shared" si="503"/>
        <v>NO BID</v>
      </c>
      <c r="DE402" s="171"/>
      <c r="DF402" s="89"/>
      <c r="DG402" s="90" t="str">
        <f t="shared" si="504"/>
        <v/>
      </c>
      <c r="DH402" s="172"/>
      <c r="DI402" s="154" t="str">
        <f t="shared" si="505"/>
        <v>NO BID</v>
      </c>
      <c r="DJ402" s="171"/>
      <c r="DK402" s="89"/>
      <c r="DL402" s="90" t="str">
        <f t="shared" si="506"/>
        <v/>
      </c>
      <c r="DM402" s="172"/>
      <c r="DN402" s="154" t="str">
        <f t="shared" si="507"/>
        <v>NO BID</v>
      </c>
      <c r="DO402" s="171"/>
      <c r="DP402" s="89"/>
      <c r="DQ402" s="90" t="str">
        <f t="shared" si="508"/>
        <v/>
      </c>
      <c r="DR402" s="172"/>
      <c r="DS402" s="154" t="str">
        <f t="shared" si="509"/>
        <v>NO BID</v>
      </c>
      <c r="DT402" s="171"/>
      <c r="DU402" s="89"/>
      <c r="DV402" s="90" t="str">
        <f t="shared" si="510"/>
        <v/>
      </c>
      <c r="DW402" s="172"/>
      <c r="DX402" s="154" t="str">
        <f t="shared" si="511"/>
        <v>NO BID</v>
      </c>
      <c r="DY402" s="171"/>
      <c r="DZ402" s="89"/>
      <c r="EA402" s="90" t="str">
        <f t="shared" si="512"/>
        <v/>
      </c>
      <c r="EB402" s="172"/>
      <c r="EC402" s="154" t="str">
        <f t="shared" si="513"/>
        <v>NO BID</v>
      </c>
      <c r="ED402" s="171"/>
      <c r="EE402" s="89"/>
      <c r="EF402" s="90" t="str">
        <f t="shared" si="514"/>
        <v/>
      </c>
      <c r="EG402" s="172"/>
      <c r="EH402" s="154" t="str">
        <f t="shared" si="515"/>
        <v>NO BID</v>
      </c>
      <c r="EI402" s="171"/>
      <c r="EJ402" s="89"/>
      <c r="EK402" s="90" t="str">
        <f t="shared" si="516"/>
        <v/>
      </c>
      <c r="EL402" s="172"/>
      <c r="EM402" s="154" t="str">
        <f t="shared" si="517"/>
        <v>NO BID</v>
      </c>
      <c r="EN402" s="171"/>
      <c r="EO402" s="89"/>
      <c r="EP402" s="90" t="str">
        <f t="shared" si="518"/>
        <v/>
      </c>
      <c r="EQ402" s="172"/>
      <c r="ER402" s="154" t="str">
        <f t="shared" si="519"/>
        <v>NO BID</v>
      </c>
      <c r="ES402" s="171"/>
      <c r="ET402" s="89"/>
      <c r="EU402" s="90" t="str">
        <f t="shared" si="520"/>
        <v/>
      </c>
      <c r="EV402" s="172"/>
      <c r="EW402" s="154" t="str">
        <f t="shared" si="521"/>
        <v>NO BID</v>
      </c>
      <c r="EX402" s="171"/>
      <c r="EY402" s="89"/>
      <c r="EZ402" s="90" t="str">
        <f t="shared" si="522"/>
        <v/>
      </c>
      <c r="FA402" s="172"/>
      <c r="FB402" s="154" t="str">
        <f t="shared" si="523"/>
        <v>NO BID</v>
      </c>
      <c r="FC402" s="171"/>
      <c r="FD402" s="89"/>
      <c r="FE402" s="90" t="str">
        <f t="shared" si="524"/>
        <v/>
      </c>
      <c r="FF402" s="172"/>
      <c r="FG402" s="154" t="str">
        <f t="shared" si="525"/>
        <v>NO BID</v>
      </c>
      <c r="FH402" s="171"/>
      <c r="FI402" s="89"/>
      <c r="FJ402" s="90" t="str">
        <f t="shared" si="526"/>
        <v/>
      </c>
      <c r="FK402" s="172"/>
      <c r="FL402" s="154" t="str">
        <f t="shared" si="527"/>
        <v>NO BID</v>
      </c>
      <c r="FM402" s="171"/>
      <c r="FN402" s="89"/>
      <c r="FO402" s="90" t="str">
        <f t="shared" si="528"/>
        <v/>
      </c>
      <c r="FP402" s="172"/>
      <c r="FQ402" s="154" t="str">
        <f t="shared" si="529"/>
        <v>NO BID</v>
      </c>
      <c r="FR402" s="174"/>
      <c r="FS402" s="91">
        <v>12.58</v>
      </c>
      <c r="FT402" s="92">
        <f t="shared" si="530"/>
        <v>62.9</v>
      </c>
      <c r="FU402" s="175">
        <f t="shared" si="531"/>
        <v>0</v>
      </c>
      <c r="FV402" s="93" t="str">
        <f t="shared" si="532"/>
        <v/>
      </c>
      <c r="FW402" s="94">
        <f t="shared" si="533"/>
        <v>62.9</v>
      </c>
      <c r="FX402" s="95">
        <f t="shared" si="534"/>
        <v>0</v>
      </c>
      <c r="FY402" s="129" t="str">
        <f t="shared" si="535"/>
        <v>NOT AWARDED</v>
      </c>
      <c r="FZ402" s="130">
        <f t="shared" si="536"/>
        <v>0</v>
      </c>
      <c r="GA402" s="129" t="str">
        <f t="shared" si="537"/>
        <v>VENDOR 09</v>
      </c>
      <c r="GB402" s="176"/>
      <c r="GC402" s="177"/>
      <c r="GD402" s="96"/>
      <c r="GE402" s="97"/>
    </row>
    <row r="403" spans="1:187" ht="30" customHeight="1" thickTop="1" thickBot="1" x14ac:dyDescent="0.4">
      <c r="A403" s="162">
        <v>399</v>
      </c>
      <c r="B403" s="163">
        <v>5</v>
      </c>
      <c r="C403" s="164">
        <v>9781665921466</v>
      </c>
      <c r="D403" s="165" t="s">
        <v>578</v>
      </c>
      <c r="E403" s="165" t="s">
        <v>1242</v>
      </c>
      <c r="F403" s="165" t="s">
        <v>1479</v>
      </c>
      <c r="G403" s="166" t="s">
        <v>1414</v>
      </c>
      <c r="H403" s="166" t="s">
        <v>1421</v>
      </c>
      <c r="I403" s="167"/>
      <c r="J403" s="227">
        <f t="shared" si="538"/>
        <v>5</v>
      </c>
      <c r="K403" s="228"/>
      <c r="L403" s="99" t="str">
        <f t="shared" si="463"/>
        <v/>
      </c>
      <c r="M403" s="241"/>
      <c r="N403" s="168"/>
      <c r="O403" s="169" t="str">
        <f t="shared" si="464"/>
        <v>VENDOR 09</v>
      </c>
      <c r="P403" s="149">
        <v>241363</v>
      </c>
      <c r="Q403" s="149">
        <f t="shared" si="465"/>
        <v>0</v>
      </c>
      <c r="R403" s="170" t="str">
        <f t="shared" si="466"/>
        <v xml:space="preserve">, </v>
      </c>
      <c r="S403" s="170" t="str">
        <f t="shared" si="467"/>
        <v>NO BID</v>
      </c>
      <c r="T403" s="87">
        <f t="shared" si="468"/>
        <v>0</v>
      </c>
      <c r="U403" s="88" t="str">
        <f t="shared" si="469"/>
        <v>NOT AWARDED</v>
      </c>
      <c r="V403" s="167"/>
      <c r="W403" s="171"/>
      <c r="X403" s="89"/>
      <c r="Y403" s="90"/>
      <c r="Z403" s="172" t="str">
        <f t="shared" si="470"/>
        <v/>
      </c>
      <c r="AA403" s="154" t="str">
        <f t="shared" si="471"/>
        <v>NO BID</v>
      </c>
      <c r="AB403" s="171"/>
      <c r="AC403" s="89"/>
      <c r="AD403" s="90"/>
      <c r="AE403" s="172" t="str">
        <f t="shared" si="472"/>
        <v/>
      </c>
      <c r="AF403" s="154" t="str">
        <f t="shared" si="473"/>
        <v>NO BID</v>
      </c>
      <c r="AG403" s="171"/>
      <c r="AH403" s="89"/>
      <c r="AI403" s="90"/>
      <c r="AJ403" s="172" t="str">
        <f t="shared" si="474"/>
        <v/>
      </c>
      <c r="AK403" s="154" t="str">
        <f t="shared" si="475"/>
        <v>NO BID</v>
      </c>
      <c r="AL403" s="171"/>
      <c r="AM403" s="89"/>
      <c r="AN403" s="90"/>
      <c r="AO403" s="172" t="str">
        <f t="shared" si="476"/>
        <v/>
      </c>
      <c r="AP403" s="154" t="str">
        <f t="shared" si="477"/>
        <v>NO BID</v>
      </c>
      <c r="AQ403" s="171"/>
      <c r="AR403" s="89"/>
      <c r="AS403" s="90"/>
      <c r="AT403" s="172" t="str">
        <f t="shared" si="478"/>
        <v/>
      </c>
      <c r="AU403" s="154" t="str">
        <f t="shared" si="479"/>
        <v>NO BID</v>
      </c>
      <c r="AV403" s="171"/>
      <c r="AW403" s="89"/>
      <c r="AX403" s="90"/>
      <c r="AY403" s="172" t="str">
        <f t="shared" si="480"/>
        <v/>
      </c>
      <c r="AZ403" s="154" t="str">
        <f t="shared" si="481"/>
        <v>NO BID</v>
      </c>
      <c r="BA403" s="171"/>
      <c r="BB403" s="89"/>
      <c r="BC403" s="90"/>
      <c r="BD403" s="172" t="str">
        <f t="shared" si="482"/>
        <v/>
      </c>
      <c r="BE403" s="154" t="str">
        <f>IF($B403=0,"",IF(ISNUMBER(BB403),"","NO BID"))</f>
        <v>NO BID</v>
      </c>
      <c r="BF403" s="171"/>
      <c r="BG403" s="89"/>
      <c r="BH403" s="90"/>
      <c r="BI403" s="172" t="str">
        <f t="shared" si="484"/>
        <v/>
      </c>
      <c r="BJ403" s="154" t="str">
        <f t="shared" si="485"/>
        <v>NO BID</v>
      </c>
      <c r="BK403" s="171"/>
      <c r="BL403" s="89"/>
      <c r="BM403" s="90"/>
      <c r="BN403" s="172" t="str">
        <f t="shared" si="486"/>
        <v/>
      </c>
      <c r="BO403" s="154" t="str">
        <f t="shared" si="487"/>
        <v>NO BID</v>
      </c>
      <c r="BP403" s="178"/>
      <c r="BQ403" s="171"/>
      <c r="BR403" s="89"/>
      <c r="BS403" s="90" t="str">
        <f t="shared" si="488"/>
        <v/>
      </c>
      <c r="BT403" s="172"/>
      <c r="BU403" s="154" t="str">
        <f t="shared" si="489"/>
        <v>NO BID</v>
      </c>
      <c r="BV403" s="171"/>
      <c r="BW403" s="89"/>
      <c r="BX403" s="90" t="str">
        <f t="shared" si="490"/>
        <v/>
      </c>
      <c r="BY403" s="172"/>
      <c r="BZ403" s="154" t="str">
        <f t="shared" si="491"/>
        <v>NO BID</v>
      </c>
      <c r="CA403" s="171"/>
      <c r="CB403" s="89"/>
      <c r="CC403" s="90" t="str">
        <f t="shared" si="492"/>
        <v/>
      </c>
      <c r="CD403" s="172"/>
      <c r="CE403" s="154" t="str">
        <f t="shared" si="493"/>
        <v>NO BID</v>
      </c>
      <c r="CF403" s="171"/>
      <c r="CG403" s="89"/>
      <c r="CH403" s="90" t="str">
        <f t="shared" si="494"/>
        <v/>
      </c>
      <c r="CI403" s="172"/>
      <c r="CJ403" s="154" t="str">
        <f t="shared" si="495"/>
        <v>NO BID</v>
      </c>
      <c r="CK403" s="171"/>
      <c r="CL403" s="89"/>
      <c r="CM403" s="90" t="str">
        <f t="shared" si="496"/>
        <v/>
      </c>
      <c r="CN403" s="172"/>
      <c r="CO403" s="154" t="str">
        <f t="shared" si="497"/>
        <v>NO BID</v>
      </c>
      <c r="CP403" s="171"/>
      <c r="CQ403" s="89"/>
      <c r="CR403" s="90" t="str">
        <f t="shared" si="498"/>
        <v/>
      </c>
      <c r="CS403" s="172"/>
      <c r="CT403" s="154" t="str">
        <f t="shared" si="499"/>
        <v>NO BID</v>
      </c>
      <c r="CU403" s="171"/>
      <c r="CV403" s="89"/>
      <c r="CW403" s="90" t="str">
        <f t="shared" si="500"/>
        <v/>
      </c>
      <c r="CX403" s="172"/>
      <c r="CY403" s="154" t="str">
        <f t="shared" si="501"/>
        <v>NO BID</v>
      </c>
      <c r="CZ403" s="171"/>
      <c r="DA403" s="89"/>
      <c r="DB403" s="90" t="str">
        <f t="shared" si="502"/>
        <v/>
      </c>
      <c r="DC403" s="172"/>
      <c r="DD403" s="154" t="str">
        <f t="shared" si="503"/>
        <v>NO BID</v>
      </c>
      <c r="DE403" s="171"/>
      <c r="DF403" s="89"/>
      <c r="DG403" s="90" t="str">
        <f t="shared" si="504"/>
        <v/>
      </c>
      <c r="DH403" s="172"/>
      <c r="DI403" s="154" t="str">
        <f t="shared" si="505"/>
        <v>NO BID</v>
      </c>
      <c r="DJ403" s="171"/>
      <c r="DK403" s="89"/>
      <c r="DL403" s="90" t="str">
        <f t="shared" si="506"/>
        <v/>
      </c>
      <c r="DM403" s="172"/>
      <c r="DN403" s="154" t="str">
        <f t="shared" si="507"/>
        <v>NO BID</v>
      </c>
      <c r="DO403" s="171"/>
      <c r="DP403" s="89"/>
      <c r="DQ403" s="90" t="str">
        <f t="shared" si="508"/>
        <v/>
      </c>
      <c r="DR403" s="172"/>
      <c r="DS403" s="154" t="str">
        <f t="shared" si="509"/>
        <v>NO BID</v>
      </c>
      <c r="DT403" s="171"/>
      <c r="DU403" s="89"/>
      <c r="DV403" s="90" t="str">
        <f t="shared" si="510"/>
        <v/>
      </c>
      <c r="DW403" s="172"/>
      <c r="DX403" s="154" t="str">
        <f t="shared" si="511"/>
        <v>NO BID</v>
      </c>
      <c r="DY403" s="171"/>
      <c r="DZ403" s="89"/>
      <c r="EA403" s="90" t="str">
        <f t="shared" si="512"/>
        <v/>
      </c>
      <c r="EB403" s="172"/>
      <c r="EC403" s="154" t="str">
        <f t="shared" si="513"/>
        <v>NO BID</v>
      </c>
      <c r="ED403" s="171"/>
      <c r="EE403" s="89"/>
      <c r="EF403" s="90" t="str">
        <f t="shared" si="514"/>
        <v/>
      </c>
      <c r="EG403" s="172"/>
      <c r="EH403" s="154" t="str">
        <f t="shared" si="515"/>
        <v>NO BID</v>
      </c>
      <c r="EI403" s="171"/>
      <c r="EJ403" s="89"/>
      <c r="EK403" s="90" t="str">
        <f t="shared" si="516"/>
        <v/>
      </c>
      <c r="EL403" s="172"/>
      <c r="EM403" s="154" t="str">
        <f t="shared" si="517"/>
        <v>NO BID</v>
      </c>
      <c r="EN403" s="171"/>
      <c r="EO403" s="89"/>
      <c r="EP403" s="90" t="str">
        <f t="shared" si="518"/>
        <v/>
      </c>
      <c r="EQ403" s="172"/>
      <c r="ER403" s="154" t="str">
        <f t="shared" si="519"/>
        <v>NO BID</v>
      </c>
      <c r="ES403" s="171"/>
      <c r="ET403" s="89"/>
      <c r="EU403" s="90" t="str">
        <f t="shared" si="520"/>
        <v/>
      </c>
      <c r="EV403" s="172"/>
      <c r="EW403" s="154" t="str">
        <f t="shared" si="521"/>
        <v>NO BID</v>
      </c>
      <c r="EX403" s="171"/>
      <c r="EY403" s="89"/>
      <c r="EZ403" s="90" t="str">
        <f t="shared" si="522"/>
        <v/>
      </c>
      <c r="FA403" s="172"/>
      <c r="FB403" s="154" t="str">
        <f t="shared" si="523"/>
        <v>NO BID</v>
      </c>
      <c r="FC403" s="171"/>
      <c r="FD403" s="89"/>
      <c r="FE403" s="90" t="str">
        <f t="shared" si="524"/>
        <v/>
      </c>
      <c r="FF403" s="172"/>
      <c r="FG403" s="154" t="str">
        <f t="shared" si="525"/>
        <v>NO BID</v>
      </c>
      <c r="FH403" s="171"/>
      <c r="FI403" s="89"/>
      <c r="FJ403" s="90" t="str">
        <f t="shared" si="526"/>
        <v/>
      </c>
      <c r="FK403" s="172"/>
      <c r="FL403" s="154" t="str">
        <f t="shared" si="527"/>
        <v>NO BID</v>
      </c>
      <c r="FM403" s="171"/>
      <c r="FN403" s="89"/>
      <c r="FO403" s="90" t="str">
        <f t="shared" si="528"/>
        <v/>
      </c>
      <c r="FP403" s="172"/>
      <c r="FQ403" s="154" t="str">
        <f t="shared" si="529"/>
        <v>NO BID</v>
      </c>
      <c r="FR403" s="174"/>
      <c r="FS403" s="91">
        <v>9.99</v>
      </c>
      <c r="FT403" s="92">
        <f t="shared" si="530"/>
        <v>49.95</v>
      </c>
      <c r="FU403" s="175">
        <f t="shared" si="531"/>
        <v>0</v>
      </c>
      <c r="FV403" s="93" t="str">
        <f t="shared" si="532"/>
        <v/>
      </c>
      <c r="FW403" s="94">
        <f t="shared" si="533"/>
        <v>49.95</v>
      </c>
      <c r="FX403" s="95">
        <f t="shared" si="534"/>
        <v>0</v>
      </c>
      <c r="FY403" s="129" t="str">
        <f t="shared" si="535"/>
        <v>NOT AWARDED</v>
      </c>
      <c r="FZ403" s="130">
        <f t="shared" si="536"/>
        <v>0</v>
      </c>
      <c r="GA403" s="129" t="str">
        <f t="shared" si="537"/>
        <v>VENDOR 09</v>
      </c>
      <c r="GB403" s="176"/>
      <c r="GC403" s="177"/>
      <c r="GD403" s="96"/>
      <c r="GE403" s="97"/>
    </row>
    <row r="404" spans="1:187" ht="30" customHeight="1" thickTop="1" thickBot="1" x14ac:dyDescent="0.4">
      <c r="A404" s="162">
        <v>400</v>
      </c>
      <c r="B404" s="197">
        <v>4</v>
      </c>
      <c r="C404" s="164">
        <v>9781476729084</v>
      </c>
      <c r="D404" s="165" t="s">
        <v>580</v>
      </c>
      <c r="E404" s="165" t="s">
        <v>1244</v>
      </c>
      <c r="F404" s="165" t="s">
        <v>1479</v>
      </c>
      <c r="G404" s="166" t="s">
        <v>1414</v>
      </c>
      <c r="H404" s="166" t="s">
        <v>1426</v>
      </c>
      <c r="I404" s="167"/>
      <c r="J404" s="227">
        <f t="shared" si="538"/>
        <v>4</v>
      </c>
      <c r="K404" s="228"/>
      <c r="L404" s="99" t="str">
        <f t="shared" si="463"/>
        <v/>
      </c>
      <c r="M404" s="241"/>
      <c r="N404" s="168"/>
      <c r="O404" s="169" t="str">
        <f t="shared" si="464"/>
        <v>VENDOR 09</v>
      </c>
      <c r="P404" s="149">
        <v>241363</v>
      </c>
      <c r="Q404" s="149">
        <f t="shared" si="465"/>
        <v>0</v>
      </c>
      <c r="R404" s="170" t="str">
        <f t="shared" si="466"/>
        <v xml:space="preserve">, </v>
      </c>
      <c r="S404" s="170" t="str">
        <f t="shared" si="467"/>
        <v>NO BID</v>
      </c>
      <c r="T404" s="87">
        <f t="shared" si="468"/>
        <v>0</v>
      </c>
      <c r="U404" s="88" t="str">
        <f t="shared" si="469"/>
        <v>NOT AWARDED</v>
      </c>
      <c r="V404" s="167"/>
      <c r="W404" s="171"/>
      <c r="X404" s="89"/>
      <c r="Y404" s="90"/>
      <c r="Z404" s="172" t="str">
        <f t="shared" si="470"/>
        <v/>
      </c>
      <c r="AA404" s="154" t="str">
        <f t="shared" si="471"/>
        <v>NO BID</v>
      </c>
      <c r="AB404" s="171"/>
      <c r="AC404" s="89"/>
      <c r="AD404" s="90"/>
      <c r="AE404" s="172" t="str">
        <f t="shared" si="472"/>
        <v/>
      </c>
      <c r="AF404" s="154" t="str">
        <f t="shared" si="473"/>
        <v>NO BID</v>
      </c>
      <c r="AG404" s="171"/>
      <c r="AH404" s="89"/>
      <c r="AI404" s="90"/>
      <c r="AJ404" s="172" t="str">
        <f t="shared" si="474"/>
        <v/>
      </c>
      <c r="AK404" s="154" t="str">
        <f t="shared" si="475"/>
        <v>NO BID</v>
      </c>
      <c r="AL404" s="171"/>
      <c r="AM404" s="89"/>
      <c r="AN404" s="90"/>
      <c r="AO404" s="172" t="str">
        <f t="shared" si="476"/>
        <v/>
      </c>
      <c r="AP404" s="154" t="str">
        <f t="shared" si="477"/>
        <v>NO BID</v>
      </c>
      <c r="AQ404" s="171"/>
      <c r="AR404" s="89"/>
      <c r="AS404" s="90"/>
      <c r="AT404" s="172" t="str">
        <f t="shared" si="478"/>
        <v/>
      </c>
      <c r="AU404" s="154" t="str">
        <f t="shared" si="479"/>
        <v>NO BID</v>
      </c>
      <c r="AV404" s="171"/>
      <c r="AW404" s="89"/>
      <c r="AX404" s="90"/>
      <c r="AY404" s="172" t="str">
        <f t="shared" si="480"/>
        <v/>
      </c>
      <c r="AZ404" s="154" t="str">
        <f t="shared" si="481"/>
        <v>NO BID</v>
      </c>
      <c r="BA404" s="171"/>
      <c r="BB404" s="89"/>
      <c r="BC404" s="90"/>
      <c r="BD404" s="172" t="str">
        <f t="shared" si="482"/>
        <v/>
      </c>
      <c r="BE404" s="154" t="str">
        <f>IF($B404=0,"",IF(ISNUMBER(BB404),"","NO BID"))</f>
        <v>NO BID</v>
      </c>
      <c r="BF404" s="171"/>
      <c r="BG404" s="89"/>
      <c r="BH404" s="90"/>
      <c r="BI404" s="172" t="str">
        <f t="shared" si="484"/>
        <v/>
      </c>
      <c r="BJ404" s="154" t="str">
        <f t="shared" si="485"/>
        <v>NO BID</v>
      </c>
      <c r="BK404" s="171"/>
      <c r="BL404" s="89"/>
      <c r="BM404" s="90"/>
      <c r="BN404" s="172" t="str">
        <f t="shared" si="486"/>
        <v/>
      </c>
      <c r="BO404" s="154" t="str">
        <f t="shared" si="487"/>
        <v>NO BID</v>
      </c>
      <c r="BP404" s="178"/>
      <c r="BQ404" s="171"/>
      <c r="BR404" s="89"/>
      <c r="BS404" s="90" t="str">
        <f t="shared" si="488"/>
        <v/>
      </c>
      <c r="BT404" s="172"/>
      <c r="BU404" s="154" t="str">
        <f t="shared" si="489"/>
        <v>NO BID</v>
      </c>
      <c r="BV404" s="171"/>
      <c r="BW404" s="89"/>
      <c r="BX404" s="90" t="str">
        <f t="shared" si="490"/>
        <v/>
      </c>
      <c r="BY404" s="172"/>
      <c r="BZ404" s="154" t="str">
        <f t="shared" si="491"/>
        <v>NO BID</v>
      </c>
      <c r="CA404" s="171"/>
      <c r="CB404" s="89"/>
      <c r="CC404" s="90" t="str">
        <f t="shared" si="492"/>
        <v/>
      </c>
      <c r="CD404" s="172"/>
      <c r="CE404" s="154" t="str">
        <f t="shared" si="493"/>
        <v>NO BID</v>
      </c>
      <c r="CF404" s="171"/>
      <c r="CG404" s="89"/>
      <c r="CH404" s="90" t="str">
        <f t="shared" si="494"/>
        <v/>
      </c>
      <c r="CI404" s="172"/>
      <c r="CJ404" s="154" t="str">
        <f t="shared" si="495"/>
        <v>NO BID</v>
      </c>
      <c r="CK404" s="171"/>
      <c r="CL404" s="89"/>
      <c r="CM404" s="90" t="str">
        <f t="shared" si="496"/>
        <v/>
      </c>
      <c r="CN404" s="172"/>
      <c r="CO404" s="154" t="str">
        <f t="shared" si="497"/>
        <v>NO BID</v>
      </c>
      <c r="CP404" s="171"/>
      <c r="CQ404" s="89"/>
      <c r="CR404" s="90" t="str">
        <f t="shared" si="498"/>
        <v/>
      </c>
      <c r="CS404" s="172"/>
      <c r="CT404" s="154" t="str">
        <f t="shared" si="499"/>
        <v>NO BID</v>
      </c>
      <c r="CU404" s="171"/>
      <c r="CV404" s="89"/>
      <c r="CW404" s="90" t="str">
        <f t="shared" si="500"/>
        <v/>
      </c>
      <c r="CX404" s="172"/>
      <c r="CY404" s="154" t="str">
        <f t="shared" si="501"/>
        <v>NO BID</v>
      </c>
      <c r="CZ404" s="171"/>
      <c r="DA404" s="89"/>
      <c r="DB404" s="90" t="str">
        <f t="shared" si="502"/>
        <v/>
      </c>
      <c r="DC404" s="172"/>
      <c r="DD404" s="154" t="str">
        <f t="shared" si="503"/>
        <v>NO BID</v>
      </c>
      <c r="DE404" s="171"/>
      <c r="DF404" s="89"/>
      <c r="DG404" s="90" t="str">
        <f t="shared" si="504"/>
        <v/>
      </c>
      <c r="DH404" s="172"/>
      <c r="DI404" s="154" t="str">
        <f t="shared" si="505"/>
        <v>NO BID</v>
      </c>
      <c r="DJ404" s="171"/>
      <c r="DK404" s="89"/>
      <c r="DL404" s="90" t="str">
        <f t="shared" si="506"/>
        <v/>
      </c>
      <c r="DM404" s="172"/>
      <c r="DN404" s="154" t="str">
        <f t="shared" si="507"/>
        <v>NO BID</v>
      </c>
      <c r="DO404" s="171"/>
      <c r="DP404" s="89"/>
      <c r="DQ404" s="90" t="str">
        <f t="shared" si="508"/>
        <v/>
      </c>
      <c r="DR404" s="172"/>
      <c r="DS404" s="154" t="str">
        <f t="shared" si="509"/>
        <v>NO BID</v>
      </c>
      <c r="DT404" s="171"/>
      <c r="DU404" s="89"/>
      <c r="DV404" s="90" t="str">
        <f t="shared" si="510"/>
        <v/>
      </c>
      <c r="DW404" s="172"/>
      <c r="DX404" s="154" t="str">
        <f t="shared" si="511"/>
        <v>NO BID</v>
      </c>
      <c r="DY404" s="171"/>
      <c r="DZ404" s="89"/>
      <c r="EA404" s="90" t="str">
        <f t="shared" si="512"/>
        <v/>
      </c>
      <c r="EB404" s="172"/>
      <c r="EC404" s="154" t="str">
        <f t="shared" si="513"/>
        <v>NO BID</v>
      </c>
      <c r="ED404" s="171"/>
      <c r="EE404" s="89"/>
      <c r="EF404" s="90" t="str">
        <f t="shared" si="514"/>
        <v/>
      </c>
      <c r="EG404" s="172"/>
      <c r="EH404" s="154" t="str">
        <f t="shared" si="515"/>
        <v>NO BID</v>
      </c>
      <c r="EI404" s="171"/>
      <c r="EJ404" s="89"/>
      <c r="EK404" s="90" t="str">
        <f t="shared" si="516"/>
        <v/>
      </c>
      <c r="EL404" s="172"/>
      <c r="EM404" s="154" t="str">
        <f t="shared" si="517"/>
        <v>NO BID</v>
      </c>
      <c r="EN404" s="171"/>
      <c r="EO404" s="89"/>
      <c r="EP404" s="90" t="str">
        <f t="shared" si="518"/>
        <v/>
      </c>
      <c r="EQ404" s="172"/>
      <c r="ER404" s="154" t="str">
        <f t="shared" si="519"/>
        <v>NO BID</v>
      </c>
      <c r="ES404" s="171"/>
      <c r="ET404" s="89"/>
      <c r="EU404" s="90" t="str">
        <f t="shared" si="520"/>
        <v/>
      </c>
      <c r="EV404" s="172"/>
      <c r="EW404" s="154" t="str">
        <f t="shared" si="521"/>
        <v>NO BID</v>
      </c>
      <c r="EX404" s="171"/>
      <c r="EY404" s="89"/>
      <c r="EZ404" s="90" t="str">
        <f t="shared" si="522"/>
        <v/>
      </c>
      <c r="FA404" s="172"/>
      <c r="FB404" s="154" t="str">
        <f t="shared" si="523"/>
        <v>NO BID</v>
      </c>
      <c r="FC404" s="171"/>
      <c r="FD404" s="89"/>
      <c r="FE404" s="90" t="str">
        <f t="shared" si="524"/>
        <v/>
      </c>
      <c r="FF404" s="172"/>
      <c r="FG404" s="154" t="str">
        <f t="shared" si="525"/>
        <v>NO BID</v>
      </c>
      <c r="FH404" s="171"/>
      <c r="FI404" s="89"/>
      <c r="FJ404" s="90" t="str">
        <f t="shared" si="526"/>
        <v/>
      </c>
      <c r="FK404" s="172"/>
      <c r="FL404" s="154" t="str">
        <f t="shared" si="527"/>
        <v>NO BID</v>
      </c>
      <c r="FM404" s="171"/>
      <c r="FN404" s="89"/>
      <c r="FO404" s="90" t="str">
        <f t="shared" si="528"/>
        <v/>
      </c>
      <c r="FP404" s="172"/>
      <c r="FQ404" s="154" t="str">
        <f t="shared" si="529"/>
        <v>NO BID</v>
      </c>
      <c r="FR404" s="174"/>
      <c r="FS404" s="91">
        <v>16.510000000000002</v>
      </c>
      <c r="FT404" s="92">
        <f t="shared" si="530"/>
        <v>66.040000000000006</v>
      </c>
      <c r="FU404" s="175">
        <f t="shared" si="531"/>
        <v>0</v>
      </c>
      <c r="FV404" s="93" t="str">
        <f t="shared" si="532"/>
        <v/>
      </c>
      <c r="FW404" s="94">
        <f t="shared" si="533"/>
        <v>66.040000000000006</v>
      </c>
      <c r="FX404" s="95">
        <f t="shared" si="534"/>
        <v>0</v>
      </c>
      <c r="FY404" s="129" t="str">
        <f t="shared" si="535"/>
        <v>NOT AWARDED</v>
      </c>
      <c r="FZ404" s="130">
        <f t="shared" si="536"/>
        <v>0</v>
      </c>
      <c r="GA404" s="129" t="str">
        <f t="shared" si="537"/>
        <v>VENDOR 09</v>
      </c>
      <c r="GB404" s="176"/>
      <c r="GC404" s="177"/>
      <c r="GD404" s="96"/>
      <c r="GE404" s="97"/>
    </row>
    <row r="405" spans="1:187" s="159" customFormat="1" ht="30" customHeight="1" thickTop="1" thickBot="1" x14ac:dyDescent="0.4">
      <c r="A405" s="141">
        <v>401</v>
      </c>
      <c r="B405" s="197">
        <v>2</v>
      </c>
      <c r="C405" s="164">
        <v>9781368014144</v>
      </c>
      <c r="D405" s="165" t="s">
        <v>581</v>
      </c>
      <c r="E405" s="165" t="s">
        <v>1245</v>
      </c>
      <c r="F405" s="165" t="s">
        <v>1479</v>
      </c>
      <c r="G405" s="166" t="s">
        <v>1414</v>
      </c>
      <c r="H405" s="166" t="s">
        <v>1416</v>
      </c>
      <c r="I405" s="167"/>
      <c r="J405" s="227">
        <f t="shared" si="538"/>
        <v>2</v>
      </c>
      <c r="K405" s="228"/>
      <c r="L405" s="99" t="str">
        <f t="shared" si="463"/>
        <v/>
      </c>
      <c r="M405" s="241"/>
      <c r="N405" s="168"/>
      <c r="O405" s="169" t="str">
        <f t="shared" si="464"/>
        <v>VENDOR 09</v>
      </c>
      <c r="P405" s="149">
        <v>241365</v>
      </c>
      <c r="Q405" s="149">
        <f t="shared" si="465"/>
        <v>0</v>
      </c>
      <c r="R405" s="170" t="str">
        <f t="shared" si="466"/>
        <v xml:space="preserve">, </v>
      </c>
      <c r="S405" s="170" t="str">
        <f t="shared" si="467"/>
        <v>NO BID</v>
      </c>
      <c r="T405" s="87">
        <f t="shared" si="468"/>
        <v>0</v>
      </c>
      <c r="U405" s="88" t="str">
        <f t="shared" si="469"/>
        <v>NOT AWARDED</v>
      </c>
      <c r="V405" s="167"/>
      <c r="W405" s="171"/>
      <c r="X405" s="89"/>
      <c r="Y405" s="90"/>
      <c r="Z405" s="172" t="str">
        <f t="shared" si="470"/>
        <v/>
      </c>
      <c r="AA405" s="154" t="str">
        <f t="shared" si="471"/>
        <v>NO BID</v>
      </c>
      <c r="AB405" s="171"/>
      <c r="AC405" s="89"/>
      <c r="AD405" s="90"/>
      <c r="AE405" s="172" t="str">
        <f t="shared" si="472"/>
        <v/>
      </c>
      <c r="AF405" s="154" t="str">
        <f t="shared" si="473"/>
        <v>NO BID</v>
      </c>
      <c r="AG405" s="171"/>
      <c r="AH405" s="89"/>
      <c r="AI405" s="90"/>
      <c r="AJ405" s="172" t="str">
        <f t="shared" si="474"/>
        <v/>
      </c>
      <c r="AK405" s="154" t="str">
        <f t="shared" si="475"/>
        <v>NO BID</v>
      </c>
      <c r="AL405" s="171"/>
      <c r="AM405" s="89"/>
      <c r="AN405" s="90"/>
      <c r="AO405" s="172" t="str">
        <f t="shared" si="476"/>
        <v/>
      </c>
      <c r="AP405" s="154" t="str">
        <f t="shared" si="477"/>
        <v>NO BID</v>
      </c>
      <c r="AQ405" s="171"/>
      <c r="AR405" s="89"/>
      <c r="AS405" s="90"/>
      <c r="AT405" s="172" t="str">
        <f t="shared" si="478"/>
        <v/>
      </c>
      <c r="AU405" s="154" t="str">
        <f t="shared" si="479"/>
        <v>NO BID</v>
      </c>
      <c r="AV405" s="171"/>
      <c r="AW405" s="89"/>
      <c r="AX405" s="90"/>
      <c r="AY405" s="172" t="str">
        <f t="shared" si="480"/>
        <v/>
      </c>
      <c r="AZ405" s="154" t="str">
        <f t="shared" si="481"/>
        <v>NO BID</v>
      </c>
      <c r="BA405" s="171"/>
      <c r="BB405" s="89"/>
      <c r="BC405" s="90"/>
      <c r="BD405" s="172" t="str">
        <f t="shared" si="482"/>
        <v/>
      </c>
      <c r="BE405" s="154" t="s">
        <v>78</v>
      </c>
      <c r="BF405" s="171"/>
      <c r="BG405" s="89"/>
      <c r="BH405" s="90"/>
      <c r="BI405" s="172" t="str">
        <f t="shared" si="484"/>
        <v/>
      </c>
      <c r="BJ405" s="154" t="str">
        <f t="shared" si="485"/>
        <v>NO BID</v>
      </c>
      <c r="BK405" s="171"/>
      <c r="BL405" s="89"/>
      <c r="BM405" s="90"/>
      <c r="BN405" s="172" t="str">
        <f t="shared" si="486"/>
        <v/>
      </c>
      <c r="BO405" s="154" t="str">
        <f t="shared" si="487"/>
        <v>NO BID</v>
      </c>
      <c r="BP405" s="173"/>
      <c r="BQ405" s="171"/>
      <c r="BR405" s="89"/>
      <c r="BS405" s="90" t="str">
        <f t="shared" si="488"/>
        <v/>
      </c>
      <c r="BT405" s="172"/>
      <c r="BU405" s="154" t="str">
        <f t="shared" si="489"/>
        <v>NO BID</v>
      </c>
      <c r="BV405" s="171"/>
      <c r="BW405" s="89"/>
      <c r="BX405" s="90" t="str">
        <f t="shared" si="490"/>
        <v/>
      </c>
      <c r="BY405" s="172"/>
      <c r="BZ405" s="154" t="str">
        <f t="shared" si="491"/>
        <v>NO BID</v>
      </c>
      <c r="CA405" s="171"/>
      <c r="CB405" s="89"/>
      <c r="CC405" s="90" t="str">
        <f t="shared" si="492"/>
        <v/>
      </c>
      <c r="CD405" s="172"/>
      <c r="CE405" s="154" t="str">
        <f t="shared" si="493"/>
        <v>NO BID</v>
      </c>
      <c r="CF405" s="171"/>
      <c r="CG405" s="89"/>
      <c r="CH405" s="90" t="str">
        <f t="shared" si="494"/>
        <v/>
      </c>
      <c r="CI405" s="172"/>
      <c r="CJ405" s="154" t="str">
        <f t="shared" si="495"/>
        <v>NO BID</v>
      </c>
      <c r="CK405" s="171"/>
      <c r="CL405" s="89"/>
      <c r="CM405" s="90" t="str">
        <f t="shared" si="496"/>
        <v/>
      </c>
      <c r="CN405" s="172"/>
      <c r="CO405" s="154" t="str">
        <f t="shared" si="497"/>
        <v>NO BID</v>
      </c>
      <c r="CP405" s="171"/>
      <c r="CQ405" s="89"/>
      <c r="CR405" s="90" t="str">
        <f t="shared" si="498"/>
        <v/>
      </c>
      <c r="CS405" s="172"/>
      <c r="CT405" s="154" t="str">
        <f t="shared" si="499"/>
        <v>NO BID</v>
      </c>
      <c r="CU405" s="171"/>
      <c r="CV405" s="89"/>
      <c r="CW405" s="90" t="str">
        <f t="shared" si="500"/>
        <v/>
      </c>
      <c r="CX405" s="172"/>
      <c r="CY405" s="154" t="str">
        <f t="shared" si="501"/>
        <v>NO BID</v>
      </c>
      <c r="CZ405" s="171"/>
      <c r="DA405" s="89"/>
      <c r="DB405" s="90" t="str">
        <f t="shared" si="502"/>
        <v/>
      </c>
      <c r="DC405" s="172"/>
      <c r="DD405" s="154" t="str">
        <f t="shared" si="503"/>
        <v>NO BID</v>
      </c>
      <c r="DE405" s="171"/>
      <c r="DF405" s="89"/>
      <c r="DG405" s="90" t="str">
        <f t="shared" si="504"/>
        <v/>
      </c>
      <c r="DH405" s="172"/>
      <c r="DI405" s="154" t="str">
        <f t="shared" si="505"/>
        <v>NO BID</v>
      </c>
      <c r="DJ405" s="171"/>
      <c r="DK405" s="89"/>
      <c r="DL405" s="90" t="str">
        <f t="shared" si="506"/>
        <v/>
      </c>
      <c r="DM405" s="172"/>
      <c r="DN405" s="154" t="str">
        <f t="shared" si="507"/>
        <v>NO BID</v>
      </c>
      <c r="DO405" s="171"/>
      <c r="DP405" s="89"/>
      <c r="DQ405" s="90" t="str">
        <f t="shared" si="508"/>
        <v/>
      </c>
      <c r="DR405" s="172"/>
      <c r="DS405" s="154" t="str">
        <f t="shared" si="509"/>
        <v>NO BID</v>
      </c>
      <c r="DT405" s="171"/>
      <c r="DU405" s="89"/>
      <c r="DV405" s="90" t="str">
        <f t="shared" si="510"/>
        <v/>
      </c>
      <c r="DW405" s="172"/>
      <c r="DX405" s="154" t="str">
        <f t="shared" si="511"/>
        <v>NO BID</v>
      </c>
      <c r="DY405" s="171"/>
      <c r="DZ405" s="89"/>
      <c r="EA405" s="90" t="str">
        <f t="shared" si="512"/>
        <v/>
      </c>
      <c r="EB405" s="172"/>
      <c r="EC405" s="154" t="str">
        <f t="shared" si="513"/>
        <v>NO BID</v>
      </c>
      <c r="ED405" s="171"/>
      <c r="EE405" s="89"/>
      <c r="EF405" s="90" t="str">
        <f t="shared" si="514"/>
        <v/>
      </c>
      <c r="EG405" s="172"/>
      <c r="EH405" s="154" t="str">
        <f t="shared" si="515"/>
        <v>NO BID</v>
      </c>
      <c r="EI405" s="171"/>
      <c r="EJ405" s="89"/>
      <c r="EK405" s="90" t="str">
        <f t="shared" si="516"/>
        <v/>
      </c>
      <c r="EL405" s="172"/>
      <c r="EM405" s="154" t="str">
        <f t="shared" si="517"/>
        <v>NO BID</v>
      </c>
      <c r="EN405" s="171"/>
      <c r="EO405" s="89"/>
      <c r="EP405" s="90" t="str">
        <f t="shared" si="518"/>
        <v/>
      </c>
      <c r="EQ405" s="172"/>
      <c r="ER405" s="154" t="str">
        <f t="shared" si="519"/>
        <v>NO BID</v>
      </c>
      <c r="ES405" s="171"/>
      <c r="ET405" s="89"/>
      <c r="EU405" s="90" t="str">
        <f t="shared" si="520"/>
        <v/>
      </c>
      <c r="EV405" s="172"/>
      <c r="EW405" s="154" t="str">
        <f t="shared" si="521"/>
        <v>NO BID</v>
      </c>
      <c r="EX405" s="171"/>
      <c r="EY405" s="89"/>
      <c r="EZ405" s="90" t="str">
        <f t="shared" si="522"/>
        <v/>
      </c>
      <c r="FA405" s="172"/>
      <c r="FB405" s="154" t="str">
        <f t="shared" si="523"/>
        <v>NO BID</v>
      </c>
      <c r="FC405" s="171"/>
      <c r="FD405" s="89"/>
      <c r="FE405" s="90" t="str">
        <f t="shared" si="524"/>
        <v/>
      </c>
      <c r="FF405" s="172"/>
      <c r="FG405" s="154" t="str">
        <f t="shared" si="525"/>
        <v>NO BID</v>
      </c>
      <c r="FH405" s="171"/>
      <c r="FI405" s="89"/>
      <c r="FJ405" s="90" t="str">
        <f t="shared" si="526"/>
        <v/>
      </c>
      <c r="FK405" s="172"/>
      <c r="FL405" s="154" t="str">
        <f t="shared" si="527"/>
        <v>NO BID</v>
      </c>
      <c r="FM405" s="171"/>
      <c r="FN405" s="89"/>
      <c r="FO405" s="90" t="str">
        <f t="shared" si="528"/>
        <v/>
      </c>
      <c r="FP405" s="172"/>
      <c r="FQ405" s="154" t="str">
        <f t="shared" si="529"/>
        <v>NO BID</v>
      </c>
      <c r="FR405" s="174"/>
      <c r="FS405" s="91">
        <v>12.59</v>
      </c>
      <c r="FT405" s="92">
        <f t="shared" si="530"/>
        <v>25.18</v>
      </c>
      <c r="FU405" s="175">
        <f t="shared" si="531"/>
        <v>0</v>
      </c>
      <c r="FV405" s="93" t="str">
        <f t="shared" si="532"/>
        <v/>
      </c>
      <c r="FW405" s="94">
        <f t="shared" si="533"/>
        <v>25.18</v>
      </c>
      <c r="FX405" s="95">
        <f t="shared" si="534"/>
        <v>0</v>
      </c>
      <c r="FY405" s="129" t="str">
        <f t="shared" si="535"/>
        <v>NOT AWARDED</v>
      </c>
      <c r="FZ405" s="130">
        <f t="shared" si="536"/>
        <v>0</v>
      </c>
      <c r="GA405" s="129" t="str">
        <f t="shared" si="537"/>
        <v>VENDOR 09</v>
      </c>
      <c r="GB405" s="176"/>
      <c r="GC405" s="177"/>
      <c r="GD405" s="96"/>
      <c r="GE405" s="97"/>
    </row>
    <row r="406" spans="1:187" ht="30" customHeight="1" thickTop="1" thickBot="1" x14ac:dyDescent="0.4">
      <c r="A406" s="162">
        <v>402</v>
      </c>
      <c r="B406" s="197">
        <v>5</v>
      </c>
      <c r="C406" s="164">
        <v>9781728255910</v>
      </c>
      <c r="D406" s="165" t="s">
        <v>582</v>
      </c>
      <c r="E406" s="165" t="s">
        <v>1246</v>
      </c>
      <c r="F406" s="165" t="s">
        <v>1480</v>
      </c>
      <c r="G406" s="166" t="s">
        <v>1414</v>
      </c>
      <c r="H406" s="166" t="s">
        <v>1421</v>
      </c>
      <c r="I406" s="167"/>
      <c r="J406" s="227">
        <f t="shared" si="538"/>
        <v>5</v>
      </c>
      <c r="K406" s="228"/>
      <c r="L406" s="99" t="str">
        <f t="shared" si="463"/>
        <v/>
      </c>
      <c r="M406" s="241"/>
      <c r="N406" s="168"/>
      <c r="O406" s="169" t="str">
        <f t="shared" si="464"/>
        <v>VENDOR 09</v>
      </c>
      <c r="P406" s="149" t="s">
        <v>88</v>
      </c>
      <c r="Q406" s="149">
        <f t="shared" si="465"/>
        <v>0</v>
      </c>
      <c r="R406" s="170" t="str">
        <f t="shared" si="466"/>
        <v xml:space="preserve">, </v>
      </c>
      <c r="S406" s="170" t="str">
        <f t="shared" si="467"/>
        <v>NO BID</v>
      </c>
      <c r="T406" s="87">
        <f t="shared" si="468"/>
        <v>0</v>
      </c>
      <c r="U406" s="88" t="str">
        <f t="shared" si="469"/>
        <v>NOT AWARDED</v>
      </c>
      <c r="V406" s="167"/>
      <c r="W406" s="171"/>
      <c r="X406" s="89"/>
      <c r="Y406" s="90"/>
      <c r="Z406" s="172" t="str">
        <f t="shared" si="470"/>
        <v/>
      </c>
      <c r="AA406" s="154" t="str">
        <f t="shared" si="471"/>
        <v>NO BID</v>
      </c>
      <c r="AB406" s="171"/>
      <c r="AC406" s="89"/>
      <c r="AD406" s="90"/>
      <c r="AE406" s="172" t="str">
        <f t="shared" si="472"/>
        <v/>
      </c>
      <c r="AF406" s="154" t="str">
        <f t="shared" si="473"/>
        <v>NO BID</v>
      </c>
      <c r="AG406" s="171"/>
      <c r="AH406" s="89"/>
      <c r="AI406" s="90"/>
      <c r="AJ406" s="172" t="str">
        <f t="shared" si="474"/>
        <v/>
      </c>
      <c r="AK406" s="154" t="str">
        <f t="shared" si="475"/>
        <v>NO BID</v>
      </c>
      <c r="AL406" s="171"/>
      <c r="AM406" s="89"/>
      <c r="AN406" s="90"/>
      <c r="AO406" s="172" t="str">
        <f t="shared" si="476"/>
        <v/>
      </c>
      <c r="AP406" s="154" t="str">
        <f t="shared" si="477"/>
        <v>NO BID</v>
      </c>
      <c r="AQ406" s="171"/>
      <c r="AR406" s="89"/>
      <c r="AS406" s="90"/>
      <c r="AT406" s="172" t="str">
        <f t="shared" si="478"/>
        <v/>
      </c>
      <c r="AU406" s="154" t="str">
        <f t="shared" si="479"/>
        <v>NO BID</v>
      </c>
      <c r="AV406" s="171"/>
      <c r="AW406" s="89"/>
      <c r="AX406" s="90"/>
      <c r="AY406" s="172" t="str">
        <f t="shared" si="480"/>
        <v/>
      </c>
      <c r="AZ406" s="154" t="str">
        <f t="shared" si="481"/>
        <v>NO BID</v>
      </c>
      <c r="BA406" s="171"/>
      <c r="BB406" s="89"/>
      <c r="BC406" s="90"/>
      <c r="BD406" s="172" t="str">
        <f t="shared" si="482"/>
        <v/>
      </c>
      <c r="BE406" s="154" t="s">
        <v>79</v>
      </c>
      <c r="BF406" s="171"/>
      <c r="BG406" s="89"/>
      <c r="BH406" s="90"/>
      <c r="BI406" s="172" t="str">
        <f t="shared" si="484"/>
        <v/>
      </c>
      <c r="BJ406" s="154" t="str">
        <f t="shared" si="485"/>
        <v>NO BID</v>
      </c>
      <c r="BK406" s="171"/>
      <c r="BL406" s="89"/>
      <c r="BM406" s="90"/>
      <c r="BN406" s="172" t="str">
        <f t="shared" si="486"/>
        <v/>
      </c>
      <c r="BO406" s="154" t="str">
        <f t="shared" si="487"/>
        <v>NO BID</v>
      </c>
      <c r="BP406" s="178"/>
      <c r="BQ406" s="171"/>
      <c r="BR406" s="89"/>
      <c r="BS406" s="90" t="str">
        <f t="shared" si="488"/>
        <v/>
      </c>
      <c r="BT406" s="172"/>
      <c r="BU406" s="154" t="str">
        <f t="shared" si="489"/>
        <v>NO BID</v>
      </c>
      <c r="BV406" s="171"/>
      <c r="BW406" s="89"/>
      <c r="BX406" s="90" t="str">
        <f t="shared" si="490"/>
        <v/>
      </c>
      <c r="BY406" s="172"/>
      <c r="BZ406" s="154" t="str">
        <f t="shared" si="491"/>
        <v>NO BID</v>
      </c>
      <c r="CA406" s="171"/>
      <c r="CB406" s="89"/>
      <c r="CC406" s="90" t="str">
        <f t="shared" si="492"/>
        <v/>
      </c>
      <c r="CD406" s="172"/>
      <c r="CE406" s="154" t="str">
        <f t="shared" si="493"/>
        <v>NO BID</v>
      </c>
      <c r="CF406" s="171"/>
      <c r="CG406" s="89"/>
      <c r="CH406" s="90" t="str">
        <f t="shared" si="494"/>
        <v/>
      </c>
      <c r="CI406" s="172"/>
      <c r="CJ406" s="154" t="str">
        <f t="shared" si="495"/>
        <v>NO BID</v>
      </c>
      <c r="CK406" s="171"/>
      <c r="CL406" s="89"/>
      <c r="CM406" s="90" t="str">
        <f t="shared" si="496"/>
        <v/>
      </c>
      <c r="CN406" s="172"/>
      <c r="CO406" s="154" t="str">
        <f t="shared" si="497"/>
        <v>NO BID</v>
      </c>
      <c r="CP406" s="171"/>
      <c r="CQ406" s="89"/>
      <c r="CR406" s="90" t="str">
        <f t="shared" si="498"/>
        <v/>
      </c>
      <c r="CS406" s="172"/>
      <c r="CT406" s="154" t="str">
        <f t="shared" si="499"/>
        <v>NO BID</v>
      </c>
      <c r="CU406" s="171"/>
      <c r="CV406" s="89"/>
      <c r="CW406" s="90" t="str">
        <f t="shared" si="500"/>
        <v/>
      </c>
      <c r="CX406" s="172"/>
      <c r="CY406" s="154" t="str">
        <f t="shared" si="501"/>
        <v>NO BID</v>
      </c>
      <c r="CZ406" s="171"/>
      <c r="DA406" s="89"/>
      <c r="DB406" s="90" t="str">
        <f t="shared" si="502"/>
        <v/>
      </c>
      <c r="DC406" s="172"/>
      <c r="DD406" s="154" t="str">
        <f t="shared" si="503"/>
        <v>NO BID</v>
      </c>
      <c r="DE406" s="171"/>
      <c r="DF406" s="89"/>
      <c r="DG406" s="90" t="str">
        <f t="shared" si="504"/>
        <v/>
      </c>
      <c r="DH406" s="172"/>
      <c r="DI406" s="154" t="str">
        <f t="shared" si="505"/>
        <v>NO BID</v>
      </c>
      <c r="DJ406" s="171"/>
      <c r="DK406" s="89"/>
      <c r="DL406" s="90" t="str">
        <f t="shared" si="506"/>
        <v/>
      </c>
      <c r="DM406" s="172"/>
      <c r="DN406" s="154" t="str">
        <f t="shared" si="507"/>
        <v>NO BID</v>
      </c>
      <c r="DO406" s="171"/>
      <c r="DP406" s="89"/>
      <c r="DQ406" s="90" t="str">
        <f t="shared" si="508"/>
        <v/>
      </c>
      <c r="DR406" s="172"/>
      <c r="DS406" s="154" t="str">
        <f t="shared" si="509"/>
        <v>NO BID</v>
      </c>
      <c r="DT406" s="171"/>
      <c r="DU406" s="89"/>
      <c r="DV406" s="90" t="str">
        <f t="shared" si="510"/>
        <v/>
      </c>
      <c r="DW406" s="172"/>
      <c r="DX406" s="154" t="str">
        <f t="shared" si="511"/>
        <v>NO BID</v>
      </c>
      <c r="DY406" s="171"/>
      <c r="DZ406" s="89"/>
      <c r="EA406" s="90" t="str">
        <f t="shared" si="512"/>
        <v/>
      </c>
      <c r="EB406" s="172"/>
      <c r="EC406" s="154" t="str">
        <f t="shared" si="513"/>
        <v>NO BID</v>
      </c>
      <c r="ED406" s="171"/>
      <c r="EE406" s="89"/>
      <c r="EF406" s="90" t="str">
        <f t="shared" si="514"/>
        <v/>
      </c>
      <c r="EG406" s="172"/>
      <c r="EH406" s="154" t="str">
        <f t="shared" si="515"/>
        <v>NO BID</v>
      </c>
      <c r="EI406" s="171"/>
      <c r="EJ406" s="89"/>
      <c r="EK406" s="90" t="str">
        <f t="shared" si="516"/>
        <v/>
      </c>
      <c r="EL406" s="172"/>
      <c r="EM406" s="154" t="str">
        <f t="shared" si="517"/>
        <v>NO BID</v>
      </c>
      <c r="EN406" s="171"/>
      <c r="EO406" s="89"/>
      <c r="EP406" s="90" t="str">
        <f t="shared" si="518"/>
        <v/>
      </c>
      <c r="EQ406" s="172"/>
      <c r="ER406" s="154" t="str">
        <f t="shared" si="519"/>
        <v>NO BID</v>
      </c>
      <c r="ES406" s="171"/>
      <c r="ET406" s="89"/>
      <c r="EU406" s="90" t="str">
        <f t="shared" si="520"/>
        <v/>
      </c>
      <c r="EV406" s="172"/>
      <c r="EW406" s="154" t="str">
        <f t="shared" si="521"/>
        <v>NO BID</v>
      </c>
      <c r="EX406" s="171"/>
      <c r="EY406" s="89"/>
      <c r="EZ406" s="90" t="str">
        <f t="shared" si="522"/>
        <v/>
      </c>
      <c r="FA406" s="172"/>
      <c r="FB406" s="154" t="str">
        <f t="shared" si="523"/>
        <v>NO BID</v>
      </c>
      <c r="FC406" s="171"/>
      <c r="FD406" s="89"/>
      <c r="FE406" s="90" t="str">
        <f t="shared" si="524"/>
        <v/>
      </c>
      <c r="FF406" s="172"/>
      <c r="FG406" s="154" t="str">
        <f t="shared" si="525"/>
        <v>NO BID</v>
      </c>
      <c r="FH406" s="171"/>
      <c r="FI406" s="89"/>
      <c r="FJ406" s="90" t="str">
        <f t="shared" si="526"/>
        <v/>
      </c>
      <c r="FK406" s="172"/>
      <c r="FL406" s="154" t="str">
        <f t="shared" si="527"/>
        <v>NO BID</v>
      </c>
      <c r="FM406" s="171"/>
      <c r="FN406" s="89"/>
      <c r="FO406" s="90" t="str">
        <f t="shared" si="528"/>
        <v/>
      </c>
      <c r="FP406" s="172"/>
      <c r="FQ406" s="154" t="str">
        <f t="shared" si="529"/>
        <v>NO BID</v>
      </c>
      <c r="FR406" s="174"/>
      <c r="FS406" s="91">
        <v>6.29</v>
      </c>
      <c r="FT406" s="92">
        <f t="shared" si="530"/>
        <v>31.45</v>
      </c>
      <c r="FU406" s="175">
        <f t="shared" si="531"/>
        <v>0</v>
      </c>
      <c r="FV406" s="93" t="str">
        <f t="shared" si="532"/>
        <v/>
      </c>
      <c r="FW406" s="94">
        <f t="shared" si="533"/>
        <v>31.45</v>
      </c>
      <c r="FX406" s="95">
        <f t="shared" si="534"/>
        <v>0</v>
      </c>
      <c r="FY406" s="129" t="str">
        <f t="shared" si="535"/>
        <v>NOT AWARDED</v>
      </c>
      <c r="FZ406" s="130">
        <f t="shared" si="536"/>
        <v>0</v>
      </c>
      <c r="GA406" s="129" t="str">
        <f t="shared" si="537"/>
        <v>VENDOR 09</v>
      </c>
      <c r="GB406" s="176"/>
      <c r="GC406" s="177"/>
      <c r="GD406" s="96"/>
      <c r="GE406" s="97"/>
    </row>
    <row r="407" spans="1:187" ht="30" customHeight="1" thickTop="1" thickBot="1" x14ac:dyDescent="0.4">
      <c r="A407" s="162">
        <v>403</v>
      </c>
      <c r="B407" s="197">
        <v>5</v>
      </c>
      <c r="C407" s="164">
        <v>9781638991113</v>
      </c>
      <c r="D407" s="165" t="s">
        <v>583</v>
      </c>
      <c r="E407" s="165" t="s">
        <v>1247</v>
      </c>
      <c r="F407" s="165" t="s">
        <v>1480</v>
      </c>
      <c r="G407" s="166" t="s">
        <v>1414</v>
      </c>
      <c r="H407" s="166" t="s">
        <v>1421</v>
      </c>
      <c r="I407" s="167"/>
      <c r="J407" s="227">
        <f t="shared" si="538"/>
        <v>5</v>
      </c>
      <c r="K407" s="228"/>
      <c r="L407" s="99" t="str">
        <f t="shared" si="463"/>
        <v/>
      </c>
      <c r="M407" s="241"/>
      <c r="N407" s="168"/>
      <c r="O407" s="169" t="str">
        <f t="shared" si="464"/>
        <v>VENDOR 09</v>
      </c>
      <c r="P407" s="149">
        <v>241363</v>
      </c>
      <c r="Q407" s="149">
        <f t="shared" si="465"/>
        <v>0</v>
      </c>
      <c r="R407" s="170" t="str">
        <f t="shared" si="466"/>
        <v xml:space="preserve">, </v>
      </c>
      <c r="S407" s="170" t="str">
        <f t="shared" si="467"/>
        <v>NO BID</v>
      </c>
      <c r="T407" s="87">
        <f t="shared" si="468"/>
        <v>0</v>
      </c>
      <c r="U407" s="88" t="str">
        <f t="shared" si="469"/>
        <v>NOT AWARDED</v>
      </c>
      <c r="V407" s="167"/>
      <c r="W407" s="171"/>
      <c r="X407" s="89"/>
      <c r="Y407" s="90"/>
      <c r="Z407" s="172" t="str">
        <f t="shared" si="470"/>
        <v/>
      </c>
      <c r="AA407" s="154" t="str">
        <f t="shared" si="471"/>
        <v>NO BID</v>
      </c>
      <c r="AB407" s="171"/>
      <c r="AC407" s="89"/>
      <c r="AD407" s="90"/>
      <c r="AE407" s="172" t="str">
        <f t="shared" si="472"/>
        <v/>
      </c>
      <c r="AF407" s="154" t="str">
        <f t="shared" si="473"/>
        <v>NO BID</v>
      </c>
      <c r="AG407" s="171"/>
      <c r="AH407" s="89"/>
      <c r="AI407" s="90"/>
      <c r="AJ407" s="172" t="str">
        <f t="shared" si="474"/>
        <v/>
      </c>
      <c r="AK407" s="154" t="str">
        <f t="shared" si="475"/>
        <v>NO BID</v>
      </c>
      <c r="AL407" s="171"/>
      <c r="AM407" s="89"/>
      <c r="AN407" s="90"/>
      <c r="AO407" s="172" t="str">
        <f t="shared" si="476"/>
        <v/>
      </c>
      <c r="AP407" s="154" t="str">
        <f t="shared" si="477"/>
        <v>NO BID</v>
      </c>
      <c r="AQ407" s="171"/>
      <c r="AR407" s="89"/>
      <c r="AS407" s="90"/>
      <c r="AT407" s="172" t="str">
        <f t="shared" si="478"/>
        <v/>
      </c>
      <c r="AU407" s="154" t="str">
        <f t="shared" si="479"/>
        <v>NO BID</v>
      </c>
      <c r="AV407" s="171"/>
      <c r="AW407" s="89"/>
      <c r="AX407" s="90"/>
      <c r="AY407" s="172" t="str">
        <f t="shared" si="480"/>
        <v/>
      </c>
      <c r="AZ407" s="154" t="str">
        <f t="shared" si="481"/>
        <v>NO BID</v>
      </c>
      <c r="BA407" s="171"/>
      <c r="BB407" s="89"/>
      <c r="BC407" s="90"/>
      <c r="BD407" s="172" t="str">
        <f t="shared" si="482"/>
        <v/>
      </c>
      <c r="BE407" s="154" t="str">
        <f>IF($B407=0,"",IF(ISNUMBER(BB407),"","NO BID"))</f>
        <v>NO BID</v>
      </c>
      <c r="BF407" s="171"/>
      <c r="BG407" s="89"/>
      <c r="BH407" s="90"/>
      <c r="BI407" s="172" t="str">
        <f t="shared" si="484"/>
        <v/>
      </c>
      <c r="BJ407" s="154" t="str">
        <f t="shared" si="485"/>
        <v>NO BID</v>
      </c>
      <c r="BK407" s="171"/>
      <c r="BL407" s="89"/>
      <c r="BM407" s="90"/>
      <c r="BN407" s="172" t="str">
        <f t="shared" si="486"/>
        <v/>
      </c>
      <c r="BO407" s="154" t="str">
        <f t="shared" si="487"/>
        <v>NO BID</v>
      </c>
      <c r="BP407" s="178"/>
      <c r="BQ407" s="171"/>
      <c r="BR407" s="89"/>
      <c r="BS407" s="90" t="str">
        <f t="shared" si="488"/>
        <v/>
      </c>
      <c r="BT407" s="172"/>
      <c r="BU407" s="154" t="str">
        <f t="shared" si="489"/>
        <v>NO BID</v>
      </c>
      <c r="BV407" s="171"/>
      <c r="BW407" s="89"/>
      <c r="BX407" s="90" t="str">
        <f t="shared" si="490"/>
        <v/>
      </c>
      <c r="BY407" s="172"/>
      <c r="BZ407" s="154" t="str">
        <f t="shared" si="491"/>
        <v>NO BID</v>
      </c>
      <c r="CA407" s="171"/>
      <c r="CB407" s="89"/>
      <c r="CC407" s="90" t="str">
        <f t="shared" si="492"/>
        <v/>
      </c>
      <c r="CD407" s="172"/>
      <c r="CE407" s="154" t="str">
        <f t="shared" si="493"/>
        <v>NO BID</v>
      </c>
      <c r="CF407" s="171"/>
      <c r="CG407" s="89"/>
      <c r="CH407" s="90" t="str">
        <f t="shared" si="494"/>
        <v/>
      </c>
      <c r="CI407" s="172"/>
      <c r="CJ407" s="154" t="str">
        <f t="shared" si="495"/>
        <v>NO BID</v>
      </c>
      <c r="CK407" s="171"/>
      <c r="CL407" s="89"/>
      <c r="CM407" s="90" t="str">
        <f t="shared" si="496"/>
        <v/>
      </c>
      <c r="CN407" s="172"/>
      <c r="CO407" s="154" t="str">
        <f t="shared" si="497"/>
        <v>NO BID</v>
      </c>
      <c r="CP407" s="171"/>
      <c r="CQ407" s="89"/>
      <c r="CR407" s="90" t="str">
        <f t="shared" si="498"/>
        <v/>
      </c>
      <c r="CS407" s="172"/>
      <c r="CT407" s="154" t="str">
        <f t="shared" si="499"/>
        <v>NO BID</v>
      </c>
      <c r="CU407" s="171"/>
      <c r="CV407" s="89"/>
      <c r="CW407" s="90" t="str">
        <f t="shared" si="500"/>
        <v/>
      </c>
      <c r="CX407" s="172"/>
      <c r="CY407" s="154" t="str">
        <f t="shared" si="501"/>
        <v>NO BID</v>
      </c>
      <c r="CZ407" s="171"/>
      <c r="DA407" s="89"/>
      <c r="DB407" s="90" t="str">
        <f t="shared" si="502"/>
        <v/>
      </c>
      <c r="DC407" s="172"/>
      <c r="DD407" s="154" t="str">
        <f t="shared" si="503"/>
        <v>NO BID</v>
      </c>
      <c r="DE407" s="171"/>
      <c r="DF407" s="89"/>
      <c r="DG407" s="90" t="str">
        <f t="shared" si="504"/>
        <v/>
      </c>
      <c r="DH407" s="172"/>
      <c r="DI407" s="154" t="str">
        <f t="shared" si="505"/>
        <v>NO BID</v>
      </c>
      <c r="DJ407" s="171"/>
      <c r="DK407" s="89"/>
      <c r="DL407" s="90" t="str">
        <f t="shared" si="506"/>
        <v/>
      </c>
      <c r="DM407" s="172"/>
      <c r="DN407" s="154" t="str">
        <f t="shared" si="507"/>
        <v>NO BID</v>
      </c>
      <c r="DO407" s="171"/>
      <c r="DP407" s="89"/>
      <c r="DQ407" s="90" t="str">
        <f t="shared" si="508"/>
        <v/>
      </c>
      <c r="DR407" s="172"/>
      <c r="DS407" s="154" t="str">
        <f t="shared" si="509"/>
        <v>NO BID</v>
      </c>
      <c r="DT407" s="171"/>
      <c r="DU407" s="89"/>
      <c r="DV407" s="90" t="str">
        <f t="shared" si="510"/>
        <v/>
      </c>
      <c r="DW407" s="172"/>
      <c r="DX407" s="154" t="str">
        <f t="shared" si="511"/>
        <v>NO BID</v>
      </c>
      <c r="DY407" s="171"/>
      <c r="DZ407" s="89"/>
      <c r="EA407" s="90" t="str">
        <f t="shared" si="512"/>
        <v/>
      </c>
      <c r="EB407" s="172"/>
      <c r="EC407" s="154" t="str">
        <f t="shared" si="513"/>
        <v>NO BID</v>
      </c>
      <c r="ED407" s="171"/>
      <c r="EE407" s="89"/>
      <c r="EF407" s="90" t="str">
        <f t="shared" si="514"/>
        <v/>
      </c>
      <c r="EG407" s="172"/>
      <c r="EH407" s="154" t="str">
        <f t="shared" si="515"/>
        <v>NO BID</v>
      </c>
      <c r="EI407" s="171"/>
      <c r="EJ407" s="89"/>
      <c r="EK407" s="90" t="str">
        <f t="shared" si="516"/>
        <v/>
      </c>
      <c r="EL407" s="172"/>
      <c r="EM407" s="154" t="str">
        <f t="shared" si="517"/>
        <v>NO BID</v>
      </c>
      <c r="EN407" s="171"/>
      <c r="EO407" s="89"/>
      <c r="EP407" s="90" t="str">
        <f t="shared" si="518"/>
        <v/>
      </c>
      <c r="EQ407" s="172"/>
      <c r="ER407" s="154" t="str">
        <f t="shared" si="519"/>
        <v>NO BID</v>
      </c>
      <c r="ES407" s="171"/>
      <c r="ET407" s="89"/>
      <c r="EU407" s="90" t="str">
        <f t="shared" si="520"/>
        <v/>
      </c>
      <c r="EV407" s="172"/>
      <c r="EW407" s="154" t="str">
        <f t="shared" si="521"/>
        <v>NO BID</v>
      </c>
      <c r="EX407" s="171"/>
      <c r="EY407" s="89"/>
      <c r="EZ407" s="90" t="str">
        <f t="shared" si="522"/>
        <v/>
      </c>
      <c r="FA407" s="172"/>
      <c r="FB407" s="154" t="str">
        <f t="shared" si="523"/>
        <v>NO BID</v>
      </c>
      <c r="FC407" s="171"/>
      <c r="FD407" s="89"/>
      <c r="FE407" s="90" t="str">
        <f t="shared" si="524"/>
        <v/>
      </c>
      <c r="FF407" s="172"/>
      <c r="FG407" s="154" t="str">
        <f t="shared" si="525"/>
        <v>NO BID</v>
      </c>
      <c r="FH407" s="171"/>
      <c r="FI407" s="89"/>
      <c r="FJ407" s="90" t="str">
        <f t="shared" si="526"/>
        <v/>
      </c>
      <c r="FK407" s="172"/>
      <c r="FL407" s="154" t="str">
        <f t="shared" si="527"/>
        <v>NO BID</v>
      </c>
      <c r="FM407" s="171"/>
      <c r="FN407" s="89"/>
      <c r="FO407" s="90" t="str">
        <f t="shared" si="528"/>
        <v/>
      </c>
      <c r="FP407" s="172"/>
      <c r="FQ407" s="154" t="str">
        <f t="shared" si="529"/>
        <v>NO BID</v>
      </c>
      <c r="FR407" s="174"/>
      <c r="FS407" s="91">
        <v>12.8</v>
      </c>
      <c r="FT407" s="92">
        <f t="shared" si="530"/>
        <v>64</v>
      </c>
      <c r="FU407" s="175">
        <f t="shared" si="531"/>
        <v>0</v>
      </c>
      <c r="FV407" s="93" t="str">
        <f t="shared" si="532"/>
        <v/>
      </c>
      <c r="FW407" s="94">
        <f t="shared" si="533"/>
        <v>64</v>
      </c>
      <c r="FX407" s="95">
        <f t="shared" si="534"/>
        <v>0</v>
      </c>
      <c r="FY407" s="129" t="str">
        <f t="shared" si="535"/>
        <v>NOT AWARDED</v>
      </c>
      <c r="FZ407" s="130">
        <f t="shared" si="536"/>
        <v>0</v>
      </c>
      <c r="GA407" s="129" t="str">
        <f t="shared" si="537"/>
        <v>VENDOR 09</v>
      </c>
      <c r="GB407" s="176"/>
      <c r="GC407" s="177"/>
      <c r="GD407" s="96"/>
      <c r="GE407" s="97"/>
    </row>
    <row r="408" spans="1:187" ht="30" customHeight="1" thickTop="1" thickBot="1" x14ac:dyDescent="0.4">
      <c r="A408" s="162">
        <v>404</v>
      </c>
      <c r="B408" s="194">
        <v>4</v>
      </c>
      <c r="C408" s="164">
        <v>9780310766162</v>
      </c>
      <c r="D408" s="165" t="s">
        <v>585</v>
      </c>
      <c r="E408" s="165" t="s">
        <v>1249</v>
      </c>
      <c r="F408" s="165" t="s">
        <v>1479</v>
      </c>
      <c r="G408" s="166" t="s">
        <v>1414</v>
      </c>
      <c r="H408" s="166" t="s">
        <v>1457</v>
      </c>
      <c r="I408" s="167"/>
      <c r="J408" s="229">
        <f t="shared" si="538"/>
        <v>4</v>
      </c>
      <c r="K408" s="228"/>
      <c r="L408" s="99" t="str">
        <f t="shared" si="463"/>
        <v/>
      </c>
      <c r="M408" s="241"/>
      <c r="N408" s="179"/>
      <c r="O408" s="169" t="str">
        <f t="shared" si="464"/>
        <v>VENDOR 09</v>
      </c>
      <c r="P408" s="149">
        <v>241363</v>
      </c>
      <c r="Q408" s="149">
        <f t="shared" si="465"/>
        <v>0</v>
      </c>
      <c r="R408" s="170" t="str">
        <f t="shared" si="466"/>
        <v xml:space="preserve">, </v>
      </c>
      <c r="S408" s="170" t="str">
        <f t="shared" si="467"/>
        <v>NO BID</v>
      </c>
      <c r="T408" s="87">
        <f t="shared" si="468"/>
        <v>0</v>
      </c>
      <c r="U408" s="88" t="str">
        <f t="shared" si="469"/>
        <v>NOT AWARDED</v>
      </c>
      <c r="V408" s="167"/>
      <c r="W408" s="171"/>
      <c r="X408" s="89"/>
      <c r="Y408" s="90"/>
      <c r="Z408" s="172" t="str">
        <f t="shared" si="470"/>
        <v/>
      </c>
      <c r="AA408" s="154" t="str">
        <f t="shared" si="471"/>
        <v>NO BID</v>
      </c>
      <c r="AB408" s="171"/>
      <c r="AC408" s="89"/>
      <c r="AD408" s="90"/>
      <c r="AE408" s="172" t="str">
        <f t="shared" si="472"/>
        <v/>
      </c>
      <c r="AF408" s="154" t="str">
        <f t="shared" si="473"/>
        <v>NO BID</v>
      </c>
      <c r="AG408" s="171"/>
      <c r="AH408" s="89"/>
      <c r="AI408" s="90"/>
      <c r="AJ408" s="172" t="str">
        <f t="shared" si="474"/>
        <v/>
      </c>
      <c r="AK408" s="154" t="str">
        <f t="shared" si="475"/>
        <v>NO BID</v>
      </c>
      <c r="AL408" s="171"/>
      <c r="AM408" s="89"/>
      <c r="AN408" s="90"/>
      <c r="AO408" s="172" t="str">
        <f t="shared" si="476"/>
        <v/>
      </c>
      <c r="AP408" s="154" t="str">
        <f t="shared" si="477"/>
        <v>NO BID</v>
      </c>
      <c r="AQ408" s="171"/>
      <c r="AR408" s="89"/>
      <c r="AS408" s="90"/>
      <c r="AT408" s="172" t="str">
        <f t="shared" si="478"/>
        <v/>
      </c>
      <c r="AU408" s="154" t="str">
        <f t="shared" si="479"/>
        <v>NO BID</v>
      </c>
      <c r="AV408" s="171"/>
      <c r="AW408" s="89"/>
      <c r="AX408" s="90"/>
      <c r="AY408" s="172" t="str">
        <f t="shared" si="480"/>
        <v/>
      </c>
      <c r="AZ408" s="154" t="str">
        <f t="shared" si="481"/>
        <v>NO BID</v>
      </c>
      <c r="BA408" s="171"/>
      <c r="BB408" s="89"/>
      <c r="BC408" s="90"/>
      <c r="BD408" s="172" t="str">
        <f t="shared" si="482"/>
        <v/>
      </c>
      <c r="BE408" s="154" t="str">
        <f>IF($B408=0,"",IF(ISNUMBER(BB408),"","NO BID"))</f>
        <v>NO BID</v>
      </c>
      <c r="BF408" s="171"/>
      <c r="BG408" s="89"/>
      <c r="BH408" s="90"/>
      <c r="BI408" s="172" t="str">
        <f t="shared" si="484"/>
        <v/>
      </c>
      <c r="BJ408" s="154" t="str">
        <f t="shared" si="485"/>
        <v>NO BID</v>
      </c>
      <c r="BK408" s="171"/>
      <c r="BL408" s="89"/>
      <c r="BM408" s="90"/>
      <c r="BN408" s="172" t="str">
        <f t="shared" si="486"/>
        <v/>
      </c>
      <c r="BO408" s="154" t="str">
        <f t="shared" si="487"/>
        <v>NO BID</v>
      </c>
      <c r="BP408" s="178"/>
      <c r="BQ408" s="171"/>
      <c r="BR408" s="89"/>
      <c r="BS408" s="90" t="str">
        <f t="shared" si="488"/>
        <v/>
      </c>
      <c r="BT408" s="172"/>
      <c r="BU408" s="154" t="str">
        <f t="shared" si="489"/>
        <v>NO BID</v>
      </c>
      <c r="BV408" s="171"/>
      <c r="BW408" s="89"/>
      <c r="BX408" s="90" t="str">
        <f t="shared" si="490"/>
        <v/>
      </c>
      <c r="BY408" s="172"/>
      <c r="BZ408" s="154" t="str">
        <f t="shared" si="491"/>
        <v>NO BID</v>
      </c>
      <c r="CA408" s="171"/>
      <c r="CB408" s="89"/>
      <c r="CC408" s="90" t="str">
        <f t="shared" si="492"/>
        <v/>
      </c>
      <c r="CD408" s="172"/>
      <c r="CE408" s="154" t="str">
        <f t="shared" si="493"/>
        <v>NO BID</v>
      </c>
      <c r="CF408" s="171"/>
      <c r="CG408" s="89"/>
      <c r="CH408" s="90" t="str">
        <f t="shared" si="494"/>
        <v/>
      </c>
      <c r="CI408" s="172"/>
      <c r="CJ408" s="154" t="str">
        <f t="shared" si="495"/>
        <v>NO BID</v>
      </c>
      <c r="CK408" s="171"/>
      <c r="CL408" s="89"/>
      <c r="CM408" s="90" t="str">
        <f t="shared" si="496"/>
        <v/>
      </c>
      <c r="CN408" s="172"/>
      <c r="CO408" s="154" t="str">
        <f t="shared" si="497"/>
        <v>NO BID</v>
      </c>
      <c r="CP408" s="171"/>
      <c r="CQ408" s="89"/>
      <c r="CR408" s="90" t="str">
        <f t="shared" si="498"/>
        <v/>
      </c>
      <c r="CS408" s="172"/>
      <c r="CT408" s="154" t="str">
        <f t="shared" si="499"/>
        <v>NO BID</v>
      </c>
      <c r="CU408" s="171"/>
      <c r="CV408" s="89"/>
      <c r="CW408" s="90" t="str">
        <f t="shared" si="500"/>
        <v/>
      </c>
      <c r="CX408" s="172"/>
      <c r="CY408" s="154" t="str">
        <f t="shared" si="501"/>
        <v>NO BID</v>
      </c>
      <c r="CZ408" s="171"/>
      <c r="DA408" s="89"/>
      <c r="DB408" s="90" t="str">
        <f t="shared" si="502"/>
        <v/>
      </c>
      <c r="DC408" s="172"/>
      <c r="DD408" s="154" t="str">
        <f t="shared" si="503"/>
        <v>NO BID</v>
      </c>
      <c r="DE408" s="171"/>
      <c r="DF408" s="89"/>
      <c r="DG408" s="90" t="str">
        <f t="shared" si="504"/>
        <v/>
      </c>
      <c r="DH408" s="172"/>
      <c r="DI408" s="154" t="str">
        <f t="shared" si="505"/>
        <v>NO BID</v>
      </c>
      <c r="DJ408" s="171"/>
      <c r="DK408" s="89"/>
      <c r="DL408" s="90" t="str">
        <f t="shared" si="506"/>
        <v/>
      </c>
      <c r="DM408" s="172"/>
      <c r="DN408" s="154" t="str">
        <f t="shared" si="507"/>
        <v>NO BID</v>
      </c>
      <c r="DO408" s="171"/>
      <c r="DP408" s="89"/>
      <c r="DQ408" s="90" t="str">
        <f t="shared" si="508"/>
        <v/>
      </c>
      <c r="DR408" s="172"/>
      <c r="DS408" s="154" t="str">
        <f t="shared" si="509"/>
        <v>NO BID</v>
      </c>
      <c r="DT408" s="171"/>
      <c r="DU408" s="89"/>
      <c r="DV408" s="90" t="str">
        <f t="shared" si="510"/>
        <v/>
      </c>
      <c r="DW408" s="172"/>
      <c r="DX408" s="154" t="str">
        <f t="shared" si="511"/>
        <v>NO BID</v>
      </c>
      <c r="DY408" s="171"/>
      <c r="DZ408" s="89"/>
      <c r="EA408" s="90" t="str">
        <f t="shared" si="512"/>
        <v/>
      </c>
      <c r="EB408" s="172"/>
      <c r="EC408" s="154" t="str">
        <f t="shared" si="513"/>
        <v>NO BID</v>
      </c>
      <c r="ED408" s="171"/>
      <c r="EE408" s="89"/>
      <c r="EF408" s="90" t="str">
        <f t="shared" si="514"/>
        <v/>
      </c>
      <c r="EG408" s="172"/>
      <c r="EH408" s="154" t="str">
        <f t="shared" si="515"/>
        <v>NO BID</v>
      </c>
      <c r="EI408" s="171"/>
      <c r="EJ408" s="89"/>
      <c r="EK408" s="90" t="str">
        <f t="shared" si="516"/>
        <v/>
      </c>
      <c r="EL408" s="172"/>
      <c r="EM408" s="154" t="str">
        <f t="shared" si="517"/>
        <v>NO BID</v>
      </c>
      <c r="EN408" s="171"/>
      <c r="EO408" s="89"/>
      <c r="EP408" s="90" t="str">
        <f t="shared" si="518"/>
        <v/>
      </c>
      <c r="EQ408" s="172"/>
      <c r="ER408" s="154" t="str">
        <f t="shared" si="519"/>
        <v>NO BID</v>
      </c>
      <c r="ES408" s="171"/>
      <c r="ET408" s="89"/>
      <c r="EU408" s="90" t="str">
        <f t="shared" si="520"/>
        <v/>
      </c>
      <c r="EV408" s="172"/>
      <c r="EW408" s="154" t="str">
        <f t="shared" si="521"/>
        <v>NO BID</v>
      </c>
      <c r="EX408" s="171"/>
      <c r="EY408" s="89"/>
      <c r="EZ408" s="90" t="str">
        <f t="shared" si="522"/>
        <v/>
      </c>
      <c r="FA408" s="172"/>
      <c r="FB408" s="154" t="str">
        <f t="shared" si="523"/>
        <v>NO BID</v>
      </c>
      <c r="FC408" s="171"/>
      <c r="FD408" s="89"/>
      <c r="FE408" s="90" t="str">
        <f t="shared" si="524"/>
        <v/>
      </c>
      <c r="FF408" s="172"/>
      <c r="FG408" s="154" t="str">
        <f t="shared" si="525"/>
        <v>NO BID</v>
      </c>
      <c r="FH408" s="171"/>
      <c r="FI408" s="89"/>
      <c r="FJ408" s="90" t="str">
        <f t="shared" si="526"/>
        <v/>
      </c>
      <c r="FK408" s="172"/>
      <c r="FL408" s="154" t="str">
        <f t="shared" si="527"/>
        <v>NO BID</v>
      </c>
      <c r="FM408" s="171"/>
      <c r="FN408" s="89"/>
      <c r="FO408" s="90" t="str">
        <f t="shared" si="528"/>
        <v/>
      </c>
      <c r="FP408" s="172"/>
      <c r="FQ408" s="154" t="str">
        <f t="shared" si="529"/>
        <v>NO BID</v>
      </c>
      <c r="FR408" s="167"/>
      <c r="FS408" s="91">
        <v>15.99</v>
      </c>
      <c r="FT408" s="92">
        <f t="shared" si="530"/>
        <v>63.96</v>
      </c>
      <c r="FU408" s="175">
        <f t="shared" si="531"/>
        <v>0</v>
      </c>
      <c r="FV408" s="93" t="str">
        <f t="shared" si="532"/>
        <v/>
      </c>
      <c r="FW408" s="94">
        <f t="shared" si="533"/>
        <v>63.96</v>
      </c>
      <c r="FX408" s="95">
        <f t="shared" si="534"/>
        <v>0</v>
      </c>
      <c r="FY408" s="129" t="str">
        <f t="shared" si="535"/>
        <v>NOT AWARDED</v>
      </c>
      <c r="FZ408" s="130">
        <f t="shared" si="536"/>
        <v>0</v>
      </c>
      <c r="GA408" s="129" t="str">
        <f t="shared" si="537"/>
        <v>VENDOR 09</v>
      </c>
      <c r="GB408" s="176"/>
      <c r="GC408" s="177"/>
      <c r="GD408" s="96"/>
      <c r="GE408" s="97"/>
    </row>
    <row r="409" spans="1:187" ht="30" customHeight="1" thickTop="1" thickBot="1" x14ac:dyDescent="0.4">
      <c r="A409" s="162">
        <v>405</v>
      </c>
      <c r="B409" s="192">
        <v>4</v>
      </c>
      <c r="C409" s="181">
        <v>9780063059344</v>
      </c>
      <c r="D409" s="182" t="s">
        <v>586</v>
      </c>
      <c r="E409" s="182" t="s">
        <v>1250</v>
      </c>
      <c r="F409" s="182" t="s">
        <v>1479</v>
      </c>
      <c r="G409" s="183" t="s">
        <v>1414</v>
      </c>
      <c r="H409" s="183" t="s">
        <v>1425</v>
      </c>
      <c r="I409" s="167"/>
      <c r="J409" s="230">
        <f t="shared" si="538"/>
        <v>4</v>
      </c>
      <c r="K409" s="231"/>
      <c r="L409" s="99" t="str">
        <f t="shared" si="463"/>
        <v/>
      </c>
      <c r="M409" s="242"/>
      <c r="N409" s="179"/>
      <c r="O409" s="184" t="str">
        <f t="shared" si="464"/>
        <v>VENDOR 09</v>
      </c>
      <c r="P409" s="149">
        <v>241365</v>
      </c>
      <c r="Q409" s="149">
        <f t="shared" si="465"/>
        <v>0</v>
      </c>
      <c r="R409" s="185" t="str">
        <f t="shared" si="466"/>
        <v xml:space="preserve">, </v>
      </c>
      <c r="S409" s="185" t="str">
        <f t="shared" si="467"/>
        <v>NO BID</v>
      </c>
      <c r="T409" s="111">
        <f t="shared" si="468"/>
        <v>0</v>
      </c>
      <c r="U409" s="112" t="str">
        <f t="shared" si="469"/>
        <v>NOT AWARDED</v>
      </c>
      <c r="V409" s="186"/>
      <c r="W409" s="187"/>
      <c r="X409" s="113"/>
      <c r="Y409" s="114"/>
      <c r="Z409" s="188" t="str">
        <f t="shared" si="470"/>
        <v/>
      </c>
      <c r="AA409" s="154" t="str">
        <f t="shared" si="471"/>
        <v>NO BID</v>
      </c>
      <c r="AB409" s="187"/>
      <c r="AC409" s="113"/>
      <c r="AD409" s="114"/>
      <c r="AE409" s="188" t="str">
        <f t="shared" si="472"/>
        <v/>
      </c>
      <c r="AF409" s="154" t="str">
        <f t="shared" si="473"/>
        <v>NO BID</v>
      </c>
      <c r="AG409" s="187"/>
      <c r="AH409" s="113"/>
      <c r="AI409" s="114"/>
      <c r="AJ409" s="188" t="str">
        <f t="shared" si="474"/>
        <v/>
      </c>
      <c r="AK409" s="154" t="str">
        <f t="shared" si="475"/>
        <v>NO BID</v>
      </c>
      <c r="AL409" s="187"/>
      <c r="AM409" s="113"/>
      <c r="AN409" s="114"/>
      <c r="AO409" s="188" t="str">
        <f t="shared" si="476"/>
        <v/>
      </c>
      <c r="AP409" s="154" t="str">
        <f t="shared" si="477"/>
        <v>NO BID</v>
      </c>
      <c r="AQ409" s="187"/>
      <c r="AR409" s="113"/>
      <c r="AS409" s="114"/>
      <c r="AT409" s="188" t="str">
        <f t="shared" si="478"/>
        <v/>
      </c>
      <c r="AU409" s="154" t="str">
        <f t="shared" si="479"/>
        <v>NO BID</v>
      </c>
      <c r="AV409" s="187"/>
      <c r="AW409" s="113"/>
      <c r="AX409" s="114"/>
      <c r="AY409" s="188" t="str">
        <f t="shared" si="480"/>
        <v/>
      </c>
      <c r="AZ409" s="154" t="str">
        <f t="shared" si="481"/>
        <v>NO BID</v>
      </c>
      <c r="BA409" s="187"/>
      <c r="BB409" s="113"/>
      <c r="BC409" s="114"/>
      <c r="BD409" s="188" t="str">
        <f t="shared" si="482"/>
        <v/>
      </c>
      <c r="BE409" s="189" t="s">
        <v>81</v>
      </c>
      <c r="BF409" s="187"/>
      <c r="BG409" s="113"/>
      <c r="BH409" s="114"/>
      <c r="BI409" s="188" t="str">
        <f t="shared" si="484"/>
        <v/>
      </c>
      <c r="BJ409" s="189" t="str">
        <f t="shared" si="485"/>
        <v>NO BID</v>
      </c>
      <c r="BK409" s="187"/>
      <c r="BL409" s="113"/>
      <c r="BM409" s="114"/>
      <c r="BN409" s="188" t="str">
        <f t="shared" si="486"/>
        <v/>
      </c>
      <c r="BO409" s="154" t="str">
        <f t="shared" si="487"/>
        <v>NO BID</v>
      </c>
      <c r="BP409" s="190"/>
      <c r="BQ409" s="187"/>
      <c r="BR409" s="113"/>
      <c r="BS409" s="114" t="str">
        <f t="shared" si="488"/>
        <v/>
      </c>
      <c r="BT409" s="188"/>
      <c r="BU409" s="189" t="str">
        <f t="shared" si="489"/>
        <v>NO BID</v>
      </c>
      <c r="BV409" s="187"/>
      <c r="BW409" s="113"/>
      <c r="BX409" s="114" t="str">
        <f t="shared" si="490"/>
        <v/>
      </c>
      <c r="BY409" s="188"/>
      <c r="BZ409" s="189" t="str">
        <f t="shared" si="491"/>
        <v>NO BID</v>
      </c>
      <c r="CA409" s="187"/>
      <c r="CB409" s="113"/>
      <c r="CC409" s="114" t="str">
        <f t="shared" si="492"/>
        <v/>
      </c>
      <c r="CD409" s="188"/>
      <c r="CE409" s="189" t="str">
        <f t="shared" si="493"/>
        <v>NO BID</v>
      </c>
      <c r="CF409" s="187"/>
      <c r="CG409" s="113"/>
      <c r="CH409" s="114" t="str">
        <f t="shared" si="494"/>
        <v/>
      </c>
      <c r="CI409" s="188"/>
      <c r="CJ409" s="189" t="str">
        <f t="shared" si="495"/>
        <v>NO BID</v>
      </c>
      <c r="CK409" s="187"/>
      <c r="CL409" s="113"/>
      <c r="CM409" s="114" t="str">
        <f t="shared" si="496"/>
        <v/>
      </c>
      <c r="CN409" s="188"/>
      <c r="CO409" s="189" t="str">
        <f t="shared" si="497"/>
        <v>NO BID</v>
      </c>
      <c r="CP409" s="187"/>
      <c r="CQ409" s="113"/>
      <c r="CR409" s="114" t="str">
        <f t="shared" si="498"/>
        <v/>
      </c>
      <c r="CS409" s="188"/>
      <c r="CT409" s="189" t="str">
        <f t="shared" si="499"/>
        <v>NO BID</v>
      </c>
      <c r="CU409" s="187"/>
      <c r="CV409" s="113"/>
      <c r="CW409" s="114" t="str">
        <f t="shared" si="500"/>
        <v/>
      </c>
      <c r="CX409" s="188"/>
      <c r="CY409" s="189" t="str">
        <f t="shared" si="501"/>
        <v>NO BID</v>
      </c>
      <c r="CZ409" s="187"/>
      <c r="DA409" s="113"/>
      <c r="DB409" s="114" t="str">
        <f t="shared" si="502"/>
        <v/>
      </c>
      <c r="DC409" s="188"/>
      <c r="DD409" s="189" t="str">
        <f t="shared" si="503"/>
        <v>NO BID</v>
      </c>
      <c r="DE409" s="187"/>
      <c r="DF409" s="113"/>
      <c r="DG409" s="114" t="str">
        <f t="shared" si="504"/>
        <v/>
      </c>
      <c r="DH409" s="188"/>
      <c r="DI409" s="189" t="str">
        <f t="shared" si="505"/>
        <v>NO BID</v>
      </c>
      <c r="DJ409" s="187"/>
      <c r="DK409" s="113"/>
      <c r="DL409" s="114" t="str">
        <f t="shared" si="506"/>
        <v/>
      </c>
      <c r="DM409" s="188"/>
      <c r="DN409" s="189" t="str">
        <f t="shared" si="507"/>
        <v>NO BID</v>
      </c>
      <c r="DO409" s="187"/>
      <c r="DP409" s="113"/>
      <c r="DQ409" s="114" t="str">
        <f t="shared" si="508"/>
        <v/>
      </c>
      <c r="DR409" s="188"/>
      <c r="DS409" s="189" t="str">
        <f t="shared" si="509"/>
        <v>NO BID</v>
      </c>
      <c r="DT409" s="187"/>
      <c r="DU409" s="113"/>
      <c r="DV409" s="114" t="str">
        <f t="shared" si="510"/>
        <v/>
      </c>
      <c r="DW409" s="188"/>
      <c r="DX409" s="189" t="str">
        <f t="shared" si="511"/>
        <v>NO BID</v>
      </c>
      <c r="DY409" s="187"/>
      <c r="DZ409" s="113"/>
      <c r="EA409" s="114" t="str">
        <f t="shared" si="512"/>
        <v/>
      </c>
      <c r="EB409" s="188"/>
      <c r="EC409" s="189" t="str">
        <f t="shared" si="513"/>
        <v>NO BID</v>
      </c>
      <c r="ED409" s="187"/>
      <c r="EE409" s="113"/>
      <c r="EF409" s="114" t="str">
        <f t="shared" si="514"/>
        <v/>
      </c>
      <c r="EG409" s="188"/>
      <c r="EH409" s="189" t="str">
        <f t="shared" si="515"/>
        <v>NO BID</v>
      </c>
      <c r="EI409" s="187"/>
      <c r="EJ409" s="113"/>
      <c r="EK409" s="114" t="str">
        <f t="shared" si="516"/>
        <v/>
      </c>
      <c r="EL409" s="188"/>
      <c r="EM409" s="189" t="str">
        <f t="shared" si="517"/>
        <v>NO BID</v>
      </c>
      <c r="EN409" s="187"/>
      <c r="EO409" s="113"/>
      <c r="EP409" s="114" t="str">
        <f t="shared" si="518"/>
        <v/>
      </c>
      <c r="EQ409" s="188"/>
      <c r="ER409" s="189" t="str">
        <f t="shared" si="519"/>
        <v>NO BID</v>
      </c>
      <c r="ES409" s="187"/>
      <c r="ET409" s="113"/>
      <c r="EU409" s="114" t="str">
        <f t="shared" si="520"/>
        <v/>
      </c>
      <c r="EV409" s="188"/>
      <c r="EW409" s="189" t="str">
        <f t="shared" si="521"/>
        <v>NO BID</v>
      </c>
      <c r="EX409" s="187"/>
      <c r="EY409" s="113"/>
      <c r="EZ409" s="114" t="str">
        <f t="shared" si="522"/>
        <v/>
      </c>
      <c r="FA409" s="188"/>
      <c r="FB409" s="189" t="str">
        <f t="shared" si="523"/>
        <v>NO BID</v>
      </c>
      <c r="FC409" s="187"/>
      <c r="FD409" s="113"/>
      <c r="FE409" s="114" t="str">
        <f t="shared" si="524"/>
        <v/>
      </c>
      <c r="FF409" s="188"/>
      <c r="FG409" s="189" t="str">
        <f t="shared" si="525"/>
        <v>NO BID</v>
      </c>
      <c r="FH409" s="187"/>
      <c r="FI409" s="113"/>
      <c r="FJ409" s="114" t="str">
        <f t="shared" si="526"/>
        <v/>
      </c>
      <c r="FK409" s="188"/>
      <c r="FL409" s="189" t="str">
        <f t="shared" si="527"/>
        <v>NO BID</v>
      </c>
      <c r="FM409" s="187"/>
      <c r="FN409" s="113"/>
      <c r="FO409" s="114" t="str">
        <f t="shared" si="528"/>
        <v/>
      </c>
      <c r="FP409" s="188"/>
      <c r="FQ409" s="189" t="str">
        <f t="shared" si="529"/>
        <v>NO BID</v>
      </c>
      <c r="FR409" s="191"/>
      <c r="FS409" s="91">
        <v>13.31</v>
      </c>
      <c r="FT409" s="92">
        <f t="shared" si="530"/>
        <v>53.24</v>
      </c>
      <c r="FU409" s="175">
        <f t="shared" si="531"/>
        <v>0</v>
      </c>
      <c r="FV409" s="93" t="str">
        <f t="shared" si="532"/>
        <v/>
      </c>
      <c r="FW409" s="94">
        <f t="shared" si="533"/>
        <v>53.24</v>
      </c>
      <c r="FX409" s="95">
        <f t="shared" si="534"/>
        <v>0</v>
      </c>
      <c r="FY409" s="129" t="str">
        <f t="shared" si="535"/>
        <v>NOT AWARDED</v>
      </c>
      <c r="FZ409" s="130">
        <f t="shared" si="536"/>
        <v>0</v>
      </c>
      <c r="GA409" s="129" t="str">
        <f t="shared" si="537"/>
        <v>VENDOR 09</v>
      </c>
      <c r="GB409" s="176"/>
      <c r="GC409" s="177"/>
      <c r="GD409" s="96"/>
      <c r="GE409" s="97"/>
    </row>
    <row r="410" spans="1:187" ht="30" customHeight="1" thickTop="1" thickBot="1" x14ac:dyDescent="0.4">
      <c r="A410" s="141">
        <v>406</v>
      </c>
      <c r="B410" s="214">
        <v>3</v>
      </c>
      <c r="C410" s="181">
        <v>9781534477858</v>
      </c>
      <c r="D410" s="182" t="s">
        <v>588</v>
      </c>
      <c r="E410" s="182" t="s">
        <v>872</v>
      </c>
      <c r="F410" s="182" t="s">
        <v>1479</v>
      </c>
      <c r="G410" s="183" t="s">
        <v>1414</v>
      </c>
      <c r="H410" s="183" t="s">
        <v>1421</v>
      </c>
      <c r="I410" s="167"/>
      <c r="J410" s="230">
        <f t="shared" si="538"/>
        <v>3</v>
      </c>
      <c r="K410" s="231"/>
      <c r="L410" s="99" t="str">
        <f t="shared" si="463"/>
        <v/>
      </c>
      <c r="M410" s="242"/>
      <c r="N410" s="168"/>
      <c r="O410" s="184" t="str">
        <f t="shared" si="464"/>
        <v>VENDOR 09</v>
      </c>
      <c r="P410" s="149">
        <v>241360</v>
      </c>
      <c r="Q410" s="149">
        <f t="shared" si="465"/>
        <v>0</v>
      </c>
      <c r="R410" s="185" t="str">
        <f t="shared" si="466"/>
        <v xml:space="preserve">, </v>
      </c>
      <c r="S410" s="185" t="str">
        <f t="shared" si="467"/>
        <v>NO BID</v>
      </c>
      <c r="T410" s="111">
        <f t="shared" si="468"/>
        <v>0</v>
      </c>
      <c r="U410" s="112" t="str">
        <f t="shared" si="469"/>
        <v>NOT AWARDED</v>
      </c>
      <c r="V410" s="167"/>
      <c r="W410" s="187"/>
      <c r="X410" s="113"/>
      <c r="Y410" s="114"/>
      <c r="Z410" s="188" t="str">
        <f t="shared" si="470"/>
        <v/>
      </c>
      <c r="AA410" s="154" t="str">
        <f t="shared" si="471"/>
        <v>NO BID</v>
      </c>
      <c r="AB410" s="187"/>
      <c r="AC410" s="113"/>
      <c r="AD410" s="114"/>
      <c r="AE410" s="188" t="str">
        <f t="shared" si="472"/>
        <v/>
      </c>
      <c r="AF410" s="154" t="str">
        <f t="shared" si="473"/>
        <v>NO BID</v>
      </c>
      <c r="AG410" s="187"/>
      <c r="AH410" s="113"/>
      <c r="AI410" s="114"/>
      <c r="AJ410" s="188" t="str">
        <f t="shared" si="474"/>
        <v/>
      </c>
      <c r="AK410" s="154" t="str">
        <f t="shared" si="475"/>
        <v>NO BID</v>
      </c>
      <c r="AL410" s="187"/>
      <c r="AM410" s="113"/>
      <c r="AN410" s="114"/>
      <c r="AO410" s="188" t="str">
        <f t="shared" si="476"/>
        <v/>
      </c>
      <c r="AP410" s="154" t="str">
        <f t="shared" si="477"/>
        <v>NO BID</v>
      </c>
      <c r="AQ410" s="187"/>
      <c r="AR410" s="113"/>
      <c r="AS410" s="114"/>
      <c r="AT410" s="188" t="str">
        <f t="shared" si="478"/>
        <v/>
      </c>
      <c r="AU410" s="154" t="str">
        <f t="shared" si="479"/>
        <v>NO BID</v>
      </c>
      <c r="AV410" s="187"/>
      <c r="AW410" s="113"/>
      <c r="AX410" s="114"/>
      <c r="AY410" s="188" t="str">
        <f t="shared" si="480"/>
        <v/>
      </c>
      <c r="AZ410" s="154" t="str">
        <f t="shared" si="481"/>
        <v>NO BID</v>
      </c>
      <c r="BA410" s="187"/>
      <c r="BB410" s="113"/>
      <c r="BC410" s="114"/>
      <c r="BD410" s="188" t="str">
        <f t="shared" si="482"/>
        <v/>
      </c>
      <c r="BE410" s="189" t="str">
        <f t="shared" ref="BE410:BE416" si="539">IF($B410=0,"",IF(ISNUMBER(BB410),"","NO BID"))</f>
        <v>NO BID</v>
      </c>
      <c r="BF410" s="187"/>
      <c r="BG410" s="113"/>
      <c r="BH410" s="114"/>
      <c r="BI410" s="188" t="str">
        <f t="shared" si="484"/>
        <v/>
      </c>
      <c r="BJ410" s="189" t="str">
        <f t="shared" si="485"/>
        <v>NO BID</v>
      </c>
      <c r="BK410" s="187"/>
      <c r="BL410" s="113"/>
      <c r="BM410" s="114"/>
      <c r="BN410" s="188" t="str">
        <f t="shared" si="486"/>
        <v/>
      </c>
      <c r="BO410" s="154" t="str">
        <f t="shared" si="487"/>
        <v>NO BID</v>
      </c>
      <c r="BP410" s="193"/>
      <c r="BQ410" s="187"/>
      <c r="BR410" s="113"/>
      <c r="BS410" s="114" t="str">
        <f t="shared" si="488"/>
        <v/>
      </c>
      <c r="BT410" s="188"/>
      <c r="BU410" s="189" t="str">
        <f t="shared" si="489"/>
        <v>NO BID</v>
      </c>
      <c r="BV410" s="187"/>
      <c r="BW410" s="113"/>
      <c r="BX410" s="114" t="str">
        <f t="shared" si="490"/>
        <v/>
      </c>
      <c r="BY410" s="188"/>
      <c r="BZ410" s="189" t="str">
        <f t="shared" si="491"/>
        <v>NO BID</v>
      </c>
      <c r="CA410" s="187"/>
      <c r="CB410" s="113"/>
      <c r="CC410" s="114" t="str">
        <f t="shared" si="492"/>
        <v/>
      </c>
      <c r="CD410" s="188"/>
      <c r="CE410" s="189" t="str">
        <f t="shared" si="493"/>
        <v>NO BID</v>
      </c>
      <c r="CF410" s="187"/>
      <c r="CG410" s="113"/>
      <c r="CH410" s="114" t="str">
        <f t="shared" si="494"/>
        <v/>
      </c>
      <c r="CI410" s="188"/>
      <c r="CJ410" s="189" t="str">
        <f t="shared" si="495"/>
        <v>NO BID</v>
      </c>
      <c r="CK410" s="187"/>
      <c r="CL410" s="113"/>
      <c r="CM410" s="114" t="str">
        <f t="shared" si="496"/>
        <v/>
      </c>
      <c r="CN410" s="188"/>
      <c r="CO410" s="189" t="str">
        <f t="shared" si="497"/>
        <v>NO BID</v>
      </c>
      <c r="CP410" s="187"/>
      <c r="CQ410" s="113"/>
      <c r="CR410" s="114" t="str">
        <f t="shared" si="498"/>
        <v/>
      </c>
      <c r="CS410" s="188"/>
      <c r="CT410" s="189" t="str">
        <f t="shared" si="499"/>
        <v>NO BID</v>
      </c>
      <c r="CU410" s="187"/>
      <c r="CV410" s="113"/>
      <c r="CW410" s="114" t="str">
        <f t="shared" si="500"/>
        <v/>
      </c>
      <c r="CX410" s="188"/>
      <c r="CY410" s="189" t="str">
        <f t="shared" si="501"/>
        <v>NO BID</v>
      </c>
      <c r="CZ410" s="187"/>
      <c r="DA410" s="113"/>
      <c r="DB410" s="114" t="str">
        <f t="shared" si="502"/>
        <v/>
      </c>
      <c r="DC410" s="188"/>
      <c r="DD410" s="189" t="str">
        <f t="shared" si="503"/>
        <v>NO BID</v>
      </c>
      <c r="DE410" s="187"/>
      <c r="DF410" s="113"/>
      <c r="DG410" s="114" t="str">
        <f t="shared" si="504"/>
        <v/>
      </c>
      <c r="DH410" s="188"/>
      <c r="DI410" s="189" t="str">
        <f t="shared" si="505"/>
        <v>NO BID</v>
      </c>
      <c r="DJ410" s="187"/>
      <c r="DK410" s="113"/>
      <c r="DL410" s="114" t="str">
        <f t="shared" si="506"/>
        <v/>
      </c>
      <c r="DM410" s="188"/>
      <c r="DN410" s="189" t="str">
        <f t="shared" si="507"/>
        <v>NO BID</v>
      </c>
      <c r="DO410" s="187"/>
      <c r="DP410" s="113"/>
      <c r="DQ410" s="114" t="str">
        <f t="shared" si="508"/>
        <v/>
      </c>
      <c r="DR410" s="188"/>
      <c r="DS410" s="189" t="str">
        <f t="shared" si="509"/>
        <v>NO BID</v>
      </c>
      <c r="DT410" s="187"/>
      <c r="DU410" s="113"/>
      <c r="DV410" s="114" t="str">
        <f t="shared" si="510"/>
        <v/>
      </c>
      <c r="DW410" s="188"/>
      <c r="DX410" s="189" t="str">
        <f t="shared" si="511"/>
        <v>NO BID</v>
      </c>
      <c r="DY410" s="187"/>
      <c r="DZ410" s="113"/>
      <c r="EA410" s="114" t="str">
        <f t="shared" si="512"/>
        <v/>
      </c>
      <c r="EB410" s="188"/>
      <c r="EC410" s="189" t="str">
        <f t="shared" si="513"/>
        <v>NO BID</v>
      </c>
      <c r="ED410" s="187"/>
      <c r="EE410" s="113"/>
      <c r="EF410" s="114" t="str">
        <f t="shared" si="514"/>
        <v/>
      </c>
      <c r="EG410" s="188"/>
      <c r="EH410" s="189" t="str">
        <f t="shared" si="515"/>
        <v>NO BID</v>
      </c>
      <c r="EI410" s="187"/>
      <c r="EJ410" s="113"/>
      <c r="EK410" s="114" t="str">
        <f t="shared" si="516"/>
        <v/>
      </c>
      <c r="EL410" s="188"/>
      <c r="EM410" s="189" t="str">
        <f t="shared" si="517"/>
        <v>NO BID</v>
      </c>
      <c r="EN410" s="187"/>
      <c r="EO410" s="113"/>
      <c r="EP410" s="114" t="str">
        <f t="shared" si="518"/>
        <v/>
      </c>
      <c r="EQ410" s="188"/>
      <c r="ER410" s="189" t="str">
        <f t="shared" si="519"/>
        <v>NO BID</v>
      </c>
      <c r="ES410" s="187"/>
      <c r="ET410" s="113"/>
      <c r="EU410" s="114" t="str">
        <f t="shared" si="520"/>
        <v/>
      </c>
      <c r="EV410" s="188"/>
      <c r="EW410" s="189" t="str">
        <f t="shared" si="521"/>
        <v>NO BID</v>
      </c>
      <c r="EX410" s="187"/>
      <c r="EY410" s="113"/>
      <c r="EZ410" s="114" t="str">
        <f t="shared" si="522"/>
        <v/>
      </c>
      <c r="FA410" s="188"/>
      <c r="FB410" s="189" t="str">
        <f t="shared" si="523"/>
        <v>NO BID</v>
      </c>
      <c r="FC410" s="187"/>
      <c r="FD410" s="113"/>
      <c r="FE410" s="114" t="str">
        <f t="shared" si="524"/>
        <v/>
      </c>
      <c r="FF410" s="188"/>
      <c r="FG410" s="189" t="str">
        <f t="shared" si="525"/>
        <v>NO BID</v>
      </c>
      <c r="FH410" s="187"/>
      <c r="FI410" s="113"/>
      <c r="FJ410" s="114" t="str">
        <f t="shared" si="526"/>
        <v/>
      </c>
      <c r="FK410" s="188"/>
      <c r="FL410" s="189" t="str">
        <f t="shared" si="527"/>
        <v>NO BID</v>
      </c>
      <c r="FM410" s="187"/>
      <c r="FN410" s="113"/>
      <c r="FO410" s="114" t="str">
        <f t="shared" si="528"/>
        <v/>
      </c>
      <c r="FP410" s="188"/>
      <c r="FQ410" s="189" t="str">
        <f t="shared" si="529"/>
        <v>NO BID</v>
      </c>
      <c r="FR410" s="174"/>
      <c r="FS410" s="115">
        <v>11.49</v>
      </c>
      <c r="FT410" s="116">
        <f t="shared" si="530"/>
        <v>34.47</v>
      </c>
      <c r="FU410" s="175">
        <f t="shared" si="531"/>
        <v>0</v>
      </c>
      <c r="FV410" s="93" t="str">
        <f t="shared" si="532"/>
        <v/>
      </c>
      <c r="FW410" s="94">
        <f t="shared" si="533"/>
        <v>34.47</v>
      </c>
      <c r="FX410" s="95">
        <f t="shared" si="534"/>
        <v>0</v>
      </c>
      <c r="FY410" s="129" t="str">
        <f t="shared" si="535"/>
        <v>NOT AWARDED</v>
      </c>
      <c r="FZ410" s="130">
        <f t="shared" si="536"/>
        <v>0</v>
      </c>
      <c r="GA410" s="129" t="str">
        <f t="shared" si="537"/>
        <v>VENDOR 09</v>
      </c>
      <c r="GB410" s="176"/>
      <c r="GC410" s="177"/>
      <c r="GD410" s="96"/>
      <c r="GE410" s="97"/>
    </row>
    <row r="411" spans="1:187" ht="30" customHeight="1" thickTop="1" thickBot="1" x14ac:dyDescent="0.4">
      <c r="A411" s="162">
        <v>407</v>
      </c>
      <c r="B411" s="163">
        <v>5</v>
      </c>
      <c r="C411" s="164">
        <v>9780593703915</v>
      </c>
      <c r="D411" s="165" t="s">
        <v>589</v>
      </c>
      <c r="E411" s="165" t="s">
        <v>1252</v>
      </c>
      <c r="F411" s="165" t="s">
        <v>1480</v>
      </c>
      <c r="G411" s="166" t="s">
        <v>1414</v>
      </c>
      <c r="H411" s="166" t="s">
        <v>1421</v>
      </c>
      <c r="I411" s="167"/>
      <c r="J411" s="227">
        <f t="shared" si="538"/>
        <v>5</v>
      </c>
      <c r="K411" s="228"/>
      <c r="L411" s="99" t="str">
        <f t="shared" si="463"/>
        <v/>
      </c>
      <c r="M411" s="241"/>
      <c r="N411" s="168"/>
      <c r="O411" s="169" t="str">
        <f t="shared" si="464"/>
        <v>VENDOR 09</v>
      </c>
      <c r="P411" s="149">
        <v>241360</v>
      </c>
      <c r="Q411" s="149">
        <f t="shared" si="465"/>
        <v>0</v>
      </c>
      <c r="R411" s="170" t="str">
        <f t="shared" si="466"/>
        <v xml:space="preserve">, </v>
      </c>
      <c r="S411" s="170" t="str">
        <f t="shared" si="467"/>
        <v>NO BID</v>
      </c>
      <c r="T411" s="87">
        <f t="shared" si="468"/>
        <v>0</v>
      </c>
      <c r="U411" s="88" t="str">
        <f t="shared" si="469"/>
        <v>NOT AWARDED</v>
      </c>
      <c r="V411" s="167"/>
      <c r="W411" s="171"/>
      <c r="X411" s="89"/>
      <c r="Y411" s="90"/>
      <c r="Z411" s="172" t="str">
        <f t="shared" si="470"/>
        <v/>
      </c>
      <c r="AA411" s="154" t="str">
        <f t="shared" si="471"/>
        <v>NO BID</v>
      </c>
      <c r="AB411" s="171"/>
      <c r="AC411" s="89"/>
      <c r="AD411" s="90"/>
      <c r="AE411" s="172" t="str">
        <f t="shared" si="472"/>
        <v/>
      </c>
      <c r="AF411" s="154" t="str">
        <f t="shared" si="473"/>
        <v>NO BID</v>
      </c>
      <c r="AG411" s="171"/>
      <c r="AH411" s="89"/>
      <c r="AI411" s="90"/>
      <c r="AJ411" s="172" t="str">
        <f t="shared" si="474"/>
        <v/>
      </c>
      <c r="AK411" s="154" t="str">
        <f t="shared" si="475"/>
        <v>NO BID</v>
      </c>
      <c r="AL411" s="171"/>
      <c r="AM411" s="89"/>
      <c r="AN411" s="90"/>
      <c r="AO411" s="172" t="str">
        <f t="shared" si="476"/>
        <v/>
      </c>
      <c r="AP411" s="154" t="str">
        <f t="shared" si="477"/>
        <v>NO BID</v>
      </c>
      <c r="AQ411" s="171"/>
      <c r="AR411" s="89"/>
      <c r="AS411" s="90"/>
      <c r="AT411" s="172" t="str">
        <f t="shared" si="478"/>
        <v/>
      </c>
      <c r="AU411" s="154" t="str">
        <f t="shared" si="479"/>
        <v>NO BID</v>
      </c>
      <c r="AV411" s="171"/>
      <c r="AW411" s="89"/>
      <c r="AX411" s="90"/>
      <c r="AY411" s="172" t="str">
        <f t="shared" si="480"/>
        <v/>
      </c>
      <c r="AZ411" s="154" t="str">
        <f t="shared" si="481"/>
        <v>NO BID</v>
      </c>
      <c r="BA411" s="171"/>
      <c r="BB411" s="89"/>
      <c r="BC411" s="90"/>
      <c r="BD411" s="172" t="str">
        <f t="shared" si="482"/>
        <v/>
      </c>
      <c r="BE411" s="154" t="str">
        <f t="shared" si="539"/>
        <v>NO BID</v>
      </c>
      <c r="BF411" s="171"/>
      <c r="BG411" s="89"/>
      <c r="BH411" s="90"/>
      <c r="BI411" s="172" t="str">
        <f t="shared" si="484"/>
        <v/>
      </c>
      <c r="BJ411" s="154" t="str">
        <f t="shared" si="485"/>
        <v>NO BID</v>
      </c>
      <c r="BK411" s="171"/>
      <c r="BL411" s="89"/>
      <c r="BM411" s="90"/>
      <c r="BN411" s="172" t="str">
        <f t="shared" si="486"/>
        <v/>
      </c>
      <c r="BO411" s="154" t="str">
        <f t="shared" si="487"/>
        <v>NO BID</v>
      </c>
      <c r="BP411" s="178"/>
      <c r="BQ411" s="171"/>
      <c r="BR411" s="89"/>
      <c r="BS411" s="90" t="str">
        <f t="shared" si="488"/>
        <v/>
      </c>
      <c r="BT411" s="172"/>
      <c r="BU411" s="154" t="str">
        <f t="shared" si="489"/>
        <v>NO BID</v>
      </c>
      <c r="BV411" s="171"/>
      <c r="BW411" s="89"/>
      <c r="BX411" s="90" t="str">
        <f t="shared" si="490"/>
        <v/>
      </c>
      <c r="BY411" s="172"/>
      <c r="BZ411" s="154" t="str">
        <f t="shared" si="491"/>
        <v>NO BID</v>
      </c>
      <c r="CA411" s="171"/>
      <c r="CB411" s="89"/>
      <c r="CC411" s="90" t="str">
        <f t="shared" si="492"/>
        <v/>
      </c>
      <c r="CD411" s="172"/>
      <c r="CE411" s="154" t="str">
        <f t="shared" si="493"/>
        <v>NO BID</v>
      </c>
      <c r="CF411" s="171"/>
      <c r="CG411" s="89"/>
      <c r="CH411" s="90" t="str">
        <f t="shared" si="494"/>
        <v/>
      </c>
      <c r="CI411" s="172"/>
      <c r="CJ411" s="154" t="str">
        <f t="shared" si="495"/>
        <v>NO BID</v>
      </c>
      <c r="CK411" s="171"/>
      <c r="CL411" s="89"/>
      <c r="CM411" s="90" t="str">
        <f t="shared" si="496"/>
        <v/>
      </c>
      <c r="CN411" s="172"/>
      <c r="CO411" s="154" t="str">
        <f t="shared" si="497"/>
        <v>NO BID</v>
      </c>
      <c r="CP411" s="171"/>
      <c r="CQ411" s="89"/>
      <c r="CR411" s="90" t="str">
        <f t="shared" si="498"/>
        <v/>
      </c>
      <c r="CS411" s="172"/>
      <c r="CT411" s="154" t="str">
        <f t="shared" si="499"/>
        <v>NO BID</v>
      </c>
      <c r="CU411" s="171"/>
      <c r="CV411" s="89"/>
      <c r="CW411" s="90" t="str">
        <f t="shared" si="500"/>
        <v/>
      </c>
      <c r="CX411" s="172"/>
      <c r="CY411" s="154" t="str">
        <f t="shared" si="501"/>
        <v>NO BID</v>
      </c>
      <c r="CZ411" s="171"/>
      <c r="DA411" s="89"/>
      <c r="DB411" s="90" t="str">
        <f t="shared" si="502"/>
        <v/>
      </c>
      <c r="DC411" s="172"/>
      <c r="DD411" s="154" t="str">
        <f t="shared" si="503"/>
        <v>NO BID</v>
      </c>
      <c r="DE411" s="171"/>
      <c r="DF411" s="89"/>
      <c r="DG411" s="90" t="str">
        <f t="shared" si="504"/>
        <v/>
      </c>
      <c r="DH411" s="172"/>
      <c r="DI411" s="154" t="str">
        <f t="shared" si="505"/>
        <v>NO BID</v>
      </c>
      <c r="DJ411" s="171"/>
      <c r="DK411" s="89"/>
      <c r="DL411" s="90" t="str">
        <f t="shared" si="506"/>
        <v/>
      </c>
      <c r="DM411" s="172"/>
      <c r="DN411" s="154" t="str">
        <f t="shared" si="507"/>
        <v>NO BID</v>
      </c>
      <c r="DO411" s="171"/>
      <c r="DP411" s="89"/>
      <c r="DQ411" s="90" t="str">
        <f t="shared" si="508"/>
        <v/>
      </c>
      <c r="DR411" s="172"/>
      <c r="DS411" s="154" t="str">
        <f t="shared" si="509"/>
        <v>NO BID</v>
      </c>
      <c r="DT411" s="171"/>
      <c r="DU411" s="89"/>
      <c r="DV411" s="90" t="str">
        <f t="shared" si="510"/>
        <v/>
      </c>
      <c r="DW411" s="172"/>
      <c r="DX411" s="154" t="str">
        <f t="shared" si="511"/>
        <v>NO BID</v>
      </c>
      <c r="DY411" s="171"/>
      <c r="DZ411" s="89"/>
      <c r="EA411" s="90" t="str">
        <f t="shared" si="512"/>
        <v/>
      </c>
      <c r="EB411" s="172"/>
      <c r="EC411" s="154" t="str">
        <f t="shared" si="513"/>
        <v>NO BID</v>
      </c>
      <c r="ED411" s="171"/>
      <c r="EE411" s="89"/>
      <c r="EF411" s="90" t="str">
        <f t="shared" si="514"/>
        <v/>
      </c>
      <c r="EG411" s="172"/>
      <c r="EH411" s="154" t="str">
        <f t="shared" si="515"/>
        <v>NO BID</v>
      </c>
      <c r="EI411" s="171"/>
      <c r="EJ411" s="89"/>
      <c r="EK411" s="90" t="str">
        <f t="shared" si="516"/>
        <v/>
      </c>
      <c r="EL411" s="172"/>
      <c r="EM411" s="154" t="str">
        <f t="shared" si="517"/>
        <v>NO BID</v>
      </c>
      <c r="EN411" s="171"/>
      <c r="EO411" s="89"/>
      <c r="EP411" s="90" t="str">
        <f t="shared" si="518"/>
        <v/>
      </c>
      <c r="EQ411" s="172"/>
      <c r="ER411" s="154" t="str">
        <f t="shared" si="519"/>
        <v>NO BID</v>
      </c>
      <c r="ES411" s="171"/>
      <c r="ET411" s="89"/>
      <c r="EU411" s="90" t="str">
        <f t="shared" si="520"/>
        <v/>
      </c>
      <c r="EV411" s="172"/>
      <c r="EW411" s="154" t="str">
        <f t="shared" si="521"/>
        <v>NO BID</v>
      </c>
      <c r="EX411" s="171"/>
      <c r="EY411" s="89"/>
      <c r="EZ411" s="90" t="str">
        <f t="shared" si="522"/>
        <v/>
      </c>
      <c r="FA411" s="172"/>
      <c r="FB411" s="154" t="str">
        <f t="shared" si="523"/>
        <v>NO BID</v>
      </c>
      <c r="FC411" s="171"/>
      <c r="FD411" s="89"/>
      <c r="FE411" s="90" t="str">
        <f t="shared" si="524"/>
        <v/>
      </c>
      <c r="FF411" s="172"/>
      <c r="FG411" s="154" t="str">
        <f t="shared" si="525"/>
        <v>NO BID</v>
      </c>
      <c r="FH411" s="171"/>
      <c r="FI411" s="89"/>
      <c r="FJ411" s="90" t="str">
        <f t="shared" si="526"/>
        <v/>
      </c>
      <c r="FK411" s="172"/>
      <c r="FL411" s="154" t="str">
        <f t="shared" si="527"/>
        <v>NO BID</v>
      </c>
      <c r="FM411" s="171"/>
      <c r="FN411" s="89"/>
      <c r="FO411" s="90" t="str">
        <f t="shared" si="528"/>
        <v/>
      </c>
      <c r="FP411" s="172"/>
      <c r="FQ411" s="154" t="str">
        <f t="shared" si="529"/>
        <v>NO BID</v>
      </c>
      <c r="FR411" s="174"/>
      <c r="FS411" s="91">
        <v>12.99</v>
      </c>
      <c r="FT411" s="92">
        <f t="shared" si="530"/>
        <v>64.95</v>
      </c>
      <c r="FU411" s="175">
        <f t="shared" si="531"/>
        <v>0</v>
      </c>
      <c r="FV411" s="93" t="str">
        <f t="shared" si="532"/>
        <v/>
      </c>
      <c r="FW411" s="94">
        <f t="shared" si="533"/>
        <v>64.95</v>
      </c>
      <c r="FX411" s="95">
        <f t="shared" si="534"/>
        <v>0</v>
      </c>
      <c r="FY411" s="129" t="str">
        <f t="shared" si="535"/>
        <v>NOT AWARDED</v>
      </c>
      <c r="FZ411" s="130">
        <f t="shared" si="536"/>
        <v>0</v>
      </c>
      <c r="GA411" s="129" t="str">
        <f t="shared" si="537"/>
        <v>VENDOR 09</v>
      </c>
      <c r="GB411" s="176"/>
      <c r="GC411" s="177"/>
      <c r="GD411" s="96"/>
      <c r="GE411" s="98"/>
    </row>
    <row r="412" spans="1:187" ht="30" customHeight="1" thickTop="1" thickBot="1" x14ac:dyDescent="0.4">
      <c r="A412" s="162">
        <v>408</v>
      </c>
      <c r="B412" s="163">
        <v>5</v>
      </c>
      <c r="C412" s="164">
        <v>9780063255135</v>
      </c>
      <c r="D412" s="165" t="s">
        <v>590</v>
      </c>
      <c r="E412" s="165" t="s">
        <v>1253</v>
      </c>
      <c r="F412" s="165" t="s">
        <v>1479</v>
      </c>
      <c r="G412" s="166" t="s">
        <v>1414</v>
      </c>
      <c r="H412" s="166" t="s">
        <v>1425</v>
      </c>
      <c r="I412" s="167"/>
      <c r="J412" s="234">
        <f t="shared" si="538"/>
        <v>5</v>
      </c>
      <c r="K412" s="235"/>
      <c r="L412" s="99" t="str">
        <f t="shared" si="463"/>
        <v/>
      </c>
      <c r="M412" s="241"/>
      <c r="N412" s="168"/>
      <c r="O412" s="169" t="str">
        <f t="shared" si="464"/>
        <v>VENDOR 09</v>
      </c>
      <c r="P412" s="149">
        <v>241360</v>
      </c>
      <c r="Q412" s="149">
        <f t="shared" si="465"/>
        <v>0</v>
      </c>
      <c r="R412" s="170" t="str">
        <f t="shared" si="466"/>
        <v xml:space="preserve">, </v>
      </c>
      <c r="S412" s="170" t="str">
        <f t="shared" si="467"/>
        <v>NO BID</v>
      </c>
      <c r="T412" s="87">
        <f t="shared" si="468"/>
        <v>0</v>
      </c>
      <c r="U412" s="88" t="str">
        <f t="shared" si="469"/>
        <v>NOT AWARDED</v>
      </c>
      <c r="V412" s="167"/>
      <c r="W412" s="171"/>
      <c r="X412" s="89"/>
      <c r="Y412" s="90"/>
      <c r="Z412" s="172" t="str">
        <f t="shared" si="470"/>
        <v/>
      </c>
      <c r="AA412" s="154" t="str">
        <f t="shared" si="471"/>
        <v>NO BID</v>
      </c>
      <c r="AB412" s="171"/>
      <c r="AC412" s="89"/>
      <c r="AD412" s="90"/>
      <c r="AE412" s="172" t="str">
        <f t="shared" si="472"/>
        <v/>
      </c>
      <c r="AF412" s="154" t="str">
        <f t="shared" si="473"/>
        <v>NO BID</v>
      </c>
      <c r="AG412" s="171"/>
      <c r="AH412" s="89"/>
      <c r="AI412" s="90"/>
      <c r="AJ412" s="172" t="str">
        <f t="shared" si="474"/>
        <v/>
      </c>
      <c r="AK412" s="154" t="str">
        <f t="shared" si="475"/>
        <v>NO BID</v>
      </c>
      <c r="AL412" s="171"/>
      <c r="AM412" s="89"/>
      <c r="AN412" s="90"/>
      <c r="AO412" s="172" t="str">
        <f t="shared" si="476"/>
        <v/>
      </c>
      <c r="AP412" s="154" t="str">
        <f t="shared" si="477"/>
        <v>NO BID</v>
      </c>
      <c r="AQ412" s="171"/>
      <c r="AR412" s="89"/>
      <c r="AS412" s="90"/>
      <c r="AT412" s="172" t="str">
        <f t="shared" si="478"/>
        <v/>
      </c>
      <c r="AU412" s="154" t="str">
        <f t="shared" si="479"/>
        <v>NO BID</v>
      </c>
      <c r="AV412" s="171"/>
      <c r="AW412" s="89"/>
      <c r="AX412" s="90"/>
      <c r="AY412" s="172" t="str">
        <f t="shared" si="480"/>
        <v/>
      </c>
      <c r="AZ412" s="154" t="str">
        <f t="shared" si="481"/>
        <v>NO BID</v>
      </c>
      <c r="BA412" s="171"/>
      <c r="BB412" s="89"/>
      <c r="BC412" s="90"/>
      <c r="BD412" s="172" t="str">
        <f t="shared" si="482"/>
        <v/>
      </c>
      <c r="BE412" s="154" t="str">
        <f t="shared" si="539"/>
        <v>NO BID</v>
      </c>
      <c r="BF412" s="171"/>
      <c r="BG412" s="89"/>
      <c r="BH412" s="90"/>
      <c r="BI412" s="172" t="str">
        <f t="shared" si="484"/>
        <v/>
      </c>
      <c r="BJ412" s="154" t="str">
        <f t="shared" si="485"/>
        <v>NO BID</v>
      </c>
      <c r="BK412" s="171"/>
      <c r="BL412" s="89"/>
      <c r="BM412" s="90"/>
      <c r="BN412" s="172" t="str">
        <f t="shared" si="486"/>
        <v/>
      </c>
      <c r="BO412" s="154" t="str">
        <f t="shared" si="487"/>
        <v>NO BID</v>
      </c>
      <c r="BP412" s="178"/>
      <c r="BQ412" s="171"/>
      <c r="BR412" s="89"/>
      <c r="BS412" s="90" t="str">
        <f t="shared" si="488"/>
        <v/>
      </c>
      <c r="BT412" s="172"/>
      <c r="BU412" s="154" t="str">
        <f t="shared" si="489"/>
        <v>NO BID</v>
      </c>
      <c r="BV412" s="171"/>
      <c r="BW412" s="89"/>
      <c r="BX412" s="90" t="str">
        <f t="shared" si="490"/>
        <v/>
      </c>
      <c r="BY412" s="172"/>
      <c r="BZ412" s="154" t="str">
        <f t="shared" si="491"/>
        <v>NO BID</v>
      </c>
      <c r="CA412" s="171"/>
      <c r="CB412" s="89"/>
      <c r="CC412" s="90" t="str">
        <f t="shared" si="492"/>
        <v/>
      </c>
      <c r="CD412" s="172"/>
      <c r="CE412" s="154" t="str">
        <f t="shared" si="493"/>
        <v>NO BID</v>
      </c>
      <c r="CF412" s="171"/>
      <c r="CG412" s="89"/>
      <c r="CH412" s="90" t="str">
        <f t="shared" si="494"/>
        <v/>
      </c>
      <c r="CI412" s="172"/>
      <c r="CJ412" s="154" t="str">
        <f t="shared" si="495"/>
        <v>NO BID</v>
      </c>
      <c r="CK412" s="171"/>
      <c r="CL412" s="89"/>
      <c r="CM412" s="90" t="str">
        <f t="shared" si="496"/>
        <v/>
      </c>
      <c r="CN412" s="172"/>
      <c r="CO412" s="154" t="str">
        <f t="shared" si="497"/>
        <v>NO BID</v>
      </c>
      <c r="CP412" s="171"/>
      <c r="CQ412" s="89"/>
      <c r="CR412" s="90" t="str">
        <f t="shared" si="498"/>
        <v/>
      </c>
      <c r="CS412" s="172"/>
      <c r="CT412" s="154" t="str">
        <f t="shared" si="499"/>
        <v>NO BID</v>
      </c>
      <c r="CU412" s="171"/>
      <c r="CV412" s="89"/>
      <c r="CW412" s="90" t="str">
        <f t="shared" si="500"/>
        <v/>
      </c>
      <c r="CX412" s="172"/>
      <c r="CY412" s="154" t="str">
        <f t="shared" si="501"/>
        <v>NO BID</v>
      </c>
      <c r="CZ412" s="171"/>
      <c r="DA412" s="89"/>
      <c r="DB412" s="90" t="str">
        <f t="shared" si="502"/>
        <v/>
      </c>
      <c r="DC412" s="172"/>
      <c r="DD412" s="154" t="str">
        <f t="shared" si="503"/>
        <v>NO BID</v>
      </c>
      <c r="DE412" s="171"/>
      <c r="DF412" s="89"/>
      <c r="DG412" s="90" t="str">
        <f t="shared" si="504"/>
        <v/>
      </c>
      <c r="DH412" s="172"/>
      <c r="DI412" s="154" t="str">
        <f t="shared" si="505"/>
        <v>NO BID</v>
      </c>
      <c r="DJ412" s="171"/>
      <c r="DK412" s="89"/>
      <c r="DL412" s="90" t="str">
        <f t="shared" si="506"/>
        <v/>
      </c>
      <c r="DM412" s="172"/>
      <c r="DN412" s="154" t="str">
        <f t="shared" si="507"/>
        <v>NO BID</v>
      </c>
      <c r="DO412" s="171"/>
      <c r="DP412" s="89"/>
      <c r="DQ412" s="90" t="str">
        <f t="shared" si="508"/>
        <v/>
      </c>
      <c r="DR412" s="172"/>
      <c r="DS412" s="154" t="str">
        <f t="shared" si="509"/>
        <v>NO BID</v>
      </c>
      <c r="DT412" s="171"/>
      <c r="DU412" s="89"/>
      <c r="DV412" s="90" t="str">
        <f t="shared" si="510"/>
        <v/>
      </c>
      <c r="DW412" s="172"/>
      <c r="DX412" s="154" t="str">
        <f t="shared" si="511"/>
        <v>NO BID</v>
      </c>
      <c r="DY412" s="171"/>
      <c r="DZ412" s="89"/>
      <c r="EA412" s="90" t="str">
        <f t="shared" si="512"/>
        <v/>
      </c>
      <c r="EB412" s="172"/>
      <c r="EC412" s="154" t="str">
        <f t="shared" si="513"/>
        <v>NO BID</v>
      </c>
      <c r="ED412" s="171"/>
      <c r="EE412" s="89"/>
      <c r="EF412" s="90" t="str">
        <f t="shared" si="514"/>
        <v/>
      </c>
      <c r="EG412" s="172"/>
      <c r="EH412" s="154" t="str">
        <f t="shared" si="515"/>
        <v>NO BID</v>
      </c>
      <c r="EI412" s="171"/>
      <c r="EJ412" s="89"/>
      <c r="EK412" s="90" t="str">
        <f t="shared" si="516"/>
        <v/>
      </c>
      <c r="EL412" s="172"/>
      <c r="EM412" s="154" t="str">
        <f t="shared" si="517"/>
        <v>NO BID</v>
      </c>
      <c r="EN412" s="171"/>
      <c r="EO412" s="89"/>
      <c r="EP412" s="90" t="str">
        <f t="shared" si="518"/>
        <v/>
      </c>
      <c r="EQ412" s="172"/>
      <c r="ER412" s="154" t="str">
        <f t="shared" si="519"/>
        <v>NO BID</v>
      </c>
      <c r="ES412" s="171"/>
      <c r="ET412" s="89"/>
      <c r="EU412" s="90" t="str">
        <f t="shared" si="520"/>
        <v/>
      </c>
      <c r="EV412" s="172"/>
      <c r="EW412" s="154" t="str">
        <f t="shared" si="521"/>
        <v>NO BID</v>
      </c>
      <c r="EX412" s="171"/>
      <c r="EY412" s="89"/>
      <c r="EZ412" s="90" t="str">
        <f t="shared" si="522"/>
        <v/>
      </c>
      <c r="FA412" s="172"/>
      <c r="FB412" s="154" t="str">
        <f t="shared" si="523"/>
        <v>NO BID</v>
      </c>
      <c r="FC412" s="171"/>
      <c r="FD412" s="89"/>
      <c r="FE412" s="90" t="str">
        <f t="shared" si="524"/>
        <v/>
      </c>
      <c r="FF412" s="172"/>
      <c r="FG412" s="154" t="str">
        <f t="shared" si="525"/>
        <v>NO BID</v>
      </c>
      <c r="FH412" s="171"/>
      <c r="FI412" s="89"/>
      <c r="FJ412" s="90" t="str">
        <f t="shared" si="526"/>
        <v/>
      </c>
      <c r="FK412" s="172"/>
      <c r="FL412" s="154" t="str">
        <f t="shared" si="527"/>
        <v>NO BID</v>
      </c>
      <c r="FM412" s="171"/>
      <c r="FN412" s="89"/>
      <c r="FO412" s="90" t="str">
        <f t="shared" si="528"/>
        <v/>
      </c>
      <c r="FP412" s="172"/>
      <c r="FQ412" s="154" t="str">
        <f t="shared" si="529"/>
        <v>NO BID</v>
      </c>
      <c r="FR412" s="174"/>
      <c r="FS412" s="91">
        <v>14.81</v>
      </c>
      <c r="FT412" s="92">
        <f t="shared" si="530"/>
        <v>74.05</v>
      </c>
      <c r="FU412" s="175">
        <f t="shared" si="531"/>
        <v>0</v>
      </c>
      <c r="FV412" s="93" t="str">
        <f t="shared" si="532"/>
        <v/>
      </c>
      <c r="FW412" s="94">
        <f t="shared" si="533"/>
        <v>74.05</v>
      </c>
      <c r="FX412" s="95">
        <f t="shared" si="534"/>
        <v>0</v>
      </c>
      <c r="FY412" s="129" t="str">
        <f t="shared" si="535"/>
        <v>NOT AWARDED</v>
      </c>
      <c r="FZ412" s="130">
        <f t="shared" si="536"/>
        <v>0</v>
      </c>
      <c r="GA412" s="129" t="str">
        <f t="shared" si="537"/>
        <v>VENDOR 09</v>
      </c>
      <c r="GB412" s="176"/>
      <c r="GC412" s="198"/>
      <c r="GD412" s="96"/>
      <c r="GE412" s="98"/>
    </row>
    <row r="413" spans="1:187" ht="30" customHeight="1" thickTop="1" thickBot="1" x14ac:dyDescent="0.4">
      <c r="A413" s="162">
        <v>409</v>
      </c>
      <c r="B413" s="163">
        <v>5</v>
      </c>
      <c r="C413" s="164">
        <v>9781682636114</v>
      </c>
      <c r="D413" s="165" t="s">
        <v>591</v>
      </c>
      <c r="E413" s="165" t="s">
        <v>979</v>
      </c>
      <c r="F413" s="165" t="s">
        <v>1479</v>
      </c>
      <c r="G413" s="166" t="s">
        <v>1414</v>
      </c>
      <c r="H413" s="166" t="s">
        <v>1421</v>
      </c>
      <c r="I413" s="167"/>
      <c r="J413" s="227">
        <f t="shared" si="538"/>
        <v>5</v>
      </c>
      <c r="K413" s="228"/>
      <c r="L413" s="99" t="str">
        <f t="shared" si="463"/>
        <v/>
      </c>
      <c r="M413" s="241"/>
      <c r="N413" s="168"/>
      <c r="O413" s="169" t="str">
        <f t="shared" si="464"/>
        <v>VENDOR 09</v>
      </c>
      <c r="P413" s="149">
        <v>241360</v>
      </c>
      <c r="Q413" s="149">
        <f t="shared" si="465"/>
        <v>0</v>
      </c>
      <c r="R413" s="170" t="str">
        <f t="shared" si="466"/>
        <v xml:space="preserve">, </v>
      </c>
      <c r="S413" s="170" t="str">
        <f t="shared" si="467"/>
        <v>NO BID</v>
      </c>
      <c r="T413" s="87">
        <f t="shared" si="468"/>
        <v>0</v>
      </c>
      <c r="U413" s="88" t="str">
        <f t="shared" si="469"/>
        <v>NOT AWARDED</v>
      </c>
      <c r="V413" s="167"/>
      <c r="W413" s="171"/>
      <c r="X413" s="89"/>
      <c r="Y413" s="90"/>
      <c r="Z413" s="172" t="str">
        <f t="shared" si="470"/>
        <v/>
      </c>
      <c r="AA413" s="154" t="str">
        <f t="shared" si="471"/>
        <v>NO BID</v>
      </c>
      <c r="AB413" s="171"/>
      <c r="AC413" s="89"/>
      <c r="AD413" s="90"/>
      <c r="AE413" s="172" t="str">
        <f t="shared" si="472"/>
        <v/>
      </c>
      <c r="AF413" s="154" t="str">
        <f t="shared" si="473"/>
        <v>NO BID</v>
      </c>
      <c r="AG413" s="171"/>
      <c r="AH413" s="89"/>
      <c r="AI413" s="90"/>
      <c r="AJ413" s="172" t="str">
        <f t="shared" si="474"/>
        <v/>
      </c>
      <c r="AK413" s="154" t="str">
        <f t="shared" si="475"/>
        <v>NO BID</v>
      </c>
      <c r="AL413" s="171"/>
      <c r="AM413" s="89"/>
      <c r="AN413" s="90"/>
      <c r="AO413" s="172" t="str">
        <f t="shared" si="476"/>
        <v/>
      </c>
      <c r="AP413" s="154" t="str">
        <f t="shared" si="477"/>
        <v>NO BID</v>
      </c>
      <c r="AQ413" s="171"/>
      <c r="AR413" s="89"/>
      <c r="AS413" s="90"/>
      <c r="AT413" s="172" t="str">
        <f t="shared" si="478"/>
        <v/>
      </c>
      <c r="AU413" s="154" t="str">
        <f t="shared" si="479"/>
        <v>NO BID</v>
      </c>
      <c r="AV413" s="171"/>
      <c r="AW413" s="89"/>
      <c r="AX413" s="90"/>
      <c r="AY413" s="172" t="str">
        <f t="shared" si="480"/>
        <v/>
      </c>
      <c r="AZ413" s="154" t="str">
        <f t="shared" si="481"/>
        <v>NO BID</v>
      </c>
      <c r="BA413" s="171"/>
      <c r="BB413" s="89"/>
      <c r="BC413" s="90"/>
      <c r="BD413" s="172" t="str">
        <f t="shared" si="482"/>
        <v/>
      </c>
      <c r="BE413" s="154" t="str">
        <f t="shared" si="539"/>
        <v>NO BID</v>
      </c>
      <c r="BF413" s="171"/>
      <c r="BG413" s="89"/>
      <c r="BH413" s="90"/>
      <c r="BI413" s="172" t="str">
        <f t="shared" si="484"/>
        <v/>
      </c>
      <c r="BJ413" s="154" t="str">
        <f t="shared" si="485"/>
        <v>NO BID</v>
      </c>
      <c r="BK413" s="171"/>
      <c r="BL413" s="89"/>
      <c r="BM413" s="90"/>
      <c r="BN413" s="172" t="str">
        <f t="shared" si="486"/>
        <v/>
      </c>
      <c r="BO413" s="154" t="str">
        <f t="shared" si="487"/>
        <v>NO BID</v>
      </c>
      <c r="BP413" s="178"/>
      <c r="BQ413" s="171"/>
      <c r="BR413" s="89"/>
      <c r="BS413" s="90" t="str">
        <f t="shared" si="488"/>
        <v/>
      </c>
      <c r="BT413" s="172"/>
      <c r="BU413" s="154" t="str">
        <f t="shared" si="489"/>
        <v>NO BID</v>
      </c>
      <c r="BV413" s="171"/>
      <c r="BW413" s="89"/>
      <c r="BX413" s="90" t="str">
        <f t="shared" si="490"/>
        <v/>
      </c>
      <c r="BY413" s="172"/>
      <c r="BZ413" s="154" t="str">
        <f t="shared" si="491"/>
        <v>NO BID</v>
      </c>
      <c r="CA413" s="171"/>
      <c r="CB413" s="89"/>
      <c r="CC413" s="90" t="str">
        <f t="shared" si="492"/>
        <v/>
      </c>
      <c r="CD413" s="172"/>
      <c r="CE413" s="154" t="str">
        <f t="shared" si="493"/>
        <v>NO BID</v>
      </c>
      <c r="CF413" s="171"/>
      <c r="CG413" s="89"/>
      <c r="CH413" s="90" t="str">
        <f t="shared" si="494"/>
        <v/>
      </c>
      <c r="CI413" s="172"/>
      <c r="CJ413" s="154" t="str">
        <f t="shared" si="495"/>
        <v>NO BID</v>
      </c>
      <c r="CK413" s="171"/>
      <c r="CL413" s="89"/>
      <c r="CM413" s="90" t="str">
        <f t="shared" si="496"/>
        <v/>
      </c>
      <c r="CN413" s="172"/>
      <c r="CO413" s="154" t="str">
        <f t="shared" si="497"/>
        <v>NO BID</v>
      </c>
      <c r="CP413" s="171"/>
      <c r="CQ413" s="89"/>
      <c r="CR413" s="90" t="str">
        <f t="shared" si="498"/>
        <v/>
      </c>
      <c r="CS413" s="172"/>
      <c r="CT413" s="154" t="str">
        <f t="shared" si="499"/>
        <v>NO BID</v>
      </c>
      <c r="CU413" s="171"/>
      <c r="CV413" s="89"/>
      <c r="CW413" s="90" t="str">
        <f t="shared" si="500"/>
        <v/>
      </c>
      <c r="CX413" s="172"/>
      <c r="CY413" s="154" t="str">
        <f t="shared" si="501"/>
        <v>NO BID</v>
      </c>
      <c r="CZ413" s="171"/>
      <c r="DA413" s="89"/>
      <c r="DB413" s="90" t="str">
        <f t="shared" si="502"/>
        <v/>
      </c>
      <c r="DC413" s="172"/>
      <c r="DD413" s="154" t="str">
        <f t="shared" si="503"/>
        <v>NO BID</v>
      </c>
      <c r="DE413" s="171"/>
      <c r="DF413" s="89"/>
      <c r="DG413" s="90" t="str">
        <f t="shared" si="504"/>
        <v/>
      </c>
      <c r="DH413" s="172"/>
      <c r="DI413" s="154" t="str">
        <f t="shared" si="505"/>
        <v>NO BID</v>
      </c>
      <c r="DJ413" s="171"/>
      <c r="DK413" s="89"/>
      <c r="DL413" s="90" t="str">
        <f t="shared" si="506"/>
        <v/>
      </c>
      <c r="DM413" s="172"/>
      <c r="DN413" s="154" t="str">
        <f t="shared" si="507"/>
        <v>NO BID</v>
      </c>
      <c r="DO413" s="171"/>
      <c r="DP413" s="89"/>
      <c r="DQ413" s="90" t="str">
        <f t="shared" si="508"/>
        <v/>
      </c>
      <c r="DR413" s="172"/>
      <c r="DS413" s="154" t="str">
        <f t="shared" si="509"/>
        <v>NO BID</v>
      </c>
      <c r="DT413" s="171"/>
      <c r="DU413" s="89"/>
      <c r="DV413" s="90" t="str">
        <f t="shared" si="510"/>
        <v/>
      </c>
      <c r="DW413" s="172"/>
      <c r="DX413" s="154" t="str">
        <f t="shared" si="511"/>
        <v>NO BID</v>
      </c>
      <c r="DY413" s="171"/>
      <c r="DZ413" s="89"/>
      <c r="EA413" s="90" t="str">
        <f t="shared" si="512"/>
        <v/>
      </c>
      <c r="EB413" s="172"/>
      <c r="EC413" s="154" t="str">
        <f t="shared" si="513"/>
        <v>NO BID</v>
      </c>
      <c r="ED413" s="171"/>
      <c r="EE413" s="89"/>
      <c r="EF413" s="90" t="str">
        <f t="shared" si="514"/>
        <v/>
      </c>
      <c r="EG413" s="172"/>
      <c r="EH413" s="154" t="str">
        <f t="shared" si="515"/>
        <v>NO BID</v>
      </c>
      <c r="EI413" s="171"/>
      <c r="EJ413" s="89"/>
      <c r="EK413" s="90" t="str">
        <f t="shared" si="516"/>
        <v/>
      </c>
      <c r="EL413" s="172"/>
      <c r="EM413" s="154" t="str">
        <f t="shared" si="517"/>
        <v>NO BID</v>
      </c>
      <c r="EN413" s="171"/>
      <c r="EO413" s="89"/>
      <c r="EP413" s="90" t="str">
        <f t="shared" si="518"/>
        <v/>
      </c>
      <c r="EQ413" s="172"/>
      <c r="ER413" s="154" t="str">
        <f t="shared" si="519"/>
        <v>NO BID</v>
      </c>
      <c r="ES413" s="171"/>
      <c r="ET413" s="89"/>
      <c r="EU413" s="90" t="str">
        <f t="shared" si="520"/>
        <v/>
      </c>
      <c r="EV413" s="172"/>
      <c r="EW413" s="154" t="str">
        <f t="shared" si="521"/>
        <v>NO BID</v>
      </c>
      <c r="EX413" s="171"/>
      <c r="EY413" s="89"/>
      <c r="EZ413" s="90" t="str">
        <f t="shared" si="522"/>
        <v/>
      </c>
      <c r="FA413" s="172"/>
      <c r="FB413" s="154" t="str">
        <f t="shared" si="523"/>
        <v>NO BID</v>
      </c>
      <c r="FC413" s="171"/>
      <c r="FD413" s="89"/>
      <c r="FE413" s="90" t="str">
        <f t="shared" si="524"/>
        <v/>
      </c>
      <c r="FF413" s="172"/>
      <c r="FG413" s="154" t="str">
        <f t="shared" si="525"/>
        <v>NO BID</v>
      </c>
      <c r="FH413" s="171"/>
      <c r="FI413" s="89"/>
      <c r="FJ413" s="90" t="str">
        <f t="shared" si="526"/>
        <v/>
      </c>
      <c r="FK413" s="172"/>
      <c r="FL413" s="154" t="str">
        <f t="shared" si="527"/>
        <v>NO BID</v>
      </c>
      <c r="FM413" s="171"/>
      <c r="FN413" s="89"/>
      <c r="FO413" s="90" t="str">
        <f t="shared" si="528"/>
        <v/>
      </c>
      <c r="FP413" s="172"/>
      <c r="FQ413" s="154" t="str">
        <f t="shared" si="529"/>
        <v>NO BID</v>
      </c>
      <c r="FR413" s="174"/>
      <c r="FS413" s="91">
        <v>15.98</v>
      </c>
      <c r="FT413" s="92">
        <f t="shared" si="530"/>
        <v>79.900000000000006</v>
      </c>
      <c r="FU413" s="175">
        <f t="shared" si="531"/>
        <v>0</v>
      </c>
      <c r="FV413" s="93" t="str">
        <f t="shared" si="532"/>
        <v/>
      </c>
      <c r="FW413" s="94">
        <f t="shared" si="533"/>
        <v>79.900000000000006</v>
      </c>
      <c r="FX413" s="95">
        <f t="shared" si="534"/>
        <v>0</v>
      </c>
      <c r="FY413" s="129" t="str">
        <f t="shared" si="535"/>
        <v>NOT AWARDED</v>
      </c>
      <c r="FZ413" s="130">
        <f t="shared" si="536"/>
        <v>0</v>
      </c>
      <c r="GA413" s="129" t="str">
        <f t="shared" si="537"/>
        <v>VENDOR 09</v>
      </c>
      <c r="GB413" s="176"/>
      <c r="GC413" s="177"/>
      <c r="GD413" s="96"/>
      <c r="GE413" s="98"/>
    </row>
    <row r="414" spans="1:187" ht="30" customHeight="1" thickTop="1" thickBot="1" x14ac:dyDescent="0.4">
      <c r="A414" s="162">
        <v>410</v>
      </c>
      <c r="B414" s="142">
        <v>3</v>
      </c>
      <c r="C414" s="143">
        <v>9781338797268</v>
      </c>
      <c r="D414" s="144" t="s">
        <v>592</v>
      </c>
      <c r="E414" s="144" t="s">
        <v>1254</v>
      </c>
      <c r="F414" s="144" t="s">
        <v>1479</v>
      </c>
      <c r="G414" s="145" t="s">
        <v>1414</v>
      </c>
      <c r="H414" s="145" t="s">
        <v>1418</v>
      </c>
      <c r="I414" s="146"/>
      <c r="J414" s="227">
        <f t="shared" si="538"/>
        <v>3</v>
      </c>
      <c r="K414" s="228"/>
      <c r="L414" s="99" t="str">
        <f t="shared" si="463"/>
        <v/>
      </c>
      <c r="M414" s="241"/>
      <c r="N414" s="147"/>
      <c r="O414" s="148" t="str">
        <f t="shared" si="464"/>
        <v>VENDOR 09</v>
      </c>
      <c r="P414" s="149">
        <v>241363</v>
      </c>
      <c r="Q414" s="149">
        <f t="shared" si="465"/>
        <v>0</v>
      </c>
      <c r="R414" s="150" t="str">
        <f t="shared" si="466"/>
        <v xml:space="preserve">, </v>
      </c>
      <c r="S414" s="150" t="str">
        <f t="shared" si="467"/>
        <v>NO BID</v>
      </c>
      <c r="T414" s="100">
        <f t="shared" si="468"/>
        <v>0</v>
      </c>
      <c r="U414" s="101" t="str">
        <f t="shared" si="469"/>
        <v>NOT AWARDED</v>
      </c>
      <c r="V414" s="146"/>
      <c r="W414" s="151"/>
      <c r="X414" s="102"/>
      <c r="Y414" s="103"/>
      <c r="Z414" s="152" t="str">
        <f t="shared" si="470"/>
        <v/>
      </c>
      <c r="AA414" s="153" t="str">
        <f t="shared" si="471"/>
        <v>NO BID</v>
      </c>
      <c r="AB414" s="151"/>
      <c r="AC414" s="102"/>
      <c r="AD414" s="103"/>
      <c r="AE414" s="152" t="str">
        <f t="shared" si="472"/>
        <v/>
      </c>
      <c r="AF414" s="154" t="str">
        <f t="shared" si="473"/>
        <v>NO BID</v>
      </c>
      <c r="AG414" s="151"/>
      <c r="AH414" s="102"/>
      <c r="AI414" s="103"/>
      <c r="AJ414" s="152" t="str">
        <f t="shared" si="474"/>
        <v/>
      </c>
      <c r="AK414" s="154" t="str">
        <f t="shared" si="475"/>
        <v>NO BID</v>
      </c>
      <c r="AL414" s="151"/>
      <c r="AM414" s="102"/>
      <c r="AN414" s="103"/>
      <c r="AO414" s="152" t="str">
        <f t="shared" si="476"/>
        <v/>
      </c>
      <c r="AP414" s="154" t="str">
        <f t="shared" si="477"/>
        <v>NO BID</v>
      </c>
      <c r="AQ414" s="151"/>
      <c r="AR414" s="102"/>
      <c r="AS414" s="103"/>
      <c r="AT414" s="152" t="str">
        <f t="shared" si="478"/>
        <v/>
      </c>
      <c r="AU414" s="154" t="str">
        <f t="shared" si="479"/>
        <v>NO BID</v>
      </c>
      <c r="AV414" s="151"/>
      <c r="AW414" s="102"/>
      <c r="AX414" s="103"/>
      <c r="AY414" s="152" t="str">
        <f t="shared" si="480"/>
        <v/>
      </c>
      <c r="AZ414" s="154" t="str">
        <f t="shared" si="481"/>
        <v>NO BID</v>
      </c>
      <c r="BA414" s="151"/>
      <c r="BB414" s="102"/>
      <c r="BC414" s="103"/>
      <c r="BD414" s="152" t="str">
        <f t="shared" si="482"/>
        <v/>
      </c>
      <c r="BE414" s="153" t="str">
        <f t="shared" si="539"/>
        <v>NO BID</v>
      </c>
      <c r="BF414" s="151"/>
      <c r="BG414" s="102"/>
      <c r="BH414" s="103"/>
      <c r="BI414" s="152" t="str">
        <f t="shared" si="484"/>
        <v/>
      </c>
      <c r="BJ414" s="153" t="str">
        <f t="shared" si="485"/>
        <v>NO BID</v>
      </c>
      <c r="BK414" s="151"/>
      <c r="BL414" s="102"/>
      <c r="BM414" s="103"/>
      <c r="BN414" s="152" t="str">
        <f t="shared" si="486"/>
        <v/>
      </c>
      <c r="BO414" s="154" t="str">
        <f t="shared" si="487"/>
        <v>NO BID</v>
      </c>
      <c r="BP414" s="155"/>
      <c r="BQ414" s="151"/>
      <c r="BR414" s="102"/>
      <c r="BS414" s="103" t="str">
        <f t="shared" si="488"/>
        <v/>
      </c>
      <c r="BT414" s="152"/>
      <c r="BU414" s="153" t="str">
        <f t="shared" si="489"/>
        <v>NO BID</v>
      </c>
      <c r="BV414" s="151"/>
      <c r="BW414" s="102"/>
      <c r="BX414" s="103" t="str">
        <f t="shared" si="490"/>
        <v/>
      </c>
      <c r="BY414" s="152"/>
      <c r="BZ414" s="153" t="str">
        <f t="shared" si="491"/>
        <v>NO BID</v>
      </c>
      <c r="CA414" s="151"/>
      <c r="CB414" s="102"/>
      <c r="CC414" s="103" t="str">
        <f t="shared" si="492"/>
        <v/>
      </c>
      <c r="CD414" s="152"/>
      <c r="CE414" s="153" t="str">
        <f t="shared" si="493"/>
        <v>NO BID</v>
      </c>
      <c r="CF414" s="151"/>
      <c r="CG414" s="102"/>
      <c r="CH414" s="103" t="str">
        <f t="shared" si="494"/>
        <v/>
      </c>
      <c r="CI414" s="152"/>
      <c r="CJ414" s="153" t="str">
        <f t="shared" si="495"/>
        <v>NO BID</v>
      </c>
      <c r="CK414" s="151"/>
      <c r="CL414" s="102"/>
      <c r="CM414" s="103" t="str">
        <f t="shared" si="496"/>
        <v/>
      </c>
      <c r="CN414" s="152"/>
      <c r="CO414" s="153" t="str">
        <f t="shared" si="497"/>
        <v>NO BID</v>
      </c>
      <c r="CP414" s="151"/>
      <c r="CQ414" s="102"/>
      <c r="CR414" s="103" t="str">
        <f t="shared" si="498"/>
        <v/>
      </c>
      <c r="CS414" s="152"/>
      <c r="CT414" s="153" t="str">
        <f t="shared" si="499"/>
        <v>NO BID</v>
      </c>
      <c r="CU414" s="151"/>
      <c r="CV414" s="102"/>
      <c r="CW414" s="103" t="str">
        <f t="shared" si="500"/>
        <v/>
      </c>
      <c r="CX414" s="152"/>
      <c r="CY414" s="153" t="str">
        <f t="shared" si="501"/>
        <v>NO BID</v>
      </c>
      <c r="CZ414" s="151"/>
      <c r="DA414" s="102"/>
      <c r="DB414" s="103" t="str">
        <f t="shared" si="502"/>
        <v/>
      </c>
      <c r="DC414" s="152"/>
      <c r="DD414" s="153" t="str">
        <f t="shared" si="503"/>
        <v>NO BID</v>
      </c>
      <c r="DE414" s="151"/>
      <c r="DF414" s="102"/>
      <c r="DG414" s="103" t="str">
        <f t="shared" si="504"/>
        <v/>
      </c>
      <c r="DH414" s="152"/>
      <c r="DI414" s="153" t="str">
        <f t="shared" si="505"/>
        <v>NO BID</v>
      </c>
      <c r="DJ414" s="151"/>
      <c r="DK414" s="102"/>
      <c r="DL414" s="103" t="str">
        <f t="shared" si="506"/>
        <v/>
      </c>
      <c r="DM414" s="152"/>
      <c r="DN414" s="153" t="str">
        <f t="shared" si="507"/>
        <v>NO BID</v>
      </c>
      <c r="DO414" s="151"/>
      <c r="DP414" s="102"/>
      <c r="DQ414" s="103" t="str">
        <f t="shared" si="508"/>
        <v/>
      </c>
      <c r="DR414" s="152"/>
      <c r="DS414" s="153" t="str">
        <f t="shared" si="509"/>
        <v>NO BID</v>
      </c>
      <c r="DT414" s="151"/>
      <c r="DU414" s="102"/>
      <c r="DV414" s="103" t="str">
        <f t="shared" si="510"/>
        <v/>
      </c>
      <c r="DW414" s="152"/>
      <c r="DX414" s="153" t="str">
        <f t="shared" si="511"/>
        <v>NO BID</v>
      </c>
      <c r="DY414" s="151"/>
      <c r="DZ414" s="102"/>
      <c r="EA414" s="103" t="str">
        <f t="shared" si="512"/>
        <v/>
      </c>
      <c r="EB414" s="152"/>
      <c r="EC414" s="153" t="str">
        <f t="shared" si="513"/>
        <v>NO BID</v>
      </c>
      <c r="ED414" s="151"/>
      <c r="EE414" s="102"/>
      <c r="EF414" s="103" t="str">
        <f t="shared" si="514"/>
        <v/>
      </c>
      <c r="EG414" s="152"/>
      <c r="EH414" s="153" t="str">
        <f t="shared" si="515"/>
        <v>NO BID</v>
      </c>
      <c r="EI414" s="151"/>
      <c r="EJ414" s="102"/>
      <c r="EK414" s="103" t="str">
        <f t="shared" si="516"/>
        <v/>
      </c>
      <c r="EL414" s="152"/>
      <c r="EM414" s="153" t="str">
        <f t="shared" si="517"/>
        <v>NO BID</v>
      </c>
      <c r="EN414" s="151"/>
      <c r="EO414" s="102"/>
      <c r="EP414" s="103" t="str">
        <f t="shared" si="518"/>
        <v/>
      </c>
      <c r="EQ414" s="152"/>
      <c r="ER414" s="153" t="str">
        <f t="shared" si="519"/>
        <v>NO BID</v>
      </c>
      <c r="ES414" s="151"/>
      <c r="ET414" s="102"/>
      <c r="EU414" s="103" t="str">
        <f t="shared" si="520"/>
        <v/>
      </c>
      <c r="EV414" s="152"/>
      <c r="EW414" s="153" t="str">
        <f t="shared" si="521"/>
        <v>NO BID</v>
      </c>
      <c r="EX414" s="151"/>
      <c r="EY414" s="102"/>
      <c r="EZ414" s="103" t="str">
        <f t="shared" si="522"/>
        <v/>
      </c>
      <c r="FA414" s="152"/>
      <c r="FB414" s="153" t="str">
        <f t="shared" si="523"/>
        <v>NO BID</v>
      </c>
      <c r="FC414" s="151"/>
      <c r="FD414" s="102"/>
      <c r="FE414" s="103" t="str">
        <f t="shared" si="524"/>
        <v/>
      </c>
      <c r="FF414" s="152"/>
      <c r="FG414" s="153" t="str">
        <f t="shared" si="525"/>
        <v>NO BID</v>
      </c>
      <c r="FH414" s="151"/>
      <c r="FI414" s="102"/>
      <c r="FJ414" s="103" t="str">
        <f t="shared" si="526"/>
        <v/>
      </c>
      <c r="FK414" s="152"/>
      <c r="FL414" s="153" t="str">
        <f t="shared" si="527"/>
        <v>NO BID</v>
      </c>
      <c r="FM414" s="151"/>
      <c r="FN414" s="102"/>
      <c r="FO414" s="103" t="str">
        <f t="shared" si="528"/>
        <v/>
      </c>
      <c r="FP414" s="152"/>
      <c r="FQ414" s="153" t="str">
        <f t="shared" si="529"/>
        <v>NO BID</v>
      </c>
      <c r="FR414" s="156"/>
      <c r="FS414" s="104">
        <v>11.99</v>
      </c>
      <c r="FT414" s="105">
        <f t="shared" si="530"/>
        <v>35.97</v>
      </c>
      <c r="FU414" s="157">
        <f t="shared" si="531"/>
        <v>0</v>
      </c>
      <c r="FV414" s="106" t="str">
        <f t="shared" si="532"/>
        <v/>
      </c>
      <c r="FW414" s="107">
        <f t="shared" si="533"/>
        <v>35.97</v>
      </c>
      <c r="FX414" s="108">
        <f t="shared" si="534"/>
        <v>0</v>
      </c>
      <c r="FY414" s="158" t="str">
        <f t="shared" si="535"/>
        <v>NOT AWARDED</v>
      </c>
      <c r="FZ414" s="159">
        <f t="shared" si="536"/>
        <v>0</v>
      </c>
      <c r="GA414" s="158" t="str">
        <f t="shared" si="537"/>
        <v>VENDOR 09</v>
      </c>
      <c r="GB414" s="160"/>
      <c r="GC414" s="161"/>
      <c r="GD414" s="109"/>
      <c r="GE414" s="110"/>
    </row>
    <row r="415" spans="1:187" ht="30" customHeight="1" thickTop="1" thickBot="1" x14ac:dyDescent="0.4">
      <c r="A415" s="141">
        <v>411</v>
      </c>
      <c r="B415" s="163">
        <v>2</v>
      </c>
      <c r="C415" s="164">
        <v>9780063086166</v>
      </c>
      <c r="D415" s="165" t="s">
        <v>594</v>
      </c>
      <c r="E415" s="165" t="s">
        <v>806</v>
      </c>
      <c r="F415" s="165" t="s">
        <v>1479</v>
      </c>
      <c r="G415" s="166" t="s">
        <v>1414</v>
      </c>
      <c r="H415" s="166" t="s">
        <v>1418</v>
      </c>
      <c r="I415" s="167"/>
      <c r="J415" s="227">
        <f t="shared" si="538"/>
        <v>2</v>
      </c>
      <c r="K415" s="228"/>
      <c r="L415" s="99" t="str">
        <f t="shared" si="463"/>
        <v/>
      </c>
      <c r="M415" s="241"/>
      <c r="N415" s="168"/>
      <c r="O415" s="169" t="str">
        <f t="shared" si="464"/>
        <v>VENDOR 09</v>
      </c>
      <c r="P415" s="149">
        <v>241362</v>
      </c>
      <c r="Q415" s="149">
        <f t="shared" si="465"/>
        <v>0</v>
      </c>
      <c r="R415" s="170" t="str">
        <f t="shared" si="466"/>
        <v xml:space="preserve">, </v>
      </c>
      <c r="S415" s="170" t="str">
        <f t="shared" si="467"/>
        <v>NO BID</v>
      </c>
      <c r="T415" s="87">
        <f t="shared" si="468"/>
        <v>0</v>
      </c>
      <c r="U415" s="88" t="str">
        <f t="shared" si="469"/>
        <v>NOT AWARDED</v>
      </c>
      <c r="V415" s="167"/>
      <c r="W415" s="171"/>
      <c r="X415" s="89"/>
      <c r="Y415" s="90"/>
      <c r="Z415" s="172" t="str">
        <f t="shared" si="470"/>
        <v/>
      </c>
      <c r="AA415" s="154" t="str">
        <f t="shared" si="471"/>
        <v>NO BID</v>
      </c>
      <c r="AB415" s="171"/>
      <c r="AC415" s="89"/>
      <c r="AD415" s="90"/>
      <c r="AE415" s="172" t="str">
        <f t="shared" si="472"/>
        <v/>
      </c>
      <c r="AF415" s="154" t="str">
        <f t="shared" si="473"/>
        <v>NO BID</v>
      </c>
      <c r="AG415" s="171"/>
      <c r="AH415" s="89"/>
      <c r="AI415" s="90"/>
      <c r="AJ415" s="172" t="str">
        <f t="shared" si="474"/>
        <v/>
      </c>
      <c r="AK415" s="154" t="str">
        <f t="shared" si="475"/>
        <v>NO BID</v>
      </c>
      <c r="AL415" s="171"/>
      <c r="AM415" s="89"/>
      <c r="AN415" s="90"/>
      <c r="AO415" s="172" t="str">
        <f t="shared" si="476"/>
        <v/>
      </c>
      <c r="AP415" s="154" t="str">
        <f t="shared" si="477"/>
        <v>NO BID</v>
      </c>
      <c r="AQ415" s="171"/>
      <c r="AR415" s="89"/>
      <c r="AS415" s="90"/>
      <c r="AT415" s="172" t="str">
        <f t="shared" si="478"/>
        <v/>
      </c>
      <c r="AU415" s="154" t="str">
        <f t="shared" si="479"/>
        <v>NO BID</v>
      </c>
      <c r="AV415" s="171"/>
      <c r="AW415" s="89"/>
      <c r="AX415" s="90"/>
      <c r="AY415" s="172" t="str">
        <f t="shared" si="480"/>
        <v/>
      </c>
      <c r="AZ415" s="154" t="str">
        <f t="shared" si="481"/>
        <v>NO BID</v>
      </c>
      <c r="BA415" s="171"/>
      <c r="BB415" s="89"/>
      <c r="BC415" s="90"/>
      <c r="BD415" s="172" t="str">
        <f t="shared" si="482"/>
        <v/>
      </c>
      <c r="BE415" s="154" t="str">
        <f t="shared" si="539"/>
        <v>NO BID</v>
      </c>
      <c r="BF415" s="171"/>
      <c r="BG415" s="89"/>
      <c r="BH415" s="90"/>
      <c r="BI415" s="172" t="str">
        <f t="shared" si="484"/>
        <v/>
      </c>
      <c r="BJ415" s="154" t="str">
        <f t="shared" si="485"/>
        <v>NO BID</v>
      </c>
      <c r="BK415" s="171"/>
      <c r="BL415" s="89"/>
      <c r="BM415" s="90"/>
      <c r="BN415" s="172" t="str">
        <f t="shared" si="486"/>
        <v/>
      </c>
      <c r="BO415" s="154" t="str">
        <f t="shared" si="487"/>
        <v>NO BID</v>
      </c>
      <c r="BP415" s="173"/>
      <c r="BQ415" s="171"/>
      <c r="BR415" s="89"/>
      <c r="BS415" s="90" t="str">
        <f t="shared" si="488"/>
        <v/>
      </c>
      <c r="BT415" s="172"/>
      <c r="BU415" s="154" t="str">
        <f t="shared" si="489"/>
        <v>NO BID</v>
      </c>
      <c r="BV415" s="171"/>
      <c r="BW415" s="89"/>
      <c r="BX415" s="90" t="str">
        <f t="shared" si="490"/>
        <v/>
      </c>
      <c r="BY415" s="172"/>
      <c r="BZ415" s="154" t="str">
        <f t="shared" si="491"/>
        <v>NO BID</v>
      </c>
      <c r="CA415" s="171"/>
      <c r="CB415" s="89"/>
      <c r="CC415" s="90" t="str">
        <f t="shared" si="492"/>
        <v/>
      </c>
      <c r="CD415" s="172"/>
      <c r="CE415" s="154" t="str">
        <f t="shared" si="493"/>
        <v>NO BID</v>
      </c>
      <c r="CF415" s="171"/>
      <c r="CG415" s="89"/>
      <c r="CH415" s="90" t="str">
        <f t="shared" si="494"/>
        <v/>
      </c>
      <c r="CI415" s="172"/>
      <c r="CJ415" s="154" t="str">
        <f t="shared" si="495"/>
        <v>NO BID</v>
      </c>
      <c r="CK415" s="171"/>
      <c r="CL415" s="89"/>
      <c r="CM415" s="90" t="str">
        <f t="shared" si="496"/>
        <v/>
      </c>
      <c r="CN415" s="172"/>
      <c r="CO415" s="154" t="str">
        <f t="shared" si="497"/>
        <v>NO BID</v>
      </c>
      <c r="CP415" s="171"/>
      <c r="CQ415" s="89"/>
      <c r="CR415" s="90" t="str">
        <f t="shared" si="498"/>
        <v/>
      </c>
      <c r="CS415" s="172"/>
      <c r="CT415" s="154" t="str">
        <f t="shared" si="499"/>
        <v>NO BID</v>
      </c>
      <c r="CU415" s="171"/>
      <c r="CV415" s="89"/>
      <c r="CW415" s="90" t="str">
        <f t="shared" si="500"/>
        <v/>
      </c>
      <c r="CX415" s="172"/>
      <c r="CY415" s="154" t="str">
        <f t="shared" si="501"/>
        <v>NO BID</v>
      </c>
      <c r="CZ415" s="171"/>
      <c r="DA415" s="89"/>
      <c r="DB415" s="90" t="str">
        <f t="shared" si="502"/>
        <v/>
      </c>
      <c r="DC415" s="172"/>
      <c r="DD415" s="154" t="str">
        <f t="shared" si="503"/>
        <v>NO BID</v>
      </c>
      <c r="DE415" s="171"/>
      <c r="DF415" s="89"/>
      <c r="DG415" s="90" t="str">
        <f t="shared" si="504"/>
        <v/>
      </c>
      <c r="DH415" s="172"/>
      <c r="DI415" s="154" t="str">
        <f t="shared" si="505"/>
        <v>NO BID</v>
      </c>
      <c r="DJ415" s="171"/>
      <c r="DK415" s="89"/>
      <c r="DL415" s="90" t="str">
        <f t="shared" si="506"/>
        <v/>
      </c>
      <c r="DM415" s="172"/>
      <c r="DN415" s="154" t="str">
        <f t="shared" si="507"/>
        <v>NO BID</v>
      </c>
      <c r="DO415" s="171"/>
      <c r="DP415" s="89"/>
      <c r="DQ415" s="90" t="str">
        <f t="shared" si="508"/>
        <v/>
      </c>
      <c r="DR415" s="172"/>
      <c r="DS415" s="154" t="str">
        <f t="shared" si="509"/>
        <v>NO BID</v>
      </c>
      <c r="DT415" s="171"/>
      <c r="DU415" s="89"/>
      <c r="DV415" s="90" t="str">
        <f t="shared" si="510"/>
        <v/>
      </c>
      <c r="DW415" s="172"/>
      <c r="DX415" s="154" t="str">
        <f t="shared" si="511"/>
        <v>NO BID</v>
      </c>
      <c r="DY415" s="171"/>
      <c r="DZ415" s="89"/>
      <c r="EA415" s="90" t="str">
        <f t="shared" si="512"/>
        <v/>
      </c>
      <c r="EB415" s="172"/>
      <c r="EC415" s="154" t="str">
        <f t="shared" si="513"/>
        <v>NO BID</v>
      </c>
      <c r="ED415" s="171"/>
      <c r="EE415" s="89"/>
      <c r="EF415" s="90" t="str">
        <f t="shared" si="514"/>
        <v/>
      </c>
      <c r="EG415" s="172"/>
      <c r="EH415" s="154" t="str">
        <f t="shared" si="515"/>
        <v>NO BID</v>
      </c>
      <c r="EI415" s="171"/>
      <c r="EJ415" s="89"/>
      <c r="EK415" s="90" t="str">
        <f t="shared" si="516"/>
        <v/>
      </c>
      <c r="EL415" s="172"/>
      <c r="EM415" s="154" t="str">
        <f t="shared" si="517"/>
        <v>NO BID</v>
      </c>
      <c r="EN415" s="171"/>
      <c r="EO415" s="89"/>
      <c r="EP415" s="90" t="str">
        <f t="shared" si="518"/>
        <v/>
      </c>
      <c r="EQ415" s="172"/>
      <c r="ER415" s="154" t="str">
        <f t="shared" si="519"/>
        <v>NO BID</v>
      </c>
      <c r="ES415" s="171"/>
      <c r="ET415" s="89"/>
      <c r="EU415" s="90" t="str">
        <f t="shared" si="520"/>
        <v/>
      </c>
      <c r="EV415" s="172"/>
      <c r="EW415" s="154" t="str">
        <f t="shared" si="521"/>
        <v>NO BID</v>
      </c>
      <c r="EX415" s="171"/>
      <c r="EY415" s="89"/>
      <c r="EZ415" s="90" t="str">
        <f t="shared" si="522"/>
        <v/>
      </c>
      <c r="FA415" s="172"/>
      <c r="FB415" s="154" t="str">
        <f t="shared" si="523"/>
        <v>NO BID</v>
      </c>
      <c r="FC415" s="171"/>
      <c r="FD415" s="89"/>
      <c r="FE415" s="90" t="str">
        <f t="shared" si="524"/>
        <v/>
      </c>
      <c r="FF415" s="172"/>
      <c r="FG415" s="154" t="str">
        <f t="shared" si="525"/>
        <v>NO BID</v>
      </c>
      <c r="FH415" s="171"/>
      <c r="FI415" s="89"/>
      <c r="FJ415" s="90" t="str">
        <f t="shared" si="526"/>
        <v/>
      </c>
      <c r="FK415" s="172"/>
      <c r="FL415" s="154" t="str">
        <f t="shared" si="527"/>
        <v>NO BID</v>
      </c>
      <c r="FM415" s="171"/>
      <c r="FN415" s="89"/>
      <c r="FO415" s="90" t="str">
        <f t="shared" si="528"/>
        <v/>
      </c>
      <c r="FP415" s="172"/>
      <c r="FQ415" s="154" t="str">
        <f t="shared" si="529"/>
        <v>NO BID</v>
      </c>
      <c r="FR415" s="174"/>
      <c r="FS415" s="91">
        <v>13.29</v>
      </c>
      <c r="FT415" s="92">
        <f t="shared" si="530"/>
        <v>26.58</v>
      </c>
      <c r="FU415" s="175">
        <f t="shared" si="531"/>
        <v>0</v>
      </c>
      <c r="FV415" s="93" t="str">
        <f t="shared" si="532"/>
        <v/>
      </c>
      <c r="FW415" s="94">
        <f t="shared" si="533"/>
        <v>26.58</v>
      </c>
      <c r="FX415" s="95">
        <f t="shared" si="534"/>
        <v>0</v>
      </c>
      <c r="FY415" s="129" t="str">
        <f t="shared" si="535"/>
        <v>NOT AWARDED</v>
      </c>
      <c r="FZ415" s="130">
        <f t="shared" si="536"/>
        <v>0</v>
      </c>
      <c r="GA415" s="129" t="str">
        <f t="shared" si="537"/>
        <v>VENDOR 09</v>
      </c>
      <c r="GB415" s="176"/>
      <c r="GC415" s="177"/>
      <c r="GD415" s="96"/>
      <c r="GE415" s="97"/>
    </row>
    <row r="416" spans="1:187" ht="30" customHeight="1" thickTop="1" thickBot="1" x14ac:dyDescent="0.4">
      <c r="A416" s="162">
        <v>412</v>
      </c>
      <c r="B416" s="197">
        <v>4</v>
      </c>
      <c r="C416" s="164">
        <v>9781510727663</v>
      </c>
      <c r="D416" s="165" t="s">
        <v>745</v>
      </c>
      <c r="E416" s="165" t="s">
        <v>1378</v>
      </c>
      <c r="F416" s="165" t="s">
        <v>1479</v>
      </c>
      <c r="G416" s="166" t="s">
        <v>1414</v>
      </c>
      <c r="H416" s="166" t="s">
        <v>1472</v>
      </c>
      <c r="I416" s="167"/>
      <c r="J416" s="227">
        <f t="shared" si="538"/>
        <v>4</v>
      </c>
      <c r="K416" s="228"/>
      <c r="L416" s="99" t="str">
        <f t="shared" si="463"/>
        <v/>
      </c>
      <c r="M416" s="241"/>
      <c r="N416" s="168"/>
      <c r="O416" s="195" t="str">
        <f t="shared" si="464"/>
        <v>VENDOR 09</v>
      </c>
      <c r="P416" s="149">
        <v>241363</v>
      </c>
      <c r="Q416" s="149">
        <f t="shared" si="465"/>
        <v>0</v>
      </c>
      <c r="R416" s="196" t="str">
        <f t="shared" si="466"/>
        <v xml:space="preserve">, </v>
      </c>
      <c r="S416" s="196" t="str">
        <f t="shared" si="467"/>
        <v>NO BID</v>
      </c>
      <c r="T416" s="117">
        <f t="shared" si="468"/>
        <v>0</v>
      </c>
      <c r="U416" s="118" t="str">
        <f t="shared" si="469"/>
        <v>NOT AWARDED</v>
      </c>
      <c r="V416" s="167"/>
      <c r="W416" s="171"/>
      <c r="X416" s="89"/>
      <c r="Y416" s="90"/>
      <c r="Z416" s="172" t="str">
        <f t="shared" si="470"/>
        <v/>
      </c>
      <c r="AA416" s="154" t="str">
        <f t="shared" si="471"/>
        <v>NO BID</v>
      </c>
      <c r="AB416" s="171"/>
      <c r="AC416" s="89"/>
      <c r="AD416" s="90"/>
      <c r="AE416" s="172" t="str">
        <f t="shared" si="472"/>
        <v/>
      </c>
      <c r="AF416" s="154" t="str">
        <f t="shared" si="473"/>
        <v>NO BID</v>
      </c>
      <c r="AG416" s="171"/>
      <c r="AH416" s="89"/>
      <c r="AI416" s="90"/>
      <c r="AJ416" s="172" t="str">
        <f t="shared" si="474"/>
        <v/>
      </c>
      <c r="AK416" s="154" t="str">
        <f t="shared" si="475"/>
        <v>NO BID</v>
      </c>
      <c r="AL416" s="171"/>
      <c r="AM416" s="89"/>
      <c r="AN416" s="90"/>
      <c r="AO416" s="172" t="str">
        <f t="shared" si="476"/>
        <v/>
      </c>
      <c r="AP416" s="154" t="str">
        <f t="shared" si="477"/>
        <v>NO BID</v>
      </c>
      <c r="AQ416" s="171"/>
      <c r="AR416" s="89"/>
      <c r="AS416" s="90"/>
      <c r="AT416" s="172" t="str">
        <f t="shared" si="478"/>
        <v/>
      </c>
      <c r="AU416" s="154" t="str">
        <f t="shared" si="479"/>
        <v>NO BID</v>
      </c>
      <c r="AV416" s="171"/>
      <c r="AW416" s="89"/>
      <c r="AX416" s="90"/>
      <c r="AY416" s="172" t="str">
        <f t="shared" si="480"/>
        <v/>
      </c>
      <c r="AZ416" s="154" t="str">
        <f t="shared" si="481"/>
        <v>NO BID</v>
      </c>
      <c r="BA416" s="171"/>
      <c r="BB416" s="89"/>
      <c r="BC416" s="90"/>
      <c r="BD416" s="172" t="str">
        <f t="shared" si="482"/>
        <v/>
      </c>
      <c r="BE416" s="154" t="str">
        <f t="shared" si="539"/>
        <v>NO BID</v>
      </c>
      <c r="BF416" s="171"/>
      <c r="BG416" s="89"/>
      <c r="BH416" s="90"/>
      <c r="BI416" s="172" t="str">
        <f t="shared" si="484"/>
        <v/>
      </c>
      <c r="BJ416" s="154" t="str">
        <f t="shared" si="485"/>
        <v>NO BID</v>
      </c>
      <c r="BK416" s="171"/>
      <c r="BL416" s="89"/>
      <c r="BM416" s="90"/>
      <c r="BN416" s="172" t="str">
        <f t="shared" si="486"/>
        <v/>
      </c>
      <c r="BO416" s="154" t="str">
        <f t="shared" si="487"/>
        <v>NO BID</v>
      </c>
      <c r="BP416" s="178"/>
      <c r="BQ416" s="171"/>
      <c r="BR416" s="89"/>
      <c r="BS416" s="90" t="str">
        <f t="shared" si="488"/>
        <v/>
      </c>
      <c r="BT416" s="172"/>
      <c r="BU416" s="154" t="str">
        <f t="shared" si="489"/>
        <v>NO BID</v>
      </c>
      <c r="BV416" s="171"/>
      <c r="BW416" s="89"/>
      <c r="BX416" s="90" t="str">
        <f t="shared" si="490"/>
        <v/>
      </c>
      <c r="BY416" s="172"/>
      <c r="BZ416" s="154" t="str">
        <f t="shared" si="491"/>
        <v>NO BID</v>
      </c>
      <c r="CA416" s="171"/>
      <c r="CB416" s="89"/>
      <c r="CC416" s="90" t="str">
        <f t="shared" si="492"/>
        <v/>
      </c>
      <c r="CD416" s="172"/>
      <c r="CE416" s="154" t="str">
        <f t="shared" si="493"/>
        <v>NO BID</v>
      </c>
      <c r="CF416" s="171"/>
      <c r="CG416" s="89"/>
      <c r="CH416" s="90" t="str">
        <f t="shared" si="494"/>
        <v/>
      </c>
      <c r="CI416" s="172"/>
      <c r="CJ416" s="154" t="str">
        <f t="shared" si="495"/>
        <v>NO BID</v>
      </c>
      <c r="CK416" s="171"/>
      <c r="CL416" s="89"/>
      <c r="CM416" s="90" t="str">
        <f t="shared" si="496"/>
        <v/>
      </c>
      <c r="CN416" s="172"/>
      <c r="CO416" s="154" t="str">
        <f t="shared" si="497"/>
        <v>NO BID</v>
      </c>
      <c r="CP416" s="171"/>
      <c r="CQ416" s="89"/>
      <c r="CR416" s="90" t="str">
        <f t="shared" si="498"/>
        <v/>
      </c>
      <c r="CS416" s="172"/>
      <c r="CT416" s="154" t="str">
        <f t="shared" si="499"/>
        <v>NO BID</v>
      </c>
      <c r="CU416" s="171"/>
      <c r="CV416" s="89"/>
      <c r="CW416" s="90" t="str">
        <f t="shared" si="500"/>
        <v/>
      </c>
      <c r="CX416" s="172"/>
      <c r="CY416" s="154" t="str">
        <f t="shared" si="501"/>
        <v>NO BID</v>
      </c>
      <c r="CZ416" s="171"/>
      <c r="DA416" s="89"/>
      <c r="DB416" s="90" t="str">
        <f t="shared" si="502"/>
        <v/>
      </c>
      <c r="DC416" s="172"/>
      <c r="DD416" s="154" t="str">
        <f t="shared" si="503"/>
        <v>NO BID</v>
      </c>
      <c r="DE416" s="171"/>
      <c r="DF416" s="89"/>
      <c r="DG416" s="90" t="str">
        <f t="shared" si="504"/>
        <v/>
      </c>
      <c r="DH416" s="172"/>
      <c r="DI416" s="154" t="str">
        <f t="shared" si="505"/>
        <v>NO BID</v>
      </c>
      <c r="DJ416" s="171"/>
      <c r="DK416" s="89"/>
      <c r="DL416" s="90" t="str">
        <f t="shared" si="506"/>
        <v/>
      </c>
      <c r="DM416" s="172"/>
      <c r="DN416" s="154" t="str">
        <f t="shared" si="507"/>
        <v>NO BID</v>
      </c>
      <c r="DO416" s="171"/>
      <c r="DP416" s="89"/>
      <c r="DQ416" s="90" t="str">
        <f t="shared" si="508"/>
        <v/>
      </c>
      <c r="DR416" s="172"/>
      <c r="DS416" s="154" t="str">
        <f t="shared" si="509"/>
        <v>NO BID</v>
      </c>
      <c r="DT416" s="171"/>
      <c r="DU416" s="89"/>
      <c r="DV416" s="90" t="str">
        <f t="shared" si="510"/>
        <v/>
      </c>
      <c r="DW416" s="172"/>
      <c r="DX416" s="154" t="str">
        <f t="shared" si="511"/>
        <v>NO BID</v>
      </c>
      <c r="DY416" s="171"/>
      <c r="DZ416" s="89"/>
      <c r="EA416" s="90" t="str">
        <f t="shared" si="512"/>
        <v/>
      </c>
      <c r="EB416" s="172"/>
      <c r="EC416" s="154" t="str">
        <f t="shared" si="513"/>
        <v>NO BID</v>
      </c>
      <c r="ED416" s="171"/>
      <c r="EE416" s="89"/>
      <c r="EF416" s="90" t="str">
        <f t="shared" si="514"/>
        <v/>
      </c>
      <c r="EG416" s="172"/>
      <c r="EH416" s="154" t="str">
        <f t="shared" si="515"/>
        <v>NO BID</v>
      </c>
      <c r="EI416" s="171"/>
      <c r="EJ416" s="89"/>
      <c r="EK416" s="90" t="str">
        <f t="shared" si="516"/>
        <v/>
      </c>
      <c r="EL416" s="172"/>
      <c r="EM416" s="154" t="str">
        <f t="shared" si="517"/>
        <v>NO BID</v>
      </c>
      <c r="EN416" s="171"/>
      <c r="EO416" s="89"/>
      <c r="EP416" s="90" t="str">
        <f t="shared" si="518"/>
        <v/>
      </c>
      <c r="EQ416" s="172"/>
      <c r="ER416" s="154" t="str">
        <f t="shared" si="519"/>
        <v>NO BID</v>
      </c>
      <c r="ES416" s="171"/>
      <c r="ET416" s="89"/>
      <c r="EU416" s="90" t="str">
        <f t="shared" si="520"/>
        <v/>
      </c>
      <c r="EV416" s="172"/>
      <c r="EW416" s="154" t="str">
        <f t="shared" si="521"/>
        <v>NO BID</v>
      </c>
      <c r="EX416" s="171"/>
      <c r="EY416" s="89"/>
      <c r="EZ416" s="90" t="str">
        <f t="shared" si="522"/>
        <v/>
      </c>
      <c r="FA416" s="172"/>
      <c r="FB416" s="154" t="str">
        <f t="shared" si="523"/>
        <v>NO BID</v>
      </c>
      <c r="FC416" s="171"/>
      <c r="FD416" s="89"/>
      <c r="FE416" s="90" t="str">
        <f t="shared" si="524"/>
        <v/>
      </c>
      <c r="FF416" s="172"/>
      <c r="FG416" s="154" t="str">
        <f t="shared" si="525"/>
        <v>NO BID</v>
      </c>
      <c r="FH416" s="171"/>
      <c r="FI416" s="89"/>
      <c r="FJ416" s="90" t="str">
        <f t="shared" si="526"/>
        <v/>
      </c>
      <c r="FK416" s="172"/>
      <c r="FL416" s="154" t="str">
        <f t="shared" si="527"/>
        <v>NO BID</v>
      </c>
      <c r="FM416" s="171"/>
      <c r="FN416" s="89"/>
      <c r="FO416" s="90" t="str">
        <f t="shared" si="528"/>
        <v/>
      </c>
      <c r="FP416" s="172"/>
      <c r="FQ416" s="154" t="str">
        <f t="shared" si="529"/>
        <v>NO BID</v>
      </c>
      <c r="FR416" s="174"/>
      <c r="FS416" s="91">
        <v>11.38</v>
      </c>
      <c r="FT416" s="92">
        <f t="shared" si="530"/>
        <v>45.52</v>
      </c>
      <c r="FU416" s="175">
        <f t="shared" si="531"/>
        <v>0</v>
      </c>
      <c r="FV416" s="93" t="str">
        <f t="shared" si="532"/>
        <v/>
      </c>
      <c r="FW416" s="94">
        <f t="shared" si="533"/>
        <v>45.52</v>
      </c>
      <c r="FX416" s="95">
        <f t="shared" si="534"/>
        <v>0</v>
      </c>
      <c r="FY416" s="129" t="str">
        <f t="shared" si="535"/>
        <v>NOT AWARDED</v>
      </c>
      <c r="FZ416" s="130">
        <f t="shared" si="536"/>
        <v>0</v>
      </c>
      <c r="GA416" s="129" t="str">
        <f t="shared" si="537"/>
        <v>VENDOR 09</v>
      </c>
      <c r="GB416" s="176"/>
      <c r="GC416" s="177"/>
      <c r="GD416" s="96"/>
      <c r="GE416" s="97"/>
    </row>
    <row r="417" spans="1:187" ht="30" customHeight="1" thickTop="1" thickBot="1" x14ac:dyDescent="0.4">
      <c r="A417" s="162">
        <v>413</v>
      </c>
      <c r="B417" s="197">
        <v>5</v>
      </c>
      <c r="C417" s="164">
        <v>9780593426135</v>
      </c>
      <c r="D417" s="165" t="s">
        <v>747</v>
      </c>
      <c r="E417" s="165" t="s">
        <v>1380</v>
      </c>
      <c r="F417" s="165" t="s">
        <v>1479</v>
      </c>
      <c r="G417" s="166" t="s">
        <v>1414</v>
      </c>
      <c r="H417" s="166" t="s">
        <v>1473</v>
      </c>
      <c r="I417" s="167"/>
      <c r="J417" s="227">
        <f t="shared" si="538"/>
        <v>5</v>
      </c>
      <c r="K417" s="228"/>
      <c r="L417" s="99" t="str">
        <f t="shared" si="463"/>
        <v/>
      </c>
      <c r="M417" s="241"/>
      <c r="N417" s="168"/>
      <c r="O417" s="195" t="str">
        <f t="shared" si="464"/>
        <v>VENDOR 09</v>
      </c>
      <c r="P417" s="149" t="s">
        <v>88</v>
      </c>
      <c r="Q417" s="149">
        <f t="shared" si="465"/>
        <v>0</v>
      </c>
      <c r="R417" s="196" t="str">
        <f t="shared" si="466"/>
        <v xml:space="preserve">, </v>
      </c>
      <c r="S417" s="196" t="str">
        <f t="shared" si="467"/>
        <v>NO BID</v>
      </c>
      <c r="T417" s="117">
        <f t="shared" si="468"/>
        <v>0</v>
      </c>
      <c r="U417" s="118" t="str">
        <f t="shared" si="469"/>
        <v>NOT AWARDED</v>
      </c>
      <c r="V417" s="167"/>
      <c r="W417" s="171"/>
      <c r="X417" s="89"/>
      <c r="Y417" s="90"/>
      <c r="Z417" s="172" t="str">
        <f t="shared" si="470"/>
        <v/>
      </c>
      <c r="AA417" s="154" t="str">
        <f t="shared" si="471"/>
        <v>NO BID</v>
      </c>
      <c r="AB417" s="171"/>
      <c r="AC417" s="89"/>
      <c r="AD417" s="90"/>
      <c r="AE417" s="172" t="str">
        <f t="shared" si="472"/>
        <v/>
      </c>
      <c r="AF417" s="154" t="str">
        <f t="shared" si="473"/>
        <v>NO BID</v>
      </c>
      <c r="AG417" s="171"/>
      <c r="AH417" s="89"/>
      <c r="AI417" s="90"/>
      <c r="AJ417" s="172" t="str">
        <f t="shared" si="474"/>
        <v/>
      </c>
      <c r="AK417" s="154" t="str">
        <f t="shared" si="475"/>
        <v>NO BID</v>
      </c>
      <c r="AL417" s="171"/>
      <c r="AM417" s="89"/>
      <c r="AN417" s="90"/>
      <c r="AO417" s="172" t="str">
        <f t="shared" si="476"/>
        <v/>
      </c>
      <c r="AP417" s="154" t="str">
        <f t="shared" si="477"/>
        <v>NO BID</v>
      </c>
      <c r="AQ417" s="171"/>
      <c r="AR417" s="89"/>
      <c r="AS417" s="90"/>
      <c r="AT417" s="172" t="str">
        <f t="shared" si="478"/>
        <v/>
      </c>
      <c r="AU417" s="154" t="str">
        <f t="shared" si="479"/>
        <v>NO BID</v>
      </c>
      <c r="AV417" s="171"/>
      <c r="AW417" s="89"/>
      <c r="AX417" s="90"/>
      <c r="AY417" s="172" t="str">
        <f t="shared" si="480"/>
        <v/>
      </c>
      <c r="AZ417" s="154" t="str">
        <f t="shared" si="481"/>
        <v>NO BID</v>
      </c>
      <c r="BA417" s="171"/>
      <c r="BB417" s="89"/>
      <c r="BC417" s="90"/>
      <c r="BD417" s="172" t="str">
        <f t="shared" si="482"/>
        <v/>
      </c>
      <c r="BE417" s="154" t="s">
        <v>79</v>
      </c>
      <c r="BF417" s="171"/>
      <c r="BG417" s="89"/>
      <c r="BH417" s="90"/>
      <c r="BI417" s="172" t="str">
        <f t="shared" si="484"/>
        <v/>
      </c>
      <c r="BJ417" s="154" t="str">
        <f t="shared" si="485"/>
        <v>NO BID</v>
      </c>
      <c r="BK417" s="171"/>
      <c r="BL417" s="89"/>
      <c r="BM417" s="90"/>
      <c r="BN417" s="172" t="str">
        <f t="shared" si="486"/>
        <v/>
      </c>
      <c r="BO417" s="154" t="str">
        <f t="shared" si="487"/>
        <v>NO BID</v>
      </c>
      <c r="BP417" s="178"/>
      <c r="BQ417" s="171"/>
      <c r="BR417" s="89"/>
      <c r="BS417" s="90" t="str">
        <f t="shared" si="488"/>
        <v/>
      </c>
      <c r="BT417" s="172"/>
      <c r="BU417" s="154" t="str">
        <f t="shared" si="489"/>
        <v>NO BID</v>
      </c>
      <c r="BV417" s="171"/>
      <c r="BW417" s="89"/>
      <c r="BX417" s="90" t="str">
        <f t="shared" si="490"/>
        <v/>
      </c>
      <c r="BY417" s="172"/>
      <c r="BZ417" s="154" t="str">
        <f t="shared" si="491"/>
        <v>NO BID</v>
      </c>
      <c r="CA417" s="171"/>
      <c r="CB417" s="89"/>
      <c r="CC417" s="90" t="str">
        <f t="shared" si="492"/>
        <v/>
      </c>
      <c r="CD417" s="172"/>
      <c r="CE417" s="154" t="str">
        <f t="shared" si="493"/>
        <v>NO BID</v>
      </c>
      <c r="CF417" s="171"/>
      <c r="CG417" s="89"/>
      <c r="CH417" s="90" t="str">
        <f t="shared" si="494"/>
        <v/>
      </c>
      <c r="CI417" s="172"/>
      <c r="CJ417" s="154" t="str">
        <f t="shared" si="495"/>
        <v>NO BID</v>
      </c>
      <c r="CK417" s="171"/>
      <c r="CL417" s="89"/>
      <c r="CM417" s="90" t="str">
        <f t="shared" si="496"/>
        <v/>
      </c>
      <c r="CN417" s="172"/>
      <c r="CO417" s="154" t="str">
        <f t="shared" si="497"/>
        <v>NO BID</v>
      </c>
      <c r="CP417" s="171"/>
      <c r="CQ417" s="89"/>
      <c r="CR417" s="90" t="str">
        <f t="shared" si="498"/>
        <v/>
      </c>
      <c r="CS417" s="172"/>
      <c r="CT417" s="154" t="str">
        <f t="shared" si="499"/>
        <v>NO BID</v>
      </c>
      <c r="CU417" s="171"/>
      <c r="CV417" s="89"/>
      <c r="CW417" s="90" t="str">
        <f t="shared" si="500"/>
        <v/>
      </c>
      <c r="CX417" s="172"/>
      <c r="CY417" s="154" t="str">
        <f t="shared" si="501"/>
        <v>NO BID</v>
      </c>
      <c r="CZ417" s="171"/>
      <c r="DA417" s="89"/>
      <c r="DB417" s="90" t="str">
        <f t="shared" si="502"/>
        <v/>
      </c>
      <c r="DC417" s="172"/>
      <c r="DD417" s="154" t="str">
        <f t="shared" si="503"/>
        <v>NO BID</v>
      </c>
      <c r="DE417" s="171"/>
      <c r="DF417" s="89"/>
      <c r="DG417" s="90" t="str">
        <f t="shared" si="504"/>
        <v/>
      </c>
      <c r="DH417" s="172"/>
      <c r="DI417" s="154" t="str">
        <f t="shared" si="505"/>
        <v>NO BID</v>
      </c>
      <c r="DJ417" s="171"/>
      <c r="DK417" s="89"/>
      <c r="DL417" s="90" t="str">
        <f t="shared" si="506"/>
        <v/>
      </c>
      <c r="DM417" s="172"/>
      <c r="DN417" s="154" t="str">
        <f t="shared" si="507"/>
        <v>NO BID</v>
      </c>
      <c r="DO417" s="171"/>
      <c r="DP417" s="89"/>
      <c r="DQ417" s="90" t="str">
        <f t="shared" si="508"/>
        <v/>
      </c>
      <c r="DR417" s="172"/>
      <c r="DS417" s="154" t="str">
        <f t="shared" si="509"/>
        <v>NO BID</v>
      </c>
      <c r="DT417" s="171"/>
      <c r="DU417" s="89"/>
      <c r="DV417" s="90" t="str">
        <f t="shared" si="510"/>
        <v/>
      </c>
      <c r="DW417" s="172"/>
      <c r="DX417" s="154" t="str">
        <f t="shared" si="511"/>
        <v>NO BID</v>
      </c>
      <c r="DY417" s="171"/>
      <c r="DZ417" s="89"/>
      <c r="EA417" s="90" t="str">
        <f t="shared" si="512"/>
        <v/>
      </c>
      <c r="EB417" s="172"/>
      <c r="EC417" s="154" t="str">
        <f t="shared" si="513"/>
        <v>NO BID</v>
      </c>
      <c r="ED417" s="171"/>
      <c r="EE417" s="89"/>
      <c r="EF417" s="90" t="str">
        <f t="shared" si="514"/>
        <v/>
      </c>
      <c r="EG417" s="172"/>
      <c r="EH417" s="154" t="str">
        <f t="shared" si="515"/>
        <v>NO BID</v>
      </c>
      <c r="EI417" s="171"/>
      <c r="EJ417" s="89"/>
      <c r="EK417" s="90" t="str">
        <f t="shared" si="516"/>
        <v/>
      </c>
      <c r="EL417" s="172"/>
      <c r="EM417" s="154" t="str">
        <f t="shared" si="517"/>
        <v>NO BID</v>
      </c>
      <c r="EN417" s="171"/>
      <c r="EO417" s="89"/>
      <c r="EP417" s="90" t="str">
        <f t="shared" si="518"/>
        <v/>
      </c>
      <c r="EQ417" s="172"/>
      <c r="ER417" s="154" t="str">
        <f t="shared" si="519"/>
        <v>NO BID</v>
      </c>
      <c r="ES417" s="171"/>
      <c r="ET417" s="89"/>
      <c r="EU417" s="90" t="str">
        <f t="shared" si="520"/>
        <v/>
      </c>
      <c r="EV417" s="172"/>
      <c r="EW417" s="154" t="str">
        <f t="shared" si="521"/>
        <v>NO BID</v>
      </c>
      <c r="EX417" s="171"/>
      <c r="EY417" s="89"/>
      <c r="EZ417" s="90" t="str">
        <f t="shared" si="522"/>
        <v/>
      </c>
      <c r="FA417" s="172"/>
      <c r="FB417" s="154" t="str">
        <f t="shared" si="523"/>
        <v>NO BID</v>
      </c>
      <c r="FC417" s="171"/>
      <c r="FD417" s="89"/>
      <c r="FE417" s="90" t="str">
        <f t="shared" si="524"/>
        <v/>
      </c>
      <c r="FF417" s="172"/>
      <c r="FG417" s="154" t="str">
        <f t="shared" si="525"/>
        <v>NO BID</v>
      </c>
      <c r="FH417" s="171"/>
      <c r="FI417" s="89"/>
      <c r="FJ417" s="90" t="str">
        <f t="shared" si="526"/>
        <v/>
      </c>
      <c r="FK417" s="172"/>
      <c r="FL417" s="154" t="str">
        <f t="shared" si="527"/>
        <v>NO BID</v>
      </c>
      <c r="FM417" s="171"/>
      <c r="FN417" s="89"/>
      <c r="FO417" s="90" t="str">
        <f t="shared" si="528"/>
        <v/>
      </c>
      <c r="FP417" s="172"/>
      <c r="FQ417" s="154" t="str">
        <f t="shared" si="529"/>
        <v>NO BID</v>
      </c>
      <c r="FR417" s="174"/>
      <c r="FS417" s="91">
        <v>18.989999999999998</v>
      </c>
      <c r="FT417" s="92">
        <f t="shared" si="530"/>
        <v>94.949999999999989</v>
      </c>
      <c r="FU417" s="175">
        <f t="shared" si="531"/>
        <v>0</v>
      </c>
      <c r="FV417" s="93" t="str">
        <f t="shared" si="532"/>
        <v/>
      </c>
      <c r="FW417" s="94">
        <f t="shared" si="533"/>
        <v>94.949999999999989</v>
      </c>
      <c r="FX417" s="95">
        <f t="shared" si="534"/>
        <v>0</v>
      </c>
      <c r="FY417" s="129" t="str">
        <f t="shared" si="535"/>
        <v>NOT AWARDED</v>
      </c>
      <c r="FZ417" s="130">
        <f t="shared" si="536"/>
        <v>0</v>
      </c>
      <c r="GA417" s="129" t="str">
        <f t="shared" si="537"/>
        <v>VENDOR 09</v>
      </c>
      <c r="GB417" s="176"/>
      <c r="GC417" s="177"/>
      <c r="GD417" s="96"/>
      <c r="GE417" s="97"/>
    </row>
    <row r="418" spans="1:187" ht="30" customHeight="1" thickTop="1" thickBot="1" x14ac:dyDescent="0.4">
      <c r="A418" s="162">
        <v>414</v>
      </c>
      <c r="B418" s="163">
        <v>5</v>
      </c>
      <c r="C418" s="164">
        <v>9781682634882</v>
      </c>
      <c r="D418" s="165" t="s">
        <v>599</v>
      </c>
      <c r="E418" s="165" t="s">
        <v>1260</v>
      </c>
      <c r="F418" s="165" t="s">
        <v>1479</v>
      </c>
      <c r="G418" s="166" t="s">
        <v>1414</v>
      </c>
      <c r="H418" s="166" t="s">
        <v>1421</v>
      </c>
      <c r="I418" s="167"/>
      <c r="J418" s="227">
        <f t="shared" si="538"/>
        <v>5</v>
      </c>
      <c r="K418" s="228"/>
      <c r="L418" s="99" t="str">
        <f t="shared" si="463"/>
        <v/>
      </c>
      <c r="M418" s="241"/>
      <c r="N418" s="168"/>
      <c r="O418" s="195" t="str">
        <f t="shared" si="464"/>
        <v>VENDOR 09</v>
      </c>
      <c r="P418" s="149">
        <v>241360</v>
      </c>
      <c r="Q418" s="149">
        <f t="shared" si="465"/>
        <v>0</v>
      </c>
      <c r="R418" s="196" t="str">
        <f t="shared" si="466"/>
        <v xml:space="preserve">, </v>
      </c>
      <c r="S418" s="196" t="str">
        <f t="shared" si="467"/>
        <v>NO BID</v>
      </c>
      <c r="T418" s="117">
        <f t="shared" si="468"/>
        <v>0</v>
      </c>
      <c r="U418" s="118" t="str">
        <f t="shared" si="469"/>
        <v>NOT AWARDED</v>
      </c>
      <c r="V418" s="167"/>
      <c r="W418" s="171"/>
      <c r="X418" s="89"/>
      <c r="Y418" s="90"/>
      <c r="Z418" s="172" t="str">
        <f t="shared" si="470"/>
        <v/>
      </c>
      <c r="AA418" s="154" t="str">
        <f t="shared" si="471"/>
        <v>NO BID</v>
      </c>
      <c r="AB418" s="171"/>
      <c r="AC418" s="89"/>
      <c r="AD418" s="90"/>
      <c r="AE418" s="172" t="str">
        <f t="shared" si="472"/>
        <v/>
      </c>
      <c r="AF418" s="154" t="str">
        <f t="shared" si="473"/>
        <v>NO BID</v>
      </c>
      <c r="AG418" s="171"/>
      <c r="AH418" s="89"/>
      <c r="AI418" s="90"/>
      <c r="AJ418" s="172" t="str">
        <f t="shared" si="474"/>
        <v/>
      </c>
      <c r="AK418" s="154" t="str">
        <f t="shared" si="475"/>
        <v>NO BID</v>
      </c>
      <c r="AL418" s="171"/>
      <c r="AM418" s="89"/>
      <c r="AN418" s="90"/>
      <c r="AO418" s="172" t="str">
        <f t="shared" si="476"/>
        <v/>
      </c>
      <c r="AP418" s="154" t="str">
        <f t="shared" si="477"/>
        <v>NO BID</v>
      </c>
      <c r="AQ418" s="171"/>
      <c r="AR418" s="89"/>
      <c r="AS418" s="90"/>
      <c r="AT418" s="172" t="str">
        <f t="shared" si="478"/>
        <v/>
      </c>
      <c r="AU418" s="154" t="str">
        <f t="shared" si="479"/>
        <v>NO BID</v>
      </c>
      <c r="AV418" s="171"/>
      <c r="AW418" s="89"/>
      <c r="AX418" s="90"/>
      <c r="AY418" s="172" t="str">
        <f t="shared" si="480"/>
        <v/>
      </c>
      <c r="AZ418" s="154" t="str">
        <f t="shared" si="481"/>
        <v>NO BID</v>
      </c>
      <c r="BA418" s="171"/>
      <c r="BB418" s="89"/>
      <c r="BC418" s="90"/>
      <c r="BD418" s="172" t="str">
        <f t="shared" si="482"/>
        <v/>
      </c>
      <c r="BE418" s="154" t="str">
        <f>IF($B418=0,"",IF(ISNUMBER(BB418),"","NO BID"))</f>
        <v>NO BID</v>
      </c>
      <c r="BF418" s="171"/>
      <c r="BG418" s="89"/>
      <c r="BH418" s="90"/>
      <c r="BI418" s="172" t="str">
        <f t="shared" si="484"/>
        <v/>
      </c>
      <c r="BJ418" s="154" t="str">
        <f t="shared" si="485"/>
        <v>NO BID</v>
      </c>
      <c r="BK418" s="171"/>
      <c r="BL418" s="89"/>
      <c r="BM418" s="90"/>
      <c r="BN418" s="172" t="str">
        <f t="shared" si="486"/>
        <v/>
      </c>
      <c r="BO418" s="154" t="str">
        <f t="shared" si="487"/>
        <v>NO BID</v>
      </c>
      <c r="BP418" s="178"/>
      <c r="BQ418" s="171"/>
      <c r="BR418" s="89"/>
      <c r="BS418" s="90" t="str">
        <f t="shared" si="488"/>
        <v/>
      </c>
      <c r="BT418" s="172"/>
      <c r="BU418" s="154" t="str">
        <f t="shared" si="489"/>
        <v>NO BID</v>
      </c>
      <c r="BV418" s="171"/>
      <c r="BW418" s="89"/>
      <c r="BX418" s="90" t="str">
        <f t="shared" si="490"/>
        <v/>
      </c>
      <c r="BY418" s="172"/>
      <c r="BZ418" s="154" t="str">
        <f t="shared" si="491"/>
        <v>NO BID</v>
      </c>
      <c r="CA418" s="171"/>
      <c r="CB418" s="89"/>
      <c r="CC418" s="90" t="str">
        <f t="shared" si="492"/>
        <v/>
      </c>
      <c r="CD418" s="172"/>
      <c r="CE418" s="154" t="str">
        <f t="shared" si="493"/>
        <v>NO BID</v>
      </c>
      <c r="CF418" s="171"/>
      <c r="CG418" s="89"/>
      <c r="CH418" s="90" t="str">
        <f t="shared" si="494"/>
        <v/>
      </c>
      <c r="CI418" s="172"/>
      <c r="CJ418" s="154" t="str">
        <f t="shared" si="495"/>
        <v>NO BID</v>
      </c>
      <c r="CK418" s="171"/>
      <c r="CL418" s="89"/>
      <c r="CM418" s="90" t="str">
        <f t="shared" si="496"/>
        <v/>
      </c>
      <c r="CN418" s="172"/>
      <c r="CO418" s="154" t="str">
        <f t="shared" si="497"/>
        <v>NO BID</v>
      </c>
      <c r="CP418" s="171"/>
      <c r="CQ418" s="89"/>
      <c r="CR418" s="90" t="str">
        <f t="shared" si="498"/>
        <v/>
      </c>
      <c r="CS418" s="172"/>
      <c r="CT418" s="154" t="str">
        <f t="shared" si="499"/>
        <v>NO BID</v>
      </c>
      <c r="CU418" s="171"/>
      <c r="CV418" s="89"/>
      <c r="CW418" s="90" t="str">
        <f t="shared" si="500"/>
        <v/>
      </c>
      <c r="CX418" s="172"/>
      <c r="CY418" s="154" t="str">
        <f t="shared" si="501"/>
        <v>NO BID</v>
      </c>
      <c r="CZ418" s="171"/>
      <c r="DA418" s="89"/>
      <c r="DB418" s="90" t="str">
        <f t="shared" si="502"/>
        <v/>
      </c>
      <c r="DC418" s="172"/>
      <c r="DD418" s="154" t="str">
        <f t="shared" si="503"/>
        <v>NO BID</v>
      </c>
      <c r="DE418" s="171"/>
      <c r="DF418" s="89"/>
      <c r="DG418" s="90" t="str">
        <f t="shared" si="504"/>
        <v/>
      </c>
      <c r="DH418" s="172"/>
      <c r="DI418" s="154" t="str">
        <f t="shared" si="505"/>
        <v>NO BID</v>
      </c>
      <c r="DJ418" s="171"/>
      <c r="DK418" s="89"/>
      <c r="DL418" s="90" t="str">
        <f t="shared" si="506"/>
        <v/>
      </c>
      <c r="DM418" s="172"/>
      <c r="DN418" s="154" t="str">
        <f t="shared" si="507"/>
        <v>NO BID</v>
      </c>
      <c r="DO418" s="171"/>
      <c r="DP418" s="89"/>
      <c r="DQ418" s="90" t="str">
        <f t="shared" si="508"/>
        <v/>
      </c>
      <c r="DR418" s="172"/>
      <c r="DS418" s="154" t="str">
        <f t="shared" si="509"/>
        <v>NO BID</v>
      </c>
      <c r="DT418" s="171"/>
      <c r="DU418" s="89"/>
      <c r="DV418" s="90" t="str">
        <f t="shared" si="510"/>
        <v/>
      </c>
      <c r="DW418" s="172"/>
      <c r="DX418" s="154" t="str">
        <f t="shared" si="511"/>
        <v>NO BID</v>
      </c>
      <c r="DY418" s="171"/>
      <c r="DZ418" s="89"/>
      <c r="EA418" s="90" t="str">
        <f t="shared" si="512"/>
        <v/>
      </c>
      <c r="EB418" s="172"/>
      <c r="EC418" s="154" t="str">
        <f t="shared" si="513"/>
        <v>NO BID</v>
      </c>
      <c r="ED418" s="171"/>
      <c r="EE418" s="89"/>
      <c r="EF418" s="90" t="str">
        <f t="shared" si="514"/>
        <v/>
      </c>
      <c r="EG418" s="172"/>
      <c r="EH418" s="154" t="str">
        <f t="shared" si="515"/>
        <v>NO BID</v>
      </c>
      <c r="EI418" s="171"/>
      <c r="EJ418" s="89"/>
      <c r="EK418" s="90" t="str">
        <f t="shared" si="516"/>
        <v/>
      </c>
      <c r="EL418" s="172"/>
      <c r="EM418" s="154" t="str">
        <f t="shared" si="517"/>
        <v>NO BID</v>
      </c>
      <c r="EN418" s="171"/>
      <c r="EO418" s="89"/>
      <c r="EP418" s="90" t="str">
        <f t="shared" si="518"/>
        <v/>
      </c>
      <c r="EQ418" s="172"/>
      <c r="ER418" s="154" t="str">
        <f t="shared" si="519"/>
        <v>NO BID</v>
      </c>
      <c r="ES418" s="171"/>
      <c r="ET418" s="89"/>
      <c r="EU418" s="90" t="str">
        <f t="shared" si="520"/>
        <v/>
      </c>
      <c r="EV418" s="172"/>
      <c r="EW418" s="154" t="str">
        <f t="shared" si="521"/>
        <v>NO BID</v>
      </c>
      <c r="EX418" s="171"/>
      <c r="EY418" s="89"/>
      <c r="EZ418" s="90" t="str">
        <f t="shared" si="522"/>
        <v/>
      </c>
      <c r="FA418" s="172"/>
      <c r="FB418" s="154" t="str">
        <f t="shared" si="523"/>
        <v>NO BID</v>
      </c>
      <c r="FC418" s="171"/>
      <c r="FD418" s="89"/>
      <c r="FE418" s="90" t="str">
        <f t="shared" si="524"/>
        <v/>
      </c>
      <c r="FF418" s="172"/>
      <c r="FG418" s="154" t="str">
        <f t="shared" si="525"/>
        <v>NO BID</v>
      </c>
      <c r="FH418" s="171"/>
      <c r="FI418" s="89"/>
      <c r="FJ418" s="90" t="str">
        <f t="shared" si="526"/>
        <v/>
      </c>
      <c r="FK418" s="172"/>
      <c r="FL418" s="154" t="str">
        <f t="shared" si="527"/>
        <v>NO BID</v>
      </c>
      <c r="FM418" s="171"/>
      <c r="FN418" s="89"/>
      <c r="FO418" s="90" t="str">
        <f t="shared" si="528"/>
        <v/>
      </c>
      <c r="FP418" s="172"/>
      <c r="FQ418" s="154" t="str">
        <f t="shared" si="529"/>
        <v>NO BID</v>
      </c>
      <c r="FR418" s="174"/>
      <c r="FS418" s="91">
        <v>13.78</v>
      </c>
      <c r="FT418" s="92">
        <f t="shared" si="530"/>
        <v>68.899999999999991</v>
      </c>
      <c r="FU418" s="175">
        <f t="shared" si="531"/>
        <v>0</v>
      </c>
      <c r="FV418" s="93" t="str">
        <f t="shared" si="532"/>
        <v/>
      </c>
      <c r="FW418" s="94">
        <f t="shared" si="533"/>
        <v>68.899999999999991</v>
      </c>
      <c r="FX418" s="95">
        <f t="shared" si="534"/>
        <v>0</v>
      </c>
      <c r="FY418" s="129" t="str">
        <f t="shared" si="535"/>
        <v>NOT AWARDED</v>
      </c>
      <c r="FZ418" s="130">
        <f t="shared" si="536"/>
        <v>0</v>
      </c>
      <c r="GA418" s="129" t="str">
        <f t="shared" si="537"/>
        <v>VENDOR 09</v>
      </c>
      <c r="GB418" s="176"/>
      <c r="GC418" s="177"/>
      <c r="GD418" s="96"/>
      <c r="GE418" s="97"/>
    </row>
    <row r="419" spans="1:187" ht="30" customHeight="1" thickTop="1" thickBot="1" x14ac:dyDescent="0.4">
      <c r="A419" s="162">
        <v>415</v>
      </c>
      <c r="B419" s="163">
        <v>1</v>
      </c>
      <c r="C419" s="164">
        <v>9780063029149</v>
      </c>
      <c r="D419" s="165" t="s">
        <v>600</v>
      </c>
      <c r="E419" s="165" t="s">
        <v>1261</v>
      </c>
      <c r="F419" s="165" t="s">
        <v>1479</v>
      </c>
      <c r="G419" s="166" t="s">
        <v>1414</v>
      </c>
      <c r="H419" s="166" t="s">
        <v>1416</v>
      </c>
      <c r="I419" s="167"/>
      <c r="J419" s="227">
        <f t="shared" si="538"/>
        <v>1</v>
      </c>
      <c r="K419" s="228"/>
      <c r="L419" s="99" t="str">
        <f t="shared" si="463"/>
        <v/>
      </c>
      <c r="M419" s="241"/>
      <c r="N419" s="168"/>
      <c r="O419" s="195" t="str">
        <f t="shared" si="464"/>
        <v>VENDOR 09</v>
      </c>
      <c r="P419" s="149">
        <v>241365</v>
      </c>
      <c r="Q419" s="149">
        <f t="shared" si="465"/>
        <v>0</v>
      </c>
      <c r="R419" s="196" t="str">
        <f t="shared" si="466"/>
        <v xml:space="preserve">, </v>
      </c>
      <c r="S419" s="196" t="str">
        <f t="shared" si="467"/>
        <v>NO BID</v>
      </c>
      <c r="T419" s="117">
        <f t="shared" si="468"/>
        <v>0</v>
      </c>
      <c r="U419" s="118" t="str">
        <f t="shared" si="469"/>
        <v>NOT AWARDED</v>
      </c>
      <c r="V419" s="167"/>
      <c r="W419" s="171"/>
      <c r="X419" s="89"/>
      <c r="Y419" s="90"/>
      <c r="Z419" s="172" t="str">
        <f t="shared" si="470"/>
        <v/>
      </c>
      <c r="AA419" s="154" t="str">
        <f t="shared" si="471"/>
        <v>NO BID</v>
      </c>
      <c r="AB419" s="171"/>
      <c r="AC419" s="89"/>
      <c r="AD419" s="90"/>
      <c r="AE419" s="172" t="str">
        <f t="shared" si="472"/>
        <v/>
      </c>
      <c r="AF419" s="154" t="str">
        <f t="shared" si="473"/>
        <v>NO BID</v>
      </c>
      <c r="AG419" s="171"/>
      <c r="AH419" s="89"/>
      <c r="AI419" s="90"/>
      <c r="AJ419" s="172" t="str">
        <f t="shared" si="474"/>
        <v/>
      </c>
      <c r="AK419" s="154" t="str">
        <f t="shared" si="475"/>
        <v>NO BID</v>
      </c>
      <c r="AL419" s="171"/>
      <c r="AM419" s="89"/>
      <c r="AN419" s="90"/>
      <c r="AO419" s="172" t="str">
        <f t="shared" si="476"/>
        <v/>
      </c>
      <c r="AP419" s="154" t="str">
        <f t="shared" si="477"/>
        <v>NO BID</v>
      </c>
      <c r="AQ419" s="171"/>
      <c r="AR419" s="89"/>
      <c r="AS419" s="90"/>
      <c r="AT419" s="172" t="str">
        <f t="shared" si="478"/>
        <v/>
      </c>
      <c r="AU419" s="154" t="str">
        <f t="shared" si="479"/>
        <v>NO BID</v>
      </c>
      <c r="AV419" s="171"/>
      <c r="AW419" s="89"/>
      <c r="AX419" s="90"/>
      <c r="AY419" s="172" t="str">
        <f t="shared" si="480"/>
        <v/>
      </c>
      <c r="AZ419" s="154" t="str">
        <f t="shared" si="481"/>
        <v>NO BID</v>
      </c>
      <c r="BA419" s="171"/>
      <c r="BB419" s="89"/>
      <c r="BC419" s="90"/>
      <c r="BD419" s="172" t="str">
        <f t="shared" si="482"/>
        <v/>
      </c>
      <c r="BE419" s="154" t="s">
        <v>83</v>
      </c>
      <c r="BF419" s="171"/>
      <c r="BG419" s="89"/>
      <c r="BH419" s="90"/>
      <c r="BI419" s="172" t="str">
        <f t="shared" si="484"/>
        <v/>
      </c>
      <c r="BJ419" s="154" t="str">
        <f t="shared" si="485"/>
        <v>NO BID</v>
      </c>
      <c r="BK419" s="171"/>
      <c r="BL419" s="89"/>
      <c r="BM419" s="90"/>
      <c r="BN419" s="172" t="str">
        <f t="shared" si="486"/>
        <v/>
      </c>
      <c r="BO419" s="154" t="str">
        <f t="shared" si="487"/>
        <v>NO BID</v>
      </c>
      <c r="BP419" s="173"/>
      <c r="BQ419" s="171"/>
      <c r="BR419" s="89"/>
      <c r="BS419" s="90" t="str">
        <f t="shared" si="488"/>
        <v/>
      </c>
      <c r="BT419" s="172"/>
      <c r="BU419" s="154" t="str">
        <f t="shared" si="489"/>
        <v>NO BID</v>
      </c>
      <c r="BV419" s="171"/>
      <c r="BW419" s="89"/>
      <c r="BX419" s="90" t="str">
        <f t="shared" si="490"/>
        <v/>
      </c>
      <c r="BY419" s="172"/>
      <c r="BZ419" s="154" t="str">
        <f t="shared" si="491"/>
        <v>NO BID</v>
      </c>
      <c r="CA419" s="171"/>
      <c r="CB419" s="89"/>
      <c r="CC419" s="90" t="str">
        <f t="shared" si="492"/>
        <v/>
      </c>
      <c r="CD419" s="172"/>
      <c r="CE419" s="154" t="str">
        <f t="shared" si="493"/>
        <v>NO BID</v>
      </c>
      <c r="CF419" s="171"/>
      <c r="CG419" s="89"/>
      <c r="CH419" s="90" t="str">
        <f t="shared" si="494"/>
        <v/>
      </c>
      <c r="CI419" s="172"/>
      <c r="CJ419" s="154" t="str">
        <f t="shared" si="495"/>
        <v>NO BID</v>
      </c>
      <c r="CK419" s="171"/>
      <c r="CL419" s="89"/>
      <c r="CM419" s="90" t="str">
        <f t="shared" si="496"/>
        <v/>
      </c>
      <c r="CN419" s="172"/>
      <c r="CO419" s="154" t="str">
        <f t="shared" si="497"/>
        <v>NO BID</v>
      </c>
      <c r="CP419" s="171"/>
      <c r="CQ419" s="89"/>
      <c r="CR419" s="90" t="str">
        <f t="shared" si="498"/>
        <v/>
      </c>
      <c r="CS419" s="172"/>
      <c r="CT419" s="154" t="str">
        <f t="shared" si="499"/>
        <v>NO BID</v>
      </c>
      <c r="CU419" s="171"/>
      <c r="CV419" s="89"/>
      <c r="CW419" s="90" t="str">
        <f t="shared" si="500"/>
        <v/>
      </c>
      <c r="CX419" s="172"/>
      <c r="CY419" s="154" t="str">
        <f t="shared" si="501"/>
        <v>NO BID</v>
      </c>
      <c r="CZ419" s="171"/>
      <c r="DA419" s="89"/>
      <c r="DB419" s="90" t="str">
        <f t="shared" si="502"/>
        <v/>
      </c>
      <c r="DC419" s="172"/>
      <c r="DD419" s="154" t="str">
        <f t="shared" si="503"/>
        <v>NO BID</v>
      </c>
      <c r="DE419" s="171"/>
      <c r="DF419" s="89"/>
      <c r="DG419" s="90" t="str">
        <f t="shared" si="504"/>
        <v/>
      </c>
      <c r="DH419" s="172"/>
      <c r="DI419" s="154" t="str">
        <f t="shared" si="505"/>
        <v>NO BID</v>
      </c>
      <c r="DJ419" s="171"/>
      <c r="DK419" s="89"/>
      <c r="DL419" s="90" t="str">
        <f t="shared" si="506"/>
        <v/>
      </c>
      <c r="DM419" s="172"/>
      <c r="DN419" s="154" t="str">
        <f t="shared" si="507"/>
        <v>NO BID</v>
      </c>
      <c r="DO419" s="171"/>
      <c r="DP419" s="89"/>
      <c r="DQ419" s="90" t="str">
        <f t="shared" si="508"/>
        <v/>
      </c>
      <c r="DR419" s="172"/>
      <c r="DS419" s="154" t="str">
        <f t="shared" si="509"/>
        <v>NO BID</v>
      </c>
      <c r="DT419" s="171"/>
      <c r="DU419" s="89"/>
      <c r="DV419" s="90" t="str">
        <f t="shared" si="510"/>
        <v/>
      </c>
      <c r="DW419" s="172"/>
      <c r="DX419" s="154" t="str">
        <f t="shared" si="511"/>
        <v>NO BID</v>
      </c>
      <c r="DY419" s="171"/>
      <c r="DZ419" s="89"/>
      <c r="EA419" s="90" t="str">
        <f t="shared" si="512"/>
        <v/>
      </c>
      <c r="EB419" s="172"/>
      <c r="EC419" s="154" t="str">
        <f t="shared" si="513"/>
        <v>NO BID</v>
      </c>
      <c r="ED419" s="171"/>
      <c r="EE419" s="89"/>
      <c r="EF419" s="90" t="str">
        <f t="shared" si="514"/>
        <v/>
      </c>
      <c r="EG419" s="172"/>
      <c r="EH419" s="154" t="str">
        <f t="shared" si="515"/>
        <v>NO BID</v>
      </c>
      <c r="EI419" s="171"/>
      <c r="EJ419" s="89"/>
      <c r="EK419" s="90" t="str">
        <f t="shared" si="516"/>
        <v/>
      </c>
      <c r="EL419" s="172"/>
      <c r="EM419" s="154" t="str">
        <f t="shared" si="517"/>
        <v>NO BID</v>
      </c>
      <c r="EN419" s="171"/>
      <c r="EO419" s="89"/>
      <c r="EP419" s="90" t="str">
        <f t="shared" si="518"/>
        <v/>
      </c>
      <c r="EQ419" s="172"/>
      <c r="ER419" s="154" t="str">
        <f t="shared" si="519"/>
        <v>NO BID</v>
      </c>
      <c r="ES419" s="171"/>
      <c r="ET419" s="89"/>
      <c r="EU419" s="90" t="str">
        <f t="shared" si="520"/>
        <v/>
      </c>
      <c r="EV419" s="172"/>
      <c r="EW419" s="154" t="str">
        <f t="shared" si="521"/>
        <v>NO BID</v>
      </c>
      <c r="EX419" s="171"/>
      <c r="EY419" s="89"/>
      <c r="EZ419" s="90" t="str">
        <f t="shared" si="522"/>
        <v/>
      </c>
      <c r="FA419" s="172"/>
      <c r="FB419" s="154" t="str">
        <f t="shared" si="523"/>
        <v>NO BID</v>
      </c>
      <c r="FC419" s="171"/>
      <c r="FD419" s="89"/>
      <c r="FE419" s="90" t="str">
        <f t="shared" si="524"/>
        <v/>
      </c>
      <c r="FF419" s="172"/>
      <c r="FG419" s="154" t="str">
        <f t="shared" si="525"/>
        <v>NO BID</v>
      </c>
      <c r="FH419" s="171"/>
      <c r="FI419" s="89"/>
      <c r="FJ419" s="90" t="str">
        <f t="shared" si="526"/>
        <v/>
      </c>
      <c r="FK419" s="172"/>
      <c r="FL419" s="154" t="str">
        <f t="shared" si="527"/>
        <v>NO BID</v>
      </c>
      <c r="FM419" s="171"/>
      <c r="FN419" s="89"/>
      <c r="FO419" s="90" t="str">
        <f t="shared" si="528"/>
        <v/>
      </c>
      <c r="FP419" s="172"/>
      <c r="FQ419" s="154" t="str">
        <f t="shared" si="529"/>
        <v>NO BID</v>
      </c>
      <c r="FR419" s="174"/>
      <c r="FS419" s="91">
        <v>11.29</v>
      </c>
      <c r="FT419" s="92">
        <f t="shared" si="530"/>
        <v>11.29</v>
      </c>
      <c r="FU419" s="175">
        <f t="shared" si="531"/>
        <v>0</v>
      </c>
      <c r="FV419" s="93" t="str">
        <f t="shared" si="532"/>
        <v/>
      </c>
      <c r="FW419" s="94">
        <f t="shared" si="533"/>
        <v>11.29</v>
      </c>
      <c r="FX419" s="95">
        <f t="shared" si="534"/>
        <v>0</v>
      </c>
      <c r="FY419" s="129" t="str">
        <f t="shared" si="535"/>
        <v>NOT AWARDED</v>
      </c>
      <c r="FZ419" s="130">
        <f t="shared" si="536"/>
        <v>0</v>
      </c>
      <c r="GA419" s="129" t="str">
        <f t="shared" si="537"/>
        <v>VENDOR 09</v>
      </c>
      <c r="GB419" s="176"/>
      <c r="GC419" s="177"/>
      <c r="GD419" s="96"/>
      <c r="GE419" s="97"/>
    </row>
    <row r="420" spans="1:187" ht="30" customHeight="1" thickTop="1" thickBot="1" x14ac:dyDescent="0.4">
      <c r="A420" s="141">
        <v>416</v>
      </c>
      <c r="B420" s="199">
        <v>5</v>
      </c>
      <c r="C420" s="164">
        <v>9781250816528</v>
      </c>
      <c r="D420" s="165" t="s">
        <v>601</v>
      </c>
      <c r="E420" s="165" t="s">
        <v>1262</v>
      </c>
      <c r="F420" s="165" t="s">
        <v>1479</v>
      </c>
      <c r="G420" s="166" t="s">
        <v>1414</v>
      </c>
      <c r="H420" s="166" t="s">
        <v>1421</v>
      </c>
      <c r="I420" s="167"/>
      <c r="J420" s="227">
        <f t="shared" si="538"/>
        <v>5</v>
      </c>
      <c r="K420" s="228"/>
      <c r="L420" s="99" t="str">
        <f t="shared" si="463"/>
        <v/>
      </c>
      <c r="M420" s="241"/>
      <c r="N420" s="168"/>
      <c r="O420" s="169" t="str">
        <f t="shared" si="464"/>
        <v>VENDOR 09</v>
      </c>
      <c r="P420" s="149">
        <v>241364</v>
      </c>
      <c r="Q420" s="149">
        <f t="shared" si="465"/>
        <v>0</v>
      </c>
      <c r="R420" s="170" t="str">
        <f t="shared" si="466"/>
        <v xml:space="preserve">, </v>
      </c>
      <c r="S420" s="170" t="str">
        <f t="shared" si="467"/>
        <v>NO BID</v>
      </c>
      <c r="T420" s="87">
        <f t="shared" si="468"/>
        <v>0</v>
      </c>
      <c r="U420" s="88" t="str">
        <f t="shared" si="469"/>
        <v>NOT AWARDED</v>
      </c>
      <c r="V420" s="167"/>
      <c r="W420" s="171"/>
      <c r="X420" s="89"/>
      <c r="Y420" s="90"/>
      <c r="Z420" s="172" t="str">
        <f t="shared" si="470"/>
        <v/>
      </c>
      <c r="AA420" s="154" t="str">
        <f t="shared" si="471"/>
        <v>NO BID</v>
      </c>
      <c r="AB420" s="171"/>
      <c r="AC420" s="89"/>
      <c r="AD420" s="90"/>
      <c r="AE420" s="172" t="str">
        <f t="shared" si="472"/>
        <v/>
      </c>
      <c r="AF420" s="154" t="str">
        <f t="shared" si="473"/>
        <v>NO BID</v>
      </c>
      <c r="AG420" s="171"/>
      <c r="AH420" s="89"/>
      <c r="AI420" s="90"/>
      <c r="AJ420" s="172" t="str">
        <f t="shared" si="474"/>
        <v/>
      </c>
      <c r="AK420" s="154" t="str">
        <f t="shared" si="475"/>
        <v>NO BID</v>
      </c>
      <c r="AL420" s="171"/>
      <c r="AM420" s="89"/>
      <c r="AN420" s="90"/>
      <c r="AO420" s="172" t="str">
        <f t="shared" si="476"/>
        <v/>
      </c>
      <c r="AP420" s="154" t="str">
        <f t="shared" si="477"/>
        <v>NO BID</v>
      </c>
      <c r="AQ420" s="171"/>
      <c r="AR420" s="89"/>
      <c r="AS420" s="90"/>
      <c r="AT420" s="172" t="str">
        <f t="shared" si="478"/>
        <v/>
      </c>
      <c r="AU420" s="154" t="str">
        <f t="shared" si="479"/>
        <v>NO BID</v>
      </c>
      <c r="AV420" s="171"/>
      <c r="AW420" s="89"/>
      <c r="AX420" s="90"/>
      <c r="AY420" s="172" t="str">
        <f t="shared" si="480"/>
        <v/>
      </c>
      <c r="AZ420" s="154" t="str">
        <f t="shared" si="481"/>
        <v>NO BID</v>
      </c>
      <c r="BA420" s="171"/>
      <c r="BB420" s="89"/>
      <c r="BC420" s="90"/>
      <c r="BD420" s="172" t="str">
        <f t="shared" si="482"/>
        <v/>
      </c>
      <c r="BE420" s="154" t="s">
        <v>75</v>
      </c>
      <c r="BF420" s="171"/>
      <c r="BG420" s="89"/>
      <c r="BH420" s="90"/>
      <c r="BI420" s="172" t="str">
        <f t="shared" si="484"/>
        <v/>
      </c>
      <c r="BJ420" s="154" t="str">
        <f t="shared" si="485"/>
        <v>NO BID</v>
      </c>
      <c r="BK420" s="171"/>
      <c r="BL420" s="89"/>
      <c r="BM420" s="90"/>
      <c r="BN420" s="172" t="str">
        <f t="shared" si="486"/>
        <v/>
      </c>
      <c r="BO420" s="154" t="str">
        <f t="shared" si="487"/>
        <v>NO BID</v>
      </c>
      <c r="BP420" s="173"/>
      <c r="BQ420" s="171"/>
      <c r="BR420" s="89"/>
      <c r="BS420" s="90" t="str">
        <f t="shared" si="488"/>
        <v/>
      </c>
      <c r="BT420" s="172"/>
      <c r="BU420" s="154" t="str">
        <f t="shared" si="489"/>
        <v>NO BID</v>
      </c>
      <c r="BV420" s="171"/>
      <c r="BW420" s="89"/>
      <c r="BX420" s="90" t="str">
        <f t="shared" si="490"/>
        <v/>
      </c>
      <c r="BY420" s="172"/>
      <c r="BZ420" s="154" t="str">
        <f t="shared" si="491"/>
        <v>NO BID</v>
      </c>
      <c r="CA420" s="171"/>
      <c r="CB420" s="89"/>
      <c r="CC420" s="90" t="str">
        <f t="shared" si="492"/>
        <v/>
      </c>
      <c r="CD420" s="172"/>
      <c r="CE420" s="154" t="str">
        <f t="shared" si="493"/>
        <v>NO BID</v>
      </c>
      <c r="CF420" s="171"/>
      <c r="CG420" s="89"/>
      <c r="CH420" s="90" t="str">
        <f t="shared" si="494"/>
        <v/>
      </c>
      <c r="CI420" s="172"/>
      <c r="CJ420" s="154" t="str">
        <f t="shared" si="495"/>
        <v>NO BID</v>
      </c>
      <c r="CK420" s="171"/>
      <c r="CL420" s="89"/>
      <c r="CM420" s="90" t="str">
        <f t="shared" si="496"/>
        <v/>
      </c>
      <c r="CN420" s="172"/>
      <c r="CO420" s="154" t="str">
        <f t="shared" si="497"/>
        <v>NO BID</v>
      </c>
      <c r="CP420" s="171"/>
      <c r="CQ420" s="89"/>
      <c r="CR420" s="90" t="str">
        <f t="shared" si="498"/>
        <v/>
      </c>
      <c r="CS420" s="172"/>
      <c r="CT420" s="154" t="str">
        <f t="shared" si="499"/>
        <v>NO BID</v>
      </c>
      <c r="CU420" s="171"/>
      <c r="CV420" s="89"/>
      <c r="CW420" s="90" t="str">
        <f t="shared" si="500"/>
        <v/>
      </c>
      <c r="CX420" s="172"/>
      <c r="CY420" s="154" t="str">
        <f t="shared" si="501"/>
        <v>NO BID</v>
      </c>
      <c r="CZ420" s="171"/>
      <c r="DA420" s="89"/>
      <c r="DB420" s="90" t="str">
        <f t="shared" si="502"/>
        <v/>
      </c>
      <c r="DC420" s="172"/>
      <c r="DD420" s="154" t="str">
        <f t="shared" si="503"/>
        <v>NO BID</v>
      </c>
      <c r="DE420" s="171"/>
      <c r="DF420" s="89"/>
      <c r="DG420" s="90" t="str">
        <f t="shared" si="504"/>
        <v/>
      </c>
      <c r="DH420" s="172"/>
      <c r="DI420" s="154" t="str">
        <f t="shared" si="505"/>
        <v>NO BID</v>
      </c>
      <c r="DJ420" s="171"/>
      <c r="DK420" s="89"/>
      <c r="DL420" s="90" t="str">
        <f t="shared" si="506"/>
        <v/>
      </c>
      <c r="DM420" s="172"/>
      <c r="DN420" s="154" t="str">
        <f t="shared" si="507"/>
        <v>NO BID</v>
      </c>
      <c r="DO420" s="171"/>
      <c r="DP420" s="89"/>
      <c r="DQ420" s="90" t="str">
        <f t="shared" si="508"/>
        <v/>
      </c>
      <c r="DR420" s="172"/>
      <c r="DS420" s="154" t="str">
        <f t="shared" si="509"/>
        <v>NO BID</v>
      </c>
      <c r="DT420" s="171"/>
      <c r="DU420" s="89"/>
      <c r="DV420" s="90" t="str">
        <f t="shared" si="510"/>
        <v/>
      </c>
      <c r="DW420" s="172"/>
      <c r="DX420" s="154" t="str">
        <f t="shared" si="511"/>
        <v>NO BID</v>
      </c>
      <c r="DY420" s="171"/>
      <c r="DZ420" s="89"/>
      <c r="EA420" s="90" t="str">
        <f t="shared" si="512"/>
        <v/>
      </c>
      <c r="EB420" s="172"/>
      <c r="EC420" s="154" t="str">
        <f t="shared" si="513"/>
        <v>NO BID</v>
      </c>
      <c r="ED420" s="171"/>
      <c r="EE420" s="89"/>
      <c r="EF420" s="90" t="str">
        <f t="shared" si="514"/>
        <v/>
      </c>
      <c r="EG420" s="172"/>
      <c r="EH420" s="154" t="str">
        <f t="shared" si="515"/>
        <v>NO BID</v>
      </c>
      <c r="EI420" s="171"/>
      <c r="EJ420" s="89"/>
      <c r="EK420" s="90" t="str">
        <f t="shared" si="516"/>
        <v/>
      </c>
      <c r="EL420" s="172"/>
      <c r="EM420" s="154" t="str">
        <f t="shared" si="517"/>
        <v>NO BID</v>
      </c>
      <c r="EN420" s="171"/>
      <c r="EO420" s="89"/>
      <c r="EP420" s="90" t="str">
        <f t="shared" si="518"/>
        <v/>
      </c>
      <c r="EQ420" s="172"/>
      <c r="ER420" s="154" t="str">
        <f t="shared" si="519"/>
        <v>NO BID</v>
      </c>
      <c r="ES420" s="171"/>
      <c r="ET420" s="89"/>
      <c r="EU420" s="90" t="str">
        <f t="shared" si="520"/>
        <v/>
      </c>
      <c r="EV420" s="172"/>
      <c r="EW420" s="154" t="str">
        <f t="shared" si="521"/>
        <v>NO BID</v>
      </c>
      <c r="EX420" s="171"/>
      <c r="EY420" s="89"/>
      <c r="EZ420" s="90" t="str">
        <f t="shared" si="522"/>
        <v/>
      </c>
      <c r="FA420" s="172"/>
      <c r="FB420" s="154" t="str">
        <f t="shared" si="523"/>
        <v>NO BID</v>
      </c>
      <c r="FC420" s="171"/>
      <c r="FD420" s="89"/>
      <c r="FE420" s="90" t="str">
        <f t="shared" si="524"/>
        <v/>
      </c>
      <c r="FF420" s="172"/>
      <c r="FG420" s="154" t="str">
        <f t="shared" si="525"/>
        <v>NO BID</v>
      </c>
      <c r="FH420" s="171"/>
      <c r="FI420" s="89"/>
      <c r="FJ420" s="90" t="str">
        <f t="shared" si="526"/>
        <v/>
      </c>
      <c r="FK420" s="172"/>
      <c r="FL420" s="154" t="str">
        <f t="shared" si="527"/>
        <v>NO BID</v>
      </c>
      <c r="FM420" s="171"/>
      <c r="FN420" s="89"/>
      <c r="FO420" s="90" t="str">
        <f t="shared" si="528"/>
        <v/>
      </c>
      <c r="FP420" s="172"/>
      <c r="FQ420" s="154" t="str">
        <f t="shared" si="529"/>
        <v>NO BID</v>
      </c>
      <c r="FR420" s="174"/>
      <c r="FS420" s="91">
        <v>21.96</v>
      </c>
      <c r="FT420" s="92">
        <f t="shared" si="530"/>
        <v>109.80000000000001</v>
      </c>
      <c r="FU420" s="175">
        <f t="shared" si="531"/>
        <v>0</v>
      </c>
      <c r="FV420" s="93" t="str">
        <f t="shared" si="532"/>
        <v/>
      </c>
      <c r="FW420" s="94">
        <f t="shared" si="533"/>
        <v>109.80000000000001</v>
      </c>
      <c r="FX420" s="95">
        <f t="shared" si="534"/>
        <v>0</v>
      </c>
      <c r="FY420" s="129" t="str">
        <f t="shared" si="535"/>
        <v>NOT AWARDED</v>
      </c>
      <c r="FZ420" s="130">
        <f t="shared" si="536"/>
        <v>0</v>
      </c>
      <c r="GA420" s="129" t="str">
        <f t="shared" si="537"/>
        <v>VENDOR 09</v>
      </c>
      <c r="GB420" s="176"/>
      <c r="GC420" s="177"/>
      <c r="GD420" s="96"/>
      <c r="GE420" s="97"/>
    </row>
    <row r="421" spans="1:187" ht="30" customHeight="1" thickTop="1" thickBot="1" x14ac:dyDescent="0.4">
      <c r="A421" s="162">
        <v>417</v>
      </c>
      <c r="B421" s="194">
        <v>5</v>
      </c>
      <c r="C421" s="164">
        <v>9780593378014</v>
      </c>
      <c r="D421" s="165" t="s">
        <v>717</v>
      </c>
      <c r="E421" s="165" t="s">
        <v>1355</v>
      </c>
      <c r="F421" s="165" t="s">
        <v>1479</v>
      </c>
      <c r="G421" s="166" t="s">
        <v>1414</v>
      </c>
      <c r="H421" s="166" t="s">
        <v>1466</v>
      </c>
      <c r="I421" s="167"/>
      <c r="J421" s="232">
        <f t="shared" si="538"/>
        <v>5</v>
      </c>
      <c r="K421" s="233"/>
      <c r="L421" s="99" t="str">
        <f t="shared" si="463"/>
        <v/>
      </c>
      <c r="M421" s="241"/>
      <c r="N421" s="168"/>
      <c r="O421" s="169" t="str">
        <f t="shared" si="464"/>
        <v>VENDOR 09</v>
      </c>
      <c r="P421" s="149">
        <v>241363</v>
      </c>
      <c r="Q421" s="149">
        <f t="shared" si="465"/>
        <v>0</v>
      </c>
      <c r="R421" s="170" t="str">
        <f t="shared" si="466"/>
        <v xml:space="preserve">, </v>
      </c>
      <c r="S421" s="170" t="str">
        <f t="shared" si="467"/>
        <v>NO BID</v>
      </c>
      <c r="T421" s="87">
        <f t="shared" si="468"/>
        <v>0</v>
      </c>
      <c r="U421" s="88" t="str">
        <f t="shared" si="469"/>
        <v>NOT AWARDED</v>
      </c>
      <c r="V421" s="167"/>
      <c r="W421" s="171"/>
      <c r="X421" s="89"/>
      <c r="Y421" s="90"/>
      <c r="Z421" s="172" t="str">
        <f t="shared" si="470"/>
        <v/>
      </c>
      <c r="AA421" s="154" t="str">
        <f t="shared" si="471"/>
        <v>NO BID</v>
      </c>
      <c r="AB421" s="171"/>
      <c r="AC421" s="89"/>
      <c r="AD421" s="90"/>
      <c r="AE421" s="172" t="str">
        <f t="shared" si="472"/>
        <v/>
      </c>
      <c r="AF421" s="154" t="str">
        <f t="shared" si="473"/>
        <v>NO BID</v>
      </c>
      <c r="AG421" s="171"/>
      <c r="AH421" s="89"/>
      <c r="AI421" s="90"/>
      <c r="AJ421" s="172" t="str">
        <f t="shared" si="474"/>
        <v/>
      </c>
      <c r="AK421" s="154" t="str">
        <f t="shared" si="475"/>
        <v>NO BID</v>
      </c>
      <c r="AL421" s="171"/>
      <c r="AM421" s="89"/>
      <c r="AN421" s="90"/>
      <c r="AO421" s="172" t="str">
        <f t="shared" si="476"/>
        <v/>
      </c>
      <c r="AP421" s="154" t="str">
        <f t="shared" si="477"/>
        <v>NO BID</v>
      </c>
      <c r="AQ421" s="171"/>
      <c r="AR421" s="89"/>
      <c r="AS421" s="90"/>
      <c r="AT421" s="172" t="str">
        <f t="shared" si="478"/>
        <v/>
      </c>
      <c r="AU421" s="154" t="str">
        <f t="shared" si="479"/>
        <v>NO BID</v>
      </c>
      <c r="AV421" s="171"/>
      <c r="AW421" s="89"/>
      <c r="AX421" s="90"/>
      <c r="AY421" s="172" t="str">
        <f t="shared" si="480"/>
        <v/>
      </c>
      <c r="AZ421" s="154" t="str">
        <f t="shared" si="481"/>
        <v>NO BID</v>
      </c>
      <c r="BA421" s="171"/>
      <c r="BB421" s="89"/>
      <c r="BC421" s="90"/>
      <c r="BD421" s="172" t="str">
        <f t="shared" si="482"/>
        <v/>
      </c>
      <c r="BE421" s="154" t="str">
        <f>IF($B421=0,"",IF(ISNUMBER(BB421),"","NO BID"))</f>
        <v>NO BID</v>
      </c>
      <c r="BF421" s="171"/>
      <c r="BG421" s="89"/>
      <c r="BH421" s="90"/>
      <c r="BI421" s="172" t="str">
        <f t="shared" si="484"/>
        <v/>
      </c>
      <c r="BJ421" s="154" t="str">
        <f t="shared" si="485"/>
        <v>NO BID</v>
      </c>
      <c r="BK421" s="171"/>
      <c r="BL421" s="89"/>
      <c r="BM421" s="90"/>
      <c r="BN421" s="172" t="str">
        <f t="shared" si="486"/>
        <v/>
      </c>
      <c r="BO421" s="154" t="str">
        <f t="shared" si="487"/>
        <v>NO BID</v>
      </c>
      <c r="BP421" s="178"/>
      <c r="BQ421" s="171"/>
      <c r="BR421" s="89"/>
      <c r="BS421" s="90" t="str">
        <f t="shared" si="488"/>
        <v/>
      </c>
      <c r="BT421" s="172"/>
      <c r="BU421" s="154" t="str">
        <f t="shared" si="489"/>
        <v>NO BID</v>
      </c>
      <c r="BV421" s="171"/>
      <c r="BW421" s="89"/>
      <c r="BX421" s="90" t="str">
        <f t="shared" si="490"/>
        <v/>
      </c>
      <c r="BY421" s="172"/>
      <c r="BZ421" s="154" t="str">
        <f t="shared" si="491"/>
        <v>NO BID</v>
      </c>
      <c r="CA421" s="171"/>
      <c r="CB421" s="89"/>
      <c r="CC421" s="90" t="str">
        <f t="shared" si="492"/>
        <v/>
      </c>
      <c r="CD421" s="172"/>
      <c r="CE421" s="154" t="str">
        <f t="shared" si="493"/>
        <v>NO BID</v>
      </c>
      <c r="CF421" s="171"/>
      <c r="CG421" s="89"/>
      <c r="CH421" s="90" t="str">
        <f t="shared" si="494"/>
        <v/>
      </c>
      <c r="CI421" s="172"/>
      <c r="CJ421" s="154" t="str">
        <f t="shared" si="495"/>
        <v>NO BID</v>
      </c>
      <c r="CK421" s="171"/>
      <c r="CL421" s="89"/>
      <c r="CM421" s="90" t="str">
        <f t="shared" si="496"/>
        <v/>
      </c>
      <c r="CN421" s="172"/>
      <c r="CO421" s="154" t="str">
        <f t="shared" si="497"/>
        <v>NO BID</v>
      </c>
      <c r="CP421" s="171"/>
      <c r="CQ421" s="89"/>
      <c r="CR421" s="90" t="str">
        <f t="shared" si="498"/>
        <v/>
      </c>
      <c r="CS421" s="172"/>
      <c r="CT421" s="154" t="str">
        <f t="shared" si="499"/>
        <v>NO BID</v>
      </c>
      <c r="CU421" s="171"/>
      <c r="CV421" s="89"/>
      <c r="CW421" s="90" t="str">
        <f t="shared" si="500"/>
        <v/>
      </c>
      <c r="CX421" s="172"/>
      <c r="CY421" s="154" t="str">
        <f t="shared" si="501"/>
        <v>NO BID</v>
      </c>
      <c r="CZ421" s="171"/>
      <c r="DA421" s="89"/>
      <c r="DB421" s="90" t="str">
        <f t="shared" si="502"/>
        <v/>
      </c>
      <c r="DC421" s="172"/>
      <c r="DD421" s="154" t="str">
        <f t="shared" si="503"/>
        <v>NO BID</v>
      </c>
      <c r="DE421" s="171"/>
      <c r="DF421" s="89"/>
      <c r="DG421" s="90" t="str">
        <f t="shared" si="504"/>
        <v/>
      </c>
      <c r="DH421" s="172"/>
      <c r="DI421" s="154" t="str">
        <f t="shared" si="505"/>
        <v>NO BID</v>
      </c>
      <c r="DJ421" s="171"/>
      <c r="DK421" s="89"/>
      <c r="DL421" s="90" t="str">
        <f t="shared" si="506"/>
        <v/>
      </c>
      <c r="DM421" s="172"/>
      <c r="DN421" s="154" t="str">
        <f t="shared" si="507"/>
        <v>NO BID</v>
      </c>
      <c r="DO421" s="171"/>
      <c r="DP421" s="89"/>
      <c r="DQ421" s="90" t="str">
        <f t="shared" si="508"/>
        <v/>
      </c>
      <c r="DR421" s="172"/>
      <c r="DS421" s="154" t="str">
        <f t="shared" si="509"/>
        <v>NO BID</v>
      </c>
      <c r="DT421" s="171"/>
      <c r="DU421" s="89"/>
      <c r="DV421" s="90" t="str">
        <f t="shared" si="510"/>
        <v/>
      </c>
      <c r="DW421" s="172"/>
      <c r="DX421" s="154" t="str">
        <f t="shared" si="511"/>
        <v>NO BID</v>
      </c>
      <c r="DY421" s="171"/>
      <c r="DZ421" s="89"/>
      <c r="EA421" s="90" t="str">
        <f t="shared" si="512"/>
        <v/>
      </c>
      <c r="EB421" s="172"/>
      <c r="EC421" s="154" t="str">
        <f t="shared" si="513"/>
        <v>NO BID</v>
      </c>
      <c r="ED421" s="171"/>
      <c r="EE421" s="89"/>
      <c r="EF421" s="90" t="str">
        <f t="shared" si="514"/>
        <v/>
      </c>
      <c r="EG421" s="172"/>
      <c r="EH421" s="154" t="str">
        <f t="shared" si="515"/>
        <v>NO BID</v>
      </c>
      <c r="EI421" s="171"/>
      <c r="EJ421" s="89"/>
      <c r="EK421" s="90" t="str">
        <f t="shared" si="516"/>
        <v/>
      </c>
      <c r="EL421" s="172"/>
      <c r="EM421" s="154" t="str">
        <f t="shared" si="517"/>
        <v>NO BID</v>
      </c>
      <c r="EN421" s="171"/>
      <c r="EO421" s="89"/>
      <c r="EP421" s="90" t="str">
        <f t="shared" si="518"/>
        <v/>
      </c>
      <c r="EQ421" s="172"/>
      <c r="ER421" s="154" t="str">
        <f t="shared" si="519"/>
        <v>NO BID</v>
      </c>
      <c r="ES421" s="171"/>
      <c r="ET421" s="89"/>
      <c r="EU421" s="90" t="str">
        <f t="shared" si="520"/>
        <v/>
      </c>
      <c r="EV421" s="172"/>
      <c r="EW421" s="154" t="str">
        <f t="shared" si="521"/>
        <v>NO BID</v>
      </c>
      <c r="EX421" s="171"/>
      <c r="EY421" s="89"/>
      <c r="EZ421" s="90" t="str">
        <f t="shared" si="522"/>
        <v/>
      </c>
      <c r="FA421" s="172"/>
      <c r="FB421" s="154" t="str">
        <f t="shared" si="523"/>
        <v>NO BID</v>
      </c>
      <c r="FC421" s="171"/>
      <c r="FD421" s="89"/>
      <c r="FE421" s="90" t="str">
        <f t="shared" si="524"/>
        <v/>
      </c>
      <c r="FF421" s="172"/>
      <c r="FG421" s="154" t="str">
        <f t="shared" si="525"/>
        <v>NO BID</v>
      </c>
      <c r="FH421" s="171"/>
      <c r="FI421" s="89"/>
      <c r="FJ421" s="90" t="str">
        <f t="shared" si="526"/>
        <v/>
      </c>
      <c r="FK421" s="172"/>
      <c r="FL421" s="154" t="str">
        <f t="shared" si="527"/>
        <v>NO BID</v>
      </c>
      <c r="FM421" s="171"/>
      <c r="FN421" s="89"/>
      <c r="FO421" s="90" t="str">
        <f t="shared" si="528"/>
        <v/>
      </c>
      <c r="FP421" s="172"/>
      <c r="FQ421" s="154" t="str">
        <f t="shared" si="529"/>
        <v>NO BID</v>
      </c>
      <c r="FR421" s="174"/>
      <c r="FS421" s="91">
        <v>11.18</v>
      </c>
      <c r="FT421" s="92">
        <f t="shared" si="530"/>
        <v>55.9</v>
      </c>
      <c r="FU421" s="175">
        <f t="shared" si="531"/>
        <v>0</v>
      </c>
      <c r="FV421" s="93" t="str">
        <f t="shared" si="532"/>
        <v/>
      </c>
      <c r="FW421" s="94">
        <f t="shared" si="533"/>
        <v>55.9</v>
      </c>
      <c r="FX421" s="95">
        <f t="shared" si="534"/>
        <v>0</v>
      </c>
      <c r="FY421" s="129" t="str">
        <f t="shared" si="535"/>
        <v>NOT AWARDED</v>
      </c>
      <c r="FZ421" s="130">
        <f t="shared" si="536"/>
        <v>0</v>
      </c>
      <c r="GA421" s="129" t="str">
        <f t="shared" si="537"/>
        <v>VENDOR 09</v>
      </c>
      <c r="GB421" s="176"/>
      <c r="GC421" s="177"/>
      <c r="GD421" s="96"/>
      <c r="GE421" s="97"/>
    </row>
    <row r="422" spans="1:187" ht="30" customHeight="1" thickTop="1" thickBot="1" x14ac:dyDescent="0.4">
      <c r="A422" s="162">
        <v>418</v>
      </c>
      <c r="B422" s="194">
        <v>3</v>
      </c>
      <c r="C422" s="164">
        <v>9781335212795</v>
      </c>
      <c r="D422" s="165" t="s">
        <v>750</v>
      </c>
      <c r="E422" s="165" t="s">
        <v>969</v>
      </c>
      <c r="F422" s="165" t="s">
        <v>1479</v>
      </c>
      <c r="G422" s="166" t="s">
        <v>1414</v>
      </c>
      <c r="H422" s="166" t="s">
        <v>1472</v>
      </c>
      <c r="I422" s="167"/>
      <c r="J422" s="227">
        <f t="shared" si="538"/>
        <v>3</v>
      </c>
      <c r="K422" s="228"/>
      <c r="L422" s="99" t="str">
        <f t="shared" si="463"/>
        <v/>
      </c>
      <c r="M422" s="241"/>
      <c r="N422" s="168"/>
      <c r="O422" s="169" t="str">
        <f t="shared" si="464"/>
        <v>VENDOR 09</v>
      </c>
      <c r="P422" s="149">
        <v>241363</v>
      </c>
      <c r="Q422" s="149">
        <f t="shared" si="465"/>
        <v>0</v>
      </c>
      <c r="R422" s="170" t="str">
        <f t="shared" si="466"/>
        <v xml:space="preserve">, </v>
      </c>
      <c r="S422" s="170" t="str">
        <f t="shared" si="467"/>
        <v>NO BID</v>
      </c>
      <c r="T422" s="87">
        <f t="shared" si="468"/>
        <v>0</v>
      </c>
      <c r="U422" s="88" t="str">
        <f t="shared" si="469"/>
        <v>NOT AWARDED</v>
      </c>
      <c r="V422" s="167"/>
      <c r="W422" s="171"/>
      <c r="X422" s="89"/>
      <c r="Y422" s="90"/>
      <c r="Z422" s="172" t="str">
        <f t="shared" si="470"/>
        <v/>
      </c>
      <c r="AA422" s="154" t="str">
        <f t="shared" si="471"/>
        <v>NO BID</v>
      </c>
      <c r="AB422" s="171"/>
      <c r="AC422" s="89"/>
      <c r="AD422" s="90"/>
      <c r="AE422" s="172" t="str">
        <f t="shared" si="472"/>
        <v/>
      </c>
      <c r="AF422" s="154" t="str">
        <f t="shared" si="473"/>
        <v>NO BID</v>
      </c>
      <c r="AG422" s="171"/>
      <c r="AH422" s="89"/>
      <c r="AI422" s="90"/>
      <c r="AJ422" s="172" t="str">
        <f t="shared" si="474"/>
        <v/>
      </c>
      <c r="AK422" s="154" t="str">
        <f t="shared" si="475"/>
        <v>NO BID</v>
      </c>
      <c r="AL422" s="171"/>
      <c r="AM422" s="89"/>
      <c r="AN422" s="90"/>
      <c r="AO422" s="172" t="str">
        <f t="shared" si="476"/>
        <v/>
      </c>
      <c r="AP422" s="154" t="str">
        <f t="shared" si="477"/>
        <v>NO BID</v>
      </c>
      <c r="AQ422" s="171"/>
      <c r="AR422" s="89"/>
      <c r="AS422" s="90"/>
      <c r="AT422" s="172" t="str">
        <f t="shared" si="478"/>
        <v/>
      </c>
      <c r="AU422" s="154" t="str">
        <f t="shared" si="479"/>
        <v>NO BID</v>
      </c>
      <c r="AV422" s="171"/>
      <c r="AW422" s="89"/>
      <c r="AX422" s="90"/>
      <c r="AY422" s="172" t="str">
        <f t="shared" si="480"/>
        <v/>
      </c>
      <c r="AZ422" s="154" t="str">
        <f t="shared" si="481"/>
        <v>NO BID</v>
      </c>
      <c r="BA422" s="171"/>
      <c r="BB422" s="89"/>
      <c r="BC422" s="90"/>
      <c r="BD422" s="172" t="str">
        <f t="shared" si="482"/>
        <v/>
      </c>
      <c r="BE422" s="154" t="str">
        <f>IF($B422=0,"",IF(ISNUMBER(BB422),"","NO BID"))</f>
        <v>NO BID</v>
      </c>
      <c r="BF422" s="171"/>
      <c r="BG422" s="89"/>
      <c r="BH422" s="90"/>
      <c r="BI422" s="172" t="str">
        <f t="shared" si="484"/>
        <v/>
      </c>
      <c r="BJ422" s="154" t="str">
        <f t="shared" si="485"/>
        <v>NO BID</v>
      </c>
      <c r="BK422" s="171"/>
      <c r="BL422" s="89"/>
      <c r="BM422" s="90"/>
      <c r="BN422" s="172" t="str">
        <f t="shared" si="486"/>
        <v/>
      </c>
      <c r="BO422" s="154" t="str">
        <f t="shared" si="487"/>
        <v>NO BID</v>
      </c>
      <c r="BP422" s="178"/>
      <c r="BQ422" s="171"/>
      <c r="BR422" s="89"/>
      <c r="BS422" s="90" t="str">
        <f t="shared" si="488"/>
        <v/>
      </c>
      <c r="BT422" s="172"/>
      <c r="BU422" s="154" t="str">
        <f t="shared" si="489"/>
        <v>NO BID</v>
      </c>
      <c r="BV422" s="171"/>
      <c r="BW422" s="89"/>
      <c r="BX422" s="90" t="str">
        <f t="shared" si="490"/>
        <v/>
      </c>
      <c r="BY422" s="172"/>
      <c r="BZ422" s="154" t="str">
        <f t="shared" si="491"/>
        <v>NO BID</v>
      </c>
      <c r="CA422" s="171"/>
      <c r="CB422" s="89"/>
      <c r="CC422" s="90" t="str">
        <f t="shared" si="492"/>
        <v/>
      </c>
      <c r="CD422" s="172"/>
      <c r="CE422" s="154" t="str">
        <f t="shared" si="493"/>
        <v>NO BID</v>
      </c>
      <c r="CF422" s="171"/>
      <c r="CG422" s="89"/>
      <c r="CH422" s="90" t="str">
        <f t="shared" si="494"/>
        <v/>
      </c>
      <c r="CI422" s="172"/>
      <c r="CJ422" s="154" t="str">
        <f t="shared" si="495"/>
        <v>NO BID</v>
      </c>
      <c r="CK422" s="171"/>
      <c r="CL422" s="89"/>
      <c r="CM422" s="90" t="str">
        <f t="shared" si="496"/>
        <v/>
      </c>
      <c r="CN422" s="172"/>
      <c r="CO422" s="154" t="str">
        <f t="shared" si="497"/>
        <v>NO BID</v>
      </c>
      <c r="CP422" s="171"/>
      <c r="CQ422" s="89"/>
      <c r="CR422" s="90" t="str">
        <f t="shared" si="498"/>
        <v/>
      </c>
      <c r="CS422" s="172"/>
      <c r="CT422" s="154" t="str">
        <f t="shared" si="499"/>
        <v>NO BID</v>
      </c>
      <c r="CU422" s="171"/>
      <c r="CV422" s="89"/>
      <c r="CW422" s="90" t="str">
        <f t="shared" si="500"/>
        <v/>
      </c>
      <c r="CX422" s="172"/>
      <c r="CY422" s="154" t="str">
        <f t="shared" si="501"/>
        <v>NO BID</v>
      </c>
      <c r="CZ422" s="171"/>
      <c r="DA422" s="89"/>
      <c r="DB422" s="90" t="str">
        <f t="shared" si="502"/>
        <v/>
      </c>
      <c r="DC422" s="172"/>
      <c r="DD422" s="154" t="str">
        <f t="shared" si="503"/>
        <v>NO BID</v>
      </c>
      <c r="DE422" s="171"/>
      <c r="DF422" s="89"/>
      <c r="DG422" s="90" t="str">
        <f t="shared" si="504"/>
        <v/>
      </c>
      <c r="DH422" s="172"/>
      <c r="DI422" s="154" t="str">
        <f t="shared" si="505"/>
        <v>NO BID</v>
      </c>
      <c r="DJ422" s="171"/>
      <c r="DK422" s="89"/>
      <c r="DL422" s="90" t="str">
        <f t="shared" si="506"/>
        <v/>
      </c>
      <c r="DM422" s="172"/>
      <c r="DN422" s="154" t="str">
        <f t="shared" si="507"/>
        <v>NO BID</v>
      </c>
      <c r="DO422" s="171"/>
      <c r="DP422" s="89"/>
      <c r="DQ422" s="90" t="str">
        <f t="shared" si="508"/>
        <v/>
      </c>
      <c r="DR422" s="172"/>
      <c r="DS422" s="154" t="str">
        <f t="shared" si="509"/>
        <v>NO BID</v>
      </c>
      <c r="DT422" s="171"/>
      <c r="DU422" s="89"/>
      <c r="DV422" s="90" t="str">
        <f t="shared" si="510"/>
        <v/>
      </c>
      <c r="DW422" s="172"/>
      <c r="DX422" s="154" t="str">
        <f t="shared" si="511"/>
        <v>NO BID</v>
      </c>
      <c r="DY422" s="171"/>
      <c r="DZ422" s="89"/>
      <c r="EA422" s="90" t="str">
        <f t="shared" si="512"/>
        <v/>
      </c>
      <c r="EB422" s="172"/>
      <c r="EC422" s="154" t="str">
        <f t="shared" si="513"/>
        <v>NO BID</v>
      </c>
      <c r="ED422" s="171"/>
      <c r="EE422" s="89"/>
      <c r="EF422" s="90" t="str">
        <f t="shared" si="514"/>
        <v/>
      </c>
      <c r="EG422" s="172"/>
      <c r="EH422" s="154" t="str">
        <f t="shared" si="515"/>
        <v>NO BID</v>
      </c>
      <c r="EI422" s="171"/>
      <c r="EJ422" s="89"/>
      <c r="EK422" s="90" t="str">
        <f t="shared" si="516"/>
        <v/>
      </c>
      <c r="EL422" s="172"/>
      <c r="EM422" s="154" t="str">
        <f t="shared" si="517"/>
        <v>NO BID</v>
      </c>
      <c r="EN422" s="171"/>
      <c r="EO422" s="89"/>
      <c r="EP422" s="90" t="str">
        <f t="shared" si="518"/>
        <v/>
      </c>
      <c r="EQ422" s="172"/>
      <c r="ER422" s="154" t="str">
        <f t="shared" si="519"/>
        <v>NO BID</v>
      </c>
      <c r="ES422" s="171"/>
      <c r="ET422" s="89"/>
      <c r="EU422" s="90" t="str">
        <f t="shared" si="520"/>
        <v/>
      </c>
      <c r="EV422" s="172"/>
      <c r="EW422" s="154" t="str">
        <f t="shared" si="521"/>
        <v>NO BID</v>
      </c>
      <c r="EX422" s="171"/>
      <c r="EY422" s="89"/>
      <c r="EZ422" s="90" t="str">
        <f t="shared" si="522"/>
        <v/>
      </c>
      <c r="FA422" s="172"/>
      <c r="FB422" s="154" t="str">
        <f t="shared" si="523"/>
        <v>NO BID</v>
      </c>
      <c r="FC422" s="171"/>
      <c r="FD422" s="89"/>
      <c r="FE422" s="90" t="str">
        <f t="shared" si="524"/>
        <v/>
      </c>
      <c r="FF422" s="172"/>
      <c r="FG422" s="154" t="str">
        <f t="shared" si="525"/>
        <v>NO BID</v>
      </c>
      <c r="FH422" s="171"/>
      <c r="FI422" s="89"/>
      <c r="FJ422" s="90" t="str">
        <f t="shared" si="526"/>
        <v/>
      </c>
      <c r="FK422" s="172"/>
      <c r="FL422" s="154" t="str">
        <f t="shared" si="527"/>
        <v>NO BID</v>
      </c>
      <c r="FM422" s="171"/>
      <c r="FN422" s="89"/>
      <c r="FO422" s="90" t="str">
        <f t="shared" si="528"/>
        <v/>
      </c>
      <c r="FP422" s="172"/>
      <c r="FQ422" s="154" t="str">
        <f t="shared" si="529"/>
        <v>NO BID</v>
      </c>
      <c r="FR422" s="174"/>
      <c r="FS422" s="91">
        <v>12.79</v>
      </c>
      <c r="FT422" s="92">
        <f t="shared" si="530"/>
        <v>38.369999999999997</v>
      </c>
      <c r="FU422" s="175">
        <f t="shared" si="531"/>
        <v>0</v>
      </c>
      <c r="FV422" s="93" t="str">
        <f t="shared" si="532"/>
        <v/>
      </c>
      <c r="FW422" s="94">
        <f t="shared" si="533"/>
        <v>38.369999999999997</v>
      </c>
      <c r="FX422" s="95">
        <f t="shared" si="534"/>
        <v>0</v>
      </c>
      <c r="FY422" s="129" t="str">
        <f t="shared" si="535"/>
        <v>NOT AWARDED</v>
      </c>
      <c r="FZ422" s="130">
        <f t="shared" si="536"/>
        <v>0</v>
      </c>
      <c r="GA422" s="129" t="str">
        <f t="shared" si="537"/>
        <v>VENDOR 09</v>
      </c>
      <c r="GB422" s="176"/>
      <c r="GC422" s="177"/>
      <c r="GD422" s="96"/>
      <c r="GE422" s="97"/>
    </row>
    <row r="423" spans="1:187" ht="30" customHeight="1" thickTop="1" thickBot="1" x14ac:dyDescent="0.4">
      <c r="A423" s="162">
        <v>419</v>
      </c>
      <c r="B423" s="194">
        <v>2</v>
      </c>
      <c r="C423" s="164">
        <v>9781665922425</v>
      </c>
      <c r="D423" s="165" t="s">
        <v>606</v>
      </c>
      <c r="E423" s="165" t="s">
        <v>1266</v>
      </c>
      <c r="F423" s="165" t="s">
        <v>1479</v>
      </c>
      <c r="G423" s="166" t="s">
        <v>1414</v>
      </c>
      <c r="H423" s="166" t="s">
        <v>1416</v>
      </c>
      <c r="I423" s="167"/>
      <c r="J423" s="227">
        <f t="shared" si="538"/>
        <v>2</v>
      </c>
      <c r="K423" s="228"/>
      <c r="L423" s="99" t="str">
        <f t="shared" si="463"/>
        <v/>
      </c>
      <c r="M423" s="241"/>
      <c r="N423" s="168"/>
      <c r="O423" s="169" t="str">
        <f t="shared" si="464"/>
        <v>VENDOR 09</v>
      </c>
      <c r="P423" s="149">
        <v>241360</v>
      </c>
      <c r="Q423" s="149">
        <f t="shared" si="465"/>
        <v>0</v>
      </c>
      <c r="R423" s="170" t="str">
        <f t="shared" si="466"/>
        <v xml:space="preserve">, </v>
      </c>
      <c r="S423" s="170" t="str">
        <f t="shared" si="467"/>
        <v>NO BID</v>
      </c>
      <c r="T423" s="87">
        <f t="shared" si="468"/>
        <v>0</v>
      </c>
      <c r="U423" s="88" t="str">
        <f t="shared" si="469"/>
        <v>NOT AWARDED</v>
      </c>
      <c r="V423" s="167"/>
      <c r="W423" s="171"/>
      <c r="X423" s="89"/>
      <c r="Y423" s="90"/>
      <c r="Z423" s="172" t="str">
        <f t="shared" si="470"/>
        <v/>
      </c>
      <c r="AA423" s="154" t="str">
        <f t="shared" si="471"/>
        <v>NO BID</v>
      </c>
      <c r="AB423" s="171"/>
      <c r="AC423" s="89"/>
      <c r="AD423" s="90"/>
      <c r="AE423" s="172" t="str">
        <f t="shared" si="472"/>
        <v/>
      </c>
      <c r="AF423" s="154" t="str">
        <f t="shared" si="473"/>
        <v>NO BID</v>
      </c>
      <c r="AG423" s="171"/>
      <c r="AH423" s="89"/>
      <c r="AI423" s="90"/>
      <c r="AJ423" s="172" t="str">
        <f t="shared" si="474"/>
        <v/>
      </c>
      <c r="AK423" s="154" t="str">
        <f t="shared" si="475"/>
        <v>NO BID</v>
      </c>
      <c r="AL423" s="171"/>
      <c r="AM423" s="89"/>
      <c r="AN423" s="90"/>
      <c r="AO423" s="172" t="str">
        <f t="shared" si="476"/>
        <v/>
      </c>
      <c r="AP423" s="154" t="str">
        <f t="shared" si="477"/>
        <v>NO BID</v>
      </c>
      <c r="AQ423" s="171"/>
      <c r="AR423" s="89"/>
      <c r="AS423" s="90"/>
      <c r="AT423" s="172" t="str">
        <f t="shared" si="478"/>
        <v/>
      </c>
      <c r="AU423" s="154" t="str">
        <f t="shared" si="479"/>
        <v>NO BID</v>
      </c>
      <c r="AV423" s="171"/>
      <c r="AW423" s="89"/>
      <c r="AX423" s="90"/>
      <c r="AY423" s="172" t="str">
        <f t="shared" si="480"/>
        <v/>
      </c>
      <c r="AZ423" s="154" t="str">
        <f t="shared" si="481"/>
        <v>NO BID</v>
      </c>
      <c r="BA423" s="171"/>
      <c r="BB423" s="89"/>
      <c r="BC423" s="90"/>
      <c r="BD423" s="172" t="str">
        <f t="shared" si="482"/>
        <v/>
      </c>
      <c r="BE423" s="154" t="str">
        <f>IF($B423=0,"",IF(ISNUMBER(BB423),"","NO BID"))</f>
        <v>NO BID</v>
      </c>
      <c r="BF423" s="171"/>
      <c r="BG423" s="89"/>
      <c r="BH423" s="90"/>
      <c r="BI423" s="172" t="str">
        <f t="shared" si="484"/>
        <v/>
      </c>
      <c r="BJ423" s="154" t="str">
        <f t="shared" si="485"/>
        <v>NO BID</v>
      </c>
      <c r="BK423" s="171"/>
      <c r="BL423" s="89"/>
      <c r="BM423" s="90"/>
      <c r="BN423" s="172" t="str">
        <f t="shared" si="486"/>
        <v/>
      </c>
      <c r="BO423" s="154" t="str">
        <f t="shared" si="487"/>
        <v>NO BID</v>
      </c>
      <c r="BP423" s="178"/>
      <c r="BQ423" s="171"/>
      <c r="BR423" s="89"/>
      <c r="BS423" s="90" t="str">
        <f t="shared" si="488"/>
        <v/>
      </c>
      <c r="BT423" s="172"/>
      <c r="BU423" s="154" t="str">
        <f t="shared" si="489"/>
        <v>NO BID</v>
      </c>
      <c r="BV423" s="171"/>
      <c r="BW423" s="89"/>
      <c r="BX423" s="90" t="str">
        <f t="shared" si="490"/>
        <v/>
      </c>
      <c r="BY423" s="172"/>
      <c r="BZ423" s="154" t="str">
        <f t="shared" si="491"/>
        <v>NO BID</v>
      </c>
      <c r="CA423" s="171"/>
      <c r="CB423" s="89"/>
      <c r="CC423" s="90" t="str">
        <f t="shared" si="492"/>
        <v/>
      </c>
      <c r="CD423" s="172"/>
      <c r="CE423" s="154" t="str">
        <f t="shared" si="493"/>
        <v>NO BID</v>
      </c>
      <c r="CF423" s="171"/>
      <c r="CG423" s="89"/>
      <c r="CH423" s="90" t="str">
        <f t="shared" si="494"/>
        <v/>
      </c>
      <c r="CI423" s="172"/>
      <c r="CJ423" s="154" t="str">
        <f t="shared" si="495"/>
        <v>NO BID</v>
      </c>
      <c r="CK423" s="171"/>
      <c r="CL423" s="89"/>
      <c r="CM423" s="90" t="str">
        <f t="shared" si="496"/>
        <v/>
      </c>
      <c r="CN423" s="172"/>
      <c r="CO423" s="154" t="str">
        <f t="shared" si="497"/>
        <v>NO BID</v>
      </c>
      <c r="CP423" s="171"/>
      <c r="CQ423" s="89"/>
      <c r="CR423" s="90" t="str">
        <f t="shared" si="498"/>
        <v/>
      </c>
      <c r="CS423" s="172"/>
      <c r="CT423" s="154" t="str">
        <f t="shared" si="499"/>
        <v>NO BID</v>
      </c>
      <c r="CU423" s="171"/>
      <c r="CV423" s="89"/>
      <c r="CW423" s="90" t="str">
        <f t="shared" si="500"/>
        <v/>
      </c>
      <c r="CX423" s="172"/>
      <c r="CY423" s="154" t="str">
        <f t="shared" si="501"/>
        <v>NO BID</v>
      </c>
      <c r="CZ423" s="171"/>
      <c r="DA423" s="89"/>
      <c r="DB423" s="90" t="str">
        <f t="shared" si="502"/>
        <v/>
      </c>
      <c r="DC423" s="172"/>
      <c r="DD423" s="154" t="str">
        <f t="shared" si="503"/>
        <v>NO BID</v>
      </c>
      <c r="DE423" s="171"/>
      <c r="DF423" s="89"/>
      <c r="DG423" s="90" t="str">
        <f t="shared" si="504"/>
        <v/>
      </c>
      <c r="DH423" s="172"/>
      <c r="DI423" s="154" t="str">
        <f t="shared" si="505"/>
        <v>NO BID</v>
      </c>
      <c r="DJ423" s="171"/>
      <c r="DK423" s="89"/>
      <c r="DL423" s="90" t="str">
        <f t="shared" si="506"/>
        <v/>
      </c>
      <c r="DM423" s="172"/>
      <c r="DN423" s="154" t="str">
        <f t="shared" si="507"/>
        <v>NO BID</v>
      </c>
      <c r="DO423" s="171"/>
      <c r="DP423" s="89"/>
      <c r="DQ423" s="90" t="str">
        <f t="shared" si="508"/>
        <v/>
      </c>
      <c r="DR423" s="172"/>
      <c r="DS423" s="154" t="str">
        <f t="shared" si="509"/>
        <v>NO BID</v>
      </c>
      <c r="DT423" s="171"/>
      <c r="DU423" s="89"/>
      <c r="DV423" s="90" t="str">
        <f t="shared" si="510"/>
        <v/>
      </c>
      <c r="DW423" s="172"/>
      <c r="DX423" s="154" t="str">
        <f t="shared" si="511"/>
        <v>NO BID</v>
      </c>
      <c r="DY423" s="171"/>
      <c r="DZ423" s="89"/>
      <c r="EA423" s="90" t="str">
        <f t="shared" si="512"/>
        <v/>
      </c>
      <c r="EB423" s="172"/>
      <c r="EC423" s="154" t="str">
        <f t="shared" si="513"/>
        <v>NO BID</v>
      </c>
      <c r="ED423" s="171"/>
      <c r="EE423" s="89"/>
      <c r="EF423" s="90" t="str">
        <f t="shared" si="514"/>
        <v/>
      </c>
      <c r="EG423" s="172"/>
      <c r="EH423" s="154" t="str">
        <f t="shared" si="515"/>
        <v>NO BID</v>
      </c>
      <c r="EI423" s="171"/>
      <c r="EJ423" s="89"/>
      <c r="EK423" s="90" t="str">
        <f t="shared" si="516"/>
        <v/>
      </c>
      <c r="EL423" s="172"/>
      <c r="EM423" s="154" t="str">
        <f t="shared" si="517"/>
        <v>NO BID</v>
      </c>
      <c r="EN423" s="171"/>
      <c r="EO423" s="89"/>
      <c r="EP423" s="90" t="str">
        <f t="shared" si="518"/>
        <v/>
      </c>
      <c r="EQ423" s="172"/>
      <c r="ER423" s="154" t="str">
        <f t="shared" si="519"/>
        <v>NO BID</v>
      </c>
      <c r="ES423" s="171"/>
      <c r="ET423" s="89"/>
      <c r="EU423" s="90" t="str">
        <f t="shared" si="520"/>
        <v/>
      </c>
      <c r="EV423" s="172"/>
      <c r="EW423" s="154" t="str">
        <f t="shared" si="521"/>
        <v>NO BID</v>
      </c>
      <c r="EX423" s="171"/>
      <c r="EY423" s="89"/>
      <c r="EZ423" s="90" t="str">
        <f t="shared" si="522"/>
        <v/>
      </c>
      <c r="FA423" s="172"/>
      <c r="FB423" s="154" t="str">
        <f t="shared" si="523"/>
        <v>NO BID</v>
      </c>
      <c r="FC423" s="171"/>
      <c r="FD423" s="89"/>
      <c r="FE423" s="90" t="str">
        <f t="shared" si="524"/>
        <v/>
      </c>
      <c r="FF423" s="172"/>
      <c r="FG423" s="154" t="str">
        <f t="shared" si="525"/>
        <v>NO BID</v>
      </c>
      <c r="FH423" s="171"/>
      <c r="FI423" s="89"/>
      <c r="FJ423" s="90" t="str">
        <f t="shared" si="526"/>
        <v/>
      </c>
      <c r="FK423" s="172"/>
      <c r="FL423" s="154" t="str">
        <f t="shared" si="527"/>
        <v>NO BID</v>
      </c>
      <c r="FM423" s="171"/>
      <c r="FN423" s="89"/>
      <c r="FO423" s="90" t="str">
        <f t="shared" si="528"/>
        <v/>
      </c>
      <c r="FP423" s="172"/>
      <c r="FQ423" s="154" t="str">
        <f t="shared" si="529"/>
        <v>NO BID</v>
      </c>
      <c r="FR423" s="174"/>
      <c r="FS423" s="91">
        <v>9.99</v>
      </c>
      <c r="FT423" s="92">
        <f t="shared" si="530"/>
        <v>19.98</v>
      </c>
      <c r="FU423" s="175">
        <f t="shared" si="531"/>
        <v>0</v>
      </c>
      <c r="FV423" s="93" t="str">
        <f t="shared" si="532"/>
        <v/>
      </c>
      <c r="FW423" s="94">
        <f t="shared" si="533"/>
        <v>19.98</v>
      </c>
      <c r="FX423" s="95">
        <f t="shared" si="534"/>
        <v>0</v>
      </c>
      <c r="FY423" s="129" t="str">
        <f t="shared" si="535"/>
        <v>NOT AWARDED</v>
      </c>
      <c r="FZ423" s="130">
        <f t="shared" si="536"/>
        <v>0</v>
      </c>
      <c r="GA423" s="129" t="str">
        <f t="shared" si="537"/>
        <v>VENDOR 09</v>
      </c>
      <c r="GB423" s="176"/>
      <c r="GC423" s="177"/>
      <c r="GD423" s="96"/>
      <c r="GE423" s="97"/>
    </row>
    <row r="424" spans="1:187" ht="30" customHeight="1" thickTop="1" thickBot="1" x14ac:dyDescent="0.4">
      <c r="A424" s="162">
        <v>420</v>
      </c>
      <c r="B424" s="194">
        <v>5</v>
      </c>
      <c r="C424" s="164">
        <v>9780593643174</v>
      </c>
      <c r="D424" s="165" t="s">
        <v>607</v>
      </c>
      <c r="E424" s="165" t="s">
        <v>1267</v>
      </c>
      <c r="F424" s="165" t="s">
        <v>1479</v>
      </c>
      <c r="G424" s="166" t="s">
        <v>1414</v>
      </c>
      <c r="H424" s="166" t="s">
        <v>1416</v>
      </c>
      <c r="I424" s="167"/>
      <c r="J424" s="227">
        <f t="shared" si="538"/>
        <v>5</v>
      </c>
      <c r="K424" s="228"/>
      <c r="L424" s="99" t="str">
        <f t="shared" si="463"/>
        <v/>
      </c>
      <c r="M424" s="241"/>
      <c r="N424" s="168"/>
      <c r="O424" s="169" t="str">
        <f t="shared" si="464"/>
        <v>VENDOR 09</v>
      </c>
      <c r="P424" s="149">
        <v>241360</v>
      </c>
      <c r="Q424" s="149">
        <f t="shared" si="465"/>
        <v>0</v>
      </c>
      <c r="R424" s="170" t="str">
        <f t="shared" si="466"/>
        <v xml:space="preserve">, </v>
      </c>
      <c r="S424" s="170" t="str">
        <f t="shared" si="467"/>
        <v>NO BID</v>
      </c>
      <c r="T424" s="87">
        <f t="shared" si="468"/>
        <v>0</v>
      </c>
      <c r="U424" s="88" t="str">
        <f t="shared" si="469"/>
        <v>NOT AWARDED</v>
      </c>
      <c r="V424" s="167"/>
      <c r="W424" s="171"/>
      <c r="X424" s="89"/>
      <c r="Y424" s="90"/>
      <c r="Z424" s="172" t="str">
        <f t="shared" si="470"/>
        <v/>
      </c>
      <c r="AA424" s="154" t="str">
        <f t="shared" si="471"/>
        <v>NO BID</v>
      </c>
      <c r="AB424" s="171"/>
      <c r="AC424" s="89"/>
      <c r="AD424" s="90"/>
      <c r="AE424" s="172" t="str">
        <f t="shared" si="472"/>
        <v/>
      </c>
      <c r="AF424" s="154" t="str">
        <f t="shared" si="473"/>
        <v>NO BID</v>
      </c>
      <c r="AG424" s="171"/>
      <c r="AH424" s="89"/>
      <c r="AI424" s="90"/>
      <c r="AJ424" s="172" t="str">
        <f t="shared" si="474"/>
        <v/>
      </c>
      <c r="AK424" s="154" t="str">
        <f t="shared" si="475"/>
        <v>NO BID</v>
      </c>
      <c r="AL424" s="171"/>
      <c r="AM424" s="89"/>
      <c r="AN424" s="90"/>
      <c r="AO424" s="172" t="str">
        <f t="shared" si="476"/>
        <v/>
      </c>
      <c r="AP424" s="154" t="str">
        <f t="shared" si="477"/>
        <v>NO BID</v>
      </c>
      <c r="AQ424" s="171"/>
      <c r="AR424" s="89"/>
      <c r="AS424" s="90"/>
      <c r="AT424" s="172" t="str">
        <f t="shared" si="478"/>
        <v/>
      </c>
      <c r="AU424" s="154" t="str">
        <f t="shared" si="479"/>
        <v>NO BID</v>
      </c>
      <c r="AV424" s="171"/>
      <c r="AW424" s="89"/>
      <c r="AX424" s="90"/>
      <c r="AY424" s="172" t="str">
        <f t="shared" si="480"/>
        <v/>
      </c>
      <c r="AZ424" s="154" t="str">
        <f t="shared" si="481"/>
        <v>NO BID</v>
      </c>
      <c r="BA424" s="171"/>
      <c r="BB424" s="89"/>
      <c r="BC424" s="90"/>
      <c r="BD424" s="172" t="str">
        <f t="shared" si="482"/>
        <v/>
      </c>
      <c r="BE424" s="154" t="s">
        <v>77</v>
      </c>
      <c r="BF424" s="171"/>
      <c r="BG424" s="89"/>
      <c r="BH424" s="90"/>
      <c r="BI424" s="172" t="str">
        <f t="shared" si="484"/>
        <v/>
      </c>
      <c r="BJ424" s="154" t="str">
        <f t="shared" si="485"/>
        <v>NO BID</v>
      </c>
      <c r="BK424" s="171"/>
      <c r="BL424" s="89"/>
      <c r="BM424" s="90"/>
      <c r="BN424" s="172" t="str">
        <f t="shared" si="486"/>
        <v/>
      </c>
      <c r="BO424" s="154" t="str">
        <f t="shared" si="487"/>
        <v>NO BID</v>
      </c>
      <c r="BP424" s="178"/>
      <c r="BQ424" s="171"/>
      <c r="BR424" s="89"/>
      <c r="BS424" s="90" t="str">
        <f t="shared" si="488"/>
        <v/>
      </c>
      <c r="BT424" s="172"/>
      <c r="BU424" s="154" t="str">
        <f t="shared" si="489"/>
        <v>NO BID</v>
      </c>
      <c r="BV424" s="171"/>
      <c r="BW424" s="89"/>
      <c r="BX424" s="90" t="str">
        <f t="shared" si="490"/>
        <v/>
      </c>
      <c r="BY424" s="172"/>
      <c r="BZ424" s="154" t="str">
        <f t="shared" si="491"/>
        <v>NO BID</v>
      </c>
      <c r="CA424" s="171"/>
      <c r="CB424" s="89"/>
      <c r="CC424" s="90" t="str">
        <f t="shared" si="492"/>
        <v/>
      </c>
      <c r="CD424" s="172"/>
      <c r="CE424" s="154" t="str">
        <f t="shared" si="493"/>
        <v>NO BID</v>
      </c>
      <c r="CF424" s="171"/>
      <c r="CG424" s="89"/>
      <c r="CH424" s="90" t="str">
        <f t="shared" si="494"/>
        <v/>
      </c>
      <c r="CI424" s="172"/>
      <c r="CJ424" s="154" t="str">
        <f t="shared" si="495"/>
        <v>NO BID</v>
      </c>
      <c r="CK424" s="171"/>
      <c r="CL424" s="89"/>
      <c r="CM424" s="90" t="str">
        <f t="shared" si="496"/>
        <v/>
      </c>
      <c r="CN424" s="172"/>
      <c r="CO424" s="154" t="str">
        <f t="shared" si="497"/>
        <v>NO BID</v>
      </c>
      <c r="CP424" s="171"/>
      <c r="CQ424" s="89"/>
      <c r="CR424" s="90" t="str">
        <f t="shared" si="498"/>
        <v/>
      </c>
      <c r="CS424" s="172"/>
      <c r="CT424" s="154" t="str">
        <f t="shared" si="499"/>
        <v>NO BID</v>
      </c>
      <c r="CU424" s="171"/>
      <c r="CV424" s="89"/>
      <c r="CW424" s="90" t="str">
        <f t="shared" si="500"/>
        <v/>
      </c>
      <c r="CX424" s="172"/>
      <c r="CY424" s="154" t="str">
        <f t="shared" si="501"/>
        <v>NO BID</v>
      </c>
      <c r="CZ424" s="171"/>
      <c r="DA424" s="89"/>
      <c r="DB424" s="90" t="str">
        <f t="shared" si="502"/>
        <v/>
      </c>
      <c r="DC424" s="172"/>
      <c r="DD424" s="154" t="str">
        <f t="shared" si="503"/>
        <v>NO BID</v>
      </c>
      <c r="DE424" s="171"/>
      <c r="DF424" s="89"/>
      <c r="DG424" s="90" t="str">
        <f t="shared" si="504"/>
        <v/>
      </c>
      <c r="DH424" s="172"/>
      <c r="DI424" s="154" t="str">
        <f t="shared" si="505"/>
        <v>NO BID</v>
      </c>
      <c r="DJ424" s="171"/>
      <c r="DK424" s="89"/>
      <c r="DL424" s="90" t="str">
        <f t="shared" si="506"/>
        <v/>
      </c>
      <c r="DM424" s="172"/>
      <c r="DN424" s="154" t="str">
        <f t="shared" si="507"/>
        <v>NO BID</v>
      </c>
      <c r="DO424" s="171"/>
      <c r="DP424" s="89"/>
      <c r="DQ424" s="90" t="str">
        <f t="shared" si="508"/>
        <v/>
      </c>
      <c r="DR424" s="172"/>
      <c r="DS424" s="154" t="str">
        <f t="shared" si="509"/>
        <v>NO BID</v>
      </c>
      <c r="DT424" s="171"/>
      <c r="DU424" s="89"/>
      <c r="DV424" s="90" t="str">
        <f t="shared" si="510"/>
        <v/>
      </c>
      <c r="DW424" s="172"/>
      <c r="DX424" s="154" t="str">
        <f t="shared" si="511"/>
        <v>NO BID</v>
      </c>
      <c r="DY424" s="171"/>
      <c r="DZ424" s="89"/>
      <c r="EA424" s="90" t="str">
        <f t="shared" si="512"/>
        <v/>
      </c>
      <c r="EB424" s="172"/>
      <c r="EC424" s="154" t="str">
        <f t="shared" si="513"/>
        <v>NO BID</v>
      </c>
      <c r="ED424" s="171"/>
      <c r="EE424" s="89"/>
      <c r="EF424" s="90" t="str">
        <f t="shared" si="514"/>
        <v/>
      </c>
      <c r="EG424" s="172"/>
      <c r="EH424" s="154" t="str">
        <f t="shared" si="515"/>
        <v>NO BID</v>
      </c>
      <c r="EI424" s="171"/>
      <c r="EJ424" s="89"/>
      <c r="EK424" s="90" t="str">
        <f t="shared" si="516"/>
        <v/>
      </c>
      <c r="EL424" s="172"/>
      <c r="EM424" s="154" t="str">
        <f t="shared" si="517"/>
        <v>NO BID</v>
      </c>
      <c r="EN424" s="171"/>
      <c r="EO424" s="89"/>
      <c r="EP424" s="90" t="str">
        <f t="shared" si="518"/>
        <v/>
      </c>
      <c r="EQ424" s="172"/>
      <c r="ER424" s="154" t="str">
        <f t="shared" si="519"/>
        <v>NO BID</v>
      </c>
      <c r="ES424" s="171"/>
      <c r="ET424" s="89"/>
      <c r="EU424" s="90" t="str">
        <f t="shared" si="520"/>
        <v/>
      </c>
      <c r="EV424" s="172"/>
      <c r="EW424" s="154" t="str">
        <f t="shared" si="521"/>
        <v>NO BID</v>
      </c>
      <c r="EX424" s="171"/>
      <c r="EY424" s="89"/>
      <c r="EZ424" s="90" t="str">
        <f t="shared" si="522"/>
        <v/>
      </c>
      <c r="FA424" s="172"/>
      <c r="FB424" s="154" t="str">
        <f t="shared" si="523"/>
        <v>NO BID</v>
      </c>
      <c r="FC424" s="171"/>
      <c r="FD424" s="89"/>
      <c r="FE424" s="90" t="str">
        <f t="shared" si="524"/>
        <v/>
      </c>
      <c r="FF424" s="172"/>
      <c r="FG424" s="154" t="str">
        <f t="shared" si="525"/>
        <v>NO BID</v>
      </c>
      <c r="FH424" s="171"/>
      <c r="FI424" s="89"/>
      <c r="FJ424" s="90" t="str">
        <f t="shared" si="526"/>
        <v/>
      </c>
      <c r="FK424" s="172"/>
      <c r="FL424" s="154" t="str">
        <f t="shared" si="527"/>
        <v>NO BID</v>
      </c>
      <c r="FM424" s="171"/>
      <c r="FN424" s="89"/>
      <c r="FO424" s="90" t="str">
        <f t="shared" si="528"/>
        <v/>
      </c>
      <c r="FP424" s="172"/>
      <c r="FQ424" s="154" t="str">
        <f t="shared" si="529"/>
        <v>NO BID</v>
      </c>
      <c r="FR424" s="174"/>
      <c r="FS424" s="91">
        <v>12.99</v>
      </c>
      <c r="FT424" s="92">
        <f t="shared" si="530"/>
        <v>64.95</v>
      </c>
      <c r="FU424" s="175">
        <f t="shared" si="531"/>
        <v>0</v>
      </c>
      <c r="FV424" s="93" t="str">
        <f t="shared" si="532"/>
        <v/>
      </c>
      <c r="FW424" s="94">
        <f t="shared" si="533"/>
        <v>64.95</v>
      </c>
      <c r="FX424" s="95">
        <f t="shared" si="534"/>
        <v>0</v>
      </c>
      <c r="FY424" s="129" t="str">
        <f t="shared" si="535"/>
        <v>NOT AWARDED</v>
      </c>
      <c r="FZ424" s="130">
        <f t="shared" si="536"/>
        <v>0</v>
      </c>
      <c r="GA424" s="129" t="str">
        <f t="shared" si="537"/>
        <v>VENDOR 09</v>
      </c>
      <c r="GB424" s="176"/>
      <c r="GC424" s="177"/>
      <c r="GD424" s="96"/>
      <c r="GE424" s="97"/>
    </row>
    <row r="425" spans="1:187" ht="30" customHeight="1" thickTop="1" thickBot="1" x14ac:dyDescent="0.4">
      <c r="A425" s="141">
        <v>421</v>
      </c>
      <c r="B425" s="163">
        <v>5</v>
      </c>
      <c r="C425" s="164">
        <v>9780593524251</v>
      </c>
      <c r="D425" s="165" t="s">
        <v>609</v>
      </c>
      <c r="E425" s="165" t="s">
        <v>1269</v>
      </c>
      <c r="F425" s="165" t="s">
        <v>1479</v>
      </c>
      <c r="G425" s="166" t="s">
        <v>1414</v>
      </c>
      <c r="H425" s="166" t="s">
        <v>1425</v>
      </c>
      <c r="I425" s="167"/>
      <c r="J425" s="227">
        <f t="shared" si="538"/>
        <v>5</v>
      </c>
      <c r="K425" s="228"/>
      <c r="L425" s="99" t="str">
        <f t="shared" si="463"/>
        <v/>
      </c>
      <c r="M425" s="241"/>
      <c r="N425" s="168"/>
      <c r="O425" s="169" t="str">
        <f t="shared" si="464"/>
        <v>VENDOR 09</v>
      </c>
      <c r="P425" s="149">
        <v>241363</v>
      </c>
      <c r="Q425" s="149">
        <f t="shared" si="465"/>
        <v>0</v>
      </c>
      <c r="R425" s="170" t="str">
        <f t="shared" si="466"/>
        <v xml:space="preserve">, </v>
      </c>
      <c r="S425" s="170" t="str">
        <f t="shared" si="467"/>
        <v>NO BID</v>
      </c>
      <c r="T425" s="87">
        <f t="shared" si="468"/>
        <v>0</v>
      </c>
      <c r="U425" s="88" t="str">
        <f t="shared" si="469"/>
        <v>NOT AWARDED</v>
      </c>
      <c r="V425" s="167"/>
      <c r="W425" s="171"/>
      <c r="X425" s="89"/>
      <c r="Y425" s="90"/>
      <c r="Z425" s="172" t="str">
        <f t="shared" si="470"/>
        <v/>
      </c>
      <c r="AA425" s="154" t="str">
        <f t="shared" si="471"/>
        <v>NO BID</v>
      </c>
      <c r="AB425" s="171"/>
      <c r="AC425" s="89"/>
      <c r="AD425" s="90"/>
      <c r="AE425" s="172" t="str">
        <f t="shared" si="472"/>
        <v/>
      </c>
      <c r="AF425" s="154" t="str">
        <f t="shared" si="473"/>
        <v>NO BID</v>
      </c>
      <c r="AG425" s="171"/>
      <c r="AH425" s="89"/>
      <c r="AI425" s="90"/>
      <c r="AJ425" s="172" t="str">
        <f t="shared" si="474"/>
        <v/>
      </c>
      <c r="AK425" s="154" t="str">
        <f t="shared" si="475"/>
        <v>NO BID</v>
      </c>
      <c r="AL425" s="171"/>
      <c r="AM425" s="89"/>
      <c r="AN425" s="90"/>
      <c r="AO425" s="172" t="str">
        <f t="shared" si="476"/>
        <v/>
      </c>
      <c r="AP425" s="154" t="str">
        <f t="shared" si="477"/>
        <v>NO BID</v>
      </c>
      <c r="AQ425" s="171"/>
      <c r="AR425" s="89"/>
      <c r="AS425" s="90"/>
      <c r="AT425" s="172" t="str">
        <f t="shared" si="478"/>
        <v/>
      </c>
      <c r="AU425" s="154" t="str">
        <f t="shared" si="479"/>
        <v>NO BID</v>
      </c>
      <c r="AV425" s="171"/>
      <c r="AW425" s="89"/>
      <c r="AX425" s="90"/>
      <c r="AY425" s="172" t="str">
        <f t="shared" si="480"/>
        <v/>
      </c>
      <c r="AZ425" s="154" t="str">
        <f t="shared" si="481"/>
        <v>NO BID</v>
      </c>
      <c r="BA425" s="171"/>
      <c r="BB425" s="89"/>
      <c r="BC425" s="90"/>
      <c r="BD425" s="172" t="str">
        <f t="shared" si="482"/>
        <v/>
      </c>
      <c r="BE425" s="154" t="str">
        <f>IF($B425=0,"",IF(ISNUMBER(BB425),"","NO BID"))</f>
        <v>NO BID</v>
      </c>
      <c r="BF425" s="171"/>
      <c r="BG425" s="89"/>
      <c r="BH425" s="90"/>
      <c r="BI425" s="172" t="str">
        <f t="shared" si="484"/>
        <v/>
      </c>
      <c r="BJ425" s="154" t="str">
        <f t="shared" si="485"/>
        <v>NO BID</v>
      </c>
      <c r="BK425" s="171"/>
      <c r="BL425" s="89"/>
      <c r="BM425" s="90"/>
      <c r="BN425" s="172" t="str">
        <f t="shared" si="486"/>
        <v/>
      </c>
      <c r="BO425" s="154" t="str">
        <f t="shared" si="487"/>
        <v>NO BID</v>
      </c>
      <c r="BP425" s="178"/>
      <c r="BQ425" s="171"/>
      <c r="BR425" s="89"/>
      <c r="BS425" s="90" t="str">
        <f t="shared" si="488"/>
        <v/>
      </c>
      <c r="BT425" s="172"/>
      <c r="BU425" s="154" t="str">
        <f t="shared" si="489"/>
        <v>NO BID</v>
      </c>
      <c r="BV425" s="171"/>
      <c r="BW425" s="89"/>
      <c r="BX425" s="90" t="str">
        <f t="shared" si="490"/>
        <v/>
      </c>
      <c r="BY425" s="172"/>
      <c r="BZ425" s="154" t="str">
        <f t="shared" si="491"/>
        <v>NO BID</v>
      </c>
      <c r="CA425" s="171"/>
      <c r="CB425" s="89"/>
      <c r="CC425" s="90" t="str">
        <f t="shared" si="492"/>
        <v/>
      </c>
      <c r="CD425" s="172"/>
      <c r="CE425" s="154" t="str">
        <f t="shared" si="493"/>
        <v>NO BID</v>
      </c>
      <c r="CF425" s="171"/>
      <c r="CG425" s="89"/>
      <c r="CH425" s="90" t="str">
        <f t="shared" si="494"/>
        <v/>
      </c>
      <c r="CI425" s="172"/>
      <c r="CJ425" s="154" t="str">
        <f t="shared" si="495"/>
        <v>NO BID</v>
      </c>
      <c r="CK425" s="171"/>
      <c r="CL425" s="89"/>
      <c r="CM425" s="90" t="str">
        <f t="shared" si="496"/>
        <v/>
      </c>
      <c r="CN425" s="172"/>
      <c r="CO425" s="154" t="str">
        <f t="shared" si="497"/>
        <v>NO BID</v>
      </c>
      <c r="CP425" s="171"/>
      <c r="CQ425" s="89"/>
      <c r="CR425" s="90" t="str">
        <f t="shared" si="498"/>
        <v/>
      </c>
      <c r="CS425" s="172"/>
      <c r="CT425" s="154" t="str">
        <f t="shared" si="499"/>
        <v>NO BID</v>
      </c>
      <c r="CU425" s="171"/>
      <c r="CV425" s="89"/>
      <c r="CW425" s="90" t="str">
        <f t="shared" si="500"/>
        <v/>
      </c>
      <c r="CX425" s="172"/>
      <c r="CY425" s="154" t="str">
        <f t="shared" si="501"/>
        <v>NO BID</v>
      </c>
      <c r="CZ425" s="171"/>
      <c r="DA425" s="89"/>
      <c r="DB425" s="90" t="str">
        <f t="shared" si="502"/>
        <v/>
      </c>
      <c r="DC425" s="172"/>
      <c r="DD425" s="154" t="str">
        <f t="shared" si="503"/>
        <v>NO BID</v>
      </c>
      <c r="DE425" s="171"/>
      <c r="DF425" s="89"/>
      <c r="DG425" s="90" t="str">
        <f t="shared" si="504"/>
        <v/>
      </c>
      <c r="DH425" s="172"/>
      <c r="DI425" s="154" t="str">
        <f t="shared" si="505"/>
        <v>NO BID</v>
      </c>
      <c r="DJ425" s="171"/>
      <c r="DK425" s="89"/>
      <c r="DL425" s="90" t="str">
        <f t="shared" si="506"/>
        <v/>
      </c>
      <c r="DM425" s="172"/>
      <c r="DN425" s="154" t="str">
        <f t="shared" si="507"/>
        <v>NO BID</v>
      </c>
      <c r="DO425" s="171"/>
      <c r="DP425" s="89"/>
      <c r="DQ425" s="90" t="str">
        <f t="shared" si="508"/>
        <v/>
      </c>
      <c r="DR425" s="172"/>
      <c r="DS425" s="154" t="str">
        <f t="shared" si="509"/>
        <v>NO BID</v>
      </c>
      <c r="DT425" s="171"/>
      <c r="DU425" s="89"/>
      <c r="DV425" s="90" t="str">
        <f t="shared" si="510"/>
        <v/>
      </c>
      <c r="DW425" s="172"/>
      <c r="DX425" s="154" t="str">
        <f t="shared" si="511"/>
        <v>NO BID</v>
      </c>
      <c r="DY425" s="171"/>
      <c r="DZ425" s="89"/>
      <c r="EA425" s="90" t="str">
        <f t="shared" si="512"/>
        <v/>
      </c>
      <c r="EB425" s="172"/>
      <c r="EC425" s="154" t="str">
        <f t="shared" si="513"/>
        <v>NO BID</v>
      </c>
      <c r="ED425" s="171"/>
      <c r="EE425" s="89"/>
      <c r="EF425" s="90" t="str">
        <f t="shared" si="514"/>
        <v/>
      </c>
      <c r="EG425" s="172"/>
      <c r="EH425" s="154" t="str">
        <f t="shared" si="515"/>
        <v>NO BID</v>
      </c>
      <c r="EI425" s="171"/>
      <c r="EJ425" s="89"/>
      <c r="EK425" s="90" t="str">
        <f t="shared" si="516"/>
        <v/>
      </c>
      <c r="EL425" s="172"/>
      <c r="EM425" s="154" t="str">
        <f t="shared" si="517"/>
        <v>NO BID</v>
      </c>
      <c r="EN425" s="171"/>
      <c r="EO425" s="89"/>
      <c r="EP425" s="90" t="str">
        <f t="shared" si="518"/>
        <v/>
      </c>
      <c r="EQ425" s="172"/>
      <c r="ER425" s="154" t="str">
        <f t="shared" si="519"/>
        <v>NO BID</v>
      </c>
      <c r="ES425" s="171"/>
      <c r="ET425" s="89"/>
      <c r="EU425" s="90" t="str">
        <f t="shared" si="520"/>
        <v/>
      </c>
      <c r="EV425" s="172"/>
      <c r="EW425" s="154" t="str">
        <f t="shared" si="521"/>
        <v>NO BID</v>
      </c>
      <c r="EX425" s="171"/>
      <c r="EY425" s="89"/>
      <c r="EZ425" s="90" t="str">
        <f t="shared" si="522"/>
        <v/>
      </c>
      <c r="FA425" s="172"/>
      <c r="FB425" s="154" t="str">
        <f t="shared" si="523"/>
        <v>NO BID</v>
      </c>
      <c r="FC425" s="171"/>
      <c r="FD425" s="89"/>
      <c r="FE425" s="90" t="str">
        <f t="shared" si="524"/>
        <v/>
      </c>
      <c r="FF425" s="172"/>
      <c r="FG425" s="154" t="str">
        <f t="shared" si="525"/>
        <v>NO BID</v>
      </c>
      <c r="FH425" s="171"/>
      <c r="FI425" s="89"/>
      <c r="FJ425" s="90" t="str">
        <f t="shared" si="526"/>
        <v/>
      </c>
      <c r="FK425" s="172"/>
      <c r="FL425" s="154" t="str">
        <f t="shared" si="527"/>
        <v>NO BID</v>
      </c>
      <c r="FM425" s="171"/>
      <c r="FN425" s="89"/>
      <c r="FO425" s="90" t="str">
        <f t="shared" si="528"/>
        <v/>
      </c>
      <c r="FP425" s="172"/>
      <c r="FQ425" s="154" t="str">
        <f t="shared" si="529"/>
        <v>NO BID</v>
      </c>
      <c r="FR425" s="174"/>
      <c r="FS425" s="91">
        <v>14.24</v>
      </c>
      <c r="FT425" s="92">
        <f t="shared" si="530"/>
        <v>71.2</v>
      </c>
      <c r="FU425" s="175">
        <f t="shared" si="531"/>
        <v>0</v>
      </c>
      <c r="FV425" s="93" t="str">
        <f t="shared" si="532"/>
        <v/>
      </c>
      <c r="FW425" s="94">
        <f t="shared" si="533"/>
        <v>71.2</v>
      </c>
      <c r="FX425" s="95">
        <f t="shared" si="534"/>
        <v>0</v>
      </c>
      <c r="FY425" s="129" t="str">
        <f t="shared" si="535"/>
        <v>NOT AWARDED</v>
      </c>
      <c r="FZ425" s="130">
        <f t="shared" si="536"/>
        <v>0</v>
      </c>
      <c r="GA425" s="129" t="str">
        <f t="shared" si="537"/>
        <v>VENDOR 09</v>
      </c>
      <c r="GB425" s="176"/>
      <c r="GC425" s="177"/>
      <c r="GD425" s="96"/>
      <c r="GE425" s="97"/>
    </row>
    <row r="426" spans="1:187" ht="30" customHeight="1" thickTop="1" thickBot="1" x14ac:dyDescent="0.4">
      <c r="A426" s="162">
        <v>422</v>
      </c>
      <c r="B426" s="163">
        <v>3</v>
      </c>
      <c r="C426" s="164">
        <v>9780593625361</v>
      </c>
      <c r="D426" s="165" t="s">
        <v>610</v>
      </c>
      <c r="E426" s="165" t="s">
        <v>1270</v>
      </c>
      <c r="F426" s="165" t="s">
        <v>1479</v>
      </c>
      <c r="G426" s="166" t="s">
        <v>1414</v>
      </c>
      <c r="H426" s="166" t="s">
        <v>1416</v>
      </c>
      <c r="I426" s="167"/>
      <c r="J426" s="227">
        <f t="shared" si="538"/>
        <v>3</v>
      </c>
      <c r="K426" s="228"/>
      <c r="L426" s="99" t="str">
        <f t="shared" si="463"/>
        <v/>
      </c>
      <c r="M426" s="241"/>
      <c r="N426" s="168"/>
      <c r="O426" s="169" t="str">
        <f t="shared" si="464"/>
        <v>VENDOR 09</v>
      </c>
      <c r="P426" s="149">
        <v>241365</v>
      </c>
      <c r="Q426" s="149">
        <f t="shared" si="465"/>
        <v>0</v>
      </c>
      <c r="R426" s="170" t="str">
        <f t="shared" si="466"/>
        <v xml:space="preserve">, </v>
      </c>
      <c r="S426" s="170" t="str">
        <f t="shared" si="467"/>
        <v>NO BID</v>
      </c>
      <c r="T426" s="87">
        <f t="shared" si="468"/>
        <v>0</v>
      </c>
      <c r="U426" s="88" t="str">
        <f t="shared" si="469"/>
        <v>NOT AWARDED</v>
      </c>
      <c r="V426" s="167"/>
      <c r="W426" s="171"/>
      <c r="X426" s="89"/>
      <c r="Y426" s="90"/>
      <c r="Z426" s="172" t="str">
        <f t="shared" si="470"/>
        <v/>
      </c>
      <c r="AA426" s="154" t="str">
        <f t="shared" si="471"/>
        <v>NO BID</v>
      </c>
      <c r="AB426" s="171"/>
      <c r="AC426" s="89"/>
      <c r="AD426" s="90"/>
      <c r="AE426" s="172" t="str">
        <f t="shared" si="472"/>
        <v/>
      </c>
      <c r="AF426" s="154" t="str">
        <f t="shared" si="473"/>
        <v>NO BID</v>
      </c>
      <c r="AG426" s="171"/>
      <c r="AH426" s="89"/>
      <c r="AI426" s="90"/>
      <c r="AJ426" s="172" t="str">
        <f t="shared" si="474"/>
        <v/>
      </c>
      <c r="AK426" s="154" t="str">
        <f t="shared" si="475"/>
        <v>NO BID</v>
      </c>
      <c r="AL426" s="171"/>
      <c r="AM426" s="89"/>
      <c r="AN426" s="90"/>
      <c r="AO426" s="172" t="str">
        <f t="shared" si="476"/>
        <v/>
      </c>
      <c r="AP426" s="154" t="str">
        <f t="shared" si="477"/>
        <v>NO BID</v>
      </c>
      <c r="AQ426" s="171"/>
      <c r="AR426" s="89"/>
      <c r="AS426" s="90"/>
      <c r="AT426" s="172" t="str">
        <f t="shared" si="478"/>
        <v/>
      </c>
      <c r="AU426" s="154" t="str">
        <f t="shared" si="479"/>
        <v>NO BID</v>
      </c>
      <c r="AV426" s="171"/>
      <c r="AW426" s="89"/>
      <c r="AX426" s="90"/>
      <c r="AY426" s="172" t="str">
        <f t="shared" si="480"/>
        <v/>
      </c>
      <c r="AZ426" s="154" t="str">
        <f t="shared" si="481"/>
        <v>NO BID</v>
      </c>
      <c r="BA426" s="171"/>
      <c r="BB426" s="89"/>
      <c r="BC426" s="90"/>
      <c r="BD426" s="172" t="str">
        <f t="shared" si="482"/>
        <v/>
      </c>
      <c r="BE426" s="154" t="s">
        <v>84</v>
      </c>
      <c r="BF426" s="171"/>
      <c r="BG426" s="89"/>
      <c r="BH426" s="90"/>
      <c r="BI426" s="172" t="str">
        <f t="shared" si="484"/>
        <v/>
      </c>
      <c r="BJ426" s="154" t="str">
        <f t="shared" si="485"/>
        <v>NO BID</v>
      </c>
      <c r="BK426" s="171"/>
      <c r="BL426" s="89"/>
      <c r="BM426" s="90"/>
      <c r="BN426" s="172" t="str">
        <f t="shared" si="486"/>
        <v/>
      </c>
      <c r="BO426" s="154" t="str">
        <f t="shared" si="487"/>
        <v>NO BID</v>
      </c>
      <c r="BP426" s="178"/>
      <c r="BQ426" s="171"/>
      <c r="BR426" s="89"/>
      <c r="BS426" s="90" t="str">
        <f t="shared" si="488"/>
        <v/>
      </c>
      <c r="BT426" s="172"/>
      <c r="BU426" s="154" t="str">
        <f t="shared" si="489"/>
        <v>NO BID</v>
      </c>
      <c r="BV426" s="171"/>
      <c r="BW426" s="89"/>
      <c r="BX426" s="90" t="str">
        <f t="shared" si="490"/>
        <v/>
      </c>
      <c r="BY426" s="172"/>
      <c r="BZ426" s="154" t="str">
        <f t="shared" si="491"/>
        <v>NO BID</v>
      </c>
      <c r="CA426" s="171"/>
      <c r="CB426" s="89"/>
      <c r="CC426" s="90" t="str">
        <f t="shared" si="492"/>
        <v/>
      </c>
      <c r="CD426" s="172"/>
      <c r="CE426" s="154" t="str">
        <f t="shared" si="493"/>
        <v>NO BID</v>
      </c>
      <c r="CF426" s="171"/>
      <c r="CG426" s="89"/>
      <c r="CH426" s="90" t="str">
        <f t="shared" si="494"/>
        <v/>
      </c>
      <c r="CI426" s="172"/>
      <c r="CJ426" s="154" t="str">
        <f t="shared" si="495"/>
        <v>NO BID</v>
      </c>
      <c r="CK426" s="171"/>
      <c r="CL426" s="89"/>
      <c r="CM426" s="90" t="str">
        <f t="shared" si="496"/>
        <v/>
      </c>
      <c r="CN426" s="172"/>
      <c r="CO426" s="154" t="str">
        <f t="shared" si="497"/>
        <v>NO BID</v>
      </c>
      <c r="CP426" s="171"/>
      <c r="CQ426" s="89"/>
      <c r="CR426" s="90" t="str">
        <f t="shared" si="498"/>
        <v/>
      </c>
      <c r="CS426" s="172"/>
      <c r="CT426" s="154" t="str">
        <f t="shared" si="499"/>
        <v>NO BID</v>
      </c>
      <c r="CU426" s="171"/>
      <c r="CV426" s="89"/>
      <c r="CW426" s="90" t="str">
        <f t="shared" si="500"/>
        <v/>
      </c>
      <c r="CX426" s="172"/>
      <c r="CY426" s="154" t="str">
        <f t="shared" si="501"/>
        <v>NO BID</v>
      </c>
      <c r="CZ426" s="171"/>
      <c r="DA426" s="89"/>
      <c r="DB426" s="90" t="str">
        <f t="shared" si="502"/>
        <v/>
      </c>
      <c r="DC426" s="172"/>
      <c r="DD426" s="154" t="str">
        <f t="shared" si="503"/>
        <v>NO BID</v>
      </c>
      <c r="DE426" s="171"/>
      <c r="DF426" s="89"/>
      <c r="DG426" s="90" t="str">
        <f t="shared" si="504"/>
        <v/>
      </c>
      <c r="DH426" s="172"/>
      <c r="DI426" s="154" t="str">
        <f t="shared" si="505"/>
        <v>NO BID</v>
      </c>
      <c r="DJ426" s="171"/>
      <c r="DK426" s="89"/>
      <c r="DL426" s="90" t="str">
        <f t="shared" si="506"/>
        <v/>
      </c>
      <c r="DM426" s="172"/>
      <c r="DN426" s="154" t="str">
        <f t="shared" si="507"/>
        <v>NO BID</v>
      </c>
      <c r="DO426" s="171"/>
      <c r="DP426" s="89"/>
      <c r="DQ426" s="90" t="str">
        <f t="shared" si="508"/>
        <v/>
      </c>
      <c r="DR426" s="172"/>
      <c r="DS426" s="154" t="str">
        <f t="shared" si="509"/>
        <v>NO BID</v>
      </c>
      <c r="DT426" s="171"/>
      <c r="DU426" s="89"/>
      <c r="DV426" s="90" t="str">
        <f t="shared" si="510"/>
        <v/>
      </c>
      <c r="DW426" s="172"/>
      <c r="DX426" s="154" t="str">
        <f t="shared" si="511"/>
        <v>NO BID</v>
      </c>
      <c r="DY426" s="171"/>
      <c r="DZ426" s="89"/>
      <c r="EA426" s="90" t="str">
        <f t="shared" si="512"/>
        <v/>
      </c>
      <c r="EB426" s="172"/>
      <c r="EC426" s="154" t="str">
        <f t="shared" si="513"/>
        <v>NO BID</v>
      </c>
      <c r="ED426" s="171"/>
      <c r="EE426" s="89"/>
      <c r="EF426" s="90" t="str">
        <f t="shared" si="514"/>
        <v/>
      </c>
      <c r="EG426" s="172"/>
      <c r="EH426" s="154" t="str">
        <f t="shared" si="515"/>
        <v>NO BID</v>
      </c>
      <c r="EI426" s="171"/>
      <c r="EJ426" s="89"/>
      <c r="EK426" s="90" t="str">
        <f t="shared" si="516"/>
        <v/>
      </c>
      <c r="EL426" s="172"/>
      <c r="EM426" s="154" t="str">
        <f t="shared" si="517"/>
        <v>NO BID</v>
      </c>
      <c r="EN426" s="171"/>
      <c r="EO426" s="89"/>
      <c r="EP426" s="90" t="str">
        <f t="shared" si="518"/>
        <v/>
      </c>
      <c r="EQ426" s="172"/>
      <c r="ER426" s="154" t="str">
        <f t="shared" si="519"/>
        <v>NO BID</v>
      </c>
      <c r="ES426" s="171"/>
      <c r="ET426" s="89"/>
      <c r="EU426" s="90" t="str">
        <f t="shared" si="520"/>
        <v/>
      </c>
      <c r="EV426" s="172"/>
      <c r="EW426" s="154" t="str">
        <f t="shared" si="521"/>
        <v>NO BID</v>
      </c>
      <c r="EX426" s="171"/>
      <c r="EY426" s="89"/>
      <c r="EZ426" s="90" t="str">
        <f t="shared" si="522"/>
        <v/>
      </c>
      <c r="FA426" s="172"/>
      <c r="FB426" s="154" t="str">
        <f t="shared" si="523"/>
        <v>NO BID</v>
      </c>
      <c r="FC426" s="171"/>
      <c r="FD426" s="89"/>
      <c r="FE426" s="90" t="str">
        <f t="shared" si="524"/>
        <v/>
      </c>
      <c r="FF426" s="172"/>
      <c r="FG426" s="154" t="str">
        <f t="shared" si="525"/>
        <v>NO BID</v>
      </c>
      <c r="FH426" s="171"/>
      <c r="FI426" s="89"/>
      <c r="FJ426" s="90" t="str">
        <f t="shared" si="526"/>
        <v/>
      </c>
      <c r="FK426" s="172"/>
      <c r="FL426" s="154" t="str">
        <f t="shared" si="527"/>
        <v>NO BID</v>
      </c>
      <c r="FM426" s="171"/>
      <c r="FN426" s="89"/>
      <c r="FO426" s="90" t="str">
        <f t="shared" si="528"/>
        <v/>
      </c>
      <c r="FP426" s="172"/>
      <c r="FQ426" s="154" t="str">
        <f t="shared" si="529"/>
        <v>NO BID</v>
      </c>
      <c r="FR426" s="174"/>
      <c r="FS426" s="91">
        <v>11.34</v>
      </c>
      <c r="FT426" s="92">
        <f t="shared" si="530"/>
        <v>34.019999999999996</v>
      </c>
      <c r="FU426" s="175">
        <f t="shared" si="531"/>
        <v>0</v>
      </c>
      <c r="FV426" s="93" t="str">
        <f t="shared" si="532"/>
        <v/>
      </c>
      <c r="FW426" s="94">
        <f t="shared" si="533"/>
        <v>34.019999999999996</v>
      </c>
      <c r="FX426" s="95">
        <f t="shared" si="534"/>
        <v>0</v>
      </c>
      <c r="FY426" s="129" t="str">
        <f t="shared" si="535"/>
        <v>NOT AWARDED</v>
      </c>
      <c r="FZ426" s="130">
        <f t="shared" si="536"/>
        <v>0</v>
      </c>
      <c r="GA426" s="129" t="str">
        <f t="shared" si="537"/>
        <v>VENDOR 09</v>
      </c>
      <c r="GB426" s="176"/>
      <c r="GC426" s="177"/>
      <c r="GD426" s="96"/>
      <c r="GE426" s="97"/>
    </row>
    <row r="427" spans="1:187" ht="30" customHeight="1" thickTop="1" thickBot="1" x14ac:dyDescent="0.4">
      <c r="A427" s="162">
        <v>423</v>
      </c>
      <c r="B427" s="163">
        <v>5</v>
      </c>
      <c r="C427" s="164">
        <v>9781915071033</v>
      </c>
      <c r="D427" s="165" t="s">
        <v>611</v>
      </c>
      <c r="E427" s="165" t="s">
        <v>1271</v>
      </c>
      <c r="F427" s="165" t="s">
        <v>1480</v>
      </c>
      <c r="G427" s="166" t="s">
        <v>1414</v>
      </c>
      <c r="H427" s="166" t="s">
        <v>1428</v>
      </c>
      <c r="I427" s="167"/>
      <c r="J427" s="227">
        <f t="shared" si="538"/>
        <v>5</v>
      </c>
      <c r="K427" s="228"/>
      <c r="L427" s="99" t="str">
        <f t="shared" si="463"/>
        <v/>
      </c>
      <c r="M427" s="241"/>
      <c r="N427" s="168"/>
      <c r="O427" s="195" t="str">
        <f t="shared" si="464"/>
        <v>VENDOR 09</v>
      </c>
      <c r="P427" s="149">
        <v>241363</v>
      </c>
      <c r="Q427" s="149">
        <f t="shared" si="465"/>
        <v>0</v>
      </c>
      <c r="R427" s="196" t="str">
        <f t="shared" si="466"/>
        <v xml:space="preserve">, </v>
      </c>
      <c r="S427" s="196" t="str">
        <f t="shared" si="467"/>
        <v>NO BID</v>
      </c>
      <c r="T427" s="117">
        <f t="shared" si="468"/>
        <v>0</v>
      </c>
      <c r="U427" s="118" t="str">
        <f t="shared" si="469"/>
        <v>NOT AWARDED</v>
      </c>
      <c r="V427" s="167"/>
      <c r="W427" s="171"/>
      <c r="X427" s="89"/>
      <c r="Y427" s="90"/>
      <c r="Z427" s="172" t="str">
        <f t="shared" si="470"/>
        <v/>
      </c>
      <c r="AA427" s="154" t="str">
        <f t="shared" si="471"/>
        <v>NO BID</v>
      </c>
      <c r="AB427" s="171"/>
      <c r="AC427" s="89"/>
      <c r="AD427" s="90"/>
      <c r="AE427" s="172" t="str">
        <f t="shared" si="472"/>
        <v/>
      </c>
      <c r="AF427" s="154" t="str">
        <f t="shared" si="473"/>
        <v>NO BID</v>
      </c>
      <c r="AG427" s="171"/>
      <c r="AH427" s="89"/>
      <c r="AI427" s="90"/>
      <c r="AJ427" s="172" t="str">
        <f t="shared" si="474"/>
        <v/>
      </c>
      <c r="AK427" s="154" t="str">
        <f t="shared" si="475"/>
        <v>NO BID</v>
      </c>
      <c r="AL427" s="171"/>
      <c r="AM427" s="89"/>
      <c r="AN427" s="90"/>
      <c r="AO427" s="172" t="str">
        <f t="shared" si="476"/>
        <v/>
      </c>
      <c r="AP427" s="154" t="str">
        <f t="shared" si="477"/>
        <v>NO BID</v>
      </c>
      <c r="AQ427" s="171"/>
      <c r="AR427" s="89"/>
      <c r="AS427" s="90"/>
      <c r="AT427" s="172" t="str">
        <f t="shared" si="478"/>
        <v/>
      </c>
      <c r="AU427" s="154" t="str">
        <f t="shared" si="479"/>
        <v>NO BID</v>
      </c>
      <c r="AV427" s="171"/>
      <c r="AW427" s="89"/>
      <c r="AX427" s="90"/>
      <c r="AY427" s="172" t="str">
        <f t="shared" si="480"/>
        <v/>
      </c>
      <c r="AZ427" s="154" t="str">
        <f t="shared" si="481"/>
        <v>NO BID</v>
      </c>
      <c r="BA427" s="171"/>
      <c r="BB427" s="89"/>
      <c r="BC427" s="90"/>
      <c r="BD427" s="172" t="str">
        <f t="shared" si="482"/>
        <v/>
      </c>
      <c r="BE427" s="154" t="str">
        <f>IF($B427=0,"",IF(ISNUMBER(BB427),"","NO BID"))</f>
        <v>NO BID</v>
      </c>
      <c r="BF427" s="171"/>
      <c r="BG427" s="89"/>
      <c r="BH427" s="90"/>
      <c r="BI427" s="172" t="str">
        <f t="shared" si="484"/>
        <v/>
      </c>
      <c r="BJ427" s="154" t="str">
        <f t="shared" si="485"/>
        <v>NO BID</v>
      </c>
      <c r="BK427" s="171"/>
      <c r="BL427" s="89"/>
      <c r="BM427" s="90"/>
      <c r="BN427" s="172" t="str">
        <f t="shared" si="486"/>
        <v/>
      </c>
      <c r="BO427" s="154" t="str">
        <f t="shared" si="487"/>
        <v>NO BID</v>
      </c>
      <c r="BP427" s="178"/>
      <c r="BQ427" s="171"/>
      <c r="BR427" s="89"/>
      <c r="BS427" s="90" t="str">
        <f t="shared" si="488"/>
        <v/>
      </c>
      <c r="BT427" s="172"/>
      <c r="BU427" s="154" t="str">
        <f t="shared" si="489"/>
        <v>NO BID</v>
      </c>
      <c r="BV427" s="171"/>
      <c r="BW427" s="89"/>
      <c r="BX427" s="90" t="str">
        <f t="shared" si="490"/>
        <v/>
      </c>
      <c r="BY427" s="172"/>
      <c r="BZ427" s="154" t="str">
        <f t="shared" si="491"/>
        <v>NO BID</v>
      </c>
      <c r="CA427" s="171"/>
      <c r="CB427" s="89"/>
      <c r="CC427" s="90" t="str">
        <f t="shared" si="492"/>
        <v/>
      </c>
      <c r="CD427" s="172"/>
      <c r="CE427" s="154" t="str">
        <f t="shared" si="493"/>
        <v>NO BID</v>
      </c>
      <c r="CF427" s="171"/>
      <c r="CG427" s="89"/>
      <c r="CH427" s="90" t="str">
        <f t="shared" si="494"/>
        <v/>
      </c>
      <c r="CI427" s="172"/>
      <c r="CJ427" s="154" t="str">
        <f t="shared" si="495"/>
        <v>NO BID</v>
      </c>
      <c r="CK427" s="171"/>
      <c r="CL427" s="89"/>
      <c r="CM427" s="90" t="str">
        <f t="shared" si="496"/>
        <v/>
      </c>
      <c r="CN427" s="172"/>
      <c r="CO427" s="154" t="str">
        <f t="shared" si="497"/>
        <v>NO BID</v>
      </c>
      <c r="CP427" s="171"/>
      <c r="CQ427" s="89"/>
      <c r="CR427" s="90" t="str">
        <f t="shared" si="498"/>
        <v/>
      </c>
      <c r="CS427" s="172"/>
      <c r="CT427" s="154" t="str">
        <f t="shared" si="499"/>
        <v>NO BID</v>
      </c>
      <c r="CU427" s="171"/>
      <c r="CV427" s="89"/>
      <c r="CW427" s="90" t="str">
        <f t="shared" si="500"/>
        <v/>
      </c>
      <c r="CX427" s="172"/>
      <c r="CY427" s="154" t="str">
        <f t="shared" si="501"/>
        <v>NO BID</v>
      </c>
      <c r="CZ427" s="171"/>
      <c r="DA427" s="89"/>
      <c r="DB427" s="90" t="str">
        <f t="shared" si="502"/>
        <v/>
      </c>
      <c r="DC427" s="172"/>
      <c r="DD427" s="154" t="str">
        <f t="shared" si="503"/>
        <v>NO BID</v>
      </c>
      <c r="DE427" s="171"/>
      <c r="DF427" s="89"/>
      <c r="DG427" s="90" t="str">
        <f t="shared" si="504"/>
        <v/>
      </c>
      <c r="DH427" s="172"/>
      <c r="DI427" s="154" t="str">
        <f t="shared" si="505"/>
        <v>NO BID</v>
      </c>
      <c r="DJ427" s="171"/>
      <c r="DK427" s="89"/>
      <c r="DL427" s="90" t="str">
        <f t="shared" si="506"/>
        <v/>
      </c>
      <c r="DM427" s="172"/>
      <c r="DN427" s="154" t="str">
        <f t="shared" si="507"/>
        <v>NO BID</v>
      </c>
      <c r="DO427" s="171"/>
      <c r="DP427" s="89"/>
      <c r="DQ427" s="90" t="str">
        <f t="shared" si="508"/>
        <v/>
      </c>
      <c r="DR427" s="172"/>
      <c r="DS427" s="154" t="str">
        <f t="shared" si="509"/>
        <v>NO BID</v>
      </c>
      <c r="DT427" s="171"/>
      <c r="DU427" s="89"/>
      <c r="DV427" s="90" t="str">
        <f t="shared" si="510"/>
        <v/>
      </c>
      <c r="DW427" s="172"/>
      <c r="DX427" s="154" t="str">
        <f t="shared" si="511"/>
        <v>NO BID</v>
      </c>
      <c r="DY427" s="171"/>
      <c r="DZ427" s="89"/>
      <c r="EA427" s="90" t="str">
        <f t="shared" si="512"/>
        <v/>
      </c>
      <c r="EB427" s="172"/>
      <c r="EC427" s="154" t="str">
        <f t="shared" si="513"/>
        <v>NO BID</v>
      </c>
      <c r="ED427" s="171"/>
      <c r="EE427" s="89"/>
      <c r="EF427" s="90" t="str">
        <f t="shared" si="514"/>
        <v/>
      </c>
      <c r="EG427" s="172"/>
      <c r="EH427" s="154" t="str">
        <f t="shared" si="515"/>
        <v>NO BID</v>
      </c>
      <c r="EI427" s="171"/>
      <c r="EJ427" s="89"/>
      <c r="EK427" s="90" t="str">
        <f t="shared" si="516"/>
        <v/>
      </c>
      <c r="EL427" s="172"/>
      <c r="EM427" s="154" t="str">
        <f t="shared" si="517"/>
        <v>NO BID</v>
      </c>
      <c r="EN427" s="171"/>
      <c r="EO427" s="89"/>
      <c r="EP427" s="90" t="str">
        <f t="shared" si="518"/>
        <v/>
      </c>
      <c r="EQ427" s="172"/>
      <c r="ER427" s="154" t="str">
        <f t="shared" si="519"/>
        <v>NO BID</v>
      </c>
      <c r="ES427" s="171"/>
      <c r="ET427" s="89"/>
      <c r="EU427" s="90" t="str">
        <f t="shared" si="520"/>
        <v/>
      </c>
      <c r="EV427" s="172"/>
      <c r="EW427" s="154" t="str">
        <f t="shared" si="521"/>
        <v>NO BID</v>
      </c>
      <c r="EX427" s="171"/>
      <c r="EY427" s="89"/>
      <c r="EZ427" s="90" t="str">
        <f t="shared" si="522"/>
        <v/>
      </c>
      <c r="FA427" s="172"/>
      <c r="FB427" s="154" t="str">
        <f t="shared" si="523"/>
        <v>NO BID</v>
      </c>
      <c r="FC427" s="171"/>
      <c r="FD427" s="89"/>
      <c r="FE427" s="90" t="str">
        <f t="shared" si="524"/>
        <v/>
      </c>
      <c r="FF427" s="172"/>
      <c r="FG427" s="154" t="str">
        <f t="shared" si="525"/>
        <v>NO BID</v>
      </c>
      <c r="FH427" s="171"/>
      <c r="FI427" s="89"/>
      <c r="FJ427" s="90" t="str">
        <f t="shared" si="526"/>
        <v/>
      </c>
      <c r="FK427" s="172"/>
      <c r="FL427" s="154" t="str">
        <f t="shared" si="527"/>
        <v>NO BID</v>
      </c>
      <c r="FM427" s="171"/>
      <c r="FN427" s="89"/>
      <c r="FO427" s="90" t="str">
        <f t="shared" si="528"/>
        <v/>
      </c>
      <c r="FP427" s="172"/>
      <c r="FQ427" s="154" t="str">
        <f t="shared" si="529"/>
        <v>NO BID</v>
      </c>
      <c r="FR427" s="174"/>
      <c r="FS427" s="91">
        <v>7.79</v>
      </c>
      <c r="FT427" s="92">
        <f t="shared" si="530"/>
        <v>38.950000000000003</v>
      </c>
      <c r="FU427" s="175">
        <f t="shared" si="531"/>
        <v>0</v>
      </c>
      <c r="FV427" s="93" t="str">
        <f t="shared" si="532"/>
        <v/>
      </c>
      <c r="FW427" s="94">
        <f t="shared" si="533"/>
        <v>38.950000000000003</v>
      </c>
      <c r="FX427" s="95">
        <f t="shared" si="534"/>
        <v>0</v>
      </c>
      <c r="FY427" s="129" t="str">
        <f t="shared" si="535"/>
        <v>NOT AWARDED</v>
      </c>
      <c r="FZ427" s="130">
        <f t="shared" si="536"/>
        <v>0</v>
      </c>
      <c r="GA427" s="129" t="str">
        <f t="shared" si="537"/>
        <v>VENDOR 09</v>
      </c>
      <c r="GB427" s="176"/>
      <c r="GC427" s="177"/>
      <c r="GD427" s="96"/>
      <c r="GE427" s="97"/>
    </row>
    <row r="428" spans="1:187" ht="30" customHeight="1" thickTop="1" thickBot="1" x14ac:dyDescent="0.4">
      <c r="A428" s="162">
        <v>424</v>
      </c>
      <c r="B428" s="199">
        <v>5</v>
      </c>
      <c r="C428" s="164">
        <v>9781250835222</v>
      </c>
      <c r="D428" s="165" t="s">
        <v>612</v>
      </c>
      <c r="E428" s="165" t="s">
        <v>1272</v>
      </c>
      <c r="F428" s="165" t="s">
        <v>1479</v>
      </c>
      <c r="G428" s="166" t="s">
        <v>1414</v>
      </c>
      <c r="H428" s="166" t="s">
        <v>1421</v>
      </c>
      <c r="I428" s="167"/>
      <c r="J428" s="227">
        <f t="shared" si="538"/>
        <v>5</v>
      </c>
      <c r="K428" s="228"/>
      <c r="L428" s="99" t="str">
        <f t="shared" si="463"/>
        <v/>
      </c>
      <c r="M428" s="241"/>
      <c r="N428" s="168"/>
      <c r="O428" s="195" t="str">
        <f t="shared" si="464"/>
        <v>VENDOR 09</v>
      </c>
      <c r="P428" s="149">
        <v>241363</v>
      </c>
      <c r="Q428" s="149">
        <f t="shared" si="465"/>
        <v>0</v>
      </c>
      <c r="R428" s="196" t="str">
        <f t="shared" si="466"/>
        <v xml:space="preserve">, </v>
      </c>
      <c r="S428" s="196" t="str">
        <f t="shared" si="467"/>
        <v>NO BID</v>
      </c>
      <c r="T428" s="117">
        <f t="shared" si="468"/>
        <v>0</v>
      </c>
      <c r="U428" s="118" t="str">
        <f t="shared" si="469"/>
        <v>NOT AWARDED</v>
      </c>
      <c r="V428" s="167"/>
      <c r="W428" s="171"/>
      <c r="X428" s="89"/>
      <c r="Y428" s="90"/>
      <c r="Z428" s="172" t="str">
        <f t="shared" si="470"/>
        <v/>
      </c>
      <c r="AA428" s="154" t="str">
        <f t="shared" si="471"/>
        <v>NO BID</v>
      </c>
      <c r="AB428" s="171"/>
      <c r="AC428" s="89"/>
      <c r="AD428" s="90"/>
      <c r="AE428" s="172" t="str">
        <f t="shared" si="472"/>
        <v/>
      </c>
      <c r="AF428" s="154" t="str">
        <f t="shared" si="473"/>
        <v>NO BID</v>
      </c>
      <c r="AG428" s="171"/>
      <c r="AH428" s="89"/>
      <c r="AI428" s="90"/>
      <c r="AJ428" s="172" t="str">
        <f t="shared" si="474"/>
        <v/>
      </c>
      <c r="AK428" s="154" t="str">
        <f t="shared" si="475"/>
        <v>NO BID</v>
      </c>
      <c r="AL428" s="171"/>
      <c r="AM428" s="89"/>
      <c r="AN428" s="90"/>
      <c r="AO428" s="172" t="str">
        <f t="shared" si="476"/>
        <v/>
      </c>
      <c r="AP428" s="154" t="str">
        <f t="shared" si="477"/>
        <v>NO BID</v>
      </c>
      <c r="AQ428" s="171"/>
      <c r="AR428" s="89"/>
      <c r="AS428" s="90"/>
      <c r="AT428" s="172" t="str">
        <f t="shared" si="478"/>
        <v/>
      </c>
      <c r="AU428" s="154" t="str">
        <f t="shared" si="479"/>
        <v>NO BID</v>
      </c>
      <c r="AV428" s="171"/>
      <c r="AW428" s="89"/>
      <c r="AX428" s="90"/>
      <c r="AY428" s="172" t="str">
        <f t="shared" si="480"/>
        <v/>
      </c>
      <c r="AZ428" s="154" t="str">
        <f t="shared" si="481"/>
        <v>NO BID</v>
      </c>
      <c r="BA428" s="171"/>
      <c r="BB428" s="89"/>
      <c r="BC428" s="90"/>
      <c r="BD428" s="172" t="str">
        <f t="shared" si="482"/>
        <v/>
      </c>
      <c r="BE428" s="154" t="str">
        <f>IF($B428=0,"",IF(ISNUMBER(BB428),"","NO BID"))</f>
        <v>NO BID</v>
      </c>
      <c r="BF428" s="171"/>
      <c r="BG428" s="89"/>
      <c r="BH428" s="90"/>
      <c r="BI428" s="172" t="str">
        <f t="shared" si="484"/>
        <v/>
      </c>
      <c r="BJ428" s="154" t="str">
        <f t="shared" si="485"/>
        <v>NO BID</v>
      </c>
      <c r="BK428" s="171"/>
      <c r="BL428" s="89"/>
      <c r="BM428" s="90"/>
      <c r="BN428" s="172" t="str">
        <f t="shared" si="486"/>
        <v/>
      </c>
      <c r="BO428" s="154" t="str">
        <f t="shared" si="487"/>
        <v>NO BID</v>
      </c>
      <c r="BP428" s="178"/>
      <c r="BQ428" s="171"/>
      <c r="BR428" s="89"/>
      <c r="BS428" s="90" t="str">
        <f t="shared" si="488"/>
        <v/>
      </c>
      <c r="BT428" s="172"/>
      <c r="BU428" s="154" t="str">
        <f t="shared" si="489"/>
        <v>NO BID</v>
      </c>
      <c r="BV428" s="171"/>
      <c r="BW428" s="89"/>
      <c r="BX428" s="90" t="str">
        <f t="shared" si="490"/>
        <v/>
      </c>
      <c r="BY428" s="172"/>
      <c r="BZ428" s="154" t="str">
        <f t="shared" si="491"/>
        <v>NO BID</v>
      </c>
      <c r="CA428" s="171"/>
      <c r="CB428" s="89"/>
      <c r="CC428" s="90" t="str">
        <f t="shared" si="492"/>
        <v/>
      </c>
      <c r="CD428" s="172"/>
      <c r="CE428" s="154" t="str">
        <f t="shared" si="493"/>
        <v>NO BID</v>
      </c>
      <c r="CF428" s="171"/>
      <c r="CG428" s="89"/>
      <c r="CH428" s="90" t="str">
        <f t="shared" si="494"/>
        <v/>
      </c>
      <c r="CI428" s="172"/>
      <c r="CJ428" s="154" t="str">
        <f t="shared" si="495"/>
        <v>NO BID</v>
      </c>
      <c r="CK428" s="171"/>
      <c r="CL428" s="89"/>
      <c r="CM428" s="90" t="str">
        <f t="shared" si="496"/>
        <v/>
      </c>
      <c r="CN428" s="172"/>
      <c r="CO428" s="154" t="str">
        <f t="shared" si="497"/>
        <v>NO BID</v>
      </c>
      <c r="CP428" s="171"/>
      <c r="CQ428" s="89"/>
      <c r="CR428" s="90" t="str">
        <f t="shared" si="498"/>
        <v/>
      </c>
      <c r="CS428" s="172"/>
      <c r="CT428" s="154" t="str">
        <f t="shared" si="499"/>
        <v>NO BID</v>
      </c>
      <c r="CU428" s="171"/>
      <c r="CV428" s="89"/>
      <c r="CW428" s="90" t="str">
        <f t="shared" si="500"/>
        <v/>
      </c>
      <c r="CX428" s="172"/>
      <c r="CY428" s="154" t="str">
        <f t="shared" si="501"/>
        <v>NO BID</v>
      </c>
      <c r="CZ428" s="171"/>
      <c r="DA428" s="89"/>
      <c r="DB428" s="90" t="str">
        <f t="shared" si="502"/>
        <v/>
      </c>
      <c r="DC428" s="172"/>
      <c r="DD428" s="154" t="str">
        <f t="shared" si="503"/>
        <v>NO BID</v>
      </c>
      <c r="DE428" s="171"/>
      <c r="DF428" s="89"/>
      <c r="DG428" s="90" t="str">
        <f t="shared" si="504"/>
        <v/>
      </c>
      <c r="DH428" s="172"/>
      <c r="DI428" s="154" t="str">
        <f t="shared" si="505"/>
        <v>NO BID</v>
      </c>
      <c r="DJ428" s="171"/>
      <c r="DK428" s="89"/>
      <c r="DL428" s="90" t="str">
        <f t="shared" si="506"/>
        <v/>
      </c>
      <c r="DM428" s="172"/>
      <c r="DN428" s="154" t="str">
        <f t="shared" si="507"/>
        <v>NO BID</v>
      </c>
      <c r="DO428" s="171"/>
      <c r="DP428" s="89"/>
      <c r="DQ428" s="90" t="str">
        <f t="shared" si="508"/>
        <v/>
      </c>
      <c r="DR428" s="172"/>
      <c r="DS428" s="154" t="str">
        <f t="shared" si="509"/>
        <v>NO BID</v>
      </c>
      <c r="DT428" s="171"/>
      <c r="DU428" s="89"/>
      <c r="DV428" s="90" t="str">
        <f t="shared" si="510"/>
        <v/>
      </c>
      <c r="DW428" s="172"/>
      <c r="DX428" s="154" t="str">
        <f t="shared" si="511"/>
        <v>NO BID</v>
      </c>
      <c r="DY428" s="171"/>
      <c r="DZ428" s="89"/>
      <c r="EA428" s="90" t="str">
        <f t="shared" si="512"/>
        <v/>
      </c>
      <c r="EB428" s="172"/>
      <c r="EC428" s="154" t="str">
        <f t="shared" si="513"/>
        <v>NO BID</v>
      </c>
      <c r="ED428" s="171"/>
      <c r="EE428" s="89"/>
      <c r="EF428" s="90" t="str">
        <f t="shared" si="514"/>
        <v/>
      </c>
      <c r="EG428" s="172"/>
      <c r="EH428" s="154" t="str">
        <f t="shared" si="515"/>
        <v>NO BID</v>
      </c>
      <c r="EI428" s="171"/>
      <c r="EJ428" s="89"/>
      <c r="EK428" s="90" t="str">
        <f t="shared" si="516"/>
        <v/>
      </c>
      <c r="EL428" s="172"/>
      <c r="EM428" s="154" t="str">
        <f t="shared" si="517"/>
        <v>NO BID</v>
      </c>
      <c r="EN428" s="171"/>
      <c r="EO428" s="89"/>
      <c r="EP428" s="90" t="str">
        <f t="shared" si="518"/>
        <v/>
      </c>
      <c r="EQ428" s="172"/>
      <c r="ER428" s="154" t="str">
        <f t="shared" si="519"/>
        <v>NO BID</v>
      </c>
      <c r="ES428" s="171"/>
      <c r="ET428" s="89"/>
      <c r="EU428" s="90" t="str">
        <f t="shared" si="520"/>
        <v/>
      </c>
      <c r="EV428" s="172"/>
      <c r="EW428" s="154" t="str">
        <f t="shared" si="521"/>
        <v>NO BID</v>
      </c>
      <c r="EX428" s="171"/>
      <c r="EY428" s="89"/>
      <c r="EZ428" s="90" t="str">
        <f t="shared" si="522"/>
        <v/>
      </c>
      <c r="FA428" s="172"/>
      <c r="FB428" s="154" t="str">
        <f t="shared" si="523"/>
        <v>NO BID</v>
      </c>
      <c r="FC428" s="171"/>
      <c r="FD428" s="89"/>
      <c r="FE428" s="90" t="str">
        <f t="shared" si="524"/>
        <v/>
      </c>
      <c r="FF428" s="172"/>
      <c r="FG428" s="154" t="str">
        <f t="shared" si="525"/>
        <v>NO BID</v>
      </c>
      <c r="FH428" s="171"/>
      <c r="FI428" s="89"/>
      <c r="FJ428" s="90" t="str">
        <f t="shared" si="526"/>
        <v/>
      </c>
      <c r="FK428" s="172"/>
      <c r="FL428" s="154" t="str">
        <f t="shared" si="527"/>
        <v>NO BID</v>
      </c>
      <c r="FM428" s="171"/>
      <c r="FN428" s="89"/>
      <c r="FO428" s="90" t="str">
        <f t="shared" si="528"/>
        <v/>
      </c>
      <c r="FP428" s="172"/>
      <c r="FQ428" s="154" t="str">
        <f t="shared" si="529"/>
        <v>NO BID</v>
      </c>
      <c r="FR428" s="174"/>
      <c r="FS428" s="91">
        <v>20</v>
      </c>
      <c r="FT428" s="92">
        <f t="shared" si="530"/>
        <v>100</v>
      </c>
      <c r="FU428" s="175">
        <f t="shared" si="531"/>
        <v>0</v>
      </c>
      <c r="FV428" s="93" t="str">
        <f t="shared" si="532"/>
        <v/>
      </c>
      <c r="FW428" s="94">
        <f t="shared" si="533"/>
        <v>100</v>
      </c>
      <c r="FX428" s="95">
        <f t="shared" si="534"/>
        <v>0</v>
      </c>
      <c r="FY428" s="129" t="str">
        <f t="shared" si="535"/>
        <v>NOT AWARDED</v>
      </c>
      <c r="FZ428" s="130">
        <f t="shared" si="536"/>
        <v>0</v>
      </c>
      <c r="GA428" s="129" t="str">
        <f t="shared" si="537"/>
        <v>VENDOR 09</v>
      </c>
      <c r="GB428" s="176"/>
      <c r="GC428" s="177"/>
      <c r="GD428" s="96"/>
      <c r="GE428" s="97"/>
    </row>
    <row r="429" spans="1:187" ht="30" customHeight="1" thickTop="1" thickBot="1" x14ac:dyDescent="0.4">
      <c r="A429" s="162">
        <v>425</v>
      </c>
      <c r="B429" s="197">
        <v>3</v>
      </c>
      <c r="C429" s="164">
        <v>9781728236445</v>
      </c>
      <c r="D429" s="165" t="s">
        <v>613</v>
      </c>
      <c r="E429" s="165" t="s">
        <v>1087</v>
      </c>
      <c r="F429" s="165" t="s">
        <v>1480</v>
      </c>
      <c r="G429" s="166" t="s">
        <v>1414</v>
      </c>
      <c r="H429" s="166" t="s">
        <v>1421</v>
      </c>
      <c r="I429" s="167"/>
      <c r="J429" s="227">
        <f t="shared" si="538"/>
        <v>3</v>
      </c>
      <c r="K429" s="228"/>
      <c r="L429" s="99" t="str">
        <f t="shared" si="463"/>
        <v/>
      </c>
      <c r="M429" s="241"/>
      <c r="N429" s="168"/>
      <c r="O429" s="195" t="str">
        <f t="shared" si="464"/>
        <v>VENDOR 09</v>
      </c>
      <c r="P429" s="149">
        <v>241363</v>
      </c>
      <c r="Q429" s="149">
        <f t="shared" si="465"/>
        <v>0</v>
      </c>
      <c r="R429" s="196" t="str">
        <f t="shared" si="466"/>
        <v xml:space="preserve">, </v>
      </c>
      <c r="S429" s="196" t="str">
        <f t="shared" si="467"/>
        <v>NO BID</v>
      </c>
      <c r="T429" s="117">
        <f t="shared" si="468"/>
        <v>0</v>
      </c>
      <c r="U429" s="118" t="str">
        <f t="shared" si="469"/>
        <v>NOT AWARDED</v>
      </c>
      <c r="V429" s="167"/>
      <c r="W429" s="171"/>
      <c r="X429" s="89"/>
      <c r="Y429" s="90"/>
      <c r="Z429" s="172" t="str">
        <f t="shared" si="470"/>
        <v/>
      </c>
      <c r="AA429" s="154" t="str">
        <f t="shared" si="471"/>
        <v>NO BID</v>
      </c>
      <c r="AB429" s="171"/>
      <c r="AC429" s="89"/>
      <c r="AD429" s="90"/>
      <c r="AE429" s="172" t="str">
        <f t="shared" si="472"/>
        <v/>
      </c>
      <c r="AF429" s="154" t="str">
        <f t="shared" si="473"/>
        <v>NO BID</v>
      </c>
      <c r="AG429" s="171"/>
      <c r="AH429" s="89"/>
      <c r="AI429" s="90"/>
      <c r="AJ429" s="172" t="str">
        <f t="shared" si="474"/>
        <v/>
      </c>
      <c r="AK429" s="154" t="str">
        <f t="shared" si="475"/>
        <v>NO BID</v>
      </c>
      <c r="AL429" s="171"/>
      <c r="AM429" s="89"/>
      <c r="AN429" s="90"/>
      <c r="AO429" s="172" t="str">
        <f t="shared" si="476"/>
        <v/>
      </c>
      <c r="AP429" s="154" t="str">
        <f t="shared" si="477"/>
        <v>NO BID</v>
      </c>
      <c r="AQ429" s="171"/>
      <c r="AR429" s="89"/>
      <c r="AS429" s="90"/>
      <c r="AT429" s="172" t="str">
        <f t="shared" si="478"/>
        <v/>
      </c>
      <c r="AU429" s="154" t="str">
        <f t="shared" si="479"/>
        <v>NO BID</v>
      </c>
      <c r="AV429" s="171"/>
      <c r="AW429" s="89"/>
      <c r="AX429" s="90"/>
      <c r="AY429" s="172" t="str">
        <f t="shared" si="480"/>
        <v/>
      </c>
      <c r="AZ429" s="154" t="str">
        <f t="shared" si="481"/>
        <v>NO BID</v>
      </c>
      <c r="BA429" s="171"/>
      <c r="BB429" s="89"/>
      <c r="BC429" s="90"/>
      <c r="BD429" s="172" t="str">
        <f t="shared" si="482"/>
        <v/>
      </c>
      <c r="BE429" s="154" t="str">
        <f>IF($B429=0,"",IF(ISNUMBER(BB429),"","NO BID"))</f>
        <v>NO BID</v>
      </c>
      <c r="BF429" s="171"/>
      <c r="BG429" s="89"/>
      <c r="BH429" s="90"/>
      <c r="BI429" s="172" t="str">
        <f t="shared" si="484"/>
        <v/>
      </c>
      <c r="BJ429" s="154" t="str">
        <f t="shared" si="485"/>
        <v>NO BID</v>
      </c>
      <c r="BK429" s="171"/>
      <c r="BL429" s="89"/>
      <c r="BM429" s="90"/>
      <c r="BN429" s="172" t="str">
        <f t="shared" si="486"/>
        <v/>
      </c>
      <c r="BO429" s="154" t="str">
        <f t="shared" si="487"/>
        <v>NO BID</v>
      </c>
      <c r="BP429" s="178"/>
      <c r="BQ429" s="171"/>
      <c r="BR429" s="89"/>
      <c r="BS429" s="90" t="str">
        <f t="shared" si="488"/>
        <v/>
      </c>
      <c r="BT429" s="172"/>
      <c r="BU429" s="154" t="str">
        <f t="shared" si="489"/>
        <v>NO BID</v>
      </c>
      <c r="BV429" s="171"/>
      <c r="BW429" s="89"/>
      <c r="BX429" s="90" t="str">
        <f t="shared" si="490"/>
        <v/>
      </c>
      <c r="BY429" s="172"/>
      <c r="BZ429" s="154" t="str">
        <f t="shared" si="491"/>
        <v>NO BID</v>
      </c>
      <c r="CA429" s="171"/>
      <c r="CB429" s="89"/>
      <c r="CC429" s="90" t="str">
        <f t="shared" si="492"/>
        <v/>
      </c>
      <c r="CD429" s="172"/>
      <c r="CE429" s="154" t="str">
        <f t="shared" si="493"/>
        <v>NO BID</v>
      </c>
      <c r="CF429" s="171"/>
      <c r="CG429" s="89"/>
      <c r="CH429" s="90" t="str">
        <f t="shared" si="494"/>
        <v/>
      </c>
      <c r="CI429" s="172"/>
      <c r="CJ429" s="154" t="str">
        <f t="shared" si="495"/>
        <v>NO BID</v>
      </c>
      <c r="CK429" s="171"/>
      <c r="CL429" s="89"/>
      <c r="CM429" s="90" t="str">
        <f t="shared" si="496"/>
        <v/>
      </c>
      <c r="CN429" s="172"/>
      <c r="CO429" s="154" t="str">
        <f t="shared" si="497"/>
        <v>NO BID</v>
      </c>
      <c r="CP429" s="171"/>
      <c r="CQ429" s="89"/>
      <c r="CR429" s="90" t="str">
        <f t="shared" si="498"/>
        <v/>
      </c>
      <c r="CS429" s="172"/>
      <c r="CT429" s="154" t="str">
        <f t="shared" si="499"/>
        <v>NO BID</v>
      </c>
      <c r="CU429" s="171"/>
      <c r="CV429" s="89"/>
      <c r="CW429" s="90" t="str">
        <f t="shared" si="500"/>
        <v/>
      </c>
      <c r="CX429" s="172"/>
      <c r="CY429" s="154" t="str">
        <f t="shared" si="501"/>
        <v>NO BID</v>
      </c>
      <c r="CZ429" s="171"/>
      <c r="DA429" s="89"/>
      <c r="DB429" s="90" t="str">
        <f t="shared" si="502"/>
        <v/>
      </c>
      <c r="DC429" s="172"/>
      <c r="DD429" s="154" t="str">
        <f t="shared" si="503"/>
        <v>NO BID</v>
      </c>
      <c r="DE429" s="171"/>
      <c r="DF429" s="89"/>
      <c r="DG429" s="90" t="str">
        <f t="shared" si="504"/>
        <v/>
      </c>
      <c r="DH429" s="172"/>
      <c r="DI429" s="154" t="str">
        <f t="shared" si="505"/>
        <v>NO BID</v>
      </c>
      <c r="DJ429" s="171"/>
      <c r="DK429" s="89"/>
      <c r="DL429" s="90" t="str">
        <f t="shared" si="506"/>
        <v/>
      </c>
      <c r="DM429" s="172"/>
      <c r="DN429" s="154" t="str">
        <f t="shared" si="507"/>
        <v>NO BID</v>
      </c>
      <c r="DO429" s="171"/>
      <c r="DP429" s="89"/>
      <c r="DQ429" s="90" t="str">
        <f t="shared" si="508"/>
        <v/>
      </c>
      <c r="DR429" s="172"/>
      <c r="DS429" s="154" t="str">
        <f t="shared" si="509"/>
        <v>NO BID</v>
      </c>
      <c r="DT429" s="171"/>
      <c r="DU429" s="89"/>
      <c r="DV429" s="90" t="str">
        <f t="shared" si="510"/>
        <v/>
      </c>
      <c r="DW429" s="172"/>
      <c r="DX429" s="154" t="str">
        <f t="shared" si="511"/>
        <v>NO BID</v>
      </c>
      <c r="DY429" s="171"/>
      <c r="DZ429" s="89"/>
      <c r="EA429" s="90" t="str">
        <f t="shared" si="512"/>
        <v/>
      </c>
      <c r="EB429" s="172"/>
      <c r="EC429" s="154" t="str">
        <f t="shared" si="513"/>
        <v>NO BID</v>
      </c>
      <c r="ED429" s="171"/>
      <c r="EE429" s="89"/>
      <c r="EF429" s="90" t="str">
        <f t="shared" si="514"/>
        <v/>
      </c>
      <c r="EG429" s="172"/>
      <c r="EH429" s="154" t="str">
        <f t="shared" si="515"/>
        <v>NO BID</v>
      </c>
      <c r="EI429" s="171"/>
      <c r="EJ429" s="89"/>
      <c r="EK429" s="90" t="str">
        <f t="shared" si="516"/>
        <v/>
      </c>
      <c r="EL429" s="172"/>
      <c r="EM429" s="154" t="str">
        <f t="shared" si="517"/>
        <v>NO BID</v>
      </c>
      <c r="EN429" s="171"/>
      <c r="EO429" s="89"/>
      <c r="EP429" s="90" t="str">
        <f t="shared" si="518"/>
        <v/>
      </c>
      <c r="EQ429" s="172"/>
      <c r="ER429" s="154" t="str">
        <f t="shared" si="519"/>
        <v>NO BID</v>
      </c>
      <c r="ES429" s="171"/>
      <c r="ET429" s="89"/>
      <c r="EU429" s="90" t="str">
        <f t="shared" si="520"/>
        <v/>
      </c>
      <c r="EV429" s="172"/>
      <c r="EW429" s="154" t="str">
        <f t="shared" si="521"/>
        <v>NO BID</v>
      </c>
      <c r="EX429" s="171"/>
      <c r="EY429" s="89"/>
      <c r="EZ429" s="90" t="str">
        <f t="shared" si="522"/>
        <v/>
      </c>
      <c r="FA429" s="172"/>
      <c r="FB429" s="154" t="str">
        <f t="shared" si="523"/>
        <v>NO BID</v>
      </c>
      <c r="FC429" s="171"/>
      <c r="FD429" s="89"/>
      <c r="FE429" s="90" t="str">
        <f t="shared" si="524"/>
        <v/>
      </c>
      <c r="FF429" s="172"/>
      <c r="FG429" s="154" t="str">
        <f t="shared" si="525"/>
        <v>NO BID</v>
      </c>
      <c r="FH429" s="171"/>
      <c r="FI429" s="89"/>
      <c r="FJ429" s="90" t="str">
        <f t="shared" si="526"/>
        <v/>
      </c>
      <c r="FK429" s="172"/>
      <c r="FL429" s="154" t="str">
        <f t="shared" si="527"/>
        <v>NO BID</v>
      </c>
      <c r="FM429" s="171"/>
      <c r="FN429" s="89"/>
      <c r="FO429" s="90" t="str">
        <f t="shared" si="528"/>
        <v/>
      </c>
      <c r="FP429" s="172"/>
      <c r="FQ429" s="154" t="str">
        <f t="shared" si="529"/>
        <v>NO BID</v>
      </c>
      <c r="FR429" s="174"/>
      <c r="FS429" s="91">
        <v>6.81</v>
      </c>
      <c r="FT429" s="92">
        <f t="shared" si="530"/>
        <v>20.43</v>
      </c>
      <c r="FU429" s="175">
        <f t="shared" si="531"/>
        <v>0</v>
      </c>
      <c r="FV429" s="93" t="str">
        <f t="shared" si="532"/>
        <v/>
      </c>
      <c r="FW429" s="94">
        <f t="shared" si="533"/>
        <v>20.43</v>
      </c>
      <c r="FX429" s="95">
        <f t="shared" si="534"/>
        <v>0</v>
      </c>
      <c r="FY429" s="129" t="str">
        <f t="shared" si="535"/>
        <v>NOT AWARDED</v>
      </c>
      <c r="FZ429" s="130">
        <f t="shared" si="536"/>
        <v>0</v>
      </c>
      <c r="GA429" s="129" t="str">
        <f t="shared" si="537"/>
        <v>VENDOR 09</v>
      </c>
      <c r="GB429" s="176"/>
      <c r="GC429" s="177"/>
      <c r="GD429" s="96"/>
      <c r="GE429" s="97"/>
    </row>
    <row r="430" spans="1:187" ht="30" customHeight="1" thickTop="1" thickBot="1" x14ac:dyDescent="0.4">
      <c r="A430" s="141">
        <v>426</v>
      </c>
      <c r="B430" s="197">
        <v>5</v>
      </c>
      <c r="C430" s="164">
        <v>9780312656744</v>
      </c>
      <c r="D430" s="165" t="s">
        <v>616</v>
      </c>
      <c r="E430" s="165" t="s">
        <v>1275</v>
      </c>
      <c r="F430" s="165" t="s">
        <v>1480</v>
      </c>
      <c r="G430" s="166" t="s">
        <v>1414</v>
      </c>
      <c r="H430" s="166" t="s">
        <v>1421</v>
      </c>
      <c r="I430" s="167"/>
      <c r="J430" s="227">
        <f t="shared" si="538"/>
        <v>5</v>
      </c>
      <c r="K430" s="228"/>
      <c r="L430" s="99" t="str">
        <f t="shared" si="463"/>
        <v/>
      </c>
      <c r="M430" s="241"/>
      <c r="N430" s="168"/>
      <c r="O430" s="195" t="str">
        <f t="shared" si="464"/>
        <v>VENDOR 09</v>
      </c>
      <c r="P430" s="149">
        <v>241363</v>
      </c>
      <c r="Q430" s="149">
        <f t="shared" si="465"/>
        <v>0</v>
      </c>
      <c r="R430" s="196" t="str">
        <f t="shared" si="466"/>
        <v xml:space="preserve">, </v>
      </c>
      <c r="S430" s="196" t="str">
        <f t="shared" si="467"/>
        <v>NO BID</v>
      </c>
      <c r="T430" s="117">
        <f t="shared" si="468"/>
        <v>0</v>
      </c>
      <c r="U430" s="118" t="str">
        <f t="shared" si="469"/>
        <v>NOT AWARDED</v>
      </c>
      <c r="V430" s="167"/>
      <c r="W430" s="171"/>
      <c r="X430" s="89"/>
      <c r="Y430" s="90"/>
      <c r="Z430" s="172" t="str">
        <f t="shared" si="470"/>
        <v/>
      </c>
      <c r="AA430" s="154" t="str">
        <f t="shared" si="471"/>
        <v>NO BID</v>
      </c>
      <c r="AB430" s="171"/>
      <c r="AC430" s="89"/>
      <c r="AD430" s="90"/>
      <c r="AE430" s="172" t="str">
        <f t="shared" si="472"/>
        <v/>
      </c>
      <c r="AF430" s="154" t="str">
        <f t="shared" si="473"/>
        <v>NO BID</v>
      </c>
      <c r="AG430" s="171"/>
      <c r="AH430" s="89"/>
      <c r="AI430" s="90"/>
      <c r="AJ430" s="172" t="str">
        <f t="shared" si="474"/>
        <v/>
      </c>
      <c r="AK430" s="154" t="str">
        <f t="shared" si="475"/>
        <v>NO BID</v>
      </c>
      <c r="AL430" s="171"/>
      <c r="AM430" s="89"/>
      <c r="AN430" s="90"/>
      <c r="AO430" s="172" t="str">
        <f t="shared" si="476"/>
        <v/>
      </c>
      <c r="AP430" s="154" t="str">
        <f t="shared" si="477"/>
        <v>NO BID</v>
      </c>
      <c r="AQ430" s="171"/>
      <c r="AR430" s="89"/>
      <c r="AS430" s="90"/>
      <c r="AT430" s="172" t="str">
        <f t="shared" si="478"/>
        <v/>
      </c>
      <c r="AU430" s="154" t="str">
        <f t="shared" si="479"/>
        <v>NO BID</v>
      </c>
      <c r="AV430" s="171"/>
      <c r="AW430" s="89"/>
      <c r="AX430" s="90"/>
      <c r="AY430" s="172" t="str">
        <f t="shared" si="480"/>
        <v/>
      </c>
      <c r="AZ430" s="154" t="str">
        <f t="shared" si="481"/>
        <v>NO BID</v>
      </c>
      <c r="BA430" s="171"/>
      <c r="BB430" s="89"/>
      <c r="BC430" s="90"/>
      <c r="BD430" s="172" t="str">
        <f t="shared" si="482"/>
        <v/>
      </c>
      <c r="BE430" s="154" t="str">
        <f>IF($B430=0,"",IF(ISNUMBER(BB430),"","NO BID"))</f>
        <v>NO BID</v>
      </c>
      <c r="BF430" s="171"/>
      <c r="BG430" s="89"/>
      <c r="BH430" s="90"/>
      <c r="BI430" s="172" t="str">
        <f t="shared" si="484"/>
        <v/>
      </c>
      <c r="BJ430" s="154" t="str">
        <f t="shared" si="485"/>
        <v>NO BID</v>
      </c>
      <c r="BK430" s="171"/>
      <c r="BL430" s="89"/>
      <c r="BM430" s="90"/>
      <c r="BN430" s="172" t="str">
        <f t="shared" si="486"/>
        <v/>
      </c>
      <c r="BO430" s="154" t="str">
        <f t="shared" si="487"/>
        <v>NO BID</v>
      </c>
      <c r="BP430" s="178"/>
      <c r="BQ430" s="171"/>
      <c r="BR430" s="89"/>
      <c r="BS430" s="90" t="str">
        <f t="shared" si="488"/>
        <v/>
      </c>
      <c r="BT430" s="172"/>
      <c r="BU430" s="154" t="str">
        <f t="shared" si="489"/>
        <v>NO BID</v>
      </c>
      <c r="BV430" s="171"/>
      <c r="BW430" s="89"/>
      <c r="BX430" s="90" t="str">
        <f t="shared" si="490"/>
        <v/>
      </c>
      <c r="BY430" s="172"/>
      <c r="BZ430" s="154" t="str">
        <f t="shared" si="491"/>
        <v>NO BID</v>
      </c>
      <c r="CA430" s="171"/>
      <c r="CB430" s="89"/>
      <c r="CC430" s="90" t="str">
        <f t="shared" si="492"/>
        <v/>
      </c>
      <c r="CD430" s="172"/>
      <c r="CE430" s="154" t="str">
        <f t="shared" si="493"/>
        <v>NO BID</v>
      </c>
      <c r="CF430" s="171"/>
      <c r="CG430" s="89"/>
      <c r="CH430" s="90" t="str">
        <f t="shared" si="494"/>
        <v/>
      </c>
      <c r="CI430" s="172"/>
      <c r="CJ430" s="154" t="str">
        <f t="shared" si="495"/>
        <v>NO BID</v>
      </c>
      <c r="CK430" s="171"/>
      <c r="CL430" s="89"/>
      <c r="CM430" s="90" t="str">
        <f t="shared" si="496"/>
        <v/>
      </c>
      <c r="CN430" s="172"/>
      <c r="CO430" s="154" t="str">
        <f t="shared" si="497"/>
        <v>NO BID</v>
      </c>
      <c r="CP430" s="171"/>
      <c r="CQ430" s="89"/>
      <c r="CR430" s="90" t="str">
        <f t="shared" si="498"/>
        <v/>
      </c>
      <c r="CS430" s="172"/>
      <c r="CT430" s="154" t="str">
        <f t="shared" si="499"/>
        <v>NO BID</v>
      </c>
      <c r="CU430" s="171"/>
      <c r="CV430" s="89"/>
      <c r="CW430" s="90" t="str">
        <f t="shared" si="500"/>
        <v/>
      </c>
      <c r="CX430" s="172"/>
      <c r="CY430" s="154" t="str">
        <f t="shared" si="501"/>
        <v>NO BID</v>
      </c>
      <c r="CZ430" s="171"/>
      <c r="DA430" s="89"/>
      <c r="DB430" s="90" t="str">
        <f t="shared" si="502"/>
        <v/>
      </c>
      <c r="DC430" s="172"/>
      <c r="DD430" s="154" t="str">
        <f t="shared" si="503"/>
        <v>NO BID</v>
      </c>
      <c r="DE430" s="171"/>
      <c r="DF430" s="89"/>
      <c r="DG430" s="90" t="str">
        <f t="shared" si="504"/>
        <v/>
      </c>
      <c r="DH430" s="172"/>
      <c r="DI430" s="154" t="str">
        <f t="shared" si="505"/>
        <v>NO BID</v>
      </c>
      <c r="DJ430" s="171"/>
      <c r="DK430" s="89"/>
      <c r="DL430" s="90" t="str">
        <f t="shared" si="506"/>
        <v/>
      </c>
      <c r="DM430" s="172"/>
      <c r="DN430" s="154" t="str">
        <f t="shared" si="507"/>
        <v>NO BID</v>
      </c>
      <c r="DO430" s="171"/>
      <c r="DP430" s="89"/>
      <c r="DQ430" s="90" t="str">
        <f t="shared" si="508"/>
        <v/>
      </c>
      <c r="DR430" s="172"/>
      <c r="DS430" s="154" t="str">
        <f t="shared" si="509"/>
        <v>NO BID</v>
      </c>
      <c r="DT430" s="171"/>
      <c r="DU430" s="89"/>
      <c r="DV430" s="90" t="str">
        <f t="shared" si="510"/>
        <v/>
      </c>
      <c r="DW430" s="172"/>
      <c r="DX430" s="154" t="str">
        <f t="shared" si="511"/>
        <v>NO BID</v>
      </c>
      <c r="DY430" s="171"/>
      <c r="DZ430" s="89"/>
      <c r="EA430" s="90" t="str">
        <f t="shared" si="512"/>
        <v/>
      </c>
      <c r="EB430" s="172"/>
      <c r="EC430" s="154" t="str">
        <f t="shared" si="513"/>
        <v>NO BID</v>
      </c>
      <c r="ED430" s="171"/>
      <c r="EE430" s="89"/>
      <c r="EF430" s="90" t="str">
        <f t="shared" si="514"/>
        <v/>
      </c>
      <c r="EG430" s="172"/>
      <c r="EH430" s="154" t="str">
        <f t="shared" si="515"/>
        <v>NO BID</v>
      </c>
      <c r="EI430" s="171"/>
      <c r="EJ430" s="89"/>
      <c r="EK430" s="90" t="str">
        <f t="shared" si="516"/>
        <v/>
      </c>
      <c r="EL430" s="172"/>
      <c r="EM430" s="154" t="str">
        <f t="shared" si="517"/>
        <v>NO BID</v>
      </c>
      <c r="EN430" s="171"/>
      <c r="EO430" s="89"/>
      <c r="EP430" s="90" t="str">
        <f t="shared" si="518"/>
        <v/>
      </c>
      <c r="EQ430" s="172"/>
      <c r="ER430" s="154" t="str">
        <f t="shared" si="519"/>
        <v>NO BID</v>
      </c>
      <c r="ES430" s="171"/>
      <c r="ET430" s="89"/>
      <c r="EU430" s="90" t="str">
        <f t="shared" si="520"/>
        <v/>
      </c>
      <c r="EV430" s="172"/>
      <c r="EW430" s="154" t="str">
        <f t="shared" si="521"/>
        <v>NO BID</v>
      </c>
      <c r="EX430" s="171"/>
      <c r="EY430" s="89"/>
      <c r="EZ430" s="90" t="str">
        <f t="shared" si="522"/>
        <v/>
      </c>
      <c r="FA430" s="172"/>
      <c r="FB430" s="154" t="str">
        <f t="shared" si="523"/>
        <v>NO BID</v>
      </c>
      <c r="FC430" s="171"/>
      <c r="FD430" s="89"/>
      <c r="FE430" s="90" t="str">
        <f t="shared" si="524"/>
        <v/>
      </c>
      <c r="FF430" s="172"/>
      <c r="FG430" s="154" t="str">
        <f t="shared" si="525"/>
        <v>NO BID</v>
      </c>
      <c r="FH430" s="171"/>
      <c r="FI430" s="89"/>
      <c r="FJ430" s="90" t="str">
        <f t="shared" si="526"/>
        <v/>
      </c>
      <c r="FK430" s="172"/>
      <c r="FL430" s="154" t="str">
        <f t="shared" si="527"/>
        <v>NO BID</v>
      </c>
      <c r="FM430" s="171"/>
      <c r="FN430" s="89"/>
      <c r="FO430" s="90" t="str">
        <f t="shared" si="528"/>
        <v/>
      </c>
      <c r="FP430" s="172"/>
      <c r="FQ430" s="154" t="str">
        <f t="shared" si="529"/>
        <v>NO BID</v>
      </c>
      <c r="FR430" s="174"/>
      <c r="FS430" s="91">
        <v>9.99</v>
      </c>
      <c r="FT430" s="92">
        <f t="shared" si="530"/>
        <v>49.95</v>
      </c>
      <c r="FU430" s="175">
        <f t="shared" si="531"/>
        <v>0</v>
      </c>
      <c r="FV430" s="93" t="str">
        <f t="shared" si="532"/>
        <v/>
      </c>
      <c r="FW430" s="94">
        <f t="shared" si="533"/>
        <v>49.95</v>
      </c>
      <c r="FX430" s="95">
        <f t="shared" si="534"/>
        <v>0</v>
      </c>
      <c r="FY430" s="129" t="str">
        <f t="shared" si="535"/>
        <v>NOT AWARDED</v>
      </c>
      <c r="FZ430" s="130">
        <f t="shared" si="536"/>
        <v>0</v>
      </c>
      <c r="GA430" s="129" t="str">
        <f t="shared" si="537"/>
        <v>VENDOR 09</v>
      </c>
      <c r="GB430" s="176"/>
      <c r="GC430" s="177"/>
      <c r="GD430" s="96"/>
      <c r="GE430" s="97"/>
    </row>
    <row r="431" spans="1:187" ht="30" customHeight="1" thickTop="1" thickBot="1" x14ac:dyDescent="0.4">
      <c r="A431" s="162">
        <v>427</v>
      </c>
      <c r="B431" s="194">
        <v>4</v>
      </c>
      <c r="C431" s="164">
        <v>9781338818642</v>
      </c>
      <c r="D431" s="165" t="s">
        <v>617</v>
      </c>
      <c r="E431" s="165" t="s">
        <v>1276</v>
      </c>
      <c r="F431" s="165" t="s">
        <v>1479</v>
      </c>
      <c r="G431" s="166" t="s">
        <v>1414</v>
      </c>
      <c r="H431" s="166" t="s">
        <v>1421</v>
      </c>
      <c r="I431" s="167"/>
      <c r="J431" s="227">
        <f t="shared" si="538"/>
        <v>4</v>
      </c>
      <c r="K431" s="228"/>
      <c r="L431" s="99" t="str">
        <f t="shared" si="463"/>
        <v/>
      </c>
      <c r="M431" s="241"/>
      <c r="N431" s="168"/>
      <c r="O431" s="195" t="str">
        <f t="shared" si="464"/>
        <v>VENDOR 09</v>
      </c>
      <c r="P431" s="149">
        <v>241365</v>
      </c>
      <c r="Q431" s="149">
        <f t="shared" si="465"/>
        <v>0</v>
      </c>
      <c r="R431" s="196" t="str">
        <f t="shared" si="466"/>
        <v xml:space="preserve">, </v>
      </c>
      <c r="S431" s="196" t="str">
        <f t="shared" si="467"/>
        <v>NO BID</v>
      </c>
      <c r="T431" s="117">
        <f t="shared" si="468"/>
        <v>0</v>
      </c>
      <c r="U431" s="118" t="str">
        <f t="shared" si="469"/>
        <v>NOT AWARDED</v>
      </c>
      <c r="V431" s="167"/>
      <c r="W431" s="171"/>
      <c r="X431" s="89"/>
      <c r="Y431" s="90"/>
      <c r="Z431" s="172" t="str">
        <f t="shared" si="470"/>
        <v/>
      </c>
      <c r="AA431" s="154" t="str">
        <f t="shared" si="471"/>
        <v>NO BID</v>
      </c>
      <c r="AB431" s="171"/>
      <c r="AC431" s="89"/>
      <c r="AD431" s="90"/>
      <c r="AE431" s="172" t="str">
        <f t="shared" si="472"/>
        <v/>
      </c>
      <c r="AF431" s="154" t="str">
        <f t="shared" si="473"/>
        <v>NO BID</v>
      </c>
      <c r="AG431" s="171"/>
      <c r="AH431" s="89"/>
      <c r="AI431" s="90"/>
      <c r="AJ431" s="172" t="str">
        <f t="shared" si="474"/>
        <v/>
      </c>
      <c r="AK431" s="154" t="str">
        <f t="shared" si="475"/>
        <v>NO BID</v>
      </c>
      <c r="AL431" s="171"/>
      <c r="AM431" s="89"/>
      <c r="AN431" s="90"/>
      <c r="AO431" s="172" t="str">
        <f t="shared" si="476"/>
        <v/>
      </c>
      <c r="AP431" s="154" t="str">
        <f t="shared" si="477"/>
        <v>NO BID</v>
      </c>
      <c r="AQ431" s="171"/>
      <c r="AR431" s="89"/>
      <c r="AS431" s="90"/>
      <c r="AT431" s="172" t="str">
        <f t="shared" si="478"/>
        <v/>
      </c>
      <c r="AU431" s="154" t="str">
        <f t="shared" si="479"/>
        <v>NO BID</v>
      </c>
      <c r="AV431" s="171"/>
      <c r="AW431" s="89"/>
      <c r="AX431" s="90"/>
      <c r="AY431" s="172" t="str">
        <f t="shared" si="480"/>
        <v/>
      </c>
      <c r="AZ431" s="154" t="str">
        <f t="shared" si="481"/>
        <v>NO BID</v>
      </c>
      <c r="BA431" s="171"/>
      <c r="BB431" s="89"/>
      <c r="BC431" s="90"/>
      <c r="BD431" s="172" t="str">
        <f t="shared" si="482"/>
        <v/>
      </c>
      <c r="BE431" s="154" t="s">
        <v>80</v>
      </c>
      <c r="BF431" s="171"/>
      <c r="BG431" s="89"/>
      <c r="BH431" s="90"/>
      <c r="BI431" s="172" t="str">
        <f t="shared" si="484"/>
        <v/>
      </c>
      <c r="BJ431" s="154" t="str">
        <f t="shared" si="485"/>
        <v>NO BID</v>
      </c>
      <c r="BK431" s="171"/>
      <c r="BL431" s="89"/>
      <c r="BM431" s="90"/>
      <c r="BN431" s="172" t="str">
        <f t="shared" si="486"/>
        <v/>
      </c>
      <c r="BO431" s="154" t="str">
        <f t="shared" si="487"/>
        <v>NO BID</v>
      </c>
      <c r="BP431" s="178"/>
      <c r="BQ431" s="171"/>
      <c r="BR431" s="89"/>
      <c r="BS431" s="90" t="str">
        <f t="shared" si="488"/>
        <v/>
      </c>
      <c r="BT431" s="172"/>
      <c r="BU431" s="154" t="str">
        <f t="shared" si="489"/>
        <v>NO BID</v>
      </c>
      <c r="BV431" s="171"/>
      <c r="BW431" s="89"/>
      <c r="BX431" s="90" t="str">
        <f t="shared" si="490"/>
        <v/>
      </c>
      <c r="BY431" s="172"/>
      <c r="BZ431" s="154" t="str">
        <f t="shared" si="491"/>
        <v>NO BID</v>
      </c>
      <c r="CA431" s="171"/>
      <c r="CB431" s="89"/>
      <c r="CC431" s="90" t="str">
        <f t="shared" si="492"/>
        <v/>
      </c>
      <c r="CD431" s="172"/>
      <c r="CE431" s="154" t="str">
        <f t="shared" si="493"/>
        <v>NO BID</v>
      </c>
      <c r="CF431" s="171"/>
      <c r="CG431" s="89"/>
      <c r="CH431" s="90" t="str">
        <f t="shared" si="494"/>
        <v/>
      </c>
      <c r="CI431" s="172"/>
      <c r="CJ431" s="154" t="str">
        <f t="shared" si="495"/>
        <v>NO BID</v>
      </c>
      <c r="CK431" s="171"/>
      <c r="CL431" s="89"/>
      <c r="CM431" s="90" t="str">
        <f t="shared" si="496"/>
        <v/>
      </c>
      <c r="CN431" s="172"/>
      <c r="CO431" s="154" t="str">
        <f t="shared" si="497"/>
        <v>NO BID</v>
      </c>
      <c r="CP431" s="171"/>
      <c r="CQ431" s="89"/>
      <c r="CR431" s="90" t="str">
        <f t="shared" si="498"/>
        <v/>
      </c>
      <c r="CS431" s="172"/>
      <c r="CT431" s="154" t="str">
        <f t="shared" si="499"/>
        <v>NO BID</v>
      </c>
      <c r="CU431" s="171"/>
      <c r="CV431" s="89"/>
      <c r="CW431" s="90" t="str">
        <f t="shared" si="500"/>
        <v/>
      </c>
      <c r="CX431" s="172"/>
      <c r="CY431" s="154" t="str">
        <f t="shared" si="501"/>
        <v>NO BID</v>
      </c>
      <c r="CZ431" s="171"/>
      <c r="DA431" s="89"/>
      <c r="DB431" s="90" t="str">
        <f t="shared" si="502"/>
        <v/>
      </c>
      <c r="DC431" s="172"/>
      <c r="DD431" s="154" t="str">
        <f t="shared" si="503"/>
        <v>NO BID</v>
      </c>
      <c r="DE431" s="171"/>
      <c r="DF431" s="89"/>
      <c r="DG431" s="90" t="str">
        <f t="shared" si="504"/>
        <v/>
      </c>
      <c r="DH431" s="172"/>
      <c r="DI431" s="154" t="str">
        <f t="shared" si="505"/>
        <v>NO BID</v>
      </c>
      <c r="DJ431" s="171"/>
      <c r="DK431" s="89"/>
      <c r="DL431" s="90" t="str">
        <f t="shared" si="506"/>
        <v/>
      </c>
      <c r="DM431" s="172"/>
      <c r="DN431" s="154" t="str">
        <f t="shared" si="507"/>
        <v>NO BID</v>
      </c>
      <c r="DO431" s="171"/>
      <c r="DP431" s="89"/>
      <c r="DQ431" s="90" t="str">
        <f t="shared" si="508"/>
        <v/>
      </c>
      <c r="DR431" s="172"/>
      <c r="DS431" s="154" t="str">
        <f t="shared" si="509"/>
        <v>NO BID</v>
      </c>
      <c r="DT431" s="171"/>
      <c r="DU431" s="89"/>
      <c r="DV431" s="90" t="str">
        <f t="shared" si="510"/>
        <v/>
      </c>
      <c r="DW431" s="172"/>
      <c r="DX431" s="154" t="str">
        <f t="shared" si="511"/>
        <v>NO BID</v>
      </c>
      <c r="DY431" s="171"/>
      <c r="DZ431" s="89"/>
      <c r="EA431" s="90" t="str">
        <f t="shared" si="512"/>
        <v/>
      </c>
      <c r="EB431" s="172"/>
      <c r="EC431" s="154" t="str">
        <f t="shared" si="513"/>
        <v>NO BID</v>
      </c>
      <c r="ED431" s="171"/>
      <c r="EE431" s="89"/>
      <c r="EF431" s="90" t="str">
        <f t="shared" si="514"/>
        <v/>
      </c>
      <c r="EG431" s="172"/>
      <c r="EH431" s="154" t="str">
        <f t="shared" si="515"/>
        <v>NO BID</v>
      </c>
      <c r="EI431" s="171"/>
      <c r="EJ431" s="89"/>
      <c r="EK431" s="90" t="str">
        <f t="shared" si="516"/>
        <v/>
      </c>
      <c r="EL431" s="172"/>
      <c r="EM431" s="154" t="str">
        <f t="shared" si="517"/>
        <v>NO BID</v>
      </c>
      <c r="EN431" s="171"/>
      <c r="EO431" s="89"/>
      <c r="EP431" s="90" t="str">
        <f t="shared" si="518"/>
        <v/>
      </c>
      <c r="EQ431" s="172"/>
      <c r="ER431" s="154" t="str">
        <f t="shared" si="519"/>
        <v>NO BID</v>
      </c>
      <c r="ES431" s="171"/>
      <c r="ET431" s="89"/>
      <c r="EU431" s="90" t="str">
        <f t="shared" si="520"/>
        <v/>
      </c>
      <c r="EV431" s="172"/>
      <c r="EW431" s="154" t="str">
        <f t="shared" si="521"/>
        <v>NO BID</v>
      </c>
      <c r="EX431" s="171"/>
      <c r="EY431" s="89"/>
      <c r="EZ431" s="90" t="str">
        <f t="shared" si="522"/>
        <v/>
      </c>
      <c r="FA431" s="172"/>
      <c r="FB431" s="154" t="str">
        <f t="shared" si="523"/>
        <v>NO BID</v>
      </c>
      <c r="FC431" s="171"/>
      <c r="FD431" s="89"/>
      <c r="FE431" s="90" t="str">
        <f t="shared" si="524"/>
        <v/>
      </c>
      <c r="FF431" s="172"/>
      <c r="FG431" s="154" t="str">
        <f t="shared" si="525"/>
        <v>NO BID</v>
      </c>
      <c r="FH431" s="171"/>
      <c r="FI431" s="89"/>
      <c r="FJ431" s="90" t="str">
        <f t="shared" si="526"/>
        <v/>
      </c>
      <c r="FK431" s="172"/>
      <c r="FL431" s="154" t="str">
        <f t="shared" si="527"/>
        <v>NO BID</v>
      </c>
      <c r="FM431" s="171"/>
      <c r="FN431" s="89"/>
      <c r="FO431" s="90" t="str">
        <f t="shared" si="528"/>
        <v/>
      </c>
      <c r="FP431" s="172"/>
      <c r="FQ431" s="154" t="str">
        <f t="shared" si="529"/>
        <v>NO BID</v>
      </c>
      <c r="FR431" s="174"/>
      <c r="FS431" s="91">
        <v>18.89</v>
      </c>
      <c r="FT431" s="92">
        <f t="shared" si="530"/>
        <v>75.56</v>
      </c>
      <c r="FU431" s="175">
        <f t="shared" si="531"/>
        <v>0</v>
      </c>
      <c r="FV431" s="93" t="str">
        <f t="shared" si="532"/>
        <v/>
      </c>
      <c r="FW431" s="94">
        <f t="shared" si="533"/>
        <v>75.56</v>
      </c>
      <c r="FX431" s="95">
        <f t="shared" si="534"/>
        <v>0</v>
      </c>
      <c r="FY431" s="129" t="str">
        <f t="shared" si="535"/>
        <v>NOT AWARDED</v>
      </c>
      <c r="FZ431" s="130">
        <f t="shared" si="536"/>
        <v>0</v>
      </c>
      <c r="GA431" s="129" t="str">
        <f t="shared" si="537"/>
        <v>VENDOR 09</v>
      </c>
      <c r="GB431" s="176"/>
      <c r="GC431" s="177"/>
      <c r="GD431" s="96"/>
      <c r="GE431" s="97"/>
    </row>
    <row r="432" spans="1:187" ht="30" customHeight="1" thickTop="1" thickBot="1" x14ac:dyDescent="0.4">
      <c r="A432" s="162">
        <v>428</v>
      </c>
      <c r="B432" s="194">
        <v>5</v>
      </c>
      <c r="C432" s="164">
        <v>9781534485655</v>
      </c>
      <c r="D432" s="165" t="s">
        <v>619</v>
      </c>
      <c r="E432" s="165" t="s">
        <v>1278</v>
      </c>
      <c r="F432" s="165" t="s">
        <v>1479</v>
      </c>
      <c r="G432" s="166" t="s">
        <v>1414</v>
      </c>
      <c r="H432" s="166" t="s">
        <v>1419</v>
      </c>
      <c r="I432" s="167"/>
      <c r="J432" s="227">
        <f t="shared" si="538"/>
        <v>5</v>
      </c>
      <c r="K432" s="228"/>
      <c r="L432" s="99" t="str">
        <f t="shared" si="463"/>
        <v/>
      </c>
      <c r="M432" s="241"/>
      <c r="N432" s="168"/>
      <c r="O432" s="195" t="str">
        <f t="shared" si="464"/>
        <v>VENDOR 09</v>
      </c>
      <c r="P432" s="149">
        <v>241365</v>
      </c>
      <c r="Q432" s="149">
        <f t="shared" si="465"/>
        <v>0</v>
      </c>
      <c r="R432" s="196" t="str">
        <f t="shared" si="466"/>
        <v xml:space="preserve">, </v>
      </c>
      <c r="S432" s="196" t="str">
        <f t="shared" si="467"/>
        <v>NO BID</v>
      </c>
      <c r="T432" s="117">
        <f t="shared" si="468"/>
        <v>0</v>
      </c>
      <c r="U432" s="118" t="str">
        <f t="shared" si="469"/>
        <v>NOT AWARDED</v>
      </c>
      <c r="V432" s="167"/>
      <c r="W432" s="171"/>
      <c r="X432" s="89"/>
      <c r="Y432" s="90"/>
      <c r="Z432" s="172" t="str">
        <f t="shared" si="470"/>
        <v/>
      </c>
      <c r="AA432" s="154" t="str">
        <f t="shared" si="471"/>
        <v>NO BID</v>
      </c>
      <c r="AB432" s="171"/>
      <c r="AC432" s="89"/>
      <c r="AD432" s="90"/>
      <c r="AE432" s="172" t="str">
        <f t="shared" si="472"/>
        <v/>
      </c>
      <c r="AF432" s="154" t="str">
        <f t="shared" si="473"/>
        <v>NO BID</v>
      </c>
      <c r="AG432" s="171"/>
      <c r="AH432" s="89"/>
      <c r="AI432" s="90"/>
      <c r="AJ432" s="172" t="str">
        <f t="shared" si="474"/>
        <v/>
      </c>
      <c r="AK432" s="154" t="str">
        <f t="shared" si="475"/>
        <v>NO BID</v>
      </c>
      <c r="AL432" s="171"/>
      <c r="AM432" s="89"/>
      <c r="AN432" s="90"/>
      <c r="AO432" s="172" t="str">
        <f t="shared" si="476"/>
        <v/>
      </c>
      <c r="AP432" s="154" t="str">
        <f t="shared" si="477"/>
        <v>NO BID</v>
      </c>
      <c r="AQ432" s="171"/>
      <c r="AR432" s="89"/>
      <c r="AS432" s="90"/>
      <c r="AT432" s="172" t="str">
        <f t="shared" si="478"/>
        <v/>
      </c>
      <c r="AU432" s="154" t="str">
        <f t="shared" si="479"/>
        <v>NO BID</v>
      </c>
      <c r="AV432" s="171"/>
      <c r="AW432" s="89"/>
      <c r="AX432" s="90"/>
      <c r="AY432" s="172" t="str">
        <f t="shared" si="480"/>
        <v/>
      </c>
      <c r="AZ432" s="154" t="str">
        <f t="shared" si="481"/>
        <v>NO BID</v>
      </c>
      <c r="BA432" s="171"/>
      <c r="BB432" s="89"/>
      <c r="BC432" s="90"/>
      <c r="BD432" s="172" t="str">
        <f t="shared" si="482"/>
        <v/>
      </c>
      <c r="BE432" s="154" t="s">
        <v>81</v>
      </c>
      <c r="BF432" s="171"/>
      <c r="BG432" s="89"/>
      <c r="BH432" s="90"/>
      <c r="BI432" s="172" t="str">
        <f t="shared" si="484"/>
        <v/>
      </c>
      <c r="BJ432" s="154" t="str">
        <f t="shared" si="485"/>
        <v>NO BID</v>
      </c>
      <c r="BK432" s="171"/>
      <c r="BL432" s="89"/>
      <c r="BM432" s="90"/>
      <c r="BN432" s="172" t="str">
        <f t="shared" si="486"/>
        <v/>
      </c>
      <c r="BO432" s="154" t="str">
        <f t="shared" si="487"/>
        <v>NO BID</v>
      </c>
      <c r="BP432" s="173"/>
      <c r="BQ432" s="171"/>
      <c r="BR432" s="89"/>
      <c r="BS432" s="90" t="str">
        <f t="shared" si="488"/>
        <v/>
      </c>
      <c r="BT432" s="172"/>
      <c r="BU432" s="154" t="str">
        <f t="shared" si="489"/>
        <v>NO BID</v>
      </c>
      <c r="BV432" s="171"/>
      <c r="BW432" s="89"/>
      <c r="BX432" s="90" t="str">
        <f t="shared" si="490"/>
        <v/>
      </c>
      <c r="BY432" s="172"/>
      <c r="BZ432" s="154" t="str">
        <f t="shared" si="491"/>
        <v>NO BID</v>
      </c>
      <c r="CA432" s="171"/>
      <c r="CB432" s="89"/>
      <c r="CC432" s="90" t="str">
        <f t="shared" si="492"/>
        <v/>
      </c>
      <c r="CD432" s="172"/>
      <c r="CE432" s="154" t="str">
        <f t="shared" si="493"/>
        <v>NO BID</v>
      </c>
      <c r="CF432" s="171"/>
      <c r="CG432" s="89"/>
      <c r="CH432" s="90" t="str">
        <f t="shared" si="494"/>
        <v/>
      </c>
      <c r="CI432" s="172"/>
      <c r="CJ432" s="154" t="str">
        <f t="shared" si="495"/>
        <v>NO BID</v>
      </c>
      <c r="CK432" s="171"/>
      <c r="CL432" s="89"/>
      <c r="CM432" s="90" t="str">
        <f t="shared" si="496"/>
        <v/>
      </c>
      <c r="CN432" s="172"/>
      <c r="CO432" s="154" t="str">
        <f t="shared" si="497"/>
        <v>NO BID</v>
      </c>
      <c r="CP432" s="171"/>
      <c r="CQ432" s="89"/>
      <c r="CR432" s="90" t="str">
        <f t="shared" si="498"/>
        <v/>
      </c>
      <c r="CS432" s="172"/>
      <c r="CT432" s="154" t="str">
        <f t="shared" si="499"/>
        <v>NO BID</v>
      </c>
      <c r="CU432" s="171"/>
      <c r="CV432" s="89"/>
      <c r="CW432" s="90" t="str">
        <f t="shared" si="500"/>
        <v/>
      </c>
      <c r="CX432" s="172"/>
      <c r="CY432" s="154" t="str">
        <f t="shared" si="501"/>
        <v>NO BID</v>
      </c>
      <c r="CZ432" s="171"/>
      <c r="DA432" s="89"/>
      <c r="DB432" s="90" t="str">
        <f t="shared" si="502"/>
        <v/>
      </c>
      <c r="DC432" s="172"/>
      <c r="DD432" s="154" t="str">
        <f t="shared" si="503"/>
        <v>NO BID</v>
      </c>
      <c r="DE432" s="171"/>
      <c r="DF432" s="89"/>
      <c r="DG432" s="90" t="str">
        <f t="shared" si="504"/>
        <v/>
      </c>
      <c r="DH432" s="172"/>
      <c r="DI432" s="154" t="str">
        <f t="shared" si="505"/>
        <v>NO BID</v>
      </c>
      <c r="DJ432" s="171"/>
      <c r="DK432" s="89"/>
      <c r="DL432" s="90" t="str">
        <f t="shared" si="506"/>
        <v/>
      </c>
      <c r="DM432" s="172"/>
      <c r="DN432" s="154" t="str">
        <f t="shared" si="507"/>
        <v>NO BID</v>
      </c>
      <c r="DO432" s="171"/>
      <c r="DP432" s="89"/>
      <c r="DQ432" s="90" t="str">
        <f t="shared" si="508"/>
        <v/>
      </c>
      <c r="DR432" s="172"/>
      <c r="DS432" s="154" t="str">
        <f t="shared" si="509"/>
        <v>NO BID</v>
      </c>
      <c r="DT432" s="171"/>
      <c r="DU432" s="89"/>
      <c r="DV432" s="90" t="str">
        <f t="shared" si="510"/>
        <v/>
      </c>
      <c r="DW432" s="172"/>
      <c r="DX432" s="154" t="str">
        <f t="shared" si="511"/>
        <v>NO BID</v>
      </c>
      <c r="DY432" s="171"/>
      <c r="DZ432" s="89"/>
      <c r="EA432" s="90" t="str">
        <f t="shared" si="512"/>
        <v/>
      </c>
      <c r="EB432" s="172"/>
      <c r="EC432" s="154" t="str">
        <f t="shared" si="513"/>
        <v>NO BID</v>
      </c>
      <c r="ED432" s="171"/>
      <c r="EE432" s="89"/>
      <c r="EF432" s="90" t="str">
        <f t="shared" si="514"/>
        <v/>
      </c>
      <c r="EG432" s="172"/>
      <c r="EH432" s="154" t="str">
        <f t="shared" si="515"/>
        <v>NO BID</v>
      </c>
      <c r="EI432" s="171"/>
      <c r="EJ432" s="89"/>
      <c r="EK432" s="90" t="str">
        <f t="shared" si="516"/>
        <v/>
      </c>
      <c r="EL432" s="172"/>
      <c r="EM432" s="154" t="str">
        <f t="shared" si="517"/>
        <v>NO BID</v>
      </c>
      <c r="EN432" s="171"/>
      <c r="EO432" s="89"/>
      <c r="EP432" s="90" t="str">
        <f t="shared" si="518"/>
        <v/>
      </c>
      <c r="EQ432" s="172"/>
      <c r="ER432" s="154" t="str">
        <f t="shared" si="519"/>
        <v>NO BID</v>
      </c>
      <c r="ES432" s="171"/>
      <c r="ET432" s="89"/>
      <c r="EU432" s="90" t="str">
        <f t="shared" si="520"/>
        <v/>
      </c>
      <c r="EV432" s="172"/>
      <c r="EW432" s="154" t="str">
        <f t="shared" si="521"/>
        <v>NO BID</v>
      </c>
      <c r="EX432" s="171"/>
      <c r="EY432" s="89"/>
      <c r="EZ432" s="90" t="str">
        <f t="shared" si="522"/>
        <v/>
      </c>
      <c r="FA432" s="172"/>
      <c r="FB432" s="154" t="str">
        <f t="shared" si="523"/>
        <v>NO BID</v>
      </c>
      <c r="FC432" s="171"/>
      <c r="FD432" s="89"/>
      <c r="FE432" s="90" t="str">
        <f t="shared" si="524"/>
        <v/>
      </c>
      <c r="FF432" s="172"/>
      <c r="FG432" s="154" t="str">
        <f t="shared" si="525"/>
        <v>NO BID</v>
      </c>
      <c r="FH432" s="171"/>
      <c r="FI432" s="89"/>
      <c r="FJ432" s="90" t="str">
        <f t="shared" si="526"/>
        <v/>
      </c>
      <c r="FK432" s="172"/>
      <c r="FL432" s="154" t="str">
        <f t="shared" si="527"/>
        <v>NO BID</v>
      </c>
      <c r="FM432" s="171"/>
      <c r="FN432" s="89"/>
      <c r="FO432" s="90" t="str">
        <f t="shared" si="528"/>
        <v/>
      </c>
      <c r="FP432" s="172"/>
      <c r="FQ432" s="154" t="str">
        <f t="shared" si="529"/>
        <v>NO BID</v>
      </c>
      <c r="FR432" s="174"/>
      <c r="FS432" s="91">
        <v>11.99</v>
      </c>
      <c r="FT432" s="92">
        <f t="shared" si="530"/>
        <v>59.95</v>
      </c>
      <c r="FU432" s="175">
        <f t="shared" si="531"/>
        <v>0</v>
      </c>
      <c r="FV432" s="93" t="str">
        <f t="shared" si="532"/>
        <v/>
      </c>
      <c r="FW432" s="94">
        <f t="shared" si="533"/>
        <v>59.95</v>
      </c>
      <c r="FX432" s="95">
        <f t="shared" si="534"/>
        <v>0</v>
      </c>
      <c r="FY432" s="129" t="str">
        <f t="shared" si="535"/>
        <v>NOT AWARDED</v>
      </c>
      <c r="FZ432" s="130">
        <f t="shared" si="536"/>
        <v>0</v>
      </c>
      <c r="GA432" s="129" t="str">
        <f t="shared" si="537"/>
        <v>VENDOR 09</v>
      </c>
      <c r="GB432" s="176"/>
      <c r="GC432" s="177"/>
      <c r="GD432" s="96"/>
      <c r="GE432" s="97"/>
    </row>
    <row r="433" spans="1:187" ht="30" customHeight="1" thickTop="1" thickBot="1" x14ac:dyDescent="0.4">
      <c r="A433" s="162">
        <v>429</v>
      </c>
      <c r="B433" s="194">
        <v>5</v>
      </c>
      <c r="C433" s="164">
        <v>9780063086029</v>
      </c>
      <c r="D433" s="165" t="s">
        <v>620</v>
      </c>
      <c r="E433" s="165" t="s">
        <v>1279</v>
      </c>
      <c r="F433" s="165" t="s">
        <v>1479</v>
      </c>
      <c r="G433" s="166" t="s">
        <v>1414</v>
      </c>
      <c r="H433" s="166" t="s">
        <v>1425</v>
      </c>
      <c r="I433" s="167"/>
      <c r="J433" s="227">
        <f t="shared" si="538"/>
        <v>5</v>
      </c>
      <c r="K433" s="228"/>
      <c r="L433" s="99" t="str">
        <f t="shared" si="463"/>
        <v/>
      </c>
      <c r="M433" s="241"/>
      <c r="N433" s="168"/>
      <c r="O433" s="195" t="str">
        <f t="shared" si="464"/>
        <v>VENDOR 09</v>
      </c>
      <c r="P433" s="149">
        <v>241362</v>
      </c>
      <c r="Q433" s="149">
        <f t="shared" si="465"/>
        <v>0</v>
      </c>
      <c r="R433" s="196" t="str">
        <f t="shared" si="466"/>
        <v xml:space="preserve">, </v>
      </c>
      <c r="S433" s="196" t="str">
        <f t="shared" si="467"/>
        <v>NO BID</v>
      </c>
      <c r="T433" s="117">
        <f t="shared" si="468"/>
        <v>0</v>
      </c>
      <c r="U433" s="118" t="str">
        <f t="shared" si="469"/>
        <v>NOT AWARDED</v>
      </c>
      <c r="V433" s="167"/>
      <c r="W433" s="171"/>
      <c r="X433" s="89"/>
      <c r="Y433" s="90"/>
      <c r="Z433" s="172" t="str">
        <f t="shared" si="470"/>
        <v/>
      </c>
      <c r="AA433" s="154" t="str">
        <f t="shared" si="471"/>
        <v>NO BID</v>
      </c>
      <c r="AB433" s="171"/>
      <c r="AC433" s="89"/>
      <c r="AD433" s="90"/>
      <c r="AE433" s="172" t="str">
        <f t="shared" si="472"/>
        <v/>
      </c>
      <c r="AF433" s="154" t="str">
        <f t="shared" si="473"/>
        <v>NO BID</v>
      </c>
      <c r="AG433" s="171"/>
      <c r="AH433" s="89"/>
      <c r="AI433" s="90"/>
      <c r="AJ433" s="172" t="str">
        <f t="shared" si="474"/>
        <v/>
      </c>
      <c r="AK433" s="154" t="str">
        <f t="shared" si="475"/>
        <v>NO BID</v>
      </c>
      <c r="AL433" s="171"/>
      <c r="AM433" s="89"/>
      <c r="AN433" s="90"/>
      <c r="AO433" s="172" t="str">
        <f t="shared" si="476"/>
        <v/>
      </c>
      <c r="AP433" s="154" t="str">
        <f t="shared" si="477"/>
        <v>NO BID</v>
      </c>
      <c r="AQ433" s="171"/>
      <c r="AR433" s="89"/>
      <c r="AS433" s="90"/>
      <c r="AT433" s="172" t="str">
        <f t="shared" si="478"/>
        <v/>
      </c>
      <c r="AU433" s="154" t="str">
        <f t="shared" si="479"/>
        <v>NO BID</v>
      </c>
      <c r="AV433" s="171"/>
      <c r="AW433" s="89"/>
      <c r="AX433" s="90"/>
      <c r="AY433" s="172" t="str">
        <f t="shared" si="480"/>
        <v/>
      </c>
      <c r="AZ433" s="154" t="str">
        <f t="shared" si="481"/>
        <v>NO BID</v>
      </c>
      <c r="BA433" s="171"/>
      <c r="BB433" s="89"/>
      <c r="BC433" s="90"/>
      <c r="BD433" s="172" t="str">
        <f t="shared" si="482"/>
        <v/>
      </c>
      <c r="BE433" s="154" t="str">
        <f>IF($B433=0,"",IF(ISNUMBER(BB433),"","NO BID"))</f>
        <v>NO BID</v>
      </c>
      <c r="BF433" s="171"/>
      <c r="BG433" s="89"/>
      <c r="BH433" s="90"/>
      <c r="BI433" s="172" t="str">
        <f t="shared" si="484"/>
        <v/>
      </c>
      <c r="BJ433" s="154" t="str">
        <f t="shared" si="485"/>
        <v>NO BID</v>
      </c>
      <c r="BK433" s="171"/>
      <c r="BL433" s="89"/>
      <c r="BM433" s="90"/>
      <c r="BN433" s="172" t="str">
        <f t="shared" si="486"/>
        <v/>
      </c>
      <c r="BO433" s="154" t="str">
        <f t="shared" si="487"/>
        <v>NO BID</v>
      </c>
      <c r="BP433" s="178"/>
      <c r="BQ433" s="171"/>
      <c r="BR433" s="89"/>
      <c r="BS433" s="90" t="str">
        <f t="shared" si="488"/>
        <v/>
      </c>
      <c r="BT433" s="172"/>
      <c r="BU433" s="154" t="str">
        <f t="shared" si="489"/>
        <v>NO BID</v>
      </c>
      <c r="BV433" s="171"/>
      <c r="BW433" s="89"/>
      <c r="BX433" s="90" t="str">
        <f t="shared" si="490"/>
        <v/>
      </c>
      <c r="BY433" s="172"/>
      <c r="BZ433" s="154" t="str">
        <f t="shared" si="491"/>
        <v>NO BID</v>
      </c>
      <c r="CA433" s="171"/>
      <c r="CB433" s="89"/>
      <c r="CC433" s="90" t="str">
        <f t="shared" si="492"/>
        <v/>
      </c>
      <c r="CD433" s="172"/>
      <c r="CE433" s="154" t="str">
        <f t="shared" si="493"/>
        <v>NO BID</v>
      </c>
      <c r="CF433" s="171"/>
      <c r="CG433" s="89"/>
      <c r="CH433" s="90" t="str">
        <f t="shared" si="494"/>
        <v/>
      </c>
      <c r="CI433" s="172"/>
      <c r="CJ433" s="154" t="str">
        <f t="shared" si="495"/>
        <v>NO BID</v>
      </c>
      <c r="CK433" s="171"/>
      <c r="CL433" s="89"/>
      <c r="CM433" s="90" t="str">
        <f t="shared" si="496"/>
        <v/>
      </c>
      <c r="CN433" s="172"/>
      <c r="CO433" s="154" t="str">
        <f t="shared" si="497"/>
        <v>NO BID</v>
      </c>
      <c r="CP433" s="171"/>
      <c r="CQ433" s="89"/>
      <c r="CR433" s="90" t="str">
        <f t="shared" si="498"/>
        <v/>
      </c>
      <c r="CS433" s="172"/>
      <c r="CT433" s="154" t="str">
        <f t="shared" si="499"/>
        <v>NO BID</v>
      </c>
      <c r="CU433" s="171"/>
      <c r="CV433" s="89"/>
      <c r="CW433" s="90" t="str">
        <f t="shared" si="500"/>
        <v/>
      </c>
      <c r="CX433" s="172"/>
      <c r="CY433" s="154" t="str">
        <f t="shared" si="501"/>
        <v>NO BID</v>
      </c>
      <c r="CZ433" s="171"/>
      <c r="DA433" s="89"/>
      <c r="DB433" s="90" t="str">
        <f t="shared" si="502"/>
        <v/>
      </c>
      <c r="DC433" s="172"/>
      <c r="DD433" s="154" t="str">
        <f t="shared" si="503"/>
        <v>NO BID</v>
      </c>
      <c r="DE433" s="171"/>
      <c r="DF433" s="89"/>
      <c r="DG433" s="90" t="str">
        <f t="shared" si="504"/>
        <v/>
      </c>
      <c r="DH433" s="172"/>
      <c r="DI433" s="154" t="str">
        <f t="shared" si="505"/>
        <v>NO BID</v>
      </c>
      <c r="DJ433" s="171"/>
      <c r="DK433" s="89"/>
      <c r="DL433" s="90" t="str">
        <f t="shared" si="506"/>
        <v/>
      </c>
      <c r="DM433" s="172"/>
      <c r="DN433" s="154" t="str">
        <f t="shared" si="507"/>
        <v>NO BID</v>
      </c>
      <c r="DO433" s="171"/>
      <c r="DP433" s="89"/>
      <c r="DQ433" s="90" t="str">
        <f t="shared" si="508"/>
        <v/>
      </c>
      <c r="DR433" s="172"/>
      <c r="DS433" s="154" t="str">
        <f t="shared" si="509"/>
        <v>NO BID</v>
      </c>
      <c r="DT433" s="171"/>
      <c r="DU433" s="89"/>
      <c r="DV433" s="90" t="str">
        <f t="shared" si="510"/>
        <v/>
      </c>
      <c r="DW433" s="172"/>
      <c r="DX433" s="154" t="str">
        <f t="shared" si="511"/>
        <v>NO BID</v>
      </c>
      <c r="DY433" s="171"/>
      <c r="DZ433" s="89"/>
      <c r="EA433" s="90" t="str">
        <f t="shared" si="512"/>
        <v/>
      </c>
      <c r="EB433" s="172"/>
      <c r="EC433" s="154" t="str">
        <f t="shared" si="513"/>
        <v>NO BID</v>
      </c>
      <c r="ED433" s="171"/>
      <c r="EE433" s="89"/>
      <c r="EF433" s="90" t="str">
        <f t="shared" si="514"/>
        <v/>
      </c>
      <c r="EG433" s="172"/>
      <c r="EH433" s="154" t="str">
        <f t="shared" si="515"/>
        <v>NO BID</v>
      </c>
      <c r="EI433" s="171"/>
      <c r="EJ433" s="89"/>
      <c r="EK433" s="90" t="str">
        <f t="shared" si="516"/>
        <v/>
      </c>
      <c r="EL433" s="172"/>
      <c r="EM433" s="154" t="str">
        <f t="shared" si="517"/>
        <v>NO BID</v>
      </c>
      <c r="EN433" s="171"/>
      <c r="EO433" s="89"/>
      <c r="EP433" s="90" t="str">
        <f t="shared" si="518"/>
        <v/>
      </c>
      <c r="EQ433" s="172"/>
      <c r="ER433" s="154" t="str">
        <f t="shared" si="519"/>
        <v>NO BID</v>
      </c>
      <c r="ES433" s="171"/>
      <c r="ET433" s="89"/>
      <c r="EU433" s="90" t="str">
        <f t="shared" si="520"/>
        <v/>
      </c>
      <c r="EV433" s="172"/>
      <c r="EW433" s="154" t="str">
        <f t="shared" si="521"/>
        <v>NO BID</v>
      </c>
      <c r="EX433" s="171"/>
      <c r="EY433" s="89"/>
      <c r="EZ433" s="90" t="str">
        <f t="shared" si="522"/>
        <v/>
      </c>
      <c r="FA433" s="172"/>
      <c r="FB433" s="154" t="str">
        <f t="shared" si="523"/>
        <v>NO BID</v>
      </c>
      <c r="FC433" s="171"/>
      <c r="FD433" s="89"/>
      <c r="FE433" s="90" t="str">
        <f t="shared" si="524"/>
        <v/>
      </c>
      <c r="FF433" s="172"/>
      <c r="FG433" s="154" t="str">
        <f t="shared" si="525"/>
        <v>NO BID</v>
      </c>
      <c r="FH433" s="171"/>
      <c r="FI433" s="89"/>
      <c r="FJ433" s="90" t="str">
        <f t="shared" si="526"/>
        <v/>
      </c>
      <c r="FK433" s="172"/>
      <c r="FL433" s="154" t="str">
        <f t="shared" si="527"/>
        <v>NO BID</v>
      </c>
      <c r="FM433" s="171"/>
      <c r="FN433" s="89"/>
      <c r="FO433" s="90" t="str">
        <f t="shared" si="528"/>
        <v/>
      </c>
      <c r="FP433" s="172"/>
      <c r="FQ433" s="154" t="str">
        <f t="shared" si="529"/>
        <v>NO BID</v>
      </c>
      <c r="FR433" s="174"/>
      <c r="FS433" s="91">
        <v>11.69</v>
      </c>
      <c r="FT433" s="92">
        <f t="shared" si="530"/>
        <v>58.449999999999996</v>
      </c>
      <c r="FU433" s="175">
        <f t="shared" si="531"/>
        <v>0</v>
      </c>
      <c r="FV433" s="93" t="str">
        <f t="shared" si="532"/>
        <v/>
      </c>
      <c r="FW433" s="94">
        <f t="shared" si="533"/>
        <v>58.449999999999996</v>
      </c>
      <c r="FX433" s="95">
        <f t="shared" si="534"/>
        <v>0</v>
      </c>
      <c r="FY433" s="129" t="str">
        <f t="shared" si="535"/>
        <v>NOT AWARDED</v>
      </c>
      <c r="FZ433" s="130">
        <f t="shared" si="536"/>
        <v>0</v>
      </c>
      <c r="GA433" s="129" t="str">
        <f t="shared" si="537"/>
        <v>VENDOR 09</v>
      </c>
      <c r="GB433" s="176"/>
      <c r="GC433" s="177"/>
      <c r="GD433" s="96"/>
      <c r="GE433" s="97"/>
    </row>
    <row r="434" spans="1:187" ht="30" customHeight="1" thickTop="1" thickBot="1" x14ac:dyDescent="0.4">
      <c r="A434" s="162">
        <v>430</v>
      </c>
      <c r="B434" s="163">
        <v>5</v>
      </c>
      <c r="C434" s="164">
        <v>9780063212626</v>
      </c>
      <c r="D434" s="165" t="s">
        <v>621</v>
      </c>
      <c r="E434" s="165" t="s">
        <v>1280</v>
      </c>
      <c r="F434" s="165" t="s">
        <v>1479</v>
      </c>
      <c r="G434" s="166" t="s">
        <v>1414</v>
      </c>
      <c r="H434" s="166" t="s">
        <v>1416</v>
      </c>
      <c r="I434" s="167"/>
      <c r="J434" s="227">
        <f t="shared" si="538"/>
        <v>5</v>
      </c>
      <c r="K434" s="228"/>
      <c r="L434" s="99" t="str">
        <f t="shared" si="463"/>
        <v/>
      </c>
      <c r="M434" s="241"/>
      <c r="N434" s="168"/>
      <c r="O434" s="169" t="str">
        <f t="shared" si="464"/>
        <v>VENDOR 09</v>
      </c>
      <c r="P434" s="149">
        <v>241360</v>
      </c>
      <c r="Q434" s="149">
        <f t="shared" si="465"/>
        <v>0</v>
      </c>
      <c r="R434" s="170" t="str">
        <f t="shared" si="466"/>
        <v xml:space="preserve">, </v>
      </c>
      <c r="S434" s="170" t="str">
        <f t="shared" si="467"/>
        <v>NO BID</v>
      </c>
      <c r="T434" s="87">
        <f t="shared" si="468"/>
        <v>0</v>
      </c>
      <c r="U434" s="88" t="str">
        <f t="shared" si="469"/>
        <v>NOT AWARDED</v>
      </c>
      <c r="V434" s="167"/>
      <c r="W434" s="171"/>
      <c r="X434" s="89"/>
      <c r="Y434" s="90"/>
      <c r="Z434" s="172" t="str">
        <f t="shared" si="470"/>
        <v/>
      </c>
      <c r="AA434" s="154" t="str">
        <f t="shared" si="471"/>
        <v>NO BID</v>
      </c>
      <c r="AB434" s="171"/>
      <c r="AC434" s="89"/>
      <c r="AD434" s="90"/>
      <c r="AE434" s="172" t="str">
        <f t="shared" si="472"/>
        <v/>
      </c>
      <c r="AF434" s="154" t="str">
        <f t="shared" si="473"/>
        <v>NO BID</v>
      </c>
      <c r="AG434" s="171"/>
      <c r="AH434" s="89"/>
      <c r="AI434" s="90"/>
      <c r="AJ434" s="172" t="str">
        <f t="shared" si="474"/>
        <v/>
      </c>
      <c r="AK434" s="154" t="str">
        <f t="shared" si="475"/>
        <v>NO BID</v>
      </c>
      <c r="AL434" s="171"/>
      <c r="AM434" s="89"/>
      <c r="AN434" s="90"/>
      <c r="AO434" s="172" t="str">
        <f t="shared" si="476"/>
        <v/>
      </c>
      <c r="AP434" s="154" t="str">
        <f t="shared" si="477"/>
        <v>NO BID</v>
      </c>
      <c r="AQ434" s="171"/>
      <c r="AR434" s="89"/>
      <c r="AS434" s="90"/>
      <c r="AT434" s="172" t="str">
        <f t="shared" si="478"/>
        <v/>
      </c>
      <c r="AU434" s="154" t="str">
        <f t="shared" si="479"/>
        <v>NO BID</v>
      </c>
      <c r="AV434" s="171"/>
      <c r="AW434" s="89"/>
      <c r="AX434" s="90"/>
      <c r="AY434" s="172" t="str">
        <f t="shared" si="480"/>
        <v/>
      </c>
      <c r="AZ434" s="154" t="str">
        <f t="shared" si="481"/>
        <v>NO BID</v>
      </c>
      <c r="BA434" s="171"/>
      <c r="BB434" s="89"/>
      <c r="BC434" s="90"/>
      <c r="BD434" s="172" t="str">
        <f t="shared" si="482"/>
        <v/>
      </c>
      <c r="BE434" s="154" t="str">
        <f>IF($B434=0,"",IF(ISNUMBER(BB434),"","NO BID"))</f>
        <v>NO BID</v>
      </c>
      <c r="BF434" s="171"/>
      <c r="BG434" s="89"/>
      <c r="BH434" s="90"/>
      <c r="BI434" s="172" t="str">
        <f t="shared" si="484"/>
        <v/>
      </c>
      <c r="BJ434" s="154" t="str">
        <f t="shared" si="485"/>
        <v>NO BID</v>
      </c>
      <c r="BK434" s="171"/>
      <c r="BL434" s="89"/>
      <c r="BM434" s="90"/>
      <c r="BN434" s="172" t="str">
        <f t="shared" si="486"/>
        <v/>
      </c>
      <c r="BO434" s="154" t="str">
        <f t="shared" si="487"/>
        <v>NO BID</v>
      </c>
      <c r="BP434" s="178"/>
      <c r="BQ434" s="171"/>
      <c r="BR434" s="89"/>
      <c r="BS434" s="90" t="str">
        <f t="shared" si="488"/>
        <v/>
      </c>
      <c r="BT434" s="172"/>
      <c r="BU434" s="154" t="str">
        <f t="shared" si="489"/>
        <v>NO BID</v>
      </c>
      <c r="BV434" s="171"/>
      <c r="BW434" s="89"/>
      <c r="BX434" s="90" t="str">
        <f t="shared" si="490"/>
        <v/>
      </c>
      <c r="BY434" s="172"/>
      <c r="BZ434" s="154" t="str">
        <f t="shared" si="491"/>
        <v>NO BID</v>
      </c>
      <c r="CA434" s="171"/>
      <c r="CB434" s="89"/>
      <c r="CC434" s="90" t="str">
        <f t="shared" si="492"/>
        <v/>
      </c>
      <c r="CD434" s="172"/>
      <c r="CE434" s="154" t="str">
        <f t="shared" si="493"/>
        <v>NO BID</v>
      </c>
      <c r="CF434" s="171"/>
      <c r="CG434" s="89"/>
      <c r="CH434" s="90" t="str">
        <f t="shared" si="494"/>
        <v/>
      </c>
      <c r="CI434" s="172"/>
      <c r="CJ434" s="154" t="str">
        <f t="shared" si="495"/>
        <v>NO BID</v>
      </c>
      <c r="CK434" s="171"/>
      <c r="CL434" s="89"/>
      <c r="CM434" s="90" t="str">
        <f t="shared" si="496"/>
        <v/>
      </c>
      <c r="CN434" s="172"/>
      <c r="CO434" s="154" t="str">
        <f t="shared" si="497"/>
        <v>NO BID</v>
      </c>
      <c r="CP434" s="171"/>
      <c r="CQ434" s="89"/>
      <c r="CR434" s="90" t="str">
        <f t="shared" si="498"/>
        <v/>
      </c>
      <c r="CS434" s="172"/>
      <c r="CT434" s="154" t="str">
        <f t="shared" si="499"/>
        <v>NO BID</v>
      </c>
      <c r="CU434" s="171"/>
      <c r="CV434" s="89"/>
      <c r="CW434" s="90" t="str">
        <f t="shared" si="500"/>
        <v/>
      </c>
      <c r="CX434" s="172"/>
      <c r="CY434" s="154" t="str">
        <f t="shared" si="501"/>
        <v>NO BID</v>
      </c>
      <c r="CZ434" s="171"/>
      <c r="DA434" s="89"/>
      <c r="DB434" s="90" t="str">
        <f t="shared" si="502"/>
        <v/>
      </c>
      <c r="DC434" s="172"/>
      <c r="DD434" s="154" t="str">
        <f t="shared" si="503"/>
        <v>NO BID</v>
      </c>
      <c r="DE434" s="171"/>
      <c r="DF434" s="89"/>
      <c r="DG434" s="90" t="str">
        <f t="shared" si="504"/>
        <v/>
      </c>
      <c r="DH434" s="172"/>
      <c r="DI434" s="154" t="str">
        <f t="shared" si="505"/>
        <v>NO BID</v>
      </c>
      <c r="DJ434" s="171"/>
      <c r="DK434" s="89"/>
      <c r="DL434" s="90" t="str">
        <f t="shared" si="506"/>
        <v/>
      </c>
      <c r="DM434" s="172"/>
      <c r="DN434" s="154" t="str">
        <f t="shared" si="507"/>
        <v>NO BID</v>
      </c>
      <c r="DO434" s="171"/>
      <c r="DP434" s="89"/>
      <c r="DQ434" s="90" t="str">
        <f t="shared" si="508"/>
        <v/>
      </c>
      <c r="DR434" s="172"/>
      <c r="DS434" s="154" t="str">
        <f t="shared" si="509"/>
        <v>NO BID</v>
      </c>
      <c r="DT434" s="171"/>
      <c r="DU434" s="89"/>
      <c r="DV434" s="90" t="str">
        <f t="shared" si="510"/>
        <v/>
      </c>
      <c r="DW434" s="172"/>
      <c r="DX434" s="154" t="str">
        <f t="shared" si="511"/>
        <v>NO BID</v>
      </c>
      <c r="DY434" s="171"/>
      <c r="DZ434" s="89"/>
      <c r="EA434" s="90" t="str">
        <f t="shared" si="512"/>
        <v/>
      </c>
      <c r="EB434" s="172"/>
      <c r="EC434" s="154" t="str">
        <f t="shared" si="513"/>
        <v>NO BID</v>
      </c>
      <c r="ED434" s="171"/>
      <c r="EE434" s="89"/>
      <c r="EF434" s="90" t="str">
        <f t="shared" si="514"/>
        <v/>
      </c>
      <c r="EG434" s="172"/>
      <c r="EH434" s="154" t="str">
        <f t="shared" si="515"/>
        <v>NO BID</v>
      </c>
      <c r="EI434" s="171"/>
      <c r="EJ434" s="89"/>
      <c r="EK434" s="90" t="str">
        <f t="shared" si="516"/>
        <v/>
      </c>
      <c r="EL434" s="172"/>
      <c r="EM434" s="154" t="str">
        <f t="shared" si="517"/>
        <v>NO BID</v>
      </c>
      <c r="EN434" s="171"/>
      <c r="EO434" s="89"/>
      <c r="EP434" s="90" t="str">
        <f t="shared" si="518"/>
        <v/>
      </c>
      <c r="EQ434" s="172"/>
      <c r="ER434" s="154" t="str">
        <f t="shared" si="519"/>
        <v>NO BID</v>
      </c>
      <c r="ES434" s="171"/>
      <c r="ET434" s="89"/>
      <c r="EU434" s="90" t="str">
        <f t="shared" si="520"/>
        <v/>
      </c>
      <c r="EV434" s="172"/>
      <c r="EW434" s="154" t="str">
        <f t="shared" si="521"/>
        <v>NO BID</v>
      </c>
      <c r="EX434" s="171"/>
      <c r="EY434" s="89"/>
      <c r="EZ434" s="90" t="str">
        <f t="shared" si="522"/>
        <v/>
      </c>
      <c r="FA434" s="172"/>
      <c r="FB434" s="154" t="str">
        <f t="shared" si="523"/>
        <v>NO BID</v>
      </c>
      <c r="FC434" s="171"/>
      <c r="FD434" s="89"/>
      <c r="FE434" s="90" t="str">
        <f t="shared" si="524"/>
        <v/>
      </c>
      <c r="FF434" s="172"/>
      <c r="FG434" s="154" t="str">
        <f t="shared" si="525"/>
        <v>NO BID</v>
      </c>
      <c r="FH434" s="171"/>
      <c r="FI434" s="89"/>
      <c r="FJ434" s="90" t="str">
        <f t="shared" si="526"/>
        <v/>
      </c>
      <c r="FK434" s="172"/>
      <c r="FL434" s="154" t="str">
        <f t="shared" si="527"/>
        <v>NO BID</v>
      </c>
      <c r="FM434" s="171"/>
      <c r="FN434" s="89"/>
      <c r="FO434" s="90" t="str">
        <f t="shared" si="528"/>
        <v/>
      </c>
      <c r="FP434" s="172"/>
      <c r="FQ434" s="154" t="str">
        <f t="shared" si="529"/>
        <v>NO BID</v>
      </c>
      <c r="FR434" s="174"/>
      <c r="FS434" s="91">
        <v>9.99</v>
      </c>
      <c r="FT434" s="92">
        <f t="shared" si="530"/>
        <v>49.95</v>
      </c>
      <c r="FU434" s="175">
        <f t="shared" si="531"/>
        <v>0</v>
      </c>
      <c r="FV434" s="93" t="str">
        <f t="shared" si="532"/>
        <v/>
      </c>
      <c r="FW434" s="94">
        <f t="shared" si="533"/>
        <v>49.95</v>
      </c>
      <c r="FX434" s="95">
        <f t="shared" si="534"/>
        <v>0</v>
      </c>
      <c r="FY434" s="129" t="str">
        <f t="shared" si="535"/>
        <v>NOT AWARDED</v>
      </c>
      <c r="FZ434" s="130">
        <f t="shared" si="536"/>
        <v>0</v>
      </c>
      <c r="GA434" s="129" t="str">
        <f t="shared" si="537"/>
        <v>VENDOR 09</v>
      </c>
      <c r="GB434" s="176"/>
      <c r="GC434" s="177"/>
      <c r="GD434" s="96"/>
      <c r="GE434" s="97"/>
    </row>
    <row r="435" spans="1:187" ht="30" customHeight="1" thickTop="1" thickBot="1" x14ac:dyDescent="0.4">
      <c r="A435" s="141">
        <v>431</v>
      </c>
      <c r="B435" s="163">
        <v>4</v>
      </c>
      <c r="C435" s="164">
        <v>9780316591966</v>
      </c>
      <c r="D435" s="144" t="s">
        <v>798</v>
      </c>
      <c r="E435" s="144" t="s">
        <v>806</v>
      </c>
      <c r="F435" s="144" t="s">
        <v>1479</v>
      </c>
      <c r="G435" s="145" t="s">
        <v>1414</v>
      </c>
      <c r="H435" s="145" t="s">
        <v>1418</v>
      </c>
      <c r="I435" s="167"/>
      <c r="J435" s="227">
        <f t="shared" si="538"/>
        <v>4</v>
      </c>
      <c r="K435" s="228"/>
      <c r="L435" s="99" t="str">
        <f t="shared" si="463"/>
        <v/>
      </c>
      <c r="M435" s="241"/>
      <c r="N435" s="168"/>
      <c r="O435" s="169" t="str">
        <f t="shared" si="464"/>
        <v>VENDOR 09</v>
      </c>
      <c r="P435" s="149">
        <v>241360</v>
      </c>
      <c r="Q435" s="149">
        <f t="shared" si="465"/>
        <v>0</v>
      </c>
      <c r="R435" s="170" t="str">
        <f t="shared" si="466"/>
        <v xml:space="preserve">, </v>
      </c>
      <c r="S435" s="170" t="str">
        <f t="shared" si="467"/>
        <v>NO BID</v>
      </c>
      <c r="T435" s="87">
        <f t="shared" si="468"/>
        <v>0</v>
      </c>
      <c r="U435" s="88" t="str">
        <f t="shared" si="469"/>
        <v>NOT AWARDED</v>
      </c>
      <c r="V435" s="167"/>
      <c r="W435" s="171"/>
      <c r="X435" s="89"/>
      <c r="Y435" s="90"/>
      <c r="Z435" s="172" t="str">
        <f t="shared" si="470"/>
        <v/>
      </c>
      <c r="AA435" s="154" t="str">
        <f t="shared" si="471"/>
        <v>NO BID</v>
      </c>
      <c r="AB435" s="171"/>
      <c r="AC435" s="89"/>
      <c r="AD435" s="90"/>
      <c r="AE435" s="172" t="str">
        <f t="shared" si="472"/>
        <v/>
      </c>
      <c r="AF435" s="154" t="str">
        <f t="shared" si="473"/>
        <v>NO BID</v>
      </c>
      <c r="AG435" s="171"/>
      <c r="AH435" s="89"/>
      <c r="AI435" s="90"/>
      <c r="AJ435" s="172" t="str">
        <f t="shared" si="474"/>
        <v/>
      </c>
      <c r="AK435" s="154" t="str">
        <f t="shared" si="475"/>
        <v>NO BID</v>
      </c>
      <c r="AL435" s="171"/>
      <c r="AM435" s="89"/>
      <c r="AN435" s="90"/>
      <c r="AO435" s="172" t="str">
        <f t="shared" si="476"/>
        <v/>
      </c>
      <c r="AP435" s="154" t="str">
        <f t="shared" si="477"/>
        <v>NO BID</v>
      </c>
      <c r="AQ435" s="171"/>
      <c r="AR435" s="89"/>
      <c r="AS435" s="90"/>
      <c r="AT435" s="172" t="str">
        <f t="shared" si="478"/>
        <v/>
      </c>
      <c r="AU435" s="154" t="str">
        <f t="shared" si="479"/>
        <v>NO BID</v>
      </c>
      <c r="AV435" s="171"/>
      <c r="AW435" s="89"/>
      <c r="AX435" s="90"/>
      <c r="AY435" s="172" t="str">
        <f t="shared" si="480"/>
        <v/>
      </c>
      <c r="AZ435" s="154" t="str">
        <f t="shared" si="481"/>
        <v>NO BID</v>
      </c>
      <c r="BA435" s="171"/>
      <c r="BB435" s="89"/>
      <c r="BC435" s="90"/>
      <c r="BD435" s="172" t="str">
        <f t="shared" si="482"/>
        <v/>
      </c>
      <c r="BE435" s="154" t="str">
        <f>IF($B435=0,"",IF(ISNUMBER(BB435),"","NO BID"))</f>
        <v>NO BID</v>
      </c>
      <c r="BF435" s="171"/>
      <c r="BG435" s="89"/>
      <c r="BH435" s="90"/>
      <c r="BI435" s="172" t="str">
        <f t="shared" si="484"/>
        <v/>
      </c>
      <c r="BJ435" s="154" t="str">
        <f t="shared" si="485"/>
        <v>NO BID</v>
      </c>
      <c r="BK435" s="171"/>
      <c r="BL435" s="89"/>
      <c r="BM435" s="90"/>
      <c r="BN435" s="172" t="str">
        <f t="shared" si="486"/>
        <v/>
      </c>
      <c r="BO435" s="154" t="str">
        <f t="shared" si="487"/>
        <v>NO BID</v>
      </c>
      <c r="BP435" s="178"/>
      <c r="BQ435" s="171"/>
      <c r="BR435" s="89"/>
      <c r="BS435" s="90" t="str">
        <f t="shared" si="488"/>
        <v/>
      </c>
      <c r="BT435" s="172"/>
      <c r="BU435" s="154" t="str">
        <f t="shared" si="489"/>
        <v>NO BID</v>
      </c>
      <c r="BV435" s="171"/>
      <c r="BW435" s="89"/>
      <c r="BX435" s="90" t="str">
        <f t="shared" si="490"/>
        <v/>
      </c>
      <c r="BY435" s="172"/>
      <c r="BZ435" s="154" t="str">
        <f t="shared" si="491"/>
        <v>NO BID</v>
      </c>
      <c r="CA435" s="171"/>
      <c r="CB435" s="89"/>
      <c r="CC435" s="90" t="str">
        <f t="shared" si="492"/>
        <v/>
      </c>
      <c r="CD435" s="172"/>
      <c r="CE435" s="154" t="str">
        <f t="shared" si="493"/>
        <v>NO BID</v>
      </c>
      <c r="CF435" s="171"/>
      <c r="CG435" s="89"/>
      <c r="CH435" s="90" t="str">
        <f t="shared" si="494"/>
        <v/>
      </c>
      <c r="CI435" s="172"/>
      <c r="CJ435" s="154" t="str">
        <f t="shared" si="495"/>
        <v>NO BID</v>
      </c>
      <c r="CK435" s="171"/>
      <c r="CL435" s="89"/>
      <c r="CM435" s="90" t="str">
        <f t="shared" si="496"/>
        <v/>
      </c>
      <c r="CN435" s="172"/>
      <c r="CO435" s="154" t="str">
        <f t="shared" si="497"/>
        <v>NO BID</v>
      </c>
      <c r="CP435" s="171"/>
      <c r="CQ435" s="89"/>
      <c r="CR435" s="90" t="str">
        <f t="shared" si="498"/>
        <v/>
      </c>
      <c r="CS435" s="172"/>
      <c r="CT435" s="154" t="str">
        <f t="shared" si="499"/>
        <v>NO BID</v>
      </c>
      <c r="CU435" s="171"/>
      <c r="CV435" s="89"/>
      <c r="CW435" s="90" t="str">
        <f t="shared" si="500"/>
        <v/>
      </c>
      <c r="CX435" s="172"/>
      <c r="CY435" s="154" t="str">
        <f t="shared" si="501"/>
        <v>NO BID</v>
      </c>
      <c r="CZ435" s="171"/>
      <c r="DA435" s="89"/>
      <c r="DB435" s="90" t="str">
        <f t="shared" si="502"/>
        <v/>
      </c>
      <c r="DC435" s="172"/>
      <c r="DD435" s="154" t="str">
        <f t="shared" si="503"/>
        <v>NO BID</v>
      </c>
      <c r="DE435" s="171"/>
      <c r="DF435" s="89"/>
      <c r="DG435" s="90" t="str">
        <f t="shared" si="504"/>
        <v/>
      </c>
      <c r="DH435" s="172"/>
      <c r="DI435" s="154" t="str">
        <f t="shared" si="505"/>
        <v>NO BID</v>
      </c>
      <c r="DJ435" s="171"/>
      <c r="DK435" s="89"/>
      <c r="DL435" s="90" t="str">
        <f t="shared" si="506"/>
        <v/>
      </c>
      <c r="DM435" s="172"/>
      <c r="DN435" s="154" t="str">
        <f t="shared" si="507"/>
        <v>NO BID</v>
      </c>
      <c r="DO435" s="171"/>
      <c r="DP435" s="89"/>
      <c r="DQ435" s="90" t="str">
        <f t="shared" si="508"/>
        <v/>
      </c>
      <c r="DR435" s="172"/>
      <c r="DS435" s="154" t="str">
        <f t="shared" si="509"/>
        <v>NO BID</v>
      </c>
      <c r="DT435" s="171"/>
      <c r="DU435" s="89"/>
      <c r="DV435" s="90" t="str">
        <f t="shared" si="510"/>
        <v/>
      </c>
      <c r="DW435" s="172"/>
      <c r="DX435" s="154" t="str">
        <f t="shared" si="511"/>
        <v>NO BID</v>
      </c>
      <c r="DY435" s="171"/>
      <c r="DZ435" s="89"/>
      <c r="EA435" s="90" t="str">
        <f t="shared" si="512"/>
        <v/>
      </c>
      <c r="EB435" s="172"/>
      <c r="EC435" s="154" t="str">
        <f t="shared" si="513"/>
        <v>NO BID</v>
      </c>
      <c r="ED435" s="171"/>
      <c r="EE435" s="89"/>
      <c r="EF435" s="90" t="str">
        <f t="shared" si="514"/>
        <v/>
      </c>
      <c r="EG435" s="172"/>
      <c r="EH435" s="154" t="str">
        <f t="shared" si="515"/>
        <v>NO BID</v>
      </c>
      <c r="EI435" s="171"/>
      <c r="EJ435" s="89"/>
      <c r="EK435" s="90" t="str">
        <f t="shared" si="516"/>
        <v/>
      </c>
      <c r="EL435" s="172"/>
      <c r="EM435" s="154" t="str">
        <f t="shared" si="517"/>
        <v>NO BID</v>
      </c>
      <c r="EN435" s="171"/>
      <c r="EO435" s="89"/>
      <c r="EP435" s="90" t="str">
        <f t="shared" si="518"/>
        <v/>
      </c>
      <c r="EQ435" s="172"/>
      <c r="ER435" s="154" t="str">
        <f t="shared" si="519"/>
        <v>NO BID</v>
      </c>
      <c r="ES435" s="171"/>
      <c r="ET435" s="89"/>
      <c r="EU435" s="90" t="str">
        <f t="shared" si="520"/>
        <v/>
      </c>
      <c r="EV435" s="172"/>
      <c r="EW435" s="154" t="str">
        <f t="shared" si="521"/>
        <v>NO BID</v>
      </c>
      <c r="EX435" s="171"/>
      <c r="EY435" s="89"/>
      <c r="EZ435" s="90" t="str">
        <f t="shared" si="522"/>
        <v/>
      </c>
      <c r="FA435" s="172"/>
      <c r="FB435" s="154" t="str">
        <f t="shared" si="523"/>
        <v>NO BID</v>
      </c>
      <c r="FC435" s="171"/>
      <c r="FD435" s="89"/>
      <c r="FE435" s="90" t="str">
        <f t="shared" si="524"/>
        <v/>
      </c>
      <c r="FF435" s="172"/>
      <c r="FG435" s="154" t="str">
        <f t="shared" si="525"/>
        <v>NO BID</v>
      </c>
      <c r="FH435" s="171"/>
      <c r="FI435" s="89"/>
      <c r="FJ435" s="90" t="str">
        <f t="shared" si="526"/>
        <v/>
      </c>
      <c r="FK435" s="172"/>
      <c r="FL435" s="154" t="str">
        <f t="shared" si="527"/>
        <v>NO BID</v>
      </c>
      <c r="FM435" s="171"/>
      <c r="FN435" s="89"/>
      <c r="FO435" s="90" t="str">
        <f t="shared" si="528"/>
        <v/>
      </c>
      <c r="FP435" s="172"/>
      <c r="FQ435" s="154" t="str">
        <f t="shared" si="529"/>
        <v>NO BID</v>
      </c>
      <c r="FR435" s="174"/>
      <c r="FS435" s="91">
        <v>17.190000000000001</v>
      </c>
      <c r="FT435" s="92">
        <f t="shared" si="530"/>
        <v>68.760000000000005</v>
      </c>
      <c r="FU435" s="175">
        <f t="shared" si="531"/>
        <v>0</v>
      </c>
      <c r="FV435" s="93" t="str">
        <f t="shared" si="532"/>
        <v/>
      </c>
      <c r="FW435" s="94">
        <f t="shared" si="533"/>
        <v>68.760000000000005</v>
      </c>
      <c r="FX435" s="95">
        <f t="shared" si="534"/>
        <v>0</v>
      </c>
      <c r="FY435" s="129" t="str">
        <f t="shared" si="535"/>
        <v>NOT AWARDED</v>
      </c>
      <c r="FZ435" s="130">
        <f t="shared" si="536"/>
        <v>0</v>
      </c>
      <c r="GA435" s="129" t="str">
        <f t="shared" si="537"/>
        <v>VENDOR 09</v>
      </c>
      <c r="GB435" s="176"/>
      <c r="GC435" s="177"/>
      <c r="GD435" s="96"/>
      <c r="GE435" s="98"/>
    </row>
    <row r="436" spans="1:187" ht="30" customHeight="1" thickTop="1" thickBot="1" x14ac:dyDescent="0.4">
      <c r="A436" s="162">
        <v>432</v>
      </c>
      <c r="B436" s="199">
        <v>4</v>
      </c>
      <c r="C436" s="164">
        <v>9780063086210</v>
      </c>
      <c r="D436" s="165" t="s">
        <v>700</v>
      </c>
      <c r="E436" s="165" t="s">
        <v>806</v>
      </c>
      <c r="F436" s="165" t="s">
        <v>1479</v>
      </c>
      <c r="G436" s="166" t="s">
        <v>1414</v>
      </c>
      <c r="H436" s="166" t="s">
        <v>1418</v>
      </c>
      <c r="I436" s="167"/>
      <c r="J436" s="227">
        <f t="shared" si="538"/>
        <v>4</v>
      </c>
      <c r="K436" s="228"/>
      <c r="L436" s="99" t="str">
        <f t="shared" si="463"/>
        <v/>
      </c>
      <c r="M436" s="241"/>
      <c r="N436" s="168"/>
      <c r="O436" s="169" t="str">
        <f t="shared" si="464"/>
        <v>VENDOR 09</v>
      </c>
      <c r="P436" s="149">
        <v>241364</v>
      </c>
      <c r="Q436" s="149">
        <f t="shared" si="465"/>
        <v>0</v>
      </c>
      <c r="R436" s="170" t="str">
        <f t="shared" si="466"/>
        <v xml:space="preserve">, </v>
      </c>
      <c r="S436" s="170" t="str">
        <f t="shared" si="467"/>
        <v>NO BID</v>
      </c>
      <c r="T436" s="87">
        <f t="shared" si="468"/>
        <v>0</v>
      </c>
      <c r="U436" s="88" t="str">
        <f t="shared" si="469"/>
        <v>NOT AWARDED</v>
      </c>
      <c r="V436" s="167"/>
      <c r="W436" s="171"/>
      <c r="X436" s="89"/>
      <c r="Y436" s="90"/>
      <c r="Z436" s="172" t="str">
        <f t="shared" si="470"/>
        <v/>
      </c>
      <c r="AA436" s="154" t="str">
        <f t="shared" si="471"/>
        <v>NO BID</v>
      </c>
      <c r="AB436" s="171"/>
      <c r="AC436" s="89"/>
      <c r="AD436" s="90"/>
      <c r="AE436" s="172" t="str">
        <f t="shared" si="472"/>
        <v/>
      </c>
      <c r="AF436" s="154" t="str">
        <f t="shared" si="473"/>
        <v>NO BID</v>
      </c>
      <c r="AG436" s="171"/>
      <c r="AH436" s="89"/>
      <c r="AI436" s="90"/>
      <c r="AJ436" s="172" t="str">
        <f t="shared" si="474"/>
        <v/>
      </c>
      <c r="AK436" s="154" t="str">
        <f t="shared" si="475"/>
        <v>NO BID</v>
      </c>
      <c r="AL436" s="171"/>
      <c r="AM436" s="89"/>
      <c r="AN436" s="90"/>
      <c r="AO436" s="172" t="str">
        <f t="shared" si="476"/>
        <v/>
      </c>
      <c r="AP436" s="154" t="str">
        <f t="shared" si="477"/>
        <v>NO BID</v>
      </c>
      <c r="AQ436" s="171"/>
      <c r="AR436" s="89"/>
      <c r="AS436" s="90"/>
      <c r="AT436" s="172" t="str">
        <f t="shared" si="478"/>
        <v/>
      </c>
      <c r="AU436" s="154" t="str">
        <f t="shared" si="479"/>
        <v>NO BID</v>
      </c>
      <c r="AV436" s="171"/>
      <c r="AW436" s="89"/>
      <c r="AX436" s="90"/>
      <c r="AY436" s="172" t="str">
        <f t="shared" si="480"/>
        <v/>
      </c>
      <c r="AZ436" s="154" t="str">
        <f t="shared" si="481"/>
        <v>NO BID</v>
      </c>
      <c r="BA436" s="171"/>
      <c r="BB436" s="89"/>
      <c r="BC436" s="90"/>
      <c r="BD436" s="172" t="str">
        <f t="shared" si="482"/>
        <v/>
      </c>
      <c r="BE436" s="154" t="s">
        <v>75</v>
      </c>
      <c r="BF436" s="171"/>
      <c r="BG436" s="89"/>
      <c r="BH436" s="90"/>
      <c r="BI436" s="172" t="str">
        <f t="shared" si="484"/>
        <v/>
      </c>
      <c r="BJ436" s="154" t="str">
        <f t="shared" si="485"/>
        <v>NO BID</v>
      </c>
      <c r="BK436" s="171"/>
      <c r="BL436" s="89"/>
      <c r="BM436" s="90"/>
      <c r="BN436" s="172" t="str">
        <f t="shared" si="486"/>
        <v/>
      </c>
      <c r="BO436" s="154" t="str">
        <f t="shared" si="487"/>
        <v>NO BID</v>
      </c>
      <c r="BP436" s="173"/>
      <c r="BQ436" s="171"/>
      <c r="BR436" s="89"/>
      <c r="BS436" s="90" t="str">
        <f t="shared" si="488"/>
        <v/>
      </c>
      <c r="BT436" s="172"/>
      <c r="BU436" s="154" t="str">
        <f t="shared" si="489"/>
        <v>NO BID</v>
      </c>
      <c r="BV436" s="171"/>
      <c r="BW436" s="89"/>
      <c r="BX436" s="90" t="str">
        <f t="shared" si="490"/>
        <v/>
      </c>
      <c r="BY436" s="172"/>
      <c r="BZ436" s="154" t="str">
        <f t="shared" si="491"/>
        <v>NO BID</v>
      </c>
      <c r="CA436" s="171"/>
      <c r="CB436" s="89"/>
      <c r="CC436" s="90" t="str">
        <f t="shared" si="492"/>
        <v/>
      </c>
      <c r="CD436" s="172"/>
      <c r="CE436" s="154" t="str">
        <f t="shared" si="493"/>
        <v>NO BID</v>
      </c>
      <c r="CF436" s="171"/>
      <c r="CG436" s="89"/>
      <c r="CH436" s="90" t="str">
        <f t="shared" si="494"/>
        <v/>
      </c>
      <c r="CI436" s="172"/>
      <c r="CJ436" s="154" t="str">
        <f t="shared" si="495"/>
        <v>NO BID</v>
      </c>
      <c r="CK436" s="171"/>
      <c r="CL436" s="89"/>
      <c r="CM436" s="90" t="str">
        <f t="shared" si="496"/>
        <v/>
      </c>
      <c r="CN436" s="172"/>
      <c r="CO436" s="154" t="str">
        <f t="shared" si="497"/>
        <v>NO BID</v>
      </c>
      <c r="CP436" s="171"/>
      <c r="CQ436" s="89"/>
      <c r="CR436" s="90" t="str">
        <f t="shared" si="498"/>
        <v/>
      </c>
      <c r="CS436" s="172"/>
      <c r="CT436" s="154" t="str">
        <f t="shared" si="499"/>
        <v>NO BID</v>
      </c>
      <c r="CU436" s="171"/>
      <c r="CV436" s="89"/>
      <c r="CW436" s="90" t="str">
        <f t="shared" si="500"/>
        <v/>
      </c>
      <c r="CX436" s="172"/>
      <c r="CY436" s="154" t="str">
        <f t="shared" si="501"/>
        <v>NO BID</v>
      </c>
      <c r="CZ436" s="171"/>
      <c r="DA436" s="89"/>
      <c r="DB436" s="90" t="str">
        <f t="shared" si="502"/>
        <v/>
      </c>
      <c r="DC436" s="172"/>
      <c r="DD436" s="154" t="str">
        <f t="shared" si="503"/>
        <v>NO BID</v>
      </c>
      <c r="DE436" s="171"/>
      <c r="DF436" s="89"/>
      <c r="DG436" s="90" t="str">
        <f t="shared" si="504"/>
        <v/>
      </c>
      <c r="DH436" s="172"/>
      <c r="DI436" s="154" t="str">
        <f t="shared" si="505"/>
        <v>NO BID</v>
      </c>
      <c r="DJ436" s="171"/>
      <c r="DK436" s="89"/>
      <c r="DL436" s="90" t="str">
        <f t="shared" si="506"/>
        <v/>
      </c>
      <c r="DM436" s="172"/>
      <c r="DN436" s="154" t="str">
        <f t="shared" si="507"/>
        <v>NO BID</v>
      </c>
      <c r="DO436" s="171"/>
      <c r="DP436" s="89"/>
      <c r="DQ436" s="90" t="str">
        <f t="shared" si="508"/>
        <v/>
      </c>
      <c r="DR436" s="172"/>
      <c r="DS436" s="154" t="str">
        <f t="shared" si="509"/>
        <v>NO BID</v>
      </c>
      <c r="DT436" s="171"/>
      <c r="DU436" s="89"/>
      <c r="DV436" s="90" t="str">
        <f t="shared" si="510"/>
        <v/>
      </c>
      <c r="DW436" s="172"/>
      <c r="DX436" s="154" t="str">
        <f t="shared" si="511"/>
        <v>NO BID</v>
      </c>
      <c r="DY436" s="171"/>
      <c r="DZ436" s="89"/>
      <c r="EA436" s="90" t="str">
        <f t="shared" si="512"/>
        <v/>
      </c>
      <c r="EB436" s="172"/>
      <c r="EC436" s="154" t="str">
        <f t="shared" si="513"/>
        <v>NO BID</v>
      </c>
      <c r="ED436" s="171"/>
      <c r="EE436" s="89"/>
      <c r="EF436" s="90" t="str">
        <f t="shared" si="514"/>
        <v/>
      </c>
      <c r="EG436" s="172"/>
      <c r="EH436" s="154" t="str">
        <f t="shared" si="515"/>
        <v>NO BID</v>
      </c>
      <c r="EI436" s="171"/>
      <c r="EJ436" s="89"/>
      <c r="EK436" s="90" t="str">
        <f t="shared" si="516"/>
        <v/>
      </c>
      <c r="EL436" s="172"/>
      <c r="EM436" s="154" t="str">
        <f t="shared" si="517"/>
        <v>NO BID</v>
      </c>
      <c r="EN436" s="171"/>
      <c r="EO436" s="89"/>
      <c r="EP436" s="90" t="str">
        <f t="shared" si="518"/>
        <v/>
      </c>
      <c r="EQ436" s="172"/>
      <c r="ER436" s="154" t="str">
        <f t="shared" si="519"/>
        <v>NO BID</v>
      </c>
      <c r="ES436" s="171"/>
      <c r="ET436" s="89"/>
      <c r="EU436" s="90" t="str">
        <f t="shared" si="520"/>
        <v/>
      </c>
      <c r="EV436" s="172"/>
      <c r="EW436" s="154" t="str">
        <f t="shared" si="521"/>
        <v>NO BID</v>
      </c>
      <c r="EX436" s="171"/>
      <c r="EY436" s="89"/>
      <c r="EZ436" s="90" t="str">
        <f t="shared" si="522"/>
        <v/>
      </c>
      <c r="FA436" s="172"/>
      <c r="FB436" s="154" t="str">
        <f t="shared" si="523"/>
        <v>NO BID</v>
      </c>
      <c r="FC436" s="171"/>
      <c r="FD436" s="89"/>
      <c r="FE436" s="90" t="str">
        <f t="shared" si="524"/>
        <v/>
      </c>
      <c r="FF436" s="172"/>
      <c r="FG436" s="154" t="str">
        <f t="shared" si="525"/>
        <v>NO BID</v>
      </c>
      <c r="FH436" s="171"/>
      <c r="FI436" s="89"/>
      <c r="FJ436" s="90" t="str">
        <f t="shared" si="526"/>
        <v/>
      </c>
      <c r="FK436" s="172"/>
      <c r="FL436" s="154" t="str">
        <f t="shared" si="527"/>
        <v>NO BID</v>
      </c>
      <c r="FM436" s="171"/>
      <c r="FN436" s="89"/>
      <c r="FO436" s="90" t="str">
        <f t="shared" si="528"/>
        <v/>
      </c>
      <c r="FP436" s="172"/>
      <c r="FQ436" s="154" t="str">
        <f t="shared" si="529"/>
        <v>NO BID</v>
      </c>
      <c r="FR436" s="174"/>
      <c r="FS436" s="91">
        <v>17.989999999999998</v>
      </c>
      <c r="FT436" s="92">
        <f t="shared" si="530"/>
        <v>71.959999999999994</v>
      </c>
      <c r="FU436" s="175">
        <f t="shared" si="531"/>
        <v>0</v>
      </c>
      <c r="FV436" s="93" t="str">
        <f t="shared" si="532"/>
        <v/>
      </c>
      <c r="FW436" s="94">
        <f t="shared" si="533"/>
        <v>71.959999999999994</v>
      </c>
      <c r="FX436" s="95">
        <f t="shared" si="534"/>
        <v>0</v>
      </c>
      <c r="FY436" s="129" t="str">
        <f t="shared" si="535"/>
        <v>NOT AWARDED</v>
      </c>
      <c r="FZ436" s="130">
        <f t="shared" si="536"/>
        <v>0</v>
      </c>
      <c r="GA436" s="129" t="str">
        <f t="shared" si="537"/>
        <v>VENDOR 09</v>
      </c>
      <c r="GB436" s="176"/>
      <c r="GC436" s="177"/>
      <c r="GD436" s="96"/>
      <c r="GE436" s="97"/>
    </row>
    <row r="437" spans="1:187" ht="30" customHeight="1" thickTop="1" thickBot="1" x14ac:dyDescent="0.4">
      <c r="A437" s="162">
        <v>433</v>
      </c>
      <c r="B437" s="163">
        <v>5</v>
      </c>
      <c r="C437" s="164">
        <v>9780593403396</v>
      </c>
      <c r="D437" s="165" t="s">
        <v>623</v>
      </c>
      <c r="E437" s="165" t="s">
        <v>1282</v>
      </c>
      <c r="F437" s="165" t="s">
        <v>1479</v>
      </c>
      <c r="G437" s="166" t="s">
        <v>1414</v>
      </c>
      <c r="H437" s="166" t="s">
        <v>1425</v>
      </c>
      <c r="I437" s="167"/>
      <c r="J437" s="234">
        <f t="shared" si="538"/>
        <v>5</v>
      </c>
      <c r="K437" s="235"/>
      <c r="L437" s="99" t="str">
        <f t="shared" si="463"/>
        <v/>
      </c>
      <c r="M437" s="241"/>
      <c r="N437" s="168"/>
      <c r="O437" s="169" t="str">
        <f t="shared" si="464"/>
        <v>VENDOR 09</v>
      </c>
      <c r="P437" s="149">
        <v>241360</v>
      </c>
      <c r="Q437" s="149">
        <f t="shared" si="465"/>
        <v>0</v>
      </c>
      <c r="R437" s="170" t="str">
        <f t="shared" si="466"/>
        <v xml:space="preserve">, </v>
      </c>
      <c r="S437" s="170" t="str">
        <f t="shared" si="467"/>
        <v>NO BID</v>
      </c>
      <c r="T437" s="87">
        <f t="shared" si="468"/>
        <v>0</v>
      </c>
      <c r="U437" s="88" t="str">
        <f t="shared" si="469"/>
        <v>NOT AWARDED</v>
      </c>
      <c r="V437" s="167"/>
      <c r="W437" s="171"/>
      <c r="X437" s="89"/>
      <c r="Y437" s="90"/>
      <c r="Z437" s="172" t="str">
        <f t="shared" si="470"/>
        <v/>
      </c>
      <c r="AA437" s="154" t="str">
        <f t="shared" si="471"/>
        <v>NO BID</v>
      </c>
      <c r="AB437" s="171"/>
      <c r="AC437" s="89"/>
      <c r="AD437" s="90"/>
      <c r="AE437" s="172" t="str">
        <f t="shared" si="472"/>
        <v/>
      </c>
      <c r="AF437" s="154" t="str">
        <f t="shared" si="473"/>
        <v>NO BID</v>
      </c>
      <c r="AG437" s="171"/>
      <c r="AH437" s="89"/>
      <c r="AI437" s="90"/>
      <c r="AJ437" s="172" t="str">
        <f t="shared" si="474"/>
        <v/>
      </c>
      <c r="AK437" s="154" t="str">
        <f t="shared" si="475"/>
        <v>NO BID</v>
      </c>
      <c r="AL437" s="171"/>
      <c r="AM437" s="89"/>
      <c r="AN437" s="90"/>
      <c r="AO437" s="172" t="str">
        <f t="shared" si="476"/>
        <v/>
      </c>
      <c r="AP437" s="154" t="str">
        <f t="shared" si="477"/>
        <v>NO BID</v>
      </c>
      <c r="AQ437" s="171"/>
      <c r="AR437" s="89"/>
      <c r="AS437" s="90"/>
      <c r="AT437" s="172" t="str">
        <f t="shared" si="478"/>
        <v/>
      </c>
      <c r="AU437" s="154" t="str">
        <f t="shared" si="479"/>
        <v>NO BID</v>
      </c>
      <c r="AV437" s="171"/>
      <c r="AW437" s="89"/>
      <c r="AX437" s="90"/>
      <c r="AY437" s="172" t="str">
        <f t="shared" si="480"/>
        <v/>
      </c>
      <c r="AZ437" s="154" t="str">
        <f t="shared" si="481"/>
        <v>NO BID</v>
      </c>
      <c r="BA437" s="171"/>
      <c r="BB437" s="89"/>
      <c r="BC437" s="90"/>
      <c r="BD437" s="172" t="str">
        <f t="shared" si="482"/>
        <v/>
      </c>
      <c r="BE437" s="154" t="str">
        <f>IF($B437=0,"",IF(ISNUMBER(BB437),"","NO BID"))</f>
        <v>NO BID</v>
      </c>
      <c r="BF437" s="171"/>
      <c r="BG437" s="89"/>
      <c r="BH437" s="90"/>
      <c r="BI437" s="172" t="str">
        <f t="shared" si="484"/>
        <v/>
      </c>
      <c r="BJ437" s="154" t="str">
        <f t="shared" si="485"/>
        <v>NO BID</v>
      </c>
      <c r="BK437" s="171"/>
      <c r="BL437" s="89"/>
      <c r="BM437" s="90"/>
      <c r="BN437" s="172" t="str">
        <f t="shared" si="486"/>
        <v/>
      </c>
      <c r="BO437" s="154" t="str">
        <f t="shared" si="487"/>
        <v>NO BID</v>
      </c>
      <c r="BP437" s="178"/>
      <c r="BQ437" s="171"/>
      <c r="BR437" s="89"/>
      <c r="BS437" s="90" t="str">
        <f t="shared" si="488"/>
        <v/>
      </c>
      <c r="BT437" s="172"/>
      <c r="BU437" s="154" t="str">
        <f t="shared" si="489"/>
        <v>NO BID</v>
      </c>
      <c r="BV437" s="171"/>
      <c r="BW437" s="89"/>
      <c r="BX437" s="90" t="str">
        <f t="shared" si="490"/>
        <v/>
      </c>
      <c r="BY437" s="172"/>
      <c r="BZ437" s="154" t="str">
        <f t="shared" si="491"/>
        <v>NO BID</v>
      </c>
      <c r="CA437" s="171"/>
      <c r="CB437" s="89"/>
      <c r="CC437" s="90" t="str">
        <f t="shared" si="492"/>
        <v/>
      </c>
      <c r="CD437" s="172"/>
      <c r="CE437" s="154" t="str">
        <f t="shared" si="493"/>
        <v>NO BID</v>
      </c>
      <c r="CF437" s="171"/>
      <c r="CG437" s="89"/>
      <c r="CH437" s="90" t="str">
        <f t="shared" si="494"/>
        <v/>
      </c>
      <c r="CI437" s="172"/>
      <c r="CJ437" s="154" t="str">
        <f t="shared" si="495"/>
        <v>NO BID</v>
      </c>
      <c r="CK437" s="171"/>
      <c r="CL437" s="89"/>
      <c r="CM437" s="90" t="str">
        <f t="shared" si="496"/>
        <v/>
      </c>
      <c r="CN437" s="172"/>
      <c r="CO437" s="154" t="str">
        <f t="shared" si="497"/>
        <v>NO BID</v>
      </c>
      <c r="CP437" s="171"/>
      <c r="CQ437" s="89"/>
      <c r="CR437" s="90" t="str">
        <f t="shared" si="498"/>
        <v/>
      </c>
      <c r="CS437" s="172"/>
      <c r="CT437" s="154" t="str">
        <f t="shared" si="499"/>
        <v>NO BID</v>
      </c>
      <c r="CU437" s="171"/>
      <c r="CV437" s="89"/>
      <c r="CW437" s="90" t="str">
        <f t="shared" si="500"/>
        <v/>
      </c>
      <c r="CX437" s="172"/>
      <c r="CY437" s="154" t="str">
        <f t="shared" si="501"/>
        <v>NO BID</v>
      </c>
      <c r="CZ437" s="171"/>
      <c r="DA437" s="89"/>
      <c r="DB437" s="90" t="str">
        <f t="shared" si="502"/>
        <v/>
      </c>
      <c r="DC437" s="172"/>
      <c r="DD437" s="154" t="str">
        <f t="shared" si="503"/>
        <v>NO BID</v>
      </c>
      <c r="DE437" s="171"/>
      <c r="DF437" s="89"/>
      <c r="DG437" s="90" t="str">
        <f t="shared" si="504"/>
        <v/>
      </c>
      <c r="DH437" s="172"/>
      <c r="DI437" s="154" t="str">
        <f t="shared" si="505"/>
        <v>NO BID</v>
      </c>
      <c r="DJ437" s="171"/>
      <c r="DK437" s="89"/>
      <c r="DL437" s="90" t="str">
        <f t="shared" si="506"/>
        <v/>
      </c>
      <c r="DM437" s="172"/>
      <c r="DN437" s="154" t="str">
        <f t="shared" si="507"/>
        <v>NO BID</v>
      </c>
      <c r="DO437" s="171"/>
      <c r="DP437" s="89"/>
      <c r="DQ437" s="90" t="str">
        <f t="shared" si="508"/>
        <v/>
      </c>
      <c r="DR437" s="172"/>
      <c r="DS437" s="154" t="str">
        <f t="shared" si="509"/>
        <v>NO BID</v>
      </c>
      <c r="DT437" s="171"/>
      <c r="DU437" s="89"/>
      <c r="DV437" s="90" t="str">
        <f t="shared" si="510"/>
        <v/>
      </c>
      <c r="DW437" s="172"/>
      <c r="DX437" s="154" t="str">
        <f t="shared" si="511"/>
        <v>NO BID</v>
      </c>
      <c r="DY437" s="171"/>
      <c r="DZ437" s="89"/>
      <c r="EA437" s="90" t="str">
        <f t="shared" si="512"/>
        <v/>
      </c>
      <c r="EB437" s="172"/>
      <c r="EC437" s="154" t="str">
        <f t="shared" si="513"/>
        <v>NO BID</v>
      </c>
      <c r="ED437" s="171"/>
      <c r="EE437" s="89"/>
      <c r="EF437" s="90" t="str">
        <f t="shared" si="514"/>
        <v/>
      </c>
      <c r="EG437" s="172"/>
      <c r="EH437" s="154" t="str">
        <f t="shared" si="515"/>
        <v>NO BID</v>
      </c>
      <c r="EI437" s="171"/>
      <c r="EJ437" s="89"/>
      <c r="EK437" s="90" t="str">
        <f t="shared" si="516"/>
        <v/>
      </c>
      <c r="EL437" s="172"/>
      <c r="EM437" s="154" t="str">
        <f t="shared" si="517"/>
        <v>NO BID</v>
      </c>
      <c r="EN437" s="171"/>
      <c r="EO437" s="89"/>
      <c r="EP437" s="90" t="str">
        <f t="shared" si="518"/>
        <v/>
      </c>
      <c r="EQ437" s="172"/>
      <c r="ER437" s="154" t="str">
        <f t="shared" si="519"/>
        <v>NO BID</v>
      </c>
      <c r="ES437" s="171"/>
      <c r="ET437" s="89"/>
      <c r="EU437" s="90" t="str">
        <f t="shared" si="520"/>
        <v/>
      </c>
      <c r="EV437" s="172"/>
      <c r="EW437" s="154" t="str">
        <f t="shared" si="521"/>
        <v>NO BID</v>
      </c>
      <c r="EX437" s="171"/>
      <c r="EY437" s="89"/>
      <c r="EZ437" s="90" t="str">
        <f t="shared" si="522"/>
        <v/>
      </c>
      <c r="FA437" s="172"/>
      <c r="FB437" s="154" t="str">
        <f t="shared" si="523"/>
        <v>NO BID</v>
      </c>
      <c r="FC437" s="171"/>
      <c r="FD437" s="89"/>
      <c r="FE437" s="90" t="str">
        <f t="shared" si="524"/>
        <v/>
      </c>
      <c r="FF437" s="172"/>
      <c r="FG437" s="154" t="str">
        <f t="shared" si="525"/>
        <v>NO BID</v>
      </c>
      <c r="FH437" s="171"/>
      <c r="FI437" s="89"/>
      <c r="FJ437" s="90" t="str">
        <f t="shared" si="526"/>
        <v/>
      </c>
      <c r="FK437" s="172"/>
      <c r="FL437" s="154" t="str">
        <f t="shared" si="527"/>
        <v>NO BID</v>
      </c>
      <c r="FM437" s="171"/>
      <c r="FN437" s="89"/>
      <c r="FO437" s="90" t="str">
        <f t="shared" si="528"/>
        <v/>
      </c>
      <c r="FP437" s="172"/>
      <c r="FQ437" s="154" t="str">
        <f t="shared" si="529"/>
        <v>NO BID</v>
      </c>
      <c r="FR437" s="174"/>
      <c r="FS437" s="91">
        <v>11.29</v>
      </c>
      <c r="FT437" s="92">
        <f t="shared" si="530"/>
        <v>56.449999999999996</v>
      </c>
      <c r="FU437" s="175">
        <f t="shared" si="531"/>
        <v>0</v>
      </c>
      <c r="FV437" s="93" t="str">
        <f t="shared" si="532"/>
        <v/>
      </c>
      <c r="FW437" s="94">
        <f t="shared" si="533"/>
        <v>56.449999999999996</v>
      </c>
      <c r="FX437" s="95">
        <f t="shared" si="534"/>
        <v>0</v>
      </c>
      <c r="FY437" s="129" t="str">
        <f t="shared" si="535"/>
        <v>NOT AWARDED</v>
      </c>
      <c r="FZ437" s="130">
        <f t="shared" si="536"/>
        <v>0</v>
      </c>
      <c r="GA437" s="129" t="str">
        <f t="shared" si="537"/>
        <v>VENDOR 09</v>
      </c>
      <c r="GB437" s="176"/>
      <c r="GC437" s="198"/>
      <c r="GD437" s="96"/>
      <c r="GE437" s="98"/>
    </row>
    <row r="438" spans="1:187" s="159" customFormat="1" ht="30" customHeight="1" thickTop="1" thickBot="1" x14ac:dyDescent="0.4">
      <c r="A438" s="162">
        <v>434</v>
      </c>
      <c r="B438" s="163">
        <v>4</v>
      </c>
      <c r="C438" s="164">
        <v>9780593498286</v>
      </c>
      <c r="D438" s="165" t="s">
        <v>759</v>
      </c>
      <c r="E438" s="165" t="s">
        <v>1389</v>
      </c>
      <c r="F438" s="165" t="s">
        <v>1480</v>
      </c>
      <c r="G438" s="166" t="s">
        <v>1414</v>
      </c>
      <c r="H438" s="166" t="s">
        <v>1418</v>
      </c>
      <c r="I438" s="167"/>
      <c r="J438" s="227">
        <f t="shared" si="538"/>
        <v>4</v>
      </c>
      <c r="K438" s="228"/>
      <c r="L438" s="99" t="str">
        <f t="shared" si="463"/>
        <v/>
      </c>
      <c r="M438" s="241"/>
      <c r="N438" s="168"/>
      <c r="O438" s="169" t="str">
        <f t="shared" si="464"/>
        <v>VENDOR 09</v>
      </c>
      <c r="P438" s="149">
        <v>241362</v>
      </c>
      <c r="Q438" s="149">
        <f t="shared" si="465"/>
        <v>0</v>
      </c>
      <c r="R438" s="170" t="str">
        <f t="shared" si="466"/>
        <v xml:space="preserve">, </v>
      </c>
      <c r="S438" s="170" t="str">
        <f t="shared" si="467"/>
        <v>NO BID</v>
      </c>
      <c r="T438" s="87">
        <f t="shared" si="468"/>
        <v>0</v>
      </c>
      <c r="U438" s="88" t="str">
        <f t="shared" si="469"/>
        <v>NOT AWARDED</v>
      </c>
      <c r="V438" s="167"/>
      <c r="W438" s="171"/>
      <c r="X438" s="89"/>
      <c r="Y438" s="90"/>
      <c r="Z438" s="172" t="str">
        <f t="shared" si="470"/>
        <v/>
      </c>
      <c r="AA438" s="154" t="str">
        <f t="shared" si="471"/>
        <v>NO BID</v>
      </c>
      <c r="AB438" s="171"/>
      <c r="AC438" s="89"/>
      <c r="AD438" s="90"/>
      <c r="AE438" s="172" t="str">
        <f t="shared" si="472"/>
        <v/>
      </c>
      <c r="AF438" s="154" t="str">
        <f t="shared" si="473"/>
        <v>NO BID</v>
      </c>
      <c r="AG438" s="171"/>
      <c r="AH438" s="89"/>
      <c r="AI438" s="90"/>
      <c r="AJ438" s="172" t="str">
        <f t="shared" si="474"/>
        <v/>
      </c>
      <c r="AK438" s="154" t="str">
        <f t="shared" si="475"/>
        <v>NO BID</v>
      </c>
      <c r="AL438" s="171"/>
      <c r="AM438" s="89"/>
      <c r="AN438" s="90"/>
      <c r="AO438" s="172" t="str">
        <f t="shared" si="476"/>
        <v/>
      </c>
      <c r="AP438" s="154" t="str">
        <f t="shared" si="477"/>
        <v>NO BID</v>
      </c>
      <c r="AQ438" s="171"/>
      <c r="AR438" s="89"/>
      <c r="AS438" s="90"/>
      <c r="AT438" s="172" t="str">
        <f t="shared" si="478"/>
        <v/>
      </c>
      <c r="AU438" s="154" t="str">
        <f t="shared" si="479"/>
        <v>NO BID</v>
      </c>
      <c r="AV438" s="171"/>
      <c r="AW438" s="89"/>
      <c r="AX438" s="90"/>
      <c r="AY438" s="172" t="str">
        <f t="shared" si="480"/>
        <v/>
      </c>
      <c r="AZ438" s="154" t="str">
        <f t="shared" si="481"/>
        <v>NO BID</v>
      </c>
      <c r="BA438" s="171"/>
      <c r="BB438" s="89"/>
      <c r="BC438" s="90"/>
      <c r="BD438" s="172" t="str">
        <f t="shared" si="482"/>
        <v/>
      </c>
      <c r="BE438" s="154" t="str">
        <f>IF($B438=0,"",IF(ISNUMBER(BB438),"","NO BID"))</f>
        <v>NO BID</v>
      </c>
      <c r="BF438" s="171"/>
      <c r="BG438" s="89"/>
      <c r="BH438" s="90"/>
      <c r="BI438" s="172" t="str">
        <f t="shared" si="484"/>
        <v/>
      </c>
      <c r="BJ438" s="154" t="str">
        <f t="shared" si="485"/>
        <v>NO BID</v>
      </c>
      <c r="BK438" s="171"/>
      <c r="BL438" s="89"/>
      <c r="BM438" s="90"/>
      <c r="BN438" s="172" t="str">
        <f t="shared" si="486"/>
        <v/>
      </c>
      <c r="BO438" s="154" t="str">
        <f t="shared" si="487"/>
        <v>NO BID</v>
      </c>
      <c r="BP438" s="173"/>
      <c r="BQ438" s="171"/>
      <c r="BR438" s="89"/>
      <c r="BS438" s="90" t="str">
        <f t="shared" si="488"/>
        <v/>
      </c>
      <c r="BT438" s="172"/>
      <c r="BU438" s="154" t="str">
        <f t="shared" si="489"/>
        <v>NO BID</v>
      </c>
      <c r="BV438" s="171"/>
      <c r="BW438" s="89"/>
      <c r="BX438" s="90" t="str">
        <f t="shared" si="490"/>
        <v/>
      </c>
      <c r="BY438" s="172"/>
      <c r="BZ438" s="154" t="str">
        <f t="shared" si="491"/>
        <v>NO BID</v>
      </c>
      <c r="CA438" s="171"/>
      <c r="CB438" s="89"/>
      <c r="CC438" s="90" t="str">
        <f t="shared" si="492"/>
        <v/>
      </c>
      <c r="CD438" s="172"/>
      <c r="CE438" s="154" t="str">
        <f t="shared" si="493"/>
        <v>NO BID</v>
      </c>
      <c r="CF438" s="171"/>
      <c r="CG438" s="89"/>
      <c r="CH438" s="90" t="str">
        <f t="shared" si="494"/>
        <v/>
      </c>
      <c r="CI438" s="172"/>
      <c r="CJ438" s="154" t="str">
        <f t="shared" si="495"/>
        <v>NO BID</v>
      </c>
      <c r="CK438" s="171"/>
      <c r="CL438" s="89"/>
      <c r="CM438" s="90" t="str">
        <f t="shared" si="496"/>
        <v/>
      </c>
      <c r="CN438" s="172"/>
      <c r="CO438" s="154" t="str">
        <f t="shared" si="497"/>
        <v>NO BID</v>
      </c>
      <c r="CP438" s="171"/>
      <c r="CQ438" s="89"/>
      <c r="CR438" s="90" t="str">
        <f t="shared" si="498"/>
        <v/>
      </c>
      <c r="CS438" s="172"/>
      <c r="CT438" s="154" t="str">
        <f t="shared" si="499"/>
        <v>NO BID</v>
      </c>
      <c r="CU438" s="171"/>
      <c r="CV438" s="89"/>
      <c r="CW438" s="90" t="str">
        <f t="shared" si="500"/>
        <v/>
      </c>
      <c r="CX438" s="172"/>
      <c r="CY438" s="154" t="str">
        <f t="shared" si="501"/>
        <v>NO BID</v>
      </c>
      <c r="CZ438" s="171"/>
      <c r="DA438" s="89"/>
      <c r="DB438" s="90" t="str">
        <f t="shared" si="502"/>
        <v/>
      </c>
      <c r="DC438" s="172"/>
      <c r="DD438" s="154" t="str">
        <f t="shared" si="503"/>
        <v>NO BID</v>
      </c>
      <c r="DE438" s="171"/>
      <c r="DF438" s="89"/>
      <c r="DG438" s="90" t="str">
        <f t="shared" si="504"/>
        <v/>
      </c>
      <c r="DH438" s="172"/>
      <c r="DI438" s="154" t="str">
        <f t="shared" si="505"/>
        <v>NO BID</v>
      </c>
      <c r="DJ438" s="171"/>
      <c r="DK438" s="89"/>
      <c r="DL438" s="90" t="str">
        <f t="shared" si="506"/>
        <v/>
      </c>
      <c r="DM438" s="172"/>
      <c r="DN438" s="154" t="str">
        <f t="shared" si="507"/>
        <v>NO BID</v>
      </c>
      <c r="DO438" s="171"/>
      <c r="DP438" s="89"/>
      <c r="DQ438" s="90" t="str">
        <f t="shared" si="508"/>
        <v/>
      </c>
      <c r="DR438" s="172"/>
      <c r="DS438" s="154" t="str">
        <f t="shared" si="509"/>
        <v>NO BID</v>
      </c>
      <c r="DT438" s="171"/>
      <c r="DU438" s="89"/>
      <c r="DV438" s="90" t="str">
        <f t="shared" si="510"/>
        <v/>
      </c>
      <c r="DW438" s="172"/>
      <c r="DX438" s="154" t="str">
        <f t="shared" si="511"/>
        <v>NO BID</v>
      </c>
      <c r="DY438" s="171"/>
      <c r="DZ438" s="89"/>
      <c r="EA438" s="90" t="str">
        <f t="shared" si="512"/>
        <v/>
      </c>
      <c r="EB438" s="172"/>
      <c r="EC438" s="154" t="str">
        <f t="shared" si="513"/>
        <v>NO BID</v>
      </c>
      <c r="ED438" s="171"/>
      <c r="EE438" s="89"/>
      <c r="EF438" s="90" t="str">
        <f t="shared" si="514"/>
        <v/>
      </c>
      <c r="EG438" s="172"/>
      <c r="EH438" s="154" t="str">
        <f t="shared" si="515"/>
        <v>NO BID</v>
      </c>
      <c r="EI438" s="171"/>
      <c r="EJ438" s="89"/>
      <c r="EK438" s="90" t="str">
        <f t="shared" si="516"/>
        <v/>
      </c>
      <c r="EL438" s="172"/>
      <c r="EM438" s="154" t="str">
        <f t="shared" si="517"/>
        <v>NO BID</v>
      </c>
      <c r="EN438" s="171"/>
      <c r="EO438" s="89"/>
      <c r="EP438" s="90" t="str">
        <f t="shared" si="518"/>
        <v/>
      </c>
      <c r="EQ438" s="172"/>
      <c r="ER438" s="154" t="str">
        <f t="shared" si="519"/>
        <v>NO BID</v>
      </c>
      <c r="ES438" s="171"/>
      <c r="ET438" s="89"/>
      <c r="EU438" s="90" t="str">
        <f t="shared" si="520"/>
        <v/>
      </c>
      <c r="EV438" s="172"/>
      <c r="EW438" s="154" t="str">
        <f t="shared" si="521"/>
        <v>NO BID</v>
      </c>
      <c r="EX438" s="171"/>
      <c r="EY438" s="89"/>
      <c r="EZ438" s="90" t="str">
        <f t="shared" si="522"/>
        <v/>
      </c>
      <c r="FA438" s="172"/>
      <c r="FB438" s="154" t="str">
        <f t="shared" si="523"/>
        <v>NO BID</v>
      </c>
      <c r="FC438" s="171"/>
      <c r="FD438" s="89"/>
      <c r="FE438" s="90" t="str">
        <f t="shared" si="524"/>
        <v/>
      </c>
      <c r="FF438" s="172"/>
      <c r="FG438" s="154" t="str">
        <f t="shared" si="525"/>
        <v>NO BID</v>
      </c>
      <c r="FH438" s="171"/>
      <c r="FI438" s="89"/>
      <c r="FJ438" s="90" t="str">
        <f t="shared" si="526"/>
        <v/>
      </c>
      <c r="FK438" s="172"/>
      <c r="FL438" s="154" t="str">
        <f t="shared" si="527"/>
        <v>NO BID</v>
      </c>
      <c r="FM438" s="171"/>
      <c r="FN438" s="89"/>
      <c r="FO438" s="90" t="str">
        <f t="shared" si="528"/>
        <v/>
      </c>
      <c r="FP438" s="172"/>
      <c r="FQ438" s="154" t="str">
        <f t="shared" si="529"/>
        <v>NO BID</v>
      </c>
      <c r="FR438" s="174"/>
      <c r="FS438" s="91">
        <v>16.29</v>
      </c>
      <c r="FT438" s="92">
        <f t="shared" si="530"/>
        <v>65.16</v>
      </c>
      <c r="FU438" s="175">
        <f t="shared" si="531"/>
        <v>0</v>
      </c>
      <c r="FV438" s="93" t="str">
        <f t="shared" si="532"/>
        <v/>
      </c>
      <c r="FW438" s="94">
        <f t="shared" si="533"/>
        <v>65.16</v>
      </c>
      <c r="FX438" s="95">
        <f t="shared" si="534"/>
        <v>0</v>
      </c>
      <c r="FY438" s="129" t="str">
        <f t="shared" si="535"/>
        <v>NOT AWARDED</v>
      </c>
      <c r="FZ438" s="130">
        <f t="shared" si="536"/>
        <v>0</v>
      </c>
      <c r="GA438" s="129" t="str">
        <f t="shared" si="537"/>
        <v>VENDOR 09</v>
      </c>
      <c r="GB438" s="176"/>
      <c r="GC438" s="177"/>
      <c r="GD438" s="96"/>
      <c r="GE438" s="97"/>
    </row>
    <row r="439" spans="1:187" ht="30" customHeight="1" thickTop="1" thickBot="1" x14ac:dyDescent="0.4">
      <c r="A439" s="162">
        <v>435</v>
      </c>
      <c r="B439" s="163">
        <v>5</v>
      </c>
      <c r="C439" s="164">
        <v>9781728415680</v>
      </c>
      <c r="D439" s="165" t="s">
        <v>624</v>
      </c>
      <c r="E439" s="165" t="s">
        <v>1283</v>
      </c>
      <c r="F439" s="165" t="s">
        <v>1479</v>
      </c>
      <c r="G439" s="166" t="s">
        <v>1414</v>
      </c>
      <c r="H439" s="166" t="s">
        <v>1421</v>
      </c>
      <c r="I439" s="167"/>
      <c r="J439" s="227">
        <f t="shared" si="538"/>
        <v>5</v>
      </c>
      <c r="K439" s="228"/>
      <c r="L439" s="99" t="str">
        <f t="shared" si="463"/>
        <v/>
      </c>
      <c r="M439" s="241"/>
      <c r="N439" s="168"/>
      <c r="O439" s="169" t="str">
        <f t="shared" si="464"/>
        <v>VENDOR 09</v>
      </c>
      <c r="P439" s="149">
        <v>241360</v>
      </c>
      <c r="Q439" s="149">
        <f t="shared" si="465"/>
        <v>0</v>
      </c>
      <c r="R439" s="170" t="str">
        <f t="shared" si="466"/>
        <v xml:space="preserve">, </v>
      </c>
      <c r="S439" s="170" t="str">
        <f t="shared" si="467"/>
        <v>NO BID</v>
      </c>
      <c r="T439" s="87">
        <f t="shared" si="468"/>
        <v>0</v>
      </c>
      <c r="U439" s="88" t="str">
        <f t="shared" si="469"/>
        <v>NOT AWARDED</v>
      </c>
      <c r="V439" s="167"/>
      <c r="W439" s="171"/>
      <c r="X439" s="89"/>
      <c r="Y439" s="90"/>
      <c r="Z439" s="172" t="str">
        <f t="shared" si="470"/>
        <v/>
      </c>
      <c r="AA439" s="154" t="str">
        <f t="shared" si="471"/>
        <v>NO BID</v>
      </c>
      <c r="AB439" s="171"/>
      <c r="AC439" s="89"/>
      <c r="AD439" s="90"/>
      <c r="AE439" s="172" t="str">
        <f t="shared" si="472"/>
        <v/>
      </c>
      <c r="AF439" s="154" t="str">
        <f t="shared" si="473"/>
        <v>NO BID</v>
      </c>
      <c r="AG439" s="171"/>
      <c r="AH439" s="89"/>
      <c r="AI439" s="90"/>
      <c r="AJ439" s="172" t="str">
        <f t="shared" si="474"/>
        <v/>
      </c>
      <c r="AK439" s="154" t="str">
        <f t="shared" si="475"/>
        <v>NO BID</v>
      </c>
      <c r="AL439" s="171"/>
      <c r="AM439" s="89"/>
      <c r="AN439" s="90"/>
      <c r="AO439" s="172" t="str">
        <f t="shared" si="476"/>
        <v/>
      </c>
      <c r="AP439" s="154" t="str">
        <f t="shared" si="477"/>
        <v>NO BID</v>
      </c>
      <c r="AQ439" s="171"/>
      <c r="AR439" s="89"/>
      <c r="AS439" s="90"/>
      <c r="AT439" s="172" t="str">
        <f t="shared" si="478"/>
        <v/>
      </c>
      <c r="AU439" s="154" t="str">
        <f t="shared" si="479"/>
        <v>NO BID</v>
      </c>
      <c r="AV439" s="171"/>
      <c r="AW439" s="89"/>
      <c r="AX439" s="90"/>
      <c r="AY439" s="172" t="str">
        <f t="shared" si="480"/>
        <v/>
      </c>
      <c r="AZ439" s="154" t="str">
        <f t="shared" si="481"/>
        <v>NO BID</v>
      </c>
      <c r="BA439" s="171"/>
      <c r="BB439" s="89"/>
      <c r="BC439" s="90"/>
      <c r="BD439" s="172" t="str">
        <f t="shared" si="482"/>
        <v/>
      </c>
      <c r="BE439" s="154" t="str">
        <f>IF($B439=0,"",IF(ISNUMBER(BB439),"","NO BID"))</f>
        <v>NO BID</v>
      </c>
      <c r="BF439" s="171"/>
      <c r="BG439" s="89"/>
      <c r="BH439" s="90"/>
      <c r="BI439" s="172" t="str">
        <f t="shared" si="484"/>
        <v/>
      </c>
      <c r="BJ439" s="154" t="str">
        <f t="shared" si="485"/>
        <v>NO BID</v>
      </c>
      <c r="BK439" s="171"/>
      <c r="BL439" s="89"/>
      <c r="BM439" s="90"/>
      <c r="BN439" s="172" t="str">
        <f t="shared" si="486"/>
        <v/>
      </c>
      <c r="BO439" s="154" t="str">
        <f t="shared" si="487"/>
        <v>NO BID</v>
      </c>
      <c r="BP439" s="178"/>
      <c r="BQ439" s="171"/>
      <c r="BR439" s="89"/>
      <c r="BS439" s="90" t="str">
        <f t="shared" si="488"/>
        <v/>
      </c>
      <c r="BT439" s="172"/>
      <c r="BU439" s="154" t="str">
        <f t="shared" si="489"/>
        <v>NO BID</v>
      </c>
      <c r="BV439" s="171"/>
      <c r="BW439" s="89"/>
      <c r="BX439" s="90" t="str">
        <f t="shared" si="490"/>
        <v/>
      </c>
      <c r="BY439" s="172"/>
      <c r="BZ439" s="154" t="str">
        <f t="shared" si="491"/>
        <v>NO BID</v>
      </c>
      <c r="CA439" s="171"/>
      <c r="CB439" s="89"/>
      <c r="CC439" s="90" t="str">
        <f t="shared" si="492"/>
        <v/>
      </c>
      <c r="CD439" s="172"/>
      <c r="CE439" s="154" t="str">
        <f t="shared" si="493"/>
        <v>NO BID</v>
      </c>
      <c r="CF439" s="171"/>
      <c r="CG439" s="89"/>
      <c r="CH439" s="90" t="str">
        <f t="shared" si="494"/>
        <v/>
      </c>
      <c r="CI439" s="172"/>
      <c r="CJ439" s="154" t="str">
        <f t="shared" si="495"/>
        <v>NO BID</v>
      </c>
      <c r="CK439" s="171"/>
      <c r="CL439" s="89"/>
      <c r="CM439" s="90" t="str">
        <f t="shared" si="496"/>
        <v/>
      </c>
      <c r="CN439" s="172"/>
      <c r="CO439" s="154" t="str">
        <f t="shared" si="497"/>
        <v>NO BID</v>
      </c>
      <c r="CP439" s="171"/>
      <c r="CQ439" s="89"/>
      <c r="CR439" s="90" t="str">
        <f t="shared" si="498"/>
        <v/>
      </c>
      <c r="CS439" s="172"/>
      <c r="CT439" s="154" t="str">
        <f t="shared" si="499"/>
        <v>NO BID</v>
      </c>
      <c r="CU439" s="171"/>
      <c r="CV439" s="89"/>
      <c r="CW439" s="90" t="str">
        <f t="shared" si="500"/>
        <v/>
      </c>
      <c r="CX439" s="172"/>
      <c r="CY439" s="154" t="str">
        <f t="shared" si="501"/>
        <v>NO BID</v>
      </c>
      <c r="CZ439" s="171"/>
      <c r="DA439" s="89"/>
      <c r="DB439" s="90" t="str">
        <f t="shared" si="502"/>
        <v/>
      </c>
      <c r="DC439" s="172"/>
      <c r="DD439" s="154" t="str">
        <f t="shared" si="503"/>
        <v>NO BID</v>
      </c>
      <c r="DE439" s="171"/>
      <c r="DF439" s="89"/>
      <c r="DG439" s="90" t="str">
        <f t="shared" si="504"/>
        <v/>
      </c>
      <c r="DH439" s="172"/>
      <c r="DI439" s="154" t="str">
        <f t="shared" si="505"/>
        <v>NO BID</v>
      </c>
      <c r="DJ439" s="171"/>
      <c r="DK439" s="89"/>
      <c r="DL439" s="90" t="str">
        <f t="shared" si="506"/>
        <v/>
      </c>
      <c r="DM439" s="172"/>
      <c r="DN439" s="154" t="str">
        <f t="shared" si="507"/>
        <v>NO BID</v>
      </c>
      <c r="DO439" s="171"/>
      <c r="DP439" s="89"/>
      <c r="DQ439" s="90" t="str">
        <f t="shared" si="508"/>
        <v/>
      </c>
      <c r="DR439" s="172"/>
      <c r="DS439" s="154" t="str">
        <f t="shared" si="509"/>
        <v>NO BID</v>
      </c>
      <c r="DT439" s="171"/>
      <c r="DU439" s="89"/>
      <c r="DV439" s="90" t="str">
        <f t="shared" si="510"/>
        <v/>
      </c>
      <c r="DW439" s="172"/>
      <c r="DX439" s="154" t="str">
        <f t="shared" si="511"/>
        <v>NO BID</v>
      </c>
      <c r="DY439" s="171"/>
      <c r="DZ439" s="89"/>
      <c r="EA439" s="90" t="str">
        <f t="shared" si="512"/>
        <v/>
      </c>
      <c r="EB439" s="172"/>
      <c r="EC439" s="154" t="str">
        <f t="shared" si="513"/>
        <v>NO BID</v>
      </c>
      <c r="ED439" s="171"/>
      <c r="EE439" s="89"/>
      <c r="EF439" s="90" t="str">
        <f t="shared" si="514"/>
        <v/>
      </c>
      <c r="EG439" s="172"/>
      <c r="EH439" s="154" t="str">
        <f t="shared" si="515"/>
        <v>NO BID</v>
      </c>
      <c r="EI439" s="171"/>
      <c r="EJ439" s="89"/>
      <c r="EK439" s="90" t="str">
        <f t="shared" si="516"/>
        <v/>
      </c>
      <c r="EL439" s="172"/>
      <c r="EM439" s="154" t="str">
        <f t="shared" si="517"/>
        <v>NO BID</v>
      </c>
      <c r="EN439" s="171"/>
      <c r="EO439" s="89"/>
      <c r="EP439" s="90" t="str">
        <f t="shared" si="518"/>
        <v/>
      </c>
      <c r="EQ439" s="172"/>
      <c r="ER439" s="154" t="str">
        <f t="shared" si="519"/>
        <v>NO BID</v>
      </c>
      <c r="ES439" s="171"/>
      <c r="ET439" s="89"/>
      <c r="EU439" s="90" t="str">
        <f t="shared" si="520"/>
        <v/>
      </c>
      <c r="EV439" s="172"/>
      <c r="EW439" s="154" t="str">
        <f t="shared" si="521"/>
        <v>NO BID</v>
      </c>
      <c r="EX439" s="171"/>
      <c r="EY439" s="89"/>
      <c r="EZ439" s="90" t="str">
        <f t="shared" si="522"/>
        <v/>
      </c>
      <c r="FA439" s="172"/>
      <c r="FB439" s="154" t="str">
        <f t="shared" si="523"/>
        <v>NO BID</v>
      </c>
      <c r="FC439" s="171"/>
      <c r="FD439" s="89"/>
      <c r="FE439" s="90" t="str">
        <f t="shared" si="524"/>
        <v/>
      </c>
      <c r="FF439" s="172"/>
      <c r="FG439" s="154" t="str">
        <f t="shared" si="525"/>
        <v>NO BID</v>
      </c>
      <c r="FH439" s="171"/>
      <c r="FI439" s="89"/>
      <c r="FJ439" s="90" t="str">
        <f t="shared" si="526"/>
        <v/>
      </c>
      <c r="FK439" s="172"/>
      <c r="FL439" s="154" t="str">
        <f t="shared" si="527"/>
        <v>NO BID</v>
      </c>
      <c r="FM439" s="171"/>
      <c r="FN439" s="89"/>
      <c r="FO439" s="90" t="str">
        <f t="shared" si="528"/>
        <v/>
      </c>
      <c r="FP439" s="172"/>
      <c r="FQ439" s="154" t="str">
        <f t="shared" si="529"/>
        <v>NO BID</v>
      </c>
      <c r="FR439" s="174"/>
      <c r="FS439" s="91">
        <v>15.89</v>
      </c>
      <c r="FT439" s="92">
        <f t="shared" si="530"/>
        <v>79.45</v>
      </c>
      <c r="FU439" s="175">
        <f t="shared" si="531"/>
        <v>0</v>
      </c>
      <c r="FV439" s="93" t="str">
        <f t="shared" si="532"/>
        <v/>
      </c>
      <c r="FW439" s="94">
        <f t="shared" si="533"/>
        <v>79.45</v>
      </c>
      <c r="FX439" s="95">
        <f t="shared" si="534"/>
        <v>0</v>
      </c>
      <c r="FY439" s="129" t="str">
        <f t="shared" si="535"/>
        <v>NOT AWARDED</v>
      </c>
      <c r="FZ439" s="130">
        <f t="shared" si="536"/>
        <v>0</v>
      </c>
      <c r="GA439" s="129" t="str">
        <f t="shared" si="537"/>
        <v>VENDOR 09</v>
      </c>
      <c r="GB439" s="176"/>
      <c r="GC439" s="177"/>
      <c r="GD439" s="96"/>
      <c r="GE439" s="98"/>
    </row>
    <row r="440" spans="1:187" ht="30" customHeight="1" thickTop="1" thickBot="1" x14ac:dyDescent="0.4">
      <c r="A440" s="141">
        <v>436</v>
      </c>
      <c r="B440" s="142">
        <v>5</v>
      </c>
      <c r="C440" s="143">
        <v>9780063218796</v>
      </c>
      <c r="D440" s="144" t="s">
        <v>625</v>
      </c>
      <c r="E440" s="144" t="s">
        <v>1284</v>
      </c>
      <c r="F440" s="144" t="s">
        <v>1479</v>
      </c>
      <c r="G440" s="145" t="s">
        <v>1414</v>
      </c>
      <c r="H440" s="145" t="s">
        <v>1421</v>
      </c>
      <c r="I440" s="146"/>
      <c r="J440" s="227">
        <f t="shared" si="538"/>
        <v>5</v>
      </c>
      <c r="K440" s="228"/>
      <c r="L440" s="99" t="str">
        <f t="shared" si="463"/>
        <v/>
      </c>
      <c r="M440" s="241"/>
      <c r="N440" s="147"/>
      <c r="O440" s="148" t="str">
        <f t="shared" si="464"/>
        <v>VENDOR 09</v>
      </c>
      <c r="P440" s="149">
        <v>241363</v>
      </c>
      <c r="Q440" s="149">
        <f t="shared" si="465"/>
        <v>0</v>
      </c>
      <c r="R440" s="150" t="str">
        <f t="shared" si="466"/>
        <v xml:space="preserve">, </v>
      </c>
      <c r="S440" s="150" t="str">
        <f t="shared" si="467"/>
        <v>NO BID</v>
      </c>
      <c r="T440" s="100">
        <f t="shared" si="468"/>
        <v>0</v>
      </c>
      <c r="U440" s="101" t="str">
        <f t="shared" si="469"/>
        <v>NOT AWARDED</v>
      </c>
      <c r="V440" s="146"/>
      <c r="W440" s="151"/>
      <c r="X440" s="102"/>
      <c r="Y440" s="103"/>
      <c r="Z440" s="152" t="str">
        <f t="shared" si="470"/>
        <v/>
      </c>
      <c r="AA440" s="153" t="str">
        <f t="shared" si="471"/>
        <v>NO BID</v>
      </c>
      <c r="AB440" s="151"/>
      <c r="AC440" s="102"/>
      <c r="AD440" s="103"/>
      <c r="AE440" s="152" t="str">
        <f t="shared" si="472"/>
        <v/>
      </c>
      <c r="AF440" s="154" t="str">
        <f t="shared" si="473"/>
        <v>NO BID</v>
      </c>
      <c r="AG440" s="151"/>
      <c r="AH440" s="102"/>
      <c r="AI440" s="103"/>
      <c r="AJ440" s="152" t="str">
        <f t="shared" si="474"/>
        <v/>
      </c>
      <c r="AK440" s="154" t="str">
        <f t="shared" si="475"/>
        <v>NO BID</v>
      </c>
      <c r="AL440" s="151"/>
      <c r="AM440" s="102"/>
      <c r="AN440" s="103"/>
      <c r="AO440" s="152" t="str">
        <f t="shared" si="476"/>
        <v/>
      </c>
      <c r="AP440" s="154" t="str">
        <f t="shared" si="477"/>
        <v>NO BID</v>
      </c>
      <c r="AQ440" s="151"/>
      <c r="AR440" s="102"/>
      <c r="AS440" s="103"/>
      <c r="AT440" s="152" t="str">
        <f t="shared" si="478"/>
        <v/>
      </c>
      <c r="AU440" s="154" t="str">
        <f t="shared" si="479"/>
        <v>NO BID</v>
      </c>
      <c r="AV440" s="151"/>
      <c r="AW440" s="102"/>
      <c r="AX440" s="103"/>
      <c r="AY440" s="152" t="str">
        <f t="shared" si="480"/>
        <v/>
      </c>
      <c r="AZ440" s="154" t="str">
        <f t="shared" si="481"/>
        <v>NO BID</v>
      </c>
      <c r="BA440" s="151"/>
      <c r="BB440" s="102"/>
      <c r="BC440" s="103"/>
      <c r="BD440" s="152" t="str">
        <f t="shared" si="482"/>
        <v/>
      </c>
      <c r="BE440" s="153" t="str">
        <f>IF($B440=0,"",IF(ISNUMBER(BB440),"","NO BID"))</f>
        <v>NO BID</v>
      </c>
      <c r="BF440" s="151"/>
      <c r="BG440" s="102"/>
      <c r="BH440" s="103"/>
      <c r="BI440" s="152" t="str">
        <f t="shared" si="484"/>
        <v/>
      </c>
      <c r="BJ440" s="153" t="str">
        <f t="shared" si="485"/>
        <v>NO BID</v>
      </c>
      <c r="BK440" s="151"/>
      <c r="BL440" s="102"/>
      <c r="BM440" s="103"/>
      <c r="BN440" s="152" t="str">
        <f t="shared" si="486"/>
        <v/>
      </c>
      <c r="BO440" s="154" t="str">
        <f t="shared" si="487"/>
        <v>NO BID</v>
      </c>
      <c r="BP440" s="155"/>
      <c r="BQ440" s="151"/>
      <c r="BR440" s="102"/>
      <c r="BS440" s="103" t="str">
        <f t="shared" si="488"/>
        <v/>
      </c>
      <c r="BT440" s="152"/>
      <c r="BU440" s="153" t="str">
        <f t="shared" si="489"/>
        <v>NO BID</v>
      </c>
      <c r="BV440" s="151"/>
      <c r="BW440" s="102"/>
      <c r="BX440" s="103" t="str">
        <f t="shared" si="490"/>
        <v/>
      </c>
      <c r="BY440" s="152"/>
      <c r="BZ440" s="153" t="str">
        <f t="shared" si="491"/>
        <v>NO BID</v>
      </c>
      <c r="CA440" s="151"/>
      <c r="CB440" s="102"/>
      <c r="CC440" s="103" t="str">
        <f t="shared" si="492"/>
        <v/>
      </c>
      <c r="CD440" s="152"/>
      <c r="CE440" s="153" t="str">
        <f t="shared" si="493"/>
        <v>NO BID</v>
      </c>
      <c r="CF440" s="151"/>
      <c r="CG440" s="102"/>
      <c r="CH440" s="103" t="str">
        <f t="shared" si="494"/>
        <v/>
      </c>
      <c r="CI440" s="152"/>
      <c r="CJ440" s="153" t="str">
        <f t="shared" si="495"/>
        <v>NO BID</v>
      </c>
      <c r="CK440" s="151"/>
      <c r="CL440" s="102"/>
      <c r="CM440" s="103" t="str">
        <f t="shared" si="496"/>
        <v/>
      </c>
      <c r="CN440" s="152"/>
      <c r="CO440" s="153" t="str">
        <f t="shared" si="497"/>
        <v>NO BID</v>
      </c>
      <c r="CP440" s="151"/>
      <c r="CQ440" s="102"/>
      <c r="CR440" s="103" t="str">
        <f t="shared" si="498"/>
        <v/>
      </c>
      <c r="CS440" s="152"/>
      <c r="CT440" s="153" t="str">
        <f t="shared" si="499"/>
        <v>NO BID</v>
      </c>
      <c r="CU440" s="151"/>
      <c r="CV440" s="102"/>
      <c r="CW440" s="103" t="str">
        <f t="shared" si="500"/>
        <v/>
      </c>
      <c r="CX440" s="152"/>
      <c r="CY440" s="153" t="str">
        <f t="shared" si="501"/>
        <v>NO BID</v>
      </c>
      <c r="CZ440" s="151"/>
      <c r="DA440" s="102"/>
      <c r="DB440" s="103" t="str">
        <f t="shared" si="502"/>
        <v/>
      </c>
      <c r="DC440" s="152"/>
      <c r="DD440" s="153" t="str">
        <f t="shared" si="503"/>
        <v>NO BID</v>
      </c>
      <c r="DE440" s="151"/>
      <c r="DF440" s="102"/>
      <c r="DG440" s="103" t="str">
        <f t="shared" si="504"/>
        <v/>
      </c>
      <c r="DH440" s="152"/>
      <c r="DI440" s="153" t="str">
        <f t="shared" si="505"/>
        <v>NO BID</v>
      </c>
      <c r="DJ440" s="151"/>
      <c r="DK440" s="102"/>
      <c r="DL440" s="103" t="str">
        <f t="shared" si="506"/>
        <v/>
      </c>
      <c r="DM440" s="152"/>
      <c r="DN440" s="153" t="str">
        <f t="shared" si="507"/>
        <v>NO BID</v>
      </c>
      <c r="DO440" s="151"/>
      <c r="DP440" s="102"/>
      <c r="DQ440" s="103" t="str">
        <f t="shared" si="508"/>
        <v/>
      </c>
      <c r="DR440" s="152"/>
      <c r="DS440" s="153" t="str">
        <f t="shared" si="509"/>
        <v>NO BID</v>
      </c>
      <c r="DT440" s="151"/>
      <c r="DU440" s="102"/>
      <c r="DV440" s="103" t="str">
        <f t="shared" si="510"/>
        <v/>
      </c>
      <c r="DW440" s="152"/>
      <c r="DX440" s="153" t="str">
        <f t="shared" si="511"/>
        <v>NO BID</v>
      </c>
      <c r="DY440" s="151"/>
      <c r="DZ440" s="102"/>
      <c r="EA440" s="103" t="str">
        <f t="shared" si="512"/>
        <v/>
      </c>
      <c r="EB440" s="152"/>
      <c r="EC440" s="153" t="str">
        <f t="shared" si="513"/>
        <v>NO BID</v>
      </c>
      <c r="ED440" s="151"/>
      <c r="EE440" s="102"/>
      <c r="EF440" s="103" t="str">
        <f t="shared" si="514"/>
        <v/>
      </c>
      <c r="EG440" s="152"/>
      <c r="EH440" s="153" t="str">
        <f t="shared" si="515"/>
        <v>NO BID</v>
      </c>
      <c r="EI440" s="151"/>
      <c r="EJ440" s="102"/>
      <c r="EK440" s="103" t="str">
        <f t="shared" si="516"/>
        <v/>
      </c>
      <c r="EL440" s="152"/>
      <c r="EM440" s="153" t="str">
        <f t="shared" si="517"/>
        <v>NO BID</v>
      </c>
      <c r="EN440" s="151"/>
      <c r="EO440" s="102"/>
      <c r="EP440" s="103" t="str">
        <f t="shared" si="518"/>
        <v/>
      </c>
      <c r="EQ440" s="152"/>
      <c r="ER440" s="153" t="str">
        <f t="shared" si="519"/>
        <v>NO BID</v>
      </c>
      <c r="ES440" s="151"/>
      <c r="ET440" s="102"/>
      <c r="EU440" s="103" t="str">
        <f t="shared" si="520"/>
        <v/>
      </c>
      <c r="EV440" s="152"/>
      <c r="EW440" s="153" t="str">
        <f t="shared" si="521"/>
        <v>NO BID</v>
      </c>
      <c r="EX440" s="151"/>
      <c r="EY440" s="102"/>
      <c r="EZ440" s="103" t="str">
        <f t="shared" si="522"/>
        <v/>
      </c>
      <c r="FA440" s="152"/>
      <c r="FB440" s="153" t="str">
        <f t="shared" si="523"/>
        <v>NO BID</v>
      </c>
      <c r="FC440" s="151"/>
      <c r="FD440" s="102"/>
      <c r="FE440" s="103" t="str">
        <f t="shared" si="524"/>
        <v/>
      </c>
      <c r="FF440" s="152"/>
      <c r="FG440" s="153" t="str">
        <f t="shared" si="525"/>
        <v>NO BID</v>
      </c>
      <c r="FH440" s="151"/>
      <c r="FI440" s="102"/>
      <c r="FJ440" s="103" t="str">
        <f t="shared" si="526"/>
        <v/>
      </c>
      <c r="FK440" s="152"/>
      <c r="FL440" s="153" t="str">
        <f t="shared" si="527"/>
        <v>NO BID</v>
      </c>
      <c r="FM440" s="151"/>
      <c r="FN440" s="102"/>
      <c r="FO440" s="103" t="str">
        <f t="shared" si="528"/>
        <v/>
      </c>
      <c r="FP440" s="152"/>
      <c r="FQ440" s="153" t="str">
        <f t="shared" si="529"/>
        <v>NO BID</v>
      </c>
      <c r="FR440" s="156"/>
      <c r="FS440" s="104">
        <v>15.39</v>
      </c>
      <c r="FT440" s="105">
        <f t="shared" si="530"/>
        <v>76.95</v>
      </c>
      <c r="FU440" s="157">
        <f t="shared" si="531"/>
        <v>0</v>
      </c>
      <c r="FV440" s="106" t="str">
        <f t="shared" si="532"/>
        <v/>
      </c>
      <c r="FW440" s="107">
        <f t="shared" si="533"/>
        <v>76.95</v>
      </c>
      <c r="FX440" s="108">
        <f t="shared" si="534"/>
        <v>0</v>
      </c>
      <c r="FY440" s="158" t="str">
        <f t="shared" si="535"/>
        <v>NOT AWARDED</v>
      </c>
      <c r="FZ440" s="159">
        <f t="shared" si="536"/>
        <v>0</v>
      </c>
      <c r="GA440" s="158" t="str">
        <f t="shared" si="537"/>
        <v>VENDOR 09</v>
      </c>
      <c r="GB440" s="160"/>
      <c r="GC440" s="161"/>
      <c r="GD440" s="109"/>
      <c r="GE440" s="110"/>
    </row>
    <row r="441" spans="1:187" ht="30" customHeight="1" thickTop="1" thickBot="1" x14ac:dyDescent="0.4">
      <c r="A441" s="162">
        <v>437</v>
      </c>
      <c r="B441" s="163">
        <v>4</v>
      </c>
      <c r="C441" s="164">
        <v>9781682752739</v>
      </c>
      <c r="D441" s="165" t="s">
        <v>626</v>
      </c>
      <c r="E441" s="165" t="s">
        <v>1285</v>
      </c>
      <c r="F441" s="165" t="s">
        <v>1480</v>
      </c>
      <c r="G441" s="166" t="s">
        <v>1414</v>
      </c>
      <c r="H441" s="166" t="s">
        <v>1418</v>
      </c>
      <c r="I441" s="167"/>
      <c r="J441" s="229">
        <f t="shared" si="538"/>
        <v>4</v>
      </c>
      <c r="K441" s="228"/>
      <c r="L441" s="99" t="str">
        <f t="shared" si="463"/>
        <v/>
      </c>
      <c r="M441" s="241"/>
      <c r="N441" s="179"/>
      <c r="O441" s="169" t="str">
        <f t="shared" si="464"/>
        <v>VENDOR 09</v>
      </c>
      <c r="P441" s="149">
        <v>241365</v>
      </c>
      <c r="Q441" s="149">
        <f t="shared" si="465"/>
        <v>0</v>
      </c>
      <c r="R441" s="170" t="str">
        <f t="shared" si="466"/>
        <v xml:space="preserve">, </v>
      </c>
      <c r="S441" s="170" t="str">
        <f t="shared" si="467"/>
        <v>NO BID</v>
      </c>
      <c r="T441" s="87">
        <f t="shared" si="468"/>
        <v>0</v>
      </c>
      <c r="U441" s="88" t="str">
        <f t="shared" si="469"/>
        <v>NOT AWARDED</v>
      </c>
      <c r="V441" s="167"/>
      <c r="W441" s="171"/>
      <c r="X441" s="89"/>
      <c r="Y441" s="90"/>
      <c r="Z441" s="172" t="str">
        <f t="shared" si="470"/>
        <v/>
      </c>
      <c r="AA441" s="154" t="str">
        <f t="shared" si="471"/>
        <v>NO BID</v>
      </c>
      <c r="AB441" s="171"/>
      <c r="AC441" s="89"/>
      <c r="AD441" s="90"/>
      <c r="AE441" s="172" t="str">
        <f t="shared" si="472"/>
        <v/>
      </c>
      <c r="AF441" s="154" t="str">
        <f t="shared" si="473"/>
        <v>NO BID</v>
      </c>
      <c r="AG441" s="171"/>
      <c r="AH441" s="89"/>
      <c r="AI441" s="90"/>
      <c r="AJ441" s="172" t="str">
        <f t="shared" si="474"/>
        <v/>
      </c>
      <c r="AK441" s="154" t="str">
        <f t="shared" si="475"/>
        <v>NO BID</v>
      </c>
      <c r="AL441" s="171"/>
      <c r="AM441" s="89"/>
      <c r="AN441" s="90"/>
      <c r="AO441" s="172" t="str">
        <f t="shared" si="476"/>
        <v/>
      </c>
      <c r="AP441" s="154" t="str">
        <f t="shared" si="477"/>
        <v>NO BID</v>
      </c>
      <c r="AQ441" s="171"/>
      <c r="AR441" s="89"/>
      <c r="AS441" s="90"/>
      <c r="AT441" s="172" t="str">
        <f t="shared" si="478"/>
        <v/>
      </c>
      <c r="AU441" s="154" t="str">
        <f t="shared" si="479"/>
        <v>NO BID</v>
      </c>
      <c r="AV441" s="171"/>
      <c r="AW441" s="89"/>
      <c r="AX441" s="90"/>
      <c r="AY441" s="172" t="str">
        <f t="shared" si="480"/>
        <v/>
      </c>
      <c r="AZ441" s="154" t="str">
        <f t="shared" si="481"/>
        <v>NO BID</v>
      </c>
      <c r="BA441" s="171"/>
      <c r="BB441" s="89"/>
      <c r="BC441" s="90"/>
      <c r="BD441" s="172" t="str">
        <f t="shared" si="482"/>
        <v/>
      </c>
      <c r="BE441" s="154" t="s">
        <v>82</v>
      </c>
      <c r="BF441" s="171"/>
      <c r="BG441" s="89"/>
      <c r="BH441" s="90"/>
      <c r="BI441" s="172" t="str">
        <f t="shared" si="484"/>
        <v/>
      </c>
      <c r="BJ441" s="154" t="str">
        <f t="shared" si="485"/>
        <v>NO BID</v>
      </c>
      <c r="BK441" s="171"/>
      <c r="BL441" s="89"/>
      <c r="BM441" s="90"/>
      <c r="BN441" s="172" t="str">
        <f t="shared" si="486"/>
        <v/>
      </c>
      <c r="BO441" s="154" t="str">
        <f t="shared" si="487"/>
        <v>NO BID</v>
      </c>
      <c r="BP441" s="173"/>
      <c r="BQ441" s="171"/>
      <c r="BR441" s="89"/>
      <c r="BS441" s="90" t="str">
        <f t="shared" si="488"/>
        <v/>
      </c>
      <c r="BT441" s="172"/>
      <c r="BU441" s="154" t="str">
        <f t="shared" si="489"/>
        <v>NO BID</v>
      </c>
      <c r="BV441" s="171"/>
      <c r="BW441" s="89"/>
      <c r="BX441" s="90" t="str">
        <f t="shared" si="490"/>
        <v/>
      </c>
      <c r="BY441" s="172"/>
      <c r="BZ441" s="154" t="str">
        <f t="shared" si="491"/>
        <v>NO BID</v>
      </c>
      <c r="CA441" s="171"/>
      <c r="CB441" s="89"/>
      <c r="CC441" s="90" t="str">
        <f t="shared" si="492"/>
        <v/>
      </c>
      <c r="CD441" s="172"/>
      <c r="CE441" s="154" t="str">
        <f t="shared" si="493"/>
        <v>NO BID</v>
      </c>
      <c r="CF441" s="171"/>
      <c r="CG441" s="89"/>
      <c r="CH441" s="90" t="str">
        <f t="shared" si="494"/>
        <v/>
      </c>
      <c r="CI441" s="172"/>
      <c r="CJ441" s="154" t="str">
        <f t="shared" si="495"/>
        <v>NO BID</v>
      </c>
      <c r="CK441" s="171"/>
      <c r="CL441" s="89"/>
      <c r="CM441" s="90" t="str">
        <f t="shared" si="496"/>
        <v/>
      </c>
      <c r="CN441" s="172"/>
      <c r="CO441" s="154" t="str">
        <f t="shared" si="497"/>
        <v>NO BID</v>
      </c>
      <c r="CP441" s="171"/>
      <c r="CQ441" s="89"/>
      <c r="CR441" s="90" t="str">
        <f t="shared" si="498"/>
        <v/>
      </c>
      <c r="CS441" s="172"/>
      <c r="CT441" s="154" t="str">
        <f t="shared" si="499"/>
        <v>NO BID</v>
      </c>
      <c r="CU441" s="171"/>
      <c r="CV441" s="89"/>
      <c r="CW441" s="90" t="str">
        <f t="shared" si="500"/>
        <v/>
      </c>
      <c r="CX441" s="172"/>
      <c r="CY441" s="154" t="str">
        <f t="shared" si="501"/>
        <v>NO BID</v>
      </c>
      <c r="CZ441" s="171"/>
      <c r="DA441" s="89"/>
      <c r="DB441" s="90" t="str">
        <f t="shared" si="502"/>
        <v/>
      </c>
      <c r="DC441" s="172"/>
      <c r="DD441" s="154" t="str">
        <f t="shared" si="503"/>
        <v>NO BID</v>
      </c>
      <c r="DE441" s="171"/>
      <c r="DF441" s="89"/>
      <c r="DG441" s="90" t="str">
        <f t="shared" si="504"/>
        <v/>
      </c>
      <c r="DH441" s="172"/>
      <c r="DI441" s="154" t="str">
        <f t="shared" si="505"/>
        <v>NO BID</v>
      </c>
      <c r="DJ441" s="171"/>
      <c r="DK441" s="89"/>
      <c r="DL441" s="90" t="str">
        <f t="shared" si="506"/>
        <v/>
      </c>
      <c r="DM441" s="172"/>
      <c r="DN441" s="154" t="str">
        <f t="shared" si="507"/>
        <v>NO BID</v>
      </c>
      <c r="DO441" s="171"/>
      <c r="DP441" s="89"/>
      <c r="DQ441" s="90" t="str">
        <f t="shared" si="508"/>
        <v/>
      </c>
      <c r="DR441" s="172"/>
      <c r="DS441" s="154" t="str">
        <f t="shared" si="509"/>
        <v>NO BID</v>
      </c>
      <c r="DT441" s="171"/>
      <c r="DU441" s="89"/>
      <c r="DV441" s="90" t="str">
        <f t="shared" si="510"/>
        <v/>
      </c>
      <c r="DW441" s="172"/>
      <c r="DX441" s="154" t="str">
        <f t="shared" si="511"/>
        <v>NO BID</v>
      </c>
      <c r="DY441" s="171"/>
      <c r="DZ441" s="89"/>
      <c r="EA441" s="90" t="str">
        <f t="shared" si="512"/>
        <v/>
      </c>
      <c r="EB441" s="172"/>
      <c r="EC441" s="154" t="str">
        <f t="shared" si="513"/>
        <v>NO BID</v>
      </c>
      <c r="ED441" s="171"/>
      <c r="EE441" s="89"/>
      <c r="EF441" s="90" t="str">
        <f t="shared" si="514"/>
        <v/>
      </c>
      <c r="EG441" s="172"/>
      <c r="EH441" s="154" t="str">
        <f t="shared" si="515"/>
        <v>NO BID</v>
      </c>
      <c r="EI441" s="171"/>
      <c r="EJ441" s="89"/>
      <c r="EK441" s="90" t="str">
        <f t="shared" si="516"/>
        <v/>
      </c>
      <c r="EL441" s="172"/>
      <c r="EM441" s="154" t="str">
        <f t="shared" si="517"/>
        <v>NO BID</v>
      </c>
      <c r="EN441" s="171"/>
      <c r="EO441" s="89"/>
      <c r="EP441" s="90" t="str">
        <f t="shared" si="518"/>
        <v/>
      </c>
      <c r="EQ441" s="172"/>
      <c r="ER441" s="154" t="str">
        <f t="shared" si="519"/>
        <v>NO BID</v>
      </c>
      <c r="ES441" s="171"/>
      <c r="ET441" s="89"/>
      <c r="EU441" s="90" t="str">
        <f t="shared" si="520"/>
        <v/>
      </c>
      <c r="EV441" s="172"/>
      <c r="EW441" s="154" t="str">
        <f t="shared" si="521"/>
        <v>NO BID</v>
      </c>
      <c r="EX441" s="171"/>
      <c r="EY441" s="89"/>
      <c r="EZ441" s="90" t="str">
        <f t="shared" si="522"/>
        <v/>
      </c>
      <c r="FA441" s="172"/>
      <c r="FB441" s="154" t="str">
        <f t="shared" si="523"/>
        <v>NO BID</v>
      </c>
      <c r="FC441" s="171"/>
      <c r="FD441" s="89"/>
      <c r="FE441" s="90" t="str">
        <f t="shared" si="524"/>
        <v/>
      </c>
      <c r="FF441" s="172"/>
      <c r="FG441" s="154" t="str">
        <f t="shared" si="525"/>
        <v>NO BID</v>
      </c>
      <c r="FH441" s="171"/>
      <c r="FI441" s="89"/>
      <c r="FJ441" s="90" t="str">
        <f t="shared" si="526"/>
        <v/>
      </c>
      <c r="FK441" s="172"/>
      <c r="FL441" s="154" t="str">
        <f t="shared" si="527"/>
        <v>NO BID</v>
      </c>
      <c r="FM441" s="171"/>
      <c r="FN441" s="89"/>
      <c r="FO441" s="90" t="str">
        <f t="shared" si="528"/>
        <v/>
      </c>
      <c r="FP441" s="172"/>
      <c r="FQ441" s="154" t="str">
        <f t="shared" si="529"/>
        <v>NO BID</v>
      </c>
      <c r="FR441" s="167"/>
      <c r="FS441" s="91">
        <v>16.989999999999998</v>
      </c>
      <c r="FT441" s="92">
        <f t="shared" si="530"/>
        <v>67.959999999999994</v>
      </c>
      <c r="FU441" s="175">
        <f t="shared" si="531"/>
        <v>0</v>
      </c>
      <c r="FV441" s="93" t="str">
        <f t="shared" si="532"/>
        <v/>
      </c>
      <c r="FW441" s="94">
        <f t="shared" si="533"/>
        <v>67.959999999999994</v>
      </c>
      <c r="FX441" s="95">
        <f t="shared" si="534"/>
        <v>0</v>
      </c>
      <c r="FY441" s="129" t="str">
        <f t="shared" si="535"/>
        <v>NOT AWARDED</v>
      </c>
      <c r="FZ441" s="130">
        <f t="shared" si="536"/>
        <v>0</v>
      </c>
      <c r="GA441" s="129" t="str">
        <f t="shared" si="537"/>
        <v>VENDOR 09</v>
      </c>
      <c r="GB441" s="176"/>
      <c r="GC441" s="177"/>
      <c r="GD441" s="96"/>
      <c r="GE441" s="97"/>
    </row>
    <row r="442" spans="1:187" ht="30" customHeight="1" thickTop="1" thickBot="1" x14ac:dyDescent="0.4">
      <c r="A442" s="162">
        <v>438</v>
      </c>
      <c r="B442" s="214">
        <v>5</v>
      </c>
      <c r="C442" s="181">
        <v>9780593462102</v>
      </c>
      <c r="D442" s="182" t="s">
        <v>627</v>
      </c>
      <c r="E442" s="182" t="s">
        <v>1286</v>
      </c>
      <c r="F442" s="182" t="s">
        <v>1479</v>
      </c>
      <c r="G442" s="183" t="s">
        <v>1414</v>
      </c>
      <c r="H442" s="183" t="s">
        <v>1416</v>
      </c>
      <c r="I442" s="167"/>
      <c r="J442" s="230">
        <f t="shared" si="538"/>
        <v>5</v>
      </c>
      <c r="K442" s="231"/>
      <c r="L442" s="99" t="str">
        <f t="shared" si="463"/>
        <v/>
      </c>
      <c r="M442" s="242"/>
      <c r="N442" s="179"/>
      <c r="O442" s="184" t="str">
        <f t="shared" si="464"/>
        <v>VENDOR 09</v>
      </c>
      <c r="P442" s="149">
        <v>241362</v>
      </c>
      <c r="Q442" s="149">
        <f t="shared" si="465"/>
        <v>0</v>
      </c>
      <c r="R442" s="185" t="str">
        <f t="shared" si="466"/>
        <v xml:space="preserve">, </v>
      </c>
      <c r="S442" s="185" t="str">
        <f t="shared" si="467"/>
        <v>NO BID</v>
      </c>
      <c r="T442" s="111">
        <f t="shared" si="468"/>
        <v>0</v>
      </c>
      <c r="U442" s="112" t="str">
        <f t="shared" si="469"/>
        <v>NOT AWARDED</v>
      </c>
      <c r="V442" s="186"/>
      <c r="W442" s="187"/>
      <c r="X442" s="113"/>
      <c r="Y442" s="114"/>
      <c r="Z442" s="188" t="str">
        <f t="shared" si="470"/>
        <v/>
      </c>
      <c r="AA442" s="154" t="str">
        <f t="shared" si="471"/>
        <v>NO BID</v>
      </c>
      <c r="AB442" s="187"/>
      <c r="AC442" s="113"/>
      <c r="AD442" s="114"/>
      <c r="AE442" s="188" t="str">
        <f t="shared" si="472"/>
        <v/>
      </c>
      <c r="AF442" s="154" t="str">
        <f t="shared" si="473"/>
        <v>NO BID</v>
      </c>
      <c r="AG442" s="187"/>
      <c r="AH442" s="113"/>
      <c r="AI442" s="114"/>
      <c r="AJ442" s="188" t="str">
        <f t="shared" si="474"/>
        <v/>
      </c>
      <c r="AK442" s="154" t="str">
        <f t="shared" si="475"/>
        <v>NO BID</v>
      </c>
      <c r="AL442" s="187"/>
      <c r="AM442" s="113"/>
      <c r="AN442" s="114"/>
      <c r="AO442" s="188" t="str">
        <f t="shared" si="476"/>
        <v/>
      </c>
      <c r="AP442" s="154" t="str">
        <f t="shared" si="477"/>
        <v>NO BID</v>
      </c>
      <c r="AQ442" s="187"/>
      <c r="AR442" s="113"/>
      <c r="AS442" s="114"/>
      <c r="AT442" s="188" t="str">
        <f t="shared" si="478"/>
        <v/>
      </c>
      <c r="AU442" s="154" t="str">
        <f t="shared" si="479"/>
        <v>NO BID</v>
      </c>
      <c r="AV442" s="187"/>
      <c r="AW442" s="113"/>
      <c r="AX442" s="114"/>
      <c r="AY442" s="188" t="str">
        <f t="shared" si="480"/>
        <v/>
      </c>
      <c r="AZ442" s="154" t="str">
        <f t="shared" si="481"/>
        <v>NO BID</v>
      </c>
      <c r="BA442" s="187"/>
      <c r="BB442" s="113"/>
      <c r="BC442" s="114"/>
      <c r="BD442" s="188" t="str">
        <f t="shared" si="482"/>
        <v/>
      </c>
      <c r="BE442" s="189" t="str">
        <f>IF($B442=0,"",IF(ISNUMBER(BB442),"","NO BID"))</f>
        <v>NO BID</v>
      </c>
      <c r="BF442" s="187"/>
      <c r="BG442" s="113"/>
      <c r="BH442" s="114"/>
      <c r="BI442" s="188" t="str">
        <f t="shared" si="484"/>
        <v/>
      </c>
      <c r="BJ442" s="189" t="str">
        <f t="shared" si="485"/>
        <v>NO BID</v>
      </c>
      <c r="BK442" s="187"/>
      <c r="BL442" s="113"/>
      <c r="BM442" s="114"/>
      <c r="BN442" s="188" t="str">
        <f t="shared" si="486"/>
        <v/>
      </c>
      <c r="BO442" s="154" t="str">
        <f t="shared" si="487"/>
        <v>NO BID</v>
      </c>
      <c r="BP442" s="190"/>
      <c r="BQ442" s="187"/>
      <c r="BR442" s="113"/>
      <c r="BS442" s="114" t="str">
        <f t="shared" si="488"/>
        <v/>
      </c>
      <c r="BT442" s="188"/>
      <c r="BU442" s="189" t="str">
        <f t="shared" si="489"/>
        <v>NO BID</v>
      </c>
      <c r="BV442" s="187"/>
      <c r="BW442" s="113"/>
      <c r="BX442" s="114" t="str">
        <f t="shared" si="490"/>
        <v/>
      </c>
      <c r="BY442" s="188"/>
      <c r="BZ442" s="189" t="str">
        <f t="shared" si="491"/>
        <v>NO BID</v>
      </c>
      <c r="CA442" s="187"/>
      <c r="CB442" s="113"/>
      <c r="CC442" s="114" t="str">
        <f t="shared" si="492"/>
        <v/>
      </c>
      <c r="CD442" s="188"/>
      <c r="CE442" s="189" t="str">
        <f t="shared" si="493"/>
        <v>NO BID</v>
      </c>
      <c r="CF442" s="187"/>
      <c r="CG442" s="113"/>
      <c r="CH442" s="114" t="str">
        <f t="shared" si="494"/>
        <v/>
      </c>
      <c r="CI442" s="188"/>
      <c r="CJ442" s="189" t="str">
        <f t="shared" si="495"/>
        <v>NO BID</v>
      </c>
      <c r="CK442" s="187"/>
      <c r="CL442" s="113"/>
      <c r="CM442" s="114" t="str">
        <f t="shared" si="496"/>
        <v/>
      </c>
      <c r="CN442" s="188"/>
      <c r="CO442" s="189" t="str">
        <f t="shared" si="497"/>
        <v>NO BID</v>
      </c>
      <c r="CP442" s="187"/>
      <c r="CQ442" s="113"/>
      <c r="CR442" s="114" t="str">
        <f t="shared" si="498"/>
        <v/>
      </c>
      <c r="CS442" s="188"/>
      <c r="CT442" s="189" t="str">
        <f t="shared" si="499"/>
        <v>NO BID</v>
      </c>
      <c r="CU442" s="187"/>
      <c r="CV442" s="113"/>
      <c r="CW442" s="114" t="str">
        <f t="shared" si="500"/>
        <v/>
      </c>
      <c r="CX442" s="188"/>
      <c r="CY442" s="189" t="str">
        <f t="shared" si="501"/>
        <v>NO BID</v>
      </c>
      <c r="CZ442" s="187"/>
      <c r="DA442" s="113"/>
      <c r="DB442" s="114" t="str">
        <f t="shared" si="502"/>
        <v/>
      </c>
      <c r="DC442" s="188"/>
      <c r="DD442" s="189" t="str">
        <f t="shared" si="503"/>
        <v>NO BID</v>
      </c>
      <c r="DE442" s="187"/>
      <c r="DF442" s="113"/>
      <c r="DG442" s="114" t="str">
        <f t="shared" si="504"/>
        <v/>
      </c>
      <c r="DH442" s="188"/>
      <c r="DI442" s="189" t="str">
        <f t="shared" si="505"/>
        <v>NO BID</v>
      </c>
      <c r="DJ442" s="187"/>
      <c r="DK442" s="113"/>
      <c r="DL442" s="114" t="str">
        <f t="shared" si="506"/>
        <v/>
      </c>
      <c r="DM442" s="188"/>
      <c r="DN442" s="189" t="str">
        <f t="shared" si="507"/>
        <v>NO BID</v>
      </c>
      <c r="DO442" s="187"/>
      <c r="DP442" s="113"/>
      <c r="DQ442" s="114" t="str">
        <f t="shared" si="508"/>
        <v/>
      </c>
      <c r="DR442" s="188"/>
      <c r="DS442" s="189" t="str">
        <f t="shared" si="509"/>
        <v>NO BID</v>
      </c>
      <c r="DT442" s="187"/>
      <c r="DU442" s="113"/>
      <c r="DV442" s="114" t="str">
        <f t="shared" si="510"/>
        <v/>
      </c>
      <c r="DW442" s="188"/>
      <c r="DX442" s="189" t="str">
        <f t="shared" si="511"/>
        <v>NO BID</v>
      </c>
      <c r="DY442" s="187"/>
      <c r="DZ442" s="113"/>
      <c r="EA442" s="114" t="str">
        <f t="shared" si="512"/>
        <v/>
      </c>
      <c r="EB442" s="188"/>
      <c r="EC442" s="189" t="str">
        <f t="shared" si="513"/>
        <v>NO BID</v>
      </c>
      <c r="ED442" s="187"/>
      <c r="EE442" s="113"/>
      <c r="EF442" s="114" t="str">
        <f t="shared" si="514"/>
        <v/>
      </c>
      <c r="EG442" s="188"/>
      <c r="EH442" s="189" t="str">
        <f t="shared" si="515"/>
        <v>NO BID</v>
      </c>
      <c r="EI442" s="187"/>
      <c r="EJ442" s="113"/>
      <c r="EK442" s="114" t="str">
        <f t="shared" si="516"/>
        <v/>
      </c>
      <c r="EL442" s="188"/>
      <c r="EM442" s="189" t="str">
        <f t="shared" si="517"/>
        <v>NO BID</v>
      </c>
      <c r="EN442" s="187"/>
      <c r="EO442" s="113"/>
      <c r="EP442" s="114" t="str">
        <f t="shared" si="518"/>
        <v/>
      </c>
      <c r="EQ442" s="188"/>
      <c r="ER442" s="189" t="str">
        <f t="shared" si="519"/>
        <v>NO BID</v>
      </c>
      <c r="ES442" s="187"/>
      <c r="ET442" s="113"/>
      <c r="EU442" s="114" t="str">
        <f t="shared" si="520"/>
        <v/>
      </c>
      <c r="EV442" s="188"/>
      <c r="EW442" s="189" t="str">
        <f t="shared" si="521"/>
        <v>NO BID</v>
      </c>
      <c r="EX442" s="187"/>
      <c r="EY442" s="113"/>
      <c r="EZ442" s="114" t="str">
        <f t="shared" si="522"/>
        <v/>
      </c>
      <c r="FA442" s="188"/>
      <c r="FB442" s="189" t="str">
        <f t="shared" si="523"/>
        <v>NO BID</v>
      </c>
      <c r="FC442" s="187"/>
      <c r="FD442" s="113"/>
      <c r="FE442" s="114" t="str">
        <f t="shared" si="524"/>
        <v/>
      </c>
      <c r="FF442" s="188"/>
      <c r="FG442" s="189" t="str">
        <f t="shared" si="525"/>
        <v>NO BID</v>
      </c>
      <c r="FH442" s="187"/>
      <c r="FI442" s="113"/>
      <c r="FJ442" s="114" t="str">
        <f t="shared" si="526"/>
        <v/>
      </c>
      <c r="FK442" s="188"/>
      <c r="FL442" s="189" t="str">
        <f t="shared" si="527"/>
        <v>NO BID</v>
      </c>
      <c r="FM442" s="187"/>
      <c r="FN442" s="113"/>
      <c r="FO442" s="114" t="str">
        <f t="shared" si="528"/>
        <v/>
      </c>
      <c r="FP442" s="188"/>
      <c r="FQ442" s="189" t="str">
        <f t="shared" si="529"/>
        <v>NO BID</v>
      </c>
      <c r="FR442" s="191"/>
      <c r="FS442" s="91">
        <v>16.489999999999998</v>
      </c>
      <c r="FT442" s="92">
        <f t="shared" si="530"/>
        <v>82.449999999999989</v>
      </c>
      <c r="FU442" s="175">
        <f t="shared" si="531"/>
        <v>0</v>
      </c>
      <c r="FV442" s="93" t="str">
        <f t="shared" si="532"/>
        <v/>
      </c>
      <c r="FW442" s="94">
        <f t="shared" si="533"/>
        <v>82.449999999999989</v>
      </c>
      <c r="FX442" s="95">
        <f t="shared" si="534"/>
        <v>0</v>
      </c>
      <c r="FY442" s="129" t="str">
        <f t="shared" si="535"/>
        <v>NOT AWARDED</v>
      </c>
      <c r="FZ442" s="130">
        <f t="shared" si="536"/>
        <v>0</v>
      </c>
      <c r="GA442" s="129" t="str">
        <f t="shared" si="537"/>
        <v>VENDOR 09</v>
      </c>
      <c r="GB442" s="176"/>
      <c r="GC442" s="177"/>
      <c r="GD442" s="96"/>
      <c r="GE442" s="97"/>
    </row>
    <row r="443" spans="1:187" ht="30" customHeight="1" thickTop="1" thickBot="1" x14ac:dyDescent="0.4">
      <c r="A443" s="162">
        <v>439</v>
      </c>
      <c r="B443" s="213">
        <v>5</v>
      </c>
      <c r="C443" s="181">
        <v>9780062965660</v>
      </c>
      <c r="D443" s="182" t="s">
        <v>746</v>
      </c>
      <c r="E443" s="182" t="s">
        <v>1379</v>
      </c>
      <c r="F443" s="182" t="s">
        <v>1479</v>
      </c>
      <c r="G443" s="183" t="s">
        <v>1414</v>
      </c>
      <c r="H443" s="183" t="s">
        <v>1472</v>
      </c>
      <c r="I443" s="167"/>
      <c r="J443" s="230">
        <f t="shared" si="538"/>
        <v>5</v>
      </c>
      <c r="K443" s="231"/>
      <c r="L443" s="99" t="str">
        <f t="shared" si="463"/>
        <v/>
      </c>
      <c r="M443" s="242"/>
      <c r="N443" s="168"/>
      <c r="O443" s="184" t="str">
        <f t="shared" si="464"/>
        <v>VENDOR 09</v>
      </c>
      <c r="P443" s="149">
        <v>241365</v>
      </c>
      <c r="Q443" s="149">
        <f t="shared" si="465"/>
        <v>0</v>
      </c>
      <c r="R443" s="185" t="str">
        <f t="shared" si="466"/>
        <v xml:space="preserve">, </v>
      </c>
      <c r="S443" s="185" t="str">
        <f t="shared" si="467"/>
        <v>NO BID</v>
      </c>
      <c r="T443" s="111">
        <f t="shared" si="468"/>
        <v>0</v>
      </c>
      <c r="U443" s="112" t="str">
        <f t="shared" si="469"/>
        <v>NOT AWARDED</v>
      </c>
      <c r="V443" s="167"/>
      <c r="W443" s="187"/>
      <c r="X443" s="113"/>
      <c r="Y443" s="114"/>
      <c r="Z443" s="188" t="str">
        <f t="shared" si="470"/>
        <v/>
      </c>
      <c r="AA443" s="154" t="str">
        <f t="shared" si="471"/>
        <v>NO BID</v>
      </c>
      <c r="AB443" s="187"/>
      <c r="AC443" s="113"/>
      <c r="AD443" s="114"/>
      <c r="AE443" s="188" t="str">
        <f t="shared" si="472"/>
        <v/>
      </c>
      <c r="AF443" s="154" t="str">
        <f t="shared" si="473"/>
        <v>NO BID</v>
      </c>
      <c r="AG443" s="187"/>
      <c r="AH443" s="113"/>
      <c r="AI443" s="114"/>
      <c r="AJ443" s="188" t="str">
        <f t="shared" si="474"/>
        <v/>
      </c>
      <c r="AK443" s="154" t="str">
        <f t="shared" si="475"/>
        <v>NO BID</v>
      </c>
      <c r="AL443" s="187"/>
      <c r="AM443" s="113"/>
      <c r="AN443" s="114"/>
      <c r="AO443" s="188" t="str">
        <f t="shared" si="476"/>
        <v/>
      </c>
      <c r="AP443" s="154" t="str">
        <f t="shared" si="477"/>
        <v>NO BID</v>
      </c>
      <c r="AQ443" s="187"/>
      <c r="AR443" s="113"/>
      <c r="AS443" s="114"/>
      <c r="AT443" s="188" t="str">
        <f t="shared" si="478"/>
        <v/>
      </c>
      <c r="AU443" s="154" t="str">
        <f t="shared" si="479"/>
        <v>NO BID</v>
      </c>
      <c r="AV443" s="187"/>
      <c r="AW443" s="113"/>
      <c r="AX443" s="114"/>
      <c r="AY443" s="188" t="str">
        <f t="shared" si="480"/>
        <v/>
      </c>
      <c r="AZ443" s="154" t="str">
        <f t="shared" si="481"/>
        <v>NO BID</v>
      </c>
      <c r="BA443" s="187"/>
      <c r="BB443" s="113"/>
      <c r="BC443" s="114"/>
      <c r="BD443" s="188" t="str">
        <f t="shared" si="482"/>
        <v/>
      </c>
      <c r="BE443" s="189" t="s">
        <v>78</v>
      </c>
      <c r="BF443" s="187"/>
      <c r="BG443" s="113"/>
      <c r="BH443" s="114"/>
      <c r="BI443" s="188" t="str">
        <f t="shared" si="484"/>
        <v/>
      </c>
      <c r="BJ443" s="189" t="str">
        <f t="shared" si="485"/>
        <v>NO BID</v>
      </c>
      <c r="BK443" s="187"/>
      <c r="BL443" s="113"/>
      <c r="BM443" s="114"/>
      <c r="BN443" s="188" t="str">
        <f t="shared" si="486"/>
        <v/>
      </c>
      <c r="BO443" s="154" t="str">
        <f t="shared" si="487"/>
        <v>NO BID</v>
      </c>
      <c r="BP443" s="190"/>
      <c r="BQ443" s="187"/>
      <c r="BR443" s="113"/>
      <c r="BS443" s="114" t="str">
        <f t="shared" si="488"/>
        <v/>
      </c>
      <c r="BT443" s="188"/>
      <c r="BU443" s="189" t="str">
        <f t="shared" si="489"/>
        <v>NO BID</v>
      </c>
      <c r="BV443" s="187"/>
      <c r="BW443" s="113"/>
      <c r="BX443" s="114" t="str">
        <f t="shared" si="490"/>
        <v/>
      </c>
      <c r="BY443" s="188"/>
      <c r="BZ443" s="189" t="str">
        <f t="shared" si="491"/>
        <v>NO BID</v>
      </c>
      <c r="CA443" s="187"/>
      <c r="CB443" s="113"/>
      <c r="CC443" s="114" t="str">
        <f t="shared" si="492"/>
        <v/>
      </c>
      <c r="CD443" s="188"/>
      <c r="CE443" s="189" t="str">
        <f t="shared" si="493"/>
        <v>NO BID</v>
      </c>
      <c r="CF443" s="187"/>
      <c r="CG443" s="113"/>
      <c r="CH443" s="114" t="str">
        <f t="shared" si="494"/>
        <v/>
      </c>
      <c r="CI443" s="188"/>
      <c r="CJ443" s="189" t="str">
        <f t="shared" si="495"/>
        <v>NO BID</v>
      </c>
      <c r="CK443" s="187"/>
      <c r="CL443" s="113"/>
      <c r="CM443" s="114" t="str">
        <f t="shared" si="496"/>
        <v/>
      </c>
      <c r="CN443" s="188"/>
      <c r="CO443" s="189" t="str">
        <f t="shared" si="497"/>
        <v>NO BID</v>
      </c>
      <c r="CP443" s="187"/>
      <c r="CQ443" s="113"/>
      <c r="CR443" s="114" t="str">
        <f t="shared" si="498"/>
        <v/>
      </c>
      <c r="CS443" s="188"/>
      <c r="CT443" s="189" t="str">
        <f t="shared" si="499"/>
        <v>NO BID</v>
      </c>
      <c r="CU443" s="187"/>
      <c r="CV443" s="113"/>
      <c r="CW443" s="114" t="str">
        <f t="shared" si="500"/>
        <v/>
      </c>
      <c r="CX443" s="188"/>
      <c r="CY443" s="189" t="str">
        <f t="shared" si="501"/>
        <v>NO BID</v>
      </c>
      <c r="CZ443" s="187"/>
      <c r="DA443" s="113"/>
      <c r="DB443" s="114" t="str">
        <f t="shared" si="502"/>
        <v/>
      </c>
      <c r="DC443" s="188"/>
      <c r="DD443" s="189" t="str">
        <f t="shared" si="503"/>
        <v>NO BID</v>
      </c>
      <c r="DE443" s="187"/>
      <c r="DF443" s="113"/>
      <c r="DG443" s="114" t="str">
        <f t="shared" si="504"/>
        <v/>
      </c>
      <c r="DH443" s="188"/>
      <c r="DI443" s="189" t="str">
        <f t="shared" si="505"/>
        <v>NO BID</v>
      </c>
      <c r="DJ443" s="187"/>
      <c r="DK443" s="113"/>
      <c r="DL443" s="114" t="str">
        <f t="shared" si="506"/>
        <v/>
      </c>
      <c r="DM443" s="188"/>
      <c r="DN443" s="189" t="str">
        <f t="shared" si="507"/>
        <v>NO BID</v>
      </c>
      <c r="DO443" s="187"/>
      <c r="DP443" s="113"/>
      <c r="DQ443" s="114" t="str">
        <f t="shared" si="508"/>
        <v/>
      </c>
      <c r="DR443" s="188"/>
      <c r="DS443" s="189" t="str">
        <f t="shared" si="509"/>
        <v>NO BID</v>
      </c>
      <c r="DT443" s="187"/>
      <c r="DU443" s="113"/>
      <c r="DV443" s="114" t="str">
        <f t="shared" si="510"/>
        <v/>
      </c>
      <c r="DW443" s="188"/>
      <c r="DX443" s="189" t="str">
        <f t="shared" si="511"/>
        <v>NO BID</v>
      </c>
      <c r="DY443" s="187"/>
      <c r="DZ443" s="113"/>
      <c r="EA443" s="114" t="str">
        <f t="shared" si="512"/>
        <v/>
      </c>
      <c r="EB443" s="188"/>
      <c r="EC443" s="189" t="str">
        <f t="shared" si="513"/>
        <v>NO BID</v>
      </c>
      <c r="ED443" s="187"/>
      <c r="EE443" s="113"/>
      <c r="EF443" s="114" t="str">
        <f t="shared" si="514"/>
        <v/>
      </c>
      <c r="EG443" s="188"/>
      <c r="EH443" s="189" t="str">
        <f t="shared" si="515"/>
        <v>NO BID</v>
      </c>
      <c r="EI443" s="187"/>
      <c r="EJ443" s="113"/>
      <c r="EK443" s="114" t="str">
        <f t="shared" si="516"/>
        <v/>
      </c>
      <c r="EL443" s="188"/>
      <c r="EM443" s="189" t="str">
        <f t="shared" si="517"/>
        <v>NO BID</v>
      </c>
      <c r="EN443" s="187"/>
      <c r="EO443" s="113"/>
      <c r="EP443" s="114" t="str">
        <f t="shared" si="518"/>
        <v/>
      </c>
      <c r="EQ443" s="188"/>
      <c r="ER443" s="189" t="str">
        <f t="shared" si="519"/>
        <v>NO BID</v>
      </c>
      <c r="ES443" s="187"/>
      <c r="ET443" s="113"/>
      <c r="EU443" s="114" t="str">
        <f t="shared" si="520"/>
        <v/>
      </c>
      <c r="EV443" s="188"/>
      <c r="EW443" s="189" t="str">
        <f t="shared" si="521"/>
        <v>NO BID</v>
      </c>
      <c r="EX443" s="187"/>
      <c r="EY443" s="113"/>
      <c r="EZ443" s="114" t="str">
        <f t="shared" si="522"/>
        <v/>
      </c>
      <c r="FA443" s="188"/>
      <c r="FB443" s="189" t="str">
        <f t="shared" si="523"/>
        <v>NO BID</v>
      </c>
      <c r="FC443" s="187"/>
      <c r="FD443" s="113"/>
      <c r="FE443" s="114" t="str">
        <f t="shared" si="524"/>
        <v/>
      </c>
      <c r="FF443" s="188"/>
      <c r="FG443" s="189" t="str">
        <f t="shared" si="525"/>
        <v>NO BID</v>
      </c>
      <c r="FH443" s="187"/>
      <c r="FI443" s="113"/>
      <c r="FJ443" s="114" t="str">
        <f t="shared" si="526"/>
        <v/>
      </c>
      <c r="FK443" s="188"/>
      <c r="FL443" s="189" t="str">
        <f t="shared" si="527"/>
        <v>NO BID</v>
      </c>
      <c r="FM443" s="187"/>
      <c r="FN443" s="113"/>
      <c r="FO443" s="114" t="str">
        <f t="shared" si="528"/>
        <v/>
      </c>
      <c r="FP443" s="188"/>
      <c r="FQ443" s="189" t="str">
        <f t="shared" si="529"/>
        <v>NO BID</v>
      </c>
      <c r="FR443" s="174"/>
      <c r="FS443" s="115">
        <v>12</v>
      </c>
      <c r="FT443" s="116">
        <f t="shared" si="530"/>
        <v>60</v>
      </c>
      <c r="FU443" s="175">
        <f t="shared" si="531"/>
        <v>0</v>
      </c>
      <c r="FV443" s="93" t="str">
        <f t="shared" si="532"/>
        <v/>
      </c>
      <c r="FW443" s="94">
        <f t="shared" si="533"/>
        <v>60</v>
      </c>
      <c r="FX443" s="95">
        <f t="shared" si="534"/>
        <v>0</v>
      </c>
      <c r="FY443" s="129" t="str">
        <f t="shared" si="535"/>
        <v>NOT AWARDED</v>
      </c>
      <c r="FZ443" s="130">
        <f t="shared" si="536"/>
        <v>0</v>
      </c>
      <c r="GA443" s="129" t="str">
        <f t="shared" si="537"/>
        <v>VENDOR 09</v>
      </c>
      <c r="GB443" s="176"/>
      <c r="GC443" s="177"/>
      <c r="GD443" s="96"/>
      <c r="GE443" s="97"/>
    </row>
    <row r="444" spans="1:187" ht="30" customHeight="1" thickTop="1" thickBot="1" x14ac:dyDescent="0.4">
      <c r="A444" s="162">
        <v>440</v>
      </c>
      <c r="B444" s="163">
        <v>5</v>
      </c>
      <c r="C444" s="164">
        <v>9781368062398</v>
      </c>
      <c r="D444" s="165" t="s">
        <v>628</v>
      </c>
      <c r="E444" s="165" t="s">
        <v>1041</v>
      </c>
      <c r="F444" s="165" t="s">
        <v>1479</v>
      </c>
      <c r="G444" s="166" t="s">
        <v>1414</v>
      </c>
      <c r="H444" s="166" t="s">
        <v>1421</v>
      </c>
      <c r="I444" s="167"/>
      <c r="J444" s="227">
        <f t="shared" si="538"/>
        <v>5</v>
      </c>
      <c r="K444" s="228"/>
      <c r="L444" s="99" t="str">
        <f t="shared" si="463"/>
        <v/>
      </c>
      <c r="M444" s="241"/>
      <c r="N444" s="168"/>
      <c r="O444" s="169" t="str">
        <f t="shared" si="464"/>
        <v>VENDOR 09</v>
      </c>
      <c r="P444" s="149">
        <v>241363</v>
      </c>
      <c r="Q444" s="149">
        <f t="shared" si="465"/>
        <v>0</v>
      </c>
      <c r="R444" s="170" t="str">
        <f t="shared" si="466"/>
        <v xml:space="preserve">, </v>
      </c>
      <c r="S444" s="170" t="str">
        <f t="shared" si="467"/>
        <v>NO BID</v>
      </c>
      <c r="T444" s="87">
        <f t="shared" si="468"/>
        <v>0</v>
      </c>
      <c r="U444" s="88" t="str">
        <f t="shared" si="469"/>
        <v>NOT AWARDED</v>
      </c>
      <c r="V444" s="167"/>
      <c r="W444" s="171"/>
      <c r="X444" s="89"/>
      <c r="Y444" s="90"/>
      <c r="Z444" s="172" t="str">
        <f t="shared" si="470"/>
        <v/>
      </c>
      <c r="AA444" s="154" t="str">
        <f t="shared" si="471"/>
        <v>NO BID</v>
      </c>
      <c r="AB444" s="171"/>
      <c r="AC444" s="89"/>
      <c r="AD444" s="90"/>
      <c r="AE444" s="172" t="str">
        <f t="shared" si="472"/>
        <v/>
      </c>
      <c r="AF444" s="154" t="str">
        <f t="shared" si="473"/>
        <v>NO BID</v>
      </c>
      <c r="AG444" s="171"/>
      <c r="AH444" s="89"/>
      <c r="AI444" s="90"/>
      <c r="AJ444" s="172" t="str">
        <f t="shared" si="474"/>
        <v/>
      </c>
      <c r="AK444" s="154" t="str">
        <f t="shared" si="475"/>
        <v>NO BID</v>
      </c>
      <c r="AL444" s="171"/>
      <c r="AM444" s="89"/>
      <c r="AN444" s="90"/>
      <c r="AO444" s="172" t="str">
        <f t="shared" si="476"/>
        <v/>
      </c>
      <c r="AP444" s="154" t="str">
        <f t="shared" si="477"/>
        <v>NO BID</v>
      </c>
      <c r="AQ444" s="171"/>
      <c r="AR444" s="89"/>
      <c r="AS444" s="90"/>
      <c r="AT444" s="172" t="str">
        <f t="shared" si="478"/>
        <v/>
      </c>
      <c r="AU444" s="154" t="str">
        <f t="shared" si="479"/>
        <v>NO BID</v>
      </c>
      <c r="AV444" s="171"/>
      <c r="AW444" s="89"/>
      <c r="AX444" s="90"/>
      <c r="AY444" s="172" t="str">
        <f t="shared" si="480"/>
        <v/>
      </c>
      <c r="AZ444" s="154" t="str">
        <f t="shared" si="481"/>
        <v>NO BID</v>
      </c>
      <c r="BA444" s="171"/>
      <c r="BB444" s="89"/>
      <c r="BC444" s="90"/>
      <c r="BD444" s="172" t="str">
        <f t="shared" si="482"/>
        <v/>
      </c>
      <c r="BE444" s="154" t="str">
        <f>IF($B444=0,"",IF(ISNUMBER(BB444),"","NO BID"))</f>
        <v>NO BID</v>
      </c>
      <c r="BF444" s="171"/>
      <c r="BG444" s="89"/>
      <c r="BH444" s="90"/>
      <c r="BI444" s="172" t="str">
        <f t="shared" si="484"/>
        <v/>
      </c>
      <c r="BJ444" s="154" t="str">
        <f t="shared" si="485"/>
        <v>NO BID</v>
      </c>
      <c r="BK444" s="171"/>
      <c r="BL444" s="89"/>
      <c r="BM444" s="90"/>
      <c r="BN444" s="172" t="str">
        <f t="shared" si="486"/>
        <v/>
      </c>
      <c r="BO444" s="154" t="str">
        <f t="shared" si="487"/>
        <v>NO BID</v>
      </c>
      <c r="BP444" s="178"/>
      <c r="BQ444" s="171"/>
      <c r="BR444" s="89"/>
      <c r="BS444" s="90" t="str">
        <f t="shared" si="488"/>
        <v/>
      </c>
      <c r="BT444" s="172"/>
      <c r="BU444" s="154" t="str">
        <f t="shared" si="489"/>
        <v>NO BID</v>
      </c>
      <c r="BV444" s="171"/>
      <c r="BW444" s="89"/>
      <c r="BX444" s="90" t="str">
        <f t="shared" si="490"/>
        <v/>
      </c>
      <c r="BY444" s="172"/>
      <c r="BZ444" s="154" t="str">
        <f t="shared" si="491"/>
        <v>NO BID</v>
      </c>
      <c r="CA444" s="171"/>
      <c r="CB444" s="89"/>
      <c r="CC444" s="90" t="str">
        <f t="shared" si="492"/>
        <v/>
      </c>
      <c r="CD444" s="172"/>
      <c r="CE444" s="154" t="str">
        <f t="shared" si="493"/>
        <v>NO BID</v>
      </c>
      <c r="CF444" s="171"/>
      <c r="CG444" s="89"/>
      <c r="CH444" s="90" t="str">
        <f t="shared" si="494"/>
        <v/>
      </c>
      <c r="CI444" s="172"/>
      <c r="CJ444" s="154" t="str">
        <f t="shared" si="495"/>
        <v>NO BID</v>
      </c>
      <c r="CK444" s="171"/>
      <c r="CL444" s="89"/>
      <c r="CM444" s="90" t="str">
        <f t="shared" si="496"/>
        <v/>
      </c>
      <c r="CN444" s="172"/>
      <c r="CO444" s="154" t="str">
        <f t="shared" si="497"/>
        <v>NO BID</v>
      </c>
      <c r="CP444" s="171"/>
      <c r="CQ444" s="89"/>
      <c r="CR444" s="90" t="str">
        <f t="shared" si="498"/>
        <v/>
      </c>
      <c r="CS444" s="172"/>
      <c r="CT444" s="154" t="str">
        <f t="shared" si="499"/>
        <v>NO BID</v>
      </c>
      <c r="CU444" s="171"/>
      <c r="CV444" s="89"/>
      <c r="CW444" s="90" t="str">
        <f t="shared" si="500"/>
        <v/>
      </c>
      <c r="CX444" s="172"/>
      <c r="CY444" s="154" t="str">
        <f t="shared" si="501"/>
        <v>NO BID</v>
      </c>
      <c r="CZ444" s="171"/>
      <c r="DA444" s="89"/>
      <c r="DB444" s="90" t="str">
        <f t="shared" si="502"/>
        <v/>
      </c>
      <c r="DC444" s="172"/>
      <c r="DD444" s="154" t="str">
        <f t="shared" si="503"/>
        <v>NO BID</v>
      </c>
      <c r="DE444" s="171"/>
      <c r="DF444" s="89"/>
      <c r="DG444" s="90" t="str">
        <f t="shared" si="504"/>
        <v/>
      </c>
      <c r="DH444" s="172"/>
      <c r="DI444" s="154" t="str">
        <f t="shared" si="505"/>
        <v>NO BID</v>
      </c>
      <c r="DJ444" s="171"/>
      <c r="DK444" s="89"/>
      <c r="DL444" s="90" t="str">
        <f t="shared" si="506"/>
        <v/>
      </c>
      <c r="DM444" s="172"/>
      <c r="DN444" s="154" t="str">
        <f t="shared" si="507"/>
        <v>NO BID</v>
      </c>
      <c r="DO444" s="171"/>
      <c r="DP444" s="89"/>
      <c r="DQ444" s="90" t="str">
        <f t="shared" si="508"/>
        <v/>
      </c>
      <c r="DR444" s="172"/>
      <c r="DS444" s="154" t="str">
        <f t="shared" si="509"/>
        <v>NO BID</v>
      </c>
      <c r="DT444" s="171"/>
      <c r="DU444" s="89"/>
      <c r="DV444" s="90" t="str">
        <f t="shared" si="510"/>
        <v/>
      </c>
      <c r="DW444" s="172"/>
      <c r="DX444" s="154" t="str">
        <f t="shared" si="511"/>
        <v>NO BID</v>
      </c>
      <c r="DY444" s="171"/>
      <c r="DZ444" s="89"/>
      <c r="EA444" s="90" t="str">
        <f t="shared" si="512"/>
        <v/>
      </c>
      <c r="EB444" s="172"/>
      <c r="EC444" s="154" t="str">
        <f t="shared" si="513"/>
        <v>NO BID</v>
      </c>
      <c r="ED444" s="171"/>
      <c r="EE444" s="89"/>
      <c r="EF444" s="90" t="str">
        <f t="shared" si="514"/>
        <v/>
      </c>
      <c r="EG444" s="172"/>
      <c r="EH444" s="154" t="str">
        <f t="shared" si="515"/>
        <v>NO BID</v>
      </c>
      <c r="EI444" s="171"/>
      <c r="EJ444" s="89"/>
      <c r="EK444" s="90" t="str">
        <f t="shared" si="516"/>
        <v/>
      </c>
      <c r="EL444" s="172"/>
      <c r="EM444" s="154" t="str">
        <f t="shared" si="517"/>
        <v>NO BID</v>
      </c>
      <c r="EN444" s="171"/>
      <c r="EO444" s="89"/>
      <c r="EP444" s="90" t="str">
        <f t="shared" si="518"/>
        <v/>
      </c>
      <c r="EQ444" s="172"/>
      <c r="ER444" s="154" t="str">
        <f t="shared" si="519"/>
        <v>NO BID</v>
      </c>
      <c r="ES444" s="171"/>
      <c r="ET444" s="89"/>
      <c r="EU444" s="90" t="str">
        <f t="shared" si="520"/>
        <v/>
      </c>
      <c r="EV444" s="172"/>
      <c r="EW444" s="154" t="str">
        <f t="shared" si="521"/>
        <v>NO BID</v>
      </c>
      <c r="EX444" s="171"/>
      <c r="EY444" s="89"/>
      <c r="EZ444" s="90" t="str">
        <f t="shared" si="522"/>
        <v/>
      </c>
      <c r="FA444" s="172"/>
      <c r="FB444" s="154" t="str">
        <f t="shared" si="523"/>
        <v>NO BID</v>
      </c>
      <c r="FC444" s="171"/>
      <c r="FD444" s="89"/>
      <c r="FE444" s="90" t="str">
        <f t="shared" si="524"/>
        <v/>
      </c>
      <c r="FF444" s="172"/>
      <c r="FG444" s="154" t="str">
        <f t="shared" si="525"/>
        <v>NO BID</v>
      </c>
      <c r="FH444" s="171"/>
      <c r="FI444" s="89"/>
      <c r="FJ444" s="90" t="str">
        <f t="shared" si="526"/>
        <v/>
      </c>
      <c r="FK444" s="172"/>
      <c r="FL444" s="154" t="str">
        <f t="shared" si="527"/>
        <v>NO BID</v>
      </c>
      <c r="FM444" s="171"/>
      <c r="FN444" s="89"/>
      <c r="FO444" s="90" t="str">
        <f t="shared" si="528"/>
        <v/>
      </c>
      <c r="FP444" s="172"/>
      <c r="FQ444" s="154" t="str">
        <f t="shared" si="529"/>
        <v>NO BID</v>
      </c>
      <c r="FR444" s="174"/>
      <c r="FS444" s="91">
        <v>24.99</v>
      </c>
      <c r="FT444" s="92">
        <f t="shared" si="530"/>
        <v>124.94999999999999</v>
      </c>
      <c r="FU444" s="175">
        <f t="shared" si="531"/>
        <v>0</v>
      </c>
      <c r="FV444" s="93" t="str">
        <f t="shared" si="532"/>
        <v/>
      </c>
      <c r="FW444" s="94">
        <f t="shared" si="533"/>
        <v>124.94999999999999</v>
      </c>
      <c r="FX444" s="95">
        <f t="shared" si="534"/>
        <v>0</v>
      </c>
      <c r="FY444" s="129" t="str">
        <f t="shared" si="535"/>
        <v>NOT AWARDED</v>
      </c>
      <c r="FZ444" s="130">
        <f t="shared" si="536"/>
        <v>0</v>
      </c>
      <c r="GA444" s="129" t="str">
        <f t="shared" si="537"/>
        <v>VENDOR 09</v>
      </c>
      <c r="GB444" s="176"/>
      <c r="GC444" s="177"/>
      <c r="GD444" s="96"/>
      <c r="GE444" s="97"/>
    </row>
    <row r="445" spans="1:187" ht="30" customHeight="1" thickTop="1" thickBot="1" x14ac:dyDescent="0.4">
      <c r="A445" s="141">
        <v>441</v>
      </c>
      <c r="B445" s="163">
        <v>5</v>
      </c>
      <c r="C445" s="164">
        <v>9780062983596</v>
      </c>
      <c r="D445" s="165" t="s">
        <v>629</v>
      </c>
      <c r="E445" s="165" t="s">
        <v>1287</v>
      </c>
      <c r="F445" s="165" t="s">
        <v>1479</v>
      </c>
      <c r="G445" s="166" t="s">
        <v>1414</v>
      </c>
      <c r="H445" s="166" t="s">
        <v>1418</v>
      </c>
      <c r="I445" s="167"/>
      <c r="J445" s="227">
        <f t="shared" si="538"/>
        <v>5</v>
      </c>
      <c r="K445" s="228"/>
      <c r="L445" s="99" t="str">
        <f t="shared" si="463"/>
        <v/>
      </c>
      <c r="M445" s="241"/>
      <c r="N445" s="168"/>
      <c r="O445" s="169" t="str">
        <f t="shared" si="464"/>
        <v>VENDOR 09</v>
      </c>
      <c r="P445" s="149">
        <v>241360</v>
      </c>
      <c r="Q445" s="149">
        <f t="shared" si="465"/>
        <v>0</v>
      </c>
      <c r="R445" s="170" t="str">
        <f t="shared" si="466"/>
        <v xml:space="preserve">, </v>
      </c>
      <c r="S445" s="170" t="str">
        <f t="shared" si="467"/>
        <v>NO BID</v>
      </c>
      <c r="T445" s="87">
        <f t="shared" si="468"/>
        <v>0</v>
      </c>
      <c r="U445" s="88" t="str">
        <f t="shared" si="469"/>
        <v>NOT AWARDED</v>
      </c>
      <c r="V445" s="167"/>
      <c r="W445" s="171"/>
      <c r="X445" s="89"/>
      <c r="Y445" s="90"/>
      <c r="Z445" s="172" t="str">
        <f t="shared" si="470"/>
        <v/>
      </c>
      <c r="AA445" s="154" t="str">
        <f t="shared" si="471"/>
        <v>NO BID</v>
      </c>
      <c r="AB445" s="171"/>
      <c r="AC445" s="89"/>
      <c r="AD445" s="90"/>
      <c r="AE445" s="172" t="str">
        <f t="shared" si="472"/>
        <v/>
      </c>
      <c r="AF445" s="154" t="str">
        <f t="shared" si="473"/>
        <v>NO BID</v>
      </c>
      <c r="AG445" s="171"/>
      <c r="AH445" s="89"/>
      <c r="AI445" s="90"/>
      <c r="AJ445" s="172" t="str">
        <f t="shared" si="474"/>
        <v/>
      </c>
      <c r="AK445" s="154" t="str">
        <f t="shared" si="475"/>
        <v>NO BID</v>
      </c>
      <c r="AL445" s="171"/>
      <c r="AM445" s="89"/>
      <c r="AN445" s="90"/>
      <c r="AO445" s="172" t="str">
        <f t="shared" si="476"/>
        <v/>
      </c>
      <c r="AP445" s="154" t="str">
        <f t="shared" si="477"/>
        <v>NO BID</v>
      </c>
      <c r="AQ445" s="171"/>
      <c r="AR445" s="89"/>
      <c r="AS445" s="90"/>
      <c r="AT445" s="172" t="str">
        <f t="shared" si="478"/>
        <v/>
      </c>
      <c r="AU445" s="154" t="str">
        <f t="shared" si="479"/>
        <v>NO BID</v>
      </c>
      <c r="AV445" s="171"/>
      <c r="AW445" s="89"/>
      <c r="AX445" s="90"/>
      <c r="AY445" s="172" t="str">
        <f t="shared" si="480"/>
        <v/>
      </c>
      <c r="AZ445" s="154" t="str">
        <f t="shared" si="481"/>
        <v>NO BID</v>
      </c>
      <c r="BA445" s="171"/>
      <c r="BB445" s="89"/>
      <c r="BC445" s="90"/>
      <c r="BD445" s="172" t="str">
        <f t="shared" si="482"/>
        <v/>
      </c>
      <c r="BE445" s="154" t="str">
        <f>IF($B445=0,"",IF(ISNUMBER(BB445),"","NO BID"))</f>
        <v>NO BID</v>
      </c>
      <c r="BF445" s="171"/>
      <c r="BG445" s="89"/>
      <c r="BH445" s="90"/>
      <c r="BI445" s="172" t="str">
        <f t="shared" si="484"/>
        <v/>
      </c>
      <c r="BJ445" s="154" t="str">
        <f t="shared" si="485"/>
        <v>NO BID</v>
      </c>
      <c r="BK445" s="171"/>
      <c r="BL445" s="89"/>
      <c r="BM445" s="90"/>
      <c r="BN445" s="172" t="str">
        <f t="shared" si="486"/>
        <v/>
      </c>
      <c r="BO445" s="154" t="str">
        <f t="shared" si="487"/>
        <v>NO BID</v>
      </c>
      <c r="BP445" s="178"/>
      <c r="BQ445" s="171"/>
      <c r="BR445" s="89"/>
      <c r="BS445" s="90" t="str">
        <f t="shared" si="488"/>
        <v/>
      </c>
      <c r="BT445" s="172"/>
      <c r="BU445" s="154" t="str">
        <f t="shared" si="489"/>
        <v>NO BID</v>
      </c>
      <c r="BV445" s="171"/>
      <c r="BW445" s="89"/>
      <c r="BX445" s="90" t="str">
        <f t="shared" si="490"/>
        <v/>
      </c>
      <c r="BY445" s="172"/>
      <c r="BZ445" s="154" t="str">
        <f t="shared" si="491"/>
        <v>NO BID</v>
      </c>
      <c r="CA445" s="171"/>
      <c r="CB445" s="89"/>
      <c r="CC445" s="90" t="str">
        <f t="shared" si="492"/>
        <v/>
      </c>
      <c r="CD445" s="172"/>
      <c r="CE445" s="154" t="str">
        <f t="shared" si="493"/>
        <v>NO BID</v>
      </c>
      <c r="CF445" s="171"/>
      <c r="CG445" s="89"/>
      <c r="CH445" s="90" t="str">
        <f t="shared" si="494"/>
        <v/>
      </c>
      <c r="CI445" s="172"/>
      <c r="CJ445" s="154" t="str">
        <f t="shared" si="495"/>
        <v>NO BID</v>
      </c>
      <c r="CK445" s="171"/>
      <c r="CL445" s="89"/>
      <c r="CM445" s="90" t="str">
        <f t="shared" si="496"/>
        <v/>
      </c>
      <c r="CN445" s="172"/>
      <c r="CO445" s="154" t="str">
        <f t="shared" si="497"/>
        <v>NO BID</v>
      </c>
      <c r="CP445" s="171"/>
      <c r="CQ445" s="89"/>
      <c r="CR445" s="90" t="str">
        <f t="shared" si="498"/>
        <v/>
      </c>
      <c r="CS445" s="172"/>
      <c r="CT445" s="154" t="str">
        <f t="shared" si="499"/>
        <v>NO BID</v>
      </c>
      <c r="CU445" s="171"/>
      <c r="CV445" s="89"/>
      <c r="CW445" s="90" t="str">
        <f t="shared" si="500"/>
        <v/>
      </c>
      <c r="CX445" s="172"/>
      <c r="CY445" s="154" t="str">
        <f t="shared" si="501"/>
        <v>NO BID</v>
      </c>
      <c r="CZ445" s="171"/>
      <c r="DA445" s="89"/>
      <c r="DB445" s="90" t="str">
        <f t="shared" si="502"/>
        <v/>
      </c>
      <c r="DC445" s="172"/>
      <c r="DD445" s="154" t="str">
        <f t="shared" si="503"/>
        <v>NO BID</v>
      </c>
      <c r="DE445" s="171"/>
      <c r="DF445" s="89"/>
      <c r="DG445" s="90" t="str">
        <f t="shared" si="504"/>
        <v/>
      </c>
      <c r="DH445" s="172"/>
      <c r="DI445" s="154" t="str">
        <f t="shared" si="505"/>
        <v>NO BID</v>
      </c>
      <c r="DJ445" s="171"/>
      <c r="DK445" s="89"/>
      <c r="DL445" s="90" t="str">
        <f t="shared" si="506"/>
        <v/>
      </c>
      <c r="DM445" s="172"/>
      <c r="DN445" s="154" t="str">
        <f t="shared" si="507"/>
        <v>NO BID</v>
      </c>
      <c r="DO445" s="171"/>
      <c r="DP445" s="89"/>
      <c r="DQ445" s="90" t="str">
        <f t="shared" si="508"/>
        <v/>
      </c>
      <c r="DR445" s="172"/>
      <c r="DS445" s="154" t="str">
        <f t="shared" si="509"/>
        <v>NO BID</v>
      </c>
      <c r="DT445" s="171"/>
      <c r="DU445" s="89"/>
      <c r="DV445" s="90" t="str">
        <f t="shared" si="510"/>
        <v/>
      </c>
      <c r="DW445" s="172"/>
      <c r="DX445" s="154" t="str">
        <f t="shared" si="511"/>
        <v>NO BID</v>
      </c>
      <c r="DY445" s="171"/>
      <c r="DZ445" s="89"/>
      <c r="EA445" s="90" t="str">
        <f t="shared" si="512"/>
        <v/>
      </c>
      <c r="EB445" s="172"/>
      <c r="EC445" s="154" t="str">
        <f t="shared" si="513"/>
        <v>NO BID</v>
      </c>
      <c r="ED445" s="171"/>
      <c r="EE445" s="89"/>
      <c r="EF445" s="90" t="str">
        <f t="shared" si="514"/>
        <v/>
      </c>
      <c r="EG445" s="172"/>
      <c r="EH445" s="154" t="str">
        <f t="shared" si="515"/>
        <v>NO BID</v>
      </c>
      <c r="EI445" s="171"/>
      <c r="EJ445" s="89"/>
      <c r="EK445" s="90" t="str">
        <f t="shared" si="516"/>
        <v/>
      </c>
      <c r="EL445" s="172"/>
      <c r="EM445" s="154" t="str">
        <f t="shared" si="517"/>
        <v>NO BID</v>
      </c>
      <c r="EN445" s="171"/>
      <c r="EO445" s="89"/>
      <c r="EP445" s="90" t="str">
        <f t="shared" si="518"/>
        <v/>
      </c>
      <c r="EQ445" s="172"/>
      <c r="ER445" s="154" t="str">
        <f t="shared" si="519"/>
        <v>NO BID</v>
      </c>
      <c r="ES445" s="171"/>
      <c r="ET445" s="89"/>
      <c r="EU445" s="90" t="str">
        <f t="shared" si="520"/>
        <v/>
      </c>
      <c r="EV445" s="172"/>
      <c r="EW445" s="154" t="str">
        <f t="shared" si="521"/>
        <v>NO BID</v>
      </c>
      <c r="EX445" s="171"/>
      <c r="EY445" s="89"/>
      <c r="EZ445" s="90" t="str">
        <f t="shared" si="522"/>
        <v/>
      </c>
      <c r="FA445" s="172"/>
      <c r="FB445" s="154" t="str">
        <f t="shared" si="523"/>
        <v>NO BID</v>
      </c>
      <c r="FC445" s="171"/>
      <c r="FD445" s="89"/>
      <c r="FE445" s="90" t="str">
        <f t="shared" si="524"/>
        <v/>
      </c>
      <c r="FF445" s="172"/>
      <c r="FG445" s="154" t="str">
        <f t="shared" si="525"/>
        <v>NO BID</v>
      </c>
      <c r="FH445" s="171"/>
      <c r="FI445" s="89"/>
      <c r="FJ445" s="90" t="str">
        <f t="shared" si="526"/>
        <v/>
      </c>
      <c r="FK445" s="172"/>
      <c r="FL445" s="154" t="str">
        <f t="shared" si="527"/>
        <v>NO BID</v>
      </c>
      <c r="FM445" s="171"/>
      <c r="FN445" s="89"/>
      <c r="FO445" s="90" t="str">
        <f t="shared" si="528"/>
        <v/>
      </c>
      <c r="FP445" s="172"/>
      <c r="FQ445" s="154" t="str">
        <f t="shared" si="529"/>
        <v>NO BID</v>
      </c>
      <c r="FR445" s="174"/>
      <c r="FS445" s="91">
        <v>24.99</v>
      </c>
      <c r="FT445" s="92">
        <f t="shared" si="530"/>
        <v>124.94999999999999</v>
      </c>
      <c r="FU445" s="175">
        <f t="shared" si="531"/>
        <v>0</v>
      </c>
      <c r="FV445" s="93" t="str">
        <f t="shared" si="532"/>
        <v/>
      </c>
      <c r="FW445" s="94">
        <f t="shared" si="533"/>
        <v>124.94999999999999</v>
      </c>
      <c r="FX445" s="95">
        <f t="shared" si="534"/>
        <v>0</v>
      </c>
      <c r="FY445" s="129" t="str">
        <f t="shared" si="535"/>
        <v>NOT AWARDED</v>
      </c>
      <c r="FZ445" s="130">
        <f t="shared" si="536"/>
        <v>0</v>
      </c>
      <c r="GA445" s="129" t="str">
        <f t="shared" si="537"/>
        <v>VENDOR 09</v>
      </c>
      <c r="GB445" s="176"/>
      <c r="GC445" s="177"/>
      <c r="GD445" s="96"/>
      <c r="GE445" s="97"/>
    </row>
    <row r="446" spans="1:187" ht="30" customHeight="1" thickTop="1" thickBot="1" x14ac:dyDescent="0.4">
      <c r="A446" s="162">
        <v>442</v>
      </c>
      <c r="B446" s="163">
        <v>5</v>
      </c>
      <c r="C446" s="164">
        <v>9781335428592</v>
      </c>
      <c r="D446" s="165" t="s">
        <v>692</v>
      </c>
      <c r="E446" s="165" t="s">
        <v>1337</v>
      </c>
      <c r="F446" s="165" t="s">
        <v>1479</v>
      </c>
      <c r="G446" s="166" t="s">
        <v>1414</v>
      </c>
      <c r="H446" s="166" t="s">
        <v>1461</v>
      </c>
      <c r="I446" s="167"/>
      <c r="J446" s="227">
        <f t="shared" si="538"/>
        <v>5</v>
      </c>
      <c r="K446" s="228"/>
      <c r="L446" s="99" t="str">
        <f t="shared" si="463"/>
        <v/>
      </c>
      <c r="M446" s="241"/>
      <c r="N446" s="168"/>
      <c r="O446" s="169" t="str">
        <f t="shared" si="464"/>
        <v>VENDOR 09</v>
      </c>
      <c r="P446" s="149">
        <v>241365</v>
      </c>
      <c r="Q446" s="149">
        <f t="shared" si="465"/>
        <v>0</v>
      </c>
      <c r="R446" s="170" t="str">
        <f t="shared" si="466"/>
        <v xml:space="preserve">, </v>
      </c>
      <c r="S446" s="170" t="str">
        <f t="shared" si="467"/>
        <v>NO BID</v>
      </c>
      <c r="T446" s="87">
        <f t="shared" si="468"/>
        <v>0</v>
      </c>
      <c r="U446" s="88" t="str">
        <f t="shared" si="469"/>
        <v>NOT AWARDED</v>
      </c>
      <c r="V446" s="167"/>
      <c r="W446" s="171"/>
      <c r="X446" s="89"/>
      <c r="Y446" s="90"/>
      <c r="Z446" s="172" t="str">
        <f t="shared" si="470"/>
        <v/>
      </c>
      <c r="AA446" s="154" t="str">
        <f t="shared" si="471"/>
        <v>NO BID</v>
      </c>
      <c r="AB446" s="171"/>
      <c r="AC446" s="89"/>
      <c r="AD446" s="90"/>
      <c r="AE446" s="172" t="str">
        <f t="shared" si="472"/>
        <v/>
      </c>
      <c r="AF446" s="154" t="str">
        <f t="shared" si="473"/>
        <v>NO BID</v>
      </c>
      <c r="AG446" s="171"/>
      <c r="AH446" s="89"/>
      <c r="AI446" s="90"/>
      <c r="AJ446" s="172" t="str">
        <f t="shared" si="474"/>
        <v/>
      </c>
      <c r="AK446" s="154" t="str">
        <f t="shared" si="475"/>
        <v>NO BID</v>
      </c>
      <c r="AL446" s="171"/>
      <c r="AM446" s="89"/>
      <c r="AN446" s="90"/>
      <c r="AO446" s="172" t="str">
        <f t="shared" si="476"/>
        <v/>
      </c>
      <c r="AP446" s="154" t="str">
        <f t="shared" si="477"/>
        <v>NO BID</v>
      </c>
      <c r="AQ446" s="171"/>
      <c r="AR446" s="89"/>
      <c r="AS446" s="90"/>
      <c r="AT446" s="172" t="str">
        <f t="shared" si="478"/>
        <v/>
      </c>
      <c r="AU446" s="154" t="str">
        <f t="shared" si="479"/>
        <v>NO BID</v>
      </c>
      <c r="AV446" s="171"/>
      <c r="AW446" s="89"/>
      <c r="AX446" s="90"/>
      <c r="AY446" s="172" t="str">
        <f t="shared" si="480"/>
        <v/>
      </c>
      <c r="AZ446" s="154" t="str">
        <f t="shared" si="481"/>
        <v>NO BID</v>
      </c>
      <c r="BA446" s="171"/>
      <c r="BB446" s="89"/>
      <c r="BC446" s="90"/>
      <c r="BD446" s="172" t="str">
        <f t="shared" si="482"/>
        <v/>
      </c>
      <c r="BE446" s="154" t="s">
        <v>82</v>
      </c>
      <c r="BF446" s="171"/>
      <c r="BG446" s="89"/>
      <c r="BH446" s="90"/>
      <c r="BI446" s="172" t="str">
        <f t="shared" si="484"/>
        <v/>
      </c>
      <c r="BJ446" s="154" t="str">
        <f t="shared" si="485"/>
        <v>NO BID</v>
      </c>
      <c r="BK446" s="171"/>
      <c r="BL446" s="89"/>
      <c r="BM446" s="90"/>
      <c r="BN446" s="172" t="str">
        <f t="shared" si="486"/>
        <v/>
      </c>
      <c r="BO446" s="154" t="str">
        <f t="shared" si="487"/>
        <v>NO BID</v>
      </c>
      <c r="BP446" s="173"/>
      <c r="BQ446" s="171"/>
      <c r="BR446" s="89"/>
      <c r="BS446" s="90" t="str">
        <f t="shared" si="488"/>
        <v/>
      </c>
      <c r="BT446" s="172"/>
      <c r="BU446" s="154" t="str">
        <f t="shared" si="489"/>
        <v>NO BID</v>
      </c>
      <c r="BV446" s="171"/>
      <c r="BW446" s="89"/>
      <c r="BX446" s="90" t="str">
        <f t="shared" si="490"/>
        <v/>
      </c>
      <c r="BY446" s="172"/>
      <c r="BZ446" s="154" t="str">
        <f t="shared" si="491"/>
        <v>NO BID</v>
      </c>
      <c r="CA446" s="171"/>
      <c r="CB446" s="89"/>
      <c r="CC446" s="90" t="str">
        <f t="shared" si="492"/>
        <v/>
      </c>
      <c r="CD446" s="172"/>
      <c r="CE446" s="154" t="str">
        <f t="shared" si="493"/>
        <v>NO BID</v>
      </c>
      <c r="CF446" s="171"/>
      <c r="CG446" s="89"/>
      <c r="CH446" s="90" t="str">
        <f t="shared" si="494"/>
        <v/>
      </c>
      <c r="CI446" s="172"/>
      <c r="CJ446" s="154" t="str">
        <f t="shared" si="495"/>
        <v>NO BID</v>
      </c>
      <c r="CK446" s="171"/>
      <c r="CL446" s="89"/>
      <c r="CM446" s="90" t="str">
        <f t="shared" si="496"/>
        <v/>
      </c>
      <c r="CN446" s="172"/>
      <c r="CO446" s="154" t="str">
        <f t="shared" si="497"/>
        <v>NO BID</v>
      </c>
      <c r="CP446" s="171"/>
      <c r="CQ446" s="89"/>
      <c r="CR446" s="90" t="str">
        <f t="shared" si="498"/>
        <v/>
      </c>
      <c r="CS446" s="172"/>
      <c r="CT446" s="154" t="str">
        <f t="shared" si="499"/>
        <v>NO BID</v>
      </c>
      <c r="CU446" s="171"/>
      <c r="CV446" s="89"/>
      <c r="CW446" s="90" t="str">
        <f t="shared" si="500"/>
        <v/>
      </c>
      <c r="CX446" s="172"/>
      <c r="CY446" s="154" t="str">
        <f t="shared" si="501"/>
        <v>NO BID</v>
      </c>
      <c r="CZ446" s="171"/>
      <c r="DA446" s="89"/>
      <c r="DB446" s="90" t="str">
        <f t="shared" si="502"/>
        <v/>
      </c>
      <c r="DC446" s="172"/>
      <c r="DD446" s="154" t="str">
        <f t="shared" si="503"/>
        <v>NO BID</v>
      </c>
      <c r="DE446" s="171"/>
      <c r="DF446" s="89"/>
      <c r="DG446" s="90" t="str">
        <f t="shared" si="504"/>
        <v/>
      </c>
      <c r="DH446" s="172"/>
      <c r="DI446" s="154" t="str">
        <f t="shared" si="505"/>
        <v>NO BID</v>
      </c>
      <c r="DJ446" s="171"/>
      <c r="DK446" s="89"/>
      <c r="DL446" s="90" t="str">
        <f t="shared" si="506"/>
        <v/>
      </c>
      <c r="DM446" s="172"/>
      <c r="DN446" s="154" t="str">
        <f t="shared" si="507"/>
        <v>NO BID</v>
      </c>
      <c r="DO446" s="171"/>
      <c r="DP446" s="89"/>
      <c r="DQ446" s="90" t="str">
        <f t="shared" si="508"/>
        <v/>
      </c>
      <c r="DR446" s="172"/>
      <c r="DS446" s="154" t="str">
        <f t="shared" si="509"/>
        <v>NO BID</v>
      </c>
      <c r="DT446" s="171"/>
      <c r="DU446" s="89"/>
      <c r="DV446" s="90" t="str">
        <f t="shared" si="510"/>
        <v/>
      </c>
      <c r="DW446" s="172"/>
      <c r="DX446" s="154" t="str">
        <f t="shared" si="511"/>
        <v>NO BID</v>
      </c>
      <c r="DY446" s="171"/>
      <c r="DZ446" s="89"/>
      <c r="EA446" s="90" t="str">
        <f t="shared" si="512"/>
        <v/>
      </c>
      <c r="EB446" s="172"/>
      <c r="EC446" s="154" t="str">
        <f t="shared" si="513"/>
        <v>NO BID</v>
      </c>
      <c r="ED446" s="171"/>
      <c r="EE446" s="89"/>
      <c r="EF446" s="90" t="str">
        <f t="shared" si="514"/>
        <v/>
      </c>
      <c r="EG446" s="172"/>
      <c r="EH446" s="154" t="str">
        <f t="shared" si="515"/>
        <v>NO BID</v>
      </c>
      <c r="EI446" s="171"/>
      <c r="EJ446" s="89"/>
      <c r="EK446" s="90" t="str">
        <f t="shared" si="516"/>
        <v/>
      </c>
      <c r="EL446" s="172"/>
      <c r="EM446" s="154" t="str">
        <f t="shared" si="517"/>
        <v>NO BID</v>
      </c>
      <c r="EN446" s="171"/>
      <c r="EO446" s="89"/>
      <c r="EP446" s="90" t="str">
        <f t="shared" si="518"/>
        <v/>
      </c>
      <c r="EQ446" s="172"/>
      <c r="ER446" s="154" t="str">
        <f t="shared" si="519"/>
        <v>NO BID</v>
      </c>
      <c r="ES446" s="171"/>
      <c r="ET446" s="89"/>
      <c r="EU446" s="90" t="str">
        <f t="shared" si="520"/>
        <v/>
      </c>
      <c r="EV446" s="172"/>
      <c r="EW446" s="154" t="str">
        <f t="shared" si="521"/>
        <v>NO BID</v>
      </c>
      <c r="EX446" s="171"/>
      <c r="EY446" s="89"/>
      <c r="EZ446" s="90" t="str">
        <f t="shared" si="522"/>
        <v/>
      </c>
      <c r="FA446" s="172"/>
      <c r="FB446" s="154" t="str">
        <f t="shared" si="523"/>
        <v>NO BID</v>
      </c>
      <c r="FC446" s="171"/>
      <c r="FD446" s="89"/>
      <c r="FE446" s="90" t="str">
        <f t="shared" si="524"/>
        <v/>
      </c>
      <c r="FF446" s="172"/>
      <c r="FG446" s="154" t="str">
        <f t="shared" si="525"/>
        <v>NO BID</v>
      </c>
      <c r="FH446" s="171"/>
      <c r="FI446" s="89"/>
      <c r="FJ446" s="90" t="str">
        <f t="shared" si="526"/>
        <v/>
      </c>
      <c r="FK446" s="172"/>
      <c r="FL446" s="154" t="str">
        <f t="shared" si="527"/>
        <v>NO BID</v>
      </c>
      <c r="FM446" s="171"/>
      <c r="FN446" s="89"/>
      <c r="FO446" s="90" t="str">
        <f t="shared" si="528"/>
        <v/>
      </c>
      <c r="FP446" s="172"/>
      <c r="FQ446" s="154" t="str">
        <f t="shared" si="529"/>
        <v>NO BID</v>
      </c>
      <c r="FR446" s="174"/>
      <c r="FS446" s="91">
        <v>10.99</v>
      </c>
      <c r="FT446" s="92">
        <f t="shared" si="530"/>
        <v>54.95</v>
      </c>
      <c r="FU446" s="175">
        <f t="shared" si="531"/>
        <v>0</v>
      </c>
      <c r="FV446" s="93" t="str">
        <f t="shared" si="532"/>
        <v/>
      </c>
      <c r="FW446" s="94">
        <f t="shared" si="533"/>
        <v>54.95</v>
      </c>
      <c r="FX446" s="95">
        <f t="shared" si="534"/>
        <v>0</v>
      </c>
      <c r="FY446" s="129" t="str">
        <f t="shared" si="535"/>
        <v>NOT AWARDED</v>
      </c>
      <c r="FZ446" s="130">
        <f t="shared" si="536"/>
        <v>0</v>
      </c>
      <c r="GA446" s="129" t="str">
        <f t="shared" si="537"/>
        <v>VENDOR 09</v>
      </c>
      <c r="GB446" s="176"/>
      <c r="GC446" s="177"/>
      <c r="GD446" s="96"/>
      <c r="GE446" s="97"/>
    </row>
    <row r="447" spans="1:187" ht="30" customHeight="1" thickTop="1" thickBot="1" x14ac:dyDescent="0.4">
      <c r="A447" s="162">
        <v>443</v>
      </c>
      <c r="B447" s="142">
        <v>5</v>
      </c>
      <c r="C447" s="143">
        <v>9780593436721</v>
      </c>
      <c r="D447" s="144" t="s">
        <v>757</v>
      </c>
      <c r="E447" s="144" t="s">
        <v>1387</v>
      </c>
      <c r="F447" s="144" t="s">
        <v>1479</v>
      </c>
      <c r="G447" s="145" t="s">
        <v>1414</v>
      </c>
      <c r="H447" s="145" t="s">
        <v>1419</v>
      </c>
      <c r="I447" s="146"/>
      <c r="J447" s="227">
        <f t="shared" si="538"/>
        <v>5</v>
      </c>
      <c r="K447" s="228"/>
      <c r="L447" s="99" t="str">
        <f t="shared" si="463"/>
        <v/>
      </c>
      <c r="M447" s="241"/>
      <c r="N447" s="147"/>
      <c r="O447" s="148" t="str">
        <f t="shared" si="464"/>
        <v>VENDOR 09</v>
      </c>
      <c r="P447" s="149">
        <v>241363</v>
      </c>
      <c r="Q447" s="149">
        <f t="shared" si="465"/>
        <v>0</v>
      </c>
      <c r="R447" s="150" t="str">
        <f t="shared" si="466"/>
        <v xml:space="preserve">, </v>
      </c>
      <c r="S447" s="150" t="str">
        <f t="shared" si="467"/>
        <v>NO BID</v>
      </c>
      <c r="T447" s="100">
        <f t="shared" si="468"/>
        <v>0</v>
      </c>
      <c r="U447" s="101" t="str">
        <f t="shared" si="469"/>
        <v>NOT AWARDED</v>
      </c>
      <c r="V447" s="146"/>
      <c r="W447" s="151"/>
      <c r="X447" s="102"/>
      <c r="Y447" s="103"/>
      <c r="Z447" s="152" t="str">
        <f t="shared" si="470"/>
        <v/>
      </c>
      <c r="AA447" s="153" t="str">
        <f t="shared" si="471"/>
        <v>NO BID</v>
      </c>
      <c r="AB447" s="151"/>
      <c r="AC447" s="102"/>
      <c r="AD447" s="103"/>
      <c r="AE447" s="152" t="str">
        <f t="shared" si="472"/>
        <v/>
      </c>
      <c r="AF447" s="154" t="str">
        <f t="shared" si="473"/>
        <v>NO BID</v>
      </c>
      <c r="AG447" s="151"/>
      <c r="AH447" s="102"/>
      <c r="AI447" s="103"/>
      <c r="AJ447" s="152" t="str">
        <f t="shared" si="474"/>
        <v/>
      </c>
      <c r="AK447" s="154" t="str">
        <f t="shared" si="475"/>
        <v>NO BID</v>
      </c>
      <c r="AL447" s="151"/>
      <c r="AM447" s="102"/>
      <c r="AN447" s="103"/>
      <c r="AO447" s="152" t="str">
        <f t="shared" si="476"/>
        <v/>
      </c>
      <c r="AP447" s="154" t="str">
        <f t="shared" si="477"/>
        <v>NO BID</v>
      </c>
      <c r="AQ447" s="151"/>
      <c r="AR447" s="102"/>
      <c r="AS447" s="103"/>
      <c r="AT447" s="152" t="str">
        <f t="shared" si="478"/>
        <v/>
      </c>
      <c r="AU447" s="154" t="str">
        <f t="shared" si="479"/>
        <v>NO BID</v>
      </c>
      <c r="AV447" s="151"/>
      <c r="AW447" s="102"/>
      <c r="AX447" s="103"/>
      <c r="AY447" s="152" t="str">
        <f t="shared" si="480"/>
        <v/>
      </c>
      <c r="AZ447" s="154" t="str">
        <f t="shared" si="481"/>
        <v>NO BID</v>
      </c>
      <c r="BA447" s="151"/>
      <c r="BB447" s="102"/>
      <c r="BC447" s="103"/>
      <c r="BD447" s="152" t="str">
        <f t="shared" si="482"/>
        <v/>
      </c>
      <c r="BE447" s="153" t="str">
        <f>IF($B447=0,"",IF(ISNUMBER(BB447),"","NO BID"))</f>
        <v>NO BID</v>
      </c>
      <c r="BF447" s="151"/>
      <c r="BG447" s="102"/>
      <c r="BH447" s="103"/>
      <c r="BI447" s="152" t="str">
        <f t="shared" si="484"/>
        <v/>
      </c>
      <c r="BJ447" s="153" t="str">
        <f t="shared" si="485"/>
        <v>NO BID</v>
      </c>
      <c r="BK447" s="151"/>
      <c r="BL447" s="102"/>
      <c r="BM447" s="103"/>
      <c r="BN447" s="152" t="str">
        <f t="shared" si="486"/>
        <v/>
      </c>
      <c r="BO447" s="154" t="str">
        <f t="shared" si="487"/>
        <v>NO BID</v>
      </c>
      <c r="BP447" s="155"/>
      <c r="BQ447" s="151"/>
      <c r="BR447" s="102"/>
      <c r="BS447" s="103" t="str">
        <f t="shared" si="488"/>
        <v/>
      </c>
      <c r="BT447" s="152"/>
      <c r="BU447" s="153" t="str">
        <f t="shared" si="489"/>
        <v>NO BID</v>
      </c>
      <c r="BV447" s="151"/>
      <c r="BW447" s="102"/>
      <c r="BX447" s="103" t="str">
        <f t="shared" si="490"/>
        <v/>
      </c>
      <c r="BY447" s="152"/>
      <c r="BZ447" s="153" t="str">
        <f t="shared" si="491"/>
        <v>NO BID</v>
      </c>
      <c r="CA447" s="151"/>
      <c r="CB447" s="102"/>
      <c r="CC447" s="103" t="str">
        <f t="shared" si="492"/>
        <v/>
      </c>
      <c r="CD447" s="152"/>
      <c r="CE447" s="153" t="str">
        <f t="shared" si="493"/>
        <v>NO BID</v>
      </c>
      <c r="CF447" s="151"/>
      <c r="CG447" s="102"/>
      <c r="CH447" s="103" t="str">
        <f t="shared" si="494"/>
        <v/>
      </c>
      <c r="CI447" s="152"/>
      <c r="CJ447" s="153" t="str">
        <f t="shared" si="495"/>
        <v>NO BID</v>
      </c>
      <c r="CK447" s="151"/>
      <c r="CL447" s="102"/>
      <c r="CM447" s="103" t="str">
        <f t="shared" si="496"/>
        <v/>
      </c>
      <c r="CN447" s="152"/>
      <c r="CO447" s="153" t="str">
        <f t="shared" si="497"/>
        <v>NO BID</v>
      </c>
      <c r="CP447" s="151"/>
      <c r="CQ447" s="102"/>
      <c r="CR447" s="103" t="str">
        <f t="shared" si="498"/>
        <v/>
      </c>
      <c r="CS447" s="152"/>
      <c r="CT447" s="153" t="str">
        <f t="shared" si="499"/>
        <v>NO BID</v>
      </c>
      <c r="CU447" s="151"/>
      <c r="CV447" s="102"/>
      <c r="CW447" s="103" t="str">
        <f t="shared" si="500"/>
        <v/>
      </c>
      <c r="CX447" s="152"/>
      <c r="CY447" s="153" t="str">
        <f t="shared" si="501"/>
        <v>NO BID</v>
      </c>
      <c r="CZ447" s="151"/>
      <c r="DA447" s="102"/>
      <c r="DB447" s="103" t="str">
        <f t="shared" si="502"/>
        <v/>
      </c>
      <c r="DC447" s="152"/>
      <c r="DD447" s="153" t="str">
        <f t="shared" si="503"/>
        <v>NO BID</v>
      </c>
      <c r="DE447" s="151"/>
      <c r="DF447" s="102"/>
      <c r="DG447" s="103" t="str">
        <f t="shared" si="504"/>
        <v/>
      </c>
      <c r="DH447" s="152"/>
      <c r="DI447" s="153" t="str">
        <f t="shared" si="505"/>
        <v>NO BID</v>
      </c>
      <c r="DJ447" s="151"/>
      <c r="DK447" s="102"/>
      <c r="DL447" s="103" t="str">
        <f t="shared" si="506"/>
        <v/>
      </c>
      <c r="DM447" s="152"/>
      <c r="DN447" s="153" t="str">
        <f t="shared" si="507"/>
        <v>NO BID</v>
      </c>
      <c r="DO447" s="151"/>
      <c r="DP447" s="102"/>
      <c r="DQ447" s="103" t="str">
        <f t="shared" si="508"/>
        <v/>
      </c>
      <c r="DR447" s="152"/>
      <c r="DS447" s="153" t="str">
        <f t="shared" si="509"/>
        <v>NO BID</v>
      </c>
      <c r="DT447" s="151"/>
      <c r="DU447" s="102"/>
      <c r="DV447" s="103" t="str">
        <f t="shared" si="510"/>
        <v/>
      </c>
      <c r="DW447" s="152"/>
      <c r="DX447" s="153" t="str">
        <f t="shared" si="511"/>
        <v>NO BID</v>
      </c>
      <c r="DY447" s="151"/>
      <c r="DZ447" s="102"/>
      <c r="EA447" s="103" t="str">
        <f t="shared" si="512"/>
        <v/>
      </c>
      <c r="EB447" s="152"/>
      <c r="EC447" s="153" t="str">
        <f t="shared" si="513"/>
        <v>NO BID</v>
      </c>
      <c r="ED447" s="151"/>
      <c r="EE447" s="102"/>
      <c r="EF447" s="103" t="str">
        <f t="shared" si="514"/>
        <v/>
      </c>
      <c r="EG447" s="152"/>
      <c r="EH447" s="153" t="str">
        <f t="shared" si="515"/>
        <v>NO BID</v>
      </c>
      <c r="EI447" s="151"/>
      <c r="EJ447" s="102"/>
      <c r="EK447" s="103" t="str">
        <f t="shared" si="516"/>
        <v/>
      </c>
      <c r="EL447" s="152"/>
      <c r="EM447" s="153" t="str">
        <f t="shared" si="517"/>
        <v>NO BID</v>
      </c>
      <c r="EN447" s="151"/>
      <c r="EO447" s="102"/>
      <c r="EP447" s="103" t="str">
        <f t="shared" si="518"/>
        <v/>
      </c>
      <c r="EQ447" s="152"/>
      <c r="ER447" s="153" t="str">
        <f t="shared" si="519"/>
        <v>NO BID</v>
      </c>
      <c r="ES447" s="151"/>
      <c r="ET447" s="102"/>
      <c r="EU447" s="103" t="str">
        <f t="shared" si="520"/>
        <v/>
      </c>
      <c r="EV447" s="152"/>
      <c r="EW447" s="153" t="str">
        <f t="shared" si="521"/>
        <v>NO BID</v>
      </c>
      <c r="EX447" s="151"/>
      <c r="EY447" s="102"/>
      <c r="EZ447" s="103" t="str">
        <f t="shared" si="522"/>
        <v/>
      </c>
      <c r="FA447" s="152"/>
      <c r="FB447" s="153" t="str">
        <f t="shared" si="523"/>
        <v>NO BID</v>
      </c>
      <c r="FC447" s="151"/>
      <c r="FD447" s="102"/>
      <c r="FE447" s="103" t="str">
        <f t="shared" si="524"/>
        <v/>
      </c>
      <c r="FF447" s="152"/>
      <c r="FG447" s="153" t="str">
        <f t="shared" si="525"/>
        <v>NO BID</v>
      </c>
      <c r="FH447" s="151"/>
      <c r="FI447" s="102"/>
      <c r="FJ447" s="103" t="str">
        <f t="shared" si="526"/>
        <v/>
      </c>
      <c r="FK447" s="152"/>
      <c r="FL447" s="153" t="str">
        <f t="shared" si="527"/>
        <v>NO BID</v>
      </c>
      <c r="FM447" s="151"/>
      <c r="FN447" s="102"/>
      <c r="FO447" s="103" t="str">
        <f t="shared" si="528"/>
        <v/>
      </c>
      <c r="FP447" s="152"/>
      <c r="FQ447" s="153" t="str">
        <f t="shared" si="529"/>
        <v>NO BID</v>
      </c>
      <c r="FR447" s="156"/>
      <c r="FS447" s="104">
        <v>14.63</v>
      </c>
      <c r="FT447" s="105">
        <f t="shared" si="530"/>
        <v>73.150000000000006</v>
      </c>
      <c r="FU447" s="157">
        <f t="shared" si="531"/>
        <v>0</v>
      </c>
      <c r="FV447" s="106" t="str">
        <f t="shared" si="532"/>
        <v/>
      </c>
      <c r="FW447" s="107">
        <f t="shared" si="533"/>
        <v>73.150000000000006</v>
      </c>
      <c r="FX447" s="108">
        <f t="shared" si="534"/>
        <v>0</v>
      </c>
      <c r="FY447" s="158" t="str">
        <f t="shared" si="535"/>
        <v>NOT AWARDED</v>
      </c>
      <c r="FZ447" s="159">
        <f t="shared" si="536"/>
        <v>0</v>
      </c>
      <c r="GA447" s="158" t="str">
        <f t="shared" si="537"/>
        <v>VENDOR 09</v>
      </c>
      <c r="GB447" s="160"/>
      <c r="GC447" s="161"/>
      <c r="GD447" s="109"/>
      <c r="GE447" s="110"/>
    </row>
    <row r="448" spans="1:187" ht="30" customHeight="1" thickTop="1" thickBot="1" x14ac:dyDescent="0.4">
      <c r="A448" s="162">
        <v>444</v>
      </c>
      <c r="B448" s="199">
        <v>4</v>
      </c>
      <c r="C448" s="164">
        <v>9780063054905</v>
      </c>
      <c r="D448" s="165" t="s">
        <v>634</v>
      </c>
      <c r="E448" s="165" t="s">
        <v>958</v>
      </c>
      <c r="F448" s="165" t="s">
        <v>1479</v>
      </c>
      <c r="G448" s="166" t="s">
        <v>1414</v>
      </c>
      <c r="H448" s="166" t="s">
        <v>1418</v>
      </c>
      <c r="I448" s="167"/>
      <c r="J448" s="227">
        <f t="shared" si="538"/>
        <v>4</v>
      </c>
      <c r="K448" s="228"/>
      <c r="L448" s="99" t="str">
        <f t="shared" si="463"/>
        <v/>
      </c>
      <c r="M448" s="241"/>
      <c r="N448" s="168"/>
      <c r="O448" s="169" t="str">
        <f t="shared" si="464"/>
        <v>VENDOR 09</v>
      </c>
      <c r="P448" s="149">
        <v>241364</v>
      </c>
      <c r="Q448" s="149">
        <f t="shared" si="465"/>
        <v>0</v>
      </c>
      <c r="R448" s="170" t="str">
        <f t="shared" si="466"/>
        <v xml:space="preserve">, </v>
      </c>
      <c r="S448" s="170" t="str">
        <f t="shared" si="467"/>
        <v>NO BID</v>
      </c>
      <c r="T448" s="87">
        <f t="shared" si="468"/>
        <v>0</v>
      </c>
      <c r="U448" s="88" t="str">
        <f t="shared" si="469"/>
        <v>NOT AWARDED</v>
      </c>
      <c r="V448" s="167"/>
      <c r="W448" s="171"/>
      <c r="X448" s="89"/>
      <c r="Y448" s="90"/>
      <c r="Z448" s="172" t="str">
        <f t="shared" si="470"/>
        <v/>
      </c>
      <c r="AA448" s="154" t="str">
        <f t="shared" si="471"/>
        <v>NO BID</v>
      </c>
      <c r="AB448" s="171"/>
      <c r="AC448" s="89"/>
      <c r="AD448" s="90"/>
      <c r="AE448" s="172" t="str">
        <f t="shared" si="472"/>
        <v/>
      </c>
      <c r="AF448" s="154" t="str">
        <f t="shared" si="473"/>
        <v>NO BID</v>
      </c>
      <c r="AG448" s="171"/>
      <c r="AH448" s="89"/>
      <c r="AI448" s="90"/>
      <c r="AJ448" s="172" t="str">
        <f t="shared" si="474"/>
        <v/>
      </c>
      <c r="AK448" s="154" t="str">
        <f t="shared" si="475"/>
        <v>NO BID</v>
      </c>
      <c r="AL448" s="171"/>
      <c r="AM448" s="89"/>
      <c r="AN448" s="90"/>
      <c r="AO448" s="172" t="str">
        <f t="shared" si="476"/>
        <v/>
      </c>
      <c r="AP448" s="154" t="str">
        <f t="shared" si="477"/>
        <v>NO BID</v>
      </c>
      <c r="AQ448" s="171"/>
      <c r="AR448" s="89"/>
      <c r="AS448" s="90"/>
      <c r="AT448" s="172" t="str">
        <f t="shared" si="478"/>
        <v/>
      </c>
      <c r="AU448" s="154" t="str">
        <f t="shared" si="479"/>
        <v>NO BID</v>
      </c>
      <c r="AV448" s="171"/>
      <c r="AW448" s="89"/>
      <c r="AX448" s="90"/>
      <c r="AY448" s="172" t="str">
        <f t="shared" si="480"/>
        <v/>
      </c>
      <c r="AZ448" s="154" t="str">
        <f t="shared" si="481"/>
        <v>NO BID</v>
      </c>
      <c r="BA448" s="171"/>
      <c r="BB448" s="89"/>
      <c r="BC448" s="90"/>
      <c r="BD448" s="172" t="str">
        <f t="shared" si="482"/>
        <v/>
      </c>
      <c r="BE448" s="154" t="s">
        <v>75</v>
      </c>
      <c r="BF448" s="171"/>
      <c r="BG448" s="89"/>
      <c r="BH448" s="90"/>
      <c r="BI448" s="172" t="str">
        <f t="shared" si="484"/>
        <v/>
      </c>
      <c r="BJ448" s="154" t="str">
        <f t="shared" si="485"/>
        <v>NO BID</v>
      </c>
      <c r="BK448" s="171"/>
      <c r="BL448" s="89"/>
      <c r="BM448" s="90"/>
      <c r="BN448" s="172" t="str">
        <f t="shared" si="486"/>
        <v/>
      </c>
      <c r="BO448" s="154" t="str">
        <f t="shared" si="487"/>
        <v>NO BID</v>
      </c>
      <c r="BP448" s="173"/>
      <c r="BQ448" s="171"/>
      <c r="BR448" s="89"/>
      <c r="BS448" s="90" t="str">
        <f t="shared" si="488"/>
        <v/>
      </c>
      <c r="BT448" s="172"/>
      <c r="BU448" s="154" t="str">
        <f t="shared" si="489"/>
        <v>NO BID</v>
      </c>
      <c r="BV448" s="171"/>
      <c r="BW448" s="89"/>
      <c r="BX448" s="90" t="str">
        <f t="shared" si="490"/>
        <v/>
      </c>
      <c r="BY448" s="172"/>
      <c r="BZ448" s="154" t="str">
        <f t="shared" si="491"/>
        <v>NO BID</v>
      </c>
      <c r="CA448" s="171"/>
      <c r="CB448" s="89"/>
      <c r="CC448" s="90" t="str">
        <f t="shared" si="492"/>
        <v/>
      </c>
      <c r="CD448" s="172"/>
      <c r="CE448" s="154" t="str">
        <f t="shared" si="493"/>
        <v>NO BID</v>
      </c>
      <c r="CF448" s="171"/>
      <c r="CG448" s="89"/>
      <c r="CH448" s="90" t="str">
        <f t="shared" si="494"/>
        <v/>
      </c>
      <c r="CI448" s="172"/>
      <c r="CJ448" s="154" t="str">
        <f t="shared" si="495"/>
        <v>NO BID</v>
      </c>
      <c r="CK448" s="171"/>
      <c r="CL448" s="89"/>
      <c r="CM448" s="90" t="str">
        <f t="shared" si="496"/>
        <v/>
      </c>
      <c r="CN448" s="172"/>
      <c r="CO448" s="154" t="str">
        <f t="shared" si="497"/>
        <v>NO BID</v>
      </c>
      <c r="CP448" s="171"/>
      <c r="CQ448" s="89"/>
      <c r="CR448" s="90" t="str">
        <f t="shared" si="498"/>
        <v/>
      </c>
      <c r="CS448" s="172"/>
      <c r="CT448" s="154" t="str">
        <f t="shared" si="499"/>
        <v>NO BID</v>
      </c>
      <c r="CU448" s="171"/>
      <c r="CV448" s="89"/>
      <c r="CW448" s="90" t="str">
        <f t="shared" si="500"/>
        <v/>
      </c>
      <c r="CX448" s="172"/>
      <c r="CY448" s="154" t="str">
        <f t="shared" si="501"/>
        <v>NO BID</v>
      </c>
      <c r="CZ448" s="171"/>
      <c r="DA448" s="89"/>
      <c r="DB448" s="90" t="str">
        <f t="shared" si="502"/>
        <v/>
      </c>
      <c r="DC448" s="172"/>
      <c r="DD448" s="154" t="str">
        <f t="shared" si="503"/>
        <v>NO BID</v>
      </c>
      <c r="DE448" s="171"/>
      <c r="DF448" s="89"/>
      <c r="DG448" s="90" t="str">
        <f t="shared" si="504"/>
        <v/>
      </c>
      <c r="DH448" s="172"/>
      <c r="DI448" s="154" t="str">
        <f t="shared" si="505"/>
        <v>NO BID</v>
      </c>
      <c r="DJ448" s="171"/>
      <c r="DK448" s="89"/>
      <c r="DL448" s="90" t="str">
        <f t="shared" si="506"/>
        <v/>
      </c>
      <c r="DM448" s="172"/>
      <c r="DN448" s="154" t="str">
        <f t="shared" si="507"/>
        <v>NO BID</v>
      </c>
      <c r="DO448" s="171"/>
      <c r="DP448" s="89"/>
      <c r="DQ448" s="90" t="str">
        <f t="shared" si="508"/>
        <v/>
      </c>
      <c r="DR448" s="172"/>
      <c r="DS448" s="154" t="str">
        <f t="shared" si="509"/>
        <v>NO BID</v>
      </c>
      <c r="DT448" s="171"/>
      <c r="DU448" s="89"/>
      <c r="DV448" s="90" t="str">
        <f t="shared" si="510"/>
        <v/>
      </c>
      <c r="DW448" s="172"/>
      <c r="DX448" s="154" t="str">
        <f t="shared" si="511"/>
        <v>NO BID</v>
      </c>
      <c r="DY448" s="171"/>
      <c r="DZ448" s="89"/>
      <c r="EA448" s="90" t="str">
        <f t="shared" si="512"/>
        <v/>
      </c>
      <c r="EB448" s="172"/>
      <c r="EC448" s="154" t="str">
        <f t="shared" si="513"/>
        <v>NO BID</v>
      </c>
      <c r="ED448" s="171"/>
      <c r="EE448" s="89"/>
      <c r="EF448" s="90" t="str">
        <f t="shared" si="514"/>
        <v/>
      </c>
      <c r="EG448" s="172"/>
      <c r="EH448" s="154" t="str">
        <f t="shared" si="515"/>
        <v>NO BID</v>
      </c>
      <c r="EI448" s="171"/>
      <c r="EJ448" s="89"/>
      <c r="EK448" s="90" t="str">
        <f t="shared" si="516"/>
        <v/>
      </c>
      <c r="EL448" s="172"/>
      <c r="EM448" s="154" t="str">
        <f t="shared" si="517"/>
        <v>NO BID</v>
      </c>
      <c r="EN448" s="171"/>
      <c r="EO448" s="89"/>
      <c r="EP448" s="90" t="str">
        <f t="shared" si="518"/>
        <v/>
      </c>
      <c r="EQ448" s="172"/>
      <c r="ER448" s="154" t="str">
        <f t="shared" si="519"/>
        <v>NO BID</v>
      </c>
      <c r="ES448" s="171"/>
      <c r="ET448" s="89"/>
      <c r="EU448" s="90" t="str">
        <f t="shared" si="520"/>
        <v/>
      </c>
      <c r="EV448" s="172"/>
      <c r="EW448" s="154" t="str">
        <f t="shared" si="521"/>
        <v>NO BID</v>
      </c>
      <c r="EX448" s="171"/>
      <c r="EY448" s="89"/>
      <c r="EZ448" s="90" t="str">
        <f t="shared" si="522"/>
        <v/>
      </c>
      <c r="FA448" s="172"/>
      <c r="FB448" s="154" t="str">
        <f t="shared" si="523"/>
        <v>NO BID</v>
      </c>
      <c r="FC448" s="171"/>
      <c r="FD448" s="89"/>
      <c r="FE448" s="90" t="str">
        <f t="shared" si="524"/>
        <v/>
      </c>
      <c r="FF448" s="172"/>
      <c r="FG448" s="154" t="str">
        <f t="shared" si="525"/>
        <v>NO BID</v>
      </c>
      <c r="FH448" s="171"/>
      <c r="FI448" s="89"/>
      <c r="FJ448" s="90" t="str">
        <f t="shared" si="526"/>
        <v/>
      </c>
      <c r="FK448" s="172"/>
      <c r="FL448" s="154" t="str">
        <f t="shared" si="527"/>
        <v>NO BID</v>
      </c>
      <c r="FM448" s="171"/>
      <c r="FN448" s="89"/>
      <c r="FO448" s="90" t="str">
        <f t="shared" si="528"/>
        <v/>
      </c>
      <c r="FP448" s="172"/>
      <c r="FQ448" s="154" t="str">
        <f t="shared" si="529"/>
        <v>NO BID</v>
      </c>
      <c r="FR448" s="174"/>
      <c r="FS448" s="91">
        <v>21.97</v>
      </c>
      <c r="FT448" s="92">
        <f t="shared" si="530"/>
        <v>87.88</v>
      </c>
      <c r="FU448" s="175">
        <f t="shared" si="531"/>
        <v>0</v>
      </c>
      <c r="FV448" s="93" t="str">
        <f t="shared" si="532"/>
        <v/>
      </c>
      <c r="FW448" s="94">
        <f t="shared" si="533"/>
        <v>87.88</v>
      </c>
      <c r="FX448" s="95">
        <f t="shared" si="534"/>
        <v>0</v>
      </c>
      <c r="FY448" s="129" t="str">
        <f t="shared" si="535"/>
        <v>NOT AWARDED</v>
      </c>
      <c r="FZ448" s="130">
        <f t="shared" si="536"/>
        <v>0</v>
      </c>
      <c r="GA448" s="129" t="str">
        <f t="shared" si="537"/>
        <v>VENDOR 09</v>
      </c>
      <c r="GB448" s="176"/>
      <c r="GC448" s="177"/>
      <c r="GD448" s="96"/>
      <c r="GE448" s="97"/>
    </row>
    <row r="449" spans="1:187" ht="30" customHeight="1" thickTop="1" thickBot="1" x14ac:dyDescent="0.4">
      <c r="A449" s="162">
        <v>445</v>
      </c>
      <c r="B449" s="194">
        <v>5</v>
      </c>
      <c r="C449" s="164">
        <v>9781250822239</v>
      </c>
      <c r="D449" s="165" t="s">
        <v>635</v>
      </c>
      <c r="E449" s="165" t="s">
        <v>1292</v>
      </c>
      <c r="F449" s="165" t="s">
        <v>1479</v>
      </c>
      <c r="G449" s="166" t="s">
        <v>1414</v>
      </c>
      <c r="H449" s="166" t="s">
        <v>1421</v>
      </c>
      <c r="I449" s="167"/>
      <c r="J449" s="227">
        <f t="shared" si="538"/>
        <v>5</v>
      </c>
      <c r="K449" s="228"/>
      <c r="L449" s="99" t="str">
        <f t="shared" si="463"/>
        <v/>
      </c>
      <c r="M449" s="241"/>
      <c r="N449" s="168"/>
      <c r="O449" s="195" t="str">
        <f t="shared" si="464"/>
        <v>VENDOR 09</v>
      </c>
      <c r="P449" s="149">
        <v>241360</v>
      </c>
      <c r="Q449" s="149">
        <f t="shared" si="465"/>
        <v>0</v>
      </c>
      <c r="R449" s="196" t="str">
        <f t="shared" si="466"/>
        <v xml:space="preserve">, </v>
      </c>
      <c r="S449" s="196" t="str">
        <f t="shared" si="467"/>
        <v>NO BID</v>
      </c>
      <c r="T449" s="117">
        <f t="shared" si="468"/>
        <v>0</v>
      </c>
      <c r="U449" s="118" t="str">
        <f t="shared" si="469"/>
        <v>NOT AWARDED</v>
      </c>
      <c r="V449" s="167"/>
      <c r="W449" s="171"/>
      <c r="X449" s="89"/>
      <c r="Y449" s="90"/>
      <c r="Z449" s="172" t="str">
        <f t="shared" si="470"/>
        <v/>
      </c>
      <c r="AA449" s="154" t="str">
        <f t="shared" si="471"/>
        <v>NO BID</v>
      </c>
      <c r="AB449" s="171"/>
      <c r="AC449" s="89"/>
      <c r="AD449" s="90"/>
      <c r="AE449" s="172" t="str">
        <f t="shared" si="472"/>
        <v/>
      </c>
      <c r="AF449" s="154" t="str">
        <f t="shared" si="473"/>
        <v>NO BID</v>
      </c>
      <c r="AG449" s="171"/>
      <c r="AH449" s="89"/>
      <c r="AI449" s="90"/>
      <c r="AJ449" s="172" t="str">
        <f t="shared" si="474"/>
        <v/>
      </c>
      <c r="AK449" s="154" t="str">
        <f t="shared" si="475"/>
        <v>NO BID</v>
      </c>
      <c r="AL449" s="171"/>
      <c r="AM449" s="89"/>
      <c r="AN449" s="90"/>
      <c r="AO449" s="172" t="str">
        <f t="shared" si="476"/>
        <v/>
      </c>
      <c r="AP449" s="154" t="str">
        <f t="shared" si="477"/>
        <v>NO BID</v>
      </c>
      <c r="AQ449" s="171"/>
      <c r="AR449" s="89"/>
      <c r="AS449" s="90"/>
      <c r="AT449" s="172" t="str">
        <f t="shared" si="478"/>
        <v/>
      </c>
      <c r="AU449" s="154" t="str">
        <f t="shared" si="479"/>
        <v>NO BID</v>
      </c>
      <c r="AV449" s="171"/>
      <c r="AW449" s="89"/>
      <c r="AX449" s="90"/>
      <c r="AY449" s="172" t="str">
        <f t="shared" si="480"/>
        <v/>
      </c>
      <c r="AZ449" s="154" t="str">
        <f t="shared" si="481"/>
        <v>NO BID</v>
      </c>
      <c r="BA449" s="171"/>
      <c r="BB449" s="89"/>
      <c r="BC449" s="90"/>
      <c r="BD449" s="172" t="str">
        <f t="shared" si="482"/>
        <v/>
      </c>
      <c r="BE449" s="154" t="str">
        <f>IF($B449=0,"",IF(ISNUMBER(BB449),"","NO BID"))</f>
        <v>NO BID</v>
      </c>
      <c r="BF449" s="171"/>
      <c r="BG449" s="89"/>
      <c r="BH449" s="90"/>
      <c r="BI449" s="172" t="str">
        <f t="shared" si="484"/>
        <v/>
      </c>
      <c r="BJ449" s="154" t="str">
        <f t="shared" si="485"/>
        <v>NO BID</v>
      </c>
      <c r="BK449" s="171"/>
      <c r="BL449" s="89"/>
      <c r="BM449" s="90"/>
      <c r="BN449" s="172" t="str">
        <f t="shared" si="486"/>
        <v/>
      </c>
      <c r="BO449" s="154" t="str">
        <f t="shared" si="487"/>
        <v>NO BID</v>
      </c>
      <c r="BP449" s="178"/>
      <c r="BQ449" s="171"/>
      <c r="BR449" s="89"/>
      <c r="BS449" s="90" t="str">
        <f t="shared" si="488"/>
        <v/>
      </c>
      <c r="BT449" s="172"/>
      <c r="BU449" s="154" t="str">
        <f t="shared" si="489"/>
        <v>NO BID</v>
      </c>
      <c r="BV449" s="171"/>
      <c r="BW449" s="89"/>
      <c r="BX449" s="90" t="str">
        <f t="shared" si="490"/>
        <v/>
      </c>
      <c r="BY449" s="172"/>
      <c r="BZ449" s="154" t="str">
        <f t="shared" si="491"/>
        <v>NO BID</v>
      </c>
      <c r="CA449" s="171"/>
      <c r="CB449" s="89"/>
      <c r="CC449" s="90" t="str">
        <f t="shared" si="492"/>
        <v/>
      </c>
      <c r="CD449" s="172"/>
      <c r="CE449" s="154" t="str">
        <f t="shared" si="493"/>
        <v>NO BID</v>
      </c>
      <c r="CF449" s="171"/>
      <c r="CG449" s="89"/>
      <c r="CH449" s="90" t="str">
        <f t="shared" si="494"/>
        <v/>
      </c>
      <c r="CI449" s="172"/>
      <c r="CJ449" s="154" t="str">
        <f t="shared" si="495"/>
        <v>NO BID</v>
      </c>
      <c r="CK449" s="171"/>
      <c r="CL449" s="89"/>
      <c r="CM449" s="90" t="str">
        <f t="shared" si="496"/>
        <v/>
      </c>
      <c r="CN449" s="172"/>
      <c r="CO449" s="154" t="str">
        <f t="shared" si="497"/>
        <v>NO BID</v>
      </c>
      <c r="CP449" s="171"/>
      <c r="CQ449" s="89"/>
      <c r="CR449" s="90" t="str">
        <f t="shared" si="498"/>
        <v/>
      </c>
      <c r="CS449" s="172"/>
      <c r="CT449" s="154" t="str">
        <f t="shared" si="499"/>
        <v>NO BID</v>
      </c>
      <c r="CU449" s="171"/>
      <c r="CV449" s="89"/>
      <c r="CW449" s="90" t="str">
        <f t="shared" si="500"/>
        <v/>
      </c>
      <c r="CX449" s="172"/>
      <c r="CY449" s="154" t="str">
        <f t="shared" si="501"/>
        <v>NO BID</v>
      </c>
      <c r="CZ449" s="171"/>
      <c r="DA449" s="89"/>
      <c r="DB449" s="90" t="str">
        <f t="shared" si="502"/>
        <v/>
      </c>
      <c r="DC449" s="172"/>
      <c r="DD449" s="154" t="str">
        <f t="shared" si="503"/>
        <v>NO BID</v>
      </c>
      <c r="DE449" s="171"/>
      <c r="DF449" s="89"/>
      <c r="DG449" s="90" t="str">
        <f t="shared" si="504"/>
        <v/>
      </c>
      <c r="DH449" s="172"/>
      <c r="DI449" s="154" t="str">
        <f t="shared" si="505"/>
        <v>NO BID</v>
      </c>
      <c r="DJ449" s="171"/>
      <c r="DK449" s="89"/>
      <c r="DL449" s="90" t="str">
        <f t="shared" si="506"/>
        <v/>
      </c>
      <c r="DM449" s="172"/>
      <c r="DN449" s="154" t="str">
        <f t="shared" si="507"/>
        <v>NO BID</v>
      </c>
      <c r="DO449" s="171"/>
      <c r="DP449" s="89"/>
      <c r="DQ449" s="90" t="str">
        <f t="shared" si="508"/>
        <v/>
      </c>
      <c r="DR449" s="172"/>
      <c r="DS449" s="154" t="str">
        <f t="shared" si="509"/>
        <v>NO BID</v>
      </c>
      <c r="DT449" s="171"/>
      <c r="DU449" s="89"/>
      <c r="DV449" s="90" t="str">
        <f t="shared" si="510"/>
        <v/>
      </c>
      <c r="DW449" s="172"/>
      <c r="DX449" s="154" t="str">
        <f t="shared" si="511"/>
        <v>NO BID</v>
      </c>
      <c r="DY449" s="171"/>
      <c r="DZ449" s="89"/>
      <c r="EA449" s="90" t="str">
        <f t="shared" si="512"/>
        <v/>
      </c>
      <c r="EB449" s="172"/>
      <c r="EC449" s="154" t="str">
        <f t="shared" si="513"/>
        <v>NO BID</v>
      </c>
      <c r="ED449" s="171"/>
      <c r="EE449" s="89"/>
      <c r="EF449" s="90" t="str">
        <f t="shared" si="514"/>
        <v/>
      </c>
      <c r="EG449" s="172"/>
      <c r="EH449" s="154" t="str">
        <f t="shared" si="515"/>
        <v>NO BID</v>
      </c>
      <c r="EI449" s="171"/>
      <c r="EJ449" s="89"/>
      <c r="EK449" s="90" t="str">
        <f t="shared" si="516"/>
        <v/>
      </c>
      <c r="EL449" s="172"/>
      <c r="EM449" s="154" t="str">
        <f t="shared" si="517"/>
        <v>NO BID</v>
      </c>
      <c r="EN449" s="171"/>
      <c r="EO449" s="89"/>
      <c r="EP449" s="90" t="str">
        <f t="shared" si="518"/>
        <v/>
      </c>
      <c r="EQ449" s="172"/>
      <c r="ER449" s="154" t="str">
        <f t="shared" si="519"/>
        <v>NO BID</v>
      </c>
      <c r="ES449" s="171"/>
      <c r="ET449" s="89"/>
      <c r="EU449" s="90" t="str">
        <f t="shared" si="520"/>
        <v/>
      </c>
      <c r="EV449" s="172"/>
      <c r="EW449" s="154" t="str">
        <f t="shared" si="521"/>
        <v>NO BID</v>
      </c>
      <c r="EX449" s="171"/>
      <c r="EY449" s="89"/>
      <c r="EZ449" s="90" t="str">
        <f t="shared" si="522"/>
        <v/>
      </c>
      <c r="FA449" s="172"/>
      <c r="FB449" s="154" t="str">
        <f t="shared" si="523"/>
        <v>NO BID</v>
      </c>
      <c r="FC449" s="171"/>
      <c r="FD449" s="89"/>
      <c r="FE449" s="90" t="str">
        <f t="shared" si="524"/>
        <v/>
      </c>
      <c r="FF449" s="172"/>
      <c r="FG449" s="154" t="str">
        <f t="shared" si="525"/>
        <v>NO BID</v>
      </c>
      <c r="FH449" s="171"/>
      <c r="FI449" s="89"/>
      <c r="FJ449" s="90" t="str">
        <f t="shared" si="526"/>
        <v/>
      </c>
      <c r="FK449" s="172"/>
      <c r="FL449" s="154" t="str">
        <f t="shared" si="527"/>
        <v>NO BID</v>
      </c>
      <c r="FM449" s="171"/>
      <c r="FN449" s="89"/>
      <c r="FO449" s="90" t="str">
        <f t="shared" si="528"/>
        <v/>
      </c>
      <c r="FP449" s="172"/>
      <c r="FQ449" s="154" t="str">
        <f t="shared" si="529"/>
        <v>NO BID</v>
      </c>
      <c r="FR449" s="174"/>
      <c r="FS449" s="91">
        <v>19.989999999999998</v>
      </c>
      <c r="FT449" s="92">
        <f t="shared" si="530"/>
        <v>99.949999999999989</v>
      </c>
      <c r="FU449" s="175">
        <f t="shared" si="531"/>
        <v>0</v>
      </c>
      <c r="FV449" s="93" t="str">
        <f t="shared" si="532"/>
        <v/>
      </c>
      <c r="FW449" s="94">
        <f t="shared" si="533"/>
        <v>99.949999999999989</v>
      </c>
      <c r="FX449" s="95">
        <f t="shared" si="534"/>
        <v>0</v>
      </c>
      <c r="FY449" s="129" t="str">
        <f t="shared" si="535"/>
        <v>NOT AWARDED</v>
      </c>
      <c r="FZ449" s="130">
        <f t="shared" si="536"/>
        <v>0</v>
      </c>
      <c r="GA449" s="129" t="str">
        <f t="shared" si="537"/>
        <v>VENDOR 09</v>
      </c>
      <c r="GB449" s="176"/>
      <c r="GC449" s="177"/>
      <c r="GD449" s="96"/>
      <c r="GE449" s="97"/>
    </row>
    <row r="450" spans="1:187" ht="30" customHeight="1" thickTop="1" thickBot="1" x14ac:dyDescent="0.4">
      <c r="A450" s="141">
        <v>446</v>
      </c>
      <c r="B450" s="194">
        <v>5</v>
      </c>
      <c r="C450" s="164">
        <v>9781774920459</v>
      </c>
      <c r="D450" s="165" t="s">
        <v>637</v>
      </c>
      <c r="E450" s="165" t="s">
        <v>1294</v>
      </c>
      <c r="F450" s="165" t="s">
        <v>1480</v>
      </c>
      <c r="G450" s="166" t="s">
        <v>1414</v>
      </c>
      <c r="H450" s="166" t="s">
        <v>1418</v>
      </c>
      <c r="I450" s="167"/>
      <c r="J450" s="227">
        <f t="shared" si="538"/>
        <v>5</v>
      </c>
      <c r="K450" s="228"/>
      <c r="L450" s="99" t="str">
        <f t="shared" si="463"/>
        <v/>
      </c>
      <c r="M450" s="241"/>
      <c r="N450" s="168"/>
      <c r="O450" s="195" t="str">
        <f t="shared" si="464"/>
        <v>VENDOR 09</v>
      </c>
      <c r="P450" s="149" t="s">
        <v>88</v>
      </c>
      <c r="Q450" s="149">
        <f t="shared" si="465"/>
        <v>0</v>
      </c>
      <c r="R450" s="196" t="str">
        <f t="shared" si="466"/>
        <v xml:space="preserve">, </v>
      </c>
      <c r="S450" s="196" t="str">
        <f t="shared" si="467"/>
        <v>NO BID</v>
      </c>
      <c r="T450" s="117">
        <f t="shared" si="468"/>
        <v>0</v>
      </c>
      <c r="U450" s="118" t="str">
        <f t="shared" si="469"/>
        <v>NOT AWARDED</v>
      </c>
      <c r="V450" s="167"/>
      <c r="W450" s="171"/>
      <c r="X450" s="89"/>
      <c r="Y450" s="90"/>
      <c r="Z450" s="172" t="str">
        <f t="shared" si="470"/>
        <v/>
      </c>
      <c r="AA450" s="154" t="str">
        <f t="shared" si="471"/>
        <v>NO BID</v>
      </c>
      <c r="AB450" s="171"/>
      <c r="AC450" s="89"/>
      <c r="AD450" s="90"/>
      <c r="AE450" s="172" t="str">
        <f t="shared" si="472"/>
        <v/>
      </c>
      <c r="AF450" s="154" t="str">
        <f t="shared" si="473"/>
        <v>NO BID</v>
      </c>
      <c r="AG450" s="171"/>
      <c r="AH450" s="89"/>
      <c r="AI450" s="90"/>
      <c r="AJ450" s="172" t="str">
        <f t="shared" si="474"/>
        <v/>
      </c>
      <c r="AK450" s="154" t="str">
        <f t="shared" si="475"/>
        <v>NO BID</v>
      </c>
      <c r="AL450" s="171"/>
      <c r="AM450" s="89"/>
      <c r="AN450" s="90"/>
      <c r="AO450" s="172" t="str">
        <f t="shared" si="476"/>
        <v/>
      </c>
      <c r="AP450" s="154" t="str">
        <f t="shared" si="477"/>
        <v>NO BID</v>
      </c>
      <c r="AQ450" s="171"/>
      <c r="AR450" s="89"/>
      <c r="AS450" s="90"/>
      <c r="AT450" s="172" t="str">
        <f t="shared" si="478"/>
        <v/>
      </c>
      <c r="AU450" s="154" t="str">
        <f t="shared" si="479"/>
        <v>NO BID</v>
      </c>
      <c r="AV450" s="171"/>
      <c r="AW450" s="89"/>
      <c r="AX450" s="90"/>
      <c r="AY450" s="172" t="str">
        <f t="shared" si="480"/>
        <v/>
      </c>
      <c r="AZ450" s="154" t="str">
        <f t="shared" si="481"/>
        <v>NO BID</v>
      </c>
      <c r="BA450" s="171"/>
      <c r="BB450" s="89"/>
      <c r="BC450" s="90"/>
      <c r="BD450" s="172" t="str">
        <f t="shared" si="482"/>
        <v/>
      </c>
      <c r="BE450" s="154" t="s">
        <v>76</v>
      </c>
      <c r="BF450" s="171"/>
      <c r="BG450" s="89"/>
      <c r="BH450" s="90"/>
      <c r="BI450" s="172" t="str">
        <f t="shared" si="484"/>
        <v/>
      </c>
      <c r="BJ450" s="154" t="str">
        <f t="shared" si="485"/>
        <v>NO BID</v>
      </c>
      <c r="BK450" s="171"/>
      <c r="BL450" s="89"/>
      <c r="BM450" s="90"/>
      <c r="BN450" s="172" t="str">
        <f t="shared" si="486"/>
        <v/>
      </c>
      <c r="BO450" s="154" t="str">
        <f t="shared" si="487"/>
        <v>NO BID</v>
      </c>
      <c r="BP450" s="178"/>
      <c r="BQ450" s="171"/>
      <c r="BR450" s="89"/>
      <c r="BS450" s="90" t="str">
        <f t="shared" si="488"/>
        <v/>
      </c>
      <c r="BT450" s="172"/>
      <c r="BU450" s="154" t="str">
        <f t="shared" si="489"/>
        <v>NO BID</v>
      </c>
      <c r="BV450" s="171"/>
      <c r="BW450" s="89"/>
      <c r="BX450" s="90" t="str">
        <f t="shared" si="490"/>
        <v/>
      </c>
      <c r="BY450" s="172"/>
      <c r="BZ450" s="154" t="str">
        <f t="shared" si="491"/>
        <v>NO BID</v>
      </c>
      <c r="CA450" s="171"/>
      <c r="CB450" s="89"/>
      <c r="CC450" s="90" t="str">
        <f t="shared" si="492"/>
        <v/>
      </c>
      <c r="CD450" s="172"/>
      <c r="CE450" s="154" t="str">
        <f t="shared" si="493"/>
        <v>NO BID</v>
      </c>
      <c r="CF450" s="171"/>
      <c r="CG450" s="89"/>
      <c r="CH450" s="90" t="str">
        <f t="shared" si="494"/>
        <v/>
      </c>
      <c r="CI450" s="172"/>
      <c r="CJ450" s="154" t="str">
        <f t="shared" si="495"/>
        <v>NO BID</v>
      </c>
      <c r="CK450" s="171"/>
      <c r="CL450" s="89"/>
      <c r="CM450" s="90" t="str">
        <f t="shared" si="496"/>
        <v/>
      </c>
      <c r="CN450" s="172"/>
      <c r="CO450" s="154" t="str">
        <f t="shared" si="497"/>
        <v>NO BID</v>
      </c>
      <c r="CP450" s="171"/>
      <c r="CQ450" s="89"/>
      <c r="CR450" s="90" t="str">
        <f t="shared" si="498"/>
        <v/>
      </c>
      <c r="CS450" s="172"/>
      <c r="CT450" s="154" t="str">
        <f t="shared" si="499"/>
        <v>NO BID</v>
      </c>
      <c r="CU450" s="171"/>
      <c r="CV450" s="89"/>
      <c r="CW450" s="90" t="str">
        <f t="shared" si="500"/>
        <v/>
      </c>
      <c r="CX450" s="172"/>
      <c r="CY450" s="154" t="str">
        <f t="shared" si="501"/>
        <v>NO BID</v>
      </c>
      <c r="CZ450" s="171"/>
      <c r="DA450" s="89"/>
      <c r="DB450" s="90" t="str">
        <f t="shared" si="502"/>
        <v/>
      </c>
      <c r="DC450" s="172"/>
      <c r="DD450" s="154" t="str">
        <f t="shared" si="503"/>
        <v>NO BID</v>
      </c>
      <c r="DE450" s="171"/>
      <c r="DF450" s="89"/>
      <c r="DG450" s="90" t="str">
        <f t="shared" si="504"/>
        <v/>
      </c>
      <c r="DH450" s="172"/>
      <c r="DI450" s="154" t="str">
        <f t="shared" si="505"/>
        <v>NO BID</v>
      </c>
      <c r="DJ450" s="171"/>
      <c r="DK450" s="89"/>
      <c r="DL450" s="90" t="str">
        <f t="shared" si="506"/>
        <v/>
      </c>
      <c r="DM450" s="172"/>
      <c r="DN450" s="154" t="str">
        <f t="shared" si="507"/>
        <v>NO BID</v>
      </c>
      <c r="DO450" s="171"/>
      <c r="DP450" s="89"/>
      <c r="DQ450" s="90" t="str">
        <f t="shared" si="508"/>
        <v/>
      </c>
      <c r="DR450" s="172"/>
      <c r="DS450" s="154" t="str">
        <f t="shared" si="509"/>
        <v>NO BID</v>
      </c>
      <c r="DT450" s="171"/>
      <c r="DU450" s="89"/>
      <c r="DV450" s="90" t="str">
        <f t="shared" si="510"/>
        <v/>
      </c>
      <c r="DW450" s="172"/>
      <c r="DX450" s="154" t="str">
        <f t="shared" si="511"/>
        <v>NO BID</v>
      </c>
      <c r="DY450" s="171"/>
      <c r="DZ450" s="89"/>
      <c r="EA450" s="90" t="str">
        <f t="shared" si="512"/>
        <v/>
      </c>
      <c r="EB450" s="172"/>
      <c r="EC450" s="154" t="str">
        <f t="shared" si="513"/>
        <v>NO BID</v>
      </c>
      <c r="ED450" s="171"/>
      <c r="EE450" s="89"/>
      <c r="EF450" s="90" t="str">
        <f t="shared" si="514"/>
        <v/>
      </c>
      <c r="EG450" s="172"/>
      <c r="EH450" s="154" t="str">
        <f t="shared" si="515"/>
        <v>NO BID</v>
      </c>
      <c r="EI450" s="171"/>
      <c r="EJ450" s="89"/>
      <c r="EK450" s="90" t="str">
        <f t="shared" si="516"/>
        <v/>
      </c>
      <c r="EL450" s="172"/>
      <c r="EM450" s="154" t="str">
        <f t="shared" si="517"/>
        <v>NO BID</v>
      </c>
      <c r="EN450" s="171"/>
      <c r="EO450" s="89"/>
      <c r="EP450" s="90" t="str">
        <f t="shared" si="518"/>
        <v/>
      </c>
      <c r="EQ450" s="172"/>
      <c r="ER450" s="154" t="str">
        <f t="shared" si="519"/>
        <v>NO BID</v>
      </c>
      <c r="ES450" s="171"/>
      <c r="ET450" s="89"/>
      <c r="EU450" s="90" t="str">
        <f t="shared" si="520"/>
        <v/>
      </c>
      <c r="EV450" s="172"/>
      <c r="EW450" s="154" t="str">
        <f t="shared" si="521"/>
        <v>NO BID</v>
      </c>
      <c r="EX450" s="171"/>
      <c r="EY450" s="89"/>
      <c r="EZ450" s="90" t="str">
        <f t="shared" si="522"/>
        <v/>
      </c>
      <c r="FA450" s="172"/>
      <c r="FB450" s="154" t="str">
        <f t="shared" si="523"/>
        <v>NO BID</v>
      </c>
      <c r="FC450" s="171"/>
      <c r="FD450" s="89"/>
      <c r="FE450" s="90" t="str">
        <f t="shared" si="524"/>
        <v/>
      </c>
      <c r="FF450" s="172"/>
      <c r="FG450" s="154" t="str">
        <f t="shared" si="525"/>
        <v>NO BID</v>
      </c>
      <c r="FH450" s="171"/>
      <c r="FI450" s="89"/>
      <c r="FJ450" s="90" t="str">
        <f t="shared" si="526"/>
        <v/>
      </c>
      <c r="FK450" s="172"/>
      <c r="FL450" s="154" t="str">
        <f t="shared" si="527"/>
        <v>NO BID</v>
      </c>
      <c r="FM450" s="171"/>
      <c r="FN450" s="89"/>
      <c r="FO450" s="90" t="str">
        <f t="shared" si="528"/>
        <v/>
      </c>
      <c r="FP450" s="172"/>
      <c r="FQ450" s="154" t="str">
        <f t="shared" si="529"/>
        <v>NO BID</v>
      </c>
      <c r="FR450" s="174"/>
      <c r="FS450" s="91">
        <v>12.07</v>
      </c>
      <c r="FT450" s="92">
        <f t="shared" si="530"/>
        <v>60.35</v>
      </c>
      <c r="FU450" s="175">
        <f t="shared" si="531"/>
        <v>0</v>
      </c>
      <c r="FV450" s="93" t="str">
        <f t="shared" si="532"/>
        <v/>
      </c>
      <c r="FW450" s="94">
        <f t="shared" si="533"/>
        <v>60.35</v>
      </c>
      <c r="FX450" s="95">
        <f t="shared" si="534"/>
        <v>0</v>
      </c>
      <c r="FY450" s="129" t="str">
        <f t="shared" si="535"/>
        <v>NOT AWARDED</v>
      </c>
      <c r="FZ450" s="130">
        <f t="shared" si="536"/>
        <v>0</v>
      </c>
      <c r="GA450" s="129" t="str">
        <f t="shared" si="537"/>
        <v>VENDOR 09</v>
      </c>
      <c r="GB450" s="176"/>
      <c r="GC450" s="177"/>
      <c r="GD450" s="96"/>
      <c r="GE450" s="97"/>
    </row>
    <row r="451" spans="1:187" ht="30" customHeight="1" thickTop="1" thickBot="1" x14ac:dyDescent="0.4">
      <c r="A451" s="162">
        <v>447</v>
      </c>
      <c r="B451" s="194">
        <v>5</v>
      </c>
      <c r="C451" s="164">
        <v>9780593651858</v>
      </c>
      <c r="D451" s="165" t="s">
        <v>639</v>
      </c>
      <c r="E451" s="165" t="s">
        <v>1296</v>
      </c>
      <c r="F451" s="165" t="s">
        <v>1479</v>
      </c>
      <c r="G451" s="166" t="s">
        <v>1414</v>
      </c>
      <c r="H451" s="166" t="s">
        <v>1416</v>
      </c>
      <c r="I451" s="167"/>
      <c r="J451" s="227">
        <f t="shared" si="538"/>
        <v>5</v>
      </c>
      <c r="K451" s="228"/>
      <c r="L451" s="99" t="str">
        <f t="shared" si="463"/>
        <v/>
      </c>
      <c r="M451" s="241"/>
      <c r="N451" s="168"/>
      <c r="O451" s="195" t="str">
        <f t="shared" si="464"/>
        <v>VENDOR 09</v>
      </c>
      <c r="P451" s="149">
        <v>241360</v>
      </c>
      <c r="Q451" s="149">
        <f t="shared" si="465"/>
        <v>0</v>
      </c>
      <c r="R451" s="196" t="str">
        <f t="shared" si="466"/>
        <v xml:space="preserve">, </v>
      </c>
      <c r="S451" s="196" t="str">
        <f t="shared" si="467"/>
        <v>NO BID</v>
      </c>
      <c r="T451" s="117">
        <f t="shared" si="468"/>
        <v>0</v>
      </c>
      <c r="U451" s="118" t="str">
        <f t="shared" si="469"/>
        <v>NOT AWARDED</v>
      </c>
      <c r="V451" s="167"/>
      <c r="W451" s="171"/>
      <c r="X451" s="89"/>
      <c r="Y451" s="90"/>
      <c r="Z451" s="172" t="str">
        <f t="shared" si="470"/>
        <v/>
      </c>
      <c r="AA451" s="154" t="str">
        <f t="shared" si="471"/>
        <v>NO BID</v>
      </c>
      <c r="AB451" s="171"/>
      <c r="AC451" s="89"/>
      <c r="AD451" s="90"/>
      <c r="AE451" s="172" t="str">
        <f t="shared" si="472"/>
        <v/>
      </c>
      <c r="AF451" s="154" t="str">
        <f t="shared" si="473"/>
        <v>NO BID</v>
      </c>
      <c r="AG451" s="171"/>
      <c r="AH451" s="89"/>
      <c r="AI451" s="90"/>
      <c r="AJ451" s="172" t="str">
        <f t="shared" si="474"/>
        <v/>
      </c>
      <c r="AK451" s="154" t="str">
        <f t="shared" si="475"/>
        <v>NO BID</v>
      </c>
      <c r="AL451" s="171"/>
      <c r="AM451" s="89"/>
      <c r="AN451" s="90"/>
      <c r="AO451" s="172" t="str">
        <f t="shared" si="476"/>
        <v/>
      </c>
      <c r="AP451" s="154" t="str">
        <f t="shared" si="477"/>
        <v>NO BID</v>
      </c>
      <c r="AQ451" s="171"/>
      <c r="AR451" s="89"/>
      <c r="AS451" s="90"/>
      <c r="AT451" s="172" t="str">
        <f t="shared" si="478"/>
        <v/>
      </c>
      <c r="AU451" s="154" t="str">
        <f t="shared" si="479"/>
        <v>NO BID</v>
      </c>
      <c r="AV451" s="171"/>
      <c r="AW451" s="89"/>
      <c r="AX451" s="90"/>
      <c r="AY451" s="172" t="str">
        <f t="shared" si="480"/>
        <v/>
      </c>
      <c r="AZ451" s="154" t="str">
        <f t="shared" si="481"/>
        <v>NO BID</v>
      </c>
      <c r="BA451" s="171"/>
      <c r="BB451" s="89"/>
      <c r="BC451" s="90"/>
      <c r="BD451" s="172" t="str">
        <f t="shared" si="482"/>
        <v/>
      </c>
      <c r="BE451" s="154" t="str">
        <f>IF($B451=0,"",IF(ISNUMBER(BB451),"","NO BID"))</f>
        <v>NO BID</v>
      </c>
      <c r="BF451" s="171"/>
      <c r="BG451" s="89"/>
      <c r="BH451" s="90"/>
      <c r="BI451" s="172" t="str">
        <f t="shared" si="484"/>
        <v/>
      </c>
      <c r="BJ451" s="154" t="str">
        <f t="shared" si="485"/>
        <v>NO BID</v>
      </c>
      <c r="BK451" s="171"/>
      <c r="BL451" s="89"/>
      <c r="BM451" s="90"/>
      <c r="BN451" s="172" t="str">
        <f t="shared" si="486"/>
        <v/>
      </c>
      <c r="BO451" s="154" t="str">
        <f t="shared" si="487"/>
        <v>NO BID</v>
      </c>
      <c r="BP451" s="178"/>
      <c r="BQ451" s="171"/>
      <c r="BR451" s="89"/>
      <c r="BS451" s="90" t="str">
        <f t="shared" si="488"/>
        <v/>
      </c>
      <c r="BT451" s="172"/>
      <c r="BU451" s="154" t="str">
        <f t="shared" si="489"/>
        <v>NO BID</v>
      </c>
      <c r="BV451" s="171"/>
      <c r="BW451" s="89"/>
      <c r="BX451" s="90" t="str">
        <f t="shared" si="490"/>
        <v/>
      </c>
      <c r="BY451" s="172"/>
      <c r="BZ451" s="154" t="str">
        <f t="shared" si="491"/>
        <v>NO BID</v>
      </c>
      <c r="CA451" s="171"/>
      <c r="CB451" s="89"/>
      <c r="CC451" s="90" t="str">
        <f t="shared" si="492"/>
        <v/>
      </c>
      <c r="CD451" s="172"/>
      <c r="CE451" s="154" t="str">
        <f t="shared" si="493"/>
        <v>NO BID</v>
      </c>
      <c r="CF451" s="171"/>
      <c r="CG451" s="89"/>
      <c r="CH451" s="90" t="str">
        <f t="shared" si="494"/>
        <v/>
      </c>
      <c r="CI451" s="172"/>
      <c r="CJ451" s="154" t="str">
        <f t="shared" si="495"/>
        <v>NO BID</v>
      </c>
      <c r="CK451" s="171"/>
      <c r="CL451" s="89"/>
      <c r="CM451" s="90" t="str">
        <f t="shared" si="496"/>
        <v/>
      </c>
      <c r="CN451" s="172"/>
      <c r="CO451" s="154" t="str">
        <f t="shared" si="497"/>
        <v>NO BID</v>
      </c>
      <c r="CP451" s="171"/>
      <c r="CQ451" s="89"/>
      <c r="CR451" s="90" t="str">
        <f t="shared" si="498"/>
        <v/>
      </c>
      <c r="CS451" s="172"/>
      <c r="CT451" s="154" t="str">
        <f t="shared" si="499"/>
        <v>NO BID</v>
      </c>
      <c r="CU451" s="171"/>
      <c r="CV451" s="89"/>
      <c r="CW451" s="90" t="str">
        <f t="shared" si="500"/>
        <v/>
      </c>
      <c r="CX451" s="172"/>
      <c r="CY451" s="154" t="str">
        <f t="shared" si="501"/>
        <v>NO BID</v>
      </c>
      <c r="CZ451" s="171"/>
      <c r="DA451" s="89"/>
      <c r="DB451" s="90" t="str">
        <f t="shared" si="502"/>
        <v/>
      </c>
      <c r="DC451" s="172"/>
      <c r="DD451" s="154" t="str">
        <f t="shared" si="503"/>
        <v>NO BID</v>
      </c>
      <c r="DE451" s="171"/>
      <c r="DF451" s="89"/>
      <c r="DG451" s="90" t="str">
        <f t="shared" si="504"/>
        <v/>
      </c>
      <c r="DH451" s="172"/>
      <c r="DI451" s="154" t="str">
        <f t="shared" si="505"/>
        <v>NO BID</v>
      </c>
      <c r="DJ451" s="171"/>
      <c r="DK451" s="89"/>
      <c r="DL451" s="90" t="str">
        <f t="shared" si="506"/>
        <v/>
      </c>
      <c r="DM451" s="172"/>
      <c r="DN451" s="154" t="str">
        <f t="shared" si="507"/>
        <v>NO BID</v>
      </c>
      <c r="DO451" s="171"/>
      <c r="DP451" s="89"/>
      <c r="DQ451" s="90" t="str">
        <f t="shared" si="508"/>
        <v/>
      </c>
      <c r="DR451" s="172"/>
      <c r="DS451" s="154" t="str">
        <f t="shared" si="509"/>
        <v>NO BID</v>
      </c>
      <c r="DT451" s="171"/>
      <c r="DU451" s="89"/>
      <c r="DV451" s="90" t="str">
        <f t="shared" si="510"/>
        <v/>
      </c>
      <c r="DW451" s="172"/>
      <c r="DX451" s="154" t="str">
        <f t="shared" si="511"/>
        <v>NO BID</v>
      </c>
      <c r="DY451" s="171"/>
      <c r="DZ451" s="89"/>
      <c r="EA451" s="90" t="str">
        <f t="shared" si="512"/>
        <v/>
      </c>
      <c r="EB451" s="172"/>
      <c r="EC451" s="154" t="str">
        <f t="shared" si="513"/>
        <v>NO BID</v>
      </c>
      <c r="ED451" s="171"/>
      <c r="EE451" s="89"/>
      <c r="EF451" s="90" t="str">
        <f t="shared" si="514"/>
        <v/>
      </c>
      <c r="EG451" s="172"/>
      <c r="EH451" s="154" t="str">
        <f t="shared" si="515"/>
        <v>NO BID</v>
      </c>
      <c r="EI451" s="171"/>
      <c r="EJ451" s="89"/>
      <c r="EK451" s="90" t="str">
        <f t="shared" si="516"/>
        <v/>
      </c>
      <c r="EL451" s="172"/>
      <c r="EM451" s="154" t="str">
        <f t="shared" si="517"/>
        <v>NO BID</v>
      </c>
      <c r="EN451" s="171"/>
      <c r="EO451" s="89"/>
      <c r="EP451" s="90" t="str">
        <f t="shared" si="518"/>
        <v/>
      </c>
      <c r="EQ451" s="172"/>
      <c r="ER451" s="154" t="str">
        <f t="shared" si="519"/>
        <v>NO BID</v>
      </c>
      <c r="ES451" s="171"/>
      <c r="ET451" s="89"/>
      <c r="EU451" s="90" t="str">
        <f t="shared" si="520"/>
        <v/>
      </c>
      <c r="EV451" s="172"/>
      <c r="EW451" s="154" t="str">
        <f t="shared" si="521"/>
        <v>NO BID</v>
      </c>
      <c r="EX451" s="171"/>
      <c r="EY451" s="89"/>
      <c r="EZ451" s="90" t="str">
        <f t="shared" si="522"/>
        <v/>
      </c>
      <c r="FA451" s="172"/>
      <c r="FB451" s="154" t="str">
        <f t="shared" si="523"/>
        <v>NO BID</v>
      </c>
      <c r="FC451" s="171"/>
      <c r="FD451" s="89"/>
      <c r="FE451" s="90" t="str">
        <f t="shared" si="524"/>
        <v/>
      </c>
      <c r="FF451" s="172"/>
      <c r="FG451" s="154" t="str">
        <f t="shared" si="525"/>
        <v>NO BID</v>
      </c>
      <c r="FH451" s="171"/>
      <c r="FI451" s="89"/>
      <c r="FJ451" s="90" t="str">
        <f t="shared" si="526"/>
        <v/>
      </c>
      <c r="FK451" s="172"/>
      <c r="FL451" s="154" t="str">
        <f t="shared" si="527"/>
        <v>NO BID</v>
      </c>
      <c r="FM451" s="171"/>
      <c r="FN451" s="89"/>
      <c r="FO451" s="90" t="str">
        <f t="shared" si="528"/>
        <v/>
      </c>
      <c r="FP451" s="172"/>
      <c r="FQ451" s="154" t="str">
        <f t="shared" si="529"/>
        <v>NO BID</v>
      </c>
      <c r="FR451" s="174"/>
      <c r="FS451" s="91">
        <v>16.989999999999998</v>
      </c>
      <c r="FT451" s="92">
        <f t="shared" si="530"/>
        <v>84.949999999999989</v>
      </c>
      <c r="FU451" s="175">
        <f t="shared" si="531"/>
        <v>0</v>
      </c>
      <c r="FV451" s="93" t="str">
        <f t="shared" si="532"/>
        <v/>
      </c>
      <c r="FW451" s="94">
        <f t="shared" si="533"/>
        <v>84.949999999999989</v>
      </c>
      <c r="FX451" s="95">
        <f t="shared" si="534"/>
        <v>0</v>
      </c>
      <c r="FY451" s="129" t="str">
        <f t="shared" si="535"/>
        <v>NOT AWARDED</v>
      </c>
      <c r="FZ451" s="130">
        <f t="shared" si="536"/>
        <v>0</v>
      </c>
      <c r="GA451" s="129" t="str">
        <f t="shared" si="537"/>
        <v>VENDOR 09</v>
      </c>
      <c r="GB451" s="176"/>
      <c r="GC451" s="177"/>
      <c r="GD451" s="96"/>
      <c r="GE451" s="97"/>
    </row>
    <row r="452" spans="1:187" ht="30" customHeight="1" thickTop="1" thickBot="1" x14ac:dyDescent="0.4">
      <c r="A452" s="162">
        <v>448</v>
      </c>
      <c r="B452" s="194">
        <v>5</v>
      </c>
      <c r="C452" s="164">
        <v>9780593318256</v>
      </c>
      <c r="D452" s="165" t="s">
        <v>640</v>
      </c>
      <c r="E452" s="165" t="s">
        <v>1297</v>
      </c>
      <c r="F452" s="165" t="s">
        <v>1479</v>
      </c>
      <c r="G452" s="166" t="s">
        <v>1414</v>
      </c>
      <c r="H452" s="166" t="s">
        <v>1418</v>
      </c>
      <c r="I452" s="167"/>
      <c r="J452" s="227">
        <f t="shared" si="538"/>
        <v>5</v>
      </c>
      <c r="K452" s="228"/>
      <c r="L452" s="99" t="str">
        <f t="shared" si="463"/>
        <v/>
      </c>
      <c r="M452" s="241"/>
      <c r="N452" s="168"/>
      <c r="O452" s="195" t="str">
        <f t="shared" si="464"/>
        <v>VENDOR 09</v>
      </c>
      <c r="P452" s="149">
        <v>241360</v>
      </c>
      <c r="Q452" s="149">
        <f t="shared" si="465"/>
        <v>0</v>
      </c>
      <c r="R452" s="196" t="str">
        <f t="shared" si="466"/>
        <v xml:space="preserve">, </v>
      </c>
      <c r="S452" s="196" t="str">
        <f t="shared" si="467"/>
        <v>NO BID</v>
      </c>
      <c r="T452" s="117">
        <f t="shared" si="468"/>
        <v>0</v>
      </c>
      <c r="U452" s="118" t="str">
        <f t="shared" si="469"/>
        <v>NOT AWARDED</v>
      </c>
      <c r="V452" s="167"/>
      <c r="W452" s="171"/>
      <c r="X452" s="89"/>
      <c r="Y452" s="90"/>
      <c r="Z452" s="172" t="str">
        <f t="shared" si="470"/>
        <v/>
      </c>
      <c r="AA452" s="154" t="str">
        <f t="shared" si="471"/>
        <v>NO BID</v>
      </c>
      <c r="AB452" s="171"/>
      <c r="AC452" s="89"/>
      <c r="AD452" s="90"/>
      <c r="AE452" s="172" t="str">
        <f t="shared" si="472"/>
        <v/>
      </c>
      <c r="AF452" s="154" t="str">
        <f t="shared" si="473"/>
        <v>NO BID</v>
      </c>
      <c r="AG452" s="171"/>
      <c r="AH452" s="89"/>
      <c r="AI452" s="90"/>
      <c r="AJ452" s="172" t="str">
        <f t="shared" si="474"/>
        <v/>
      </c>
      <c r="AK452" s="154" t="str">
        <f t="shared" si="475"/>
        <v>NO BID</v>
      </c>
      <c r="AL452" s="171"/>
      <c r="AM452" s="89"/>
      <c r="AN452" s="90"/>
      <c r="AO452" s="172" t="str">
        <f t="shared" si="476"/>
        <v/>
      </c>
      <c r="AP452" s="154" t="str">
        <f t="shared" si="477"/>
        <v>NO BID</v>
      </c>
      <c r="AQ452" s="171"/>
      <c r="AR452" s="89"/>
      <c r="AS452" s="90"/>
      <c r="AT452" s="172" t="str">
        <f t="shared" si="478"/>
        <v/>
      </c>
      <c r="AU452" s="154" t="str">
        <f t="shared" si="479"/>
        <v>NO BID</v>
      </c>
      <c r="AV452" s="171"/>
      <c r="AW452" s="89"/>
      <c r="AX452" s="90"/>
      <c r="AY452" s="172" t="str">
        <f t="shared" si="480"/>
        <v/>
      </c>
      <c r="AZ452" s="154" t="str">
        <f t="shared" si="481"/>
        <v>NO BID</v>
      </c>
      <c r="BA452" s="171"/>
      <c r="BB452" s="89"/>
      <c r="BC452" s="90"/>
      <c r="BD452" s="172" t="str">
        <f t="shared" si="482"/>
        <v/>
      </c>
      <c r="BE452" s="154" t="s">
        <v>77</v>
      </c>
      <c r="BF452" s="171"/>
      <c r="BG452" s="89"/>
      <c r="BH452" s="90"/>
      <c r="BI452" s="172" t="str">
        <f t="shared" si="484"/>
        <v/>
      </c>
      <c r="BJ452" s="154" t="str">
        <f t="shared" si="485"/>
        <v>NO BID</v>
      </c>
      <c r="BK452" s="171"/>
      <c r="BL452" s="89"/>
      <c r="BM452" s="90"/>
      <c r="BN452" s="172" t="str">
        <f t="shared" si="486"/>
        <v/>
      </c>
      <c r="BO452" s="154" t="str">
        <f t="shared" si="487"/>
        <v>NO BID</v>
      </c>
      <c r="BP452" s="178"/>
      <c r="BQ452" s="171"/>
      <c r="BR452" s="89"/>
      <c r="BS452" s="90" t="str">
        <f t="shared" si="488"/>
        <v/>
      </c>
      <c r="BT452" s="172"/>
      <c r="BU452" s="154" t="str">
        <f t="shared" si="489"/>
        <v>NO BID</v>
      </c>
      <c r="BV452" s="171"/>
      <c r="BW452" s="89"/>
      <c r="BX452" s="90" t="str">
        <f t="shared" si="490"/>
        <v/>
      </c>
      <c r="BY452" s="172"/>
      <c r="BZ452" s="154" t="str">
        <f t="shared" si="491"/>
        <v>NO BID</v>
      </c>
      <c r="CA452" s="171"/>
      <c r="CB452" s="89"/>
      <c r="CC452" s="90" t="str">
        <f t="shared" si="492"/>
        <v/>
      </c>
      <c r="CD452" s="172"/>
      <c r="CE452" s="154" t="str">
        <f t="shared" si="493"/>
        <v>NO BID</v>
      </c>
      <c r="CF452" s="171"/>
      <c r="CG452" s="89"/>
      <c r="CH452" s="90" t="str">
        <f t="shared" si="494"/>
        <v/>
      </c>
      <c r="CI452" s="172"/>
      <c r="CJ452" s="154" t="str">
        <f t="shared" si="495"/>
        <v>NO BID</v>
      </c>
      <c r="CK452" s="171"/>
      <c r="CL452" s="89"/>
      <c r="CM452" s="90" t="str">
        <f t="shared" si="496"/>
        <v/>
      </c>
      <c r="CN452" s="172"/>
      <c r="CO452" s="154" t="str">
        <f t="shared" si="497"/>
        <v>NO BID</v>
      </c>
      <c r="CP452" s="171"/>
      <c r="CQ452" s="89"/>
      <c r="CR452" s="90" t="str">
        <f t="shared" si="498"/>
        <v/>
      </c>
      <c r="CS452" s="172"/>
      <c r="CT452" s="154" t="str">
        <f t="shared" si="499"/>
        <v>NO BID</v>
      </c>
      <c r="CU452" s="171"/>
      <c r="CV452" s="89"/>
      <c r="CW452" s="90" t="str">
        <f t="shared" si="500"/>
        <v/>
      </c>
      <c r="CX452" s="172"/>
      <c r="CY452" s="154" t="str">
        <f t="shared" si="501"/>
        <v>NO BID</v>
      </c>
      <c r="CZ452" s="171"/>
      <c r="DA452" s="89"/>
      <c r="DB452" s="90" t="str">
        <f t="shared" si="502"/>
        <v/>
      </c>
      <c r="DC452" s="172"/>
      <c r="DD452" s="154" t="str">
        <f t="shared" si="503"/>
        <v>NO BID</v>
      </c>
      <c r="DE452" s="171"/>
      <c r="DF452" s="89"/>
      <c r="DG452" s="90" t="str">
        <f t="shared" si="504"/>
        <v/>
      </c>
      <c r="DH452" s="172"/>
      <c r="DI452" s="154" t="str">
        <f t="shared" si="505"/>
        <v>NO BID</v>
      </c>
      <c r="DJ452" s="171"/>
      <c r="DK452" s="89"/>
      <c r="DL452" s="90" t="str">
        <f t="shared" si="506"/>
        <v/>
      </c>
      <c r="DM452" s="172"/>
      <c r="DN452" s="154" t="str">
        <f t="shared" si="507"/>
        <v>NO BID</v>
      </c>
      <c r="DO452" s="171"/>
      <c r="DP452" s="89"/>
      <c r="DQ452" s="90" t="str">
        <f t="shared" si="508"/>
        <v/>
      </c>
      <c r="DR452" s="172"/>
      <c r="DS452" s="154" t="str">
        <f t="shared" si="509"/>
        <v>NO BID</v>
      </c>
      <c r="DT452" s="171"/>
      <c r="DU452" s="89"/>
      <c r="DV452" s="90" t="str">
        <f t="shared" si="510"/>
        <v/>
      </c>
      <c r="DW452" s="172"/>
      <c r="DX452" s="154" t="str">
        <f t="shared" si="511"/>
        <v>NO BID</v>
      </c>
      <c r="DY452" s="171"/>
      <c r="DZ452" s="89"/>
      <c r="EA452" s="90" t="str">
        <f t="shared" si="512"/>
        <v/>
      </c>
      <c r="EB452" s="172"/>
      <c r="EC452" s="154" t="str">
        <f t="shared" si="513"/>
        <v>NO BID</v>
      </c>
      <c r="ED452" s="171"/>
      <c r="EE452" s="89"/>
      <c r="EF452" s="90" t="str">
        <f t="shared" si="514"/>
        <v/>
      </c>
      <c r="EG452" s="172"/>
      <c r="EH452" s="154" t="str">
        <f t="shared" si="515"/>
        <v>NO BID</v>
      </c>
      <c r="EI452" s="171"/>
      <c r="EJ452" s="89"/>
      <c r="EK452" s="90" t="str">
        <f t="shared" si="516"/>
        <v/>
      </c>
      <c r="EL452" s="172"/>
      <c r="EM452" s="154" t="str">
        <f t="shared" si="517"/>
        <v>NO BID</v>
      </c>
      <c r="EN452" s="171"/>
      <c r="EO452" s="89"/>
      <c r="EP452" s="90" t="str">
        <f t="shared" si="518"/>
        <v/>
      </c>
      <c r="EQ452" s="172"/>
      <c r="ER452" s="154" t="str">
        <f t="shared" si="519"/>
        <v>NO BID</v>
      </c>
      <c r="ES452" s="171"/>
      <c r="ET452" s="89"/>
      <c r="EU452" s="90" t="str">
        <f t="shared" si="520"/>
        <v/>
      </c>
      <c r="EV452" s="172"/>
      <c r="EW452" s="154" t="str">
        <f t="shared" si="521"/>
        <v>NO BID</v>
      </c>
      <c r="EX452" s="171"/>
      <c r="EY452" s="89"/>
      <c r="EZ452" s="90" t="str">
        <f t="shared" si="522"/>
        <v/>
      </c>
      <c r="FA452" s="172"/>
      <c r="FB452" s="154" t="str">
        <f t="shared" si="523"/>
        <v>NO BID</v>
      </c>
      <c r="FC452" s="171"/>
      <c r="FD452" s="89"/>
      <c r="FE452" s="90" t="str">
        <f t="shared" si="524"/>
        <v/>
      </c>
      <c r="FF452" s="172"/>
      <c r="FG452" s="154" t="str">
        <f t="shared" si="525"/>
        <v>NO BID</v>
      </c>
      <c r="FH452" s="171"/>
      <c r="FI452" s="89"/>
      <c r="FJ452" s="90" t="str">
        <f t="shared" si="526"/>
        <v/>
      </c>
      <c r="FK452" s="172"/>
      <c r="FL452" s="154" t="str">
        <f t="shared" si="527"/>
        <v>NO BID</v>
      </c>
      <c r="FM452" s="171"/>
      <c r="FN452" s="89"/>
      <c r="FO452" s="90" t="str">
        <f t="shared" si="528"/>
        <v/>
      </c>
      <c r="FP452" s="172"/>
      <c r="FQ452" s="154" t="str">
        <f t="shared" si="529"/>
        <v>NO BID</v>
      </c>
      <c r="FR452" s="174"/>
      <c r="FS452" s="91">
        <v>26.1</v>
      </c>
      <c r="FT452" s="92">
        <f t="shared" si="530"/>
        <v>130.5</v>
      </c>
      <c r="FU452" s="175">
        <f t="shared" si="531"/>
        <v>0</v>
      </c>
      <c r="FV452" s="93" t="str">
        <f t="shared" si="532"/>
        <v/>
      </c>
      <c r="FW452" s="94">
        <f t="shared" si="533"/>
        <v>130.5</v>
      </c>
      <c r="FX452" s="95">
        <f t="shared" si="534"/>
        <v>0</v>
      </c>
      <c r="FY452" s="129" t="str">
        <f t="shared" si="535"/>
        <v>NOT AWARDED</v>
      </c>
      <c r="FZ452" s="130">
        <f t="shared" si="536"/>
        <v>0</v>
      </c>
      <c r="GA452" s="129" t="str">
        <f t="shared" si="537"/>
        <v>VENDOR 09</v>
      </c>
      <c r="GB452" s="176"/>
      <c r="GC452" s="177"/>
      <c r="GD452" s="96"/>
      <c r="GE452" s="97"/>
    </row>
    <row r="453" spans="1:187" ht="30" customHeight="1" thickTop="1" thickBot="1" x14ac:dyDescent="0.4">
      <c r="A453" s="162">
        <v>449</v>
      </c>
      <c r="B453" s="194">
        <v>2</v>
      </c>
      <c r="C453" s="164">
        <v>9781250766588</v>
      </c>
      <c r="D453" s="165" t="s">
        <v>641</v>
      </c>
      <c r="E453" s="165" t="s">
        <v>1298</v>
      </c>
      <c r="F453" s="165" t="s">
        <v>1479</v>
      </c>
      <c r="G453" s="166" t="s">
        <v>1414</v>
      </c>
      <c r="H453" s="166" t="s">
        <v>1418</v>
      </c>
      <c r="I453" s="167"/>
      <c r="J453" s="227">
        <f t="shared" si="538"/>
        <v>2</v>
      </c>
      <c r="K453" s="228"/>
      <c r="L453" s="99" t="str">
        <f t="shared" ref="L453:L516" si="540">IF(J453&gt;B453,"QUOTED TOO MANY",IF($J453&gt;0,IF(K453&gt;0,$J453*K453,""),""))</f>
        <v/>
      </c>
      <c r="M453" s="241"/>
      <c r="N453" s="168"/>
      <c r="O453" s="169" t="str">
        <f t="shared" ref="O453:O516" si="541">IF(GA453="","",GA453)</f>
        <v>VENDOR 09</v>
      </c>
      <c r="P453" s="149">
        <v>241360</v>
      </c>
      <c r="Q453" s="149">
        <f t="shared" ref="Q453:Q516" si="542">GC453</f>
        <v>0</v>
      </c>
      <c r="R453" s="170" t="str">
        <f t="shared" ref="R453:R516" si="543">IF(O453="","",IF(O453=$X$2,CONCATENATE($W453,", ",$Z453),IF(O453=$AC$2,CONCATENATE($AB453,", ",$AE453),IF(O453=$AH$2,CONCATENATE($AG453,", ",$AJ453),IF(O453=$AM$2,CONCATENATE($AL453,", ",$AO453),IF(O453=$AR$2,CONCATENATE($AQ453,", ",$AT453),IF(O453=$AW$2,CONCATENATE($AV453,", ",$AY453),IF(O453=$BB$2,CONCATENATE($BA453,", ",$BD453),IF(O453=$BG$2,CONCATENATE($BF453,", ",$BI453),IF(O453=$BL$2,CONCATENATE($BK453,", ",$BN453),IF(O453=$BR$2,CONCATENATE($BQ453,", ",$BT453),IF(O453=$BW$2,CONCATENATE($BV453,", ",$BY453),IF(O453=$CB$2,CONCATENATE($CA453,", ",$CD453),IF(O453=$CG$2,CONCATENATE($CF453,", ",$CI453),IF(O453=$CL$2,CONCATENATE($CK453,", ",$CN453),IF(O453=$CQ$2,CONCATENATE($CP453,", ",$CS453),IF(O453=$CV$2,CONCATENATE($CU453,", ",$CX453),IF(O453=$DA$2,CONCATENATE($CZ453,", ",$DC453),IF(O453=$DF$2,CONCATENATE($DE453,", ",$DH453),IF(O453=$DK$2,CONCATENATE($DJ453,", ",$DM453),IF(O453=$DP$2,CONCATENATE($DO453,", ",$DR453),IF(O453=$DU$2,CONCATENATE($DT453,", ",$DW453),IF(O453=$DZ$2,CONCATENATE($DY453,", ",$EB453),IF(O453=$EE$2,CONCATENATE($ED453,", ",$EG453),IF(O453=$EJ$2,CONCATENATE($EI453,", ",$EL453),IF(O453=$EO$2,CONCATENATE($EN453,", ",$EQ453),IF(O453=$ET$2,CONCATENATE($EUT453,", ",$EV453),IF(O453=$EY$2,CONCATENATE($EX453,", ",$FA453),IF(O453=$FD$2,CONCATENATE($FC453,", ",$FF453),IF(O453=$FI$2,CONCATENATE($FH453,", ",$FK453),IF(O453=$FN$2,CONCATENATE($FM453,", ",$FP453),0)))))))))))))))))))))))))))))))</f>
        <v xml:space="preserve">, </v>
      </c>
      <c r="S453" s="170" t="str">
        <f t="shared" ref="S453:S516" si="544">IF(O453="","",IF(O453=$X$2,(AA453),IF(O453=$AC$2,($AF453),IF(O453=$AH$2,($AK453),IF(O453=$AM$2,($AP453),IF(O453=$AR$2,($AU453),IF(O453=$AW$2,($AZ453),IF(O453=$BB$2,($BE453),IF(O453=$BG$2,($BJ453),IF(O453=$BL$2,($BO453),IF(O453=$BR$2,($BU453),IF(O453=$BW$2,($BZ453),IF(O453=$CB$2,(CE453),IF(O453=$CG$2,($CJ453),IF(O453=$CL$2,($CO453),IF(O453=$CQ$2,($CT453),IF(O453=$CV$2,($CY453),IF(O453=$DA$2,($DD453),IF(O453=$DF$2,($DI453),IF(O453=$DK$2,($DN453),IF(O453=$DP$2,($DS453),IF(O453=$DU$2,($DX453),IF(O453=$DZ$2,($EC453),IF(O453=$EE$2,($EH453),IF(O453=$EJ$2,($EM453),IF(O453=$EO$2,($ER453),IF(O453=$ET$2,($EW453),IF(O453=$EY$2,($FB453),IF(O453=$FD$2,($FG453),IF(O453=$FI$2,($FL453),IF(O453=$FN$2,($FQ453),0)))))))))))))))))))))))))))))))</f>
        <v>NO BID</v>
      </c>
      <c r="T453" s="87">
        <f t="shared" ref="T453:T516" si="545">IF(O453=$X$2,$X453,IF(O453=$AC$2,$AC453,IF(O453=$AH$2,$AH453,IF(O453=$AM$2,$AM453,IF(O453=$AR$2,$AR453,IF(O453=$AW$2,$AW453,IF(O453=$BB$2,$BB453,IF(O453=$BG$2,$BG453,IF(O453=$BL$2,$BL453,IF(O453=$BR$2,$BR453,IF(O453=$BW$2,$BW453,IF(O453=$CB$2,$CB453,IF(O453=$CG$2,$CG453,IF(O453=$CL$2,$CL453,IF(O453=$CQ$2,$CQ453,IF(O453=$CV$2,$CV453,IF(O453=$DA$2,$DA453,IF(O453=$DF$2,$DF453,IF(O453=$DK$2,$DK453,IF(O453=$DP$2,$DP453,IF(O453=$DU$2,$DU453,IF(O453=$DZ$2,$DZ453,IF(O453=$EE$2,$EE453,IF(O453=$EJ$2,$EJ453,IF(O453=$EO$2,$EO453,IF(O453=$ET$2,$ET453,IF(O453=$EY$2,$EY453,IF(O453=$FD$2,$FD453,IF(O453=$FI$2,$FI453,IF(O453=$FN$2,$FN453,0))))))))))))))))))))))))))))))</f>
        <v>0</v>
      </c>
      <c r="U453" s="88" t="str">
        <f t="shared" ref="U453:U516" si="546">IF(B453=0,"NA",IF(T453=0,"NOT AWARDED",$B453*T453))</f>
        <v>NOT AWARDED</v>
      </c>
      <c r="V453" s="167"/>
      <c r="W453" s="171"/>
      <c r="X453" s="89"/>
      <c r="Y453" s="90"/>
      <c r="Z453" s="172" t="str">
        <f t="shared" ref="Z453:Z516" si="547">IF(W453="","",IF(W453=$B453,"QTY Matches","Check"))</f>
        <v/>
      </c>
      <c r="AA453" s="154" t="str">
        <f t="shared" ref="AA453:AA516" si="548">IF($B453=0,"",IF(ISNUMBER(X453),"","NO BID"))</f>
        <v>NO BID</v>
      </c>
      <c r="AB453" s="171"/>
      <c r="AC453" s="89"/>
      <c r="AD453" s="90"/>
      <c r="AE453" s="172" t="str">
        <f t="shared" ref="AE453:AE516" si="549">IF(AB453="","",IF(AB453=$B453,"QTY Matches","Check"))</f>
        <v/>
      </c>
      <c r="AF453" s="154" t="str">
        <f t="shared" ref="AF453:AF516" si="550">IF($B453=0,"",IF(ISNUMBER(AC453),"","NO BID"))</f>
        <v>NO BID</v>
      </c>
      <c r="AG453" s="171"/>
      <c r="AH453" s="89"/>
      <c r="AI453" s="90"/>
      <c r="AJ453" s="172" t="str">
        <f t="shared" ref="AJ453:AJ516" si="551">IF(AG453="","",IF(AG453=$B453,"QTY Matches","Check"))</f>
        <v/>
      </c>
      <c r="AK453" s="154" t="str">
        <f t="shared" ref="AK453:AK516" si="552">IF($B453=0,"",IF(ISNUMBER(AH453),"","NO BID"))</f>
        <v>NO BID</v>
      </c>
      <c r="AL453" s="171"/>
      <c r="AM453" s="89"/>
      <c r="AN453" s="90"/>
      <c r="AO453" s="172" t="str">
        <f t="shared" ref="AO453:AO516" si="553">IF(AL453="","",IF(AL453=$B453,"QTY Matches","Check"))</f>
        <v/>
      </c>
      <c r="AP453" s="154" t="str">
        <f t="shared" ref="AP453:AP516" si="554">IF($B453=0,"",IF(ISNUMBER(AM453),"","NO BID"))</f>
        <v>NO BID</v>
      </c>
      <c r="AQ453" s="171"/>
      <c r="AR453" s="89"/>
      <c r="AS453" s="90"/>
      <c r="AT453" s="172" t="str">
        <f t="shared" ref="AT453:AT516" si="555">IF(AQ453="","",IF(AQ453=$B453,"QTY Matches","Check"))</f>
        <v/>
      </c>
      <c r="AU453" s="154" t="str">
        <f t="shared" ref="AU453:AU516" si="556">IF($B453=0,"",IF(ISNUMBER(AR453),"","NO BID"))</f>
        <v>NO BID</v>
      </c>
      <c r="AV453" s="171"/>
      <c r="AW453" s="89"/>
      <c r="AX453" s="90"/>
      <c r="AY453" s="172" t="str">
        <f t="shared" ref="AY453:AY516" si="557">IF(AV453="","",IF(AV453=$B453,"QTY Matches","Check"))</f>
        <v/>
      </c>
      <c r="AZ453" s="154" t="str">
        <f t="shared" ref="AZ453:AZ516" si="558">IF($B453=0,"",IF(ISNUMBER(AW453),"","NO BID"))</f>
        <v>NO BID</v>
      </c>
      <c r="BA453" s="171"/>
      <c r="BB453" s="89"/>
      <c r="BC453" s="90"/>
      <c r="BD453" s="172" t="str">
        <f t="shared" ref="BD453:BD516" si="559">IF(BA453="","",IF(BA453=$B453,"QTY Matches","Check"))</f>
        <v/>
      </c>
      <c r="BE453" s="154" t="str">
        <f>IF($B453=0,"",IF(ISNUMBER(BB453),"","NO BID"))</f>
        <v>NO BID</v>
      </c>
      <c r="BF453" s="171"/>
      <c r="BG453" s="89"/>
      <c r="BH453" s="90"/>
      <c r="BI453" s="172" t="str">
        <f t="shared" ref="BI453:BI516" si="560">IF(BF453="","",IF(BF453=$B453,"QTY Matches","Check"))</f>
        <v/>
      </c>
      <c r="BJ453" s="154" t="str">
        <f t="shared" ref="BJ453:BJ516" si="561">IF($B453=0,"",IF(ISNUMBER(BG453),"","NO BID"))</f>
        <v>NO BID</v>
      </c>
      <c r="BK453" s="171"/>
      <c r="BL453" s="89"/>
      <c r="BM453" s="90"/>
      <c r="BN453" s="172" t="str">
        <f t="shared" ref="BN453:BN516" si="562">IF(BK453="","",IF(BK453=$B453,"QTY Matches","Check"))</f>
        <v/>
      </c>
      <c r="BO453" s="154" t="str">
        <f t="shared" ref="BO453:BO516" si="563">IF($B453=0,"",IF(ISNUMBER(BL453),"","NO BID"))</f>
        <v>NO BID</v>
      </c>
      <c r="BP453" s="178"/>
      <c r="BQ453" s="171"/>
      <c r="BR453" s="89"/>
      <c r="BS453" s="90" t="str">
        <f t="shared" ref="BS453:BS516" si="564">IF(BU453="APPARENT LOW - ISBN NOT MATCHING","NR",IF(BU453="APPARENT LOW - INSUFFICIENT QUANTITY","NR",IF(BR453&gt;0,$B453*BR453,"")))</f>
        <v/>
      </c>
      <c r="BT453" s="172"/>
      <c r="BU453" s="154" t="str">
        <f t="shared" ref="BU453:BU516" si="565">IF($B453=0,"",IF(ISNUMBER(BR453),"","NO BID"))</f>
        <v>NO BID</v>
      </c>
      <c r="BV453" s="171"/>
      <c r="BW453" s="89"/>
      <c r="BX453" s="90" t="str">
        <f t="shared" ref="BX453:BX516" si="566">IF(BZ453="APPARENT LOW - ISBN NOT MATCHING","NR",IF(BZ453="APPARENT LOW - INSUFFICIENT QUANTITY","NR",IF(BW453&gt;0,$B453*BW453,"")))</f>
        <v/>
      </c>
      <c r="BY453" s="172"/>
      <c r="BZ453" s="154" t="str">
        <f t="shared" ref="BZ453:BZ516" si="567">IF($B453=0,"",IF(ISNUMBER(BW453),"","NO BID"))</f>
        <v>NO BID</v>
      </c>
      <c r="CA453" s="171"/>
      <c r="CB453" s="89"/>
      <c r="CC453" s="90" t="str">
        <f t="shared" ref="CC453:CC516" si="568">IF(CE453="APPARENT LOW - ISBN NOT MATCHING","NR",IF(CE453="APPARENT LOW - INSUFFICIENT QUANTITY","NR",IF(CB453&gt;0,$B453*CB453,"")))</f>
        <v/>
      </c>
      <c r="CD453" s="172"/>
      <c r="CE453" s="154" t="str">
        <f t="shared" ref="CE453:CE516" si="569">IF($B453=0,"",IF(ISNUMBER(CB453),"","NO BID"))</f>
        <v>NO BID</v>
      </c>
      <c r="CF453" s="171"/>
      <c r="CG453" s="89"/>
      <c r="CH453" s="90" t="str">
        <f t="shared" ref="CH453:CH516" si="570">IF(CJ453="APPARENT LOW - ISBN NOT MATCHING","NR",IF(CJ453="APPARENT LOW - INSUFFICIENT QUANTITY","NR",IF(CG453&gt;0,$B453*CG453,"")))</f>
        <v/>
      </c>
      <c r="CI453" s="172"/>
      <c r="CJ453" s="154" t="str">
        <f t="shared" ref="CJ453:CJ516" si="571">IF($B453=0,"",IF(ISNUMBER(CG453),"","NO BID"))</f>
        <v>NO BID</v>
      </c>
      <c r="CK453" s="171"/>
      <c r="CL453" s="89"/>
      <c r="CM453" s="90" t="str">
        <f t="shared" ref="CM453:CM516" si="572">IF(CO453="APPARENT LOW - ISBN NOT MATCHING","NR",IF(CO453="APPARENT LOW - INSUFFICIENT QUANTITY","NR",IF(CL453&gt;0,$B453*CL453,"")))</f>
        <v/>
      </c>
      <c r="CN453" s="172"/>
      <c r="CO453" s="154" t="str">
        <f t="shared" ref="CO453:CO516" si="573">IF($B453=0,"",IF(ISNUMBER(CL453),"","NO BID"))</f>
        <v>NO BID</v>
      </c>
      <c r="CP453" s="171"/>
      <c r="CQ453" s="89"/>
      <c r="CR453" s="90" t="str">
        <f t="shared" ref="CR453:CR516" si="574">IF(CT453="APPARENT LOW - ISBN NOT MATCHING","NR",IF(CT453="APPARENT LOW - INSUFFICIENT QUANTITY","NR",IF(CQ453&gt;0,$B453*CQ453,"")))</f>
        <v/>
      </c>
      <c r="CS453" s="172"/>
      <c r="CT453" s="154" t="str">
        <f t="shared" ref="CT453:CT516" si="575">IF($B453=0,"",IF(ISNUMBER(CQ453),"","NO BID"))</f>
        <v>NO BID</v>
      </c>
      <c r="CU453" s="171"/>
      <c r="CV453" s="89"/>
      <c r="CW453" s="90" t="str">
        <f t="shared" ref="CW453:CW516" si="576">IF(CY453="APPARENT LOW - ISBN NOT MATCHING","NR",IF(CY453="APPARENT LOW - INSUFFICIENT QUANTITY","NR",IF(CV453&gt;0,$B453*CV453,"")))</f>
        <v/>
      </c>
      <c r="CX453" s="172"/>
      <c r="CY453" s="154" t="str">
        <f t="shared" ref="CY453:CY516" si="577">IF($B453=0,"",IF(ISNUMBER(CV453),"","NO BID"))</f>
        <v>NO BID</v>
      </c>
      <c r="CZ453" s="171"/>
      <c r="DA453" s="89"/>
      <c r="DB453" s="90" t="str">
        <f t="shared" ref="DB453:DB516" si="578">IF(DD453="APPARENT LOW - ISBN NOT MATCHING","NR",IF(DD453="APPARENT LOW - INSUFFICIENT QUANTITY","NR",IF(DA453&gt;0,$B453*DA453,"")))</f>
        <v/>
      </c>
      <c r="DC453" s="172"/>
      <c r="DD453" s="154" t="str">
        <f t="shared" ref="DD453:DD516" si="579">IF($B453=0,"",IF(ISNUMBER(DA453),"","NO BID"))</f>
        <v>NO BID</v>
      </c>
      <c r="DE453" s="171"/>
      <c r="DF453" s="89"/>
      <c r="DG453" s="90" t="str">
        <f t="shared" ref="DG453:DG516" si="580">IF(DI453="APPARENT LOW - ISBN NOT MATCHING","NR",IF(DI453="APPARENT LOW - INSUFFICIENT QUANTITY","NR",IF(DF453&gt;0,$B453*DF453,"")))</f>
        <v/>
      </c>
      <c r="DH453" s="172"/>
      <c r="DI453" s="154" t="str">
        <f t="shared" ref="DI453:DI516" si="581">IF($B453=0,"",IF(ISNUMBER(DF453),"","NO BID"))</f>
        <v>NO BID</v>
      </c>
      <c r="DJ453" s="171"/>
      <c r="DK453" s="89"/>
      <c r="DL453" s="90" t="str">
        <f t="shared" ref="DL453:DL516" si="582">IF(DN453="APPARENT LOW - ISBN NOT MATCHING","NR",IF(DN453="APPARENT LOW - INSUFFICIENT QUANTITY","NR",IF(DK453&gt;0,$B453*DK453,"")))</f>
        <v/>
      </c>
      <c r="DM453" s="172"/>
      <c r="DN453" s="154" t="str">
        <f t="shared" ref="DN453:DN516" si="583">IF($B453=0,"",IF(ISNUMBER(DK453),"","NO BID"))</f>
        <v>NO BID</v>
      </c>
      <c r="DO453" s="171"/>
      <c r="DP453" s="89"/>
      <c r="DQ453" s="90" t="str">
        <f t="shared" ref="DQ453:DQ516" si="584">IF(DS453="APPARENT LOW - ISBN NOT MATCHING","NR",IF(DS453="APPARENT LOW - INSUFFICIENT QUANTITY","NR",IF(DP453&gt;0,$B453*DP453,"")))</f>
        <v/>
      </c>
      <c r="DR453" s="172"/>
      <c r="DS453" s="154" t="str">
        <f t="shared" ref="DS453:DS516" si="585">IF($B453=0,"",IF(ISNUMBER(DP453),"","NO BID"))</f>
        <v>NO BID</v>
      </c>
      <c r="DT453" s="171"/>
      <c r="DU453" s="89"/>
      <c r="DV453" s="90" t="str">
        <f t="shared" ref="DV453:DV516" si="586">IF(DX453="APPARENT LOW - ISBN NOT MATCHING","NR",IF(DX453="APPARENT LOW - INSUFFICIENT QUANTITY","NR",IF(DU453&gt;0,$B453*DU453,"")))</f>
        <v/>
      </c>
      <c r="DW453" s="172"/>
      <c r="DX453" s="154" t="str">
        <f t="shared" ref="DX453:DX516" si="587">IF($B453=0,"",IF(ISNUMBER(DU453),"","NO BID"))</f>
        <v>NO BID</v>
      </c>
      <c r="DY453" s="171"/>
      <c r="DZ453" s="89"/>
      <c r="EA453" s="90" t="str">
        <f t="shared" ref="EA453:EA516" si="588">IF(EC453="APPARENT LOW - ISBN NOT MATCHING","NR",IF(EC453="APPARENT LOW - INSUFFICIENT QUANTITY","NR",IF(DZ453&gt;0,$B453*DZ453,"")))</f>
        <v/>
      </c>
      <c r="EB453" s="172"/>
      <c r="EC453" s="154" t="str">
        <f t="shared" ref="EC453:EC516" si="589">IF($B453=0,"",IF(ISNUMBER(DZ453),"","NO BID"))</f>
        <v>NO BID</v>
      </c>
      <c r="ED453" s="171"/>
      <c r="EE453" s="89"/>
      <c r="EF453" s="90" t="str">
        <f t="shared" ref="EF453:EF516" si="590">IF(EH453="APPARENT LOW - ISBN NOT MATCHING","NR",IF(EH453="APPARENT LOW - INSUFFICIENT QUANTITY","NR",IF(EE453&gt;0,$B453*EE453,"")))</f>
        <v/>
      </c>
      <c r="EG453" s="172"/>
      <c r="EH453" s="154" t="str">
        <f t="shared" ref="EH453:EH516" si="591">IF($B453=0,"",IF(ISNUMBER(EE453),"","NO BID"))</f>
        <v>NO BID</v>
      </c>
      <c r="EI453" s="171"/>
      <c r="EJ453" s="89"/>
      <c r="EK453" s="90" t="str">
        <f t="shared" ref="EK453:EK516" si="592">IF(EM453="APPARENT LOW - ISBN NOT MATCHING","NR",IF(EM453="APPARENT LOW - INSUFFICIENT QUANTITY","NR",IF(EJ453&gt;0,$B453*EJ453,"")))</f>
        <v/>
      </c>
      <c r="EL453" s="172"/>
      <c r="EM453" s="154" t="str">
        <f t="shared" ref="EM453:EM516" si="593">IF($B453=0,"",IF(ISNUMBER(EJ453),"","NO BID"))</f>
        <v>NO BID</v>
      </c>
      <c r="EN453" s="171"/>
      <c r="EO453" s="89"/>
      <c r="EP453" s="90" t="str">
        <f t="shared" ref="EP453:EP516" si="594">IF(ER453="APPARENT LOW - ISBN NOT MATCHING","NR",IF(ER453="APPARENT LOW - INSUFFICIENT QUANTITY","NR",IF(EO453&gt;0,$B453*EO453,"")))</f>
        <v/>
      </c>
      <c r="EQ453" s="172"/>
      <c r="ER453" s="154" t="str">
        <f t="shared" ref="ER453:ER516" si="595">IF($B453=0,"",IF(ISNUMBER(EO453),"","NO BID"))</f>
        <v>NO BID</v>
      </c>
      <c r="ES453" s="171"/>
      <c r="ET453" s="89"/>
      <c r="EU453" s="90" t="str">
        <f t="shared" ref="EU453:EU516" si="596">IF(EW453="APPARENT LOW - ISBN NOT MATCHING","NR",IF(EW453="APPARENT LOW - INSUFFICIENT QUANTITY","NR",IF(ET453&gt;0,$B453*ET453,"")))</f>
        <v/>
      </c>
      <c r="EV453" s="172"/>
      <c r="EW453" s="154" t="str">
        <f t="shared" ref="EW453:EW516" si="597">IF($B453=0,"",IF(ISNUMBER(ET453),"","NO BID"))</f>
        <v>NO BID</v>
      </c>
      <c r="EX453" s="171"/>
      <c r="EY453" s="89"/>
      <c r="EZ453" s="90" t="str">
        <f t="shared" ref="EZ453:EZ516" si="598">IF(FB453="APPARENT LOW - ISBN NOT MATCHING","NR",IF(FB453="APPARENT LOW - INSUFFICIENT QUANTITY","NR",IF(EY453&gt;0,$B453*EY453,"")))</f>
        <v/>
      </c>
      <c r="FA453" s="172"/>
      <c r="FB453" s="154" t="str">
        <f t="shared" ref="FB453:FB516" si="599">IF($B453=0,"",IF(ISNUMBER(EY453),"","NO BID"))</f>
        <v>NO BID</v>
      </c>
      <c r="FC453" s="171"/>
      <c r="FD453" s="89"/>
      <c r="FE453" s="90" t="str">
        <f t="shared" ref="FE453:FE516" si="600">IF(FG453="APPARENT LOW - ISBN NOT MATCHING","NR",IF(FG453="APPARENT LOW - INSUFFICIENT QUANTITY","NR",IF(FD453&gt;0,$B453*FD453,"")))</f>
        <v/>
      </c>
      <c r="FF453" s="172"/>
      <c r="FG453" s="154" t="str">
        <f t="shared" ref="FG453:FG516" si="601">IF($B453=0,"",IF(ISNUMBER(FD453),"","NO BID"))</f>
        <v>NO BID</v>
      </c>
      <c r="FH453" s="171"/>
      <c r="FI453" s="89"/>
      <c r="FJ453" s="90" t="str">
        <f t="shared" ref="FJ453:FJ516" si="602">IF(FL453="APPARENT LOW - ISBN NOT MATCHING","NR",IF(FL453="APPARENT LOW - INSUFFICIENT QUANTITY","NR",IF(FI453&gt;0,$B453*FI453,"")))</f>
        <v/>
      </c>
      <c r="FK453" s="172"/>
      <c r="FL453" s="154" t="str">
        <f t="shared" ref="FL453:FL516" si="603">IF($B453=0,"",IF(ISNUMBER(FI453),"","NO BID"))</f>
        <v>NO BID</v>
      </c>
      <c r="FM453" s="171"/>
      <c r="FN453" s="89"/>
      <c r="FO453" s="90" t="str">
        <f t="shared" ref="FO453:FO516" si="604">IF(FQ453="APPARENT LOW - ISBN NOT MATCHING","NR",IF(FQ453="APPARENT LOW - INSUFFICIENT QUANTITY","NR",IF(FN453&gt;0,$B453*FN453,"")))</f>
        <v/>
      </c>
      <c r="FP453" s="172"/>
      <c r="FQ453" s="154" t="str">
        <f t="shared" ref="FQ453:FQ516" si="605">IF($B453=0,"",IF(ISNUMBER(FN453),"","NO BID"))</f>
        <v>NO BID</v>
      </c>
      <c r="FR453" s="174"/>
      <c r="FS453" s="91">
        <v>9.99</v>
      </c>
      <c r="FT453" s="92">
        <f t="shared" ref="FT453:FT516" si="606">IF(B453&gt;0,$B453*FS453,"")</f>
        <v>19.98</v>
      </c>
      <c r="FU453" s="175">
        <f t="shared" ref="FU453:FU516" si="607">IF((B453=0),"",T453)</f>
        <v>0</v>
      </c>
      <c r="FV453" s="93" t="str">
        <f t="shared" ref="FV453:FV516" si="608">IF(T453=0,"",U453)</f>
        <v/>
      </c>
      <c r="FW453" s="94">
        <f t="shared" ref="FW453:FW516" si="609">IF(B453=0,"",IF(FU453=0,FT453,FV453-FT453))</f>
        <v>19.98</v>
      </c>
      <c r="FX453" s="95">
        <f t="shared" ref="FX453:FX516" si="610">MIN(CM453,CH453,CC453,BX453,BS453,BM453,BH453,BC453,AX453,AS453,AN453,AI453,AD453,Y453,CR453,CW453,DB453,DG453,DL453,DQ453,DV453,EA453,EF453,EK453,EP453,EU453,EZ453,FE453,FJ453,FO453)</f>
        <v>0</v>
      </c>
      <c r="FY453" s="129" t="str">
        <f t="shared" ref="FY453:FY516" si="611">IF(U453="NOT AWARDED",U453,IF(FX453-U453=0,"OKAY","CHECK"))</f>
        <v>NOT AWARDED</v>
      </c>
      <c r="FZ453" s="130">
        <f t="shared" ref="FZ453:FZ516" si="612">COUNTIF(W453:FQ453,FX453)</f>
        <v>0</v>
      </c>
      <c r="GA453" s="129" t="str">
        <f t="shared" ref="GA453:GA516" si="613">IF(FZ453&gt;1,"TIE",IF(CM453=$FX453,CL$2,IF(CH453=$FX453,CG$2,IF(CC453=$FX453,CB$2,IF(BX453=$FX453,BW$2,IF(BS453=$FX453,BR$2,IF(BM453=$FX453,BL$2,IF(BH453=$FX453,BG$2,IF(BC453=$FX453,BB$2,IF(AX453=$FX453,AW$2,IF(AS453=$FX453,AR$2,IF(AN453=$FX453,AM$2,IF(AI453=$FX453,AH$2,IF(AD453=$FX453,AC$2,IF(Y453=$FX453,X$2,IF(CR453=$FX453,CQ$2,IF(CW453=$FX453,CV$2,IF(DB453=$FX453,DA$2,IF(DG453=$FX453,DF$2,IF(DL453=$FX453,DK$2,IF(DQ453=$FX453,DP$2,IF(DV453=$FX453,DU$2,IF(EA453=$FX453,DZ$2,IF(EF453=$FX453,EE$2,IF(EK453=$FX453,EJ$2,IF(EP453=$FX453,EO$2,IF(EU453=$FX453,ET$2,IF(EZ453=$FX453,EY$2,IF(FE453=$FX453,FD$2,IF(FJ453=$FX453,FI$2,IF(FO453=$FX453,FN$2,"")))))))))))))))))))))))))))))))</f>
        <v>VENDOR 09</v>
      </c>
      <c r="GB453" s="176"/>
      <c r="GC453" s="177"/>
      <c r="GD453" s="96"/>
      <c r="GE453" s="97"/>
    </row>
    <row r="454" spans="1:187" ht="30" customHeight="1" thickTop="1" thickBot="1" x14ac:dyDescent="0.4">
      <c r="A454" s="162">
        <v>450</v>
      </c>
      <c r="B454" s="163">
        <v>5</v>
      </c>
      <c r="C454" s="164">
        <v>9781250780386</v>
      </c>
      <c r="D454" s="165" t="s">
        <v>643</v>
      </c>
      <c r="E454" s="165" t="s">
        <v>970</v>
      </c>
      <c r="F454" s="165" t="s">
        <v>1479</v>
      </c>
      <c r="G454" s="166" t="s">
        <v>1414</v>
      </c>
      <c r="H454" s="166" t="s">
        <v>1416</v>
      </c>
      <c r="I454" s="167"/>
      <c r="J454" s="232">
        <f t="shared" ref="J454:J517" si="614">B454</f>
        <v>5</v>
      </c>
      <c r="K454" s="233"/>
      <c r="L454" s="99" t="str">
        <f t="shared" si="540"/>
        <v/>
      </c>
      <c r="M454" s="241"/>
      <c r="N454" s="168"/>
      <c r="O454" s="169" t="str">
        <f t="shared" si="541"/>
        <v>VENDOR 09</v>
      </c>
      <c r="P454" s="149">
        <v>241365</v>
      </c>
      <c r="Q454" s="149">
        <f t="shared" si="542"/>
        <v>0</v>
      </c>
      <c r="R454" s="170" t="str">
        <f t="shared" si="543"/>
        <v xml:space="preserve">, </v>
      </c>
      <c r="S454" s="170" t="str">
        <f t="shared" si="544"/>
        <v>NO BID</v>
      </c>
      <c r="T454" s="87">
        <f t="shared" si="545"/>
        <v>0</v>
      </c>
      <c r="U454" s="88" t="str">
        <f t="shared" si="546"/>
        <v>NOT AWARDED</v>
      </c>
      <c r="V454" s="167"/>
      <c r="W454" s="171"/>
      <c r="X454" s="89"/>
      <c r="Y454" s="90"/>
      <c r="Z454" s="172" t="str">
        <f t="shared" si="547"/>
        <v/>
      </c>
      <c r="AA454" s="154" t="str">
        <f t="shared" si="548"/>
        <v>NO BID</v>
      </c>
      <c r="AB454" s="171"/>
      <c r="AC454" s="89"/>
      <c r="AD454" s="90"/>
      <c r="AE454" s="172" t="str">
        <f t="shared" si="549"/>
        <v/>
      </c>
      <c r="AF454" s="154" t="str">
        <f t="shared" si="550"/>
        <v>NO BID</v>
      </c>
      <c r="AG454" s="171"/>
      <c r="AH454" s="89"/>
      <c r="AI454" s="90"/>
      <c r="AJ454" s="172" t="str">
        <f t="shared" si="551"/>
        <v/>
      </c>
      <c r="AK454" s="154" t="str">
        <f t="shared" si="552"/>
        <v>NO BID</v>
      </c>
      <c r="AL454" s="171"/>
      <c r="AM454" s="89"/>
      <c r="AN454" s="90"/>
      <c r="AO454" s="172" t="str">
        <f t="shared" si="553"/>
        <v/>
      </c>
      <c r="AP454" s="154" t="str">
        <f t="shared" si="554"/>
        <v>NO BID</v>
      </c>
      <c r="AQ454" s="171"/>
      <c r="AR454" s="89"/>
      <c r="AS454" s="90"/>
      <c r="AT454" s="172" t="str">
        <f t="shared" si="555"/>
        <v/>
      </c>
      <c r="AU454" s="154" t="str">
        <f t="shared" si="556"/>
        <v>NO BID</v>
      </c>
      <c r="AV454" s="171"/>
      <c r="AW454" s="89"/>
      <c r="AX454" s="90"/>
      <c r="AY454" s="172" t="str">
        <f t="shared" si="557"/>
        <v/>
      </c>
      <c r="AZ454" s="154" t="str">
        <f t="shared" si="558"/>
        <v>NO BID</v>
      </c>
      <c r="BA454" s="171"/>
      <c r="BB454" s="89"/>
      <c r="BC454" s="90"/>
      <c r="BD454" s="172" t="str">
        <f t="shared" si="559"/>
        <v/>
      </c>
      <c r="BE454" s="154" t="s">
        <v>84</v>
      </c>
      <c r="BF454" s="171"/>
      <c r="BG454" s="89"/>
      <c r="BH454" s="90"/>
      <c r="BI454" s="172" t="str">
        <f t="shared" si="560"/>
        <v/>
      </c>
      <c r="BJ454" s="154" t="str">
        <f t="shared" si="561"/>
        <v>NO BID</v>
      </c>
      <c r="BK454" s="171"/>
      <c r="BL454" s="89"/>
      <c r="BM454" s="90"/>
      <c r="BN454" s="172" t="str">
        <f t="shared" si="562"/>
        <v/>
      </c>
      <c r="BO454" s="154" t="str">
        <f t="shared" si="563"/>
        <v>NO BID</v>
      </c>
      <c r="BP454" s="178"/>
      <c r="BQ454" s="171"/>
      <c r="BR454" s="89"/>
      <c r="BS454" s="90" t="str">
        <f t="shared" si="564"/>
        <v/>
      </c>
      <c r="BT454" s="172"/>
      <c r="BU454" s="154" t="str">
        <f t="shared" si="565"/>
        <v>NO BID</v>
      </c>
      <c r="BV454" s="171"/>
      <c r="BW454" s="89"/>
      <c r="BX454" s="90" t="str">
        <f t="shared" si="566"/>
        <v/>
      </c>
      <c r="BY454" s="172"/>
      <c r="BZ454" s="154" t="str">
        <f t="shared" si="567"/>
        <v>NO BID</v>
      </c>
      <c r="CA454" s="171"/>
      <c r="CB454" s="89"/>
      <c r="CC454" s="90" t="str">
        <f t="shared" si="568"/>
        <v/>
      </c>
      <c r="CD454" s="172"/>
      <c r="CE454" s="154" t="str">
        <f t="shared" si="569"/>
        <v>NO BID</v>
      </c>
      <c r="CF454" s="171"/>
      <c r="CG454" s="89"/>
      <c r="CH454" s="90" t="str">
        <f t="shared" si="570"/>
        <v/>
      </c>
      <c r="CI454" s="172"/>
      <c r="CJ454" s="154" t="str">
        <f t="shared" si="571"/>
        <v>NO BID</v>
      </c>
      <c r="CK454" s="171"/>
      <c r="CL454" s="89"/>
      <c r="CM454" s="90" t="str">
        <f t="shared" si="572"/>
        <v/>
      </c>
      <c r="CN454" s="172"/>
      <c r="CO454" s="154" t="str">
        <f t="shared" si="573"/>
        <v>NO BID</v>
      </c>
      <c r="CP454" s="171"/>
      <c r="CQ454" s="89"/>
      <c r="CR454" s="90" t="str">
        <f t="shared" si="574"/>
        <v/>
      </c>
      <c r="CS454" s="172"/>
      <c r="CT454" s="154" t="str">
        <f t="shared" si="575"/>
        <v>NO BID</v>
      </c>
      <c r="CU454" s="171"/>
      <c r="CV454" s="89"/>
      <c r="CW454" s="90" t="str">
        <f t="shared" si="576"/>
        <v/>
      </c>
      <c r="CX454" s="172"/>
      <c r="CY454" s="154" t="str">
        <f t="shared" si="577"/>
        <v>NO BID</v>
      </c>
      <c r="CZ454" s="171"/>
      <c r="DA454" s="89"/>
      <c r="DB454" s="90" t="str">
        <f t="shared" si="578"/>
        <v/>
      </c>
      <c r="DC454" s="172"/>
      <c r="DD454" s="154" t="str">
        <f t="shared" si="579"/>
        <v>NO BID</v>
      </c>
      <c r="DE454" s="171"/>
      <c r="DF454" s="89"/>
      <c r="DG454" s="90" t="str">
        <f t="shared" si="580"/>
        <v/>
      </c>
      <c r="DH454" s="172"/>
      <c r="DI454" s="154" t="str">
        <f t="shared" si="581"/>
        <v>NO BID</v>
      </c>
      <c r="DJ454" s="171"/>
      <c r="DK454" s="89"/>
      <c r="DL454" s="90" t="str">
        <f t="shared" si="582"/>
        <v/>
      </c>
      <c r="DM454" s="172"/>
      <c r="DN454" s="154" t="str">
        <f t="shared" si="583"/>
        <v>NO BID</v>
      </c>
      <c r="DO454" s="171"/>
      <c r="DP454" s="89"/>
      <c r="DQ454" s="90" t="str">
        <f t="shared" si="584"/>
        <v/>
      </c>
      <c r="DR454" s="172"/>
      <c r="DS454" s="154" t="str">
        <f t="shared" si="585"/>
        <v>NO BID</v>
      </c>
      <c r="DT454" s="171"/>
      <c r="DU454" s="89"/>
      <c r="DV454" s="90" t="str">
        <f t="shared" si="586"/>
        <v/>
      </c>
      <c r="DW454" s="172"/>
      <c r="DX454" s="154" t="str">
        <f t="shared" si="587"/>
        <v>NO BID</v>
      </c>
      <c r="DY454" s="171"/>
      <c r="DZ454" s="89"/>
      <c r="EA454" s="90" t="str">
        <f t="shared" si="588"/>
        <v/>
      </c>
      <c r="EB454" s="172"/>
      <c r="EC454" s="154" t="str">
        <f t="shared" si="589"/>
        <v>NO BID</v>
      </c>
      <c r="ED454" s="171"/>
      <c r="EE454" s="89"/>
      <c r="EF454" s="90" t="str">
        <f t="shared" si="590"/>
        <v/>
      </c>
      <c r="EG454" s="172"/>
      <c r="EH454" s="154" t="str">
        <f t="shared" si="591"/>
        <v>NO BID</v>
      </c>
      <c r="EI454" s="171"/>
      <c r="EJ454" s="89"/>
      <c r="EK454" s="90" t="str">
        <f t="shared" si="592"/>
        <v/>
      </c>
      <c r="EL454" s="172"/>
      <c r="EM454" s="154" t="str">
        <f t="shared" si="593"/>
        <v>NO BID</v>
      </c>
      <c r="EN454" s="171"/>
      <c r="EO454" s="89"/>
      <c r="EP454" s="90" t="str">
        <f t="shared" si="594"/>
        <v/>
      </c>
      <c r="EQ454" s="172"/>
      <c r="ER454" s="154" t="str">
        <f t="shared" si="595"/>
        <v>NO BID</v>
      </c>
      <c r="ES454" s="171"/>
      <c r="ET454" s="89"/>
      <c r="EU454" s="90" t="str">
        <f t="shared" si="596"/>
        <v/>
      </c>
      <c r="EV454" s="172"/>
      <c r="EW454" s="154" t="str">
        <f t="shared" si="597"/>
        <v>NO BID</v>
      </c>
      <c r="EX454" s="171"/>
      <c r="EY454" s="89"/>
      <c r="EZ454" s="90" t="str">
        <f t="shared" si="598"/>
        <v/>
      </c>
      <c r="FA454" s="172"/>
      <c r="FB454" s="154" t="str">
        <f t="shared" si="599"/>
        <v>NO BID</v>
      </c>
      <c r="FC454" s="171"/>
      <c r="FD454" s="89"/>
      <c r="FE454" s="90" t="str">
        <f t="shared" si="600"/>
        <v/>
      </c>
      <c r="FF454" s="172"/>
      <c r="FG454" s="154" t="str">
        <f t="shared" si="601"/>
        <v>NO BID</v>
      </c>
      <c r="FH454" s="171"/>
      <c r="FI454" s="89"/>
      <c r="FJ454" s="90" t="str">
        <f t="shared" si="602"/>
        <v/>
      </c>
      <c r="FK454" s="172"/>
      <c r="FL454" s="154" t="str">
        <f t="shared" si="603"/>
        <v>NO BID</v>
      </c>
      <c r="FM454" s="171"/>
      <c r="FN454" s="89"/>
      <c r="FO454" s="90" t="str">
        <f t="shared" si="604"/>
        <v/>
      </c>
      <c r="FP454" s="172"/>
      <c r="FQ454" s="154" t="str">
        <f t="shared" si="605"/>
        <v>NO BID</v>
      </c>
      <c r="FR454" s="174"/>
      <c r="FS454" s="91">
        <v>12.69</v>
      </c>
      <c r="FT454" s="92">
        <f t="shared" si="606"/>
        <v>63.449999999999996</v>
      </c>
      <c r="FU454" s="175">
        <f t="shared" si="607"/>
        <v>0</v>
      </c>
      <c r="FV454" s="93" t="str">
        <f t="shared" si="608"/>
        <v/>
      </c>
      <c r="FW454" s="94">
        <f t="shared" si="609"/>
        <v>63.449999999999996</v>
      </c>
      <c r="FX454" s="95">
        <f t="shared" si="610"/>
        <v>0</v>
      </c>
      <c r="FY454" s="129" t="str">
        <f t="shared" si="611"/>
        <v>NOT AWARDED</v>
      </c>
      <c r="FZ454" s="130">
        <f t="shared" si="612"/>
        <v>0</v>
      </c>
      <c r="GA454" s="129" t="str">
        <f t="shared" si="613"/>
        <v>VENDOR 09</v>
      </c>
      <c r="GB454" s="176"/>
      <c r="GC454" s="177"/>
      <c r="GD454" s="96"/>
      <c r="GE454" s="97"/>
    </row>
    <row r="455" spans="1:187" ht="30" customHeight="1" thickTop="1" thickBot="1" x14ac:dyDescent="0.4">
      <c r="A455" s="141">
        <v>451</v>
      </c>
      <c r="B455" s="163">
        <v>5</v>
      </c>
      <c r="C455" s="164">
        <v>9780593120200</v>
      </c>
      <c r="D455" s="165" t="s">
        <v>644</v>
      </c>
      <c r="E455" s="165" t="s">
        <v>1300</v>
      </c>
      <c r="F455" s="165" t="s">
        <v>1479</v>
      </c>
      <c r="G455" s="166" t="s">
        <v>1414</v>
      </c>
      <c r="H455" s="166" t="s">
        <v>1425</v>
      </c>
      <c r="I455" s="167"/>
      <c r="J455" s="227">
        <f t="shared" si="614"/>
        <v>5</v>
      </c>
      <c r="K455" s="228"/>
      <c r="L455" s="99" t="str">
        <f t="shared" si="540"/>
        <v/>
      </c>
      <c r="M455" s="241"/>
      <c r="N455" s="168"/>
      <c r="O455" s="169" t="str">
        <f t="shared" si="541"/>
        <v>VENDOR 09</v>
      </c>
      <c r="P455" s="149">
        <v>241363</v>
      </c>
      <c r="Q455" s="149">
        <f t="shared" si="542"/>
        <v>0</v>
      </c>
      <c r="R455" s="170" t="str">
        <f t="shared" si="543"/>
        <v xml:space="preserve">, </v>
      </c>
      <c r="S455" s="170" t="str">
        <f t="shared" si="544"/>
        <v>NO BID</v>
      </c>
      <c r="T455" s="87">
        <f t="shared" si="545"/>
        <v>0</v>
      </c>
      <c r="U455" s="88" t="str">
        <f t="shared" si="546"/>
        <v>NOT AWARDED</v>
      </c>
      <c r="V455" s="167"/>
      <c r="W455" s="171"/>
      <c r="X455" s="89"/>
      <c r="Y455" s="90"/>
      <c r="Z455" s="172" t="str">
        <f t="shared" si="547"/>
        <v/>
      </c>
      <c r="AA455" s="154" t="str">
        <f t="shared" si="548"/>
        <v>NO BID</v>
      </c>
      <c r="AB455" s="171"/>
      <c r="AC455" s="89"/>
      <c r="AD455" s="90"/>
      <c r="AE455" s="172" t="str">
        <f t="shared" si="549"/>
        <v/>
      </c>
      <c r="AF455" s="154" t="str">
        <f t="shared" si="550"/>
        <v>NO BID</v>
      </c>
      <c r="AG455" s="171"/>
      <c r="AH455" s="89"/>
      <c r="AI455" s="90"/>
      <c r="AJ455" s="172" t="str">
        <f t="shared" si="551"/>
        <v/>
      </c>
      <c r="AK455" s="154" t="str">
        <f t="shared" si="552"/>
        <v>NO BID</v>
      </c>
      <c r="AL455" s="171"/>
      <c r="AM455" s="89"/>
      <c r="AN455" s="90"/>
      <c r="AO455" s="172" t="str">
        <f t="shared" si="553"/>
        <v/>
      </c>
      <c r="AP455" s="154" t="str">
        <f t="shared" si="554"/>
        <v>NO BID</v>
      </c>
      <c r="AQ455" s="171"/>
      <c r="AR455" s="89"/>
      <c r="AS455" s="90"/>
      <c r="AT455" s="172" t="str">
        <f t="shared" si="555"/>
        <v/>
      </c>
      <c r="AU455" s="154" t="str">
        <f t="shared" si="556"/>
        <v>NO BID</v>
      </c>
      <c r="AV455" s="171"/>
      <c r="AW455" s="89"/>
      <c r="AX455" s="90"/>
      <c r="AY455" s="172" t="str">
        <f t="shared" si="557"/>
        <v/>
      </c>
      <c r="AZ455" s="154" t="str">
        <f t="shared" si="558"/>
        <v>NO BID</v>
      </c>
      <c r="BA455" s="171"/>
      <c r="BB455" s="89"/>
      <c r="BC455" s="90"/>
      <c r="BD455" s="172" t="str">
        <f t="shared" si="559"/>
        <v/>
      </c>
      <c r="BE455" s="154" t="str">
        <f>IF($B455=0,"",IF(ISNUMBER(BB455),"","NO BID"))</f>
        <v>NO BID</v>
      </c>
      <c r="BF455" s="171"/>
      <c r="BG455" s="89"/>
      <c r="BH455" s="90"/>
      <c r="BI455" s="172" t="str">
        <f t="shared" si="560"/>
        <v/>
      </c>
      <c r="BJ455" s="154" t="str">
        <f t="shared" si="561"/>
        <v>NO BID</v>
      </c>
      <c r="BK455" s="171"/>
      <c r="BL455" s="89"/>
      <c r="BM455" s="90"/>
      <c r="BN455" s="172" t="str">
        <f t="shared" si="562"/>
        <v/>
      </c>
      <c r="BO455" s="154" t="str">
        <f t="shared" si="563"/>
        <v>NO BID</v>
      </c>
      <c r="BP455" s="178"/>
      <c r="BQ455" s="171"/>
      <c r="BR455" s="89"/>
      <c r="BS455" s="90" t="str">
        <f t="shared" si="564"/>
        <v/>
      </c>
      <c r="BT455" s="172"/>
      <c r="BU455" s="154" t="str">
        <f t="shared" si="565"/>
        <v>NO BID</v>
      </c>
      <c r="BV455" s="171"/>
      <c r="BW455" s="89"/>
      <c r="BX455" s="90" t="str">
        <f t="shared" si="566"/>
        <v/>
      </c>
      <c r="BY455" s="172"/>
      <c r="BZ455" s="154" t="str">
        <f t="shared" si="567"/>
        <v>NO BID</v>
      </c>
      <c r="CA455" s="171"/>
      <c r="CB455" s="89"/>
      <c r="CC455" s="90" t="str">
        <f t="shared" si="568"/>
        <v/>
      </c>
      <c r="CD455" s="172"/>
      <c r="CE455" s="154" t="str">
        <f t="shared" si="569"/>
        <v>NO BID</v>
      </c>
      <c r="CF455" s="171"/>
      <c r="CG455" s="89"/>
      <c r="CH455" s="90" t="str">
        <f t="shared" si="570"/>
        <v/>
      </c>
      <c r="CI455" s="172"/>
      <c r="CJ455" s="154" t="str">
        <f t="shared" si="571"/>
        <v>NO BID</v>
      </c>
      <c r="CK455" s="171"/>
      <c r="CL455" s="89"/>
      <c r="CM455" s="90" t="str">
        <f t="shared" si="572"/>
        <v/>
      </c>
      <c r="CN455" s="172"/>
      <c r="CO455" s="154" t="str">
        <f t="shared" si="573"/>
        <v>NO BID</v>
      </c>
      <c r="CP455" s="171"/>
      <c r="CQ455" s="89"/>
      <c r="CR455" s="90" t="str">
        <f t="shared" si="574"/>
        <v/>
      </c>
      <c r="CS455" s="172"/>
      <c r="CT455" s="154" t="str">
        <f t="shared" si="575"/>
        <v>NO BID</v>
      </c>
      <c r="CU455" s="171"/>
      <c r="CV455" s="89"/>
      <c r="CW455" s="90" t="str">
        <f t="shared" si="576"/>
        <v/>
      </c>
      <c r="CX455" s="172"/>
      <c r="CY455" s="154" t="str">
        <f t="shared" si="577"/>
        <v>NO BID</v>
      </c>
      <c r="CZ455" s="171"/>
      <c r="DA455" s="89"/>
      <c r="DB455" s="90" t="str">
        <f t="shared" si="578"/>
        <v/>
      </c>
      <c r="DC455" s="172"/>
      <c r="DD455" s="154" t="str">
        <f t="shared" si="579"/>
        <v>NO BID</v>
      </c>
      <c r="DE455" s="171"/>
      <c r="DF455" s="89"/>
      <c r="DG455" s="90" t="str">
        <f t="shared" si="580"/>
        <v/>
      </c>
      <c r="DH455" s="172"/>
      <c r="DI455" s="154" t="str">
        <f t="shared" si="581"/>
        <v>NO BID</v>
      </c>
      <c r="DJ455" s="171"/>
      <c r="DK455" s="89"/>
      <c r="DL455" s="90" t="str">
        <f t="shared" si="582"/>
        <v/>
      </c>
      <c r="DM455" s="172"/>
      <c r="DN455" s="154" t="str">
        <f t="shared" si="583"/>
        <v>NO BID</v>
      </c>
      <c r="DO455" s="171"/>
      <c r="DP455" s="89"/>
      <c r="DQ455" s="90" t="str">
        <f t="shared" si="584"/>
        <v/>
      </c>
      <c r="DR455" s="172"/>
      <c r="DS455" s="154" t="str">
        <f t="shared" si="585"/>
        <v>NO BID</v>
      </c>
      <c r="DT455" s="171"/>
      <c r="DU455" s="89"/>
      <c r="DV455" s="90" t="str">
        <f t="shared" si="586"/>
        <v/>
      </c>
      <c r="DW455" s="172"/>
      <c r="DX455" s="154" t="str">
        <f t="shared" si="587"/>
        <v>NO BID</v>
      </c>
      <c r="DY455" s="171"/>
      <c r="DZ455" s="89"/>
      <c r="EA455" s="90" t="str">
        <f t="shared" si="588"/>
        <v/>
      </c>
      <c r="EB455" s="172"/>
      <c r="EC455" s="154" t="str">
        <f t="shared" si="589"/>
        <v>NO BID</v>
      </c>
      <c r="ED455" s="171"/>
      <c r="EE455" s="89"/>
      <c r="EF455" s="90" t="str">
        <f t="shared" si="590"/>
        <v/>
      </c>
      <c r="EG455" s="172"/>
      <c r="EH455" s="154" t="str">
        <f t="shared" si="591"/>
        <v>NO BID</v>
      </c>
      <c r="EI455" s="171"/>
      <c r="EJ455" s="89"/>
      <c r="EK455" s="90" t="str">
        <f t="shared" si="592"/>
        <v/>
      </c>
      <c r="EL455" s="172"/>
      <c r="EM455" s="154" t="str">
        <f t="shared" si="593"/>
        <v>NO BID</v>
      </c>
      <c r="EN455" s="171"/>
      <c r="EO455" s="89"/>
      <c r="EP455" s="90" t="str">
        <f t="shared" si="594"/>
        <v/>
      </c>
      <c r="EQ455" s="172"/>
      <c r="ER455" s="154" t="str">
        <f t="shared" si="595"/>
        <v>NO BID</v>
      </c>
      <c r="ES455" s="171"/>
      <c r="ET455" s="89"/>
      <c r="EU455" s="90" t="str">
        <f t="shared" si="596"/>
        <v/>
      </c>
      <c r="EV455" s="172"/>
      <c r="EW455" s="154" t="str">
        <f t="shared" si="597"/>
        <v>NO BID</v>
      </c>
      <c r="EX455" s="171"/>
      <c r="EY455" s="89"/>
      <c r="EZ455" s="90" t="str">
        <f t="shared" si="598"/>
        <v/>
      </c>
      <c r="FA455" s="172"/>
      <c r="FB455" s="154" t="str">
        <f t="shared" si="599"/>
        <v>NO BID</v>
      </c>
      <c r="FC455" s="171"/>
      <c r="FD455" s="89"/>
      <c r="FE455" s="90" t="str">
        <f t="shared" si="600"/>
        <v/>
      </c>
      <c r="FF455" s="172"/>
      <c r="FG455" s="154" t="str">
        <f t="shared" si="601"/>
        <v>NO BID</v>
      </c>
      <c r="FH455" s="171"/>
      <c r="FI455" s="89"/>
      <c r="FJ455" s="90" t="str">
        <f t="shared" si="602"/>
        <v/>
      </c>
      <c r="FK455" s="172"/>
      <c r="FL455" s="154" t="str">
        <f t="shared" si="603"/>
        <v>NO BID</v>
      </c>
      <c r="FM455" s="171"/>
      <c r="FN455" s="89"/>
      <c r="FO455" s="90" t="str">
        <f t="shared" si="604"/>
        <v/>
      </c>
      <c r="FP455" s="172"/>
      <c r="FQ455" s="154" t="str">
        <f t="shared" si="605"/>
        <v>NO BID</v>
      </c>
      <c r="FR455" s="174"/>
      <c r="FS455" s="91">
        <v>14.98</v>
      </c>
      <c r="FT455" s="92">
        <f t="shared" si="606"/>
        <v>74.900000000000006</v>
      </c>
      <c r="FU455" s="175">
        <f t="shared" si="607"/>
        <v>0</v>
      </c>
      <c r="FV455" s="93" t="str">
        <f t="shared" si="608"/>
        <v/>
      </c>
      <c r="FW455" s="94">
        <f t="shared" si="609"/>
        <v>74.900000000000006</v>
      </c>
      <c r="FX455" s="95">
        <f t="shared" si="610"/>
        <v>0</v>
      </c>
      <c r="FY455" s="129" t="str">
        <f t="shared" si="611"/>
        <v>NOT AWARDED</v>
      </c>
      <c r="FZ455" s="130">
        <f t="shared" si="612"/>
        <v>0</v>
      </c>
      <c r="GA455" s="129" t="str">
        <f t="shared" si="613"/>
        <v>VENDOR 09</v>
      </c>
      <c r="GB455" s="176"/>
      <c r="GC455" s="177"/>
      <c r="GD455" s="96"/>
      <c r="GE455" s="97"/>
    </row>
    <row r="456" spans="1:187" ht="30" customHeight="1" thickTop="1" thickBot="1" x14ac:dyDescent="0.4">
      <c r="A456" s="162">
        <v>452</v>
      </c>
      <c r="B456" s="194">
        <v>5</v>
      </c>
      <c r="C456" s="164">
        <v>9781419759949</v>
      </c>
      <c r="D456" s="165" t="s">
        <v>739</v>
      </c>
      <c r="E456" s="165" t="s">
        <v>1372</v>
      </c>
      <c r="F456" s="165" t="s">
        <v>1479</v>
      </c>
      <c r="G456" s="166" t="s">
        <v>1414</v>
      </c>
      <c r="H456" s="166" t="s">
        <v>1470</v>
      </c>
      <c r="I456" s="167"/>
      <c r="J456" s="227">
        <f t="shared" si="614"/>
        <v>5</v>
      </c>
      <c r="K456" s="228"/>
      <c r="L456" s="99" t="str">
        <f t="shared" si="540"/>
        <v/>
      </c>
      <c r="M456" s="241"/>
      <c r="N456" s="168"/>
      <c r="O456" s="169" t="str">
        <f t="shared" si="541"/>
        <v>VENDOR 09</v>
      </c>
      <c r="P456" s="149">
        <v>241360</v>
      </c>
      <c r="Q456" s="149">
        <f t="shared" si="542"/>
        <v>0</v>
      </c>
      <c r="R456" s="170" t="str">
        <f t="shared" si="543"/>
        <v xml:space="preserve">, </v>
      </c>
      <c r="S456" s="170" t="str">
        <f t="shared" si="544"/>
        <v>NO BID</v>
      </c>
      <c r="T456" s="87">
        <f t="shared" si="545"/>
        <v>0</v>
      </c>
      <c r="U456" s="88" t="str">
        <f t="shared" si="546"/>
        <v>NOT AWARDED</v>
      </c>
      <c r="V456" s="167"/>
      <c r="W456" s="171"/>
      <c r="X456" s="89"/>
      <c r="Y456" s="90"/>
      <c r="Z456" s="172" t="str">
        <f t="shared" si="547"/>
        <v/>
      </c>
      <c r="AA456" s="154" t="str">
        <f t="shared" si="548"/>
        <v>NO BID</v>
      </c>
      <c r="AB456" s="171"/>
      <c r="AC456" s="89"/>
      <c r="AD456" s="90"/>
      <c r="AE456" s="172" t="str">
        <f t="shared" si="549"/>
        <v/>
      </c>
      <c r="AF456" s="154" t="str">
        <f t="shared" si="550"/>
        <v>NO BID</v>
      </c>
      <c r="AG456" s="171"/>
      <c r="AH456" s="89"/>
      <c r="AI456" s="90"/>
      <c r="AJ456" s="172" t="str">
        <f t="shared" si="551"/>
        <v/>
      </c>
      <c r="AK456" s="154" t="str">
        <f t="shared" si="552"/>
        <v>NO BID</v>
      </c>
      <c r="AL456" s="171"/>
      <c r="AM456" s="89"/>
      <c r="AN456" s="90"/>
      <c r="AO456" s="172" t="str">
        <f t="shared" si="553"/>
        <v/>
      </c>
      <c r="AP456" s="154" t="str">
        <f t="shared" si="554"/>
        <v>NO BID</v>
      </c>
      <c r="AQ456" s="171"/>
      <c r="AR456" s="89"/>
      <c r="AS456" s="90"/>
      <c r="AT456" s="172" t="str">
        <f t="shared" si="555"/>
        <v/>
      </c>
      <c r="AU456" s="154" t="str">
        <f t="shared" si="556"/>
        <v>NO BID</v>
      </c>
      <c r="AV456" s="171"/>
      <c r="AW456" s="89"/>
      <c r="AX456" s="90"/>
      <c r="AY456" s="172" t="str">
        <f t="shared" si="557"/>
        <v/>
      </c>
      <c r="AZ456" s="154" t="str">
        <f t="shared" si="558"/>
        <v>NO BID</v>
      </c>
      <c r="BA456" s="171"/>
      <c r="BB456" s="89"/>
      <c r="BC456" s="90"/>
      <c r="BD456" s="172" t="str">
        <f t="shared" si="559"/>
        <v/>
      </c>
      <c r="BE456" s="154" t="s">
        <v>77</v>
      </c>
      <c r="BF456" s="171"/>
      <c r="BG456" s="89"/>
      <c r="BH456" s="90"/>
      <c r="BI456" s="172" t="str">
        <f t="shared" si="560"/>
        <v/>
      </c>
      <c r="BJ456" s="154" t="str">
        <f t="shared" si="561"/>
        <v>NO BID</v>
      </c>
      <c r="BK456" s="171"/>
      <c r="BL456" s="89"/>
      <c r="BM456" s="90"/>
      <c r="BN456" s="172" t="str">
        <f t="shared" si="562"/>
        <v/>
      </c>
      <c r="BO456" s="154" t="str">
        <f t="shared" si="563"/>
        <v>NO BID</v>
      </c>
      <c r="BP456" s="178"/>
      <c r="BQ456" s="171"/>
      <c r="BR456" s="89"/>
      <c r="BS456" s="90" t="str">
        <f t="shared" si="564"/>
        <v/>
      </c>
      <c r="BT456" s="172"/>
      <c r="BU456" s="154" t="str">
        <f t="shared" si="565"/>
        <v>NO BID</v>
      </c>
      <c r="BV456" s="171"/>
      <c r="BW456" s="89"/>
      <c r="BX456" s="90" t="str">
        <f t="shared" si="566"/>
        <v/>
      </c>
      <c r="BY456" s="172"/>
      <c r="BZ456" s="154" t="str">
        <f t="shared" si="567"/>
        <v>NO BID</v>
      </c>
      <c r="CA456" s="171"/>
      <c r="CB456" s="89"/>
      <c r="CC456" s="90" t="str">
        <f t="shared" si="568"/>
        <v/>
      </c>
      <c r="CD456" s="172"/>
      <c r="CE456" s="154" t="str">
        <f t="shared" si="569"/>
        <v>NO BID</v>
      </c>
      <c r="CF456" s="171"/>
      <c r="CG456" s="89"/>
      <c r="CH456" s="90" t="str">
        <f t="shared" si="570"/>
        <v/>
      </c>
      <c r="CI456" s="172"/>
      <c r="CJ456" s="154" t="str">
        <f t="shared" si="571"/>
        <v>NO BID</v>
      </c>
      <c r="CK456" s="171"/>
      <c r="CL456" s="89"/>
      <c r="CM456" s="90" t="str">
        <f t="shared" si="572"/>
        <v/>
      </c>
      <c r="CN456" s="172"/>
      <c r="CO456" s="154" t="str">
        <f t="shared" si="573"/>
        <v>NO BID</v>
      </c>
      <c r="CP456" s="171"/>
      <c r="CQ456" s="89"/>
      <c r="CR456" s="90" t="str">
        <f t="shared" si="574"/>
        <v/>
      </c>
      <c r="CS456" s="172"/>
      <c r="CT456" s="154" t="str">
        <f t="shared" si="575"/>
        <v>NO BID</v>
      </c>
      <c r="CU456" s="171"/>
      <c r="CV456" s="89"/>
      <c r="CW456" s="90" t="str">
        <f t="shared" si="576"/>
        <v/>
      </c>
      <c r="CX456" s="172"/>
      <c r="CY456" s="154" t="str">
        <f t="shared" si="577"/>
        <v>NO BID</v>
      </c>
      <c r="CZ456" s="171"/>
      <c r="DA456" s="89"/>
      <c r="DB456" s="90" t="str">
        <f t="shared" si="578"/>
        <v/>
      </c>
      <c r="DC456" s="172"/>
      <c r="DD456" s="154" t="str">
        <f t="shared" si="579"/>
        <v>NO BID</v>
      </c>
      <c r="DE456" s="171"/>
      <c r="DF456" s="89"/>
      <c r="DG456" s="90" t="str">
        <f t="shared" si="580"/>
        <v/>
      </c>
      <c r="DH456" s="172"/>
      <c r="DI456" s="154" t="str">
        <f t="shared" si="581"/>
        <v>NO BID</v>
      </c>
      <c r="DJ456" s="171"/>
      <c r="DK456" s="89"/>
      <c r="DL456" s="90" t="str">
        <f t="shared" si="582"/>
        <v/>
      </c>
      <c r="DM456" s="172"/>
      <c r="DN456" s="154" t="str">
        <f t="shared" si="583"/>
        <v>NO BID</v>
      </c>
      <c r="DO456" s="171"/>
      <c r="DP456" s="89"/>
      <c r="DQ456" s="90" t="str">
        <f t="shared" si="584"/>
        <v/>
      </c>
      <c r="DR456" s="172"/>
      <c r="DS456" s="154" t="str">
        <f t="shared" si="585"/>
        <v>NO BID</v>
      </c>
      <c r="DT456" s="171"/>
      <c r="DU456" s="89"/>
      <c r="DV456" s="90" t="str">
        <f t="shared" si="586"/>
        <v/>
      </c>
      <c r="DW456" s="172"/>
      <c r="DX456" s="154" t="str">
        <f t="shared" si="587"/>
        <v>NO BID</v>
      </c>
      <c r="DY456" s="171"/>
      <c r="DZ456" s="89"/>
      <c r="EA456" s="90" t="str">
        <f t="shared" si="588"/>
        <v/>
      </c>
      <c r="EB456" s="172"/>
      <c r="EC456" s="154" t="str">
        <f t="shared" si="589"/>
        <v>NO BID</v>
      </c>
      <c r="ED456" s="171"/>
      <c r="EE456" s="89"/>
      <c r="EF456" s="90" t="str">
        <f t="shared" si="590"/>
        <v/>
      </c>
      <c r="EG456" s="172"/>
      <c r="EH456" s="154" t="str">
        <f t="shared" si="591"/>
        <v>NO BID</v>
      </c>
      <c r="EI456" s="171"/>
      <c r="EJ456" s="89"/>
      <c r="EK456" s="90" t="str">
        <f t="shared" si="592"/>
        <v/>
      </c>
      <c r="EL456" s="172"/>
      <c r="EM456" s="154" t="str">
        <f t="shared" si="593"/>
        <v>NO BID</v>
      </c>
      <c r="EN456" s="171"/>
      <c r="EO456" s="89"/>
      <c r="EP456" s="90" t="str">
        <f t="shared" si="594"/>
        <v/>
      </c>
      <c r="EQ456" s="172"/>
      <c r="ER456" s="154" t="str">
        <f t="shared" si="595"/>
        <v>NO BID</v>
      </c>
      <c r="ES456" s="171"/>
      <c r="ET456" s="89"/>
      <c r="EU456" s="90" t="str">
        <f t="shared" si="596"/>
        <v/>
      </c>
      <c r="EV456" s="172"/>
      <c r="EW456" s="154" t="str">
        <f t="shared" si="597"/>
        <v>NO BID</v>
      </c>
      <c r="EX456" s="171"/>
      <c r="EY456" s="89"/>
      <c r="EZ456" s="90" t="str">
        <f t="shared" si="598"/>
        <v/>
      </c>
      <c r="FA456" s="172"/>
      <c r="FB456" s="154" t="str">
        <f t="shared" si="599"/>
        <v>NO BID</v>
      </c>
      <c r="FC456" s="171"/>
      <c r="FD456" s="89"/>
      <c r="FE456" s="90" t="str">
        <f t="shared" si="600"/>
        <v/>
      </c>
      <c r="FF456" s="172"/>
      <c r="FG456" s="154" t="str">
        <f t="shared" si="601"/>
        <v>NO BID</v>
      </c>
      <c r="FH456" s="171"/>
      <c r="FI456" s="89"/>
      <c r="FJ456" s="90" t="str">
        <f t="shared" si="602"/>
        <v/>
      </c>
      <c r="FK456" s="172"/>
      <c r="FL456" s="154" t="str">
        <f t="shared" si="603"/>
        <v>NO BID</v>
      </c>
      <c r="FM456" s="171"/>
      <c r="FN456" s="89"/>
      <c r="FO456" s="90" t="str">
        <f t="shared" si="604"/>
        <v/>
      </c>
      <c r="FP456" s="172"/>
      <c r="FQ456" s="154" t="str">
        <f t="shared" si="605"/>
        <v>NO BID</v>
      </c>
      <c r="FR456" s="174"/>
      <c r="FS456" s="91">
        <v>24.99</v>
      </c>
      <c r="FT456" s="92">
        <f t="shared" si="606"/>
        <v>124.94999999999999</v>
      </c>
      <c r="FU456" s="175">
        <f t="shared" si="607"/>
        <v>0</v>
      </c>
      <c r="FV456" s="93" t="str">
        <f t="shared" si="608"/>
        <v/>
      </c>
      <c r="FW456" s="94">
        <f t="shared" si="609"/>
        <v>124.94999999999999</v>
      </c>
      <c r="FX456" s="95">
        <f t="shared" si="610"/>
        <v>0</v>
      </c>
      <c r="FY456" s="129" t="str">
        <f t="shared" si="611"/>
        <v>NOT AWARDED</v>
      </c>
      <c r="FZ456" s="130">
        <f t="shared" si="612"/>
        <v>0</v>
      </c>
      <c r="GA456" s="129" t="str">
        <f t="shared" si="613"/>
        <v>VENDOR 09</v>
      </c>
      <c r="GB456" s="176"/>
      <c r="GC456" s="177"/>
      <c r="GD456" s="96"/>
      <c r="GE456" s="97"/>
    </row>
    <row r="457" spans="1:187" ht="30" customHeight="1" thickTop="1" thickBot="1" x14ac:dyDescent="0.4">
      <c r="A457" s="162">
        <v>453</v>
      </c>
      <c r="B457" s="194">
        <v>5</v>
      </c>
      <c r="C457" s="164">
        <v>9781250820310</v>
      </c>
      <c r="D457" s="165" t="s">
        <v>735</v>
      </c>
      <c r="E457" s="165" t="s">
        <v>1369</v>
      </c>
      <c r="F457" s="165" t="s">
        <v>1479</v>
      </c>
      <c r="G457" s="166" t="s">
        <v>1414</v>
      </c>
      <c r="H457" s="166" t="s">
        <v>1416</v>
      </c>
      <c r="I457" s="167"/>
      <c r="J457" s="227">
        <f t="shared" si="614"/>
        <v>5</v>
      </c>
      <c r="K457" s="228"/>
      <c r="L457" s="99" t="str">
        <f t="shared" si="540"/>
        <v/>
      </c>
      <c r="M457" s="241"/>
      <c r="N457" s="168"/>
      <c r="O457" s="169" t="str">
        <f t="shared" si="541"/>
        <v>VENDOR 09</v>
      </c>
      <c r="P457" s="149">
        <v>241360</v>
      </c>
      <c r="Q457" s="149">
        <f t="shared" si="542"/>
        <v>0</v>
      </c>
      <c r="R457" s="170" t="str">
        <f t="shared" si="543"/>
        <v xml:space="preserve">, </v>
      </c>
      <c r="S457" s="170" t="str">
        <f t="shared" si="544"/>
        <v>NO BID</v>
      </c>
      <c r="T457" s="87">
        <f t="shared" si="545"/>
        <v>0</v>
      </c>
      <c r="U457" s="88" t="str">
        <f t="shared" si="546"/>
        <v>NOT AWARDED</v>
      </c>
      <c r="V457" s="167"/>
      <c r="W457" s="171"/>
      <c r="X457" s="89"/>
      <c r="Y457" s="90"/>
      <c r="Z457" s="172" t="str">
        <f t="shared" si="547"/>
        <v/>
      </c>
      <c r="AA457" s="154" t="str">
        <f t="shared" si="548"/>
        <v>NO BID</v>
      </c>
      <c r="AB457" s="171"/>
      <c r="AC457" s="89"/>
      <c r="AD457" s="90"/>
      <c r="AE457" s="172" t="str">
        <f t="shared" si="549"/>
        <v/>
      </c>
      <c r="AF457" s="154" t="str">
        <f t="shared" si="550"/>
        <v>NO BID</v>
      </c>
      <c r="AG457" s="171"/>
      <c r="AH457" s="89"/>
      <c r="AI457" s="90"/>
      <c r="AJ457" s="172" t="str">
        <f t="shared" si="551"/>
        <v/>
      </c>
      <c r="AK457" s="154" t="str">
        <f t="shared" si="552"/>
        <v>NO BID</v>
      </c>
      <c r="AL457" s="171"/>
      <c r="AM457" s="89"/>
      <c r="AN457" s="90"/>
      <c r="AO457" s="172" t="str">
        <f t="shared" si="553"/>
        <v/>
      </c>
      <c r="AP457" s="154" t="str">
        <f t="shared" si="554"/>
        <v>NO BID</v>
      </c>
      <c r="AQ457" s="171"/>
      <c r="AR457" s="89"/>
      <c r="AS457" s="90"/>
      <c r="AT457" s="172" t="str">
        <f t="shared" si="555"/>
        <v/>
      </c>
      <c r="AU457" s="154" t="str">
        <f t="shared" si="556"/>
        <v>NO BID</v>
      </c>
      <c r="AV457" s="171"/>
      <c r="AW457" s="89"/>
      <c r="AX457" s="90"/>
      <c r="AY457" s="172" t="str">
        <f t="shared" si="557"/>
        <v/>
      </c>
      <c r="AZ457" s="154" t="str">
        <f t="shared" si="558"/>
        <v>NO BID</v>
      </c>
      <c r="BA457" s="171"/>
      <c r="BB457" s="89"/>
      <c r="BC457" s="90"/>
      <c r="BD457" s="172" t="str">
        <f t="shared" si="559"/>
        <v/>
      </c>
      <c r="BE457" s="154" t="str">
        <f>IF($B457=0,"",IF(ISNUMBER(BB457),"","NO BID"))</f>
        <v>NO BID</v>
      </c>
      <c r="BF457" s="171"/>
      <c r="BG457" s="89"/>
      <c r="BH457" s="90"/>
      <c r="BI457" s="172" t="str">
        <f t="shared" si="560"/>
        <v/>
      </c>
      <c r="BJ457" s="154" t="str">
        <f t="shared" si="561"/>
        <v>NO BID</v>
      </c>
      <c r="BK457" s="171"/>
      <c r="BL457" s="89"/>
      <c r="BM457" s="90"/>
      <c r="BN457" s="172" t="str">
        <f t="shared" si="562"/>
        <v/>
      </c>
      <c r="BO457" s="154" t="str">
        <f t="shared" si="563"/>
        <v>NO BID</v>
      </c>
      <c r="BP457" s="173"/>
      <c r="BQ457" s="171"/>
      <c r="BR457" s="89"/>
      <c r="BS457" s="90" t="str">
        <f t="shared" si="564"/>
        <v/>
      </c>
      <c r="BT457" s="172"/>
      <c r="BU457" s="154" t="str">
        <f t="shared" si="565"/>
        <v>NO BID</v>
      </c>
      <c r="BV457" s="171"/>
      <c r="BW457" s="89"/>
      <c r="BX457" s="90" t="str">
        <f t="shared" si="566"/>
        <v/>
      </c>
      <c r="BY457" s="172"/>
      <c r="BZ457" s="154" t="str">
        <f t="shared" si="567"/>
        <v>NO BID</v>
      </c>
      <c r="CA457" s="171"/>
      <c r="CB457" s="89"/>
      <c r="CC457" s="90" t="str">
        <f t="shared" si="568"/>
        <v/>
      </c>
      <c r="CD457" s="172"/>
      <c r="CE457" s="154" t="str">
        <f t="shared" si="569"/>
        <v>NO BID</v>
      </c>
      <c r="CF457" s="171"/>
      <c r="CG457" s="89"/>
      <c r="CH457" s="90" t="str">
        <f t="shared" si="570"/>
        <v/>
      </c>
      <c r="CI457" s="172"/>
      <c r="CJ457" s="154" t="str">
        <f t="shared" si="571"/>
        <v>NO BID</v>
      </c>
      <c r="CK457" s="171"/>
      <c r="CL457" s="89"/>
      <c r="CM457" s="90" t="str">
        <f t="shared" si="572"/>
        <v/>
      </c>
      <c r="CN457" s="172"/>
      <c r="CO457" s="154" t="str">
        <f t="shared" si="573"/>
        <v>NO BID</v>
      </c>
      <c r="CP457" s="171"/>
      <c r="CQ457" s="89"/>
      <c r="CR457" s="90" t="str">
        <f t="shared" si="574"/>
        <v/>
      </c>
      <c r="CS457" s="172"/>
      <c r="CT457" s="154" t="str">
        <f t="shared" si="575"/>
        <v>NO BID</v>
      </c>
      <c r="CU457" s="171"/>
      <c r="CV457" s="89"/>
      <c r="CW457" s="90" t="str">
        <f t="shared" si="576"/>
        <v/>
      </c>
      <c r="CX457" s="172"/>
      <c r="CY457" s="154" t="str">
        <f t="shared" si="577"/>
        <v>NO BID</v>
      </c>
      <c r="CZ457" s="171"/>
      <c r="DA457" s="89"/>
      <c r="DB457" s="90" t="str">
        <f t="shared" si="578"/>
        <v/>
      </c>
      <c r="DC457" s="172"/>
      <c r="DD457" s="154" t="str">
        <f t="shared" si="579"/>
        <v>NO BID</v>
      </c>
      <c r="DE457" s="171"/>
      <c r="DF457" s="89"/>
      <c r="DG457" s="90" t="str">
        <f t="shared" si="580"/>
        <v/>
      </c>
      <c r="DH457" s="172"/>
      <c r="DI457" s="154" t="str">
        <f t="shared" si="581"/>
        <v>NO BID</v>
      </c>
      <c r="DJ457" s="171"/>
      <c r="DK457" s="89"/>
      <c r="DL457" s="90" t="str">
        <f t="shared" si="582"/>
        <v/>
      </c>
      <c r="DM457" s="172"/>
      <c r="DN457" s="154" t="str">
        <f t="shared" si="583"/>
        <v>NO BID</v>
      </c>
      <c r="DO457" s="171"/>
      <c r="DP457" s="89"/>
      <c r="DQ457" s="90" t="str">
        <f t="shared" si="584"/>
        <v/>
      </c>
      <c r="DR457" s="172"/>
      <c r="DS457" s="154" t="str">
        <f t="shared" si="585"/>
        <v>NO BID</v>
      </c>
      <c r="DT457" s="171"/>
      <c r="DU457" s="89"/>
      <c r="DV457" s="90" t="str">
        <f t="shared" si="586"/>
        <v/>
      </c>
      <c r="DW457" s="172"/>
      <c r="DX457" s="154" t="str">
        <f t="shared" si="587"/>
        <v>NO BID</v>
      </c>
      <c r="DY457" s="171"/>
      <c r="DZ457" s="89"/>
      <c r="EA457" s="90" t="str">
        <f t="shared" si="588"/>
        <v/>
      </c>
      <c r="EB457" s="172"/>
      <c r="EC457" s="154" t="str">
        <f t="shared" si="589"/>
        <v>NO BID</v>
      </c>
      <c r="ED457" s="171"/>
      <c r="EE457" s="89"/>
      <c r="EF457" s="90" t="str">
        <f t="shared" si="590"/>
        <v/>
      </c>
      <c r="EG457" s="172"/>
      <c r="EH457" s="154" t="str">
        <f t="shared" si="591"/>
        <v>NO BID</v>
      </c>
      <c r="EI457" s="171"/>
      <c r="EJ457" s="89"/>
      <c r="EK457" s="90" t="str">
        <f t="shared" si="592"/>
        <v/>
      </c>
      <c r="EL457" s="172"/>
      <c r="EM457" s="154" t="str">
        <f t="shared" si="593"/>
        <v>NO BID</v>
      </c>
      <c r="EN457" s="171"/>
      <c r="EO457" s="89"/>
      <c r="EP457" s="90" t="str">
        <f t="shared" si="594"/>
        <v/>
      </c>
      <c r="EQ457" s="172"/>
      <c r="ER457" s="154" t="str">
        <f t="shared" si="595"/>
        <v>NO BID</v>
      </c>
      <c r="ES457" s="171"/>
      <c r="ET457" s="89"/>
      <c r="EU457" s="90" t="str">
        <f t="shared" si="596"/>
        <v/>
      </c>
      <c r="EV457" s="172"/>
      <c r="EW457" s="154" t="str">
        <f t="shared" si="597"/>
        <v>NO BID</v>
      </c>
      <c r="EX457" s="171"/>
      <c r="EY457" s="89"/>
      <c r="EZ457" s="90" t="str">
        <f t="shared" si="598"/>
        <v/>
      </c>
      <c r="FA457" s="172"/>
      <c r="FB457" s="154" t="str">
        <f t="shared" si="599"/>
        <v>NO BID</v>
      </c>
      <c r="FC457" s="171"/>
      <c r="FD457" s="89"/>
      <c r="FE457" s="90" t="str">
        <f t="shared" si="600"/>
        <v/>
      </c>
      <c r="FF457" s="172"/>
      <c r="FG457" s="154" t="str">
        <f t="shared" si="601"/>
        <v>NO BID</v>
      </c>
      <c r="FH457" s="171"/>
      <c r="FI457" s="89"/>
      <c r="FJ457" s="90" t="str">
        <f t="shared" si="602"/>
        <v/>
      </c>
      <c r="FK457" s="172"/>
      <c r="FL457" s="154" t="str">
        <f t="shared" si="603"/>
        <v>NO BID</v>
      </c>
      <c r="FM457" s="171"/>
      <c r="FN457" s="89"/>
      <c r="FO457" s="90" t="str">
        <f t="shared" si="604"/>
        <v/>
      </c>
      <c r="FP457" s="172"/>
      <c r="FQ457" s="154" t="str">
        <f t="shared" si="605"/>
        <v>NO BID</v>
      </c>
      <c r="FR457" s="174"/>
      <c r="FS457" s="91">
        <v>15.14</v>
      </c>
      <c r="FT457" s="92">
        <f t="shared" si="606"/>
        <v>75.7</v>
      </c>
      <c r="FU457" s="175">
        <f t="shared" si="607"/>
        <v>0</v>
      </c>
      <c r="FV457" s="93" t="str">
        <f t="shared" si="608"/>
        <v/>
      </c>
      <c r="FW457" s="94">
        <f t="shared" si="609"/>
        <v>75.7</v>
      </c>
      <c r="FX457" s="95">
        <f t="shared" si="610"/>
        <v>0</v>
      </c>
      <c r="FY457" s="129" t="str">
        <f t="shared" si="611"/>
        <v>NOT AWARDED</v>
      </c>
      <c r="FZ457" s="130">
        <f t="shared" si="612"/>
        <v>0</v>
      </c>
      <c r="GA457" s="129" t="str">
        <f t="shared" si="613"/>
        <v>VENDOR 09</v>
      </c>
      <c r="GB457" s="176"/>
      <c r="GC457" s="177"/>
      <c r="GD457" s="96"/>
      <c r="GE457" s="97"/>
    </row>
    <row r="458" spans="1:187" ht="30" customHeight="1" thickTop="1" thickBot="1" x14ac:dyDescent="0.4">
      <c r="A458" s="162">
        <v>454</v>
      </c>
      <c r="B458" s="163">
        <v>2</v>
      </c>
      <c r="C458" s="164">
        <v>9781250816559</v>
      </c>
      <c r="D458" s="165" t="s">
        <v>764</v>
      </c>
      <c r="E458" s="165" t="s">
        <v>1392</v>
      </c>
      <c r="F458" s="165" t="s">
        <v>1479</v>
      </c>
      <c r="G458" s="166" t="s">
        <v>1414</v>
      </c>
      <c r="H458" s="166" t="s">
        <v>1416</v>
      </c>
      <c r="I458" s="167"/>
      <c r="J458" s="227">
        <f t="shared" si="614"/>
        <v>2</v>
      </c>
      <c r="K458" s="228"/>
      <c r="L458" s="99" t="str">
        <f t="shared" si="540"/>
        <v/>
      </c>
      <c r="M458" s="241"/>
      <c r="N458" s="168"/>
      <c r="O458" s="169" t="str">
        <f t="shared" si="541"/>
        <v>VENDOR 09</v>
      </c>
      <c r="P458" s="149">
        <v>241360</v>
      </c>
      <c r="Q458" s="149">
        <f t="shared" si="542"/>
        <v>0</v>
      </c>
      <c r="R458" s="170" t="str">
        <f t="shared" si="543"/>
        <v xml:space="preserve">, </v>
      </c>
      <c r="S458" s="170" t="str">
        <f t="shared" si="544"/>
        <v>NO BID</v>
      </c>
      <c r="T458" s="87">
        <f t="shared" si="545"/>
        <v>0</v>
      </c>
      <c r="U458" s="88" t="str">
        <f t="shared" si="546"/>
        <v>NOT AWARDED</v>
      </c>
      <c r="V458" s="167"/>
      <c r="W458" s="171"/>
      <c r="X458" s="89"/>
      <c r="Y458" s="90"/>
      <c r="Z458" s="172" t="str">
        <f t="shared" si="547"/>
        <v/>
      </c>
      <c r="AA458" s="154" t="str">
        <f t="shared" si="548"/>
        <v>NO BID</v>
      </c>
      <c r="AB458" s="171"/>
      <c r="AC458" s="89"/>
      <c r="AD458" s="90"/>
      <c r="AE458" s="172" t="str">
        <f t="shared" si="549"/>
        <v/>
      </c>
      <c r="AF458" s="154" t="str">
        <f t="shared" si="550"/>
        <v>NO BID</v>
      </c>
      <c r="AG458" s="171"/>
      <c r="AH458" s="89"/>
      <c r="AI458" s="90"/>
      <c r="AJ458" s="172" t="str">
        <f t="shared" si="551"/>
        <v/>
      </c>
      <c r="AK458" s="154" t="str">
        <f t="shared" si="552"/>
        <v>NO BID</v>
      </c>
      <c r="AL458" s="171"/>
      <c r="AM458" s="89"/>
      <c r="AN458" s="90"/>
      <c r="AO458" s="172" t="str">
        <f t="shared" si="553"/>
        <v/>
      </c>
      <c r="AP458" s="154" t="str">
        <f t="shared" si="554"/>
        <v>NO BID</v>
      </c>
      <c r="AQ458" s="171"/>
      <c r="AR458" s="89"/>
      <c r="AS458" s="90"/>
      <c r="AT458" s="172" t="str">
        <f t="shared" si="555"/>
        <v/>
      </c>
      <c r="AU458" s="154" t="str">
        <f t="shared" si="556"/>
        <v>NO BID</v>
      </c>
      <c r="AV458" s="171"/>
      <c r="AW458" s="89"/>
      <c r="AX458" s="90"/>
      <c r="AY458" s="172" t="str">
        <f t="shared" si="557"/>
        <v/>
      </c>
      <c r="AZ458" s="154" t="str">
        <f t="shared" si="558"/>
        <v>NO BID</v>
      </c>
      <c r="BA458" s="171"/>
      <c r="BB458" s="89"/>
      <c r="BC458" s="90"/>
      <c r="BD458" s="172" t="str">
        <f t="shared" si="559"/>
        <v/>
      </c>
      <c r="BE458" s="154" t="str">
        <f>IF($B458=0,"",IF(ISNUMBER(BB458),"","NO BID"))</f>
        <v>NO BID</v>
      </c>
      <c r="BF458" s="171"/>
      <c r="BG458" s="89"/>
      <c r="BH458" s="90"/>
      <c r="BI458" s="172" t="str">
        <f t="shared" si="560"/>
        <v/>
      </c>
      <c r="BJ458" s="154" t="str">
        <f t="shared" si="561"/>
        <v>NO BID</v>
      </c>
      <c r="BK458" s="171"/>
      <c r="BL458" s="89"/>
      <c r="BM458" s="90"/>
      <c r="BN458" s="172" t="str">
        <f t="shared" si="562"/>
        <v/>
      </c>
      <c r="BO458" s="154" t="str">
        <f t="shared" si="563"/>
        <v>NO BID</v>
      </c>
      <c r="BP458" s="178"/>
      <c r="BQ458" s="171"/>
      <c r="BR458" s="89"/>
      <c r="BS458" s="90" t="str">
        <f t="shared" si="564"/>
        <v/>
      </c>
      <c r="BT458" s="172"/>
      <c r="BU458" s="154" t="str">
        <f t="shared" si="565"/>
        <v>NO BID</v>
      </c>
      <c r="BV458" s="171"/>
      <c r="BW458" s="89"/>
      <c r="BX458" s="90" t="str">
        <f t="shared" si="566"/>
        <v/>
      </c>
      <c r="BY458" s="172"/>
      <c r="BZ458" s="154" t="str">
        <f t="shared" si="567"/>
        <v>NO BID</v>
      </c>
      <c r="CA458" s="171"/>
      <c r="CB458" s="89"/>
      <c r="CC458" s="90" t="str">
        <f t="shared" si="568"/>
        <v/>
      </c>
      <c r="CD458" s="172"/>
      <c r="CE458" s="154" t="str">
        <f t="shared" si="569"/>
        <v>NO BID</v>
      </c>
      <c r="CF458" s="171"/>
      <c r="CG458" s="89"/>
      <c r="CH458" s="90" t="str">
        <f t="shared" si="570"/>
        <v/>
      </c>
      <c r="CI458" s="172"/>
      <c r="CJ458" s="154" t="str">
        <f t="shared" si="571"/>
        <v>NO BID</v>
      </c>
      <c r="CK458" s="171"/>
      <c r="CL458" s="89"/>
      <c r="CM458" s="90" t="str">
        <f t="shared" si="572"/>
        <v/>
      </c>
      <c r="CN458" s="172"/>
      <c r="CO458" s="154" t="str">
        <f t="shared" si="573"/>
        <v>NO BID</v>
      </c>
      <c r="CP458" s="171"/>
      <c r="CQ458" s="89"/>
      <c r="CR458" s="90" t="str">
        <f t="shared" si="574"/>
        <v/>
      </c>
      <c r="CS458" s="172"/>
      <c r="CT458" s="154" t="str">
        <f t="shared" si="575"/>
        <v>NO BID</v>
      </c>
      <c r="CU458" s="171"/>
      <c r="CV458" s="89"/>
      <c r="CW458" s="90" t="str">
        <f t="shared" si="576"/>
        <v/>
      </c>
      <c r="CX458" s="172"/>
      <c r="CY458" s="154" t="str">
        <f t="shared" si="577"/>
        <v>NO BID</v>
      </c>
      <c r="CZ458" s="171"/>
      <c r="DA458" s="89"/>
      <c r="DB458" s="90" t="str">
        <f t="shared" si="578"/>
        <v/>
      </c>
      <c r="DC458" s="172"/>
      <c r="DD458" s="154" t="str">
        <f t="shared" si="579"/>
        <v>NO BID</v>
      </c>
      <c r="DE458" s="171"/>
      <c r="DF458" s="89"/>
      <c r="DG458" s="90" t="str">
        <f t="shared" si="580"/>
        <v/>
      </c>
      <c r="DH458" s="172"/>
      <c r="DI458" s="154" t="str">
        <f t="shared" si="581"/>
        <v>NO BID</v>
      </c>
      <c r="DJ458" s="171"/>
      <c r="DK458" s="89"/>
      <c r="DL458" s="90" t="str">
        <f t="shared" si="582"/>
        <v/>
      </c>
      <c r="DM458" s="172"/>
      <c r="DN458" s="154" t="str">
        <f t="shared" si="583"/>
        <v>NO BID</v>
      </c>
      <c r="DO458" s="171"/>
      <c r="DP458" s="89"/>
      <c r="DQ458" s="90" t="str">
        <f t="shared" si="584"/>
        <v/>
      </c>
      <c r="DR458" s="172"/>
      <c r="DS458" s="154" t="str">
        <f t="shared" si="585"/>
        <v>NO BID</v>
      </c>
      <c r="DT458" s="171"/>
      <c r="DU458" s="89"/>
      <c r="DV458" s="90" t="str">
        <f t="shared" si="586"/>
        <v/>
      </c>
      <c r="DW458" s="172"/>
      <c r="DX458" s="154" t="str">
        <f t="shared" si="587"/>
        <v>NO BID</v>
      </c>
      <c r="DY458" s="171"/>
      <c r="DZ458" s="89"/>
      <c r="EA458" s="90" t="str">
        <f t="shared" si="588"/>
        <v/>
      </c>
      <c r="EB458" s="172"/>
      <c r="EC458" s="154" t="str">
        <f t="shared" si="589"/>
        <v>NO BID</v>
      </c>
      <c r="ED458" s="171"/>
      <c r="EE458" s="89"/>
      <c r="EF458" s="90" t="str">
        <f t="shared" si="590"/>
        <v/>
      </c>
      <c r="EG458" s="172"/>
      <c r="EH458" s="154" t="str">
        <f t="shared" si="591"/>
        <v>NO BID</v>
      </c>
      <c r="EI458" s="171"/>
      <c r="EJ458" s="89"/>
      <c r="EK458" s="90" t="str">
        <f t="shared" si="592"/>
        <v/>
      </c>
      <c r="EL458" s="172"/>
      <c r="EM458" s="154" t="str">
        <f t="shared" si="593"/>
        <v>NO BID</v>
      </c>
      <c r="EN458" s="171"/>
      <c r="EO458" s="89"/>
      <c r="EP458" s="90" t="str">
        <f t="shared" si="594"/>
        <v/>
      </c>
      <c r="EQ458" s="172"/>
      <c r="ER458" s="154" t="str">
        <f t="shared" si="595"/>
        <v>NO BID</v>
      </c>
      <c r="ES458" s="171"/>
      <c r="ET458" s="89"/>
      <c r="EU458" s="90" t="str">
        <f t="shared" si="596"/>
        <v/>
      </c>
      <c r="EV458" s="172"/>
      <c r="EW458" s="154" t="str">
        <f t="shared" si="597"/>
        <v>NO BID</v>
      </c>
      <c r="EX458" s="171"/>
      <c r="EY458" s="89"/>
      <c r="EZ458" s="90" t="str">
        <f t="shared" si="598"/>
        <v/>
      </c>
      <c r="FA458" s="172"/>
      <c r="FB458" s="154" t="str">
        <f t="shared" si="599"/>
        <v>NO BID</v>
      </c>
      <c r="FC458" s="171"/>
      <c r="FD458" s="89"/>
      <c r="FE458" s="90" t="str">
        <f t="shared" si="600"/>
        <v/>
      </c>
      <c r="FF458" s="172"/>
      <c r="FG458" s="154" t="str">
        <f t="shared" si="601"/>
        <v>NO BID</v>
      </c>
      <c r="FH458" s="171"/>
      <c r="FI458" s="89"/>
      <c r="FJ458" s="90" t="str">
        <f t="shared" si="602"/>
        <v/>
      </c>
      <c r="FK458" s="172"/>
      <c r="FL458" s="154" t="str">
        <f t="shared" si="603"/>
        <v>NO BID</v>
      </c>
      <c r="FM458" s="171"/>
      <c r="FN458" s="89"/>
      <c r="FO458" s="90" t="str">
        <f t="shared" si="604"/>
        <v/>
      </c>
      <c r="FP458" s="172"/>
      <c r="FQ458" s="154" t="str">
        <f t="shared" si="605"/>
        <v>NO BID</v>
      </c>
      <c r="FR458" s="174"/>
      <c r="FS458" s="91">
        <v>9.49</v>
      </c>
      <c r="FT458" s="92">
        <f t="shared" si="606"/>
        <v>18.98</v>
      </c>
      <c r="FU458" s="175">
        <f t="shared" si="607"/>
        <v>0</v>
      </c>
      <c r="FV458" s="93" t="str">
        <f t="shared" si="608"/>
        <v/>
      </c>
      <c r="FW458" s="94">
        <f t="shared" si="609"/>
        <v>18.98</v>
      </c>
      <c r="FX458" s="95">
        <f t="shared" si="610"/>
        <v>0</v>
      </c>
      <c r="FY458" s="129" t="str">
        <f t="shared" si="611"/>
        <v>NOT AWARDED</v>
      </c>
      <c r="FZ458" s="130">
        <f t="shared" si="612"/>
        <v>0</v>
      </c>
      <c r="GA458" s="129" t="str">
        <f t="shared" si="613"/>
        <v>VENDOR 09</v>
      </c>
      <c r="GB458" s="176"/>
      <c r="GC458" s="177"/>
      <c r="GD458" s="96"/>
      <c r="GE458" s="97"/>
    </row>
    <row r="459" spans="1:187" ht="30" customHeight="1" thickTop="1" thickBot="1" x14ac:dyDescent="0.4">
      <c r="A459" s="162">
        <v>455</v>
      </c>
      <c r="B459" s="197">
        <v>5</v>
      </c>
      <c r="C459" s="164">
        <v>9781728250809</v>
      </c>
      <c r="D459" s="165" t="s">
        <v>646</v>
      </c>
      <c r="E459" s="165" t="s">
        <v>886</v>
      </c>
      <c r="F459" s="165" t="s">
        <v>1479</v>
      </c>
      <c r="G459" s="166" t="s">
        <v>1414</v>
      </c>
      <c r="H459" s="166" t="s">
        <v>1416</v>
      </c>
      <c r="I459" s="167"/>
      <c r="J459" s="227">
        <f t="shared" si="614"/>
        <v>5</v>
      </c>
      <c r="K459" s="228"/>
      <c r="L459" s="99" t="str">
        <f t="shared" si="540"/>
        <v/>
      </c>
      <c r="M459" s="241"/>
      <c r="N459" s="168"/>
      <c r="O459" s="169" t="str">
        <f t="shared" si="541"/>
        <v>VENDOR 09</v>
      </c>
      <c r="P459" s="149">
        <v>241363</v>
      </c>
      <c r="Q459" s="149">
        <f t="shared" si="542"/>
        <v>0</v>
      </c>
      <c r="R459" s="170" t="str">
        <f t="shared" si="543"/>
        <v xml:space="preserve">, </v>
      </c>
      <c r="S459" s="170" t="str">
        <f t="shared" si="544"/>
        <v>NO BID</v>
      </c>
      <c r="T459" s="87">
        <f t="shared" si="545"/>
        <v>0</v>
      </c>
      <c r="U459" s="88" t="str">
        <f t="shared" si="546"/>
        <v>NOT AWARDED</v>
      </c>
      <c r="V459" s="167"/>
      <c r="W459" s="171"/>
      <c r="X459" s="89"/>
      <c r="Y459" s="90"/>
      <c r="Z459" s="172" t="str">
        <f t="shared" si="547"/>
        <v/>
      </c>
      <c r="AA459" s="154" t="str">
        <f t="shared" si="548"/>
        <v>NO BID</v>
      </c>
      <c r="AB459" s="171"/>
      <c r="AC459" s="89"/>
      <c r="AD459" s="90"/>
      <c r="AE459" s="172" t="str">
        <f t="shared" si="549"/>
        <v/>
      </c>
      <c r="AF459" s="154" t="str">
        <f t="shared" si="550"/>
        <v>NO BID</v>
      </c>
      <c r="AG459" s="171"/>
      <c r="AH459" s="89"/>
      <c r="AI459" s="90"/>
      <c r="AJ459" s="172" t="str">
        <f t="shared" si="551"/>
        <v/>
      </c>
      <c r="AK459" s="154" t="str">
        <f t="shared" si="552"/>
        <v>NO BID</v>
      </c>
      <c r="AL459" s="171"/>
      <c r="AM459" s="89"/>
      <c r="AN459" s="90"/>
      <c r="AO459" s="172" t="str">
        <f t="shared" si="553"/>
        <v/>
      </c>
      <c r="AP459" s="154" t="str">
        <f t="shared" si="554"/>
        <v>NO BID</v>
      </c>
      <c r="AQ459" s="171"/>
      <c r="AR459" s="89"/>
      <c r="AS459" s="90"/>
      <c r="AT459" s="172" t="str">
        <f t="shared" si="555"/>
        <v/>
      </c>
      <c r="AU459" s="154" t="str">
        <f t="shared" si="556"/>
        <v>NO BID</v>
      </c>
      <c r="AV459" s="171"/>
      <c r="AW459" s="89"/>
      <c r="AX459" s="90"/>
      <c r="AY459" s="172" t="str">
        <f t="shared" si="557"/>
        <v/>
      </c>
      <c r="AZ459" s="154" t="str">
        <f t="shared" si="558"/>
        <v>NO BID</v>
      </c>
      <c r="BA459" s="171"/>
      <c r="BB459" s="89"/>
      <c r="BC459" s="90"/>
      <c r="BD459" s="172" t="str">
        <f t="shared" si="559"/>
        <v/>
      </c>
      <c r="BE459" s="154" t="str">
        <f>IF($B459=0,"",IF(ISNUMBER(BB459),"","NO BID"))</f>
        <v>NO BID</v>
      </c>
      <c r="BF459" s="171"/>
      <c r="BG459" s="89"/>
      <c r="BH459" s="90"/>
      <c r="BI459" s="172" t="str">
        <f t="shared" si="560"/>
        <v/>
      </c>
      <c r="BJ459" s="154" t="str">
        <f t="shared" si="561"/>
        <v>NO BID</v>
      </c>
      <c r="BK459" s="171"/>
      <c r="BL459" s="89"/>
      <c r="BM459" s="90"/>
      <c r="BN459" s="172" t="str">
        <f t="shared" si="562"/>
        <v/>
      </c>
      <c r="BO459" s="154" t="str">
        <f t="shared" si="563"/>
        <v>NO BID</v>
      </c>
      <c r="BP459" s="178"/>
      <c r="BQ459" s="171"/>
      <c r="BR459" s="89"/>
      <c r="BS459" s="90" t="str">
        <f t="shared" si="564"/>
        <v/>
      </c>
      <c r="BT459" s="172"/>
      <c r="BU459" s="154" t="str">
        <f t="shared" si="565"/>
        <v>NO BID</v>
      </c>
      <c r="BV459" s="171"/>
      <c r="BW459" s="89"/>
      <c r="BX459" s="90" t="str">
        <f t="shared" si="566"/>
        <v/>
      </c>
      <c r="BY459" s="172"/>
      <c r="BZ459" s="154" t="str">
        <f t="shared" si="567"/>
        <v>NO BID</v>
      </c>
      <c r="CA459" s="171"/>
      <c r="CB459" s="89"/>
      <c r="CC459" s="90" t="str">
        <f t="shared" si="568"/>
        <v/>
      </c>
      <c r="CD459" s="172"/>
      <c r="CE459" s="154" t="str">
        <f t="shared" si="569"/>
        <v>NO BID</v>
      </c>
      <c r="CF459" s="171"/>
      <c r="CG459" s="89"/>
      <c r="CH459" s="90" t="str">
        <f t="shared" si="570"/>
        <v/>
      </c>
      <c r="CI459" s="172"/>
      <c r="CJ459" s="154" t="str">
        <f t="shared" si="571"/>
        <v>NO BID</v>
      </c>
      <c r="CK459" s="171"/>
      <c r="CL459" s="89"/>
      <c r="CM459" s="90" t="str">
        <f t="shared" si="572"/>
        <v/>
      </c>
      <c r="CN459" s="172"/>
      <c r="CO459" s="154" t="str">
        <f t="shared" si="573"/>
        <v>NO BID</v>
      </c>
      <c r="CP459" s="171"/>
      <c r="CQ459" s="89"/>
      <c r="CR459" s="90" t="str">
        <f t="shared" si="574"/>
        <v/>
      </c>
      <c r="CS459" s="172"/>
      <c r="CT459" s="154" t="str">
        <f t="shared" si="575"/>
        <v>NO BID</v>
      </c>
      <c r="CU459" s="171"/>
      <c r="CV459" s="89"/>
      <c r="CW459" s="90" t="str">
        <f t="shared" si="576"/>
        <v/>
      </c>
      <c r="CX459" s="172"/>
      <c r="CY459" s="154" t="str">
        <f t="shared" si="577"/>
        <v>NO BID</v>
      </c>
      <c r="CZ459" s="171"/>
      <c r="DA459" s="89"/>
      <c r="DB459" s="90" t="str">
        <f t="shared" si="578"/>
        <v/>
      </c>
      <c r="DC459" s="172"/>
      <c r="DD459" s="154" t="str">
        <f t="shared" si="579"/>
        <v>NO BID</v>
      </c>
      <c r="DE459" s="171"/>
      <c r="DF459" s="89"/>
      <c r="DG459" s="90" t="str">
        <f t="shared" si="580"/>
        <v/>
      </c>
      <c r="DH459" s="172"/>
      <c r="DI459" s="154" t="str">
        <f t="shared" si="581"/>
        <v>NO BID</v>
      </c>
      <c r="DJ459" s="171"/>
      <c r="DK459" s="89"/>
      <c r="DL459" s="90" t="str">
        <f t="shared" si="582"/>
        <v/>
      </c>
      <c r="DM459" s="172"/>
      <c r="DN459" s="154" t="str">
        <f t="shared" si="583"/>
        <v>NO BID</v>
      </c>
      <c r="DO459" s="171"/>
      <c r="DP459" s="89"/>
      <c r="DQ459" s="90" t="str">
        <f t="shared" si="584"/>
        <v/>
      </c>
      <c r="DR459" s="172"/>
      <c r="DS459" s="154" t="str">
        <f t="shared" si="585"/>
        <v>NO BID</v>
      </c>
      <c r="DT459" s="171"/>
      <c r="DU459" s="89"/>
      <c r="DV459" s="90" t="str">
        <f t="shared" si="586"/>
        <v/>
      </c>
      <c r="DW459" s="172"/>
      <c r="DX459" s="154" t="str">
        <f t="shared" si="587"/>
        <v>NO BID</v>
      </c>
      <c r="DY459" s="171"/>
      <c r="DZ459" s="89"/>
      <c r="EA459" s="90" t="str">
        <f t="shared" si="588"/>
        <v/>
      </c>
      <c r="EB459" s="172"/>
      <c r="EC459" s="154" t="str">
        <f t="shared" si="589"/>
        <v>NO BID</v>
      </c>
      <c r="ED459" s="171"/>
      <c r="EE459" s="89"/>
      <c r="EF459" s="90" t="str">
        <f t="shared" si="590"/>
        <v/>
      </c>
      <c r="EG459" s="172"/>
      <c r="EH459" s="154" t="str">
        <f t="shared" si="591"/>
        <v>NO BID</v>
      </c>
      <c r="EI459" s="171"/>
      <c r="EJ459" s="89"/>
      <c r="EK459" s="90" t="str">
        <f t="shared" si="592"/>
        <v/>
      </c>
      <c r="EL459" s="172"/>
      <c r="EM459" s="154" t="str">
        <f t="shared" si="593"/>
        <v>NO BID</v>
      </c>
      <c r="EN459" s="171"/>
      <c r="EO459" s="89"/>
      <c r="EP459" s="90" t="str">
        <f t="shared" si="594"/>
        <v/>
      </c>
      <c r="EQ459" s="172"/>
      <c r="ER459" s="154" t="str">
        <f t="shared" si="595"/>
        <v>NO BID</v>
      </c>
      <c r="ES459" s="171"/>
      <c r="ET459" s="89"/>
      <c r="EU459" s="90" t="str">
        <f t="shared" si="596"/>
        <v/>
      </c>
      <c r="EV459" s="172"/>
      <c r="EW459" s="154" t="str">
        <f t="shared" si="597"/>
        <v>NO BID</v>
      </c>
      <c r="EX459" s="171"/>
      <c r="EY459" s="89"/>
      <c r="EZ459" s="90" t="str">
        <f t="shared" si="598"/>
        <v/>
      </c>
      <c r="FA459" s="172"/>
      <c r="FB459" s="154" t="str">
        <f t="shared" si="599"/>
        <v>NO BID</v>
      </c>
      <c r="FC459" s="171"/>
      <c r="FD459" s="89"/>
      <c r="FE459" s="90" t="str">
        <f t="shared" si="600"/>
        <v/>
      </c>
      <c r="FF459" s="172"/>
      <c r="FG459" s="154" t="str">
        <f t="shared" si="601"/>
        <v>NO BID</v>
      </c>
      <c r="FH459" s="171"/>
      <c r="FI459" s="89"/>
      <c r="FJ459" s="90" t="str">
        <f t="shared" si="602"/>
        <v/>
      </c>
      <c r="FK459" s="172"/>
      <c r="FL459" s="154" t="str">
        <f t="shared" si="603"/>
        <v>NO BID</v>
      </c>
      <c r="FM459" s="171"/>
      <c r="FN459" s="89"/>
      <c r="FO459" s="90" t="str">
        <f t="shared" si="604"/>
        <v/>
      </c>
      <c r="FP459" s="172"/>
      <c r="FQ459" s="154" t="str">
        <f t="shared" si="605"/>
        <v>NO BID</v>
      </c>
      <c r="FR459" s="174"/>
      <c r="FS459" s="91">
        <v>5.45</v>
      </c>
      <c r="FT459" s="92">
        <f t="shared" si="606"/>
        <v>27.25</v>
      </c>
      <c r="FU459" s="175">
        <f t="shared" si="607"/>
        <v>0</v>
      </c>
      <c r="FV459" s="93" t="str">
        <f t="shared" si="608"/>
        <v/>
      </c>
      <c r="FW459" s="94">
        <f t="shared" si="609"/>
        <v>27.25</v>
      </c>
      <c r="FX459" s="95">
        <f t="shared" si="610"/>
        <v>0</v>
      </c>
      <c r="FY459" s="129" t="str">
        <f t="shared" si="611"/>
        <v>NOT AWARDED</v>
      </c>
      <c r="FZ459" s="130">
        <f t="shared" si="612"/>
        <v>0</v>
      </c>
      <c r="GA459" s="129" t="str">
        <f t="shared" si="613"/>
        <v>VENDOR 09</v>
      </c>
      <c r="GB459" s="176"/>
      <c r="GC459" s="177"/>
      <c r="GD459" s="96"/>
      <c r="GE459" s="97"/>
    </row>
    <row r="460" spans="1:187" ht="30" customHeight="1" thickTop="1" thickBot="1" x14ac:dyDescent="0.4">
      <c r="A460" s="141">
        <v>456</v>
      </c>
      <c r="B460" s="197">
        <v>3</v>
      </c>
      <c r="C460" s="164">
        <v>9780374311575</v>
      </c>
      <c r="D460" s="165" t="s">
        <v>647</v>
      </c>
      <c r="E460" s="165" t="s">
        <v>822</v>
      </c>
      <c r="F460" s="165" t="s">
        <v>1479</v>
      </c>
      <c r="G460" s="166" t="s">
        <v>1414</v>
      </c>
      <c r="H460" s="166" t="s">
        <v>1458</v>
      </c>
      <c r="I460" s="167"/>
      <c r="J460" s="227">
        <f t="shared" si="614"/>
        <v>3</v>
      </c>
      <c r="K460" s="228"/>
      <c r="L460" s="99" t="str">
        <f t="shared" si="540"/>
        <v/>
      </c>
      <c r="M460" s="241"/>
      <c r="N460" s="168"/>
      <c r="O460" s="195" t="str">
        <f t="shared" si="541"/>
        <v>VENDOR 09</v>
      </c>
      <c r="P460" s="149">
        <v>241365</v>
      </c>
      <c r="Q460" s="149">
        <f t="shared" si="542"/>
        <v>0</v>
      </c>
      <c r="R460" s="196" t="str">
        <f t="shared" si="543"/>
        <v xml:space="preserve">, </v>
      </c>
      <c r="S460" s="196" t="str">
        <f t="shared" si="544"/>
        <v>NO BID</v>
      </c>
      <c r="T460" s="117">
        <f t="shared" si="545"/>
        <v>0</v>
      </c>
      <c r="U460" s="118" t="str">
        <f t="shared" si="546"/>
        <v>NOT AWARDED</v>
      </c>
      <c r="V460" s="167"/>
      <c r="W460" s="171"/>
      <c r="X460" s="89"/>
      <c r="Y460" s="90"/>
      <c r="Z460" s="172" t="str">
        <f t="shared" si="547"/>
        <v/>
      </c>
      <c r="AA460" s="154" t="str">
        <f t="shared" si="548"/>
        <v>NO BID</v>
      </c>
      <c r="AB460" s="171"/>
      <c r="AC460" s="89"/>
      <c r="AD460" s="90"/>
      <c r="AE460" s="172" t="str">
        <f t="shared" si="549"/>
        <v/>
      </c>
      <c r="AF460" s="154" t="str">
        <f t="shared" si="550"/>
        <v>NO BID</v>
      </c>
      <c r="AG460" s="171"/>
      <c r="AH460" s="89"/>
      <c r="AI460" s="90"/>
      <c r="AJ460" s="172" t="str">
        <f t="shared" si="551"/>
        <v/>
      </c>
      <c r="AK460" s="154" t="str">
        <f t="shared" si="552"/>
        <v>NO BID</v>
      </c>
      <c r="AL460" s="171"/>
      <c r="AM460" s="89"/>
      <c r="AN460" s="90"/>
      <c r="AO460" s="172" t="str">
        <f t="shared" si="553"/>
        <v/>
      </c>
      <c r="AP460" s="154" t="str">
        <f t="shared" si="554"/>
        <v>NO BID</v>
      </c>
      <c r="AQ460" s="171"/>
      <c r="AR460" s="89"/>
      <c r="AS460" s="90"/>
      <c r="AT460" s="172" t="str">
        <f t="shared" si="555"/>
        <v/>
      </c>
      <c r="AU460" s="154" t="str">
        <f t="shared" si="556"/>
        <v>NO BID</v>
      </c>
      <c r="AV460" s="171"/>
      <c r="AW460" s="89"/>
      <c r="AX460" s="90"/>
      <c r="AY460" s="172" t="str">
        <f t="shared" si="557"/>
        <v/>
      </c>
      <c r="AZ460" s="154" t="str">
        <f t="shared" si="558"/>
        <v>NO BID</v>
      </c>
      <c r="BA460" s="171"/>
      <c r="BB460" s="89"/>
      <c r="BC460" s="90"/>
      <c r="BD460" s="172" t="str">
        <f t="shared" si="559"/>
        <v/>
      </c>
      <c r="BE460" s="154" t="s">
        <v>78</v>
      </c>
      <c r="BF460" s="171"/>
      <c r="BG460" s="89"/>
      <c r="BH460" s="90"/>
      <c r="BI460" s="172" t="str">
        <f t="shared" si="560"/>
        <v/>
      </c>
      <c r="BJ460" s="154" t="str">
        <f t="shared" si="561"/>
        <v>NO BID</v>
      </c>
      <c r="BK460" s="171"/>
      <c r="BL460" s="89"/>
      <c r="BM460" s="90"/>
      <c r="BN460" s="172" t="str">
        <f t="shared" si="562"/>
        <v/>
      </c>
      <c r="BO460" s="154" t="str">
        <f t="shared" si="563"/>
        <v>NO BID</v>
      </c>
      <c r="BP460" s="173"/>
      <c r="BQ460" s="171"/>
      <c r="BR460" s="89"/>
      <c r="BS460" s="90" t="str">
        <f t="shared" si="564"/>
        <v/>
      </c>
      <c r="BT460" s="172"/>
      <c r="BU460" s="154" t="str">
        <f t="shared" si="565"/>
        <v>NO BID</v>
      </c>
      <c r="BV460" s="171"/>
      <c r="BW460" s="89"/>
      <c r="BX460" s="90" t="str">
        <f t="shared" si="566"/>
        <v/>
      </c>
      <c r="BY460" s="172"/>
      <c r="BZ460" s="154" t="str">
        <f t="shared" si="567"/>
        <v>NO BID</v>
      </c>
      <c r="CA460" s="171"/>
      <c r="CB460" s="89"/>
      <c r="CC460" s="90" t="str">
        <f t="shared" si="568"/>
        <v/>
      </c>
      <c r="CD460" s="172"/>
      <c r="CE460" s="154" t="str">
        <f t="shared" si="569"/>
        <v>NO BID</v>
      </c>
      <c r="CF460" s="171"/>
      <c r="CG460" s="89"/>
      <c r="CH460" s="90" t="str">
        <f t="shared" si="570"/>
        <v/>
      </c>
      <c r="CI460" s="172"/>
      <c r="CJ460" s="154" t="str">
        <f t="shared" si="571"/>
        <v>NO BID</v>
      </c>
      <c r="CK460" s="171"/>
      <c r="CL460" s="89"/>
      <c r="CM460" s="90" t="str">
        <f t="shared" si="572"/>
        <v/>
      </c>
      <c r="CN460" s="172"/>
      <c r="CO460" s="154" t="str">
        <f t="shared" si="573"/>
        <v>NO BID</v>
      </c>
      <c r="CP460" s="171"/>
      <c r="CQ460" s="89"/>
      <c r="CR460" s="90" t="str">
        <f t="shared" si="574"/>
        <v/>
      </c>
      <c r="CS460" s="172"/>
      <c r="CT460" s="154" t="str">
        <f t="shared" si="575"/>
        <v>NO BID</v>
      </c>
      <c r="CU460" s="171"/>
      <c r="CV460" s="89"/>
      <c r="CW460" s="90" t="str">
        <f t="shared" si="576"/>
        <v/>
      </c>
      <c r="CX460" s="172"/>
      <c r="CY460" s="154" t="str">
        <f t="shared" si="577"/>
        <v>NO BID</v>
      </c>
      <c r="CZ460" s="171"/>
      <c r="DA460" s="89"/>
      <c r="DB460" s="90" t="str">
        <f t="shared" si="578"/>
        <v/>
      </c>
      <c r="DC460" s="172"/>
      <c r="DD460" s="154" t="str">
        <f t="shared" si="579"/>
        <v>NO BID</v>
      </c>
      <c r="DE460" s="171"/>
      <c r="DF460" s="89"/>
      <c r="DG460" s="90" t="str">
        <f t="shared" si="580"/>
        <v/>
      </c>
      <c r="DH460" s="172"/>
      <c r="DI460" s="154" t="str">
        <f t="shared" si="581"/>
        <v>NO BID</v>
      </c>
      <c r="DJ460" s="171"/>
      <c r="DK460" s="89"/>
      <c r="DL460" s="90" t="str">
        <f t="shared" si="582"/>
        <v/>
      </c>
      <c r="DM460" s="172"/>
      <c r="DN460" s="154" t="str">
        <f t="shared" si="583"/>
        <v>NO BID</v>
      </c>
      <c r="DO460" s="171"/>
      <c r="DP460" s="89"/>
      <c r="DQ460" s="90" t="str">
        <f t="shared" si="584"/>
        <v/>
      </c>
      <c r="DR460" s="172"/>
      <c r="DS460" s="154" t="str">
        <f t="shared" si="585"/>
        <v>NO BID</v>
      </c>
      <c r="DT460" s="171"/>
      <c r="DU460" s="89"/>
      <c r="DV460" s="90" t="str">
        <f t="shared" si="586"/>
        <v/>
      </c>
      <c r="DW460" s="172"/>
      <c r="DX460" s="154" t="str">
        <f t="shared" si="587"/>
        <v>NO BID</v>
      </c>
      <c r="DY460" s="171"/>
      <c r="DZ460" s="89"/>
      <c r="EA460" s="90" t="str">
        <f t="shared" si="588"/>
        <v/>
      </c>
      <c r="EB460" s="172"/>
      <c r="EC460" s="154" t="str">
        <f t="shared" si="589"/>
        <v>NO BID</v>
      </c>
      <c r="ED460" s="171"/>
      <c r="EE460" s="89"/>
      <c r="EF460" s="90" t="str">
        <f t="shared" si="590"/>
        <v/>
      </c>
      <c r="EG460" s="172"/>
      <c r="EH460" s="154" t="str">
        <f t="shared" si="591"/>
        <v>NO BID</v>
      </c>
      <c r="EI460" s="171"/>
      <c r="EJ460" s="89"/>
      <c r="EK460" s="90" t="str">
        <f t="shared" si="592"/>
        <v/>
      </c>
      <c r="EL460" s="172"/>
      <c r="EM460" s="154" t="str">
        <f t="shared" si="593"/>
        <v>NO BID</v>
      </c>
      <c r="EN460" s="171"/>
      <c r="EO460" s="89"/>
      <c r="EP460" s="90" t="str">
        <f t="shared" si="594"/>
        <v/>
      </c>
      <c r="EQ460" s="172"/>
      <c r="ER460" s="154" t="str">
        <f t="shared" si="595"/>
        <v>NO BID</v>
      </c>
      <c r="ES460" s="171"/>
      <c r="ET460" s="89"/>
      <c r="EU460" s="90" t="str">
        <f t="shared" si="596"/>
        <v/>
      </c>
      <c r="EV460" s="172"/>
      <c r="EW460" s="154" t="str">
        <f t="shared" si="597"/>
        <v>NO BID</v>
      </c>
      <c r="EX460" s="171"/>
      <c r="EY460" s="89"/>
      <c r="EZ460" s="90" t="str">
        <f t="shared" si="598"/>
        <v/>
      </c>
      <c r="FA460" s="172"/>
      <c r="FB460" s="154" t="str">
        <f t="shared" si="599"/>
        <v>NO BID</v>
      </c>
      <c r="FC460" s="171"/>
      <c r="FD460" s="89"/>
      <c r="FE460" s="90" t="str">
        <f t="shared" si="600"/>
        <v/>
      </c>
      <c r="FF460" s="172"/>
      <c r="FG460" s="154" t="str">
        <f t="shared" si="601"/>
        <v>NO BID</v>
      </c>
      <c r="FH460" s="171"/>
      <c r="FI460" s="89"/>
      <c r="FJ460" s="90" t="str">
        <f t="shared" si="602"/>
        <v/>
      </c>
      <c r="FK460" s="172"/>
      <c r="FL460" s="154" t="str">
        <f t="shared" si="603"/>
        <v>NO BID</v>
      </c>
      <c r="FM460" s="171"/>
      <c r="FN460" s="89"/>
      <c r="FO460" s="90" t="str">
        <f t="shared" si="604"/>
        <v/>
      </c>
      <c r="FP460" s="172"/>
      <c r="FQ460" s="154" t="str">
        <f t="shared" si="605"/>
        <v>NO BID</v>
      </c>
      <c r="FR460" s="174"/>
      <c r="FS460" s="91">
        <v>14.79</v>
      </c>
      <c r="FT460" s="92">
        <f t="shared" si="606"/>
        <v>44.37</v>
      </c>
      <c r="FU460" s="175">
        <f t="shared" si="607"/>
        <v>0</v>
      </c>
      <c r="FV460" s="93" t="str">
        <f t="shared" si="608"/>
        <v/>
      </c>
      <c r="FW460" s="94">
        <f t="shared" si="609"/>
        <v>44.37</v>
      </c>
      <c r="FX460" s="95">
        <f t="shared" si="610"/>
        <v>0</v>
      </c>
      <c r="FY460" s="129" t="str">
        <f t="shared" si="611"/>
        <v>NOT AWARDED</v>
      </c>
      <c r="FZ460" s="130">
        <f t="shared" si="612"/>
        <v>0</v>
      </c>
      <c r="GA460" s="129" t="str">
        <f t="shared" si="613"/>
        <v>VENDOR 09</v>
      </c>
      <c r="GB460" s="176"/>
      <c r="GC460" s="177"/>
      <c r="GD460" s="96"/>
      <c r="GE460" s="97"/>
    </row>
    <row r="461" spans="1:187" ht="30" customHeight="1" thickTop="1" thickBot="1" x14ac:dyDescent="0.4">
      <c r="A461" s="162">
        <v>457</v>
      </c>
      <c r="B461" s="197">
        <v>3</v>
      </c>
      <c r="C461" s="164">
        <v>9780374311544</v>
      </c>
      <c r="D461" s="165" t="s">
        <v>649</v>
      </c>
      <c r="E461" s="165" t="s">
        <v>822</v>
      </c>
      <c r="F461" s="165" t="s">
        <v>1479</v>
      </c>
      <c r="G461" s="166" t="s">
        <v>1414</v>
      </c>
      <c r="H461" s="166" t="s">
        <v>1458</v>
      </c>
      <c r="I461" s="167"/>
      <c r="J461" s="227">
        <f t="shared" si="614"/>
        <v>3</v>
      </c>
      <c r="K461" s="228"/>
      <c r="L461" s="99" t="str">
        <f t="shared" si="540"/>
        <v/>
      </c>
      <c r="M461" s="241"/>
      <c r="N461" s="168"/>
      <c r="O461" s="195" t="str">
        <f t="shared" si="541"/>
        <v>VENDOR 09</v>
      </c>
      <c r="P461" s="149">
        <v>241363</v>
      </c>
      <c r="Q461" s="149">
        <f t="shared" si="542"/>
        <v>0</v>
      </c>
      <c r="R461" s="196" t="str">
        <f t="shared" si="543"/>
        <v xml:space="preserve">, </v>
      </c>
      <c r="S461" s="196" t="str">
        <f t="shared" si="544"/>
        <v>NO BID</v>
      </c>
      <c r="T461" s="117">
        <f t="shared" si="545"/>
        <v>0</v>
      </c>
      <c r="U461" s="118" t="str">
        <f t="shared" si="546"/>
        <v>NOT AWARDED</v>
      </c>
      <c r="V461" s="167"/>
      <c r="W461" s="171"/>
      <c r="X461" s="89"/>
      <c r="Y461" s="90"/>
      <c r="Z461" s="172" t="str">
        <f t="shared" si="547"/>
        <v/>
      </c>
      <c r="AA461" s="154" t="str">
        <f t="shared" si="548"/>
        <v>NO BID</v>
      </c>
      <c r="AB461" s="171"/>
      <c r="AC461" s="89"/>
      <c r="AD461" s="90"/>
      <c r="AE461" s="172" t="str">
        <f t="shared" si="549"/>
        <v/>
      </c>
      <c r="AF461" s="154" t="str">
        <f t="shared" si="550"/>
        <v>NO BID</v>
      </c>
      <c r="AG461" s="171"/>
      <c r="AH461" s="89"/>
      <c r="AI461" s="90"/>
      <c r="AJ461" s="172" t="str">
        <f t="shared" si="551"/>
        <v/>
      </c>
      <c r="AK461" s="154" t="str">
        <f t="shared" si="552"/>
        <v>NO BID</v>
      </c>
      <c r="AL461" s="171"/>
      <c r="AM461" s="89"/>
      <c r="AN461" s="90"/>
      <c r="AO461" s="172" t="str">
        <f t="shared" si="553"/>
        <v/>
      </c>
      <c r="AP461" s="154" t="str">
        <f t="shared" si="554"/>
        <v>NO BID</v>
      </c>
      <c r="AQ461" s="171"/>
      <c r="AR461" s="89"/>
      <c r="AS461" s="90"/>
      <c r="AT461" s="172" t="str">
        <f t="shared" si="555"/>
        <v/>
      </c>
      <c r="AU461" s="154" t="str">
        <f t="shared" si="556"/>
        <v>NO BID</v>
      </c>
      <c r="AV461" s="171"/>
      <c r="AW461" s="89"/>
      <c r="AX461" s="90"/>
      <c r="AY461" s="172" t="str">
        <f t="shared" si="557"/>
        <v/>
      </c>
      <c r="AZ461" s="154" t="str">
        <f t="shared" si="558"/>
        <v>NO BID</v>
      </c>
      <c r="BA461" s="171"/>
      <c r="BB461" s="89"/>
      <c r="BC461" s="90"/>
      <c r="BD461" s="172" t="str">
        <f t="shared" si="559"/>
        <v/>
      </c>
      <c r="BE461" s="154" t="str">
        <f>IF($B461=0,"",IF(ISNUMBER(BB461),"","NO BID"))</f>
        <v>NO BID</v>
      </c>
      <c r="BF461" s="171"/>
      <c r="BG461" s="89"/>
      <c r="BH461" s="90"/>
      <c r="BI461" s="172" t="str">
        <f t="shared" si="560"/>
        <v/>
      </c>
      <c r="BJ461" s="154" t="str">
        <f t="shared" si="561"/>
        <v>NO BID</v>
      </c>
      <c r="BK461" s="171"/>
      <c r="BL461" s="89"/>
      <c r="BM461" s="90"/>
      <c r="BN461" s="172" t="str">
        <f t="shared" si="562"/>
        <v/>
      </c>
      <c r="BO461" s="154" t="str">
        <f t="shared" si="563"/>
        <v>NO BID</v>
      </c>
      <c r="BP461" s="178"/>
      <c r="BQ461" s="171"/>
      <c r="BR461" s="89"/>
      <c r="BS461" s="90" t="str">
        <f t="shared" si="564"/>
        <v/>
      </c>
      <c r="BT461" s="172"/>
      <c r="BU461" s="154" t="str">
        <f t="shared" si="565"/>
        <v>NO BID</v>
      </c>
      <c r="BV461" s="171"/>
      <c r="BW461" s="89"/>
      <c r="BX461" s="90" t="str">
        <f t="shared" si="566"/>
        <v/>
      </c>
      <c r="BY461" s="172"/>
      <c r="BZ461" s="154" t="str">
        <f t="shared" si="567"/>
        <v>NO BID</v>
      </c>
      <c r="CA461" s="171"/>
      <c r="CB461" s="89"/>
      <c r="CC461" s="90" t="str">
        <f t="shared" si="568"/>
        <v/>
      </c>
      <c r="CD461" s="172"/>
      <c r="CE461" s="154" t="str">
        <f t="shared" si="569"/>
        <v>NO BID</v>
      </c>
      <c r="CF461" s="171"/>
      <c r="CG461" s="89"/>
      <c r="CH461" s="90" t="str">
        <f t="shared" si="570"/>
        <v/>
      </c>
      <c r="CI461" s="172"/>
      <c r="CJ461" s="154" t="str">
        <f t="shared" si="571"/>
        <v>NO BID</v>
      </c>
      <c r="CK461" s="171"/>
      <c r="CL461" s="89"/>
      <c r="CM461" s="90" t="str">
        <f t="shared" si="572"/>
        <v/>
      </c>
      <c r="CN461" s="172"/>
      <c r="CO461" s="154" t="str">
        <f t="shared" si="573"/>
        <v>NO BID</v>
      </c>
      <c r="CP461" s="171"/>
      <c r="CQ461" s="89"/>
      <c r="CR461" s="90" t="str">
        <f t="shared" si="574"/>
        <v/>
      </c>
      <c r="CS461" s="172"/>
      <c r="CT461" s="154" t="str">
        <f t="shared" si="575"/>
        <v>NO BID</v>
      </c>
      <c r="CU461" s="171"/>
      <c r="CV461" s="89"/>
      <c r="CW461" s="90" t="str">
        <f t="shared" si="576"/>
        <v/>
      </c>
      <c r="CX461" s="172"/>
      <c r="CY461" s="154" t="str">
        <f t="shared" si="577"/>
        <v>NO BID</v>
      </c>
      <c r="CZ461" s="171"/>
      <c r="DA461" s="89"/>
      <c r="DB461" s="90" t="str">
        <f t="shared" si="578"/>
        <v/>
      </c>
      <c r="DC461" s="172"/>
      <c r="DD461" s="154" t="str">
        <f t="shared" si="579"/>
        <v>NO BID</v>
      </c>
      <c r="DE461" s="171"/>
      <c r="DF461" s="89"/>
      <c r="DG461" s="90" t="str">
        <f t="shared" si="580"/>
        <v/>
      </c>
      <c r="DH461" s="172"/>
      <c r="DI461" s="154" t="str">
        <f t="shared" si="581"/>
        <v>NO BID</v>
      </c>
      <c r="DJ461" s="171"/>
      <c r="DK461" s="89"/>
      <c r="DL461" s="90" t="str">
        <f t="shared" si="582"/>
        <v/>
      </c>
      <c r="DM461" s="172"/>
      <c r="DN461" s="154" t="str">
        <f t="shared" si="583"/>
        <v>NO BID</v>
      </c>
      <c r="DO461" s="171"/>
      <c r="DP461" s="89"/>
      <c r="DQ461" s="90" t="str">
        <f t="shared" si="584"/>
        <v/>
      </c>
      <c r="DR461" s="172"/>
      <c r="DS461" s="154" t="str">
        <f t="shared" si="585"/>
        <v>NO BID</v>
      </c>
      <c r="DT461" s="171"/>
      <c r="DU461" s="89"/>
      <c r="DV461" s="90" t="str">
        <f t="shared" si="586"/>
        <v/>
      </c>
      <c r="DW461" s="172"/>
      <c r="DX461" s="154" t="str">
        <f t="shared" si="587"/>
        <v>NO BID</v>
      </c>
      <c r="DY461" s="171"/>
      <c r="DZ461" s="89"/>
      <c r="EA461" s="90" t="str">
        <f t="shared" si="588"/>
        <v/>
      </c>
      <c r="EB461" s="172"/>
      <c r="EC461" s="154" t="str">
        <f t="shared" si="589"/>
        <v>NO BID</v>
      </c>
      <c r="ED461" s="171"/>
      <c r="EE461" s="89"/>
      <c r="EF461" s="90" t="str">
        <f t="shared" si="590"/>
        <v/>
      </c>
      <c r="EG461" s="172"/>
      <c r="EH461" s="154" t="str">
        <f t="shared" si="591"/>
        <v>NO BID</v>
      </c>
      <c r="EI461" s="171"/>
      <c r="EJ461" s="89"/>
      <c r="EK461" s="90" t="str">
        <f t="shared" si="592"/>
        <v/>
      </c>
      <c r="EL461" s="172"/>
      <c r="EM461" s="154" t="str">
        <f t="shared" si="593"/>
        <v>NO BID</v>
      </c>
      <c r="EN461" s="171"/>
      <c r="EO461" s="89"/>
      <c r="EP461" s="90" t="str">
        <f t="shared" si="594"/>
        <v/>
      </c>
      <c r="EQ461" s="172"/>
      <c r="ER461" s="154" t="str">
        <f t="shared" si="595"/>
        <v>NO BID</v>
      </c>
      <c r="ES461" s="171"/>
      <c r="ET461" s="89"/>
      <c r="EU461" s="90" t="str">
        <f t="shared" si="596"/>
        <v/>
      </c>
      <c r="EV461" s="172"/>
      <c r="EW461" s="154" t="str">
        <f t="shared" si="597"/>
        <v>NO BID</v>
      </c>
      <c r="EX461" s="171"/>
      <c r="EY461" s="89"/>
      <c r="EZ461" s="90" t="str">
        <f t="shared" si="598"/>
        <v/>
      </c>
      <c r="FA461" s="172"/>
      <c r="FB461" s="154" t="str">
        <f t="shared" si="599"/>
        <v>NO BID</v>
      </c>
      <c r="FC461" s="171"/>
      <c r="FD461" s="89"/>
      <c r="FE461" s="90" t="str">
        <f t="shared" si="600"/>
        <v/>
      </c>
      <c r="FF461" s="172"/>
      <c r="FG461" s="154" t="str">
        <f t="shared" si="601"/>
        <v>NO BID</v>
      </c>
      <c r="FH461" s="171"/>
      <c r="FI461" s="89"/>
      <c r="FJ461" s="90" t="str">
        <f t="shared" si="602"/>
        <v/>
      </c>
      <c r="FK461" s="172"/>
      <c r="FL461" s="154" t="str">
        <f t="shared" si="603"/>
        <v>NO BID</v>
      </c>
      <c r="FM461" s="171"/>
      <c r="FN461" s="89"/>
      <c r="FO461" s="90" t="str">
        <f t="shared" si="604"/>
        <v/>
      </c>
      <c r="FP461" s="172"/>
      <c r="FQ461" s="154" t="str">
        <f t="shared" si="605"/>
        <v>NO BID</v>
      </c>
      <c r="FR461" s="174"/>
      <c r="FS461" s="91">
        <v>13.99</v>
      </c>
      <c r="FT461" s="92">
        <f t="shared" si="606"/>
        <v>41.97</v>
      </c>
      <c r="FU461" s="175">
        <f t="shared" si="607"/>
        <v>0</v>
      </c>
      <c r="FV461" s="93" t="str">
        <f t="shared" si="608"/>
        <v/>
      </c>
      <c r="FW461" s="94">
        <f t="shared" si="609"/>
        <v>41.97</v>
      </c>
      <c r="FX461" s="95">
        <f t="shared" si="610"/>
        <v>0</v>
      </c>
      <c r="FY461" s="129" t="str">
        <f t="shared" si="611"/>
        <v>NOT AWARDED</v>
      </c>
      <c r="FZ461" s="130">
        <f t="shared" si="612"/>
        <v>0</v>
      </c>
      <c r="GA461" s="129" t="str">
        <f t="shared" si="613"/>
        <v>VENDOR 09</v>
      </c>
      <c r="GB461" s="176"/>
      <c r="GC461" s="177"/>
      <c r="GD461" s="96"/>
      <c r="GE461" s="97"/>
    </row>
    <row r="462" spans="1:187" ht="30" customHeight="1" thickTop="1" thickBot="1" x14ac:dyDescent="0.4">
      <c r="A462" s="162">
        <v>458</v>
      </c>
      <c r="B462" s="194">
        <v>5</v>
      </c>
      <c r="C462" s="164">
        <v>9781368064101</v>
      </c>
      <c r="D462" s="165" t="s">
        <v>651</v>
      </c>
      <c r="E462" s="165" t="s">
        <v>1304</v>
      </c>
      <c r="F462" s="165" t="s">
        <v>1479</v>
      </c>
      <c r="G462" s="166" t="s">
        <v>1414</v>
      </c>
      <c r="H462" s="166" t="s">
        <v>1417</v>
      </c>
      <c r="I462" s="167"/>
      <c r="J462" s="227">
        <f t="shared" si="614"/>
        <v>5</v>
      </c>
      <c r="K462" s="228"/>
      <c r="L462" s="99" t="str">
        <f t="shared" si="540"/>
        <v/>
      </c>
      <c r="M462" s="241"/>
      <c r="N462" s="168"/>
      <c r="O462" s="195" t="str">
        <f t="shared" si="541"/>
        <v>VENDOR 09</v>
      </c>
      <c r="P462" s="149">
        <v>241363</v>
      </c>
      <c r="Q462" s="149">
        <f t="shared" si="542"/>
        <v>0</v>
      </c>
      <c r="R462" s="196" t="str">
        <f t="shared" si="543"/>
        <v xml:space="preserve">, </v>
      </c>
      <c r="S462" s="196" t="str">
        <f t="shared" si="544"/>
        <v>NO BID</v>
      </c>
      <c r="T462" s="117">
        <f t="shared" si="545"/>
        <v>0</v>
      </c>
      <c r="U462" s="118" t="str">
        <f t="shared" si="546"/>
        <v>NOT AWARDED</v>
      </c>
      <c r="V462" s="167"/>
      <c r="W462" s="171"/>
      <c r="X462" s="89"/>
      <c r="Y462" s="90"/>
      <c r="Z462" s="172" t="str">
        <f t="shared" si="547"/>
        <v/>
      </c>
      <c r="AA462" s="154" t="str">
        <f t="shared" si="548"/>
        <v>NO BID</v>
      </c>
      <c r="AB462" s="171"/>
      <c r="AC462" s="89"/>
      <c r="AD462" s="90"/>
      <c r="AE462" s="172" t="str">
        <f t="shared" si="549"/>
        <v/>
      </c>
      <c r="AF462" s="154" t="str">
        <f t="shared" si="550"/>
        <v>NO BID</v>
      </c>
      <c r="AG462" s="171"/>
      <c r="AH462" s="89"/>
      <c r="AI462" s="90"/>
      <c r="AJ462" s="172" t="str">
        <f t="shared" si="551"/>
        <v/>
      </c>
      <c r="AK462" s="154" t="str">
        <f t="shared" si="552"/>
        <v>NO BID</v>
      </c>
      <c r="AL462" s="171"/>
      <c r="AM462" s="89"/>
      <c r="AN462" s="90"/>
      <c r="AO462" s="172" t="str">
        <f t="shared" si="553"/>
        <v/>
      </c>
      <c r="AP462" s="154" t="str">
        <f t="shared" si="554"/>
        <v>NO BID</v>
      </c>
      <c r="AQ462" s="171"/>
      <c r="AR462" s="89"/>
      <c r="AS462" s="90"/>
      <c r="AT462" s="172" t="str">
        <f t="shared" si="555"/>
        <v/>
      </c>
      <c r="AU462" s="154" t="str">
        <f t="shared" si="556"/>
        <v>NO BID</v>
      </c>
      <c r="AV462" s="171"/>
      <c r="AW462" s="89"/>
      <c r="AX462" s="90"/>
      <c r="AY462" s="172" t="str">
        <f t="shared" si="557"/>
        <v/>
      </c>
      <c r="AZ462" s="154" t="str">
        <f t="shared" si="558"/>
        <v>NO BID</v>
      </c>
      <c r="BA462" s="171"/>
      <c r="BB462" s="89"/>
      <c r="BC462" s="90"/>
      <c r="BD462" s="172" t="str">
        <f t="shared" si="559"/>
        <v/>
      </c>
      <c r="BE462" s="154" t="str">
        <f>IF($B462=0,"",IF(ISNUMBER(BB462),"","NO BID"))</f>
        <v>NO BID</v>
      </c>
      <c r="BF462" s="171"/>
      <c r="BG462" s="89"/>
      <c r="BH462" s="90"/>
      <c r="BI462" s="172" t="str">
        <f t="shared" si="560"/>
        <v/>
      </c>
      <c r="BJ462" s="154" t="str">
        <f t="shared" si="561"/>
        <v>NO BID</v>
      </c>
      <c r="BK462" s="171"/>
      <c r="BL462" s="89"/>
      <c r="BM462" s="90"/>
      <c r="BN462" s="172" t="str">
        <f t="shared" si="562"/>
        <v/>
      </c>
      <c r="BO462" s="154" t="str">
        <f t="shared" si="563"/>
        <v>NO BID</v>
      </c>
      <c r="BP462" s="178"/>
      <c r="BQ462" s="171"/>
      <c r="BR462" s="89"/>
      <c r="BS462" s="90" t="str">
        <f t="shared" si="564"/>
        <v/>
      </c>
      <c r="BT462" s="172"/>
      <c r="BU462" s="154" t="str">
        <f t="shared" si="565"/>
        <v>NO BID</v>
      </c>
      <c r="BV462" s="171"/>
      <c r="BW462" s="89"/>
      <c r="BX462" s="90" t="str">
        <f t="shared" si="566"/>
        <v/>
      </c>
      <c r="BY462" s="172"/>
      <c r="BZ462" s="154" t="str">
        <f t="shared" si="567"/>
        <v>NO BID</v>
      </c>
      <c r="CA462" s="171"/>
      <c r="CB462" s="89"/>
      <c r="CC462" s="90" t="str">
        <f t="shared" si="568"/>
        <v/>
      </c>
      <c r="CD462" s="172"/>
      <c r="CE462" s="154" t="str">
        <f t="shared" si="569"/>
        <v>NO BID</v>
      </c>
      <c r="CF462" s="171"/>
      <c r="CG462" s="89"/>
      <c r="CH462" s="90" t="str">
        <f t="shared" si="570"/>
        <v/>
      </c>
      <c r="CI462" s="172"/>
      <c r="CJ462" s="154" t="str">
        <f t="shared" si="571"/>
        <v>NO BID</v>
      </c>
      <c r="CK462" s="171"/>
      <c r="CL462" s="89"/>
      <c r="CM462" s="90" t="str">
        <f t="shared" si="572"/>
        <v/>
      </c>
      <c r="CN462" s="172"/>
      <c r="CO462" s="154" t="str">
        <f t="shared" si="573"/>
        <v>NO BID</v>
      </c>
      <c r="CP462" s="171"/>
      <c r="CQ462" s="89"/>
      <c r="CR462" s="90" t="str">
        <f t="shared" si="574"/>
        <v/>
      </c>
      <c r="CS462" s="172"/>
      <c r="CT462" s="154" t="str">
        <f t="shared" si="575"/>
        <v>NO BID</v>
      </c>
      <c r="CU462" s="171"/>
      <c r="CV462" s="89"/>
      <c r="CW462" s="90" t="str">
        <f t="shared" si="576"/>
        <v/>
      </c>
      <c r="CX462" s="172"/>
      <c r="CY462" s="154" t="str">
        <f t="shared" si="577"/>
        <v>NO BID</v>
      </c>
      <c r="CZ462" s="171"/>
      <c r="DA462" s="89"/>
      <c r="DB462" s="90" t="str">
        <f t="shared" si="578"/>
        <v/>
      </c>
      <c r="DC462" s="172"/>
      <c r="DD462" s="154" t="str">
        <f t="shared" si="579"/>
        <v>NO BID</v>
      </c>
      <c r="DE462" s="171"/>
      <c r="DF462" s="89"/>
      <c r="DG462" s="90" t="str">
        <f t="shared" si="580"/>
        <v/>
      </c>
      <c r="DH462" s="172"/>
      <c r="DI462" s="154" t="str">
        <f t="shared" si="581"/>
        <v>NO BID</v>
      </c>
      <c r="DJ462" s="171"/>
      <c r="DK462" s="89"/>
      <c r="DL462" s="90" t="str">
        <f t="shared" si="582"/>
        <v/>
      </c>
      <c r="DM462" s="172"/>
      <c r="DN462" s="154" t="str">
        <f t="shared" si="583"/>
        <v>NO BID</v>
      </c>
      <c r="DO462" s="171"/>
      <c r="DP462" s="89"/>
      <c r="DQ462" s="90" t="str">
        <f t="shared" si="584"/>
        <v/>
      </c>
      <c r="DR462" s="172"/>
      <c r="DS462" s="154" t="str">
        <f t="shared" si="585"/>
        <v>NO BID</v>
      </c>
      <c r="DT462" s="171"/>
      <c r="DU462" s="89"/>
      <c r="DV462" s="90" t="str">
        <f t="shared" si="586"/>
        <v/>
      </c>
      <c r="DW462" s="172"/>
      <c r="DX462" s="154" t="str">
        <f t="shared" si="587"/>
        <v>NO BID</v>
      </c>
      <c r="DY462" s="171"/>
      <c r="DZ462" s="89"/>
      <c r="EA462" s="90" t="str">
        <f t="shared" si="588"/>
        <v/>
      </c>
      <c r="EB462" s="172"/>
      <c r="EC462" s="154" t="str">
        <f t="shared" si="589"/>
        <v>NO BID</v>
      </c>
      <c r="ED462" s="171"/>
      <c r="EE462" s="89"/>
      <c r="EF462" s="90" t="str">
        <f t="shared" si="590"/>
        <v/>
      </c>
      <c r="EG462" s="172"/>
      <c r="EH462" s="154" t="str">
        <f t="shared" si="591"/>
        <v>NO BID</v>
      </c>
      <c r="EI462" s="171"/>
      <c r="EJ462" s="89"/>
      <c r="EK462" s="90" t="str">
        <f t="shared" si="592"/>
        <v/>
      </c>
      <c r="EL462" s="172"/>
      <c r="EM462" s="154" t="str">
        <f t="shared" si="593"/>
        <v>NO BID</v>
      </c>
      <c r="EN462" s="171"/>
      <c r="EO462" s="89"/>
      <c r="EP462" s="90" t="str">
        <f t="shared" si="594"/>
        <v/>
      </c>
      <c r="EQ462" s="172"/>
      <c r="ER462" s="154" t="str">
        <f t="shared" si="595"/>
        <v>NO BID</v>
      </c>
      <c r="ES462" s="171"/>
      <c r="ET462" s="89"/>
      <c r="EU462" s="90" t="str">
        <f t="shared" si="596"/>
        <v/>
      </c>
      <c r="EV462" s="172"/>
      <c r="EW462" s="154" t="str">
        <f t="shared" si="597"/>
        <v>NO BID</v>
      </c>
      <c r="EX462" s="171"/>
      <c r="EY462" s="89"/>
      <c r="EZ462" s="90" t="str">
        <f t="shared" si="598"/>
        <v/>
      </c>
      <c r="FA462" s="172"/>
      <c r="FB462" s="154" t="str">
        <f t="shared" si="599"/>
        <v>NO BID</v>
      </c>
      <c r="FC462" s="171"/>
      <c r="FD462" s="89"/>
      <c r="FE462" s="90" t="str">
        <f t="shared" si="600"/>
        <v/>
      </c>
      <c r="FF462" s="172"/>
      <c r="FG462" s="154" t="str">
        <f t="shared" si="601"/>
        <v>NO BID</v>
      </c>
      <c r="FH462" s="171"/>
      <c r="FI462" s="89"/>
      <c r="FJ462" s="90" t="str">
        <f t="shared" si="602"/>
        <v/>
      </c>
      <c r="FK462" s="172"/>
      <c r="FL462" s="154" t="str">
        <f t="shared" si="603"/>
        <v>NO BID</v>
      </c>
      <c r="FM462" s="171"/>
      <c r="FN462" s="89"/>
      <c r="FO462" s="90" t="str">
        <f t="shared" si="604"/>
        <v/>
      </c>
      <c r="FP462" s="172"/>
      <c r="FQ462" s="154" t="str">
        <f t="shared" si="605"/>
        <v>NO BID</v>
      </c>
      <c r="FR462" s="174"/>
      <c r="FS462" s="91">
        <v>17.989999999999998</v>
      </c>
      <c r="FT462" s="92">
        <f t="shared" si="606"/>
        <v>89.949999999999989</v>
      </c>
      <c r="FU462" s="175">
        <f t="shared" si="607"/>
        <v>0</v>
      </c>
      <c r="FV462" s="93" t="str">
        <f t="shared" si="608"/>
        <v/>
      </c>
      <c r="FW462" s="94">
        <f t="shared" si="609"/>
        <v>89.949999999999989</v>
      </c>
      <c r="FX462" s="95">
        <f t="shared" si="610"/>
        <v>0</v>
      </c>
      <c r="FY462" s="129" t="str">
        <f t="shared" si="611"/>
        <v>NOT AWARDED</v>
      </c>
      <c r="FZ462" s="130">
        <f t="shared" si="612"/>
        <v>0</v>
      </c>
      <c r="GA462" s="129" t="str">
        <f t="shared" si="613"/>
        <v>VENDOR 09</v>
      </c>
      <c r="GB462" s="176"/>
      <c r="GC462" s="177"/>
      <c r="GD462" s="96"/>
      <c r="GE462" s="97"/>
    </row>
    <row r="463" spans="1:187" ht="30" customHeight="1" thickTop="1" thickBot="1" x14ac:dyDescent="0.4">
      <c r="A463" s="162">
        <v>459</v>
      </c>
      <c r="B463" s="194">
        <v>5</v>
      </c>
      <c r="C463" s="164">
        <v>9781324036487</v>
      </c>
      <c r="D463" s="165" t="s">
        <v>652</v>
      </c>
      <c r="E463" s="165" t="s">
        <v>894</v>
      </c>
      <c r="F463" s="165" t="s">
        <v>1479</v>
      </c>
      <c r="G463" s="166" t="s">
        <v>1414</v>
      </c>
      <c r="H463" s="166" t="s">
        <v>1418</v>
      </c>
      <c r="I463" s="167"/>
      <c r="J463" s="227">
        <f t="shared" si="614"/>
        <v>5</v>
      </c>
      <c r="K463" s="228"/>
      <c r="L463" s="99" t="str">
        <f t="shared" si="540"/>
        <v/>
      </c>
      <c r="M463" s="241"/>
      <c r="N463" s="168"/>
      <c r="O463" s="195" t="str">
        <f t="shared" si="541"/>
        <v>VENDOR 09</v>
      </c>
      <c r="P463" s="149">
        <v>241365</v>
      </c>
      <c r="Q463" s="149">
        <f t="shared" si="542"/>
        <v>0</v>
      </c>
      <c r="R463" s="196" t="str">
        <f t="shared" si="543"/>
        <v xml:space="preserve">, </v>
      </c>
      <c r="S463" s="196" t="str">
        <f t="shared" si="544"/>
        <v>NO BID</v>
      </c>
      <c r="T463" s="117">
        <f t="shared" si="545"/>
        <v>0</v>
      </c>
      <c r="U463" s="118" t="str">
        <f t="shared" si="546"/>
        <v>NOT AWARDED</v>
      </c>
      <c r="V463" s="167"/>
      <c r="W463" s="171"/>
      <c r="X463" s="89"/>
      <c r="Y463" s="90"/>
      <c r="Z463" s="172" t="str">
        <f t="shared" si="547"/>
        <v/>
      </c>
      <c r="AA463" s="154" t="str">
        <f t="shared" si="548"/>
        <v>NO BID</v>
      </c>
      <c r="AB463" s="171"/>
      <c r="AC463" s="89"/>
      <c r="AD463" s="90"/>
      <c r="AE463" s="172" t="str">
        <f t="shared" si="549"/>
        <v/>
      </c>
      <c r="AF463" s="154" t="str">
        <f t="shared" si="550"/>
        <v>NO BID</v>
      </c>
      <c r="AG463" s="171"/>
      <c r="AH463" s="89"/>
      <c r="AI463" s="90"/>
      <c r="AJ463" s="172" t="str">
        <f t="shared" si="551"/>
        <v/>
      </c>
      <c r="AK463" s="154" t="str">
        <f t="shared" si="552"/>
        <v>NO BID</v>
      </c>
      <c r="AL463" s="171"/>
      <c r="AM463" s="89"/>
      <c r="AN463" s="90"/>
      <c r="AO463" s="172" t="str">
        <f t="shared" si="553"/>
        <v/>
      </c>
      <c r="AP463" s="154" t="str">
        <f t="shared" si="554"/>
        <v>NO BID</v>
      </c>
      <c r="AQ463" s="171"/>
      <c r="AR463" s="89"/>
      <c r="AS463" s="90"/>
      <c r="AT463" s="172" t="str">
        <f t="shared" si="555"/>
        <v/>
      </c>
      <c r="AU463" s="154" t="str">
        <f t="shared" si="556"/>
        <v>NO BID</v>
      </c>
      <c r="AV463" s="171"/>
      <c r="AW463" s="89"/>
      <c r="AX463" s="90"/>
      <c r="AY463" s="172" t="str">
        <f t="shared" si="557"/>
        <v/>
      </c>
      <c r="AZ463" s="154" t="str">
        <f t="shared" si="558"/>
        <v>NO BID</v>
      </c>
      <c r="BA463" s="171"/>
      <c r="BB463" s="89"/>
      <c r="BC463" s="90"/>
      <c r="BD463" s="172" t="str">
        <f t="shared" si="559"/>
        <v/>
      </c>
      <c r="BE463" s="154" t="s">
        <v>81</v>
      </c>
      <c r="BF463" s="171"/>
      <c r="BG463" s="89"/>
      <c r="BH463" s="90"/>
      <c r="BI463" s="172" t="str">
        <f t="shared" si="560"/>
        <v/>
      </c>
      <c r="BJ463" s="154" t="str">
        <f t="shared" si="561"/>
        <v>NO BID</v>
      </c>
      <c r="BK463" s="171"/>
      <c r="BL463" s="89"/>
      <c r="BM463" s="90"/>
      <c r="BN463" s="172" t="str">
        <f t="shared" si="562"/>
        <v/>
      </c>
      <c r="BO463" s="154" t="str">
        <f t="shared" si="563"/>
        <v>NO BID</v>
      </c>
      <c r="BP463" s="173"/>
      <c r="BQ463" s="171"/>
      <c r="BR463" s="89"/>
      <c r="BS463" s="90" t="str">
        <f t="shared" si="564"/>
        <v/>
      </c>
      <c r="BT463" s="172"/>
      <c r="BU463" s="154" t="str">
        <f t="shared" si="565"/>
        <v>NO BID</v>
      </c>
      <c r="BV463" s="171"/>
      <c r="BW463" s="89"/>
      <c r="BX463" s="90" t="str">
        <f t="shared" si="566"/>
        <v/>
      </c>
      <c r="BY463" s="172"/>
      <c r="BZ463" s="154" t="str">
        <f t="shared" si="567"/>
        <v>NO BID</v>
      </c>
      <c r="CA463" s="171"/>
      <c r="CB463" s="89"/>
      <c r="CC463" s="90" t="str">
        <f t="shared" si="568"/>
        <v/>
      </c>
      <c r="CD463" s="172"/>
      <c r="CE463" s="154" t="str">
        <f t="shared" si="569"/>
        <v>NO BID</v>
      </c>
      <c r="CF463" s="171"/>
      <c r="CG463" s="89"/>
      <c r="CH463" s="90" t="str">
        <f t="shared" si="570"/>
        <v/>
      </c>
      <c r="CI463" s="172"/>
      <c r="CJ463" s="154" t="str">
        <f t="shared" si="571"/>
        <v>NO BID</v>
      </c>
      <c r="CK463" s="171"/>
      <c r="CL463" s="89"/>
      <c r="CM463" s="90" t="str">
        <f t="shared" si="572"/>
        <v/>
      </c>
      <c r="CN463" s="172"/>
      <c r="CO463" s="154" t="str">
        <f t="shared" si="573"/>
        <v>NO BID</v>
      </c>
      <c r="CP463" s="171"/>
      <c r="CQ463" s="89"/>
      <c r="CR463" s="90" t="str">
        <f t="shared" si="574"/>
        <v/>
      </c>
      <c r="CS463" s="172"/>
      <c r="CT463" s="154" t="str">
        <f t="shared" si="575"/>
        <v>NO BID</v>
      </c>
      <c r="CU463" s="171"/>
      <c r="CV463" s="89"/>
      <c r="CW463" s="90" t="str">
        <f t="shared" si="576"/>
        <v/>
      </c>
      <c r="CX463" s="172"/>
      <c r="CY463" s="154" t="str">
        <f t="shared" si="577"/>
        <v>NO BID</v>
      </c>
      <c r="CZ463" s="171"/>
      <c r="DA463" s="89"/>
      <c r="DB463" s="90" t="str">
        <f t="shared" si="578"/>
        <v/>
      </c>
      <c r="DC463" s="172"/>
      <c r="DD463" s="154" t="str">
        <f t="shared" si="579"/>
        <v>NO BID</v>
      </c>
      <c r="DE463" s="171"/>
      <c r="DF463" s="89"/>
      <c r="DG463" s="90" t="str">
        <f t="shared" si="580"/>
        <v/>
      </c>
      <c r="DH463" s="172"/>
      <c r="DI463" s="154" t="str">
        <f t="shared" si="581"/>
        <v>NO BID</v>
      </c>
      <c r="DJ463" s="171"/>
      <c r="DK463" s="89"/>
      <c r="DL463" s="90" t="str">
        <f t="shared" si="582"/>
        <v/>
      </c>
      <c r="DM463" s="172"/>
      <c r="DN463" s="154" t="str">
        <f t="shared" si="583"/>
        <v>NO BID</v>
      </c>
      <c r="DO463" s="171"/>
      <c r="DP463" s="89"/>
      <c r="DQ463" s="90" t="str">
        <f t="shared" si="584"/>
        <v/>
      </c>
      <c r="DR463" s="172"/>
      <c r="DS463" s="154" t="str">
        <f t="shared" si="585"/>
        <v>NO BID</v>
      </c>
      <c r="DT463" s="171"/>
      <c r="DU463" s="89"/>
      <c r="DV463" s="90" t="str">
        <f t="shared" si="586"/>
        <v/>
      </c>
      <c r="DW463" s="172"/>
      <c r="DX463" s="154" t="str">
        <f t="shared" si="587"/>
        <v>NO BID</v>
      </c>
      <c r="DY463" s="171"/>
      <c r="DZ463" s="89"/>
      <c r="EA463" s="90" t="str">
        <f t="shared" si="588"/>
        <v/>
      </c>
      <c r="EB463" s="172"/>
      <c r="EC463" s="154" t="str">
        <f t="shared" si="589"/>
        <v>NO BID</v>
      </c>
      <c r="ED463" s="171"/>
      <c r="EE463" s="89"/>
      <c r="EF463" s="90" t="str">
        <f t="shared" si="590"/>
        <v/>
      </c>
      <c r="EG463" s="172"/>
      <c r="EH463" s="154" t="str">
        <f t="shared" si="591"/>
        <v>NO BID</v>
      </c>
      <c r="EI463" s="171"/>
      <c r="EJ463" s="89"/>
      <c r="EK463" s="90" t="str">
        <f t="shared" si="592"/>
        <v/>
      </c>
      <c r="EL463" s="172"/>
      <c r="EM463" s="154" t="str">
        <f t="shared" si="593"/>
        <v>NO BID</v>
      </c>
      <c r="EN463" s="171"/>
      <c r="EO463" s="89"/>
      <c r="EP463" s="90" t="str">
        <f t="shared" si="594"/>
        <v/>
      </c>
      <c r="EQ463" s="172"/>
      <c r="ER463" s="154" t="str">
        <f t="shared" si="595"/>
        <v>NO BID</v>
      </c>
      <c r="ES463" s="171"/>
      <c r="ET463" s="89"/>
      <c r="EU463" s="90" t="str">
        <f t="shared" si="596"/>
        <v/>
      </c>
      <c r="EV463" s="172"/>
      <c r="EW463" s="154" t="str">
        <f t="shared" si="597"/>
        <v>NO BID</v>
      </c>
      <c r="EX463" s="171"/>
      <c r="EY463" s="89"/>
      <c r="EZ463" s="90" t="str">
        <f t="shared" si="598"/>
        <v/>
      </c>
      <c r="FA463" s="172"/>
      <c r="FB463" s="154" t="str">
        <f t="shared" si="599"/>
        <v>NO BID</v>
      </c>
      <c r="FC463" s="171"/>
      <c r="FD463" s="89"/>
      <c r="FE463" s="90" t="str">
        <f t="shared" si="600"/>
        <v/>
      </c>
      <c r="FF463" s="172"/>
      <c r="FG463" s="154" t="str">
        <f t="shared" si="601"/>
        <v>NO BID</v>
      </c>
      <c r="FH463" s="171"/>
      <c r="FI463" s="89"/>
      <c r="FJ463" s="90" t="str">
        <f t="shared" si="602"/>
        <v/>
      </c>
      <c r="FK463" s="172"/>
      <c r="FL463" s="154" t="str">
        <f t="shared" si="603"/>
        <v>NO BID</v>
      </c>
      <c r="FM463" s="171"/>
      <c r="FN463" s="89"/>
      <c r="FO463" s="90" t="str">
        <f t="shared" si="604"/>
        <v/>
      </c>
      <c r="FP463" s="172"/>
      <c r="FQ463" s="154" t="str">
        <f t="shared" si="605"/>
        <v>NO BID</v>
      </c>
      <c r="FR463" s="174"/>
      <c r="FS463" s="91">
        <v>12.5</v>
      </c>
      <c r="FT463" s="92">
        <f t="shared" si="606"/>
        <v>62.5</v>
      </c>
      <c r="FU463" s="175">
        <f t="shared" si="607"/>
        <v>0</v>
      </c>
      <c r="FV463" s="93" t="str">
        <f t="shared" si="608"/>
        <v/>
      </c>
      <c r="FW463" s="94">
        <f t="shared" si="609"/>
        <v>62.5</v>
      </c>
      <c r="FX463" s="95">
        <f t="shared" si="610"/>
        <v>0</v>
      </c>
      <c r="FY463" s="129" t="str">
        <f t="shared" si="611"/>
        <v>NOT AWARDED</v>
      </c>
      <c r="FZ463" s="130">
        <f t="shared" si="612"/>
        <v>0</v>
      </c>
      <c r="GA463" s="129" t="str">
        <f t="shared" si="613"/>
        <v>VENDOR 09</v>
      </c>
      <c r="GB463" s="176"/>
      <c r="GC463" s="177"/>
      <c r="GD463" s="96"/>
      <c r="GE463" s="97"/>
    </row>
    <row r="464" spans="1:187" ht="30" customHeight="1" thickTop="1" thickBot="1" x14ac:dyDescent="0.4">
      <c r="A464" s="162">
        <v>460</v>
      </c>
      <c r="B464" s="163">
        <v>5</v>
      </c>
      <c r="C464" s="164">
        <v>9780316482332</v>
      </c>
      <c r="D464" s="165" t="s">
        <v>654</v>
      </c>
      <c r="E464" s="165" t="s">
        <v>1306</v>
      </c>
      <c r="F464" s="165" t="s">
        <v>1479</v>
      </c>
      <c r="G464" s="166" t="s">
        <v>1414</v>
      </c>
      <c r="H464" s="166" t="s">
        <v>1421</v>
      </c>
      <c r="I464" s="167"/>
      <c r="J464" s="227">
        <f t="shared" si="614"/>
        <v>5</v>
      </c>
      <c r="K464" s="228"/>
      <c r="L464" s="99" t="str">
        <f t="shared" si="540"/>
        <v/>
      </c>
      <c r="M464" s="241"/>
      <c r="N464" s="168"/>
      <c r="O464" s="195" t="str">
        <f t="shared" si="541"/>
        <v>VENDOR 09</v>
      </c>
      <c r="P464" s="149">
        <v>241360</v>
      </c>
      <c r="Q464" s="149">
        <f t="shared" si="542"/>
        <v>0</v>
      </c>
      <c r="R464" s="196" t="str">
        <f t="shared" si="543"/>
        <v xml:space="preserve">, </v>
      </c>
      <c r="S464" s="196" t="str">
        <f t="shared" si="544"/>
        <v>NO BID</v>
      </c>
      <c r="T464" s="117">
        <f t="shared" si="545"/>
        <v>0</v>
      </c>
      <c r="U464" s="118" t="str">
        <f t="shared" si="546"/>
        <v>NOT AWARDED</v>
      </c>
      <c r="V464" s="167"/>
      <c r="W464" s="171"/>
      <c r="X464" s="89"/>
      <c r="Y464" s="90"/>
      <c r="Z464" s="172" t="str">
        <f t="shared" si="547"/>
        <v/>
      </c>
      <c r="AA464" s="154" t="str">
        <f t="shared" si="548"/>
        <v>NO BID</v>
      </c>
      <c r="AB464" s="171"/>
      <c r="AC464" s="89"/>
      <c r="AD464" s="90"/>
      <c r="AE464" s="172" t="str">
        <f t="shared" si="549"/>
        <v/>
      </c>
      <c r="AF464" s="154" t="str">
        <f t="shared" si="550"/>
        <v>NO BID</v>
      </c>
      <c r="AG464" s="171"/>
      <c r="AH464" s="89"/>
      <c r="AI464" s="90"/>
      <c r="AJ464" s="172" t="str">
        <f t="shared" si="551"/>
        <v/>
      </c>
      <c r="AK464" s="154" t="str">
        <f t="shared" si="552"/>
        <v>NO BID</v>
      </c>
      <c r="AL464" s="171"/>
      <c r="AM464" s="89"/>
      <c r="AN464" s="90"/>
      <c r="AO464" s="172" t="str">
        <f t="shared" si="553"/>
        <v/>
      </c>
      <c r="AP464" s="154" t="str">
        <f t="shared" si="554"/>
        <v>NO BID</v>
      </c>
      <c r="AQ464" s="171"/>
      <c r="AR464" s="89"/>
      <c r="AS464" s="90"/>
      <c r="AT464" s="172" t="str">
        <f t="shared" si="555"/>
        <v/>
      </c>
      <c r="AU464" s="154" t="str">
        <f t="shared" si="556"/>
        <v>NO BID</v>
      </c>
      <c r="AV464" s="171"/>
      <c r="AW464" s="89"/>
      <c r="AX464" s="90"/>
      <c r="AY464" s="172" t="str">
        <f t="shared" si="557"/>
        <v/>
      </c>
      <c r="AZ464" s="154" t="str">
        <f t="shared" si="558"/>
        <v>NO BID</v>
      </c>
      <c r="BA464" s="171"/>
      <c r="BB464" s="89"/>
      <c r="BC464" s="90"/>
      <c r="BD464" s="172" t="str">
        <f t="shared" si="559"/>
        <v/>
      </c>
      <c r="BE464" s="154" t="str">
        <f>IF($B464=0,"",IF(ISNUMBER(BB464),"","NO BID"))</f>
        <v>NO BID</v>
      </c>
      <c r="BF464" s="171"/>
      <c r="BG464" s="89"/>
      <c r="BH464" s="90"/>
      <c r="BI464" s="172" t="str">
        <f t="shared" si="560"/>
        <v/>
      </c>
      <c r="BJ464" s="154" t="str">
        <f t="shared" si="561"/>
        <v>NO BID</v>
      </c>
      <c r="BK464" s="171"/>
      <c r="BL464" s="89"/>
      <c r="BM464" s="90"/>
      <c r="BN464" s="172" t="str">
        <f t="shared" si="562"/>
        <v/>
      </c>
      <c r="BO464" s="154" t="str">
        <f t="shared" si="563"/>
        <v>NO BID</v>
      </c>
      <c r="BP464" s="178"/>
      <c r="BQ464" s="171"/>
      <c r="BR464" s="89"/>
      <c r="BS464" s="90" t="str">
        <f t="shared" si="564"/>
        <v/>
      </c>
      <c r="BT464" s="172"/>
      <c r="BU464" s="154" t="str">
        <f t="shared" si="565"/>
        <v>NO BID</v>
      </c>
      <c r="BV464" s="171"/>
      <c r="BW464" s="89"/>
      <c r="BX464" s="90" t="str">
        <f t="shared" si="566"/>
        <v/>
      </c>
      <c r="BY464" s="172"/>
      <c r="BZ464" s="154" t="str">
        <f t="shared" si="567"/>
        <v>NO BID</v>
      </c>
      <c r="CA464" s="171"/>
      <c r="CB464" s="89"/>
      <c r="CC464" s="90" t="str">
        <f t="shared" si="568"/>
        <v/>
      </c>
      <c r="CD464" s="172"/>
      <c r="CE464" s="154" t="str">
        <f t="shared" si="569"/>
        <v>NO BID</v>
      </c>
      <c r="CF464" s="171"/>
      <c r="CG464" s="89"/>
      <c r="CH464" s="90" t="str">
        <f t="shared" si="570"/>
        <v/>
      </c>
      <c r="CI464" s="172"/>
      <c r="CJ464" s="154" t="str">
        <f t="shared" si="571"/>
        <v>NO BID</v>
      </c>
      <c r="CK464" s="171"/>
      <c r="CL464" s="89"/>
      <c r="CM464" s="90" t="str">
        <f t="shared" si="572"/>
        <v/>
      </c>
      <c r="CN464" s="172"/>
      <c r="CO464" s="154" t="str">
        <f t="shared" si="573"/>
        <v>NO BID</v>
      </c>
      <c r="CP464" s="171"/>
      <c r="CQ464" s="89"/>
      <c r="CR464" s="90" t="str">
        <f t="shared" si="574"/>
        <v/>
      </c>
      <c r="CS464" s="172"/>
      <c r="CT464" s="154" t="str">
        <f t="shared" si="575"/>
        <v>NO BID</v>
      </c>
      <c r="CU464" s="171"/>
      <c r="CV464" s="89"/>
      <c r="CW464" s="90" t="str">
        <f t="shared" si="576"/>
        <v/>
      </c>
      <c r="CX464" s="172"/>
      <c r="CY464" s="154" t="str">
        <f t="shared" si="577"/>
        <v>NO BID</v>
      </c>
      <c r="CZ464" s="171"/>
      <c r="DA464" s="89"/>
      <c r="DB464" s="90" t="str">
        <f t="shared" si="578"/>
        <v/>
      </c>
      <c r="DC464" s="172"/>
      <c r="DD464" s="154" t="str">
        <f t="shared" si="579"/>
        <v>NO BID</v>
      </c>
      <c r="DE464" s="171"/>
      <c r="DF464" s="89"/>
      <c r="DG464" s="90" t="str">
        <f t="shared" si="580"/>
        <v/>
      </c>
      <c r="DH464" s="172"/>
      <c r="DI464" s="154" t="str">
        <f t="shared" si="581"/>
        <v>NO BID</v>
      </c>
      <c r="DJ464" s="171"/>
      <c r="DK464" s="89"/>
      <c r="DL464" s="90" t="str">
        <f t="shared" si="582"/>
        <v/>
      </c>
      <c r="DM464" s="172"/>
      <c r="DN464" s="154" t="str">
        <f t="shared" si="583"/>
        <v>NO BID</v>
      </c>
      <c r="DO464" s="171"/>
      <c r="DP464" s="89"/>
      <c r="DQ464" s="90" t="str">
        <f t="shared" si="584"/>
        <v/>
      </c>
      <c r="DR464" s="172"/>
      <c r="DS464" s="154" t="str">
        <f t="shared" si="585"/>
        <v>NO BID</v>
      </c>
      <c r="DT464" s="171"/>
      <c r="DU464" s="89"/>
      <c r="DV464" s="90" t="str">
        <f t="shared" si="586"/>
        <v/>
      </c>
      <c r="DW464" s="172"/>
      <c r="DX464" s="154" t="str">
        <f t="shared" si="587"/>
        <v>NO BID</v>
      </c>
      <c r="DY464" s="171"/>
      <c r="DZ464" s="89"/>
      <c r="EA464" s="90" t="str">
        <f t="shared" si="588"/>
        <v/>
      </c>
      <c r="EB464" s="172"/>
      <c r="EC464" s="154" t="str">
        <f t="shared" si="589"/>
        <v>NO BID</v>
      </c>
      <c r="ED464" s="171"/>
      <c r="EE464" s="89"/>
      <c r="EF464" s="90" t="str">
        <f t="shared" si="590"/>
        <v/>
      </c>
      <c r="EG464" s="172"/>
      <c r="EH464" s="154" t="str">
        <f t="shared" si="591"/>
        <v>NO BID</v>
      </c>
      <c r="EI464" s="171"/>
      <c r="EJ464" s="89"/>
      <c r="EK464" s="90" t="str">
        <f t="shared" si="592"/>
        <v/>
      </c>
      <c r="EL464" s="172"/>
      <c r="EM464" s="154" t="str">
        <f t="shared" si="593"/>
        <v>NO BID</v>
      </c>
      <c r="EN464" s="171"/>
      <c r="EO464" s="89"/>
      <c r="EP464" s="90" t="str">
        <f t="shared" si="594"/>
        <v/>
      </c>
      <c r="EQ464" s="172"/>
      <c r="ER464" s="154" t="str">
        <f t="shared" si="595"/>
        <v>NO BID</v>
      </c>
      <c r="ES464" s="171"/>
      <c r="ET464" s="89"/>
      <c r="EU464" s="90" t="str">
        <f t="shared" si="596"/>
        <v/>
      </c>
      <c r="EV464" s="172"/>
      <c r="EW464" s="154" t="str">
        <f t="shared" si="597"/>
        <v>NO BID</v>
      </c>
      <c r="EX464" s="171"/>
      <c r="EY464" s="89"/>
      <c r="EZ464" s="90" t="str">
        <f t="shared" si="598"/>
        <v/>
      </c>
      <c r="FA464" s="172"/>
      <c r="FB464" s="154" t="str">
        <f t="shared" si="599"/>
        <v>NO BID</v>
      </c>
      <c r="FC464" s="171"/>
      <c r="FD464" s="89"/>
      <c r="FE464" s="90" t="str">
        <f t="shared" si="600"/>
        <v/>
      </c>
      <c r="FF464" s="172"/>
      <c r="FG464" s="154" t="str">
        <f t="shared" si="601"/>
        <v>NO BID</v>
      </c>
      <c r="FH464" s="171"/>
      <c r="FI464" s="89"/>
      <c r="FJ464" s="90" t="str">
        <f t="shared" si="602"/>
        <v/>
      </c>
      <c r="FK464" s="172"/>
      <c r="FL464" s="154" t="str">
        <f t="shared" si="603"/>
        <v>NO BID</v>
      </c>
      <c r="FM464" s="171"/>
      <c r="FN464" s="89"/>
      <c r="FO464" s="90" t="str">
        <f t="shared" si="604"/>
        <v/>
      </c>
      <c r="FP464" s="172"/>
      <c r="FQ464" s="154" t="str">
        <f t="shared" si="605"/>
        <v>NO BID</v>
      </c>
      <c r="FR464" s="174"/>
      <c r="FS464" s="91">
        <v>11.33</v>
      </c>
      <c r="FT464" s="92">
        <f t="shared" si="606"/>
        <v>56.65</v>
      </c>
      <c r="FU464" s="175">
        <f t="shared" si="607"/>
        <v>0</v>
      </c>
      <c r="FV464" s="93" t="str">
        <f t="shared" si="608"/>
        <v/>
      </c>
      <c r="FW464" s="94">
        <f t="shared" si="609"/>
        <v>56.65</v>
      </c>
      <c r="FX464" s="95">
        <f t="shared" si="610"/>
        <v>0</v>
      </c>
      <c r="FY464" s="129" t="str">
        <f t="shared" si="611"/>
        <v>NOT AWARDED</v>
      </c>
      <c r="FZ464" s="130">
        <f t="shared" si="612"/>
        <v>0</v>
      </c>
      <c r="GA464" s="129" t="str">
        <f t="shared" si="613"/>
        <v>VENDOR 09</v>
      </c>
      <c r="GB464" s="176"/>
      <c r="GC464" s="177"/>
      <c r="GD464" s="96"/>
      <c r="GE464" s="97"/>
    </row>
    <row r="465" spans="1:187" ht="30" customHeight="1" thickTop="1" thickBot="1" x14ac:dyDescent="0.4">
      <c r="A465" s="141">
        <v>461</v>
      </c>
      <c r="B465" s="163">
        <v>5</v>
      </c>
      <c r="C465" s="164">
        <v>9780063251816</v>
      </c>
      <c r="D465" s="165" t="s">
        <v>655</v>
      </c>
      <c r="E465" s="165" t="s">
        <v>1307</v>
      </c>
      <c r="F465" s="165" t="s">
        <v>1479</v>
      </c>
      <c r="G465" s="166" t="s">
        <v>1414</v>
      </c>
      <c r="H465" s="166" t="s">
        <v>1425</v>
      </c>
      <c r="I465" s="167"/>
      <c r="J465" s="227">
        <f t="shared" si="614"/>
        <v>5</v>
      </c>
      <c r="K465" s="228"/>
      <c r="L465" s="99" t="str">
        <f t="shared" si="540"/>
        <v/>
      </c>
      <c r="M465" s="241"/>
      <c r="N465" s="168"/>
      <c r="O465" s="195" t="str">
        <f t="shared" si="541"/>
        <v>VENDOR 09</v>
      </c>
      <c r="P465" s="149">
        <v>241360</v>
      </c>
      <c r="Q465" s="149">
        <f t="shared" si="542"/>
        <v>0</v>
      </c>
      <c r="R465" s="196" t="str">
        <f t="shared" si="543"/>
        <v xml:space="preserve">, </v>
      </c>
      <c r="S465" s="196" t="str">
        <f t="shared" si="544"/>
        <v>NO BID</v>
      </c>
      <c r="T465" s="117">
        <f t="shared" si="545"/>
        <v>0</v>
      </c>
      <c r="U465" s="118" t="str">
        <f t="shared" si="546"/>
        <v>NOT AWARDED</v>
      </c>
      <c r="V465" s="167"/>
      <c r="W465" s="171"/>
      <c r="X465" s="89"/>
      <c r="Y465" s="90"/>
      <c r="Z465" s="172" t="str">
        <f t="shared" si="547"/>
        <v/>
      </c>
      <c r="AA465" s="154" t="str">
        <f t="shared" si="548"/>
        <v>NO BID</v>
      </c>
      <c r="AB465" s="171"/>
      <c r="AC465" s="89"/>
      <c r="AD465" s="90"/>
      <c r="AE465" s="172" t="str">
        <f t="shared" si="549"/>
        <v/>
      </c>
      <c r="AF465" s="154" t="str">
        <f t="shared" si="550"/>
        <v>NO BID</v>
      </c>
      <c r="AG465" s="171"/>
      <c r="AH465" s="89"/>
      <c r="AI465" s="90"/>
      <c r="AJ465" s="172" t="str">
        <f t="shared" si="551"/>
        <v/>
      </c>
      <c r="AK465" s="154" t="str">
        <f t="shared" si="552"/>
        <v>NO BID</v>
      </c>
      <c r="AL465" s="171"/>
      <c r="AM465" s="89"/>
      <c r="AN465" s="90"/>
      <c r="AO465" s="172" t="str">
        <f t="shared" si="553"/>
        <v/>
      </c>
      <c r="AP465" s="154" t="str">
        <f t="shared" si="554"/>
        <v>NO BID</v>
      </c>
      <c r="AQ465" s="171"/>
      <c r="AR465" s="89"/>
      <c r="AS465" s="90"/>
      <c r="AT465" s="172" t="str">
        <f t="shared" si="555"/>
        <v/>
      </c>
      <c r="AU465" s="154" t="str">
        <f t="shared" si="556"/>
        <v>NO BID</v>
      </c>
      <c r="AV465" s="171"/>
      <c r="AW465" s="89"/>
      <c r="AX465" s="90"/>
      <c r="AY465" s="172" t="str">
        <f t="shared" si="557"/>
        <v/>
      </c>
      <c r="AZ465" s="154" t="str">
        <f t="shared" si="558"/>
        <v>NO BID</v>
      </c>
      <c r="BA465" s="171"/>
      <c r="BB465" s="89"/>
      <c r="BC465" s="90"/>
      <c r="BD465" s="172" t="str">
        <f t="shared" si="559"/>
        <v/>
      </c>
      <c r="BE465" s="154" t="str">
        <f>IF($B465=0,"",IF(ISNUMBER(BB465),"","NO BID"))</f>
        <v>NO BID</v>
      </c>
      <c r="BF465" s="171"/>
      <c r="BG465" s="89"/>
      <c r="BH465" s="90"/>
      <c r="BI465" s="172" t="str">
        <f t="shared" si="560"/>
        <v/>
      </c>
      <c r="BJ465" s="154" t="str">
        <f t="shared" si="561"/>
        <v>NO BID</v>
      </c>
      <c r="BK465" s="171"/>
      <c r="BL465" s="89"/>
      <c r="BM465" s="90"/>
      <c r="BN465" s="172" t="str">
        <f t="shared" si="562"/>
        <v/>
      </c>
      <c r="BO465" s="154" t="str">
        <f t="shared" si="563"/>
        <v>NO BID</v>
      </c>
      <c r="BP465" s="178"/>
      <c r="BQ465" s="171"/>
      <c r="BR465" s="89"/>
      <c r="BS465" s="90" t="str">
        <f t="shared" si="564"/>
        <v/>
      </c>
      <c r="BT465" s="172"/>
      <c r="BU465" s="154" t="str">
        <f t="shared" si="565"/>
        <v>NO BID</v>
      </c>
      <c r="BV465" s="171"/>
      <c r="BW465" s="89"/>
      <c r="BX465" s="90" t="str">
        <f t="shared" si="566"/>
        <v/>
      </c>
      <c r="BY465" s="172"/>
      <c r="BZ465" s="154" t="str">
        <f t="shared" si="567"/>
        <v>NO BID</v>
      </c>
      <c r="CA465" s="171"/>
      <c r="CB465" s="89"/>
      <c r="CC465" s="90" t="str">
        <f t="shared" si="568"/>
        <v/>
      </c>
      <c r="CD465" s="172"/>
      <c r="CE465" s="154" t="str">
        <f t="shared" si="569"/>
        <v>NO BID</v>
      </c>
      <c r="CF465" s="171"/>
      <c r="CG465" s="89"/>
      <c r="CH465" s="90" t="str">
        <f t="shared" si="570"/>
        <v/>
      </c>
      <c r="CI465" s="172"/>
      <c r="CJ465" s="154" t="str">
        <f t="shared" si="571"/>
        <v>NO BID</v>
      </c>
      <c r="CK465" s="171"/>
      <c r="CL465" s="89"/>
      <c r="CM465" s="90" t="str">
        <f t="shared" si="572"/>
        <v/>
      </c>
      <c r="CN465" s="172"/>
      <c r="CO465" s="154" t="str">
        <f t="shared" si="573"/>
        <v>NO BID</v>
      </c>
      <c r="CP465" s="171"/>
      <c r="CQ465" s="89"/>
      <c r="CR465" s="90" t="str">
        <f t="shared" si="574"/>
        <v/>
      </c>
      <c r="CS465" s="172"/>
      <c r="CT465" s="154" t="str">
        <f t="shared" si="575"/>
        <v>NO BID</v>
      </c>
      <c r="CU465" s="171"/>
      <c r="CV465" s="89"/>
      <c r="CW465" s="90" t="str">
        <f t="shared" si="576"/>
        <v/>
      </c>
      <c r="CX465" s="172"/>
      <c r="CY465" s="154" t="str">
        <f t="shared" si="577"/>
        <v>NO BID</v>
      </c>
      <c r="CZ465" s="171"/>
      <c r="DA465" s="89"/>
      <c r="DB465" s="90" t="str">
        <f t="shared" si="578"/>
        <v/>
      </c>
      <c r="DC465" s="172"/>
      <c r="DD465" s="154" t="str">
        <f t="shared" si="579"/>
        <v>NO BID</v>
      </c>
      <c r="DE465" s="171"/>
      <c r="DF465" s="89"/>
      <c r="DG465" s="90" t="str">
        <f t="shared" si="580"/>
        <v/>
      </c>
      <c r="DH465" s="172"/>
      <c r="DI465" s="154" t="str">
        <f t="shared" si="581"/>
        <v>NO BID</v>
      </c>
      <c r="DJ465" s="171"/>
      <c r="DK465" s="89"/>
      <c r="DL465" s="90" t="str">
        <f t="shared" si="582"/>
        <v/>
      </c>
      <c r="DM465" s="172"/>
      <c r="DN465" s="154" t="str">
        <f t="shared" si="583"/>
        <v>NO BID</v>
      </c>
      <c r="DO465" s="171"/>
      <c r="DP465" s="89"/>
      <c r="DQ465" s="90" t="str">
        <f t="shared" si="584"/>
        <v/>
      </c>
      <c r="DR465" s="172"/>
      <c r="DS465" s="154" t="str">
        <f t="shared" si="585"/>
        <v>NO BID</v>
      </c>
      <c r="DT465" s="171"/>
      <c r="DU465" s="89"/>
      <c r="DV465" s="90" t="str">
        <f t="shared" si="586"/>
        <v/>
      </c>
      <c r="DW465" s="172"/>
      <c r="DX465" s="154" t="str">
        <f t="shared" si="587"/>
        <v>NO BID</v>
      </c>
      <c r="DY465" s="171"/>
      <c r="DZ465" s="89"/>
      <c r="EA465" s="90" t="str">
        <f t="shared" si="588"/>
        <v/>
      </c>
      <c r="EB465" s="172"/>
      <c r="EC465" s="154" t="str">
        <f t="shared" si="589"/>
        <v>NO BID</v>
      </c>
      <c r="ED465" s="171"/>
      <c r="EE465" s="89"/>
      <c r="EF465" s="90" t="str">
        <f t="shared" si="590"/>
        <v/>
      </c>
      <c r="EG465" s="172"/>
      <c r="EH465" s="154" t="str">
        <f t="shared" si="591"/>
        <v>NO BID</v>
      </c>
      <c r="EI465" s="171"/>
      <c r="EJ465" s="89"/>
      <c r="EK465" s="90" t="str">
        <f t="shared" si="592"/>
        <v/>
      </c>
      <c r="EL465" s="172"/>
      <c r="EM465" s="154" t="str">
        <f t="shared" si="593"/>
        <v>NO BID</v>
      </c>
      <c r="EN465" s="171"/>
      <c r="EO465" s="89"/>
      <c r="EP465" s="90" t="str">
        <f t="shared" si="594"/>
        <v/>
      </c>
      <c r="EQ465" s="172"/>
      <c r="ER465" s="154" t="str">
        <f t="shared" si="595"/>
        <v>NO BID</v>
      </c>
      <c r="ES465" s="171"/>
      <c r="ET465" s="89"/>
      <c r="EU465" s="90" t="str">
        <f t="shared" si="596"/>
        <v/>
      </c>
      <c r="EV465" s="172"/>
      <c r="EW465" s="154" t="str">
        <f t="shared" si="597"/>
        <v>NO BID</v>
      </c>
      <c r="EX465" s="171"/>
      <c r="EY465" s="89"/>
      <c r="EZ465" s="90" t="str">
        <f t="shared" si="598"/>
        <v/>
      </c>
      <c r="FA465" s="172"/>
      <c r="FB465" s="154" t="str">
        <f t="shared" si="599"/>
        <v>NO BID</v>
      </c>
      <c r="FC465" s="171"/>
      <c r="FD465" s="89"/>
      <c r="FE465" s="90" t="str">
        <f t="shared" si="600"/>
        <v/>
      </c>
      <c r="FF465" s="172"/>
      <c r="FG465" s="154" t="str">
        <f t="shared" si="601"/>
        <v>NO BID</v>
      </c>
      <c r="FH465" s="171"/>
      <c r="FI465" s="89"/>
      <c r="FJ465" s="90" t="str">
        <f t="shared" si="602"/>
        <v/>
      </c>
      <c r="FK465" s="172"/>
      <c r="FL465" s="154" t="str">
        <f t="shared" si="603"/>
        <v>NO BID</v>
      </c>
      <c r="FM465" s="171"/>
      <c r="FN465" s="89"/>
      <c r="FO465" s="90" t="str">
        <f t="shared" si="604"/>
        <v/>
      </c>
      <c r="FP465" s="172"/>
      <c r="FQ465" s="154" t="str">
        <f t="shared" si="605"/>
        <v>NO BID</v>
      </c>
      <c r="FR465" s="174"/>
      <c r="FS465" s="91">
        <v>19.989999999999998</v>
      </c>
      <c r="FT465" s="92">
        <f t="shared" si="606"/>
        <v>99.949999999999989</v>
      </c>
      <c r="FU465" s="175">
        <f t="shared" si="607"/>
        <v>0</v>
      </c>
      <c r="FV465" s="93" t="str">
        <f t="shared" si="608"/>
        <v/>
      </c>
      <c r="FW465" s="94">
        <f t="shared" si="609"/>
        <v>99.949999999999989</v>
      </c>
      <c r="FX465" s="95">
        <f t="shared" si="610"/>
        <v>0</v>
      </c>
      <c r="FY465" s="129" t="str">
        <f t="shared" si="611"/>
        <v>NOT AWARDED</v>
      </c>
      <c r="FZ465" s="130">
        <f t="shared" si="612"/>
        <v>0</v>
      </c>
      <c r="GA465" s="129" t="str">
        <f t="shared" si="613"/>
        <v>VENDOR 09</v>
      </c>
      <c r="GB465" s="176"/>
      <c r="GC465" s="177"/>
      <c r="GD465" s="96"/>
      <c r="GE465" s="98"/>
    </row>
    <row r="466" spans="1:187" ht="30" customHeight="1" thickTop="1" thickBot="1" x14ac:dyDescent="0.4">
      <c r="A466" s="162">
        <v>462</v>
      </c>
      <c r="B466" s="163">
        <v>5</v>
      </c>
      <c r="C466" s="164">
        <v>9781250803375</v>
      </c>
      <c r="D466" s="165" t="s">
        <v>656</v>
      </c>
      <c r="E466" s="165" t="s">
        <v>1308</v>
      </c>
      <c r="F466" s="165" t="s">
        <v>1479</v>
      </c>
      <c r="G466" s="166" t="s">
        <v>1414</v>
      </c>
      <c r="H466" s="166" t="s">
        <v>1419</v>
      </c>
      <c r="I466" s="167"/>
      <c r="J466" s="234">
        <f t="shared" si="614"/>
        <v>5</v>
      </c>
      <c r="K466" s="235"/>
      <c r="L466" s="99" t="str">
        <f t="shared" si="540"/>
        <v/>
      </c>
      <c r="M466" s="241"/>
      <c r="N466" s="168"/>
      <c r="O466" s="195" t="str">
        <f t="shared" si="541"/>
        <v>VENDOR 09</v>
      </c>
      <c r="P466" s="149">
        <v>241360</v>
      </c>
      <c r="Q466" s="149">
        <f t="shared" si="542"/>
        <v>0</v>
      </c>
      <c r="R466" s="196" t="str">
        <f t="shared" si="543"/>
        <v xml:space="preserve">, </v>
      </c>
      <c r="S466" s="196" t="str">
        <f t="shared" si="544"/>
        <v>NO BID</v>
      </c>
      <c r="T466" s="117">
        <f t="shared" si="545"/>
        <v>0</v>
      </c>
      <c r="U466" s="118" t="str">
        <f t="shared" si="546"/>
        <v>NOT AWARDED</v>
      </c>
      <c r="V466" s="167"/>
      <c r="W466" s="171"/>
      <c r="X466" s="89"/>
      <c r="Y466" s="90"/>
      <c r="Z466" s="172" t="str">
        <f t="shared" si="547"/>
        <v/>
      </c>
      <c r="AA466" s="154" t="str">
        <f t="shared" si="548"/>
        <v>NO BID</v>
      </c>
      <c r="AB466" s="171"/>
      <c r="AC466" s="89"/>
      <c r="AD466" s="90"/>
      <c r="AE466" s="172" t="str">
        <f t="shared" si="549"/>
        <v/>
      </c>
      <c r="AF466" s="154" t="str">
        <f t="shared" si="550"/>
        <v>NO BID</v>
      </c>
      <c r="AG466" s="171"/>
      <c r="AH466" s="89"/>
      <c r="AI466" s="90"/>
      <c r="AJ466" s="172" t="str">
        <f t="shared" si="551"/>
        <v/>
      </c>
      <c r="AK466" s="154" t="str">
        <f t="shared" si="552"/>
        <v>NO BID</v>
      </c>
      <c r="AL466" s="171"/>
      <c r="AM466" s="89"/>
      <c r="AN466" s="90"/>
      <c r="AO466" s="172" t="str">
        <f t="shared" si="553"/>
        <v/>
      </c>
      <c r="AP466" s="154" t="str">
        <f t="shared" si="554"/>
        <v>NO BID</v>
      </c>
      <c r="AQ466" s="171"/>
      <c r="AR466" s="89"/>
      <c r="AS466" s="90"/>
      <c r="AT466" s="172" t="str">
        <f t="shared" si="555"/>
        <v/>
      </c>
      <c r="AU466" s="154" t="str">
        <f t="shared" si="556"/>
        <v>NO BID</v>
      </c>
      <c r="AV466" s="171"/>
      <c r="AW466" s="89"/>
      <c r="AX466" s="90"/>
      <c r="AY466" s="172" t="str">
        <f t="shared" si="557"/>
        <v/>
      </c>
      <c r="AZ466" s="154" t="str">
        <f t="shared" si="558"/>
        <v>NO BID</v>
      </c>
      <c r="BA466" s="171"/>
      <c r="BB466" s="89"/>
      <c r="BC466" s="90"/>
      <c r="BD466" s="172" t="str">
        <f t="shared" si="559"/>
        <v/>
      </c>
      <c r="BE466" s="154" t="str">
        <f>IF($B466=0,"",IF(ISNUMBER(BB466),"","NO BID"))</f>
        <v>NO BID</v>
      </c>
      <c r="BF466" s="171"/>
      <c r="BG466" s="89"/>
      <c r="BH466" s="90"/>
      <c r="BI466" s="172" t="str">
        <f t="shared" si="560"/>
        <v/>
      </c>
      <c r="BJ466" s="154" t="str">
        <f t="shared" si="561"/>
        <v>NO BID</v>
      </c>
      <c r="BK466" s="171"/>
      <c r="BL466" s="89"/>
      <c r="BM466" s="90"/>
      <c r="BN466" s="172" t="str">
        <f t="shared" si="562"/>
        <v/>
      </c>
      <c r="BO466" s="154" t="str">
        <f t="shared" si="563"/>
        <v>NO BID</v>
      </c>
      <c r="BP466" s="178"/>
      <c r="BQ466" s="171"/>
      <c r="BR466" s="89"/>
      <c r="BS466" s="90" t="str">
        <f t="shared" si="564"/>
        <v/>
      </c>
      <c r="BT466" s="172"/>
      <c r="BU466" s="154" t="str">
        <f t="shared" si="565"/>
        <v>NO BID</v>
      </c>
      <c r="BV466" s="171"/>
      <c r="BW466" s="89"/>
      <c r="BX466" s="90" t="str">
        <f t="shared" si="566"/>
        <v/>
      </c>
      <c r="BY466" s="172"/>
      <c r="BZ466" s="154" t="str">
        <f t="shared" si="567"/>
        <v>NO BID</v>
      </c>
      <c r="CA466" s="171"/>
      <c r="CB466" s="89"/>
      <c r="CC466" s="90" t="str">
        <f t="shared" si="568"/>
        <v/>
      </c>
      <c r="CD466" s="172"/>
      <c r="CE466" s="154" t="str">
        <f t="shared" si="569"/>
        <v>NO BID</v>
      </c>
      <c r="CF466" s="171"/>
      <c r="CG466" s="89"/>
      <c r="CH466" s="90" t="str">
        <f t="shared" si="570"/>
        <v/>
      </c>
      <c r="CI466" s="172"/>
      <c r="CJ466" s="154" t="str">
        <f t="shared" si="571"/>
        <v>NO BID</v>
      </c>
      <c r="CK466" s="171"/>
      <c r="CL466" s="89"/>
      <c r="CM466" s="90" t="str">
        <f t="shared" si="572"/>
        <v/>
      </c>
      <c r="CN466" s="172"/>
      <c r="CO466" s="154" t="str">
        <f t="shared" si="573"/>
        <v>NO BID</v>
      </c>
      <c r="CP466" s="171"/>
      <c r="CQ466" s="89"/>
      <c r="CR466" s="90" t="str">
        <f t="shared" si="574"/>
        <v/>
      </c>
      <c r="CS466" s="172"/>
      <c r="CT466" s="154" t="str">
        <f t="shared" si="575"/>
        <v>NO BID</v>
      </c>
      <c r="CU466" s="171"/>
      <c r="CV466" s="89"/>
      <c r="CW466" s="90" t="str">
        <f t="shared" si="576"/>
        <v/>
      </c>
      <c r="CX466" s="172"/>
      <c r="CY466" s="154" t="str">
        <f t="shared" si="577"/>
        <v>NO BID</v>
      </c>
      <c r="CZ466" s="171"/>
      <c r="DA466" s="89"/>
      <c r="DB466" s="90" t="str">
        <f t="shared" si="578"/>
        <v/>
      </c>
      <c r="DC466" s="172"/>
      <c r="DD466" s="154" t="str">
        <f t="shared" si="579"/>
        <v>NO BID</v>
      </c>
      <c r="DE466" s="171"/>
      <c r="DF466" s="89"/>
      <c r="DG466" s="90" t="str">
        <f t="shared" si="580"/>
        <v/>
      </c>
      <c r="DH466" s="172"/>
      <c r="DI466" s="154" t="str">
        <f t="shared" si="581"/>
        <v>NO BID</v>
      </c>
      <c r="DJ466" s="171"/>
      <c r="DK466" s="89"/>
      <c r="DL466" s="90" t="str">
        <f t="shared" si="582"/>
        <v/>
      </c>
      <c r="DM466" s="172"/>
      <c r="DN466" s="154" t="str">
        <f t="shared" si="583"/>
        <v>NO BID</v>
      </c>
      <c r="DO466" s="171"/>
      <c r="DP466" s="89"/>
      <c r="DQ466" s="90" t="str">
        <f t="shared" si="584"/>
        <v/>
      </c>
      <c r="DR466" s="172"/>
      <c r="DS466" s="154" t="str">
        <f t="shared" si="585"/>
        <v>NO BID</v>
      </c>
      <c r="DT466" s="171"/>
      <c r="DU466" s="89"/>
      <c r="DV466" s="90" t="str">
        <f t="shared" si="586"/>
        <v/>
      </c>
      <c r="DW466" s="172"/>
      <c r="DX466" s="154" t="str">
        <f t="shared" si="587"/>
        <v>NO BID</v>
      </c>
      <c r="DY466" s="171"/>
      <c r="DZ466" s="89"/>
      <c r="EA466" s="90" t="str">
        <f t="shared" si="588"/>
        <v/>
      </c>
      <c r="EB466" s="172"/>
      <c r="EC466" s="154" t="str">
        <f t="shared" si="589"/>
        <v>NO BID</v>
      </c>
      <c r="ED466" s="171"/>
      <c r="EE466" s="89"/>
      <c r="EF466" s="90" t="str">
        <f t="shared" si="590"/>
        <v/>
      </c>
      <c r="EG466" s="172"/>
      <c r="EH466" s="154" t="str">
        <f t="shared" si="591"/>
        <v>NO BID</v>
      </c>
      <c r="EI466" s="171"/>
      <c r="EJ466" s="89"/>
      <c r="EK466" s="90" t="str">
        <f t="shared" si="592"/>
        <v/>
      </c>
      <c r="EL466" s="172"/>
      <c r="EM466" s="154" t="str">
        <f t="shared" si="593"/>
        <v>NO BID</v>
      </c>
      <c r="EN466" s="171"/>
      <c r="EO466" s="89"/>
      <c r="EP466" s="90" t="str">
        <f t="shared" si="594"/>
        <v/>
      </c>
      <c r="EQ466" s="172"/>
      <c r="ER466" s="154" t="str">
        <f t="shared" si="595"/>
        <v>NO BID</v>
      </c>
      <c r="ES466" s="171"/>
      <c r="ET466" s="89"/>
      <c r="EU466" s="90" t="str">
        <f t="shared" si="596"/>
        <v/>
      </c>
      <c r="EV466" s="172"/>
      <c r="EW466" s="154" t="str">
        <f t="shared" si="597"/>
        <v>NO BID</v>
      </c>
      <c r="EX466" s="171"/>
      <c r="EY466" s="89"/>
      <c r="EZ466" s="90" t="str">
        <f t="shared" si="598"/>
        <v/>
      </c>
      <c r="FA466" s="172"/>
      <c r="FB466" s="154" t="str">
        <f t="shared" si="599"/>
        <v>NO BID</v>
      </c>
      <c r="FC466" s="171"/>
      <c r="FD466" s="89"/>
      <c r="FE466" s="90" t="str">
        <f t="shared" si="600"/>
        <v/>
      </c>
      <c r="FF466" s="172"/>
      <c r="FG466" s="154" t="str">
        <f t="shared" si="601"/>
        <v>NO BID</v>
      </c>
      <c r="FH466" s="171"/>
      <c r="FI466" s="89"/>
      <c r="FJ466" s="90" t="str">
        <f t="shared" si="602"/>
        <v/>
      </c>
      <c r="FK466" s="172"/>
      <c r="FL466" s="154" t="str">
        <f t="shared" si="603"/>
        <v>NO BID</v>
      </c>
      <c r="FM466" s="171"/>
      <c r="FN466" s="89"/>
      <c r="FO466" s="90" t="str">
        <f t="shared" si="604"/>
        <v/>
      </c>
      <c r="FP466" s="172"/>
      <c r="FQ466" s="154" t="str">
        <f t="shared" si="605"/>
        <v>NO BID</v>
      </c>
      <c r="FR466" s="174"/>
      <c r="FS466" s="91">
        <v>18</v>
      </c>
      <c r="FT466" s="92">
        <f t="shared" si="606"/>
        <v>90</v>
      </c>
      <c r="FU466" s="175">
        <f t="shared" si="607"/>
        <v>0</v>
      </c>
      <c r="FV466" s="93" t="str">
        <f t="shared" si="608"/>
        <v/>
      </c>
      <c r="FW466" s="94">
        <f t="shared" si="609"/>
        <v>90</v>
      </c>
      <c r="FX466" s="95">
        <f t="shared" si="610"/>
        <v>0</v>
      </c>
      <c r="FY466" s="129" t="str">
        <f t="shared" si="611"/>
        <v>NOT AWARDED</v>
      </c>
      <c r="FZ466" s="130">
        <f t="shared" si="612"/>
        <v>0</v>
      </c>
      <c r="GA466" s="129" t="str">
        <f t="shared" si="613"/>
        <v>VENDOR 09</v>
      </c>
      <c r="GB466" s="176"/>
      <c r="GC466" s="198"/>
      <c r="GD466" s="96"/>
      <c r="GE466" s="98"/>
    </row>
    <row r="467" spans="1:187" ht="30" customHeight="1" thickTop="1" thickBot="1" x14ac:dyDescent="0.4">
      <c r="A467" s="162">
        <v>463</v>
      </c>
      <c r="B467" s="163">
        <v>5</v>
      </c>
      <c r="C467" s="164">
        <v>9781641293358</v>
      </c>
      <c r="D467" s="165" t="s">
        <v>657</v>
      </c>
      <c r="E467" s="165" t="s">
        <v>1309</v>
      </c>
      <c r="F467" s="165" t="s">
        <v>1479</v>
      </c>
      <c r="G467" s="166" t="s">
        <v>1414</v>
      </c>
      <c r="H467" s="166" t="s">
        <v>1419</v>
      </c>
      <c r="I467" s="167"/>
      <c r="J467" s="227">
        <f t="shared" si="614"/>
        <v>5</v>
      </c>
      <c r="K467" s="228"/>
      <c r="L467" s="99" t="str">
        <f t="shared" si="540"/>
        <v/>
      </c>
      <c r="M467" s="241"/>
      <c r="N467" s="168"/>
      <c r="O467" s="169" t="str">
        <f t="shared" si="541"/>
        <v>VENDOR 09</v>
      </c>
      <c r="P467" s="149">
        <v>241360</v>
      </c>
      <c r="Q467" s="149">
        <f t="shared" si="542"/>
        <v>0</v>
      </c>
      <c r="R467" s="170" t="str">
        <f t="shared" si="543"/>
        <v xml:space="preserve">, </v>
      </c>
      <c r="S467" s="170" t="str">
        <f t="shared" si="544"/>
        <v>NO BID</v>
      </c>
      <c r="T467" s="87">
        <f t="shared" si="545"/>
        <v>0</v>
      </c>
      <c r="U467" s="88" t="str">
        <f t="shared" si="546"/>
        <v>NOT AWARDED</v>
      </c>
      <c r="V467" s="167"/>
      <c r="W467" s="171"/>
      <c r="X467" s="89"/>
      <c r="Y467" s="90"/>
      <c r="Z467" s="172" t="str">
        <f t="shared" si="547"/>
        <v/>
      </c>
      <c r="AA467" s="154" t="str">
        <f t="shared" si="548"/>
        <v>NO BID</v>
      </c>
      <c r="AB467" s="171"/>
      <c r="AC467" s="89"/>
      <c r="AD467" s="90"/>
      <c r="AE467" s="172" t="str">
        <f t="shared" si="549"/>
        <v/>
      </c>
      <c r="AF467" s="154" t="str">
        <f t="shared" si="550"/>
        <v>NO BID</v>
      </c>
      <c r="AG467" s="171"/>
      <c r="AH467" s="89"/>
      <c r="AI467" s="90"/>
      <c r="AJ467" s="172" t="str">
        <f t="shared" si="551"/>
        <v/>
      </c>
      <c r="AK467" s="154" t="str">
        <f t="shared" si="552"/>
        <v>NO BID</v>
      </c>
      <c r="AL467" s="171"/>
      <c r="AM467" s="89"/>
      <c r="AN467" s="90"/>
      <c r="AO467" s="172" t="str">
        <f t="shared" si="553"/>
        <v/>
      </c>
      <c r="AP467" s="154" t="str">
        <f t="shared" si="554"/>
        <v>NO BID</v>
      </c>
      <c r="AQ467" s="171"/>
      <c r="AR467" s="89"/>
      <c r="AS467" s="90"/>
      <c r="AT467" s="172" t="str">
        <f t="shared" si="555"/>
        <v/>
      </c>
      <c r="AU467" s="154" t="str">
        <f t="shared" si="556"/>
        <v>NO BID</v>
      </c>
      <c r="AV467" s="171"/>
      <c r="AW467" s="89"/>
      <c r="AX467" s="90"/>
      <c r="AY467" s="172" t="str">
        <f t="shared" si="557"/>
        <v/>
      </c>
      <c r="AZ467" s="154" t="str">
        <f t="shared" si="558"/>
        <v>NO BID</v>
      </c>
      <c r="BA467" s="171"/>
      <c r="BB467" s="89"/>
      <c r="BC467" s="90"/>
      <c r="BD467" s="172" t="str">
        <f t="shared" si="559"/>
        <v/>
      </c>
      <c r="BE467" s="154" t="str">
        <f>IF($B467=0,"",IF(ISNUMBER(BB467),"","NO BID"))</f>
        <v>NO BID</v>
      </c>
      <c r="BF467" s="171"/>
      <c r="BG467" s="89"/>
      <c r="BH467" s="90"/>
      <c r="BI467" s="172" t="str">
        <f t="shared" si="560"/>
        <v/>
      </c>
      <c r="BJ467" s="154" t="str">
        <f t="shared" si="561"/>
        <v>NO BID</v>
      </c>
      <c r="BK467" s="171"/>
      <c r="BL467" s="89"/>
      <c r="BM467" s="90"/>
      <c r="BN467" s="172" t="str">
        <f t="shared" si="562"/>
        <v/>
      </c>
      <c r="BO467" s="154" t="str">
        <f t="shared" si="563"/>
        <v>NO BID</v>
      </c>
      <c r="BP467" s="178"/>
      <c r="BQ467" s="171"/>
      <c r="BR467" s="89"/>
      <c r="BS467" s="90" t="str">
        <f t="shared" si="564"/>
        <v/>
      </c>
      <c r="BT467" s="172"/>
      <c r="BU467" s="154" t="str">
        <f t="shared" si="565"/>
        <v>NO BID</v>
      </c>
      <c r="BV467" s="171"/>
      <c r="BW467" s="89"/>
      <c r="BX467" s="90" t="str">
        <f t="shared" si="566"/>
        <v/>
      </c>
      <c r="BY467" s="172"/>
      <c r="BZ467" s="154" t="str">
        <f t="shared" si="567"/>
        <v>NO BID</v>
      </c>
      <c r="CA467" s="171"/>
      <c r="CB467" s="89"/>
      <c r="CC467" s="90" t="str">
        <f t="shared" si="568"/>
        <v/>
      </c>
      <c r="CD467" s="172"/>
      <c r="CE467" s="154" t="str">
        <f t="shared" si="569"/>
        <v>NO BID</v>
      </c>
      <c r="CF467" s="171"/>
      <c r="CG467" s="89"/>
      <c r="CH467" s="90" t="str">
        <f t="shared" si="570"/>
        <v/>
      </c>
      <c r="CI467" s="172"/>
      <c r="CJ467" s="154" t="str">
        <f t="shared" si="571"/>
        <v>NO BID</v>
      </c>
      <c r="CK467" s="171"/>
      <c r="CL467" s="89"/>
      <c r="CM467" s="90" t="str">
        <f t="shared" si="572"/>
        <v/>
      </c>
      <c r="CN467" s="172"/>
      <c r="CO467" s="154" t="str">
        <f t="shared" si="573"/>
        <v>NO BID</v>
      </c>
      <c r="CP467" s="171"/>
      <c r="CQ467" s="89"/>
      <c r="CR467" s="90" t="str">
        <f t="shared" si="574"/>
        <v/>
      </c>
      <c r="CS467" s="172"/>
      <c r="CT467" s="154" t="str">
        <f t="shared" si="575"/>
        <v>NO BID</v>
      </c>
      <c r="CU467" s="171"/>
      <c r="CV467" s="89"/>
      <c r="CW467" s="90" t="str">
        <f t="shared" si="576"/>
        <v/>
      </c>
      <c r="CX467" s="172"/>
      <c r="CY467" s="154" t="str">
        <f t="shared" si="577"/>
        <v>NO BID</v>
      </c>
      <c r="CZ467" s="171"/>
      <c r="DA467" s="89"/>
      <c r="DB467" s="90" t="str">
        <f t="shared" si="578"/>
        <v/>
      </c>
      <c r="DC467" s="172"/>
      <c r="DD467" s="154" t="str">
        <f t="shared" si="579"/>
        <v>NO BID</v>
      </c>
      <c r="DE467" s="171"/>
      <c r="DF467" s="89"/>
      <c r="DG467" s="90" t="str">
        <f t="shared" si="580"/>
        <v/>
      </c>
      <c r="DH467" s="172"/>
      <c r="DI467" s="154" t="str">
        <f t="shared" si="581"/>
        <v>NO BID</v>
      </c>
      <c r="DJ467" s="171"/>
      <c r="DK467" s="89"/>
      <c r="DL467" s="90" t="str">
        <f t="shared" si="582"/>
        <v/>
      </c>
      <c r="DM467" s="172"/>
      <c r="DN467" s="154" t="str">
        <f t="shared" si="583"/>
        <v>NO BID</v>
      </c>
      <c r="DO467" s="171"/>
      <c r="DP467" s="89"/>
      <c r="DQ467" s="90" t="str">
        <f t="shared" si="584"/>
        <v/>
      </c>
      <c r="DR467" s="172"/>
      <c r="DS467" s="154" t="str">
        <f t="shared" si="585"/>
        <v>NO BID</v>
      </c>
      <c r="DT467" s="171"/>
      <c r="DU467" s="89"/>
      <c r="DV467" s="90" t="str">
        <f t="shared" si="586"/>
        <v/>
      </c>
      <c r="DW467" s="172"/>
      <c r="DX467" s="154" t="str">
        <f t="shared" si="587"/>
        <v>NO BID</v>
      </c>
      <c r="DY467" s="171"/>
      <c r="DZ467" s="89"/>
      <c r="EA467" s="90" t="str">
        <f t="shared" si="588"/>
        <v/>
      </c>
      <c r="EB467" s="172"/>
      <c r="EC467" s="154" t="str">
        <f t="shared" si="589"/>
        <v>NO BID</v>
      </c>
      <c r="ED467" s="171"/>
      <c r="EE467" s="89"/>
      <c r="EF467" s="90" t="str">
        <f t="shared" si="590"/>
        <v/>
      </c>
      <c r="EG467" s="172"/>
      <c r="EH467" s="154" t="str">
        <f t="shared" si="591"/>
        <v>NO BID</v>
      </c>
      <c r="EI467" s="171"/>
      <c r="EJ467" s="89"/>
      <c r="EK467" s="90" t="str">
        <f t="shared" si="592"/>
        <v/>
      </c>
      <c r="EL467" s="172"/>
      <c r="EM467" s="154" t="str">
        <f t="shared" si="593"/>
        <v>NO BID</v>
      </c>
      <c r="EN467" s="171"/>
      <c r="EO467" s="89"/>
      <c r="EP467" s="90" t="str">
        <f t="shared" si="594"/>
        <v/>
      </c>
      <c r="EQ467" s="172"/>
      <c r="ER467" s="154" t="str">
        <f t="shared" si="595"/>
        <v>NO BID</v>
      </c>
      <c r="ES467" s="171"/>
      <c r="ET467" s="89"/>
      <c r="EU467" s="90" t="str">
        <f t="shared" si="596"/>
        <v/>
      </c>
      <c r="EV467" s="172"/>
      <c r="EW467" s="154" t="str">
        <f t="shared" si="597"/>
        <v>NO BID</v>
      </c>
      <c r="EX467" s="171"/>
      <c r="EY467" s="89"/>
      <c r="EZ467" s="90" t="str">
        <f t="shared" si="598"/>
        <v/>
      </c>
      <c r="FA467" s="172"/>
      <c r="FB467" s="154" t="str">
        <f t="shared" si="599"/>
        <v>NO BID</v>
      </c>
      <c r="FC467" s="171"/>
      <c r="FD467" s="89"/>
      <c r="FE467" s="90" t="str">
        <f t="shared" si="600"/>
        <v/>
      </c>
      <c r="FF467" s="172"/>
      <c r="FG467" s="154" t="str">
        <f t="shared" si="601"/>
        <v>NO BID</v>
      </c>
      <c r="FH467" s="171"/>
      <c r="FI467" s="89"/>
      <c r="FJ467" s="90" t="str">
        <f t="shared" si="602"/>
        <v/>
      </c>
      <c r="FK467" s="172"/>
      <c r="FL467" s="154" t="str">
        <f t="shared" si="603"/>
        <v>NO BID</v>
      </c>
      <c r="FM467" s="171"/>
      <c r="FN467" s="89"/>
      <c r="FO467" s="90" t="str">
        <f t="shared" si="604"/>
        <v/>
      </c>
      <c r="FP467" s="172"/>
      <c r="FQ467" s="154" t="str">
        <f t="shared" si="605"/>
        <v>NO BID</v>
      </c>
      <c r="FR467" s="174"/>
      <c r="FS467" s="91">
        <v>11.59</v>
      </c>
      <c r="FT467" s="92">
        <f t="shared" si="606"/>
        <v>57.95</v>
      </c>
      <c r="FU467" s="175">
        <f t="shared" si="607"/>
        <v>0</v>
      </c>
      <c r="FV467" s="93" t="str">
        <f t="shared" si="608"/>
        <v/>
      </c>
      <c r="FW467" s="94">
        <f t="shared" si="609"/>
        <v>57.95</v>
      </c>
      <c r="FX467" s="95">
        <f t="shared" si="610"/>
        <v>0</v>
      </c>
      <c r="FY467" s="129" t="str">
        <f t="shared" si="611"/>
        <v>NOT AWARDED</v>
      </c>
      <c r="FZ467" s="130">
        <f t="shared" si="612"/>
        <v>0</v>
      </c>
      <c r="GA467" s="129" t="str">
        <f t="shared" si="613"/>
        <v>VENDOR 09</v>
      </c>
      <c r="GB467" s="176"/>
      <c r="GC467" s="177"/>
      <c r="GD467" s="96"/>
      <c r="GE467" s="98"/>
    </row>
    <row r="468" spans="1:187" ht="30" customHeight="1" thickTop="1" thickBot="1" x14ac:dyDescent="0.4">
      <c r="A468" s="162">
        <v>464</v>
      </c>
      <c r="B468" s="142">
        <v>4</v>
      </c>
      <c r="C468" s="143">
        <v>9781646141760</v>
      </c>
      <c r="D468" s="144" t="s">
        <v>658</v>
      </c>
      <c r="E468" s="144" t="s">
        <v>1310</v>
      </c>
      <c r="F468" s="144" t="s">
        <v>1479</v>
      </c>
      <c r="G468" s="145" t="s">
        <v>1414</v>
      </c>
      <c r="H468" s="145" t="s">
        <v>1429</v>
      </c>
      <c r="I468" s="146"/>
      <c r="J468" s="227">
        <f t="shared" si="614"/>
        <v>4</v>
      </c>
      <c r="K468" s="228"/>
      <c r="L468" s="99" t="str">
        <f t="shared" si="540"/>
        <v/>
      </c>
      <c r="M468" s="241"/>
      <c r="N468" s="147"/>
      <c r="O468" s="148" t="str">
        <f t="shared" si="541"/>
        <v>VENDOR 09</v>
      </c>
      <c r="P468" s="149">
        <v>241363</v>
      </c>
      <c r="Q468" s="149">
        <f t="shared" si="542"/>
        <v>0</v>
      </c>
      <c r="R468" s="150" t="str">
        <f t="shared" si="543"/>
        <v xml:space="preserve">, </v>
      </c>
      <c r="S468" s="150" t="str">
        <f t="shared" si="544"/>
        <v>NO BID</v>
      </c>
      <c r="T468" s="100">
        <f t="shared" si="545"/>
        <v>0</v>
      </c>
      <c r="U468" s="101" t="str">
        <f t="shared" si="546"/>
        <v>NOT AWARDED</v>
      </c>
      <c r="V468" s="146"/>
      <c r="W468" s="151"/>
      <c r="X468" s="102"/>
      <c r="Y468" s="103"/>
      <c r="Z468" s="152" t="str">
        <f t="shared" si="547"/>
        <v/>
      </c>
      <c r="AA468" s="153" t="str">
        <f t="shared" si="548"/>
        <v>NO BID</v>
      </c>
      <c r="AB468" s="151"/>
      <c r="AC468" s="102"/>
      <c r="AD468" s="103"/>
      <c r="AE468" s="152" t="str">
        <f t="shared" si="549"/>
        <v/>
      </c>
      <c r="AF468" s="154" t="str">
        <f t="shared" si="550"/>
        <v>NO BID</v>
      </c>
      <c r="AG468" s="151"/>
      <c r="AH468" s="102"/>
      <c r="AI468" s="103"/>
      <c r="AJ468" s="152" t="str">
        <f t="shared" si="551"/>
        <v/>
      </c>
      <c r="AK468" s="154" t="str">
        <f t="shared" si="552"/>
        <v>NO BID</v>
      </c>
      <c r="AL468" s="151"/>
      <c r="AM468" s="102"/>
      <c r="AN468" s="103"/>
      <c r="AO468" s="152" t="str">
        <f t="shared" si="553"/>
        <v/>
      </c>
      <c r="AP468" s="154" t="str">
        <f t="shared" si="554"/>
        <v>NO BID</v>
      </c>
      <c r="AQ468" s="151"/>
      <c r="AR468" s="102"/>
      <c r="AS468" s="103"/>
      <c r="AT468" s="152" t="str">
        <f t="shared" si="555"/>
        <v/>
      </c>
      <c r="AU468" s="154" t="str">
        <f t="shared" si="556"/>
        <v>NO BID</v>
      </c>
      <c r="AV468" s="151"/>
      <c r="AW468" s="102"/>
      <c r="AX468" s="103"/>
      <c r="AY468" s="152" t="str">
        <f t="shared" si="557"/>
        <v/>
      </c>
      <c r="AZ468" s="154" t="str">
        <f t="shared" si="558"/>
        <v>NO BID</v>
      </c>
      <c r="BA468" s="151"/>
      <c r="BB468" s="102"/>
      <c r="BC468" s="103"/>
      <c r="BD468" s="152" t="str">
        <f t="shared" si="559"/>
        <v/>
      </c>
      <c r="BE468" s="153" t="str">
        <f>IF($B468=0,"",IF(ISNUMBER(BB468),"","NO BID"))</f>
        <v>NO BID</v>
      </c>
      <c r="BF468" s="151"/>
      <c r="BG468" s="102"/>
      <c r="BH468" s="103"/>
      <c r="BI468" s="152" t="str">
        <f t="shared" si="560"/>
        <v/>
      </c>
      <c r="BJ468" s="153" t="str">
        <f t="shared" si="561"/>
        <v>NO BID</v>
      </c>
      <c r="BK468" s="151"/>
      <c r="BL468" s="102"/>
      <c r="BM468" s="103"/>
      <c r="BN468" s="152" t="str">
        <f t="shared" si="562"/>
        <v/>
      </c>
      <c r="BO468" s="154" t="str">
        <f t="shared" si="563"/>
        <v>NO BID</v>
      </c>
      <c r="BP468" s="155"/>
      <c r="BQ468" s="151"/>
      <c r="BR468" s="102"/>
      <c r="BS468" s="103" t="str">
        <f t="shared" si="564"/>
        <v/>
      </c>
      <c r="BT468" s="152"/>
      <c r="BU468" s="153" t="str">
        <f t="shared" si="565"/>
        <v>NO BID</v>
      </c>
      <c r="BV468" s="151"/>
      <c r="BW468" s="102"/>
      <c r="BX468" s="103" t="str">
        <f t="shared" si="566"/>
        <v/>
      </c>
      <c r="BY468" s="152"/>
      <c r="BZ468" s="153" t="str">
        <f t="shared" si="567"/>
        <v>NO BID</v>
      </c>
      <c r="CA468" s="151"/>
      <c r="CB468" s="102"/>
      <c r="CC468" s="103" t="str">
        <f t="shared" si="568"/>
        <v/>
      </c>
      <c r="CD468" s="152"/>
      <c r="CE468" s="153" t="str">
        <f t="shared" si="569"/>
        <v>NO BID</v>
      </c>
      <c r="CF468" s="151"/>
      <c r="CG468" s="102"/>
      <c r="CH468" s="103" t="str">
        <f t="shared" si="570"/>
        <v/>
      </c>
      <c r="CI468" s="152"/>
      <c r="CJ468" s="153" t="str">
        <f t="shared" si="571"/>
        <v>NO BID</v>
      </c>
      <c r="CK468" s="151"/>
      <c r="CL468" s="102"/>
      <c r="CM468" s="103" t="str">
        <f t="shared" si="572"/>
        <v/>
      </c>
      <c r="CN468" s="152"/>
      <c r="CO468" s="153" t="str">
        <f t="shared" si="573"/>
        <v>NO BID</v>
      </c>
      <c r="CP468" s="151"/>
      <c r="CQ468" s="102"/>
      <c r="CR468" s="103" t="str">
        <f t="shared" si="574"/>
        <v/>
      </c>
      <c r="CS468" s="152"/>
      <c r="CT468" s="153" t="str">
        <f t="shared" si="575"/>
        <v>NO BID</v>
      </c>
      <c r="CU468" s="151"/>
      <c r="CV468" s="102"/>
      <c r="CW468" s="103" t="str">
        <f t="shared" si="576"/>
        <v/>
      </c>
      <c r="CX468" s="152"/>
      <c r="CY468" s="153" t="str">
        <f t="shared" si="577"/>
        <v>NO BID</v>
      </c>
      <c r="CZ468" s="151"/>
      <c r="DA468" s="102"/>
      <c r="DB468" s="103" t="str">
        <f t="shared" si="578"/>
        <v/>
      </c>
      <c r="DC468" s="152"/>
      <c r="DD468" s="153" t="str">
        <f t="shared" si="579"/>
        <v>NO BID</v>
      </c>
      <c r="DE468" s="151"/>
      <c r="DF468" s="102"/>
      <c r="DG468" s="103" t="str">
        <f t="shared" si="580"/>
        <v/>
      </c>
      <c r="DH468" s="152"/>
      <c r="DI468" s="153" t="str">
        <f t="shared" si="581"/>
        <v>NO BID</v>
      </c>
      <c r="DJ468" s="151"/>
      <c r="DK468" s="102"/>
      <c r="DL468" s="103" t="str">
        <f t="shared" si="582"/>
        <v/>
      </c>
      <c r="DM468" s="152"/>
      <c r="DN468" s="153" t="str">
        <f t="shared" si="583"/>
        <v>NO BID</v>
      </c>
      <c r="DO468" s="151"/>
      <c r="DP468" s="102"/>
      <c r="DQ468" s="103" t="str">
        <f t="shared" si="584"/>
        <v/>
      </c>
      <c r="DR468" s="152"/>
      <c r="DS468" s="153" t="str">
        <f t="shared" si="585"/>
        <v>NO BID</v>
      </c>
      <c r="DT468" s="151"/>
      <c r="DU468" s="102"/>
      <c r="DV468" s="103" t="str">
        <f t="shared" si="586"/>
        <v/>
      </c>
      <c r="DW468" s="152"/>
      <c r="DX468" s="153" t="str">
        <f t="shared" si="587"/>
        <v>NO BID</v>
      </c>
      <c r="DY468" s="151"/>
      <c r="DZ468" s="102"/>
      <c r="EA468" s="103" t="str">
        <f t="shared" si="588"/>
        <v/>
      </c>
      <c r="EB468" s="152"/>
      <c r="EC468" s="153" t="str">
        <f t="shared" si="589"/>
        <v>NO BID</v>
      </c>
      <c r="ED468" s="151"/>
      <c r="EE468" s="102"/>
      <c r="EF468" s="103" t="str">
        <f t="shared" si="590"/>
        <v/>
      </c>
      <c r="EG468" s="152"/>
      <c r="EH468" s="153" t="str">
        <f t="shared" si="591"/>
        <v>NO BID</v>
      </c>
      <c r="EI468" s="151"/>
      <c r="EJ468" s="102"/>
      <c r="EK468" s="103" t="str">
        <f t="shared" si="592"/>
        <v/>
      </c>
      <c r="EL468" s="152"/>
      <c r="EM468" s="153" t="str">
        <f t="shared" si="593"/>
        <v>NO BID</v>
      </c>
      <c r="EN468" s="151"/>
      <c r="EO468" s="102"/>
      <c r="EP468" s="103" t="str">
        <f t="shared" si="594"/>
        <v/>
      </c>
      <c r="EQ468" s="152"/>
      <c r="ER468" s="153" t="str">
        <f t="shared" si="595"/>
        <v>NO BID</v>
      </c>
      <c r="ES468" s="151"/>
      <c r="ET468" s="102"/>
      <c r="EU468" s="103" t="str">
        <f t="shared" si="596"/>
        <v/>
      </c>
      <c r="EV468" s="152"/>
      <c r="EW468" s="153" t="str">
        <f t="shared" si="597"/>
        <v>NO BID</v>
      </c>
      <c r="EX468" s="151"/>
      <c r="EY468" s="102"/>
      <c r="EZ468" s="103" t="str">
        <f t="shared" si="598"/>
        <v/>
      </c>
      <c r="FA468" s="152"/>
      <c r="FB468" s="153" t="str">
        <f t="shared" si="599"/>
        <v>NO BID</v>
      </c>
      <c r="FC468" s="151"/>
      <c r="FD468" s="102"/>
      <c r="FE468" s="103" t="str">
        <f t="shared" si="600"/>
        <v/>
      </c>
      <c r="FF468" s="152"/>
      <c r="FG468" s="153" t="str">
        <f t="shared" si="601"/>
        <v>NO BID</v>
      </c>
      <c r="FH468" s="151"/>
      <c r="FI468" s="102"/>
      <c r="FJ468" s="103" t="str">
        <f t="shared" si="602"/>
        <v/>
      </c>
      <c r="FK468" s="152"/>
      <c r="FL468" s="153" t="str">
        <f t="shared" si="603"/>
        <v>NO BID</v>
      </c>
      <c r="FM468" s="151"/>
      <c r="FN468" s="102"/>
      <c r="FO468" s="103" t="str">
        <f t="shared" si="604"/>
        <v/>
      </c>
      <c r="FP468" s="152"/>
      <c r="FQ468" s="153" t="str">
        <f t="shared" si="605"/>
        <v>NO BID</v>
      </c>
      <c r="FR468" s="156"/>
      <c r="FS468" s="104">
        <v>19.989999999999998</v>
      </c>
      <c r="FT468" s="105">
        <f t="shared" si="606"/>
        <v>79.959999999999994</v>
      </c>
      <c r="FU468" s="157">
        <f t="shared" si="607"/>
        <v>0</v>
      </c>
      <c r="FV468" s="106" t="str">
        <f t="shared" si="608"/>
        <v/>
      </c>
      <c r="FW468" s="107">
        <f t="shared" si="609"/>
        <v>79.959999999999994</v>
      </c>
      <c r="FX468" s="108">
        <f t="shared" si="610"/>
        <v>0</v>
      </c>
      <c r="FY468" s="158" t="str">
        <f t="shared" si="611"/>
        <v>NOT AWARDED</v>
      </c>
      <c r="FZ468" s="159">
        <f t="shared" si="612"/>
        <v>0</v>
      </c>
      <c r="GA468" s="158" t="str">
        <f t="shared" si="613"/>
        <v>VENDOR 09</v>
      </c>
      <c r="GB468" s="160"/>
      <c r="GC468" s="161"/>
      <c r="GD468" s="109"/>
      <c r="GE468" s="110"/>
    </row>
    <row r="469" spans="1:187" ht="30" customHeight="1" thickTop="1" thickBot="1" x14ac:dyDescent="0.4">
      <c r="A469" s="162">
        <v>465</v>
      </c>
      <c r="B469" s="163">
        <v>5</v>
      </c>
      <c r="C469" s="164">
        <v>9781773217819</v>
      </c>
      <c r="D469" s="165" t="s">
        <v>659</v>
      </c>
      <c r="E469" s="165" t="s">
        <v>1311</v>
      </c>
      <c r="F469" s="165" t="s">
        <v>1479</v>
      </c>
      <c r="G469" s="166" t="s">
        <v>1414</v>
      </c>
      <c r="H469" s="166" t="s">
        <v>1416</v>
      </c>
      <c r="I469" s="167"/>
      <c r="J469" s="227">
        <f t="shared" si="614"/>
        <v>5</v>
      </c>
      <c r="K469" s="228"/>
      <c r="L469" s="99" t="str">
        <f t="shared" si="540"/>
        <v/>
      </c>
      <c r="M469" s="241"/>
      <c r="N469" s="168"/>
      <c r="O469" s="169" t="str">
        <f t="shared" si="541"/>
        <v>VENDOR 09</v>
      </c>
      <c r="P469" s="149">
        <v>241365</v>
      </c>
      <c r="Q469" s="149">
        <f t="shared" si="542"/>
        <v>0</v>
      </c>
      <c r="R469" s="170" t="str">
        <f t="shared" si="543"/>
        <v xml:space="preserve">, </v>
      </c>
      <c r="S469" s="170" t="str">
        <f t="shared" si="544"/>
        <v>NO BID</v>
      </c>
      <c r="T469" s="87">
        <f t="shared" si="545"/>
        <v>0</v>
      </c>
      <c r="U469" s="88" t="str">
        <f t="shared" si="546"/>
        <v>NOT AWARDED</v>
      </c>
      <c r="V469" s="167"/>
      <c r="W469" s="171"/>
      <c r="X469" s="89"/>
      <c r="Y469" s="90"/>
      <c r="Z469" s="172" t="str">
        <f t="shared" si="547"/>
        <v/>
      </c>
      <c r="AA469" s="154" t="str">
        <f t="shared" si="548"/>
        <v>NO BID</v>
      </c>
      <c r="AB469" s="171"/>
      <c r="AC469" s="89"/>
      <c r="AD469" s="90"/>
      <c r="AE469" s="172" t="str">
        <f t="shared" si="549"/>
        <v/>
      </c>
      <c r="AF469" s="154" t="str">
        <f t="shared" si="550"/>
        <v>NO BID</v>
      </c>
      <c r="AG469" s="171"/>
      <c r="AH469" s="89"/>
      <c r="AI469" s="90"/>
      <c r="AJ469" s="172" t="str">
        <f t="shared" si="551"/>
        <v/>
      </c>
      <c r="AK469" s="154" t="str">
        <f t="shared" si="552"/>
        <v>NO BID</v>
      </c>
      <c r="AL469" s="171"/>
      <c r="AM469" s="89"/>
      <c r="AN469" s="90"/>
      <c r="AO469" s="172" t="str">
        <f t="shared" si="553"/>
        <v/>
      </c>
      <c r="AP469" s="154" t="str">
        <f t="shared" si="554"/>
        <v>NO BID</v>
      </c>
      <c r="AQ469" s="171"/>
      <c r="AR469" s="89"/>
      <c r="AS469" s="90"/>
      <c r="AT469" s="172" t="str">
        <f t="shared" si="555"/>
        <v/>
      </c>
      <c r="AU469" s="154" t="str">
        <f t="shared" si="556"/>
        <v>NO BID</v>
      </c>
      <c r="AV469" s="171"/>
      <c r="AW469" s="89"/>
      <c r="AX469" s="90"/>
      <c r="AY469" s="172" t="str">
        <f t="shared" si="557"/>
        <v/>
      </c>
      <c r="AZ469" s="154" t="str">
        <f t="shared" si="558"/>
        <v>NO BID</v>
      </c>
      <c r="BA469" s="171"/>
      <c r="BB469" s="89"/>
      <c r="BC469" s="90"/>
      <c r="BD469" s="172" t="str">
        <f t="shared" si="559"/>
        <v/>
      </c>
      <c r="BE469" s="154" t="s">
        <v>82</v>
      </c>
      <c r="BF469" s="171"/>
      <c r="BG469" s="89"/>
      <c r="BH469" s="90"/>
      <c r="BI469" s="172" t="str">
        <f t="shared" si="560"/>
        <v/>
      </c>
      <c r="BJ469" s="154" t="str">
        <f t="shared" si="561"/>
        <v>NO BID</v>
      </c>
      <c r="BK469" s="171"/>
      <c r="BL469" s="89"/>
      <c r="BM469" s="90"/>
      <c r="BN469" s="172" t="str">
        <f t="shared" si="562"/>
        <v/>
      </c>
      <c r="BO469" s="154" t="str">
        <f t="shared" si="563"/>
        <v>NO BID</v>
      </c>
      <c r="BP469" s="173"/>
      <c r="BQ469" s="171"/>
      <c r="BR469" s="89"/>
      <c r="BS469" s="90" t="str">
        <f t="shared" si="564"/>
        <v/>
      </c>
      <c r="BT469" s="172"/>
      <c r="BU469" s="154" t="str">
        <f t="shared" si="565"/>
        <v>NO BID</v>
      </c>
      <c r="BV469" s="171"/>
      <c r="BW469" s="89"/>
      <c r="BX469" s="90" t="str">
        <f t="shared" si="566"/>
        <v/>
      </c>
      <c r="BY469" s="172"/>
      <c r="BZ469" s="154" t="str">
        <f t="shared" si="567"/>
        <v>NO BID</v>
      </c>
      <c r="CA469" s="171"/>
      <c r="CB469" s="89"/>
      <c r="CC469" s="90" t="str">
        <f t="shared" si="568"/>
        <v/>
      </c>
      <c r="CD469" s="172"/>
      <c r="CE469" s="154" t="str">
        <f t="shared" si="569"/>
        <v>NO BID</v>
      </c>
      <c r="CF469" s="171"/>
      <c r="CG469" s="89"/>
      <c r="CH469" s="90" t="str">
        <f t="shared" si="570"/>
        <v/>
      </c>
      <c r="CI469" s="172"/>
      <c r="CJ469" s="154" t="str">
        <f t="shared" si="571"/>
        <v>NO BID</v>
      </c>
      <c r="CK469" s="171"/>
      <c r="CL469" s="89"/>
      <c r="CM469" s="90" t="str">
        <f t="shared" si="572"/>
        <v/>
      </c>
      <c r="CN469" s="172"/>
      <c r="CO469" s="154" t="str">
        <f t="shared" si="573"/>
        <v>NO BID</v>
      </c>
      <c r="CP469" s="171"/>
      <c r="CQ469" s="89"/>
      <c r="CR469" s="90" t="str">
        <f t="shared" si="574"/>
        <v/>
      </c>
      <c r="CS469" s="172"/>
      <c r="CT469" s="154" t="str">
        <f t="shared" si="575"/>
        <v>NO BID</v>
      </c>
      <c r="CU469" s="171"/>
      <c r="CV469" s="89"/>
      <c r="CW469" s="90" t="str">
        <f t="shared" si="576"/>
        <v/>
      </c>
      <c r="CX469" s="172"/>
      <c r="CY469" s="154" t="str">
        <f t="shared" si="577"/>
        <v>NO BID</v>
      </c>
      <c r="CZ469" s="171"/>
      <c r="DA469" s="89"/>
      <c r="DB469" s="90" t="str">
        <f t="shared" si="578"/>
        <v/>
      </c>
      <c r="DC469" s="172"/>
      <c r="DD469" s="154" t="str">
        <f t="shared" si="579"/>
        <v>NO BID</v>
      </c>
      <c r="DE469" s="171"/>
      <c r="DF469" s="89"/>
      <c r="DG469" s="90" t="str">
        <f t="shared" si="580"/>
        <v/>
      </c>
      <c r="DH469" s="172"/>
      <c r="DI469" s="154" t="str">
        <f t="shared" si="581"/>
        <v>NO BID</v>
      </c>
      <c r="DJ469" s="171"/>
      <c r="DK469" s="89"/>
      <c r="DL469" s="90" t="str">
        <f t="shared" si="582"/>
        <v/>
      </c>
      <c r="DM469" s="172"/>
      <c r="DN469" s="154" t="str">
        <f t="shared" si="583"/>
        <v>NO BID</v>
      </c>
      <c r="DO469" s="171"/>
      <c r="DP469" s="89"/>
      <c r="DQ469" s="90" t="str">
        <f t="shared" si="584"/>
        <v/>
      </c>
      <c r="DR469" s="172"/>
      <c r="DS469" s="154" t="str">
        <f t="shared" si="585"/>
        <v>NO BID</v>
      </c>
      <c r="DT469" s="171"/>
      <c r="DU469" s="89"/>
      <c r="DV469" s="90" t="str">
        <f t="shared" si="586"/>
        <v/>
      </c>
      <c r="DW469" s="172"/>
      <c r="DX469" s="154" t="str">
        <f t="shared" si="587"/>
        <v>NO BID</v>
      </c>
      <c r="DY469" s="171"/>
      <c r="DZ469" s="89"/>
      <c r="EA469" s="90" t="str">
        <f t="shared" si="588"/>
        <v/>
      </c>
      <c r="EB469" s="172"/>
      <c r="EC469" s="154" t="str">
        <f t="shared" si="589"/>
        <v>NO BID</v>
      </c>
      <c r="ED469" s="171"/>
      <c r="EE469" s="89"/>
      <c r="EF469" s="90" t="str">
        <f t="shared" si="590"/>
        <v/>
      </c>
      <c r="EG469" s="172"/>
      <c r="EH469" s="154" t="str">
        <f t="shared" si="591"/>
        <v>NO BID</v>
      </c>
      <c r="EI469" s="171"/>
      <c r="EJ469" s="89"/>
      <c r="EK469" s="90" t="str">
        <f t="shared" si="592"/>
        <v/>
      </c>
      <c r="EL469" s="172"/>
      <c r="EM469" s="154" t="str">
        <f t="shared" si="593"/>
        <v>NO BID</v>
      </c>
      <c r="EN469" s="171"/>
      <c r="EO469" s="89"/>
      <c r="EP469" s="90" t="str">
        <f t="shared" si="594"/>
        <v/>
      </c>
      <c r="EQ469" s="172"/>
      <c r="ER469" s="154" t="str">
        <f t="shared" si="595"/>
        <v>NO BID</v>
      </c>
      <c r="ES469" s="171"/>
      <c r="ET469" s="89"/>
      <c r="EU469" s="90" t="str">
        <f t="shared" si="596"/>
        <v/>
      </c>
      <c r="EV469" s="172"/>
      <c r="EW469" s="154" t="str">
        <f t="shared" si="597"/>
        <v>NO BID</v>
      </c>
      <c r="EX469" s="171"/>
      <c r="EY469" s="89"/>
      <c r="EZ469" s="90" t="str">
        <f t="shared" si="598"/>
        <v/>
      </c>
      <c r="FA469" s="172"/>
      <c r="FB469" s="154" t="str">
        <f t="shared" si="599"/>
        <v>NO BID</v>
      </c>
      <c r="FC469" s="171"/>
      <c r="FD469" s="89"/>
      <c r="FE469" s="90" t="str">
        <f t="shared" si="600"/>
        <v/>
      </c>
      <c r="FF469" s="172"/>
      <c r="FG469" s="154" t="str">
        <f t="shared" si="601"/>
        <v>NO BID</v>
      </c>
      <c r="FH469" s="171"/>
      <c r="FI469" s="89"/>
      <c r="FJ469" s="90" t="str">
        <f t="shared" si="602"/>
        <v/>
      </c>
      <c r="FK469" s="172"/>
      <c r="FL469" s="154" t="str">
        <f t="shared" si="603"/>
        <v>NO BID</v>
      </c>
      <c r="FM469" s="171"/>
      <c r="FN469" s="89"/>
      <c r="FO469" s="90" t="str">
        <f t="shared" si="604"/>
        <v/>
      </c>
      <c r="FP469" s="172"/>
      <c r="FQ469" s="154" t="str">
        <f t="shared" si="605"/>
        <v>NO BID</v>
      </c>
      <c r="FR469" s="174"/>
      <c r="FS469" s="91">
        <v>18.690000000000001</v>
      </c>
      <c r="FT469" s="92">
        <f t="shared" si="606"/>
        <v>93.45</v>
      </c>
      <c r="FU469" s="175">
        <f t="shared" si="607"/>
        <v>0</v>
      </c>
      <c r="FV469" s="93" t="str">
        <f t="shared" si="608"/>
        <v/>
      </c>
      <c r="FW469" s="94">
        <f t="shared" si="609"/>
        <v>93.45</v>
      </c>
      <c r="FX469" s="95">
        <f t="shared" si="610"/>
        <v>0</v>
      </c>
      <c r="FY469" s="129" t="str">
        <f t="shared" si="611"/>
        <v>NOT AWARDED</v>
      </c>
      <c r="FZ469" s="130">
        <f t="shared" si="612"/>
        <v>0</v>
      </c>
      <c r="GA469" s="129" t="str">
        <f t="shared" si="613"/>
        <v>VENDOR 09</v>
      </c>
      <c r="GB469" s="176"/>
      <c r="GC469" s="177"/>
      <c r="GD469" s="96"/>
      <c r="GE469" s="97"/>
    </row>
    <row r="470" spans="1:187" ht="30" customHeight="1" thickTop="1" thickBot="1" x14ac:dyDescent="0.4">
      <c r="A470" s="141">
        <v>466</v>
      </c>
      <c r="B470" s="163">
        <v>5</v>
      </c>
      <c r="C470" s="164">
        <v>9781250624864</v>
      </c>
      <c r="D470" s="165" t="s">
        <v>662</v>
      </c>
      <c r="E470" s="165" t="s">
        <v>1314</v>
      </c>
      <c r="F470" s="165" t="s">
        <v>1479</v>
      </c>
      <c r="G470" s="166" t="s">
        <v>1414</v>
      </c>
      <c r="H470" s="166" t="s">
        <v>1421</v>
      </c>
      <c r="I470" s="167"/>
      <c r="J470" s="227">
        <f t="shared" si="614"/>
        <v>5</v>
      </c>
      <c r="K470" s="228"/>
      <c r="L470" s="99" t="str">
        <f t="shared" si="540"/>
        <v/>
      </c>
      <c r="M470" s="241"/>
      <c r="N470" s="168"/>
      <c r="O470" s="169" t="str">
        <f t="shared" si="541"/>
        <v>VENDOR 09</v>
      </c>
      <c r="P470" s="149">
        <v>241360</v>
      </c>
      <c r="Q470" s="149">
        <f t="shared" si="542"/>
        <v>0</v>
      </c>
      <c r="R470" s="170" t="str">
        <f t="shared" si="543"/>
        <v xml:space="preserve">, </v>
      </c>
      <c r="S470" s="170" t="str">
        <f t="shared" si="544"/>
        <v>NO BID</v>
      </c>
      <c r="T470" s="87">
        <f t="shared" si="545"/>
        <v>0</v>
      </c>
      <c r="U470" s="88" t="str">
        <f t="shared" si="546"/>
        <v>NOT AWARDED</v>
      </c>
      <c r="V470" s="167"/>
      <c r="W470" s="171"/>
      <c r="X470" s="89"/>
      <c r="Y470" s="90"/>
      <c r="Z470" s="172" t="str">
        <f t="shared" si="547"/>
        <v/>
      </c>
      <c r="AA470" s="154" t="str">
        <f t="shared" si="548"/>
        <v>NO BID</v>
      </c>
      <c r="AB470" s="171"/>
      <c r="AC470" s="89"/>
      <c r="AD470" s="90"/>
      <c r="AE470" s="172" t="str">
        <f t="shared" si="549"/>
        <v/>
      </c>
      <c r="AF470" s="154" t="str">
        <f t="shared" si="550"/>
        <v>NO BID</v>
      </c>
      <c r="AG470" s="171"/>
      <c r="AH470" s="89"/>
      <c r="AI470" s="90"/>
      <c r="AJ470" s="172" t="str">
        <f t="shared" si="551"/>
        <v/>
      </c>
      <c r="AK470" s="154" t="str">
        <f t="shared" si="552"/>
        <v>NO BID</v>
      </c>
      <c r="AL470" s="171"/>
      <c r="AM470" s="89"/>
      <c r="AN470" s="90"/>
      <c r="AO470" s="172" t="str">
        <f t="shared" si="553"/>
        <v/>
      </c>
      <c r="AP470" s="154" t="str">
        <f t="shared" si="554"/>
        <v>NO BID</v>
      </c>
      <c r="AQ470" s="171"/>
      <c r="AR470" s="89"/>
      <c r="AS470" s="90"/>
      <c r="AT470" s="172" t="str">
        <f t="shared" si="555"/>
        <v/>
      </c>
      <c r="AU470" s="154" t="str">
        <f t="shared" si="556"/>
        <v>NO BID</v>
      </c>
      <c r="AV470" s="171"/>
      <c r="AW470" s="89"/>
      <c r="AX470" s="90"/>
      <c r="AY470" s="172" t="str">
        <f t="shared" si="557"/>
        <v/>
      </c>
      <c r="AZ470" s="154" t="str">
        <f t="shared" si="558"/>
        <v>NO BID</v>
      </c>
      <c r="BA470" s="171"/>
      <c r="BB470" s="89"/>
      <c r="BC470" s="90"/>
      <c r="BD470" s="172" t="str">
        <f t="shared" si="559"/>
        <v/>
      </c>
      <c r="BE470" s="154" t="str">
        <f>IF($B470=0,"",IF(ISNUMBER(BB470),"","NO BID"))</f>
        <v>NO BID</v>
      </c>
      <c r="BF470" s="171"/>
      <c r="BG470" s="89"/>
      <c r="BH470" s="90"/>
      <c r="BI470" s="172" t="str">
        <f t="shared" si="560"/>
        <v/>
      </c>
      <c r="BJ470" s="154" t="str">
        <f t="shared" si="561"/>
        <v>NO BID</v>
      </c>
      <c r="BK470" s="171"/>
      <c r="BL470" s="89"/>
      <c r="BM470" s="90"/>
      <c r="BN470" s="172" t="str">
        <f t="shared" si="562"/>
        <v/>
      </c>
      <c r="BO470" s="154" t="str">
        <f t="shared" si="563"/>
        <v>NO BID</v>
      </c>
      <c r="BP470" s="178"/>
      <c r="BQ470" s="171"/>
      <c r="BR470" s="89"/>
      <c r="BS470" s="90" t="str">
        <f t="shared" si="564"/>
        <v/>
      </c>
      <c r="BT470" s="172"/>
      <c r="BU470" s="154" t="str">
        <f t="shared" si="565"/>
        <v>NO BID</v>
      </c>
      <c r="BV470" s="171"/>
      <c r="BW470" s="89"/>
      <c r="BX470" s="90" t="str">
        <f t="shared" si="566"/>
        <v/>
      </c>
      <c r="BY470" s="172"/>
      <c r="BZ470" s="154" t="str">
        <f t="shared" si="567"/>
        <v>NO BID</v>
      </c>
      <c r="CA470" s="171"/>
      <c r="CB470" s="89"/>
      <c r="CC470" s="90" t="str">
        <f t="shared" si="568"/>
        <v/>
      </c>
      <c r="CD470" s="172"/>
      <c r="CE470" s="154" t="str">
        <f t="shared" si="569"/>
        <v>NO BID</v>
      </c>
      <c r="CF470" s="171"/>
      <c r="CG470" s="89"/>
      <c r="CH470" s="90" t="str">
        <f t="shared" si="570"/>
        <v/>
      </c>
      <c r="CI470" s="172"/>
      <c r="CJ470" s="154" t="str">
        <f t="shared" si="571"/>
        <v>NO BID</v>
      </c>
      <c r="CK470" s="171"/>
      <c r="CL470" s="89"/>
      <c r="CM470" s="90" t="str">
        <f t="shared" si="572"/>
        <v/>
      </c>
      <c r="CN470" s="172"/>
      <c r="CO470" s="154" t="str">
        <f t="shared" si="573"/>
        <v>NO BID</v>
      </c>
      <c r="CP470" s="171"/>
      <c r="CQ470" s="89"/>
      <c r="CR470" s="90" t="str">
        <f t="shared" si="574"/>
        <v/>
      </c>
      <c r="CS470" s="172"/>
      <c r="CT470" s="154" t="str">
        <f t="shared" si="575"/>
        <v>NO BID</v>
      </c>
      <c r="CU470" s="171"/>
      <c r="CV470" s="89"/>
      <c r="CW470" s="90" t="str">
        <f t="shared" si="576"/>
        <v/>
      </c>
      <c r="CX470" s="172"/>
      <c r="CY470" s="154" t="str">
        <f t="shared" si="577"/>
        <v>NO BID</v>
      </c>
      <c r="CZ470" s="171"/>
      <c r="DA470" s="89"/>
      <c r="DB470" s="90" t="str">
        <f t="shared" si="578"/>
        <v/>
      </c>
      <c r="DC470" s="172"/>
      <c r="DD470" s="154" t="str">
        <f t="shared" si="579"/>
        <v>NO BID</v>
      </c>
      <c r="DE470" s="171"/>
      <c r="DF470" s="89"/>
      <c r="DG470" s="90" t="str">
        <f t="shared" si="580"/>
        <v/>
      </c>
      <c r="DH470" s="172"/>
      <c r="DI470" s="154" t="str">
        <f t="shared" si="581"/>
        <v>NO BID</v>
      </c>
      <c r="DJ470" s="171"/>
      <c r="DK470" s="89"/>
      <c r="DL470" s="90" t="str">
        <f t="shared" si="582"/>
        <v/>
      </c>
      <c r="DM470" s="172"/>
      <c r="DN470" s="154" t="str">
        <f t="shared" si="583"/>
        <v>NO BID</v>
      </c>
      <c r="DO470" s="171"/>
      <c r="DP470" s="89"/>
      <c r="DQ470" s="90" t="str">
        <f t="shared" si="584"/>
        <v/>
      </c>
      <c r="DR470" s="172"/>
      <c r="DS470" s="154" t="str">
        <f t="shared" si="585"/>
        <v>NO BID</v>
      </c>
      <c r="DT470" s="171"/>
      <c r="DU470" s="89"/>
      <c r="DV470" s="90" t="str">
        <f t="shared" si="586"/>
        <v/>
      </c>
      <c r="DW470" s="172"/>
      <c r="DX470" s="154" t="str">
        <f t="shared" si="587"/>
        <v>NO BID</v>
      </c>
      <c r="DY470" s="171"/>
      <c r="DZ470" s="89"/>
      <c r="EA470" s="90" t="str">
        <f t="shared" si="588"/>
        <v/>
      </c>
      <c r="EB470" s="172"/>
      <c r="EC470" s="154" t="str">
        <f t="shared" si="589"/>
        <v>NO BID</v>
      </c>
      <c r="ED470" s="171"/>
      <c r="EE470" s="89"/>
      <c r="EF470" s="90" t="str">
        <f t="shared" si="590"/>
        <v/>
      </c>
      <c r="EG470" s="172"/>
      <c r="EH470" s="154" t="str">
        <f t="shared" si="591"/>
        <v>NO BID</v>
      </c>
      <c r="EI470" s="171"/>
      <c r="EJ470" s="89"/>
      <c r="EK470" s="90" t="str">
        <f t="shared" si="592"/>
        <v/>
      </c>
      <c r="EL470" s="172"/>
      <c r="EM470" s="154" t="str">
        <f t="shared" si="593"/>
        <v>NO BID</v>
      </c>
      <c r="EN470" s="171"/>
      <c r="EO470" s="89"/>
      <c r="EP470" s="90" t="str">
        <f t="shared" si="594"/>
        <v/>
      </c>
      <c r="EQ470" s="172"/>
      <c r="ER470" s="154" t="str">
        <f t="shared" si="595"/>
        <v>NO BID</v>
      </c>
      <c r="ES470" s="171"/>
      <c r="ET470" s="89"/>
      <c r="EU470" s="90" t="str">
        <f t="shared" si="596"/>
        <v/>
      </c>
      <c r="EV470" s="172"/>
      <c r="EW470" s="154" t="str">
        <f t="shared" si="597"/>
        <v>NO BID</v>
      </c>
      <c r="EX470" s="171"/>
      <c r="EY470" s="89"/>
      <c r="EZ470" s="90" t="str">
        <f t="shared" si="598"/>
        <v/>
      </c>
      <c r="FA470" s="172"/>
      <c r="FB470" s="154" t="str">
        <f t="shared" si="599"/>
        <v>NO BID</v>
      </c>
      <c r="FC470" s="171"/>
      <c r="FD470" s="89"/>
      <c r="FE470" s="90" t="str">
        <f t="shared" si="600"/>
        <v/>
      </c>
      <c r="FF470" s="172"/>
      <c r="FG470" s="154" t="str">
        <f t="shared" si="601"/>
        <v>NO BID</v>
      </c>
      <c r="FH470" s="171"/>
      <c r="FI470" s="89"/>
      <c r="FJ470" s="90" t="str">
        <f t="shared" si="602"/>
        <v/>
      </c>
      <c r="FK470" s="172"/>
      <c r="FL470" s="154" t="str">
        <f t="shared" si="603"/>
        <v>NO BID</v>
      </c>
      <c r="FM470" s="171"/>
      <c r="FN470" s="89"/>
      <c r="FO470" s="90" t="str">
        <f t="shared" si="604"/>
        <v/>
      </c>
      <c r="FP470" s="172"/>
      <c r="FQ470" s="154" t="str">
        <f t="shared" si="605"/>
        <v>NO BID</v>
      </c>
      <c r="FR470" s="174"/>
      <c r="FS470" s="91">
        <v>15.41</v>
      </c>
      <c r="FT470" s="92">
        <f t="shared" si="606"/>
        <v>77.05</v>
      </c>
      <c r="FU470" s="175">
        <f t="shared" si="607"/>
        <v>0</v>
      </c>
      <c r="FV470" s="93" t="str">
        <f t="shared" si="608"/>
        <v/>
      </c>
      <c r="FW470" s="94">
        <f t="shared" si="609"/>
        <v>77.05</v>
      </c>
      <c r="FX470" s="95">
        <f t="shared" si="610"/>
        <v>0</v>
      </c>
      <c r="FY470" s="129" t="str">
        <f t="shared" si="611"/>
        <v>NOT AWARDED</v>
      </c>
      <c r="FZ470" s="130">
        <f t="shared" si="612"/>
        <v>0</v>
      </c>
      <c r="GA470" s="129" t="str">
        <f t="shared" si="613"/>
        <v>VENDOR 09</v>
      </c>
      <c r="GB470" s="176"/>
      <c r="GC470" s="177"/>
      <c r="GD470" s="96"/>
      <c r="GE470" s="97"/>
    </row>
    <row r="471" spans="1:187" s="159" customFormat="1" ht="30" customHeight="1" thickTop="1" thickBot="1" x14ac:dyDescent="0.4">
      <c r="A471" s="162">
        <v>467</v>
      </c>
      <c r="B471" s="194">
        <v>5</v>
      </c>
      <c r="C471" s="164">
        <v>9780593464359</v>
      </c>
      <c r="D471" s="165" t="s">
        <v>719</v>
      </c>
      <c r="E471" s="165" t="s">
        <v>1357</v>
      </c>
      <c r="F471" s="165" t="s">
        <v>1479</v>
      </c>
      <c r="G471" s="166" t="s">
        <v>1414</v>
      </c>
      <c r="H471" s="166" t="s">
        <v>1467</v>
      </c>
      <c r="I471" s="167"/>
      <c r="J471" s="227">
        <f t="shared" si="614"/>
        <v>5</v>
      </c>
      <c r="K471" s="228"/>
      <c r="L471" s="99" t="str">
        <f t="shared" si="540"/>
        <v/>
      </c>
      <c r="M471" s="241"/>
      <c r="N471" s="168"/>
      <c r="O471" s="169" t="str">
        <f t="shared" si="541"/>
        <v>VENDOR 09</v>
      </c>
      <c r="P471" s="149">
        <v>241362</v>
      </c>
      <c r="Q471" s="149">
        <f t="shared" si="542"/>
        <v>0</v>
      </c>
      <c r="R471" s="170" t="str">
        <f t="shared" si="543"/>
        <v xml:space="preserve">, </v>
      </c>
      <c r="S471" s="170" t="str">
        <f t="shared" si="544"/>
        <v>NO BID</v>
      </c>
      <c r="T471" s="87">
        <f t="shared" si="545"/>
        <v>0</v>
      </c>
      <c r="U471" s="88" t="str">
        <f t="shared" si="546"/>
        <v>NOT AWARDED</v>
      </c>
      <c r="V471" s="167"/>
      <c r="W471" s="171"/>
      <c r="X471" s="89"/>
      <c r="Y471" s="90"/>
      <c r="Z471" s="172" t="str">
        <f t="shared" si="547"/>
        <v/>
      </c>
      <c r="AA471" s="154" t="str">
        <f t="shared" si="548"/>
        <v>NO BID</v>
      </c>
      <c r="AB471" s="171"/>
      <c r="AC471" s="89"/>
      <c r="AD471" s="90"/>
      <c r="AE471" s="172" t="str">
        <f t="shared" si="549"/>
        <v/>
      </c>
      <c r="AF471" s="154" t="str">
        <f t="shared" si="550"/>
        <v>NO BID</v>
      </c>
      <c r="AG471" s="171"/>
      <c r="AH471" s="89"/>
      <c r="AI471" s="90"/>
      <c r="AJ471" s="172" t="str">
        <f t="shared" si="551"/>
        <v/>
      </c>
      <c r="AK471" s="154" t="str">
        <f t="shared" si="552"/>
        <v>NO BID</v>
      </c>
      <c r="AL471" s="171"/>
      <c r="AM471" s="89"/>
      <c r="AN471" s="90"/>
      <c r="AO471" s="172" t="str">
        <f t="shared" si="553"/>
        <v/>
      </c>
      <c r="AP471" s="154" t="str">
        <f t="shared" si="554"/>
        <v>NO BID</v>
      </c>
      <c r="AQ471" s="171"/>
      <c r="AR471" s="89"/>
      <c r="AS471" s="90"/>
      <c r="AT471" s="172" t="str">
        <f t="shared" si="555"/>
        <v/>
      </c>
      <c r="AU471" s="154" t="str">
        <f t="shared" si="556"/>
        <v>NO BID</v>
      </c>
      <c r="AV471" s="171"/>
      <c r="AW471" s="89"/>
      <c r="AX471" s="90"/>
      <c r="AY471" s="172" t="str">
        <f t="shared" si="557"/>
        <v/>
      </c>
      <c r="AZ471" s="154" t="str">
        <f t="shared" si="558"/>
        <v>NO BID</v>
      </c>
      <c r="BA471" s="171"/>
      <c r="BB471" s="89"/>
      <c r="BC471" s="90"/>
      <c r="BD471" s="172" t="str">
        <f t="shared" si="559"/>
        <v/>
      </c>
      <c r="BE471" s="154" t="str">
        <f>IF($B471=0,"",IF(ISNUMBER(BB471),"","NO BID"))</f>
        <v>NO BID</v>
      </c>
      <c r="BF471" s="171"/>
      <c r="BG471" s="89"/>
      <c r="BH471" s="90"/>
      <c r="BI471" s="172" t="str">
        <f t="shared" si="560"/>
        <v/>
      </c>
      <c r="BJ471" s="154" t="str">
        <f t="shared" si="561"/>
        <v>NO BID</v>
      </c>
      <c r="BK471" s="171"/>
      <c r="BL471" s="89"/>
      <c r="BM471" s="90"/>
      <c r="BN471" s="172" t="str">
        <f t="shared" si="562"/>
        <v/>
      </c>
      <c r="BO471" s="154" t="str">
        <f t="shared" si="563"/>
        <v>NO BID</v>
      </c>
      <c r="BP471" s="178"/>
      <c r="BQ471" s="171"/>
      <c r="BR471" s="89"/>
      <c r="BS471" s="90" t="str">
        <f t="shared" si="564"/>
        <v/>
      </c>
      <c r="BT471" s="172"/>
      <c r="BU471" s="154" t="str">
        <f t="shared" si="565"/>
        <v>NO BID</v>
      </c>
      <c r="BV471" s="171"/>
      <c r="BW471" s="89"/>
      <c r="BX471" s="90" t="str">
        <f t="shared" si="566"/>
        <v/>
      </c>
      <c r="BY471" s="172"/>
      <c r="BZ471" s="154" t="str">
        <f t="shared" si="567"/>
        <v>NO BID</v>
      </c>
      <c r="CA471" s="171"/>
      <c r="CB471" s="89"/>
      <c r="CC471" s="90" t="str">
        <f t="shared" si="568"/>
        <v/>
      </c>
      <c r="CD471" s="172"/>
      <c r="CE471" s="154" t="str">
        <f t="shared" si="569"/>
        <v>NO BID</v>
      </c>
      <c r="CF471" s="171"/>
      <c r="CG471" s="89"/>
      <c r="CH471" s="90" t="str">
        <f t="shared" si="570"/>
        <v/>
      </c>
      <c r="CI471" s="172"/>
      <c r="CJ471" s="154" t="str">
        <f t="shared" si="571"/>
        <v>NO BID</v>
      </c>
      <c r="CK471" s="171"/>
      <c r="CL471" s="89"/>
      <c r="CM471" s="90" t="str">
        <f t="shared" si="572"/>
        <v/>
      </c>
      <c r="CN471" s="172"/>
      <c r="CO471" s="154" t="str">
        <f t="shared" si="573"/>
        <v>NO BID</v>
      </c>
      <c r="CP471" s="171"/>
      <c r="CQ471" s="89"/>
      <c r="CR471" s="90" t="str">
        <f t="shared" si="574"/>
        <v/>
      </c>
      <c r="CS471" s="172"/>
      <c r="CT471" s="154" t="str">
        <f t="shared" si="575"/>
        <v>NO BID</v>
      </c>
      <c r="CU471" s="171"/>
      <c r="CV471" s="89"/>
      <c r="CW471" s="90" t="str">
        <f t="shared" si="576"/>
        <v/>
      </c>
      <c r="CX471" s="172"/>
      <c r="CY471" s="154" t="str">
        <f t="shared" si="577"/>
        <v>NO BID</v>
      </c>
      <c r="CZ471" s="171"/>
      <c r="DA471" s="89"/>
      <c r="DB471" s="90" t="str">
        <f t="shared" si="578"/>
        <v/>
      </c>
      <c r="DC471" s="172"/>
      <c r="DD471" s="154" t="str">
        <f t="shared" si="579"/>
        <v>NO BID</v>
      </c>
      <c r="DE471" s="171"/>
      <c r="DF471" s="89"/>
      <c r="DG471" s="90" t="str">
        <f t="shared" si="580"/>
        <v/>
      </c>
      <c r="DH471" s="172"/>
      <c r="DI471" s="154" t="str">
        <f t="shared" si="581"/>
        <v>NO BID</v>
      </c>
      <c r="DJ471" s="171"/>
      <c r="DK471" s="89"/>
      <c r="DL471" s="90" t="str">
        <f t="shared" si="582"/>
        <v/>
      </c>
      <c r="DM471" s="172"/>
      <c r="DN471" s="154" t="str">
        <f t="shared" si="583"/>
        <v>NO BID</v>
      </c>
      <c r="DO471" s="171"/>
      <c r="DP471" s="89"/>
      <c r="DQ471" s="90" t="str">
        <f t="shared" si="584"/>
        <v/>
      </c>
      <c r="DR471" s="172"/>
      <c r="DS471" s="154" t="str">
        <f t="shared" si="585"/>
        <v>NO BID</v>
      </c>
      <c r="DT471" s="171"/>
      <c r="DU471" s="89"/>
      <c r="DV471" s="90" t="str">
        <f t="shared" si="586"/>
        <v/>
      </c>
      <c r="DW471" s="172"/>
      <c r="DX471" s="154" t="str">
        <f t="shared" si="587"/>
        <v>NO BID</v>
      </c>
      <c r="DY471" s="171"/>
      <c r="DZ471" s="89"/>
      <c r="EA471" s="90" t="str">
        <f t="shared" si="588"/>
        <v/>
      </c>
      <c r="EB471" s="172"/>
      <c r="EC471" s="154" t="str">
        <f t="shared" si="589"/>
        <v>NO BID</v>
      </c>
      <c r="ED471" s="171"/>
      <c r="EE471" s="89"/>
      <c r="EF471" s="90" t="str">
        <f t="shared" si="590"/>
        <v/>
      </c>
      <c r="EG471" s="172"/>
      <c r="EH471" s="154" t="str">
        <f t="shared" si="591"/>
        <v>NO BID</v>
      </c>
      <c r="EI471" s="171"/>
      <c r="EJ471" s="89"/>
      <c r="EK471" s="90" t="str">
        <f t="shared" si="592"/>
        <v/>
      </c>
      <c r="EL471" s="172"/>
      <c r="EM471" s="154" t="str">
        <f t="shared" si="593"/>
        <v>NO BID</v>
      </c>
      <c r="EN471" s="171"/>
      <c r="EO471" s="89"/>
      <c r="EP471" s="90" t="str">
        <f t="shared" si="594"/>
        <v/>
      </c>
      <c r="EQ471" s="172"/>
      <c r="ER471" s="154" t="str">
        <f t="shared" si="595"/>
        <v>NO BID</v>
      </c>
      <c r="ES471" s="171"/>
      <c r="ET471" s="89"/>
      <c r="EU471" s="90" t="str">
        <f t="shared" si="596"/>
        <v/>
      </c>
      <c r="EV471" s="172"/>
      <c r="EW471" s="154" t="str">
        <f t="shared" si="597"/>
        <v>NO BID</v>
      </c>
      <c r="EX471" s="171"/>
      <c r="EY471" s="89"/>
      <c r="EZ471" s="90" t="str">
        <f t="shared" si="598"/>
        <v/>
      </c>
      <c r="FA471" s="172"/>
      <c r="FB471" s="154" t="str">
        <f t="shared" si="599"/>
        <v>NO BID</v>
      </c>
      <c r="FC471" s="171"/>
      <c r="FD471" s="89"/>
      <c r="FE471" s="90" t="str">
        <f t="shared" si="600"/>
        <v/>
      </c>
      <c r="FF471" s="172"/>
      <c r="FG471" s="154" t="str">
        <f t="shared" si="601"/>
        <v>NO BID</v>
      </c>
      <c r="FH471" s="171"/>
      <c r="FI471" s="89"/>
      <c r="FJ471" s="90" t="str">
        <f t="shared" si="602"/>
        <v/>
      </c>
      <c r="FK471" s="172"/>
      <c r="FL471" s="154" t="str">
        <f t="shared" si="603"/>
        <v>NO BID</v>
      </c>
      <c r="FM471" s="171"/>
      <c r="FN471" s="89"/>
      <c r="FO471" s="90" t="str">
        <f t="shared" si="604"/>
        <v/>
      </c>
      <c r="FP471" s="172"/>
      <c r="FQ471" s="154" t="str">
        <f t="shared" si="605"/>
        <v>NO BID</v>
      </c>
      <c r="FR471" s="174"/>
      <c r="FS471" s="91">
        <v>11.01</v>
      </c>
      <c r="FT471" s="92">
        <f t="shared" si="606"/>
        <v>55.05</v>
      </c>
      <c r="FU471" s="175">
        <f t="shared" si="607"/>
        <v>0</v>
      </c>
      <c r="FV471" s="93" t="str">
        <f t="shared" si="608"/>
        <v/>
      </c>
      <c r="FW471" s="94">
        <f t="shared" si="609"/>
        <v>55.05</v>
      </c>
      <c r="FX471" s="95">
        <f t="shared" si="610"/>
        <v>0</v>
      </c>
      <c r="FY471" s="129" t="str">
        <f t="shared" si="611"/>
        <v>NOT AWARDED</v>
      </c>
      <c r="FZ471" s="130">
        <f t="shared" si="612"/>
        <v>0</v>
      </c>
      <c r="GA471" s="129" t="str">
        <f t="shared" si="613"/>
        <v>VENDOR 09</v>
      </c>
      <c r="GB471" s="176"/>
      <c r="GC471" s="177"/>
      <c r="GD471" s="96"/>
      <c r="GE471" s="97"/>
    </row>
    <row r="472" spans="1:187" ht="30" customHeight="1" thickTop="1" thickBot="1" x14ac:dyDescent="0.4">
      <c r="A472" s="162">
        <v>468</v>
      </c>
      <c r="B472" s="163">
        <v>5</v>
      </c>
      <c r="C472" s="164">
        <v>9781250825797</v>
      </c>
      <c r="D472" s="165" t="s">
        <v>663</v>
      </c>
      <c r="E472" s="165" t="s">
        <v>1197</v>
      </c>
      <c r="F472" s="165" t="s">
        <v>1479</v>
      </c>
      <c r="G472" s="166" t="s">
        <v>1414</v>
      </c>
      <c r="H472" s="166" t="s">
        <v>1421</v>
      </c>
      <c r="I472" s="167"/>
      <c r="J472" s="227">
        <f t="shared" si="614"/>
        <v>5</v>
      </c>
      <c r="K472" s="228"/>
      <c r="L472" s="99" t="str">
        <f t="shared" si="540"/>
        <v/>
      </c>
      <c r="M472" s="241"/>
      <c r="N472" s="168"/>
      <c r="O472" s="169" t="str">
        <f t="shared" si="541"/>
        <v>VENDOR 09</v>
      </c>
      <c r="P472" s="149">
        <v>241363</v>
      </c>
      <c r="Q472" s="149">
        <f t="shared" si="542"/>
        <v>0</v>
      </c>
      <c r="R472" s="170" t="str">
        <f t="shared" si="543"/>
        <v xml:space="preserve">, </v>
      </c>
      <c r="S472" s="170" t="str">
        <f t="shared" si="544"/>
        <v>NO BID</v>
      </c>
      <c r="T472" s="87">
        <f t="shared" si="545"/>
        <v>0</v>
      </c>
      <c r="U472" s="88" t="str">
        <f t="shared" si="546"/>
        <v>NOT AWARDED</v>
      </c>
      <c r="V472" s="167"/>
      <c r="W472" s="171"/>
      <c r="X472" s="89"/>
      <c r="Y472" s="90"/>
      <c r="Z472" s="172" t="str">
        <f t="shared" si="547"/>
        <v/>
      </c>
      <c r="AA472" s="154" t="str">
        <f t="shared" si="548"/>
        <v>NO BID</v>
      </c>
      <c r="AB472" s="171"/>
      <c r="AC472" s="89"/>
      <c r="AD472" s="90"/>
      <c r="AE472" s="172" t="str">
        <f t="shared" si="549"/>
        <v/>
      </c>
      <c r="AF472" s="154" t="str">
        <f t="shared" si="550"/>
        <v>NO BID</v>
      </c>
      <c r="AG472" s="171"/>
      <c r="AH472" s="89"/>
      <c r="AI472" s="90"/>
      <c r="AJ472" s="172" t="str">
        <f t="shared" si="551"/>
        <v/>
      </c>
      <c r="AK472" s="154" t="str">
        <f t="shared" si="552"/>
        <v>NO BID</v>
      </c>
      <c r="AL472" s="171"/>
      <c r="AM472" s="89"/>
      <c r="AN472" s="90"/>
      <c r="AO472" s="172" t="str">
        <f t="shared" si="553"/>
        <v/>
      </c>
      <c r="AP472" s="154" t="str">
        <f t="shared" si="554"/>
        <v>NO BID</v>
      </c>
      <c r="AQ472" s="171"/>
      <c r="AR472" s="89"/>
      <c r="AS472" s="90"/>
      <c r="AT472" s="172" t="str">
        <f t="shared" si="555"/>
        <v/>
      </c>
      <c r="AU472" s="154" t="str">
        <f t="shared" si="556"/>
        <v>NO BID</v>
      </c>
      <c r="AV472" s="171"/>
      <c r="AW472" s="89"/>
      <c r="AX472" s="90"/>
      <c r="AY472" s="172" t="str">
        <f t="shared" si="557"/>
        <v/>
      </c>
      <c r="AZ472" s="154" t="str">
        <f t="shared" si="558"/>
        <v>NO BID</v>
      </c>
      <c r="BA472" s="171"/>
      <c r="BB472" s="89"/>
      <c r="BC472" s="90"/>
      <c r="BD472" s="172" t="str">
        <f t="shared" si="559"/>
        <v/>
      </c>
      <c r="BE472" s="154" t="str">
        <f>IF($B472=0,"",IF(ISNUMBER(BB472),"","NO BID"))</f>
        <v>NO BID</v>
      </c>
      <c r="BF472" s="171"/>
      <c r="BG472" s="89"/>
      <c r="BH472" s="90"/>
      <c r="BI472" s="172" t="str">
        <f t="shared" si="560"/>
        <v/>
      </c>
      <c r="BJ472" s="154" t="str">
        <f t="shared" si="561"/>
        <v>NO BID</v>
      </c>
      <c r="BK472" s="171"/>
      <c r="BL472" s="89"/>
      <c r="BM472" s="90"/>
      <c r="BN472" s="172" t="str">
        <f t="shared" si="562"/>
        <v/>
      </c>
      <c r="BO472" s="154" t="str">
        <f t="shared" si="563"/>
        <v>NO BID</v>
      </c>
      <c r="BP472" s="178"/>
      <c r="BQ472" s="171"/>
      <c r="BR472" s="89"/>
      <c r="BS472" s="90" t="str">
        <f t="shared" si="564"/>
        <v/>
      </c>
      <c r="BT472" s="172"/>
      <c r="BU472" s="154" t="str">
        <f t="shared" si="565"/>
        <v>NO BID</v>
      </c>
      <c r="BV472" s="171"/>
      <c r="BW472" s="89"/>
      <c r="BX472" s="90" t="str">
        <f t="shared" si="566"/>
        <v/>
      </c>
      <c r="BY472" s="172"/>
      <c r="BZ472" s="154" t="str">
        <f t="shared" si="567"/>
        <v>NO BID</v>
      </c>
      <c r="CA472" s="171"/>
      <c r="CB472" s="89"/>
      <c r="CC472" s="90" t="str">
        <f t="shared" si="568"/>
        <v/>
      </c>
      <c r="CD472" s="172"/>
      <c r="CE472" s="154" t="str">
        <f t="shared" si="569"/>
        <v>NO BID</v>
      </c>
      <c r="CF472" s="171"/>
      <c r="CG472" s="89"/>
      <c r="CH472" s="90" t="str">
        <f t="shared" si="570"/>
        <v/>
      </c>
      <c r="CI472" s="172"/>
      <c r="CJ472" s="154" t="str">
        <f t="shared" si="571"/>
        <v>NO BID</v>
      </c>
      <c r="CK472" s="171"/>
      <c r="CL472" s="89"/>
      <c r="CM472" s="90" t="str">
        <f t="shared" si="572"/>
        <v/>
      </c>
      <c r="CN472" s="172"/>
      <c r="CO472" s="154" t="str">
        <f t="shared" si="573"/>
        <v>NO BID</v>
      </c>
      <c r="CP472" s="171"/>
      <c r="CQ472" s="89"/>
      <c r="CR472" s="90" t="str">
        <f t="shared" si="574"/>
        <v/>
      </c>
      <c r="CS472" s="172"/>
      <c r="CT472" s="154" t="str">
        <f t="shared" si="575"/>
        <v>NO BID</v>
      </c>
      <c r="CU472" s="171"/>
      <c r="CV472" s="89"/>
      <c r="CW472" s="90" t="str">
        <f t="shared" si="576"/>
        <v/>
      </c>
      <c r="CX472" s="172"/>
      <c r="CY472" s="154" t="str">
        <f t="shared" si="577"/>
        <v>NO BID</v>
      </c>
      <c r="CZ472" s="171"/>
      <c r="DA472" s="89"/>
      <c r="DB472" s="90" t="str">
        <f t="shared" si="578"/>
        <v/>
      </c>
      <c r="DC472" s="172"/>
      <c r="DD472" s="154" t="str">
        <f t="shared" si="579"/>
        <v>NO BID</v>
      </c>
      <c r="DE472" s="171"/>
      <c r="DF472" s="89"/>
      <c r="DG472" s="90" t="str">
        <f t="shared" si="580"/>
        <v/>
      </c>
      <c r="DH472" s="172"/>
      <c r="DI472" s="154" t="str">
        <f t="shared" si="581"/>
        <v>NO BID</v>
      </c>
      <c r="DJ472" s="171"/>
      <c r="DK472" s="89"/>
      <c r="DL472" s="90" t="str">
        <f t="shared" si="582"/>
        <v/>
      </c>
      <c r="DM472" s="172"/>
      <c r="DN472" s="154" t="str">
        <f t="shared" si="583"/>
        <v>NO BID</v>
      </c>
      <c r="DO472" s="171"/>
      <c r="DP472" s="89"/>
      <c r="DQ472" s="90" t="str">
        <f t="shared" si="584"/>
        <v/>
      </c>
      <c r="DR472" s="172"/>
      <c r="DS472" s="154" t="str">
        <f t="shared" si="585"/>
        <v>NO BID</v>
      </c>
      <c r="DT472" s="171"/>
      <c r="DU472" s="89"/>
      <c r="DV472" s="90" t="str">
        <f t="shared" si="586"/>
        <v/>
      </c>
      <c r="DW472" s="172"/>
      <c r="DX472" s="154" t="str">
        <f t="shared" si="587"/>
        <v>NO BID</v>
      </c>
      <c r="DY472" s="171"/>
      <c r="DZ472" s="89"/>
      <c r="EA472" s="90" t="str">
        <f t="shared" si="588"/>
        <v/>
      </c>
      <c r="EB472" s="172"/>
      <c r="EC472" s="154" t="str">
        <f t="shared" si="589"/>
        <v>NO BID</v>
      </c>
      <c r="ED472" s="171"/>
      <c r="EE472" s="89"/>
      <c r="EF472" s="90" t="str">
        <f t="shared" si="590"/>
        <v/>
      </c>
      <c r="EG472" s="172"/>
      <c r="EH472" s="154" t="str">
        <f t="shared" si="591"/>
        <v>NO BID</v>
      </c>
      <c r="EI472" s="171"/>
      <c r="EJ472" s="89"/>
      <c r="EK472" s="90" t="str">
        <f t="shared" si="592"/>
        <v/>
      </c>
      <c r="EL472" s="172"/>
      <c r="EM472" s="154" t="str">
        <f t="shared" si="593"/>
        <v>NO BID</v>
      </c>
      <c r="EN472" s="171"/>
      <c r="EO472" s="89"/>
      <c r="EP472" s="90" t="str">
        <f t="shared" si="594"/>
        <v/>
      </c>
      <c r="EQ472" s="172"/>
      <c r="ER472" s="154" t="str">
        <f t="shared" si="595"/>
        <v>NO BID</v>
      </c>
      <c r="ES472" s="171"/>
      <c r="ET472" s="89"/>
      <c r="EU472" s="90" t="str">
        <f t="shared" si="596"/>
        <v/>
      </c>
      <c r="EV472" s="172"/>
      <c r="EW472" s="154" t="str">
        <f t="shared" si="597"/>
        <v>NO BID</v>
      </c>
      <c r="EX472" s="171"/>
      <c r="EY472" s="89"/>
      <c r="EZ472" s="90" t="str">
        <f t="shared" si="598"/>
        <v/>
      </c>
      <c r="FA472" s="172"/>
      <c r="FB472" s="154" t="str">
        <f t="shared" si="599"/>
        <v>NO BID</v>
      </c>
      <c r="FC472" s="171"/>
      <c r="FD472" s="89"/>
      <c r="FE472" s="90" t="str">
        <f t="shared" si="600"/>
        <v/>
      </c>
      <c r="FF472" s="172"/>
      <c r="FG472" s="154" t="str">
        <f t="shared" si="601"/>
        <v>NO BID</v>
      </c>
      <c r="FH472" s="171"/>
      <c r="FI472" s="89"/>
      <c r="FJ472" s="90" t="str">
        <f t="shared" si="602"/>
        <v/>
      </c>
      <c r="FK472" s="172"/>
      <c r="FL472" s="154" t="str">
        <f t="shared" si="603"/>
        <v>NO BID</v>
      </c>
      <c r="FM472" s="171"/>
      <c r="FN472" s="89"/>
      <c r="FO472" s="90" t="str">
        <f t="shared" si="604"/>
        <v/>
      </c>
      <c r="FP472" s="172"/>
      <c r="FQ472" s="154" t="str">
        <f t="shared" si="605"/>
        <v>NO BID</v>
      </c>
      <c r="FR472" s="174"/>
      <c r="FS472" s="91">
        <v>18.260000000000002</v>
      </c>
      <c r="FT472" s="92">
        <f t="shared" si="606"/>
        <v>91.300000000000011</v>
      </c>
      <c r="FU472" s="175">
        <f t="shared" si="607"/>
        <v>0</v>
      </c>
      <c r="FV472" s="93" t="str">
        <f t="shared" si="608"/>
        <v/>
      </c>
      <c r="FW472" s="94">
        <f t="shared" si="609"/>
        <v>91.300000000000011</v>
      </c>
      <c r="FX472" s="95">
        <f t="shared" si="610"/>
        <v>0</v>
      </c>
      <c r="FY472" s="129" t="str">
        <f t="shared" si="611"/>
        <v>NOT AWARDED</v>
      </c>
      <c r="FZ472" s="130">
        <f t="shared" si="612"/>
        <v>0</v>
      </c>
      <c r="GA472" s="129" t="str">
        <f t="shared" si="613"/>
        <v>VENDOR 09</v>
      </c>
      <c r="GB472" s="176"/>
      <c r="GC472" s="177"/>
      <c r="GD472" s="96"/>
      <c r="GE472" s="97"/>
    </row>
    <row r="473" spans="1:187" ht="30" customHeight="1" thickTop="1" thickBot="1" x14ac:dyDescent="0.4">
      <c r="A473" s="162">
        <v>469</v>
      </c>
      <c r="B473" s="163">
        <v>5</v>
      </c>
      <c r="C473" s="164">
        <v>9781250800848</v>
      </c>
      <c r="D473" s="165" t="s">
        <v>664</v>
      </c>
      <c r="E473" s="165" t="s">
        <v>1315</v>
      </c>
      <c r="F473" s="165" t="s">
        <v>1479</v>
      </c>
      <c r="G473" s="166" t="s">
        <v>1414</v>
      </c>
      <c r="H473" s="166" t="s">
        <v>1459</v>
      </c>
      <c r="I473" s="167"/>
      <c r="J473" s="227">
        <f t="shared" si="614"/>
        <v>5</v>
      </c>
      <c r="K473" s="228"/>
      <c r="L473" s="99" t="str">
        <f t="shared" si="540"/>
        <v/>
      </c>
      <c r="M473" s="241"/>
      <c r="N473" s="168"/>
      <c r="O473" s="169" t="str">
        <f t="shared" si="541"/>
        <v>VENDOR 09</v>
      </c>
      <c r="P473" s="149">
        <v>241360</v>
      </c>
      <c r="Q473" s="149">
        <f t="shared" si="542"/>
        <v>0</v>
      </c>
      <c r="R473" s="170" t="str">
        <f t="shared" si="543"/>
        <v xml:space="preserve">, </v>
      </c>
      <c r="S473" s="170" t="str">
        <f t="shared" si="544"/>
        <v>NO BID</v>
      </c>
      <c r="T473" s="87">
        <f t="shared" si="545"/>
        <v>0</v>
      </c>
      <c r="U473" s="88" t="str">
        <f t="shared" si="546"/>
        <v>NOT AWARDED</v>
      </c>
      <c r="V473" s="167"/>
      <c r="W473" s="171"/>
      <c r="X473" s="89"/>
      <c r="Y473" s="90"/>
      <c r="Z473" s="172" t="str">
        <f t="shared" si="547"/>
        <v/>
      </c>
      <c r="AA473" s="154" t="str">
        <f t="shared" si="548"/>
        <v>NO BID</v>
      </c>
      <c r="AB473" s="171"/>
      <c r="AC473" s="89"/>
      <c r="AD473" s="90"/>
      <c r="AE473" s="172" t="str">
        <f t="shared" si="549"/>
        <v/>
      </c>
      <c r="AF473" s="154" t="str">
        <f t="shared" si="550"/>
        <v>NO BID</v>
      </c>
      <c r="AG473" s="171"/>
      <c r="AH473" s="89"/>
      <c r="AI473" s="90"/>
      <c r="AJ473" s="172" t="str">
        <f t="shared" si="551"/>
        <v/>
      </c>
      <c r="AK473" s="154" t="str">
        <f t="shared" si="552"/>
        <v>NO BID</v>
      </c>
      <c r="AL473" s="171"/>
      <c r="AM473" s="89"/>
      <c r="AN473" s="90"/>
      <c r="AO473" s="172" t="str">
        <f t="shared" si="553"/>
        <v/>
      </c>
      <c r="AP473" s="154" t="str">
        <f t="shared" si="554"/>
        <v>NO BID</v>
      </c>
      <c r="AQ473" s="171"/>
      <c r="AR473" s="89"/>
      <c r="AS473" s="90"/>
      <c r="AT473" s="172" t="str">
        <f t="shared" si="555"/>
        <v/>
      </c>
      <c r="AU473" s="154" t="str">
        <f t="shared" si="556"/>
        <v>NO BID</v>
      </c>
      <c r="AV473" s="171"/>
      <c r="AW473" s="89"/>
      <c r="AX473" s="90"/>
      <c r="AY473" s="172" t="str">
        <f t="shared" si="557"/>
        <v/>
      </c>
      <c r="AZ473" s="154" t="str">
        <f t="shared" si="558"/>
        <v>NO BID</v>
      </c>
      <c r="BA473" s="171"/>
      <c r="BB473" s="89"/>
      <c r="BC473" s="90"/>
      <c r="BD473" s="172" t="str">
        <f t="shared" si="559"/>
        <v/>
      </c>
      <c r="BE473" s="154" t="str">
        <f>IF($B473=0,"",IF(ISNUMBER(BB473),"","NO BID"))</f>
        <v>NO BID</v>
      </c>
      <c r="BF473" s="171"/>
      <c r="BG473" s="89"/>
      <c r="BH473" s="90"/>
      <c r="BI473" s="172" t="str">
        <f t="shared" si="560"/>
        <v/>
      </c>
      <c r="BJ473" s="154" t="str">
        <f t="shared" si="561"/>
        <v>NO BID</v>
      </c>
      <c r="BK473" s="171"/>
      <c r="BL473" s="89"/>
      <c r="BM473" s="90"/>
      <c r="BN473" s="172" t="str">
        <f t="shared" si="562"/>
        <v/>
      </c>
      <c r="BO473" s="154" t="str">
        <f t="shared" si="563"/>
        <v>NO BID</v>
      </c>
      <c r="BP473" s="178"/>
      <c r="BQ473" s="171"/>
      <c r="BR473" s="89"/>
      <c r="BS473" s="90" t="str">
        <f t="shared" si="564"/>
        <v/>
      </c>
      <c r="BT473" s="172"/>
      <c r="BU473" s="154" t="str">
        <f t="shared" si="565"/>
        <v>NO BID</v>
      </c>
      <c r="BV473" s="171"/>
      <c r="BW473" s="89"/>
      <c r="BX473" s="90" t="str">
        <f t="shared" si="566"/>
        <v/>
      </c>
      <c r="BY473" s="172"/>
      <c r="BZ473" s="154" t="str">
        <f t="shared" si="567"/>
        <v>NO BID</v>
      </c>
      <c r="CA473" s="171"/>
      <c r="CB473" s="89"/>
      <c r="CC473" s="90" t="str">
        <f t="shared" si="568"/>
        <v/>
      </c>
      <c r="CD473" s="172"/>
      <c r="CE473" s="154" t="str">
        <f t="shared" si="569"/>
        <v>NO BID</v>
      </c>
      <c r="CF473" s="171"/>
      <c r="CG473" s="89"/>
      <c r="CH473" s="90" t="str">
        <f t="shared" si="570"/>
        <v/>
      </c>
      <c r="CI473" s="172"/>
      <c r="CJ473" s="154" t="str">
        <f t="shared" si="571"/>
        <v>NO BID</v>
      </c>
      <c r="CK473" s="171"/>
      <c r="CL473" s="89"/>
      <c r="CM473" s="90" t="str">
        <f t="shared" si="572"/>
        <v/>
      </c>
      <c r="CN473" s="172"/>
      <c r="CO473" s="154" t="str">
        <f t="shared" si="573"/>
        <v>NO BID</v>
      </c>
      <c r="CP473" s="171"/>
      <c r="CQ473" s="89"/>
      <c r="CR473" s="90" t="str">
        <f t="shared" si="574"/>
        <v/>
      </c>
      <c r="CS473" s="172"/>
      <c r="CT473" s="154" t="str">
        <f t="shared" si="575"/>
        <v>NO BID</v>
      </c>
      <c r="CU473" s="171"/>
      <c r="CV473" s="89"/>
      <c r="CW473" s="90" t="str">
        <f t="shared" si="576"/>
        <v/>
      </c>
      <c r="CX473" s="172"/>
      <c r="CY473" s="154" t="str">
        <f t="shared" si="577"/>
        <v>NO BID</v>
      </c>
      <c r="CZ473" s="171"/>
      <c r="DA473" s="89"/>
      <c r="DB473" s="90" t="str">
        <f t="shared" si="578"/>
        <v/>
      </c>
      <c r="DC473" s="172"/>
      <c r="DD473" s="154" t="str">
        <f t="shared" si="579"/>
        <v>NO BID</v>
      </c>
      <c r="DE473" s="171"/>
      <c r="DF473" s="89"/>
      <c r="DG473" s="90" t="str">
        <f t="shared" si="580"/>
        <v/>
      </c>
      <c r="DH473" s="172"/>
      <c r="DI473" s="154" t="str">
        <f t="shared" si="581"/>
        <v>NO BID</v>
      </c>
      <c r="DJ473" s="171"/>
      <c r="DK473" s="89"/>
      <c r="DL473" s="90" t="str">
        <f t="shared" si="582"/>
        <v/>
      </c>
      <c r="DM473" s="172"/>
      <c r="DN473" s="154" t="str">
        <f t="shared" si="583"/>
        <v>NO BID</v>
      </c>
      <c r="DO473" s="171"/>
      <c r="DP473" s="89"/>
      <c r="DQ473" s="90" t="str">
        <f t="shared" si="584"/>
        <v/>
      </c>
      <c r="DR473" s="172"/>
      <c r="DS473" s="154" t="str">
        <f t="shared" si="585"/>
        <v>NO BID</v>
      </c>
      <c r="DT473" s="171"/>
      <c r="DU473" s="89"/>
      <c r="DV473" s="90" t="str">
        <f t="shared" si="586"/>
        <v/>
      </c>
      <c r="DW473" s="172"/>
      <c r="DX473" s="154" t="str">
        <f t="shared" si="587"/>
        <v>NO BID</v>
      </c>
      <c r="DY473" s="171"/>
      <c r="DZ473" s="89"/>
      <c r="EA473" s="90" t="str">
        <f t="shared" si="588"/>
        <v/>
      </c>
      <c r="EB473" s="172"/>
      <c r="EC473" s="154" t="str">
        <f t="shared" si="589"/>
        <v>NO BID</v>
      </c>
      <c r="ED473" s="171"/>
      <c r="EE473" s="89"/>
      <c r="EF473" s="90" t="str">
        <f t="shared" si="590"/>
        <v/>
      </c>
      <c r="EG473" s="172"/>
      <c r="EH473" s="154" t="str">
        <f t="shared" si="591"/>
        <v>NO BID</v>
      </c>
      <c r="EI473" s="171"/>
      <c r="EJ473" s="89"/>
      <c r="EK473" s="90" t="str">
        <f t="shared" si="592"/>
        <v/>
      </c>
      <c r="EL473" s="172"/>
      <c r="EM473" s="154" t="str">
        <f t="shared" si="593"/>
        <v>NO BID</v>
      </c>
      <c r="EN473" s="171"/>
      <c r="EO473" s="89"/>
      <c r="EP473" s="90" t="str">
        <f t="shared" si="594"/>
        <v/>
      </c>
      <c r="EQ473" s="172"/>
      <c r="ER473" s="154" t="str">
        <f t="shared" si="595"/>
        <v>NO BID</v>
      </c>
      <c r="ES473" s="171"/>
      <c r="ET473" s="89"/>
      <c r="EU473" s="90" t="str">
        <f t="shared" si="596"/>
        <v/>
      </c>
      <c r="EV473" s="172"/>
      <c r="EW473" s="154" t="str">
        <f t="shared" si="597"/>
        <v>NO BID</v>
      </c>
      <c r="EX473" s="171"/>
      <c r="EY473" s="89"/>
      <c r="EZ473" s="90" t="str">
        <f t="shared" si="598"/>
        <v/>
      </c>
      <c r="FA473" s="172"/>
      <c r="FB473" s="154" t="str">
        <f t="shared" si="599"/>
        <v>NO BID</v>
      </c>
      <c r="FC473" s="171"/>
      <c r="FD473" s="89"/>
      <c r="FE473" s="90" t="str">
        <f t="shared" si="600"/>
        <v/>
      </c>
      <c r="FF473" s="172"/>
      <c r="FG473" s="154" t="str">
        <f t="shared" si="601"/>
        <v>NO BID</v>
      </c>
      <c r="FH473" s="171"/>
      <c r="FI473" s="89"/>
      <c r="FJ473" s="90" t="str">
        <f t="shared" si="602"/>
        <v/>
      </c>
      <c r="FK473" s="172"/>
      <c r="FL473" s="154" t="str">
        <f t="shared" si="603"/>
        <v>NO BID</v>
      </c>
      <c r="FM473" s="171"/>
      <c r="FN473" s="89"/>
      <c r="FO473" s="90" t="str">
        <f t="shared" si="604"/>
        <v/>
      </c>
      <c r="FP473" s="172"/>
      <c r="FQ473" s="154" t="str">
        <f t="shared" si="605"/>
        <v>NO BID</v>
      </c>
      <c r="FR473" s="174"/>
      <c r="FS473" s="91">
        <v>17.989999999999998</v>
      </c>
      <c r="FT473" s="92">
        <f t="shared" si="606"/>
        <v>89.949999999999989</v>
      </c>
      <c r="FU473" s="175">
        <f t="shared" si="607"/>
        <v>0</v>
      </c>
      <c r="FV473" s="93" t="str">
        <f t="shared" si="608"/>
        <v/>
      </c>
      <c r="FW473" s="94">
        <f t="shared" si="609"/>
        <v>89.949999999999989</v>
      </c>
      <c r="FX473" s="95">
        <f t="shared" si="610"/>
        <v>0</v>
      </c>
      <c r="FY473" s="129" t="str">
        <f t="shared" si="611"/>
        <v>NOT AWARDED</v>
      </c>
      <c r="FZ473" s="130">
        <f t="shared" si="612"/>
        <v>0</v>
      </c>
      <c r="GA473" s="129" t="str">
        <f t="shared" si="613"/>
        <v>VENDOR 09</v>
      </c>
      <c r="GB473" s="176"/>
      <c r="GC473" s="177"/>
      <c r="GD473" s="96"/>
      <c r="GE473" s="97"/>
    </row>
    <row r="474" spans="1:187" ht="30" customHeight="1" thickTop="1" thickBot="1" x14ac:dyDescent="0.4">
      <c r="A474" s="162">
        <v>470</v>
      </c>
      <c r="B474" s="163">
        <v>4</v>
      </c>
      <c r="C474" s="164">
        <v>9781338813838</v>
      </c>
      <c r="D474" s="165" t="s">
        <v>666</v>
      </c>
      <c r="E474" s="165" t="s">
        <v>1317</v>
      </c>
      <c r="F474" s="165" t="s">
        <v>1479</v>
      </c>
      <c r="G474" s="166" t="s">
        <v>1414</v>
      </c>
      <c r="H474" s="166" t="s">
        <v>1422</v>
      </c>
      <c r="I474" s="167"/>
      <c r="J474" s="229">
        <f t="shared" si="614"/>
        <v>4</v>
      </c>
      <c r="K474" s="228"/>
      <c r="L474" s="99" t="str">
        <f t="shared" si="540"/>
        <v/>
      </c>
      <c r="M474" s="241"/>
      <c r="N474" s="179"/>
      <c r="O474" s="169" t="str">
        <f t="shared" si="541"/>
        <v>VENDOR 09</v>
      </c>
      <c r="P474" s="149">
        <v>241365</v>
      </c>
      <c r="Q474" s="149">
        <f t="shared" si="542"/>
        <v>0</v>
      </c>
      <c r="R474" s="170" t="str">
        <f t="shared" si="543"/>
        <v xml:space="preserve">, </v>
      </c>
      <c r="S474" s="170" t="str">
        <f t="shared" si="544"/>
        <v>NO BID</v>
      </c>
      <c r="T474" s="87">
        <f t="shared" si="545"/>
        <v>0</v>
      </c>
      <c r="U474" s="88" t="str">
        <f t="shared" si="546"/>
        <v>NOT AWARDED</v>
      </c>
      <c r="V474" s="167"/>
      <c r="W474" s="171"/>
      <c r="X474" s="89"/>
      <c r="Y474" s="90"/>
      <c r="Z474" s="172" t="str">
        <f t="shared" si="547"/>
        <v/>
      </c>
      <c r="AA474" s="154" t="str">
        <f t="shared" si="548"/>
        <v>NO BID</v>
      </c>
      <c r="AB474" s="171"/>
      <c r="AC474" s="89"/>
      <c r="AD474" s="90"/>
      <c r="AE474" s="172" t="str">
        <f t="shared" si="549"/>
        <v/>
      </c>
      <c r="AF474" s="154" t="str">
        <f t="shared" si="550"/>
        <v>NO BID</v>
      </c>
      <c r="AG474" s="171"/>
      <c r="AH474" s="89"/>
      <c r="AI474" s="90"/>
      <c r="AJ474" s="172" t="str">
        <f t="shared" si="551"/>
        <v/>
      </c>
      <c r="AK474" s="154" t="str">
        <f t="shared" si="552"/>
        <v>NO BID</v>
      </c>
      <c r="AL474" s="171"/>
      <c r="AM474" s="89"/>
      <c r="AN474" s="90"/>
      <c r="AO474" s="172" t="str">
        <f t="shared" si="553"/>
        <v/>
      </c>
      <c r="AP474" s="154" t="str">
        <f t="shared" si="554"/>
        <v>NO BID</v>
      </c>
      <c r="AQ474" s="171"/>
      <c r="AR474" s="89"/>
      <c r="AS474" s="90"/>
      <c r="AT474" s="172" t="str">
        <f t="shared" si="555"/>
        <v/>
      </c>
      <c r="AU474" s="154" t="str">
        <f t="shared" si="556"/>
        <v>NO BID</v>
      </c>
      <c r="AV474" s="171"/>
      <c r="AW474" s="89"/>
      <c r="AX474" s="90"/>
      <c r="AY474" s="172" t="str">
        <f t="shared" si="557"/>
        <v/>
      </c>
      <c r="AZ474" s="154" t="str">
        <f t="shared" si="558"/>
        <v>NO BID</v>
      </c>
      <c r="BA474" s="171"/>
      <c r="BB474" s="89"/>
      <c r="BC474" s="90"/>
      <c r="BD474" s="172" t="str">
        <f t="shared" si="559"/>
        <v/>
      </c>
      <c r="BE474" s="154" t="s">
        <v>83</v>
      </c>
      <c r="BF474" s="171"/>
      <c r="BG474" s="89"/>
      <c r="BH474" s="90"/>
      <c r="BI474" s="172" t="str">
        <f t="shared" si="560"/>
        <v/>
      </c>
      <c r="BJ474" s="154" t="str">
        <f t="shared" si="561"/>
        <v>NO BID</v>
      </c>
      <c r="BK474" s="171"/>
      <c r="BL474" s="89"/>
      <c r="BM474" s="90"/>
      <c r="BN474" s="172" t="str">
        <f t="shared" si="562"/>
        <v/>
      </c>
      <c r="BO474" s="154" t="str">
        <f t="shared" si="563"/>
        <v>NO BID</v>
      </c>
      <c r="BP474" s="173"/>
      <c r="BQ474" s="171"/>
      <c r="BR474" s="89"/>
      <c r="BS474" s="90" t="str">
        <f t="shared" si="564"/>
        <v/>
      </c>
      <c r="BT474" s="172"/>
      <c r="BU474" s="154" t="str">
        <f t="shared" si="565"/>
        <v>NO BID</v>
      </c>
      <c r="BV474" s="171"/>
      <c r="BW474" s="89"/>
      <c r="BX474" s="90" t="str">
        <f t="shared" si="566"/>
        <v/>
      </c>
      <c r="BY474" s="172"/>
      <c r="BZ474" s="154" t="str">
        <f t="shared" si="567"/>
        <v>NO BID</v>
      </c>
      <c r="CA474" s="171"/>
      <c r="CB474" s="89"/>
      <c r="CC474" s="90" t="str">
        <f t="shared" si="568"/>
        <v/>
      </c>
      <c r="CD474" s="172"/>
      <c r="CE474" s="154" t="str">
        <f t="shared" si="569"/>
        <v>NO BID</v>
      </c>
      <c r="CF474" s="171"/>
      <c r="CG474" s="89"/>
      <c r="CH474" s="90" t="str">
        <f t="shared" si="570"/>
        <v/>
      </c>
      <c r="CI474" s="172"/>
      <c r="CJ474" s="154" t="str">
        <f t="shared" si="571"/>
        <v>NO BID</v>
      </c>
      <c r="CK474" s="171"/>
      <c r="CL474" s="89"/>
      <c r="CM474" s="90" t="str">
        <f t="shared" si="572"/>
        <v/>
      </c>
      <c r="CN474" s="172"/>
      <c r="CO474" s="154" t="str">
        <f t="shared" si="573"/>
        <v>NO BID</v>
      </c>
      <c r="CP474" s="171"/>
      <c r="CQ474" s="89"/>
      <c r="CR474" s="90" t="str">
        <f t="shared" si="574"/>
        <v/>
      </c>
      <c r="CS474" s="172"/>
      <c r="CT474" s="154" t="str">
        <f t="shared" si="575"/>
        <v>NO BID</v>
      </c>
      <c r="CU474" s="171"/>
      <c r="CV474" s="89"/>
      <c r="CW474" s="90" t="str">
        <f t="shared" si="576"/>
        <v/>
      </c>
      <c r="CX474" s="172"/>
      <c r="CY474" s="154" t="str">
        <f t="shared" si="577"/>
        <v>NO BID</v>
      </c>
      <c r="CZ474" s="171"/>
      <c r="DA474" s="89"/>
      <c r="DB474" s="90" t="str">
        <f t="shared" si="578"/>
        <v/>
      </c>
      <c r="DC474" s="172"/>
      <c r="DD474" s="154" t="str">
        <f t="shared" si="579"/>
        <v>NO BID</v>
      </c>
      <c r="DE474" s="171"/>
      <c r="DF474" s="89"/>
      <c r="DG474" s="90" t="str">
        <f t="shared" si="580"/>
        <v/>
      </c>
      <c r="DH474" s="172"/>
      <c r="DI474" s="154" t="str">
        <f t="shared" si="581"/>
        <v>NO BID</v>
      </c>
      <c r="DJ474" s="171"/>
      <c r="DK474" s="89"/>
      <c r="DL474" s="90" t="str">
        <f t="shared" si="582"/>
        <v/>
      </c>
      <c r="DM474" s="172"/>
      <c r="DN474" s="154" t="str">
        <f t="shared" si="583"/>
        <v>NO BID</v>
      </c>
      <c r="DO474" s="171"/>
      <c r="DP474" s="89"/>
      <c r="DQ474" s="90" t="str">
        <f t="shared" si="584"/>
        <v/>
      </c>
      <c r="DR474" s="172"/>
      <c r="DS474" s="154" t="str">
        <f t="shared" si="585"/>
        <v>NO BID</v>
      </c>
      <c r="DT474" s="171"/>
      <c r="DU474" s="89"/>
      <c r="DV474" s="90" t="str">
        <f t="shared" si="586"/>
        <v/>
      </c>
      <c r="DW474" s="172"/>
      <c r="DX474" s="154" t="str">
        <f t="shared" si="587"/>
        <v>NO BID</v>
      </c>
      <c r="DY474" s="171"/>
      <c r="DZ474" s="89"/>
      <c r="EA474" s="90" t="str">
        <f t="shared" si="588"/>
        <v/>
      </c>
      <c r="EB474" s="172"/>
      <c r="EC474" s="154" t="str">
        <f t="shared" si="589"/>
        <v>NO BID</v>
      </c>
      <c r="ED474" s="171"/>
      <c r="EE474" s="89"/>
      <c r="EF474" s="90" t="str">
        <f t="shared" si="590"/>
        <v/>
      </c>
      <c r="EG474" s="172"/>
      <c r="EH474" s="154" t="str">
        <f t="shared" si="591"/>
        <v>NO BID</v>
      </c>
      <c r="EI474" s="171"/>
      <c r="EJ474" s="89"/>
      <c r="EK474" s="90" t="str">
        <f t="shared" si="592"/>
        <v/>
      </c>
      <c r="EL474" s="172"/>
      <c r="EM474" s="154" t="str">
        <f t="shared" si="593"/>
        <v>NO BID</v>
      </c>
      <c r="EN474" s="171"/>
      <c r="EO474" s="89"/>
      <c r="EP474" s="90" t="str">
        <f t="shared" si="594"/>
        <v/>
      </c>
      <c r="EQ474" s="172"/>
      <c r="ER474" s="154" t="str">
        <f t="shared" si="595"/>
        <v>NO BID</v>
      </c>
      <c r="ES474" s="171"/>
      <c r="ET474" s="89"/>
      <c r="EU474" s="90" t="str">
        <f t="shared" si="596"/>
        <v/>
      </c>
      <c r="EV474" s="172"/>
      <c r="EW474" s="154" t="str">
        <f t="shared" si="597"/>
        <v>NO BID</v>
      </c>
      <c r="EX474" s="171"/>
      <c r="EY474" s="89"/>
      <c r="EZ474" s="90" t="str">
        <f t="shared" si="598"/>
        <v/>
      </c>
      <c r="FA474" s="172"/>
      <c r="FB474" s="154" t="str">
        <f t="shared" si="599"/>
        <v>NO BID</v>
      </c>
      <c r="FC474" s="171"/>
      <c r="FD474" s="89"/>
      <c r="FE474" s="90" t="str">
        <f t="shared" si="600"/>
        <v/>
      </c>
      <c r="FF474" s="172"/>
      <c r="FG474" s="154" t="str">
        <f t="shared" si="601"/>
        <v>NO BID</v>
      </c>
      <c r="FH474" s="171"/>
      <c r="FI474" s="89"/>
      <c r="FJ474" s="90" t="str">
        <f t="shared" si="602"/>
        <v/>
      </c>
      <c r="FK474" s="172"/>
      <c r="FL474" s="154" t="str">
        <f t="shared" si="603"/>
        <v>NO BID</v>
      </c>
      <c r="FM474" s="171"/>
      <c r="FN474" s="89"/>
      <c r="FO474" s="90" t="str">
        <f t="shared" si="604"/>
        <v/>
      </c>
      <c r="FP474" s="172"/>
      <c r="FQ474" s="154" t="str">
        <f t="shared" si="605"/>
        <v>NO BID</v>
      </c>
      <c r="FR474" s="167"/>
      <c r="FS474" s="91">
        <v>9.99</v>
      </c>
      <c r="FT474" s="92">
        <f t="shared" si="606"/>
        <v>39.96</v>
      </c>
      <c r="FU474" s="175">
        <f t="shared" si="607"/>
        <v>0</v>
      </c>
      <c r="FV474" s="93" t="str">
        <f t="shared" si="608"/>
        <v/>
      </c>
      <c r="FW474" s="94">
        <f t="shared" si="609"/>
        <v>39.96</v>
      </c>
      <c r="FX474" s="95">
        <f t="shared" si="610"/>
        <v>0</v>
      </c>
      <c r="FY474" s="129" t="str">
        <f t="shared" si="611"/>
        <v>NOT AWARDED</v>
      </c>
      <c r="FZ474" s="130">
        <f t="shared" si="612"/>
        <v>0</v>
      </c>
      <c r="GA474" s="129" t="str">
        <f t="shared" si="613"/>
        <v>VENDOR 09</v>
      </c>
      <c r="GB474" s="176"/>
      <c r="GC474" s="177"/>
      <c r="GD474" s="96"/>
      <c r="GE474" s="97"/>
    </row>
    <row r="475" spans="1:187" ht="30" customHeight="1" thickTop="1" thickBot="1" x14ac:dyDescent="0.4">
      <c r="A475" s="141">
        <v>471</v>
      </c>
      <c r="B475" s="192">
        <v>5</v>
      </c>
      <c r="C475" s="181">
        <v>9781773068893</v>
      </c>
      <c r="D475" s="182" t="s">
        <v>669</v>
      </c>
      <c r="E475" s="182" t="s">
        <v>1320</v>
      </c>
      <c r="F475" s="182" t="s">
        <v>1480</v>
      </c>
      <c r="G475" s="183" t="s">
        <v>1414</v>
      </c>
      <c r="H475" s="183" t="s">
        <v>1421</v>
      </c>
      <c r="I475" s="167"/>
      <c r="J475" s="230">
        <f t="shared" si="614"/>
        <v>5</v>
      </c>
      <c r="K475" s="231"/>
      <c r="L475" s="99" t="str">
        <f t="shared" si="540"/>
        <v/>
      </c>
      <c r="M475" s="242"/>
      <c r="N475" s="179"/>
      <c r="O475" s="184" t="str">
        <f t="shared" si="541"/>
        <v>VENDOR 09</v>
      </c>
      <c r="P475" s="149">
        <v>241360</v>
      </c>
      <c r="Q475" s="149">
        <f t="shared" si="542"/>
        <v>0</v>
      </c>
      <c r="R475" s="185" t="str">
        <f t="shared" si="543"/>
        <v xml:space="preserve">, </v>
      </c>
      <c r="S475" s="185" t="str">
        <f t="shared" si="544"/>
        <v>NO BID</v>
      </c>
      <c r="T475" s="111">
        <f t="shared" si="545"/>
        <v>0</v>
      </c>
      <c r="U475" s="112" t="str">
        <f t="shared" si="546"/>
        <v>NOT AWARDED</v>
      </c>
      <c r="V475" s="186"/>
      <c r="W475" s="187"/>
      <c r="X475" s="113"/>
      <c r="Y475" s="114"/>
      <c r="Z475" s="188" t="str">
        <f t="shared" si="547"/>
        <v/>
      </c>
      <c r="AA475" s="154" t="str">
        <f t="shared" si="548"/>
        <v>NO BID</v>
      </c>
      <c r="AB475" s="187"/>
      <c r="AC475" s="113"/>
      <c r="AD475" s="114"/>
      <c r="AE475" s="188" t="str">
        <f t="shared" si="549"/>
        <v/>
      </c>
      <c r="AF475" s="154" t="str">
        <f t="shared" si="550"/>
        <v>NO BID</v>
      </c>
      <c r="AG475" s="187"/>
      <c r="AH475" s="113"/>
      <c r="AI475" s="114"/>
      <c r="AJ475" s="188" t="str">
        <f t="shared" si="551"/>
        <v/>
      </c>
      <c r="AK475" s="154" t="str">
        <f t="shared" si="552"/>
        <v>NO BID</v>
      </c>
      <c r="AL475" s="187"/>
      <c r="AM475" s="113"/>
      <c r="AN475" s="114"/>
      <c r="AO475" s="188" t="str">
        <f t="shared" si="553"/>
        <v/>
      </c>
      <c r="AP475" s="154" t="str">
        <f t="shared" si="554"/>
        <v>NO BID</v>
      </c>
      <c r="AQ475" s="187"/>
      <c r="AR475" s="113"/>
      <c r="AS475" s="114"/>
      <c r="AT475" s="188" t="str">
        <f t="shared" si="555"/>
        <v/>
      </c>
      <c r="AU475" s="154" t="str">
        <f t="shared" si="556"/>
        <v>NO BID</v>
      </c>
      <c r="AV475" s="187"/>
      <c r="AW475" s="113"/>
      <c r="AX475" s="114"/>
      <c r="AY475" s="188" t="str">
        <f t="shared" si="557"/>
        <v/>
      </c>
      <c r="AZ475" s="154" t="str">
        <f t="shared" si="558"/>
        <v>NO BID</v>
      </c>
      <c r="BA475" s="187"/>
      <c r="BB475" s="113"/>
      <c r="BC475" s="114"/>
      <c r="BD475" s="188" t="str">
        <f t="shared" si="559"/>
        <v/>
      </c>
      <c r="BE475" s="189" t="str">
        <f>IF($B475=0,"",IF(ISNUMBER(BB475),"","NO BID"))</f>
        <v>NO BID</v>
      </c>
      <c r="BF475" s="187"/>
      <c r="BG475" s="113"/>
      <c r="BH475" s="114"/>
      <c r="BI475" s="188" t="str">
        <f t="shared" si="560"/>
        <v/>
      </c>
      <c r="BJ475" s="189" t="str">
        <f t="shared" si="561"/>
        <v>NO BID</v>
      </c>
      <c r="BK475" s="187"/>
      <c r="BL475" s="113"/>
      <c r="BM475" s="114"/>
      <c r="BN475" s="188" t="str">
        <f t="shared" si="562"/>
        <v/>
      </c>
      <c r="BO475" s="154" t="str">
        <f t="shared" si="563"/>
        <v>NO BID</v>
      </c>
      <c r="BP475" s="190"/>
      <c r="BQ475" s="187"/>
      <c r="BR475" s="113"/>
      <c r="BS475" s="114" t="str">
        <f t="shared" si="564"/>
        <v/>
      </c>
      <c r="BT475" s="188"/>
      <c r="BU475" s="189" t="str">
        <f t="shared" si="565"/>
        <v>NO BID</v>
      </c>
      <c r="BV475" s="187"/>
      <c r="BW475" s="113"/>
      <c r="BX475" s="114" t="str">
        <f t="shared" si="566"/>
        <v/>
      </c>
      <c r="BY475" s="188"/>
      <c r="BZ475" s="189" t="str">
        <f t="shared" si="567"/>
        <v>NO BID</v>
      </c>
      <c r="CA475" s="187"/>
      <c r="CB475" s="113"/>
      <c r="CC475" s="114" t="str">
        <f t="shared" si="568"/>
        <v/>
      </c>
      <c r="CD475" s="188"/>
      <c r="CE475" s="189" t="str">
        <f t="shared" si="569"/>
        <v>NO BID</v>
      </c>
      <c r="CF475" s="187"/>
      <c r="CG475" s="113"/>
      <c r="CH475" s="114" t="str">
        <f t="shared" si="570"/>
        <v/>
      </c>
      <c r="CI475" s="188"/>
      <c r="CJ475" s="189" t="str">
        <f t="shared" si="571"/>
        <v>NO BID</v>
      </c>
      <c r="CK475" s="187"/>
      <c r="CL475" s="113"/>
      <c r="CM475" s="114" t="str">
        <f t="shared" si="572"/>
        <v/>
      </c>
      <c r="CN475" s="188"/>
      <c r="CO475" s="189" t="str">
        <f t="shared" si="573"/>
        <v>NO BID</v>
      </c>
      <c r="CP475" s="187"/>
      <c r="CQ475" s="113"/>
      <c r="CR475" s="114" t="str">
        <f t="shared" si="574"/>
        <v/>
      </c>
      <c r="CS475" s="188"/>
      <c r="CT475" s="189" t="str">
        <f t="shared" si="575"/>
        <v>NO BID</v>
      </c>
      <c r="CU475" s="187"/>
      <c r="CV475" s="113"/>
      <c r="CW475" s="114" t="str">
        <f t="shared" si="576"/>
        <v/>
      </c>
      <c r="CX475" s="188"/>
      <c r="CY475" s="189" t="str">
        <f t="shared" si="577"/>
        <v>NO BID</v>
      </c>
      <c r="CZ475" s="187"/>
      <c r="DA475" s="113"/>
      <c r="DB475" s="114" t="str">
        <f t="shared" si="578"/>
        <v/>
      </c>
      <c r="DC475" s="188"/>
      <c r="DD475" s="189" t="str">
        <f t="shared" si="579"/>
        <v>NO BID</v>
      </c>
      <c r="DE475" s="187"/>
      <c r="DF475" s="113"/>
      <c r="DG475" s="114" t="str">
        <f t="shared" si="580"/>
        <v/>
      </c>
      <c r="DH475" s="188"/>
      <c r="DI475" s="189" t="str">
        <f t="shared" si="581"/>
        <v>NO BID</v>
      </c>
      <c r="DJ475" s="187"/>
      <c r="DK475" s="113"/>
      <c r="DL475" s="114" t="str">
        <f t="shared" si="582"/>
        <v/>
      </c>
      <c r="DM475" s="188"/>
      <c r="DN475" s="189" t="str">
        <f t="shared" si="583"/>
        <v>NO BID</v>
      </c>
      <c r="DO475" s="187"/>
      <c r="DP475" s="113"/>
      <c r="DQ475" s="114" t="str">
        <f t="shared" si="584"/>
        <v/>
      </c>
      <c r="DR475" s="188"/>
      <c r="DS475" s="189" t="str">
        <f t="shared" si="585"/>
        <v>NO BID</v>
      </c>
      <c r="DT475" s="187"/>
      <c r="DU475" s="113"/>
      <c r="DV475" s="114" t="str">
        <f t="shared" si="586"/>
        <v/>
      </c>
      <c r="DW475" s="188"/>
      <c r="DX475" s="189" t="str">
        <f t="shared" si="587"/>
        <v>NO BID</v>
      </c>
      <c r="DY475" s="187"/>
      <c r="DZ475" s="113"/>
      <c r="EA475" s="114" t="str">
        <f t="shared" si="588"/>
        <v/>
      </c>
      <c r="EB475" s="188"/>
      <c r="EC475" s="189" t="str">
        <f t="shared" si="589"/>
        <v>NO BID</v>
      </c>
      <c r="ED475" s="187"/>
      <c r="EE475" s="113"/>
      <c r="EF475" s="114" t="str">
        <f t="shared" si="590"/>
        <v/>
      </c>
      <c r="EG475" s="188"/>
      <c r="EH475" s="189" t="str">
        <f t="shared" si="591"/>
        <v>NO BID</v>
      </c>
      <c r="EI475" s="187"/>
      <c r="EJ475" s="113"/>
      <c r="EK475" s="114" t="str">
        <f t="shared" si="592"/>
        <v/>
      </c>
      <c r="EL475" s="188"/>
      <c r="EM475" s="189" t="str">
        <f t="shared" si="593"/>
        <v>NO BID</v>
      </c>
      <c r="EN475" s="187"/>
      <c r="EO475" s="113"/>
      <c r="EP475" s="114" t="str">
        <f t="shared" si="594"/>
        <v/>
      </c>
      <c r="EQ475" s="188"/>
      <c r="ER475" s="189" t="str">
        <f t="shared" si="595"/>
        <v>NO BID</v>
      </c>
      <c r="ES475" s="187"/>
      <c r="ET475" s="113"/>
      <c r="EU475" s="114" t="str">
        <f t="shared" si="596"/>
        <v/>
      </c>
      <c r="EV475" s="188"/>
      <c r="EW475" s="189" t="str">
        <f t="shared" si="597"/>
        <v>NO BID</v>
      </c>
      <c r="EX475" s="187"/>
      <c r="EY475" s="113"/>
      <c r="EZ475" s="114" t="str">
        <f t="shared" si="598"/>
        <v/>
      </c>
      <c r="FA475" s="188"/>
      <c r="FB475" s="189" t="str">
        <f t="shared" si="599"/>
        <v>NO BID</v>
      </c>
      <c r="FC475" s="187"/>
      <c r="FD475" s="113"/>
      <c r="FE475" s="114" t="str">
        <f t="shared" si="600"/>
        <v/>
      </c>
      <c r="FF475" s="188"/>
      <c r="FG475" s="189" t="str">
        <f t="shared" si="601"/>
        <v>NO BID</v>
      </c>
      <c r="FH475" s="187"/>
      <c r="FI475" s="113"/>
      <c r="FJ475" s="114" t="str">
        <f t="shared" si="602"/>
        <v/>
      </c>
      <c r="FK475" s="188"/>
      <c r="FL475" s="189" t="str">
        <f t="shared" si="603"/>
        <v>NO BID</v>
      </c>
      <c r="FM475" s="187"/>
      <c r="FN475" s="113"/>
      <c r="FO475" s="114" t="str">
        <f t="shared" si="604"/>
        <v/>
      </c>
      <c r="FP475" s="188"/>
      <c r="FQ475" s="189" t="str">
        <f t="shared" si="605"/>
        <v>NO BID</v>
      </c>
      <c r="FR475" s="191"/>
      <c r="FS475" s="91">
        <v>17.989999999999998</v>
      </c>
      <c r="FT475" s="92">
        <f t="shared" si="606"/>
        <v>89.949999999999989</v>
      </c>
      <c r="FU475" s="175">
        <f t="shared" si="607"/>
        <v>0</v>
      </c>
      <c r="FV475" s="93" t="str">
        <f t="shared" si="608"/>
        <v/>
      </c>
      <c r="FW475" s="94">
        <f t="shared" si="609"/>
        <v>89.949999999999989</v>
      </c>
      <c r="FX475" s="95">
        <f t="shared" si="610"/>
        <v>0</v>
      </c>
      <c r="FY475" s="129" t="str">
        <f t="shared" si="611"/>
        <v>NOT AWARDED</v>
      </c>
      <c r="FZ475" s="130">
        <f t="shared" si="612"/>
        <v>0</v>
      </c>
      <c r="GA475" s="129" t="str">
        <f t="shared" si="613"/>
        <v>VENDOR 09</v>
      </c>
      <c r="GB475" s="176"/>
      <c r="GC475" s="177"/>
      <c r="GD475" s="96"/>
      <c r="GE475" s="97"/>
    </row>
    <row r="476" spans="1:187" ht="30" customHeight="1" thickTop="1" thickBot="1" x14ac:dyDescent="0.4">
      <c r="A476" s="162">
        <v>472</v>
      </c>
      <c r="B476" s="192">
        <v>4</v>
      </c>
      <c r="C476" s="181">
        <v>9781250787132</v>
      </c>
      <c r="D476" s="182" t="s">
        <v>670</v>
      </c>
      <c r="E476" s="182" t="s">
        <v>1321</v>
      </c>
      <c r="F476" s="182" t="s">
        <v>1479</v>
      </c>
      <c r="G476" s="183" t="s">
        <v>1414</v>
      </c>
      <c r="H476" s="183" t="s">
        <v>1416</v>
      </c>
      <c r="I476" s="167"/>
      <c r="J476" s="230">
        <f t="shared" si="614"/>
        <v>4</v>
      </c>
      <c r="K476" s="231"/>
      <c r="L476" s="99" t="str">
        <f t="shared" si="540"/>
        <v/>
      </c>
      <c r="M476" s="242"/>
      <c r="N476" s="168"/>
      <c r="O476" s="184" t="str">
        <f t="shared" si="541"/>
        <v>VENDOR 09</v>
      </c>
      <c r="P476" s="149" t="s">
        <v>88</v>
      </c>
      <c r="Q476" s="149">
        <f t="shared" si="542"/>
        <v>0</v>
      </c>
      <c r="R476" s="185" t="str">
        <f t="shared" si="543"/>
        <v xml:space="preserve">, </v>
      </c>
      <c r="S476" s="185" t="str">
        <f t="shared" si="544"/>
        <v>NO BID</v>
      </c>
      <c r="T476" s="111">
        <f t="shared" si="545"/>
        <v>0</v>
      </c>
      <c r="U476" s="112" t="str">
        <f t="shared" si="546"/>
        <v>NOT AWARDED</v>
      </c>
      <c r="V476" s="167"/>
      <c r="W476" s="187"/>
      <c r="X476" s="113"/>
      <c r="Y476" s="114"/>
      <c r="Z476" s="188" t="str">
        <f t="shared" si="547"/>
        <v/>
      </c>
      <c r="AA476" s="154" t="str">
        <f t="shared" si="548"/>
        <v>NO BID</v>
      </c>
      <c r="AB476" s="187"/>
      <c r="AC476" s="113"/>
      <c r="AD476" s="114"/>
      <c r="AE476" s="188" t="str">
        <f t="shared" si="549"/>
        <v/>
      </c>
      <c r="AF476" s="154" t="str">
        <f t="shared" si="550"/>
        <v>NO BID</v>
      </c>
      <c r="AG476" s="187"/>
      <c r="AH476" s="113"/>
      <c r="AI476" s="114"/>
      <c r="AJ476" s="188" t="str">
        <f t="shared" si="551"/>
        <v/>
      </c>
      <c r="AK476" s="154" t="str">
        <f t="shared" si="552"/>
        <v>NO BID</v>
      </c>
      <c r="AL476" s="187"/>
      <c r="AM476" s="113"/>
      <c r="AN476" s="114"/>
      <c r="AO476" s="188" t="str">
        <f t="shared" si="553"/>
        <v/>
      </c>
      <c r="AP476" s="154" t="str">
        <f t="shared" si="554"/>
        <v>NO BID</v>
      </c>
      <c r="AQ476" s="187"/>
      <c r="AR476" s="113"/>
      <c r="AS476" s="114"/>
      <c r="AT476" s="188" t="str">
        <f t="shared" si="555"/>
        <v/>
      </c>
      <c r="AU476" s="154" t="str">
        <f t="shared" si="556"/>
        <v>NO BID</v>
      </c>
      <c r="AV476" s="187"/>
      <c r="AW476" s="113"/>
      <c r="AX476" s="114"/>
      <c r="AY476" s="188" t="str">
        <f t="shared" si="557"/>
        <v/>
      </c>
      <c r="AZ476" s="154" t="str">
        <f t="shared" si="558"/>
        <v>NO BID</v>
      </c>
      <c r="BA476" s="187"/>
      <c r="BB476" s="113"/>
      <c r="BC476" s="114"/>
      <c r="BD476" s="188" t="str">
        <f t="shared" si="559"/>
        <v/>
      </c>
      <c r="BE476" s="189" t="s">
        <v>76</v>
      </c>
      <c r="BF476" s="187"/>
      <c r="BG476" s="113"/>
      <c r="BH476" s="114"/>
      <c r="BI476" s="188" t="str">
        <f t="shared" si="560"/>
        <v/>
      </c>
      <c r="BJ476" s="189" t="str">
        <f t="shared" si="561"/>
        <v>NO BID</v>
      </c>
      <c r="BK476" s="187"/>
      <c r="BL476" s="113"/>
      <c r="BM476" s="114"/>
      <c r="BN476" s="188" t="str">
        <f t="shared" si="562"/>
        <v/>
      </c>
      <c r="BO476" s="154" t="str">
        <f t="shared" si="563"/>
        <v>NO BID</v>
      </c>
      <c r="BP476" s="193"/>
      <c r="BQ476" s="187"/>
      <c r="BR476" s="113"/>
      <c r="BS476" s="114" t="str">
        <f t="shared" si="564"/>
        <v/>
      </c>
      <c r="BT476" s="188"/>
      <c r="BU476" s="189" t="str">
        <f t="shared" si="565"/>
        <v>NO BID</v>
      </c>
      <c r="BV476" s="187"/>
      <c r="BW476" s="113"/>
      <c r="BX476" s="114" t="str">
        <f t="shared" si="566"/>
        <v/>
      </c>
      <c r="BY476" s="188"/>
      <c r="BZ476" s="189" t="str">
        <f t="shared" si="567"/>
        <v>NO BID</v>
      </c>
      <c r="CA476" s="187"/>
      <c r="CB476" s="113"/>
      <c r="CC476" s="114" t="str">
        <f t="shared" si="568"/>
        <v/>
      </c>
      <c r="CD476" s="188"/>
      <c r="CE476" s="189" t="str">
        <f t="shared" si="569"/>
        <v>NO BID</v>
      </c>
      <c r="CF476" s="187"/>
      <c r="CG476" s="113"/>
      <c r="CH476" s="114" t="str">
        <f t="shared" si="570"/>
        <v/>
      </c>
      <c r="CI476" s="188"/>
      <c r="CJ476" s="189" t="str">
        <f t="shared" si="571"/>
        <v>NO BID</v>
      </c>
      <c r="CK476" s="187"/>
      <c r="CL476" s="113"/>
      <c r="CM476" s="114" t="str">
        <f t="shared" si="572"/>
        <v/>
      </c>
      <c r="CN476" s="188"/>
      <c r="CO476" s="189" t="str">
        <f t="shared" si="573"/>
        <v>NO BID</v>
      </c>
      <c r="CP476" s="187"/>
      <c r="CQ476" s="113"/>
      <c r="CR476" s="114" t="str">
        <f t="shared" si="574"/>
        <v/>
      </c>
      <c r="CS476" s="188"/>
      <c r="CT476" s="189" t="str">
        <f t="shared" si="575"/>
        <v>NO BID</v>
      </c>
      <c r="CU476" s="187"/>
      <c r="CV476" s="113"/>
      <c r="CW476" s="114" t="str">
        <f t="shared" si="576"/>
        <v/>
      </c>
      <c r="CX476" s="188"/>
      <c r="CY476" s="189" t="str">
        <f t="shared" si="577"/>
        <v>NO BID</v>
      </c>
      <c r="CZ476" s="187"/>
      <c r="DA476" s="113"/>
      <c r="DB476" s="114" t="str">
        <f t="shared" si="578"/>
        <v/>
      </c>
      <c r="DC476" s="188"/>
      <c r="DD476" s="189" t="str">
        <f t="shared" si="579"/>
        <v>NO BID</v>
      </c>
      <c r="DE476" s="187"/>
      <c r="DF476" s="113"/>
      <c r="DG476" s="114" t="str">
        <f t="shared" si="580"/>
        <v/>
      </c>
      <c r="DH476" s="188"/>
      <c r="DI476" s="189" t="str">
        <f t="shared" si="581"/>
        <v>NO BID</v>
      </c>
      <c r="DJ476" s="187"/>
      <c r="DK476" s="113"/>
      <c r="DL476" s="114" t="str">
        <f t="shared" si="582"/>
        <v/>
      </c>
      <c r="DM476" s="188"/>
      <c r="DN476" s="189" t="str">
        <f t="shared" si="583"/>
        <v>NO BID</v>
      </c>
      <c r="DO476" s="187"/>
      <c r="DP476" s="113"/>
      <c r="DQ476" s="114" t="str">
        <f t="shared" si="584"/>
        <v/>
      </c>
      <c r="DR476" s="188"/>
      <c r="DS476" s="189" t="str">
        <f t="shared" si="585"/>
        <v>NO BID</v>
      </c>
      <c r="DT476" s="187"/>
      <c r="DU476" s="113"/>
      <c r="DV476" s="114" t="str">
        <f t="shared" si="586"/>
        <v/>
      </c>
      <c r="DW476" s="188"/>
      <c r="DX476" s="189" t="str">
        <f t="shared" si="587"/>
        <v>NO BID</v>
      </c>
      <c r="DY476" s="187"/>
      <c r="DZ476" s="113"/>
      <c r="EA476" s="114" t="str">
        <f t="shared" si="588"/>
        <v/>
      </c>
      <c r="EB476" s="188"/>
      <c r="EC476" s="189" t="str">
        <f t="shared" si="589"/>
        <v>NO BID</v>
      </c>
      <c r="ED476" s="187"/>
      <c r="EE476" s="113"/>
      <c r="EF476" s="114" t="str">
        <f t="shared" si="590"/>
        <v/>
      </c>
      <c r="EG476" s="188"/>
      <c r="EH476" s="189" t="str">
        <f t="shared" si="591"/>
        <v>NO BID</v>
      </c>
      <c r="EI476" s="187"/>
      <c r="EJ476" s="113"/>
      <c r="EK476" s="114" t="str">
        <f t="shared" si="592"/>
        <v/>
      </c>
      <c r="EL476" s="188"/>
      <c r="EM476" s="189" t="str">
        <f t="shared" si="593"/>
        <v>NO BID</v>
      </c>
      <c r="EN476" s="187"/>
      <c r="EO476" s="113"/>
      <c r="EP476" s="114" t="str">
        <f t="shared" si="594"/>
        <v/>
      </c>
      <c r="EQ476" s="188"/>
      <c r="ER476" s="189" t="str">
        <f t="shared" si="595"/>
        <v>NO BID</v>
      </c>
      <c r="ES476" s="187"/>
      <c r="ET476" s="113"/>
      <c r="EU476" s="114" t="str">
        <f t="shared" si="596"/>
        <v/>
      </c>
      <c r="EV476" s="188"/>
      <c r="EW476" s="189" t="str">
        <f t="shared" si="597"/>
        <v>NO BID</v>
      </c>
      <c r="EX476" s="187"/>
      <c r="EY476" s="113"/>
      <c r="EZ476" s="114" t="str">
        <f t="shared" si="598"/>
        <v/>
      </c>
      <c r="FA476" s="188"/>
      <c r="FB476" s="189" t="str">
        <f t="shared" si="599"/>
        <v>NO BID</v>
      </c>
      <c r="FC476" s="187"/>
      <c r="FD476" s="113"/>
      <c r="FE476" s="114" t="str">
        <f t="shared" si="600"/>
        <v/>
      </c>
      <c r="FF476" s="188"/>
      <c r="FG476" s="189" t="str">
        <f t="shared" si="601"/>
        <v>NO BID</v>
      </c>
      <c r="FH476" s="187"/>
      <c r="FI476" s="113"/>
      <c r="FJ476" s="114" t="str">
        <f t="shared" si="602"/>
        <v/>
      </c>
      <c r="FK476" s="188"/>
      <c r="FL476" s="189" t="str">
        <f t="shared" si="603"/>
        <v>NO BID</v>
      </c>
      <c r="FM476" s="187"/>
      <c r="FN476" s="113"/>
      <c r="FO476" s="114" t="str">
        <f t="shared" si="604"/>
        <v/>
      </c>
      <c r="FP476" s="188"/>
      <c r="FQ476" s="189" t="str">
        <f t="shared" si="605"/>
        <v>NO BID</v>
      </c>
      <c r="FR476" s="174"/>
      <c r="FS476" s="115">
        <v>11.2</v>
      </c>
      <c r="FT476" s="116">
        <f t="shared" si="606"/>
        <v>44.8</v>
      </c>
      <c r="FU476" s="175">
        <f t="shared" si="607"/>
        <v>0</v>
      </c>
      <c r="FV476" s="93" t="str">
        <f t="shared" si="608"/>
        <v/>
      </c>
      <c r="FW476" s="94">
        <f t="shared" si="609"/>
        <v>44.8</v>
      </c>
      <c r="FX476" s="95">
        <f t="shared" si="610"/>
        <v>0</v>
      </c>
      <c r="FY476" s="129" t="str">
        <f t="shared" si="611"/>
        <v>NOT AWARDED</v>
      </c>
      <c r="FZ476" s="130">
        <f t="shared" si="612"/>
        <v>0</v>
      </c>
      <c r="GA476" s="129" t="str">
        <f t="shared" si="613"/>
        <v>VENDOR 09</v>
      </c>
      <c r="GB476" s="176"/>
      <c r="GC476" s="177"/>
      <c r="GD476" s="96"/>
      <c r="GE476" s="97"/>
    </row>
    <row r="477" spans="1:187" ht="30" customHeight="1" thickTop="1" thickBot="1" x14ac:dyDescent="0.4">
      <c r="A477" s="162">
        <v>473</v>
      </c>
      <c r="B477" s="194">
        <v>4</v>
      </c>
      <c r="C477" s="164">
        <v>9781682635988</v>
      </c>
      <c r="D477" s="165" t="s">
        <v>673</v>
      </c>
      <c r="E477" s="165" t="s">
        <v>828</v>
      </c>
      <c r="F477" s="165" t="s">
        <v>1479</v>
      </c>
      <c r="G477" s="166" t="s">
        <v>1414</v>
      </c>
      <c r="H477" s="166" t="s">
        <v>1421</v>
      </c>
      <c r="I477" s="167"/>
      <c r="J477" s="227">
        <f t="shared" si="614"/>
        <v>4</v>
      </c>
      <c r="K477" s="228"/>
      <c r="L477" s="99" t="str">
        <f t="shared" si="540"/>
        <v/>
      </c>
      <c r="M477" s="241"/>
      <c r="N477" s="168"/>
      <c r="O477" s="169" t="str">
        <f t="shared" si="541"/>
        <v>VENDOR 09</v>
      </c>
      <c r="P477" s="149">
        <v>241360</v>
      </c>
      <c r="Q477" s="149">
        <f t="shared" si="542"/>
        <v>0</v>
      </c>
      <c r="R477" s="170" t="str">
        <f t="shared" si="543"/>
        <v xml:space="preserve">, </v>
      </c>
      <c r="S477" s="170" t="str">
        <f t="shared" si="544"/>
        <v>NO BID</v>
      </c>
      <c r="T477" s="87">
        <f t="shared" si="545"/>
        <v>0</v>
      </c>
      <c r="U477" s="88" t="str">
        <f t="shared" si="546"/>
        <v>NOT AWARDED</v>
      </c>
      <c r="V477" s="167"/>
      <c r="W477" s="171"/>
      <c r="X477" s="89"/>
      <c r="Y477" s="90"/>
      <c r="Z477" s="172" t="str">
        <f t="shared" si="547"/>
        <v/>
      </c>
      <c r="AA477" s="154" t="str">
        <f t="shared" si="548"/>
        <v>NO BID</v>
      </c>
      <c r="AB477" s="171"/>
      <c r="AC477" s="89"/>
      <c r="AD477" s="90"/>
      <c r="AE477" s="172" t="str">
        <f t="shared" si="549"/>
        <v/>
      </c>
      <c r="AF477" s="154" t="str">
        <f t="shared" si="550"/>
        <v>NO BID</v>
      </c>
      <c r="AG477" s="171"/>
      <c r="AH477" s="89"/>
      <c r="AI477" s="90"/>
      <c r="AJ477" s="172" t="str">
        <f t="shared" si="551"/>
        <v/>
      </c>
      <c r="AK477" s="154" t="str">
        <f t="shared" si="552"/>
        <v>NO BID</v>
      </c>
      <c r="AL477" s="171"/>
      <c r="AM477" s="89"/>
      <c r="AN477" s="90"/>
      <c r="AO477" s="172" t="str">
        <f t="shared" si="553"/>
        <v/>
      </c>
      <c r="AP477" s="154" t="str">
        <f t="shared" si="554"/>
        <v>NO BID</v>
      </c>
      <c r="AQ477" s="171"/>
      <c r="AR477" s="89"/>
      <c r="AS477" s="90"/>
      <c r="AT477" s="172" t="str">
        <f t="shared" si="555"/>
        <v/>
      </c>
      <c r="AU477" s="154" t="str">
        <f t="shared" si="556"/>
        <v>NO BID</v>
      </c>
      <c r="AV477" s="171"/>
      <c r="AW477" s="89"/>
      <c r="AX477" s="90"/>
      <c r="AY477" s="172" t="str">
        <f t="shared" si="557"/>
        <v/>
      </c>
      <c r="AZ477" s="154" t="str">
        <f t="shared" si="558"/>
        <v>NO BID</v>
      </c>
      <c r="BA477" s="171"/>
      <c r="BB477" s="89"/>
      <c r="BC477" s="90"/>
      <c r="BD477" s="172" t="str">
        <f t="shared" si="559"/>
        <v/>
      </c>
      <c r="BE477" s="154" t="s">
        <v>77</v>
      </c>
      <c r="BF477" s="171"/>
      <c r="BG477" s="89"/>
      <c r="BH477" s="90"/>
      <c r="BI477" s="172" t="str">
        <f t="shared" si="560"/>
        <v/>
      </c>
      <c r="BJ477" s="154" t="str">
        <f t="shared" si="561"/>
        <v>NO BID</v>
      </c>
      <c r="BK477" s="171"/>
      <c r="BL477" s="89"/>
      <c r="BM477" s="90"/>
      <c r="BN477" s="172" t="str">
        <f t="shared" si="562"/>
        <v/>
      </c>
      <c r="BO477" s="154" t="str">
        <f t="shared" si="563"/>
        <v>NO BID</v>
      </c>
      <c r="BP477" s="178"/>
      <c r="BQ477" s="171"/>
      <c r="BR477" s="89"/>
      <c r="BS477" s="90" t="str">
        <f t="shared" si="564"/>
        <v/>
      </c>
      <c r="BT477" s="172"/>
      <c r="BU477" s="154" t="str">
        <f t="shared" si="565"/>
        <v>NO BID</v>
      </c>
      <c r="BV477" s="171"/>
      <c r="BW477" s="89"/>
      <c r="BX477" s="90" t="str">
        <f t="shared" si="566"/>
        <v/>
      </c>
      <c r="BY477" s="172"/>
      <c r="BZ477" s="154" t="str">
        <f t="shared" si="567"/>
        <v>NO BID</v>
      </c>
      <c r="CA477" s="171"/>
      <c r="CB477" s="89"/>
      <c r="CC477" s="90" t="str">
        <f t="shared" si="568"/>
        <v/>
      </c>
      <c r="CD477" s="172"/>
      <c r="CE477" s="154" t="str">
        <f t="shared" si="569"/>
        <v>NO BID</v>
      </c>
      <c r="CF477" s="171"/>
      <c r="CG477" s="89"/>
      <c r="CH477" s="90" t="str">
        <f t="shared" si="570"/>
        <v/>
      </c>
      <c r="CI477" s="172"/>
      <c r="CJ477" s="154" t="str">
        <f t="shared" si="571"/>
        <v>NO BID</v>
      </c>
      <c r="CK477" s="171"/>
      <c r="CL477" s="89"/>
      <c r="CM477" s="90" t="str">
        <f t="shared" si="572"/>
        <v/>
      </c>
      <c r="CN477" s="172"/>
      <c r="CO477" s="154" t="str">
        <f t="shared" si="573"/>
        <v>NO BID</v>
      </c>
      <c r="CP477" s="171"/>
      <c r="CQ477" s="89"/>
      <c r="CR477" s="90" t="str">
        <f t="shared" si="574"/>
        <v/>
      </c>
      <c r="CS477" s="172"/>
      <c r="CT477" s="154" t="str">
        <f t="shared" si="575"/>
        <v>NO BID</v>
      </c>
      <c r="CU477" s="171"/>
      <c r="CV477" s="89"/>
      <c r="CW477" s="90" t="str">
        <f t="shared" si="576"/>
        <v/>
      </c>
      <c r="CX477" s="172"/>
      <c r="CY477" s="154" t="str">
        <f t="shared" si="577"/>
        <v>NO BID</v>
      </c>
      <c r="CZ477" s="171"/>
      <c r="DA477" s="89"/>
      <c r="DB477" s="90" t="str">
        <f t="shared" si="578"/>
        <v/>
      </c>
      <c r="DC477" s="172"/>
      <c r="DD477" s="154" t="str">
        <f t="shared" si="579"/>
        <v>NO BID</v>
      </c>
      <c r="DE477" s="171"/>
      <c r="DF477" s="89"/>
      <c r="DG477" s="90" t="str">
        <f t="shared" si="580"/>
        <v/>
      </c>
      <c r="DH477" s="172"/>
      <c r="DI477" s="154" t="str">
        <f t="shared" si="581"/>
        <v>NO BID</v>
      </c>
      <c r="DJ477" s="171"/>
      <c r="DK477" s="89"/>
      <c r="DL477" s="90" t="str">
        <f t="shared" si="582"/>
        <v/>
      </c>
      <c r="DM477" s="172"/>
      <c r="DN477" s="154" t="str">
        <f t="shared" si="583"/>
        <v>NO BID</v>
      </c>
      <c r="DO477" s="171"/>
      <c r="DP477" s="89"/>
      <c r="DQ477" s="90" t="str">
        <f t="shared" si="584"/>
        <v/>
      </c>
      <c r="DR477" s="172"/>
      <c r="DS477" s="154" t="str">
        <f t="shared" si="585"/>
        <v>NO BID</v>
      </c>
      <c r="DT477" s="171"/>
      <c r="DU477" s="89"/>
      <c r="DV477" s="90" t="str">
        <f t="shared" si="586"/>
        <v/>
      </c>
      <c r="DW477" s="172"/>
      <c r="DX477" s="154" t="str">
        <f t="shared" si="587"/>
        <v>NO BID</v>
      </c>
      <c r="DY477" s="171"/>
      <c r="DZ477" s="89"/>
      <c r="EA477" s="90" t="str">
        <f t="shared" si="588"/>
        <v/>
      </c>
      <c r="EB477" s="172"/>
      <c r="EC477" s="154" t="str">
        <f t="shared" si="589"/>
        <v>NO BID</v>
      </c>
      <c r="ED477" s="171"/>
      <c r="EE477" s="89"/>
      <c r="EF477" s="90" t="str">
        <f t="shared" si="590"/>
        <v/>
      </c>
      <c r="EG477" s="172"/>
      <c r="EH477" s="154" t="str">
        <f t="shared" si="591"/>
        <v>NO BID</v>
      </c>
      <c r="EI477" s="171"/>
      <c r="EJ477" s="89"/>
      <c r="EK477" s="90" t="str">
        <f t="shared" si="592"/>
        <v/>
      </c>
      <c r="EL477" s="172"/>
      <c r="EM477" s="154" t="str">
        <f t="shared" si="593"/>
        <v>NO BID</v>
      </c>
      <c r="EN477" s="171"/>
      <c r="EO477" s="89"/>
      <c r="EP477" s="90" t="str">
        <f t="shared" si="594"/>
        <v/>
      </c>
      <c r="EQ477" s="172"/>
      <c r="ER477" s="154" t="str">
        <f t="shared" si="595"/>
        <v>NO BID</v>
      </c>
      <c r="ES477" s="171"/>
      <c r="ET477" s="89"/>
      <c r="EU477" s="90" t="str">
        <f t="shared" si="596"/>
        <v/>
      </c>
      <c r="EV477" s="172"/>
      <c r="EW477" s="154" t="str">
        <f t="shared" si="597"/>
        <v>NO BID</v>
      </c>
      <c r="EX477" s="171"/>
      <c r="EY477" s="89"/>
      <c r="EZ477" s="90" t="str">
        <f t="shared" si="598"/>
        <v/>
      </c>
      <c r="FA477" s="172"/>
      <c r="FB477" s="154" t="str">
        <f t="shared" si="599"/>
        <v>NO BID</v>
      </c>
      <c r="FC477" s="171"/>
      <c r="FD477" s="89"/>
      <c r="FE477" s="90" t="str">
        <f t="shared" si="600"/>
        <v/>
      </c>
      <c r="FF477" s="172"/>
      <c r="FG477" s="154" t="str">
        <f t="shared" si="601"/>
        <v>NO BID</v>
      </c>
      <c r="FH477" s="171"/>
      <c r="FI477" s="89"/>
      <c r="FJ477" s="90" t="str">
        <f t="shared" si="602"/>
        <v/>
      </c>
      <c r="FK477" s="172"/>
      <c r="FL477" s="154" t="str">
        <f t="shared" si="603"/>
        <v>NO BID</v>
      </c>
      <c r="FM477" s="171"/>
      <c r="FN477" s="89"/>
      <c r="FO477" s="90" t="str">
        <f t="shared" si="604"/>
        <v/>
      </c>
      <c r="FP477" s="172"/>
      <c r="FQ477" s="154" t="str">
        <f t="shared" si="605"/>
        <v>NO BID</v>
      </c>
      <c r="FR477" s="174"/>
      <c r="FS477" s="91">
        <v>18.61</v>
      </c>
      <c r="FT477" s="92">
        <f t="shared" si="606"/>
        <v>74.44</v>
      </c>
      <c r="FU477" s="175">
        <f t="shared" si="607"/>
        <v>0</v>
      </c>
      <c r="FV477" s="93" t="str">
        <f t="shared" si="608"/>
        <v/>
      </c>
      <c r="FW477" s="94">
        <f t="shared" si="609"/>
        <v>74.44</v>
      </c>
      <c r="FX477" s="95">
        <f t="shared" si="610"/>
        <v>0</v>
      </c>
      <c r="FY477" s="129" t="str">
        <f t="shared" si="611"/>
        <v>NOT AWARDED</v>
      </c>
      <c r="FZ477" s="130">
        <f t="shared" si="612"/>
        <v>0</v>
      </c>
      <c r="GA477" s="129" t="str">
        <f t="shared" si="613"/>
        <v>VENDOR 09</v>
      </c>
      <c r="GB477" s="176"/>
      <c r="GC477" s="177"/>
      <c r="GD477" s="96"/>
      <c r="GE477" s="97"/>
    </row>
    <row r="478" spans="1:187" ht="30" customHeight="1" thickTop="1" thickBot="1" x14ac:dyDescent="0.4">
      <c r="A478" s="162">
        <v>474</v>
      </c>
      <c r="B478" s="163">
        <v>3</v>
      </c>
      <c r="C478" s="164">
        <v>9780735270879</v>
      </c>
      <c r="D478" s="165" t="s">
        <v>675</v>
      </c>
      <c r="E478" s="165" t="s">
        <v>1325</v>
      </c>
      <c r="F478" s="165" t="s">
        <v>1479</v>
      </c>
      <c r="G478" s="166" t="s">
        <v>1414</v>
      </c>
      <c r="H478" s="166" t="s">
        <v>1424</v>
      </c>
      <c r="I478" s="167"/>
      <c r="J478" s="227">
        <f t="shared" si="614"/>
        <v>3</v>
      </c>
      <c r="K478" s="228"/>
      <c r="L478" s="99" t="str">
        <f t="shared" si="540"/>
        <v/>
      </c>
      <c r="M478" s="241"/>
      <c r="N478" s="168"/>
      <c r="O478" s="169" t="str">
        <f t="shared" si="541"/>
        <v>VENDOR 09</v>
      </c>
      <c r="P478" s="149">
        <v>241363</v>
      </c>
      <c r="Q478" s="149">
        <f t="shared" si="542"/>
        <v>0</v>
      </c>
      <c r="R478" s="170" t="str">
        <f t="shared" si="543"/>
        <v xml:space="preserve">, </v>
      </c>
      <c r="S478" s="170" t="str">
        <f t="shared" si="544"/>
        <v>NO BID</v>
      </c>
      <c r="T478" s="87">
        <f t="shared" si="545"/>
        <v>0</v>
      </c>
      <c r="U478" s="88" t="str">
        <f t="shared" si="546"/>
        <v>NOT AWARDED</v>
      </c>
      <c r="V478" s="167"/>
      <c r="W478" s="171"/>
      <c r="X478" s="89"/>
      <c r="Y478" s="90"/>
      <c r="Z478" s="172" t="str">
        <f t="shared" si="547"/>
        <v/>
      </c>
      <c r="AA478" s="154" t="str">
        <f t="shared" si="548"/>
        <v>NO BID</v>
      </c>
      <c r="AB478" s="171"/>
      <c r="AC478" s="89"/>
      <c r="AD478" s="90"/>
      <c r="AE478" s="172" t="str">
        <f t="shared" si="549"/>
        <v/>
      </c>
      <c r="AF478" s="154" t="str">
        <f t="shared" si="550"/>
        <v>NO BID</v>
      </c>
      <c r="AG478" s="171"/>
      <c r="AH478" s="89"/>
      <c r="AI478" s="90"/>
      <c r="AJ478" s="172" t="str">
        <f t="shared" si="551"/>
        <v/>
      </c>
      <c r="AK478" s="154" t="str">
        <f t="shared" si="552"/>
        <v>NO BID</v>
      </c>
      <c r="AL478" s="171"/>
      <c r="AM478" s="89"/>
      <c r="AN478" s="90"/>
      <c r="AO478" s="172" t="str">
        <f t="shared" si="553"/>
        <v/>
      </c>
      <c r="AP478" s="154" t="str">
        <f t="shared" si="554"/>
        <v>NO BID</v>
      </c>
      <c r="AQ478" s="171"/>
      <c r="AR478" s="89"/>
      <c r="AS478" s="90"/>
      <c r="AT478" s="172" t="str">
        <f t="shared" si="555"/>
        <v/>
      </c>
      <c r="AU478" s="154" t="str">
        <f t="shared" si="556"/>
        <v>NO BID</v>
      </c>
      <c r="AV478" s="171"/>
      <c r="AW478" s="89"/>
      <c r="AX478" s="90"/>
      <c r="AY478" s="172" t="str">
        <f t="shared" si="557"/>
        <v/>
      </c>
      <c r="AZ478" s="154" t="str">
        <f t="shared" si="558"/>
        <v>NO BID</v>
      </c>
      <c r="BA478" s="171"/>
      <c r="BB478" s="89"/>
      <c r="BC478" s="90"/>
      <c r="BD478" s="172" t="str">
        <f t="shared" si="559"/>
        <v/>
      </c>
      <c r="BE478" s="154" t="str">
        <f>IF($B478=0,"",IF(ISNUMBER(BB478),"","NO BID"))</f>
        <v>NO BID</v>
      </c>
      <c r="BF478" s="171"/>
      <c r="BG478" s="89"/>
      <c r="BH478" s="90"/>
      <c r="BI478" s="172" t="str">
        <f t="shared" si="560"/>
        <v/>
      </c>
      <c r="BJ478" s="154" t="str">
        <f t="shared" si="561"/>
        <v>NO BID</v>
      </c>
      <c r="BK478" s="171"/>
      <c r="BL478" s="89"/>
      <c r="BM478" s="90"/>
      <c r="BN478" s="172" t="str">
        <f t="shared" si="562"/>
        <v/>
      </c>
      <c r="BO478" s="154" t="str">
        <f t="shared" si="563"/>
        <v>NO BID</v>
      </c>
      <c r="BP478" s="178"/>
      <c r="BQ478" s="171"/>
      <c r="BR478" s="89"/>
      <c r="BS478" s="90" t="str">
        <f t="shared" si="564"/>
        <v/>
      </c>
      <c r="BT478" s="172"/>
      <c r="BU478" s="154" t="str">
        <f t="shared" si="565"/>
        <v>NO BID</v>
      </c>
      <c r="BV478" s="171"/>
      <c r="BW478" s="89"/>
      <c r="BX478" s="90" t="str">
        <f t="shared" si="566"/>
        <v/>
      </c>
      <c r="BY478" s="172"/>
      <c r="BZ478" s="154" t="str">
        <f t="shared" si="567"/>
        <v>NO BID</v>
      </c>
      <c r="CA478" s="171"/>
      <c r="CB478" s="89"/>
      <c r="CC478" s="90" t="str">
        <f t="shared" si="568"/>
        <v/>
      </c>
      <c r="CD478" s="172"/>
      <c r="CE478" s="154" t="str">
        <f t="shared" si="569"/>
        <v>NO BID</v>
      </c>
      <c r="CF478" s="171"/>
      <c r="CG478" s="89"/>
      <c r="CH478" s="90" t="str">
        <f t="shared" si="570"/>
        <v/>
      </c>
      <c r="CI478" s="172"/>
      <c r="CJ478" s="154" t="str">
        <f t="shared" si="571"/>
        <v>NO BID</v>
      </c>
      <c r="CK478" s="171"/>
      <c r="CL478" s="89"/>
      <c r="CM478" s="90" t="str">
        <f t="shared" si="572"/>
        <v/>
      </c>
      <c r="CN478" s="172"/>
      <c r="CO478" s="154" t="str">
        <f t="shared" si="573"/>
        <v>NO BID</v>
      </c>
      <c r="CP478" s="171"/>
      <c r="CQ478" s="89"/>
      <c r="CR478" s="90" t="str">
        <f t="shared" si="574"/>
        <v/>
      </c>
      <c r="CS478" s="172"/>
      <c r="CT478" s="154" t="str">
        <f t="shared" si="575"/>
        <v>NO BID</v>
      </c>
      <c r="CU478" s="171"/>
      <c r="CV478" s="89"/>
      <c r="CW478" s="90" t="str">
        <f t="shared" si="576"/>
        <v/>
      </c>
      <c r="CX478" s="172"/>
      <c r="CY478" s="154" t="str">
        <f t="shared" si="577"/>
        <v>NO BID</v>
      </c>
      <c r="CZ478" s="171"/>
      <c r="DA478" s="89"/>
      <c r="DB478" s="90" t="str">
        <f t="shared" si="578"/>
        <v/>
      </c>
      <c r="DC478" s="172"/>
      <c r="DD478" s="154" t="str">
        <f t="shared" si="579"/>
        <v>NO BID</v>
      </c>
      <c r="DE478" s="171"/>
      <c r="DF478" s="89"/>
      <c r="DG478" s="90" t="str">
        <f t="shared" si="580"/>
        <v/>
      </c>
      <c r="DH478" s="172"/>
      <c r="DI478" s="154" t="str">
        <f t="shared" si="581"/>
        <v>NO BID</v>
      </c>
      <c r="DJ478" s="171"/>
      <c r="DK478" s="89"/>
      <c r="DL478" s="90" t="str">
        <f t="shared" si="582"/>
        <v/>
      </c>
      <c r="DM478" s="172"/>
      <c r="DN478" s="154" t="str">
        <f t="shared" si="583"/>
        <v>NO BID</v>
      </c>
      <c r="DO478" s="171"/>
      <c r="DP478" s="89"/>
      <c r="DQ478" s="90" t="str">
        <f t="shared" si="584"/>
        <v/>
      </c>
      <c r="DR478" s="172"/>
      <c r="DS478" s="154" t="str">
        <f t="shared" si="585"/>
        <v>NO BID</v>
      </c>
      <c r="DT478" s="171"/>
      <c r="DU478" s="89"/>
      <c r="DV478" s="90" t="str">
        <f t="shared" si="586"/>
        <v/>
      </c>
      <c r="DW478" s="172"/>
      <c r="DX478" s="154" t="str">
        <f t="shared" si="587"/>
        <v>NO BID</v>
      </c>
      <c r="DY478" s="171"/>
      <c r="DZ478" s="89"/>
      <c r="EA478" s="90" t="str">
        <f t="shared" si="588"/>
        <v/>
      </c>
      <c r="EB478" s="172"/>
      <c r="EC478" s="154" t="str">
        <f t="shared" si="589"/>
        <v>NO BID</v>
      </c>
      <c r="ED478" s="171"/>
      <c r="EE478" s="89"/>
      <c r="EF478" s="90" t="str">
        <f t="shared" si="590"/>
        <v/>
      </c>
      <c r="EG478" s="172"/>
      <c r="EH478" s="154" t="str">
        <f t="shared" si="591"/>
        <v>NO BID</v>
      </c>
      <c r="EI478" s="171"/>
      <c r="EJ478" s="89"/>
      <c r="EK478" s="90" t="str">
        <f t="shared" si="592"/>
        <v/>
      </c>
      <c r="EL478" s="172"/>
      <c r="EM478" s="154" t="str">
        <f t="shared" si="593"/>
        <v>NO BID</v>
      </c>
      <c r="EN478" s="171"/>
      <c r="EO478" s="89"/>
      <c r="EP478" s="90" t="str">
        <f t="shared" si="594"/>
        <v/>
      </c>
      <c r="EQ478" s="172"/>
      <c r="ER478" s="154" t="str">
        <f t="shared" si="595"/>
        <v>NO BID</v>
      </c>
      <c r="ES478" s="171"/>
      <c r="ET478" s="89"/>
      <c r="EU478" s="90" t="str">
        <f t="shared" si="596"/>
        <v/>
      </c>
      <c r="EV478" s="172"/>
      <c r="EW478" s="154" t="str">
        <f t="shared" si="597"/>
        <v>NO BID</v>
      </c>
      <c r="EX478" s="171"/>
      <c r="EY478" s="89"/>
      <c r="EZ478" s="90" t="str">
        <f t="shared" si="598"/>
        <v/>
      </c>
      <c r="FA478" s="172"/>
      <c r="FB478" s="154" t="str">
        <f t="shared" si="599"/>
        <v>NO BID</v>
      </c>
      <c r="FC478" s="171"/>
      <c r="FD478" s="89"/>
      <c r="FE478" s="90" t="str">
        <f t="shared" si="600"/>
        <v/>
      </c>
      <c r="FF478" s="172"/>
      <c r="FG478" s="154" t="str">
        <f t="shared" si="601"/>
        <v>NO BID</v>
      </c>
      <c r="FH478" s="171"/>
      <c r="FI478" s="89"/>
      <c r="FJ478" s="90" t="str">
        <f t="shared" si="602"/>
        <v/>
      </c>
      <c r="FK478" s="172"/>
      <c r="FL478" s="154" t="str">
        <f t="shared" si="603"/>
        <v>NO BID</v>
      </c>
      <c r="FM478" s="171"/>
      <c r="FN478" s="89"/>
      <c r="FO478" s="90" t="str">
        <f t="shared" si="604"/>
        <v/>
      </c>
      <c r="FP478" s="172"/>
      <c r="FQ478" s="154" t="str">
        <f t="shared" si="605"/>
        <v>NO BID</v>
      </c>
      <c r="FR478" s="174"/>
      <c r="FS478" s="91">
        <v>16.989999999999998</v>
      </c>
      <c r="FT478" s="92">
        <f t="shared" si="606"/>
        <v>50.97</v>
      </c>
      <c r="FU478" s="175">
        <f t="shared" si="607"/>
        <v>0</v>
      </c>
      <c r="FV478" s="93" t="str">
        <f t="shared" si="608"/>
        <v/>
      </c>
      <c r="FW478" s="94">
        <f t="shared" si="609"/>
        <v>50.97</v>
      </c>
      <c r="FX478" s="95">
        <f t="shared" si="610"/>
        <v>0</v>
      </c>
      <c r="FY478" s="129" t="str">
        <f t="shared" si="611"/>
        <v>NOT AWARDED</v>
      </c>
      <c r="FZ478" s="130">
        <f t="shared" si="612"/>
        <v>0</v>
      </c>
      <c r="GA478" s="129" t="str">
        <f t="shared" si="613"/>
        <v>VENDOR 09</v>
      </c>
      <c r="GB478" s="176"/>
      <c r="GC478" s="177"/>
      <c r="GD478" s="96"/>
      <c r="GE478" s="97"/>
    </row>
    <row r="479" spans="1:187" ht="30" customHeight="1" thickTop="1" thickBot="1" x14ac:dyDescent="0.4">
      <c r="A479" s="162">
        <v>475</v>
      </c>
      <c r="B479" s="163">
        <v>5</v>
      </c>
      <c r="C479" s="164">
        <v>9780593565278</v>
      </c>
      <c r="D479" s="165" t="s">
        <v>677</v>
      </c>
      <c r="E479" s="165" t="s">
        <v>1327</v>
      </c>
      <c r="F479" s="165" t="s">
        <v>1479</v>
      </c>
      <c r="G479" s="166" t="s">
        <v>1414</v>
      </c>
      <c r="H479" s="166" t="s">
        <v>1417</v>
      </c>
      <c r="I479" s="167"/>
      <c r="J479" s="227">
        <f t="shared" si="614"/>
        <v>5</v>
      </c>
      <c r="K479" s="228"/>
      <c r="L479" s="99" t="str">
        <f t="shared" si="540"/>
        <v/>
      </c>
      <c r="M479" s="241"/>
      <c r="N479" s="168"/>
      <c r="O479" s="169" t="str">
        <f t="shared" si="541"/>
        <v>VENDOR 09</v>
      </c>
      <c r="P479" s="149">
        <v>241363</v>
      </c>
      <c r="Q479" s="149">
        <f t="shared" si="542"/>
        <v>0</v>
      </c>
      <c r="R479" s="170" t="str">
        <f t="shared" si="543"/>
        <v xml:space="preserve">, </v>
      </c>
      <c r="S479" s="170" t="str">
        <f t="shared" si="544"/>
        <v>NO BID</v>
      </c>
      <c r="T479" s="87">
        <f t="shared" si="545"/>
        <v>0</v>
      </c>
      <c r="U479" s="88" t="str">
        <f t="shared" si="546"/>
        <v>NOT AWARDED</v>
      </c>
      <c r="V479" s="167"/>
      <c r="W479" s="171"/>
      <c r="X479" s="89"/>
      <c r="Y479" s="90"/>
      <c r="Z479" s="172" t="str">
        <f t="shared" si="547"/>
        <v/>
      </c>
      <c r="AA479" s="154" t="str">
        <f t="shared" si="548"/>
        <v>NO BID</v>
      </c>
      <c r="AB479" s="171"/>
      <c r="AC479" s="89"/>
      <c r="AD479" s="90"/>
      <c r="AE479" s="172" t="str">
        <f t="shared" si="549"/>
        <v/>
      </c>
      <c r="AF479" s="154" t="str">
        <f t="shared" si="550"/>
        <v>NO BID</v>
      </c>
      <c r="AG479" s="171"/>
      <c r="AH479" s="89"/>
      <c r="AI479" s="90"/>
      <c r="AJ479" s="172" t="str">
        <f t="shared" si="551"/>
        <v/>
      </c>
      <c r="AK479" s="154" t="str">
        <f t="shared" si="552"/>
        <v>NO BID</v>
      </c>
      <c r="AL479" s="171"/>
      <c r="AM479" s="89"/>
      <c r="AN479" s="90"/>
      <c r="AO479" s="172" t="str">
        <f t="shared" si="553"/>
        <v/>
      </c>
      <c r="AP479" s="154" t="str">
        <f t="shared" si="554"/>
        <v>NO BID</v>
      </c>
      <c r="AQ479" s="171"/>
      <c r="AR479" s="89"/>
      <c r="AS479" s="90"/>
      <c r="AT479" s="172" t="str">
        <f t="shared" si="555"/>
        <v/>
      </c>
      <c r="AU479" s="154" t="str">
        <f t="shared" si="556"/>
        <v>NO BID</v>
      </c>
      <c r="AV479" s="171"/>
      <c r="AW479" s="89"/>
      <c r="AX479" s="90"/>
      <c r="AY479" s="172" t="str">
        <f t="shared" si="557"/>
        <v/>
      </c>
      <c r="AZ479" s="154" t="str">
        <f t="shared" si="558"/>
        <v>NO BID</v>
      </c>
      <c r="BA479" s="171"/>
      <c r="BB479" s="89"/>
      <c r="BC479" s="90"/>
      <c r="BD479" s="172" t="str">
        <f t="shared" si="559"/>
        <v/>
      </c>
      <c r="BE479" s="154" t="str">
        <f>IF($B479=0,"",IF(ISNUMBER(BB479),"","NO BID"))</f>
        <v>NO BID</v>
      </c>
      <c r="BF479" s="171"/>
      <c r="BG479" s="89"/>
      <c r="BH479" s="90"/>
      <c r="BI479" s="172" t="str">
        <f t="shared" si="560"/>
        <v/>
      </c>
      <c r="BJ479" s="154" t="str">
        <f t="shared" si="561"/>
        <v>NO BID</v>
      </c>
      <c r="BK479" s="171"/>
      <c r="BL479" s="89"/>
      <c r="BM479" s="90"/>
      <c r="BN479" s="172" t="str">
        <f t="shared" si="562"/>
        <v/>
      </c>
      <c r="BO479" s="154" t="str">
        <f t="shared" si="563"/>
        <v>NO BID</v>
      </c>
      <c r="BP479" s="178"/>
      <c r="BQ479" s="171"/>
      <c r="BR479" s="89"/>
      <c r="BS479" s="90" t="str">
        <f t="shared" si="564"/>
        <v/>
      </c>
      <c r="BT479" s="172"/>
      <c r="BU479" s="154" t="str">
        <f t="shared" si="565"/>
        <v>NO BID</v>
      </c>
      <c r="BV479" s="171"/>
      <c r="BW479" s="89"/>
      <c r="BX479" s="90" t="str">
        <f t="shared" si="566"/>
        <v/>
      </c>
      <c r="BY479" s="172"/>
      <c r="BZ479" s="154" t="str">
        <f t="shared" si="567"/>
        <v>NO BID</v>
      </c>
      <c r="CA479" s="171"/>
      <c r="CB479" s="89"/>
      <c r="CC479" s="90" t="str">
        <f t="shared" si="568"/>
        <v/>
      </c>
      <c r="CD479" s="172"/>
      <c r="CE479" s="154" t="str">
        <f t="shared" si="569"/>
        <v>NO BID</v>
      </c>
      <c r="CF479" s="171"/>
      <c r="CG479" s="89"/>
      <c r="CH479" s="90" t="str">
        <f t="shared" si="570"/>
        <v/>
      </c>
      <c r="CI479" s="172"/>
      <c r="CJ479" s="154" t="str">
        <f t="shared" si="571"/>
        <v>NO BID</v>
      </c>
      <c r="CK479" s="171"/>
      <c r="CL479" s="89"/>
      <c r="CM479" s="90" t="str">
        <f t="shared" si="572"/>
        <v/>
      </c>
      <c r="CN479" s="172"/>
      <c r="CO479" s="154" t="str">
        <f t="shared" si="573"/>
        <v>NO BID</v>
      </c>
      <c r="CP479" s="171"/>
      <c r="CQ479" s="89"/>
      <c r="CR479" s="90" t="str">
        <f t="shared" si="574"/>
        <v/>
      </c>
      <c r="CS479" s="172"/>
      <c r="CT479" s="154" t="str">
        <f t="shared" si="575"/>
        <v>NO BID</v>
      </c>
      <c r="CU479" s="171"/>
      <c r="CV479" s="89"/>
      <c r="CW479" s="90" t="str">
        <f t="shared" si="576"/>
        <v/>
      </c>
      <c r="CX479" s="172"/>
      <c r="CY479" s="154" t="str">
        <f t="shared" si="577"/>
        <v>NO BID</v>
      </c>
      <c r="CZ479" s="171"/>
      <c r="DA479" s="89"/>
      <c r="DB479" s="90" t="str">
        <f t="shared" si="578"/>
        <v/>
      </c>
      <c r="DC479" s="172"/>
      <c r="DD479" s="154" t="str">
        <f t="shared" si="579"/>
        <v>NO BID</v>
      </c>
      <c r="DE479" s="171"/>
      <c r="DF479" s="89"/>
      <c r="DG479" s="90" t="str">
        <f t="shared" si="580"/>
        <v/>
      </c>
      <c r="DH479" s="172"/>
      <c r="DI479" s="154" t="str">
        <f t="shared" si="581"/>
        <v>NO BID</v>
      </c>
      <c r="DJ479" s="171"/>
      <c r="DK479" s="89"/>
      <c r="DL479" s="90" t="str">
        <f t="shared" si="582"/>
        <v/>
      </c>
      <c r="DM479" s="172"/>
      <c r="DN479" s="154" t="str">
        <f t="shared" si="583"/>
        <v>NO BID</v>
      </c>
      <c r="DO479" s="171"/>
      <c r="DP479" s="89"/>
      <c r="DQ479" s="90" t="str">
        <f t="shared" si="584"/>
        <v/>
      </c>
      <c r="DR479" s="172"/>
      <c r="DS479" s="154" t="str">
        <f t="shared" si="585"/>
        <v>NO BID</v>
      </c>
      <c r="DT479" s="171"/>
      <c r="DU479" s="89"/>
      <c r="DV479" s="90" t="str">
        <f t="shared" si="586"/>
        <v/>
      </c>
      <c r="DW479" s="172"/>
      <c r="DX479" s="154" t="str">
        <f t="shared" si="587"/>
        <v>NO BID</v>
      </c>
      <c r="DY479" s="171"/>
      <c r="DZ479" s="89"/>
      <c r="EA479" s="90" t="str">
        <f t="shared" si="588"/>
        <v/>
      </c>
      <c r="EB479" s="172"/>
      <c r="EC479" s="154" t="str">
        <f t="shared" si="589"/>
        <v>NO BID</v>
      </c>
      <c r="ED479" s="171"/>
      <c r="EE479" s="89"/>
      <c r="EF479" s="90" t="str">
        <f t="shared" si="590"/>
        <v/>
      </c>
      <c r="EG479" s="172"/>
      <c r="EH479" s="154" t="str">
        <f t="shared" si="591"/>
        <v>NO BID</v>
      </c>
      <c r="EI479" s="171"/>
      <c r="EJ479" s="89"/>
      <c r="EK479" s="90" t="str">
        <f t="shared" si="592"/>
        <v/>
      </c>
      <c r="EL479" s="172"/>
      <c r="EM479" s="154" t="str">
        <f t="shared" si="593"/>
        <v>NO BID</v>
      </c>
      <c r="EN479" s="171"/>
      <c r="EO479" s="89"/>
      <c r="EP479" s="90" t="str">
        <f t="shared" si="594"/>
        <v/>
      </c>
      <c r="EQ479" s="172"/>
      <c r="ER479" s="154" t="str">
        <f t="shared" si="595"/>
        <v>NO BID</v>
      </c>
      <c r="ES479" s="171"/>
      <c r="ET479" s="89"/>
      <c r="EU479" s="90" t="str">
        <f t="shared" si="596"/>
        <v/>
      </c>
      <c r="EV479" s="172"/>
      <c r="EW479" s="154" t="str">
        <f t="shared" si="597"/>
        <v>NO BID</v>
      </c>
      <c r="EX479" s="171"/>
      <c r="EY479" s="89"/>
      <c r="EZ479" s="90" t="str">
        <f t="shared" si="598"/>
        <v/>
      </c>
      <c r="FA479" s="172"/>
      <c r="FB479" s="154" t="str">
        <f t="shared" si="599"/>
        <v>NO BID</v>
      </c>
      <c r="FC479" s="171"/>
      <c r="FD479" s="89"/>
      <c r="FE479" s="90" t="str">
        <f t="shared" si="600"/>
        <v/>
      </c>
      <c r="FF479" s="172"/>
      <c r="FG479" s="154" t="str">
        <f t="shared" si="601"/>
        <v>NO BID</v>
      </c>
      <c r="FH479" s="171"/>
      <c r="FI479" s="89"/>
      <c r="FJ479" s="90" t="str">
        <f t="shared" si="602"/>
        <v/>
      </c>
      <c r="FK479" s="172"/>
      <c r="FL479" s="154" t="str">
        <f t="shared" si="603"/>
        <v>NO BID</v>
      </c>
      <c r="FM479" s="171"/>
      <c r="FN479" s="89"/>
      <c r="FO479" s="90" t="str">
        <f t="shared" si="604"/>
        <v/>
      </c>
      <c r="FP479" s="172"/>
      <c r="FQ479" s="154" t="str">
        <f t="shared" si="605"/>
        <v>NO BID</v>
      </c>
      <c r="FR479" s="174"/>
      <c r="FS479" s="91">
        <v>9.49</v>
      </c>
      <c r="FT479" s="92">
        <f t="shared" si="606"/>
        <v>47.45</v>
      </c>
      <c r="FU479" s="175">
        <f t="shared" si="607"/>
        <v>0</v>
      </c>
      <c r="FV479" s="93" t="str">
        <f t="shared" si="608"/>
        <v/>
      </c>
      <c r="FW479" s="94">
        <f t="shared" si="609"/>
        <v>47.45</v>
      </c>
      <c r="FX479" s="95">
        <f t="shared" si="610"/>
        <v>0</v>
      </c>
      <c r="FY479" s="129" t="str">
        <f t="shared" si="611"/>
        <v>NOT AWARDED</v>
      </c>
      <c r="FZ479" s="130">
        <f t="shared" si="612"/>
        <v>0</v>
      </c>
      <c r="GA479" s="129" t="str">
        <f t="shared" si="613"/>
        <v>VENDOR 09</v>
      </c>
      <c r="GB479" s="176"/>
      <c r="GC479" s="177"/>
      <c r="GD479" s="96"/>
      <c r="GE479" s="97"/>
    </row>
    <row r="480" spans="1:187" ht="30" customHeight="1" thickTop="1" thickBot="1" x14ac:dyDescent="0.4">
      <c r="A480" s="141">
        <v>476</v>
      </c>
      <c r="B480" s="197">
        <v>4</v>
      </c>
      <c r="C480" s="164">
        <v>9781250836298</v>
      </c>
      <c r="D480" s="165" t="s">
        <v>679</v>
      </c>
      <c r="E480" s="165" t="s">
        <v>1111</v>
      </c>
      <c r="F480" s="165" t="s">
        <v>1479</v>
      </c>
      <c r="G480" s="166" t="s">
        <v>1414</v>
      </c>
      <c r="H480" s="166" t="s">
        <v>1419</v>
      </c>
      <c r="I480" s="167"/>
      <c r="J480" s="227">
        <f t="shared" si="614"/>
        <v>4</v>
      </c>
      <c r="K480" s="228"/>
      <c r="L480" s="99" t="str">
        <f t="shared" si="540"/>
        <v/>
      </c>
      <c r="M480" s="241"/>
      <c r="N480" s="168"/>
      <c r="O480" s="169" t="str">
        <f t="shared" si="541"/>
        <v>VENDOR 09</v>
      </c>
      <c r="P480" s="149">
        <v>241363</v>
      </c>
      <c r="Q480" s="149">
        <f t="shared" si="542"/>
        <v>0</v>
      </c>
      <c r="R480" s="170" t="str">
        <f t="shared" si="543"/>
        <v xml:space="preserve">, </v>
      </c>
      <c r="S480" s="170" t="str">
        <f t="shared" si="544"/>
        <v>NO BID</v>
      </c>
      <c r="T480" s="87">
        <f t="shared" si="545"/>
        <v>0</v>
      </c>
      <c r="U480" s="88" t="str">
        <f t="shared" si="546"/>
        <v>NOT AWARDED</v>
      </c>
      <c r="V480" s="167"/>
      <c r="W480" s="171"/>
      <c r="X480" s="89"/>
      <c r="Y480" s="90"/>
      <c r="Z480" s="172" t="str">
        <f t="shared" si="547"/>
        <v/>
      </c>
      <c r="AA480" s="154" t="str">
        <f t="shared" si="548"/>
        <v>NO BID</v>
      </c>
      <c r="AB480" s="171"/>
      <c r="AC480" s="89"/>
      <c r="AD480" s="90"/>
      <c r="AE480" s="172" t="str">
        <f t="shared" si="549"/>
        <v/>
      </c>
      <c r="AF480" s="154" t="str">
        <f t="shared" si="550"/>
        <v>NO BID</v>
      </c>
      <c r="AG480" s="171"/>
      <c r="AH480" s="89"/>
      <c r="AI480" s="90"/>
      <c r="AJ480" s="172" t="str">
        <f t="shared" si="551"/>
        <v/>
      </c>
      <c r="AK480" s="154" t="str">
        <f t="shared" si="552"/>
        <v>NO BID</v>
      </c>
      <c r="AL480" s="171"/>
      <c r="AM480" s="89"/>
      <c r="AN480" s="90"/>
      <c r="AO480" s="172" t="str">
        <f t="shared" si="553"/>
        <v/>
      </c>
      <c r="AP480" s="154" t="str">
        <f t="shared" si="554"/>
        <v>NO BID</v>
      </c>
      <c r="AQ480" s="171"/>
      <c r="AR480" s="89"/>
      <c r="AS480" s="90"/>
      <c r="AT480" s="172" t="str">
        <f t="shared" si="555"/>
        <v/>
      </c>
      <c r="AU480" s="154" t="str">
        <f t="shared" si="556"/>
        <v>NO BID</v>
      </c>
      <c r="AV480" s="171"/>
      <c r="AW480" s="89"/>
      <c r="AX480" s="90"/>
      <c r="AY480" s="172" t="str">
        <f t="shared" si="557"/>
        <v/>
      </c>
      <c r="AZ480" s="154" t="str">
        <f t="shared" si="558"/>
        <v>NO BID</v>
      </c>
      <c r="BA480" s="171"/>
      <c r="BB480" s="89"/>
      <c r="BC480" s="90"/>
      <c r="BD480" s="172" t="str">
        <f t="shared" si="559"/>
        <v/>
      </c>
      <c r="BE480" s="154" t="str">
        <f>IF($B480=0,"",IF(ISNUMBER(BB480),"","NO BID"))</f>
        <v>NO BID</v>
      </c>
      <c r="BF480" s="171"/>
      <c r="BG480" s="89"/>
      <c r="BH480" s="90"/>
      <c r="BI480" s="172" t="str">
        <f t="shared" si="560"/>
        <v/>
      </c>
      <c r="BJ480" s="154" t="str">
        <f t="shared" si="561"/>
        <v>NO BID</v>
      </c>
      <c r="BK480" s="171"/>
      <c r="BL480" s="89"/>
      <c r="BM480" s="90"/>
      <c r="BN480" s="172" t="str">
        <f t="shared" si="562"/>
        <v/>
      </c>
      <c r="BO480" s="154" t="str">
        <f t="shared" si="563"/>
        <v>NO BID</v>
      </c>
      <c r="BP480" s="178"/>
      <c r="BQ480" s="171"/>
      <c r="BR480" s="89"/>
      <c r="BS480" s="90" t="str">
        <f t="shared" si="564"/>
        <v/>
      </c>
      <c r="BT480" s="172"/>
      <c r="BU480" s="154" t="str">
        <f t="shared" si="565"/>
        <v>NO BID</v>
      </c>
      <c r="BV480" s="171"/>
      <c r="BW480" s="89"/>
      <c r="BX480" s="90" t="str">
        <f t="shared" si="566"/>
        <v/>
      </c>
      <c r="BY480" s="172"/>
      <c r="BZ480" s="154" t="str">
        <f t="shared" si="567"/>
        <v>NO BID</v>
      </c>
      <c r="CA480" s="171"/>
      <c r="CB480" s="89"/>
      <c r="CC480" s="90" t="str">
        <f t="shared" si="568"/>
        <v/>
      </c>
      <c r="CD480" s="172"/>
      <c r="CE480" s="154" t="str">
        <f t="shared" si="569"/>
        <v>NO BID</v>
      </c>
      <c r="CF480" s="171"/>
      <c r="CG480" s="89"/>
      <c r="CH480" s="90" t="str">
        <f t="shared" si="570"/>
        <v/>
      </c>
      <c r="CI480" s="172"/>
      <c r="CJ480" s="154" t="str">
        <f t="shared" si="571"/>
        <v>NO BID</v>
      </c>
      <c r="CK480" s="171"/>
      <c r="CL480" s="89"/>
      <c r="CM480" s="90" t="str">
        <f t="shared" si="572"/>
        <v/>
      </c>
      <c r="CN480" s="172"/>
      <c r="CO480" s="154" t="str">
        <f t="shared" si="573"/>
        <v>NO BID</v>
      </c>
      <c r="CP480" s="171"/>
      <c r="CQ480" s="89"/>
      <c r="CR480" s="90" t="str">
        <f t="shared" si="574"/>
        <v/>
      </c>
      <c r="CS480" s="172"/>
      <c r="CT480" s="154" t="str">
        <f t="shared" si="575"/>
        <v>NO BID</v>
      </c>
      <c r="CU480" s="171"/>
      <c r="CV480" s="89"/>
      <c r="CW480" s="90" t="str">
        <f t="shared" si="576"/>
        <v/>
      </c>
      <c r="CX480" s="172"/>
      <c r="CY480" s="154" t="str">
        <f t="shared" si="577"/>
        <v>NO BID</v>
      </c>
      <c r="CZ480" s="171"/>
      <c r="DA480" s="89"/>
      <c r="DB480" s="90" t="str">
        <f t="shared" si="578"/>
        <v/>
      </c>
      <c r="DC480" s="172"/>
      <c r="DD480" s="154" t="str">
        <f t="shared" si="579"/>
        <v>NO BID</v>
      </c>
      <c r="DE480" s="171"/>
      <c r="DF480" s="89"/>
      <c r="DG480" s="90" t="str">
        <f t="shared" si="580"/>
        <v/>
      </c>
      <c r="DH480" s="172"/>
      <c r="DI480" s="154" t="str">
        <f t="shared" si="581"/>
        <v>NO BID</v>
      </c>
      <c r="DJ480" s="171"/>
      <c r="DK480" s="89"/>
      <c r="DL480" s="90" t="str">
        <f t="shared" si="582"/>
        <v/>
      </c>
      <c r="DM480" s="172"/>
      <c r="DN480" s="154" t="str">
        <f t="shared" si="583"/>
        <v>NO BID</v>
      </c>
      <c r="DO480" s="171"/>
      <c r="DP480" s="89"/>
      <c r="DQ480" s="90" t="str">
        <f t="shared" si="584"/>
        <v/>
      </c>
      <c r="DR480" s="172"/>
      <c r="DS480" s="154" t="str">
        <f t="shared" si="585"/>
        <v>NO BID</v>
      </c>
      <c r="DT480" s="171"/>
      <c r="DU480" s="89"/>
      <c r="DV480" s="90" t="str">
        <f t="shared" si="586"/>
        <v/>
      </c>
      <c r="DW480" s="172"/>
      <c r="DX480" s="154" t="str">
        <f t="shared" si="587"/>
        <v>NO BID</v>
      </c>
      <c r="DY480" s="171"/>
      <c r="DZ480" s="89"/>
      <c r="EA480" s="90" t="str">
        <f t="shared" si="588"/>
        <v/>
      </c>
      <c r="EB480" s="172"/>
      <c r="EC480" s="154" t="str">
        <f t="shared" si="589"/>
        <v>NO BID</v>
      </c>
      <c r="ED480" s="171"/>
      <c r="EE480" s="89"/>
      <c r="EF480" s="90" t="str">
        <f t="shared" si="590"/>
        <v/>
      </c>
      <c r="EG480" s="172"/>
      <c r="EH480" s="154" t="str">
        <f t="shared" si="591"/>
        <v>NO BID</v>
      </c>
      <c r="EI480" s="171"/>
      <c r="EJ480" s="89"/>
      <c r="EK480" s="90" t="str">
        <f t="shared" si="592"/>
        <v/>
      </c>
      <c r="EL480" s="172"/>
      <c r="EM480" s="154" t="str">
        <f t="shared" si="593"/>
        <v>NO BID</v>
      </c>
      <c r="EN480" s="171"/>
      <c r="EO480" s="89"/>
      <c r="EP480" s="90" t="str">
        <f t="shared" si="594"/>
        <v/>
      </c>
      <c r="EQ480" s="172"/>
      <c r="ER480" s="154" t="str">
        <f t="shared" si="595"/>
        <v>NO BID</v>
      </c>
      <c r="ES480" s="171"/>
      <c r="ET480" s="89"/>
      <c r="EU480" s="90" t="str">
        <f t="shared" si="596"/>
        <v/>
      </c>
      <c r="EV480" s="172"/>
      <c r="EW480" s="154" t="str">
        <f t="shared" si="597"/>
        <v>NO BID</v>
      </c>
      <c r="EX480" s="171"/>
      <c r="EY480" s="89"/>
      <c r="EZ480" s="90" t="str">
        <f t="shared" si="598"/>
        <v/>
      </c>
      <c r="FA480" s="172"/>
      <c r="FB480" s="154" t="str">
        <f t="shared" si="599"/>
        <v>NO BID</v>
      </c>
      <c r="FC480" s="171"/>
      <c r="FD480" s="89"/>
      <c r="FE480" s="90" t="str">
        <f t="shared" si="600"/>
        <v/>
      </c>
      <c r="FF480" s="172"/>
      <c r="FG480" s="154" t="str">
        <f t="shared" si="601"/>
        <v>NO BID</v>
      </c>
      <c r="FH480" s="171"/>
      <c r="FI480" s="89"/>
      <c r="FJ480" s="90" t="str">
        <f t="shared" si="602"/>
        <v/>
      </c>
      <c r="FK480" s="172"/>
      <c r="FL480" s="154" t="str">
        <f t="shared" si="603"/>
        <v>NO BID</v>
      </c>
      <c r="FM480" s="171"/>
      <c r="FN480" s="89"/>
      <c r="FO480" s="90" t="str">
        <f t="shared" si="604"/>
        <v/>
      </c>
      <c r="FP480" s="172"/>
      <c r="FQ480" s="154" t="str">
        <f t="shared" si="605"/>
        <v>NO BID</v>
      </c>
      <c r="FR480" s="174"/>
      <c r="FS480" s="91">
        <v>15.3</v>
      </c>
      <c r="FT480" s="92">
        <f t="shared" si="606"/>
        <v>61.2</v>
      </c>
      <c r="FU480" s="175">
        <f t="shared" si="607"/>
        <v>0</v>
      </c>
      <c r="FV480" s="93" t="str">
        <f t="shared" si="608"/>
        <v/>
      </c>
      <c r="FW480" s="94">
        <f t="shared" si="609"/>
        <v>61.2</v>
      </c>
      <c r="FX480" s="95">
        <f t="shared" si="610"/>
        <v>0</v>
      </c>
      <c r="FY480" s="129" t="str">
        <f t="shared" si="611"/>
        <v>NOT AWARDED</v>
      </c>
      <c r="FZ480" s="130">
        <f t="shared" si="612"/>
        <v>0</v>
      </c>
      <c r="GA480" s="129" t="str">
        <f t="shared" si="613"/>
        <v>VENDOR 09</v>
      </c>
      <c r="GB480" s="176"/>
      <c r="GC480" s="177"/>
      <c r="GD480" s="96"/>
      <c r="GE480" s="97"/>
    </row>
    <row r="481" spans="1:187" ht="30" customHeight="1" thickTop="1" thickBot="1" x14ac:dyDescent="0.4">
      <c r="A481" s="162">
        <v>477</v>
      </c>
      <c r="B481" s="163">
        <v>4</v>
      </c>
      <c r="C481" s="164">
        <v>9781250098641</v>
      </c>
      <c r="D481" s="165" t="s">
        <v>699</v>
      </c>
      <c r="E481" s="165" t="s">
        <v>1342</v>
      </c>
      <c r="F481" s="165" t="s">
        <v>1479</v>
      </c>
      <c r="G481" s="166" t="s">
        <v>1414</v>
      </c>
      <c r="H481" s="166" t="s">
        <v>1421</v>
      </c>
      <c r="I481" s="167"/>
      <c r="J481" s="227">
        <f t="shared" si="614"/>
        <v>4</v>
      </c>
      <c r="K481" s="228"/>
      <c r="L481" s="99" t="str">
        <f t="shared" si="540"/>
        <v/>
      </c>
      <c r="M481" s="241"/>
      <c r="N481" s="168"/>
      <c r="O481" s="169" t="str">
        <f t="shared" si="541"/>
        <v>VENDOR 09</v>
      </c>
      <c r="P481" s="149">
        <v>241365</v>
      </c>
      <c r="Q481" s="149">
        <f t="shared" si="542"/>
        <v>0</v>
      </c>
      <c r="R481" s="170" t="str">
        <f t="shared" si="543"/>
        <v xml:space="preserve">, </v>
      </c>
      <c r="S481" s="170" t="str">
        <f t="shared" si="544"/>
        <v>NO BID</v>
      </c>
      <c r="T481" s="87">
        <f t="shared" si="545"/>
        <v>0</v>
      </c>
      <c r="U481" s="88" t="str">
        <f t="shared" si="546"/>
        <v>NOT AWARDED</v>
      </c>
      <c r="V481" s="167"/>
      <c r="W481" s="171"/>
      <c r="X481" s="89"/>
      <c r="Y481" s="90"/>
      <c r="Z481" s="172" t="str">
        <f t="shared" si="547"/>
        <v/>
      </c>
      <c r="AA481" s="154" t="str">
        <f t="shared" si="548"/>
        <v>NO BID</v>
      </c>
      <c r="AB481" s="171"/>
      <c r="AC481" s="89"/>
      <c r="AD481" s="90"/>
      <c r="AE481" s="172" t="str">
        <f t="shared" si="549"/>
        <v/>
      </c>
      <c r="AF481" s="154" t="str">
        <f t="shared" si="550"/>
        <v>NO BID</v>
      </c>
      <c r="AG481" s="171"/>
      <c r="AH481" s="89"/>
      <c r="AI481" s="90"/>
      <c r="AJ481" s="172" t="str">
        <f t="shared" si="551"/>
        <v/>
      </c>
      <c r="AK481" s="154" t="str">
        <f t="shared" si="552"/>
        <v>NO BID</v>
      </c>
      <c r="AL481" s="171"/>
      <c r="AM481" s="89"/>
      <c r="AN481" s="90"/>
      <c r="AO481" s="172" t="str">
        <f t="shared" si="553"/>
        <v/>
      </c>
      <c r="AP481" s="154" t="str">
        <f t="shared" si="554"/>
        <v>NO BID</v>
      </c>
      <c r="AQ481" s="171"/>
      <c r="AR481" s="89"/>
      <c r="AS481" s="90"/>
      <c r="AT481" s="172" t="str">
        <f t="shared" si="555"/>
        <v/>
      </c>
      <c r="AU481" s="154" t="str">
        <f t="shared" si="556"/>
        <v>NO BID</v>
      </c>
      <c r="AV481" s="171"/>
      <c r="AW481" s="89"/>
      <c r="AX481" s="90"/>
      <c r="AY481" s="172" t="str">
        <f t="shared" si="557"/>
        <v/>
      </c>
      <c r="AZ481" s="154" t="str">
        <f t="shared" si="558"/>
        <v>NO BID</v>
      </c>
      <c r="BA481" s="171"/>
      <c r="BB481" s="89"/>
      <c r="BC481" s="90"/>
      <c r="BD481" s="172" t="str">
        <f t="shared" si="559"/>
        <v/>
      </c>
      <c r="BE481" s="154" t="s">
        <v>83</v>
      </c>
      <c r="BF481" s="171"/>
      <c r="BG481" s="89"/>
      <c r="BH481" s="90"/>
      <c r="BI481" s="172" t="str">
        <f t="shared" si="560"/>
        <v/>
      </c>
      <c r="BJ481" s="154" t="str">
        <f t="shared" si="561"/>
        <v>NO BID</v>
      </c>
      <c r="BK481" s="171"/>
      <c r="BL481" s="89"/>
      <c r="BM481" s="90"/>
      <c r="BN481" s="172" t="str">
        <f t="shared" si="562"/>
        <v/>
      </c>
      <c r="BO481" s="154" t="str">
        <f t="shared" si="563"/>
        <v>NO BID</v>
      </c>
      <c r="BP481" s="173"/>
      <c r="BQ481" s="171"/>
      <c r="BR481" s="89"/>
      <c r="BS481" s="90" t="str">
        <f t="shared" si="564"/>
        <v/>
      </c>
      <c r="BT481" s="172"/>
      <c r="BU481" s="154" t="str">
        <f t="shared" si="565"/>
        <v>NO BID</v>
      </c>
      <c r="BV481" s="171"/>
      <c r="BW481" s="89"/>
      <c r="BX481" s="90" t="str">
        <f t="shared" si="566"/>
        <v/>
      </c>
      <c r="BY481" s="172"/>
      <c r="BZ481" s="154" t="str">
        <f t="shared" si="567"/>
        <v>NO BID</v>
      </c>
      <c r="CA481" s="171"/>
      <c r="CB481" s="89"/>
      <c r="CC481" s="90" t="str">
        <f t="shared" si="568"/>
        <v/>
      </c>
      <c r="CD481" s="172"/>
      <c r="CE481" s="154" t="str">
        <f t="shared" si="569"/>
        <v>NO BID</v>
      </c>
      <c r="CF481" s="171"/>
      <c r="CG481" s="89"/>
      <c r="CH481" s="90" t="str">
        <f t="shared" si="570"/>
        <v/>
      </c>
      <c r="CI481" s="172"/>
      <c r="CJ481" s="154" t="str">
        <f t="shared" si="571"/>
        <v>NO BID</v>
      </c>
      <c r="CK481" s="171"/>
      <c r="CL481" s="89"/>
      <c r="CM481" s="90" t="str">
        <f t="shared" si="572"/>
        <v/>
      </c>
      <c r="CN481" s="172"/>
      <c r="CO481" s="154" t="str">
        <f t="shared" si="573"/>
        <v>NO BID</v>
      </c>
      <c r="CP481" s="171"/>
      <c r="CQ481" s="89"/>
      <c r="CR481" s="90" t="str">
        <f t="shared" si="574"/>
        <v/>
      </c>
      <c r="CS481" s="172"/>
      <c r="CT481" s="154" t="str">
        <f t="shared" si="575"/>
        <v>NO BID</v>
      </c>
      <c r="CU481" s="171"/>
      <c r="CV481" s="89"/>
      <c r="CW481" s="90" t="str">
        <f t="shared" si="576"/>
        <v/>
      </c>
      <c r="CX481" s="172"/>
      <c r="CY481" s="154" t="str">
        <f t="shared" si="577"/>
        <v>NO BID</v>
      </c>
      <c r="CZ481" s="171"/>
      <c r="DA481" s="89"/>
      <c r="DB481" s="90" t="str">
        <f t="shared" si="578"/>
        <v/>
      </c>
      <c r="DC481" s="172"/>
      <c r="DD481" s="154" t="str">
        <f t="shared" si="579"/>
        <v>NO BID</v>
      </c>
      <c r="DE481" s="171"/>
      <c r="DF481" s="89"/>
      <c r="DG481" s="90" t="str">
        <f t="shared" si="580"/>
        <v/>
      </c>
      <c r="DH481" s="172"/>
      <c r="DI481" s="154" t="str">
        <f t="shared" si="581"/>
        <v>NO BID</v>
      </c>
      <c r="DJ481" s="171"/>
      <c r="DK481" s="89"/>
      <c r="DL481" s="90" t="str">
        <f t="shared" si="582"/>
        <v/>
      </c>
      <c r="DM481" s="172"/>
      <c r="DN481" s="154" t="str">
        <f t="shared" si="583"/>
        <v>NO BID</v>
      </c>
      <c r="DO481" s="171"/>
      <c r="DP481" s="89"/>
      <c r="DQ481" s="90" t="str">
        <f t="shared" si="584"/>
        <v/>
      </c>
      <c r="DR481" s="172"/>
      <c r="DS481" s="154" t="str">
        <f t="shared" si="585"/>
        <v>NO BID</v>
      </c>
      <c r="DT481" s="171"/>
      <c r="DU481" s="89"/>
      <c r="DV481" s="90" t="str">
        <f t="shared" si="586"/>
        <v/>
      </c>
      <c r="DW481" s="172"/>
      <c r="DX481" s="154" t="str">
        <f t="shared" si="587"/>
        <v>NO BID</v>
      </c>
      <c r="DY481" s="171"/>
      <c r="DZ481" s="89"/>
      <c r="EA481" s="90" t="str">
        <f t="shared" si="588"/>
        <v/>
      </c>
      <c r="EB481" s="172"/>
      <c r="EC481" s="154" t="str">
        <f t="shared" si="589"/>
        <v>NO BID</v>
      </c>
      <c r="ED481" s="171"/>
      <c r="EE481" s="89"/>
      <c r="EF481" s="90" t="str">
        <f t="shared" si="590"/>
        <v/>
      </c>
      <c r="EG481" s="172"/>
      <c r="EH481" s="154" t="str">
        <f t="shared" si="591"/>
        <v>NO BID</v>
      </c>
      <c r="EI481" s="171"/>
      <c r="EJ481" s="89"/>
      <c r="EK481" s="90" t="str">
        <f t="shared" si="592"/>
        <v/>
      </c>
      <c r="EL481" s="172"/>
      <c r="EM481" s="154" t="str">
        <f t="shared" si="593"/>
        <v>NO BID</v>
      </c>
      <c r="EN481" s="171"/>
      <c r="EO481" s="89"/>
      <c r="EP481" s="90" t="str">
        <f t="shared" si="594"/>
        <v/>
      </c>
      <c r="EQ481" s="172"/>
      <c r="ER481" s="154" t="str">
        <f t="shared" si="595"/>
        <v>NO BID</v>
      </c>
      <c r="ES481" s="171"/>
      <c r="ET481" s="89"/>
      <c r="EU481" s="90" t="str">
        <f t="shared" si="596"/>
        <v/>
      </c>
      <c r="EV481" s="172"/>
      <c r="EW481" s="154" t="str">
        <f t="shared" si="597"/>
        <v>NO BID</v>
      </c>
      <c r="EX481" s="171"/>
      <c r="EY481" s="89"/>
      <c r="EZ481" s="90" t="str">
        <f t="shared" si="598"/>
        <v/>
      </c>
      <c r="FA481" s="172"/>
      <c r="FB481" s="154" t="str">
        <f t="shared" si="599"/>
        <v>NO BID</v>
      </c>
      <c r="FC481" s="171"/>
      <c r="FD481" s="89"/>
      <c r="FE481" s="90" t="str">
        <f t="shared" si="600"/>
        <v/>
      </c>
      <c r="FF481" s="172"/>
      <c r="FG481" s="154" t="str">
        <f t="shared" si="601"/>
        <v>NO BID</v>
      </c>
      <c r="FH481" s="171"/>
      <c r="FI481" s="89"/>
      <c r="FJ481" s="90" t="str">
        <f t="shared" si="602"/>
        <v/>
      </c>
      <c r="FK481" s="172"/>
      <c r="FL481" s="154" t="str">
        <f t="shared" si="603"/>
        <v>NO BID</v>
      </c>
      <c r="FM481" s="171"/>
      <c r="FN481" s="89"/>
      <c r="FO481" s="90" t="str">
        <f t="shared" si="604"/>
        <v/>
      </c>
      <c r="FP481" s="172"/>
      <c r="FQ481" s="154" t="str">
        <f t="shared" si="605"/>
        <v>NO BID</v>
      </c>
      <c r="FR481" s="174"/>
      <c r="FS481" s="91">
        <v>20.98</v>
      </c>
      <c r="FT481" s="92">
        <f t="shared" si="606"/>
        <v>83.92</v>
      </c>
      <c r="FU481" s="175">
        <f t="shared" si="607"/>
        <v>0</v>
      </c>
      <c r="FV481" s="93" t="str">
        <f t="shared" si="608"/>
        <v/>
      </c>
      <c r="FW481" s="94">
        <f t="shared" si="609"/>
        <v>83.92</v>
      </c>
      <c r="FX481" s="95">
        <f t="shared" si="610"/>
        <v>0</v>
      </c>
      <c r="FY481" s="129" t="str">
        <f t="shared" si="611"/>
        <v>NOT AWARDED</v>
      </c>
      <c r="FZ481" s="130">
        <f t="shared" si="612"/>
        <v>0</v>
      </c>
      <c r="GA481" s="129" t="str">
        <f t="shared" si="613"/>
        <v>VENDOR 09</v>
      </c>
      <c r="GB481" s="176"/>
      <c r="GC481" s="177"/>
      <c r="GD481" s="96"/>
      <c r="GE481" s="97"/>
    </row>
    <row r="482" spans="1:187" ht="30" customHeight="1" thickTop="1" thickBot="1" x14ac:dyDescent="0.4">
      <c r="A482" s="162">
        <v>478</v>
      </c>
      <c r="B482" s="197">
        <v>5</v>
      </c>
      <c r="C482" s="164">
        <v>9781335418654</v>
      </c>
      <c r="D482" s="165" t="s">
        <v>680</v>
      </c>
      <c r="E482" s="165" t="s">
        <v>1329</v>
      </c>
      <c r="F482" s="165" t="s">
        <v>1479</v>
      </c>
      <c r="G482" s="166" t="s">
        <v>1414</v>
      </c>
      <c r="H482" s="166" t="s">
        <v>1416</v>
      </c>
      <c r="I482" s="167"/>
      <c r="J482" s="227">
        <f t="shared" si="614"/>
        <v>5</v>
      </c>
      <c r="K482" s="228"/>
      <c r="L482" s="99" t="str">
        <f t="shared" si="540"/>
        <v/>
      </c>
      <c r="M482" s="241"/>
      <c r="N482" s="168"/>
      <c r="O482" s="195" t="str">
        <f t="shared" si="541"/>
        <v>VENDOR 09</v>
      </c>
      <c r="P482" s="149">
        <v>241365</v>
      </c>
      <c r="Q482" s="149">
        <f t="shared" si="542"/>
        <v>0</v>
      </c>
      <c r="R482" s="196" t="str">
        <f t="shared" si="543"/>
        <v xml:space="preserve">, </v>
      </c>
      <c r="S482" s="196" t="str">
        <f t="shared" si="544"/>
        <v>NO BID</v>
      </c>
      <c r="T482" s="117">
        <f t="shared" si="545"/>
        <v>0</v>
      </c>
      <c r="U482" s="118" t="str">
        <f t="shared" si="546"/>
        <v>NOT AWARDED</v>
      </c>
      <c r="V482" s="167"/>
      <c r="W482" s="171"/>
      <c r="X482" s="89"/>
      <c r="Y482" s="90"/>
      <c r="Z482" s="172" t="str">
        <f t="shared" si="547"/>
        <v/>
      </c>
      <c r="AA482" s="154" t="str">
        <f t="shared" si="548"/>
        <v>NO BID</v>
      </c>
      <c r="AB482" s="171"/>
      <c r="AC482" s="89"/>
      <c r="AD482" s="90"/>
      <c r="AE482" s="172" t="str">
        <f t="shared" si="549"/>
        <v/>
      </c>
      <c r="AF482" s="154" t="str">
        <f t="shared" si="550"/>
        <v>NO BID</v>
      </c>
      <c r="AG482" s="171"/>
      <c r="AH482" s="89"/>
      <c r="AI482" s="90"/>
      <c r="AJ482" s="172" t="str">
        <f t="shared" si="551"/>
        <v/>
      </c>
      <c r="AK482" s="154" t="str">
        <f t="shared" si="552"/>
        <v>NO BID</v>
      </c>
      <c r="AL482" s="171"/>
      <c r="AM482" s="89"/>
      <c r="AN482" s="90"/>
      <c r="AO482" s="172" t="str">
        <f t="shared" si="553"/>
        <v/>
      </c>
      <c r="AP482" s="154" t="str">
        <f t="shared" si="554"/>
        <v>NO BID</v>
      </c>
      <c r="AQ482" s="171"/>
      <c r="AR482" s="89"/>
      <c r="AS482" s="90"/>
      <c r="AT482" s="172" t="str">
        <f t="shared" si="555"/>
        <v/>
      </c>
      <c r="AU482" s="154" t="str">
        <f t="shared" si="556"/>
        <v>NO BID</v>
      </c>
      <c r="AV482" s="171"/>
      <c r="AW482" s="89"/>
      <c r="AX482" s="90"/>
      <c r="AY482" s="172" t="str">
        <f t="shared" si="557"/>
        <v/>
      </c>
      <c r="AZ482" s="154" t="str">
        <f t="shared" si="558"/>
        <v>NO BID</v>
      </c>
      <c r="BA482" s="171"/>
      <c r="BB482" s="89"/>
      <c r="BC482" s="90"/>
      <c r="BD482" s="172" t="str">
        <f t="shared" si="559"/>
        <v/>
      </c>
      <c r="BE482" s="154" t="s">
        <v>78</v>
      </c>
      <c r="BF482" s="171"/>
      <c r="BG482" s="89"/>
      <c r="BH482" s="90"/>
      <c r="BI482" s="172" t="str">
        <f t="shared" si="560"/>
        <v/>
      </c>
      <c r="BJ482" s="154" t="str">
        <f t="shared" si="561"/>
        <v>NO BID</v>
      </c>
      <c r="BK482" s="171"/>
      <c r="BL482" s="89"/>
      <c r="BM482" s="90"/>
      <c r="BN482" s="172" t="str">
        <f t="shared" si="562"/>
        <v/>
      </c>
      <c r="BO482" s="154" t="str">
        <f t="shared" si="563"/>
        <v>NO BID</v>
      </c>
      <c r="BP482" s="173"/>
      <c r="BQ482" s="171"/>
      <c r="BR482" s="89"/>
      <c r="BS482" s="90" t="str">
        <f t="shared" si="564"/>
        <v/>
      </c>
      <c r="BT482" s="172"/>
      <c r="BU482" s="154" t="str">
        <f t="shared" si="565"/>
        <v>NO BID</v>
      </c>
      <c r="BV482" s="171"/>
      <c r="BW482" s="89"/>
      <c r="BX482" s="90" t="str">
        <f t="shared" si="566"/>
        <v/>
      </c>
      <c r="BY482" s="172"/>
      <c r="BZ482" s="154" t="str">
        <f t="shared" si="567"/>
        <v>NO BID</v>
      </c>
      <c r="CA482" s="171"/>
      <c r="CB482" s="89"/>
      <c r="CC482" s="90" t="str">
        <f t="shared" si="568"/>
        <v/>
      </c>
      <c r="CD482" s="172"/>
      <c r="CE482" s="154" t="str">
        <f t="shared" si="569"/>
        <v>NO BID</v>
      </c>
      <c r="CF482" s="171"/>
      <c r="CG482" s="89"/>
      <c r="CH482" s="90" t="str">
        <f t="shared" si="570"/>
        <v/>
      </c>
      <c r="CI482" s="172"/>
      <c r="CJ482" s="154" t="str">
        <f t="shared" si="571"/>
        <v>NO BID</v>
      </c>
      <c r="CK482" s="171"/>
      <c r="CL482" s="89"/>
      <c r="CM482" s="90" t="str">
        <f t="shared" si="572"/>
        <v/>
      </c>
      <c r="CN482" s="172"/>
      <c r="CO482" s="154" t="str">
        <f t="shared" si="573"/>
        <v>NO BID</v>
      </c>
      <c r="CP482" s="171"/>
      <c r="CQ482" s="89"/>
      <c r="CR482" s="90" t="str">
        <f t="shared" si="574"/>
        <v/>
      </c>
      <c r="CS482" s="172"/>
      <c r="CT482" s="154" t="str">
        <f t="shared" si="575"/>
        <v>NO BID</v>
      </c>
      <c r="CU482" s="171"/>
      <c r="CV482" s="89"/>
      <c r="CW482" s="90" t="str">
        <f t="shared" si="576"/>
        <v/>
      </c>
      <c r="CX482" s="172"/>
      <c r="CY482" s="154" t="str">
        <f t="shared" si="577"/>
        <v>NO BID</v>
      </c>
      <c r="CZ482" s="171"/>
      <c r="DA482" s="89"/>
      <c r="DB482" s="90" t="str">
        <f t="shared" si="578"/>
        <v/>
      </c>
      <c r="DC482" s="172"/>
      <c r="DD482" s="154" t="str">
        <f t="shared" si="579"/>
        <v>NO BID</v>
      </c>
      <c r="DE482" s="171"/>
      <c r="DF482" s="89"/>
      <c r="DG482" s="90" t="str">
        <f t="shared" si="580"/>
        <v/>
      </c>
      <c r="DH482" s="172"/>
      <c r="DI482" s="154" t="str">
        <f t="shared" si="581"/>
        <v>NO BID</v>
      </c>
      <c r="DJ482" s="171"/>
      <c r="DK482" s="89"/>
      <c r="DL482" s="90" t="str">
        <f t="shared" si="582"/>
        <v/>
      </c>
      <c r="DM482" s="172"/>
      <c r="DN482" s="154" t="str">
        <f t="shared" si="583"/>
        <v>NO BID</v>
      </c>
      <c r="DO482" s="171"/>
      <c r="DP482" s="89"/>
      <c r="DQ482" s="90" t="str">
        <f t="shared" si="584"/>
        <v/>
      </c>
      <c r="DR482" s="172"/>
      <c r="DS482" s="154" t="str">
        <f t="shared" si="585"/>
        <v>NO BID</v>
      </c>
      <c r="DT482" s="171"/>
      <c r="DU482" s="89"/>
      <c r="DV482" s="90" t="str">
        <f t="shared" si="586"/>
        <v/>
      </c>
      <c r="DW482" s="172"/>
      <c r="DX482" s="154" t="str">
        <f t="shared" si="587"/>
        <v>NO BID</v>
      </c>
      <c r="DY482" s="171"/>
      <c r="DZ482" s="89"/>
      <c r="EA482" s="90" t="str">
        <f t="shared" si="588"/>
        <v/>
      </c>
      <c r="EB482" s="172"/>
      <c r="EC482" s="154" t="str">
        <f t="shared" si="589"/>
        <v>NO BID</v>
      </c>
      <c r="ED482" s="171"/>
      <c r="EE482" s="89"/>
      <c r="EF482" s="90" t="str">
        <f t="shared" si="590"/>
        <v/>
      </c>
      <c r="EG482" s="172"/>
      <c r="EH482" s="154" t="str">
        <f t="shared" si="591"/>
        <v>NO BID</v>
      </c>
      <c r="EI482" s="171"/>
      <c r="EJ482" s="89"/>
      <c r="EK482" s="90" t="str">
        <f t="shared" si="592"/>
        <v/>
      </c>
      <c r="EL482" s="172"/>
      <c r="EM482" s="154" t="str">
        <f t="shared" si="593"/>
        <v>NO BID</v>
      </c>
      <c r="EN482" s="171"/>
      <c r="EO482" s="89"/>
      <c r="EP482" s="90" t="str">
        <f t="shared" si="594"/>
        <v/>
      </c>
      <c r="EQ482" s="172"/>
      <c r="ER482" s="154" t="str">
        <f t="shared" si="595"/>
        <v>NO BID</v>
      </c>
      <c r="ES482" s="171"/>
      <c r="ET482" s="89"/>
      <c r="EU482" s="90" t="str">
        <f t="shared" si="596"/>
        <v/>
      </c>
      <c r="EV482" s="172"/>
      <c r="EW482" s="154" t="str">
        <f t="shared" si="597"/>
        <v>NO BID</v>
      </c>
      <c r="EX482" s="171"/>
      <c r="EY482" s="89"/>
      <c r="EZ482" s="90" t="str">
        <f t="shared" si="598"/>
        <v/>
      </c>
      <c r="FA482" s="172"/>
      <c r="FB482" s="154" t="str">
        <f t="shared" si="599"/>
        <v>NO BID</v>
      </c>
      <c r="FC482" s="171"/>
      <c r="FD482" s="89"/>
      <c r="FE482" s="90" t="str">
        <f t="shared" si="600"/>
        <v/>
      </c>
      <c r="FF482" s="172"/>
      <c r="FG482" s="154" t="str">
        <f t="shared" si="601"/>
        <v>NO BID</v>
      </c>
      <c r="FH482" s="171"/>
      <c r="FI482" s="89"/>
      <c r="FJ482" s="90" t="str">
        <f t="shared" si="602"/>
        <v/>
      </c>
      <c r="FK482" s="172"/>
      <c r="FL482" s="154" t="str">
        <f t="shared" si="603"/>
        <v>NO BID</v>
      </c>
      <c r="FM482" s="171"/>
      <c r="FN482" s="89"/>
      <c r="FO482" s="90" t="str">
        <f t="shared" si="604"/>
        <v/>
      </c>
      <c r="FP482" s="172"/>
      <c r="FQ482" s="154" t="str">
        <f t="shared" si="605"/>
        <v>NO BID</v>
      </c>
      <c r="FR482" s="174"/>
      <c r="FS482" s="91">
        <v>10.99</v>
      </c>
      <c r="FT482" s="92">
        <f t="shared" si="606"/>
        <v>54.95</v>
      </c>
      <c r="FU482" s="175">
        <f t="shared" si="607"/>
        <v>0</v>
      </c>
      <c r="FV482" s="93" t="str">
        <f t="shared" si="608"/>
        <v/>
      </c>
      <c r="FW482" s="94">
        <f t="shared" si="609"/>
        <v>54.95</v>
      </c>
      <c r="FX482" s="95">
        <f t="shared" si="610"/>
        <v>0</v>
      </c>
      <c r="FY482" s="129" t="str">
        <f t="shared" si="611"/>
        <v>NOT AWARDED</v>
      </c>
      <c r="FZ482" s="130">
        <f t="shared" si="612"/>
        <v>0</v>
      </c>
      <c r="GA482" s="129" t="str">
        <f t="shared" si="613"/>
        <v>VENDOR 09</v>
      </c>
      <c r="GB482" s="176"/>
      <c r="GC482" s="177"/>
      <c r="GD482" s="96"/>
      <c r="GE482" s="97"/>
    </row>
    <row r="483" spans="1:187" ht="30" customHeight="1" thickTop="1" thickBot="1" x14ac:dyDescent="0.4">
      <c r="A483" s="162">
        <v>479</v>
      </c>
      <c r="B483" s="163">
        <v>4</v>
      </c>
      <c r="C483" s="164">
        <v>9781338790290</v>
      </c>
      <c r="D483" s="165" t="s">
        <v>763</v>
      </c>
      <c r="E483" s="165" t="s">
        <v>1333</v>
      </c>
      <c r="F483" s="165" t="s">
        <v>1479</v>
      </c>
      <c r="G483" s="166" t="s">
        <v>1414</v>
      </c>
      <c r="H483" s="166" t="s">
        <v>1422</v>
      </c>
      <c r="I483" s="167"/>
      <c r="J483" s="227">
        <f t="shared" si="614"/>
        <v>4</v>
      </c>
      <c r="K483" s="228"/>
      <c r="L483" s="99" t="str">
        <f t="shared" si="540"/>
        <v/>
      </c>
      <c r="M483" s="241"/>
      <c r="N483" s="168"/>
      <c r="O483" s="195" t="str">
        <f t="shared" si="541"/>
        <v>VENDOR 09</v>
      </c>
      <c r="P483" s="149">
        <v>241360</v>
      </c>
      <c r="Q483" s="149">
        <f t="shared" si="542"/>
        <v>0</v>
      </c>
      <c r="R483" s="196" t="str">
        <f t="shared" si="543"/>
        <v xml:space="preserve">, </v>
      </c>
      <c r="S483" s="196" t="str">
        <f t="shared" si="544"/>
        <v>NO BID</v>
      </c>
      <c r="T483" s="117">
        <f t="shared" si="545"/>
        <v>0</v>
      </c>
      <c r="U483" s="118" t="str">
        <f t="shared" si="546"/>
        <v>NOT AWARDED</v>
      </c>
      <c r="V483" s="167"/>
      <c r="W483" s="171"/>
      <c r="X483" s="89"/>
      <c r="Y483" s="90"/>
      <c r="Z483" s="172" t="str">
        <f t="shared" si="547"/>
        <v/>
      </c>
      <c r="AA483" s="154" t="str">
        <f t="shared" si="548"/>
        <v>NO BID</v>
      </c>
      <c r="AB483" s="171"/>
      <c r="AC483" s="89"/>
      <c r="AD483" s="90"/>
      <c r="AE483" s="172" t="str">
        <f t="shared" si="549"/>
        <v/>
      </c>
      <c r="AF483" s="154" t="str">
        <f t="shared" si="550"/>
        <v>NO BID</v>
      </c>
      <c r="AG483" s="171"/>
      <c r="AH483" s="89"/>
      <c r="AI483" s="90"/>
      <c r="AJ483" s="172" t="str">
        <f t="shared" si="551"/>
        <v/>
      </c>
      <c r="AK483" s="154" t="str">
        <f t="shared" si="552"/>
        <v>NO BID</v>
      </c>
      <c r="AL483" s="171"/>
      <c r="AM483" s="89"/>
      <c r="AN483" s="90"/>
      <c r="AO483" s="172" t="str">
        <f t="shared" si="553"/>
        <v/>
      </c>
      <c r="AP483" s="154" t="str">
        <f t="shared" si="554"/>
        <v>NO BID</v>
      </c>
      <c r="AQ483" s="171"/>
      <c r="AR483" s="89"/>
      <c r="AS483" s="90"/>
      <c r="AT483" s="172" t="str">
        <f t="shared" si="555"/>
        <v/>
      </c>
      <c r="AU483" s="154" t="str">
        <f t="shared" si="556"/>
        <v>NO BID</v>
      </c>
      <c r="AV483" s="171"/>
      <c r="AW483" s="89"/>
      <c r="AX483" s="90"/>
      <c r="AY483" s="172" t="str">
        <f t="shared" si="557"/>
        <v/>
      </c>
      <c r="AZ483" s="154" t="str">
        <f t="shared" si="558"/>
        <v>NO BID</v>
      </c>
      <c r="BA483" s="171"/>
      <c r="BB483" s="89"/>
      <c r="BC483" s="90"/>
      <c r="BD483" s="172" t="str">
        <f t="shared" si="559"/>
        <v/>
      </c>
      <c r="BE483" s="154" t="str">
        <f>IF($B483=0,"",IF(ISNUMBER(BB483),"","NO BID"))</f>
        <v>NO BID</v>
      </c>
      <c r="BF483" s="171"/>
      <c r="BG483" s="89"/>
      <c r="BH483" s="90"/>
      <c r="BI483" s="172" t="str">
        <f t="shared" si="560"/>
        <v/>
      </c>
      <c r="BJ483" s="154" t="str">
        <f t="shared" si="561"/>
        <v>NO BID</v>
      </c>
      <c r="BK483" s="171"/>
      <c r="BL483" s="89"/>
      <c r="BM483" s="90"/>
      <c r="BN483" s="172" t="str">
        <f t="shared" si="562"/>
        <v/>
      </c>
      <c r="BO483" s="154" t="str">
        <f t="shared" si="563"/>
        <v>NO BID</v>
      </c>
      <c r="BP483" s="178"/>
      <c r="BQ483" s="171"/>
      <c r="BR483" s="89"/>
      <c r="BS483" s="90" t="str">
        <f t="shared" si="564"/>
        <v/>
      </c>
      <c r="BT483" s="172"/>
      <c r="BU483" s="154" t="str">
        <f t="shared" si="565"/>
        <v>NO BID</v>
      </c>
      <c r="BV483" s="171"/>
      <c r="BW483" s="89"/>
      <c r="BX483" s="90" t="str">
        <f t="shared" si="566"/>
        <v/>
      </c>
      <c r="BY483" s="172"/>
      <c r="BZ483" s="154" t="str">
        <f t="shared" si="567"/>
        <v>NO BID</v>
      </c>
      <c r="CA483" s="171"/>
      <c r="CB483" s="89"/>
      <c r="CC483" s="90" t="str">
        <f t="shared" si="568"/>
        <v/>
      </c>
      <c r="CD483" s="172"/>
      <c r="CE483" s="154" t="str">
        <f t="shared" si="569"/>
        <v>NO BID</v>
      </c>
      <c r="CF483" s="171"/>
      <c r="CG483" s="89"/>
      <c r="CH483" s="90" t="str">
        <f t="shared" si="570"/>
        <v/>
      </c>
      <c r="CI483" s="172"/>
      <c r="CJ483" s="154" t="str">
        <f t="shared" si="571"/>
        <v>NO BID</v>
      </c>
      <c r="CK483" s="171"/>
      <c r="CL483" s="89"/>
      <c r="CM483" s="90" t="str">
        <f t="shared" si="572"/>
        <v/>
      </c>
      <c r="CN483" s="172"/>
      <c r="CO483" s="154" t="str">
        <f t="shared" si="573"/>
        <v>NO BID</v>
      </c>
      <c r="CP483" s="171"/>
      <c r="CQ483" s="89"/>
      <c r="CR483" s="90" t="str">
        <f t="shared" si="574"/>
        <v/>
      </c>
      <c r="CS483" s="172"/>
      <c r="CT483" s="154" t="str">
        <f t="shared" si="575"/>
        <v>NO BID</v>
      </c>
      <c r="CU483" s="171"/>
      <c r="CV483" s="89"/>
      <c r="CW483" s="90" t="str">
        <f t="shared" si="576"/>
        <v/>
      </c>
      <c r="CX483" s="172"/>
      <c r="CY483" s="154" t="str">
        <f t="shared" si="577"/>
        <v>NO BID</v>
      </c>
      <c r="CZ483" s="171"/>
      <c r="DA483" s="89"/>
      <c r="DB483" s="90" t="str">
        <f t="shared" si="578"/>
        <v/>
      </c>
      <c r="DC483" s="172"/>
      <c r="DD483" s="154" t="str">
        <f t="shared" si="579"/>
        <v>NO BID</v>
      </c>
      <c r="DE483" s="171"/>
      <c r="DF483" s="89"/>
      <c r="DG483" s="90" t="str">
        <f t="shared" si="580"/>
        <v/>
      </c>
      <c r="DH483" s="172"/>
      <c r="DI483" s="154" t="str">
        <f t="shared" si="581"/>
        <v>NO BID</v>
      </c>
      <c r="DJ483" s="171"/>
      <c r="DK483" s="89"/>
      <c r="DL483" s="90" t="str">
        <f t="shared" si="582"/>
        <v/>
      </c>
      <c r="DM483" s="172"/>
      <c r="DN483" s="154" t="str">
        <f t="shared" si="583"/>
        <v>NO BID</v>
      </c>
      <c r="DO483" s="171"/>
      <c r="DP483" s="89"/>
      <c r="DQ483" s="90" t="str">
        <f t="shared" si="584"/>
        <v/>
      </c>
      <c r="DR483" s="172"/>
      <c r="DS483" s="154" t="str">
        <f t="shared" si="585"/>
        <v>NO BID</v>
      </c>
      <c r="DT483" s="171"/>
      <c r="DU483" s="89"/>
      <c r="DV483" s="90" t="str">
        <f t="shared" si="586"/>
        <v/>
      </c>
      <c r="DW483" s="172"/>
      <c r="DX483" s="154" t="str">
        <f t="shared" si="587"/>
        <v>NO BID</v>
      </c>
      <c r="DY483" s="171"/>
      <c r="DZ483" s="89"/>
      <c r="EA483" s="90" t="str">
        <f t="shared" si="588"/>
        <v/>
      </c>
      <c r="EB483" s="172"/>
      <c r="EC483" s="154" t="str">
        <f t="shared" si="589"/>
        <v>NO BID</v>
      </c>
      <c r="ED483" s="171"/>
      <c r="EE483" s="89"/>
      <c r="EF483" s="90" t="str">
        <f t="shared" si="590"/>
        <v/>
      </c>
      <c r="EG483" s="172"/>
      <c r="EH483" s="154" t="str">
        <f t="shared" si="591"/>
        <v>NO BID</v>
      </c>
      <c r="EI483" s="171"/>
      <c r="EJ483" s="89"/>
      <c r="EK483" s="90" t="str">
        <f t="shared" si="592"/>
        <v/>
      </c>
      <c r="EL483" s="172"/>
      <c r="EM483" s="154" t="str">
        <f t="shared" si="593"/>
        <v>NO BID</v>
      </c>
      <c r="EN483" s="171"/>
      <c r="EO483" s="89"/>
      <c r="EP483" s="90" t="str">
        <f t="shared" si="594"/>
        <v/>
      </c>
      <c r="EQ483" s="172"/>
      <c r="ER483" s="154" t="str">
        <f t="shared" si="595"/>
        <v>NO BID</v>
      </c>
      <c r="ES483" s="171"/>
      <c r="ET483" s="89"/>
      <c r="EU483" s="90" t="str">
        <f t="shared" si="596"/>
        <v/>
      </c>
      <c r="EV483" s="172"/>
      <c r="EW483" s="154" t="str">
        <f t="shared" si="597"/>
        <v>NO BID</v>
      </c>
      <c r="EX483" s="171"/>
      <c r="EY483" s="89"/>
      <c r="EZ483" s="90" t="str">
        <f t="shared" si="598"/>
        <v/>
      </c>
      <c r="FA483" s="172"/>
      <c r="FB483" s="154" t="str">
        <f t="shared" si="599"/>
        <v>NO BID</v>
      </c>
      <c r="FC483" s="171"/>
      <c r="FD483" s="89"/>
      <c r="FE483" s="90" t="str">
        <f t="shared" si="600"/>
        <v/>
      </c>
      <c r="FF483" s="172"/>
      <c r="FG483" s="154" t="str">
        <f t="shared" si="601"/>
        <v>NO BID</v>
      </c>
      <c r="FH483" s="171"/>
      <c r="FI483" s="89"/>
      <c r="FJ483" s="90" t="str">
        <f t="shared" si="602"/>
        <v/>
      </c>
      <c r="FK483" s="172"/>
      <c r="FL483" s="154" t="str">
        <f t="shared" si="603"/>
        <v>NO BID</v>
      </c>
      <c r="FM483" s="171"/>
      <c r="FN483" s="89"/>
      <c r="FO483" s="90" t="str">
        <f t="shared" si="604"/>
        <v/>
      </c>
      <c r="FP483" s="172"/>
      <c r="FQ483" s="154" t="str">
        <f t="shared" si="605"/>
        <v>NO BID</v>
      </c>
      <c r="FR483" s="174"/>
      <c r="FS483" s="91">
        <v>10.99</v>
      </c>
      <c r="FT483" s="92">
        <f t="shared" si="606"/>
        <v>43.96</v>
      </c>
      <c r="FU483" s="175">
        <f t="shared" si="607"/>
        <v>0</v>
      </c>
      <c r="FV483" s="93" t="str">
        <f t="shared" si="608"/>
        <v/>
      </c>
      <c r="FW483" s="94">
        <f t="shared" si="609"/>
        <v>43.96</v>
      </c>
      <c r="FX483" s="95">
        <f t="shared" si="610"/>
        <v>0</v>
      </c>
      <c r="FY483" s="129" t="str">
        <f t="shared" si="611"/>
        <v>NOT AWARDED</v>
      </c>
      <c r="FZ483" s="130">
        <f t="shared" si="612"/>
        <v>0</v>
      </c>
      <c r="GA483" s="129" t="str">
        <f t="shared" si="613"/>
        <v>VENDOR 09</v>
      </c>
      <c r="GB483" s="176"/>
      <c r="GC483" s="177"/>
      <c r="GD483" s="96"/>
      <c r="GE483" s="97"/>
    </row>
    <row r="484" spans="1:187" ht="30" customHeight="1" thickTop="1" thickBot="1" x14ac:dyDescent="0.4">
      <c r="A484" s="162">
        <v>480</v>
      </c>
      <c r="B484" s="197">
        <v>5</v>
      </c>
      <c r="C484" s="164">
        <v>9780593526583</v>
      </c>
      <c r="D484" s="165" t="s">
        <v>681</v>
      </c>
      <c r="E484" s="165" t="s">
        <v>1183</v>
      </c>
      <c r="F484" s="165" t="s">
        <v>1479</v>
      </c>
      <c r="G484" s="166" t="s">
        <v>1414</v>
      </c>
      <c r="H484" s="166" t="s">
        <v>1421</v>
      </c>
      <c r="I484" s="167"/>
      <c r="J484" s="227">
        <f t="shared" si="614"/>
        <v>5</v>
      </c>
      <c r="K484" s="228"/>
      <c r="L484" s="99" t="str">
        <f t="shared" si="540"/>
        <v/>
      </c>
      <c r="M484" s="241"/>
      <c r="N484" s="168"/>
      <c r="O484" s="195" t="str">
        <f t="shared" si="541"/>
        <v>VENDOR 09</v>
      </c>
      <c r="P484" s="149" t="s">
        <v>88</v>
      </c>
      <c r="Q484" s="149">
        <f t="shared" si="542"/>
        <v>0</v>
      </c>
      <c r="R484" s="196" t="str">
        <f t="shared" si="543"/>
        <v xml:space="preserve">, </v>
      </c>
      <c r="S484" s="196" t="str">
        <f t="shared" si="544"/>
        <v>NO BID</v>
      </c>
      <c r="T484" s="117">
        <f t="shared" si="545"/>
        <v>0</v>
      </c>
      <c r="U484" s="118" t="str">
        <f t="shared" si="546"/>
        <v>NOT AWARDED</v>
      </c>
      <c r="V484" s="167"/>
      <c r="W484" s="171"/>
      <c r="X484" s="89"/>
      <c r="Y484" s="90"/>
      <c r="Z484" s="172" t="str">
        <f t="shared" si="547"/>
        <v/>
      </c>
      <c r="AA484" s="154" t="str">
        <f t="shared" si="548"/>
        <v>NO BID</v>
      </c>
      <c r="AB484" s="171"/>
      <c r="AC484" s="89"/>
      <c r="AD484" s="90"/>
      <c r="AE484" s="172" t="str">
        <f t="shared" si="549"/>
        <v/>
      </c>
      <c r="AF484" s="154" t="str">
        <f t="shared" si="550"/>
        <v>NO BID</v>
      </c>
      <c r="AG484" s="171"/>
      <c r="AH484" s="89"/>
      <c r="AI484" s="90"/>
      <c r="AJ484" s="172" t="str">
        <f t="shared" si="551"/>
        <v/>
      </c>
      <c r="AK484" s="154" t="str">
        <f t="shared" si="552"/>
        <v>NO BID</v>
      </c>
      <c r="AL484" s="171"/>
      <c r="AM484" s="89"/>
      <c r="AN484" s="90"/>
      <c r="AO484" s="172" t="str">
        <f t="shared" si="553"/>
        <v/>
      </c>
      <c r="AP484" s="154" t="str">
        <f t="shared" si="554"/>
        <v>NO BID</v>
      </c>
      <c r="AQ484" s="171"/>
      <c r="AR484" s="89"/>
      <c r="AS484" s="90"/>
      <c r="AT484" s="172" t="str">
        <f t="shared" si="555"/>
        <v/>
      </c>
      <c r="AU484" s="154" t="str">
        <f t="shared" si="556"/>
        <v>NO BID</v>
      </c>
      <c r="AV484" s="171"/>
      <c r="AW484" s="89"/>
      <c r="AX484" s="90"/>
      <c r="AY484" s="172" t="str">
        <f t="shared" si="557"/>
        <v/>
      </c>
      <c r="AZ484" s="154" t="str">
        <f t="shared" si="558"/>
        <v>NO BID</v>
      </c>
      <c r="BA484" s="171"/>
      <c r="BB484" s="89"/>
      <c r="BC484" s="90"/>
      <c r="BD484" s="172" t="str">
        <f t="shared" si="559"/>
        <v/>
      </c>
      <c r="BE484" s="154" t="s">
        <v>79</v>
      </c>
      <c r="BF484" s="171"/>
      <c r="BG484" s="89"/>
      <c r="BH484" s="90"/>
      <c r="BI484" s="172" t="str">
        <f t="shared" si="560"/>
        <v/>
      </c>
      <c r="BJ484" s="154" t="str">
        <f t="shared" si="561"/>
        <v>NO BID</v>
      </c>
      <c r="BK484" s="171"/>
      <c r="BL484" s="89"/>
      <c r="BM484" s="90"/>
      <c r="BN484" s="172" t="str">
        <f t="shared" si="562"/>
        <v/>
      </c>
      <c r="BO484" s="154" t="str">
        <f t="shared" si="563"/>
        <v>NO BID</v>
      </c>
      <c r="BP484" s="178"/>
      <c r="BQ484" s="171"/>
      <c r="BR484" s="89"/>
      <c r="BS484" s="90" t="str">
        <f t="shared" si="564"/>
        <v/>
      </c>
      <c r="BT484" s="172"/>
      <c r="BU484" s="154" t="str">
        <f t="shared" si="565"/>
        <v>NO BID</v>
      </c>
      <c r="BV484" s="171"/>
      <c r="BW484" s="89"/>
      <c r="BX484" s="90" t="str">
        <f t="shared" si="566"/>
        <v/>
      </c>
      <c r="BY484" s="172"/>
      <c r="BZ484" s="154" t="str">
        <f t="shared" si="567"/>
        <v>NO BID</v>
      </c>
      <c r="CA484" s="171"/>
      <c r="CB484" s="89"/>
      <c r="CC484" s="90" t="str">
        <f t="shared" si="568"/>
        <v/>
      </c>
      <c r="CD484" s="172"/>
      <c r="CE484" s="154" t="str">
        <f t="shared" si="569"/>
        <v>NO BID</v>
      </c>
      <c r="CF484" s="171"/>
      <c r="CG484" s="89"/>
      <c r="CH484" s="90" t="str">
        <f t="shared" si="570"/>
        <v/>
      </c>
      <c r="CI484" s="172"/>
      <c r="CJ484" s="154" t="str">
        <f t="shared" si="571"/>
        <v>NO BID</v>
      </c>
      <c r="CK484" s="171"/>
      <c r="CL484" s="89"/>
      <c r="CM484" s="90" t="str">
        <f t="shared" si="572"/>
        <v/>
      </c>
      <c r="CN484" s="172"/>
      <c r="CO484" s="154" t="str">
        <f t="shared" si="573"/>
        <v>NO BID</v>
      </c>
      <c r="CP484" s="171"/>
      <c r="CQ484" s="89"/>
      <c r="CR484" s="90" t="str">
        <f t="shared" si="574"/>
        <v/>
      </c>
      <c r="CS484" s="172"/>
      <c r="CT484" s="154" t="str">
        <f t="shared" si="575"/>
        <v>NO BID</v>
      </c>
      <c r="CU484" s="171"/>
      <c r="CV484" s="89"/>
      <c r="CW484" s="90" t="str">
        <f t="shared" si="576"/>
        <v/>
      </c>
      <c r="CX484" s="172"/>
      <c r="CY484" s="154" t="str">
        <f t="shared" si="577"/>
        <v>NO BID</v>
      </c>
      <c r="CZ484" s="171"/>
      <c r="DA484" s="89"/>
      <c r="DB484" s="90" t="str">
        <f t="shared" si="578"/>
        <v/>
      </c>
      <c r="DC484" s="172"/>
      <c r="DD484" s="154" t="str">
        <f t="shared" si="579"/>
        <v>NO BID</v>
      </c>
      <c r="DE484" s="171"/>
      <c r="DF484" s="89"/>
      <c r="DG484" s="90" t="str">
        <f t="shared" si="580"/>
        <v/>
      </c>
      <c r="DH484" s="172"/>
      <c r="DI484" s="154" t="str">
        <f t="shared" si="581"/>
        <v>NO BID</v>
      </c>
      <c r="DJ484" s="171"/>
      <c r="DK484" s="89"/>
      <c r="DL484" s="90" t="str">
        <f t="shared" si="582"/>
        <v/>
      </c>
      <c r="DM484" s="172"/>
      <c r="DN484" s="154" t="str">
        <f t="shared" si="583"/>
        <v>NO BID</v>
      </c>
      <c r="DO484" s="171"/>
      <c r="DP484" s="89"/>
      <c r="DQ484" s="90" t="str">
        <f t="shared" si="584"/>
        <v/>
      </c>
      <c r="DR484" s="172"/>
      <c r="DS484" s="154" t="str">
        <f t="shared" si="585"/>
        <v>NO BID</v>
      </c>
      <c r="DT484" s="171"/>
      <c r="DU484" s="89"/>
      <c r="DV484" s="90" t="str">
        <f t="shared" si="586"/>
        <v/>
      </c>
      <c r="DW484" s="172"/>
      <c r="DX484" s="154" t="str">
        <f t="shared" si="587"/>
        <v>NO BID</v>
      </c>
      <c r="DY484" s="171"/>
      <c r="DZ484" s="89"/>
      <c r="EA484" s="90" t="str">
        <f t="shared" si="588"/>
        <v/>
      </c>
      <c r="EB484" s="172"/>
      <c r="EC484" s="154" t="str">
        <f t="shared" si="589"/>
        <v>NO BID</v>
      </c>
      <c r="ED484" s="171"/>
      <c r="EE484" s="89"/>
      <c r="EF484" s="90" t="str">
        <f t="shared" si="590"/>
        <v/>
      </c>
      <c r="EG484" s="172"/>
      <c r="EH484" s="154" t="str">
        <f t="shared" si="591"/>
        <v>NO BID</v>
      </c>
      <c r="EI484" s="171"/>
      <c r="EJ484" s="89"/>
      <c r="EK484" s="90" t="str">
        <f t="shared" si="592"/>
        <v/>
      </c>
      <c r="EL484" s="172"/>
      <c r="EM484" s="154" t="str">
        <f t="shared" si="593"/>
        <v>NO BID</v>
      </c>
      <c r="EN484" s="171"/>
      <c r="EO484" s="89"/>
      <c r="EP484" s="90" t="str">
        <f t="shared" si="594"/>
        <v/>
      </c>
      <c r="EQ484" s="172"/>
      <c r="ER484" s="154" t="str">
        <f t="shared" si="595"/>
        <v>NO BID</v>
      </c>
      <c r="ES484" s="171"/>
      <c r="ET484" s="89"/>
      <c r="EU484" s="90" t="str">
        <f t="shared" si="596"/>
        <v/>
      </c>
      <c r="EV484" s="172"/>
      <c r="EW484" s="154" t="str">
        <f t="shared" si="597"/>
        <v>NO BID</v>
      </c>
      <c r="EX484" s="171"/>
      <c r="EY484" s="89"/>
      <c r="EZ484" s="90" t="str">
        <f t="shared" si="598"/>
        <v/>
      </c>
      <c r="FA484" s="172"/>
      <c r="FB484" s="154" t="str">
        <f t="shared" si="599"/>
        <v>NO BID</v>
      </c>
      <c r="FC484" s="171"/>
      <c r="FD484" s="89"/>
      <c r="FE484" s="90" t="str">
        <f t="shared" si="600"/>
        <v/>
      </c>
      <c r="FF484" s="172"/>
      <c r="FG484" s="154" t="str">
        <f t="shared" si="601"/>
        <v>NO BID</v>
      </c>
      <c r="FH484" s="171"/>
      <c r="FI484" s="89"/>
      <c r="FJ484" s="90" t="str">
        <f t="shared" si="602"/>
        <v/>
      </c>
      <c r="FK484" s="172"/>
      <c r="FL484" s="154" t="str">
        <f t="shared" si="603"/>
        <v>NO BID</v>
      </c>
      <c r="FM484" s="171"/>
      <c r="FN484" s="89"/>
      <c r="FO484" s="90" t="str">
        <f t="shared" si="604"/>
        <v/>
      </c>
      <c r="FP484" s="172"/>
      <c r="FQ484" s="154" t="str">
        <f t="shared" si="605"/>
        <v>NO BID</v>
      </c>
      <c r="FR484" s="174"/>
      <c r="FS484" s="91">
        <v>19.989999999999998</v>
      </c>
      <c r="FT484" s="92">
        <f t="shared" si="606"/>
        <v>99.949999999999989</v>
      </c>
      <c r="FU484" s="175">
        <f t="shared" si="607"/>
        <v>0</v>
      </c>
      <c r="FV484" s="93" t="str">
        <f t="shared" si="608"/>
        <v/>
      </c>
      <c r="FW484" s="94">
        <f t="shared" si="609"/>
        <v>99.949999999999989</v>
      </c>
      <c r="FX484" s="95">
        <f t="shared" si="610"/>
        <v>0</v>
      </c>
      <c r="FY484" s="129" t="str">
        <f t="shared" si="611"/>
        <v>NOT AWARDED</v>
      </c>
      <c r="FZ484" s="130">
        <f t="shared" si="612"/>
        <v>0</v>
      </c>
      <c r="GA484" s="129" t="str">
        <f t="shared" si="613"/>
        <v>VENDOR 09</v>
      </c>
      <c r="GB484" s="176"/>
      <c r="GC484" s="177"/>
      <c r="GD484" s="96"/>
      <c r="GE484" s="97"/>
    </row>
    <row r="485" spans="1:187" ht="30" customHeight="1" thickTop="1" thickBot="1" x14ac:dyDescent="0.4">
      <c r="A485" s="141">
        <v>481</v>
      </c>
      <c r="B485" s="197">
        <v>3</v>
      </c>
      <c r="C485" s="164">
        <v>9781547611546</v>
      </c>
      <c r="D485" s="165" t="s">
        <v>682</v>
      </c>
      <c r="E485" s="165" t="s">
        <v>897</v>
      </c>
      <c r="F485" s="165" t="s">
        <v>1479</v>
      </c>
      <c r="G485" s="166" t="s">
        <v>1414</v>
      </c>
      <c r="H485" s="166" t="s">
        <v>1416</v>
      </c>
      <c r="I485" s="167"/>
      <c r="J485" s="227">
        <f t="shared" si="614"/>
        <v>3</v>
      </c>
      <c r="K485" s="228"/>
      <c r="L485" s="99" t="str">
        <f t="shared" si="540"/>
        <v/>
      </c>
      <c r="M485" s="241"/>
      <c r="N485" s="168"/>
      <c r="O485" s="195" t="str">
        <f t="shared" si="541"/>
        <v>VENDOR 09</v>
      </c>
      <c r="P485" s="149">
        <v>241363</v>
      </c>
      <c r="Q485" s="149">
        <f t="shared" si="542"/>
        <v>0</v>
      </c>
      <c r="R485" s="196" t="str">
        <f t="shared" si="543"/>
        <v xml:space="preserve">, </v>
      </c>
      <c r="S485" s="196" t="str">
        <f t="shared" si="544"/>
        <v>NO BID</v>
      </c>
      <c r="T485" s="117">
        <f t="shared" si="545"/>
        <v>0</v>
      </c>
      <c r="U485" s="118" t="str">
        <f t="shared" si="546"/>
        <v>NOT AWARDED</v>
      </c>
      <c r="V485" s="167"/>
      <c r="W485" s="171"/>
      <c r="X485" s="89"/>
      <c r="Y485" s="90"/>
      <c r="Z485" s="172" t="str">
        <f t="shared" si="547"/>
        <v/>
      </c>
      <c r="AA485" s="154" t="str">
        <f t="shared" si="548"/>
        <v>NO BID</v>
      </c>
      <c r="AB485" s="171"/>
      <c r="AC485" s="89"/>
      <c r="AD485" s="90"/>
      <c r="AE485" s="172" t="str">
        <f t="shared" si="549"/>
        <v/>
      </c>
      <c r="AF485" s="154" t="str">
        <f t="shared" si="550"/>
        <v>NO BID</v>
      </c>
      <c r="AG485" s="171"/>
      <c r="AH485" s="89"/>
      <c r="AI485" s="90"/>
      <c r="AJ485" s="172" t="str">
        <f t="shared" si="551"/>
        <v/>
      </c>
      <c r="AK485" s="154" t="str">
        <f t="shared" si="552"/>
        <v>NO BID</v>
      </c>
      <c r="AL485" s="171"/>
      <c r="AM485" s="89"/>
      <c r="AN485" s="90"/>
      <c r="AO485" s="172" t="str">
        <f t="shared" si="553"/>
        <v/>
      </c>
      <c r="AP485" s="154" t="str">
        <f t="shared" si="554"/>
        <v>NO BID</v>
      </c>
      <c r="AQ485" s="171"/>
      <c r="AR485" s="89"/>
      <c r="AS485" s="90"/>
      <c r="AT485" s="172" t="str">
        <f t="shared" si="555"/>
        <v/>
      </c>
      <c r="AU485" s="154" t="str">
        <f t="shared" si="556"/>
        <v>NO BID</v>
      </c>
      <c r="AV485" s="171"/>
      <c r="AW485" s="89"/>
      <c r="AX485" s="90"/>
      <c r="AY485" s="172" t="str">
        <f t="shared" si="557"/>
        <v/>
      </c>
      <c r="AZ485" s="154" t="str">
        <f t="shared" si="558"/>
        <v>NO BID</v>
      </c>
      <c r="BA485" s="171"/>
      <c r="BB485" s="89"/>
      <c r="BC485" s="90"/>
      <c r="BD485" s="172" t="str">
        <f t="shared" si="559"/>
        <v/>
      </c>
      <c r="BE485" s="154" t="str">
        <f>IF($B485=0,"",IF(ISNUMBER(BB485),"","NO BID"))</f>
        <v>NO BID</v>
      </c>
      <c r="BF485" s="171"/>
      <c r="BG485" s="89"/>
      <c r="BH485" s="90"/>
      <c r="BI485" s="172" t="str">
        <f t="shared" si="560"/>
        <v/>
      </c>
      <c r="BJ485" s="154" t="str">
        <f t="shared" si="561"/>
        <v>NO BID</v>
      </c>
      <c r="BK485" s="171"/>
      <c r="BL485" s="89"/>
      <c r="BM485" s="90"/>
      <c r="BN485" s="172" t="str">
        <f t="shared" si="562"/>
        <v/>
      </c>
      <c r="BO485" s="154" t="str">
        <f t="shared" si="563"/>
        <v>NO BID</v>
      </c>
      <c r="BP485" s="178"/>
      <c r="BQ485" s="171"/>
      <c r="BR485" s="89"/>
      <c r="BS485" s="90" t="str">
        <f t="shared" si="564"/>
        <v/>
      </c>
      <c r="BT485" s="172"/>
      <c r="BU485" s="154" t="str">
        <f t="shared" si="565"/>
        <v>NO BID</v>
      </c>
      <c r="BV485" s="171"/>
      <c r="BW485" s="89"/>
      <c r="BX485" s="90" t="str">
        <f t="shared" si="566"/>
        <v/>
      </c>
      <c r="BY485" s="172"/>
      <c r="BZ485" s="154" t="str">
        <f t="shared" si="567"/>
        <v>NO BID</v>
      </c>
      <c r="CA485" s="171"/>
      <c r="CB485" s="89"/>
      <c r="CC485" s="90" t="str">
        <f t="shared" si="568"/>
        <v/>
      </c>
      <c r="CD485" s="172"/>
      <c r="CE485" s="154" t="str">
        <f t="shared" si="569"/>
        <v>NO BID</v>
      </c>
      <c r="CF485" s="171"/>
      <c r="CG485" s="89"/>
      <c r="CH485" s="90" t="str">
        <f t="shared" si="570"/>
        <v/>
      </c>
      <c r="CI485" s="172"/>
      <c r="CJ485" s="154" t="str">
        <f t="shared" si="571"/>
        <v>NO BID</v>
      </c>
      <c r="CK485" s="171"/>
      <c r="CL485" s="89"/>
      <c r="CM485" s="90" t="str">
        <f t="shared" si="572"/>
        <v/>
      </c>
      <c r="CN485" s="172"/>
      <c r="CO485" s="154" t="str">
        <f t="shared" si="573"/>
        <v>NO BID</v>
      </c>
      <c r="CP485" s="171"/>
      <c r="CQ485" s="89"/>
      <c r="CR485" s="90" t="str">
        <f t="shared" si="574"/>
        <v/>
      </c>
      <c r="CS485" s="172"/>
      <c r="CT485" s="154" t="str">
        <f t="shared" si="575"/>
        <v>NO BID</v>
      </c>
      <c r="CU485" s="171"/>
      <c r="CV485" s="89"/>
      <c r="CW485" s="90" t="str">
        <f t="shared" si="576"/>
        <v/>
      </c>
      <c r="CX485" s="172"/>
      <c r="CY485" s="154" t="str">
        <f t="shared" si="577"/>
        <v>NO BID</v>
      </c>
      <c r="CZ485" s="171"/>
      <c r="DA485" s="89"/>
      <c r="DB485" s="90" t="str">
        <f t="shared" si="578"/>
        <v/>
      </c>
      <c r="DC485" s="172"/>
      <c r="DD485" s="154" t="str">
        <f t="shared" si="579"/>
        <v>NO BID</v>
      </c>
      <c r="DE485" s="171"/>
      <c r="DF485" s="89"/>
      <c r="DG485" s="90" t="str">
        <f t="shared" si="580"/>
        <v/>
      </c>
      <c r="DH485" s="172"/>
      <c r="DI485" s="154" t="str">
        <f t="shared" si="581"/>
        <v>NO BID</v>
      </c>
      <c r="DJ485" s="171"/>
      <c r="DK485" s="89"/>
      <c r="DL485" s="90" t="str">
        <f t="shared" si="582"/>
        <v/>
      </c>
      <c r="DM485" s="172"/>
      <c r="DN485" s="154" t="str">
        <f t="shared" si="583"/>
        <v>NO BID</v>
      </c>
      <c r="DO485" s="171"/>
      <c r="DP485" s="89"/>
      <c r="DQ485" s="90" t="str">
        <f t="shared" si="584"/>
        <v/>
      </c>
      <c r="DR485" s="172"/>
      <c r="DS485" s="154" t="str">
        <f t="shared" si="585"/>
        <v>NO BID</v>
      </c>
      <c r="DT485" s="171"/>
      <c r="DU485" s="89"/>
      <c r="DV485" s="90" t="str">
        <f t="shared" si="586"/>
        <v/>
      </c>
      <c r="DW485" s="172"/>
      <c r="DX485" s="154" t="str">
        <f t="shared" si="587"/>
        <v>NO BID</v>
      </c>
      <c r="DY485" s="171"/>
      <c r="DZ485" s="89"/>
      <c r="EA485" s="90" t="str">
        <f t="shared" si="588"/>
        <v/>
      </c>
      <c r="EB485" s="172"/>
      <c r="EC485" s="154" t="str">
        <f t="shared" si="589"/>
        <v>NO BID</v>
      </c>
      <c r="ED485" s="171"/>
      <c r="EE485" s="89"/>
      <c r="EF485" s="90" t="str">
        <f t="shared" si="590"/>
        <v/>
      </c>
      <c r="EG485" s="172"/>
      <c r="EH485" s="154" t="str">
        <f t="shared" si="591"/>
        <v>NO BID</v>
      </c>
      <c r="EI485" s="171"/>
      <c r="EJ485" s="89"/>
      <c r="EK485" s="90" t="str">
        <f t="shared" si="592"/>
        <v/>
      </c>
      <c r="EL485" s="172"/>
      <c r="EM485" s="154" t="str">
        <f t="shared" si="593"/>
        <v>NO BID</v>
      </c>
      <c r="EN485" s="171"/>
      <c r="EO485" s="89"/>
      <c r="EP485" s="90" t="str">
        <f t="shared" si="594"/>
        <v/>
      </c>
      <c r="EQ485" s="172"/>
      <c r="ER485" s="154" t="str">
        <f t="shared" si="595"/>
        <v>NO BID</v>
      </c>
      <c r="ES485" s="171"/>
      <c r="ET485" s="89"/>
      <c r="EU485" s="90" t="str">
        <f t="shared" si="596"/>
        <v/>
      </c>
      <c r="EV485" s="172"/>
      <c r="EW485" s="154" t="str">
        <f t="shared" si="597"/>
        <v>NO BID</v>
      </c>
      <c r="EX485" s="171"/>
      <c r="EY485" s="89"/>
      <c r="EZ485" s="90" t="str">
        <f t="shared" si="598"/>
        <v/>
      </c>
      <c r="FA485" s="172"/>
      <c r="FB485" s="154" t="str">
        <f t="shared" si="599"/>
        <v>NO BID</v>
      </c>
      <c r="FC485" s="171"/>
      <c r="FD485" s="89"/>
      <c r="FE485" s="90" t="str">
        <f t="shared" si="600"/>
        <v/>
      </c>
      <c r="FF485" s="172"/>
      <c r="FG485" s="154" t="str">
        <f t="shared" si="601"/>
        <v>NO BID</v>
      </c>
      <c r="FH485" s="171"/>
      <c r="FI485" s="89"/>
      <c r="FJ485" s="90" t="str">
        <f t="shared" si="602"/>
        <v/>
      </c>
      <c r="FK485" s="172"/>
      <c r="FL485" s="154" t="str">
        <f t="shared" si="603"/>
        <v>NO BID</v>
      </c>
      <c r="FM485" s="171"/>
      <c r="FN485" s="89"/>
      <c r="FO485" s="90" t="str">
        <f t="shared" si="604"/>
        <v/>
      </c>
      <c r="FP485" s="172"/>
      <c r="FQ485" s="154" t="str">
        <f t="shared" si="605"/>
        <v>NO BID</v>
      </c>
      <c r="FR485" s="174"/>
      <c r="FS485" s="91">
        <v>9.99</v>
      </c>
      <c r="FT485" s="92">
        <f t="shared" si="606"/>
        <v>29.97</v>
      </c>
      <c r="FU485" s="175">
        <f t="shared" si="607"/>
        <v>0</v>
      </c>
      <c r="FV485" s="93" t="str">
        <f t="shared" si="608"/>
        <v/>
      </c>
      <c r="FW485" s="94">
        <f t="shared" si="609"/>
        <v>29.97</v>
      </c>
      <c r="FX485" s="95">
        <f t="shared" si="610"/>
        <v>0</v>
      </c>
      <c r="FY485" s="129" t="str">
        <f t="shared" si="611"/>
        <v>NOT AWARDED</v>
      </c>
      <c r="FZ485" s="130">
        <f t="shared" si="612"/>
        <v>0</v>
      </c>
      <c r="GA485" s="129" t="str">
        <f t="shared" si="613"/>
        <v>VENDOR 09</v>
      </c>
      <c r="GB485" s="176"/>
      <c r="GC485" s="177"/>
      <c r="GD485" s="96"/>
      <c r="GE485" s="97"/>
    </row>
    <row r="486" spans="1:187" ht="30" customHeight="1" thickTop="1" thickBot="1" x14ac:dyDescent="0.4">
      <c r="A486" s="162">
        <v>482</v>
      </c>
      <c r="B486" s="163">
        <v>2</v>
      </c>
      <c r="C486" s="164">
        <v>9781250762030</v>
      </c>
      <c r="D486" s="165" t="s">
        <v>698</v>
      </c>
      <c r="E486" s="165" t="s">
        <v>1341</v>
      </c>
      <c r="F486" s="165" t="s">
        <v>1479</v>
      </c>
      <c r="G486" s="166" t="s">
        <v>1414</v>
      </c>
      <c r="H486" s="166" t="s">
        <v>1463</v>
      </c>
      <c r="I486" s="167"/>
      <c r="J486" s="227">
        <f t="shared" si="614"/>
        <v>2</v>
      </c>
      <c r="K486" s="228"/>
      <c r="L486" s="99" t="str">
        <f t="shared" si="540"/>
        <v/>
      </c>
      <c r="M486" s="241"/>
      <c r="N486" s="168"/>
      <c r="O486" s="169" t="str">
        <f t="shared" si="541"/>
        <v>VENDOR 09</v>
      </c>
      <c r="P486" s="149">
        <v>241360</v>
      </c>
      <c r="Q486" s="149">
        <f t="shared" si="542"/>
        <v>0</v>
      </c>
      <c r="R486" s="170" t="str">
        <f t="shared" si="543"/>
        <v xml:space="preserve">, </v>
      </c>
      <c r="S486" s="170" t="str">
        <f t="shared" si="544"/>
        <v>NO BID</v>
      </c>
      <c r="T486" s="87">
        <f t="shared" si="545"/>
        <v>0</v>
      </c>
      <c r="U486" s="88" t="str">
        <f t="shared" si="546"/>
        <v>NOT AWARDED</v>
      </c>
      <c r="V486" s="167"/>
      <c r="W486" s="171"/>
      <c r="X486" s="89"/>
      <c r="Y486" s="90"/>
      <c r="Z486" s="172" t="str">
        <f t="shared" si="547"/>
        <v/>
      </c>
      <c r="AA486" s="154" t="str">
        <f t="shared" si="548"/>
        <v>NO BID</v>
      </c>
      <c r="AB486" s="171"/>
      <c r="AC486" s="89"/>
      <c r="AD486" s="90"/>
      <c r="AE486" s="172" t="str">
        <f t="shared" si="549"/>
        <v/>
      </c>
      <c r="AF486" s="154" t="str">
        <f t="shared" si="550"/>
        <v>NO BID</v>
      </c>
      <c r="AG486" s="171"/>
      <c r="AH486" s="89"/>
      <c r="AI486" s="90"/>
      <c r="AJ486" s="172" t="str">
        <f t="shared" si="551"/>
        <v/>
      </c>
      <c r="AK486" s="154" t="str">
        <f t="shared" si="552"/>
        <v>NO BID</v>
      </c>
      <c r="AL486" s="171"/>
      <c r="AM486" s="89"/>
      <c r="AN486" s="90"/>
      <c r="AO486" s="172" t="str">
        <f t="shared" si="553"/>
        <v/>
      </c>
      <c r="AP486" s="154" t="str">
        <f t="shared" si="554"/>
        <v>NO BID</v>
      </c>
      <c r="AQ486" s="171"/>
      <c r="AR486" s="89"/>
      <c r="AS486" s="90"/>
      <c r="AT486" s="172" t="str">
        <f t="shared" si="555"/>
        <v/>
      </c>
      <c r="AU486" s="154" t="str">
        <f t="shared" si="556"/>
        <v>NO BID</v>
      </c>
      <c r="AV486" s="171"/>
      <c r="AW486" s="89"/>
      <c r="AX486" s="90"/>
      <c r="AY486" s="172" t="str">
        <f t="shared" si="557"/>
        <v/>
      </c>
      <c r="AZ486" s="154" t="str">
        <f t="shared" si="558"/>
        <v>NO BID</v>
      </c>
      <c r="BA486" s="171"/>
      <c r="BB486" s="89"/>
      <c r="BC486" s="90"/>
      <c r="BD486" s="172" t="str">
        <f t="shared" si="559"/>
        <v/>
      </c>
      <c r="BE486" s="154" t="str">
        <f>IF($B486=0,"",IF(ISNUMBER(BB486),"","NO BID"))</f>
        <v>NO BID</v>
      </c>
      <c r="BF486" s="171"/>
      <c r="BG486" s="89"/>
      <c r="BH486" s="90"/>
      <c r="BI486" s="172" t="str">
        <f t="shared" si="560"/>
        <v/>
      </c>
      <c r="BJ486" s="154" t="str">
        <f t="shared" si="561"/>
        <v>NO BID</v>
      </c>
      <c r="BK486" s="171"/>
      <c r="BL486" s="89"/>
      <c r="BM486" s="90"/>
      <c r="BN486" s="172" t="str">
        <f t="shared" si="562"/>
        <v/>
      </c>
      <c r="BO486" s="154" t="str">
        <f t="shared" si="563"/>
        <v>NO BID</v>
      </c>
      <c r="BP486" s="178"/>
      <c r="BQ486" s="171"/>
      <c r="BR486" s="89"/>
      <c r="BS486" s="90" t="str">
        <f t="shared" si="564"/>
        <v/>
      </c>
      <c r="BT486" s="172"/>
      <c r="BU486" s="154" t="str">
        <f t="shared" si="565"/>
        <v>NO BID</v>
      </c>
      <c r="BV486" s="171"/>
      <c r="BW486" s="89"/>
      <c r="BX486" s="90" t="str">
        <f t="shared" si="566"/>
        <v/>
      </c>
      <c r="BY486" s="172"/>
      <c r="BZ486" s="154" t="str">
        <f t="shared" si="567"/>
        <v>NO BID</v>
      </c>
      <c r="CA486" s="171"/>
      <c r="CB486" s="89"/>
      <c r="CC486" s="90" t="str">
        <f t="shared" si="568"/>
        <v/>
      </c>
      <c r="CD486" s="172"/>
      <c r="CE486" s="154" t="str">
        <f t="shared" si="569"/>
        <v>NO BID</v>
      </c>
      <c r="CF486" s="171"/>
      <c r="CG486" s="89"/>
      <c r="CH486" s="90" t="str">
        <f t="shared" si="570"/>
        <v/>
      </c>
      <c r="CI486" s="172"/>
      <c r="CJ486" s="154" t="str">
        <f t="shared" si="571"/>
        <v>NO BID</v>
      </c>
      <c r="CK486" s="171"/>
      <c r="CL486" s="89"/>
      <c r="CM486" s="90" t="str">
        <f t="shared" si="572"/>
        <v/>
      </c>
      <c r="CN486" s="172"/>
      <c r="CO486" s="154" t="str">
        <f t="shared" si="573"/>
        <v>NO BID</v>
      </c>
      <c r="CP486" s="171"/>
      <c r="CQ486" s="89"/>
      <c r="CR486" s="90" t="str">
        <f t="shared" si="574"/>
        <v/>
      </c>
      <c r="CS486" s="172"/>
      <c r="CT486" s="154" t="str">
        <f t="shared" si="575"/>
        <v>NO BID</v>
      </c>
      <c r="CU486" s="171"/>
      <c r="CV486" s="89"/>
      <c r="CW486" s="90" t="str">
        <f t="shared" si="576"/>
        <v/>
      </c>
      <c r="CX486" s="172"/>
      <c r="CY486" s="154" t="str">
        <f t="shared" si="577"/>
        <v>NO BID</v>
      </c>
      <c r="CZ486" s="171"/>
      <c r="DA486" s="89"/>
      <c r="DB486" s="90" t="str">
        <f t="shared" si="578"/>
        <v/>
      </c>
      <c r="DC486" s="172"/>
      <c r="DD486" s="154" t="str">
        <f t="shared" si="579"/>
        <v>NO BID</v>
      </c>
      <c r="DE486" s="171"/>
      <c r="DF486" s="89"/>
      <c r="DG486" s="90" t="str">
        <f t="shared" si="580"/>
        <v/>
      </c>
      <c r="DH486" s="172"/>
      <c r="DI486" s="154" t="str">
        <f t="shared" si="581"/>
        <v>NO BID</v>
      </c>
      <c r="DJ486" s="171"/>
      <c r="DK486" s="89"/>
      <c r="DL486" s="90" t="str">
        <f t="shared" si="582"/>
        <v/>
      </c>
      <c r="DM486" s="172"/>
      <c r="DN486" s="154" t="str">
        <f t="shared" si="583"/>
        <v>NO BID</v>
      </c>
      <c r="DO486" s="171"/>
      <c r="DP486" s="89"/>
      <c r="DQ486" s="90" t="str">
        <f t="shared" si="584"/>
        <v/>
      </c>
      <c r="DR486" s="172"/>
      <c r="DS486" s="154" t="str">
        <f t="shared" si="585"/>
        <v>NO BID</v>
      </c>
      <c r="DT486" s="171"/>
      <c r="DU486" s="89"/>
      <c r="DV486" s="90" t="str">
        <f t="shared" si="586"/>
        <v/>
      </c>
      <c r="DW486" s="172"/>
      <c r="DX486" s="154" t="str">
        <f t="shared" si="587"/>
        <v>NO BID</v>
      </c>
      <c r="DY486" s="171"/>
      <c r="DZ486" s="89"/>
      <c r="EA486" s="90" t="str">
        <f t="shared" si="588"/>
        <v/>
      </c>
      <c r="EB486" s="172"/>
      <c r="EC486" s="154" t="str">
        <f t="shared" si="589"/>
        <v>NO BID</v>
      </c>
      <c r="ED486" s="171"/>
      <c r="EE486" s="89"/>
      <c r="EF486" s="90" t="str">
        <f t="shared" si="590"/>
        <v/>
      </c>
      <c r="EG486" s="172"/>
      <c r="EH486" s="154" t="str">
        <f t="shared" si="591"/>
        <v>NO BID</v>
      </c>
      <c r="EI486" s="171"/>
      <c r="EJ486" s="89"/>
      <c r="EK486" s="90" t="str">
        <f t="shared" si="592"/>
        <v/>
      </c>
      <c r="EL486" s="172"/>
      <c r="EM486" s="154" t="str">
        <f t="shared" si="593"/>
        <v>NO BID</v>
      </c>
      <c r="EN486" s="171"/>
      <c r="EO486" s="89"/>
      <c r="EP486" s="90" t="str">
        <f t="shared" si="594"/>
        <v/>
      </c>
      <c r="EQ486" s="172"/>
      <c r="ER486" s="154" t="str">
        <f t="shared" si="595"/>
        <v>NO BID</v>
      </c>
      <c r="ES486" s="171"/>
      <c r="ET486" s="89"/>
      <c r="EU486" s="90" t="str">
        <f t="shared" si="596"/>
        <v/>
      </c>
      <c r="EV486" s="172"/>
      <c r="EW486" s="154" t="str">
        <f t="shared" si="597"/>
        <v>NO BID</v>
      </c>
      <c r="EX486" s="171"/>
      <c r="EY486" s="89"/>
      <c r="EZ486" s="90" t="str">
        <f t="shared" si="598"/>
        <v/>
      </c>
      <c r="FA486" s="172"/>
      <c r="FB486" s="154" t="str">
        <f t="shared" si="599"/>
        <v>NO BID</v>
      </c>
      <c r="FC486" s="171"/>
      <c r="FD486" s="89"/>
      <c r="FE486" s="90" t="str">
        <f t="shared" si="600"/>
        <v/>
      </c>
      <c r="FF486" s="172"/>
      <c r="FG486" s="154" t="str">
        <f t="shared" si="601"/>
        <v>NO BID</v>
      </c>
      <c r="FH486" s="171"/>
      <c r="FI486" s="89"/>
      <c r="FJ486" s="90" t="str">
        <f t="shared" si="602"/>
        <v/>
      </c>
      <c r="FK486" s="172"/>
      <c r="FL486" s="154" t="str">
        <f t="shared" si="603"/>
        <v>NO BID</v>
      </c>
      <c r="FM486" s="171"/>
      <c r="FN486" s="89"/>
      <c r="FO486" s="90" t="str">
        <f t="shared" si="604"/>
        <v/>
      </c>
      <c r="FP486" s="172"/>
      <c r="FQ486" s="154" t="str">
        <f t="shared" si="605"/>
        <v>NO BID</v>
      </c>
      <c r="FR486" s="174"/>
      <c r="FS486" s="91">
        <v>11.04</v>
      </c>
      <c r="FT486" s="92">
        <f t="shared" si="606"/>
        <v>22.08</v>
      </c>
      <c r="FU486" s="175">
        <f t="shared" si="607"/>
        <v>0</v>
      </c>
      <c r="FV486" s="93" t="str">
        <f t="shared" si="608"/>
        <v/>
      </c>
      <c r="FW486" s="94">
        <f t="shared" si="609"/>
        <v>22.08</v>
      </c>
      <c r="FX486" s="95">
        <f t="shared" si="610"/>
        <v>0</v>
      </c>
      <c r="FY486" s="129" t="str">
        <f t="shared" si="611"/>
        <v>NOT AWARDED</v>
      </c>
      <c r="FZ486" s="130">
        <f t="shared" si="612"/>
        <v>0</v>
      </c>
      <c r="GA486" s="129" t="str">
        <f t="shared" si="613"/>
        <v>VENDOR 09</v>
      </c>
      <c r="GB486" s="176"/>
      <c r="GC486" s="177"/>
      <c r="GD486" s="96"/>
      <c r="GE486" s="97"/>
    </row>
    <row r="487" spans="1:187" ht="30" customHeight="1" thickTop="1" thickBot="1" x14ac:dyDescent="0.4">
      <c r="A487" s="162">
        <v>483</v>
      </c>
      <c r="B487" s="194">
        <v>5</v>
      </c>
      <c r="C487" s="164">
        <v>9781250191427</v>
      </c>
      <c r="D487" s="165" t="s">
        <v>683</v>
      </c>
      <c r="E487" s="165" t="s">
        <v>1330</v>
      </c>
      <c r="F487" s="165" t="s">
        <v>1479</v>
      </c>
      <c r="G487" s="166" t="s">
        <v>1414</v>
      </c>
      <c r="H487" s="166" t="s">
        <v>1425</v>
      </c>
      <c r="I487" s="167"/>
      <c r="J487" s="232">
        <f t="shared" si="614"/>
        <v>5</v>
      </c>
      <c r="K487" s="233"/>
      <c r="L487" s="99" t="str">
        <f t="shared" si="540"/>
        <v/>
      </c>
      <c r="M487" s="241"/>
      <c r="N487" s="168"/>
      <c r="O487" s="169" t="str">
        <f t="shared" si="541"/>
        <v>VENDOR 09</v>
      </c>
      <c r="P487" s="149">
        <v>241365</v>
      </c>
      <c r="Q487" s="149">
        <f t="shared" si="542"/>
        <v>0</v>
      </c>
      <c r="R487" s="170" t="str">
        <f t="shared" si="543"/>
        <v xml:space="preserve">, </v>
      </c>
      <c r="S487" s="170" t="str">
        <f t="shared" si="544"/>
        <v>NO BID</v>
      </c>
      <c r="T487" s="87">
        <f t="shared" si="545"/>
        <v>0</v>
      </c>
      <c r="U487" s="88" t="str">
        <f t="shared" si="546"/>
        <v>NOT AWARDED</v>
      </c>
      <c r="V487" s="167"/>
      <c r="W487" s="171"/>
      <c r="X487" s="89"/>
      <c r="Y487" s="90"/>
      <c r="Z487" s="172" t="str">
        <f t="shared" si="547"/>
        <v/>
      </c>
      <c r="AA487" s="154" t="str">
        <f t="shared" si="548"/>
        <v>NO BID</v>
      </c>
      <c r="AB487" s="171"/>
      <c r="AC487" s="89"/>
      <c r="AD487" s="90"/>
      <c r="AE487" s="172" t="str">
        <f t="shared" si="549"/>
        <v/>
      </c>
      <c r="AF487" s="154" t="str">
        <f t="shared" si="550"/>
        <v>NO BID</v>
      </c>
      <c r="AG487" s="171"/>
      <c r="AH487" s="89"/>
      <c r="AI487" s="90"/>
      <c r="AJ487" s="172" t="str">
        <f t="shared" si="551"/>
        <v/>
      </c>
      <c r="AK487" s="154" t="str">
        <f t="shared" si="552"/>
        <v>NO BID</v>
      </c>
      <c r="AL487" s="171"/>
      <c r="AM487" s="89"/>
      <c r="AN487" s="90"/>
      <c r="AO487" s="172" t="str">
        <f t="shared" si="553"/>
        <v/>
      </c>
      <c r="AP487" s="154" t="str">
        <f t="shared" si="554"/>
        <v>NO BID</v>
      </c>
      <c r="AQ487" s="171"/>
      <c r="AR487" s="89"/>
      <c r="AS487" s="90"/>
      <c r="AT487" s="172" t="str">
        <f t="shared" si="555"/>
        <v/>
      </c>
      <c r="AU487" s="154" t="str">
        <f t="shared" si="556"/>
        <v>NO BID</v>
      </c>
      <c r="AV487" s="171"/>
      <c r="AW487" s="89"/>
      <c r="AX487" s="90"/>
      <c r="AY487" s="172" t="str">
        <f t="shared" si="557"/>
        <v/>
      </c>
      <c r="AZ487" s="154" t="str">
        <f t="shared" si="558"/>
        <v>NO BID</v>
      </c>
      <c r="BA487" s="171"/>
      <c r="BB487" s="89"/>
      <c r="BC487" s="90"/>
      <c r="BD487" s="172" t="str">
        <f t="shared" si="559"/>
        <v/>
      </c>
      <c r="BE487" s="154" t="s">
        <v>80</v>
      </c>
      <c r="BF487" s="171"/>
      <c r="BG487" s="89"/>
      <c r="BH487" s="90"/>
      <c r="BI487" s="172" t="str">
        <f t="shared" si="560"/>
        <v/>
      </c>
      <c r="BJ487" s="154" t="str">
        <f t="shared" si="561"/>
        <v>NO BID</v>
      </c>
      <c r="BK487" s="171"/>
      <c r="BL487" s="89"/>
      <c r="BM487" s="90"/>
      <c r="BN487" s="172" t="str">
        <f t="shared" si="562"/>
        <v/>
      </c>
      <c r="BO487" s="154" t="str">
        <f t="shared" si="563"/>
        <v>NO BID</v>
      </c>
      <c r="BP487" s="178"/>
      <c r="BQ487" s="171"/>
      <c r="BR487" s="89"/>
      <c r="BS487" s="90" t="str">
        <f t="shared" si="564"/>
        <v/>
      </c>
      <c r="BT487" s="172"/>
      <c r="BU487" s="154" t="str">
        <f t="shared" si="565"/>
        <v>NO BID</v>
      </c>
      <c r="BV487" s="171"/>
      <c r="BW487" s="89"/>
      <c r="BX487" s="90" t="str">
        <f t="shared" si="566"/>
        <v/>
      </c>
      <c r="BY487" s="172"/>
      <c r="BZ487" s="154" t="str">
        <f t="shared" si="567"/>
        <v>NO BID</v>
      </c>
      <c r="CA487" s="171"/>
      <c r="CB487" s="89"/>
      <c r="CC487" s="90" t="str">
        <f t="shared" si="568"/>
        <v/>
      </c>
      <c r="CD487" s="172"/>
      <c r="CE487" s="154" t="str">
        <f t="shared" si="569"/>
        <v>NO BID</v>
      </c>
      <c r="CF487" s="171"/>
      <c r="CG487" s="89"/>
      <c r="CH487" s="90" t="str">
        <f t="shared" si="570"/>
        <v/>
      </c>
      <c r="CI487" s="172"/>
      <c r="CJ487" s="154" t="str">
        <f t="shared" si="571"/>
        <v>NO BID</v>
      </c>
      <c r="CK487" s="171"/>
      <c r="CL487" s="89"/>
      <c r="CM487" s="90" t="str">
        <f t="shared" si="572"/>
        <v/>
      </c>
      <c r="CN487" s="172"/>
      <c r="CO487" s="154" t="str">
        <f t="shared" si="573"/>
        <v>NO BID</v>
      </c>
      <c r="CP487" s="171"/>
      <c r="CQ487" s="89"/>
      <c r="CR487" s="90" t="str">
        <f t="shared" si="574"/>
        <v/>
      </c>
      <c r="CS487" s="172"/>
      <c r="CT487" s="154" t="str">
        <f t="shared" si="575"/>
        <v>NO BID</v>
      </c>
      <c r="CU487" s="171"/>
      <c r="CV487" s="89"/>
      <c r="CW487" s="90" t="str">
        <f t="shared" si="576"/>
        <v/>
      </c>
      <c r="CX487" s="172"/>
      <c r="CY487" s="154" t="str">
        <f t="shared" si="577"/>
        <v>NO BID</v>
      </c>
      <c r="CZ487" s="171"/>
      <c r="DA487" s="89"/>
      <c r="DB487" s="90" t="str">
        <f t="shared" si="578"/>
        <v/>
      </c>
      <c r="DC487" s="172"/>
      <c r="DD487" s="154" t="str">
        <f t="shared" si="579"/>
        <v>NO BID</v>
      </c>
      <c r="DE487" s="171"/>
      <c r="DF487" s="89"/>
      <c r="DG487" s="90" t="str">
        <f t="shared" si="580"/>
        <v/>
      </c>
      <c r="DH487" s="172"/>
      <c r="DI487" s="154" t="str">
        <f t="shared" si="581"/>
        <v>NO BID</v>
      </c>
      <c r="DJ487" s="171"/>
      <c r="DK487" s="89"/>
      <c r="DL487" s="90" t="str">
        <f t="shared" si="582"/>
        <v/>
      </c>
      <c r="DM487" s="172"/>
      <c r="DN487" s="154" t="str">
        <f t="shared" si="583"/>
        <v>NO BID</v>
      </c>
      <c r="DO487" s="171"/>
      <c r="DP487" s="89"/>
      <c r="DQ487" s="90" t="str">
        <f t="shared" si="584"/>
        <v/>
      </c>
      <c r="DR487" s="172"/>
      <c r="DS487" s="154" t="str">
        <f t="shared" si="585"/>
        <v>NO BID</v>
      </c>
      <c r="DT487" s="171"/>
      <c r="DU487" s="89"/>
      <c r="DV487" s="90" t="str">
        <f t="shared" si="586"/>
        <v/>
      </c>
      <c r="DW487" s="172"/>
      <c r="DX487" s="154" t="str">
        <f t="shared" si="587"/>
        <v>NO BID</v>
      </c>
      <c r="DY487" s="171"/>
      <c r="DZ487" s="89"/>
      <c r="EA487" s="90" t="str">
        <f t="shared" si="588"/>
        <v/>
      </c>
      <c r="EB487" s="172"/>
      <c r="EC487" s="154" t="str">
        <f t="shared" si="589"/>
        <v>NO BID</v>
      </c>
      <c r="ED487" s="171"/>
      <c r="EE487" s="89"/>
      <c r="EF487" s="90" t="str">
        <f t="shared" si="590"/>
        <v/>
      </c>
      <c r="EG487" s="172"/>
      <c r="EH487" s="154" t="str">
        <f t="shared" si="591"/>
        <v>NO BID</v>
      </c>
      <c r="EI487" s="171"/>
      <c r="EJ487" s="89"/>
      <c r="EK487" s="90" t="str">
        <f t="shared" si="592"/>
        <v/>
      </c>
      <c r="EL487" s="172"/>
      <c r="EM487" s="154" t="str">
        <f t="shared" si="593"/>
        <v>NO BID</v>
      </c>
      <c r="EN487" s="171"/>
      <c r="EO487" s="89"/>
      <c r="EP487" s="90" t="str">
        <f t="shared" si="594"/>
        <v/>
      </c>
      <c r="EQ487" s="172"/>
      <c r="ER487" s="154" t="str">
        <f t="shared" si="595"/>
        <v>NO BID</v>
      </c>
      <c r="ES487" s="171"/>
      <c r="ET487" s="89"/>
      <c r="EU487" s="90" t="str">
        <f t="shared" si="596"/>
        <v/>
      </c>
      <c r="EV487" s="172"/>
      <c r="EW487" s="154" t="str">
        <f t="shared" si="597"/>
        <v>NO BID</v>
      </c>
      <c r="EX487" s="171"/>
      <c r="EY487" s="89"/>
      <c r="EZ487" s="90" t="str">
        <f t="shared" si="598"/>
        <v/>
      </c>
      <c r="FA487" s="172"/>
      <c r="FB487" s="154" t="str">
        <f t="shared" si="599"/>
        <v>NO BID</v>
      </c>
      <c r="FC487" s="171"/>
      <c r="FD487" s="89"/>
      <c r="FE487" s="90" t="str">
        <f t="shared" si="600"/>
        <v/>
      </c>
      <c r="FF487" s="172"/>
      <c r="FG487" s="154" t="str">
        <f t="shared" si="601"/>
        <v>NO BID</v>
      </c>
      <c r="FH487" s="171"/>
      <c r="FI487" s="89"/>
      <c r="FJ487" s="90" t="str">
        <f t="shared" si="602"/>
        <v/>
      </c>
      <c r="FK487" s="172"/>
      <c r="FL487" s="154" t="str">
        <f t="shared" si="603"/>
        <v>NO BID</v>
      </c>
      <c r="FM487" s="171"/>
      <c r="FN487" s="89"/>
      <c r="FO487" s="90" t="str">
        <f t="shared" si="604"/>
        <v/>
      </c>
      <c r="FP487" s="172"/>
      <c r="FQ487" s="154" t="str">
        <f t="shared" si="605"/>
        <v>NO BID</v>
      </c>
      <c r="FR487" s="174"/>
      <c r="FS487" s="91">
        <v>10</v>
      </c>
      <c r="FT487" s="92">
        <f t="shared" si="606"/>
        <v>50</v>
      </c>
      <c r="FU487" s="175">
        <f t="shared" si="607"/>
        <v>0</v>
      </c>
      <c r="FV487" s="93" t="str">
        <f t="shared" si="608"/>
        <v/>
      </c>
      <c r="FW487" s="94">
        <f t="shared" si="609"/>
        <v>50</v>
      </c>
      <c r="FX487" s="95">
        <f t="shared" si="610"/>
        <v>0</v>
      </c>
      <c r="FY487" s="129" t="str">
        <f t="shared" si="611"/>
        <v>NOT AWARDED</v>
      </c>
      <c r="FZ487" s="130">
        <f t="shared" si="612"/>
        <v>0</v>
      </c>
      <c r="GA487" s="129" t="str">
        <f t="shared" si="613"/>
        <v>VENDOR 09</v>
      </c>
      <c r="GB487" s="176"/>
      <c r="GC487" s="177"/>
      <c r="GD487" s="96"/>
      <c r="GE487" s="97"/>
    </row>
    <row r="488" spans="1:187" ht="30" customHeight="1" thickTop="1" thickBot="1" x14ac:dyDescent="0.4">
      <c r="A488" s="162">
        <v>484</v>
      </c>
      <c r="B488" s="194">
        <v>1</v>
      </c>
      <c r="C488" s="164">
        <v>9780399170973</v>
      </c>
      <c r="D488" s="165" t="s">
        <v>684</v>
      </c>
      <c r="E488" s="165" t="s">
        <v>1331</v>
      </c>
      <c r="F488" s="165" t="s">
        <v>1479</v>
      </c>
      <c r="G488" s="166" t="s">
        <v>1414</v>
      </c>
      <c r="H488" s="166" t="s">
        <v>1416</v>
      </c>
      <c r="I488" s="167"/>
      <c r="J488" s="227">
        <f t="shared" si="614"/>
        <v>1</v>
      </c>
      <c r="K488" s="228"/>
      <c r="L488" s="99" t="str">
        <f t="shared" si="540"/>
        <v/>
      </c>
      <c r="M488" s="241"/>
      <c r="N488" s="168"/>
      <c r="O488" s="169" t="str">
        <f t="shared" si="541"/>
        <v>VENDOR 09</v>
      </c>
      <c r="P488" s="149">
        <v>241363</v>
      </c>
      <c r="Q488" s="149">
        <f t="shared" si="542"/>
        <v>0</v>
      </c>
      <c r="R488" s="170" t="str">
        <f t="shared" si="543"/>
        <v xml:space="preserve">, </v>
      </c>
      <c r="S488" s="170" t="str">
        <f t="shared" si="544"/>
        <v>NO BID</v>
      </c>
      <c r="T488" s="87">
        <f t="shared" si="545"/>
        <v>0</v>
      </c>
      <c r="U488" s="88" t="str">
        <f t="shared" si="546"/>
        <v>NOT AWARDED</v>
      </c>
      <c r="V488" s="167"/>
      <c r="W488" s="171"/>
      <c r="X488" s="89"/>
      <c r="Y488" s="90"/>
      <c r="Z488" s="172" t="str">
        <f t="shared" si="547"/>
        <v/>
      </c>
      <c r="AA488" s="154" t="str">
        <f t="shared" si="548"/>
        <v>NO BID</v>
      </c>
      <c r="AB488" s="171"/>
      <c r="AC488" s="89"/>
      <c r="AD488" s="90"/>
      <c r="AE488" s="172" t="str">
        <f t="shared" si="549"/>
        <v/>
      </c>
      <c r="AF488" s="154" t="str">
        <f t="shared" si="550"/>
        <v>NO BID</v>
      </c>
      <c r="AG488" s="171"/>
      <c r="AH488" s="89"/>
      <c r="AI488" s="90"/>
      <c r="AJ488" s="172" t="str">
        <f t="shared" si="551"/>
        <v/>
      </c>
      <c r="AK488" s="154" t="str">
        <f t="shared" si="552"/>
        <v>NO BID</v>
      </c>
      <c r="AL488" s="171"/>
      <c r="AM488" s="89"/>
      <c r="AN488" s="90"/>
      <c r="AO488" s="172" t="str">
        <f t="shared" si="553"/>
        <v/>
      </c>
      <c r="AP488" s="154" t="str">
        <f t="shared" si="554"/>
        <v>NO BID</v>
      </c>
      <c r="AQ488" s="171"/>
      <c r="AR488" s="89"/>
      <c r="AS488" s="90"/>
      <c r="AT488" s="172" t="str">
        <f t="shared" si="555"/>
        <v/>
      </c>
      <c r="AU488" s="154" t="str">
        <f t="shared" si="556"/>
        <v>NO BID</v>
      </c>
      <c r="AV488" s="171"/>
      <c r="AW488" s="89"/>
      <c r="AX488" s="90"/>
      <c r="AY488" s="172" t="str">
        <f t="shared" si="557"/>
        <v/>
      </c>
      <c r="AZ488" s="154" t="str">
        <f t="shared" si="558"/>
        <v>NO BID</v>
      </c>
      <c r="BA488" s="171"/>
      <c r="BB488" s="89"/>
      <c r="BC488" s="90"/>
      <c r="BD488" s="172" t="str">
        <f t="shared" si="559"/>
        <v/>
      </c>
      <c r="BE488" s="154" t="str">
        <f>IF($B488=0,"",IF(ISNUMBER(BB488),"","NO BID"))</f>
        <v>NO BID</v>
      </c>
      <c r="BF488" s="171"/>
      <c r="BG488" s="89"/>
      <c r="BH488" s="90"/>
      <c r="BI488" s="172" t="str">
        <f t="shared" si="560"/>
        <v/>
      </c>
      <c r="BJ488" s="154" t="str">
        <f t="shared" si="561"/>
        <v>NO BID</v>
      </c>
      <c r="BK488" s="171"/>
      <c r="BL488" s="89"/>
      <c r="BM488" s="90"/>
      <c r="BN488" s="172" t="str">
        <f t="shared" si="562"/>
        <v/>
      </c>
      <c r="BO488" s="154" t="str">
        <f t="shared" si="563"/>
        <v>NO BID</v>
      </c>
      <c r="BP488" s="178"/>
      <c r="BQ488" s="171"/>
      <c r="BR488" s="89"/>
      <c r="BS488" s="90" t="str">
        <f t="shared" si="564"/>
        <v/>
      </c>
      <c r="BT488" s="172"/>
      <c r="BU488" s="154" t="str">
        <f t="shared" si="565"/>
        <v>NO BID</v>
      </c>
      <c r="BV488" s="171"/>
      <c r="BW488" s="89"/>
      <c r="BX488" s="90" t="str">
        <f t="shared" si="566"/>
        <v/>
      </c>
      <c r="BY488" s="172"/>
      <c r="BZ488" s="154" t="str">
        <f t="shared" si="567"/>
        <v>NO BID</v>
      </c>
      <c r="CA488" s="171"/>
      <c r="CB488" s="89"/>
      <c r="CC488" s="90" t="str">
        <f t="shared" si="568"/>
        <v/>
      </c>
      <c r="CD488" s="172"/>
      <c r="CE488" s="154" t="str">
        <f t="shared" si="569"/>
        <v>NO BID</v>
      </c>
      <c r="CF488" s="171"/>
      <c r="CG488" s="89"/>
      <c r="CH488" s="90" t="str">
        <f t="shared" si="570"/>
        <v/>
      </c>
      <c r="CI488" s="172"/>
      <c r="CJ488" s="154" t="str">
        <f t="shared" si="571"/>
        <v>NO BID</v>
      </c>
      <c r="CK488" s="171"/>
      <c r="CL488" s="89"/>
      <c r="CM488" s="90" t="str">
        <f t="shared" si="572"/>
        <v/>
      </c>
      <c r="CN488" s="172"/>
      <c r="CO488" s="154" t="str">
        <f t="shared" si="573"/>
        <v>NO BID</v>
      </c>
      <c r="CP488" s="171"/>
      <c r="CQ488" s="89"/>
      <c r="CR488" s="90" t="str">
        <f t="shared" si="574"/>
        <v/>
      </c>
      <c r="CS488" s="172"/>
      <c r="CT488" s="154" t="str">
        <f t="shared" si="575"/>
        <v>NO BID</v>
      </c>
      <c r="CU488" s="171"/>
      <c r="CV488" s="89"/>
      <c r="CW488" s="90" t="str">
        <f t="shared" si="576"/>
        <v/>
      </c>
      <c r="CX488" s="172"/>
      <c r="CY488" s="154" t="str">
        <f t="shared" si="577"/>
        <v>NO BID</v>
      </c>
      <c r="CZ488" s="171"/>
      <c r="DA488" s="89"/>
      <c r="DB488" s="90" t="str">
        <f t="shared" si="578"/>
        <v/>
      </c>
      <c r="DC488" s="172"/>
      <c r="DD488" s="154" t="str">
        <f t="shared" si="579"/>
        <v>NO BID</v>
      </c>
      <c r="DE488" s="171"/>
      <c r="DF488" s="89"/>
      <c r="DG488" s="90" t="str">
        <f t="shared" si="580"/>
        <v/>
      </c>
      <c r="DH488" s="172"/>
      <c r="DI488" s="154" t="str">
        <f t="shared" si="581"/>
        <v>NO BID</v>
      </c>
      <c r="DJ488" s="171"/>
      <c r="DK488" s="89"/>
      <c r="DL488" s="90" t="str">
        <f t="shared" si="582"/>
        <v/>
      </c>
      <c r="DM488" s="172"/>
      <c r="DN488" s="154" t="str">
        <f t="shared" si="583"/>
        <v>NO BID</v>
      </c>
      <c r="DO488" s="171"/>
      <c r="DP488" s="89"/>
      <c r="DQ488" s="90" t="str">
        <f t="shared" si="584"/>
        <v/>
      </c>
      <c r="DR488" s="172"/>
      <c r="DS488" s="154" t="str">
        <f t="shared" si="585"/>
        <v>NO BID</v>
      </c>
      <c r="DT488" s="171"/>
      <c r="DU488" s="89"/>
      <c r="DV488" s="90" t="str">
        <f t="shared" si="586"/>
        <v/>
      </c>
      <c r="DW488" s="172"/>
      <c r="DX488" s="154" t="str">
        <f t="shared" si="587"/>
        <v>NO BID</v>
      </c>
      <c r="DY488" s="171"/>
      <c r="DZ488" s="89"/>
      <c r="EA488" s="90" t="str">
        <f t="shared" si="588"/>
        <v/>
      </c>
      <c r="EB488" s="172"/>
      <c r="EC488" s="154" t="str">
        <f t="shared" si="589"/>
        <v>NO BID</v>
      </c>
      <c r="ED488" s="171"/>
      <c r="EE488" s="89"/>
      <c r="EF488" s="90" t="str">
        <f t="shared" si="590"/>
        <v/>
      </c>
      <c r="EG488" s="172"/>
      <c r="EH488" s="154" t="str">
        <f t="shared" si="591"/>
        <v>NO BID</v>
      </c>
      <c r="EI488" s="171"/>
      <c r="EJ488" s="89"/>
      <c r="EK488" s="90" t="str">
        <f t="shared" si="592"/>
        <v/>
      </c>
      <c r="EL488" s="172"/>
      <c r="EM488" s="154" t="str">
        <f t="shared" si="593"/>
        <v>NO BID</v>
      </c>
      <c r="EN488" s="171"/>
      <c r="EO488" s="89"/>
      <c r="EP488" s="90" t="str">
        <f t="shared" si="594"/>
        <v/>
      </c>
      <c r="EQ488" s="172"/>
      <c r="ER488" s="154" t="str">
        <f t="shared" si="595"/>
        <v>NO BID</v>
      </c>
      <c r="ES488" s="171"/>
      <c r="ET488" s="89"/>
      <c r="EU488" s="90" t="str">
        <f t="shared" si="596"/>
        <v/>
      </c>
      <c r="EV488" s="172"/>
      <c r="EW488" s="154" t="str">
        <f t="shared" si="597"/>
        <v>NO BID</v>
      </c>
      <c r="EX488" s="171"/>
      <c r="EY488" s="89"/>
      <c r="EZ488" s="90" t="str">
        <f t="shared" si="598"/>
        <v/>
      </c>
      <c r="FA488" s="172"/>
      <c r="FB488" s="154" t="str">
        <f t="shared" si="599"/>
        <v>NO BID</v>
      </c>
      <c r="FC488" s="171"/>
      <c r="FD488" s="89"/>
      <c r="FE488" s="90" t="str">
        <f t="shared" si="600"/>
        <v/>
      </c>
      <c r="FF488" s="172"/>
      <c r="FG488" s="154" t="str">
        <f t="shared" si="601"/>
        <v>NO BID</v>
      </c>
      <c r="FH488" s="171"/>
      <c r="FI488" s="89"/>
      <c r="FJ488" s="90" t="str">
        <f t="shared" si="602"/>
        <v/>
      </c>
      <c r="FK488" s="172"/>
      <c r="FL488" s="154" t="str">
        <f t="shared" si="603"/>
        <v>NO BID</v>
      </c>
      <c r="FM488" s="171"/>
      <c r="FN488" s="89"/>
      <c r="FO488" s="90" t="str">
        <f t="shared" si="604"/>
        <v/>
      </c>
      <c r="FP488" s="172"/>
      <c r="FQ488" s="154" t="str">
        <f t="shared" si="605"/>
        <v>NO BID</v>
      </c>
      <c r="FR488" s="174"/>
      <c r="FS488" s="91">
        <v>7.56</v>
      </c>
      <c r="FT488" s="92">
        <f t="shared" si="606"/>
        <v>7.56</v>
      </c>
      <c r="FU488" s="175">
        <f t="shared" si="607"/>
        <v>0</v>
      </c>
      <c r="FV488" s="93" t="str">
        <f t="shared" si="608"/>
        <v/>
      </c>
      <c r="FW488" s="94">
        <f t="shared" si="609"/>
        <v>7.56</v>
      </c>
      <c r="FX488" s="95">
        <f t="shared" si="610"/>
        <v>0</v>
      </c>
      <c r="FY488" s="129" t="str">
        <f t="shared" si="611"/>
        <v>NOT AWARDED</v>
      </c>
      <c r="FZ488" s="130">
        <f t="shared" si="612"/>
        <v>0</v>
      </c>
      <c r="GA488" s="129" t="str">
        <f t="shared" si="613"/>
        <v>VENDOR 09</v>
      </c>
      <c r="GB488" s="176"/>
      <c r="GC488" s="177"/>
      <c r="GD488" s="96"/>
      <c r="GE488" s="97"/>
    </row>
    <row r="489" spans="1:187" ht="30" customHeight="1" thickTop="1" thickBot="1" x14ac:dyDescent="0.4">
      <c r="A489" s="162">
        <v>485</v>
      </c>
      <c r="B489" s="194">
        <v>4</v>
      </c>
      <c r="C489" s="164">
        <v>9780593407240</v>
      </c>
      <c r="D489" s="165" t="s">
        <v>685</v>
      </c>
      <c r="E489" s="165" t="s">
        <v>1332</v>
      </c>
      <c r="F489" s="165" t="s">
        <v>1479</v>
      </c>
      <c r="G489" s="166" t="s">
        <v>1414</v>
      </c>
      <c r="H489" s="166" t="s">
        <v>1416</v>
      </c>
      <c r="I489" s="167"/>
      <c r="J489" s="227">
        <f t="shared" si="614"/>
        <v>4</v>
      </c>
      <c r="K489" s="228"/>
      <c r="L489" s="99" t="str">
        <f t="shared" si="540"/>
        <v/>
      </c>
      <c r="M489" s="241"/>
      <c r="N489" s="168"/>
      <c r="O489" s="169" t="str">
        <f t="shared" si="541"/>
        <v>VENDOR 09</v>
      </c>
      <c r="P489" s="149">
        <v>241365</v>
      </c>
      <c r="Q489" s="149">
        <f t="shared" si="542"/>
        <v>0</v>
      </c>
      <c r="R489" s="170" t="str">
        <f t="shared" si="543"/>
        <v xml:space="preserve">, </v>
      </c>
      <c r="S489" s="170" t="str">
        <f t="shared" si="544"/>
        <v>NO BID</v>
      </c>
      <c r="T489" s="87">
        <f t="shared" si="545"/>
        <v>0</v>
      </c>
      <c r="U489" s="88" t="str">
        <f t="shared" si="546"/>
        <v>NOT AWARDED</v>
      </c>
      <c r="V489" s="167"/>
      <c r="W489" s="171"/>
      <c r="X489" s="89"/>
      <c r="Y489" s="90"/>
      <c r="Z489" s="172" t="str">
        <f t="shared" si="547"/>
        <v/>
      </c>
      <c r="AA489" s="154" t="str">
        <f t="shared" si="548"/>
        <v>NO BID</v>
      </c>
      <c r="AB489" s="171"/>
      <c r="AC489" s="89"/>
      <c r="AD489" s="90"/>
      <c r="AE489" s="172" t="str">
        <f t="shared" si="549"/>
        <v/>
      </c>
      <c r="AF489" s="154" t="str">
        <f t="shared" si="550"/>
        <v>NO BID</v>
      </c>
      <c r="AG489" s="171"/>
      <c r="AH489" s="89"/>
      <c r="AI489" s="90"/>
      <c r="AJ489" s="172" t="str">
        <f t="shared" si="551"/>
        <v/>
      </c>
      <c r="AK489" s="154" t="str">
        <f t="shared" si="552"/>
        <v>NO BID</v>
      </c>
      <c r="AL489" s="171"/>
      <c r="AM489" s="89"/>
      <c r="AN489" s="90"/>
      <c r="AO489" s="172" t="str">
        <f t="shared" si="553"/>
        <v/>
      </c>
      <c r="AP489" s="154" t="str">
        <f t="shared" si="554"/>
        <v>NO BID</v>
      </c>
      <c r="AQ489" s="171"/>
      <c r="AR489" s="89"/>
      <c r="AS489" s="90"/>
      <c r="AT489" s="172" t="str">
        <f t="shared" si="555"/>
        <v/>
      </c>
      <c r="AU489" s="154" t="str">
        <f t="shared" si="556"/>
        <v>NO BID</v>
      </c>
      <c r="AV489" s="171"/>
      <c r="AW489" s="89"/>
      <c r="AX489" s="90"/>
      <c r="AY489" s="172" t="str">
        <f t="shared" si="557"/>
        <v/>
      </c>
      <c r="AZ489" s="154" t="str">
        <f t="shared" si="558"/>
        <v>NO BID</v>
      </c>
      <c r="BA489" s="171"/>
      <c r="BB489" s="89"/>
      <c r="BC489" s="90"/>
      <c r="BD489" s="172" t="str">
        <f t="shared" si="559"/>
        <v/>
      </c>
      <c r="BE489" s="154" t="s">
        <v>81</v>
      </c>
      <c r="BF489" s="171"/>
      <c r="BG489" s="89"/>
      <c r="BH489" s="90"/>
      <c r="BI489" s="172" t="str">
        <f t="shared" si="560"/>
        <v/>
      </c>
      <c r="BJ489" s="154" t="str">
        <f t="shared" si="561"/>
        <v>NO BID</v>
      </c>
      <c r="BK489" s="171"/>
      <c r="BL489" s="89"/>
      <c r="BM489" s="90"/>
      <c r="BN489" s="172" t="str">
        <f t="shared" si="562"/>
        <v/>
      </c>
      <c r="BO489" s="154" t="str">
        <f t="shared" si="563"/>
        <v>NO BID</v>
      </c>
      <c r="BP489" s="173"/>
      <c r="BQ489" s="171"/>
      <c r="BR489" s="89"/>
      <c r="BS489" s="90" t="str">
        <f t="shared" si="564"/>
        <v/>
      </c>
      <c r="BT489" s="172"/>
      <c r="BU489" s="154" t="str">
        <f t="shared" si="565"/>
        <v>NO BID</v>
      </c>
      <c r="BV489" s="171"/>
      <c r="BW489" s="89"/>
      <c r="BX489" s="90" t="str">
        <f t="shared" si="566"/>
        <v/>
      </c>
      <c r="BY489" s="172"/>
      <c r="BZ489" s="154" t="str">
        <f t="shared" si="567"/>
        <v>NO BID</v>
      </c>
      <c r="CA489" s="171"/>
      <c r="CB489" s="89"/>
      <c r="CC489" s="90" t="str">
        <f t="shared" si="568"/>
        <v/>
      </c>
      <c r="CD489" s="172"/>
      <c r="CE489" s="154" t="str">
        <f t="shared" si="569"/>
        <v>NO BID</v>
      </c>
      <c r="CF489" s="171"/>
      <c r="CG489" s="89"/>
      <c r="CH489" s="90" t="str">
        <f t="shared" si="570"/>
        <v/>
      </c>
      <c r="CI489" s="172"/>
      <c r="CJ489" s="154" t="str">
        <f t="shared" si="571"/>
        <v>NO BID</v>
      </c>
      <c r="CK489" s="171"/>
      <c r="CL489" s="89"/>
      <c r="CM489" s="90" t="str">
        <f t="shared" si="572"/>
        <v/>
      </c>
      <c r="CN489" s="172"/>
      <c r="CO489" s="154" t="str">
        <f t="shared" si="573"/>
        <v>NO BID</v>
      </c>
      <c r="CP489" s="171"/>
      <c r="CQ489" s="89"/>
      <c r="CR489" s="90" t="str">
        <f t="shared" si="574"/>
        <v/>
      </c>
      <c r="CS489" s="172"/>
      <c r="CT489" s="154" t="str">
        <f t="shared" si="575"/>
        <v>NO BID</v>
      </c>
      <c r="CU489" s="171"/>
      <c r="CV489" s="89"/>
      <c r="CW489" s="90" t="str">
        <f t="shared" si="576"/>
        <v/>
      </c>
      <c r="CX489" s="172"/>
      <c r="CY489" s="154" t="str">
        <f t="shared" si="577"/>
        <v>NO BID</v>
      </c>
      <c r="CZ489" s="171"/>
      <c r="DA489" s="89"/>
      <c r="DB489" s="90" t="str">
        <f t="shared" si="578"/>
        <v/>
      </c>
      <c r="DC489" s="172"/>
      <c r="DD489" s="154" t="str">
        <f t="shared" si="579"/>
        <v>NO BID</v>
      </c>
      <c r="DE489" s="171"/>
      <c r="DF489" s="89"/>
      <c r="DG489" s="90" t="str">
        <f t="shared" si="580"/>
        <v/>
      </c>
      <c r="DH489" s="172"/>
      <c r="DI489" s="154" t="str">
        <f t="shared" si="581"/>
        <v>NO BID</v>
      </c>
      <c r="DJ489" s="171"/>
      <c r="DK489" s="89"/>
      <c r="DL489" s="90" t="str">
        <f t="shared" si="582"/>
        <v/>
      </c>
      <c r="DM489" s="172"/>
      <c r="DN489" s="154" t="str">
        <f t="shared" si="583"/>
        <v>NO BID</v>
      </c>
      <c r="DO489" s="171"/>
      <c r="DP489" s="89"/>
      <c r="DQ489" s="90" t="str">
        <f t="shared" si="584"/>
        <v/>
      </c>
      <c r="DR489" s="172"/>
      <c r="DS489" s="154" t="str">
        <f t="shared" si="585"/>
        <v>NO BID</v>
      </c>
      <c r="DT489" s="171"/>
      <c r="DU489" s="89"/>
      <c r="DV489" s="90" t="str">
        <f t="shared" si="586"/>
        <v/>
      </c>
      <c r="DW489" s="172"/>
      <c r="DX489" s="154" t="str">
        <f t="shared" si="587"/>
        <v>NO BID</v>
      </c>
      <c r="DY489" s="171"/>
      <c r="DZ489" s="89"/>
      <c r="EA489" s="90" t="str">
        <f t="shared" si="588"/>
        <v/>
      </c>
      <c r="EB489" s="172"/>
      <c r="EC489" s="154" t="str">
        <f t="shared" si="589"/>
        <v>NO BID</v>
      </c>
      <c r="ED489" s="171"/>
      <c r="EE489" s="89"/>
      <c r="EF489" s="90" t="str">
        <f t="shared" si="590"/>
        <v/>
      </c>
      <c r="EG489" s="172"/>
      <c r="EH489" s="154" t="str">
        <f t="shared" si="591"/>
        <v>NO BID</v>
      </c>
      <c r="EI489" s="171"/>
      <c r="EJ489" s="89"/>
      <c r="EK489" s="90" t="str">
        <f t="shared" si="592"/>
        <v/>
      </c>
      <c r="EL489" s="172"/>
      <c r="EM489" s="154" t="str">
        <f t="shared" si="593"/>
        <v>NO BID</v>
      </c>
      <c r="EN489" s="171"/>
      <c r="EO489" s="89"/>
      <c r="EP489" s="90" t="str">
        <f t="shared" si="594"/>
        <v/>
      </c>
      <c r="EQ489" s="172"/>
      <c r="ER489" s="154" t="str">
        <f t="shared" si="595"/>
        <v>NO BID</v>
      </c>
      <c r="ES489" s="171"/>
      <c r="ET489" s="89"/>
      <c r="EU489" s="90" t="str">
        <f t="shared" si="596"/>
        <v/>
      </c>
      <c r="EV489" s="172"/>
      <c r="EW489" s="154" t="str">
        <f t="shared" si="597"/>
        <v>NO BID</v>
      </c>
      <c r="EX489" s="171"/>
      <c r="EY489" s="89"/>
      <c r="EZ489" s="90" t="str">
        <f t="shared" si="598"/>
        <v/>
      </c>
      <c r="FA489" s="172"/>
      <c r="FB489" s="154" t="str">
        <f t="shared" si="599"/>
        <v>NO BID</v>
      </c>
      <c r="FC489" s="171"/>
      <c r="FD489" s="89"/>
      <c r="FE489" s="90" t="str">
        <f t="shared" si="600"/>
        <v/>
      </c>
      <c r="FF489" s="172"/>
      <c r="FG489" s="154" t="str">
        <f t="shared" si="601"/>
        <v>NO BID</v>
      </c>
      <c r="FH489" s="171"/>
      <c r="FI489" s="89"/>
      <c r="FJ489" s="90" t="str">
        <f t="shared" si="602"/>
        <v/>
      </c>
      <c r="FK489" s="172"/>
      <c r="FL489" s="154" t="str">
        <f t="shared" si="603"/>
        <v>NO BID</v>
      </c>
      <c r="FM489" s="171"/>
      <c r="FN489" s="89"/>
      <c r="FO489" s="90" t="str">
        <f t="shared" si="604"/>
        <v/>
      </c>
      <c r="FP489" s="172"/>
      <c r="FQ489" s="154" t="str">
        <f t="shared" si="605"/>
        <v>NO BID</v>
      </c>
      <c r="FR489" s="174"/>
      <c r="FS489" s="91">
        <v>15.59</v>
      </c>
      <c r="FT489" s="92">
        <f t="shared" si="606"/>
        <v>62.36</v>
      </c>
      <c r="FU489" s="175">
        <f t="shared" si="607"/>
        <v>0</v>
      </c>
      <c r="FV489" s="93" t="str">
        <f t="shared" si="608"/>
        <v/>
      </c>
      <c r="FW489" s="94">
        <f t="shared" si="609"/>
        <v>62.36</v>
      </c>
      <c r="FX489" s="95">
        <f t="shared" si="610"/>
        <v>0</v>
      </c>
      <c r="FY489" s="129" t="str">
        <f t="shared" si="611"/>
        <v>NOT AWARDED</v>
      </c>
      <c r="FZ489" s="130">
        <f t="shared" si="612"/>
        <v>0</v>
      </c>
      <c r="GA489" s="129" t="str">
        <f t="shared" si="613"/>
        <v>VENDOR 09</v>
      </c>
      <c r="GB489" s="176"/>
      <c r="GC489" s="177"/>
      <c r="GD489" s="96"/>
      <c r="GE489" s="97"/>
    </row>
    <row r="490" spans="1:187" ht="30" customHeight="1" thickTop="1" thickBot="1" x14ac:dyDescent="0.4">
      <c r="A490" s="141">
        <v>486</v>
      </c>
      <c r="B490" s="163">
        <v>5</v>
      </c>
      <c r="C490" s="164">
        <v>9780063311565</v>
      </c>
      <c r="D490" s="165" t="s">
        <v>775</v>
      </c>
      <c r="E490" s="165" t="s">
        <v>1403</v>
      </c>
      <c r="F490" s="165" t="s">
        <v>1479</v>
      </c>
      <c r="G490" s="166" t="s">
        <v>1415</v>
      </c>
      <c r="H490" s="166" t="s">
        <v>1476</v>
      </c>
      <c r="I490" s="167"/>
      <c r="J490" s="227">
        <f t="shared" si="614"/>
        <v>5</v>
      </c>
      <c r="K490" s="228"/>
      <c r="L490" s="99" t="str">
        <f t="shared" si="540"/>
        <v/>
      </c>
      <c r="M490" s="241"/>
      <c r="N490" s="168"/>
      <c r="O490" s="169" t="str">
        <f t="shared" si="541"/>
        <v>VENDOR 09</v>
      </c>
      <c r="P490" s="149">
        <v>241365</v>
      </c>
      <c r="Q490" s="149">
        <f t="shared" si="542"/>
        <v>0</v>
      </c>
      <c r="R490" s="170" t="str">
        <f t="shared" si="543"/>
        <v xml:space="preserve">, </v>
      </c>
      <c r="S490" s="170" t="str">
        <f t="shared" si="544"/>
        <v>NO BID</v>
      </c>
      <c r="T490" s="87">
        <f t="shared" si="545"/>
        <v>0</v>
      </c>
      <c r="U490" s="88" t="str">
        <f t="shared" si="546"/>
        <v>NOT AWARDED</v>
      </c>
      <c r="V490" s="167"/>
      <c r="W490" s="171"/>
      <c r="X490" s="89"/>
      <c r="Y490" s="90"/>
      <c r="Z490" s="172" t="str">
        <f t="shared" si="547"/>
        <v/>
      </c>
      <c r="AA490" s="154" t="str">
        <f t="shared" si="548"/>
        <v>NO BID</v>
      </c>
      <c r="AB490" s="171"/>
      <c r="AC490" s="89"/>
      <c r="AD490" s="90"/>
      <c r="AE490" s="172" t="str">
        <f t="shared" si="549"/>
        <v/>
      </c>
      <c r="AF490" s="154" t="str">
        <f t="shared" si="550"/>
        <v>NO BID</v>
      </c>
      <c r="AG490" s="171"/>
      <c r="AH490" s="89"/>
      <c r="AI490" s="90"/>
      <c r="AJ490" s="172" t="str">
        <f t="shared" si="551"/>
        <v/>
      </c>
      <c r="AK490" s="154" t="str">
        <f t="shared" si="552"/>
        <v>NO BID</v>
      </c>
      <c r="AL490" s="171"/>
      <c r="AM490" s="89"/>
      <c r="AN490" s="90"/>
      <c r="AO490" s="172" t="str">
        <f t="shared" si="553"/>
        <v/>
      </c>
      <c r="AP490" s="154" t="str">
        <f t="shared" si="554"/>
        <v>NO BID</v>
      </c>
      <c r="AQ490" s="171"/>
      <c r="AR490" s="89"/>
      <c r="AS490" s="90"/>
      <c r="AT490" s="172" t="str">
        <f t="shared" si="555"/>
        <v/>
      </c>
      <c r="AU490" s="154" t="str">
        <f t="shared" si="556"/>
        <v>NO BID</v>
      </c>
      <c r="AV490" s="171"/>
      <c r="AW490" s="89"/>
      <c r="AX490" s="90"/>
      <c r="AY490" s="172" t="str">
        <f t="shared" si="557"/>
        <v/>
      </c>
      <c r="AZ490" s="154" t="str">
        <f t="shared" si="558"/>
        <v>NO BID</v>
      </c>
      <c r="BA490" s="171"/>
      <c r="BB490" s="89"/>
      <c r="BC490" s="90"/>
      <c r="BD490" s="172" t="str">
        <f t="shared" si="559"/>
        <v/>
      </c>
      <c r="BE490" s="154" t="s">
        <v>84</v>
      </c>
      <c r="BF490" s="171"/>
      <c r="BG490" s="89"/>
      <c r="BH490" s="90"/>
      <c r="BI490" s="172" t="str">
        <f t="shared" si="560"/>
        <v/>
      </c>
      <c r="BJ490" s="154" t="str">
        <f t="shared" si="561"/>
        <v>NO BID</v>
      </c>
      <c r="BK490" s="171"/>
      <c r="BL490" s="89"/>
      <c r="BM490" s="90"/>
      <c r="BN490" s="172" t="str">
        <f t="shared" si="562"/>
        <v/>
      </c>
      <c r="BO490" s="154" t="str">
        <f t="shared" si="563"/>
        <v>NO BID</v>
      </c>
      <c r="BP490" s="178"/>
      <c r="BQ490" s="171"/>
      <c r="BR490" s="89"/>
      <c r="BS490" s="90" t="str">
        <f t="shared" si="564"/>
        <v/>
      </c>
      <c r="BT490" s="172"/>
      <c r="BU490" s="154" t="str">
        <f t="shared" si="565"/>
        <v>NO BID</v>
      </c>
      <c r="BV490" s="171"/>
      <c r="BW490" s="89"/>
      <c r="BX490" s="90" t="str">
        <f t="shared" si="566"/>
        <v/>
      </c>
      <c r="BY490" s="172"/>
      <c r="BZ490" s="154" t="str">
        <f t="shared" si="567"/>
        <v>NO BID</v>
      </c>
      <c r="CA490" s="171"/>
      <c r="CB490" s="89"/>
      <c r="CC490" s="90" t="str">
        <f t="shared" si="568"/>
        <v/>
      </c>
      <c r="CD490" s="172"/>
      <c r="CE490" s="154" t="str">
        <f t="shared" si="569"/>
        <v>NO BID</v>
      </c>
      <c r="CF490" s="171"/>
      <c r="CG490" s="89"/>
      <c r="CH490" s="90" t="str">
        <f t="shared" si="570"/>
        <v/>
      </c>
      <c r="CI490" s="172"/>
      <c r="CJ490" s="154" t="str">
        <f t="shared" si="571"/>
        <v>NO BID</v>
      </c>
      <c r="CK490" s="171"/>
      <c r="CL490" s="89"/>
      <c r="CM490" s="90" t="str">
        <f t="shared" si="572"/>
        <v/>
      </c>
      <c r="CN490" s="172"/>
      <c r="CO490" s="154" t="str">
        <f t="shared" si="573"/>
        <v>NO BID</v>
      </c>
      <c r="CP490" s="171"/>
      <c r="CQ490" s="89"/>
      <c r="CR490" s="90" t="str">
        <f t="shared" si="574"/>
        <v/>
      </c>
      <c r="CS490" s="172"/>
      <c r="CT490" s="154" t="str">
        <f t="shared" si="575"/>
        <v>NO BID</v>
      </c>
      <c r="CU490" s="171"/>
      <c r="CV490" s="89"/>
      <c r="CW490" s="90" t="str">
        <f t="shared" si="576"/>
        <v/>
      </c>
      <c r="CX490" s="172"/>
      <c r="CY490" s="154" t="str">
        <f t="shared" si="577"/>
        <v>NO BID</v>
      </c>
      <c r="CZ490" s="171"/>
      <c r="DA490" s="89"/>
      <c r="DB490" s="90" t="str">
        <f t="shared" si="578"/>
        <v/>
      </c>
      <c r="DC490" s="172"/>
      <c r="DD490" s="154" t="str">
        <f t="shared" si="579"/>
        <v>NO BID</v>
      </c>
      <c r="DE490" s="171"/>
      <c r="DF490" s="89"/>
      <c r="DG490" s="90" t="str">
        <f t="shared" si="580"/>
        <v/>
      </c>
      <c r="DH490" s="172"/>
      <c r="DI490" s="154" t="str">
        <f t="shared" si="581"/>
        <v>NO BID</v>
      </c>
      <c r="DJ490" s="171"/>
      <c r="DK490" s="89"/>
      <c r="DL490" s="90" t="str">
        <f t="shared" si="582"/>
        <v/>
      </c>
      <c r="DM490" s="172"/>
      <c r="DN490" s="154" t="str">
        <f t="shared" si="583"/>
        <v>NO BID</v>
      </c>
      <c r="DO490" s="171"/>
      <c r="DP490" s="89"/>
      <c r="DQ490" s="90" t="str">
        <f t="shared" si="584"/>
        <v/>
      </c>
      <c r="DR490" s="172"/>
      <c r="DS490" s="154" t="str">
        <f t="shared" si="585"/>
        <v>NO BID</v>
      </c>
      <c r="DT490" s="171"/>
      <c r="DU490" s="89"/>
      <c r="DV490" s="90" t="str">
        <f t="shared" si="586"/>
        <v/>
      </c>
      <c r="DW490" s="172"/>
      <c r="DX490" s="154" t="str">
        <f t="shared" si="587"/>
        <v>NO BID</v>
      </c>
      <c r="DY490" s="171"/>
      <c r="DZ490" s="89"/>
      <c r="EA490" s="90" t="str">
        <f t="shared" si="588"/>
        <v/>
      </c>
      <c r="EB490" s="172"/>
      <c r="EC490" s="154" t="str">
        <f t="shared" si="589"/>
        <v>NO BID</v>
      </c>
      <c r="ED490" s="171"/>
      <c r="EE490" s="89"/>
      <c r="EF490" s="90" t="str">
        <f t="shared" si="590"/>
        <v/>
      </c>
      <c r="EG490" s="172"/>
      <c r="EH490" s="154" t="str">
        <f t="shared" si="591"/>
        <v>NO BID</v>
      </c>
      <c r="EI490" s="171"/>
      <c r="EJ490" s="89"/>
      <c r="EK490" s="90" t="str">
        <f t="shared" si="592"/>
        <v/>
      </c>
      <c r="EL490" s="172"/>
      <c r="EM490" s="154" t="str">
        <f t="shared" si="593"/>
        <v>NO BID</v>
      </c>
      <c r="EN490" s="171"/>
      <c r="EO490" s="89"/>
      <c r="EP490" s="90" t="str">
        <f t="shared" si="594"/>
        <v/>
      </c>
      <c r="EQ490" s="172"/>
      <c r="ER490" s="154" t="str">
        <f t="shared" si="595"/>
        <v>NO BID</v>
      </c>
      <c r="ES490" s="171"/>
      <c r="ET490" s="89"/>
      <c r="EU490" s="90" t="str">
        <f t="shared" si="596"/>
        <v/>
      </c>
      <c r="EV490" s="172"/>
      <c r="EW490" s="154" t="str">
        <f t="shared" si="597"/>
        <v>NO BID</v>
      </c>
      <c r="EX490" s="171"/>
      <c r="EY490" s="89"/>
      <c r="EZ490" s="90" t="str">
        <f t="shared" si="598"/>
        <v/>
      </c>
      <c r="FA490" s="172"/>
      <c r="FB490" s="154" t="str">
        <f t="shared" si="599"/>
        <v>NO BID</v>
      </c>
      <c r="FC490" s="171"/>
      <c r="FD490" s="89"/>
      <c r="FE490" s="90" t="str">
        <f t="shared" si="600"/>
        <v/>
      </c>
      <c r="FF490" s="172"/>
      <c r="FG490" s="154" t="str">
        <f t="shared" si="601"/>
        <v>NO BID</v>
      </c>
      <c r="FH490" s="171"/>
      <c r="FI490" s="89"/>
      <c r="FJ490" s="90" t="str">
        <f t="shared" si="602"/>
        <v/>
      </c>
      <c r="FK490" s="172"/>
      <c r="FL490" s="154" t="str">
        <f t="shared" si="603"/>
        <v>NO BID</v>
      </c>
      <c r="FM490" s="171"/>
      <c r="FN490" s="89"/>
      <c r="FO490" s="90" t="str">
        <f t="shared" si="604"/>
        <v/>
      </c>
      <c r="FP490" s="172"/>
      <c r="FQ490" s="154" t="str">
        <f t="shared" si="605"/>
        <v>NO BID</v>
      </c>
      <c r="FR490" s="174"/>
      <c r="FS490" s="91">
        <v>22.99</v>
      </c>
      <c r="FT490" s="92">
        <f t="shared" si="606"/>
        <v>114.94999999999999</v>
      </c>
      <c r="FU490" s="175">
        <f t="shared" si="607"/>
        <v>0</v>
      </c>
      <c r="FV490" s="93" t="str">
        <f t="shared" si="608"/>
        <v/>
      </c>
      <c r="FW490" s="94">
        <f t="shared" si="609"/>
        <v>114.94999999999999</v>
      </c>
      <c r="FX490" s="95">
        <f t="shared" si="610"/>
        <v>0</v>
      </c>
      <c r="FY490" s="129" t="str">
        <f t="shared" si="611"/>
        <v>NOT AWARDED</v>
      </c>
      <c r="FZ490" s="130">
        <f t="shared" si="612"/>
        <v>0</v>
      </c>
      <c r="GA490" s="129" t="str">
        <f t="shared" si="613"/>
        <v>VENDOR 09</v>
      </c>
      <c r="GB490" s="176"/>
      <c r="GC490" s="177"/>
      <c r="GD490" s="96"/>
      <c r="GE490" s="97"/>
    </row>
    <row r="491" spans="1:187" ht="30" customHeight="1" thickTop="1" thickBot="1" x14ac:dyDescent="0.4">
      <c r="A491" s="162">
        <v>487</v>
      </c>
      <c r="B491" s="163">
        <v>5</v>
      </c>
      <c r="C491" s="164">
        <v>9784805316870</v>
      </c>
      <c r="D491" s="165" t="s">
        <v>99</v>
      </c>
      <c r="E491" s="165" t="s">
        <v>808</v>
      </c>
      <c r="F491" s="165" t="s">
        <v>1479</v>
      </c>
      <c r="G491" s="166" t="s">
        <v>1415</v>
      </c>
      <c r="H491" s="166" t="s">
        <v>1420</v>
      </c>
      <c r="I491" s="167"/>
      <c r="J491" s="227">
        <f t="shared" si="614"/>
        <v>5</v>
      </c>
      <c r="K491" s="228"/>
      <c r="L491" s="99" t="str">
        <f t="shared" si="540"/>
        <v/>
      </c>
      <c r="M491" s="241"/>
      <c r="N491" s="168"/>
      <c r="O491" s="169" t="str">
        <f t="shared" si="541"/>
        <v>VENDOR 09</v>
      </c>
      <c r="P491" s="149">
        <v>241365</v>
      </c>
      <c r="Q491" s="149">
        <f t="shared" si="542"/>
        <v>0</v>
      </c>
      <c r="R491" s="170" t="str">
        <f t="shared" si="543"/>
        <v xml:space="preserve">, </v>
      </c>
      <c r="S491" s="170" t="str">
        <f t="shared" si="544"/>
        <v>NO BID</v>
      </c>
      <c r="T491" s="87">
        <f t="shared" si="545"/>
        <v>0</v>
      </c>
      <c r="U491" s="88" t="str">
        <f t="shared" si="546"/>
        <v>NOT AWARDED</v>
      </c>
      <c r="V491" s="167"/>
      <c r="W491" s="171"/>
      <c r="X491" s="89"/>
      <c r="Y491" s="90"/>
      <c r="Z491" s="172" t="str">
        <f t="shared" si="547"/>
        <v/>
      </c>
      <c r="AA491" s="154" t="str">
        <f t="shared" si="548"/>
        <v>NO BID</v>
      </c>
      <c r="AB491" s="171"/>
      <c r="AC491" s="89"/>
      <c r="AD491" s="90"/>
      <c r="AE491" s="172" t="str">
        <f t="shared" si="549"/>
        <v/>
      </c>
      <c r="AF491" s="154" t="str">
        <f t="shared" si="550"/>
        <v>NO BID</v>
      </c>
      <c r="AG491" s="171"/>
      <c r="AH491" s="89"/>
      <c r="AI491" s="90"/>
      <c r="AJ491" s="172" t="str">
        <f t="shared" si="551"/>
        <v/>
      </c>
      <c r="AK491" s="154" t="str">
        <f t="shared" si="552"/>
        <v>NO BID</v>
      </c>
      <c r="AL491" s="171"/>
      <c r="AM491" s="89"/>
      <c r="AN491" s="90"/>
      <c r="AO491" s="172" t="str">
        <f t="shared" si="553"/>
        <v/>
      </c>
      <c r="AP491" s="154" t="str">
        <f t="shared" si="554"/>
        <v>NO BID</v>
      </c>
      <c r="AQ491" s="171"/>
      <c r="AR491" s="89"/>
      <c r="AS491" s="90"/>
      <c r="AT491" s="172" t="str">
        <f t="shared" si="555"/>
        <v/>
      </c>
      <c r="AU491" s="154" t="str">
        <f t="shared" si="556"/>
        <v>NO BID</v>
      </c>
      <c r="AV491" s="171"/>
      <c r="AW491" s="89"/>
      <c r="AX491" s="90"/>
      <c r="AY491" s="172" t="str">
        <f t="shared" si="557"/>
        <v/>
      </c>
      <c r="AZ491" s="154" t="str">
        <f t="shared" si="558"/>
        <v>NO BID</v>
      </c>
      <c r="BA491" s="171"/>
      <c r="BB491" s="89"/>
      <c r="BC491" s="90"/>
      <c r="BD491" s="172" t="str">
        <f t="shared" si="559"/>
        <v/>
      </c>
      <c r="BE491" s="154" t="s">
        <v>82</v>
      </c>
      <c r="BF491" s="171"/>
      <c r="BG491" s="89"/>
      <c r="BH491" s="90"/>
      <c r="BI491" s="172" t="str">
        <f t="shared" si="560"/>
        <v/>
      </c>
      <c r="BJ491" s="154" t="str">
        <f t="shared" si="561"/>
        <v>NO BID</v>
      </c>
      <c r="BK491" s="171"/>
      <c r="BL491" s="89"/>
      <c r="BM491" s="90"/>
      <c r="BN491" s="172" t="str">
        <f t="shared" si="562"/>
        <v/>
      </c>
      <c r="BO491" s="154" t="str">
        <f t="shared" si="563"/>
        <v>NO BID</v>
      </c>
      <c r="BP491" s="173"/>
      <c r="BQ491" s="171"/>
      <c r="BR491" s="89"/>
      <c r="BS491" s="90" t="str">
        <f t="shared" si="564"/>
        <v/>
      </c>
      <c r="BT491" s="172"/>
      <c r="BU491" s="154" t="str">
        <f t="shared" si="565"/>
        <v>NO BID</v>
      </c>
      <c r="BV491" s="171"/>
      <c r="BW491" s="89"/>
      <c r="BX491" s="90" t="str">
        <f t="shared" si="566"/>
        <v/>
      </c>
      <c r="BY491" s="172"/>
      <c r="BZ491" s="154" t="str">
        <f t="shared" si="567"/>
        <v>NO BID</v>
      </c>
      <c r="CA491" s="171"/>
      <c r="CB491" s="89"/>
      <c r="CC491" s="90" t="str">
        <f t="shared" si="568"/>
        <v/>
      </c>
      <c r="CD491" s="172"/>
      <c r="CE491" s="154" t="str">
        <f t="shared" si="569"/>
        <v>NO BID</v>
      </c>
      <c r="CF491" s="171"/>
      <c r="CG491" s="89"/>
      <c r="CH491" s="90" t="str">
        <f t="shared" si="570"/>
        <v/>
      </c>
      <c r="CI491" s="172"/>
      <c r="CJ491" s="154" t="str">
        <f t="shared" si="571"/>
        <v>NO BID</v>
      </c>
      <c r="CK491" s="171"/>
      <c r="CL491" s="89"/>
      <c r="CM491" s="90" t="str">
        <f t="shared" si="572"/>
        <v/>
      </c>
      <c r="CN491" s="172"/>
      <c r="CO491" s="154" t="str">
        <f t="shared" si="573"/>
        <v>NO BID</v>
      </c>
      <c r="CP491" s="171"/>
      <c r="CQ491" s="89"/>
      <c r="CR491" s="90" t="str">
        <f t="shared" si="574"/>
        <v/>
      </c>
      <c r="CS491" s="172"/>
      <c r="CT491" s="154" t="str">
        <f t="shared" si="575"/>
        <v>NO BID</v>
      </c>
      <c r="CU491" s="171"/>
      <c r="CV491" s="89"/>
      <c r="CW491" s="90" t="str">
        <f t="shared" si="576"/>
        <v/>
      </c>
      <c r="CX491" s="172"/>
      <c r="CY491" s="154" t="str">
        <f t="shared" si="577"/>
        <v>NO BID</v>
      </c>
      <c r="CZ491" s="171"/>
      <c r="DA491" s="89"/>
      <c r="DB491" s="90" t="str">
        <f t="shared" si="578"/>
        <v/>
      </c>
      <c r="DC491" s="172"/>
      <c r="DD491" s="154" t="str">
        <f t="shared" si="579"/>
        <v>NO BID</v>
      </c>
      <c r="DE491" s="171"/>
      <c r="DF491" s="89"/>
      <c r="DG491" s="90" t="str">
        <f t="shared" si="580"/>
        <v/>
      </c>
      <c r="DH491" s="172"/>
      <c r="DI491" s="154" t="str">
        <f t="shared" si="581"/>
        <v>NO BID</v>
      </c>
      <c r="DJ491" s="171"/>
      <c r="DK491" s="89"/>
      <c r="DL491" s="90" t="str">
        <f t="shared" si="582"/>
        <v/>
      </c>
      <c r="DM491" s="172"/>
      <c r="DN491" s="154" t="str">
        <f t="shared" si="583"/>
        <v>NO BID</v>
      </c>
      <c r="DO491" s="171"/>
      <c r="DP491" s="89"/>
      <c r="DQ491" s="90" t="str">
        <f t="shared" si="584"/>
        <v/>
      </c>
      <c r="DR491" s="172"/>
      <c r="DS491" s="154" t="str">
        <f t="shared" si="585"/>
        <v>NO BID</v>
      </c>
      <c r="DT491" s="171"/>
      <c r="DU491" s="89"/>
      <c r="DV491" s="90" t="str">
        <f t="shared" si="586"/>
        <v/>
      </c>
      <c r="DW491" s="172"/>
      <c r="DX491" s="154" t="str">
        <f t="shared" si="587"/>
        <v>NO BID</v>
      </c>
      <c r="DY491" s="171"/>
      <c r="DZ491" s="89"/>
      <c r="EA491" s="90" t="str">
        <f t="shared" si="588"/>
        <v/>
      </c>
      <c r="EB491" s="172"/>
      <c r="EC491" s="154" t="str">
        <f t="shared" si="589"/>
        <v>NO BID</v>
      </c>
      <c r="ED491" s="171"/>
      <c r="EE491" s="89"/>
      <c r="EF491" s="90" t="str">
        <f t="shared" si="590"/>
        <v/>
      </c>
      <c r="EG491" s="172"/>
      <c r="EH491" s="154" t="str">
        <f t="shared" si="591"/>
        <v>NO BID</v>
      </c>
      <c r="EI491" s="171"/>
      <c r="EJ491" s="89"/>
      <c r="EK491" s="90" t="str">
        <f t="shared" si="592"/>
        <v/>
      </c>
      <c r="EL491" s="172"/>
      <c r="EM491" s="154" t="str">
        <f t="shared" si="593"/>
        <v>NO BID</v>
      </c>
      <c r="EN491" s="171"/>
      <c r="EO491" s="89"/>
      <c r="EP491" s="90" t="str">
        <f t="shared" si="594"/>
        <v/>
      </c>
      <c r="EQ491" s="172"/>
      <c r="ER491" s="154" t="str">
        <f t="shared" si="595"/>
        <v>NO BID</v>
      </c>
      <c r="ES491" s="171"/>
      <c r="ET491" s="89"/>
      <c r="EU491" s="90" t="str">
        <f t="shared" si="596"/>
        <v/>
      </c>
      <c r="EV491" s="172"/>
      <c r="EW491" s="154" t="str">
        <f t="shared" si="597"/>
        <v>NO BID</v>
      </c>
      <c r="EX491" s="171"/>
      <c r="EY491" s="89"/>
      <c r="EZ491" s="90" t="str">
        <f t="shared" si="598"/>
        <v/>
      </c>
      <c r="FA491" s="172"/>
      <c r="FB491" s="154" t="str">
        <f t="shared" si="599"/>
        <v>NO BID</v>
      </c>
      <c r="FC491" s="171"/>
      <c r="FD491" s="89"/>
      <c r="FE491" s="90" t="str">
        <f t="shared" si="600"/>
        <v/>
      </c>
      <c r="FF491" s="172"/>
      <c r="FG491" s="154" t="str">
        <f t="shared" si="601"/>
        <v>NO BID</v>
      </c>
      <c r="FH491" s="171"/>
      <c r="FI491" s="89"/>
      <c r="FJ491" s="90" t="str">
        <f t="shared" si="602"/>
        <v/>
      </c>
      <c r="FK491" s="172"/>
      <c r="FL491" s="154" t="str">
        <f t="shared" si="603"/>
        <v>NO BID</v>
      </c>
      <c r="FM491" s="171"/>
      <c r="FN491" s="89"/>
      <c r="FO491" s="90" t="str">
        <f t="shared" si="604"/>
        <v/>
      </c>
      <c r="FP491" s="172"/>
      <c r="FQ491" s="154" t="str">
        <f t="shared" si="605"/>
        <v>NO BID</v>
      </c>
      <c r="FR491" s="174"/>
      <c r="FS491" s="91">
        <v>14.99</v>
      </c>
      <c r="FT491" s="92">
        <f t="shared" si="606"/>
        <v>74.95</v>
      </c>
      <c r="FU491" s="175">
        <f t="shared" si="607"/>
        <v>0</v>
      </c>
      <c r="FV491" s="93" t="str">
        <f t="shared" si="608"/>
        <v/>
      </c>
      <c r="FW491" s="94">
        <f t="shared" si="609"/>
        <v>74.95</v>
      </c>
      <c r="FX491" s="95">
        <f t="shared" si="610"/>
        <v>0</v>
      </c>
      <c r="FY491" s="129" t="str">
        <f t="shared" si="611"/>
        <v>NOT AWARDED</v>
      </c>
      <c r="FZ491" s="130">
        <f t="shared" si="612"/>
        <v>0</v>
      </c>
      <c r="GA491" s="129" t="str">
        <f t="shared" si="613"/>
        <v>VENDOR 09</v>
      </c>
      <c r="GB491" s="176"/>
      <c r="GC491" s="177"/>
      <c r="GD491" s="96"/>
      <c r="GE491" s="97"/>
    </row>
    <row r="492" spans="1:187" ht="30" customHeight="1" thickTop="1" thickBot="1" x14ac:dyDescent="0.4">
      <c r="A492" s="162">
        <v>488</v>
      </c>
      <c r="B492" s="163">
        <v>5</v>
      </c>
      <c r="C492" s="164">
        <v>9780374314071</v>
      </c>
      <c r="D492" s="165" t="s">
        <v>101</v>
      </c>
      <c r="E492" s="165" t="s">
        <v>810</v>
      </c>
      <c r="F492" s="165" t="s">
        <v>1479</v>
      </c>
      <c r="G492" s="166" t="s">
        <v>1415</v>
      </c>
      <c r="H492" s="166" t="s">
        <v>1422</v>
      </c>
      <c r="I492" s="167"/>
      <c r="J492" s="227">
        <f t="shared" si="614"/>
        <v>5</v>
      </c>
      <c r="K492" s="228"/>
      <c r="L492" s="99" t="str">
        <f t="shared" si="540"/>
        <v/>
      </c>
      <c r="M492" s="241"/>
      <c r="N492" s="168"/>
      <c r="O492" s="169" t="str">
        <f t="shared" si="541"/>
        <v>VENDOR 09</v>
      </c>
      <c r="P492" s="149">
        <v>241363</v>
      </c>
      <c r="Q492" s="149">
        <f t="shared" si="542"/>
        <v>0</v>
      </c>
      <c r="R492" s="170" t="str">
        <f t="shared" si="543"/>
        <v xml:space="preserve">, </v>
      </c>
      <c r="S492" s="170" t="str">
        <f t="shared" si="544"/>
        <v>NO BID</v>
      </c>
      <c r="T492" s="87">
        <f t="shared" si="545"/>
        <v>0</v>
      </c>
      <c r="U492" s="88" t="str">
        <f t="shared" si="546"/>
        <v>NOT AWARDED</v>
      </c>
      <c r="V492" s="167"/>
      <c r="W492" s="171"/>
      <c r="X492" s="89"/>
      <c r="Y492" s="90"/>
      <c r="Z492" s="172" t="str">
        <f t="shared" si="547"/>
        <v/>
      </c>
      <c r="AA492" s="154" t="str">
        <f t="shared" si="548"/>
        <v>NO BID</v>
      </c>
      <c r="AB492" s="171"/>
      <c r="AC492" s="89"/>
      <c r="AD492" s="90"/>
      <c r="AE492" s="172" t="str">
        <f t="shared" si="549"/>
        <v/>
      </c>
      <c r="AF492" s="154" t="str">
        <f t="shared" si="550"/>
        <v>NO BID</v>
      </c>
      <c r="AG492" s="171"/>
      <c r="AH492" s="89"/>
      <c r="AI492" s="90"/>
      <c r="AJ492" s="172" t="str">
        <f t="shared" si="551"/>
        <v/>
      </c>
      <c r="AK492" s="154" t="str">
        <f t="shared" si="552"/>
        <v>NO BID</v>
      </c>
      <c r="AL492" s="171"/>
      <c r="AM492" s="89"/>
      <c r="AN492" s="90"/>
      <c r="AO492" s="172" t="str">
        <f t="shared" si="553"/>
        <v/>
      </c>
      <c r="AP492" s="154" t="str">
        <f t="shared" si="554"/>
        <v>NO BID</v>
      </c>
      <c r="AQ492" s="171"/>
      <c r="AR492" s="89"/>
      <c r="AS492" s="90"/>
      <c r="AT492" s="172" t="str">
        <f t="shared" si="555"/>
        <v/>
      </c>
      <c r="AU492" s="154" t="str">
        <f t="shared" si="556"/>
        <v>NO BID</v>
      </c>
      <c r="AV492" s="171"/>
      <c r="AW492" s="89"/>
      <c r="AX492" s="90"/>
      <c r="AY492" s="172" t="str">
        <f t="shared" si="557"/>
        <v/>
      </c>
      <c r="AZ492" s="154" t="str">
        <f t="shared" si="558"/>
        <v>NO BID</v>
      </c>
      <c r="BA492" s="171"/>
      <c r="BB492" s="89"/>
      <c r="BC492" s="90"/>
      <c r="BD492" s="172" t="str">
        <f t="shared" si="559"/>
        <v/>
      </c>
      <c r="BE492" s="154" t="str">
        <f>IF($B492=0,"",IF(ISNUMBER(BB492),"","NO BID"))</f>
        <v>NO BID</v>
      </c>
      <c r="BF492" s="171"/>
      <c r="BG492" s="89"/>
      <c r="BH492" s="90"/>
      <c r="BI492" s="172" t="str">
        <f t="shared" si="560"/>
        <v/>
      </c>
      <c r="BJ492" s="154" t="str">
        <f t="shared" si="561"/>
        <v>NO BID</v>
      </c>
      <c r="BK492" s="171"/>
      <c r="BL492" s="89"/>
      <c r="BM492" s="90"/>
      <c r="BN492" s="172" t="str">
        <f t="shared" si="562"/>
        <v/>
      </c>
      <c r="BO492" s="154" t="str">
        <f t="shared" si="563"/>
        <v>NO BID</v>
      </c>
      <c r="BP492" s="178"/>
      <c r="BQ492" s="171"/>
      <c r="BR492" s="89"/>
      <c r="BS492" s="90" t="str">
        <f t="shared" si="564"/>
        <v/>
      </c>
      <c r="BT492" s="172"/>
      <c r="BU492" s="154" t="str">
        <f t="shared" si="565"/>
        <v>NO BID</v>
      </c>
      <c r="BV492" s="171"/>
      <c r="BW492" s="89"/>
      <c r="BX492" s="90" t="str">
        <f t="shared" si="566"/>
        <v/>
      </c>
      <c r="BY492" s="172"/>
      <c r="BZ492" s="154" t="str">
        <f t="shared" si="567"/>
        <v>NO BID</v>
      </c>
      <c r="CA492" s="171"/>
      <c r="CB492" s="89"/>
      <c r="CC492" s="90" t="str">
        <f t="shared" si="568"/>
        <v/>
      </c>
      <c r="CD492" s="172"/>
      <c r="CE492" s="154" t="str">
        <f t="shared" si="569"/>
        <v>NO BID</v>
      </c>
      <c r="CF492" s="171"/>
      <c r="CG492" s="89"/>
      <c r="CH492" s="90" t="str">
        <f t="shared" si="570"/>
        <v/>
      </c>
      <c r="CI492" s="172"/>
      <c r="CJ492" s="154" t="str">
        <f t="shared" si="571"/>
        <v>NO BID</v>
      </c>
      <c r="CK492" s="171"/>
      <c r="CL492" s="89"/>
      <c r="CM492" s="90" t="str">
        <f t="shared" si="572"/>
        <v/>
      </c>
      <c r="CN492" s="172"/>
      <c r="CO492" s="154" t="str">
        <f t="shared" si="573"/>
        <v>NO BID</v>
      </c>
      <c r="CP492" s="171"/>
      <c r="CQ492" s="89"/>
      <c r="CR492" s="90" t="str">
        <f t="shared" si="574"/>
        <v/>
      </c>
      <c r="CS492" s="172"/>
      <c r="CT492" s="154" t="str">
        <f t="shared" si="575"/>
        <v>NO BID</v>
      </c>
      <c r="CU492" s="171"/>
      <c r="CV492" s="89"/>
      <c r="CW492" s="90" t="str">
        <f t="shared" si="576"/>
        <v/>
      </c>
      <c r="CX492" s="172"/>
      <c r="CY492" s="154" t="str">
        <f t="shared" si="577"/>
        <v>NO BID</v>
      </c>
      <c r="CZ492" s="171"/>
      <c r="DA492" s="89"/>
      <c r="DB492" s="90" t="str">
        <f t="shared" si="578"/>
        <v/>
      </c>
      <c r="DC492" s="172"/>
      <c r="DD492" s="154" t="str">
        <f t="shared" si="579"/>
        <v>NO BID</v>
      </c>
      <c r="DE492" s="171"/>
      <c r="DF492" s="89"/>
      <c r="DG492" s="90" t="str">
        <f t="shared" si="580"/>
        <v/>
      </c>
      <c r="DH492" s="172"/>
      <c r="DI492" s="154" t="str">
        <f t="shared" si="581"/>
        <v>NO BID</v>
      </c>
      <c r="DJ492" s="171"/>
      <c r="DK492" s="89"/>
      <c r="DL492" s="90" t="str">
        <f t="shared" si="582"/>
        <v/>
      </c>
      <c r="DM492" s="172"/>
      <c r="DN492" s="154" t="str">
        <f t="shared" si="583"/>
        <v>NO BID</v>
      </c>
      <c r="DO492" s="171"/>
      <c r="DP492" s="89"/>
      <c r="DQ492" s="90" t="str">
        <f t="shared" si="584"/>
        <v/>
      </c>
      <c r="DR492" s="172"/>
      <c r="DS492" s="154" t="str">
        <f t="shared" si="585"/>
        <v>NO BID</v>
      </c>
      <c r="DT492" s="171"/>
      <c r="DU492" s="89"/>
      <c r="DV492" s="90" t="str">
        <f t="shared" si="586"/>
        <v/>
      </c>
      <c r="DW492" s="172"/>
      <c r="DX492" s="154" t="str">
        <f t="shared" si="587"/>
        <v>NO BID</v>
      </c>
      <c r="DY492" s="171"/>
      <c r="DZ492" s="89"/>
      <c r="EA492" s="90" t="str">
        <f t="shared" si="588"/>
        <v/>
      </c>
      <c r="EB492" s="172"/>
      <c r="EC492" s="154" t="str">
        <f t="shared" si="589"/>
        <v>NO BID</v>
      </c>
      <c r="ED492" s="171"/>
      <c r="EE492" s="89"/>
      <c r="EF492" s="90" t="str">
        <f t="shared" si="590"/>
        <v/>
      </c>
      <c r="EG492" s="172"/>
      <c r="EH492" s="154" t="str">
        <f t="shared" si="591"/>
        <v>NO BID</v>
      </c>
      <c r="EI492" s="171"/>
      <c r="EJ492" s="89"/>
      <c r="EK492" s="90" t="str">
        <f t="shared" si="592"/>
        <v/>
      </c>
      <c r="EL492" s="172"/>
      <c r="EM492" s="154" t="str">
        <f t="shared" si="593"/>
        <v>NO BID</v>
      </c>
      <c r="EN492" s="171"/>
      <c r="EO492" s="89"/>
      <c r="EP492" s="90" t="str">
        <f t="shared" si="594"/>
        <v/>
      </c>
      <c r="EQ492" s="172"/>
      <c r="ER492" s="154" t="str">
        <f t="shared" si="595"/>
        <v>NO BID</v>
      </c>
      <c r="ES492" s="171"/>
      <c r="ET492" s="89"/>
      <c r="EU492" s="90" t="str">
        <f t="shared" si="596"/>
        <v/>
      </c>
      <c r="EV492" s="172"/>
      <c r="EW492" s="154" t="str">
        <f t="shared" si="597"/>
        <v>NO BID</v>
      </c>
      <c r="EX492" s="171"/>
      <c r="EY492" s="89"/>
      <c r="EZ492" s="90" t="str">
        <f t="shared" si="598"/>
        <v/>
      </c>
      <c r="FA492" s="172"/>
      <c r="FB492" s="154" t="str">
        <f t="shared" si="599"/>
        <v>NO BID</v>
      </c>
      <c r="FC492" s="171"/>
      <c r="FD492" s="89"/>
      <c r="FE492" s="90" t="str">
        <f t="shared" si="600"/>
        <v/>
      </c>
      <c r="FF492" s="172"/>
      <c r="FG492" s="154" t="str">
        <f t="shared" si="601"/>
        <v>NO BID</v>
      </c>
      <c r="FH492" s="171"/>
      <c r="FI492" s="89"/>
      <c r="FJ492" s="90" t="str">
        <f t="shared" si="602"/>
        <v/>
      </c>
      <c r="FK492" s="172"/>
      <c r="FL492" s="154" t="str">
        <f t="shared" si="603"/>
        <v>NO BID</v>
      </c>
      <c r="FM492" s="171"/>
      <c r="FN492" s="89"/>
      <c r="FO492" s="90" t="str">
        <f t="shared" si="604"/>
        <v/>
      </c>
      <c r="FP492" s="172"/>
      <c r="FQ492" s="154" t="str">
        <f t="shared" si="605"/>
        <v>NO BID</v>
      </c>
      <c r="FR492" s="174"/>
      <c r="FS492" s="91">
        <v>12.69</v>
      </c>
      <c r="FT492" s="92">
        <f t="shared" si="606"/>
        <v>63.449999999999996</v>
      </c>
      <c r="FU492" s="175">
        <f t="shared" si="607"/>
        <v>0</v>
      </c>
      <c r="FV492" s="93" t="str">
        <f t="shared" si="608"/>
        <v/>
      </c>
      <c r="FW492" s="94">
        <f t="shared" si="609"/>
        <v>63.449999999999996</v>
      </c>
      <c r="FX492" s="95">
        <f t="shared" si="610"/>
        <v>0</v>
      </c>
      <c r="FY492" s="129" t="str">
        <f t="shared" si="611"/>
        <v>NOT AWARDED</v>
      </c>
      <c r="FZ492" s="130">
        <f t="shared" si="612"/>
        <v>0</v>
      </c>
      <c r="GA492" s="129" t="str">
        <f t="shared" si="613"/>
        <v>VENDOR 09</v>
      </c>
      <c r="GB492" s="176"/>
      <c r="GC492" s="177"/>
      <c r="GD492" s="96"/>
      <c r="GE492" s="97"/>
    </row>
    <row r="493" spans="1:187" ht="30" customHeight="1" thickTop="1" thickBot="1" x14ac:dyDescent="0.4">
      <c r="A493" s="162">
        <v>489</v>
      </c>
      <c r="B493" s="197">
        <v>4</v>
      </c>
      <c r="C493" s="164">
        <v>9781501181276</v>
      </c>
      <c r="D493" s="165" t="s">
        <v>778</v>
      </c>
      <c r="E493" s="165" t="s">
        <v>1406</v>
      </c>
      <c r="F493" s="165" t="s">
        <v>1479</v>
      </c>
      <c r="G493" s="166" t="s">
        <v>1415</v>
      </c>
      <c r="H493" s="166" t="s">
        <v>1434</v>
      </c>
      <c r="I493" s="167"/>
      <c r="J493" s="227">
        <f t="shared" si="614"/>
        <v>4</v>
      </c>
      <c r="K493" s="228"/>
      <c r="L493" s="99" t="str">
        <f t="shared" si="540"/>
        <v/>
      </c>
      <c r="M493" s="241"/>
      <c r="N493" s="168"/>
      <c r="O493" s="195" t="str">
        <f t="shared" si="541"/>
        <v>VENDOR 09</v>
      </c>
      <c r="P493" s="149">
        <v>241363</v>
      </c>
      <c r="Q493" s="149">
        <f t="shared" si="542"/>
        <v>0</v>
      </c>
      <c r="R493" s="196" t="str">
        <f t="shared" si="543"/>
        <v xml:space="preserve">, </v>
      </c>
      <c r="S493" s="196" t="str">
        <f t="shared" si="544"/>
        <v>NO BID</v>
      </c>
      <c r="T493" s="117">
        <f t="shared" si="545"/>
        <v>0</v>
      </c>
      <c r="U493" s="118" t="str">
        <f t="shared" si="546"/>
        <v>NOT AWARDED</v>
      </c>
      <c r="V493" s="167"/>
      <c r="W493" s="171"/>
      <c r="X493" s="89"/>
      <c r="Y493" s="90"/>
      <c r="Z493" s="172" t="str">
        <f t="shared" si="547"/>
        <v/>
      </c>
      <c r="AA493" s="154" t="str">
        <f t="shared" si="548"/>
        <v>NO BID</v>
      </c>
      <c r="AB493" s="171"/>
      <c r="AC493" s="89"/>
      <c r="AD493" s="90"/>
      <c r="AE493" s="172" t="str">
        <f t="shared" si="549"/>
        <v/>
      </c>
      <c r="AF493" s="154" t="str">
        <f t="shared" si="550"/>
        <v>NO BID</v>
      </c>
      <c r="AG493" s="171"/>
      <c r="AH493" s="89"/>
      <c r="AI493" s="90"/>
      <c r="AJ493" s="172" t="str">
        <f t="shared" si="551"/>
        <v/>
      </c>
      <c r="AK493" s="154" t="str">
        <f t="shared" si="552"/>
        <v>NO BID</v>
      </c>
      <c r="AL493" s="171"/>
      <c r="AM493" s="89"/>
      <c r="AN493" s="90"/>
      <c r="AO493" s="172" t="str">
        <f t="shared" si="553"/>
        <v/>
      </c>
      <c r="AP493" s="154" t="str">
        <f t="shared" si="554"/>
        <v>NO BID</v>
      </c>
      <c r="AQ493" s="171"/>
      <c r="AR493" s="89"/>
      <c r="AS493" s="90"/>
      <c r="AT493" s="172" t="str">
        <f t="shared" si="555"/>
        <v/>
      </c>
      <c r="AU493" s="154" t="str">
        <f t="shared" si="556"/>
        <v>NO BID</v>
      </c>
      <c r="AV493" s="171"/>
      <c r="AW493" s="89"/>
      <c r="AX493" s="90"/>
      <c r="AY493" s="172" t="str">
        <f t="shared" si="557"/>
        <v/>
      </c>
      <c r="AZ493" s="154" t="str">
        <f t="shared" si="558"/>
        <v>NO BID</v>
      </c>
      <c r="BA493" s="171"/>
      <c r="BB493" s="89"/>
      <c r="BC493" s="90"/>
      <c r="BD493" s="172" t="str">
        <f t="shared" si="559"/>
        <v/>
      </c>
      <c r="BE493" s="154" t="str">
        <f>IF($B493=0,"",IF(ISNUMBER(BB493),"","NO BID"))</f>
        <v>NO BID</v>
      </c>
      <c r="BF493" s="171"/>
      <c r="BG493" s="89"/>
      <c r="BH493" s="90"/>
      <c r="BI493" s="172" t="str">
        <f t="shared" si="560"/>
        <v/>
      </c>
      <c r="BJ493" s="154" t="str">
        <f t="shared" si="561"/>
        <v>NO BID</v>
      </c>
      <c r="BK493" s="171"/>
      <c r="BL493" s="89"/>
      <c r="BM493" s="90"/>
      <c r="BN493" s="172" t="str">
        <f t="shared" si="562"/>
        <v/>
      </c>
      <c r="BO493" s="154" t="str">
        <f t="shared" si="563"/>
        <v>NO BID</v>
      </c>
      <c r="BP493" s="178"/>
      <c r="BQ493" s="171"/>
      <c r="BR493" s="89"/>
      <c r="BS493" s="90" t="str">
        <f t="shared" si="564"/>
        <v/>
      </c>
      <c r="BT493" s="172"/>
      <c r="BU493" s="154" t="str">
        <f t="shared" si="565"/>
        <v>NO BID</v>
      </c>
      <c r="BV493" s="171"/>
      <c r="BW493" s="89"/>
      <c r="BX493" s="90" t="str">
        <f t="shared" si="566"/>
        <v/>
      </c>
      <c r="BY493" s="172"/>
      <c r="BZ493" s="154" t="str">
        <f t="shared" si="567"/>
        <v>NO BID</v>
      </c>
      <c r="CA493" s="171"/>
      <c r="CB493" s="89"/>
      <c r="CC493" s="90" t="str">
        <f t="shared" si="568"/>
        <v/>
      </c>
      <c r="CD493" s="172"/>
      <c r="CE493" s="154" t="str">
        <f t="shared" si="569"/>
        <v>NO BID</v>
      </c>
      <c r="CF493" s="171"/>
      <c r="CG493" s="89"/>
      <c r="CH493" s="90" t="str">
        <f t="shared" si="570"/>
        <v/>
      </c>
      <c r="CI493" s="172"/>
      <c r="CJ493" s="154" t="str">
        <f t="shared" si="571"/>
        <v>NO BID</v>
      </c>
      <c r="CK493" s="171"/>
      <c r="CL493" s="89"/>
      <c r="CM493" s="90" t="str">
        <f t="shared" si="572"/>
        <v/>
      </c>
      <c r="CN493" s="172"/>
      <c r="CO493" s="154" t="str">
        <f t="shared" si="573"/>
        <v>NO BID</v>
      </c>
      <c r="CP493" s="171"/>
      <c r="CQ493" s="89"/>
      <c r="CR493" s="90" t="str">
        <f t="shared" si="574"/>
        <v/>
      </c>
      <c r="CS493" s="172"/>
      <c r="CT493" s="154" t="str">
        <f t="shared" si="575"/>
        <v>NO BID</v>
      </c>
      <c r="CU493" s="171"/>
      <c r="CV493" s="89"/>
      <c r="CW493" s="90" t="str">
        <f t="shared" si="576"/>
        <v/>
      </c>
      <c r="CX493" s="172"/>
      <c r="CY493" s="154" t="str">
        <f t="shared" si="577"/>
        <v>NO BID</v>
      </c>
      <c r="CZ493" s="171"/>
      <c r="DA493" s="89"/>
      <c r="DB493" s="90" t="str">
        <f t="shared" si="578"/>
        <v/>
      </c>
      <c r="DC493" s="172"/>
      <c r="DD493" s="154" t="str">
        <f t="shared" si="579"/>
        <v>NO BID</v>
      </c>
      <c r="DE493" s="171"/>
      <c r="DF493" s="89"/>
      <c r="DG493" s="90" t="str">
        <f t="shared" si="580"/>
        <v/>
      </c>
      <c r="DH493" s="172"/>
      <c r="DI493" s="154" t="str">
        <f t="shared" si="581"/>
        <v>NO BID</v>
      </c>
      <c r="DJ493" s="171"/>
      <c r="DK493" s="89"/>
      <c r="DL493" s="90" t="str">
        <f t="shared" si="582"/>
        <v/>
      </c>
      <c r="DM493" s="172"/>
      <c r="DN493" s="154" t="str">
        <f t="shared" si="583"/>
        <v>NO BID</v>
      </c>
      <c r="DO493" s="171"/>
      <c r="DP493" s="89"/>
      <c r="DQ493" s="90" t="str">
        <f t="shared" si="584"/>
        <v/>
      </c>
      <c r="DR493" s="172"/>
      <c r="DS493" s="154" t="str">
        <f t="shared" si="585"/>
        <v>NO BID</v>
      </c>
      <c r="DT493" s="171"/>
      <c r="DU493" s="89"/>
      <c r="DV493" s="90" t="str">
        <f t="shared" si="586"/>
        <v/>
      </c>
      <c r="DW493" s="172"/>
      <c r="DX493" s="154" t="str">
        <f t="shared" si="587"/>
        <v>NO BID</v>
      </c>
      <c r="DY493" s="171"/>
      <c r="DZ493" s="89"/>
      <c r="EA493" s="90" t="str">
        <f t="shared" si="588"/>
        <v/>
      </c>
      <c r="EB493" s="172"/>
      <c r="EC493" s="154" t="str">
        <f t="shared" si="589"/>
        <v>NO BID</v>
      </c>
      <c r="ED493" s="171"/>
      <c r="EE493" s="89"/>
      <c r="EF493" s="90" t="str">
        <f t="shared" si="590"/>
        <v/>
      </c>
      <c r="EG493" s="172"/>
      <c r="EH493" s="154" t="str">
        <f t="shared" si="591"/>
        <v>NO BID</v>
      </c>
      <c r="EI493" s="171"/>
      <c r="EJ493" s="89"/>
      <c r="EK493" s="90" t="str">
        <f t="shared" si="592"/>
        <v/>
      </c>
      <c r="EL493" s="172"/>
      <c r="EM493" s="154" t="str">
        <f t="shared" si="593"/>
        <v>NO BID</v>
      </c>
      <c r="EN493" s="171"/>
      <c r="EO493" s="89"/>
      <c r="EP493" s="90" t="str">
        <f t="shared" si="594"/>
        <v/>
      </c>
      <c r="EQ493" s="172"/>
      <c r="ER493" s="154" t="str">
        <f t="shared" si="595"/>
        <v>NO BID</v>
      </c>
      <c r="ES493" s="171"/>
      <c r="ET493" s="89"/>
      <c r="EU493" s="90" t="str">
        <f t="shared" si="596"/>
        <v/>
      </c>
      <c r="EV493" s="172"/>
      <c r="EW493" s="154" t="str">
        <f t="shared" si="597"/>
        <v>NO BID</v>
      </c>
      <c r="EX493" s="171"/>
      <c r="EY493" s="89"/>
      <c r="EZ493" s="90" t="str">
        <f t="shared" si="598"/>
        <v/>
      </c>
      <c r="FA493" s="172"/>
      <c r="FB493" s="154" t="str">
        <f t="shared" si="599"/>
        <v>NO BID</v>
      </c>
      <c r="FC493" s="171"/>
      <c r="FD493" s="89"/>
      <c r="FE493" s="90" t="str">
        <f t="shared" si="600"/>
        <v/>
      </c>
      <c r="FF493" s="172"/>
      <c r="FG493" s="154" t="str">
        <f t="shared" si="601"/>
        <v>NO BID</v>
      </c>
      <c r="FH493" s="171"/>
      <c r="FI493" s="89"/>
      <c r="FJ493" s="90" t="str">
        <f t="shared" si="602"/>
        <v/>
      </c>
      <c r="FK493" s="172"/>
      <c r="FL493" s="154" t="str">
        <f t="shared" si="603"/>
        <v>NO BID</v>
      </c>
      <c r="FM493" s="171"/>
      <c r="FN493" s="89"/>
      <c r="FO493" s="90" t="str">
        <f t="shared" si="604"/>
        <v/>
      </c>
      <c r="FP493" s="172"/>
      <c r="FQ493" s="154" t="str">
        <f t="shared" si="605"/>
        <v>NO BID</v>
      </c>
      <c r="FR493" s="174"/>
      <c r="FS493" s="91">
        <v>14.29</v>
      </c>
      <c r="FT493" s="92">
        <f t="shared" si="606"/>
        <v>57.16</v>
      </c>
      <c r="FU493" s="175">
        <f t="shared" si="607"/>
        <v>0</v>
      </c>
      <c r="FV493" s="93" t="str">
        <f t="shared" si="608"/>
        <v/>
      </c>
      <c r="FW493" s="94">
        <f t="shared" si="609"/>
        <v>57.16</v>
      </c>
      <c r="FX493" s="95">
        <f t="shared" si="610"/>
        <v>0</v>
      </c>
      <c r="FY493" s="129" t="str">
        <f t="shared" si="611"/>
        <v>NOT AWARDED</v>
      </c>
      <c r="FZ493" s="130">
        <f t="shared" si="612"/>
        <v>0</v>
      </c>
      <c r="GA493" s="129" t="str">
        <f t="shared" si="613"/>
        <v>VENDOR 09</v>
      </c>
      <c r="GB493" s="176"/>
      <c r="GC493" s="177"/>
      <c r="GD493" s="96"/>
      <c r="GE493" s="97"/>
    </row>
    <row r="494" spans="1:187" ht="30" customHeight="1" thickTop="1" thickBot="1" x14ac:dyDescent="0.4">
      <c r="A494" s="162">
        <v>490</v>
      </c>
      <c r="B494" s="163">
        <v>4</v>
      </c>
      <c r="C494" s="164">
        <v>9781984801197</v>
      </c>
      <c r="D494" s="165" t="s">
        <v>106</v>
      </c>
      <c r="E494" s="165" t="s">
        <v>815</v>
      </c>
      <c r="F494" s="165" t="s">
        <v>1479</v>
      </c>
      <c r="G494" s="166" t="s">
        <v>1415</v>
      </c>
      <c r="H494" s="166" t="s">
        <v>1416</v>
      </c>
      <c r="I494" s="167"/>
      <c r="J494" s="227">
        <f t="shared" si="614"/>
        <v>4</v>
      </c>
      <c r="K494" s="228"/>
      <c r="L494" s="99" t="str">
        <f t="shared" si="540"/>
        <v/>
      </c>
      <c r="M494" s="241"/>
      <c r="N494" s="168"/>
      <c r="O494" s="195" t="str">
        <f t="shared" si="541"/>
        <v>VENDOR 09</v>
      </c>
      <c r="P494" s="149">
        <v>241365</v>
      </c>
      <c r="Q494" s="149">
        <f t="shared" si="542"/>
        <v>0</v>
      </c>
      <c r="R494" s="196" t="str">
        <f t="shared" si="543"/>
        <v xml:space="preserve">, </v>
      </c>
      <c r="S494" s="196" t="str">
        <f t="shared" si="544"/>
        <v>NO BID</v>
      </c>
      <c r="T494" s="117">
        <f t="shared" si="545"/>
        <v>0</v>
      </c>
      <c r="U494" s="118" t="str">
        <f t="shared" si="546"/>
        <v>NOT AWARDED</v>
      </c>
      <c r="V494" s="167"/>
      <c r="W494" s="171"/>
      <c r="X494" s="89"/>
      <c r="Y494" s="90"/>
      <c r="Z494" s="172" t="str">
        <f t="shared" si="547"/>
        <v/>
      </c>
      <c r="AA494" s="154" t="str">
        <f t="shared" si="548"/>
        <v>NO BID</v>
      </c>
      <c r="AB494" s="171"/>
      <c r="AC494" s="89"/>
      <c r="AD494" s="90"/>
      <c r="AE494" s="172" t="str">
        <f t="shared" si="549"/>
        <v/>
      </c>
      <c r="AF494" s="154" t="str">
        <f t="shared" si="550"/>
        <v>NO BID</v>
      </c>
      <c r="AG494" s="171"/>
      <c r="AH494" s="89"/>
      <c r="AI494" s="90"/>
      <c r="AJ494" s="172" t="str">
        <f t="shared" si="551"/>
        <v/>
      </c>
      <c r="AK494" s="154" t="str">
        <f t="shared" si="552"/>
        <v>NO BID</v>
      </c>
      <c r="AL494" s="171"/>
      <c r="AM494" s="89"/>
      <c r="AN494" s="90"/>
      <c r="AO494" s="172" t="str">
        <f t="shared" si="553"/>
        <v/>
      </c>
      <c r="AP494" s="154" t="str">
        <f t="shared" si="554"/>
        <v>NO BID</v>
      </c>
      <c r="AQ494" s="171"/>
      <c r="AR494" s="89"/>
      <c r="AS494" s="90"/>
      <c r="AT494" s="172" t="str">
        <f t="shared" si="555"/>
        <v/>
      </c>
      <c r="AU494" s="154" t="str">
        <f t="shared" si="556"/>
        <v>NO BID</v>
      </c>
      <c r="AV494" s="171"/>
      <c r="AW494" s="89"/>
      <c r="AX494" s="90"/>
      <c r="AY494" s="172" t="str">
        <f t="shared" si="557"/>
        <v/>
      </c>
      <c r="AZ494" s="154" t="str">
        <f t="shared" si="558"/>
        <v>NO BID</v>
      </c>
      <c r="BA494" s="171"/>
      <c r="BB494" s="89"/>
      <c r="BC494" s="90"/>
      <c r="BD494" s="172" t="str">
        <f t="shared" si="559"/>
        <v/>
      </c>
      <c r="BE494" s="154" t="s">
        <v>83</v>
      </c>
      <c r="BF494" s="171"/>
      <c r="BG494" s="89"/>
      <c r="BH494" s="90"/>
      <c r="BI494" s="172" t="str">
        <f t="shared" si="560"/>
        <v/>
      </c>
      <c r="BJ494" s="154" t="str">
        <f t="shared" si="561"/>
        <v>NO BID</v>
      </c>
      <c r="BK494" s="171"/>
      <c r="BL494" s="89"/>
      <c r="BM494" s="90"/>
      <c r="BN494" s="172" t="str">
        <f t="shared" si="562"/>
        <v/>
      </c>
      <c r="BO494" s="154" t="str">
        <f t="shared" si="563"/>
        <v>NO BID</v>
      </c>
      <c r="BP494" s="173"/>
      <c r="BQ494" s="171"/>
      <c r="BR494" s="89"/>
      <c r="BS494" s="90" t="str">
        <f t="shared" si="564"/>
        <v/>
      </c>
      <c r="BT494" s="172"/>
      <c r="BU494" s="154" t="str">
        <f t="shared" si="565"/>
        <v>NO BID</v>
      </c>
      <c r="BV494" s="171"/>
      <c r="BW494" s="89"/>
      <c r="BX494" s="90" t="str">
        <f t="shared" si="566"/>
        <v/>
      </c>
      <c r="BY494" s="172"/>
      <c r="BZ494" s="154" t="str">
        <f t="shared" si="567"/>
        <v>NO BID</v>
      </c>
      <c r="CA494" s="171"/>
      <c r="CB494" s="89"/>
      <c r="CC494" s="90" t="str">
        <f t="shared" si="568"/>
        <v/>
      </c>
      <c r="CD494" s="172"/>
      <c r="CE494" s="154" t="str">
        <f t="shared" si="569"/>
        <v>NO BID</v>
      </c>
      <c r="CF494" s="171"/>
      <c r="CG494" s="89"/>
      <c r="CH494" s="90" t="str">
        <f t="shared" si="570"/>
        <v/>
      </c>
      <c r="CI494" s="172"/>
      <c r="CJ494" s="154" t="str">
        <f t="shared" si="571"/>
        <v>NO BID</v>
      </c>
      <c r="CK494" s="171"/>
      <c r="CL494" s="89"/>
      <c r="CM494" s="90" t="str">
        <f t="shared" si="572"/>
        <v/>
      </c>
      <c r="CN494" s="172"/>
      <c r="CO494" s="154" t="str">
        <f t="shared" si="573"/>
        <v>NO BID</v>
      </c>
      <c r="CP494" s="171"/>
      <c r="CQ494" s="89"/>
      <c r="CR494" s="90" t="str">
        <f t="shared" si="574"/>
        <v/>
      </c>
      <c r="CS494" s="172"/>
      <c r="CT494" s="154" t="str">
        <f t="shared" si="575"/>
        <v>NO BID</v>
      </c>
      <c r="CU494" s="171"/>
      <c r="CV494" s="89"/>
      <c r="CW494" s="90" t="str">
        <f t="shared" si="576"/>
        <v/>
      </c>
      <c r="CX494" s="172"/>
      <c r="CY494" s="154" t="str">
        <f t="shared" si="577"/>
        <v>NO BID</v>
      </c>
      <c r="CZ494" s="171"/>
      <c r="DA494" s="89"/>
      <c r="DB494" s="90" t="str">
        <f t="shared" si="578"/>
        <v/>
      </c>
      <c r="DC494" s="172"/>
      <c r="DD494" s="154" t="str">
        <f t="shared" si="579"/>
        <v>NO BID</v>
      </c>
      <c r="DE494" s="171"/>
      <c r="DF494" s="89"/>
      <c r="DG494" s="90" t="str">
        <f t="shared" si="580"/>
        <v/>
      </c>
      <c r="DH494" s="172"/>
      <c r="DI494" s="154" t="str">
        <f t="shared" si="581"/>
        <v>NO BID</v>
      </c>
      <c r="DJ494" s="171"/>
      <c r="DK494" s="89"/>
      <c r="DL494" s="90" t="str">
        <f t="shared" si="582"/>
        <v/>
      </c>
      <c r="DM494" s="172"/>
      <c r="DN494" s="154" t="str">
        <f t="shared" si="583"/>
        <v>NO BID</v>
      </c>
      <c r="DO494" s="171"/>
      <c r="DP494" s="89"/>
      <c r="DQ494" s="90" t="str">
        <f t="shared" si="584"/>
        <v/>
      </c>
      <c r="DR494" s="172"/>
      <c r="DS494" s="154" t="str">
        <f t="shared" si="585"/>
        <v>NO BID</v>
      </c>
      <c r="DT494" s="171"/>
      <c r="DU494" s="89"/>
      <c r="DV494" s="90" t="str">
        <f t="shared" si="586"/>
        <v/>
      </c>
      <c r="DW494" s="172"/>
      <c r="DX494" s="154" t="str">
        <f t="shared" si="587"/>
        <v>NO BID</v>
      </c>
      <c r="DY494" s="171"/>
      <c r="DZ494" s="89"/>
      <c r="EA494" s="90" t="str">
        <f t="shared" si="588"/>
        <v/>
      </c>
      <c r="EB494" s="172"/>
      <c r="EC494" s="154" t="str">
        <f t="shared" si="589"/>
        <v>NO BID</v>
      </c>
      <c r="ED494" s="171"/>
      <c r="EE494" s="89"/>
      <c r="EF494" s="90" t="str">
        <f t="shared" si="590"/>
        <v/>
      </c>
      <c r="EG494" s="172"/>
      <c r="EH494" s="154" t="str">
        <f t="shared" si="591"/>
        <v>NO BID</v>
      </c>
      <c r="EI494" s="171"/>
      <c r="EJ494" s="89"/>
      <c r="EK494" s="90" t="str">
        <f t="shared" si="592"/>
        <v/>
      </c>
      <c r="EL494" s="172"/>
      <c r="EM494" s="154" t="str">
        <f t="shared" si="593"/>
        <v>NO BID</v>
      </c>
      <c r="EN494" s="171"/>
      <c r="EO494" s="89"/>
      <c r="EP494" s="90" t="str">
        <f t="shared" si="594"/>
        <v/>
      </c>
      <c r="EQ494" s="172"/>
      <c r="ER494" s="154" t="str">
        <f t="shared" si="595"/>
        <v>NO BID</v>
      </c>
      <c r="ES494" s="171"/>
      <c r="ET494" s="89"/>
      <c r="EU494" s="90" t="str">
        <f t="shared" si="596"/>
        <v/>
      </c>
      <c r="EV494" s="172"/>
      <c r="EW494" s="154" t="str">
        <f t="shared" si="597"/>
        <v>NO BID</v>
      </c>
      <c r="EX494" s="171"/>
      <c r="EY494" s="89"/>
      <c r="EZ494" s="90" t="str">
        <f t="shared" si="598"/>
        <v/>
      </c>
      <c r="FA494" s="172"/>
      <c r="FB494" s="154" t="str">
        <f t="shared" si="599"/>
        <v>NO BID</v>
      </c>
      <c r="FC494" s="171"/>
      <c r="FD494" s="89"/>
      <c r="FE494" s="90" t="str">
        <f t="shared" si="600"/>
        <v/>
      </c>
      <c r="FF494" s="172"/>
      <c r="FG494" s="154" t="str">
        <f t="shared" si="601"/>
        <v>NO BID</v>
      </c>
      <c r="FH494" s="171"/>
      <c r="FI494" s="89"/>
      <c r="FJ494" s="90" t="str">
        <f t="shared" si="602"/>
        <v/>
      </c>
      <c r="FK494" s="172"/>
      <c r="FL494" s="154" t="str">
        <f t="shared" si="603"/>
        <v>NO BID</v>
      </c>
      <c r="FM494" s="171"/>
      <c r="FN494" s="89"/>
      <c r="FO494" s="90" t="str">
        <f t="shared" si="604"/>
        <v/>
      </c>
      <c r="FP494" s="172"/>
      <c r="FQ494" s="154" t="str">
        <f t="shared" si="605"/>
        <v>NO BID</v>
      </c>
      <c r="FR494" s="174"/>
      <c r="FS494" s="91">
        <v>14.99</v>
      </c>
      <c r="FT494" s="92">
        <f t="shared" si="606"/>
        <v>59.96</v>
      </c>
      <c r="FU494" s="175">
        <f t="shared" si="607"/>
        <v>0</v>
      </c>
      <c r="FV494" s="93" t="str">
        <f t="shared" si="608"/>
        <v/>
      </c>
      <c r="FW494" s="94">
        <f t="shared" si="609"/>
        <v>59.96</v>
      </c>
      <c r="FX494" s="95">
        <f t="shared" si="610"/>
        <v>0</v>
      </c>
      <c r="FY494" s="129" t="str">
        <f t="shared" si="611"/>
        <v>NOT AWARDED</v>
      </c>
      <c r="FZ494" s="130">
        <f t="shared" si="612"/>
        <v>0</v>
      </c>
      <c r="GA494" s="129" t="str">
        <f t="shared" si="613"/>
        <v>VENDOR 09</v>
      </c>
      <c r="GB494" s="176"/>
      <c r="GC494" s="177"/>
      <c r="GD494" s="96"/>
      <c r="GE494" s="97"/>
    </row>
    <row r="495" spans="1:187" ht="30" customHeight="1" thickTop="1" thickBot="1" x14ac:dyDescent="0.4">
      <c r="A495" s="141">
        <v>491</v>
      </c>
      <c r="B495" s="194">
        <v>5</v>
      </c>
      <c r="C495" s="164">
        <v>9781984849632</v>
      </c>
      <c r="D495" s="165" t="s">
        <v>110</v>
      </c>
      <c r="E495" s="165" t="s">
        <v>819</v>
      </c>
      <c r="F495" s="165" t="s">
        <v>1479</v>
      </c>
      <c r="G495" s="166" t="s">
        <v>1415</v>
      </c>
      <c r="H495" s="166" t="s">
        <v>1416</v>
      </c>
      <c r="I495" s="167"/>
      <c r="J495" s="227">
        <f t="shared" si="614"/>
        <v>5</v>
      </c>
      <c r="K495" s="228"/>
      <c r="L495" s="99" t="str">
        <f t="shared" si="540"/>
        <v/>
      </c>
      <c r="M495" s="241"/>
      <c r="N495" s="168"/>
      <c r="O495" s="195" t="str">
        <f t="shared" si="541"/>
        <v>VENDOR 09</v>
      </c>
      <c r="P495" s="149" t="s">
        <v>88</v>
      </c>
      <c r="Q495" s="149">
        <f t="shared" si="542"/>
        <v>0</v>
      </c>
      <c r="R495" s="196" t="str">
        <f t="shared" si="543"/>
        <v xml:space="preserve">, </v>
      </c>
      <c r="S495" s="196" t="str">
        <f t="shared" si="544"/>
        <v>NO BID</v>
      </c>
      <c r="T495" s="117">
        <f t="shared" si="545"/>
        <v>0</v>
      </c>
      <c r="U495" s="118" t="str">
        <f t="shared" si="546"/>
        <v>NOT AWARDED</v>
      </c>
      <c r="V495" s="167"/>
      <c r="W495" s="171"/>
      <c r="X495" s="89"/>
      <c r="Y495" s="90"/>
      <c r="Z495" s="172" t="str">
        <f t="shared" si="547"/>
        <v/>
      </c>
      <c r="AA495" s="154" t="str">
        <f t="shared" si="548"/>
        <v>NO BID</v>
      </c>
      <c r="AB495" s="171"/>
      <c r="AC495" s="89"/>
      <c r="AD495" s="90"/>
      <c r="AE495" s="172" t="str">
        <f t="shared" si="549"/>
        <v/>
      </c>
      <c r="AF495" s="154" t="str">
        <f t="shared" si="550"/>
        <v>NO BID</v>
      </c>
      <c r="AG495" s="171"/>
      <c r="AH495" s="89"/>
      <c r="AI495" s="90"/>
      <c r="AJ495" s="172" t="str">
        <f t="shared" si="551"/>
        <v/>
      </c>
      <c r="AK495" s="154" t="str">
        <f t="shared" si="552"/>
        <v>NO BID</v>
      </c>
      <c r="AL495" s="171"/>
      <c r="AM495" s="89"/>
      <c r="AN495" s="90"/>
      <c r="AO495" s="172" t="str">
        <f t="shared" si="553"/>
        <v/>
      </c>
      <c r="AP495" s="154" t="str">
        <f t="shared" si="554"/>
        <v>NO BID</v>
      </c>
      <c r="AQ495" s="171"/>
      <c r="AR495" s="89"/>
      <c r="AS495" s="90"/>
      <c r="AT495" s="172" t="str">
        <f t="shared" si="555"/>
        <v/>
      </c>
      <c r="AU495" s="154" t="str">
        <f t="shared" si="556"/>
        <v>NO BID</v>
      </c>
      <c r="AV495" s="171"/>
      <c r="AW495" s="89"/>
      <c r="AX495" s="90"/>
      <c r="AY495" s="172" t="str">
        <f t="shared" si="557"/>
        <v/>
      </c>
      <c r="AZ495" s="154" t="str">
        <f t="shared" si="558"/>
        <v>NO BID</v>
      </c>
      <c r="BA495" s="171"/>
      <c r="BB495" s="89"/>
      <c r="BC495" s="90"/>
      <c r="BD495" s="172" t="str">
        <f t="shared" si="559"/>
        <v/>
      </c>
      <c r="BE495" s="154" t="s">
        <v>76</v>
      </c>
      <c r="BF495" s="171"/>
      <c r="BG495" s="89"/>
      <c r="BH495" s="90"/>
      <c r="BI495" s="172" t="str">
        <f t="shared" si="560"/>
        <v/>
      </c>
      <c r="BJ495" s="154" t="str">
        <f t="shared" si="561"/>
        <v>NO BID</v>
      </c>
      <c r="BK495" s="171"/>
      <c r="BL495" s="89"/>
      <c r="BM495" s="90"/>
      <c r="BN495" s="172" t="str">
        <f t="shared" si="562"/>
        <v/>
      </c>
      <c r="BO495" s="154" t="str">
        <f t="shared" si="563"/>
        <v>NO BID</v>
      </c>
      <c r="BP495" s="178"/>
      <c r="BQ495" s="171"/>
      <c r="BR495" s="89"/>
      <c r="BS495" s="90" t="str">
        <f t="shared" si="564"/>
        <v/>
      </c>
      <c r="BT495" s="172"/>
      <c r="BU495" s="154" t="str">
        <f t="shared" si="565"/>
        <v>NO BID</v>
      </c>
      <c r="BV495" s="171"/>
      <c r="BW495" s="89"/>
      <c r="BX495" s="90" t="str">
        <f t="shared" si="566"/>
        <v/>
      </c>
      <c r="BY495" s="172"/>
      <c r="BZ495" s="154" t="str">
        <f t="shared" si="567"/>
        <v>NO BID</v>
      </c>
      <c r="CA495" s="171"/>
      <c r="CB495" s="89"/>
      <c r="CC495" s="90" t="str">
        <f t="shared" si="568"/>
        <v/>
      </c>
      <c r="CD495" s="172"/>
      <c r="CE495" s="154" t="str">
        <f t="shared" si="569"/>
        <v>NO BID</v>
      </c>
      <c r="CF495" s="171"/>
      <c r="CG495" s="89"/>
      <c r="CH495" s="90" t="str">
        <f t="shared" si="570"/>
        <v/>
      </c>
      <c r="CI495" s="172"/>
      <c r="CJ495" s="154" t="str">
        <f t="shared" si="571"/>
        <v>NO BID</v>
      </c>
      <c r="CK495" s="171"/>
      <c r="CL495" s="89"/>
      <c r="CM495" s="90" t="str">
        <f t="shared" si="572"/>
        <v/>
      </c>
      <c r="CN495" s="172"/>
      <c r="CO495" s="154" t="str">
        <f t="shared" si="573"/>
        <v>NO BID</v>
      </c>
      <c r="CP495" s="171"/>
      <c r="CQ495" s="89"/>
      <c r="CR495" s="90" t="str">
        <f t="shared" si="574"/>
        <v/>
      </c>
      <c r="CS495" s="172"/>
      <c r="CT495" s="154" t="str">
        <f t="shared" si="575"/>
        <v>NO BID</v>
      </c>
      <c r="CU495" s="171"/>
      <c r="CV495" s="89"/>
      <c r="CW495" s="90" t="str">
        <f t="shared" si="576"/>
        <v/>
      </c>
      <c r="CX495" s="172"/>
      <c r="CY495" s="154" t="str">
        <f t="shared" si="577"/>
        <v>NO BID</v>
      </c>
      <c r="CZ495" s="171"/>
      <c r="DA495" s="89"/>
      <c r="DB495" s="90" t="str">
        <f t="shared" si="578"/>
        <v/>
      </c>
      <c r="DC495" s="172"/>
      <c r="DD495" s="154" t="str">
        <f t="shared" si="579"/>
        <v>NO BID</v>
      </c>
      <c r="DE495" s="171"/>
      <c r="DF495" s="89"/>
      <c r="DG495" s="90" t="str">
        <f t="shared" si="580"/>
        <v/>
      </c>
      <c r="DH495" s="172"/>
      <c r="DI495" s="154" t="str">
        <f t="shared" si="581"/>
        <v>NO BID</v>
      </c>
      <c r="DJ495" s="171"/>
      <c r="DK495" s="89"/>
      <c r="DL495" s="90" t="str">
        <f t="shared" si="582"/>
        <v/>
      </c>
      <c r="DM495" s="172"/>
      <c r="DN495" s="154" t="str">
        <f t="shared" si="583"/>
        <v>NO BID</v>
      </c>
      <c r="DO495" s="171"/>
      <c r="DP495" s="89"/>
      <c r="DQ495" s="90" t="str">
        <f t="shared" si="584"/>
        <v/>
      </c>
      <c r="DR495" s="172"/>
      <c r="DS495" s="154" t="str">
        <f t="shared" si="585"/>
        <v>NO BID</v>
      </c>
      <c r="DT495" s="171"/>
      <c r="DU495" s="89"/>
      <c r="DV495" s="90" t="str">
        <f t="shared" si="586"/>
        <v/>
      </c>
      <c r="DW495" s="172"/>
      <c r="DX495" s="154" t="str">
        <f t="shared" si="587"/>
        <v>NO BID</v>
      </c>
      <c r="DY495" s="171"/>
      <c r="DZ495" s="89"/>
      <c r="EA495" s="90" t="str">
        <f t="shared" si="588"/>
        <v/>
      </c>
      <c r="EB495" s="172"/>
      <c r="EC495" s="154" t="str">
        <f t="shared" si="589"/>
        <v>NO BID</v>
      </c>
      <c r="ED495" s="171"/>
      <c r="EE495" s="89"/>
      <c r="EF495" s="90" t="str">
        <f t="shared" si="590"/>
        <v/>
      </c>
      <c r="EG495" s="172"/>
      <c r="EH495" s="154" t="str">
        <f t="shared" si="591"/>
        <v>NO BID</v>
      </c>
      <c r="EI495" s="171"/>
      <c r="EJ495" s="89"/>
      <c r="EK495" s="90" t="str">
        <f t="shared" si="592"/>
        <v/>
      </c>
      <c r="EL495" s="172"/>
      <c r="EM495" s="154" t="str">
        <f t="shared" si="593"/>
        <v>NO BID</v>
      </c>
      <c r="EN495" s="171"/>
      <c r="EO495" s="89"/>
      <c r="EP495" s="90" t="str">
        <f t="shared" si="594"/>
        <v/>
      </c>
      <c r="EQ495" s="172"/>
      <c r="ER495" s="154" t="str">
        <f t="shared" si="595"/>
        <v>NO BID</v>
      </c>
      <c r="ES495" s="171"/>
      <c r="ET495" s="89"/>
      <c r="EU495" s="90" t="str">
        <f t="shared" si="596"/>
        <v/>
      </c>
      <c r="EV495" s="172"/>
      <c r="EW495" s="154" t="str">
        <f t="shared" si="597"/>
        <v>NO BID</v>
      </c>
      <c r="EX495" s="171"/>
      <c r="EY495" s="89"/>
      <c r="EZ495" s="90" t="str">
        <f t="shared" si="598"/>
        <v/>
      </c>
      <c r="FA495" s="172"/>
      <c r="FB495" s="154" t="str">
        <f t="shared" si="599"/>
        <v>NO BID</v>
      </c>
      <c r="FC495" s="171"/>
      <c r="FD495" s="89"/>
      <c r="FE495" s="90" t="str">
        <f t="shared" si="600"/>
        <v/>
      </c>
      <c r="FF495" s="172"/>
      <c r="FG495" s="154" t="str">
        <f t="shared" si="601"/>
        <v>NO BID</v>
      </c>
      <c r="FH495" s="171"/>
      <c r="FI495" s="89"/>
      <c r="FJ495" s="90" t="str">
        <f t="shared" si="602"/>
        <v/>
      </c>
      <c r="FK495" s="172"/>
      <c r="FL495" s="154" t="str">
        <f t="shared" si="603"/>
        <v>NO BID</v>
      </c>
      <c r="FM495" s="171"/>
      <c r="FN495" s="89"/>
      <c r="FO495" s="90" t="str">
        <f t="shared" si="604"/>
        <v/>
      </c>
      <c r="FP495" s="172"/>
      <c r="FQ495" s="154" t="str">
        <f t="shared" si="605"/>
        <v>NO BID</v>
      </c>
      <c r="FR495" s="174"/>
      <c r="FS495" s="91">
        <v>15.17</v>
      </c>
      <c r="FT495" s="92">
        <f t="shared" si="606"/>
        <v>75.849999999999994</v>
      </c>
      <c r="FU495" s="175">
        <f t="shared" si="607"/>
        <v>0</v>
      </c>
      <c r="FV495" s="93" t="str">
        <f t="shared" si="608"/>
        <v/>
      </c>
      <c r="FW495" s="94">
        <f t="shared" si="609"/>
        <v>75.849999999999994</v>
      </c>
      <c r="FX495" s="95">
        <f t="shared" si="610"/>
        <v>0</v>
      </c>
      <c r="FY495" s="129" t="str">
        <f t="shared" si="611"/>
        <v>NOT AWARDED</v>
      </c>
      <c r="FZ495" s="130">
        <f t="shared" si="612"/>
        <v>0</v>
      </c>
      <c r="GA495" s="129" t="str">
        <f t="shared" si="613"/>
        <v>VENDOR 09</v>
      </c>
      <c r="GB495" s="176"/>
      <c r="GC495" s="177"/>
      <c r="GD495" s="96"/>
      <c r="GE495" s="97"/>
    </row>
    <row r="496" spans="1:187" ht="30" customHeight="1" thickTop="1" thickBot="1" x14ac:dyDescent="0.4">
      <c r="A496" s="162">
        <v>492</v>
      </c>
      <c r="B496" s="199">
        <v>4</v>
      </c>
      <c r="C496" s="164">
        <v>9781324019954</v>
      </c>
      <c r="D496" s="165" t="s">
        <v>117</v>
      </c>
      <c r="E496" s="165" t="s">
        <v>826</v>
      </c>
      <c r="F496" s="165" t="s">
        <v>1479</v>
      </c>
      <c r="G496" s="166" t="s">
        <v>1415</v>
      </c>
      <c r="H496" s="166" t="s">
        <v>1419</v>
      </c>
      <c r="I496" s="167"/>
      <c r="J496" s="227">
        <f t="shared" si="614"/>
        <v>4</v>
      </c>
      <c r="K496" s="228"/>
      <c r="L496" s="99" t="str">
        <f t="shared" si="540"/>
        <v/>
      </c>
      <c r="M496" s="241"/>
      <c r="N496" s="168"/>
      <c r="O496" s="195" t="str">
        <f t="shared" si="541"/>
        <v>VENDOR 09</v>
      </c>
      <c r="P496" s="149">
        <v>241363</v>
      </c>
      <c r="Q496" s="149">
        <f t="shared" si="542"/>
        <v>0</v>
      </c>
      <c r="R496" s="196" t="str">
        <f t="shared" si="543"/>
        <v xml:space="preserve">, </v>
      </c>
      <c r="S496" s="196" t="str">
        <f t="shared" si="544"/>
        <v>NO BID</v>
      </c>
      <c r="T496" s="117">
        <f t="shared" si="545"/>
        <v>0</v>
      </c>
      <c r="U496" s="118" t="str">
        <f t="shared" si="546"/>
        <v>NOT AWARDED</v>
      </c>
      <c r="V496" s="167"/>
      <c r="W496" s="171"/>
      <c r="X496" s="89"/>
      <c r="Y496" s="90"/>
      <c r="Z496" s="172" t="str">
        <f t="shared" si="547"/>
        <v/>
      </c>
      <c r="AA496" s="154" t="str">
        <f t="shared" si="548"/>
        <v>NO BID</v>
      </c>
      <c r="AB496" s="171"/>
      <c r="AC496" s="89"/>
      <c r="AD496" s="90"/>
      <c r="AE496" s="172" t="str">
        <f t="shared" si="549"/>
        <v/>
      </c>
      <c r="AF496" s="154" t="str">
        <f t="shared" si="550"/>
        <v>NO BID</v>
      </c>
      <c r="AG496" s="171"/>
      <c r="AH496" s="89"/>
      <c r="AI496" s="90"/>
      <c r="AJ496" s="172" t="str">
        <f t="shared" si="551"/>
        <v/>
      </c>
      <c r="AK496" s="154" t="str">
        <f t="shared" si="552"/>
        <v>NO BID</v>
      </c>
      <c r="AL496" s="171"/>
      <c r="AM496" s="89"/>
      <c r="AN496" s="90"/>
      <c r="AO496" s="172" t="str">
        <f t="shared" si="553"/>
        <v/>
      </c>
      <c r="AP496" s="154" t="str">
        <f t="shared" si="554"/>
        <v>NO BID</v>
      </c>
      <c r="AQ496" s="171"/>
      <c r="AR496" s="89"/>
      <c r="AS496" s="90"/>
      <c r="AT496" s="172" t="str">
        <f t="shared" si="555"/>
        <v/>
      </c>
      <c r="AU496" s="154" t="str">
        <f t="shared" si="556"/>
        <v>NO BID</v>
      </c>
      <c r="AV496" s="171"/>
      <c r="AW496" s="89"/>
      <c r="AX496" s="90"/>
      <c r="AY496" s="172" t="str">
        <f t="shared" si="557"/>
        <v/>
      </c>
      <c r="AZ496" s="154" t="str">
        <f t="shared" si="558"/>
        <v>NO BID</v>
      </c>
      <c r="BA496" s="171"/>
      <c r="BB496" s="89"/>
      <c r="BC496" s="90"/>
      <c r="BD496" s="172" t="str">
        <f t="shared" si="559"/>
        <v/>
      </c>
      <c r="BE496" s="154" t="str">
        <f>IF($B496=0,"",IF(ISNUMBER(BB496),"","NO BID"))</f>
        <v>NO BID</v>
      </c>
      <c r="BF496" s="171"/>
      <c r="BG496" s="89"/>
      <c r="BH496" s="90"/>
      <c r="BI496" s="172" t="str">
        <f t="shared" si="560"/>
        <v/>
      </c>
      <c r="BJ496" s="154" t="str">
        <f t="shared" si="561"/>
        <v>NO BID</v>
      </c>
      <c r="BK496" s="171"/>
      <c r="BL496" s="89"/>
      <c r="BM496" s="90"/>
      <c r="BN496" s="172" t="str">
        <f t="shared" si="562"/>
        <v/>
      </c>
      <c r="BO496" s="154" t="str">
        <f t="shared" si="563"/>
        <v>NO BID</v>
      </c>
      <c r="BP496" s="178"/>
      <c r="BQ496" s="171"/>
      <c r="BR496" s="89"/>
      <c r="BS496" s="90" t="str">
        <f t="shared" si="564"/>
        <v/>
      </c>
      <c r="BT496" s="172"/>
      <c r="BU496" s="154" t="str">
        <f t="shared" si="565"/>
        <v>NO BID</v>
      </c>
      <c r="BV496" s="171"/>
      <c r="BW496" s="89"/>
      <c r="BX496" s="90" t="str">
        <f t="shared" si="566"/>
        <v/>
      </c>
      <c r="BY496" s="172"/>
      <c r="BZ496" s="154" t="str">
        <f t="shared" si="567"/>
        <v>NO BID</v>
      </c>
      <c r="CA496" s="171"/>
      <c r="CB496" s="89"/>
      <c r="CC496" s="90" t="str">
        <f t="shared" si="568"/>
        <v/>
      </c>
      <c r="CD496" s="172"/>
      <c r="CE496" s="154" t="str">
        <f t="shared" si="569"/>
        <v>NO BID</v>
      </c>
      <c r="CF496" s="171"/>
      <c r="CG496" s="89"/>
      <c r="CH496" s="90" t="str">
        <f t="shared" si="570"/>
        <v/>
      </c>
      <c r="CI496" s="172"/>
      <c r="CJ496" s="154" t="str">
        <f t="shared" si="571"/>
        <v>NO BID</v>
      </c>
      <c r="CK496" s="171"/>
      <c r="CL496" s="89"/>
      <c r="CM496" s="90" t="str">
        <f t="shared" si="572"/>
        <v/>
      </c>
      <c r="CN496" s="172"/>
      <c r="CO496" s="154" t="str">
        <f t="shared" si="573"/>
        <v>NO BID</v>
      </c>
      <c r="CP496" s="171"/>
      <c r="CQ496" s="89"/>
      <c r="CR496" s="90" t="str">
        <f t="shared" si="574"/>
        <v/>
      </c>
      <c r="CS496" s="172"/>
      <c r="CT496" s="154" t="str">
        <f t="shared" si="575"/>
        <v>NO BID</v>
      </c>
      <c r="CU496" s="171"/>
      <c r="CV496" s="89"/>
      <c r="CW496" s="90" t="str">
        <f t="shared" si="576"/>
        <v/>
      </c>
      <c r="CX496" s="172"/>
      <c r="CY496" s="154" t="str">
        <f t="shared" si="577"/>
        <v>NO BID</v>
      </c>
      <c r="CZ496" s="171"/>
      <c r="DA496" s="89"/>
      <c r="DB496" s="90" t="str">
        <f t="shared" si="578"/>
        <v/>
      </c>
      <c r="DC496" s="172"/>
      <c r="DD496" s="154" t="str">
        <f t="shared" si="579"/>
        <v>NO BID</v>
      </c>
      <c r="DE496" s="171"/>
      <c r="DF496" s="89"/>
      <c r="DG496" s="90" t="str">
        <f t="shared" si="580"/>
        <v/>
      </c>
      <c r="DH496" s="172"/>
      <c r="DI496" s="154" t="str">
        <f t="shared" si="581"/>
        <v>NO BID</v>
      </c>
      <c r="DJ496" s="171"/>
      <c r="DK496" s="89"/>
      <c r="DL496" s="90" t="str">
        <f t="shared" si="582"/>
        <v/>
      </c>
      <c r="DM496" s="172"/>
      <c r="DN496" s="154" t="str">
        <f t="shared" si="583"/>
        <v>NO BID</v>
      </c>
      <c r="DO496" s="171"/>
      <c r="DP496" s="89"/>
      <c r="DQ496" s="90" t="str">
        <f t="shared" si="584"/>
        <v/>
      </c>
      <c r="DR496" s="172"/>
      <c r="DS496" s="154" t="str">
        <f t="shared" si="585"/>
        <v>NO BID</v>
      </c>
      <c r="DT496" s="171"/>
      <c r="DU496" s="89"/>
      <c r="DV496" s="90" t="str">
        <f t="shared" si="586"/>
        <v/>
      </c>
      <c r="DW496" s="172"/>
      <c r="DX496" s="154" t="str">
        <f t="shared" si="587"/>
        <v>NO BID</v>
      </c>
      <c r="DY496" s="171"/>
      <c r="DZ496" s="89"/>
      <c r="EA496" s="90" t="str">
        <f t="shared" si="588"/>
        <v/>
      </c>
      <c r="EB496" s="172"/>
      <c r="EC496" s="154" t="str">
        <f t="shared" si="589"/>
        <v>NO BID</v>
      </c>
      <c r="ED496" s="171"/>
      <c r="EE496" s="89"/>
      <c r="EF496" s="90" t="str">
        <f t="shared" si="590"/>
        <v/>
      </c>
      <c r="EG496" s="172"/>
      <c r="EH496" s="154" t="str">
        <f t="shared" si="591"/>
        <v>NO BID</v>
      </c>
      <c r="EI496" s="171"/>
      <c r="EJ496" s="89"/>
      <c r="EK496" s="90" t="str">
        <f t="shared" si="592"/>
        <v/>
      </c>
      <c r="EL496" s="172"/>
      <c r="EM496" s="154" t="str">
        <f t="shared" si="593"/>
        <v>NO BID</v>
      </c>
      <c r="EN496" s="171"/>
      <c r="EO496" s="89"/>
      <c r="EP496" s="90" t="str">
        <f t="shared" si="594"/>
        <v/>
      </c>
      <c r="EQ496" s="172"/>
      <c r="ER496" s="154" t="str">
        <f t="shared" si="595"/>
        <v>NO BID</v>
      </c>
      <c r="ES496" s="171"/>
      <c r="ET496" s="89"/>
      <c r="EU496" s="90" t="str">
        <f t="shared" si="596"/>
        <v/>
      </c>
      <c r="EV496" s="172"/>
      <c r="EW496" s="154" t="str">
        <f t="shared" si="597"/>
        <v>NO BID</v>
      </c>
      <c r="EX496" s="171"/>
      <c r="EY496" s="89"/>
      <c r="EZ496" s="90" t="str">
        <f t="shared" si="598"/>
        <v/>
      </c>
      <c r="FA496" s="172"/>
      <c r="FB496" s="154" t="str">
        <f t="shared" si="599"/>
        <v>NO BID</v>
      </c>
      <c r="FC496" s="171"/>
      <c r="FD496" s="89"/>
      <c r="FE496" s="90" t="str">
        <f t="shared" si="600"/>
        <v/>
      </c>
      <c r="FF496" s="172"/>
      <c r="FG496" s="154" t="str">
        <f t="shared" si="601"/>
        <v>NO BID</v>
      </c>
      <c r="FH496" s="171"/>
      <c r="FI496" s="89"/>
      <c r="FJ496" s="90" t="str">
        <f t="shared" si="602"/>
        <v/>
      </c>
      <c r="FK496" s="172"/>
      <c r="FL496" s="154" t="str">
        <f t="shared" si="603"/>
        <v>NO BID</v>
      </c>
      <c r="FM496" s="171"/>
      <c r="FN496" s="89"/>
      <c r="FO496" s="90" t="str">
        <f t="shared" si="604"/>
        <v/>
      </c>
      <c r="FP496" s="172"/>
      <c r="FQ496" s="154" t="str">
        <f t="shared" si="605"/>
        <v>NO BID</v>
      </c>
      <c r="FR496" s="174"/>
      <c r="FS496" s="91">
        <v>12.75</v>
      </c>
      <c r="FT496" s="92">
        <f t="shared" si="606"/>
        <v>51</v>
      </c>
      <c r="FU496" s="175">
        <f t="shared" si="607"/>
        <v>0</v>
      </c>
      <c r="FV496" s="93" t="str">
        <f t="shared" si="608"/>
        <v/>
      </c>
      <c r="FW496" s="94">
        <f t="shared" si="609"/>
        <v>51</v>
      </c>
      <c r="FX496" s="95">
        <f t="shared" si="610"/>
        <v>0</v>
      </c>
      <c r="FY496" s="129" t="str">
        <f t="shared" si="611"/>
        <v>NOT AWARDED</v>
      </c>
      <c r="FZ496" s="130">
        <f t="shared" si="612"/>
        <v>0</v>
      </c>
      <c r="GA496" s="129" t="str">
        <f t="shared" si="613"/>
        <v>VENDOR 09</v>
      </c>
      <c r="GB496" s="176"/>
      <c r="GC496" s="177"/>
      <c r="GD496" s="96"/>
      <c r="GE496" s="97"/>
    </row>
    <row r="497" spans="1:187" ht="30" customHeight="1" thickTop="1" thickBot="1" x14ac:dyDescent="0.4">
      <c r="A497" s="162">
        <v>493</v>
      </c>
      <c r="B497" s="197">
        <v>5</v>
      </c>
      <c r="C497" s="164">
        <v>9780374314347</v>
      </c>
      <c r="D497" s="165" t="s">
        <v>118</v>
      </c>
      <c r="E497" s="165" t="s">
        <v>827</v>
      </c>
      <c r="F497" s="165" t="s">
        <v>1479</v>
      </c>
      <c r="G497" s="166" t="s">
        <v>1415</v>
      </c>
      <c r="H497" s="166" t="s">
        <v>1417</v>
      </c>
      <c r="I497" s="167"/>
      <c r="J497" s="227">
        <f t="shared" si="614"/>
        <v>5</v>
      </c>
      <c r="K497" s="228"/>
      <c r="L497" s="99" t="str">
        <f t="shared" si="540"/>
        <v/>
      </c>
      <c r="M497" s="241"/>
      <c r="N497" s="168"/>
      <c r="O497" s="195" t="str">
        <f t="shared" si="541"/>
        <v>VENDOR 09</v>
      </c>
      <c r="P497" s="149">
        <v>241363</v>
      </c>
      <c r="Q497" s="149">
        <f t="shared" si="542"/>
        <v>0</v>
      </c>
      <c r="R497" s="196" t="str">
        <f t="shared" si="543"/>
        <v xml:space="preserve">, </v>
      </c>
      <c r="S497" s="196" t="str">
        <f t="shared" si="544"/>
        <v>NO BID</v>
      </c>
      <c r="T497" s="117">
        <f t="shared" si="545"/>
        <v>0</v>
      </c>
      <c r="U497" s="118" t="str">
        <f t="shared" si="546"/>
        <v>NOT AWARDED</v>
      </c>
      <c r="V497" s="167"/>
      <c r="W497" s="171"/>
      <c r="X497" s="89"/>
      <c r="Y497" s="90"/>
      <c r="Z497" s="172" t="str">
        <f t="shared" si="547"/>
        <v/>
      </c>
      <c r="AA497" s="154" t="str">
        <f t="shared" si="548"/>
        <v>NO BID</v>
      </c>
      <c r="AB497" s="171"/>
      <c r="AC497" s="89"/>
      <c r="AD497" s="90"/>
      <c r="AE497" s="172" t="str">
        <f t="shared" si="549"/>
        <v/>
      </c>
      <c r="AF497" s="154" t="str">
        <f t="shared" si="550"/>
        <v>NO BID</v>
      </c>
      <c r="AG497" s="171"/>
      <c r="AH497" s="89"/>
      <c r="AI497" s="90"/>
      <c r="AJ497" s="172" t="str">
        <f t="shared" si="551"/>
        <v/>
      </c>
      <c r="AK497" s="154" t="str">
        <f t="shared" si="552"/>
        <v>NO BID</v>
      </c>
      <c r="AL497" s="171"/>
      <c r="AM497" s="89"/>
      <c r="AN497" s="90"/>
      <c r="AO497" s="172" t="str">
        <f t="shared" si="553"/>
        <v/>
      </c>
      <c r="AP497" s="154" t="str">
        <f t="shared" si="554"/>
        <v>NO BID</v>
      </c>
      <c r="AQ497" s="171"/>
      <c r="AR497" s="89"/>
      <c r="AS497" s="90"/>
      <c r="AT497" s="172" t="str">
        <f t="shared" si="555"/>
        <v/>
      </c>
      <c r="AU497" s="154" t="str">
        <f t="shared" si="556"/>
        <v>NO BID</v>
      </c>
      <c r="AV497" s="171"/>
      <c r="AW497" s="89"/>
      <c r="AX497" s="90"/>
      <c r="AY497" s="172" t="str">
        <f t="shared" si="557"/>
        <v/>
      </c>
      <c r="AZ497" s="154" t="str">
        <f t="shared" si="558"/>
        <v>NO BID</v>
      </c>
      <c r="BA497" s="171"/>
      <c r="BB497" s="89"/>
      <c r="BC497" s="90"/>
      <c r="BD497" s="172" t="str">
        <f t="shared" si="559"/>
        <v/>
      </c>
      <c r="BE497" s="154" t="str">
        <f>IF($B497=0,"",IF(ISNUMBER(BB497),"","NO BID"))</f>
        <v>NO BID</v>
      </c>
      <c r="BF497" s="171"/>
      <c r="BG497" s="89"/>
      <c r="BH497" s="90"/>
      <c r="BI497" s="172" t="str">
        <f t="shared" si="560"/>
        <v/>
      </c>
      <c r="BJ497" s="154" t="str">
        <f t="shared" si="561"/>
        <v>NO BID</v>
      </c>
      <c r="BK497" s="171"/>
      <c r="BL497" s="89"/>
      <c r="BM497" s="90"/>
      <c r="BN497" s="172" t="str">
        <f t="shared" si="562"/>
        <v/>
      </c>
      <c r="BO497" s="154" t="str">
        <f t="shared" si="563"/>
        <v>NO BID</v>
      </c>
      <c r="BP497" s="178"/>
      <c r="BQ497" s="171"/>
      <c r="BR497" s="89"/>
      <c r="BS497" s="90" t="str">
        <f t="shared" si="564"/>
        <v/>
      </c>
      <c r="BT497" s="172"/>
      <c r="BU497" s="154" t="str">
        <f t="shared" si="565"/>
        <v>NO BID</v>
      </c>
      <c r="BV497" s="171"/>
      <c r="BW497" s="89"/>
      <c r="BX497" s="90" t="str">
        <f t="shared" si="566"/>
        <v/>
      </c>
      <c r="BY497" s="172"/>
      <c r="BZ497" s="154" t="str">
        <f t="shared" si="567"/>
        <v>NO BID</v>
      </c>
      <c r="CA497" s="171"/>
      <c r="CB497" s="89"/>
      <c r="CC497" s="90" t="str">
        <f t="shared" si="568"/>
        <v/>
      </c>
      <c r="CD497" s="172"/>
      <c r="CE497" s="154" t="str">
        <f t="shared" si="569"/>
        <v>NO BID</v>
      </c>
      <c r="CF497" s="171"/>
      <c r="CG497" s="89"/>
      <c r="CH497" s="90" t="str">
        <f t="shared" si="570"/>
        <v/>
      </c>
      <c r="CI497" s="172"/>
      <c r="CJ497" s="154" t="str">
        <f t="shared" si="571"/>
        <v>NO BID</v>
      </c>
      <c r="CK497" s="171"/>
      <c r="CL497" s="89"/>
      <c r="CM497" s="90" t="str">
        <f t="shared" si="572"/>
        <v/>
      </c>
      <c r="CN497" s="172"/>
      <c r="CO497" s="154" t="str">
        <f t="shared" si="573"/>
        <v>NO BID</v>
      </c>
      <c r="CP497" s="171"/>
      <c r="CQ497" s="89"/>
      <c r="CR497" s="90" t="str">
        <f t="shared" si="574"/>
        <v/>
      </c>
      <c r="CS497" s="172"/>
      <c r="CT497" s="154" t="str">
        <f t="shared" si="575"/>
        <v>NO BID</v>
      </c>
      <c r="CU497" s="171"/>
      <c r="CV497" s="89"/>
      <c r="CW497" s="90" t="str">
        <f t="shared" si="576"/>
        <v/>
      </c>
      <c r="CX497" s="172"/>
      <c r="CY497" s="154" t="str">
        <f t="shared" si="577"/>
        <v>NO BID</v>
      </c>
      <c r="CZ497" s="171"/>
      <c r="DA497" s="89"/>
      <c r="DB497" s="90" t="str">
        <f t="shared" si="578"/>
        <v/>
      </c>
      <c r="DC497" s="172"/>
      <c r="DD497" s="154" t="str">
        <f t="shared" si="579"/>
        <v>NO BID</v>
      </c>
      <c r="DE497" s="171"/>
      <c r="DF497" s="89"/>
      <c r="DG497" s="90" t="str">
        <f t="shared" si="580"/>
        <v/>
      </c>
      <c r="DH497" s="172"/>
      <c r="DI497" s="154" t="str">
        <f t="shared" si="581"/>
        <v>NO BID</v>
      </c>
      <c r="DJ497" s="171"/>
      <c r="DK497" s="89"/>
      <c r="DL497" s="90" t="str">
        <f t="shared" si="582"/>
        <v/>
      </c>
      <c r="DM497" s="172"/>
      <c r="DN497" s="154" t="str">
        <f t="shared" si="583"/>
        <v>NO BID</v>
      </c>
      <c r="DO497" s="171"/>
      <c r="DP497" s="89"/>
      <c r="DQ497" s="90" t="str">
        <f t="shared" si="584"/>
        <v/>
      </c>
      <c r="DR497" s="172"/>
      <c r="DS497" s="154" t="str">
        <f t="shared" si="585"/>
        <v>NO BID</v>
      </c>
      <c r="DT497" s="171"/>
      <c r="DU497" s="89"/>
      <c r="DV497" s="90" t="str">
        <f t="shared" si="586"/>
        <v/>
      </c>
      <c r="DW497" s="172"/>
      <c r="DX497" s="154" t="str">
        <f t="shared" si="587"/>
        <v>NO BID</v>
      </c>
      <c r="DY497" s="171"/>
      <c r="DZ497" s="89"/>
      <c r="EA497" s="90" t="str">
        <f t="shared" si="588"/>
        <v/>
      </c>
      <c r="EB497" s="172"/>
      <c r="EC497" s="154" t="str">
        <f t="shared" si="589"/>
        <v>NO BID</v>
      </c>
      <c r="ED497" s="171"/>
      <c r="EE497" s="89"/>
      <c r="EF497" s="90" t="str">
        <f t="shared" si="590"/>
        <v/>
      </c>
      <c r="EG497" s="172"/>
      <c r="EH497" s="154" t="str">
        <f t="shared" si="591"/>
        <v>NO BID</v>
      </c>
      <c r="EI497" s="171"/>
      <c r="EJ497" s="89"/>
      <c r="EK497" s="90" t="str">
        <f t="shared" si="592"/>
        <v/>
      </c>
      <c r="EL497" s="172"/>
      <c r="EM497" s="154" t="str">
        <f t="shared" si="593"/>
        <v>NO BID</v>
      </c>
      <c r="EN497" s="171"/>
      <c r="EO497" s="89"/>
      <c r="EP497" s="90" t="str">
        <f t="shared" si="594"/>
        <v/>
      </c>
      <c r="EQ497" s="172"/>
      <c r="ER497" s="154" t="str">
        <f t="shared" si="595"/>
        <v>NO BID</v>
      </c>
      <c r="ES497" s="171"/>
      <c r="ET497" s="89"/>
      <c r="EU497" s="90" t="str">
        <f t="shared" si="596"/>
        <v/>
      </c>
      <c r="EV497" s="172"/>
      <c r="EW497" s="154" t="str">
        <f t="shared" si="597"/>
        <v>NO BID</v>
      </c>
      <c r="EX497" s="171"/>
      <c r="EY497" s="89"/>
      <c r="EZ497" s="90" t="str">
        <f t="shared" si="598"/>
        <v/>
      </c>
      <c r="FA497" s="172"/>
      <c r="FB497" s="154" t="str">
        <f t="shared" si="599"/>
        <v>NO BID</v>
      </c>
      <c r="FC497" s="171"/>
      <c r="FD497" s="89"/>
      <c r="FE497" s="90" t="str">
        <f t="shared" si="600"/>
        <v/>
      </c>
      <c r="FF497" s="172"/>
      <c r="FG497" s="154" t="str">
        <f t="shared" si="601"/>
        <v>NO BID</v>
      </c>
      <c r="FH497" s="171"/>
      <c r="FI497" s="89"/>
      <c r="FJ497" s="90" t="str">
        <f t="shared" si="602"/>
        <v/>
      </c>
      <c r="FK497" s="172"/>
      <c r="FL497" s="154" t="str">
        <f t="shared" si="603"/>
        <v>NO BID</v>
      </c>
      <c r="FM497" s="171"/>
      <c r="FN497" s="89"/>
      <c r="FO497" s="90" t="str">
        <f t="shared" si="604"/>
        <v/>
      </c>
      <c r="FP497" s="172"/>
      <c r="FQ497" s="154" t="str">
        <f t="shared" si="605"/>
        <v>NO BID</v>
      </c>
      <c r="FR497" s="174"/>
      <c r="FS497" s="91">
        <v>10.49</v>
      </c>
      <c r="FT497" s="92">
        <f t="shared" si="606"/>
        <v>52.45</v>
      </c>
      <c r="FU497" s="175">
        <f t="shared" si="607"/>
        <v>0</v>
      </c>
      <c r="FV497" s="93" t="str">
        <f t="shared" si="608"/>
        <v/>
      </c>
      <c r="FW497" s="94">
        <f t="shared" si="609"/>
        <v>52.45</v>
      </c>
      <c r="FX497" s="95">
        <f t="shared" si="610"/>
        <v>0</v>
      </c>
      <c r="FY497" s="129" t="str">
        <f t="shared" si="611"/>
        <v>NOT AWARDED</v>
      </c>
      <c r="FZ497" s="130">
        <f t="shared" si="612"/>
        <v>0</v>
      </c>
      <c r="GA497" s="129" t="str">
        <f t="shared" si="613"/>
        <v>VENDOR 09</v>
      </c>
      <c r="GB497" s="176"/>
      <c r="GC497" s="177"/>
      <c r="GD497" s="96"/>
      <c r="GE497" s="97"/>
    </row>
    <row r="498" spans="1:187" ht="30" customHeight="1" thickTop="1" thickBot="1" x14ac:dyDescent="0.4">
      <c r="A498" s="162">
        <v>494</v>
      </c>
      <c r="B498" s="163">
        <v>5</v>
      </c>
      <c r="C498" s="164">
        <v>9781419755170</v>
      </c>
      <c r="D498" s="165" t="s">
        <v>725</v>
      </c>
      <c r="E498" s="165" t="s">
        <v>1361</v>
      </c>
      <c r="F498" s="165" t="s">
        <v>1479</v>
      </c>
      <c r="G498" s="166" t="s">
        <v>1415</v>
      </c>
      <c r="H498" s="166" t="s">
        <v>1468</v>
      </c>
      <c r="I498" s="167"/>
      <c r="J498" s="227">
        <f t="shared" si="614"/>
        <v>5</v>
      </c>
      <c r="K498" s="228"/>
      <c r="L498" s="99" t="str">
        <f t="shared" si="540"/>
        <v/>
      </c>
      <c r="M498" s="241"/>
      <c r="N498" s="168"/>
      <c r="O498" s="195" t="str">
        <f t="shared" si="541"/>
        <v>VENDOR 09</v>
      </c>
      <c r="P498" s="149">
        <v>241365</v>
      </c>
      <c r="Q498" s="149">
        <f t="shared" si="542"/>
        <v>0</v>
      </c>
      <c r="R498" s="196" t="str">
        <f t="shared" si="543"/>
        <v xml:space="preserve">, </v>
      </c>
      <c r="S498" s="196" t="str">
        <f t="shared" si="544"/>
        <v>NO BID</v>
      </c>
      <c r="T498" s="117">
        <f t="shared" si="545"/>
        <v>0</v>
      </c>
      <c r="U498" s="118" t="str">
        <f t="shared" si="546"/>
        <v>NOT AWARDED</v>
      </c>
      <c r="V498" s="167"/>
      <c r="W498" s="171"/>
      <c r="X498" s="89"/>
      <c r="Y498" s="90"/>
      <c r="Z498" s="172" t="str">
        <f t="shared" si="547"/>
        <v/>
      </c>
      <c r="AA498" s="154" t="str">
        <f t="shared" si="548"/>
        <v>NO BID</v>
      </c>
      <c r="AB498" s="171"/>
      <c r="AC498" s="89"/>
      <c r="AD498" s="90"/>
      <c r="AE498" s="172" t="str">
        <f t="shared" si="549"/>
        <v/>
      </c>
      <c r="AF498" s="154" t="str">
        <f t="shared" si="550"/>
        <v>NO BID</v>
      </c>
      <c r="AG498" s="171"/>
      <c r="AH498" s="89"/>
      <c r="AI498" s="90"/>
      <c r="AJ498" s="172" t="str">
        <f t="shared" si="551"/>
        <v/>
      </c>
      <c r="AK498" s="154" t="str">
        <f t="shared" si="552"/>
        <v>NO BID</v>
      </c>
      <c r="AL498" s="171"/>
      <c r="AM498" s="89"/>
      <c r="AN498" s="90"/>
      <c r="AO498" s="172" t="str">
        <f t="shared" si="553"/>
        <v/>
      </c>
      <c r="AP498" s="154" t="str">
        <f t="shared" si="554"/>
        <v>NO BID</v>
      </c>
      <c r="AQ498" s="171"/>
      <c r="AR498" s="89"/>
      <c r="AS498" s="90"/>
      <c r="AT498" s="172" t="str">
        <f t="shared" si="555"/>
        <v/>
      </c>
      <c r="AU498" s="154" t="str">
        <f t="shared" si="556"/>
        <v>NO BID</v>
      </c>
      <c r="AV498" s="171"/>
      <c r="AW498" s="89"/>
      <c r="AX498" s="90"/>
      <c r="AY498" s="172" t="str">
        <f t="shared" si="557"/>
        <v/>
      </c>
      <c r="AZ498" s="154" t="str">
        <f t="shared" si="558"/>
        <v>NO BID</v>
      </c>
      <c r="BA498" s="171"/>
      <c r="BB498" s="89"/>
      <c r="BC498" s="90"/>
      <c r="BD498" s="172" t="str">
        <f t="shared" si="559"/>
        <v/>
      </c>
      <c r="BE498" s="154" t="s">
        <v>82</v>
      </c>
      <c r="BF498" s="171"/>
      <c r="BG498" s="89"/>
      <c r="BH498" s="90"/>
      <c r="BI498" s="172" t="str">
        <f t="shared" si="560"/>
        <v/>
      </c>
      <c r="BJ498" s="154" t="str">
        <f t="shared" si="561"/>
        <v>NO BID</v>
      </c>
      <c r="BK498" s="171"/>
      <c r="BL498" s="89"/>
      <c r="BM498" s="90"/>
      <c r="BN498" s="172" t="str">
        <f t="shared" si="562"/>
        <v/>
      </c>
      <c r="BO498" s="154" t="str">
        <f t="shared" si="563"/>
        <v>NO BID</v>
      </c>
      <c r="BP498" s="173"/>
      <c r="BQ498" s="171"/>
      <c r="BR498" s="89"/>
      <c r="BS498" s="90" t="str">
        <f t="shared" si="564"/>
        <v/>
      </c>
      <c r="BT498" s="172"/>
      <c r="BU498" s="154" t="str">
        <f t="shared" si="565"/>
        <v>NO BID</v>
      </c>
      <c r="BV498" s="171"/>
      <c r="BW498" s="89"/>
      <c r="BX498" s="90" t="str">
        <f t="shared" si="566"/>
        <v/>
      </c>
      <c r="BY498" s="172"/>
      <c r="BZ498" s="154" t="str">
        <f t="shared" si="567"/>
        <v>NO BID</v>
      </c>
      <c r="CA498" s="171"/>
      <c r="CB498" s="89"/>
      <c r="CC498" s="90" t="str">
        <f t="shared" si="568"/>
        <v/>
      </c>
      <c r="CD498" s="172"/>
      <c r="CE498" s="154" t="str">
        <f t="shared" si="569"/>
        <v>NO BID</v>
      </c>
      <c r="CF498" s="171"/>
      <c r="CG498" s="89"/>
      <c r="CH498" s="90" t="str">
        <f t="shared" si="570"/>
        <v/>
      </c>
      <c r="CI498" s="172"/>
      <c r="CJ498" s="154" t="str">
        <f t="shared" si="571"/>
        <v>NO BID</v>
      </c>
      <c r="CK498" s="171"/>
      <c r="CL498" s="89"/>
      <c r="CM498" s="90" t="str">
        <f t="shared" si="572"/>
        <v/>
      </c>
      <c r="CN498" s="172"/>
      <c r="CO498" s="154" t="str">
        <f t="shared" si="573"/>
        <v>NO BID</v>
      </c>
      <c r="CP498" s="171"/>
      <c r="CQ498" s="89"/>
      <c r="CR498" s="90" t="str">
        <f t="shared" si="574"/>
        <v/>
      </c>
      <c r="CS498" s="172"/>
      <c r="CT498" s="154" t="str">
        <f t="shared" si="575"/>
        <v>NO BID</v>
      </c>
      <c r="CU498" s="171"/>
      <c r="CV498" s="89"/>
      <c r="CW498" s="90" t="str">
        <f t="shared" si="576"/>
        <v/>
      </c>
      <c r="CX498" s="172"/>
      <c r="CY498" s="154" t="str">
        <f t="shared" si="577"/>
        <v>NO BID</v>
      </c>
      <c r="CZ498" s="171"/>
      <c r="DA498" s="89"/>
      <c r="DB498" s="90" t="str">
        <f t="shared" si="578"/>
        <v/>
      </c>
      <c r="DC498" s="172"/>
      <c r="DD498" s="154" t="str">
        <f t="shared" si="579"/>
        <v>NO BID</v>
      </c>
      <c r="DE498" s="171"/>
      <c r="DF498" s="89"/>
      <c r="DG498" s="90" t="str">
        <f t="shared" si="580"/>
        <v/>
      </c>
      <c r="DH498" s="172"/>
      <c r="DI498" s="154" t="str">
        <f t="shared" si="581"/>
        <v>NO BID</v>
      </c>
      <c r="DJ498" s="171"/>
      <c r="DK498" s="89"/>
      <c r="DL498" s="90" t="str">
        <f t="shared" si="582"/>
        <v/>
      </c>
      <c r="DM498" s="172"/>
      <c r="DN498" s="154" t="str">
        <f t="shared" si="583"/>
        <v>NO BID</v>
      </c>
      <c r="DO498" s="171"/>
      <c r="DP498" s="89"/>
      <c r="DQ498" s="90" t="str">
        <f t="shared" si="584"/>
        <v/>
      </c>
      <c r="DR498" s="172"/>
      <c r="DS498" s="154" t="str">
        <f t="shared" si="585"/>
        <v>NO BID</v>
      </c>
      <c r="DT498" s="171"/>
      <c r="DU498" s="89"/>
      <c r="DV498" s="90" t="str">
        <f t="shared" si="586"/>
        <v/>
      </c>
      <c r="DW498" s="172"/>
      <c r="DX498" s="154" t="str">
        <f t="shared" si="587"/>
        <v>NO BID</v>
      </c>
      <c r="DY498" s="171"/>
      <c r="DZ498" s="89"/>
      <c r="EA498" s="90" t="str">
        <f t="shared" si="588"/>
        <v/>
      </c>
      <c r="EB498" s="172"/>
      <c r="EC498" s="154" t="str">
        <f t="shared" si="589"/>
        <v>NO BID</v>
      </c>
      <c r="ED498" s="171"/>
      <c r="EE498" s="89"/>
      <c r="EF498" s="90" t="str">
        <f t="shared" si="590"/>
        <v/>
      </c>
      <c r="EG498" s="172"/>
      <c r="EH498" s="154" t="str">
        <f t="shared" si="591"/>
        <v>NO BID</v>
      </c>
      <c r="EI498" s="171"/>
      <c r="EJ498" s="89"/>
      <c r="EK498" s="90" t="str">
        <f t="shared" si="592"/>
        <v/>
      </c>
      <c r="EL498" s="172"/>
      <c r="EM498" s="154" t="str">
        <f t="shared" si="593"/>
        <v>NO BID</v>
      </c>
      <c r="EN498" s="171"/>
      <c r="EO498" s="89"/>
      <c r="EP498" s="90" t="str">
        <f t="shared" si="594"/>
        <v/>
      </c>
      <c r="EQ498" s="172"/>
      <c r="ER498" s="154" t="str">
        <f t="shared" si="595"/>
        <v>NO BID</v>
      </c>
      <c r="ES498" s="171"/>
      <c r="ET498" s="89"/>
      <c r="EU498" s="90" t="str">
        <f t="shared" si="596"/>
        <v/>
      </c>
      <c r="EV498" s="172"/>
      <c r="EW498" s="154" t="str">
        <f t="shared" si="597"/>
        <v>NO BID</v>
      </c>
      <c r="EX498" s="171"/>
      <c r="EY498" s="89"/>
      <c r="EZ498" s="90" t="str">
        <f t="shared" si="598"/>
        <v/>
      </c>
      <c r="FA498" s="172"/>
      <c r="FB498" s="154" t="str">
        <f t="shared" si="599"/>
        <v>NO BID</v>
      </c>
      <c r="FC498" s="171"/>
      <c r="FD498" s="89"/>
      <c r="FE498" s="90" t="str">
        <f t="shared" si="600"/>
        <v/>
      </c>
      <c r="FF498" s="172"/>
      <c r="FG498" s="154" t="str">
        <f t="shared" si="601"/>
        <v>NO BID</v>
      </c>
      <c r="FH498" s="171"/>
      <c r="FI498" s="89"/>
      <c r="FJ498" s="90" t="str">
        <f t="shared" si="602"/>
        <v/>
      </c>
      <c r="FK498" s="172"/>
      <c r="FL498" s="154" t="str">
        <f t="shared" si="603"/>
        <v>NO BID</v>
      </c>
      <c r="FM498" s="171"/>
      <c r="FN498" s="89"/>
      <c r="FO498" s="90" t="str">
        <f t="shared" si="604"/>
        <v/>
      </c>
      <c r="FP498" s="172"/>
      <c r="FQ498" s="154" t="str">
        <f t="shared" si="605"/>
        <v>NO BID</v>
      </c>
      <c r="FR498" s="174"/>
      <c r="FS498" s="91">
        <v>7.69</v>
      </c>
      <c r="FT498" s="92">
        <f t="shared" si="606"/>
        <v>38.450000000000003</v>
      </c>
      <c r="FU498" s="175">
        <f t="shared" si="607"/>
        <v>0</v>
      </c>
      <c r="FV498" s="93" t="str">
        <f t="shared" si="608"/>
        <v/>
      </c>
      <c r="FW498" s="94">
        <f t="shared" si="609"/>
        <v>38.450000000000003</v>
      </c>
      <c r="FX498" s="95">
        <f t="shared" si="610"/>
        <v>0</v>
      </c>
      <c r="FY498" s="129" t="str">
        <f t="shared" si="611"/>
        <v>NOT AWARDED</v>
      </c>
      <c r="FZ498" s="130">
        <f t="shared" si="612"/>
        <v>0</v>
      </c>
      <c r="GA498" s="129" t="str">
        <f t="shared" si="613"/>
        <v>VENDOR 09</v>
      </c>
      <c r="GB498" s="176"/>
      <c r="GC498" s="177"/>
      <c r="GD498" s="96"/>
      <c r="GE498" s="97"/>
    </row>
    <row r="499" spans="1:187" ht="30" customHeight="1" thickTop="1" thickBot="1" x14ac:dyDescent="0.4">
      <c r="A499" s="162">
        <v>495</v>
      </c>
      <c r="B499" s="194">
        <v>4</v>
      </c>
      <c r="C499" s="164">
        <v>9781598536669</v>
      </c>
      <c r="D499" s="165" t="s">
        <v>122</v>
      </c>
      <c r="E499" s="165" t="s">
        <v>831</v>
      </c>
      <c r="F499" s="165" t="s">
        <v>1479</v>
      </c>
      <c r="G499" s="166" t="s">
        <v>1415</v>
      </c>
      <c r="H499" s="166" t="s">
        <v>1416</v>
      </c>
      <c r="I499" s="167"/>
      <c r="J499" s="227">
        <f t="shared" si="614"/>
        <v>4</v>
      </c>
      <c r="K499" s="228"/>
      <c r="L499" s="99" t="str">
        <f t="shared" si="540"/>
        <v/>
      </c>
      <c r="M499" s="241"/>
      <c r="N499" s="168"/>
      <c r="O499" s="195" t="str">
        <f t="shared" si="541"/>
        <v>VENDOR 09</v>
      </c>
      <c r="P499" s="149">
        <v>241365</v>
      </c>
      <c r="Q499" s="149">
        <f t="shared" si="542"/>
        <v>0</v>
      </c>
      <c r="R499" s="196" t="str">
        <f t="shared" si="543"/>
        <v xml:space="preserve">, </v>
      </c>
      <c r="S499" s="196" t="str">
        <f t="shared" si="544"/>
        <v>NO BID</v>
      </c>
      <c r="T499" s="117">
        <f t="shared" si="545"/>
        <v>0</v>
      </c>
      <c r="U499" s="118" t="str">
        <f t="shared" si="546"/>
        <v>NOT AWARDED</v>
      </c>
      <c r="V499" s="167"/>
      <c r="W499" s="171"/>
      <c r="X499" s="89"/>
      <c r="Y499" s="90"/>
      <c r="Z499" s="172" t="str">
        <f t="shared" si="547"/>
        <v/>
      </c>
      <c r="AA499" s="154" t="str">
        <f t="shared" si="548"/>
        <v>NO BID</v>
      </c>
      <c r="AB499" s="171"/>
      <c r="AC499" s="89"/>
      <c r="AD499" s="90"/>
      <c r="AE499" s="172" t="str">
        <f t="shared" si="549"/>
        <v/>
      </c>
      <c r="AF499" s="154" t="str">
        <f t="shared" si="550"/>
        <v>NO BID</v>
      </c>
      <c r="AG499" s="171"/>
      <c r="AH499" s="89"/>
      <c r="AI499" s="90"/>
      <c r="AJ499" s="172" t="str">
        <f t="shared" si="551"/>
        <v/>
      </c>
      <c r="AK499" s="154" t="str">
        <f t="shared" si="552"/>
        <v>NO BID</v>
      </c>
      <c r="AL499" s="171"/>
      <c r="AM499" s="89"/>
      <c r="AN499" s="90"/>
      <c r="AO499" s="172" t="str">
        <f t="shared" si="553"/>
        <v/>
      </c>
      <c r="AP499" s="154" t="str">
        <f t="shared" si="554"/>
        <v>NO BID</v>
      </c>
      <c r="AQ499" s="171"/>
      <c r="AR499" s="89"/>
      <c r="AS499" s="90"/>
      <c r="AT499" s="172" t="str">
        <f t="shared" si="555"/>
        <v/>
      </c>
      <c r="AU499" s="154" t="str">
        <f t="shared" si="556"/>
        <v>NO BID</v>
      </c>
      <c r="AV499" s="171"/>
      <c r="AW499" s="89"/>
      <c r="AX499" s="90"/>
      <c r="AY499" s="172" t="str">
        <f t="shared" si="557"/>
        <v/>
      </c>
      <c r="AZ499" s="154" t="str">
        <f t="shared" si="558"/>
        <v>NO BID</v>
      </c>
      <c r="BA499" s="171"/>
      <c r="BB499" s="89"/>
      <c r="BC499" s="90"/>
      <c r="BD499" s="172" t="str">
        <f t="shared" si="559"/>
        <v/>
      </c>
      <c r="BE499" s="154" t="s">
        <v>80</v>
      </c>
      <c r="BF499" s="171"/>
      <c r="BG499" s="89"/>
      <c r="BH499" s="90"/>
      <c r="BI499" s="172" t="str">
        <f t="shared" si="560"/>
        <v/>
      </c>
      <c r="BJ499" s="154" t="str">
        <f t="shared" si="561"/>
        <v>NO BID</v>
      </c>
      <c r="BK499" s="171"/>
      <c r="BL499" s="89"/>
      <c r="BM499" s="90"/>
      <c r="BN499" s="172" t="str">
        <f t="shared" si="562"/>
        <v/>
      </c>
      <c r="BO499" s="154" t="str">
        <f t="shared" si="563"/>
        <v>NO BID</v>
      </c>
      <c r="BP499" s="178"/>
      <c r="BQ499" s="171"/>
      <c r="BR499" s="89"/>
      <c r="BS499" s="90" t="str">
        <f t="shared" si="564"/>
        <v/>
      </c>
      <c r="BT499" s="172"/>
      <c r="BU499" s="154" t="str">
        <f t="shared" si="565"/>
        <v>NO BID</v>
      </c>
      <c r="BV499" s="171"/>
      <c r="BW499" s="89"/>
      <c r="BX499" s="90" t="str">
        <f t="shared" si="566"/>
        <v/>
      </c>
      <c r="BY499" s="172"/>
      <c r="BZ499" s="154" t="str">
        <f t="shared" si="567"/>
        <v>NO BID</v>
      </c>
      <c r="CA499" s="171"/>
      <c r="CB499" s="89"/>
      <c r="CC499" s="90" t="str">
        <f t="shared" si="568"/>
        <v/>
      </c>
      <c r="CD499" s="172"/>
      <c r="CE499" s="154" t="str">
        <f t="shared" si="569"/>
        <v>NO BID</v>
      </c>
      <c r="CF499" s="171"/>
      <c r="CG499" s="89"/>
      <c r="CH499" s="90" t="str">
        <f t="shared" si="570"/>
        <v/>
      </c>
      <c r="CI499" s="172"/>
      <c r="CJ499" s="154" t="str">
        <f t="shared" si="571"/>
        <v>NO BID</v>
      </c>
      <c r="CK499" s="171"/>
      <c r="CL499" s="89"/>
      <c r="CM499" s="90" t="str">
        <f t="shared" si="572"/>
        <v/>
      </c>
      <c r="CN499" s="172"/>
      <c r="CO499" s="154" t="str">
        <f t="shared" si="573"/>
        <v>NO BID</v>
      </c>
      <c r="CP499" s="171"/>
      <c r="CQ499" s="89"/>
      <c r="CR499" s="90" t="str">
        <f t="shared" si="574"/>
        <v/>
      </c>
      <c r="CS499" s="172"/>
      <c r="CT499" s="154" t="str">
        <f t="shared" si="575"/>
        <v>NO BID</v>
      </c>
      <c r="CU499" s="171"/>
      <c r="CV499" s="89"/>
      <c r="CW499" s="90" t="str">
        <f t="shared" si="576"/>
        <v/>
      </c>
      <c r="CX499" s="172"/>
      <c r="CY499" s="154" t="str">
        <f t="shared" si="577"/>
        <v>NO BID</v>
      </c>
      <c r="CZ499" s="171"/>
      <c r="DA499" s="89"/>
      <c r="DB499" s="90" t="str">
        <f t="shared" si="578"/>
        <v/>
      </c>
      <c r="DC499" s="172"/>
      <c r="DD499" s="154" t="str">
        <f t="shared" si="579"/>
        <v>NO BID</v>
      </c>
      <c r="DE499" s="171"/>
      <c r="DF499" s="89"/>
      <c r="DG499" s="90" t="str">
        <f t="shared" si="580"/>
        <v/>
      </c>
      <c r="DH499" s="172"/>
      <c r="DI499" s="154" t="str">
        <f t="shared" si="581"/>
        <v>NO BID</v>
      </c>
      <c r="DJ499" s="171"/>
      <c r="DK499" s="89"/>
      <c r="DL499" s="90" t="str">
        <f t="shared" si="582"/>
        <v/>
      </c>
      <c r="DM499" s="172"/>
      <c r="DN499" s="154" t="str">
        <f t="shared" si="583"/>
        <v>NO BID</v>
      </c>
      <c r="DO499" s="171"/>
      <c r="DP499" s="89"/>
      <c r="DQ499" s="90" t="str">
        <f t="shared" si="584"/>
        <v/>
      </c>
      <c r="DR499" s="172"/>
      <c r="DS499" s="154" t="str">
        <f t="shared" si="585"/>
        <v>NO BID</v>
      </c>
      <c r="DT499" s="171"/>
      <c r="DU499" s="89"/>
      <c r="DV499" s="90" t="str">
        <f t="shared" si="586"/>
        <v/>
      </c>
      <c r="DW499" s="172"/>
      <c r="DX499" s="154" t="str">
        <f t="shared" si="587"/>
        <v>NO BID</v>
      </c>
      <c r="DY499" s="171"/>
      <c r="DZ499" s="89"/>
      <c r="EA499" s="90" t="str">
        <f t="shared" si="588"/>
        <v/>
      </c>
      <c r="EB499" s="172"/>
      <c r="EC499" s="154" t="str">
        <f t="shared" si="589"/>
        <v>NO BID</v>
      </c>
      <c r="ED499" s="171"/>
      <c r="EE499" s="89"/>
      <c r="EF499" s="90" t="str">
        <f t="shared" si="590"/>
        <v/>
      </c>
      <c r="EG499" s="172"/>
      <c r="EH499" s="154" t="str">
        <f t="shared" si="591"/>
        <v>NO BID</v>
      </c>
      <c r="EI499" s="171"/>
      <c r="EJ499" s="89"/>
      <c r="EK499" s="90" t="str">
        <f t="shared" si="592"/>
        <v/>
      </c>
      <c r="EL499" s="172"/>
      <c r="EM499" s="154" t="str">
        <f t="shared" si="593"/>
        <v>NO BID</v>
      </c>
      <c r="EN499" s="171"/>
      <c r="EO499" s="89"/>
      <c r="EP499" s="90" t="str">
        <f t="shared" si="594"/>
        <v/>
      </c>
      <c r="EQ499" s="172"/>
      <c r="ER499" s="154" t="str">
        <f t="shared" si="595"/>
        <v>NO BID</v>
      </c>
      <c r="ES499" s="171"/>
      <c r="ET499" s="89"/>
      <c r="EU499" s="90" t="str">
        <f t="shared" si="596"/>
        <v/>
      </c>
      <c r="EV499" s="172"/>
      <c r="EW499" s="154" t="str">
        <f t="shared" si="597"/>
        <v>NO BID</v>
      </c>
      <c r="EX499" s="171"/>
      <c r="EY499" s="89"/>
      <c r="EZ499" s="90" t="str">
        <f t="shared" si="598"/>
        <v/>
      </c>
      <c r="FA499" s="172"/>
      <c r="FB499" s="154" t="str">
        <f t="shared" si="599"/>
        <v>NO BID</v>
      </c>
      <c r="FC499" s="171"/>
      <c r="FD499" s="89"/>
      <c r="FE499" s="90" t="str">
        <f t="shared" si="600"/>
        <v/>
      </c>
      <c r="FF499" s="172"/>
      <c r="FG499" s="154" t="str">
        <f t="shared" si="601"/>
        <v>NO BID</v>
      </c>
      <c r="FH499" s="171"/>
      <c r="FI499" s="89"/>
      <c r="FJ499" s="90" t="str">
        <f t="shared" si="602"/>
        <v/>
      </c>
      <c r="FK499" s="172"/>
      <c r="FL499" s="154" t="str">
        <f t="shared" si="603"/>
        <v>NO BID</v>
      </c>
      <c r="FM499" s="171"/>
      <c r="FN499" s="89"/>
      <c r="FO499" s="90" t="str">
        <f t="shared" si="604"/>
        <v/>
      </c>
      <c r="FP499" s="172"/>
      <c r="FQ499" s="154" t="str">
        <f t="shared" si="605"/>
        <v>NO BID</v>
      </c>
      <c r="FR499" s="174"/>
      <c r="FS499" s="91">
        <v>22.48</v>
      </c>
      <c r="FT499" s="92">
        <f t="shared" si="606"/>
        <v>89.92</v>
      </c>
      <c r="FU499" s="175">
        <f t="shared" si="607"/>
        <v>0</v>
      </c>
      <c r="FV499" s="93" t="str">
        <f t="shared" si="608"/>
        <v/>
      </c>
      <c r="FW499" s="94">
        <f t="shared" si="609"/>
        <v>89.92</v>
      </c>
      <c r="FX499" s="95">
        <f t="shared" si="610"/>
        <v>0</v>
      </c>
      <c r="FY499" s="129" t="str">
        <f t="shared" si="611"/>
        <v>NOT AWARDED</v>
      </c>
      <c r="FZ499" s="130">
        <f t="shared" si="612"/>
        <v>0</v>
      </c>
      <c r="GA499" s="129" t="str">
        <f t="shared" si="613"/>
        <v>VENDOR 09</v>
      </c>
      <c r="GB499" s="176"/>
      <c r="GC499" s="177"/>
      <c r="GD499" s="96"/>
      <c r="GE499" s="97"/>
    </row>
    <row r="500" spans="1:187" ht="30" customHeight="1" thickTop="1" thickBot="1" x14ac:dyDescent="0.4">
      <c r="A500" s="141">
        <v>496</v>
      </c>
      <c r="B500" s="194">
        <v>5</v>
      </c>
      <c r="C500" s="164">
        <v>9781338787610</v>
      </c>
      <c r="D500" s="165" t="s">
        <v>124</v>
      </c>
      <c r="E500" s="165" t="s">
        <v>833</v>
      </c>
      <c r="F500" s="165" t="s">
        <v>1479</v>
      </c>
      <c r="G500" s="166" t="s">
        <v>1415</v>
      </c>
      <c r="H500" s="166" t="s">
        <v>1416</v>
      </c>
      <c r="I500" s="167"/>
      <c r="J500" s="227">
        <f t="shared" si="614"/>
        <v>5</v>
      </c>
      <c r="K500" s="228"/>
      <c r="L500" s="99" t="str">
        <f t="shared" si="540"/>
        <v/>
      </c>
      <c r="M500" s="241"/>
      <c r="N500" s="168"/>
      <c r="O500" s="169" t="str">
        <f t="shared" si="541"/>
        <v>VENDOR 09</v>
      </c>
      <c r="P500" s="149">
        <v>241365</v>
      </c>
      <c r="Q500" s="149">
        <f t="shared" si="542"/>
        <v>0</v>
      </c>
      <c r="R500" s="170" t="str">
        <f t="shared" si="543"/>
        <v xml:space="preserve">, </v>
      </c>
      <c r="S500" s="170" t="str">
        <f t="shared" si="544"/>
        <v>NO BID</v>
      </c>
      <c r="T500" s="87">
        <f t="shared" si="545"/>
        <v>0</v>
      </c>
      <c r="U500" s="88" t="str">
        <f t="shared" si="546"/>
        <v>NOT AWARDED</v>
      </c>
      <c r="V500" s="167"/>
      <c r="W500" s="171"/>
      <c r="X500" s="89"/>
      <c r="Y500" s="90"/>
      <c r="Z500" s="172" t="str">
        <f t="shared" si="547"/>
        <v/>
      </c>
      <c r="AA500" s="154" t="str">
        <f t="shared" si="548"/>
        <v>NO BID</v>
      </c>
      <c r="AB500" s="171"/>
      <c r="AC500" s="89"/>
      <c r="AD500" s="90"/>
      <c r="AE500" s="172" t="str">
        <f t="shared" si="549"/>
        <v/>
      </c>
      <c r="AF500" s="154" t="str">
        <f t="shared" si="550"/>
        <v>NO BID</v>
      </c>
      <c r="AG500" s="171"/>
      <c r="AH500" s="89"/>
      <c r="AI500" s="90"/>
      <c r="AJ500" s="172" t="str">
        <f t="shared" si="551"/>
        <v/>
      </c>
      <c r="AK500" s="154" t="str">
        <f t="shared" si="552"/>
        <v>NO BID</v>
      </c>
      <c r="AL500" s="171"/>
      <c r="AM500" s="89"/>
      <c r="AN500" s="90"/>
      <c r="AO500" s="172" t="str">
        <f t="shared" si="553"/>
        <v/>
      </c>
      <c r="AP500" s="154" t="str">
        <f t="shared" si="554"/>
        <v>NO BID</v>
      </c>
      <c r="AQ500" s="171"/>
      <c r="AR500" s="89"/>
      <c r="AS500" s="90"/>
      <c r="AT500" s="172" t="str">
        <f t="shared" si="555"/>
        <v/>
      </c>
      <c r="AU500" s="154" t="str">
        <f t="shared" si="556"/>
        <v>NO BID</v>
      </c>
      <c r="AV500" s="171"/>
      <c r="AW500" s="89"/>
      <c r="AX500" s="90"/>
      <c r="AY500" s="172" t="str">
        <f t="shared" si="557"/>
        <v/>
      </c>
      <c r="AZ500" s="154" t="str">
        <f t="shared" si="558"/>
        <v>NO BID</v>
      </c>
      <c r="BA500" s="171"/>
      <c r="BB500" s="89"/>
      <c r="BC500" s="90"/>
      <c r="BD500" s="172" t="str">
        <f t="shared" si="559"/>
        <v/>
      </c>
      <c r="BE500" s="154" t="s">
        <v>81</v>
      </c>
      <c r="BF500" s="171"/>
      <c r="BG500" s="89"/>
      <c r="BH500" s="90"/>
      <c r="BI500" s="172" t="str">
        <f t="shared" si="560"/>
        <v/>
      </c>
      <c r="BJ500" s="154" t="str">
        <f t="shared" si="561"/>
        <v>NO BID</v>
      </c>
      <c r="BK500" s="171"/>
      <c r="BL500" s="89"/>
      <c r="BM500" s="90"/>
      <c r="BN500" s="172" t="str">
        <f t="shared" si="562"/>
        <v/>
      </c>
      <c r="BO500" s="154" t="str">
        <f t="shared" si="563"/>
        <v>NO BID</v>
      </c>
      <c r="BP500" s="173"/>
      <c r="BQ500" s="171"/>
      <c r="BR500" s="89"/>
      <c r="BS500" s="90" t="str">
        <f t="shared" si="564"/>
        <v/>
      </c>
      <c r="BT500" s="172"/>
      <c r="BU500" s="154" t="str">
        <f t="shared" si="565"/>
        <v>NO BID</v>
      </c>
      <c r="BV500" s="171"/>
      <c r="BW500" s="89"/>
      <c r="BX500" s="90" t="str">
        <f t="shared" si="566"/>
        <v/>
      </c>
      <c r="BY500" s="172"/>
      <c r="BZ500" s="154" t="str">
        <f t="shared" si="567"/>
        <v>NO BID</v>
      </c>
      <c r="CA500" s="171"/>
      <c r="CB500" s="89"/>
      <c r="CC500" s="90" t="str">
        <f t="shared" si="568"/>
        <v/>
      </c>
      <c r="CD500" s="172"/>
      <c r="CE500" s="154" t="str">
        <f t="shared" si="569"/>
        <v>NO BID</v>
      </c>
      <c r="CF500" s="171"/>
      <c r="CG500" s="89"/>
      <c r="CH500" s="90" t="str">
        <f t="shared" si="570"/>
        <v/>
      </c>
      <c r="CI500" s="172"/>
      <c r="CJ500" s="154" t="str">
        <f t="shared" si="571"/>
        <v>NO BID</v>
      </c>
      <c r="CK500" s="171"/>
      <c r="CL500" s="89"/>
      <c r="CM500" s="90" t="str">
        <f t="shared" si="572"/>
        <v/>
      </c>
      <c r="CN500" s="172"/>
      <c r="CO500" s="154" t="str">
        <f t="shared" si="573"/>
        <v>NO BID</v>
      </c>
      <c r="CP500" s="171"/>
      <c r="CQ500" s="89"/>
      <c r="CR500" s="90" t="str">
        <f t="shared" si="574"/>
        <v/>
      </c>
      <c r="CS500" s="172"/>
      <c r="CT500" s="154" t="str">
        <f t="shared" si="575"/>
        <v>NO BID</v>
      </c>
      <c r="CU500" s="171"/>
      <c r="CV500" s="89"/>
      <c r="CW500" s="90" t="str">
        <f t="shared" si="576"/>
        <v/>
      </c>
      <c r="CX500" s="172"/>
      <c r="CY500" s="154" t="str">
        <f t="shared" si="577"/>
        <v>NO BID</v>
      </c>
      <c r="CZ500" s="171"/>
      <c r="DA500" s="89"/>
      <c r="DB500" s="90" t="str">
        <f t="shared" si="578"/>
        <v/>
      </c>
      <c r="DC500" s="172"/>
      <c r="DD500" s="154" t="str">
        <f t="shared" si="579"/>
        <v>NO BID</v>
      </c>
      <c r="DE500" s="171"/>
      <c r="DF500" s="89"/>
      <c r="DG500" s="90" t="str">
        <f t="shared" si="580"/>
        <v/>
      </c>
      <c r="DH500" s="172"/>
      <c r="DI500" s="154" t="str">
        <f t="shared" si="581"/>
        <v>NO BID</v>
      </c>
      <c r="DJ500" s="171"/>
      <c r="DK500" s="89"/>
      <c r="DL500" s="90" t="str">
        <f t="shared" si="582"/>
        <v/>
      </c>
      <c r="DM500" s="172"/>
      <c r="DN500" s="154" t="str">
        <f t="shared" si="583"/>
        <v>NO BID</v>
      </c>
      <c r="DO500" s="171"/>
      <c r="DP500" s="89"/>
      <c r="DQ500" s="90" t="str">
        <f t="shared" si="584"/>
        <v/>
      </c>
      <c r="DR500" s="172"/>
      <c r="DS500" s="154" t="str">
        <f t="shared" si="585"/>
        <v>NO BID</v>
      </c>
      <c r="DT500" s="171"/>
      <c r="DU500" s="89"/>
      <c r="DV500" s="90" t="str">
        <f t="shared" si="586"/>
        <v/>
      </c>
      <c r="DW500" s="172"/>
      <c r="DX500" s="154" t="str">
        <f t="shared" si="587"/>
        <v>NO BID</v>
      </c>
      <c r="DY500" s="171"/>
      <c r="DZ500" s="89"/>
      <c r="EA500" s="90" t="str">
        <f t="shared" si="588"/>
        <v/>
      </c>
      <c r="EB500" s="172"/>
      <c r="EC500" s="154" t="str">
        <f t="shared" si="589"/>
        <v>NO BID</v>
      </c>
      <c r="ED500" s="171"/>
      <c r="EE500" s="89"/>
      <c r="EF500" s="90" t="str">
        <f t="shared" si="590"/>
        <v/>
      </c>
      <c r="EG500" s="172"/>
      <c r="EH500" s="154" t="str">
        <f t="shared" si="591"/>
        <v>NO BID</v>
      </c>
      <c r="EI500" s="171"/>
      <c r="EJ500" s="89"/>
      <c r="EK500" s="90" t="str">
        <f t="shared" si="592"/>
        <v/>
      </c>
      <c r="EL500" s="172"/>
      <c r="EM500" s="154" t="str">
        <f t="shared" si="593"/>
        <v>NO BID</v>
      </c>
      <c r="EN500" s="171"/>
      <c r="EO500" s="89"/>
      <c r="EP500" s="90" t="str">
        <f t="shared" si="594"/>
        <v/>
      </c>
      <c r="EQ500" s="172"/>
      <c r="ER500" s="154" t="str">
        <f t="shared" si="595"/>
        <v>NO BID</v>
      </c>
      <c r="ES500" s="171"/>
      <c r="ET500" s="89"/>
      <c r="EU500" s="90" t="str">
        <f t="shared" si="596"/>
        <v/>
      </c>
      <c r="EV500" s="172"/>
      <c r="EW500" s="154" t="str">
        <f t="shared" si="597"/>
        <v>NO BID</v>
      </c>
      <c r="EX500" s="171"/>
      <c r="EY500" s="89"/>
      <c r="EZ500" s="90" t="str">
        <f t="shared" si="598"/>
        <v/>
      </c>
      <c r="FA500" s="172"/>
      <c r="FB500" s="154" t="str">
        <f t="shared" si="599"/>
        <v>NO BID</v>
      </c>
      <c r="FC500" s="171"/>
      <c r="FD500" s="89"/>
      <c r="FE500" s="90" t="str">
        <f t="shared" si="600"/>
        <v/>
      </c>
      <c r="FF500" s="172"/>
      <c r="FG500" s="154" t="str">
        <f t="shared" si="601"/>
        <v>NO BID</v>
      </c>
      <c r="FH500" s="171"/>
      <c r="FI500" s="89"/>
      <c r="FJ500" s="90" t="str">
        <f t="shared" si="602"/>
        <v/>
      </c>
      <c r="FK500" s="172"/>
      <c r="FL500" s="154" t="str">
        <f t="shared" si="603"/>
        <v>NO BID</v>
      </c>
      <c r="FM500" s="171"/>
      <c r="FN500" s="89"/>
      <c r="FO500" s="90" t="str">
        <f t="shared" si="604"/>
        <v/>
      </c>
      <c r="FP500" s="172"/>
      <c r="FQ500" s="154" t="str">
        <f t="shared" si="605"/>
        <v>NO BID</v>
      </c>
      <c r="FR500" s="174"/>
      <c r="FS500" s="91">
        <v>18.66</v>
      </c>
      <c r="FT500" s="92">
        <f t="shared" si="606"/>
        <v>93.3</v>
      </c>
      <c r="FU500" s="175">
        <f t="shared" si="607"/>
        <v>0</v>
      </c>
      <c r="FV500" s="93" t="str">
        <f t="shared" si="608"/>
        <v/>
      </c>
      <c r="FW500" s="94">
        <f t="shared" si="609"/>
        <v>93.3</v>
      </c>
      <c r="FX500" s="95">
        <f t="shared" si="610"/>
        <v>0</v>
      </c>
      <c r="FY500" s="129" t="str">
        <f t="shared" si="611"/>
        <v>NOT AWARDED</v>
      </c>
      <c r="FZ500" s="130">
        <f t="shared" si="612"/>
        <v>0</v>
      </c>
      <c r="GA500" s="129" t="str">
        <f t="shared" si="613"/>
        <v>VENDOR 09</v>
      </c>
      <c r="GB500" s="176"/>
      <c r="GC500" s="177"/>
      <c r="GD500" s="96"/>
      <c r="GE500" s="97"/>
    </row>
    <row r="501" spans="1:187" ht="30" customHeight="1" thickTop="1" thickBot="1" x14ac:dyDescent="0.4">
      <c r="A501" s="162">
        <v>497</v>
      </c>
      <c r="B501" s="163">
        <v>5</v>
      </c>
      <c r="C501" s="164">
        <v>9781946395634</v>
      </c>
      <c r="D501" s="165" t="s">
        <v>726</v>
      </c>
      <c r="E501" s="165" t="s">
        <v>1362</v>
      </c>
      <c r="F501" s="165" t="s">
        <v>1480</v>
      </c>
      <c r="G501" s="166" t="s">
        <v>1415</v>
      </c>
      <c r="H501" s="166" t="s">
        <v>1440</v>
      </c>
      <c r="I501" s="167"/>
      <c r="J501" s="227">
        <f t="shared" si="614"/>
        <v>5</v>
      </c>
      <c r="K501" s="228"/>
      <c r="L501" s="99" t="str">
        <f t="shared" si="540"/>
        <v/>
      </c>
      <c r="M501" s="241"/>
      <c r="N501" s="168"/>
      <c r="O501" s="169" t="str">
        <f t="shared" si="541"/>
        <v>VENDOR 09</v>
      </c>
      <c r="P501" s="149">
        <v>241362</v>
      </c>
      <c r="Q501" s="149">
        <f t="shared" si="542"/>
        <v>0</v>
      </c>
      <c r="R501" s="170" t="str">
        <f t="shared" si="543"/>
        <v xml:space="preserve">, </v>
      </c>
      <c r="S501" s="170" t="str">
        <f t="shared" si="544"/>
        <v>NO BID</v>
      </c>
      <c r="T501" s="87">
        <f t="shared" si="545"/>
        <v>0</v>
      </c>
      <c r="U501" s="88" t="str">
        <f t="shared" si="546"/>
        <v>NOT AWARDED</v>
      </c>
      <c r="V501" s="167"/>
      <c r="W501" s="171"/>
      <c r="X501" s="89"/>
      <c r="Y501" s="90"/>
      <c r="Z501" s="172" t="str">
        <f t="shared" si="547"/>
        <v/>
      </c>
      <c r="AA501" s="154" t="str">
        <f t="shared" si="548"/>
        <v>NO BID</v>
      </c>
      <c r="AB501" s="171"/>
      <c r="AC501" s="89"/>
      <c r="AD501" s="90"/>
      <c r="AE501" s="172" t="str">
        <f t="shared" si="549"/>
        <v/>
      </c>
      <c r="AF501" s="154" t="str">
        <f t="shared" si="550"/>
        <v>NO BID</v>
      </c>
      <c r="AG501" s="171"/>
      <c r="AH501" s="89"/>
      <c r="AI501" s="90"/>
      <c r="AJ501" s="172" t="str">
        <f t="shared" si="551"/>
        <v/>
      </c>
      <c r="AK501" s="154" t="str">
        <f t="shared" si="552"/>
        <v>NO BID</v>
      </c>
      <c r="AL501" s="171"/>
      <c r="AM501" s="89"/>
      <c r="AN501" s="90"/>
      <c r="AO501" s="172" t="str">
        <f t="shared" si="553"/>
        <v/>
      </c>
      <c r="AP501" s="154" t="str">
        <f t="shared" si="554"/>
        <v>NO BID</v>
      </c>
      <c r="AQ501" s="171"/>
      <c r="AR501" s="89"/>
      <c r="AS501" s="90"/>
      <c r="AT501" s="172" t="str">
        <f t="shared" si="555"/>
        <v/>
      </c>
      <c r="AU501" s="154" t="str">
        <f t="shared" si="556"/>
        <v>NO BID</v>
      </c>
      <c r="AV501" s="171"/>
      <c r="AW501" s="89"/>
      <c r="AX501" s="90"/>
      <c r="AY501" s="172" t="str">
        <f t="shared" si="557"/>
        <v/>
      </c>
      <c r="AZ501" s="154" t="str">
        <f t="shared" si="558"/>
        <v>NO BID</v>
      </c>
      <c r="BA501" s="171"/>
      <c r="BB501" s="89"/>
      <c r="BC501" s="90"/>
      <c r="BD501" s="172" t="str">
        <f t="shared" si="559"/>
        <v/>
      </c>
      <c r="BE501" s="154" t="str">
        <f>IF($B501=0,"",IF(ISNUMBER(BB501),"","NO BID"))</f>
        <v>NO BID</v>
      </c>
      <c r="BF501" s="171"/>
      <c r="BG501" s="89"/>
      <c r="BH501" s="90"/>
      <c r="BI501" s="172" t="str">
        <f t="shared" si="560"/>
        <v/>
      </c>
      <c r="BJ501" s="154" t="str">
        <f t="shared" si="561"/>
        <v>NO BID</v>
      </c>
      <c r="BK501" s="171"/>
      <c r="BL501" s="89"/>
      <c r="BM501" s="90"/>
      <c r="BN501" s="172" t="str">
        <f t="shared" si="562"/>
        <v/>
      </c>
      <c r="BO501" s="154" t="str">
        <f t="shared" si="563"/>
        <v>NO BID</v>
      </c>
      <c r="BP501" s="173"/>
      <c r="BQ501" s="171"/>
      <c r="BR501" s="89"/>
      <c r="BS501" s="90" t="str">
        <f t="shared" si="564"/>
        <v/>
      </c>
      <c r="BT501" s="172"/>
      <c r="BU501" s="154" t="str">
        <f t="shared" si="565"/>
        <v>NO BID</v>
      </c>
      <c r="BV501" s="171"/>
      <c r="BW501" s="89"/>
      <c r="BX501" s="90" t="str">
        <f t="shared" si="566"/>
        <v/>
      </c>
      <c r="BY501" s="172"/>
      <c r="BZ501" s="154" t="str">
        <f t="shared" si="567"/>
        <v>NO BID</v>
      </c>
      <c r="CA501" s="171"/>
      <c r="CB501" s="89"/>
      <c r="CC501" s="90" t="str">
        <f t="shared" si="568"/>
        <v/>
      </c>
      <c r="CD501" s="172"/>
      <c r="CE501" s="154" t="str">
        <f t="shared" si="569"/>
        <v>NO BID</v>
      </c>
      <c r="CF501" s="171"/>
      <c r="CG501" s="89"/>
      <c r="CH501" s="90" t="str">
        <f t="shared" si="570"/>
        <v/>
      </c>
      <c r="CI501" s="172"/>
      <c r="CJ501" s="154" t="str">
        <f t="shared" si="571"/>
        <v>NO BID</v>
      </c>
      <c r="CK501" s="171"/>
      <c r="CL501" s="89"/>
      <c r="CM501" s="90" t="str">
        <f t="shared" si="572"/>
        <v/>
      </c>
      <c r="CN501" s="172"/>
      <c r="CO501" s="154" t="str">
        <f t="shared" si="573"/>
        <v>NO BID</v>
      </c>
      <c r="CP501" s="171"/>
      <c r="CQ501" s="89"/>
      <c r="CR501" s="90" t="str">
        <f t="shared" si="574"/>
        <v/>
      </c>
      <c r="CS501" s="172"/>
      <c r="CT501" s="154" t="str">
        <f t="shared" si="575"/>
        <v>NO BID</v>
      </c>
      <c r="CU501" s="171"/>
      <c r="CV501" s="89"/>
      <c r="CW501" s="90" t="str">
        <f t="shared" si="576"/>
        <v/>
      </c>
      <c r="CX501" s="172"/>
      <c r="CY501" s="154" t="str">
        <f t="shared" si="577"/>
        <v>NO BID</v>
      </c>
      <c r="CZ501" s="171"/>
      <c r="DA501" s="89"/>
      <c r="DB501" s="90" t="str">
        <f t="shared" si="578"/>
        <v/>
      </c>
      <c r="DC501" s="172"/>
      <c r="DD501" s="154" t="str">
        <f t="shared" si="579"/>
        <v>NO BID</v>
      </c>
      <c r="DE501" s="171"/>
      <c r="DF501" s="89"/>
      <c r="DG501" s="90" t="str">
        <f t="shared" si="580"/>
        <v/>
      </c>
      <c r="DH501" s="172"/>
      <c r="DI501" s="154" t="str">
        <f t="shared" si="581"/>
        <v>NO BID</v>
      </c>
      <c r="DJ501" s="171"/>
      <c r="DK501" s="89"/>
      <c r="DL501" s="90" t="str">
        <f t="shared" si="582"/>
        <v/>
      </c>
      <c r="DM501" s="172"/>
      <c r="DN501" s="154" t="str">
        <f t="shared" si="583"/>
        <v>NO BID</v>
      </c>
      <c r="DO501" s="171"/>
      <c r="DP501" s="89"/>
      <c r="DQ501" s="90" t="str">
        <f t="shared" si="584"/>
        <v/>
      </c>
      <c r="DR501" s="172"/>
      <c r="DS501" s="154" t="str">
        <f t="shared" si="585"/>
        <v>NO BID</v>
      </c>
      <c r="DT501" s="171"/>
      <c r="DU501" s="89"/>
      <c r="DV501" s="90" t="str">
        <f t="shared" si="586"/>
        <v/>
      </c>
      <c r="DW501" s="172"/>
      <c r="DX501" s="154" t="str">
        <f t="shared" si="587"/>
        <v>NO BID</v>
      </c>
      <c r="DY501" s="171"/>
      <c r="DZ501" s="89"/>
      <c r="EA501" s="90" t="str">
        <f t="shared" si="588"/>
        <v/>
      </c>
      <c r="EB501" s="172"/>
      <c r="EC501" s="154" t="str">
        <f t="shared" si="589"/>
        <v>NO BID</v>
      </c>
      <c r="ED501" s="171"/>
      <c r="EE501" s="89"/>
      <c r="EF501" s="90" t="str">
        <f t="shared" si="590"/>
        <v/>
      </c>
      <c r="EG501" s="172"/>
      <c r="EH501" s="154" t="str">
        <f t="shared" si="591"/>
        <v>NO BID</v>
      </c>
      <c r="EI501" s="171"/>
      <c r="EJ501" s="89"/>
      <c r="EK501" s="90" t="str">
        <f t="shared" si="592"/>
        <v/>
      </c>
      <c r="EL501" s="172"/>
      <c r="EM501" s="154" t="str">
        <f t="shared" si="593"/>
        <v>NO BID</v>
      </c>
      <c r="EN501" s="171"/>
      <c r="EO501" s="89"/>
      <c r="EP501" s="90" t="str">
        <f t="shared" si="594"/>
        <v/>
      </c>
      <c r="EQ501" s="172"/>
      <c r="ER501" s="154" t="str">
        <f t="shared" si="595"/>
        <v>NO BID</v>
      </c>
      <c r="ES501" s="171"/>
      <c r="ET501" s="89"/>
      <c r="EU501" s="90" t="str">
        <f t="shared" si="596"/>
        <v/>
      </c>
      <c r="EV501" s="172"/>
      <c r="EW501" s="154" t="str">
        <f t="shared" si="597"/>
        <v>NO BID</v>
      </c>
      <c r="EX501" s="171"/>
      <c r="EY501" s="89"/>
      <c r="EZ501" s="90" t="str">
        <f t="shared" si="598"/>
        <v/>
      </c>
      <c r="FA501" s="172"/>
      <c r="FB501" s="154" t="str">
        <f t="shared" si="599"/>
        <v>NO BID</v>
      </c>
      <c r="FC501" s="171"/>
      <c r="FD501" s="89"/>
      <c r="FE501" s="90" t="str">
        <f t="shared" si="600"/>
        <v/>
      </c>
      <c r="FF501" s="172"/>
      <c r="FG501" s="154" t="str">
        <f t="shared" si="601"/>
        <v>NO BID</v>
      </c>
      <c r="FH501" s="171"/>
      <c r="FI501" s="89"/>
      <c r="FJ501" s="90" t="str">
        <f t="shared" si="602"/>
        <v/>
      </c>
      <c r="FK501" s="172"/>
      <c r="FL501" s="154" t="str">
        <f t="shared" si="603"/>
        <v>NO BID</v>
      </c>
      <c r="FM501" s="171"/>
      <c r="FN501" s="89"/>
      <c r="FO501" s="90" t="str">
        <f t="shared" si="604"/>
        <v/>
      </c>
      <c r="FP501" s="172"/>
      <c r="FQ501" s="154" t="str">
        <f t="shared" si="605"/>
        <v>NO BID</v>
      </c>
      <c r="FR501" s="174"/>
      <c r="FS501" s="91">
        <v>16.89</v>
      </c>
      <c r="FT501" s="92">
        <f t="shared" si="606"/>
        <v>84.45</v>
      </c>
      <c r="FU501" s="175">
        <f t="shared" si="607"/>
        <v>0</v>
      </c>
      <c r="FV501" s="93" t="str">
        <f t="shared" si="608"/>
        <v/>
      </c>
      <c r="FW501" s="94">
        <f t="shared" si="609"/>
        <v>84.45</v>
      </c>
      <c r="FX501" s="95">
        <f t="shared" si="610"/>
        <v>0</v>
      </c>
      <c r="FY501" s="129" t="str">
        <f t="shared" si="611"/>
        <v>NOT AWARDED</v>
      </c>
      <c r="FZ501" s="130">
        <f t="shared" si="612"/>
        <v>0</v>
      </c>
      <c r="GA501" s="129" t="str">
        <f t="shared" si="613"/>
        <v>VENDOR 09</v>
      </c>
      <c r="GB501" s="176"/>
      <c r="GC501" s="177"/>
      <c r="GD501" s="96"/>
      <c r="GE501" s="97"/>
    </row>
    <row r="502" spans="1:187" ht="30" customHeight="1" thickTop="1" thickBot="1" x14ac:dyDescent="0.4">
      <c r="A502" s="162">
        <v>498</v>
      </c>
      <c r="B502" s="142">
        <v>4</v>
      </c>
      <c r="C502" s="143">
        <v>9781936787975</v>
      </c>
      <c r="D502" s="144" t="s">
        <v>130</v>
      </c>
      <c r="E502" s="144" t="s">
        <v>839</v>
      </c>
      <c r="F502" s="144" t="s">
        <v>1479</v>
      </c>
      <c r="G502" s="145" t="s">
        <v>1415</v>
      </c>
      <c r="H502" s="145" t="s">
        <v>1425</v>
      </c>
      <c r="I502" s="146"/>
      <c r="J502" s="227">
        <f t="shared" si="614"/>
        <v>4</v>
      </c>
      <c r="K502" s="228"/>
      <c r="L502" s="99" t="str">
        <f t="shared" si="540"/>
        <v/>
      </c>
      <c r="M502" s="241"/>
      <c r="N502" s="147"/>
      <c r="O502" s="148" t="str">
        <f t="shared" si="541"/>
        <v>VENDOR 09</v>
      </c>
      <c r="P502" s="149">
        <v>241363</v>
      </c>
      <c r="Q502" s="149">
        <f t="shared" si="542"/>
        <v>0</v>
      </c>
      <c r="R502" s="150" t="str">
        <f t="shared" si="543"/>
        <v xml:space="preserve">, </v>
      </c>
      <c r="S502" s="150" t="str">
        <f t="shared" si="544"/>
        <v>NO BID</v>
      </c>
      <c r="T502" s="100">
        <f t="shared" si="545"/>
        <v>0</v>
      </c>
      <c r="U502" s="101" t="str">
        <f t="shared" si="546"/>
        <v>NOT AWARDED</v>
      </c>
      <c r="V502" s="146"/>
      <c r="W502" s="151"/>
      <c r="X502" s="102"/>
      <c r="Y502" s="103"/>
      <c r="Z502" s="152" t="str">
        <f t="shared" si="547"/>
        <v/>
      </c>
      <c r="AA502" s="153" t="str">
        <f t="shared" si="548"/>
        <v>NO BID</v>
      </c>
      <c r="AB502" s="151"/>
      <c r="AC502" s="102"/>
      <c r="AD502" s="103"/>
      <c r="AE502" s="152" t="str">
        <f t="shared" si="549"/>
        <v/>
      </c>
      <c r="AF502" s="154" t="str">
        <f t="shared" si="550"/>
        <v>NO BID</v>
      </c>
      <c r="AG502" s="151"/>
      <c r="AH502" s="102"/>
      <c r="AI502" s="103"/>
      <c r="AJ502" s="152" t="str">
        <f t="shared" si="551"/>
        <v/>
      </c>
      <c r="AK502" s="154" t="str">
        <f t="shared" si="552"/>
        <v>NO BID</v>
      </c>
      <c r="AL502" s="151"/>
      <c r="AM502" s="102"/>
      <c r="AN502" s="103"/>
      <c r="AO502" s="152" t="str">
        <f t="shared" si="553"/>
        <v/>
      </c>
      <c r="AP502" s="154" t="str">
        <f t="shared" si="554"/>
        <v>NO BID</v>
      </c>
      <c r="AQ502" s="151"/>
      <c r="AR502" s="102"/>
      <c r="AS502" s="103"/>
      <c r="AT502" s="152" t="str">
        <f t="shared" si="555"/>
        <v/>
      </c>
      <c r="AU502" s="154" t="str">
        <f t="shared" si="556"/>
        <v>NO BID</v>
      </c>
      <c r="AV502" s="151"/>
      <c r="AW502" s="102"/>
      <c r="AX502" s="103"/>
      <c r="AY502" s="152" t="str">
        <f t="shared" si="557"/>
        <v/>
      </c>
      <c r="AZ502" s="154" t="str">
        <f t="shared" si="558"/>
        <v>NO BID</v>
      </c>
      <c r="BA502" s="151"/>
      <c r="BB502" s="102"/>
      <c r="BC502" s="103"/>
      <c r="BD502" s="152" t="str">
        <f t="shared" si="559"/>
        <v/>
      </c>
      <c r="BE502" s="153" t="str">
        <f>IF($B502=0,"",IF(ISNUMBER(BB502),"","NO BID"))</f>
        <v>NO BID</v>
      </c>
      <c r="BF502" s="151"/>
      <c r="BG502" s="102"/>
      <c r="BH502" s="103"/>
      <c r="BI502" s="152" t="str">
        <f t="shared" si="560"/>
        <v/>
      </c>
      <c r="BJ502" s="153" t="str">
        <f t="shared" si="561"/>
        <v>NO BID</v>
      </c>
      <c r="BK502" s="151"/>
      <c r="BL502" s="102"/>
      <c r="BM502" s="103"/>
      <c r="BN502" s="152" t="str">
        <f t="shared" si="562"/>
        <v/>
      </c>
      <c r="BO502" s="154" t="str">
        <f t="shared" si="563"/>
        <v>NO BID</v>
      </c>
      <c r="BP502" s="155"/>
      <c r="BQ502" s="151"/>
      <c r="BR502" s="102"/>
      <c r="BS502" s="103" t="str">
        <f t="shared" si="564"/>
        <v/>
      </c>
      <c r="BT502" s="152"/>
      <c r="BU502" s="153" t="str">
        <f t="shared" si="565"/>
        <v>NO BID</v>
      </c>
      <c r="BV502" s="151"/>
      <c r="BW502" s="102"/>
      <c r="BX502" s="103" t="str">
        <f t="shared" si="566"/>
        <v/>
      </c>
      <c r="BY502" s="152"/>
      <c r="BZ502" s="153" t="str">
        <f t="shared" si="567"/>
        <v>NO BID</v>
      </c>
      <c r="CA502" s="151"/>
      <c r="CB502" s="102"/>
      <c r="CC502" s="103" t="str">
        <f t="shared" si="568"/>
        <v/>
      </c>
      <c r="CD502" s="152"/>
      <c r="CE502" s="153" t="str">
        <f t="shared" si="569"/>
        <v>NO BID</v>
      </c>
      <c r="CF502" s="151"/>
      <c r="CG502" s="102"/>
      <c r="CH502" s="103" t="str">
        <f t="shared" si="570"/>
        <v/>
      </c>
      <c r="CI502" s="152"/>
      <c r="CJ502" s="153" t="str">
        <f t="shared" si="571"/>
        <v>NO BID</v>
      </c>
      <c r="CK502" s="151"/>
      <c r="CL502" s="102"/>
      <c r="CM502" s="103" t="str">
        <f t="shared" si="572"/>
        <v/>
      </c>
      <c r="CN502" s="152"/>
      <c r="CO502" s="153" t="str">
        <f t="shared" si="573"/>
        <v>NO BID</v>
      </c>
      <c r="CP502" s="151"/>
      <c r="CQ502" s="102"/>
      <c r="CR502" s="103" t="str">
        <f t="shared" si="574"/>
        <v/>
      </c>
      <c r="CS502" s="152"/>
      <c r="CT502" s="153" t="str">
        <f t="shared" si="575"/>
        <v>NO BID</v>
      </c>
      <c r="CU502" s="151"/>
      <c r="CV502" s="102"/>
      <c r="CW502" s="103" t="str">
        <f t="shared" si="576"/>
        <v/>
      </c>
      <c r="CX502" s="152"/>
      <c r="CY502" s="153" t="str">
        <f t="shared" si="577"/>
        <v>NO BID</v>
      </c>
      <c r="CZ502" s="151"/>
      <c r="DA502" s="102"/>
      <c r="DB502" s="103" t="str">
        <f t="shared" si="578"/>
        <v/>
      </c>
      <c r="DC502" s="152"/>
      <c r="DD502" s="153" t="str">
        <f t="shared" si="579"/>
        <v>NO BID</v>
      </c>
      <c r="DE502" s="151"/>
      <c r="DF502" s="102"/>
      <c r="DG502" s="103" t="str">
        <f t="shared" si="580"/>
        <v/>
      </c>
      <c r="DH502" s="152"/>
      <c r="DI502" s="153" t="str">
        <f t="shared" si="581"/>
        <v>NO BID</v>
      </c>
      <c r="DJ502" s="151"/>
      <c r="DK502" s="102"/>
      <c r="DL502" s="103" t="str">
        <f t="shared" si="582"/>
        <v/>
      </c>
      <c r="DM502" s="152"/>
      <c r="DN502" s="153" t="str">
        <f t="shared" si="583"/>
        <v>NO BID</v>
      </c>
      <c r="DO502" s="151"/>
      <c r="DP502" s="102"/>
      <c r="DQ502" s="103" t="str">
        <f t="shared" si="584"/>
        <v/>
      </c>
      <c r="DR502" s="152"/>
      <c r="DS502" s="153" t="str">
        <f t="shared" si="585"/>
        <v>NO BID</v>
      </c>
      <c r="DT502" s="151"/>
      <c r="DU502" s="102"/>
      <c r="DV502" s="103" t="str">
        <f t="shared" si="586"/>
        <v/>
      </c>
      <c r="DW502" s="152"/>
      <c r="DX502" s="153" t="str">
        <f t="shared" si="587"/>
        <v>NO BID</v>
      </c>
      <c r="DY502" s="151"/>
      <c r="DZ502" s="102"/>
      <c r="EA502" s="103" t="str">
        <f t="shared" si="588"/>
        <v/>
      </c>
      <c r="EB502" s="152"/>
      <c r="EC502" s="153" t="str">
        <f t="shared" si="589"/>
        <v>NO BID</v>
      </c>
      <c r="ED502" s="151"/>
      <c r="EE502" s="102"/>
      <c r="EF502" s="103" t="str">
        <f t="shared" si="590"/>
        <v/>
      </c>
      <c r="EG502" s="152"/>
      <c r="EH502" s="153" t="str">
        <f t="shared" si="591"/>
        <v>NO BID</v>
      </c>
      <c r="EI502" s="151"/>
      <c r="EJ502" s="102"/>
      <c r="EK502" s="103" t="str">
        <f t="shared" si="592"/>
        <v/>
      </c>
      <c r="EL502" s="152"/>
      <c r="EM502" s="153" t="str">
        <f t="shared" si="593"/>
        <v>NO BID</v>
      </c>
      <c r="EN502" s="151"/>
      <c r="EO502" s="102"/>
      <c r="EP502" s="103" t="str">
        <f t="shared" si="594"/>
        <v/>
      </c>
      <c r="EQ502" s="152"/>
      <c r="ER502" s="153" t="str">
        <f t="shared" si="595"/>
        <v>NO BID</v>
      </c>
      <c r="ES502" s="151"/>
      <c r="ET502" s="102"/>
      <c r="EU502" s="103" t="str">
        <f t="shared" si="596"/>
        <v/>
      </c>
      <c r="EV502" s="152"/>
      <c r="EW502" s="153" t="str">
        <f t="shared" si="597"/>
        <v>NO BID</v>
      </c>
      <c r="EX502" s="151"/>
      <c r="EY502" s="102"/>
      <c r="EZ502" s="103" t="str">
        <f t="shared" si="598"/>
        <v/>
      </c>
      <c r="FA502" s="152"/>
      <c r="FB502" s="153" t="str">
        <f t="shared" si="599"/>
        <v>NO BID</v>
      </c>
      <c r="FC502" s="151"/>
      <c r="FD502" s="102"/>
      <c r="FE502" s="103" t="str">
        <f t="shared" si="600"/>
        <v/>
      </c>
      <c r="FF502" s="152"/>
      <c r="FG502" s="153" t="str">
        <f t="shared" si="601"/>
        <v>NO BID</v>
      </c>
      <c r="FH502" s="151"/>
      <c r="FI502" s="102"/>
      <c r="FJ502" s="103" t="str">
        <f t="shared" si="602"/>
        <v/>
      </c>
      <c r="FK502" s="152"/>
      <c r="FL502" s="153" t="str">
        <f t="shared" si="603"/>
        <v>NO BID</v>
      </c>
      <c r="FM502" s="151"/>
      <c r="FN502" s="102"/>
      <c r="FO502" s="103" t="str">
        <f t="shared" si="604"/>
        <v/>
      </c>
      <c r="FP502" s="152"/>
      <c r="FQ502" s="153" t="str">
        <f t="shared" si="605"/>
        <v>NO BID</v>
      </c>
      <c r="FR502" s="156"/>
      <c r="FS502" s="104">
        <v>15.9</v>
      </c>
      <c r="FT502" s="105">
        <f t="shared" si="606"/>
        <v>63.6</v>
      </c>
      <c r="FU502" s="157">
        <f t="shared" si="607"/>
        <v>0</v>
      </c>
      <c r="FV502" s="106" t="str">
        <f t="shared" si="608"/>
        <v/>
      </c>
      <c r="FW502" s="107">
        <f t="shared" si="609"/>
        <v>63.6</v>
      </c>
      <c r="FX502" s="108">
        <f t="shared" si="610"/>
        <v>0</v>
      </c>
      <c r="FY502" s="158" t="str">
        <f t="shared" si="611"/>
        <v>NOT AWARDED</v>
      </c>
      <c r="FZ502" s="159">
        <f t="shared" si="612"/>
        <v>0</v>
      </c>
      <c r="GA502" s="158" t="str">
        <f t="shared" si="613"/>
        <v>VENDOR 09</v>
      </c>
      <c r="GB502" s="160"/>
      <c r="GC502" s="161"/>
      <c r="GD502" s="109"/>
      <c r="GE502" s="110"/>
    </row>
    <row r="503" spans="1:187" ht="30" customHeight="1" thickTop="1" thickBot="1" x14ac:dyDescent="0.4">
      <c r="A503" s="162">
        <v>499</v>
      </c>
      <c r="B503" s="197">
        <v>3</v>
      </c>
      <c r="C503" s="164">
        <v>9780063057531</v>
      </c>
      <c r="D503" s="165" t="s">
        <v>712</v>
      </c>
      <c r="E503" s="165" t="s">
        <v>1351</v>
      </c>
      <c r="F503" s="165" t="s">
        <v>1479</v>
      </c>
      <c r="G503" s="166" t="s">
        <v>1415</v>
      </c>
      <c r="H503" s="166" t="s">
        <v>1089</v>
      </c>
      <c r="I503" s="167"/>
      <c r="J503" s="227">
        <f t="shared" si="614"/>
        <v>3</v>
      </c>
      <c r="K503" s="228"/>
      <c r="L503" s="99" t="str">
        <f t="shared" si="540"/>
        <v/>
      </c>
      <c r="M503" s="241"/>
      <c r="N503" s="168"/>
      <c r="O503" s="169" t="str">
        <f t="shared" si="541"/>
        <v>VENDOR 09</v>
      </c>
      <c r="P503" s="149">
        <v>241363</v>
      </c>
      <c r="Q503" s="149">
        <f t="shared" si="542"/>
        <v>0</v>
      </c>
      <c r="R503" s="170" t="str">
        <f t="shared" si="543"/>
        <v xml:space="preserve">, </v>
      </c>
      <c r="S503" s="170" t="str">
        <f t="shared" si="544"/>
        <v>NO BID</v>
      </c>
      <c r="T503" s="87">
        <f t="shared" si="545"/>
        <v>0</v>
      </c>
      <c r="U503" s="88" t="str">
        <f t="shared" si="546"/>
        <v>NOT AWARDED</v>
      </c>
      <c r="V503" s="167"/>
      <c r="W503" s="171"/>
      <c r="X503" s="89"/>
      <c r="Y503" s="90"/>
      <c r="Z503" s="172" t="str">
        <f t="shared" si="547"/>
        <v/>
      </c>
      <c r="AA503" s="154" t="str">
        <f t="shared" si="548"/>
        <v>NO BID</v>
      </c>
      <c r="AB503" s="171"/>
      <c r="AC503" s="89"/>
      <c r="AD503" s="90"/>
      <c r="AE503" s="172" t="str">
        <f t="shared" si="549"/>
        <v/>
      </c>
      <c r="AF503" s="154" t="str">
        <f t="shared" si="550"/>
        <v>NO BID</v>
      </c>
      <c r="AG503" s="171"/>
      <c r="AH503" s="89"/>
      <c r="AI503" s="90"/>
      <c r="AJ503" s="172" t="str">
        <f t="shared" si="551"/>
        <v/>
      </c>
      <c r="AK503" s="154" t="str">
        <f t="shared" si="552"/>
        <v>NO BID</v>
      </c>
      <c r="AL503" s="171"/>
      <c r="AM503" s="89"/>
      <c r="AN503" s="90"/>
      <c r="AO503" s="172" t="str">
        <f t="shared" si="553"/>
        <v/>
      </c>
      <c r="AP503" s="154" t="str">
        <f t="shared" si="554"/>
        <v>NO BID</v>
      </c>
      <c r="AQ503" s="171"/>
      <c r="AR503" s="89"/>
      <c r="AS503" s="90"/>
      <c r="AT503" s="172" t="str">
        <f t="shared" si="555"/>
        <v/>
      </c>
      <c r="AU503" s="154" t="str">
        <f t="shared" si="556"/>
        <v>NO BID</v>
      </c>
      <c r="AV503" s="171"/>
      <c r="AW503" s="89"/>
      <c r="AX503" s="90"/>
      <c r="AY503" s="172" t="str">
        <f t="shared" si="557"/>
        <v/>
      </c>
      <c r="AZ503" s="154" t="str">
        <f t="shared" si="558"/>
        <v>NO BID</v>
      </c>
      <c r="BA503" s="171"/>
      <c r="BB503" s="89"/>
      <c r="BC503" s="90"/>
      <c r="BD503" s="172" t="str">
        <f t="shared" si="559"/>
        <v/>
      </c>
      <c r="BE503" s="154" t="str">
        <f>IF($B503=0,"",IF(ISNUMBER(BB503),"","NO BID"))</f>
        <v>NO BID</v>
      </c>
      <c r="BF503" s="171"/>
      <c r="BG503" s="89"/>
      <c r="BH503" s="90"/>
      <c r="BI503" s="172" t="str">
        <f t="shared" si="560"/>
        <v/>
      </c>
      <c r="BJ503" s="154" t="str">
        <f t="shared" si="561"/>
        <v>NO BID</v>
      </c>
      <c r="BK503" s="171"/>
      <c r="BL503" s="89"/>
      <c r="BM503" s="90"/>
      <c r="BN503" s="172" t="str">
        <f t="shared" si="562"/>
        <v/>
      </c>
      <c r="BO503" s="154" t="str">
        <f t="shared" si="563"/>
        <v>NO BID</v>
      </c>
      <c r="BP503" s="178"/>
      <c r="BQ503" s="171"/>
      <c r="BR503" s="89"/>
      <c r="BS503" s="90" t="str">
        <f t="shared" si="564"/>
        <v/>
      </c>
      <c r="BT503" s="172"/>
      <c r="BU503" s="154" t="str">
        <f t="shared" si="565"/>
        <v>NO BID</v>
      </c>
      <c r="BV503" s="171"/>
      <c r="BW503" s="89"/>
      <c r="BX503" s="90" t="str">
        <f t="shared" si="566"/>
        <v/>
      </c>
      <c r="BY503" s="172"/>
      <c r="BZ503" s="154" t="str">
        <f t="shared" si="567"/>
        <v>NO BID</v>
      </c>
      <c r="CA503" s="171"/>
      <c r="CB503" s="89"/>
      <c r="CC503" s="90" t="str">
        <f t="shared" si="568"/>
        <v/>
      </c>
      <c r="CD503" s="172"/>
      <c r="CE503" s="154" t="str">
        <f t="shared" si="569"/>
        <v>NO BID</v>
      </c>
      <c r="CF503" s="171"/>
      <c r="CG503" s="89"/>
      <c r="CH503" s="90" t="str">
        <f t="shared" si="570"/>
        <v/>
      </c>
      <c r="CI503" s="172"/>
      <c r="CJ503" s="154" t="str">
        <f t="shared" si="571"/>
        <v>NO BID</v>
      </c>
      <c r="CK503" s="171"/>
      <c r="CL503" s="89"/>
      <c r="CM503" s="90" t="str">
        <f t="shared" si="572"/>
        <v/>
      </c>
      <c r="CN503" s="172"/>
      <c r="CO503" s="154" t="str">
        <f t="shared" si="573"/>
        <v>NO BID</v>
      </c>
      <c r="CP503" s="171"/>
      <c r="CQ503" s="89"/>
      <c r="CR503" s="90" t="str">
        <f t="shared" si="574"/>
        <v/>
      </c>
      <c r="CS503" s="172"/>
      <c r="CT503" s="154" t="str">
        <f t="shared" si="575"/>
        <v>NO BID</v>
      </c>
      <c r="CU503" s="171"/>
      <c r="CV503" s="89"/>
      <c r="CW503" s="90" t="str">
        <f t="shared" si="576"/>
        <v/>
      </c>
      <c r="CX503" s="172"/>
      <c r="CY503" s="154" t="str">
        <f t="shared" si="577"/>
        <v>NO BID</v>
      </c>
      <c r="CZ503" s="171"/>
      <c r="DA503" s="89"/>
      <c r="DB503" s="90" t="str">
        <f t="shared" si="578"/>
        <v/>
      </c>
      <c r="DC503" s="172"/>
      <c r="DD503" s="154" t="str">
        <f t="shared" si="579"/>
        <v>NO BID</v>
      </c>
      <c r="DE503" s="171"/>
      <c r="DF503" s="89"/>
      <c r="DG503" s="90" t="str">
        <f t="shared" si="580"/>
        <v/>
      </c>
      <c r="DH503" s="172"/>
      <c r="DI503" s="154" t="str">
        <f t="shared" si="581"/>
        <v>NO BID</v>
      </c>
      <c r="DJ503" s="171"/>
      <c r="DK503" s="89"/>
      <c r="DL503" s="90" t="str">
        <f t="shared" si="582"/>
        <v/>
      </c>
      <c r="DM503" s="172"/>
      <c r="DN503" s="154" t="str">
        <f t="shared" si="583"/>
        <v>NO BID</v>
      </c>
      <c r="DO503" s="171"/>
      <c r="DP503" s="89"/>
      <c r="DQ503" s="90" t="str">
        <f t="shared" si="584"/>
        <v/>
      </c>
      <c r="DR503" s="172"/>
      <c r="DS503" s="154" t="str">
        <f t="shared" si="585"/>
        <v>NO BID</v>
      </c>
      <c r="DT503" s="171"/>
      <c r="DU503" s="89"/>
      <c r="DV503" s="90" t="str">
        <f t="shared" si="586"/>
        <v/>
      </c>
      <c r="DW503" s="172"/>
      <c r="DX503" s="154" t="str">
        <f t="shared" si="587"/>
        <v>NO BID</v>
      </c>
      <c r="DY503" s="171"/>
      <c r="DZ503" s="89"/>
      <c r="EA503" s="90" t="str">
        <f t="shared" si="588"/>
        <v/>
      </c>
      <c r="EB503" s="172"/>
      <c r="EC503" s="154" t="str">
        <f t="shared" si="589"/>
        <v>NO BID</v>
      </c>
      <c r="ED503" s="171"/>
      <c r="EE503" s="89"/>
      <c r="EF503" s="90" t="str">
        <f t="shared" si="590"/>
        <v/>
      </c>
      <c r="EG503" s="172"/>
      <c r="EH503" s="154" t="str">
        <f t="shared" si="591"/>
        <v>NO BID</v>
      </c>
      <c r="EI503" s="171"/>
      <c r="EJ503" s="89"/>
      <c r="EK503" s="90" t="str">
        <f t="shared" si="592"/>
        <v/>
      </c>
      <c r="EL503" s="172"/>
      <c r="EM503" s="154" t="str">
        <f t="shared" si="593"/>
        <v>NO BID</v>
      </c>
      <c r="EN503" s="171"/>
      <c r="EO503" s="89"/>
      <c r="EP503" s="90" t="str">
        <f t="shared" si="594"/>
        <v/>
      </c>
      <c r="EQ503" s="172"/>
      <c r="ER503" s="154" t="str">
        <f t="shared" si="595"/>
        <v>NO BID</v>
      </c>
      <c r="ES503" s="171"/>
      <c r="ET503" s="89"/>
      <c r="EU503" s="90" t="str">
        <f t="shared" si="596"/>
        <v/>
      </c>
      <c r="EV503" s="172"/>
      <c r="EW503" s="154" t="str">
        <f t="shared" si="597"/>
        <v>NO BID</v>
      </c>
      <c r="EX503" s="171"/>
      <c r="EY503" s="89"/>
      <c r="EZ503" s="90" t="str">
        <f t="shared" si="598"/>
        <v/>
      </c>
      <c r="FA503" s="172"/>
      <c r="FB503" s="154" t="str">
        <f t="shared" si="599"/>
        <v>NO BID</v>
      </c>
      <c r="FC503" s="171"/>
      <c r="FD503" s="89"/>
      <c r="FE503" s="90" t="str">
        <f t="shared" si="600"/>
        <v/>
      </c>
      <c r="FF503" s="172"/>
      <c r="FG503" s="154" t="str">
        <f t="shared" si="601"/>
        <v>NO BID</v>
      </c>
      <c r="FH503" s="171"/>
      <c r="FI503" s="89"/>
      <c r="FJ503" s="90" t="str">
        <f t="shared" si="602"/>
        <v/>
      </c>
      <c r="FK503" s="172"/>
      <c r="FL503" s="154" t="str">
        <f t="shared" si="603"/>
        <v>NO BID</v>
      </c>
      <c r="FM503" s="171"/>
      <c r="FN503" s="89"/>
      <c r="FO503" s="90" t="str">
        <f t="shared" si="604"/>
        <v/>
      </c>
      <c r="FP503" s="172"/>
      <c r="FQ503" s="154" t="str">
        <f t="shared" si="605"/>
        <v>NO BID</v>
      </c>
      <c r="FR503" s="174"/>
      <c r="FS503" s="91">
        <v>12.49</v>
      </c>
      <c r="FT503" s="92">
        <f t="shared" si="606"/>
        <v>37.47</v>
      </c>
      <c r="FU503" s="175">
        <f t="shared" si="607"/>
        <v>0</v>
      </c>
      <c r="FV503" s="93" t="str">
        <f t="shared" si="608"/>
        <v/>
      </c>
      <c r="FW503" s="94">
        <f t="shared" si="609"/>
        <v>37.47</v>
      </c>
      <c r="FX503" s="95">
        <f t="shared" si="610"/>
        <v>0</v>
      </c>
      <c r="FY503" s="129" t="str">
        <f t="shared" si="611"/>
        <v>NOT AWARDED</v>
      </c>
      <c r="FZ503" s="130">
        <f t="shared" si="612"/>
        <v>0</v>
      </c>
      <c r="GA503" s="129" t="str">
        <f t="shared" si="613"/>
        <v>VENDOR 09</v>
      </c>
      <c r="GB503" s="176"/>
      <c r="GC503" s="177"/>
      <c r="GD503" s="96"/>
      <c r="GE503" s="97"/>
    </row>
    <row r="504" spans="1:187" s="159" customFormat="1" ht="30" customHeight="1" thickTop="1" thickBot="1" x14ac:dyDescent="0.4">
      <c r="A504" s="162">
        <v>500</v>
      </c>
      <c r="B504" s="194">
        <v>5</v>
      </c>
      <c r="C504" s="164">
        <v>9780593323984</v>
      </c>
      <c r="D504" s="165" t="s">
        <v>736</v>
      </c>
      <c r="E504" s="165" t="s">
        <v>1370</v>
      </c>
      <c r="F504" s="165" t="s">
        <v>1479</v>
      </c>
      <c r="G504" s="166" t="s">
        <v>1415</v>
      </c>
      <c r="H504" s="166" t="s">
        <v>1416</v>
      </c>
      <c r="I504" s="167"/>
      <c r="J504" s="227">
        <f t="shared" si="614"/>
        <v>5</v>
      </c>
      <c r="K504" s="228"/>
      <c r="L504" s="99" t="str">
        <f t="shared" si="540"/>
        <v/>
      </c>
      <c r="M504" s="241"/>
      <c r="N504" s="168"/>
      <c r="O504" s="169" t="str">
        <f t="shared" si="541"/>
        <v>VENDOR 09</v>
      </c>
      <c r="P504" s="149" t="s">
        <v>88</v>
      </c>
      <c r="Q504" s="149">
        <f t="shared" si="542"/>
        <v>0</v>
      </c>
      <c r="R504" s="170" t="str">
        <f t="shared" si="543"/>
        <v xml:space="preserve">, </v>
      </c>
      <c r="S504" s="170" t="str">
        <f t="shared" si="544"/>
        <v>NO BID</v>
      </c>
      <c r="T504" s="87">
        <f t="shared" si="545"/>
        <v>0</v>
      </c>
      <c r="U504" s="88" t="str">
        <f t="shared" si="546"/>
        <v>NOT AWARDED</v>
      </c>
      <c r="V504" s="167"/>
      <c r="W504" s="171"/>
      <c r="X504" s="89"/>
      <c r="Y504" s="90"/>
      <c r="Z504" s="172" t="str">
        <f t="shared" si="547"/>
        <v/>
      </c>
      <c r="AA504" s="154" t="str">
        <f t="shared" si="548"/>
        <v>NO BID</v>
      </c>
      <c r="AB504" s="171"/>
      <c r="AC504" s="89"/>
      <c r="AD504" s="90"/>
      <c r="AE504" s="172" t="str">
        <f t="shared" si="549"/>
        <v/>
      </c>
      <c r="AF504" s="154" t="str">
        <f t="shared" si="550"/>
        <v>NO BID</v>
      </c>
      <c r="AG504" s="171"/>
      <c r="AH504" s="89"/>
      <c r="AI504" s="90"/>
      <c r="AJ504" s="172" t="str">
        <f t="shared" si="551"/>
        <v/>
      </c>
      <c r="AK504" s="154" t="str">
        <f t="shared" si="552"/>
        <v>NO BID</v>
      </c>
      <c r="AL504" s="171"/>
      <c r="AM504" s="89"/>
      <c r="AN504" s="90"/>
      <c r="AO504" s="172" t="str">
        <f t="shared" si="553"/>
        <v/>
      </c>
      <c r="AP504" s="154" t="str">
        <f t="shared" si="554"/>
        <v>NO BID</v>
      </c>
      <c r="AQ504" s="171"/>
      <c r="AR504" s="89"/>
      <c r="AS504" s="90"/>
      <c r="AT504" s="172" t="str">
        <f t="shared" si="555"/>
        <v/>
      </c>
      <c r="AU504" s="154" t="str">
        <f t="shared" si="556"/>
        <v>NO BID</v>
      </c>
      <c r="AV504" s="171"/>
      <c r="AW504" s="89"/>
      <c r="AX504" s="90"/>
      <c r="AY504" s="172" t="str">
        <f t="shared" si="557"/>
        <v/>
      </c>
      <c r="AZ504" s="154" t="str">
        <f t="shared" si="558"/>
        <v>NO BID</v>
      </c>
      <c r="BA504" s="171"/>
      <c r="BB504" s="89"/>
      <c r="BC504" s="90"/>
      <c r="BD504" s="172" t="str">
        <f t="shared" si="559"/>
        <v/>
      </c>
      <c r="BE504" s="154" t="s">
        <v>76</v>
      </c>
      <c r="BF504" s="171"/>
      <c r="BG504" s="89"/>
      <c r="BH504" s="90"/>
      <c r="BI504" s="172" t="str">
        <f t="shared" si="560"/>
        <v/>
      </c>
      <c r="BJ504" s="154" t="str">
        <f t="shared" si="561"/>
        <v>NO BID</v>
      </c>
      <c r="BK504" s="171"/>
      <c r="BL504" s="89"/>
      <c r="BM504" s="90"/>
      <c r="BN504" s="172" t="str">
        <f t="shared" si="562"/>
        <v/>
      </c>
      <c r="BO504" s="154" t="str">
        <f t="shared" si="563"/>
        <v>NO BID</v>
      </c>
      <c r="BP504" s="178"/>
      <c r="BQ504" s="171"/>
      <c r="BR504" s="89"/>
      <c r="BS504" s="90" t="str">
        <f t="shared" si="564"/>
        <v/>
      </c>
      <c r="BT504" s="172"/>
      <c r="BU504" s="154" t="str">
        <f t="shared" si="565"/>
        <v>NO BID</v>
      </c>
      <c r="BV504" s="171"/>
      <c r="BW504" s="89"/>
      <c r="BX504" s="90" t="str">
        <f t="shared" si="566"/>
        <v/>
      </c>
      <c r="BY504" s="172"/>
      <c r="BZ504" s="154" t="str">
        <f t="shared" si="567"/>
        <v>NO BID</v>
      </c>
      <c r="CA504" s="171"/>
      <c r="CB504" s="89"/>
      <c r="CC504" s="90" t="str">
        <f t="shared" si="568"/>
        <v/>
      </c>
      <c r="CD504" s="172"/>
      <c r="CE504" s="154" t="str">
        <f t="shared" si="569"/>
        <v>NO BID</v>
      </c>
      <c r="CF504" s="171"/>
      <c r="CG504" s="89"/>
      <c r="CH504" s="90" t="str">
        <f t="shared" si="570"/>
        <v/>
      </c>
      <c r="CI504" s="172"/>
      <c r="CJ504" s="154" t="str">
        <f t="shared" si="571"/>
        <v>NO BID</v>
      </c>
      <c r="CK504" s="171"/>
      <c r="CL504" s="89"/>
      <c r="CM504" s="90" t="str">
        <f t="shared" si="572"/>
        <v/>
      </c>
      <c r="CN504" s="172"/>
      <c r="CO504" s="154" t="str">
        <f t="shared" si="573"/>
        <v>NO BID</v>
      </c>
      <c r="CP504" s="171"/>
      <c r="CQ504" s="89"/>
      <c r="CR504" s="90" t="str">
        <f t="shared" si="574"/>
        <v/>
      </c>
      <c r="CS504" s="172"/>
      <c r="CT504" s="154" t="str">
        <f t="shared" si="575"/>
        <v>NO BID</v>
      </c>
      <c r="CU504" s="171"/>
      <c r="CV504" s="89"/>
      <c r="CW504" s="90" t="str">
        <f t="shared" si="576"/>
        <v/>
      </c>
      <c r="CX504" s="172"/>
      <c r="CY504" s="154" t="str">
        <f t="shared" si="577"/>
        <v>NO BID</v>
      </c>
      <c r="CZ504" s="171"/>
      <c r="DA504" s="89"/>
      <c r="DB504" s="90" t="str">
        <f t="shared" si="578"/>
        <v/>
      </c>
      <c r="DC504" s="172"/>
      <c r="DD504" s="154" t="str">
        <f t="shared" si="579"/>
        <v>NO BID</v>
      </c>
      <c r="DE504" s="171"/>
      <c r="DF504" s="89"/>
      <c r="DG504" s="90" t="str">
        <f t="shared" si="580"/>
        <v/>
      </c>
      <c r="DH504" s="172"/>
      <c r="DI504" s="154" t="str">
        <f t="shared" si="581"/>
        <v>NO BID</v>
      </c>
      <c r="DJ504" s="171"/>
      <c r="DK504" s="89"/>
      <c r="DL504" s="90" t="str">
        <f t="shared" si="582"/>
        <v/>
      </c>
      <c r="DM504" s="172"/>
      <c r="DN504" s="154" t="str">
        <f t="shared" si="583"/>
        <v>NO BID</v>
      </c>
      <c r="DO504" s="171"/>
      <c r="DP504" s="89"/>
      <c r="DQ504" s="90" t="str">
        <f t="shared" si="584"/>
        <v/>
      </c>
      <c r="DR504" s="172"/>
      <c r="DS504" s="154" t="str">
        <f t="shared" si="585"/>
        <v>NO BID</v>
      </c>
      <c r="DT504" s="171"/>
      <c r="DU504" s="89"/>
      <c r="DV504" s="90" t="str">
        <f t="shared" si="586"/>
        <v/>
      </c>
      <c r="DW504" s="172"/>
      <c r="DX504" s="154" t="str">
        <f t="shared" si="587"/>
        <v>NO BID</v>
      </c>
      <c r="DY504" s="171"/>
      <c r="DZ504" s="89"/>
      <c r="EA504" s="90" t="str">
        <f t="shared" si="588"/>
        <v/>
      </c>
      <c r="EB504" s="172"/>
      <c r="EC504" s="154" t="str">
        <f t="shared" si="589"/>
        <v>NO BID</v>
      </c>
      <c r="ED504" s="171"/>
      <c r="EE504" s="89"/>
      <c r="EF504" s="90" t="str">
        <f t="shared" si="590"/>
        <v/>
      </c>
      <c r="EG504" s="172"/>
      <c r="EH504" s="154" t="str">
        <f t="shared" si="591"/>
        <v>NO BID</v>
      </c>
      <c r="EI504" s="171"/>
      <c r="EJ504" s="89"/>
      <c r="EK504" s="90" t="str">
        <f t="shared" si="592"/>
        <v/>
      </c>
      <c r="EL504" s="172"/>
      <c r="EM504" s="154" t="str">
        <f t="shared" si="593"/>
        <v>NO BID</v>
      </c>
      <c r="EN504" s="171"/>
      <c r="EO504" s="89"/>
      <c r="EP504" s="90" t="str">
        <f t="shared" si="594"/>
        <v/>
      </c>
      <c r="EQ504" s="172"/>
      <c r="ER504" s="154" t="str">
        <f t="shared" si="595"/>
        <v>NO BID</v>
      </c>
      <c r="ES504" s="171"/>
      <c r="ET504" s="89"/>
      <c r="EU504" s="90" t="str">
        <f t="shared" si="596"/>
        <v/>
      </c>
      <c r="EV504" s="172"/>
      <c r="EW504" s="154" t="str">
        <f t="shared" si="597"/>
        <v>NO BID</v>
      </c>
      <c r="EX504" s="171"/>
      <c r="EY504" s="89"/>
      <c r="EZ504" s="90" t="str">
        <f t="shared" si="598"/>
        <v/>
      </c>
      <c r="FA504" s="172"/>
      <c r="FB504" s="154" t="str">
        <f t="shared" si="599"/>
        <v>NO BID</v>
      </c>
      <c r="FC504" s="171"/>
      <c r="FD504" s="89"/>
      <c r="FE504" s="90" t="str">
        <f t="shared" si="600"/>
        <v/>
      </c>
      <c r="FF504" s="172"/>
      <c r="FG504" s="154" t="str">
        <f t="shared" si="601"/>
        <v>NO BID</v>
      </c>
      <c r="FH504" s="171"/>
      <c r="FI504" s="89"/>
      <c r="FJ504" s="90" t="str">
        <f t="shared" si="602"/>
        <v/>
      </c>
      <c r="FK504" s="172"/>
      <c r="FL504" s="154" t="str">
        <f t="shared" si="603"/>
        <v>NO BID</v>
      </c>
      <c r="FM504" s="171"/>
      <c r="FN504" s="89"/>
      <c r="FO504" s="90" t="str">
        <f t="shared" si="604"/>
        <v/>
      </c>
      <c r="FP504" s="172"/>
      <c r="FQ504" s="154" t="str">
        <f t="shared" si="605"/>
        <v>NO BID</v>
      </c>
      <c r="FR504" s="174"/>
      <c r="FS504" s="91">
        <v>18.989999999999998</v>
      </c>
      <c r="FT504" s="92">
        <f t="shared" si="606"/>
        <v>94.949999999999989</v>
      </c>
      <c r="FU504" s="175">
        <f t="shared" si="607"/>
        <v>0</v>
      </c>
      <c r="FV504" s="93" t="str">
        <f t="shared" si="608"/>
        <v/>
      </c>
      <c r="FW504" s="94">
        <f t="shared" si="609"/>
        <v>94.949999999999989</v>
      </c>
      <c r="FX504" s="95">
        <f t="shared" si="610"/>
        <v>0</v>
      </c>
      <c r="FY504" s="129" t="str">
        <f t="shared" si="611"/>
        <v>NOT AWARDED</v>
      </c>
      <c r="FZ504" s="130">
        <f t="shared" si="612"/>
        <v>0</v>
      </c>
      <c r="GA504" s="129" t="str">
        <f t="shared" si="613"/>
        <v>VENDOR 09</v>
      </c>
      <c r="GB504" s="176"/>
      <c r="GC504" s="177"/>
      <c r="GD504" s="96"/>
      <c r="GE504" s="97"/>
    </row>
    <row r="505" spans="1:187" ht="30" customHeight="1" thickTop="1" thickBot="1" x14ac:dyDescent="0.4">
      <c r="A505" s="141">
        <v>501</v>
      </c>
      <c r="B505" s="194">
        <v>2</v>
      </c>
      <c r="C505" s="164">
        <v>9780593196649</v>
      </c>
      <c r="D505" s="165" t="s">
        <v>140</v>
      </c>
      <c r="E505" s="165" t="s">
        <v>848</v>
      </c>
      <c r="F505" s="165" t="s">
        <v>1480</v>
      </c>
      <c r="G505" s="166" t="s">
        <v>1415</v>
      </c>
      <c r="H505" s="166" t="s">
        <v>1428</v>
      </c>
      <c r="I505" s="167"/>
      <c r="J505" s="227">
        <f t="shared" si="614"/>
        <v>2</v>
      </c>
      <c r="K505" s="228"/>
      <c r="L505" s="99" t="str">
        <f t="shared" si="540"/>
        <v/>
      </c>
      <c r="M505" s="241"/>
      <c r="N505" s="168"/>
      <c r="O505" s="169" t="str">
        <f t="shared" si="541"/>
        <v>VENDOR 09</v>
      </c>
      <c r="P505" s="149">
        <v>241360</v>
      </c>
      <c r="Q505" s="149">
        <f t="shared" si="542"/>
        <v>0</v>
      </c>
      <c r="R505" s="170" t="str">
        <f t="shared" si="543"/>
        <v xml:space="preserve">, </v>
      </c>
      <c r="S505" s="170" t="str">
        <f t="shared" si="544"/>
        <v>NO BID</v>
      </c>
      <c r="T505" s="87">
        <f t="shared" si="545"/>
        <v>0</v>
      </c>
      <c r="U505" s="88" t="str">
        <f t="shared" si="546"/>
        <v>NOT AWARDED</v>
      </c>
      <c r="V505" s="167"/>
      <c r="W505" s="171"/>
      <c r="X505" s="89"/>
      <c r="Y505" s="90"/>
      <c r="Z505" s="172" t="str">
        <f t="shared" si="547"/>
        <v/>
      </c>
      <c r="AA505" s="154" t="str">
        <f t="shared" si="548"/>
        <v>NO BID</v>
      </c>
      <c r="AB505" s="171"/>
      <c r="AC505" s="89"/>
      <c r="AD505" s="90"/>
      <c r="AE505" s="172" t="str">
        <f t="shared" si="549"/>
        <v/>
      </c>
      <c r="AF505" s="154" t="str">
        <f t="shared" si="550"/>
        <v>NO BID</v>
      </c>
      <c r="AG505" s="171"/>
      <c r="AH505" s="89"/>
      <c r="AI505" s="90"/>
      <c r="AJ505" s="172" t="str">
        <f t="shared" si="551"/>
        <v/>
      </c>
      <c r="AK505" s="154" t="str">
        <f t="shared" si="552"/>
        <v>NO BID</v>
      </c>
      <c r="AL505" s="171"/>
      <c r="AM505" s="89"/>
      <c r="AN505" s="90"/>
      <c r="AO505" s="172" t="str">
        <f t="shared" si="553"/>
        <v/>
      </c>
      <c r="AP505" s="154" t="str">
        <f t="shared" si="554"/>
        <v>NO BID</v>
      </c>
      <c r="AQ505" s="171"/>
      <c r="AR505" s="89"/>
      <c r="AS505" s="90"/>
      <c r="AT505" s="172" t="str">
        <f t="shared" si="555"/>
        <v/>
      </c>
      <c r="AU505" s="154" t="str">
        <f t="shared" si="556"/>
        <v>NO BID</v>
      </c>
      <c r="AV505" s="171"/>
      <c r="AW505" s="89"/>
      <c r="AX505" s="90"/>
      <c r="AY505" s="172" t="str">
        <f t="shared" si="557"/>
        <v/>
      </c>
      <c r="AZ505" s="154" t="str">
        <f t="shared" si="558"/>
        <v>NO BID</v>
      </c>
      <c r="BA505" s="171"/>
      <c r="BB505" s="89"/>
      <c r="BC505" s="90"/>
      <c r="BD505" s="172" t="str">
        <f t="shared" si="559"/>
        <v/>
      </c>
      <c r="BE505" s="154" t="str">
        <f>IF($B505=0,"",IF(ISNUMBER(BB505),"","NO BID"))</f>
        <v>NO BID</v>
      </c>
      <c r="BF505" s="171"/>
      <c r="BG505" s="89"/>
      <c r="BH505" s="90"/>
      <c r="BI505" s="172" t="str">
        <f t="shared" si="560"/>
        <v/>
      </c>
      <c r="BJ505" s="154" t="str">
        <f t="shared" si="561"/>
        <v>NO BID</v>
      </c>
      <c r="BK505" s="171"/>
      <c r="BL505" s="89"/>
      <c r="BM505" s="90"/>
      <c r="BN505" s="172" t="str">
        <f t="shared" si="562"/>
        <v/>
      </c>
      <c r="BO505" s="154" t="str">
        <f t="shared" si="563"/>
        <v>NO BID</v>
      </c>
      <c r="BP505" s="178"/>
      <c r="BQ505" s="171"/>
      <c r="BR505" s="89"/>
      <c r="BS505" s="90" t="str">
        <f t="shared" si="564"/>
        <v/>
      </c>
      <c r="BT505" s="172"/>
      <c r="BU505" s="154" t="str">
        <f t="shared" si="565"/>
        <v>NO BID</v>
      </c>
      <c r="BV505" s="171"/>
      <c r="BW505" s="89"/>
      <c r="BX505" s="90" t="str">
        <f t="shared" si="566"/>
        <v/>
      </c>
      <c r="BY505" s="172"/>
      <c r="BZ505" s="154" t="str">
        <f t="shared" si="567"/>
        <v>NO BID</v>
      </c>
      <c r="CA505" s="171"/>
      <c r="CB505" s="89"/>
      <c r="CC505" s="90" t="str">
        <f t="shared" si="568"/>
        <v/>
      </c>
      <c r="CD505" s="172"/>
      <c r="CE505" s="154" t="str">
        <f t="shared" si="569"/>
        <v>NO BID</v>
      </c>
      <c r="CF505" s="171"/>
      <c r="CG505" s="89"/>
      <c r="CH505" s="90" t="str">
        <f t="shared" si="570"/>
        <v/>
      </c>
      <c r="CI505" s="172"/>
      <c r="CJ505" s="154" t="str">
        <f t="shared" si="571"/>
        <v>NO BID</v>
      </c>
      <c r="CK505" s="171"/>
      <c r="CL505" s="89"/>
      <c r="CM505" s="90" t="str">
        <f t="shared" si="572"/>
        <v/>
      </c>
      <c r="CN505" s="172"/>
      <c r="CO505" s="154" t="str">
        <f t="shared" si="573"/>
        <v>NO BID</v>
      </c>
      <c r="CP505" s="171"/>
      <c r="CQ505" s="89"/>
      <c r="CR505" s="90" t="str">
        <f t="shared" si="574"/>
        <v/>
      </c>
      <c r="CS505" s="172"/>
      <c r="CT505" s="154" t="str">
        <f t="shared" si="575"/>
        <v>NO BID</v>
      </c>
      <c r="CU505" s="171"/>
      <c r="CV505" s="89"/>
      <c r="CW505" s="90" t="str">
        <f t="shared" si="576"/>
        <v/>
      </c>
      <c r="CX505" s="172"/>
      <c r="CY505" s="154" t="str">
        <f t="shared" si="577"/>
        <v>NO BID</v>
      </c>
      <c r="CZ505" s="171"/>
      <c r="DA505" s="89"/>
      <c r="DB505" s="90" t="str">
        <f t="shared" si="578"/>
        <v/>
      </c>
      <c r="DC505" s="172"/>
      <c r="DD505" s="154" t="str">
        <f t="shared" si="579"/>
        <v>NO BID</v>
      </c>
      <c r="DE505" s="171"/>
      <c r="DF505" s="89"/>
      <c r="DG505" s="90" t="str">
        <f t="shared" si="580"/>
        <v/>
      </c>
      <c r="DH505" s="172"/>
      <c r="DI505" s="154" t="str">
        <f t="shared" si="581"/>
        <v>NO BID</v>
      </c>
      <c r="DJ505" s="171"/>
      <c r="DK505" s="89"/>
      <c r="DL505" s="90" t="str">
        <f t="shared" si="582"/>
        <v/>
      </c>
      <c r="DM505" s="172"/>
      <c r="DN505" s="154" t="str">
        <f t="shared" si="583"/>
        <v>NO BID</v>
      </c>
      <c r="DO505" s="171"/>
      <c r="DP505" s="89"/>
      <c r="DQ505" s="90" t="str">
        <f t="shared" si="584"/>
        <v/>
      </c>
      <c r="DR505" s="172"/>
      <c r="DS505" s="154" t="str">
        <f t="shared" si="585"/>
        <v>NO BID</v>
      </c>
      <c r="DT505" s="171"/>
      <c r="DU505" s="89"/>
      <c r="DV505" s="90" t="str">
        <f t="shared" si="586"/>
        <v/>
      </c>
      <c r="DW505" s="172"/>
      <c r="DX505" s="154" t="str">
        <f t="shared" si="587"/>
        <v>NO BID</v>
      </c>
      <c r="DY505" s="171"/>
      <c r="DZ505" s="89"/>
      <c r="EA505" s="90" t="str">
        <f t="shared" si="588"/>
        <v/>
      </c>
      <c r="EB505" s="172"/>
      <c r="EC505" s="154" t="str">
        <f t="shared" si="589"/>
        <v>NO BID</v>
      </c>
      <c r="ED505" s="171"/>
      <c r="EE505" s="89"/>
      <c r="EF505" s="90" t="str">
        <f t="shared" si="590"/>
        <v/>
      </c>
      <c r="EG505" s="172"/>
      <c r="EH505" s="154" t="str">
        <f t="shared" si="591"/>
        <v>NO BID</v>
      </c>
      <c r="EI505" s="171"/>
      <c r="EJ505" s="89"/>
      <c r="EK505" s="90" t="str">
        <f t="shared" si="592"/>
        <v/>
      </c>
      <c r="EL505" s="172"/>
      <c r="EM505" s="154" t="str">
        <f t="shared" si="593"/>
        <v>NO BID</v>
      </c>
      <c r="EN505" s="171"/>
      <c r="EO505" s="89"/>
      <c r="EP505" s="90" t="str">
        <f t="shared" si="594"/>
        <v/>
      </c>
      <c r="EQ505" s="172"/>
      <c r="ER505" s="154" t="str">
        <f t="shared" si="595"/>
        <v>NO BID</v>
      </c>
      <c r="ES505" s="171"/>
      <c r="ET505" s="89"/>
      <c r="EU505" s="90" t="str">
        <f t="shared" si="596"/>
        <v/>
      </c>
      <c r="EV505" s="172"/>
      <c r="EW505" s="154" t="str">
        <f t="shared" si="597"/>
        <v>NO BID</v>
      </c>
      <c r="EX505" s="171"/>
      <c r="EY505" s="89"/>
      <c r="EZ505" s="90" t="str">
        <f t="shared" si="598"/>
        <v/>
      </c>
      <c r="FA505" s="172"/>
      <c r="FB505" s="154" t="str">
        <f t="shared" si="599"/>
        <v>NO BID</v>
      </c>
      <c r="FC505" s="171"/>
      <c r="FD505" s="89"/>
      <c r="FE505" s="90" t="str">
        <f t="shared" si="600"/>
        <v/>
      </c>
      <c r="FF505" s="172"/>
      <c r="FG505" s="154" t="str">
        <f t="shared" si="601"/>
        <v>NO BID</v>
      </c>
      <c r="FH505" s="171"/>
      <c r="FI505" s="89"/>
      <c r="FJ505" s="90" t="str">
        <f t="shared" si="602"/>
        <v/>
      </c>
      <c r="FK505" s="172"/>
      <c r="FL505" s="154" t="str">
        <f t="shared" si="603"/>
        <v>NO BID</v>
      </c>
      <c r="FM505" s="171"/>
      <c r="FN505" s="89"/>
      <c r="FO505" s="90" t="str">
        <f t="shared" si="604"/>
        <v/>
      </c>
      <c r="FP505" s="172"/>
      <c r="FQ505" s="154" t="str">
        <f t="shared" si="605"/>
        <v>NO BID</v>
      </c>
      <c r="FR505" s="174"/>
      <c r="FS505" s="91">
        <v>10.49</v>
      </c>
      <c r="FT505" s="92">
        <f t="shared" si="606"/>
        <v>20.98</v>
      </c>
      <c r="FU505" s="175">
        <f t="shared" si="607"/>
        <v>0</v>
      </c>
      <c r="FV505" s="93" t="str">
        <f t="shared" si="608"/>
        <v/>
      </c>
      <c r="FW505" s="94">
        <f t="shared" si="609"/>
        <v>20.98</v>
      </c>
      <c r="FX505" s="95">
        <f t="shared" si="610"/>
        <v>0</v>
      </c>
      <c r="FY505" s="129" t="str">
        <f t="shared" si="611"/>
        <v>NOT AWARDED</v>
      </c>
      <c r="FZ505" s="130">
        <f t="shared" si="612"/>
        <v>0</v>
      </c>
      <c r="GA505" s="129" t="str">
        <f t="shared" si="613"/>
        <v>VENDOR 09</v>
      </c>
      <c r="GB505" s="176"/>
      <c r="GC505" s="177"/>
      <c r="GD505" s="96"/>
      <c r="GE505" s="97"/>
    </row>
    <row r="506" spans="1:187" ht="30" customHeight="1" thickTop="1" thickBot="1" x14ac:dyDescent="0.4">
      <c r="A506" s="162">
        <v>502</v>
      </c>
      <c r="B506" s="194">
        <v>1</v>
      </c>
      <c r="C506" s="164">
        <v>9781646140138</v>
      </c>
      <c r="D506" s="165" t="s">
        <v>141</v>
      </c>
      <c r="E506" s="165" t="s">
        <v>849</v>
      </c>
      <c r="F506" s="165" t="s">
        <v>1479</v>
      </c>
      <c r="G506" s="166" t="s">
        <v>1415</v>
      </c>
      <c r="H506" s="166" t="s">
        <v>1418</v>
      </c>
      <c r="I506" s="167"/>
      <c r="J506" s="227">
        <f t="shared" si="614"/>
        <v>1</v>
      </c>
      <c r="K506" s="228"/>
      <c r="L506" s="99" t="str">
        <f t="shared" si="540"/>
        <v/>
      </c>
      <c r="M506" s="241"/>
      <c r="N506" s="168"/>
      <c r="O506" s="169" t="str">
        <f t="shared" si="541"/>
        <v>VENDOR 09</v>
      </c>
      <c r="P506" s="149">
        <v>241360</v>
      </c>
      <c r="Q506" s="149">
        <f t="shared" si="542"/>
        <v>0</v>
      </c>
      <c r="R506" s="170" t="str">
        <f t="shared" si="543"/>
        <v xml:space="preserve">, </v>
      </c>
      <c r="S506" s="170" t="str">
        <f t="shared" si="544"/>
        <v>NO BID</v>
      </c>
      <c r="T506" s="87">
        <f t="shared" si="545"/>
        <v>0</v>
      </c>
      <c r="U506" s="88" t="str">
        <f t="shared" si="546"/>
        <v>NOT AWARDED</v>
      </c>
      <c r="V506" s="167"/>
      <c r="W506" s="171"/>
      <c r="X506" s="89"/>
      <c r="Y506" s="90"/>
      <c r="Z506" s="172" t="str">
        <f t="shared" si="547"/>
        <v/>
      </c>
      <c r="AA506" s="154" t="str">
        <f t="shared" si="548"/>
        <v>NO BID</v>
      </c>
      <c r="AB506" s="171"/>
      <c r="AC506" s="89"/>
      <c r="AD506" s="90"/>
      <c r="AE506" s="172" t="str">
        <f t="shared" si="549"/>
        <v/>
      </c>
      <c r="AF506" s="154" t="str">
        <f t="shared" si="550"/>
        <v>NO BID</v>
      </c>
      <c r="AG506" s="171"/>
      <c r="AH506" s="89"/>
      <c r="AI506" s="90"/>
      <c r="AJ506" s="172" t="str">
        <f t="shared" si="551"/>
        <v/>
      </c>
      <c r="AK506" s="154" t="str">
        <f t="shared" si="552"/>
        <v>NO BID</v>
      </c>
      <c r="AL506" s="171"/>
      <c r="AM506" s="89"/>
      <c r="AN506" s="90"/>
      <c r="AO506" s="172" t="str">
        <f t="shared" si="553"/>
        <v/>
      </c>
      <c r="AP506" s="154" t="str">
        <f t="shared" si="554"/>
        <v>NO BID</v>
      </c>
      <c r="AQ506" s="171"/>
      <c r="AR506" s="89"/>
      <c r="AS506" s="90"/>
      <c r="AT506" s="172" t="str">
        <f t="shared" si="555"/>
        <v/>
      </c>
      <c r="AU506" s="154" t="str">
        <f t="shared" si="556"/>
        <v>NO BID</v>
      </c>
      <c r="AV506" s="171"/>
      <c r="AW506" s="89"/>
      <c r="AX506" s="90"/>
      <c r="AY506" s="172" t="str">
        <f t="shared" si="557"/>
        <v/>
      </c>
      <c r="AZ506" s="154" t="str">
        <f t="shared" si="558"/>
        <v>NO BID</v>
      </c>
      <c r="BA506" s="171"/>
      <c r="BB506" s="89"/>
      <c r="BC506" s="90"/>
      <c r="BD506" s="172" t="str">
        <f t="shared" si="559"/>
        <v/>
      </c>
      <c r="BE506" s="154" t="str">
        <f>IF($B506=0,"",IF(ISNUMBER(BB506),"","NO BID"))</f>
        <v>NO BID</v>
      </c>
      <c r="BF506" s="171"/>
      <c r="BG506" s="89"/>
      <c r="BH506" s="90"/>
      <c r="BI506" s="172" t="str">
        <f t="shared" si="560"/>
        <v/>
      </c>
      <c r="BJ506" s="154" t="str">
        <f t="shared" si="561"/>
        <v>NO BID</v>
      </c>
      <c r="BK506" s="171"/>
      <c r="BL506" s="89"/>
      <c r="BM506" s="90"/>
      <c r="BN506" s="172" t="str">
        <f t="shared" si="562"/>
        <v/>
      </c>
      <c r="BO506" s="154" t="str">
        <f t="shared" si="563"/>
        <v>NO BID</v>
      </c>
      <c r="BP506" s="173"/>
      <c r="BQ506" s="171"/>
      <c r="BR506" s="89"/>
      <c r="BS506" s="90" t="str">
        <f t="shared" si="564"/>
        <v/>
      </c>
      <c r="BT506" s="172"/>
      <c r="BU506" s="154" t="str">
        <f t="shared" si="565"/>
        <v>NO BID</v>
      </c>
      <c r="BV506" s="171"/>
      <c r="BW506" s="89"/>
      <c r="BX506" s="90" t="str">
        <f t="shared" si="566"/>
        <v/>
      </c>
      <c r="BY506" s="172"/>
      <c r="BZ506" s="154" t="str">
        <f t="shared" si="567"/>
        <v>NO BID</v>
      </c>
      <c r="CA506" s="171"/>
      <c r="CB506" s="89"/>
      <c r="CC506" s="90" t="str">
        <f t="shared" si="568"/>
        <v/>
      </c>
      <c r="CD506" s="172"/>
      <c r="CE506" s="154" t="str">
        <f t="shared" si="569"/>
        <v>NO BID</v>
      </c>
      <c r="CF506" s="171"/>
      <c r="CG506" s="89"/>
      <c r="CH506" s="90" t="str">
        <f t="shared" si="570"/>
        <v/>
      </c>
      <c r="CI506" s="172"/>
      <c r="CJ506" s="154" t="str">
        <f t="shared" si="571"/>
        <v>NO BID</v>
      </c>
      <c r="CK506" s="171"/>
      <c r="CL506" s="89"/>
      <c r="CM506" s="90" t="str">
        <f t="shared" si="572"/>
        <v/>
      </c>
      <c r="CN506" s="172"/>
      <c r="CO506" s="154" t="str">
        <f t="shared" si="573"/>
        <v>NO BID</v>
      </c>
      <c r="CP506" s="171"/>
      <c r="CQ506" s="89"/>
      <c r="CR506" s="90" t="str">
        <f t="shared" si="574"/>
        <v/>
      </c>
      <c r="CS506" s="172"/>
      <c r="CT506" s="154" t="str">
        <f t="shared" si="575"/>
        <v>NO BID</v>
      </c>
      <c r="CU506" s="171"/>
      <c r="CV506" s="89"/>
      <c r="CW506" s="90" t="str">
        <f t="shared" si="576"/>
        <v/>
      </c>
      <c r="CX506" s="172"/>
      <c r="CY506" s="154" t="str">
        <f t="shared" si="577"/>
        <v>NO BID</v>
      </c>
      <c r="CZ506" s="171"/>
      <c r="DA506" s="89"/>
      <c r="DB506" s="90" t="str">
        <f t="shared" si="578"/>
        <v/>
      </c>
      <c r="DC506" s="172"/>
      <c r="DD506" s="154" t="str">
        <f t="shared" si="579"/>
        <v>NO BID</v>
      </c>
      <c r="DE506" s="171"/>
      <c r="DF506" s="89"/>
      <c r="DG506" s="90" t="str">
        <f t="shared" si="580"/>
        <v/>
      </c>
      <c r="DH506" s="172"/>
      <c r="DI506" s="154" t="str">
        <f t="shared" si="581"/>
        <v>NO BID</v>
      </c>
      <c r="DJ506" s="171"/>
      <c r="DK506" s="89"/>
      <c r="DL506" s="90" t="str">
        <f t="shared" si="582"/>
        <v/>
      </c>
      <c r="DM506" s="172"/>
      <c r="DN506" s="154" t="str">
        <f t="shared" si="583"/>
        <v>NO BID</v>
      </c>
      <c r="DO506" s="171"/>
      <c r="DP506" s="89"/>
      <c r="DQ506" s="90" t="str">
        <f t="shared" si="584"/>
        <v/>
      </c>
      <c r="DR506" s="172"/>
      <c r="DS506" s="154" t="str">
        <f t="shared" si="585"/>
        <v>NO BID</v>
      </c>
      <c r="DT506" s="171"/>
      <c r="DU506" s="89"/>
      <c r="DV506" s="90" t="str">
        <f t="shared" si="586"/>
        <v/>
      </c>
      <c r="DW506" s="172"/>
      <c r="DX506" s="154" t="str">
        <f t="shared" si="587"/>
        <v>NO BID</v>
      </c>
      <c r="DY506" s="171"/>
      <c r="DZ506" s="89"/>
      <c r="EA506" s="90" t="str">
        <f t="shared" si="588"/>
        <v/>
      </c>
      <c r="EB506" s="172"/>
      <c r="EC506" s="154" t="str">
        <f t="shared" si="589"/>
        <v>NO BID</v>
      </c>
      <c r="ED506" s="171"/>
      <c r="EE506" s="89"/>
      <c r="EF506" s="90" t="str">
        <f t="shared" si="590"/>
        <v/>
      </c>
      <c r="EG506" s="172"/>
      <c r="EH506" s="154" t="str">
        <f t="shared" si="591"/>
        <v>NO BID</v>
      </c>
      <c r="EI506" s="171"/>
      <c r="EJ506" s="89"/>
      <c r="EK506" s="90" t="str">
        <f t="shared" si="592"/>
        <v/>
      </c>
      <c r="EL506" s="172"/>
      <c r="EM506" s="154" t="str">
        <f t="shared" si="593"/>
        <v>NO BID</v>
      </c>
      <c r="EN506" s="171"/>
      <c r="EO506" s="89"/>
      <c r="EP506" s="90" t="str">
        <f t="shared" si="594"/>
        <v/>
      </c>
      <c r="EQ506" s="172"/>
      <c r="ER506" s="154" t="str">
        <f t="shared" si="595"/>
        <v>NO BID</v>
      </c>
      <c r="ES506" s="171"/>
      <c r="ET506" s="89"/>
      <c r="EU506" s="90" t="str">
        <f t="shared" si="596"/>
        <v/>
      </c>
      <c r="EV506" s="172"/>
      <c r="EW506" s="154" t="str">
        <f t="shared" si="597"/>
        <v>NO BID</v>
      </c>
      <c r="EX506" s="171"/>
      <c r="EY506" s="89"/>
      <c r="EZ506" s="90" t="str">
        <f t="shared" si="598"/>
        <v/>
      </c>
      <c r="FA506" s="172"/>
      <c r="FB506" s="154" t="str">
        <f t="shared" si="599"/>
        <v>NO BID</v>
      </c>
      <c r="FC506" s="171"/>
      <c r="FD506" s="89"/>
      <c r="FE506" s="90" t="str">
        <f t="shared" si="600"/>
        <v/>
      </c>
      <c r="FF506" s="172"/>
      <c r="FG506" s="154" t="str">
        <f t="shared" si="601"/>
        <v>NO BID</v>
      </c>
      <c r="FH506" s="171"/>
      <c r="FI506" s="89"/>
      <c r="FJ506" s="90" t="str">
        <f t="shared" si="602"/>
        <v/>
      </c>
      <c r="FK506" s="172"/>
      <c r="FL506" s="154" t="str">
        <f t="shared" si="603"/>
        <v>NO BID</v>
      </c>
      <c r="FM506" s="171"/>
      <c r="FN506" s="89"/>
      <c r="FO506" s="90" t="str">
        <f t="shared" si="604"/>
        <v/>
      </c>
      <c r="FP506" s="172"/>
      <c r="FQ506" s="154" t="str">
        <f t="shared" si="605"/>
        <v>NO BID</v>
      </c>
      <c r="FR506" s="174"/>
      <c r="FS506" s="91">
        <v>14.39</v>
      </c>
      <c r="FT506" s="92">
        <f t="shared" si="606"/>
        <v>14.39</v>
      </c>
      <c r="FU506" s="175">
        <f t="shared" si="607"/>
        <v>0</v>
      </c>
      <c r="FV506" s="93" t="str">
        <f t="shared" si="608"/>
        <v/>
      </c>
      <c r="FW506" s="94">
        <f t="shared" si="609"/>
        <v>14.39</v>
      </c>
      <c r="FX506" s="95">
        <f t="shared" si="610"/>
        <v>0</v>
      </c>
      <c r="FY506" s="129" t="str">
        <f t="shared" si="611"/>
        <v>NOT AWARDED</v>
      </c>
      <c r="FZ506" s="130">
        <f t="shared" si="612"/>
        <v>0</v>
      </c>
      <c r="GA506" s="129" t="str">
        <f t="shared" si="613"/>
        <v>VENDOR 09</v>
      </c>
      <c r="GB506" s="176"/>
      <c r="GC506" s="177"/>
      <c r="GD506" s="96"/>
      <c r="GE506" s="97"/>
    </row>
    <row r="507" spans="1:187" ht="30" customHeight="1" thickTop="1" thickBot="1" x14ac:dyDescent="0.4">
      <c r="A507" s="162">
        <v>503</v>
      </c>
      <c r="B507" s="194">
        <v>5</v>
      </c>
      <c r="C507" s="164">
        <v>9780744083705</v>
      </c>
      <c r="D507" s="165" t="s">
        <v>144</v>
      </c>
      <c r="E507" s="165" t="s">
        <v>852</v>
      </c>
      <c r="F507" s="165" t="s">
        <v>1479</v>
      </c>
      <c r="G507" s="166" t="s">
        <v>1415</v>
      </c>
      <c r="H507" s="166" t="s">
        <v>1417</v>
      </c>
      <c r="I507" s="167"/>
      <c r="J507" s="229">
        <f t="shared" si="614"/>
        <v>5</v>
      </c>
      <c r="K507" s="228"/>
      <c r="L507" s="99" t="str">
        <f t="shared" si="540"/>
        <v/>
      </c>
      <c r="M507" s="241"/>
      <c r="N507" s="179"/>
      <c r="O507" s="169" t="str">
        <f t="shared" si="541"/>
        <v>VENDOR 09</v>
      </c>
      <c r="P507" s="149">
        <v>241360</v>
      </c>
      <c r="Q507" s="149">
        <f t="shared" si="542"/>
        <v>0</v>
      </c>
      <c r="R507" s="170" t="str">
        <f t="shared" si="543"/>
        <v xml:space="preserve">, </v>
      </c>
      <c r="S507" s="170" t="str">
        <f t="shared" si="544"/>
        <v>NO BID</v>
      </c>
      <c r="T507" s="87">
        <f t="shared" si="545"/>
        <v>0</v>
      </c>
      <c r="U507" s="88" t="str">
        <f t="shared" si="546"/>
        <v>NOT AWARDED</v>
      </c>
      <c r="V507" s="167"/>
      <c r="W507" s="171"/>
      <c r="X507" s="89"/>
      <c r="Y507" s="90"/>
      <c r="Z507" s="172" t="str">
        <f t="shared" si="547"/>
        <v/>
      </c>
      <c r="AA507" s="154" t="str">
        <f t="shared" si="548"/>
        <v>NO BID</v>
      </c>
      <c r="AB507" s="171"/>
      <c r="AC507" s="89"/>
      <c r="AD507" s="90"/>
      <c r="AE507" s="172" t="str">
        <f t="shared" si="549"/>
        <v/>
      </c>
      <c r="AF507" s="154" t="str">
        <f t="shared" si="550"/>
        <v>NO BID</v>
      </c>
      <c r="AG507" s="171"/>
      <c r="AH507" s="89"/>
      <c r="AI507" s="90"/>
      <c r="AJ507" s="172" t="str">
        <f t="shared" si="551"/>
        <v/>
      </c>
      <c r="AK507" s="154" t="str">
        <f t="shared" si="552"/>
        <v>NO BID</v>
      </c>
      <c r="AL507" s="171"/>
      <c r="AM507" s="89"/>
      <c r="AN507" s="90"/>
      <c r="AO507" s="172" t="str">
        <f t="shared" si="553"/>
        <v/>
      </c>
      <c r="AP507" s="154" t="str">
        <f t="shared" si="554"/>
        <v>NO BID</v>
      </c>
      <c r="AQ507" s="171"/>
      <c r="AR507" s="89"/>
      <c r="AS507" s="90"/>
      <c r="AT507" s="172" t="str">
        <f t="shared" si="555"/>
        <v/>
      </c>
      <c r="AU507" s="154" t="str">
        <f t="shared" si="556"/>
        <v>NO BID</v>
      </c>
      <c r="AV507" s="171"/>
      <c r="AW507" s="89"/>
      <c r="AX507" s="90"/>
      <c r="AY507" s="172" t="str">
        <f t="shared" si="557"/>
        <v/>
      </c>
      <c r="AZ507" s="154" t="str">
        <f t="shared" si="558"/>
        <v>NO BID</v>
      </c>
      <c r="BA507" s="171"/>
      <c r="BB507" s="89"/>
      <c r="BC507" s="90"/>
      <c r="BD507" s="172" t="str">
        <f t="shared" si="559"/>
        <v/>
      </c>
      <c r="BE507" s="154" t="str">
        <f>IF($B507=0,"",IF(ISNUMBER(BB507),"","NO BID"))</f>
        <v>NO BID</v>
      </c>
      <c r="BF507" s="171"/>
      <c r="BG507" s="89"/>
      <c r="BH507" s="90"/>
      <c r="BI507" s="172" t="str">
        <f t="shared" si="560"/>
        <v/>
      </c>
      <c r="BJ507" s="154" t="str">
        <f t="shared" si="561"/>
        <v>NO BID</v>
      </c>
      <c r="BK507" s="171"/>
      <c r="BL507" s="89"/>
      <c r="BM507" s="90"/>
      <c r="BN507" s="172" t="str">
        <f t="shared" si="562"/>
        <v/>
      </c>
      <c r="BO507" s="154" t="str">
        <f t="shared" si="563"/>
        <v>NO BID</v>
      </c>
      <c r="BP507" s="178"/>
      <c r="BQ507" s="171"/>
      <c r="BR507" s="89"/>
      <c r="BS507" s="90" t="str">
        <f t="shared" si="564"/>
        <v/>
      </c>
      <c r="BT507" s="172"/>
      <c r="BU507" s="154" t="str">
        <f t="shared" si="565"/>
        <v>NO BID</v>
      </c>
      <c r="BV507" s="171"/>
      <c r="BW507" s="89"/>
      <c r="BX507" s="90" t="str">
        <f t="shared" si="566"/>
        <v/>
      </c>
      <c r="BY507" s="172"/>
      <c r="BZ507" s="154" t="str">
        <f t="shared" si="567"/>
        <v>NO BID</v>
      </c>
      <c r="CA507" s="171"/>
      <c r="CB507" s="89"/>
      <c r="CC507" s="90" t="str">
        <f t="shared" si="568"/>
        <v/>
      </c>
      <c r="CD507" s="172"/>
      <c r="CE507" s="154" t="str">
        <f t="shared" si="569"/>
        <v>NO BID</v>
      </c>
      <c r="CF507" s="171"/>
      <c r="CG507" s="89"/>
      <c r="CH507" s="90" t="str">
        <f t="shared" si="570"/>
        <v/>
      </c>
      <c r="CI507" s="172"/>
      <c r="CJ507" s="154" t="str">
        <f t="shared" si="571"/>
        <v>NO BID</v>
      </c>
      <c r="CK507" s="171"/>
      <c r="CL507" s="89"/>
      <c r="CM507" s="90" t="str">
        <f t="shared" si="572"/>
        <v/>
      </c>
      <c r="CN507" s="172"/>
      <c r="CO507" s="154" t="str">
        <f t="shared" si="573"/>
        <v>NO BID</v>
      </c>
      <c r="CP507" s="171"/>
      <c r="CQ507" s="89"/>
      <c r="CR507" s="90" t="str">
        <f t="shared" si="574"/>
        <v/>
      </c>
      <c r="CS507" s="172"/>
      <c r="CT507" s="154" t="str">
        <f t="shared" si="575"/>
        <v>NO BID</v>
      </c>
      <c r="CU507" s="171"/>
      <c r="CV507" s="89"/>
      <c r="CW507" s="90" t="str">
        <f t="shared" si="576"/>
        <v/>
      </c>
      <c r="CX507" s="172"/>
      <c r="CY507" s="154" t="str">
        <f t="shared" si="577"/>
        <v>NO BID</v>
      </c>
      <c r="CZ507" s="171"/>
      <c r="DA507" s="89"/>
      <c r="DB507" s="90" t="str">
        <f t="shared" si="578"/>
        <v/>
      </c>
      <c r="DC507" s="172"/>
      <c r="DD507" s="154" t="str">
        <f t="shared" si="579"/>
        <v>NO BID</v>
      </c>
      <c r="DE507" s="171"/>
      <c r="DF507" s="89"/>
      <c r="DG507" s="90" t="str">
        <f t="shared" si="580"/>
        <v/>
      </c>
      <c r="DH507" s="172"/>
      <c r="DI507" s="154" t="str">
        <f t="shared" si="581"/>
        <v>NO BID</v>
      </c>
      <c r="DJ507" s="171"/>
      <c r="DK507" s="89"/>
      <c r="DL507" s="90" t="str">
        <f t="shared" si="582"/>
        <v/>
      </c>
      <c r="DM507" s="172"/>
      <c r="DN507" s="154" t="str">
        <f t="shared" si="583"/>
        <v>NO BID</v>
      </c>
      <c r="DO507" s="171"/>
      <c r="DP507" s="89"/>
      <c r="DQ507" s="90" t="str">
        <f t="shared" si="584"/>
        <v/>
      </c>
      <c r="DR507" s="172"/>
      <c r="DS507" s="154" t="str">
        <f t="shared" si="585"/>
        <v>NO BID</v>
      </c>
      <c r="DT507" s="171"/>
      <c r="DU507" s="89"/>
      <c r="DV507" s="90" t="str">
        <f t="shared" si="586"/>
        <v/>
      </c>
      <c r="DW507" s="172"/>
      <c r="DX507" s="154" t="str">
        <f t="shared" si="587"/>
        <v>NO BID</v>
      </c>
      <c r="DY507" s="171"/>
      <c r="DZ507" s="89"/>
      <c r="EA507" s="90" t="str">
        <f t="shared" si="588"/>
        <v/>
      </c>
      <c r="EB507" s="172"/>
      <c r="EC507" s="154" t="str">
        <f t="shared" si="589"/>
        <v>NO BID</v>
      </c>
      <c r="ED507" s="171"/>
      <c r="EE507" s="89"/>
      <c r="EF507" s="90" t="str">
        <f t="shared" si="590"/>
        <v/>
      </c>
      <c r="EG507" s="172"/>
      <c r="EH507" s="154" t="str">
        <f t="shared" si="591"/>
        <v>NO BID</v>
      </c>
      <c r="EI507" s="171"/>
      <c r="EJ507" s="89"/>
      <c r="EK507" s="90" t="str">
        <f t="shared" si="592"/>
        <v/>
      </c>
      <c r="EL507" s="172"/>
      <c r="EM507" s="154" t="str">
        <f t="shared" si="593"/>
        <v>NO BID</v>
      </c>
      <c r="EN507" s="171"/>
      <c r="EO507" s="89"/>
      <c r="EP507" s="90" t="str">
        <f t="shared" si="594"/>
        <v/>
      </c>
      <c r="EQ507" s="172"/>
      <c r="ER507" s="154" t="str">
        <f t="shared" si="595"/>
        <v>NO BID</v>
      </c>
      <c r="ES507" s="171"/>
      <c r="ET507" s="89"/>
      <c r="EU507" s="90" t="str">
        <f t="shared" si="596"/>
        <v/>
      </c>
      <c r="EV507" s="172"/>
      <c r="EW507" s="154" t="str">
        <f t="shared" si="597"/>
        <v>NO BID</v>
      </c>
      <c r="EX507" s="171"/>
      <c r="EY507" s="89"/>
      <c r="EZ507" s="90" t="str">
        <f t="shared" si="598"/>
        <v/>
      </c>
      <c r="FA507" s="172"/>
      <c r="FB507" s="154" t="str">
        <f t="shared" si="599"/>
        <v>NO BID</v>
      </c>
      <c r="FC507" s="171"/>
      <c r="FD507" s="89"/>
      <c r="FE507" s="90" t="str">
        <f t="shared" si="600"/>
        <v/>
      </c>
      <c r="FF507" s="172"/>
      <c r="FG507" s="154" t="str">
        <f t="shared" si="601"/>
        <v>NO BID</v>
      </c>
      <c r="FH507" s="171"/>
      <c r="FI507" s="89"/>
      <c r="FJ507" s="90" t="str">
        <f t="shared" si="602"/>
        <v/>
      </c>
      <c r="FK507" s="172"/>
      <c r="FL507" s="154" t="str">
        <f t="shared" si="603"/>
        <v>NO BID</v>
      </c>
      <c r="FM507" s="171"/>
      <c r="FN507" s="89"/>
      <c r="FO507" s="90" t="str">
        <f t="shared" si="604"/>
        <v/>
      </c>
      <c r="FP507" s="172"/>
      <c r="FQ507" s="154" t="str">
        <f t="shared" si="605"/>
        <v>NO BID</v>
      </c>
      <c r="FR507" s="167"/>
      <c r="FS507" s="91">
        <v>21.01</v>
      </c>
      <c r="FT507" s="92">
        <f t="shared" si="606"/>
        <v>105.05000000000001</v>
      </c>
      <c r="FU507" s="175">
        <f t="shared" si="607"/>
        <v>0</v>
      </c>
      <c r="FV507" s="93" t="str">
        <f t="shared" si="608"/>
        <v/>
      </c>
      <c r="FW507" s="94">
        <f t="shared" si="609"/>
        <v>105.05000000000001</v>
      </c>
      <c r="FX507" s="95">
        <f t="shared" si="610"/>
        <v>0</v>
      </c>
      <c r="FY507" s="129" t="str">
        <f t="shared" si="611"/>
        <v>NOT AWARDED</v>
      </c>
      <c r="FZ507" s="130">
        <f t="shared" si="612"/>
        <v>0</v>
      </c>
      <c r="GA507" s="129" t="str">
        <f t="shared" si="613"/>
        <v>VENDOR 09</v>
      </c>
      <c r="GB507" s="176"/>
      <c r="GC507" s="177"/>
      <c r="GD507" s="96"/>
      <c r="GE507" s="97"/>
    </row>
    <row r="508" spans="1:187" ht="30" customHeight="1" thickTop="1" thickBot="1" x14ac:dyDescent="0.4">
      <c r="A508" s="162">
        <v>504</v>
      </c>
      <c r="B508" s="213">
        <v>5</v>
      </c>
      <c r="C508" s="181">
        <v>9780063140189</v>
      </c>
      <c r="D508" s="182" t="s">
        <v>152</v>
      </c>
      <c r="E508" s="182" t="s">
        <v>859</v>
      </c>
      <c r="F508" s="182" t="s">
        <v>1479</v>
      </c>
      <c r="G508" s="183" t="s">
        <v>1415</v>
      </c>
      <c r="H508" s="183" t="s">
        <v>1416</v>
      </c>
      <c r="I508" s="167"/>
      <c r="J508" s="230">
        <f t="shared" si="614"/>
        <v>5</v>
      </c>
      <c r="K508" s="231"/>
      <c r="L508" s="99" t="str">
        <f t="shared" si="540"/>
        <v/>
      </c>
      <c r="M508" s="242"/>
      <c r="N508" s="179"/>
      <c r="O508" s="184" t="str">
        <f t="shared" si="541"/>
        <v>VENDOR 09</v>
      </c>
      <c r="P508" s="149">
        <v>241365</v>
      </c>
      <c r="Q508" s="149">
        <f t="shared" si="542"/>
        <v>0</v>
      </c>
      <c r="R508" s="185" t="str">
        <f t="shared" si="543"/>
        <v xml:space="preserve">, </v>
      </c>
      <c r="S508" s="185" t="str">
        <f t="shared" si="544"/>
        <v>NO BID</v>
      </c>
      <c r="T508" s="111">
        <f t="shared" si="545"/>
        <v>0</v>
      </c>
      <c r="U508" s="112" t="str">
        <f t="shared" si="546"/>
        <v>NOT AWARDED</v>
      </c>
      <c r="V508" s="186"/>
      <c r="W508" s="187"/>
      <c r="X508" s="113"/>
      <c r="Y508" s="114"/>
      <c r="Z508" s="188" t="str">
        <f t="shared" si="547"/>
        <v/>
      </c>
      <c r="AA508" s="154" t="str">
        <f t="shared" si="548"/>
        <v>NO BID</v>
      </c>
      <c r="AB508" s="187"/>
      <c r="AC508" s="113"/>
      <c r="AD508" s="114"/>
      <c r="AE508" s="188" t="str">
        <f t="shared" si="549"/>
        <v/>
      </c>
      <c r="AF508" s="154" t="str">
        <f t="shared" si="550"/>
        <v>NO BID</v>
      </c>
      <c r="AG508" s="187"/>
      <c r="AH508" s="113"/>
      <c r="AI508" s="114"/>
      <c r="AJ508" s="188" t="str">
        <f t="shared" si="551"/>
        <v/>
      </c>
      <c r="AK508" s="154" t="str">
        <f t="shared" si="552"/>
        <v>NO BID</v>
      </c>
      <c r="AL508" s="187"/>
      <c r="AM508" s="113"/>
      <c r="AN508" s="114"/>
      <c r="AO508" s="188" t="str">
        <f t="shared" si="553"/>
        <v/>
      </c>
      <c r="AP508" s="154" t="str">
        <f t="shared" si="554"/>
        <v>NO BID</v>
      </c>
      <c r="AQ508" s="187"/>
      <c r="AR508" s="113"/>
      <c r="AS508" s="114"/>
      <c r="AT508" s="188" t="str">
        <f t="shared" si="555"/>
        <v/>
      </c>
      <c r="AU508" s="154" t="str">
        <f t="shared" si="556"/>
        <v>NO BID</v>
      </c>
      <c r="AV508" s="187"/>
      <c r="AW508" s="113"/>
      <c r="AX508" s="114"/>
      <c r="AY508" s="188" t="str">
        <f t="shared" si="557"/>
        <v/>
      </c>
      <c r="AZ508" s="154" t="str">
        <f t="shared" si="558"/>
        <v>NO BID</v>
      </c>
      <c r="BA508" s="187"/>
      <c r="BB508" s="113"/>
      <c r="BC508" s="114"/>
      <c r="BD508" s="188" t="str">
        <f t="shared" si="559"/>
        <v/>
      </c>
      <c r="BE508" s="189" t="s">
        <v>78</v>
      </c>
      <c r="BF508" s="187"/>
      <c r="BG508" s="113"/>
      <c r="BH508" s="114"/>
      <c r="BI508" s="188" t="str">
        <f t="shared" si="560"/>
        <v/>
      </c>
      <c r="BJ508" s="189" t="str">
        <f t="shared" si="561"/>
        <v>NO BID</v>
      </c>
      <c r="BK508" s="187"/>
      <c r="BL508" s="113"/>
      <c r="BM508" s="114"/>
      <c r="BN508" s="188" t="str">
        <f t="shared" si="562"/>
        <v/>
      </c>
      <c r="BO508" s="154" t="str">
        <f t="shared" si="563"/>
        <v>NO BID</v>
      </c>
      <c r="BP508" s="190"/>
      <c r="BQ508" s="187"/>
      <c r="BR508" s="113"/>
      <c r="BS508" s="114" t="str">
        <f t="shared" si="564"/>
        <v/>
      </c>
      <c r="BT508" s="188"/>
      <c r="BU508" s="189" t="str">
        <f t="shared" si="565"/>
        <v>NO BID</v>
      </c>
      <c r="BV508" s="187"/>
      <c r="BW508" s="113"/>
      <c r="BX508" s="114" t="str">
        <f t="shared" si="566"/>
        <v/>
      </c>
      <c r="BY508" s="188"/>
      <c r="BZ508" s="189" t="str">
        <f t="shared" si="567"/>
        <v>NO BID</v>
      </c>
      <c r="CA508" s="187"/>
      <c r="CB508" s="113"/>
      <c r="CC508" s="114" t="str">
        <f t="shared" si="568"/>
        <v/>
      </c>
      <c r="CD508" s="188"/>
      <c r="CE508" s="189" t="str">
        <f t="shared" si="569"/>
        <v>NO BID</v>
      </c>
      <c r="CF508" s="187"/>
      <c r="CG508" s="113"/>
      <c r="CH508" s="114" t="str">
        <f t="shared" si="570"/>
        <v/>
      </c>
      <c r="CI508" s="188"/>
      <c r="CJ508" s="189" t="str">
        <f t="shared" si="571"/>
        <v>NO BID</v>
      </c>
      <c r="CK508" s="187"/>
      <c r="CL508" s="113"/>
      <c r="CM508" s="114" t="str">
        <f t="shared" si="572"/>
        <v/>
      </c>
      <c r="CN508" s="188"/>
      <c r="CO508" s="189" t="str">
        <f t="shared" si="573"/>
        <v>NO BID</v>
      </c>
      <c r="CP508" s="187"/>
      <c r="CQ508" s="113"/>
      <c r="CR508" s="114" t="str">
        <f t="shared" si="574"/>
        <v/>
      </c>
      <c r="CS508" s="188"/>
      <c r="CT508" s="189" t="str">
        <f t="shared" si="575"/>
        <v>NO BID</v>
      </c>
      <c r="CU508" s="187"/>
      <c r="CV508" s="113"/>
      <c r="CW508" s="114" t="str">
        <f t="shared" si="576"/>
        <v/>
      </c>
      <c r="CX508" s="188"/>
      <c r="CY508" s="189" t="str">
        <f t="shared" si="577"/>
        <v>NO BID</v>
      </c>
      <c r="CZ508" s="187"/>
      <c r="DA508" s="113"/>
      <c r="DB508" s="114" t="str">
        <f t="shared" si="578"/>
        <v/>
      </c>
      <c r="DC508" s="188"/>
      <c r="DD508" s="189" t="str">
        <f t="shared" si="579"/>
        <v>NO BID</v>
      </c>
      <c r="DE508" s="187"/>
      <c r="DF508" s="113"/>
      <c r="DG508" s="114" t="str">
        <f t="shared" si="580"/>
        <v/>
      </c>
      <c r="DH508" s="188"/>
      <c r="DI508" s="189" t="str">
        <f t="shared" si="581"/>
        <v>NO BID</v>
      </c>
      <c r="DJ508" s="187"/>
      <c r="DK508" s="113"/>
      <c r="DL508" s="114" t="str">
        <f t="shared" si="582"/>
        <v/>
      </c>
      <c r="DM508" s="188"/>
      <c r="DN508" s="189" t="str">
        <f t="shared" si="583"/>
        <v>NO BID</v>
      </c>
      <c r="DO508" s="187"/>
      <c r="DP508" s="113"/>
      <c r="DQ508" s="114" t="str">
        <f t="shared" si="584"/>
        <v/>
      </c>
      <c r="DR508" s="188"/>
      <c r="DS508" s="189" t="str">
        <f t="shared" si="585"/>
        <v>NO BID</v>
      </c>
      <c r="DT508" s="187"/>
      <c r="DU508" s="113"/>
      <c r="DV508" s="114" t="str">
        <f t="shared" si="586"/>
        <v/>
      </c>
      <c r="DW508" s="188"/>
      <c r="DX508" s="189" t="str">
        <f t="shared" si="587"/>
        <v>NO BID</v>
      </c>
      <c r="DY508" s="187"/>
      <c r="DZ508" s="113"/>
      <c r="EA508" s="114" t="str">
        <f t="shared" si="588"/>
        <v/>
      </c>
      <c r="EB508" s="188"/>
      <c r="EC508" s="189" t="str">
        <f t="shared" si="589"/>
        <v>NO BID</v>
      </c>
      <c r="ED508" s="187"/>
      <c r="EE508" s="113"/>
      <c r="EF508" s="114" t="str">
        <f t="shared" si="590"/>
        <v/>
      </c>
      <c r="EG508" s="188"/>
      <c r="EH508" s="189" t="str">
        <f t="shared" si="591"/>
        <v>NO BID</v>
      </c>
      <c r="EI508" s="187"/>
      <c r="EJ508" s="113"/>
      <c r="EK508" s="114" t="str">
        <f t="shared" si="592"/>
        <v/>
      </c>
      <c r="EL508" s="188"/>
      <c r="EM508" s="189" t="str">
        <f t="shared" si="593"/>
        <v>NO BID</v>
      </c>
      <c r="EN508" s="187"/>
      <c r="EO508" s="113"/>
      <c r="EP508" s="114" t="str">
        <f t="shared" si="594"/>
        <v/>
      </c>
      <c r="EQ508" s="188"/>
      <c r="ER508" s="189" t="str">
        <f t="shared" si="595"/>
        <v>NO BID</v>
      </c>
      <c r="ES508" s="187"/>
      <c r="ET508" s="113"/>
      <c r="EU508" s="114" t="str">
        <f t="shared" si="596"/>
        <v/>
      </c>
      <c r="EV508" s="188"/>
      <c r="EW508" s="189" t="str">
        <f t="shared" si="597"/>
        <v>NO BID</v>
      </c>
      <c r="EX508" s="187"/>
      <c r="EY508" s="113"/>
      <c r="EZ508" s="114" t="str">
        <f t="shared" si="598"/>
        <v/>
      </c>
      <c r="FA508" s="188"/>
      <c r="FB508" s="189" t="str">
        <f t="shared" si="599"/>
        <v>NO BID</v>
      </c>
      <c r="FC508" s="187"/>
      <c r="FD508" s="113"/>
      <c r="FE508" s="114" t="str">
        <f t="shared" si="600"/>
        <v/>
      </c>
      <c r="FF508" s="188"/>
      <c r="FG508" s="189" t="str">
        <f t="shared" si="601"/>
        <v>NO BID</v>
      </c>
      <c r="FH508" s="187"/>
      <c r="FI508" s="113"/>
      <c r="FJ508" s="114" t="str">
        <f t="shared" si="602"/>
        <v/>
      </c>
      <c r="FK508" s="188"/>
      <c r="FL508" s="189" t="str">
        <f t="shared" si="603"/>
        <v>NO BID</v>
      </c>
      <c r="FM508" s="187"/>
      <c r="FN508" s="113"/>
      <c r="FO508" s="114" t="str">
        <f t="shared" si="604"/>
        <v/>
      </c>
      <c r="FP508" s="188"/>
      <c r="FQ508" s="189" t="str">
        <f t="shared" si="605"/>
        <v>NO BID</v>
      </c>
      <c r="FR508" s="191"/>
      <c r="FS508" s="91">
        <v>26.99</v>
      </c>
      <c r="FT508" s="92">
        <f t="shared" si="606"/>
        <v>134.94999999999999</v>
      </c>
      <c r="FU508" s="175">
        <f t="shared" si="607"/>
        <v>0</v>
      </c>
      <c r="FV508" s="93" t="str">
        <f t="shared" si="608"/>
        <v/>
      </c>
      <c r="FW508" s="94">
        <f t="shared" si="609"/>
        <v>134.94999999999999</v>
      </c>
      <c r="FX508" s="95">
        <f t="shared" si="610"/>
        <v>0</v>
      </c>
      <c r="FY508" s="129" t="str">
        <f t="shared" si="611"/>
        <v>NOT AWARDED</v>
      </c>
      <c r="FZ508" s="130">
        <f t="shared" si="612"/>
        <v>0</v>
      </c>
      <c r="GA508" s="129" t="str">
        <f t="shared" si="613"/>
        <v>VENDOR 09</v>
      </c>
      <c r="GB508" s="176"/>
      <c r="GC508" s="177"/>
      <c r="GD508" s="96"/>
      <c r="GE508" s="97"/>
    </row>
    <row r="509" spans="1:187" ht="30" customHeight="1" thickTop="1" thickBot="1" x14ac:dyDescent="0.4">
      <c r="A509" s="162">
        <v>505</v>
      </c>
      <c r="B509" s="213">
        <v>2</v>
      </c>
      <c r="C509" s="181">
        <v>9780385547215</v>
      </c>
      <c r="D509" s="182" t="s">
        <v>154</v>
      </c>
      <c r="E509" s="182" t="s">
        <v>861</v>
      </c>
      <c r="F509" s="182" t="s">
        <v>1479</v>
      </c>
      <c r="G509" s="183" t="s">
        <v>1415</v>
      </c>
      <c r="H509" s="183" t="s">
        <v>1425</v>
      </c>
      <c r="I509" s="167"/>
      <c r="J509" s="230">
        <f t="shared" si="614"/>
        <v>2</v>
      </c>
      <c r="K509" s="231"/>
      <c r="L509" s="99" t="str">
        <f t="shared" si="540"/>
        <v/>
      </c>
      <c r="M509" s="242"/>
      <c r="N509" s="168"/>
      <c r="O509" s="184" t="str">
        <f t="shared" si="541"/>
        <v>VENDOR 09</v>
      </c>
      <c r="P509" s="149">
        <v>241363</v>
      </c>
      <c r="Q509" s="149">
        <f t="shared" si="542"/>
        <v>0</v>
      </c>
      <c r="R509" s="185" t="str">
        <f t="shared" si="543"/>
        <v xml:space="preserve">, </v>
      </c>
      <c r="S509" s="185" t="str">
        <f t="shared" si="544"/>
        <v>NO BID</v>
      </c>
      <c r="T509" s="111">
        <f t="shared" si="545"/>
        <v>0</v>
      </c>
      <c r="U509" s="112" t="str">
        <f t="shared" si="546"/>
        <v>NOT AWARDED</v>
      </c>
      <c r="V509" s="167"/>
      <c r="W509" s="187"/>
      <c r="X509" s="113"/>
      <c r="Y509" s="114"/>
      <c r="Z509" s="188" t="str">
        <f t="shared" si="547"/>
        <v/>
      </c>
      <c r="AA509" s="154" t="str">
        <f t="shared" si="548"/>
        <v>NO BID</v>
      </c>
      <c r="AB509" s="187"/>
      <c r="AC509" s="113"/>
      <c r="AD509" s="114"/>
      <c r="AE509" s="188" t="str">
        <f t="shared" si="549"/>
        <v/>
      </c>
      <c r="AF509" s="154" t="str">
        <f t="shared" si="550"/>
        <v>NO BID</v>
      </c>
      <c r="AG509" s="187"/>
      <c r="AH509" s="113"/>
      <c r="AI509" s="114"/>
      <c r="AJ509" s="188" t="str">
        <f t="shared" si="551"/>
        <v/>
      </c>
      <c r="AK509" s="154" t="str">
        <f t="shared" si="552"/>
        <v>NO BID</v>
      </c>
      <c r="AL509" s="187"/>
      <c r="AM509" s="113"/>
      <c r="AN509" s="114"/>
      <c r="AO509" s="188" t="str">
        <f t="shared" si="553"/>
        <v/>
      </c>
      <c r="AP509" s="154" t="str">
        <f t="shared" si="554"/>
        <v>NO BID</v>
      </c>
      <c r="AQ509" s="187"/>
      <c r="AR509" s="113"/>
      <c r="AS509" s="114"/>
      <c r="AT509" s="188" t="str">
        <f t="shared" si="555"/>
        <v/>
      </c>
      <c r="AU509" s="154" t="str">
        <f t="shared" si="556"/>
        <v>NO BID</v>
      </c>
      <c r="AV509" s="187"/>
      <c r="AW509" s="113"/>
      <c r="AX509" s="114"/>
      <c r="AY509" s="188" t="str">
        <f t="shared" si="557"/>
        <v/>
      </c>
      <c r="AZ509" s="154" t="str">
        <f t="shared" si="558"/>
        <v>NO BID</v>
      </c>
      <c r="BA509" s="187"/>
      <c r="BB509" s="113"/>
      <c r="BC509" s="114"/>
      <c r="BD509" s="188" t="str">
        <f t="shared" si="559"/>
        <v/>
      </c>
      <c r="BE509" s="189" t="str">
        <f>IF($B509=0,"",IF(ISNUMBER(BB509),"","NO BID"))</f>
        <v>NO BID</v>
      </c>
      <c r="BF509" s="187"/>
      <c r="BG509" s="113"/>
      <c r="BH509" s="114"/>
      <c r="BI509" s="188" t="str">
        <f t="shared" si="560"/>
        <v/>
      </c>
      <c r="BJ509" s="189" t="str">
        <f t="shared" si="561"/>
        <v>NO BID</v>
      </c>
      <c r="BK509" s="187"/>
      <c r="BL509" s="113"/>
      <c r="BM509" s="114"/>
      <c r="BN509" s="188" t="str">
        <f t="shared" si="562"/>
        <v/>
      </c>
      <c r="BO509" s="154" t="str">
        <f t="shared" si="563"/>
        <v>NO BID</v>
      </c>
      <c r="BP509" s="193"/>
      <c r="BQ509" s="187"/>
      <c r="BR509" s="113"/>
      <c r="BS509" s="114" t="str">
        <f t="shared" si="564"/>
        <v/>
      </c>
      <c r="BT509" s="188"/>
      <c r="BU509" s="189" t="str">
        <f t="shared" si="565"/>
        <v>NO BID</v>
      </c>
      <c r="BV509" s="187"/>
      <c r="BW509" s="113"/>
      <c r="BX509" s="114" t="str">
        <f t="shared" si="566"/>
        <v/>
      </c>
      <c r="BY509" s="188"/>
      <c r="BZ509" s="189" t="str">
        <f t="shared" si="567"/>
        <v>NO BID</v>
      </c>
      <c r="CA509" s="187"/>
      <c r="CB509" s="113"/>
      <c r="CC509" s="114" t="str">
        <f t="shared" si="568"/>
        <v/>
      </c>
      <c r="CD509" s="188"/>
      <c r="CE509" s="189" t="str">
        <f t="shared" si="569"/>
        <v>NO BID</v>
      </c>
      <c r="CF509" s="187"/>
      <c r="CG509" s="113"/>
      <c r="CH509" s="114" t="str">
        <f t="shared" si="570"/>
        <v/>
      </c>
      <c r="CI509" s="188"/>
      <c r="CJ509" s="189" t="str">
        <f t="shared" si="571"/>
        <v>NO BID</v>
      </c>
      <c r="CK509" s="187"/>
      <c r="CL509" s="113"/>
      <c r="CM509" s="114" t="str">
        <f t="shared" si="572"/>
        <v/>
      </c>
      <c r="CN509" s="188"/>
      <c r="CO509" s="189" t="str">
        <f t="shared" si="573"/>
        <v>NO BID</v>
      </c>
      <c r="CP509" s="187"/>
      <c r="CQ509" s="113"/>
      <c r="CR509" s="114" t="str">
        <f t="shared" si="574"/>
        <v/>
      </c>
      <c r="CS509" s="188"/>
      <c r="CT509" s="189" t="str">
        <f t="shared" si="575"/>
        <v>NO BID</v>
      </c>
      <c r="CU509" s="187"/>
      <c r="CV509" s="113"/>
      <c r="CW509" s="114" t="str">
        <f t="shared" si="576"/>
        <v/>
      </c>
      <c r="CX509" s="188"/>
      <c r="CY509" s="189" t="str">
        <f t="shared" si="577"/>
        <v>NO BID</v>
      </c>
      <c r="CZ509" s="187"/>
      <c r="DA509" s="113"/>
      <c r="DB509" s="114" t="str">
        <f t="shared" si="578"/>
        <v/>
      </c>
      <c r="DC509" s="188"/>
      <c r="DD509" s="189" t="str">
        <f t="shared" si="579"/>
        <v>NO BID</v>
      </c>
      <c r="DE509" s="187"/>
      <c r="DF509" s="113"/>
      <c r="DG509" s="114" t="str">
        <f t="shared" si="580"/>
        <v/>
      </c>
      <c r="DH509" s="188"/>
      <c r="DI509" s="189" t="str">
        <f t="shared" si="581"/>
        <v>NO BID</v>
      </c>
      <c r="DJ509" s="187"/>
      <c r="DK509" s="113"/>
      <c r="DL509" s="114" t="str">
        <f t="shared" si="582"/>
        <v/>
      </c>
      <c r="DM509" s="188"/>
      <c r="DN509" s="189" t="str">
        <f t="shared" si="583"/>
        <v>NO BID</v>
      </c>
      <c r="DO509" s="187"/>
      <c r="DP509" s="113"/>
      <c r="DQ509" s="114" t="str">
        <f t="shared" si="584"/>
        <v/>
      </c>
      <c r="DR509" s="188"/>
      <c r="DS509" s="189" t="str">
        <f t="shared" si="585"/>
        <v>NO BID</v>
      </c>
      <c r="DT509" s="187"/>
      <c r="DU509" s="113"/>
      <c r="DV509" s="114" t="str">
        <f t="shared" si="586"/>
        <v/>
      </c>
      <c r="DW509" s="188"/>
      <c r="DX509" s="189" t="str">
        <f t="shared" si="587"/>
        <v>NO BID</v>
      </c>
      <c r="DY509" s="187"/>
      <c r="DZ509" s="113"/>
      <c r="EA509" s="114" t="str">
        <f t="shared" si="588"/>
        <v/>
      </c>
      <c r="EB509" s="188"/>
      <c r="EC509" s="189" t="str">
        <f t="shared" si="589"/>
        <v>NO BID</v>
      </c>
      <c r="ED509" s="187"/>
      <c r="EE509" s="113"/>
      <c r="EF509" s="114" t="str">
        <f t="shared" si="590"/>
        <v/>
      </c>
      <c r="EG509" s="188"/>
      <c r="EH509" s="189" t="str">
        <f t="shared" si="591"/>
        <v>NO BID</v>
      </c>
      <c r="EI509" s="187"/>
      <c r="EJ509" s="113"/>
      <c r="EK509" s="114" t="str">
        <f t="shared" si="592"/>
        <v/>
      </c>
      <c r="EL509" s="188"/>
      <c r="EM509" s="189" t="str">
        <f t="shared" si="593"/>
        <v>NO BID</v>
      </c>
      <c r="EN509" s="187"/>
      <c r="EO509" s="113"/>
      <c r="EP509" s="114" t="str">
        <f t="shared" si="594"/>
        <v/>
      </c>
      <c r="EQ509" s="188"/>
      <c r="ER509" s="189" t="str">
        <f t="shared" si="595"/>
        <v>NO BID</v>
      </c>
      <c r="ES509" s="187"/>
      <c r="ET509" s="113"/>
      <c r="EU509" s="114" t="str">
        <f t="shared" si="596"/>
        <v/>
      </c>
      <c r="EV509" s="188"/>
      <c r="EW509" s="189" t="str">
        <f t="shared" si="597"/>
        <v>NO BID</v>
      </c>
      <c r="EX509" s="187"/>
      <c r="EY509" s="113"/>
      <c r="EZ509" s="114" t="str">
        <f t="shared" si="598"/>
        <v/>
      </c>
      <c r="FA509" s="188"/>
      <c r="FB509" s="189" t="str">
        <f t="shared" si="599"/>
        <v>NO BID</v>
      </c>
      <c r="FC509" s="187"/>
      <c r="FD509" s="113"/>
      <c r="FE509" s="114" t="str">
        <f t="shared" si="600"/>
        <v/>
      </c>
      <c r="FF509" s="188"/>
      <c r="FG509" s="189" t="str">
        <f t="shared" si="601"/>
        <v>NO BID</v>
      </c>
      <c r="FH509" s="187"/>
      <c r="FI509" s="113"/>
      <c r="FJ509" s="114" t="str">
        <f t="shared" si="602"/>
        <v/>
      </c>
      <c r="FK509" s="188"/>
      <c r="FL509" s="189" t="str">
        <f t="shared" si="603"/>
        <v>NO BID</v>
      </c>
      <c r="FM509" s="187"/>
      <c r="FN509" s="113"/>
      <c r="FO509" s="114" t="str">
        <f t="shared" si="604"/>
        <v/>
      </c>
      <c r="FP509" s="188"/>
      <c r="FQ509" s="189" t="str">
        <f t="shared" si="605"/>
        <v>NO BID</v>
      </c>
      <c r="FR509" s="174"/>
      <c r="FS509" s="115">
        <v>15.47</v>
      </c>
      <c r="FT509" s="116">
        <f t="shared" si="606"/>
        <v>30.94</v>
      </c>
      <c r="FU509" s="175">
        <f t="shared" si="607"/>
        <v>0</v>
      </c>
      <c r="FV509" s="93" t="str">
        <f t="shared" si="608"/>
        <v/>
      </c>
      <c r="FW509" s="94">
        <f t="shared" si="609"/>
        <v>30.94</v>
      </c>
      <c r="FX509" s="95">
        <f t="shared" si="610"/>
        <v>0</v>
      </c>
      <c r="FY509" s="129" t="str">
        <f t="shared" si="611"/>
        <v>NOT AWARDED</v>
      </c>
      <c r="FZ509" s="130">
        <f t="shared" si="612"/>
        <v>0</v>
      </c>
      <c r="GA509" s="129" t="str">
        <f t="shared" si="613"/>
        <v>VENDOR 09</v>
      </c>
      <c r="GB509" s="176"/>
      <c r="GC509" s="177"/>
      <c r="GD509" s="96"/>
      <c r="GE509" s="97"/>
    </row>
    <row r="510" spans="1:187" ht="30" customHeight="1" thickTop="1" thickBot="1" x14ac:dyDescent="0.4">
      <c r="A510" s="141">
        <v>506</v>
      </c>
      <c r="B510" s="194">
        <v>5</v>
      </c>
      <c r="C510" s="164">
        <v>9781536224528</v>
      </c>
      <c r="D510" s="165" t="s">
        <v>157</v>
      </c>
      <c r="E510" s="165" t="s">
        <v>864</v>
      </c>
      <c r="F510" s="165" t="s">
        <v>1479</v>
      </c>
      <c r="G510" s="166" t="s">
        <v>1415</v>
      </c>
      <c r="H510" s="166" t="s">
        <v>1417</v>
      </c>
      <c r="I510" s="167"/>
      <c r="J510" s="227">
        <f t="shared" si="614"/>
        <v>5</v>
      </c>
      <c r="K510" s="228"/>
      <c r="L510" s="99" t="str">
        <f t="shared" si="540"/>
        <v/>
      </c>
      <c r="M510" s="241"/>
      <c r="N510" s="168"/>
      <c r="O510" s="169" t="str">
        <f t="shared" si="541"/>
        <v>VENDOR 09</v>
      </c>
      <c r="P510" s="149">
        <v>241365</v>
      </c>
      <c r="Q510" s="149">
        <f t="shared" si="542"/>
        <v>0</v>
      </c>
      <c r="R510" s="170" t="str">
        <f t="shared" si="543"/>
        <v xml:space="preserve">, </v>
      </c>
      <c r="S510" s="170" t="str">
        <f t="shared" si="544"/>
        <v>NO BID</v>
      </c>
      <c r="T510" s="87">
        <f t="shared" si="545"/>
        <v>0</v>
      </c>
      <c r="U510" s="88" t="str">
        <f t="shared" si="546"/>
        <v>NOT AWARDED</v>
      </c>
      <c r="V510" s="167"/>
      <c r="W510" s="171"/>
      <c r="X510" s="89"/>
      <c r="Y510" s="90"/>
      <c r="Z510" s="172" t="str">
        <f t="shared" si="547"/>
        <v/>
      </c>
      <c r="AA510" s="154" t="str">
        <f t="shared" si="548"/>
        <v>NO BID</v>
      </c>
      <c r="AB510" s="171"/>
      <c r="AC510" s="89"/>
      <c r="AD510" s="90"/>
      <c r="AE510" s="172" t="str">
        <f t="shared" si="549"/>
        <v/>
      </c>
      <c r="AF510" s="154" t="str">
        <f t="shared" si="550"/>
        <v>NO BID</v>
      </c>
      <c r="AG510" s="171"/>
      <c r="AH510" s="89"/>
      <c r="AI510" s="90"/>
      <c r="AJ510" s="172" t="str">
        <f t="shared" si="551"/>
        <v/>
      </c>
      <c r="AK510" s="154" t="str">
        <f t="shared" si="552"/>
        <v>NO BID</v>
      </c>
      <c r="AL510" s="171"/>
      <c r="AM510" s="89"/>
      <c r="AN510" s="90"/>
      <c r="AO510" s="172" t="str">
        <f t="shared" si="553"/>
        <v/>
      </c>
      <c r="AP510" s="154" t="str">
        <f t="shared" si="554"/>
        <v>NO BID</v>
      </c>
      <c r="AQ510" s="171"/>
      <c r="AR510" s="89"/>
      <c r="AS510" s="90"/>
      <c r="AT510" s="172" t="str">
        <f t="shared" si="555"/>
        <v/>
      </c>
      <c r="AU510" s="154" t="str">
        <f t="shared" si="556"/>
        <v>NO BID</v>
      </c>
      <c r="AV510" s="171"/>
      <c r="AW510" s="89"/>
      <c r="AX510" s="90"/>
      <c r="AY510" s="172" t="str">
        <f t="shared" si="557"/>
        <v/>
      </c>
      <c r="AZ510" s="154" t="str">
        <f t="shared" si="558"/>
        <v>NO BID</v>
      </c>
      <c r="BA510" s="171"/>
      <c r="BB510" s="89"/>
      <c r="BC510" s="90"/>
      <c r="BD510" s="172" t="str">
        <f t="shared" si="559"/>
        <v/>
      </c>
      <c r="BE510" s="154" t="s">
        <v>81</v>
      </c>
      <c r="BF510" s="171"/>
      <c r="BG510" s="89"/>
      <c r="BH510" s="90"/>
      <c r="BI510" s="172" t="str">
        <f t="shared" si="560"/>
        <v/>
      </c>
      <c r="BJ510" s="154" t="str">
        <f t="shared" si="561"/>
        <v>NO BID</v>
      </c>
      <c r="BK510" s="171"/>
      <c r="BL510" s="89"/>
      <c r="BM510" s="90"/>
      <c r="BN510" s="172" t="str">
        <f t="shared" si="562"/>
        <v/>
      </c>
      <c r="BO510" s="154" t="str">
        <f t="shared" si="563"/>
        <v>NO BID</v>
      </c>
      <c r="BP510" s="173"/>
      <c r="BQ510" s="171"/>
      <c r="BR510" s="89"/>
      <c r="BS510" s="90" t="str">
        <f t="shared" si="564"/>
        <v/>
      </c>
      <c r="BT510" s="172"/>
      <c r="BU510" s="154" t="str">
        <f t="shared" si="565"/>
        <v>NO BID</v>
      </c>
      <c r="BV510" s="171"/>
      <c r="BW510" s="89"/>
      <c r="BX510" s="90" t="str">
        <f t="shared" si="566"/>
        <v/>
      </c>
      <c r="BY510" s="172"/>
      <c r="BZ510" s="154" t="str">
        <f t="shared" si="567"/>
        <v>NO BID</v>
      </c>
      <c r="CA510" s="171"/>
      <c r="CB510" s="89"/>
      <c r="CC510" s="90" t="str">
        <f t="shared" si="568"/>
        <v/>
      </c>
      <c r="CD510" s="172"/>
      <c r="CE510" s="154" t="str">
        <f t="shared" si="569"/>
        <v>NO BID</v>
      </c>
      <c r="CF510" s="171"/>
      <c r="CG510" s="89"/>
      <c r="CH510" s="90" t="str">
        <f t="shared" si="570"/>
        <v/>
      </c>
      <c r="CI510" s="172"/>
      <c r="CJ510" s="154" t="str">
        <f t="shared" si="571"/>
        <v>NO BID</v>
      </c>
      <c r="CK510" s="171"/>
      <c r="CL510" s="89"/>
      <c r="CM510" s="90" t="str">
        <f t="shared" si="572"/>
        <v/>
      </c>
      <c r="CN510" s="172"/>
      <c r="CO510" s="154" t="str">
        <f t="shared" si="573"/>
        <v>NO BID</v>
      </c>
      <c r="CP510" s="171"/>
      <c r="CQ510" s="89"/>
      <c r="CR510" s="90" t="str">
        <f t="shared" si="574"/>
        <v/>
      </c>
      <c r="CS510" s="172"/>
      <c r="CT510" s="154" t="str">
        <f t="shared" si="575"/>
        <v>NO BID</v>
      </c>
      <c r="CU510" s="171"/>
      <c r="CV510" s="89"/>
      <c r="CW510" s="90" t="str">
        <f t="shared" si="576"/>
        <v/>
      </c>
      <c r="CX510" s="172"/>
      <c r="CY510" s="154" t="str">
        <f t="shared" si="577"/>
        <v>NO BID</v>
      </c>
      <c r="CZ510" s="171"/>
      <c r="DA510" s="89"/>
      <c r="DB510" s="90" t="str">
        <f t="shared" si="578"/>
        <v/>
      </c>
      <c r="DC510" s="172"/>
      <c r="DD510" s="154" t="str">
        <f t="shared" si="579"/>
        <v>NO BID</v>
      </c>
      <c r="DE510" s="171"/>
      <c r="DF510" s="89"/>
      <c r="DG510" s="90" t="str">
        <f t="shared" si="580"/>
        <v/>
      </c>
      <c r="DH510" s="172"/>
      <c r="DI510" s="154" t="str">
        <f t="shared" si="581"/>
        <v>NO BID</v>
      </c>
      <c r="DJ510" s="171"/>
      <c r="DK510" s="89"/>
      <c r="DL510" s="90" t="str">
        <f t="shared" si="582"/>
        <v/>
      </c>
      <c r="DM510" s="172"/>
      <c r="DN510" s="154" t="str">
        <f t="shared" si="583"/>
        <v>NO BID</v>
      </c>
      <c r="DO510" s="171"/>
      <c r="DP510" s="89"/>
      <c r="DQ510" s="90" t="str">
        <f t="shared" si="584"/>
        <v/>
      </c>
      <c r="DR510" s="172"/>
      <c r="DS510" s="154" t="str">
        <f t="shared" si="585"/>
        <v>NO BID</v>
      </c>
      <c r="DT510" s="171"/>
      <c r="DU510" s="89"/>
      <c r="DV510" s="90" t="str">
        <f t="shared" si="586"/>
        <v/>
      </c>
      <c r="DW510" s="172"/>
      <c r="DX510" s="154" t="str">
        <f t="shared" si="587"/>
        <v>NO BID</v>
      </c>
      <c r="DY510" s="171"/>
      <c r="DZ510" s="89"/>
      <c r="EA510" s="90" t="str">
        <f t="shared" si="588"/>
        <v/>
      </c>
      <c r="EB510" s="172"/>
      <c r="EC510" s="154" t="str">
        <f t="shared" si="589"/>
        <v>NO BID</v>
      </c>
      <c r="ED510" s="171"/>
      <c r="EE510" s="89"/>
      <c r="EF510" s="90" t="str">
        <f t="shared" si="590"/>
        <v/>
      </c>
      <c r="EG510" s="172"/>
      <c r="EH510" s="154" t="str">
        <f t="shared" si="591"/>
        <v>NO BID</v>
      </c>
      <c r="EI510" s="171"/>
      <c r="EJ510" s="89"/>
      <c r="EK510" s="90" t="str">
        <f t="shared" si="592"/>
        <v/>
      </c>
      <c r="EL510" s="172"/>
      <c r="EM510" s="154" t="str">
        <f t="shared" si="593"/>
        <v>NO BID</v>
      </c>
      <c r="EN510" s="171"/>
      <c r="EO510" s="89"/>
      <c r="EP510" s="90" t="str">
        <f t="shared" si="594"/>
        <v/>
      </c>
      <c r="EQ510" s="172"/>
      <c r="ER510" s="154" t="str">
        <f t="shared" si="595"/>
        <v>NO BID</v>
      </c>
      <c r="ES510" s="171"/>
      <c r="ET510" s="89"/>
      <c r="EU510" s="90" t="str">
        <f t="shared" si="596"/>
        <v/>
      </c>
      <c r="EV510" s="172"/>
      <c r="EW510" s="154" t="str">
        <f t="shared" si="597"/>
        <v>NO BID</v>
      </c>
      <c r="EX510" s="171"/>
      <c r="EY510" s="89"/>
      <c r="EZ510" s="90" t="str">
        <f t="shared" si="598"/>
        <v/>
      </c>
      <c r="FA510" s="172"/>
      <c r="FB510" s="154" t="str">
        <f t="shared" si="599"/>
        <v>NO BID</v>
      </c>
      <c r="FC510" s="171"/>
      <c r="FD510" s="89"/>
      <c r="FE510" s="90" t="str">
        <f t="shared" si="600"/>
        <v/>
      </c>
      <c r="FF510" s="172"/>
      <c r="FG510" s="154" t="str">
        <f t="shared" si="601"/>
        <v>NO BID</v>
      </c>
      <c r="FH510" s="171"/>
      <c r="FI510" s="89"/>
      <c r="FJ510" s="90" t="str">
        <f t="shared" si="602"/>
        <v/>
      </c>
      <c r="FK510" s="172"/>
      <c r="FL510" s="154" t="str">
        <f t="shared" si="603"/>
        <v>NO BID</v>
      </c>
      <c r="FM510" s="171"/>
      <c r="FN510" s="89"/>
      <c r="FO510" s="90" t="str">
        <f t="shared" si="604"/>
        <v/>
      </c>
      <c r="FP510" s="172"/>
      <c r="FQ510" s="154" t="str">
        <f t="shared" si="605"/>
        <v>NO BID</v>
      </c>
      <c r="FR510" s="174"/>
      <c r="FS510" s="91">
        <v>11.72</v>
      </c>
      <c r="FT510" s="92">
        <f t="shared" si="606"/>
        <v>58.6</v>
      </c>
      <c r="FU510" s="175">
        <f t="shared" si="607"/>
        <v>0</v>
      </c>
      <c r="FV510" s="93" t="str">
        <f t="shared" si="608"/>
        <v/>
      </c>
      <c r="FW510" s="94">
        <f t="shared" si="609"/>
        <v>58.6</v>
      </c>
      <c r="FX510" s="95">
        <f t="shared" si="610"/>
        <v>0</v>
      </c>
      <c r="FY510" s="129" t="str">
        <f t="shared" si="611"/>
        <v>NOT AWARDED</v>
      </c>
      <c r="FZ510" s="130">
        <f t="shared" si="612"/>
        <v>0</v>
      </c>
      <c r="GA510" s="129" t="str">
        <f t="shared" si="613"/>
        <v>VENDOR 09</v>
      </c>
      <c r="GB510" s="176"/>
      <c r="GC510" s="177"/>
      <c r="GD510" s="96"/>
      <c r="GE510" s="97"/>
    </row>
    <row r="511" spans="1:187" ht="30" customHeight="1" thickTop="1" thickBot="1" x14ac:dyDescent="0.4">
      <c r="A511" s="162">
        <v>507</v>
      </c>
      <c r="B511" s="163">
        <v>5</v>
      </c>
      <c r="C511" s="164">
        <v>9781645036951</v>
      </c>
      <c r="D511" s="165" t="s">
        <v>159</v>
      </c>
      <c r="E511" s="165" t="s">
        <v>866</v>
      </c>
      <c r="F511" s="165" t="s">
        <v>1479</v>
      </c>
      <c r="G511" s="166" t="s">
        <v>1415</v>
      </c>
      <c r="H511" s="166" t="s">
        <v>1416</v>
      </c>
      <c r="I511" s="167"/>
      <c r="J511" s="227">
        <f t="shared" si="614"/>
        <v>5</v>
      </c>
      <c r="K511" s="228"/>
      <c r="L511" s="99" t="str">
        <f t="shared" si="540"/>
        <v/>
      </c>
      <c r="M511" s="241"/>
      <c r="N511" s="168"/>
      <c r="O511" s="169" t="str">
        <f t="shared" si="541"/>
        <v>VENDOR 09</v>
      </c>
      <c r="P511" s="149">
        <v>241360</v>
      </c>
      <c r="Q511" s="149">
        <f t="shared" si="542"/>
        <v>0</v>
      </c>
      <c r="R511" s="170" t="str">
        <f t="shared" si="543"/>
        <v xml:space="preserve">, </v>
      </c>
      <c r="S511" s="170" t="str">
        <f t="shared" si="544"/>
        <v>NO BID</v>
      </c>
      <c r="T511" s="87">
        <f t="shared" si="545"/>
        <v>0</v>
      </c>
      <c r="U511" s="88" t="str">
        <f t="shared" si="546"/>
        <v>NOT AWARDED</v>
      </c>
      <c r="V511" s="167"/>
      <c r="W511" s="171"/>
      <c r="X511" s="89"/>
      <c r="Y511" s="90"/>
      <c r="Z511" s="172" t="str">
        <f t="shared" si="547"/>
        <v/>
      </c>
      <c r="AA511" s="154" t="str">
        <f t="shared" si="548"/>
        <v>NO BID</v>
      </c>
      <c r="AB511" s="171"/>
      <c r="AC511" s="89"/>
      <c r="AD511" s="90"/>
      <c r="AE511" s="172" t="str">
        <f t="shared" si="549"/>
        <v/>
      </c>
      <c r="AF511" s="154" t="str">
        <f t="shared" si="550"/>
        <v>NO BID</v>
      </c>
      <c r="AG511" s="171"/>
      <c r="AH511" s="89"/>
      <c r="AI511" s="90"/>
      <c r="AJ511" s="172" t="str">
        <f t="shared" si="551"/>
        <v/>
      </c>
      <c r="AK511" s="154" t="str">
        <f t="shared" si="552"/>
        <v>NO BID</v>
      </c>
      <c r="AL511" s="171"/>
      <c r="AM511" s="89"/>
      <c r="AN511" s="90"/>
      <c r="AO511" s="172" t="str">
        <f t="shared" si="553"/>
        <v/>
      </c>
      <c r="AP511" s="154" t="str">
        <f t="shared" si="554"/>
        <v>NO BID</v>
      </c>
      <c r="AQ511" s="171"/>
      <c r="AR511" s="89"/>
      <c r="AS511" s="90"/>
      <c r="AT511" s="172" t="str">
        <f t="shared" si="555"/>
        <v/>
      </c>
      <c r="AU511" s="154" t="str">
        <f t="shared" si="556"/>
        <v>NO BID</v>
      </c>
      <c r="AV511" s="171"/>
      <c r="AW511" s="89"/>
      <c r="AX511" s="90"/>
      <c r="AY511" s="172" t="str">
        <f t="shared" si="557"/>
        <v/>
      </c>
      <c r="AZ511" s="154" t="str">
        <f t="shared" si="558"/>
        <v>NO BID</v>
      </c>
      <c r="BA511" s="171"/>
      <c r="BB511" s="89"/>
      <c r="BC511" s="90"/>
      <c r="BD511" s="172" t="str">
        <f t="shared" si="559"/>
        <v/>
      </c>
      <c r="BE511" s="154" t="str">
        <f t="shared" ref="BE511:BE516" si="615">IF($B511=0,"",IF(ISNUMBER(BB511),"","NO BID"))</f>
        <v>NO BID</v>
      </c>
      <c r="BF511" s="171"/>
      <c r="BG511" s="89"/>
      <c r="BH511" s="90"/>
      <c r="BI511" s="172" t="str">
        <f t="shared" si="560"/>
        <v/>
      </c>
      <c r="BJ511" s="154" t="str">
        <f t="shared" si="561"/>
        <v>NO BID</v>
      </c>
      <c r="BK511" s="171"/>
      <c r="BL511" s="89"/>
      <c r="BM511" s="90"/>
      <c r="BN511" s="172" t="str">
        <f t="shared" si="562"/>
        <v/>
      </c>
      <c r="BO511" s="154" t="str">
        <f t="shared" si="563"/>
        <v>NO BID</v>
      </c>
      <c r="BP511" s="178"/>
      <c r="BQ511" s="171"/>
      <c r="BR511" s="89"/>
      <c r="BS511" s="90" t="str">
        <f t="shared" si="564"/>
        <v/>
      </c>
      <c r="BT511" s="172"/>
      <c r="BU511" s="154" t="str">
        <f t="shared" si="565"/>
        <v>NO BID</v>
      </c>
      <c r="BV511" s="171"/>
      <c r="BW511" s="89"/>
      <c r="BX511" s="90" t="str">
        <f t="shared" si="566"/>
        <v/>
      </c>
      <c r="BY511" s="172"/>
      <c r="BZ511" s="154" t="str">
        <f t="shared" si="567"/>
        <v>NO BID</v>
      </c>
      <c r="CA511" s="171"/>
      <c r="CB511" s="89"/>
      <c r="CC511" s="90" t="str">
        <f t="shared" si="568"/>
        <v/>
      </c>
      <c r="CD511" s="172"/>
      <c r="CE511" s="154" t="str">
        <f t="shared" si="569"/>
        <v>NO BID</v>
      </c>
      <c r="CF511" s="171"/>
      <c r="CG511" s="89"/>
      <c r="CH511" s="90" t="str">
        <f t="shared" si="570"/>
        <v/>
      </c>
      <c r="CI511" s="172"/>
      <c r="CJ511" s="154" t="str">
        <f t="shared" si="571"/>
        <v>NO BID</v>
      </c>
      <c r="CK511" s="171"/>
      <c r="CL511" s="89"/>
      <c r="CM511" s="90" t="str">
        <f t="shared" si="572"/>
        <v/>
      </c>
      <c r="CN511" s="172"/>
      <c r="CO511" s="154" t="str">
        <f t="shared" si="573"/>
        <v>NO BID</v>
      </c>
      <c r="CP511" s="171"/>
      <c r="CQ511" s="89"/>
      <c r="CR511" s="90" t="str">
        <f t="shared" si="574"/>
        <v/>
      </c>
      <c r="CS511" s="172"/>
      <c r="CT511" s="154" t="str">
        <f t="shared" si="575"/>
        <v>NO BID</v>
      </c>
      <c r="CU511" s="171"/>
      <c r="CV511" s="89"/>
      <c r="CW511" s="90" t="str">
        <f t="shared" si="576"/>
        <v/>
      </c>
      <c r="CX511" s="172"/>
      <c r="CY511" s="154" t="str">
        <f t="shared" si="577"/>
        <v>NO BID</v>
      </c>
      <c r="CZ511" s="171"/>
      <c r="DA511" s="89"/>
      <c r="DB511" s="90" t="str">
        <f t="shared" si="578"/>
        <v/>
      </c>
      <c r="DC511" s="172"/>
      <c r="DD511" s="154" t="str">
        <f t="shared" si="579"/>
        <v>NO BID</v>
      </c>
      <c r="DE511" s="171"/>
      <c r="DF511" s="89"/>
      <c r="DG511" s="90" t="str">
        <f t="shared" si="580"/>
        <v/>
      </c>
      <c r="DH511" s="172"/>
      <c r="DI511" s="154" t="str">
        <f t="shared" si="581"/>
        <v>NO BID</v>
      </c>
      <c r="DJ511" s="171"/>
      <c r="DK511" s="89"/>
      <c r="DL511" s="90" t="str">
        <f t="shared" si="582"/>
        <v/>
      </c>
      <c r="DM511" s="172"/>
      <c r="DN511" s="154" t="str">
        <f t="shared" si="583"/>
        <v>NO BID</v>
      </c>
      <c r="DO511" s="171"/>
      <c r="DP511" s="89"/>
      <c r="DQ511" s="90" t="str">
        <f t="shared" si="584"/>
        <v/>
      </c>
      <c r="DR511" s="172"/>
      <c r="DS511" s="154" t="str">
        <f t="shared" si="585"/>
        <v>NO BID</v>
      </c>
      <c r="DT511" s="171"/>
      <c r="DU511" s="89"/>
      <c r="DV511" s="90" t="str">
        <f t="shared" si="586"/>
        <v/>
      </c>
      <c r="DW511" s="172"/>
      <c r="DX511" s="154" t="str">
        <f t="shared" si="587"/>
        <v>NO BID</v>
      </c>
      <c r="DY511" s="171"/>
      <c r="DZ511" s="89"/>
      <c r="EA511" s="90" t="str">
        <f t="shared" si="588"/>
        <v/>
      </c>
      <c r="EB511" s="172"/>
      <c r="EC511" s="154" t="str">
        <f t="shared" si="589"/>
        <v>NO BID</v>
      </c>
      <c r="ED511" s="171"/>
      <c r="EE511" s="89"/>
      <c r="EF511" s="90" t="str">
        <f t="shared" si="590"/>
        <v/>
      </c>
      <c r="EG511" s="172"/>
      <c r="EH511" s="154" t="str">
        <f t="shared" si="591"/>
        <v>NO BID</v>
      </c>
      <c r="EI511" s="171"/>
      <c r="EJ511" s="89"/>
      <c r="EK511" s="90" t="str">
        <f t="shared" si="592"/>
        <v/>
      </c>
      <c r="EL511" s="172"/>
      <c r="EM511" s="154" t="str">
        <f t="shared" si="593"/>
        <v>NO BID</v>
      </c>
      <c r="EN511" s="171"/>
      <c r="EO511" s="89"/>
      <c r="EP511" s="90" t="str">
        <f t="shared" si="594"/>
        <v/>
      </c>
      <c r="EQ511" s="172"/>
      <c r="ER511" s="154" t="str">
        <f t="shared" si="595"/>
        <v>NO BID</v>
      </c>
      <c r="ES511" s="171"/>
      <c r="ET511" s="89"/>
      <c r="EU511" s="90" t="str">
        <f t="shared" si="596"/>
        <v/>
      </c>
      <c r="EV511" s="172"/>
      <c r="EW511" s="154" t="str">
        <f t="shared" si="597"/>
        <v>NO BID</v>
      </c>
      <c r="EX511" s="171"/>
      <c r="EY511" s="89"/>
      <c r="EZ511" s="90" t="str">
        <f t="shared" si="598"/>
        <v/>
      </c>
      <c r="FA511" s="172"/>
      <c r="FB511" s="154" t="str">
        <f t="shared" si="599"/>
        <v>NO BID</v>
      </c>
      <c r="FC511" s="171"/>
      <c r="FD511" s="89"/>
      <c r="FE511" s="90" t="str">
        <f t="shared" si="600"/>
        <v/>
      </c>
      <c r="FF511" s="172"/>
      <c r="FG511" s="154" t="str">
        <f t="shared" si="601"/>
        <v>NO BID</v>
      </c>
      <c r="FH511" s="171"/>
      <c r="FI511" s="89"/>
      <c r="FJ511" s="90" t="str">
        <f t="shared" si="602"/>
        <v/>
      </c>
      <c r="FK511" s="172"/>
      <c r="FL511" s="154" t="str">
        <f t="shared" si="603"/>
        <v>NO BID</v>
      </c>
      <c r="FM511" s="171"/>
      <c r="FN511" s="89"/>
      <c r="FO511" s="90" t="str">
        <f t="shared" si="604"/>
        <v/>
      </c>
      <c r="FP511" s="172"/>
      <c r="FQ511" s="154" t="str">
        <f t="shared" si="605"/>
        <v>NO BID</v>
      </c>
      <c r="FR511" s="174"/>
      <c r="FS511" s="91">
        <v>26.97</v>
      </c>
      <c r="FT511" s="92">
        <f t="shared" si="606"/>
        <v>134.85</v>
      </c>
      <c r="FU511" s="175">
        <f t="shared" si="607"/>
        <v>0</v>
      </c>
      <c r="FV511" s="93" t="str">
        <f t="shared" si="608"/>
        <v/>
      </c>
      <c r="FW511" s="94">
        <f t="shared" si="609"/>
        <v>134.85</v>
      </c>
      <c r="FX511" s="95">
        <f t="shared" si="610"/>
        <v>0</v>
      </c>
      <c r="FY511" s="129" t="str">
        <f t="shared" si="611"/>
        <v>NOT AWARDED</v>
      </c>
      <c r="FZ511" s="130">
        <f t="shared" si="612"/>
        <v>0</v>
      </c>
      <c r="GA511" s="129" t="str">
        <f t="shared" si="613"/>
        <v>VENDOR 09</v>
      </c>
      <c r="GB511" s="176"/>
      <c r="GC511" s="177"/>
      <c r="GD511" s="96"/>
      <c r="GE511" s="97"/>
    </row>
    <row r="512" spans="1:187" ht="30" customHeight="1" thickTop="1" thickBot="1" x14ac:dyDescent="0.4">
      <c r="A512" s="162">
        <v>508</v>
      </c>
      <c r="B512" s="163">
        <v>1</v>
      </c>
      <c r="C512" s="164">
        <v>9780063056664</v>
      </c>
      <c r="D512" s="165" t="s">
        <v>160</v>
      </c>
      <c r="E512" s="165" t="s">
        <v>867</v>
      </c>
      <c r="F512" s="165" t="s">
        <v>1479</v>
      </c>
      <c r="G512" s="166" t="s">
        <v>1415</v>
      </c>
      <c r="H512" s="166" t="s">
        <v>1416</v>
      </c>
      <c r="I512" s="167"/>
      <c r="J512" s="227">
        <f t="shared" si="614"/>
        <v>1</v>
      </c>
      <c r="K512" s="228"/>
      <c r="L512" s="99" t="str">
        <f t="shared" si="540"/>
        <v/>
      </c>
      <c r="M512" s="241"/>
      <c r="N512" s="168"/>
      <c r="O512" s="169" t="str">
        <f t="shared" si="541"/>
        <v>VENDOR 09</v>
      </c>
      <c r="P512" s="149">
        <v>241360</v>
      </c>
      <c r="Q512" s="149">
        <f t="shared" si="542"/>
        <v>0</v>
      </c>
      <c r="R512" s="170" t="str">
        <f t="shared" si="543"/>
        <v xml:space="preserve">, </v>
      </c>
      <c r="S512" s="170" t="str">
        <f t="shared" si="544"/>
        <v>NO BID</v>
      </c>
      <c r="T512" s="87">
        <f t="shared" si="545"/>
        <v>0</v>
      </c>
      <c r="U512" s="88" t="str">
        <f t="shared" si="546"/>
        <v>NOT AWARDED</v>
      </c>
      <c r="V512" s="167"/>
      <c r="W512" s="171"/>
      <c r="X512" s="89"/>
      <c r="Y512" s="90"/>
      <c r="Z512" s="172" t="str">
        <f t="shared" si="547"/>
        <v/>
      </c>
      <c r="AA512" s="154" t="str">
        <f t="shared" si="548"/>
        <v>NO BID</v>
      </c>
      <c r="AB512" s="171"/>
      <c r="AC512" s="89"/>
      <c r="AD512" s="90"/>
      <c r="AE512" s="172" t="str">
        <f t="shared" si="549"/>
        <v/>
      </c>
      <c r="AF512" s="154" t="str">
        <f t="shared" si="550"/>
        <v>NO BID</v>
      </c>
      <c r="AG512" s="171"/>
      <c r="AH512" s="89"/>
      <c r="AI512" s="90"/>
      <c r="AJ512" s="172" t="str">
        <f t="shared" si="551"/>
        <v/>
      </c>
      <c r="AK512" s="154" t="str">
        <f t="shared" si="552"/>
        <v>NO BID</v>
      </c>
      <c r="AL512" s="171"/>
      <c r="AM512" s="89"/>
      <c r="AN512" s="90"/>
      <c r="AO512" s="172" t="str">
        <f t="shared" si="553"/>
        <v/>
      </c>
      <c r="AP512" s="154" t="str">
        <f t="shared" si="554"/>
        <v>NO BID</v>
      </c>
      <c r="AQ512" s="171"/>
      <c r="AR512" s="89"/>
      <c r="AS512" s="90"/>
      <c r="AT512" s="172" t="str">
        <f t="shared" si="555"/>
        <v/>
      </c>
      <c r="AU512" s="154" t="str">
        <f t="shared" si="556"/>
        <v>NO BID</v>
      </c>
      <c r="AV512" s="171"/>
      <c r="AW512" s="89"/>
      <c r="AX512" s="90"/>
      <c r="AY512" s="172" t="str">
        <f t="shared" si="557"/>
        <v/>
      </c>
      <c r="AZ512" s="154" t="str">
        <f t="shared" si="558"/>
        <v>NO BID</v>
      </c>
      <c r="BA512" s="171"/>
      <c r="BB512" s="89"/>
      <c r="BC512" s="90"/>
      <c r="BD512" s="172" t="str">
        <f t="shared" si="559"/>
        <v/>
      </c>
      <c r="BE512" s="154" t="str">
        <f t="shared" si="615"/>
        <v>NO BID</v>
      </c>
      <c r="BF512" s="171"/>
      <c r="BG512" s="89"/>
      <c r="BH512" s="90"/>
      <c r="BI512" s="172" t="str">
        <f t="shared" si="560"/>
        <v/>
      </c>
      <c r="BJ512" s="154" t="str">
        <f t="shared" si="561"/>
        <v>NO BID</v>
      </c>
      <c r="BK512" s="171"/>
      <c r="BL512" s="89"/>
      <c r="BM512" s="90"/>
      <c r="BN512" s="172" t="str">
        <f t="shared" si="562"/>
        <v/>
      </c>
      <c r="BO512" s="154" t="str">
        <f t="shared" si="563"/>
        <v>NO BID</v>
      </c>
      <c r="BP512" s="178"/>
      <c r="BQ512" s="171"/>
      <c r="BR512" s="89"/>
      <c r="BS512" s="90" t="str">
        <f t="shared" si="564"/>
        <v/>
      </c>
      <c r="BT512" s="172"/>
      <c r="BU512" s="154" t="str">
        <f t="shared" si="565"/>
        <v>NO BID</v>
      </c>
      <c r="BV512" s="171"/>
      <c r="BW512" s="89"/>
      <c r="BX512" s="90" t="str">
        <f t="shared" si="566"/>
        <v/>
      </c>
      <c r="BY512" s="172"/>
      <c r="BZ512" s="154" t="str">
        <f t="shared" si="567"/>
        <v>NO BID</v>
      </c>
      <c r="CA512" s="171"/>
      <c r="CB512" s="89"/>
      <c r="CC512" s="90" t="str">
        <f t="shared" si="568"/>
        <v/>
      </c>
      <c r="CD512" s="172"/>
      <c r="CE512" s="154" t="str">
        <f t="shared" si="569"/>
        <v>NO BID</v>
      </c>
      <c r="CF512" s="171"/>
      <c r="CG512" s="89"/>
      <c r="CH512" s="90" t="str">
        <f t="shared" si="570"/>
        <v/>
      </c>
      <c r="CI512" s="172"/>
      <c r="CJ512" s="154" t="str">
        <f t="shared" si="571"/>
        <v>NO BID</v>
      </c>
      <c r="CK512" s="171"/>
      <c r="CL512" s="89"/>
      <c r="CM512" s="90" t="str">
        <f t="shared" si="572"/>
        <v/>
      </c>
      <c r="CN512" s="172"/>
      <c r="CO512" s="154" t="str">
        <f t="shared" si="573"/>
        <v>NO BID</v>
      </c>
      <c r="CP512" s="171"/>
      <c r="CQ512" s="89"/>
      <c r="CR512" s="90" t="str">
        <f t="shared" si="574"/>
        <v/>
      </c>
      <c r="CS512" s="172"/>
      <c r="CT512" s="154" t="str">
        <f t="shared" si="575"/>
        <v>NO BID</v>
      </c>
      <c r="CU512" s="171"/>
      <c r="CV512" s="89"/>
      <c r="CW512" s="90" t="str">
        <f t="shared" si="576"/>
        <v/>
      </c>
      <c r="CX512" s="172"/>
      <c r="CY512" s="154" t="str">
        <f t="shared" si="577"/>
        <v>NO BID</v>
      </c>
      <c r="CZ512" s="171"/>
      <c r="DA512" s="89"/>
      <c r="DB512" s="90" t="str">
        <f t="shared" si="578"/>
        <v/>
      </c>
      <c r="DC512" s="172"/>
      <c r="DD512" s="154" t="str">
        <f t="shared" si="579"/>
        <v>NO BID</v>
      </c>
      <c r="DE512" s="171"/>
      <c r="DF512" s="89"/>
      <c r="DG512" s="90" t="str">
        <f t="shared" si="580"/>
        <v/>
      </c>
      <c r="DH512" s="172"/>
      <c r="DI512" s="154" t="str">
        <f t="shared" si="581"/>
        <v>NO BID</v>
      </c>
      <c r="DJ512" s="171"/>
      <c r="DK512" s="89"/>
      <c r="DL512" s="90" t="str">
        <f t="shared" si="582"/>
        <v/>
      </c>
      <c r="DM512" s="172"/>
      <c r="DN512" s="154" t="str">
        <f t="shared" si="583"/>
        <v>NO BID</v>
      </c>
      <c r="DO512" s="171"/>
      <c r="DP512" s="89"/>
      <c r="DQ512" s="90" t="str">
        <f t="shared" si="584"/>
        <v/>
      </c>
      <c r="DR512" s="172"/>
      <c r="DS512" s="154" t="str">
        <f t="shared" si="585"/>
        <v>NO BID</v>
      </c>
      <c r="DT512" s="171"/>
      <c r="DU512" s="89"/>
      <c r="DV512" s="90" t="str">
        <f t="shared" si="586"/>
        <v/>
      </c>
      <c r="DW512" s="172"/>
      <c r="DX512" s="154" t="str">
        <f t="shared" si="587"/>
        <v>NO BID</v>
      </c>
      <c r="DY512" s="171"/>
      <c r="DZ512" s="89"/>
      <c r="EA512" s="90" t="str">
        <f t="shared" si="588"/>
        <v/>
      </c>
      <c r="EB512" s="172"/>
      <c r="EC512" s="154" t="str">
        <f t="shared" si="589"/>
        <v>NO BID</v>
      </c>
      <c r="ED512" s="171"/>
      <c r="EE512" s="89"/>
      <c r="EF512" s="90" t="str">
        <f t="shared" si="590"/>
        <v/>
      </c>
      <c r="EG512" s="172"/>
      <c r="EH512" s="154" t="str">
        <f t="shared" si="591"/>
        <v>NO BID</v>
      </c>
      <c r="EI512" s="171"/>
      <c r="EJ512" s="89"/>
      <c r="EK512" s="90" t="str">
        <f t="shared" si="592"/>
        <v/>
      </c>
      <c r="EL512" s="172"/>
      <c r="EM512" s="154" t="str">
        <f t="shared" si="593"/>
        <v>NO BID</v>
      </c>
      <c r="EN512" s="171"/>
      <c r="EO512" s="89"/>
      <c r="EP512" s="90" t="str">
        <f t="shared" si="594"/>
        <v/>
      </c>
      <c r="EQ512" s="172"/>
      <c r="ER512" s="154" t="str">
        <f t="shared" si="595"/>
        <v>NO BID</v>
      </c>
      <c r="ES512" s="171"/>
      <c r="ET512" s="89"/>
      <c r="EU512" s="90" t="str">
        <f t="shared" si="596"/>
        <v/>
      </c>
      <c r="EV512" s="172"/>
      <c r="EW512" s="154" t="str">
        <f t="shared" si="597"/>
        <v>NO BID</v>
      </c>
      <c r="EX512" s="171"/>
      <c r="EY512" s="89"/>
      <c r="EZ512" s="90" t="str">
        <f t="shared" si="598"/>
        <v/>
      </c>
      <c r="FA512" s="172"/>
      <c r="FB512" s="154" t="str">
        <f t="shared" si="599"/>
        <v>NO BID</v>
      </c>
      <c r="FC512" s="171"/>
      <c r="FD512" s="89"/>
      <c r="FE512" s="90" t="str">
        <f t="shared" si="600"/>
        <v/>
      </c>
      <c r="FF512" s="172"/>
      <c r="FG512" s="154" t="str">
        <f t="shared" si="601"/>
        <v>NO BID</v>
      </c>
      <c r="FH512" s="171"/>
      <c r="FI512" s="89"/>
      <c r="FJ512" s="90" t="str">
        <f t="shared" si="602"/>
        <v/>
      </c>
      <c r="FK512" s="172"/>
      <c r="FL512" s="154" t="str">
        <f t="shared" si="603"/>
        <v>NO BID</v>
      </c>
      <c r="FM512" s="171"/>
      <c r="FN512" s="89"/>
      <c r="FO512" s="90" t="str">
        <f t="shared" si="604"/>
        <v/>
      </c>
      <c r="FP512" s="172"/>
      <c r="FQ512" s="154" t="str">
        <f t="shared" si="605"/>
        <v>NO BID</v>
      </c>
      <c r="FR512" s="174"/>
      <c r="FS512" s="91">
        <v>11.93</v>
      </c>
      <c r="FT512" s="92">
        <f t="shared" si="606"/>
        <v>11.93</v>
      </c>
      <c r="FU512" s="175">
        <f t="shared" si="607"/>
        <v>0</v>
      </c>
      <c r="FV512" s="93" t="str">
        <f t="shared" si="608"/>
        <v/>
      </c>
      <c r="FW512" s="94">
        <f t="shared" si="609"/>
        <v>11.93</v>
      </c>
      <c r="FX512" s="95">
        <f t="shared" si="610"/>
        <v>0</v>
      </c>
      <c r="FY512" s="129" t="str">
        <f t="shared" si="611"/>
        <v>NOT AWARDED</v>
      </c>
      <c r="FZ512" s="130">
        <f t="shared" si="612"/>
        <v>0</v>
      </c>
      <c r="GA512" s="129" t="str">
        <f t="shared" si="613"/>
        <v>VENDOR 09</v>
      </c>
      <c r="GB512" s="176"/>
      <c r="GC512" s="177"/>
      <c r="GD512" s="96"/>
      <c r="GE512" s="98"/>
    </row>
    <row r="513" spans="1:187" ht="30" customHeight="1" thickTop="1" thickBot="1" x14ac:dyDescent="0.4">
      <c r="A513" s="162">
        <v>509</v>
      </c>
      <c r="B513" s="163">
        <v>5</v>
      </c>
      <c r="C513" s="164">
        <v>9780593461709</v>
      </c>
      <c r="D513" s="165" t="s">
        <v>161</v>
      </c>
      <c r="E513" s="165" t="s">
        <v>868</v>
      </c>
      <c r="F513" s="165" t="s">
        <v>1479</v>
      </c>
      <c r="G513" s="166" t="s">
        <v>1415</v>
      </c>
      <c r="H513" s="166" t="s">
        <v>1416</v>
      </c>
      <c r="I513" s="167"/>
      <c r="J513" s="234">
        <f t="shared" si="614"/>
        <v>5</v>
      </c>
      <c r="K513" s="235"/>
      <c r="L513" s="99" t="str">
        <f t="shared" si="540"/>
        <v/>
      </c>
      <c r="M513" s="241"/>
      <c r="N513" s="168"/>
      <c r="O513" s="169" t="str">
        <f t="shared" si="541"/>
        <v>VENDOR 09</v>
      </c>
      <c r="P513" s="149">
        <v>241360</v>
      </c>
      <c r="Q513" s="149">
        <f t="shared" si="542"/>
        <v>0</v>
      </c>
      <c r="R513" s="170" t="str">
        <f t="shared" si="543"/>
        <v xml:space="preserve">, </v>
      </c>
      <c r="S513" s="170" t="str">
        <f t="shared" si="544"/>
        <v>NO BID</v>
      </c>
      <c r="T513" s="87">
        <f t="shared" si="545"/>
        <v>0</v>
      </c>
      <c r="U513" s="88" t="str">
        <f t="shared" si="546"/>
        <v>NOT AWARDED</v>
      </c>
      <c r="V513" s="167"/>
      <c r="W513" s="171"/>
      <c r="X513" s="89"/>
      <c r="Y513" s="90"/>
      <c r="Z513" s="172" t="str">
        <f t="shared" si="547"/>
        <v/>
      </c>
      <c r="AA513" s="154" t="str">
        <f t="shared" si="548"/>
        <v>NO BID</v>
      </c>
      <c r="AB513" s="171"/>
      <c r="AC513" s="89"/>
      <c r="AD513" s="90"/>
      <c r="AE513" s="172" t="str">
        <f t="shared" si="549"/>
        <v/>
      </c>
      <c r="AF513" s="154" t="str">
        <f t="shared" si="550"/>
        <v>NO BID</v>
      </c>
      <c r="AG513" s="171"/>
      <c r="AH513" s="89"/>
      <c r="AI513" s="90"/>
      <c r="AJ513" s="172" t="str">
        <f t="shared" si="551"/>
        <v/>
      </c>
      <c r="AK513" s="154" t="str">
        <f t="shared" si="552"/>
        <v>NO BID</v>
      </c>
      <c r="AL513" s="171"/>
      <c r="AM513" s="89"/>
      <c r="AN513" s="90"/>
      <c r="AO513" s="172" t="str">
        <f t="shared" si="553"/>
        <v/>
      </c>
      <c r="AP513" s="154" t="str">
        <f t="shared" si="554"/>
        <v>NO BID</v>
      </c>
      <c r="AQ513" s="171"/>
      <c r="AR513" s="89"/>
      <c r="AS513" s="90"/>
      <c r="AT513" s="172" t="str">
        <f t="shared" si="555"/>
        <v/>
      </c>
      <c r="AU513" s="154" t="str">
        <f t="shared" si="556"/>
        <v>NO BID</v>
      </c>
      <c r="AV513" s="171"/>
      <c r="AW513" s="89"/>
      <c r="AX513" s="90"/>
      <c r="AY513" s="172" t="str">
        <f t="shared" si="557"/>
        <v/>
      </c>
      <c r="AZ513" s="154" t="str">
        <f t="shared" si="558"/>
        <v>NO BID</v>
      </c>
      <c r="BA513" s="171"/>
      <c r="BB513" s="89"/>
      <c r="BC513" s="90"/>
      <c r="BD513" s="172" t="str">
        <f t="shared" si="559"/>
        <v/>
      </c>
      <c r="BE513" s="154" t="str">
        <f t="shared" si="615"/>
        <v>NO BID</v>
      </c>
      <c r="BF513" s="171"/>
      <c r="BG513" s="89"/>
      <c r="BH513" s="90"/>
      <c r="BI513" s="172" t="str">
        <f t="shared" si="560"/>
        <v/>
      </c>
      <c r="BJ513" s="154" t="str">
        <f t="shared" si="561"/>
        <v>NO BID</v>
      </c>
      <c r="BK513" s="171"/>
      <c r="BL513" s="89"/>
      <c r="BM513" s="90"/>
      <c r="BN513" s="172" t="str">
        <f t="shared" si="562"/>
        <v/>
      </c>
      <c r="BO513" s="154" t="str">
        <f t="shared" si="563"/>
        <v>NO BID</v>
      </c>
      <c r="BP513" s="178"/>
      <c r="BQ513" s="171"/>
      <c r="BR513" s="89"/>
      <c r="BS513" s="90" t="str">
        <f t="shared" si="564"/>
        <v/>
      </c>
      <c r="BT513" s="172"/>
      <c r="BU513" s="154" t="str">
        <f t="shared" si="565"/>
        <v>NO BID</v>
      </c>
      <c r="BV513" s="171"/>
      <c r="BW513" s="89"/>
      <c r="BX513" s="90" t="str">
        <f t="shared" si="566"/>
        <v/>
      </c>
      <c r="BY513" s="172"/>
      <c r="BZ513" s="154" t="str">
        <f t="shared" si="567"/>
        <v>NO BID</v>
      </c>
      <c r="CA513" s="171"/>
      <c r="CB513" s="89"/>
      <c r="CC513" s="90" t="str">
        <f t="shared" si="568"/>
        <v/>
      </c>
      <c r="CD513" s="172"/>
      <c r="CE513" s="154" t="str">
        <f t="shared" si="569"/>
        <v>NO BID</v>
      </c>
      <c r="CF513" s="171"/>
      <c r="CG513" s="89"/>
      <c r="CH513" s="90" t="str">
        <f t="shared" si="570"/>
        <v/>
      </c>
      <c r="CI513" s="172"/>
      <c r="CJ513" s="154" t="str">
        <f t="shared" si="571"/>
        <v>NO BID</v>
      </c>
      <c r="CK513" s="171"/>
      <c r="CL513" s="89"/>
      <c r="CM513" s="90" t="str">
        <f t="shared" si="572"/>
        <v/>
      </c>
      <c r="CN513" s="172"/>
      <c r="CO513" s="154" t="str">
        <f t="shared" si="573"/>
        <v>NO BID</v>
      </c>
      <c r="CP513" s="171"/>
      <c r="CQ513" s="89"/>
      <c r="CR513" s="90" t="str">
        <f t="shared" si="574"/>
        <v/>
      </c>
      <c r="CS513" s="172"/>
      <c r="CT513" s="154" t="str">
        <f t="shared" si="575"/>
        <v>NO BID</v>
      </c>
      <c r="CU513" s="171"/>
      <c r="CV513" s="89"/>
      <c r="CW513" s="90" t="str">
        <f t="shared" si="576"/>
        <v/>
      </c>
      <c r="CX513" s="172"/>
      <c r="CY513" s="154" t="str">
        <f t="shared" si="577"/>
        <v>NO BID</v>
      </c>
      <c r="CZ513" s="171"/>
      <c r="DA513" s="89"/>
      <c r="DB513" s="90" t="str">
        <f t="shared" si="578"/>
        <v/>
      </c>
      <c r="DC513" s="172"/>
      <c r="DD513" s="154" t="str">
        <f t="shared" si="579"/>
        <v>NO BID</v>
      </c>
      <c r="DE513" s="171"/>
      <c r="DF513" s="89"/>
      <c r="DG513" s="90" t="str">
        <f t="shared" si="580"/>
        <v/>
      </c>
      <c r="DH513" s="172"/>
      <c r="DI513" s="154" t="str">
        <f t="shared" si="581"/>
        <v>NO BID</v>
      </c>
      <c r="DJ513" s="171"/>
      <c r="DK513" s="89"/>
      <c r="DL513" s="90" t="str">
        <f t="shared" si="582"/>
        <v/>
      </c>
      <c r="DM513" s="172"/>
      <c r="DN513" s="154" t="str">
        <f t="shared" si="583"/>
        <v>NO BID</v>
      </c>
      <c r="DO513" s="171"/>
      <c r="DP513" s="89"/>
      <c r="DQ513" s="90" t="str">
        <f t="shared" si="584"/>
        <v/>
      </c>
      <c r="DR513" s="172"/>
      <c r="DS513" s="154" t="str">
        <f t="shared" si="585"/>
        <v>NO BID</v>
      </c>
      <c r="DT513" s="171"/>
      <c r="DU513" s="89"/>
      <c r="DV513" s="90" t="str">
        <f t="shared" si="586"/>
        <v/>
      </c>
      <c r="DW513" s="172"/>
      <c r="DX513" s="154" t="str">
        <f t="shared" si="587"/>
        <v>NO BID</v>
      </c>
      <c r="DY513" s="171"/>
      <c r="DZ513" s="89"/>
      <c r="EA513" s="90" t="str">
        <f t="shared" si="588"/>
        <v/>
      </c>
      <c r="EB513" s="172"/>
      <c r="EC513" s="154" t="str">
        <f t="shared" si="589"/>
        <v>NO BID</v>
      </c>
      <c r="ED513" s="171"/>
      <c r="EE513" s="89"/>
      <c r="EF513" s="90" t="str">
        <f t="shared" si="590"/>
        <v/>
      </c>
      <c r="EG513" s="172"/>
      <c r="EH513" s="154" t="str">
        <f t="shared" si="591"/>
        <v>NO BID</v>
      </c>
      <c r="EI513" s="171"/>
      <c r="EJ513" s="89"/>
      <c r="EK513" s="90" t="str">
        <f t="shared" si="592"/>
        <v/>
      </c>
      <c r="EL513" s="172"/>
      <c r="EM513" s="154" t="str">
        <f t="shared" si="593"/>
        <v>NO BID</v>
      </c>
      <c r="EN513" s="171"/>
      <c r="EO513" s="89"/>
      <c r="EP513" s="90" t="str">
        <f t="shared" si="594"/>
        <v/>
      </c>
      <c r="EQ513" s="172"/>
      <c r="ER513" s="154" t="str">
        <f t="shared" si="595"/>
        <v>NO BID</v>
      </c>
      <c r="ES513" s="171"/>
      <c r="ET513" s="89"/>
      <c r="EU513" s="90" t="str">
        <f t="shared" si="596"/>
        <v/>
      </c>
      <c r="EV513" s="172"/>
      <c r="EW513" s="154" t="str">
        <f t="shared" si="597"/>
        <v>NO BID</v>
      </c>
      <c r="EX513" s="171"/>
      <c r="EY513" s="89"/>
      <c r="EZ513" s="90" t="str">
        <f t="shared" si="598"/>
        <v/>
      </c>
      <c r="FA513" s="172"/>
      <c r="FB513" s="154" t="str">
        <f t="shared" si="599"/>
        <v>NO BID</v>
      </c>
      <c r="FC513" s="171"/>
      <c r="FD513" s="89"/>
      <c r="FE513" s="90" t="str">
        <f t="shared" si="600"/>
        <v/>
      </c>
      <c r="FF513" s="172"/>
      <c r="FG513" s="154" t="str">
        <f t="shared" si="601"/>
        <v>NO BID</v>
      </c>
      <c r="FH513" s="171"/>
      <c r="FI513" s="89"/>
      <c r="FJ513" s="90" t="str">
        <f t="shared" si="602"/>
        <v/>
      </c>
      <c r="FK513" s="172"/>
      <c r="FL513" s="154" t="str">
        <f t="shared" si="603"/>
        <v>NO BID</v>
      </c>
      <c r="FM513" s="171"/>
      <c r="FN513" s="89"/>
      <c r="FO513" s="90" t="str">
        <f t="shared" si="604"/>
        <v/>
      </c>
      <c r="FP513" s="172"/>
      <c r="FQ513" s="154" t="str">
        <f t="shared" si="605"/>
        <v>NO BID</v>
      </c>
      <c r="FR513" s="174"/>
      <c r="FS513" s="91">
        <v>18.989999999999998</v>
      </c>
      <c r="FT513" s="92">
        <f t="shared" si="606"/>
        <v>94.949999999999989</v>
      </c>
      <c r="FU513" s="175">
        <f t="shared" si="607"/>
        <v>0</v>
      </c>
      <c r="FV513" s="93" t="str">
        <f t="shared" si="608"/>
        <v/>
      </c>
      <c r="FW513" s="94">
        <f t="shared" si="609"/>
        <v>94.949999999999989</v>
      </c>
      <c r="FX513" s="95">
        <f t="shared" si="610"/>
        <v>0</v>
      </c>
      <c r="FY513" s="129" t="str">
        <f t="shared" si="611"/>
        <v>NOT AWARDED</v>
      </c>
      <c r="FZ513" s="130">
        <f t="shared" si="612"/>
        <v>0</v>
      </c>
      <c r="GA513" s="129" t="str">
        <f t="shared" si="613"/>
        <v>VENDOR 09</v>
      </c>
      <c r="GB513" s="176"/>
      <c r="GC513" s="198"/>
      <c r="GD513" s="96"/>
      <c r="GE513" s="98"/>
    </row>
    <row r="514" spans="1:187" ht="30" customHeight="1" thickTop="1" thickBot="1" x14ac:dyDescent="0.4">
      <c r="A514" s="162">
        <v>510</v>
      </c>
      <c r="B514" s="163">
        <v>5</v>
      </c>
      <c r="C514" s="164">
        <v>9781982176556</v>
      </c>
      <c r="D514" s="165" t="s">
        <v>162</v>
      </c>
      <c r="E514" s="165" t="s">
        <v>869</v>
      </c>
      <c r="F514" s="165" t="s">
        <v>1479</v>
      </c>
      <c r="G514" s="166" t="s">
        <v>1415</v>
      </c>
      <c r="H514" s="166" t="s">
        <v>1416</v>
      </c>
      <c r="I514" s="167"/>
      <c r="J514" s="227">
        <f t="shared" si="614"/>
        <v>5</v>
      </c>
      <c r="K514" s="228"/>
      <c r="L514" s="99" t="str">
        <f t="shared" si="540"/>
        <v/>
      </c>
      <c r="M514" s="241"/>
      <c r="N514" s="168"/>
      <c r="O514" s="169" t="str">
        <f t="shared" si="541"/>
        <v>VENDOR 09</v>
      </c>
      <c r="P514" s="149">
        <v>241360</v>
      </c>
      <c r="Q514" s="149">
        <f t="shared" si="542"/>
        <v>0</v>
      </c>
      <c r="R514" s="170" t="str">
        <f t="shared" si="543"/>
        <v xml:space="preserve">, </v>
      </c>
      <c r="S514" s="170" t="str">
        <f t="shared" si="544"/>
        <v>NO BID</v>
      </c>
      <c r="T514" s="87">
        <f t="shared" si="545"/>
        <v>0</v>
      </c>
      <c r="U514" s="88" t="str">
        <f t="shared" si="546"/>
        <v>NOT AWARDED</v>
      </c>
      <c r="V514" s="167"/>
      <c r="W514" s="171"/>
      <c r="X514" s="89"/>
      <c r="Y514" s="90"/>
      <c r="Z514" s="172" t="str">
        <f t="shared" si="547"/>
        <v/>
      </c>
      <c r="AA514" s="154" t="str">
        <f t="shared" si="548"/>
        <v>NO BID</v>
      </c>
      <c r="AB514" s="171"/>
      <c r="AC514" s="89"/>
      <c r="AD514" s="90"/>
      <c r="AE514" s="172" t="str">
        <f t="shared" si="549"/>
        <v/>
      </c>
      <c r="AF514" s="154" t="str">
        <f t="shared" si="550"/>
        <v>NO BID</v>
      </c>
      <c r="AG514" s="171"/>
      <c r="AH514" s="89"/>
      <c r="AI514" s="90"/>
      <c r="AJ514" s="172" t="str">
        <f t="shared" si="551"/>
        <v/>
      </c>
      <c r="AK514" s="154" t="str">
        <f t="shared" si="552"/>
        <v>NO BID</v>
      </c>
      <c r="AL514" s="171"/>
      <c r="AM514" s="89"/>
      <c r="AN514" s="90"/>
      <c r="AO514" s="172" t="str">
        <f t="shared" si="553"/>
        <v/>
      </c>
      <c r="AP514" s="154" t="str">
        <f t="shared" si="554"/>
        <v>NO BID</v>
      </c>
      <c r="AQ514" s="171"/>
      <c r="AR514" s="89"/>
      <c r="AS514" s="90"/>
      <c r="AT514" s="172" t="str">
        <f t="shared" si="555"/>
        <v/>
      </c>
      <c r="AU514" s="154" t="str">
        <f t="shared" si="556"/>
        <v>NO BID</v>
      </c>
      <c r="AV514" s="171"/>
      <c r="AW514" s="89"/>
      <c r="AX514" s="90"/>
      <c r="AY514" s="172" t="str">
        <f t="shared" si="557"/>
        <v/>
      </c>
      <c r="AZ514" s="154" t="str">
        <f t="shared" si="558"/>
        <v>NO BID</v>
      </c>
      <c r="BA514" s="171"/>
      <c r="BB514" s="89"/>
      <c r="BC514" s="90"/>
      <c r="BD514" s="172" t="str">
        <f t="shared" si="559"/>
        <v/>
      </c>
      <c r="BE514" s="154" t="str">
        <f t="shared" si="615"/>
        <v>NO BID</v>
      </c>
      <c r="BF514" s="171"/>
      <c r="BG514" s="89"/>
      <c r="BH514" s="90"/>
      <c r="BI514" s="172" t="str">
        <f t="shared" si="560"/>
        <v/>
      </c>
      <c r="BJ514" s="154" t="str">
        <f t="shared" si="561"/>
        <v>NO BID</v>
      </c>
      <c r="BK514" s="171"/>
      <c r="BL514" s="89"/>
      <c r="BM514" s="90"/>
      <c r="BN514" s="172" t="str">
        <f t="shared" si="562"/>
        <v/>
      </c>
      <c r="BO514" s="154" t="str">
        <f t="shared" si="563"/>
        <v>NO BID</v>
      </c>
      <c r="BP514" s="178"/>
      <c r="BQ514" s="171"/>
      <c r="BR514" s="89"/>
      <c r="BS514" s="90" t="str">
        <f t="shared" si="564"/>
        <v/>
      </c>
      <c r="BT514" s="172"/>
      <c r="BU514" s="154" t="str">
        <f t="shared" si="565"/>
        <v>NO BID</v>
      </c>
      <c r="BV514" s="171"/>
      <c r="BW514" s="89"/>
      <c r="BX514" s="90" t="str">
        <f t="shared" si="566"/>
        <v/>
      </c>
      <c r="BY514" s="172"/>
      <c r="BZ514" s="154" t="str">
        <f t="shared" si="567"/>
        <v>NO BID</v>
      </c>
      <c r="CA514" s="171"/>
      <c r="CB514" s="89"/>
      <c r="CC514" s="90" t="str">
        <f t="shared" si="568"/>
        <v/>
      </c>
      <c r="CD514" s="172"/>
      <c r="CE514" s="154" t="str">
        <f t="shared" si="569"/>
        <v>NO BID</v>
      </c>
      <c r="CF514" s="171"/>
      <c r="CG514" s="89"/>
      <c r="CH514" s="90" t="str">
        <f t="shared" si="570"/>
        <v/>
      </c>
      <c r="CI514" s="172"/>
      <c r="CJ514" s="154" t="str">
        <f t="shared" si="571"/>
        <v>NO BID</v>
      </c>
      <c r="CK514" s="171"/>
      <c r="CL514" s="89"/>
      <c r="CM514" s="90" t="str">
        <f t="shared" si="572"/>
        <v/>
      </c>
      <c r="CN514" s="172"/>
      <c r="CO514" s="154" t="str">
        <f t="shared" si="573"/>
        <v>NO BID</v>
      </c>
      <c r="CP514" s="171"/>
      <c r="CQ514" s="89"/>
      <c r="CR514" s="90" t="str">
        <f t="shared" si="574"/>
        <v/>
      </c>
      <c r="CS514" s="172"/>
      <c r="CT514" s="154" t="str">
        <f t="shared" si="575"/>
        <v>NO BID</v>
      </c>
      <c r="CU514" s="171"/>
      <c r="CV514" s="89"/>
      <c r="CW514" s="90" t="str">
        <f t="shared" si="576"/>
        <v/>
      </c>
      <c r="CX514" s="172"/>
      <c r="CY514" s="154" t="str">
        <f t="shared" si="577"/>
        <v>NO BID</v>
      </c>
      <c r="CZ514" s="171"/>
      <c r="DA514" s="89"/>
      <c r="DB514" s="90" t="str">
        <f t="shared" si="578"/>
        <v/>
      </c>
      <c r="DC514" s="172"/>
      <c r="DD514" s="154" t="str">
        <f t="shared" si="579"/>
        <v>NO BID</v>
      </c>
      <c r="DE514" s="171"/>
      <c r="DF514" s="89"/>
      <c r="DG514" s="90" t="str">
        <f t="shared" si="580"/>
        <v/>
      </c>
      <c r="DH514" s="172"/>
      <c r="DI514" s="154" t="str">
        <f t="shared" si="581"/>
        <v>NO BID</v>
      </c>
      <c r="DJ514" s="171"/>
      <c r="DK514" s="89"/>
      <c r="DL514" s="90" t="str">
        <f t="shared" si="582"/>
        <v/>
      </c>
      <c r="DM514" s="172"/>
      <c r="DN514" s="154" t="str">
        <f t="shared" si="583"/>
        <v>NO BID</v>
      </c>
      <c r="DO514" s="171"/>
      <c r="DP514" s="89"/>
      <c r="DQ514" s="90" t="str">
        <f t="shared" si="584"/>
        <v/>
      </c>
      <c r="DR514" s="172"/>
      <c r="DS514" s="154" t="str">
        <f t="shared" si="585"/>
        <v>NO BID</v>
      </c>
      <c r="DT514" s="171"/>
      <c r="DU514" s="89"/>
      <c r="DV514" s="90" t="str">
        <f t="shared" si="586"/>
        <v/>
      </c>
      <c r="DW514" s="172"/>
      <c r="DX514" s="154" t="str">
        <f t="shared" si="587"/>
        <v>NO BID</v>
      </c>
      <c r="DY514" s="171"/>
      <c r="DZ514" s="89"/>
      <c r="EA514" s="90" t="str">
        <f t="shared" si="588"/>
        <v/>
      </c>
      <c r="EB514" s="172"/>
      <c r="EC514" s="154" t="str">
        <f t="shared" si="589"/>
        <v>NO BID</v>
      </c>
      <c r="ED514" s="171"/>
      <c r="EE514" s="89"/>
      <c r="EF514" s="90" t="str">
        <f t="shared" si="590"/>
        <v/>
      </c>
      <c r="EG514" s="172"/>
      <c r="EH514" s="154" t="str">
        <f t="shared" si="591"/>
        <v>NO BID</v>
      </c>
      <c r="EI514" s="171"/>
      <c r="EJ514" s="89"/>
      <c r="EK514" s="90" t="str">
        <f t="shared" si="592"/>
        <v/>
      </c>
      <c r="EL514" s="172"/>
      <c r="EM514" s="154" t="str">
        <f t="shared" si="593"/>
        <v>NO BID</v>
      </c>
      <c r="EN514" s="171"/>
      <c r="EO514" s="89"/>
      <c r="EP514" s="90" t="str">
        <f t="shared" si="594"/>
        <v/>
      </c>
      <c r="EQ514" s="172"/>
      <c r="ER514" s="154" t="str">
        <f t="shared" si="595"/>
        <v>NO BID</v>
      </c>
      <c r="ES514" s="171"/>
      <c r="ET514" s="89"/>
      <c r="EU514" s="90" t="str">
        <f t="shared" si="596"/>
        <v/>
      </c>
      <c r="EV514" s="172"/>
      <c r="EW514" s="154" t="str">
        <f t="shared" si="597"/>
        <v>NO BID</v>
      </c>
      <c r="EX514" s="171"/>
      <c r="EY514" s="89"/>
      <c r="EZ514" s="90" t="str">
        <f t="shared" si="598"/>
        <v/>
      </c>
      <c r="FA514" s="172"/>
      <c r="FB514" s="154" t="str">
        <f t="shared" si="599"/>
        <v>NO BID</v>
      </c>
      <c r="FC514" s="171"/>
      <c r="FD514" s="89"/>
      <c r="FE514" s="90" t="str">
        <f t="shared" si="600"/>
        <v/>
      </c>
      <c r="FF514" s="172"/>
      <c r="FG514" s="154" t="str">
        <f t="shared" si="601"/>
        <v>NO BID</v>
      </c>
      <c r="FH514" s="171"/>
      <c r="FI514" s="89"/>
      <c r="FJ514" s="90" t="str">
        <f t="shared" si="602"/>
        <v/>
      </c>
      <c r="FK514" s="172"/>
      <c r="FL514" s="154" t="str">
        <f t="shared" si="603"/>
        <v>NO BID</v>
      </c>
      <c r="FM514" s="171"/>
      <c r="FN514" s="89"/>
      <c r="FO514" s="90" t="str">
        <f t="shared" si="604"/>
        <v/>
      </c>
      <c r="FP514" s="172"/>
      <c r="FQ514" s="154" t="str">
        <f t="shared" si="605"/>
        <v>NO BID</v>
      </c>
      <c r="FR514" s="174"/>
      <c r="FS514" s="91">
        <v>15.33</v>
      </c>
      <c r="FT514" s="92">
        <f t="shared" si="606"/>
        <v>76.650000000000006</v>
      </c>
      <c r="FU514" s="175">
        <f t="shared" si="607"/>
        <v>0</v>
      </c>
      <c r="FV514" s="93" t="str">
        <f t="shared" si="608"/>
        <v/>
      </c>
      <c r="FW514" s="94">
        <f t="shared" si="609"/>
        <v>76.650000000000006</v>
      </c>
      <c r="FX514" s="95">
        <f t="shared" si="610"/>
        <v>0</v>
      </c>
      <c r="FY514" s="129" t="str">
        <f t="shared" si="611"/>
        <v>NOT AWARDED</v>
      </c>
      <c r="FZ514" s="130">
        <f t="shared" si="612"/>
        <v>0</v>
      </c>
      <c r="GA514" s="129" t="str">
        <f t="shared" si="613"/>
        <v>VENDOR 09</v>
      </c>
      <c r="GB514" s="176"/>
      <c r="GC514" s="177"/>
      <c r="GD514" s="96"/>
      <c r="GE514" s="98"/>
    </row>
    <row r="515" spans="1:187" ht="30" customHeight="1" thickTop="1" thickBot="1" x14ac:dyDescent="0.4">
      <c r="A515" s="141">
        <v>511</v>
      </c>
      <c r="B515" s="142">
        <v>5</v>
      </c>
      <c r="C515" s="143">
        <v>9781642598742</v>
      </c>
      <c r="D515" s="144" t="s">
        <v>163</v>
      </c>
      <c r="E515" s="144" t="s">
        <v>870</v>
      </c>
      <c r="F515" s="144" t="s">
        <v>1479</v>
      </c>
      <c r="G515" s="145" t="s">
        <v>1415</v>
      </c>
      <c r="H515" s="145" t="s">
        <v>1416</v>
      </c>
      <c r="I515" s="146"/>
      <c r="J515" s="227">
        <f t="shared" si="614"/>
        <v>5</v>
      </c>
      <c r="K515" s="228"/>
      <c r="L515" s="99" t="str">
        <f t="shared" si="540"/>
        <v/>
      </c>
      <c r="M515" s="241"/>
      <c r="N515" s="147"/>
      <c r="O515" s="215" t="str">
        <f t="shared" si="541"/>
        <v>VENDOR 09</v>
      </c>
      <c r="P515" s="149">
        <v>241363</v>
      </c>
      <c r="Q515" s="149">
        <f t="shared" si="542"/>
        <v>0</v>
      </c>
      <c r="R515" s="216" t="str">
        <f t="shared" si="543"/>
        <v xml:space="preserve">, </v>
      </c>
      <c r="S515" s="216" t="str">
        <f t="shared" si="544"/>
        <v>NO BID</v>
      </c>
      <c r="T515" s="123">
        <f t="shared" si="545"/>
        <v>0</v>
      </c>
      <c r="U515" s="125" t="str">
        <f t="shared" si="546"/>
        <v>NOT AWARDED</v>
      </c>
      <c r="V515" s="146"/>
      <c r="W515" s="151"/>
      <c r="X515" s="102"/>
      <c r="Y515" s="103"/>
      <c r="Z515" s="152" t="str">
        <f t="shared" si="547"/>
        <v/>
      </c>
      <c r="AA515" s="153" t="str">
        <f t="shared" si="548"/>
        <v>NO BID</v>
      </c>
      <c r="AB515" s="151"/>
      <c r="AC515" s="102"/>
      <c r="AD515" s="103"/>
      <c r="AE515" s="152" t="str">
        <f t="shared" si="549"/>
        <v/>
      </c>
      <c r="AF515" s="154" t="str">
        <f t="shared" si="550"/>
        <v>NO BID</v>
      </c>
      <c r="AG515" s="151"/>
      <c r="AH515" s="102"/>
      <c r="AI515" s="103"/>
      <c r="AJ515" s="152" t="str">
        <f t="shared" si="551"/>
        <v/>
      </c>
      <c r="AK515" s="154" t="str">
        <f t="shared" si="552"/>
        <v>NO BID</v>
      </c>
      <c r="AL515" s="151"/>
      <c r="AM515" s="102"/>
      <c r="AN515" s="103"/>
      <c r="AO515" s="152" t="str">
        <f t="shared" si="553"/>
        <v/>
      </c>
      <c r="AP515" s="154" t="str">
        <f t="shared" si="554"/>
        <v>NO BID</v>
      </c>
      <c r="AQ515" s="151"/>
      <c r="AR515" s="102"/>
      <c r="AS515" s="103"/>
      <c r="AT515" s="152" t="str">
        <f t="shared" si="555"/>
        <v/>
      </c>
      <c r="AU515" s="154" t="str">
        <f t="shared" si="556"/>
        <v>NO BID</v>
      </c>
      <c r="AV515" s="151"/>
      <c r="AW515" s="102"/>
      <c r="AX515" s="103"/>
      <c r="AY515" s="152" t="str">
        <f t="shared" si="557"/>
        <v/>
      </c>
      <c r="AZ515" s="154" t="str">
        <f t="shared" si="558"/>
        <v>NO BID</v>
      </c>
      <c r="BA515" s="151"/>
      <c r="BB515" s="102"/>
      <c r="BC515" s="103"/>
      <c r="BD515" s="152" t="str">
        <f t="shared" si="559"/>
        <v/>
      </c>
      <c r="BE515" s="153" t="str">
        <f t="shared" si="615"/>
        <v>NO BID</v>
      </c>
      <c r="BF515" s="151"/>
      <c r="BG515" s="102"/>
      <c r="BH515" s="103"/>
      <c r="BI515" s="152" t="str">
        <f t="shared" si="560"/>
        <v/>
      </c>
      <c r="BJ515" s="153" t="str">
        <f t="shared" si="561"/>
        <v>NO BID</v>
      </c>
      <c r="BK515" s="151"/>
      <c r="BL515" s="102"/>
      <c r="BM515" s="103"/>
      <c r="BN515" s="152" t="str">
        <f t="shared" si="562"/>
        <v/>
      </c>
      <c r="BO515" s="154" t="str">
        <f t="shared" si="563"/>
        <v>NO BID</v>
      </c>
      <c r="BP515" s="155"/>
      <c r="BQ515" s="151"/>
      <c r="BR515" s="102"/>
      <c r="BS515" s="103" t="str">
        <f t="shared" si="564"/>
        <v/>
      </c>
      <c r="BT515" s="152"/>
      <c r="BU515" s="153" t="str">
        <f t="shared" si="565"/>
        <v>NO BID</v>
      </c>
      <c r="BV515" s="151"/>
      <c r="BW515" s="102"/>
      <c r="BX515" s="103" t="str">
        <f t="shared" si="566"/>
        <v/>
      </c>
      <c r="BY515" s="152"/>
      <c r="BZ515" s="153" t="str">
        <f t="shared" si="567"/>
        <v>NO BID</v>
      </c>
      <c r="CA515" s="151"/>
      <c r="CB515" s="102"/>
      <c r="CC515" s="103" t="str">
        <f t="shared" si="568"/>
        <v/>
      </c>
      <c r="CD515" s="152"/>
      <c r="CE515" s="153" t="str">
        <f t="shared" si="569"/>
        <v>NO BID</v>
      </c>
      <c r="CF515" s="151"/>
      <c r="CG515" s="102"/>
      <c r="CH515" s="103" t="str">
        <f t="shared" si="570"/>
        <v/>
      </c>
      <c r="CI515" s="152"/>
      <c r="CJ515" s="153" t="str">
        <f t="shared" si="571"/>
        <v>NO BID</v>
      </c>
      <c r="CK515" s="151"/>
      <c r="CL515" s="102"/>
      <c r="CM515" s="103" t="str">
        <f t="shared" si="572"/>
        <v/>
      </c>
      <c r="CN515" s="152"/>
      <c r="CO515" s="153" t="str">
        <f t="shared" si="573"/>
        <v>NO BID</v>
      </c>
      <c r="CP515" s="151"/>
      <c r="CQ515" s="102"/>
      <c r="CR515" s="103" t="str">
        <f t="shared" si="574"/>
        <v/>
      </c>
      <c r="CS515" s="152"/>
      <c r="CT515" s="153" t="str">
        <f t="shared" si="575"/>
        <v>NO BID</v>
      </c>
      <c r="CU515" s="151"/>
      <c r="CV515" s="102"/>
      <c r="CW515" s="103" t="str">
        <f t="shared" si="576"/>
        <v/>
      </c>
      <c r="CX515" s="152"/>
      <c r="CY515" s="153" t="str">
        <f t="shared" si="577"/>
        <v>NO BID</v>
      </c>
      <c r="CZ515" s="151"/>
      <c r="DA515" s="102"/>
      <c r="DB515" s="103" t="str">
        <f t="shared" si="578"/>
        <v/>
      </c>
      <c r="DC515" s="152"/>
      <c r="DD515" s="153" t="str">
        <f t="shared" si="579"/>
        <v>NO BID</v>
      </c>
      <c r="DE515" s="151"/>
      <c r="DF515" s="102"/>
      <c r="DG515" s="103" t="str">
        <f t="shared" si="580"/>
        <v/>
      </c>
      <c r="DH515" s="152"/>
      <c r="DI515" s="153" t="str">
        <f t="shared" si="581"/>
        <v>NO BID</v>
      </c>
      <c r="DJ515" s="151"/>
      <c r="DK515" s="102"/>
      <c r="DL515" s="103" t="str">
        <f t="shared" si="582"/>
        <v/>
      </c>
      <c r="DM515" s="152"/>
      <c r="DN515" s="153" t="str">
        <f t="shared" si="583"/>
        <v>NO BID</v>
      </c>
      <c r="DO515" s="151"/>
      <c r="DP515" s="102"/>
      <c r="DQ515" s="103" t="str">
        <f t="shared" si="584"/>
        <v/>
      </c>
      <c r="DR515" s="152"/>
      <c r="DS515" s="153" t="str">
        <f t="shared" si="585"/>
        <v>NO BID</v>
      </c>
      <c r="DT515" s="151"/>
      <c r="DU515" s="102"/>
      <c r="DV515" s="103" t="str">
        <f t="shared" si="586"/>
        <v/>
      </c>
      <c r="DW515" s="152"/>
      <c r="DX515" s="153" t="str">
        <f t="shared" si="587"/>
        <v>NO BID</v>
      </c>
      <c r="DY515" s="151"/>
      <c r="DZ515" s="102"/>
      <c r="EA515" s="103" t="str">
        <f t="shared" si="588"/>
        <v/>
      </c>
      <c r="EB515" s="152"/>
      <c r="EC515" s="153" t="str">
        <f t="shared" si="589"/>
        <v>NO BID</v>
      </c>
      <c r="ED515" s="151"/>
      <c r="EE515" s="102"/>
      <c r="EF515" s="103" t="str">
        <f t="shared" si="590"/>
        <v/>
      </c>
      <c r="EG515" s="152"/>
      <c r="EH515" s="153" t="str">
        <f t="shared" si="591"/>
        <v>NO BID</v>
      </c>
      <c r="EI515" s="151"/>
      <c r="EJ515" s="102"/>
      <c r="EK515" s="103" t="str">
        <f t="shared" si="592"/>
        <v/>
      </c>
      <c r="EL515" s="152"/>
      <c r="EM515" s="153" t="str">
        <f t="shared" si="593"/>
        <v>NO BID</v>
      </c>
      <c r="EN515" s="151"/>
      <c r="EO515" s="102"/>
      <c r="EP515" s="103" t="str">
        <f t="shared" si="594"/>
        <v/>
      </c>
      <c r="EQ515" s="152"/>
      <c r="ER515" s="153" t="str">
        <f t="shared" si="595"/>
        <v>NO BID</v>
      </c>
      <c r="ES515" s="151"/>
      <c r="ET515" s="102"/>
      <c r="EU515" s="103" t="str">
        <f t="shared" si="596"/>
        <v/>
      </c>
      <c r="EV515" s="152"/>
      <c r="EW515" s="153" t="str">
        <f t="shared" si="597"/>
        <v>NO BID</v>
      </c>
      <c r="EX515" s="151"/>
      <c r="EY515" s="102"/>
      <c r="EZ515" s="103" t="str">
        <f t="shared" si="598"/>
        <v/>
      </c>
      <c r="FA515" s="152"/>
      <c r="FB515" s="153" t="str">
        <f t="shared" si="599"/>
        <v>NO BID</v>
      </c>
      <c r="FC515" s="151"/>
      <c r="FD515" s="102"/>
      <c r="FE515" s="103" t="str">
        <f t="shared" si="600"/>
        <v/>
      </c>
      <c r="FF515" s="152"/>
      <c r="FG515" s="153" t="str">
        <f t="shared" si="601"/>
        <v>NO BID</v>
      </c>
      <c r="FH515" s="151"/>
      <c r="FI515" s="102"/>
      <c r="FJ515" s="103" t="str">
        <f t="shared" si="602"/>
        <v/>
      </c>
      <c r="FK515" s="152"/>
      <c r="FL515" s="153" t="str">
        <f t="shared" si="603"/>
        <v>NO BID</v>
      </c>
      <c r="FM515" s="151"/>
      <c r="FN515" s="102"/>
      <c r="FO515" s="103" t="str">
        <f t="shared" si="604"/>
        <v/>
      </c>
      <c r="FP515" s="152"/>
      <c r="FQ515" s="153" t="str">
        <f t="shared" si="605"/>
        <v>NO BID</v>
      </c>
      <c r="FR515" s="156"/>
      <c r="FS515" s="104">
        <v>55</v>
      </c>
      <c r="FT515" s="105">
        <f t="shared" si="606"/>
        <v>275</v>
      </c>
      <c r="FU515" s="157">
        <f t="shared" si="607"/>
        <v>0</v>
      </c>
      <c r="FV515" s="106" t="str">
        <f t="shared" si="608"/>
        <v/>
      </c>
      <c r="FW515" s="107">
        <f t="shared" si="609"/>
        <v>275</v>
      </c>
      <c r="FX515" s="108">
        <f t="shared" si="610"/>
        <v>0</v>
      </c>
      <c r="FY515" s="158" t="str">
        <f t="shared" si="611"/>
        <v>NOT AWARDED</v>
      </c>
      <c r="FZ515" s="159">
        <f t="shared" si="612"/>
        <v>0</v>
      </c>
      <c r="GA515" s="158" t="str">
        <f t="shared" si="613"/>
        <v>VENDOR 09</v>
      </c>
      <c r="GB515" s="160"/>
      <c r="GC515" s="161"/>
      <c r="GD515" s="109"/>
      <c r="GE515" s="110"/>
    </row>
    <row r="516" spans="1:187" ht="30" customHeight="1" thickTop="1" thickBot="1" x14ac:dyDescent="0.4">
      <c r="A516" s="162">
        <v>512</v>
      </c>
      <c r="B516" s="163">
        <v>2</v>
      </c>
      <c r="C516" s="164">
        <v>9781728458984</v>
      </c>
      <c r="D516" s="165" t="s">
        <v>170</v>
      </c>
      <c r="E516" s="165" t="s">
        <v>877</v>
      </c>
      <c r="F516" s="165" t="s">
        <v>1481</v>
      </c>
      <c r="G516" s="166" t="s">
        <v>1415</v>
      </c>
      <c r="H516" s="166" t="s">
        <v>1418</v>
      </c>
      <c r="I516" s="167"/>
      <c r="J516" s="227">
        <f t="shared" si="614"/>
        <v>2</v>
      </c>
      <c r="K516" s="228"/>
      <c r="L516" s="99" t="str">
        <f t="shared" si="540"/>
        <v/>
      </c>
      <c r="M516" s="241"/>
      <c r="N516" s="168"/>
      <c r="O516" s="195" t="str">
        <f t="shared" si="541"/>
        <v>VENDOR 09</v>
      </c>
      <c r="P516" s="149">
        <v>241360</v>
      </c>
      <c r="Q516" s="149">
        <f t="shared" si="542"/>
        <v>0</v>
      </c>
      <c r="R516" s="196" t="str">
        <f t="shared" si="543"/>
        <v xml:space="preserve">, </v>
      </c>
      <c r="S516" s="196" t="str">
        <f t="shared" si="544"/>
        <v>NO BID</v>
      </c>
      <c r="T516" s="117">
        <f t="shared" si="545"/>
        <v>0</v>
      </c>
      <c r="U516" s="118" t="str">
        <f t="shared" si="546"/>
        <v>NOT AWARDED</v>
      </c>
      <c r="V516" s="167"/>
      <c r="W516" s="171"/>
      <c r="X516" s="89"/>
      <c r="Y516" s="90"/>
      <c r="Z516" s="172" t="str">
        <f t="shared" si="547"/>
        <v/>
      </c>
      <c r="AA516" s="154" t="str">
        <f t="shared" si="548"/>
        <v>NO BID</v>
      </c>
      <c r="AB516" s="171"/>
      <c r="AC516" s="89"/>
      <c r="AD516" s="90"/>
      <c r="AE516" s="172" t="str">
        <f t="shared" si="549"/>
        <v/>
      </c>
      <c r="AF516" s="154" t="str">
        <f t="shared" si="550"/>
        <v>NO BID</v>
      </c>
      <c r="AG516" s="171"/>
      <c r="AH516" s="89"/>
      <c r="AI516" s="90"/>
      <c r="AJ516" s="172" t="str">
        <f t="shared" si="551"/>
        <v/>
      </c>
      <c r="AK516" s="154" t="str">
        <f t="shared" si="552"/>
        <v>NO BID</v>
      </c>
      <c r="AL516" s="171"/>
      <c r="AM516" s="89"/>
      <c r="AN516" s="90"/>
      <c r="AO516" s="172" t="str">
        <f t="shared" si="553"/>
        <v/>
      </c>
      <c r="AP516" s="154" t="str">
        <f t="shared" si="554"/>
        <v>NO BID</v>
      </c>
      <c r="AQ516" s="171"/>
      <c r="AR516" s="89"/>
      <c r="AS516" s="90"/>
      <c r="AT516" s="172" t="str">
        <f t="shared" si="555"/>
        <v/>
      </c>
      <c r="AU516" s="154" t="str">
        <f t="shared" si="556"/>
        <v>NO BID</v>
      </c>
      <c r="AV516" s="171"/>
      <c r="AW516" s="89"/>
      <c r="AX516" s="90"/>
      <c r="AY516" s="172" t="str">
        <f t="shared" si="557"/>
        <v/>
      </c>
      <c r="AZ516" s="154" t="str">
        <f t="shared" si="558"/>
        <v>NO BID</v>
      </c>
      <c r="BA516" s="171"/>
      <c r="BB516" s="89"/>
      <c r="BC516" s="90"/>
      <c r="BD516" s="172" t="str">
        <f t="shared" si="559"/>
        <v/>
      </c>
      <c r="BE516" s="154" t="str">
        <f t="shared" si="615"/>
        <v>NO BID</v>
      </c>
      <c r="BF516" s="171"/>
      <c r="BG516" s="89"/>
      <c r="BH516" s="90"/>
      <c r="BI516" s="172" t="str">
        <f t="shared" si="560"/>
        <v/>
      </c>
      <c r="BJ516" s="154" t="str">
        <f t="shared" si="561"/>
        <v>NO BID</v>
      </c>
      <c r="BK516" s="171"/>
      <c r="BL516" s="89"/>
      <c r="BM516" s="90"/>
      <c r="BN516" s="172" t="str">
        <f t="shared" si="562"/>
        <v/>
      </c>
      <c r="BO516" s="154" t="str">
        <f t="shared" si="563"/>
        <v>NO BID</v>
      </c>
      <c r="BP516" s="178"/>
      <c r="BQ516" s="171"/>
      <c r="BR516" s="89"/>
      <c r="BS516" s="90" t="str">
        <f t="shared" si="564"/>
        <v/>
      </c>
      <c r="BT516" s="172"/>
      <c r="BU516" s="154" t="str">
        <f t="shared" si="565"/>
        <v>NO BID</v>
      </c>
      <c r="BV516" s="171"/>
      <c r="BW516" s="89"/>
      <c r="BX516" s="90" t="str">
        <f t="shared" si="566"/>
        <v/>
      </c>
      <c r="BY516" s="172"/>
      <c r="BZ516" s="154" t="str">
        <f t="shared" si="567"/>
        <v>NO BID</v>
      </c>
      <c r="CA516" s="171"/>
      <c r="CB516" s="89"/>
      <c r="CC516" s="90" t="str">
        <f t="shared" si="568"/>
        <v/>
      </c>
      <c r="CD516" s="172"/>
      <c r="CE516" s="154" t="str">
        <f t="shared" si="569"/>
        <v>NO BID</v>
      </c>
      <c r="CF516" s="171"/>
      <c r="CG516" s="89"/>
      <c r="CH516" s="90" t="str">
        <f t="shared" si="570"/>
        <v/>
      </c>
      <c r="CI516" s="172"/>
      <c r="CJ516" s="154" t="str">
        <f t="shared" si="571"/>
        <v>NO BID</v>
      </c>
      <c r="CK516" s="171"/>
      <c r="CL516" s="89"/>
      <c r="CM516" s="90" t="str">
        <f t="shared" si="572"/>
        <v/>
      </c>
      <c r="CN516" s="172"/>
      <c r="CO516" s="154" t="str">
        <f t="shared" si="573"/>
        <v>NO BID</v>
      </c>
      <c r="CP516" s="171"/>
      <c r="CQ516" s="89"/>
      <c r="CR516" s="90" t="str">
        <f t="shared" si="574"/>
        <v/>
      </c>
      <c r="CS516" s="172"/>
      <c r="CT516" s="154" t="str">
        <f t="shared" si="575"/>
        <v>NO BID</v>
      </c>
      <c r="CU516" s="171"/>
      <c r="CV516" s="89"/>
      <c r="CW516" s="90" t="str">
        <f t="shared" si="576"/>
        <v/>
      </c>
      <c r="CX516" s="172"/>
      <c r="CY516" s="154" t="str">
        <f t="shared" si="577"/>
        <v>NO BID</v>
      </c>
      <c r="CZ516" s="171"/>
      <c r="DA516" s="89"/>
      <c r="DB516" s="90" t="str">
        <f t="shared" si="578"/>
        <v/>
      </c>
      <c r="DC516" s="172"/>
      <c r="DD516" s="154" t="str">
        <f t="shared" si="579"/>
        <v>NO BID</v>
      </c>
      <c r="DE516" s="171"/>
      <c r="DF516" s="89"/>
      <c r="DG516" s="90" t="str">
        <f t="shared" si="580"/>
        <v/>
      </c>
      <c r="DH516" s="172"/>
      <c r="DI516" s="154" t="str">
        <f t="shared" si="581"/>
        <v>NO BID</v>
      </c>
      <c r="DJ516" s="171"/>
      <c r="DK516" s="89"/>
      <c r="DL516" s="90" t="str">
        <f t="shared" si="582"/>
        <v/>
      </c>
      <c r="DM516" s="172"/>
      <c r="DN516" s="154" t="str">
        <f t="shared" si="583"/>
        <v>NO BID</v>
      </c>
      <c r="DO516" s="171"/>
      <c r="DP516" s="89"/>
      <c r="DQ516" s="90" t="str">
        <f t="shared" si="584"/>
        <v/>
      </c>
      <c r="DR516" s="172"/>
      <c r="DS516" s="154" t="str">
        <f t="shared" si="585"/>
        <v>NO BID</v>
      </c>
      <c r="DT516" s="171"/>
      <c r="DU516" s="89"/>
      <c r="DV516" s="90" t="str">
        <f t="shared" si="586"/>
        <v/>
      </c>
      <c r="DW516" s="172"/>
      <c r="DX516" s="154" t="str">
        <f t="shared" si="587"/>
        <v>NO BID</v>
      </c>
      <c r="DY516" s="171"/>
      <c r="DZ516" s="89"/>
      <c r="EA516" s="90" t="str">
        <f t="shared" si="588"/>
        <v/>
      </c>
      <c r="EB516" s="172"/>
      <c r="EC516" s="154" t="str">
        <f t="shared" si="589"/>
        <v>NO BID</v>
      </c>
      <c r="ED516" s="171"/>
      <c r="EE516" s="89"/>
      <c r="EF516" s="90" t="str">
        <f t="shared" si="590"/>
        <v/>
      </c>
      <c r="EG516" s="172"/>
      <c r="EH516" s="154" t="str">
        <f t="shared" si="591"/>
        <v>NO BID</v>
      </c>
      <c r="EI516" s="171"/>
      <c r="EJ516" s="89"/>
      <c r="EK516" s="90" t="str">
        <f t="shared" si="592"/>
        <v/>
      </c>
      <c r="EL516" s="172"/>
      <c r="EM516" s="154" t="str">
        <f t="shared" si="593"/>
        <v>NO BID</v>
      </c>
      <c r="EN516" s="171"/>
      <c r="EO516" s="89"/>
      <c r="EP516" s="90" t="str">
        <f t="shared" si="594"/>
        <v/>
      </c>
      <c r="EQ516" s="172"/>
      <c r="ER516" s="154" t="str">
        <f t="shared" si="595"/>
        <v>NO BID</v>
      </c>
      <c r="ES516" s="171"/>
      <c r="ET516" s="89"/>
      <c r="EU516" s="90" t="str">
        <f t="shared" si="596"/>
        <v/>
      </c>
      <c r="EV516" s="172"/>
      <c r="EW516" s="154" t="str">
        <f t="shared" si="597"/>
        <v>NO BID</v>
      </c>
      <c r="EX516" s="171"/>
      <c r="EY516" s="89"/>
      <c r="EZ516" s="90" t="str">
        <f t="shared" si="598"/>
        <v/>
      </c>
      <c r="FA516" s="172"/>
      <c r="FB516" s="154" t="str">
        <f t="shared" si="599"/>
        <v>NO BID</v>
      </c>
      <c r="FC516" s="171"/>
      <c r="FD516" s="89"/>
      <c r="FE516" s="90" t="str">
        <f t="shared" si="600"/>
        <v/>
      </c>
      <c r="FF516" s="172"/>
      <c r="FG516" s="154" t="str">
        <f t="shared" si="601"/>
        <v>NO BID</v>
      </c>
      <c r="FH516" s="171"/>
      <c r="FI516" s="89"/>
      <c r="FJ516" s="90" t="str">
        <f t="shared" si="602"/>
        <v/>
      </c>
      <c r="FK516" s="172"/>
      <c r="FL516" s="154" t="str">
        <f t="shared" si="603"/>
        <v>NO BID</v>
      </c>
      <c r="FM516" s="171"/>
      <c r="FN516" s="89"/>
      <c r="FO516" s="90" t="str">
        <f t="shared" si="604"/>
        <v/>
      </c>
      <c r="FP516" s="172"/>
      <c r="FQ516" s="154" t="str">
        <f t="shared" si="605"/>
        <v>NO BID</v>
      </c>
      <c r="FR516" s="174"/>
      <c r="FS516" s="91">
        <v>34.299999999999997</v>
      </c>
      <c r="FT516" s="92">
        <f t="shared" si="606"/>
        <v>68.599999999999994</v>
      </c>
      <c r="FU516" s="175">
        <f t="shared" si="607"/>
        <v>0</v>
      </c>
      <c r="FV516" s="93" t="str">
        <f t="shared" si="608"/>
        <v/>
      </c>
      <c r="FW516" s="94">
        <f t="shared" si="609"/>
        <v>68.599999999999994</v>
      </c>
      <c r="FX516" s="95">
        <f t="shared" si="610"/>
        <v>0</v>
      </c>
      <c r="FY516" s="129" t="str">
        <f t="shared" si="611"/>
        <v>NOT AWARDED</v>
      </c>
      <c r="FZ516" s="130">
        <f t="shared" si="612"/>
        <v>0</v>
      </c>
      <c r="GA516" s="129" t="str">
        <f t="shared" si="613"/>
        <v>VENDOR 09</v>
      </c>
      <c r="GB516" s="176"/>
      <c r="GC516" s="177"/>
      <c r="GD516" s="96"/>
      <c r="GE516" s="97"/>
    </row>
    <row r="517" spans="1:187" ht="30" customHeight="1" thickTop="1" thickBot="1" x14ac:dyDescent="0.4">
      <c r="A517" s="162">
        <v>513</v>
      </c>
      <c r="B517" s="163">
        <v>2</v>
      </c>
      <c r="C517" s="164">
        <v>9781534431515</v>
      </c>
      <c r="D517" s="165" t="s">
        <v>171</v>
      </c>
      <c r="E517" s="165" t="s">
        <v>878</v>
      </c>
      <c r="F517" s="165" t="s">
        <v>1479</v>
      </c>
      <c r="G517" s="166" t="s">
        <v>1415</v>
      </c>
      <c r="H517" s="166" t="s">
        <v>1421</v>
      </c>
      <c r="I517" s="167"/>
      <c r="J517" s="227">
        <f t="shared" si="614"/>
        <v>2</v>
      </c>
      <c r="K517" s="228"/>
      <c r="L517" s="99" t="str">
        <f t="shared" ref="L517:L580" si="616">IF(J517&gt;B517,"QUOTED TOO MANY",IF($J517&gt;0,IF(K517&gt;0,$J517*K517,""),""))</f>
        <v/>
      </c>
      <c r="M517" s="241"/>
      <c r="N517" s="168"/>
      <c r="O517" s="195" t="str">
        <f t="shared" ref="O517:O580" si="617">IF(GA517="","",GA517)</f>
        <v>VENDOR 09</v>
      </c>
      <c r="P517" s="149">
        <v>241365</v>
      </c>
      <c r="Q517" s="149">
        <f t="shared" ref="Q517:Q580" si="618">GC517</f>
        <v>0</v>
      </c>
      <c r="R517" s="196" t="str">
        <f t="shared" ref="R517:R580" si="619">IF(O517="","",IF(O517=$X$2,CONCATENATE($W517,", ",$Z517),IF(O517=$AC$2,CONCATENATE($AB517,", ",$AE517),IF(O517=$AH$2,CONCATENATE($AG517,", ",$AJ517),IF(O517=$AM$2,CONCATENATE($AL517,", ",$AO517),IF(O517=$AR$2,CONCATENATE($AQ517,", ",$AT517),IF(O517=$AW$2,CONCATENATE($AV517,", ",$AY517),IF(O517=$BB$2,CONCATENATE($BA517,", ",$BD517),IF(O517=$BG$2,CONCATENATE($BF517,", ",$BI517),IF(O517=$BL$2,CONCATENATE($BK517,", ",$BN517),IF(O517=$BR$2,CONCATENATE($BQ517,", ",$BT517),IF(O517=$BW$2,CONCATENATE($BV517,", ",$BY517),IF(O517=$CB$2,CONCATENATE($CA517,", ",$CD517),IF(O517=$CG$2,CONCATENATE($CF517,", ",$CI517),IF(O517=$CL$2,CONCATENATE($CK517,", ",$CN517),IF(O517=$CQ$2,CONCATENATE($CP517,", ",$CS517),IF(O517=$CV$2,CONCATENATE($CU517,", ",$CX517),IF(O517=$DA$2,CONCATENATE($CZ517,", ",$DC517),IF(O517=$DF$2,CONCATENATE($DE517,", ",$DH517),IF(O517=$DK$2,CONCATENATE($DJ517,", ",$DM517),IF(O517=$DP$2,CONCATENATE($DO517,", ",$DR517),IF(O517=$DU$2,CONCATENATE($DT517,", ",$DW517),IF(O517=$DZ$2,CONCATENATE($DY517,", ",$EB517),IF(O517=$EE$2,CONCATENATE($ED517,", ",$EG517),IF(O517=$EJ$2,CONCATENATE($EI517,", ",$EL517),IF(O517=$EO$2,CONCATENATE($EN517,", ",$EQ517),IF(O517=$ET$2,CONCATENATE($EUT517,", ",$EV517),IF(O517=$EY$2,CONCATENATE($EX517,", ",$FA517),IF(O517=$FD$2,CONCATENATE($FC517,", ",$FF517),IF(O517=$FI$2,CONCATENATE($FH517,", ",$FK517),IF(O517=$FN$2,CONCATENATE($FM517,", ",$FP517),0)))))))))))))))))))))))))))))))</f>
        <v xml:space="preserve">, </v>
      </c>
      <c r="S517" s="196" t="str">
        <f t="shared" ref="S517:S580" si="620">IF(O517="","",IF(O517=$X$2,(AA517),IF(O517=$AC$2,($AF517),IF(O517=$AH$2,($AK517),IF(O517=$AM$2,($AP517),IF(O517=$AR$2,($AU517),IF(O517=$AW$2,($AZ517),IF(O517=$BB$2,($BE517),IF(O517=$BG$2,($BJ517),IF(O517=$BL$2,($BO517),IF(O517=$BR$2,($BU517),IF(O517=$BW$2,($BZ517),IF(O517=$CB$2,(CE517),IF(O517=$CG$2,($CJ517),IF(O517=$CL$2,($CO517),IF(O517=$CQ$2,($CT517),IF(O517=$CV$2,($CY517),IF(O517=$DA$2,($DD517),IF(O517=$DF$2,($DI517),IF(O517=$DK$2,($DN517),IF(O517=$DP$2,($DS517),IF(O517=$DU$2,($DX517),IF(O517=$DZ$2,($EC517),IF(O517=$EE$2,($EH517),IF(O517=$EJ$2,($EM517),IF(O517=$EO$2,($ER517),IF(O517=$ET$2,($EW517),IF(O517=$EY$2,($FB517),IF(O517=$FD$2,($FG517),IF(O517=$FI$2,($FL517),IF(O517=$FN$2,($FQ517),0)))))))))))))))))))))))))))))))</f>
        <v>NO BID</v>
      </c>
      <c r="T517" s="117">
        <f t="shared" ref="T517:T580" si="621">IF(O517=$X$2,$X517,IF(O517=$AC$2,$AC517,IF(O517=$AH$2,$AH517,IF(O517=$AM$2,$AM517,IF(O517=$AR$2,$AR517,IF(O517=$AW$2,$AW517,IF(O517=$BB$2,$BB517,IF(O517=$BG$2,$BG517,IF(O517=$BL$2,$BL517,IF(O517=$BR$2,$BR517,IF(O517=$BW$2,$BW517,IF(O517=$CB$2,$CB517,IF(O517=$CG$2,$CG517,IF(O517=$CL$2,$CL517,IF(O517=$CQ$2,$CQ517,IF(O517=$CV$2,$CV517,IF(O517=$DA$2,$DA517,IF(O517=$DF$2,$DF517,IF(O517=$DK$2,$DK517,IF(O517=$DP$2,$DP517,IF(O517=$DU$2,$DU517,IF(O517=$DZ$2,$DZ517,IF(O517=$EE$2,$EE517,IF(O517=$EJ$2,$EJ517,IF(O517=$EO$2,$EO517,IF(O517=$ET$2,$ET517,IF(O517=$EY$2,$EY517,IF(O517=$FD$2,$FD517,IF(O517=$FI$2,$FI517,IF(O517=$FN$2,$FN517,0))))))))))))))))))))))))))))))</f>
        <v>0</v>
      </c>
      <c r="U517" s="118" t="str">
        <f t="shared" ref="U517:U580" si="622">IF(B517=0,"NA",IF(T517=0,"NOT AWARDED",$B517*T517))</f>
        <v>NOT AWARDED</v>
      </c>
      <c r="V517" s="167"/>
      <c r="W517" s="171"/>
      <c r="X517" s="89"/>
      <c r="Y517" s="90"/>
      <c r="Z517" s="172" t="str">
        <f t="shared" ref="Z517:Z580" si="623">IF(W517="","",IF(W517=$B517,"QTY Matches","Check"))</f>
        <v/>
      </c>
      <c r="AA517" s="154" t="str">
        <f t="shared" ref="AA517:AA580" si="624">IF($B517=0,"",IF(ISNUMBER(X517),"","NO BID"))</f>
        <v>NO BID</v>
      </c>
      <c r="AB517" s="171"/>
      <c r="AC517" s="89"/>
      <c r="AD517" s="90"/>
      <c r="AE517" s="172" t="str">
        <f t="shared" ref="AE517:AE580" si="625">IF(AB517="","",IF(AB517=$B517,"QTY Matches","Check"))</f>
        <v/>
      </c>
      <c r="AF517" s="154" t="str">
        <f t="shared" ref="AF517:AF580" si="626">IF($B517=0,"",IF(ISNUMBER(AC517),"","NO BID"))</f>
        <v>NO BID</v>
      </c>
      <c r="AG517" s="171"/>
      <c r="AH517" s="89"/>
      <c r="AI517" s="90"/>
      <c r="AJ517" s="172" t="str">
        <f t="shared" ref="AJ517:AJ580" si="627">IF(AG517="","",IF(AG517=$B517,"QTY Matches","Check"))</f>
        <v/>
      </c>
      <c r="AK517" s="154" t="str">
        <f t="shared" ref="AK517:AK580" si="628">IF($B517=0,"",IF(ISNUMBER(AH517),"","NO BID"))</f>
        <v>NO BID</v>
      </c>
      <c r="AL517" s="171"/>
      <c r="AM517" s="89"/>
      <c r="AN517" s="90"/>
      <c r="AO517" s="172" t="str">
        <f t="shared" ref="AO517:AO580" si="629">IF(AL517="","",IF(AL517=$B517,"QTY Matches","Check"))</f>
        <v/>
      </c>
      <c r="AP517" s="154" t="str">
        <f t="shared" ref="AP517:AP580" si="630">IF($B517=0,"",IF(ISNUMBER(AM517),"","NO BID"))</f>
        <v>NO BID</v>
      </c>
      <c r="AQ517" s="171"/>
      <c r="AR517" s="89"/>
      <c r="AS517" s="90"/>
      <c r="AT517" s="172" t="str">
        <f t="shared" ref="AT517:AT580" si="631">IF(AQ517="","",IF(AQ517=$B517,"QTY Matches","Check"))</f>
        <v/>
      </c>
      <c r="AU517" s="154" t="str">
        <f t="shared" ref="AU517:AU580" si="632">IF($B517=0,"",IF(ISNUMBER(AR517),"","NO BID"))</f>
        <v>NO BID</v>
      </c>
      <c r="AV517" s="171"/>
      <c r="AW517" s="89"/>
      <c r="AX517" s="90"/>
      <c r="AY517" s="172" t="str">
        <f t="shared" ref="AY517:AY580" si="633">IF(AV517="","",IF(AV517=$B517,"QTY Matches","Check"))</f>
        <v/>
      </c>
      <c r="AZ517" s="154" t="str">
        <f t="shared" ref="AZ517:AZ580" si="634">IF($B517=0,"",IF(ISNUMBER(AW517),"","NO BID"))</f>
        <v>NO BID</v>
      </c>
      <c r="BA517" s="171"/>
      <c r="BB517" s="89"/>
      <c r="BC517" s="90"/>
      <c r="BD517" s="172" t="str">
        <f t="shared" ref="BD517:BD580" si="635">IF(BA517="","",IF(BA517=$B517,"QTY Matches","Check"))</f>
        <v/>
      </c>
      <c r="BE517" s="154" t="s">
        <v>83</v>
      </c>
      <c r="BF517" s="171"/>
      <c r="BG517" s="89"/>
      <c r="BH517" s="90"/>
      <c r="BI517" s="172" t="str">
        <f t="shared" ref="BI517:BI580" si="636">IF(BF517="","",IF(BF517=$B517,"QTY Matches","Check"))</f>
        <v/>
      </c>
      <c r="BJ517" s="154" t="str">
        <f t="shared" ref="BJ517:BJ580" si="637">IF($B517=0,"",IF(ISNUMBER(BG517),"","NO BID"))</f>
        <v>NO BID</v>
      </c>
      <c r="BK517" s="171"/>
      <c r="BL517" s="89"/>
      <c r="BM517" s="90"/>
      <c r="BN517" s="172" t="str">
        <f t="shared" ref="BN517:BN580" si="638">IF(BK517="","",IF(BK517=$B517,"QTY Matches","Check"))</f>
        <v/>
      </c>
      <c r="BO517" s="154" t="str">
        <f t="shared" ref="BO517:BO580" si="639">IF($B517=0,"",IF(ISNUMBER(BL517),"","NO BID"))</f>
        <v>NO BID</v>
      </c>
      <c r="BP517" s="173"/>
      <c r="BQ517" s="171"/>
      <c r="BR517" s="89"/>
      <c r="BS517" s="90" t="str">
        <f t="shared" ref="BS517:BS580" si="640">IF(BU517="APPARENT LOW - ISBN NOT MATCHING","NR",IF(BU517="APPARENT LOW - INSUFFICIENT QUANTITY","NR",IF(BR517&gt;0,$B517*BR517,"")))</f>
        <v/>
      </c>
      <c r="BT517" s="172"/>
      <c r="BU517" s="154" t="str">
        <f t="shared" ref="BU517:BU580" si="641">IF($B517=0,"",IF(ISNUMBER(BR517),"","NO BID"))</f>
        <v>NO BID</v>
      </c>
      <c r="BV517" s="171"/>
      <c r="BW517" s="89"/>
      <c r="BX517" s="90" t="str">
        <f t="shared" ref="BX517:BX580" si="642">IF(BZ517="APPARENT LOW - ISBN NOT MATCHING","NR",IF(BZ517="APPARENT LOW - INSUFFICIENT QUANTITY","NR",IF(BW517&gt;0,$B517*BW517,"")))</f>
        <v/>
      </c>
      <c r="BY517" s="172"/>
      <c r="BZ517" s="154" t="str">
        <f t="shared" ref="BZ517:BZ580" si="643">IF($B517=0,"",IF(ISNUMBER(BW517),"","NO BID"))</f>
        <v>NO BID</v>
      </c>
      <c r="CA517" s="171"/>
      <c r="CB517" s="89"/>
      <c r="CC517" s="90" t="str">
        <f t="shared" ref="CC517:CC580" si="644">IF(CE517="APPARENT LOW - ISBN NOT MATCHING","NR",IF(CE517="APPARENT LOW - INSUFFICIENT QUANTITY","NR",IF(CB517&gt;0,$B517*CB517,"")))</f>
        <v/>
      </c>
      <c r="CD517" s="172"/>
      <c r="CE517" s="154" t="str">
        <f t="shared" ref="CE517:CE580" si="645">IF($B517=0,"",IF(ISNUMBER(CB517),"","NO BID"))</f>
        <v>NO BID</v>
      </c>
      <c r="CF517" s="171"/>
      <c r="CG517" s="89"/>
      <c r="CH517" s="90" t="str">
        <f t="shared" ref="CH517:CH580" si="646">IF(CJ517="APPARENT LOW - ISBN NOT MATCHING","NR",IF(CJ517="APPARENT LOW - INSUFFICIENT QUANTITY","NR",IF(CG517&gt;0,$B517*CG517,"")))</f>
        <v/>
      </c>
      <c r="CI517" s="172"/>
      <c r="CJ517" s="154" t="str">
        <f t="shared" ref="CJ517:CJ580" si="647">IF($B517=0,"",IF(ISNUMBER(CG517),"","NO BID"))</f>
        <v>NO BID</v>
      </c>
      <c r="CK517" s="171"/>
      <c r="CL517" s="89"/>
      <c r="CM517" s="90" t="str">
        <f t="shared" ref="CM517:CM580" si="648">IF(CO517="APPARENT LOW - ISBN NOT MATCHING","NR",IF(CO517="APPARENT LOW - INSUFFICIENT QUANTITY","NR",IF(CL517&gt;0,$B517*CL517,"")))</f>
        <v/>
      </c>
      <c r="CN517" s="172"/>
      <c r="CO517" s="154" t="str">
        <f t="shared" ref="CO517:CO580" si="649">IF($B517=0,"",IF(ISNUMBER(CL517),"","NO BID"))</f>
        <v>NO BID</v>
      </c>
      <c r="CP517" s="171"/>
      <c r="CQ517" s="89"/>
      <c r="CR517" s="90" t="str">
        <f t="shared" ref="CR517:CR580" si="650">IF(CT517="APPARENT LOW - ISBN NOT MATCHING","NR",IF(CT517="APPARENT LOW - INSUFFICIENT QUANTITY","NR",IF(CQ517&gt;0,$B517*CQ517,"")))</f>
        <v/>
      </c>
      <c r="CS517" s="172"/>
      <c r="CT517" s="154" t="str">
        <f t="shared" ref="CT517:CT580" si="651">IF($B517=0,"",IF(ISNUMBER(CQ517),"","NO BID"))</f>
        <v>NO BID</v>
      </c>
      <c r="CU517" s="171"/>
      <c r="CV517" s="89"/>
      <c r="CW517" s="90" t="str">
        <f t="shared" ref="CW517:CW580" si="652">IF(CY517="APPARENT LOW - ISBN NOT MATCHING","NR",IF(CY517="APPARENT LOW - INSUFFICIENT QUANTITY","NR",IF(CV517&gt;0,$B517*CV517,"")))</f>
        <v/>
      </c>
      <c r="CX517" s="172"/>
      <c r="CY517" s="154" t="str">
        <f t="shared" ref="CY517:CY580" si="653">IF($B517=0,"",IF(ISNUMBER(CV517),"","NO BID"))</f>
        <v>NO BID</v>
      </c>
      <c r="CZ517" s="171"/>
      <c r="DA517" s="89"/>
      <c r="DB517" s="90" t="str">
        <f t="shared" ref="DB517:DB580" si="654">IF(DD517="APPARENT LOW - ISBN NOT MATCHING","NR",IF(DD517="APPARENT LOW - INSUFFICIENT QUANTITY","NR",IF(DA517&gt;0,$B517*DA517,"")))</f>
        <v/>
      </c>
      <c r="DC517" s="172"/>
      <c r="DD517" s="154" t="str">
        <f t="shared" ref="DD517:DD580" si="655">IF($B517=0,"",IF(ISNUMBER(DA517),"","NO BID"))</f>
        <v>NO BID</v>
      </c>
      <c r="DE517" s="171"/>
      <c r="DF517" s="89"/>
      <c r="DG517" s="90" t="str">
        <f t="shared" ref="DG517:DG580" si="656">IF(DI517="APPARENT LOW - ISBN NOT MATCHING","NR",IF(DI517="APPARENT LOW - INSUFFICIENT QUANTITY","NR",IF(DF517&gt;0,$B517*DF517,"")))</f>
        <v/>
      </c>
      <c r="DH517" s="172"/>
      <c r="DI517" s="154" t="str">
        <f t="shared" ref="DI517:DI580" si="657">IF($B517=0,"",IF(ISNUMBER(DF517),"","NO BID"))</f>
        <v>NO BID</v>
      </c>
      <c r="DJ517" s="171"/>
      <c r="DK517" s="89"/>
      <c r="DL517" s="90" t="str">
        <f t="shared" ref="DL517:DL580" si="658">IF(DN517="APPARENT LOW - ISBN NOT MATCHING","NR",IF(DN517="APPARENT LOW - INSUFFICIENT QUANTITY","NR",IF(DK517&gt;0,$B517*DK517,"")))</f>
        <v/>
      </c>
      <c r="DM517" s="172"/>
      <c r="DN517" s="154" t="str">
        <f t="shared" ref="DN517:DN580" si="659">IF($B517=0,"",IF(ISNUMBER(DK517),"","NO BID"))</f>
        <v>NO BID</v>
      </c>
      <c r="DO517" s="171"/>
      <c r="DP517" s="89"/>
      <c r="DQ517" s="90" t="str">
        <f t="shared" ref="DQ517:DQ580" si="660">IF(DS517="APPARENT LOW - ISBN NOT MATCHING","NR",IF(DS517="APPARENT LOW - INSUFFICIENT QUANTITY","NR",IF(DP517&gt;0,$B517*DP517,"")))</f>
        <v/>
      </c>
      <c r="DR517" s="172"/>
      <c r="DS517" s="154" t="str">
        <f t="shared" ref="DS517:DS580" si="661">IF($B517=0,"",IF(ISNUMBER(DP517),"","NO BID"))</f>
        <v>NO BID</v>
      </c>
      <c r="DT517" s="171"/>
      <c r="DU517" s="89"/>
      <c r="DV517" s="90" t="str">
        <f t="shared" ref="DV517:DV580" si="662">IF(DX517="APPARENT LOW - ISBN NOT MATCHING","NR",IF(DX517="APPARENT LOW - INSUFFICIENT QUANTITY","NR",IF(DU517&gt;0,$B517*DU517,"")))</f>
        <v/>
      </c>
      <c r="DW517" s="172"/>
      <c r="DX517" s="154" t="str">
        <f t="shared" ref="DX517:DX580" si="663">IF($B517=0,"",IF(ISNUMBER(DU517),"","NO BID"))</f>
        <v>NO BID</v>
      </c>
      <c r="DY517" s="171"/>
      <c r="DZ517" s="89"/>
      <c r="EA517" s="90" t="str">
        <f t="shared" ref="EA517:EA580" si="664">IF(EC517="APPARENT LOW - ISBN NOT MATCHING","NR",IF(EC517="APPARENT LOW - INSUFFICIENT QUANTITY","NR",IF(DZ517&gt;0,$B517*DZ517,"")))</f>
        <v/>
      </c>
      <c r="EB517" s="172"/>
      <c r="EC517" s="154" t="str">
        <f t="shared" ref="EC517:EC580" si="665">IF($B517=0,"",IF(ISNUMBER(DZ517),"","NO BID"))</f>
        <v>NO BID</v>
      </c>
      <c r="ED517" s="171"/>
      <c r="EE517" s="89"/>
      <c r="EF517" s="90" t="str">
        <f t="shared" ref="EF517:EF580" si="666">IF(EH517="APPARENT LOW - ISBN NOT MATCHING","NR",IF(EH517="APPARENT LOW - INSUFFICIENT QUANTITY","NR",IF(EE517&gt;0,$B517*EE517,"")))</f>
        <v/>
      </c>
      <c r="EG517" s="172"/>
      <c r="EH517" s="154" t="str">
        <f t="shared" ref="EH517:EH580" si="667">IF($B517=0,"",IF(ISNUMBER(EE517),"","NO BID"))</f>
        <v>NO BID</v>
      </c>
      <c r="EI517" s="171"/>
      <c r="EJ517" s="89"/>
      <c r="EK517" s="90" t="str">
        <f t="shared" ref="EK517:EK580" si="668">IF(EM517="APPARENT LOW - ISBN NOT MATCHING","NR",IF(EM517="APPARENT LOW - INSUFFICIENT QUANTITY","NR",IF(EJ517&gt;0,$B517*EJ517,"")))</f>
        <v/>
      </c>
      <c r="EL517" s="172"/>
      <c r="EM517" s="154" t="str">
        <f t="shared" ref="EM517:EM580" si="669">IF($B517=0,"",IF(ISNUMBER(EJ517),"","NO BID"))</f>
        <v>NO BID</v>
      </c>
      <c r="EN517" s="171"/>
      <c r="EO517" s="89"/>
      <c r="EP517" s="90" t="str">
        <f t="shared" ref="EP517:EP580" si="670">IF(ER517="APPARENT LOW - ISBN NOT MATCHING","NR",IF(ER517="APPARENT LOW - INSUFFICIENT QUANTITY","NR",IF(EO517&gt;0,$B517*EO517,"")))</f>
        <v/>
      </c>
      <c r="EQ517" s="172"/>
      <c r="ER517" s="154" t="str">
        <f t="shared" ref="ER517:ER580" si="671">IF($B517=0,"",IF(ISNUMBER(EO517),"","NO BID"))</f>
        <v>NO BID</v>
      </c>
      <c r="ES517" s="171"/>
      <c r="ET517" s="89"/>
      <c r="EU517" s="90" t="str">
        <f t="shared" ref="EU517:EU580" si="672">IF(EW517="APPARENT LOW - ISBN NOT MATCHING","NR",IF(EW517="APPARENT LOW - INSUFFICIENT QUANTITY","NR",IF(ET517&gt;0,$B517*ET517,"")))</f>
        <v/>
      </c>
      <c r="EV517" s="172"/>
      <c r="EW517" s="154" t="str">
        <f t="shared" ref="EW517:EW580" si="673">IF($B517=0,"",IF(ISNUMBER(ET517),"","NO BID"))</f>
        <v>NO BID</v>
      </c>
      <c r="EX517" s="171"/>
      <c r="EY517" s="89"/>
      <c r="EZ517" s="90" t="str">
        <f t="shared" ref="EZ517:EZ580" si="674">IF(FB517="APPARENT LOW - ISBN NOT MATCHING","NR",IF(FB517="APPARENT LOW - INSUFFICIENT QUANTITY","NR",IF(EY517&gt;0,$B517*EY517,"")))</f>
        <v/>
      </c>
      <c r="FA517" s="172"/>
      <c r="FB517" s="154" t="str">
        <f t="shared" ref="FB517:FB580" si="675">IF($B517=0,"",IF(ISNUMBER(EY517),"","NO BID"))</f>
        <v>NO BID</v>
      </c>
      <c r="FC517" s="171"/>
      <c r="FD517" s="89"/>
      <c r="FE517" s="90" t="str">
        <f t="shared" ref="FE517:FE580" si="676">IF(FG517="APPARENT LOW - ISBN NOT MATCHING","NR",IF(FG517="APPARENT LOW - INSUFFICIENT QUANTITY","NR",IF(FD517&gt;0,$B517*FD517,"")))</f>
        <v/>
      </c>
      <c r="FF517" s="172"/>
      <c r="FG517" s="154" t="str">
        <f t="shared" ref="FG517:FG580" si="677">IF($B517=0,"",IF(ISNUMBER(FD517),"","NO BID"))</f>
        <v>NO BID</v>
      </c>
      <c r="FH517" s="171"/>
      <c r="FI517" s="89"/>
      <c r="FJ517" s="90" t="str">
        <f t="shared" ref="FJ517:FJ580" si="678">IF(FL517="APPARENT LOW - ISBN NOT MATCHING","NR",IF(FL517="APPARENT LOW - INSUFFICIENT QUANTITY","NR",IF(FI517&gt;0,$B517*FI517,"")))</f>
        <v/>
      </c>
      <c r="FK517" s="172"/>
      <c r="FL517" s="154" t="str">
        <f t="shared" ref="FL517:FL580" si="679">IF($B517=0,"",IF(ISNUMBER(FI517),"","NO BID"))</f>
        <v>NO BID</v>
      </c>
      <c r="FM517" s="171"/>
      <c r="FN517" s="89"/>
      <c r="FO517" s="90" t="str">
        <f t="shared" ref="FO517:FO580" si="680">IF(FQ517="APPARENT LOW - ISBN NOT MATCHING","NR",IF(FQ517="APPARENT LOW - INSUFFICIENT QUANTITY","NR",IF(FN517&gt;0,$B517*FN517,"")))</f>
        <v/>
      </c>
      <c r="FP517" s="172"/>
      <c r="FQ517" s="154" t="str">
        <f t="shared" ref="FQ517:FQ580" si="681">IF($B517=0,"",IF(ISNUMBER(FN517),"","NO BID"))</f>
        <v>NO BID</v>
      </c>
      <c r="FR517" s="174"/>
      <c r="FS517" s="91">
        <v>16.79</v>
      </c>
      <c r="FT517" s="92">
        <f t="shared" ref="FT517:FT580" si="682">IF(B517&gt;0,$B517*FS517,"")</f>
        <v>33.58</v>
      </c>
      <c r="FU517" s="175">
        <f t="shared" ref="FU517:FU580" si="683">IF((B517=0),"",T517)</f>
        <v>0</v>
      </c>
      <c r="FV517" s="93" t="str">
        <f t="shared" ref="FV517:FV580" si="684">IF(T517=0,"",U517)</f>
        <v/>
      </c>
      <c r="FW517" s="94">
        <f t="shared" ref="FW517:FW580" si="685">IF(B517=0,"",IF(FU517=0,FT517,FV517-FT517))</f>
        <v>33.58</v>
      </c>
      <c r="FX517" s="95">
        <f t="shared" ref="FX517:FX580" si="686">MIN(CM517,CH517,CC517,BX517,BS517,BM517,BH517,BC517,AX517,AS517,AN517,AI517,AD517,Y517,CR517,CW517,DB517,DG517,DL517,DQ517,DV517,EA517,EF517,EK517,EP517,EU517,EZ517,FE517,FJ517,FO517)</f>
        <v>0</v>
      </c>
      <c r="FY517" s="129" t="str">
        <f t="shared" ref="FY517:FY580" si="687">IF(U517="NOT AWARDED",U517,IF(FX517-U517=0,"OKAY","CHECK"))</f>
        <v>NOT AWARDED</v>
      </c>
      <c r="FZ517" s="130">
        <f t="shared" ref="FZ517:FZ580" si="688">COUNTIF(W517:FQ517,FX517)</f>
        <v>0</v>
      </c>
      <c r="GA517" s="129" t="str">
        <f t="shared" ref="GA517:GA580" si="689">IF(FZ517&gt;1,"TIE",IF(CM517=$FX517,CL$2,IF(CH517=$FX517,CG$2,IF(CC517=$FX517,CB$2,IF(BX517=$FX517,BW$2,IF(BS517=$FX517,BR$2,IF(BM517=$FX517,BL$2,IF(BH517=$FX517,BG$2,IF(BC517=$FX517,BB$2,IF(AX517=$FX517,AW$2,IF(AS517=$FX517,AR$2,IF(AN517=$FX517,AM$2,IF(AI517=$FX517,AH$2,IF(AD517=$FX517,AC$2,IF(Y517=$FX517,X$2,IF(CR517=$FX517,CQ$2,IF(CW517=$FX517,CV$2,IF(DB517=$FX517,DA$2,IF(DG517=$FX517,DF$2,IF(DL517=$FX517,DK$2,IF(DQ517=$FX517,DP$2,IF(DV517=$FX517,DU$2,IF(EA517=$FX517,DZ$2,IF(EF517=$FX517,EE$2,IF(EK517=$FX517,EJ$2,IF(EP517=$FX517,EO$2,IF(EU517=$FX517,ET$2,IF(EZ517=$FX517,EY$2,IF(FE517=$FX517,FD$2,IF(FJ517=$FX517,FI$2,IF(FO517=$FX517,FN$2,"")))))))))))))))))))))))))))))))</f>
        <v>VENDOR 09</v>
      </c>
      <c r="GB517" s="176"/>
      <c r="GC517" s="177"/>
      <c r="GD517" s="96"/>
      <c r="GE517" s="97"/>
    </row>
    <row r="518" spans="1:187" ht="30" customHeight="1" thickTop="1" thickBot="1" x14ac:dyDescent="0.4">
      <c r="A518" s="162">
        <v>514</v>
      </c>
      <c r="B518" s="194">
        <v>4</v>
      </c>
      <c r="C518" s="164">
        <v>9781571314710</v>
      </c>
      <c r="D518" s="165" t="s">
        <v>175</v>
      </c>
      <c r="E518" s="165" t="s">
        <v>882</v>
      </c>
      <c r="F518" s="165" t="s">
        <v>1480</v>
      </c>
      <c r="G518" s="166" t="s">
        <v>1415</v>
      </c>
      <c r="H518" s="166" t="s">
        <v>1419</v>
      </c>
      <c r="I518" s="167"/>
      <c r="J518" s="227">
        <f t="shared" ref="J518:J581" si="690">B518</f>
        <v>4</v>
      </c>
      <c r="K518" s="228"/>
      <c r="L518" s="99" t="str">
        <f t="shared" si="616"/>
        <v/>
      </c>
      <c r="M518" s="241"/>
      <c r="N518" s="168"/>
      <c r="O518" s="195" t="str">
        <f t="shared" si="617"/>
        <v>VENDOR 09</v>
      </c>
      <c r="P518" s="149" t="s">
        <v>88</v>
      </c>
      <c r="Q518" s="149">
        <f t="shared" si="618"/>
        <v>0</v>
      </c>
      <c r="R518" s="196" t="str">
        <f t="shared" si="619"/>
        <v xml:space="preserve">, </v>
      </c>
      <c r="S518" s="196" t="str">
        <f t="shared" si="620"/>
        <v>NO BID</v>
      </c>
      <c r="T518" s="117">
        <f t="shared" si="621"/>
        <v>0</v>
      </c>
      <c r="U518" s="118" t="str">
        <f t="shared" si="622"/>
        <v>NOT AWARDED</v>
      </c>
      <c r="V518" s="167"/>
      <c r="W518" s="171"/>
      <c r="X518" s="89"/>
      <c r="Y518" s="90"/>
      <c r="Z518" s="172" t="str">
        <f t="shared" si="623"/>
        <v/>
      </c>
      <c r="AA518" s="154" t="str">
        <f t="shared" si="624"/>
        <v>NO BID</v>
      </c>
      <c r="AB518" s="171"/>
      <c r="AC518" s="89"/>
      <c r="AD518" s="90"/>
      <c r="AE518" s="172" t="str">
        <f t="shared" si="625"/>
        <v/>
      </c>
      <c r="AF518" s="154" t="str">
        <f t="shared" si="626"/>
        <v>NO BID</v>
      </c>
      <c r="AG518" s="171"/>
      <c r="AH518" s="89"/>
      <c r="AI518" s="90"/>
      <c r="AJ518" s="172" t="str">
        <f t="shared" si="627"/>
        <v/>
      </c>
      <c r="AK518" s="154" t="str">
        <f t="shared" si="628"/>
        <v>NO BID</v>
      </c>
      <c r="AL518" s="171"/>
      <c r="AM518" s="89"/>
      <c r="AN518" s="90"/>
      <c r="AO518" s="172" t="str">
        <f t="shared" si="629"/>
        <v/>
      </c>
      <c r="AP518" s="154" t="str">
        <f t="shared" si="630"/>
        <v>NO BID</v>
      </c>
      <c r="AQ518" s="171"/>
      <c r="AR518" s="89"/>
      <c r="AS518" s="90"/>
      <c r="AT518" s="172" t="str">
        <f t="shared" si="631"/>
        <v/>
      </c>
      <c r="AU518" s="154" t="str">
        <f t="shared" si="632"/>
        <v>NO BID</v>
      </c>
      <c r="AV518" s="171"/>
      <c r="AW518" s="89"/>
      <c r="AX518" s="90"/>
      <c r="AY518" s="172" t="str">
        <f t="shared" si="633"/>
        <v/>
      </c>
      <c r="AZ518" s="154" t="str">
        <f t="shared" si="634"/>
        <v>NO BID</v>
      </c>
      <c r="BA518" s="171"/>
      <c r="BB518" s="89"/>
      <c r="BC518" s="90"/>
      <c r="BD518" s="172" t="str">
        <f t="shared" si="635"/>
        <v/>
      </c>
      <c r="BE518" s="154" t="s">
        <v>76</v>
      </c>
      <c r="BF518" s="171"/>
      <c r="BG518" s="89"/>
      <c r="BH518" s="90"/>
      <c r="BI518" s="172" t="str">
        <f t="shared" si="636"/>
        <v/>
      </c>
      <c r="BJ518" s="154" t="str">
        <f t="shared" si="637"/>
        <v>NO BID</v>
      </c>
      <c r="BK518" s="171"/>
      <c r="BL518" s="89"/>
      <c r="BM518" s="90"/>
      <c r="BN518" s="172" t="str">
        <f t="shared" si="638"/>
        <v/>
      </c>
      <c r="BO518" s="154" t="str">
        <f t="shared" si="639"/>
        <v>NO BID</v>
      </c>
      <c r="BP518" s="178"/>
      <c r="BQ518" s="171"/>
      <c r="BR518" s="89"/>
      <c r="BS518" s="90" t="str">
        <f t="shared" si="640"/>
        <v/>
      </c>
      <c r="BT518" s="172"/>
      <c r="BU518" s="154" t="str">
        <f t="shared" si="641"/>
        <v>NO BID</v>
      </c>
      <c r="BV518" s="171"/>
      <c r="BW518" s="89"/>
      <c r="BX518" s="90" t="str">
        <f t="shared" si="642"/>
        <v/>
      </c>
      <c r="BY518" s="172"/>
      <c r="BZ518" s="154" t="str">
        <f t="shared" si="643"/>
        <v>NO BID</v>
      </c>
      <c r="CA518" s="171"/>
      <c r="CB518" s="89"/>
      <c r="CC518" s="90" t="str">
        <f t="shared" si="644"/>
        <v/>
      </c>
      <c r="CD518" s="172"/>
      <c r="CE518" s="154" t="str">
        <f t="shared" si="645"/>
        <v>NO BID</v>
      </c>
      <c r="CF518" s="171"/>
      <c r="CG518" s="89"/>
      <c r="CH518" s="90" t="str">
        <f t="shared" si="646"/>
        <v/>
      </c>
      <c r="CI518" s="172"/>
      <c r="CJ518" s="154" t="str">
        <f t="shared" si="647"/>
        <v>NO BID</v>
      </c>
      <c r="CK518" s="171"/>
      <c r="CL518" s="89"/>
      <c r="CM518" s="90" t="str">
        <f t="shared" si="648"/>
        <v/>
      </c>
      <c r="CN518" s="172"/>
      <c r="CO518" s="154" t="str">
        <f t="shared" si="649"/>
        <v>NO BID</v>
      </c>
      <c r="CP518" s="171"/>
      <c r="CQ518" s="89"/>
      <c r="CR518" s="90" t="str">
        <f t="shared" si="650"/>
        <v/>
      </c>
      <c r="CS518" s="172"/>
      <c r="CT518" s="154" t="str">
        <f t="shared" si="651"/>
        <v>NO BID</v>
      </c>
      <c r="CU518" s="171"/>
      <c r="CV518" s="89"/>
      <c r="CW518" s="90" t="str">
        <f t="shared" si="652"/>
        <v/>
      </c>
      <c r="CX518" s="172"/>
      <c r="CY518" s="154" t="str">
        <f t="shared" si="653"/>
        <v>NO BID</v>
      </c>
      <c r="CZ518" s="171"/>
      <c r="DA518" s="89"/>
      <c r="DB518" s="90" t="str">
        <f t="shared" si="654"/>
        <v/>
      </c>
      <c r="DC518" s="172"/>
      <c r="DD518" s="154" t="str">
        <f t="shared" si="655"/>
        <v>NO BID</v>
      </c>
      <c r="DE518" s="171"/>
      <c r="DF518" s="89"/>
      <c r="DG518" s="90" t="str">
        <f t="shared" si="656"/>
        <v/>
      </c>
      <c r="DH518" s="172"/>
      <c r="DI518" s="154" t="str">
        <f t="shared" si="657"/>
        <v>NO BID</v>
      </c>
      <c r="DJ518" s="171"/>
      <c r="DK518" s="89"/>
      <c r="DL518" s="90" t="str">
        <f t="shared" si="658"/>
        <v/>
      </c>
      <c r="DM518" s="172"/>
      <c r="DN518" s="154" t="str">
        <f t="shared" si="659"/>
        <v>NO BID</v>
      </c>
      <c r="DO518" s="171"/>
      <c r="DP518" s="89"/>
      <c r="DQ518" s="90" t="str">
        <f t="shared" si="660"/>
        <v/>
      </c>
      <c r="DR518" s="172"/>
      <c r="DS518" s="154" t="str">
        <f t="shared" si="661"/>
        <v>NO BID</v>
      </c>
      <c r="DT518" s="171"/>
      <c r="DU518" s="89"/>
      <c r="DV518" s="90" t="str">
        <f t="shared" si="662"/>
        <v/>
      </c>
      <c r="DW518" s="172"/>
      <c r="DX518" s="154" t="str">
        <f t="shared" si="663"/>
        <v>NO BID</v>
      </c>
      <c r="DY518" s="171"/>
      <c r="DZ518" s="89"/>
      <c r="EA518" s="90" t="str">
        <f t="shared" si="664"/>
        <v/>
      </c>
      <c r="EB518" s="172"/>
      <c r="EC518" s="154" t="str">
        <f t="shared" si="665"/>
        <v>NO BID</v>
      </c>
      <c r="ED518" s="171"/>
      <c r="EE518" s="89"/>
      <c r="EF518" s="90" t="str">
        <f t="shared" si="666"/>
        <v/>
      </c>
      <c r="EG518" s="172"/>
      <c r="EH518" s="154" t="str">
        <f t="shared" si="667"/>
        <v>NO BID</v>
      </c>
      <c r="EI518" s="171"/>
      <c r="EJ518" s="89"/>
      <c r="EK518" s="90" t="str">
        <f t="shared" si="668"/>
        <v/>
      </c>
      <c r="EL518" s="172"/>
      <c r="EM518" s="154" t="str">
        <f t="shared" si="669"/>
        <v>NO BID</v>
      </c>
      <c r="EN518" s="171"/>
      <c r="EO518" s="89"/>
      <c r="EP518" s="90" t="str">
        <f t="shared" si="670"/>
        <v/>
      </c>
      <c r="EQ518" s="172"/>
      <c r="ER518" s="154" t="str">
        <f t="shared" si="671"/>
        <v>NO BID</v>
      </c>
      <c r="ES518" s="171"/>
      <c r="ET518" s="89"/>
      <c r="EU518" s="90" t="str">
        <f t="shared" si="672"/>
        <v/>
      </c>
      <c r="EV518" s="172"/>
      <c r="EW518" s="154" t="str">
        <f t="shared" si="673"/>
        <v>NO BID</v>
      </c>
      <c r="EX518" s="171"/>
      <c r="EY518" s="89"/>
      <c r="EZ518" s="90" t="str">
        <f t="shared" si="674"/>
        <v/>
      </c>
      <c r="FA518" s="172"/>
      <c r="FB518" s="154" t="str">
        <f t="shared" si="675"/>
        <v>NO BID</v>
      </c>
      <c r="FC518" s="171"/>
      <c r="FD518" s="89"/>
      <c r="FE518" s="90" t="str">
        <f t="shared" si="676"/>
        <v/>
      </c>
      <c r="FF518" s="172"/>
      <c r="FG518" s="154" t="str">
        <f t="shared" si="677"/>
        <v>NO BID</v>
      </c>
      <c r="FH518" s="171"/>
      <c r="FI518" s="89"/>
      <c r="FJ518" s="90" t="str">
        <f t="shared" si="678"/>
        <v/>
      </c>
      <c r="FK518" s="172"/>
      <c r="FL518" s="154" t="str">
        <f t="shared" si="679"/>
        <v>NO BID</v>
      </c>
      <c r="FM518" s="171"/>
      <c r="FN518" s="89"/>
      <c r="FO518" s="90" t="str">
        <f t="shared" si="680"/>
        <v/>
      </c>
      <c r="FP518" s="172"/>
      <c r="FQ518" s="154" t="str">
        <f t="shared" si="681"/>
        <v>NO BID</v>
      </c>
      <c r="FR518" s="174"/>
      <c r="FS518" s="91">
        <v>10.49</v>
      </c>
      <c r="FT518" s="92">
        <f t="shared" si="682"/>
        <v>41.96</v>
      </c>
      <c r="FU518" s="175">
        <f t="shared" si="683"/>
        <v>0</v>
      </c>
      <c r="FV518" s="93" t="str">
        <f t="shared" si="684"/>
        <v/>
      </c>
      <c r="FW518" s="94">
        <f t="shared" si="685"/>
        <v>41.96</v>
      </c>
      <c r="FX518" s="95">
        <f t="shared" si="686"/>
        <v>0</v>
      </c>
      <c r="FY518" s="129" t="str">
        <f t="shared" si="687"/>
        <v>NOT AWARDED</v>
      </c>
      <c r="FZ518" s="130">
        <f t="shared" si="688"/>
        <v>0</v>
      </c>
      <c r="GA518" s="129" t="str">
        <f t="shared" si="689"/>
        <v>VENDOR 09</v>
      </c>
      <c r="GB518" s="176"/>
      <c r="GC518" s="177"/>
      <c r="GD518" s="96"/>
      <c r="GE518" s="97"/>
    </row>
    <row r="519" spans="1:187" ht="30" customHeight="1" thickTop="1" thickBot="1" x14ac:dyDescent="0.4">
      <c r="A519" s="162">
        <v>515</v>
      </c>
      <c r="B519" s="197">
        <v>3</v>
      </c>
      <c r="C519" s="164">
        <v>9781984821188</v>
      </c>
      <c r="D519" s="165" t="s">
        <v>184</v>
      </c>
      <c r="E519" s="165" t="s">
        <v>891</v>
      </c>
      <c r="F519" s="165" t="s">
        <v>1479</v>
      </c>
      <c r="G519" s="166" t="s">
        <v>1415</v>
      </c>
      <c r="H519" s="166" t="s">
        <v>1418</v>
      </c>
      <c r="I519" s="167"/>
      <c r="J519" s="227">
        <f t="shared" si="690"/>
        <v>3</v>
      </c>
      <c r="K519" s="228"/>
      <c r="L519" s="99" t="str">
        <f t="shared" si="616"/>
        <v/>
      </c>
      <c r="M519" s="241"/>
      <c r="N519" s="168"/>
      <c r="O519" s="169" t="str">
        <f t="shared" si="617"/>
        <v>VENDOR 09</v>
      </c>
      <c r="P519" s="149">
        <v>241363</v>
      </c>
      <c r="Q519" s="149">
        <f t="shared" si="618"/>
        <v>0</v>
      </c>
      <c r="R519" s="170" t="str">
        <f t="shared" si="619"/>
        <v xml:space="preserve">, </v>
      </c>
      <c r="S519" s="170" t="str">
        <f t="shared" si="620"/>
        <v>NO BID</v>
      </c>
      <c r="T519" s="87">
        <f t="shared" si="621"/>
        <v>0</v>
      </c>
      <c r="U519" s="88" t="str">
        <f t="shared" si="622"/>
        <v>NOT AWARDED</v>
      </c>
      <c r="V519" s="167"/>
      <c r="W519" s="171"/>
      <c r="X519" s="89"/>
      <c r="Y519" s="90"/>
      <c r="Z519" s="172" t="str">
        <f t="shared" si="623"/>
        <v/>
      </c>
      <c r="AA519" s="154" t="str">
        <f t="shared" si="624"/>
        <v>NO BID</v>
      </c>
      <c r="AB519" s="171"/>
      <c r="AC519" s="89"/>
      <c r="AD519" s="90"/>
      <c r="AE519" s="172" t="str">
        <f t="shared" si="625"/>
        <v/>
      </c>
      <c r="AF519" s="154" t="str">
        <f t="shared" si="626"/>
        <v>NO BID</v>
      </c>
      <c r="AG519" s="171"/>
      <c r="AH519" s="89"/>
      <c r="AI519" s="90"/>
      <c r="AJ519" s="172" t="str">
        <f t="shared" si="627"/>
        <v/>
      </c>
      <c r="AK519" s="154" t="str">
        <f t="shared" si="628"/>
        <v>NO BID</v>
      </c>
      <c r="AL519" s="171"/>
      <c r="AM519" s="89"/>
      <c r="AN519" s="90"/>
      <c r="AO519" s="172" t="str">
        <f t="shared" si="629"/>
        <v/>
      </c>
      <c r="AP519" s="154" t="str">
        <f t="shared" si="630"/>
        <v>NO BID</v>
      </c>
      <c r="AQ519" s="171"/>
      <c r="AR519" s="89"/>
      <c r="AS519" s="90"/>
      <c r="AT519" s="172" t="str">
        <f t="shared" si="631"/>
        <v/>
      </c>
      <c r="AU519" s="154" t="str">
        <f t="shared" si="632"/>
        <v>NO BID</v>
      </c>
      <c r="AV519" s="171"/>
      <c r="AW519" s="89"/>
      <c r="AX519" s="90"/>
      <c r="AY519" s="172" t="str">
        <f t="shared" si="633"/>
        <v/>
      </c>
      <c r="AZ519" s="154" t="str">
        <f t="shared" si="634"/>
        <v>NO BID</v>
      </c>
      <c r="BA519" s="171"/>
      <c r="BB519" s="89"/>
      <c r="BC519" s="90"/>
      <c r="BD519" s="172" t="str">
        <f t="shared" si="635"/>
        <v/>
      </c>
      <c r="BE519" s="154" t="str">
        <f>IF($B519=0,"",IF(ISNUMBER(BB519),"","NO BID"))</f>
        <v>NO BID</v>
      </c>
      <c r="BF519" s="171"/>
      <c r="BG519" s="89"/>
      <c r="BH519" s="90"/>
      <c r="BI519" s="172" t="str">
        <f t="shared" si="636"/>
        <v/>
      </c>
      <c r="BJ519" s="154" t="str">
        <f t="shared" si="637"/>
        <v>NO BID</v>
      </c>
      <c r="BK519" s="171"/>
      <c r="BL519" s="89"/>
      <c r="BM519" s="90"/>
      <c r="BN519" s="172" t="str">
        <f t="shared" si="638"/>
        <v/>
      </c>
      <c r="BO519" s="154" t="str">
        <f t="shared" si="639"/>
        <v>NO BID</v>
      </c>
      <c r="BP519" s="178"/>
      <c r="BQ519" s="171"/>
      <c r="BR519" s="89"/>
      <c r="BS519" s="90" t="str">
        <f t="shared" si="640"/>
        <v/>
      </c>
      <c r="BT519" s="172"/>
      <c r="BU519" s="154" t="str">
        <f t="shared" si="641"/>
        <v>NO BID</v>
      </c>
      <c r="BV519" s="171"/>
      <c r="BW519" s="89"/>
      <c r="BX519" s="90" t="str">
        <f t="shared" si="642"/>
        <v/>
      </c>
      <c r="BY519" s="172"/>
      <c r="BZ519" s="154" t="str">
        <f t="shared" si="643"/>
        <v>NO BID</v>
      </c>
      <c r="CA519" s="171"/>
      <c r="CB519" s="89"/>
      <c r="CC519" s="90" t="str">
        <f t="shared" si="644"/>
        <v/>
      </c>
      <c r="CD519" s="172"/>
      <c r="CE519" s="154" t="str">
        <f t="shared" si="645"/>
        <v>NO BID</v>
      </c>
      <c r="CF519" s="171"/>
      <c r="CG519" s="89"/>
      <c r="CH519" s="90" t="str">
        <f t="shared" si="646"/>
        <v/>
      </c>
      <c r="CI519" s="172"/>
      <c r="CJ519" s="154" t="str">
        <f t="shared" si="647"/>
        <v>NO BID</v>
      </c>
      <c r="CK519" s="171"/>
      <c r="CL519" s="89"/>
      <c r="CM519" s="90" t="str">
        <f t="shared" si="648"/>
        <v/>
      </c>
      <c r="CN519" s="172"/>
      <c r="CO519" s="154" t="str">
        <f t="shared" si="649"/>
        <v>NO BID</v>
      </c>
      <c r="CP519" s="171"/>
      <c r="CQ519" s="89"/>
      <c r="CR519" s="90" t="str">
        <f t="shared" si="650"/>
        <v/>
      </c>
      <c r="CS519" s="172"/>
      <c r="CT519" s="154" t="str">
        <f t="shared" si="651"/>
        <v>NO BID</v>
      </c>
      <c r="CU519" s="171"/>
      <c r="CV519" s="89"/>
      <c r="CW519" s="90" t="str">
        <f t="shared" si="652"/>
        <v/>
      </c>
      <c r="CX519" s="172"/>
      <c r="CY519" s="154" t="str">
        <f t="shared" si="653"/>
        <v>NO BID</v>
      </c>
      <c r="CZ519" s="171"/>
      <c r="DA519" s="89"/>
      <c r="DB519" s="90" t="str">
        <f t="shared" si="654"/>
        <v/>
      </c>
      <c r="DC519" s="172"/>
      <c r="DD519" s="154" t="str">
        <f t="shared" si="655"/>
        <v>NO BID</v>
      </c>
      <c r="DE519" s="171"/>
      <c r="DF519" s="89"/>
      <c r="DG519" s="90" t="str">
        <f t="shared" si="656"/>
        <v/>
      </c>
      <c r="DH519" s="172"/>
      <c r="DI519" s="154" t="str">
        <f t="shared" si="657"/>
        <v>NO BID</v>
      </c>
      <c r="DJ519" s="171"/>
      <c r="DK519" s="89"/>
      <c r="DL519" s="90" t="str">
        <f t="shared" si="658"/>
        <v/>
      </c>
      <c r="DM519" s="172"/>
      <c r="DN519" s="154" t="str">
        <f t="shared" si="659"/>
        <v>NO BID</v>
      </c>
      <c r="DO519" s="171"/>
      <c r="DP519" s="89"/>
      <c r="DQ519" s="90" t="str">
        <f t="shared" si="660"/>
        <v/>
      </c>
      <c r="DR519" s="172"/>
      <c r="DS519" s="154" t="str">
        <f t="shared" si="661"/>
        <v>NO BID</v>
      </c>
      <c r="DT519" s="171"/>
      <c r="DU519" s="89"/>
      <c r="DV519" s="90" t="str">
        <f t="shared" si="662"/>
        <v/>
      </c>
      <c r="DW519" s="172"/>
      <c r="DX519" s="154" t="str">
        <f t="shared" si="663"/>
        <v>NO BID</v>
      </c>
      <c r="DY519" s="171"/>
      <c r="DZ519" s="89"/>
      <c r="EA519" s="90" t="str">
        <f t="shared" si="664"/>
        <v/>
      </c>
      <c r="EB519" s="172"/>
      <c r="EC519" s="154" t="str">
        <f t="shared" si="665"/>
        <v>NO BID</v>
      </c>
      <c r="ED519" s="171"/>
      <c r="EE519" s="89"/>
      <c r="EF519" s="90" t="str">
        <f t="shared" si="666"/>
        <v/>
      </c>
      <c r="EG519" s="172"/>
      <c r="EH519" s="154" t="str">
        <f t="shared" si="667"/>
        <v>NO BID</v>
      </c>
      <c r="EI519" s="171"/>
      <c r="EJ519" s="89"/>
      <c r="EK519" s="90" t="str">
        <f t="shared" si="668"/>
        <v/>
      </c>
      <c r="EL519" s="172"/>
      <c r="EM519" s="154" t="str">
        <f t="shared" si="669"/>
        <v>NO BID</v>
      </c>
      <c r="EN519" s="171"/>
      <c r="EO519" s="89"/>
      <c r="EP519" s="90" t="str">
        <f t="shared" si="670"/>
        <v/>
      </c>
      <c r="EQ519" s="172"/>
      <c r="ER519" s="154" t="str">
        <f t="shared" si="671"/>
        <v>NO BID</v>
      </c>
      <c r="ES519" s="171"/>
      <c r="ET519" s="89"/>
      <c r="EU519" s="90" t="str">
        <f t="shared" si="672"/>
        <v/>
      </c>
      <c r="EV519" s="172"/>
      <c r="EW519" s="154" t="str">
        <f t="shared" si="673"/>
        <v>NO BID</v>
      </c>
      <c r="EX519" s="171"/>
      <c r="EY519" s="89"/>
      <c r="EZ519" s="90" t="str">
        <f t="shared" si="674"/>
        <v/>
      </c>
      <c r="FA519" s="172"/>
      <c r="FB519" s="154" t="str">
        <f t="shared" si="675"/>
        <v>NO BID</v>
      </c>
      <c r="FC519" s="171"/>
      <c r="FD519" s="89"/>
      <c r="FE519" s="90" t="str">
        <f t="shared" si="676"/>
        <v/>
      </c>
      <c r="FF519" s="172"/>
      <c r="FG519" s="154" t="str">
        <f t="shared" si="677"/>
        <v>NO BID</v>
      </c>
      <c r="FH519" s="171"/>
      <c r="FI519" s="89"/>
      <c r="FJ519" s="90" t="str">
        <f t="shared" si="678"/>
        <v/>
      </c>
      <c r="FK519" s="172"/>
      <c r="FL519" s="154" t="str">
        <f t="shared" si="679"/>
        <v>NO BID</v>
      </c>
      <c r="FM519" s="171"/>
      <c r="FN519" s="89"/>
      <c r="FO519" s="90" t="str">
        <f t="shared" si="680"/>
        <v/>
      </c>
      <c r="FP519" s="172"/>
      <c r="FQ519" s="154" t="str">
        <f t="shared" si="681"/>
        <v>NO BID</v>
      </c>
      <c r="FR519" s="174"/>
      <c r="FS519" s="91">
        <v>19.02</v>
      </c>
      <c r="FT519" s="92">
        <f t="shared" si="682"/>
        <v>57.06</v>
      </c>
      <c r="FU519" s="175">
        <f t="shared" si="683"/>
        <v>0</v>
      </c>
      <c r="FV519" s="93" t="str">
        <f t="shared" si="684"/>
        <v/>
      </c>
      <c r="FW519" s="94">
        <f t="shared" si="685"/>
        <v>57.06</v>
      </c>
      <c r="FX519" s="95">
        <f t="shared" si="686"/>
        <v>0</v>
      </c>
      <c r="FY519" s="129" t="str">
        <f t="shared" si="687"/>
        <v>NOT AWARDED</v>
      </c>
      <c r="FZ519" s="130">
        <f t="shared" si="688"/>
        <v>0</v>
      </c>
      <c r="GA519" s="129" t="str">
        <f t="shared" si="689"/>
        <v>VENDOR 09</v>
      </c>
      <c r="GB519" s="176"/>
      <c r="GC519" s="177"/>
      <c r="GD519" s="96"/>
      <c r="GE519" s="97"/>
    </row>
    <row r="520" spans="1:187" ht="30" customHeight="1" thickTop="1" thickBot="1" x14ac:dyDescent="0.4">
      <c r="A520" s="141">
        <v>516</v>
      </c>
      <c r="B520" s="197">
        <v>5</v>
      </c>
      <c r="C520" s="164">
        <v>9780062887184</v>
      </c>
      <c r="D520" s="165" t="s">
        <v>185</v>
      </c>
      <c r="E520" s="165" t="s">
        <v>892</v>
      </c>
      <c r="F520" s="165" t="s">
        <v>1479</v>
      </c>
      <c r="G520" s="166" t="s">
        <v>1415</v>
      </c>
      <c r="H520" s="166" t="s">
        <v>1434</v>
      </c>
      <c r="I520" s="167"/>
      <c r="J520" s="232">
        <f t="shared" si="690"/>
        <v>5</v>
      </c>
      <c r="K520" s="233"/>
      <c r="L520" s="99" t="str">
        <f t="shared" si="616"/>
        <v/>
      </c>
      <c r="M520" s="241"/>
      <c r="N520" s="168"/>
      <c r="O520" s="169" t="str">
        <f t="shared" si="617"/>
        <v>VENDOR 09</v>
      </c>
      <c r="P520" s="149">
        <v>241365</v>
      </c>
      <c r="Q520" s="149">
        <f t="shared" si="618"/>
        <v>0</v>
      </c>
      <c r="R520" s="170" t="str">
        <f t="shared" si="619"/>
        <v xml:space="preserve">, </v>
      </c>
      <c r="S520" s="170" t="str">
        <f t="shared" si="620"/>
        <v>NO BID</v>
      </c>
      <c r="T520" s="87">
        <f t="shared" si="621"/>
        <v>0</v>
      </c>
      <c r="U520" s="88" t="str">
        <f t="shared" si="622"/>
        <v>NOT AWARDED</v>
      </c>
      <c r="V520" s="167"/>
      <c r="W520" s="171"/>
      <c r="X520" s="89"/>
      <c r="Y520" s="90"/>
      <c r="Z520" s="172" t="str">
        <f t="shared" si="623"/>
        <v/>
      </c>
      <c r="AA520" s="154" t="str">
        <f t="shared" si="624"/>
        <v>NO BID</v>
      </c>
      <c r="AB520" s="171"/>
      <c r="AC520" s="89"/>
      <c r="AD520" s="90"/>
      <c r="AE520" s="172" t="str">
        <f t="shared" si="625"/>
        <v/>
      </c>
      <c r="AF520" s="154" t="str">
        <f t="shared" si="626"/>
        <v>NO BID</v>
      </c>
      <c r="AG520" s="171"/>
      <c r="AH520" s="89"/>
      <c r="AI520" s="90"/>
      <c r="AJ520" s="172" t="str">
        <f t="shared" si="627"/>
        <v/>
      </c>
      <c r="AK520" s="154" t="str">
        <f t="shared" si="628"/>
        <v>NO BID</v>
      </c>
      <c r="AL520" s="171"/>
      <c r="AM520" s="89"/>
      <c r="AN520" s="90"/>
      <c r="AO520" s="172" t="str">
        <f t="shared" si="629"/>
        <v/>
      </c>
      <c r="AP520" s="154" t="str">
        <f t="shared" si="630"/>
        <v>NO BID</v>
      </c>
      <c r="AQ520" s="171"/>
      <c r="AR520" s="89"/>
      <c r="AS520" s="90"/>
      <c r="AT520" s="172" t="str">
        <f t="shared" si="631"/>
        <v/>
      </c>
      <c r="AU520" s="154" t="str">
        <f t="shared" si="632"/>
        <v>NO BID</v>
      </c>
      <c r="AV520" s="171"/>
      <c r="AW520" s="89"/>
      <c r="AX520" s="90"/>
      <c r="AY520" s="172" t="str">
        <f t="shared" si="633"/>
        <v/>
      </c>
      <c r="AZ520" s="154" t="str">
        <f t="shared" si="634"/>
        <v>NO BID</v>
      </c>
      <c r="BA520" s="171"/>
      <c r="BB520" s="89"/>
      <c r="BC520" s="90"/>
      <c r="BD520" s="172" t="str">
        <f t="shared" si="635"/>
        <v/>
      </c>
      <c r="BE520" s="154" t="s">
        <v>78</v>
      </c>
      <c r="BF520" s="171"/>
      <c r="BG520" s="89"/>
      <c r="BH520" s="90"/>
      <c r="BI520" s="172" t="str">
        <f t="shared" si="636"/>
        <v/>
      </c>
      <c r="BJ520" s="154" t="str">
        <f t="shared" si="637"/>
        <v>NO BID</v>
      </c>
      <c r="BK520" s="171"/>
      <c r="BL520" s="89"/>
      <c r="BM520" s="90"/>
      <c r="BN520" s="172" t="str">
        <f t="shared" si="638"/>
        <v/>
      </c>
      <c r="BO520" s="154" t="str">
        <f t="shared" si="639"/>
        <v>NO BID</v>
      </c>
      <c r="BP520" s="173"/>
      <c r="BQ520" s="171"/>
      <c r="BR520" s="89"/>
      <c r="BS520" s="90" t="str">
        <f t="shared" si="640"/>
        <v/>
      </c>
      <c r="BT520" s="172"/>
      <c r="BU520" s="154" t="str">
        <f t="shared" si="641"/>
        <v>NO BID</v>
      </c>
      <c r="BV520" s="171"/>
      <c r="BW520" s="89"/>
      <c r="BX520" s="90" t="str">
        <f t="shared" si="642"/>
        <v/>
      </c>
      <c r="BY520" s="172"/>
      <c r="BZ520" s="154" t="str">
        <f t="shared" si="643"/>
        <v>NO BID</v>
      </c>
      <c r="CA520" s="171"/>
      <c r="CB520" s="89"/>
      <c r="CC520" s="90" t="str">
        <f t="shared" si="644"/>
        <v/>
      </c>
      <c r="CD520" s="172"/>
      <c r="CE520" s="154" t="str">
        <f t="shared" si="645"/>
        <v>NO BID</v>
      </c>
      <c r="CF520" s="171"/>
      <c r="CG520" s="89"/>
      <c r="CH520" s="90" t="str">
        <f t="shared" si="646"/>
        <v/>
      </c>
      <c r="CI520" s="172"/>
      <c r="CJ520" s="154" t="str">
        <f t="shared" si="647"/>
        <v>NO BID</v>
      </c>
      <c r="CK520" s="171"/>
      <c r="CL520" s="89"/>
      <c r="CM520" s="90" t="str">
        <f t="shared" si="648"/>
        <v/>
      </c>
      <c r="CN520" s="172"/>
      <c r="CO520" s="154" t="str">
        <f t="shared" si="649"/>
        <v>NO BID</v>
      </c>
      <c r="CP520" s="171"/>
      <c r="CQ520" s="89"/>
      <c r="CR520" s="90" t="str">
        <f t="shared" si="650"/>
        <v/>
      </c>
      <c r="CS520" s="172"/>
      <c r="CT520" s="154" t="str">
        <f t="shared" si="651"/>
        <v>NO BID</v>
      </c>
      <c r="CU520" s="171"/>
      <c r="CV520" s="89"/>
      <c r="CW520" s="90" t="str">
        <f t="shared" si="652"/>
        <v/>
      </c>
      <c r="CX520" s="172"/>
      <c r="CY520" s="154" t="str">
        <f t="shared" si="653"/>
        <v>NO BID</v>
      </c>
      <c r="CZ520" s="171"/>
      <c r="DA520" s="89"/>
      <c r="DB520" s="90" t="str">
        <f t="shared" si="654"/>
        <v/>
      </c>
      <c r="DC520" s="172"/>
      <c r="DD520" s="154" t="str">
        <f t="shared" si="655"/>
        <v>NO BID</v>
      </c>
      <c r="DE520" s="171"/>
      <c r="DF520" s="89"/>
      <c r="DG520" s="90" t="str">
        <f t="shared" si="656"/>
        <v/>
      </c>
      <c r="DH520" s="172"/>
      <c r="DI520" s="154" t="str">
        <f t="shared" si="657"/>
        <v>NO BID</v>
      </c>
      <c r="DJ520" s="171"/>
      <c r="DK520" s="89"/>
      <c r="DL520" s="90" t="str">
        <f t="shared" si="658"/>
        <v/>
      </c>
      <c r="DM520" s="172"/>
      <c r="DN520" s="154" t="str">
        <f t="shared" si="659"/>
        <v>NO BID</v>
      </c>
      <c r="DO520" s="171"/>
      <c r="DP520" s="89"/>
      <c r="DQ520" s="90" t="str">
        <f t="shared" si="660"/>
        <v/>
      </c>
      <c r="DR520" s="172"/>
      <c r="DS520" s="154" t="str">
        <f t="shared" si="661"/>
        <v>NO BID</v>
      </c>
      <c r="DT520" s="171"/>
      <c r="DU520" s="89"/>
      <c r="DV520" s="90" t="str">
        <f t="shared" si="662"/>
        <v/>
      </c>
      <c r="DW520" s="172"/>
      <c r="DX520" s="154" t="str">
        <f t="shared" si="663"/>
        <v>NO BID</v>
      </c>
      <c r="DY520" s="171"/>
      <c r="DZ520" s="89"/>
      <c r="EA520" s="90" t="str">
        <f t="shared" si="664"/>
        <v/>
      </c>
      <c r="EB520" s="172"/>
      <c r="EC520" s="154" t="str">
        <f t="shared" si="665"/>
        <v>NO BID</v>
      </c>
      <c r="ED520" s="171"/>
      <c r="EE520" s="89"/>
      <c r="EF520" s="90" t="str">
        <f t="shared" si="666"/>
        <v/>
      </c>
      <c r="EG520" s="172"/>
      <c r="EH520" s="154" t="str">
        <f t="shared" si="667"/>
        <v>NO BID</v>
      </c>
      <c r="EI520" s="171"/>
      <c r="EJ520" s="89"/>
      <c r="EK520" s="90" t="str">
        <f t="shared" si="668"/>
        <v/>
      </c>
      <c r="EL520" s="172"/>
      <c r="EM520" s="154" t="str">
        <f t="shared" si="669"/>
        <v>NO BID</v>
      </c>
      <c r="EN520" s="171"/>
      <c r="EO520" s="89"/>
      <c r="EP520" s="90" t="str">
        <f t="shared" si="670"/>
        <v/>
      </c>
      <c r="EQ520" s="172"/>
      <c r="ER520" s="154" t="str">
        <f t="shared" si="671"/>
        <v>NO BID</v>
      </c>
      <c r="ES520" s="171"/>
      <c r="ET520" s="89"/>
      <c r="EU520" s="90" t="str">
        <f t="shared" si="672"/>
        <v/>
      </c>
      <c r="EV520" s="172"/>
      <c r="EW520" s="154" t="str">
        <f t="shared" si="673"/>
        <v>NO BID</v>
      </c>
      <c r="EX520" s="171"/>
      <c r="EY520" s="89"/>
      <c r="EZ520" s="90" t="str">
        <f t="shared" si="674"/>
        <v/>
      </c>
      <c r="FA520" s="172"/>
      <c r="FB520" s="154" t="str">
        <f t="shared" si="675"/>
        <v>NO BID</v>
      </c>
      <c r="FC520" s="171"/>
      <c r="FD520" s="89"/>
      <c r="FE520" s="90" t="str">
        <f t="shared" si="676"/>
        <v/>
      </c>
      <c r="FF520" s="172"/>
      <c r="FG520" s="154" t="str">
        <f t="shared" si="677"/>
        <v>NO BID</v>
      </c>
      <c r="FH520" s="171"/>
      <c r="FI520" s="89"/>
      <c r="FJ520" s="90" t="str">
        <f t="shared" si="678"/>
        <v/>
      </c>
      <c r="FK520" s="172"/>
      <c r="FL520" s="154" t="str">
        <f t="shared" si="679"/>
        <v>NO BID</v>
      </c>
      <c r="FM520" s="171"/>
      <c r="FN520" s="89"/>
      <c r="FO520" s="90" t="str">
        <f t="shared" si="680"/>
        <v/>
      </c>
      <c r="FP520" s="172"/>
      <c r="FQ520" s="154" t="str">
        <f t="shared" si="681"/>
        <v>NO BID</v>
      </c>
      <c r="FR520" s="174"/>
      <c r="FS520" s="91">
        <v>14.5</v>
      </c>
      <c r="FT520" s="92">
        <f t="shared" si="682"/>
        <v>72.5</v>
      </c>
      <c r="FU520" s="175">
        <f t="shared" si="683"/>
        <v>0</v>
      </c>
      <c r="FV520" s="93" t="str">
        <f t="shared" si="684"/>
        <v/>
      </c>
      <c r="FW520" s="94">
        <f t="shared" si="685"/>
        <v>72.5</v>
      </c>
      <c r="FX520" s="95">
        <f t="shared" si="686"/>
        <v>0</v>
      </c>
      <c r="FY520" s="129" t="str">
        <f t="shared" si="687"/>
        <v>NOT AWARDED</v>
      </c>
      <c r="FZ520" s="130">
        <f t="shared" si="688"/>
        <v>0</v>
      </c>
      <c r="GA520" s="129" t="str">
        <f t="shared" si="689"/>
        <v>VENDOR 09</v>
      </c>
      <c r="GB520" s="176"/>
      <c r="GC520" s="177"/>
      <c r="GD520" s="96"/>
      <c r="GE520" s="97"/>
    </row>
    <row r="521" spans="1:187" ht="30" customHeight="1" thickTop="1" thickBot="1" x14ac:dyDescent="0.4">
      <c r="A521" s="162">
        <v>517</v>
      </c>
      <c r="B521" s="197">
        <v>2</v>
      </c>
      <c r="C521" s="164">
        <v>9780593427941</v>
      </c>
      <c r="D521" s="165" t="s">
        <v>186</v>
      </c>
      <c r="E521" s="165" t="s">
        <v>893</v>
      </c>
      <c r="F521" s="165" t="s">
        <v>1479</v>
      </c>
      <c r="G521" s="166" t="s">
        <v>1415</v>
      </c>
      <c r="H521" s="166" t="s">
        <v>1417</v>
      </c>
      <c r="I521" s="167"/>
      <c r="J521" s="227">
        <f t="shared" si="690"/>
        <v>2</v>
      </c>
      <c r="K521" s="228"/>
      <c r="L521" s="99" t="str">
        <f t="shared" si="616"/>
        <v/>
      </c>
      <c r="M521" s="241"/>
      <c r="N521" s="168"/>
      <c r="O521" s="169" t="str">
        <f t="shared" si="617"/>
        <v>VENDOR 09</v>
      </c>
      <c r="P521" s="149" t="s">
        <v>88</v>
      </c>
      <c r="Q521" s="149">
        <f t="shared" si="618"/>
        <v>0</v>
      </c>
      <c r="R521" s="170" t="str">
        <f t="shared" si="619"/>
        <v xml:space="preserve">, </v>
      </c>
      <c r="S521" s="170" t="str">
        <f t="shared" si="620"/>
        <v>NO BID</v>
      </c>
      <c r="T521" s="87">
        <f t="shared" si="621"/>
        <v>0</v>
      </c>
      <c r="U521" s="88" t="str">
        <f t="shared" si="622"/>
        <v>NOT AWARDED</v>
      </c>
      <c r="V521" s="167"/>
      <c r="W521" s="171"/>
      <c r="X521" s="89"/>
      <c r="Y521" s="90"/>
      <c r="Z521" s="172" t="str">
        <f t="shared" si="623"/>
        <v/>
      </c>
      <c r="AA521" s="154" t="str">
        <f t="shared" si="624"/>
        <v>NO BID</v>
      </c>
      <c r="AB521" s="171"/>
      <c r="AC521" s="89"/>
      <c r="AD521" s="90"/>
      <c r="AE521" s="172" t="str">
        <f t="shared" si="625"/>
        <v/>
      </c>
      <c r="AF521" s="154" t="str">
        <f t="shared" si="626"/>
        <v>NO BID</v>
      </c>
      <c r="AG521" s="171"/>
      <c r="AH521" s="89"/>
      <c r="AI521" s="90"/>
      <c r="AJ521" s="172" t="str">
        <f t="shared" si="627"/>
        <v/>
      </c>
      <c r="AK521" s="154" t="str">
        <f t="shared" si="628"/>
        <v>NO BID</v>
      </c>
      <c r="AL521" s="171"/>
      <c r="AM521" s="89"/>
      <c r="AN521" s="90"/>
      <c r="AO521" s="172" t="str">
        <f t="shared" si="629"/>
        <v/>
      </c>
      <c r="AP521" s="154" t="str">
        <f t="shared" si="630"/>
        <v>NO BID</v>
      </c>
      <c r="AQ521" s="171"/>
      <c r="AR521" s="89"/>
      <c r="AS521" s="90"/>
      <c r="AT521" s="172" t="str">
        <f t="shared" si="631"/>
        <v/>
      </c>
      <c r="AU521" s="154" t="str">
        <f t="shared" si="632"/>
        <v>NO BID</v>
      </c>
      <c r="AV521" s="171"/>
      <c r="AW521" s="89"/>
      <c r="AX521" s="90"/>
      <c r="AY521" s="172" t="str">
        <f t="shared" si="633"/>
        <v/>
      </c>
      <c r="AZ521" s="154" t="str">
        <f t="shared" si="634"/>
        <v>NO BID</v>
      </c>
      <c r="BA521" s="171"/>
      <c r="BB521" s="89"/>
      <c r="BC521" s="90"/>
      <c r="BD521" s="172" t="str">
        <f t="shared" si="635"/>
        <v/>
      </c>
      <c r="BE521" s="154" t="s">
        <v>79</v>
      </c>
      <c r="BF521" s="171"/>
      <c r="BG521" s="89"/>
      <c r="BH521" s="90"/>
      <c r="BI521" s="172" t="str">
        <f t="shared" si="636"/>
        <v/>
      </c>
      <c r="BJ521" s="154" t="str">
        <f t="shared" si="637"/>
        <v>NO BID</v>
      </c>
      <c r="BK521" s="171"/>
      <c r="BL521" s="89"/>
      <c r="BM521" s="90"/>
      <c r="BN521" s="172" t="str">
        <f t="shared" si="638"/>
        <v/>
      </c>
      <c r="BO521" s="154" t="str">
        <f t="shared" si="639"/>
        <v>NO BID</v>
      </c>
      <c r="BP521" s="178"/>
      <c r="BQ521" s="171"/>
      <c r="BR521" s="89"/>
      <c r="BS521" s="90" t="str">
        <f t="shared" si="640"/>
        <v/>
      </c>
      <c r="BT521" s="172"/>
      <c r="BU521" s="154" t="str">
        <f t="shared" si="641"/>
        <v>NO BID</v>
      </c>
      <c r="BV521" s="171"/>
      <c r="BW521" s="89"/>
      <c r="BX521" s="90" t="str">
        <f t="shared" si="642"/>
        <v/>
      </c>
      <c r="BY521" s="172"/>
      <c r="BZ521" s="154" t="str">
        <f t="shared" si="643"/>
        <v>NO BID</v>
      </c>
      <c r="CA521" s="171"/>
      <c r="CB521" s="89"/>
      <c r="CC521" s="90" t="str">
        <f t="shared" si="644"/>
        <v/>
      </c>
      <c r="CD521" s="172"/>
      <c r="CE521" s="154" t="str">
        <f t="shared" si="645"/>
        <v>NO BID</v>
      </c>
      <c r="CF521" s="171"/>
      <c r="CG521" s="89"/>
      <c r="CH521" s="90" t="str">
        <f t="shared" si="646"/>
        <v/>
      </c>
      <c r="CI521" s="172"/>
      <c r="CJ521" s="154" t="str">
        <f t="shared" si="647"/>
        <v>NO BID</v>
      </c>
      <c r="CK521" s="171"/>
      <c r="CL521" s="89"/>
      <c r="CM521" s="90" t="str">
        <f t="shared" si="648"/>
        <v/>
      </c>
      <c r="CN521" s="172"/>
      <c r="CO521" s="154" t="str">
        <f t="shared" si="649"/>
        <v>NO BID</v>
      </c>
      <c r="CP521" s="171"/>
      <c r="CQ521" s="89"/>
      <c r="CR521" s="90" t="str">
        <f t="shared" si="650"/>
        <v/>
      </c>
      <c r="CS521" s="172"/>
      <c r="CT521" s="154" t="str">
        <f t="shared" si="651"/>
        <v>NO BID</v>
      </c>
      <c r="CU521" s="171"/>
      <c r="CV521" s="89"/>
      <c r="CW521" s="90" t="str">
        <f t="shared" si="652"/>
        <v/>
      </c>
      <c r="CX521" s="172"/>
      <c r="CY521" s="154" t="str">
        <f t="shared" si="653"/>
        <v>NO BID</v>
      </c>
      <c r="CZ521" s="171"/>
      <c r="DA521" s="89"/>
      <c r="DB521" s="90" t="str">
        <f t="shared" si="654"/>
        <v/>
      </c>
      <c r="DC521" s="172"/>
      <c r="DD521" s="154" t="str">
        <f t="shared" si="655"/>
        <v>NO BID</v>
      </c>
      <c r="DE521" s="171"/>
      <c r="DF521" s="89"/>
      <c r="DG521" s="90" t="str">
        <f t="shared" si="656"/>
        <v/>
      </c>
      <c r="DH521" s="172"/>
      <c r="DI521" s="154" t="str">
        <f t="shared" si="657"/>
        <v>NO BID</v>
      </c>
      <c r="DJ521" s="171"/>
      <c r="DK521" s="89"/>
      <c r="DL521" s="90" t="str">
        <f t="shared" si="658"/>
        <v/>
      </c>
      <c r="DM521" s="172"/>
      <c r="DN521" s="154" t="str">
        <f t="shared" si="659"/>
        <v>NO BID</v>
      </c>
      <c r="DO521" s="171"/>
      <c r="DP521" s="89"/>
      <c r="DQ521" s="90" t="str">
        <f t="shared" si="660"/>
        <v/>
      </c>
      <c r="DR521" s="172"/>
      <c r="DS521" s="154" t="str">
        <f t="shared" si="661"/>
        <v>NO BID</v>
      </c>
      <c r="DT521" s="171"/>
      <c r="DU521" s="89"/>
      <c r="DV521" s="90" t="str">
        <f t="shared" si="662"/>
        <v/>
      </c>
      <c r="DW521" s="172"/>
      <c r="DX521" s="154" t="str">
        <f t="shared" si="663"/>
        <v>NO BID</v>
      </c>
      <c r="DY521" s="171"/>
      <c r="DZ521" s="89"/>
      <c r="EA521" s="90" t="str">
        <f t="shared" si="664"/>
        <v/>
      </c>
      <c r="EB521" s="172"/>
      <c r="EC521" s="154" t="str">
        <f t="shared" si="665"/>
        <v>NO BID</v>
      </c>
      <c r="ED521" s="171"/>
      <c r="EE521" s="89"/>
      <c r="EF521" s="90" t="str">
        <f t="shared" si="666"/>
        <v/>
      </c>
      <c r="EG521" s="172"/>
      <c r="EH521" s="154" t="str">
        <f t="shared" si="667"/>
        <v>NO BID</v>
      </c>
      <c r="EI521" s="171"/>
      <c r="EJ521" s="89"/>
      <c r="EK521" s="90" t="str">
        <f t="shared" si="668"/>
        <v/>
      </c>
      <c r="EL521" s="172"/>
      <c r="EM521" s="154" t="str">
        <f t="shared" si="669"/>
        <v>NO BID</v>
      </c>
      <c r="EN521" s="171"/>
      <c r="EO521" s="89"/>
      <c r="EP521" s="90" t="str">
        <f t="shared" si="670"/>
        <v/>
      </c>
      <c r="EQ521" s="172"/>
      <c r="ER521" s="154" t="str">
        <f t="shared" si="671"/>
        <v>NO BID</v>
      </c>
      <c r="ES521" s="171"/>
      <c r="ET521" s="89"/>
      <c r="EU521" s="90" t="str">
        <f t="shared" si="672"/>
        <v/>
      </c>
      <c r="EV521" s="172"/>
      <c r="EW521" s="154" t="str">
        <f t="shared" si="673"/>
        <v>NO BID</v>
      </c>
      <c r="EX521" s="171"/>
      <c r="EY521" s="89"/>
      <c r="EZ521" s="90" t="str">
        <f t="shared" si="674"/>
        <v/>
      </c>
      <c r="FA521" s="172"/>
      <c r="FB521" s="154" t="str">
        <f t="shared" si="675"/>
        <v>NO BID</v>
      </c>
      <c r="FC521" s="171"/>
      <c r="FD521" s="89"/>
      <c r="FE521" s="90" t="str">
        <f t="shared" si="676"/>
        <v/>
      </c>
      <c r="FF521" s="172"/>
      <c r="FG521" s="154" t="str">
        <f t="shared" si="677"/>
        <v>NO BID</v>
      </c>
      <c r="FH521" s="171"/>
      <c r="FI521" s="89"/>
      <c r="FJ521" s="90" t="str">
        <f t="shared" si="678"/>
        <v/>
      </c>
      <c r="FK521" s="172"/>
      <c r="FL521" s="154" t="str">
        <f t="shared" si="679"/>
        <v>NO BID</v>
      </c>
      <c r="FM521" s="171"/>
      <c r="FN521" s="89"/>
      <c r="FO521" s="90" t="str">
        <f t="shared" si="680"/>
        <v/>
      </c>
      <c r="FP521" s="172"/>
      <c r="FQ521" s="154" t="str">
        <f t="shared" si="681"/>
        <v>NO BID</v>
      </c>
      <c r="FR521" s="174"/>
      <c r="FS521" s="91">
        <v>12.99</v>
      </c>
      <c r="FT521" s="92">
        <f t="shared" si="682"/>
        <v>25.98</v>
      </c>
      <c r="FU521" s="175">
        <f t="shared" si="683"/>
        <v>0</v>
      </c>
      <c r="FV521" s="93" t="str">
        <f t="shared" si="684"/>
        <v/>
      </c>
      <c r="FW521" s="94">
        <f t="shared" si="685"/>
        <v>25.98</v>
      </c>
      <c r="FX521" s="95">
        <f t="shared" si="686"/>
        <v>0</v>
      </c>
      <c r="FY521" s="129" t="str">
        <f t="shared" si="687"/>
        <v>NOT AWARDED</v>
      </c>
      <c r="FZ521" s="130">
        <f t="shared" si="688"/>
        <v>0</v>
      </c>
      <c r="GA521" s="129" t="str">
        <f t="shared" si="689"/>
        <v>VENDOR 09</v>
      </c>
      <c r="GB521" s="176"/>
      <c r="GC521" s="177"/>
      <c r="GD521" s="96"/>
      <c r="GE521" s="97"/>
    </row>
    <row r="522" spans="1:187" ht="30" customHeight="1" thickTop="1" thickBot="1" x14ac:dyDescent="0.4">
      <c r="A522" s="162">
        <v>518</v>
      </c>
      <c r="B522" s="197">
        <v>5</v>
      </c>
      <c r="C522" s="164">
        <v>9780300257038</v>
      </c>
      <c r="D522" s="165" t="s">
        <v>187</v>
      </c>
      <c r="E522" s="165" t="s">
        <v>894</v>
      </c>
      <c r="F522" s="165" t="s">
        <v>1479</v>
      </c>
      <c r="G522" s="166" t="s">
        <v>1415</v>
      </c>
      <c r="H522" s="166" t="s">
        <v>1418</v>
      </c>
      <c r="I522" s="167"/>
      <c r="J522" s="227">
        <f t="shared" si="690"/>
        <v>5</v>
      </c>
      <c r="K522" s="228"/>
      <c r="L522" s="99" t="str">
        <f t="shared" si="616"/>
        <v/>
      </c>
      <c r="M522" s="241"/>
      <c r="N522" s="168"/>
      <c r="O522" s="169" t="str">
        <f t="shared" si="617"/>
        <v>VENDOR 09</v>
      </c>
      <c r="P522" s="149">
        <v>241363</v>
      </c>
      <c r="Q522" s="149">
        <f t="shared" si="618"/>
        <v>0</v>
      </c>
      <c r="R522" s="170" t="str">
        <f t="shared" si="619"/>
        <v xml:space="preserve">, </v>
      </c>
      <c r="S522" s="170" t="str">
        <f t="shared" si="620"/>
        <v>NO BID</v>
      </c>
      <c r="T522" s="87">
        <f t="shared" si="621"/>
        <v>0</v>
      </c>
      <c r="U522" s="88" t="str">
        <f t="shared" si="622"/>
        <v>NOT AWARDED</v>
      </c>
      <c r="V522" s="167"/>
      <c r="W522" s="171"/>
      <c r="X522" s="89"/>
      <c r="Y522" s="90"/>
      <c r="Z522" s="172" t="str">
        <f t="shared" si="623"/>
        <v/>
      </c>
      <c r="AA522" s="154" t="str">
        <f t="shared" si="624"/>
        <v>NO BID</v>
      </c>
      <c r="AB522" s="171"/>
      <c r="AC522" s="89"/>
      <c r="AD522" s="90"/>
      <c r="AE522" s="172" t="str">
        <f t="shared" si="625"/>
        <v/>
      </c>
      <c r="AF522" s="154" t="str">
        <f t="shared" si="626"/>
        <v>NO BID</v>
      </c>
      <c r="AG522" s="171"/>
      <c r="AH522" s="89"/>
      <c r="AI522" s="90"/>
      <c r="AJ522" s="172" t="str">
        <f t="shared" si="627"/>
        <v/>
      </c>
      <c r="AK522" s="154" t="str">
        <f t="shared" si="628"/>
        <v>NO BID</v>
      </c>
      <c r="AL522" s="171"/>
      <c r="AM522" s="89"/>
      <c r="AN522" s="90"/>
      <c r="AO522" s="172" t="str">
        <f t="shared" si="629"/>
        <v/>
      </c>
      <c r="AP522" s="154" t="str">
        <f t="shared" si="630"/>
        <v>NO BID</v>
      </c>
      <c r="AQ522" s="171"/>
      <c r="AR522" s="89"/>
      <c r="AS522" s="90"/>
      <c r="AT522" s="172" t="str">
        <f t="shared" si="631"/>
        <v/>
      </c>
      <c r="AU522" s="154" t="str">
        <f t="shared" si="632"/>
        <v>NO BID</v>
      </c>
      <c r="AV522" s="171"/>
      <c r="AW522" s="89"/>
      <c r="AX522" s="90"/>
      <c r="AY522" s="172" t="str">
        <f t="shared" si="633"/>
        <v/>
      </c>
      <c r="AZ522" s="154" t="str">
        <f t="shared" si="634"/>
        <v>NO BID</v>
      </c>
      <c r="BA522" s="171"/>
      <c r="BB522" s="89"/>
      <c r="BC522" s="90"/>
      <c r="BD522" s="172" t="str">
        <f t="shared" si="635"/>
        <v/>
      </c>
      <c r="BE522" s="154" t="str">
        <f t="shared" ref="BE522:BE527" si="691">IF($B522=0,"",IF(ISNUMBER(BB522),"","NO BID"))</f>
        <v>NO BID</v>
      </c>
      <c r="BF522" s="171"/>
      <c r="BG522" s="89"/>
      <c r="BH522" s="90"/>
      <c r="BI522" s="172" t="str">
        <f t="shared" si="636"/>
        <v/>
      </c>
      <c r="BJ522" s="154" t="str">
        <f t="shared" si="637"/>
        <v>NO BID</v>
      </c>
      <c r="BK522" s="171"/>
      <c r="BL522" s="89"/>
      <c r="BM522" s="90"/>
      <c r="BN522" s="172" t="str">
        <f t="shared" si="638"/>
        <v/>
      </c>
      <c r="BO522" s="154" t="str">
        <f t="shared" si="639"/>
        <v>NO BID</v>
      </c>
      <c r="BP522" s="178"/>
      <c r="BQ522" s="171"/>
      <c r="BR522" s="89"/>
      <c r="BS522" s="90" t="str">
        <f t="shared" si="640"/>
        <v/>
      </c>
      <c r="BT522" s="172"/>
      <c r="BU522" s="154" t="str">
        <f t="shared" si="641"/>
        <v>NO BID</v>
      </c>
      <c r="BV522" s="171"/>
      <c r="BW522" s="89"/>
      <c r="BX522" s="90" t="str">
        <f t="shared" si="642"/>
        <v/>
      </c>
      <c r="BY522" s="172"/>
      <c r="BZ522" s="154" t="str">
        <f t="shared" si="643"/>
        <v>NO BID</v>
      </c>
      <c r="CA522" s="171"/>
      <c r="CB522" s="89"/>
      <c r="CC522" s="90" t="str">
        <f t="shared" si="644"/>
        <v/>
      </c>
      <c r="CD522" s="172"/>
      <c r="CE522" s="154" t="str">
        <f t="shared" si="645"/>
        <v>NO BID</v>
      </c>
      <c r="CF522" s="171"/>
      <c r="CG522" s="89"/>
      <c r="CH522" s="90" t="str">
        <f t="shared" si="646"/>
        <v/>
      </c>
      <c r="CI522" s="172"/>
      <c r="CJ522" s="154" t="str">
        <f t="shared" si="647"/>
        <v>NO BID</v>
      </c>
      <c r="CK522" s="171"/>
      <c r="CL522" s="89"/>
      <c r="CM522" s="90" t="str">
        <f t="shared" si="648"/>
        <v/>
      </c>
      <c r="CN522" s="172"/>
      <c r="CO522" s="154" t="str">
        <f t="shared" si="649"/>
        <v>NO BID</v>
      </c>
      <c r="CP522" s="171"/>
      <c r="CQ522" s="89"/>
      <c r="CR522" s="90" t="str">
        <f t="shared" si="650"/>
        <v/>
      </c>
      <c r="CS522" s="172"/>
      <c r="CT522" s="154" t="str">
        <f t="shared" si="651"/>
        <v>NO BID</v>
      </c>
      <c r="CU522" s="171"/>
      <c r="CV522" s="89"/>
      <c r="CW522" s="90" t="str">
        <f t="shared" si="652"/>
        <v/>
      </c>
      <c r="CX522" s="172"/>
      <c r="CY522" s="154" t="str">
        <f t="shared" si="653"/>
        <v>NO BID</v>
      </c>
      <c r="CZ522" s="171"/>
      <c r="DA522" s="89"/>
      <c r="DB522" s="90" t="str">
        <f t="shared" si="654"/>
        <v/>
      </c>
      <c r="DC522" s="172"/>
      <c r="DD522" s="154" t="str">
        <f t="shared" si="655"/>
        <v>NO BID</v>
      </c>
      <c r="DE522" s="171"/>
      <c r="DF522" s="89"/>
      <c r="DG522" s="90" t="str">
        <f t="shared" si="656"/>
        <v/>
      </c>
      <c r="DH522" s="172"/>
      <c r="DI522" s="154" t="str">
        <f t="shared" si="657"/>
        <v>NO BID</v>
      </c>
      <c r="DJ522" s="171"/>
      <c r="DK522" s="89"/>
      <c r="DL522" s="90" t="str">
        <f t="shared" si="658"/>
        <v/>
      </c>
      <c r="DM522" s="172"/>
      <c r="DN522" s="154" t="str">
        <f t="shared" si="659"/>
        <v>NO BID</v>
      </c>
      <c r="DO522" s="171"/>
      <c r="DP522" s="89"/>
      <c r="DQ522" s="90" t="str">
        <f t="shared" si="660"/>
        <v/>
      </c>
      <c r="DR522" s="172"/>
      <c r="DS522" s="154" t="str">
        <f t="shared" si="661"/>
        <v>NO BID</v>
      </c>
      <c r="DT522" s="171"/>
      <c r="DU522" s="89"/>
      <c r="DV522" s="90" t="str">
        <f t="shared" si="662"/>
        <v/>
      </c>
      <c r="DW522" s="172"/>
      <c r="DX522" s="154" t="str">
        <f t="shared" si="663"/>
        <v>NO BID</v>
      </c>
      <c r="DY522" s="171"/>
      <c r="DZ522" s="89"/>
      <c r="EA522" s="90" t="str">
        <f t="shared" si="664"/>
        <v/>
      </c>
      <c r="EB522" s="172"/>
      <c r="EC522" s="154" t="str">
        <f t="shared" si="665"/>
        <v>NO BID</v>
      </c>
      <c r="ED522" s="171"/>
      <c r="EE522" s="89"/>
      <c r="EF522" s="90" t="str">
        <f t="shared" si="666"/>
        <v/>
      </c>
      <c r="EG522" s="172"/>
      <c r="EH522" s="154" t="str">
        <f t="shared" si="667"/>
        <v>NO BID</v>
      </c>
      <c r="EI522" s="171"/>
      <c r="EJ522" s="89"/>
      <c r="EK522" s="90" t="str">
        <f t="shared" si="668"/>
        <v/>
      </c>
      <c r="EL522" s="172"/>
      <c r="EM522" s="154" t="str">
        <f t="shared" si="669"/>
        <v>NO BID</v>
      </c>
      <c r="EN522" s="171"/>
      <c r="EO522" s="89"/>
      <c r="EP522" s="90" t="str">
        <f t="shared" si="670"/>
        <v/>
      </c>
      <c r="EQ522" s="172"/>
      <c r="ER522" s="154" t="str">
        <f t="shared" si="671"/>
        <v>NO BID</v>
      </c>
      <c r="ES522" s="171"/>
      <c r="ET522" s="89"/>
      <c r="EU522" s="90" t="str">
        <f t="shared" si="672"/>
        <v/>
      </c>
      <c r="EV522" s="172"/>
      <c r="EW522" s="154" t="str">
        <f t="shared" si="673"/>
        <v>NO BID</v>
      </c>
      <c r="EX522" s="171"/>
      <c r="EY522" s="89"/>
      <c r="EZ522" s="90" t="str">
        <f t="shared" si="674"/>
        <v/>
      </c>
      <c r="FA522" s="172"/>
      <c r="FB522" s="154" t="str">
        <f t="shared" si="675"/>
        <v>NO BID</v>
      </c>
      <c r="FC522" s="171"/>
      <c r="FD522" s="89"/>
      <c r="FE522" s="90" t="str">
        <f t="shared" si="676"/>
        <v/>
      </c>
      <c r="FF522" s="172"/>
      <c r="FG522" s="154" t="str">
        <f t="shared" si="677"/>
        <v>NO BID</v>
      </c>
      <c r="FH522" s="171"/>
      <c r="FI522" s="89"/>
      <c r="FJ522" s="90" t="str">
        <f t="shared" si="678"/>
        <v/>
      </c>
      <c r="FK522" s="172"/>
      <c r="FL522" s="154" t="str">
        <f t="shared" si="679"/>
        <v>NO BID</v>
      </c>
      <c r="FM522" s="171"/>
      <c r="FN522" s="89"/>
      <c r="FO522" s="90" t="str">
        <f t="shared" si="680"/>
        <v/>
      </c>
      <c r="FP522" s="172"/>
      <c r="FQ522" s="154" t="str">
        <f t="shared" si="681"/>
        <v>NO BID</v>
      </c>
      <c r="FR522" s="174"/>
      <c r="FS522" s="91">
        <v>6.99</v>
      </c>
      <c r="FT522" s="92">
        <f t="shared" si="682"/>
        <v>34.950000000000003</v>
      </c>
      <c r="FU522" s="175">
        <f t="shared" si="683"/>
        <v>0</v>
      </c>
      <c r="FV522" s="93" t="str">
        <f t="shared" si="684"/>
        <v/>
      </c>
      <c r="FW522" s="94">
        <f t="shared" si="685"/>
        <v>34.950000000000003</v>
      </c>
      <c r="FX522" s="95">
        <f t="shared" si="686"/>
        <v>0</v>
      </c>
      <c r="FY522" s="129" t="str">
        <f t="shared" si="687"/>
        <v>NOT AWARDED</v>
      </c>
      <c r="FZ522" s="130">
        <f t="shared" si="688"/>
        <v>0</v>
      </c>
      <c r="GA522" s="129" t="str">
        <f t="shared" si="689"/>
        <v>VENDOR 09</v>
      </c>
      <c r="GB522" s="176"/>
      <c r="GC522" s="177"/>
      <c r="GD522" s="96"/>
      <c r="GE522" s="97"/>
    </row>
    <row r="523" spans="1:187" ht="30" customHeight="1" thickTop="1" thickBot="1" x14ac:dyDescent="0.4">
      <c r="A523" s="162">
        <v>519</v>
      </c>
      <c r="B523" s="163">
        <v>5</v>
      </c>
      <c r="C523" s="164">
        <v>9781620974018</v>
      </c>
      <c r="D523" s="165" t="s">
        <v>731</v>
      </c>
      <c r="E523" s="165" t="s">
        <v>895</v>
      </c>
      <c r="F523" s="165" t="s">
        <v>1479</v>
      </c>
      <c r="G523" s="166" t="s">
        <v>1415</v>
      </c>
      <c r="H523" s="166" t="s">
        <v>1416</v>
      </c>
      <c r="I523" s="167"/>
      <c r="J523" s="227">
        <f t="shared" si="690"/>
        <v>5</v>
      </c>
      <c r="K523" s="228"/>
      <c r="L523" s="99" t="str">
        <f t="shared" si="616"/>
        <v/>
      </c>
      <c r="M523" s="241"/>
      <c r="N523" s="168"/>
      <c r="O523" s="169" t="str">
        <f t="shared" si="617"/>
        <v>VENDOR 09</v>
      </c>
      <c r="P523" s="149">
        <v>241360</v>
      </c>
      <c r="Q523" s="149">
        <f t="shared" si="618"/>
        <v>0</v>
      </c>
      <c r="R523" s="170" t="str">
        <f t="shared" si="619"/>
        <v xml:space="preserve">, </v>
      </c>
      <c r="S523" s="170" t="str">
        <f t="shared" si="620"/>
        <v>NO BID</v>
      </c>
      <c r="T523" s="87">
        <f t="shared" si="621"/>
        <v>0</v>
      </c>
      <c r="U523" s="88" t="str">
        <f t="shared" si="622"/>
        <v>NOT AWARDED</v>
      </c>
      <c r="V523" s="167"/>
      <c r="W523" s="171"/>
      <c r="X523" s="89"/>
      <c r="Y523" s="90"/>
      <c r="Z523" s="172" t="str">
        <f t="shared" si="623"/>
        <v/>
      </c>
      <c r="AA523" s="154" t="str">
        <f t="shared" si="624"/>
        <v>NO BID</v>
      </c>
      <c r="AB523" s="171"/>
      <c r="AC523" s="89"/>
      <c r="AD523" s="90"/>
      <c r="AE523" s="172" t="str">
        <f t="shared" si="625"/>
        <v/>
      </c>
      <c r="AF523" s="154" t="str">
        <f t="shared" si="626"/>
        <v>NO BID</v>
      </c>
      <c r="AG523" s="171"/>
      <c r="AH523" s="89"/>
      <c r="AI523" s="90"/>
      <c r="AJ523" s="172" t="str">
        <f t="shared" si="627"/>
        <v/>
      </c>
      <c r="AK523" s="154" t="str">
        <f t="shared" si="628"/>
        <v>NO BID</v>
      </c>
      <c r="AL523" s="171"/>
      <c r="AM523" s="89"/>
      <c r="AN523" s="90"/>
      <c r="AO523" s="172" t="str">
        <f t="shared" si="629"/>
        <v/>
      </c>
      <c r="AP523" s="154" t="str">
        <f t="shared" si="630"/>
        <v>NO BID</v>
      </c>
      <c r="AQ523" s="171"/>
      <c r="AR523" s="89"/>
      <c r="AS523" s="90"/>
      <c r="AT523" s="172" t="str">
        <f t="shared" si="631"/>
        <v/>
      </c>
      <c r="AU523" s="154" t="str">
        <f t="shared" si="632"/>
        <v>NO BID</v>
      </c>
      <c r="AV523" s="171"/>
      <c r="AW523" s="89"/>
      <c r="AX523" s="90"/>
      <c r="AY523" s="172" t="str">
        <f t="shared" si="633"/>
        <v/>
      </c>
      <c r="AZ523" s="154" t="str">
        <f t="shared" si="634"/>
        <v>NO BID</v>
      </c>
      <c r="BA523" s="171"/>
      <c r="BB523" s="89"/>
      <c r="BC523" s="90"/>
      <c r="BD523" s="172" t="str">
        <f t="shared" si="635"/>
        <v/>
      </c>
      <c r="BE523" s="154" t="str">
        <f t="shared" si="691"/>
        <v>NO BID</v>
      </c>
      <c r="BF523" s="171"/>
      <c r="BG523" s="89"/>
      <c r="BH523" s="90"/>
      <c r="BI523" s="172" t="str">
        <f t="shared" si="636"/>
        <v/>
      </c>
      <c r="BJ523" s="154" t="str">
        <f t="shared" si="637"/>
        <v>NO BID</v>
      </c>
      <c r="BK523" s="171"/>
      <c r="BL523" s="89"/>
      <c r="BM523" s="90"/>
      <c r="BN523" s="172" t="str">
        <f t="shared" si="638"/>
        <v/>
      </c>
      <c r="BO523" s="154" t="str">
        <f t="shared" si="639"/>
        <v>NO BID</v>
      </c>
      <c r="BP523" s="178"/>
      <c r="BQ523" s="171"/>
      <c r="BR523" s="89"/>
      <c r="BS523" s="90" t="str">
        <f t="shared" si="640"/>
        <v/>
      </c>
      <c r="BT523" s="172"/>
      <c r="BU523" s="154" t="str">
        <f t="shared" si="641"/>
        <v>NO BID</v>
      </c>
      <c r="BV523" s="171"/>
      <c r="BW523" s="89"/>
      <c r="BX523" s="90" t="str">
        <f t="shared" si="642"/>
        <v/>
      </c>
      <c r="BY523" s="172"/>
      <c r="BZ523" s="154" t="str">
        <f t="shared" si="643"/>
        <v>NO BID</v>
      </c>
      <c r="CA523" s="171"/>
      <c r="CB523" s="89"/>
      <c r="CC523" s="90" t="str">
        <f t="shared" si="644"/>
        <v/>
      </c>
      <c r="CD523" s="172"/>
      <c r="CE523" s="154" t="str">
        <f t="shared" si="645"/>
        <v>NO BID</v>
      </c>
      <c r="CF523" s="171"/>
      <c r="CG523" s="89"/>
      <c r="CH523" s="90" t="str">
        <f t="shared" si="646"/>
        <v/>
      </c>
      <c r="CI523" s="172"/>
      <c r="CJ523" s="154" t="str">
        <f t="shared" si="647"/>
        <v>NO BID</v>
      </c>
      <c r="CK523" s="171"/>
      <c r="CL523" s="89"/>
      <c r="CM523" s="90" t="str">
        <f t="shared" si="648"/>
        <v/>
      </c>
      <c r="CN523" s="172"/>
      <c r="CO523" s="154" t="str">
        <f t="shared" si="649"/>
        <v>NO BID</v>
      </c>
      <c r="CP523" s="171"/>
      <c r="CQ523" s="89"/>
      <c r="CR523" s="90" t="str">
        <f t="shared" si="650"/>
        <v/>
      </c>
      <c r="CS523" s="172"/>
      <c r="CT523" s="154" t="str">
        <f t="shared" si="651"/>
        <v>NO BID</v>
      </c>
      <c r="CU523" s="171"/>
      <c r="CV523" s="89"/>
      <c r="CW523" s="90" t="str">
        <f t="shared" si="652"/>
        <v/>
      </c>
      <c r="CX523" s="172"/>
      <c r="CY523" s="154" t="str">
        <f t="shared" si="653"/>
        <v>NO BID</v>
      </c>
      <c r="CZ523" s="171"/>
      <c r="DA523" s="89"/>
      <c r="DB523" s="90" t="str">
        <f t="shared" si="654"/>
        <v/>
      </c>
      <c r="DC523" s="172"/>
      <c r="DD523" s="154" t="str">
        <f t="shared" si="655"/>
        <v>NO BID</v>
      </c>
      <c r="DE523" s="171"/>
      <c r="DF523" s="89"/>
      <c r="DG523" s="90" t="str">
        <f t="shared" si="656"/>
        <v/>
      </c>
      <c r="DH523" s="172"/>
      <c r="DI523" s="154" t="str">
        <f t="shared" si="657"/>
        <v>NO BID</v>
      </c>
      <c r="DJ523" s="171"/>
      <c r="DK523" s="89"/>
      <c r="DL523" s="90" t="str">
        <f t="shared" si="658"/>
        <v/>
      </c>
      <c r="DM523" s="172"/>
      <c r="DN523" s="154" t="str">
        <f t="shared" si="659"/>
        <v>NO BID</v>
      </c>
      <c r="DO523" s="171"/>
      <c r="DP523" s="89"/>
      <c r="DQ523" s="90" t="str">
        <f t="shared" si="660"/>
        <v/>
      </c>
      <c r="DR523" s="172"/>
      <c r="DS523" s="154" t="str">
        <f t="shared" si="661"/>
        <v>NO BID</v>
      </c>
      <c r="DT523" s="171"/>
      <c r="DU523" s="89"/>
      <c r="DV523" s="90" t="str">
        <f t="shared" si="662"/>
        <v/>
      </c>
      <c r="DW523" s="172"/>
      <c r="DX523" s="154" t="str">
        <f t="shared" si="663"/>
        <v>NO BID</v>
      </c>
      <c r="DY523" s="171"/>
      <c r="DZ523" s="89"/>
      <c r="EA523" s="90" t="str">
        <f t="shared" si="664"/>
        <v/>
      </c>
      <c r="EB523" s="172"/>
      <c r="EC523" s="154" t="str">
        <f t="shared" si="665"/>
        <v>NO BID</v>
      </c>
      <c r="ED523" s="171"/>
      <c r="EE523" s="89"/>
      <c r="EF523" s="90" t="str">
        <f t="shared" si="666"/>
        <v/>
      </c>
      <c r="EG523" s="172"/>
      <c r="EH523" s="154" t="str">
        <f t="shared" si="667"/>
        <v>NO BID</v>
      </c>
      <c r="EI523" s="171"/>
      <c r="EJ523" s="89"/>
      <c r="EK523" s="90" t="str">
        <f t="shared" si="668"/>
        <v/>
      </c>
      <c r="EL523" s="172"/>
      <c r="EM523" s="154" t="str">
        <f t="shared" si="669"/>
        <v>NO BID</v>
      </c>
      <c r="EN523" s="171"/>
      <c r="EO523" s="89"/>
      <c r="EP523" s="90" t="str">
        <f t="shared" si="670"/>
        <v/>
      </c>
      <c r="EQ523" s="172"/>
      <c r="ER523" s="154" t="str">
        <f t="shared" si="671"/>
        <v>NO BID</v>
      </c>
      <c r="ES523" s="171"/>
      <c r="ET523" s="89"/>
      <c r="EU523" s="90" t="str">
        <f t="shared" si="672"/>
        <v/>
      </c>
      <c r="EV523" s="172"/>
      <c r="EW523" s="154" t="str">
        <f t="shared" si="673"/>
        <v>NO BID</v>
      </c>
      <c r="EX523" s="171"/>
      <c r="EY523" s="89"/>
      <c r="EZ523" s="90" t="str">
        <f t="shared" si="674"/>
        <v/>
      </c>
      <c r="FA523" s="172"/>
      <c r="FB523" s="154" t="str">
        <f t="shared" si="675"/>
        <v>NO BID</v>
      </c>
      <c r="FC523" s="171"/>
      <c r="FD523" s="89"/>
      <c r="FE523" s="90" t="str">
        <f t="shared" si="676"/>
        <v/>
      </c>
      <c r="FF523" s="172"/>
      <c r="FG523" s="154" t="str">
        <f t="shared" si="677"/>
        <v>NO BID</v>
      </c>
      <c r="FH523" s="171"/>
      <c r="FI523" s="89"/>
      <c r="FJ523" s="90" t="str">
        <f t="shared" si="678"/>
        <v/>
      </c>
      <c r="FK523" s="172"/>
      <c r="FL523" s="154" t="str">
        <f t="shared" si="679"/>
        <v>NO BID</v>
      </c>
      <c r="FM523" s="171"/>
      <c r="FN523" s="89"/>
      <c r="FO523" s="90" t="str">
        <f t="shared" si="680"/>
        <v/>
      </c>
      <c r="FP523" s="172"/>
      <c r="FQ523" s="154" t="str">
        <f t="shared" si="681"/>
        <v>NO BID</v>
      </c>
      <c r="FR523" s="174"/>
      <c r="FS523" s="91">
        <v>11.89</v>
      </c>
      <c r="FT523" s="92">
        <f t="shared" si="682"/>
        <v>59.45</v>
      </c>
      <c r="FU523" s="175">
        <f t="shared" si="683"/>
        <v>0</v>
      </c>
      <c r="FV523" s="93" t="str">
        <f t="shared" si="684"/>
        <v/>
      </c>
      <c r="FW523" s="94">
        <f t="shared" si="685"/>
        <v>59.45</v>
      </c>
      <c r="FX523" s="95">
        <f t="shared" si="686"/>
        <v>0</v>
      </c>
      <c r="FY523" s="129" t="str">
        <f t="shared" si="687"/>
        <v>NOT AWARDED</v>
      </c>
      <c r="FZ523" s="130">
        <f t="shared" si="688"/>
        <v>0</v>
      </c>
      <c r="GA523" s="129" t="str">
        <f t="shared" si="689"/>
        <v>VENDOR 09</v>
      </c>
      <c r="GB523" s="176"/>
      <c r="GC523" s="177"/>
      <c r="GD523" s="96"/>
      <c r="GE523" s="97"/>
    </row>
    <row r="524" spans="1:187" ht="30" customHeight="1" thickTop="1" thickBot="1" x14ac:dyDescent="0.4">
      <c r="A524" s="162">
        <v>520</v>
      </c>
      <c r="B524" s="194">
        <v>5</v>
      </c>
      <c r="C524" s="164">
        <v>9780545723336</v>
      </c>
      <c r="D524" s="165" t="s">
        <v>189</v>
      </c>
      <c r="E524" s="165" t="s">
        <v>896</v>
      </c>
      <c r="F524" s="165" t="s">
        <v>1479</v>
      </c>
      <c r="G524" s="166" t="s">
        <v>1415</v>
      </c>
      <c r="H524" s="166" t="s">
        <v>1416</v>
      </c>
      <c r="I524" s="167"/>
      <c r="J524" s="227">
        <f t="shared" si="690"/>
        <v>5</v>
      </c>
      <c r="K524" s="228"/>
      <c r="L524" s="99" t="str">
        <f t="shared" si="616"/>
        <v/>
      </c>
      <c r="M524" s="241"/>
      <c r="N524" s="168"/>
      <c r="O524" s="169" t="str">
        <f t="shared" si="617"/>
        <v>VENDOR 09</v>
      </c>
      <c r="P524" s="149">
        <v>241363</v>
      </c>
      <c r="Q524" s="149">
        <f t="shared" si="618"/>
        <v>0</v>
      </c>
      <c r="R524" s="170" t="str">
        <f t="shared" si="619"/>
        <v xml:space="preserve">, </v>
      </c>
      <c r="S524" s="170" t="str">
        <f t="shared" si="620"/>
        <v>NO BID</v>
      </c>
      <c r="T524" s="87">
        <f t="shared" si="621"/>
        <v>0</v>
      </c>
      <c r="U524" s="88" t="str">
        <f t="shared" si="622"/>
        <v>NOT AWARDED</v>
      </c>
      <c r="V524" s="167"/>
      <c r="W524" s="171"/>
      <c r="X524" s="89"/>
      <c r="Y524" s="90"/>
      <c r="Z524" s="172" t="str">
        <f t="shared" si="623"/>
        <v/>
      </c>
      <c r="AA524" s="154" t="str">
        <f t="shared" si="624"/>
        <v>NO BID</v>
      </c>
      <c r="AB524" s="171"/>
      <c r="AC524" s="89"/>
      <c r="AD524" s="90"/>
      <c r="AE524" s="172" t="str">
        <f t="shared" si="625"/>
        <v/>
      </c>
      <c r="AF524" s="154" t="str">
        <f t="shared" si="626"/>
        <v>NO BID</v>
      </c>
      <c r="AG524" s="171"/>
      <c r="AH524" s="89"/>
      <c r="AI524" s="90"/>
      <c r="AJ524" s="172" t="str">
        <f t="shared" si="627"/>
        <v/>
      </c>
      <c r="AK524" s="154" t="str">
        <f t="shared" si="628"/>
        <v>NO BID</v>
      </c>
      <c r="AL524" s="171"/>
      <c r="AM524" s="89"/>
      <c r="AN524" s="90"/>
      <c r="AO524" s="172" t="str">
        <f t="shared" si="629"/>
        <v/>
      </c>
      <c r="AP524" s="154" t="str">
        <f t="shared" si="630"/>
        <v>NO BID</v>
      </c>
      <c r="AQ524" s="171"/>
      <c r="AR524" s="89"/>
      <c r="AS524" s="90"/>
      <c r="AT524" s="172" t="str">
        <f t="shared" si="631"/>
        <v/>
      </c>
      <c r="AU524" s="154" t="str">
        <f t="shared" si="632"/>
        <v>NO BID</v>
      </c>
      <c r="AV524" s="171"/>
      <c r="AW524" s="89"/>
      <c r="AX524" s="90"/>
      <c r="AY524" s="172" t="str">
        <f t="shared" si="633"/>
        <v/>
      </c>
      <c r="AZ524" s="154" t="str">
        <f t="shared" si="634"/>
        <v>NO BID</v>
      </c>
      <c r="BA524" s="171"/>
      <c r="BB524" s="89"/>
      <c r="BC524" s="90"/>
      <c r="BD524" s="172" t="str">
        <f t="shared" si="635"/>
        <v/>
      </c>
      <c r="BE524" s="154" t="str">
        <f t="shared" si="691"/>
        <v>NO BID</v>
      </c>
      <c r="BF524" s="171"/>
      <c r="BG524" s="89"/>
      <c r="BH524" s="90"/>
      <c r="BI524" s="172" t="str">
        <f t="shared" si="636"/>
        <v/>
      </c>
      <c r="BJ524" s="154" t="str">
        <f t="shared" si="637"/>
        <v>NO BID</v>
      </c>
      <c r="BK524" s="171"/>
      <c r="BL524" s="89"/>
      <c r="BM524" s="90"/>
      <c r="BN524" s="172" t="str">
        <f t="shared" si="638"/>
        <v/>
      </c>
      <c r="BO524" s="154" t="str">
        <f t="shared" si="639"/>
        <v>NO BID</v>
      </c>
      <c r="BP524" s="178"/>
      <c r="BQ524" s="171"/>
      <c r="BR524" s="89"/>
      <c r="BS524" s="90" t="str">
        <f t="shared" si="640"/>
        <v/>
      </c>
      <c r="BT524" s="172"/>
      <c r="BU524" s="154" t="str">
        <f t="shared" si="641"/>
        <v>NO BID</v>
      </c>
      <c r="BV524" s="171"/>
      <c r="BW524" s="89"/>
      <c r="BX524" s="90" t="str">
        <f t="shared" si="642"/>
        <v/>
      </c>
      <c r="BY524" s="172"/>
      <c r="BZ524" s="154" t="str">
        <f t="shared" si="643"/>
        <v>NO BID</v>
      </c>
      <c r="CA524" s="171"/>
      <c r="CB524" s="89"/>
      <c r="CC524" s="90" t="str">
        <f t="shared" si="644"/>
        <v/>
      </c>
      <c r="CD524" s="172"/>
      <c r="CE524" s="154" t="str">
        <f t="shared" si="645"/>
        <v>NO BID</v>
      </c>
      <c r="CF524" s="171"/>
      <c r="CG524" s="89"/>
      <c r="CH524" s="90" t="str">
        <f t="shared" si="646"/>
        <v/>
      </c>
      <c r="CI524" s="172"/>
      <c r="CJ524" s="154" t="str">
        <f t="shared" si="647"/>
        <v>NO BID</v>
      </c>
      <c r="CK524" s="171"/>
      <c r="CL524" s="89"/>
      <c r="CM524" s="90" t="str">
        <f t="shared" si="648"/>
        <v/>
      </c>
      <c r="CN524" s="172"/>
      <c r="CO524" s="154" t="str">
        <f t="shared" si="649"/>
        <v>NO BID</v>
      </c>
      <c r="CP524" s="171"/>
      <c r="CQ524" s="89"/>
      <c r="CR524" s="90" t="str">
        <f t="shared" si="650"/>
        <v/>
      </c>
      <c r="CS524" s="172"/>
      <c r="CT524" s="154" t="str">
        <f t="shared" si="651"/>
        <v>NO BID</v>
      </c>
      <c r="CU524" s="171"/>
      <c r="CV524" s="89"/>
      <c r="CW524" s="90" t="str">
        <f t="shared" si="652"/>
        <v/>
      </c>
      <c r="CX524" s="172"/>
      <c r="CY524" s="154" t="str">
        <f t="shared" si="653"/>
        <v>NO BID</v>
      </c>
      <c r="CZ524" s="171"/>
      <c r="DA524" s="89"/>
      <c r="DB524" s="90" t="str">
        <f t="shared" si="654"/>
        <v/>
      </c>
      <c r="DC524" s="172"/>
      <c r="DD524" s="154" t="str">
        <f t="shared" si="655"/>
        <v>NO BID</v>
      </c>
      <c r="DE524" s="171"/>
      <c r="DF524" s="89"/>
      <c r="DG524" s="90" t="str">
        <f t="shared" si="656"/>
        <v/>
      </c>
      <c r="DH524" s="172"/>
      <c r="DI524" s="154" t="str">
        <f t="shared" si="657"/>
        <v>NO BID</v>
      </c>
      <c r="DJ524" s="171"/>
      <c r="DK524" s="89"/>
      <c r="DL524" s="90" t="str">
        <f t="shared" si="658"/>
        <v/>
      </c>
      <c r="DM524" s="172"/>
      <c r="DN524" s="154" t="str">
        <f t="shared" si="659"/>
        <v>NO BID</v>
      </c>
      <c r="DO524" s="171"/>
      <c r="DP524" s="89"/>
      <c r="DQ524" s="90" t="str">
        <f t="shared" si="660"/>
        <v/>
      </c>
      <c r="DR524" s="172"/>
      <c r="DS524" s="154" t="str">
        <f t="shared" si="661"/>
        <v>NO BID</v>
      </c>
      <c r="DT524" s="171"/>
      <c r="DU524" s="89"/>
      <c r="DV524" s="90" t="str">
        <f t="shared" si="662"/>
        <v/>
      </c>
      <c r="DW524" s="172"/>
      <c r="DX524" s="154" t="str">
        <f t="shared" si="663"/>
        <v>NO BID</v>
      </c>
      <c r="DY524" s="171"/>
      <c r="DZ524" s="89"/>
      <c r="EA524" s="90" t="str">
        <f t="shared" si="664"/>
        <v/>
      </c>
      <c r="EB524" s="172"/>
      <c r="EC524" s="154" t="str">
        <f t="shared" si="665"/>
        <v>NO BID</v>
      </c>
      <c r="ED524" s="171"/>
      <c r="EE524" s="89"/>
      <c r="EF524" s="90" t="str">
        <f t="shared" si="666"/>
        <v/>
      </c>
      <c r="EG524" s="172"/>
      <c r="EH524" s="154" t="str">
        <f t="shared" si="667"/>
        <v>NO BID</v>
      </c>
      <c r="EI524" s="171"/>
      <c r="EJ524" s="89"/>
      <c r="EK524" s="90" t="str">
        <f t="shared" si="668"/>
        <v/>
      </c>
      <c r="EL524" s="172"/>
      <c r="EM524" s="154" t="str">
        <f t="shared" si="669"/>
        <v>NO BID</v>
      </c>
      <c r="EN524" s="171"/>
      <c r="EO524" s="89"/>
      <c r="EP524" s="90" t="str">
        <f t="shared" si="670"/>
        <v/>
      </c>
      <c r="EQ524" s="172"/>
      <c r="ER524" s="154" t="str">
        <f t="shared" si="671"/>
        <v>NO BID</v>
      </c>
      <c r="ES524" s="171"/>
      <c r="ET524" s="89"/>
      <c r="EU524" s="90" t="str">
        <f t="shared" si="672"/>
        <v/>
      </c>
      <c r="EV524" s="172"/>
      <c r="EW524" s="154" t="str">
        <f t="shared" si="673"/>
        <v>NO BID</v>
      </c>
      <c r="EX524" s="171"/>
      <c r="EY524" s="89"/>
      <c r="EZ524" s="90" t="str">
        <f t="shared" si="674"/>
        <v/>
      </c>
      <c r="FA524" s="172"/>
      <c r="FB524" s="154" t="str">
        <f t="shared" si="675"/>
        <v>NO BID</v>
      </c>
      <c r="FC524" s="171"/>
      <c r="FD524" s="89"/>
      <c r="FE524" s="90" t="str">
        <f t="shared" si="676"/>
        <v/>
      </c>
      <c r="FF524" s="172"/>
      <c r="FG524" s="154" t="str">
        <f t="shared" si="677"/>
        <v>NO BID</v>
      </c>
      <c r="FH524" s="171"/>
      <c r="FI524" s="89"/>
      <c r="FJ524" s="90" t="str">
        <f t="shared" si="678"/>
        <v/>
      </c>
      <c r="FK524" s="172"/>
      <c r="FL524" s="154" t="str">
        <f t="shared" si="679"/>
        <v>NO BID</v>
      </c>
      <c r="FM524" s="171"/>
      <c r="FN524" s="89"/>
      <c r="FO524" s="90" t="str">
        <f t="shared" si="680"/>
        <v/>
      </c>
      <c r="FP524" s="172"/>
      <c r="FQ524" s="154" t="str">
        <f t="shared" si="681"/>
        <v>NO BID</v>
      </c>
      <c r="FR524" s="174"/>
      <c r="FS524" s="91">
        <v>15.95</v>
      </c>
      <c r="FT524" s="92">
        <f t="shared" si="682"/>
        <v>79.75</v>
      </c>
      <c r="FU524" s="175">
        <f t="shared" si="683"/>
        <v>0</v>
      </c>
      <c r="FV524" s="93" t="str">
        <f t="shared" si="684"/>
        <v/>
      </c>
      <c r="FW524" s="94">
        <f t="shared" si="685"/>
        <v>79.75</v>
      </c>
      <c r="FX524" s="95">
        <f t="shared" si="686"/>
        <v>0</v>
      </c>
      <c r="FY524" s="129" t="str">
        <f t="shared" si="687"/>
        <v>NOT AWARDED</v>
      </c>
      <c r="FZ524" s="130">
        <f t="shared" si="688"/>
        <v>0</v>
      </c>
      <c r="GA524" s="129" t="str">
        <f t="shared" si="689"/>
        <v>VENDOR 09</v>
      </c>
      <c r="GB524" s="176"/>
      <c r="GC524" s="177"/>
      <c r="GD524" s="96"/>
      <c r="GE524" s="97"/>
    </row>
    <row r="525" spans="1:187" ht="30" customHeight="1" thickTop="1" thickBot="1" x14ac:dyDescent="0.4">
      <c r="A525" s="141">
        <v>521</v>
      </c>
      <c r="B525" s="163">
        <v>5</v>
      </c>
      <c r="C525" s="164">
        <v>9781324019442</v>
      </c>
      <c r="D525" s="165" t="s">
        <v>193</v>
      </c>
      <c r="E525" s="165" t="s">
        <v>900</v>
      </c>
      <c r="F525" s="165" t="s">
        <v>1480</v>
      </c>
      <c r="G525" s="166" t="s">
        <v>1415</v>
      </c>
      <c r="H525" s="166" t="s">
        <v>1417</v>
      </c>
      <c r="I525" s="167"/>
      <c r="J525" s="227">
        <f t="shared" si="690"/>
        <v>5</v>
      </c>
      <c r="K525" s="228"/>
      <c r="L525" s="99" t="str">
        <f t="shared" si="616"/>
        <v/>
      </c>
      <c r="M525" s="241"/>
      <c r="N525" s="168"/>
      <c r="O525" s="169" t="str">
        <f t="shared" si="617"/>
        <v>VENDOR 09</v>
      </c>
      <c r="P525" s="149">
        <v>241360</v>
      </c>
      <c r="Q525" s="149">
        <f t="shared" si="618"/>
        <v>0</v>
      </c>
      <c r="R525" s="170" t="str">
        <f t="shared" si="619"/>
        <v xml:space="preserve">, </v>
      </c>
      <c r="S525" s="170" t="str">
        <f t="shared" si="620"/>
        <v>NO BID</v>
      </c>
      <c r="T525" s="87">
        <f t="shared" si="621"/>
        <v>0</v>
      </c>
      <c r="U525" s="88" t="str">
        <f t="shared" si="622"/>
        <v>NOT AWARDED</v>
      </c>
      <c r="V525" s="167"/>
      <c r="W525" s="171"/>
      <c r="X525" s="89"/>
      <c r="Y525" s="90"/>
      <c r="Z525" s="172" t="str">
        <f t="shared" si="623"/>
        <v/>
      </c>
      <c r="AA525" s="154" t="str">
        <f t="shared" si="624"/>
        <v>NO BID</v>
      </c>
      <c r="AB525" s="171"/>
      <c r="AC525" s="89"/>
      <c r="AD525" s="90"/>
      <c r="AE525" s="172" t="str">
        <f t="shared" si="625"/>
        <v/>
      </c>
      <c r="AF525" s="154" t="str">
        <f t="shared" si="626"/>
        <v>NO BID</v>
      </c>
      <c r="AG525" s="171"/>
      <c r="AH525" s="89"/>
      <c r="AI525" s="90"/>
      <c r="AJ525" s="172" t="str">
        <f t="shared" si="627"/>
        <v/>
      </c>
      <c r="AK525" s="154" t="str">
        <f t="shared" si="628"/>
        <v>NO BID</v>
      </c>
      <c r="AL525" s="171"/>
      <c r="AM525" s="89"/>
      <c r="AN525" s="90"/>
      <c r="AO525" s="172" t="str">
        <f t="shared" si="629"/>
        <v/>
      </c>
      <c r="AP525" s="154" t="str">
        <f t="shared" si="630"/>
        <v>NO BID</v>
      </c>
      <c r="AQ525" s="171"/>
      <c r="AR525" s="89"/>
      <c r="AS525" s="90"/>
      <c r="AT525" s="172" t="str">
        <f t="shared" si="631"/>
        <v/>
      </c>
      <c r="AU525" s="154" t="str">
        <f t="shared" si="632"/>
        <v>NO BID</v>
      </c>
      <c r="AV525" s="171"/>
      <c r="AW525" s="89"/>
      <c r="AX525" s="90"/>
      <c r="AY525" s="172" t="str">
        <f t="shared" si="633"/>
        <v/>
      </c>
      <c r="AZ525" s="154" t="str">
        <f t="shared" si="634"/>
        <v>NO BID</v>
      </c>
      <c r="BA525" s="171"/>
      <c r="BB525" s="89"/>
      <c r="BC525" s="90"/>
      <c r="BD525" s="172" t="str">
        <f t="shared" si="635"/>
        <v/>
      </c>
      <c r="BE525" s="154" t="str">
        <f t="shared" si="691"/>
        <v>NO BID</v>
      </c>
      <c r="BF525" s="171"/>
      <c r="BG525" s="89"/>
      <c r="BH525" s="90"/>
      <c r="BI525" s="172" t="str">
        <f t="shared" si="636"/>
        <v/>
      </c>
      <c r="BJ525" s="154" t="str">
        <f t="shared" si="637"/>
        <v>NO BID</v>
      </c>
      <c r="BK525" s="171"/>
      <c r="BL525" s="89"/>
      <c r="BM525" s="90"/>
      <c r="BN525" s="172" t="str">
        <f t="shared" si="638"/>
        <v/>
      </c>
      <c r="BO525" s="154" t="str">
        <f t="shared" si="639"/>
        <v>NO BID</v>
      </c>
      <c r="BP525" s="178"/>
      <c r="BQ525" s="171"/>
      <c r="BR525" s="89"/>
      <c r="BS525" s="90" t="str">
        <f t="shared" si="640"/>
        <v/>
      </c>
      <c r="BT525" s="172"/>
      <c r="BU525" s="154" t="str">
        <f t="shared" si="641"/>
        <v>NO BID</v>
      </c>
      <c r="BV525" s="171"/>
      <c r="BW525" s="89"/>
      <c r="BX525" s="90" t="str">
        <f t="shared" si="642"/>
        <v/>
      </c>
      <c r="BY525" s="172"/>
      <c r="BZ525" s="154" t="str">
        <f t="shared" si="643"/>
        <v>NO BID</v>
      </c>
      <c r="CA525" s="171"/>
      <c r="CB525" s="89"/>
      <c r="CC525" s="90" t="str">
        <f t="shared" si="644"/>
        <v/>
      </c>
      <c r="CD525" s="172"/>
      <c r="CE525" s="154" t="str">
        <f t="shared" si="645"/>
        <v>NO BID</v>
      </c>
      <c r="CF525" s="171"/>
      <c r="CG525" s="89"/>
      <c r="CH525" s="90" t="str">
        <f t="shared" si="646"/>
        <v/>
      </c>
      <c r="CI525" s="172"/>
      <c r="CJ525" s="154" t="str">
        <f t="shared" si="647"/>
        <v>NO BID</v>
      </c>
      <c r="CK525" s="171"/>
      <c r="CL525" s="89"/>
      <c r="CM525" s="90" t="str">
        <f t="shared" si="648"/>
        <v/>
      </c>
      <c r="CN525" s="172"/>
      <c r="CO525" s="154" t="str">
        <f t="shared" si="649"/>
        <v>NO BID</v>
      </c>
      <c r="CP525" s="171"/>
      <c r="CQ525" s="89"/>
      <c r="CR525" s="90" t="str">
        <f t="shared" si="650"/>
        <v/>
      </c>
      <c r="CS525" s="172"/>
      <c r="CT525" s="154" t="str">
        <f t="shared" si="651"/>
        <v>NO BID</v>
      </c>
      <c r="CU525" s="171"/>
      <c r="CV525" s="89"/>
      <c r="CW525" s="90" t="str">
        <f t="shared" si="652"/>
        <v/>
      </c>
      <c r="CX525" s="172"/>
      <c r="CY525" s="154" t="str">
        <f t="shared" si="653"/>
        <v>NO BID</v>
      </c>
      <c r="CZ525" s="171"/>
      <c r="DA525" s="89"/>
      <c r="DB525" s="90" t="str">
        <f t="shared" si="654"/>
        <v/>
      </c>
      <c r="DC525" s="172"/>
      <c r="DD525" s="154" t="str">
        <f t="shared" si="655"/>
        <v>NO BID</v>
      </c>
      <c r="DE525" s="171"/>
      <c r="DF525" s="89"/>
      <c r="DG525" s="90" t="str">
        <f t="shared" si="656"/>
        <v/>
      </c>
      <c r="DH525" s="172"/>
      <c r="DI525" s="154" t="str">
        <f t="shared" si="657"/>
        <v>NO BID</v>
      </c>
      <c r="DJ525" s="171"/>
      <c r="DK525" s="89"/>
      <c r="DL525" s="90" t="str">
        <f t="shared" si="658"/>
        <v/>
      </c>
      <c r="DM525" s="172"/>
      <c r="DN525" s="154" t="str">
        <f t="shared" si="659"/>
        <v>NO BID</v>
      </c>
      <c r="DO525" s="171"/>
      <c r="DP525" s="89"/>
      <c r="DQ525" s="90" t="str">
        <f t="shared" si="660"/>
        <v/>
      </c>
      <c r="DR525" s="172"/>
      <c r="DS525" s="154" t="str">
        <f t="shared" si="661"/>
        <v>NO BID</v>
      </c>
      <c r="DT525" s="171"/>
      <c r="DU525" s="89"/>
      <c r="DV525" s="90" t="str">
        <f t="shared" si="662"/>
        <v/>
      </c>
      <c r="DW525" s="172"/>
      <c r="DX525" s="154" t="str">
        <f t="shared" si="663"/>
        <v>NO BID</v>
      </c>
      <c r="DY525" s="171"/>
      <c r="DZ525" s="89"/>
      <c r="EA525" s="90" t="str">
        <f t="shared" si="664"/>
        <v/>
      </c>
      <c r="EB525" s="172"/>
      <c r="EC525" s="154" t="str">
        <f t="shared" si="665"/>
        <v>NO BID</v>
      </c>
      <c r="ED525" s="171"/>
      <c r="EE525" s="89"/>
      <c r="EF525" s="90" t="str">
        <f t="shared" si="666"/>
        <v/>
      </c>
      <c r="EG525" s="172"/>
      <c r="EH525" s="154" t="str">
        <f t="shared" si="667"/>
        <v>NO BID</v>
      </c>
      <c r="EI525" s="171"/>
      <c r="EJ525" s="89"/>
      <c r="EK525" s="90" t="str">
        <f t="shared" si="668"/>
        <v/>
      </c>
      <c r="EL525" s="172"/>
      <c r="EM525" s="154" t="str">
        <f t="shared" si="669"/>
        <v>NO BID</v>
      </c>
      <c r="EN525" s="171"/>
      <c r="EO525" s="89"/>
      <c r="EP525" s="90" t="str">
        <f t="shared" si="670"/>
        <v/>
      </c>
      <c r="EQ525" s="172"/>
      <c r="ER525" s="154" t="str">
        <f t="shared" si="671"/>
        <v>NO BID</v>
      </c>
      <c r="ES525" s="171"/>
      <c r="ET525" s="89"/>
      <c r="EU525" s="90" t="str">
        <f t="shared" si="672"/>
        <v/>
      </c>
      <c r="EV525" s="172"/>
      <c r="EW525" s="154" t="str">
        <f t="shared" si="673"/>
        <v>NO BID</v>
      </c>
      <c r="EX525" s="171"/>
      <c r="EY525" s="89"/>
      <c r="EZ525" s="90" t="str">
        <f t="shared" si="674"/>
        <v/>
      </c>
      <c r="FA525" s="172"/>
      <c r="FB525" s="154" t="str">
        <f t="shared" si="675"/>
        <v>NO BID</v>
      </c>
      <c r="FC525" s="171"/>
      <c r="FD525" s="89"/>
      <c r="FE525" s="90" t="str">
        <f t="shared" si="676"/>
        <v/>
      </c>
      <c r="FF525" s="172"/>
      <c r="FG525" s="154" t="str">
        <f t="shared" si="677"/>
        <v>NO BID</v>
      </c>
      <c r="FH525" s="171"/>
      <c r="FI525" s="89"/>
      <c r="FJ525" s="90" t="str">
        <f t="shared" si="678"/>
        <v/>
      </c>
      <c r="FK525" s="172"/>
      <c r="FL525" s="154" t="str">
        <f t="shared" si="679"/>
        <v>NO BID</v>
      </c>
      <c r="FM525" s="171"/>
      <c r="FN525" s="89"/>
      <c r="FO525" s="90" t="str">
        <f t="shared" si="680"/>
        <v/>
      </c>
      <c r="FP525" s="172"/>
      <c r="FQ525" s="154" t="str">
        <f t="shared" si="681"/>
        <v>NO BID</v>
      </c>
      <c r="FR525" s="174"/>
      <c r="FS525" s="91">
        <v>14.16</v>
      </c>
      <c r="FT525" s="92">
        <f t="shared" si="682"/>
        <v>70.8</v>
      </c>
      <c r="FU525" s="175">
        <f t="shared" si="683"/>
        <v>0</v>
      </c>
      <c r="FV525" s="93" t="str">
        <f t="shared" si="684"/>
        <v/>
      </c>
      <c r="FW525" s="94">
        <f t="shared" si="685"/>
        <v>70.8</v>
      </c>
      <c r="FX525" s="95">
        <f t="shared" si="686"/>
        <v>0</v>
      </c>
      <c r="FY525" s="129" t="str">
        <f t="shared" si="687"/>
        <v>NOT AWARDED</v>
      </c>
      <c r="FZ525" s="130">
        <f t="shared" si="688"/>
        <v>0</v>
      </c>
      <c r="GA525" s="129" t="str">
        <f t="shared" si="689"/>
        <v>VENDOR 09</v>
      </c>
      <c r="GB525" s="176"/>
      <c r="GC525" s="177"/>
      <c r="GD525" s="96"/>
      <c r="GE525" s="98"/>
    </row>
    <row r="526" spans="1:187" ht="30" customHeight="1" thickTop="1" thickBot="1" x14ac:dyDescent="0.4">
      <c r="A526" s="162">
        <v>522</v>
      </c>
      <c r="B526" s="163">
        <v>5</v>
      </c>
      <c r="C526" s="164">
        <v>9781250281388</v>
      </c>
      <c r="D526" s="165" t="s">
        <v>200</v>
      </c>
      <c r="E526" s="165" t="s">
        <v>905</v>
      </c>
      <c r="F526" s="165" t="s">
        <v>1479</v>
      </c>
      <c r="G526" s="166" t="s">
        <v>1415</v>
      </c>
      <c r="H526" s="166" t="s">
        <v>1416</v>
      </c>
      <c r="I526" s="167"/>
      <c r="J526" s="227">
        <f t="shared" si="690"/>
        <v>5</v>
      </c>
      <c r="K526" s="228"/>
      <c r="L526" s="99" t="str">
        <f t="shared" si="616"/>
        <v/>
      </c>
      <c r="M526" s="241"/>
      <c r="N526" s="168"/>
      <c r="O526" s="195" t="str">
        <f t="shared" si="617"/>
        <v>VENDOR 09</v>
      </c>
      <c r="P526" s="149">
        <v>241360</v>
      </c>
      <c r="Q526" s="149">
        <f t="shared" si="618"/>
        <v>0</v>
      </c>
      <c r="R526" s="196" t="str">
        <f t="shared" si="619"/>
        <v xml:space="preserve">, </v>
      </c>
      <c r="S526" s="196" t="str">
        <f t="shared" si="620"/>
        <v>NO BID</v>
      </c>
      <c r="T526" s="117">
        <f t="shared" si="621"/>
        <v>0</v>
      </c>
      <c r="U526" s="118" t="str">
        <f t="shared" si="622"/>
        <v>NOT AWARDED</v>
      </c>
      <c r="V526" s="167"/>
      <c r="W526" s="171"/>
      <c r="X526" s="89"/>
      <c r="Y526" s="90"/>
      <c r="Z526" s="172" t="str">
        <f t="shared" si="623"/>
        <v/>
      </c>
      <c r="AA526" s="154" t="str">
        <f t="shared" si="624"/>
        <v>NO BID</v>
      </c>
      <c r="AB526" s="171"/>
      <c r="AC526" s="89"/>
      <c r="AD526" s="90"/>
      <c r="AE526" s="172" t="str">
        <f t="shared" si="625"/>
        <v/>
      </c>
      <c r="AF526" s="154" t="str">
        <f t="shared" si="626"/>
        <v>NO BID</v>
      </c>
      <c r="AG526" s="171"/>
      <c r="AH526" s="89"/>
      <c r="AI526" s="90"/>
      <c r="AJ526" s="172" t="str">
        <f t="shared" si="627"/>
        <v/>
      </c>
      <c r="AK526" s="154" t="str">
        <f t="shared" si="628"/>
        <v>NO BID</v>
      </c>
      <c r="AL526" s="171"/>
      <c r="AM526" s="89"/>
      <c r="AN526" s="90"/>
      <c r="AO526" s="172" t="str">
        <f t="shared" si="629"/>
        <v/>
      </c>
      <c r="AP526" s="154" t="str">
        <f t="shared" si="630"/>
        <v>NO BID</v>
      </c>
      <c r="AQ526" s="171"/>
      <c r="AR526" s="89"/>
      <c r="AS526" s="90"/>
      <c r="AT526" s="172" t="str">
        <f t="shared" si="631"/>
        <v/>
      </c>
      <c r="AU526" s="154" t="str">
        <f t="shared" si="632"/>
        <v>NO BID</v>
      </c>
      <c r="AV526" s="171"/>
      <c r="AW526" s="89"/>
      <c r="AX526" s="90"/>
      <c r="AY526" s="172" t="str">
        <f t="shared" si="633"/>
        <v/>
      </c>
      <c r="AZ526" s="154" t="str">
        <f t="shared" si="634"/>
        <v>NO BID</v>
      </c>
      <c r="BA526" s="171"/>
      <c r="BB526" s="89"/>
      <c r="BC526" s="90"/>
      <c r="BD526" s="172" t="str">
        <f t="shared" si="635"/>
        <v/>
      </c>
      <c r="BE526" s="154" t="str">
        <f t="shared" si="691"/>
        <v>NO BID</v>
      </c>
      <c r="BF526" s="171"/>
      <c r="BG526" s="89"/>
      <c r="BH526" s="90"/>
      <c r="BI526" s="172" t="str">
        <f t="shared" si="636"/>
        <v/>
      </c>
      <c r="BJ526" s="154" t="str">
        <f t="shared" si="637"/>
        <v>NO BID</v>
      </c>
      <c r="BK526" s="171"/>
      <c r="BL526" s="89"/>
      <c r="BM526" s="90"/>
      <c r="BN526" s="172" t="str">
        <f t="shared" si="638"/>
        <v/>
      </c>
      <c r="BO526" s="154" t="str">
        <f t="shared" si="639"/>
        <v>NO BID</v>
      </c>
      <c r="BP526" s="178"/>
      <c r="BQ526" s="171"/>
      <c r="BR526" s="89"/>
      <c r="BS526" s="90" t="str">
        <f t="shared" si="640"/>
        <v/>
      </c>
      <c r="BT526" s="172"/>
      <c r="BU526" s="154" t="str">
        <f t="shared" si="641"/>
        <v>NO BID</v>
      </c>
      <c r="BV526" s="171"/>
      <c r="BW526" s="89"/>
      <c r="BX526" s="90" t="str">
        <f t="shared" si="642"/>
        <v/>
      </c>
      <c r="BY526" s="172"/>
      <c r="BZ526" s="154" t="str">
        <f t="shared" si="643"/>
        <v>NO BID</v>
      </c>
      <c r="CA526" s="171"/>
      <c r="CB526" s="89"/>
      <c r="CC526" s="90" t="str">
        <f t="shared" si="644"/>
        <v/>
      </c>
      <c r="CD526" s="172"/>
      <c r="CE526" s="154" t="str">
        <f t="shared" si="645"/>
        <v>NO BID</v>
      </c>
      <c r="CF526" s="171"/>
      <c r="CG526" s="89"/>
      <c r="CH526" s="90" t="str">
        <f t="shared" si="646"/>
        <v/>
      </c>
      <c r="CI526" s="172"/>
      <c r="CJ526" s="154" t="str">
        <f t="shared" si="647"/>
        <v>NO BID</v>
      </c>
      <c r="CK526" s="171"/>
      <c r="CL526" s="89"/>
      <c r="CM526" s="90" t="str">
        <f t="shared" si="648"/>
        <v/>
      </c>
      <c r="CN526" s="172"/>
      <c r="CO526" s="154" t="str">
        <f t="shared" si="649"/>
        <v>NO BID</v>
      </c>
      <c r="CP526" s="171"/>
      <c r="CQ526" s="89"/>
      <c r="CR526" s="90" t="str">
        <f t="shared" si="650"/>
        <v/>
      </c>
      <c r="CS526" s="172"/>
      <c r="CT526" s="154" t="str">
        <f t="shared" si="651"/>
        <v>NO BID</v>
      </c>
      <c r="CU526" s="171"/>
      <c r="CV526" s="89"/>
      <c r="CW526" s="90" t="str">
        <f t="shared" si="652"/>
        <v/>
      </c>
      <c r="CX526" s="172"/>
      <c r="CY526" s="154" t="str">
        <f t="shared" si="653"/>
        <v>NO BID</v>
      </c>
      <c r="CZ526" s="171"/>
      <c r="DA526" s="89"/>
      <c r="DB526" s="90" t="str">
        <f t="shared" si="654"/>
        <v/>
      </c>
      <c r="DC526" s="172"/>
      <c r="DD526" s="154" t="str">
        <f t="shared" si="655"/>
        <v>NO BID</v>
      </c>
      <c r="DE526" s="171"/>
      <c r="DF526" s="89"/>
      <c r="DG526" s="90" t="str">
        <f t="shared" si="656"/>
        <v/>
      </c>
      <c r="DH526" s="172"/>
      <c r="DI526" s="154" t="str">
        <f t="shared" si="657"/>
        <v>NO BID</v>
      </c>
      <c r="DJ526" s="171"/>
      <c r="DK526" s="89"/>
      <c r="DL526" s="90" t="str">
        <f t="shared" si="658"/>
        <v/>
      </c>
      <c r="DM526" s="172"/>
      <c r="DN526" s="154" t="str">
        <f t="shared" si="659"/>
        <v>NO BID</v>
      </c>
      <c r="DO526" s="171"/>
      <c r="DP526" s="89"/>
      <c r="DQ526" s="90" t="str">
        <f t="shared" si="660"/>
        <v/>
      </c>
      <c r="DR526" s="172"/>
      <c r="DS526" s="154" t="str">
        <f t="shared" si="661"/>
        <v>NO BID</v>
      </c>
      <c r="DT526" s="171"/>
      <c r="DU526" s="89"/>
      <c r="DV526" s="90" t="str">
        <f t="shared" si="662"/>
        <v/>
      </c>
      <c r="DW526" s="172"/>
      <c r="DX526" s="154" t="str">
        <f t="shared" si="663"/>
        <v>NO BID</v>
      </c>
      <c r="DY526" s="171"/>
      <c r="DZ526" s="89"/>
      <c r="EA526" s="90" t="str">
        <f t="shared" si="664"/>
        <v/>
      </c>
      <c r="EB526" s="172"/>
      <c r="EC526" s="154" t="str">
        <f t="shared" si="665"/>
        <v>NO BID</v>
      </c>
      <c r="ED526" s="171"/>
      <c r="EE526" s="89"/>
      <c r="EF526" s="90" t="str">
        <f t="shared" si="666"/>
        <v/>
      </c>
      <c r="EG526" s="172"/>
      <c r="EH526" s="154" t="str">
        <f t="shared" si="667"/>
        <v>NO BID</v>
      </c>
      <c r="EI526" s="171"/>
      <c r="EJ526" s="89"/>
      <c r="EK526" s="90" t="str">
        <f t="shared" si="668"/>
        <v/>
      </c>
      <c r="EL526" s="172"/>
      <c r="EM526" s="154" t="str">
        <f t="shared" si="669"/>
        <v>NO BID</v>
      </c>
      <c r="EN526" s="171"/>
      <c r="EO526" s="89"/>
      <c r="EP526" s="90" t="str">
        <f t="shared" si="670"/>
        <v/>
      </c>
      <c r="EQ526" s="172"/>
      <c r="ER526" s="154" t="str">
        <f t="shared" si="671"/>
        <v>NO BID</v>
      </c>
      <c r="ES526" s="171"/>
      <c r="ET526" s="89"/>
      <c r="EU526" s="90" t="str">
        <f t="shared" si="672"/>
        <v/>
      </c>
      <c r="EV526" s="172"/>
      <c r="EW526" s="154" t="str">
        <f t="shared" si="673"/>
        <v>NO BID</v>
      </c>
      <c r="EX526" s="171"/>
      <c r="EY526" s="89"/>
      <c r="EZ526" s="90" t="str">
        <f t="shared" si="674"/>
        <v/>
      </c>
      <c r="FA526" s="172"/>
      <c r="FB526" s="154" t="str">
        <f t="shared" si="675"/>
        <v>NO BID</v>
      </c>
      <c r="FC526" s="171"/>
      <c r="FD526" s="89"/>
      <c r="FE526" s="90" t="str">
        <f t="shared" si="676"/>
        <v/>
      </c>
      <c r="FF526" s="172"/>
      <c r="FG526" s="154" t="str">
        <f t="shared" si="677"/>
        <v>NO BID</v>
      </c>
      <c r="FH526" s="171"/>
      <c r="FI526" s="89"/>
      <c r="FJ526" s="90" t="str">
        <f t="shared" si="678"/>
        <v/>
      </c>
      <c r="FK526" s="172"/>
      <c r="FL526" s="154" t="str">
        <f t="shared" si="679"/>
        <v>NO BID</v>
      </c>
      <c r="FM526" s="171"/>
      <c r="FN526" s="89"/>
      <c r="FO526" s="90" t="str">
        <f t="shared" si="680"/>
        <v/>
      </c>
      <c r="FP526" s="172"/>
      <c r="FQ526" s="154" t="str">
        <f t="shared" si="681"/>
        <v>NO BID</v>
      </c>
      <c r="FR526" s="174"/>
      <c r="FS526" s="91">
        <v>19.88</v>
      </c>
      <c r="FT526" s="92">
        <f t="shared" si="682"/>
        <v>99.399999999999991</v>
      </c>
      <c r="FU526" s="175">
        <f t="shared" si="683"/>
        <v>0</v>
      </c>
      <c r="FV526" s="93" t="str">
        <f t="shared" si="684"/>
        <v/>
      </c>
      <c r="FW526" s="94">
        <f t="shared" si="685"/>
        <v>99.399999999999991</v>
      </c>
      <c r="FX526" s="95">
        <f t="shared" si="686"/>
        <v>0</v>
      </c>
      <c r="FY526" s="129" t="str">
        <f t="shared" si="687"/>
        <v>NOT AWARDED</v>
      </c>
      <c r="FZ526" s="130">
        <f t="shared" si="688"/>
        <v>0</v>
      </c>
      <c r="GA526" s="129" t="str">
        <f t="shared" si="689"/>
        <v>VENDOR 09</v>
      </c>
      <c r="GB526" s="176"/>
      <c r="GC526" s="177"/>
      <c r="GD526" s="96"/>
      <c r="GE526" s="97"/>
    </row>
    <row r="527" spans="1:187" ht="30" customHeight="1" thickTop="1" thickBot="1" x14ac:dyDescent="0.4">
      <c r="A527" s="162">
        <v>523</v>
      </c>
      <c r="B527" s="163">
        <v>2</v>
      </c>
      <c r="C527" s="164">
        <v>9780525657743</v>
      </c>
      <c r="D527" s="165" t="s">
        <v>201</v>
      </c>
      <c r="E527" s="165" t="s">
        <v>906</v>
      </c>
      <c r="F527" s="165" t="s">
        <v>1479</v>
      </c>
      <c r="G527" s="166" t="s">
        <v>1415</v>
      </c>
      <c r="H527" s="166" t="s">
        <v>1425</v>
      </c>
      <c r="I527" s="167"/>
      <c r="J527" s="227">
        <f t="shared" si="690"/>
        <v>2</v>
      </c>
      <c r="K527" s="228"/>
      <c r="L527" s="99" t="str">
        <f t="shared" si="616"/>
        <v/>
      </c>
      <c r="M527" s="241"/>
      <c r="N527" s="168"/>
      <c r="O527" s="195" t="str">
        <f t="shared" si="617"/>
        <v>VENDOR 09</v>
      </c>
      <c r="P527" s="149">
        <v>241363</v>
      </c>
      <c r="Q527" s="149">
        <f t="shared" si="618"/>
        <v>0</v>
      </c>
      <c r="R527" s="196" t="str">
        <f t="shared" si="619"/>
        <v xml:space="preserve">, </v>
      </c>
      <c r="S527" s="196" t="str">
        <f t="shared" si="620"/>
        <v>NO BID</v>
      </c>
      <c r="T527" s="117">
        <f t="shared" si="621"/>
        <v>0</v>
      </c>
      <c r="U527" s="118" t="str">
        <f t="shared" si="622"/>
        <v>NOT AWARDED</v>
      </c>
      <c r="V527" s="167"/>
      <c r="W527" s="171"/>
      <c r="X527" s="89"/>
      <c r="Y527" s="90"/>
      <c r="Z527" s="172" t="str">
        <f t="shared" si="623"/>
        <v/>
      </c>
      <c r="AA527" s="154" t="str">
        <f t="shared" si="624"/>
        <v>NO BID</v>
      </c>
      <c r="AB527" s="171"/>
      <c r="AC527" s="89"/>
      <c r="AD527" s="90"/>
      <c r="AE527" s="172" t="str">
        <f t="shared" si="625"/>
        <v/>
      </c>
      <c r="AF527" s="154" t="str">
        <f t="shared" si="626"/>
        <v>NO BID</v>
      </c>
      <c r="AG527" s="171"/>
      <c r="AH527" s="89"/>
      <c r="AI527" s="90"/>
      <c r="AJ527" s="172" t="str">
        <f t="shared" si="627"/>
        <v/>
      </c>
      <c r="AK527" s="154" t="str">
        <f t="shared" si="628"/>
        <v>NO BID</v>
      </c>
      <c r="AL527" s="171"/>
      <c r="AM527" s="89"/>
      <c r="AN527" s="90"/>
      <c r="AO527" s="172" t="str">
        <f t="shared" si="629"/>
        <v/>
      </c>
      <c r="AP527" s="154" t="str">
        <f t="shared" si="630"/>
        <v>NO BID</v>
      </c>
      <c r="AQ527" s="171"/>
      <c r="AR527" s="89"/>
      <c r="AS527" s="90"/>
      <c r="AT527" s="172" t="str">
        <f t="shared" si="631"/>
        <v/>
      </c>
      <c r="AU527" s="154" t="str">
        <f t="shared" si="632"/>
        <v>NO BID</v>
      </c>
      <c r="AV527" s="171"/>
      <c r="AW527" s="89"/>
      <c r="AX527" s="90"/>
      <c r="AY527" s="172" t="str">
        <f t="shared" si="633"/>
        <v/>
      </c>
      <c r="AZ527" s="154" t="str">
        <f t="shared" si="634"/>
        <v>NO BID</v>
      </c>
      <c r="BA527" s="171"/>
      <c r="BB527" s="89"/>
      <c r="BC527" s="90"/>
      <c r="BD527" s="172" t="str">
        <f t="shared" si="635"/>
        <v/>
      </c>
      <c r="BE527" s="154" t="str">
        <f t="shared" si="691"/>
        <v>NO BID</v>
      </c>
      <c r="BF527" s="171"/>
      <c r="BG527" s="89"/>
      <c r="BH527" s="90"/>
      <c r="BI527" s="172" t="str">
        <f t="shared" si="636"/>
        <v/>
      </c>
      <c r="BJ527" s="154" t="str">
        <f t="shared" si="637"/>
        <v>NO BID</v>
      </c>
      <c r="BK527" s="171"/>
      <c r="BL527" s="89"/>
      <c r="BM527" s="90"/>
      <c r="BN527" s="172" t="str">
        <f t="shared" si="638"/>
        <v/>
      </c>
      <c r="BO527" s="154" t="str">
        <f t="shared" si="639"/>
        <v>NO BID</v>
      </c>
      <c r="BP527" s="178"/>
      <c r="BQ527" s="171"/>
      <c r="BR527" s="89"/>
      <c r="BS527" s="90" t="str">
        <f t="shared" si="640"/>
        <v/>
      </c>
      <c r="BT527" s="172"/>
      <c r="BU527" s="154" t="str">
        <f t="shared" si="641"/>
        <v>NO BID</v>
      </c>
      <c r="BV527" s="171"/>
      <c r="BW527" s="89"/>
      <c r="BX527" s="90" t="str">
        <f t="shared" si="642"/>
        <v/>
      </c>
      <c r="BY527" s="172"/>
      <c r="BZ527" s="154" t="str">
        <f t="shared" si="643"/>
        <v>NO BID</v>
      </c>
      <c r="CA527" s="171"/>
      <c r="CB527" s="89"/>
      <c r="CC527" s="90" t="str">
        <f t="shared" si="644"/>
        <v/>
      </c>
      <c r="CD527" s="172"/>
      <c r="CE527" s="154" t="str">
        <f t="shared" si="645"/>
        <v>NO BID</v>
      </c>
      <c r="CF527" s="171"/>
      <c r="CG527" s="89"/>
      <c r="CH527" s="90" t="str">
        <f t="shared" si="646"/>
        <v/>
      </c>
      <c r="CI527" s="172"/>
      <c r="CJ527" s="154" t="str">
        <f t="shared" si="647"/>
        <v>NO BID</v>
      </c>
      <c r="CK527" s="171"/>
      <c r="CL527" s="89"/>
      <c r="CM527" s="90" t="str">
        <f t="shared" si="648"/>
        <v/>
      </c>
      <c r="CN527" s="172"/>
      <c r="CO527" s="154" t="str">
        <f t="shared" si="649"/>
        <v>NO BID</v>
      </c>
      <c r="CP527" s="171"/>
      <c r="CQ527" s="89"/>
      <c r="CR527" s="90" t="str">
        <f t="shared" si="650"/>
        <v/>
      </c>
      <c r="CS527" s="172"/>
      <c r="CT527" s="154" t="str">
        <f t="shared" si="651"/>
        <v>NO BID</v>
      </c>
      <c r="CU527" s="171"/>
      <c r="CV527" s="89"/>
      <c r="CW527" s="90" t="str">
        <f t="shared" si="652"/>
        <v/>
      </c>
      <c r="CX527" s="172"/>
      <c r="CY527" s="154" t="str">
        <f t="shared" si="653"/>
        <v>NO BID</v>
      </c>
      <c r="CZ527" s="171"/>
      <c r="DA527" s="89"/>
      <c r="DB527" s="90" t="str">
        <f t="shared" si="654"/>
        <v/>
      </c>
      <c r="DC527" s="172"/>
      <c r="DD527" s="154" t="str">
        <f t="shared" si="655"/>
        <v>NO BID</v>
      </c>
      <c r="DE527" s="171"/>
      <c r="DF527" s="89"/>
      <c r="DG527" s="90" t="str">
        <f t="shared" si="656"/>
        <v/>
      </c>
      <c r="DH527" s="172"/>
      <c r="DI527" s="154" t="str">
        <f t="shared" si="657"/>
        <v>NO BID</v>
      </c>
      <c r="DJ527" s="171"/>
      <c r="DK527" s="89"/>
      <c r="DL527" s="90" t="str">
        <f t="shared" si="658"/>
        <v/>
      </c>
      <c r="DM527" s="172"/>
      <c r="DN527" s="154" t="str">
        <f t="shared" si="659"/>
        <v>NO BID</v>
      </c>
      <c r="DO527" s="171"/>
      <c r="DP527" s="89"/>
      <c r="DQ527" s="90" t="str">
        <f t="shared" si="660"/>
        <v/>
      </c>
      <c r="DR527" s="172"/>
      <c r="DS527" s="154" t="str">
        <f t="shared" si="661"/>
        <v>NO BID</v>
      </c>
      <c r="DT527" s="171"/>
      <c r="DU527" s="89"/>
      <c r="DV527" s="90" t="str">
        <f t="shared" si="662"/>
        <v/>
      </c>
      <c r="DW527" s="172"/>
      <c r="DX527" s="154" t="str">
        <f t="shared" si="663"/>
        <v>NO BID</v>
      </c>
      <c r="DY527" s="171"/>
      <c r="DZ527" s="89"/>
      <c r="EA527" s="90" t="str">
        <f t="shared" si="664"/>
        <v/>
      </c>
      <c r="EB527" s="172"/>
      <c r="EC527" s="154" t="str">
        <f t="shared" si="665"/>
        <v>NO BID</v>
      </c>
      <c r="ED527" s="171"/>
      <c r="EE527" s="89"/>
      <c r="EF527" s="90" t="str">
        <f t="shared" si="666"/>
        <v/>
      </c>
      <c r="EG527" s="172"/>
      <c r="EH527" s="154" t="str">
        <f t="shared" si="667"/>
        <v>NO BID</v>
      </c>
      <c r="EI527" s="171"/>
      <c r="EJ527" s="89"/>
      <c r="EK527" s="90" t="str">
        <f t="shared" si="668"/>
        <v/>
      </c>
      <c r="EL527" s="172"/>
      <c r="EM527" s="154" t="str">
        <f t="shared" si="669"/>
        <v>NO BID</v>
      </c>
      <c r="EN527" s="171"/>
      <c r="EO527" s="89"/>
      <c r="EP527" s="90" t="str">
        <f t="shared" si="670"/>
        <v/>
      </c>
      <c r="EQ527" s="172"/>
      <c r="ER527" s="154" t="str">
        <f t="shared" si="671"/>
        <v>NO BID</v>
      </c>
      <c r="ES527" s="171"/>
      <c r="ET527" s="89"/>
      <c r="EU527" s="90" t="str">
        <f t="shared" si="672"/>
        <v/>
      </c>
      <c r="EV527" s="172"/>
      <c r="EW527" s="154" t="str">
        <f t="shared" si="673"/>
        <v>NO BID</v>
      </c>
      <c r="EX527" s="171"/>
      <c r="EY527" s="89"/>
      <c r="EZ527" s="90" t="str">
        <f t="shared" si="674"/>
        <v/>
      </c>
      <c r="FA527" s="172"/>
      <c r="FB527" s="154" t="str">
        <f t="shared" si="675"/>
        <v>NO BID</v>
      </c>
      <c r="FC527" s="171"/>
      <c r="FD527" s="89"/>
      <c r="FE527" s="90" t="str">
        <f t="shared" si="676"/>
        <v/>
      </c>
      <c r="FF527" s="172"/>
      <c r="FG527" s="154" t="str">
        <f t="shared" si="677"/>
        <v>NO BID</v>
      </c>
      <c r="FH527" s="171"/>
      <c r="FI527" s="89"/>
      <c r="FJ527" s="90" t="str">
        <f t="shared" si="678"/>
        <v/>
      </c>
      <c r="FK527" s="172"/>
      <c r="FL527" s="154" t="str">
        <f t="shared" si="679"/>
        <v>NO BID</v>
      </c>
      <c r="FM527" s="171"/>
      <c r="FN527" s="89"/>
      <c r="FO527" s="90" t="str">
        <f t="shared" si="680"/>
        <v/>
      </c>
      <c r="FP527" s="172"/>
      <c r="FQ527" s="154" t="str">
        <f t="shared" si="681"/>
        <v>NO BID</v>
      </c>
      <c r="FR527" s="174"/>
      <c r="FS527" s="91">
        <v>10.19</v>
      </c>
      <c r="FT527" s="92">
        <f t="shared" si="682"/>
        <v>20.38</v>
      </c>
      <c r="FU527" s="175">
        <f t="shared" si="683"/>
        <v>0</v>
      </c>
      <c r="FV527" s="93" t="str">
        <f t="shared" si="684"/>
        <v/>
      </c>
      <c r="FW527" s="94">
        <f t="shared" si="685"/>
        <v>20.38</v>
      </c>
      <c r="FX527" s="95">
        <f t="shared" si="686"/>
        <v>0</v>
      </c>
      <c r="FY527" s="129" t="str">
        <f t="shared" si="687"/>
        <v>NOT AWARDED</v>
      </c>
      <c r="FZ527" s="130">
        <f t="shared" si="688"/>
        <v>0</v>
      </c>
      <c r="GA527" s="129" t="str">
        <f t="shared" si="689"/>
        <v>VENDOR 09</v>
      </c>
      <c r="GB527" s="176"/>
      <c r="GC527" s="177"/>
      <c r="GD527" s="96"/>
      <c r="GE527" s="97"/>
    </row>
    <row r="528" spans="1:187" ht="30" customHeight="1" thickTop="1" thickBot="1" x14ac:dyDescent="0.4">
      <c r="A528" s="162">
        <v>524</v>
      </c>
      <c r="B528" s="199">
        <v>5</v>
      </c>
      <c r="C528" s="164">
        <v>9780063052574</v>
      </c>
      <c r="D528" s="165" t="s">
        <v>205</v>
      </c>
      <c r="E528" s="165" t="s">
        <v>910</v>
      </c>
      <c r="F528" s="165" t="s">
        <v>1479</v>
      </c>
      <c r="G528" s="166" t="s">
        <v>1415</v>
      </c>
      <c r="H528" s="166" t="s">
        <v>1419</v>
      </c>
      <c r="I528" s="167"/>
      <c r="J528" s="227">
        <f t="shared" si="690"/>
        <v>5</v>
      </c>
      <c r="K528" s="228"/>
      <c r="L528" s="99" t="str">
        <f t="shared" si="616"/>
        <v/>
      </c>
      <c r="M528" s="241"/>
      <c r="N528" s="168"/>
      <c r="O528" s="195" t="str">
        <f t="shared" si="617"/>
        <v>VENDOR 09</v>
      </c>
      <c r="P528" s="149">
        <v>241364</v>
      </c>
      <c r="Q528" s="149">
        <f t="shared" si="618"/>
        <v>0</v>
      </c>
      <c r="R528" s="196" t="str">
        <f t="shared" si="619"/>
        <v xml:space="preserve">, </v>
      </c>
      <c r="S528" s="196" t="str">
        <f t="shared" si="620"/>
        <v>NO BID</v>
      </c>
      <c r="T528" s="117">
        <f t="shared" si="621"/>
        <v>0</v>
      </c>
      <c r="U528" s="118" t="str">
        <f t="shared" si="622"/>
        <v>NOT AWARDED</v>
      </c>
      <c r="V528" s="167"/>
      <c r="W528" s="171"/>
      <c r="X528" s="89"/>
      <c r="Y528" s="90"/>
      <c r="Z528" s="172" t="str">
        <f t="shared" si="623"/>
        <v/>
      </c>
      <c r="AA528" s="154" t="str">
        <f t="shared" si="624"/>
        <v>NO BID</v>
      </c>
      <c r="AB528" s="171"/>
      <c r="AC528" s="89"/>
      <c r="AD528" s="90"/>
      <c r="AE528" s="172" t="str">
        <f t="shared" si="625"/>
        <v/>
      </c>
      <c r="AF528" s="154" t="str">
        <f t="shared" si="626"/>
        <v>NO BID</v>
      </c>
      <c r="AG528" s="171"/>
      <c r="AH528" s="89"/>
      <c r="AI528" s="90"/>
      <c r="AJ528" s="172" t="str">
        <f t="shared" si="627"/>
        <v/>
      </c>
      <c r="AK528" s="154" t="str">
        <f t="shared" si="628"/>
        <v>NO BID</v>
      </c>
      <c r="AL528" s="171"/>
      <c r="AM528" s="89"/>
      <c r="AN528" s="90"/>
      <c r="AO528" s="172" t="str">
        <f t="shared" si="629"/>
        <v/>
      </c>
      <c r="AP528" s="154" t="str">
        <f t="shared" si="630"/>
        <v>NO BID</v>
      </c>
      <c r="AQ528" s="171"/>
      <c r="AR528" s="89"/>
      <c r="AS528" s="90"/>
      <c r="AT528" s="172" t="str">
        <f t="shared" si="631"/>
        <v/>
      </c>
      <c r="AU528" s="154" t="str">
        <f t="shared" si="632"/>
        <v>NO BID</v>
      </c>
      <c r="AV528" s="171"/>
      <c r="AW528" s="89"/>
      <c r="AX528" s="90"/>
      <c r="AY528" s="172" t="str">
        <f t="shared" si="633"/>
        <v/>
      </c>
      <c r="AZ528" s="154" t="str">
        <f t="shared" si="634"/>
        <v>NO BID</v>
      </c>
      <c r="BA528" s="171"/>
      <c r="BB528" s="89"/>
      <c r="BC528" s="90"/>
      <c r="BD528" s="172" t="str">
        <f t="shared" si="635"/>
        <v/>
      </c>
      <c r="BE528" s="154" t="s">
        <v>75</v>
      </c>
      <c r="BF528" s="171"/>
      <c r="BG528" s="89"/>
      <c r="BH528" s="90"/>
      <c r="BI528" s="172" t="str">
        <f t="shared" si="636"/>
        <v/>
      </c>
      <c r="BJ528" s="154" t="str">
        <f t="shared" si="637"/>
        <v>NO BID</v>
      </c>
      <c r="BK528" s="171"/>
      <c r="BL528" s="89"/>
      <c r="BM528" s="90"/>
      <c r="BN528" s="172" t="str">
        <f t="shared" si="638"/>
        <v/>
      </c>
      <c r="BO528" s="154" t="str">
        <f t="shared" si="639"/>
        <v>NO BID</v>
      </c>
      <c r="BP528" s="173"/>
      <c r="BQ528" s="171"/>
      <c r="BR528" s="89"/>
      <c r="BS528" s="90" t="str">
        <f t="shared" si="640"/>
        <v/>
      </c>
      <c r="BT528" s="172"/>
      <c r="BU528" s="154" t="str">
        <f t="shared" si="641"/>
        <v>NO BID</v>
      </c>
      <c r="BV528" s="171"/>
      <c r="BW528" s="89"/>
      <c r="BX528" s="90" t="str">
        <f t="shared" si="642"/>
        <v/>
      </c>
      <c r="BY528" s="172"/>
      <c r="BZ528" s="154" t="str">
        <f t="shared" si="643"/>
        <v>NO BID</v>
      </c>
      <c r="CA528" s="171"/>
      <c r="CB528" s="89"/>
      <c r="CC528" s="90" t="str">
        <f t="shared" si="644"/>
        <v/>
      </c>
      <c r="CD528" s="172"/>
      <c r="CE528" s="154" t="str">
        <f t="shared" si="645"/>
        <v>NO BID</v>
      </c>
      <c r="CF528" s="171"/>
      <c r="CG528" s="89"/>
      <c r="CH528" s="90" t="str">
        <f t="shared" si="646"/>
        <v/>
      </c>
      <c r="CI528" s="172"/>
      <c r="CJ528" s="154" t="str">
        <f t="shared" si="647"/>
        <v>NO BID</v>
      </c>
      <c r="CK528" s="171"/>
      <c r="CL528" s="89"/>
      <c r="CM528" s="90" t="str">
        <f t="shared" si="648"/>
        <v/>
      </c>
      <c r="CN528" s="172"/>
      <c r="CO528" s="154" t="str">
        <f t="shared" si="649"/>
        <v>NO BID</v>
      </c>
      <c r="CP528" s="171"/>
      <c r="CQ528" s="89"/>
      <c r="CR528" s="90" t="str">
        <f t="shared" si="650"/>
        <v/>
      </c>
      <c r="CS528" s="172"/>
      <c r="CT528" s="154" t="str">
        <f t="shared" si="651"/>
        <v>NO BID</v>
      </c>
      <c r="CU528" s="171"/>
      <c r="CV528" s="89"/>
      <c r="CW528" s="90" t="str">
        <f t="shared" si="652"/>
        <v/>
      </c>
      <c r="CX528" s="172"/>
      <c r="CY528" s="154" t="str">
        <f t="shared" si="653"/>
        <v>NO BID</v>
      </c>
      <c r="CZ528" s="171"/>
      <c r="DA528" s="89"/>
      <c r="DB528" s="90" t="str">
        <f t="shared" si="654"/>
        <v/>
      </c>
      <c r="DC528" s="172"/>
      <c r="DD528" s="154" t="str">
        <f t="shared" si="655"/>
        <v>NO BID</v>
      </c>
      <c r="DE528" s="171"/>
      <c r="DF528" s="89"/>
      <c r="DG528" s="90" t="str">
        <f t="shared" si="656"/>
        <v/>
      </c>
      <c r="DH528" s="172"/>
      <c r="DI528" s="154" t="str">
        <f t="shared" si="657"/>
        <v>NO BID</v>
      </c>
      <c r="DJ528" s="171"/>
      <c r="DK528" s="89"/>
      <c r="DL528" s="90" t="str">
        <f t="shared" si="658"/>
        <v/>
      </c>
      <c r="DM528" s="172"/>
      <c r="DN528" s="154" t="str">
        <f t="shared" si="659"/>
        <v>NO BID</v>
      </c>
      <c r="DO528" s="171"/>
      <c r="DP528" s="89"/>
      <c r="DQ528" s="90" t="str">
        <f t="shared" si="660"/>
        <v/>
      </c>
      <c r="DR528" s="172"/>
      <c r="DS528" s="154" t="str">
        <f t="shared" si="661"/>
        <v>NO BID</v>
      </c>
      <c r="DT528" s="171"/>
      <c r="DU528" s="89"/>
      <c r="DV528" s="90" t="str">
        <f t="shared" si="662"/>
        <v/>
      </c>
      <c r="DW528" s="172"/>
      <c r="DX528" s="154" t="str">
        <f t="shared" si="663"/>
        <v>NO BID</v>
      </c>
      <c r="DY528" s="171"/>
      <c r="DZ528" s="89"/>
      <c r="EA528" s="90" t="str">
        <f t="shared" si="664"/>
        <v/>
      </c>
      <c r="EB528" s="172"/>
      <c r="EC528" s="154" t="str">
        <f t="shared" si="665"/>
        <v>NO BID</v>
      </c>
      <c r="ED528" s="171"/>
      <c r="EE528" s="89"/>
      <c r="EF528" s="90" t="str">
        <f t="shared" si="666"/>
        <v/>
      </c>
      <c r="EG528" s="172"/>
      <c r="EH528" s="154" t="str">
        <f t="shared" si="667"/>
        <v>NO BID</v>
      </c>
      <c r="EI528" s="171"/>
      <c r="EJ528" s="89"/>
      <c r="EK528" s="90" t="str">
        <f t="shared" si="668"/>
        <v/>
      </c>
      <c r="EL528" s="172"/>
      <c r="EM528" s="154" t="str">
        <f t="shared" si="669"/>
        <v>NO BID</v>
      </c>
      <c r="EN528" s="171"/>
      <c r="EO528" s="89"/>
      <c r="EP528" s="90" t="str">
        <f t="shared" si="670"/>
        <v/>
      </c>
      <c r="EQ528" s="172"/>
      <c r="ER528" s="154" t="str">
        <f t="shared" si="671"/>
        <v>NO BID</v>
      </c>
      <c r="ES528" s="171"/>
      <c r="ET528" s="89"/>
      <c r="EU528" s="90" t="str">
        <f t="shared" si="672"/>
        <v/>
      </c>
      <c r="EV528" s="172"/>
      <c r="EW528" s="154" t="str">
        <f t="shared" si="673"/>
        <v>NO BID</v>
      </c>
      <c r="EX528" s="171"/>
      <c r="EY528" s="89"/>
      <c r="EZ528" s="90" t="str">
        <f t="shared" si="674"/>
        <v/>
      </c>
      <c r="FA528" s="172"/>
      <c r="FB528" s="154" t="str">
        <f t="shared" si="675"/>
        <v>NO BID</v>
      </c>
      <c r="FC528" s="171"/>
      <c r="FD528" s="89"/>
      <c r="FE528" s="90" t="str">
        <f t="shared" si="676"/>
        <v/>
      </c>
      <c r="FF528" s="172"/>
      <c r="FG528" s="154" t="str">
        <f t="shared" si="677"/>
        <v>NO BID</v>
      </c>
      <c r="FH528" s="171"/>
      <c r="FI528" s="89"/>
      <c r="FJ528" s="90" t="str">
        <f t="shared" si="678"/>
        <v/>
      </c>
      <c r="FK528" s="172"/>
      <c r="FL528" s="154" t="str">
        <f t="shared" si="679"/>
        <v>NO BID</v>
      </c>
      <c r="FM528" s="171"/>
      <c r="FN528" s="89"/>
      <c r="FO528" s="90" t="str">
        <f t="shared" si="680"/>
        <v/>
      </c>
      <c r="FP528" s="172"/>
      <c r="FQ528" s="154" t="str">
        <f t="shared" si="681"/>
        <v>NO BID</v>
      </c>
      <c r="FR528" s="174"/>
      <c r="FS528" s="91">
        <v>20.329999999999998</v>
      </c>
      <c r="FT528" s="92">
        <f t="shared" si="682"/>
        <v>101.64999999999999</v>
      </c>
      <c r="FU528" s="175">
        <f t="shared" si="683"/>
        <v>0</v>
      </c>
      <c r="FV528" s="93" t="str">
        <f t="shared" si="684"/>
        <v/>
      </c>
      <c r="FW528" s="94">
        <f t="shared" si="685"/>
        <v>101.64999999999999</v>
      </c>
      <c r="FX528" s="95">
        <f t="shared" si="686"/>
        <v>0</v>
      </c>
      <c r="FY528" s="129" t="str">
        <f t="shared" si="687"/>
        <v>NOT AWARDED</v>
      </c>
      <c r="FZ528" s="130">
        <f t="shared" si="688"/>
        <v>0</v>
      </c>
      <c r="GA528" s="129" t="str">
        <f t="shared" si="689"/>
        <v>VENDOR 09</v>
      </c>
      <c r="GB528" s="176"/>
      <c r="GC528" s="177"/>
      <c r="GD528" s="96"/>
      <c r="GE528" s="97"/>
    </row>
    <row r="529" spans="1:187" ht="30" customHeight="1" thickTop="1" thickBot="1" x14ac:dyDescent="0.4">
      <c r="A529" s="162">
        <v>525</v>
      </c>
      <c r="B529" s="194">
        <v>5</v>
      </c>
      <c r="C529" s="164">
        <v>9781338722468</v>
      </c>
      <c r="D529" s="165" t="s">
        <v>207</v>
      </c>
      <c r="E529" s="165" t="s">
        <v>912</v>
      </c>
      <c r="F529" s="165" t="s">
        <v>1479</v>
      </c>
      <c r="G529" s="166" t="s">
        <v>1415</v>
      </c>
      <c r="H529" s="166" t="s">
        <v>1420</v>
      </c>
      <c r="I529" s="167"/>
      <c r="J529" s="227">
        <f t="shared" si="690"/>
        <v>5</v>
      </c>
      <c r="K529" s="228"/>
      <c r="L529" s="99" t="str">
        <f t="shared" si="616"/>
        <v/>
      </c>
      <c r="M529" s="241"/>
      <c r="N529" s="168"/>
      <c r="O529" s="195" t="str">
        <f t="shared" si="617"/>
        <v>VENDOR 09</v>
      </c>
      <c r="P529" s="149">
        <v>241360</v>
      </c>
      <c r="Q529" s="149">
        <f t="shared" si="618"/>
        <v>0</v>
      </c>
      <c r="R529" s="196" t="str">
        <f t="shared" si="619"/>
        <v xml:space="preserve">, </v>
      </c>
      <c r="S529" s="196" t="str">
        <f t="shared" si="620"/>
        <v>NO BID</v>
      </c>
      <c r="T529" s="117">
        <f t="shared" si="621"/>
        <v>0</v>
      </c>
      <c r="U529" s="118" t="str">
        <f t="shared" si="622"/>
        <v>NOT AWARDED</v>
      </c>
      <c r="V529" s="167"/>
      <c r="W529" s="171"/>
      <c r="X529" s="89"/>
      <c r="Y529" s="90"/>
      <c r="Z529" s="172" t="str">
        <f t="shared" si="623"/>
        <v/>
      </c>
      <c r="AA529" s="154" t="str">
        <f t="shared" si="624"/>
        <v>NO BID</v>
      </c>
      <c r="AB529" s="171"/>
      <c r="AC529" s="89"/>
      <c r="AD529" s="90"/>
      <c r="AE529" s="172" t="str">
        <f t="shared" si="625"/>
        <v/>
      </c>
      <c r="AF529" s="154" t="str">
        <f t="shared" si="626"/>
        <v>NO BID</v>
      </c>
      <c r="AG529" s="171"/>
      <c r="AH529" s="89"/>
      <c r="AI529" s="90"/>
      <c r="AJ529" s="172" t="str">
        <f t="shared" si="627"/>
        <v/>
      </c>
      <c r="AK529" s="154" t="str">
        <f t="shared" si="628"/>
        <v>NO BID</v>
      </c>
      <c r="AL529" s="171"/>
      <c r="AM529" s="89"/>
      <c r="AN529" s="90"/>
      <c r="AO529" s="172" t="str">
        <f t="shared" si="629"/>
        <v/>
      </c>
      <c r="AP529" s="154" t="str">
        <f t="shared" si="630"/>
        <v>NO BID</v>
      </c>
      <c r="AQ529" s="171"/>
      <c r="AR529" s="89"/>
      <c r="AS529" s="90"/>
      <c r="AT529" s="172" t="str">
        <f t="shared" si="631"/>
        <v/>
      </c>
      <c r="AU529" s="154" t="str">
        <f t="shared" si="632"/>
        <v>NO BID</v>
      </c>
      <c r="AV529" s="171"/>
      <c r="AW529" s="89"/>
      <c r="AX529" s="90"/>
      <c r="AY529" s="172" t="str">
        <f t="shared" si="633"/>
        <v/>
      </c>
      <c r="AZ529" s="154" t="str">
        <f t="shared" si="634"/>
        <v>NO BID</v>
      </c>
      <c r="BA529" s="171"/>
      <c r="BB529" s="89"/>
      <c r="BC529" s="90"/>
      <c r="BD529" s="172" t="str">
        <f t="shared" si="635"/>
        <v/>
      </c>
      <c r="BE529" s="154" t="str">
        <f>IF($B529=0,"",IF(ISNUMBER(BB529),"","NO BID"))</f>
        <v>NO BID</v>
      </c>
      <c r="BF529" s="171"/>
      <c r="BG529" s="89"/>
      <c r="BH529" s="90"/>
      <c r="BI529" s="172" t="str">
        <f t="shared" si="636"/>
        <v/>
      </c>
      <c r="BJ529" s="154" t="str">
        <f t="shared" si="637"/>
        <v>NO BID</v>
      </c>
      <c r="BK529" s="171"/>
      <c r="BL529" s="89"/>
      <c r="BM529" s="90"/>
      <c r="BN529" s="172" t="str">
        <f t="shared" si="638"/>
        <v/>
      </c>
      <c r="BO529" s="154" t="str">
        <f t="shared" si="639"/>
        <v>NO BID</v>
      </c>
      <c r="BP529" s="173"/>
      <c r="BQ529" s="171"/>
      <c r="BR529" s="89"/>
      <c r="BS529" s="90" t="str">
        <f t="shared" si="640"/>
        <v/>
      </c>
      <c r="BT529" s="172"/>
      <c r="BU529" s="154" t="str">
        <f t="shared" si="641"/>
        <v>NO BID</v>
      </c>
      <c r="BV529" s="171"/>
      <c r="BW529" s="89"/>
      <c r="BX529" s="90" t="str">
        <f t="shared" si="642"/>
        <v/>
      </c>
      <c r="BY529" s="172"/>
      <c r="BZ529" s="154" t="str">
        <f t="shared" si="643"/>
        <v>NO BID</v>
      </c>
      <c r="CA529" s="171"/>
      <c r="CB529" s="89"/>
      <c r="CC529" s="90" t="str">
        <f t="shared" si="644"/>
        <v/>
      </c>
      <c r="CD529" s="172"/>
      <c r="CE529" s="154" t="str">
        <f t="shared" si="645"/>
        <v>NO BID</v>
      </c>
      <c r="CF529" s="171"/>
      <c r="CG529" s="89"/>
      <c r="CH529" s="90" t="str">
        <f t="shared" si="646"/>
        <v/>
      </c>
      <c r="CI529" s="172"/>
      <c r="CJ529" s="154" t="str">
        <f t="shared" si="647"/>
        <v>NO BID</v>
      </c>
      <c r="CK529" s="171"/>
      <c r="CL529" s="89"/>
      <c r="CM529" s="90" t="str">
        <f t="shared" si="648"/>
        <v/>
      </c>
      <c r="CN529" s="172"/>
      <c r="CO529" s="154" t="str">
        <f t="shared" si="649"/>
        <v>NO BID</v>
      </c>
      <c r="CP529" s="171"/>
      <c r="CQ529" s="89"/>
      <c r="CR529" s="90" t="str">
        <f t="shared" si="650"/>
        <v/>
      </c>
      <c r="CS529" s="172"/>
      <c r="CT529" s="154" t="str">
        <f t="shared" si="651"/>
        <v>NO BID</v>
      </c>
      <c r="CU529" s="171"/>
      <c r="CV529" s="89"/>
      <c r="CW529" s="90" t="str">
        <f t="shared" si="652"/>
        <v/>
      </c>
      <c r="CX529" s="172"/>
      <c r="CY529" s="154" t="str">
        <f t="shared" si="653"/>
        <v>NO BID</v>
      </c>
      <c r="CZ529" s="171"/>
      <c r="DA529" s="89"/>
      <c r="DB529" s="90" t="str">
        <f t="shared" si="654"/>
        <v/>
      </c>
      <c r="DC529" s="172"/>
      <c r="DD529" s="154" t="str">
        <f t="shared" si="655"/>
        <v>NO BID</v>
      </c>
      <c r="DE529" s="171"/>
      <c r="DF529" s="89"/>
      <c r="DG529" s="90" t="str">
        <f t="shared" si="656"/>
        <v/>
      </c>
      <c r="DH529" s="172"/>
      <c r="DI529" s="154" t="str">
        <f t="shared" si="657"/>
        <v>NO BID</v>
      </c>
      <c r="DJ529" s="171"/>
      <c r="DK529" s="89"/>
      <c r="DL529" s="90" t="str">
        <f t="shared" si="658"/>
        <v/>
      </c>
      <c r="DM529" s="172"/>
      <c r="DN529" s="154" t="str">
        <f t="shared" si="659"/>
        <v>NO BID</v>
      </c>
      <c r="DO529" s="171"/>
      <c r="DP529" s="89"/>
      <c r="DQ529" s="90" t="str">
        <f t="shared" si="660"/>
        <v/>
      </c>
      <c r="DR529" s="172"/>
      <c r="DS529" s="154" t="str">
        <f t="shared" si="661"/>
        <v>NO BID</v>
      </c>
      <c r="DT529" s="171"/>
      <c r="DU529" s="89"/>
      <c r="DV529" s="90" t="str">
        <f t="shared" si="662"/>
        <v/>
      </c>
      <c r="DW529" s="172"/>
      <c r="DX529" s="154" t="str">
        <f t="shared" si="663"/>
        <v>NO BID</v>
      </c>
      <c r="DY529" s="171"/>
      <c r="DZ529" s="89"/>
      <c r="EA529" s="90" t="str">
        <f t="shared" si="664"/>
        <v/>
      </c>
      <c r="EB529" s="172"/>
      <c r="EC529" s="154" t="str">
        <f t="shared" si="665"/>
        <v>NO BID</v>
      </c>
      <c r="ED529" s="171"/>
      <c r="EE529" s="89"/>
      <c r="EF529" s="90" t="str">
        <f t="shared" si="666"/>
        <v/>
      </c>
      <c r="EG529" s="172"/>
      <c r="EH529" s="154" t="str">
        <f t="shared" si="667"/>
        <v>NO BID</v>
      </c>
      <c r="EI529" s="171"/>
      <c r="EJ529" s="89"/>
      <c r="EK529" s="90" t="str">
        <f t="shared" si="668"/>
        <v/>
      </c>
      <c r="EL529" s="172"/>
      <c r="EM529" s="154" t="str">
        <f t="shared" si="669"/>
        <v>NO BID</v>
      </c>
      <c r="EN529" s="171"/>
      <c r="EO529" s="89"/>
      <c r="EP529" s="90" t="str">
        <f t="shared" si="670"/>
        <v/>
      </c>
      <c r="EQ529" s="172"/>
      <c r="ER529" s="154" t="str">
        <f t="shared" si="671"/>
        <v>NO BID</v>
      </c>
      <c r="ES529" s="171"/>
      <c r="ET529" s="89"/>
      <c r="EU529" s="90" t="str">
        <f t="shared" si="672"/>
        <v/>
      </c>
      <c r="EV529" s="172"/>
      <c r="EW529" s="154" t="str">
        <f t="shared" si="673"/>
        <v>NO BID</v>
      </c>
      <c r="EX529" s="171"/>
      <c r="EY529" s="89"/>
      <c r="EZ529" s="90" t="str">
        <f t="shared" si="674"/>
        <v/>
      </c>
      <c r="FA529" s="172"/>
      <c r="FB529" s="154" t="str">
        <f t="shared" si="675"/>
        <v>NO BID</v>
      </c>
      <c r="FC529" s="171"/>
      <c r="FD529" s="89"/>
      <c r="FE529" s="90" t="str">
        <f t="shared" si="676"/>
        <v/>
      </c>
      <c r="FF529" s="172"/>
      <c r="FG529" s="154" t="str">
        <f t="shared" si="677"/>
        <v>NO BID</v>
      </c>
      <c r="FH529" s="171"/>
      <c r="FI529" s="89"/>
      <c r="FJ529" s="90" t="str">
        <f t="shared" si="678"/>
        <v/>
      </c>
      <c r="FK529" s="172"/>
      <c r="FL529" s="154" t="str">
        <f t="shared" si="679"/>
        <v>NO BID</v>
      </c>
      <c r="FM529" s="171"/>
      <c r="FN529" s="89"/>
      <c r="FO529" s="90" t="str">
        <f t="shared" si="680"/>
        <v/>
      </c>
      <c r="FP529" s="172"/>
      <c r="FQ529" s="154" t="str">
        <f t="shared" si="681"/>
        <v>NO BID</v>
      </c>
      <c r="FR529" s="174"/>
      <c r="FS529" s="91">
        <v>10.84</v>
      </c>
      <c r="FT529" s="92">
        <f t="shared" si="682"/>
        <v>54.2</v>
      </c>
      <c r="FU529" s="175">
        <f t="shared" si="683"/>
        <v>0</v>
      </c>
      <c r="FV529" s="93" t="str">
        <f t="shared" si="684"/>
        <v/>
      </c>
      <c r="FW529" s="94">
        <f t="shared" si="685"/>
        <v>54.2</v>
      </c>
      <c r="FX529" s="95">
        <f t="shared" si="686"/>
        <v>0</v>
      </c>
      <c r="FY529" s="129" t="str">
        <f t="shared" si="687"/>
        <v>NOT AWARDED</v>
      </c>
      <c r="FZ529" s="130">
        <f t="shared" si="688"/>
        <v>0</v>
      </c>
      <c r="GA529" s="129" t="str">
        <f t="shared" si="689"/>
        <v>VENDOR 09</v>
      </c>
      <c r="GB529" s="176"/>
      <c r="GC529" s="177"/>
      <c r="GD529" s="96"/>
      <c r="GE529" s="97"/>
    </row>
    <row r="530" spans="1:187" ht="30" customHeight="1" thickTop="1" thickBot="1" x14ac:dyDescent="0.4">
      <c r="A530" s="141">
        <v>526</v>
      </c>
      <c r="B530" s="194">
        <v>5</v>
      </c>
      <c r="C530" s="164">
        <v>9781250290045</v>
      </c>
      <c r="D530" s="165" t="s">
        <v>208</v>
      </c>
      <c r="E530" s="165" t="s">
        <v>913</v>
      </c>
      <c r="F530" s="165" t="s">
        <v>1479</v>
      </c>
      <c r="G530" s="166" t="s">
        <v>1415</v>
      </c>
      <c r="H530" s="166" t="s">
        <v>1416</v>
      </c>
      <c r="I530" s="167"/>
      <c r="J530" s="227">
        <f t="shared" si="690"/>
        <v>5</v>
      </c>
      <c r="K530" s="228"/>
      <c r="L530" s="99" t="str">
        <f t="shared" si="616"/>
        <v/>
      </c>
      <c r="M530" s="241"/>
      <c r="N530" s="168"/>
      <c r="O530" s="195" t="str">
        <f t="shared" si="617"/>
        <v>VENDOR 09</v>
      </c>
      <c r="P530" s="149" t="s">
        <v>88</v>
      </c>
      <c r="Q530" s="149">
        <f t="shared" si="618"/>
        <v>0</v>
      </c>
      <c r="R530" s="196" t="str">
        <f t="shared" si="619"/>
        <v xml:space="preserve">, </v>
      </c>
      <c r="S530" s="196" t="str">
        <f t="shared" si="620"/>
        <v>NO BID</v>
      </c>
      <c r="T530" s="117">
        <f t="shared" si="621"/>
        <v>0</v>
      </c>
      <c r="U530" s="118" t="str">
        <f t="shared" si="622"/>
        <v>NOT AWARDED</v>
      </c>
      <c r="V530" s="167"/>
      <c r="W530" s="171"/>
      <c r="X530" s="89"/>
      <c r="Y530" s="90"/>
      <c r="Z530" s="172" t="str">
        <f t="shared" si="623"/>
        <v/>
      </c>
      <c r="AA530" s="154" t="str">
        <f t="shared" si="624"/>
        <v>NO BID</v>
      </c>
      <c r="AB530" s="171"/>
      <c r="AC530" s="89"/>
      <c r="AD530" s="90"/>
      <c r="AE530" s="172" t="str">
        <f t="shared" si="625"/>
        <v/>
      </c>
      <c r="AF530" s="154" t="str">
        <f t="shared" si="626"/>
        <v>NO BID</v>
      </c>
      <c r="AG530" s="171"/>
      <c r="AH530" s="89"/>
      <c r="AI530" s="90"/>
      <c r="AJ530" s="172" t="str">
        <f t="shared" si="627"/>
        <v/>
      </c>
      <c r="AK530" s="154" t="str">
        <f t="shared" si="628"/>
        <v>NO BID</v>
      </c>
      <c r="AL530" s="171"/>
      <c r="AM530" s="89"/>
      <c r="AN530" s="90"/>
      <c r="AO530" s="172" t="str">
        <f t="shared" si="629"/>
        <v/>
      </c>
      <c r="AP530" s="154" t="str">
        <f t="shared" si="630"/>
        <v>NO BID</v>
      </c>
      <c r="AQ530" s="171"/>
      <c r="AR530" s="89"/>
      <c r="AS530" s="90"/>
      <c r="AT530" s="172" t="str">
        <f t="shared" si="631"/>
        <v/>
      </c>
      <c r="AU530" s="154" t="str">
        <f t="shared" si="632"/>
        <v>NO BID</v>
      </c>
      <c r="AV530" s="171"/>
      <c r="AW530" s="89"/>
      <c r="AX530" s="90"/>
      <c r="AY530" s="172" t="str">
        <f t="shared" si="633"/>
        <v/>
      </c>
      <c r="AZ530" s="154" t="str">
        <f t="shared" si="634"/>
        <v>NO BID</v>
      </c>
      <c r="BA530" s="171"/>
      <c r="BB530" s="89"/>
      <c r="BC530" s="90"/>
      <c r="BD530" s="172" t="str">
        <f t="shared" si="635"/>
        <v/>
      </c>
      <c r="BE530" s="154" t="s">
        <v>76</v>
      </c>
      <c r="BF530" s="171"/>
      <c r="BG530" s="89"/>
      <c r="BH530" s="90"/>
      <c r="BI530" s="172" t="str">
        <f t="shared" si="636"/>
        <v/>
      </c>
      <c r="BJ530" s="154" t="str">
        <f t="shared" si="637"/>
        <v>NO BID</v>
      </c>
      <c r="BK530" s="171"/>
      <c r="BL530" s="89"/>
      <c r="BM530" s="90"/>
      <c r="BN530" s="172" t="str">
        <f t="shared" si="638"/>
        <v/>
      </c>
      <c r="BO530" s="154" t="str">
        <f t="shared" si="639"/>
        <v>NO BID</v>
      </c>
      <c r="BP530" s="178"/>
      <c r="BQ530" s="171"/>
      <c r="BR530" s="89"/>
      <c r="BS530" s="90" t="str">
        <f t="shared" si="640"/>
        <v/>
      </c>
      <c r="BT530" s="172"/>
      <c r="BU530" s="154" t="str">
        <f t="shared" si="641"/>
        <v>NO BID</v>
      </c>
      <c r="BV530" s="171"/>
      <c r="BW530" s="89"/>
      <c r="BX530" s="90" t="str">
        <f t="shared" si="642"/>
        <v/>
      </c>
      <c r="BY530" s="172"/>
      <c r="BZ530" s="154" t="str">
        <f t="shared" si="643"/>
        <v>NO BID</v>
      </c>
      <c r="CA530" s="171"/>
      <c r="CB530" s="89"/>
      <c r="CC530" s="90" t="str">
        <f t="shared" si="644"/>
        <v/>
      </c>
      <c r="CD530" s="172"/>
      <c r="CE530" s="154" t="str">
        <f t="shared" si="645"/>
        <v>NO BID</v>
      </c>
      <c r="CF530" s="171"/>
      <c r="CG530" s="89"/>
      <c r="CH530" s="90" t="str">
        <f t="shared" si="646"/>
        <v/>
      </c>
      <c r="CI530" s="172"/>
      <c r="CJ530" s="154" t="str">
        <f t="shared" si="647"/>
        <v>NO BID</v>
      </c>
      <c r="CK530" s="171"/>
      <c r="CL530" s="89"/>
      <c r="CM530" s="90" t="str">
        <f t="shared" si="648"/>
        <v/>
      </c>
      <c r="CN530" s="172"/>
      <c r="CO530" s="154" t="str">
        <f t="shared" si="649"/>
        <v>NO BID</v>
      </c>
      <c r="CP530" s="171"/>
      <c r="CQ530" s="89"/>
      <c r="CR530" s="90" t="str">
        <f t="shared" si="650"/>
        <v/>
      </c>
      <c r="CS530" s="172"/>
      <c r="CT530" s="154" t="str">
        <f t="shared" si="651"/>
        <v>NO BID</v>
      </c>
      <c r="CU530" s="171"/>
      <c r="CV530" s="89"/>
      <c r="CW530" s="90" t="str">
        <f t="shared" si="652"/>
        <v/>
      </c>
      <c r="CX530" s="172"/>
      <c r="CY530" s="154" t="str">
        <f t="shared" si="653"/>
        <v>NO BID</v>
      </c>
      <c r="CZ530" s="171"/>
      <c r="DA530" s="89"/>
      <c r="DB530" s="90" t="str">
        <f t="shared" si="654"/>
        <v/>
      </c>
      <c r="DC530" s="172"/>
      <c r="DD530" s="154" t="str">
        <f t="shared" si="655"/>
        <v>NO BID</v>
      </c>
      <c r="DE530" s="171"/>
      <c r="DF530" s="89"/>
      <c r="DG530" s="90" t="str">
        <f t="shared" si="656"/>
        <v/>
      </c>
      <c r="DH530" s="172"/>
      <c r="DI530" s="154" t="str">
        <f t="shared" si="657"/>
        <v>NO BID</v>
      </c>
      <c r="DJ530" s="171"/>
      <c r="DK530" s="89"/>
      <c r="DL530" s="90" t="str">
        <f t="shared" si="658"/>
        <v/>
      </c>
      <c r="DM530" s="172"/>
      <c r="DN530" s="154" t="str">
        <f t="shared" si="659"/>
        <v>NO BID</v>
      </c>
      <c r="DO530" s="171"/>
      <c r="DP530" s="89"/>
      <c r="DQ530" s="90" t="str">
        <f t="shared" si="660"/>
        <v/>
      </c>
      <c r="DR530" s="172"/>
      <c r="DS530" s="154" t="str">
        <f t="shared" si="661"/>
        <v>NO BID</v>
      </c>
      <c r="DT530" s="171"/>
      <c r="DU530" s="89"/>
      <c r="DV530" s="90" t="str">
        <f t="shared" si="662"/>
        <v/>
      </c>
      <c r="DW530" s="172"/>
      <c r="DX530" s="154" t="str">
        <f t="shared" si="663"/>
        <v>NO BID</v>
      </c>
      <c r="DY530" s="171"/>
      <c r="DZ530" s="89"/>
      <c r="EA530" s="90" t="str">
        <f t="shared" si="664"/>
        <v/>
      </c>
      <c r="EB530" s="172"/>
      <c r="EC530" s="154" t="str">
        <f t="shared" si="665"/>
        <v>NO BID</v>
      </c>
      <c r="ED530" s="171"/>
      <c r="EE530" s="89"/>
      <c r="EF530" s="90" t="str">
        <f t="shared" si="666"/>
        <v/>
      </c>
      <c r="EG530" s="172"/>
      <c r="EH530" s="154" t="str">
        <f t="shared" si="667"/>
        <v>NO BID</v>
      </c>
      <c r="EI530" s="171"/>
      <c r="EJ530" s="89"/>
      <c r="EK530" s="90" t="str">
        <f t="shared" si="668"/>
        <v/>
      </c>
      <c r="EL530" s="172"/>
      <c r="EM530" s="154" t="str">
        <f t="shared" si="669"/>
        <v>NO BID</v>
      </c>
      <c r="EN530" s="171"/>
      <c r="EO530" s="89"/>
      <c r="EP530" s="90" t="str">
        <f t="shared" si="670"/>
        <v/>
      </c>
      <c r="EQ530" s="172"/>
      <c r="ER530" s="154" t="str">
        <f t="shared" si="671"/>
        <v>NO BID</v>
      </c>
      <c r="ES530" s="171"/>
      <c r="ET530" s="89"/>
      <c r="EU530" s="90" t="str">
        <f t="shared" si="672"/>
        <v/>
      </c>
      <c r="EV530" s="172"/>
      <c r="EW530" s="154" t="str">
        <f t="shared" si="673"/>
        <v>NO BID</v>
      </c>
      <c r="EX530" s="171"/>
      <c r="EY530" s="89"/>
      <c r="EZ530" s="90" t="str">
        <f t="shared" si="674"/>
        <v/>
      </c>
      <c r="FA530" s="172"/>
      <c r="FB530" s="154" t="str">
        <f t="shared" si="675"/>
        <v>NO BID</v>
      </c>
      <c r="FC530" s="171"/>
      <c r="FD530" s="89"/>
      <c r="FE530" s="90" t="str">
        <f t="shared" si="676"/>
        <v/>
      </c>
      <c r="FF530" s="172"/>
      <c r="FG530" s="154" t="str">
        <f t="shared" si="677"/>
        <v>NO BID</v>
      </c>
      <c r="FH530" s="171"/>
      <c r="FI530" s="89"/>
      <c r="FJ530" s="90" t="str">
        <f t="shared" si="678"/>
        <v/>
      </c>
      <c r="FK530" s="172"/>
      <c r="FL530" s="154" t="str">
        <f t="shared" si="679"/>
        <v>NO BID</v>
      </c>
      <c r="FM530" s="171"/>
      <c r="FN530" s="89"/>
      <c r="FO530" s="90" t="str">
        <f t="shared" si="680"/>
        <v/>
      </c>
      <c r="FP530" s="172"/>
      <c r="FQ530" s="154" t="str">
        <f t="shared" si="681"/>
        <v>NO BID</v>
      </c>
      <c r="FR530" s="174"/>
      <c r="FS530" s="91">
        <v>17.170000000000002</v>
      </c>
      <c r="FT530" s="92">
        <f t="shared" si="682"/>
        <v>85.850000000000009</v>
      </c>
      <c r="FU530" s="175">
        <f t="shared" si="683"/>
        <v>0</v>
      </c>
      <c r="FV530" s="93" t="str">
        <f t="shared" si="684"/>
        <v/>
      </c>
      <c r="FW530" s="94">
        <f t="shared" si="685"/>
        <v>85.850000000000009</v>
      </c>
      <c r="FX530" s="95">
        <f t="shared" si="686"/>
        <v>0</v>
      </c>
      <c r="FY530" s="129" t="str">
        <f t="shared" si="687"/>
        <v>NOT AWARDED</v>
      </c>
      <c r="FZ530" s="130">
        <f t="shared" si="688"/>
        <v>0</v>
      </c>
      <c r="GA530" s="129" t="str">
        <f t="shared" si="689"/>
        <v>VENDOR 09</v>
      </c>
      <c r="GB530" s="176"/>
      <c r="GC530" s="177"/>
      <c r="GD530" s="96"/>
      <c r="GE530" s="97"/>
    </row>
    <row r="531" spans="1:187" ht="30" customHeight="1" thickTop="1" thickBot="1" x14ac:dyDescent="0.4">
      <c r="A531" s="162">
        <v>527</v>
      </c>
      <c r="B531" s="163">
        <v>1</v>
      </c>
      <c r="C531" s="164">
        <v>9780593381670</v>
      </c>
      <c r="D531" s="165" t="s">
        <v>213</v>
      </c>
      <c r="E531" s="165" t="s">
        <v>918</v>
      </c>
      <c r="F531" s="165" t="s">
        <v>1479</v>
      </c>
      <c r="G531" s="166" t="s">
        <v>1415</v>
      </c>
      <c r="H531" s="166" t="s">
        <v>1422</v>
      </c>
      <c r="I531" s="167"/>
      <c r="J531" s="227">
        <f t="shared" si="690"/>
        <v>1</v>
      </c>
      <c r="K531" s="228"/>
      <c r="L531" s="99" t="str">
        <f t="shared" si="616"/>
        <v/>
      </c>
      <c r="M531" s="241"/>
      <c r="N531" s="168"/>
      <c r="O531" s="195" t="str">
        <f t="shared" si="617"/>
        <v>VENDOR 09</v>
      </c>
      <c r="P531" s="149">
        <v>241363</v>
      </c>
      <c r="Q531" s="149">
        <f t="shared" si="618"/>
        <v>0</v>
      </c>
      <c r="R531" s="196" t="str">
        <f t="shared" si="619"/>
        <v xml:space="preserve">, </v>
      </c>
      <c r="S531" s="196" t="str">
        <f t="shared" si="620"/>
        <v>NO BID</v>
      </c>
      <c r="T531" s="117">
        <f t="shared" si="621"/>
        <v>0</v>
      </c>
      <c r="U531" s="118" t="str">
        <f t="shared" si="622"/>
        <v>NOT AWARDED</v>
      </c>
      <c r="V531" s="167"/>
      <c r="W531" s="171"/>
      <c r="X531" s="89"/>
      <c r="Y531" s="90"/>
      <c r="Z531" s="172" t="str">
        <f t="shared" si="623"/>
        <v/>
      </c>
      <c r="AA531" s="154" t="str">
        <f t="shared" si="624"/>
        <v>NO BID</v>
      </c>
      <c r="AB531" s="171"/>
      <c r="AC531" s="89"/>
      <c r="AD531" s="90"/>
      <c r="AE531" s="172" t="str">
        <f t="shared" si="625"/>
        <v/>
      </c>
      <c r="AF531" s="154" t="str">
        <f t="shared" si="626"/>
        <v>NO BID</v>
      </c>
      <c r="AG531" s="171"/>
      <c r="AH531" s="89"/>
      <c r="AI531" s="90"/>
      <c r="AJ531" s="172" t="str">
        <f t="shared" si="627"/>
        <v/>
      </c>
      <c r="AK531" s="154" t="str">
        <f t="shared" si="628"/>
        <v>NO BID</v>
      </c>
      <c r="AL531" s="171"/>
      <c r="AM531" s="89"/>
      <c r="AN531" s="90"/>
      <c r="AO531" s="172" t="str">
        <f t="shared" si="629"/>
        <v/>
      </c>
      <c r="AP531" s="154" t="str">
        <f t="shared" si="630"/>
        <v>NO BID</v>
      </c>
      <c r="AQ531" s="171"/>
      <c r="AR531" s="89"/>
      <c r="AS531" s="90"/>
      <c r="AT531" s="172" t="str">
        <f t="shared" si="631"/>
        <v/>
      </c>
      <c r="AU531" s="154" t="str">
        <f t="shared" si="632"/>
        <v>NO BID</v>
      </c>
      <c r="AV531" s="171"/>
      <c r="AW531" s="89"/>
      <c r="AX531" s="90"/>
      <c r="AY531" s="172" t="str">
        <f t="shared" si="633"/>
        <v/>
      </c>
      <c r="AZ531" s="154" t="str">
        <f t="shared" si="634"/>
        <v>NO BID</v>
      </c>
      <c r="BA531" s="171"/>
      <c r="BB531" s="89"/>
      <c r="BC531" s="90"/>
      <c r="BD531" s="172" t="str">
        <f t="shared" si="635"/>
        <v/>
      </c>
      <c r="BE531" s="154" t="str">
        <f>IF($B531=0,"",IF(ISNUMBER(BB531),"","NO BID"))</f>
        <v>NO BID</v>
      </c>
      <c r="BF531" s="171"/>
      <c r="BG531" s="89"/>
      <c r="BH531" s="90"/>
      <c r="BI531" s="172" t="str">
        <f t="shared" si="636"/>
        <v/>
      </c>
      <c r="BJ531" s="154" t="str">
        <f t="shared" si="637"/>
        <v>NO BID</v>
      </c>
      <c r="BK531" s="171"/>
      <c r="BL531" s="89"/>
      <c r="BM531" s="90"/>
      <c r="BN531" s="172" t="str">
        <f t="shared" si="638"/>
        <v/>
      </c>
      <c r="BO531" s="154" t="str">
        <f t="shared" si="639"/>
        <v>NO BID</v>
      </c>
      <c r="BP531" s="178"/>
      <c r="BQ531" s="171"/>
      <c r="BR531" s="89"/>
      <c r="BS531" s="90" t="str">
        <f t="shared" si="640"/>
        <v/>
      </c>
      <c r="BT531" s="172"/>
      <c r="BU531" s="154" t="str">
        <f t="shared" si="641"/>
        <v>NO BID</v>
      </c>
      <c r="BV531" s="171"/>
      <c r="BW531" s="89"/>
      <c r="BX531" s="90" t="str">
        <f t="shared" si="642"/>
        <v/>
      </c>
      <c r="BY531" s="172"/>
      <c r="BZ531" s="154" t="str">
        <f t="shared" si="643"/>
        <v>NO BID</v>
      </c>
      <c r="CA531" s="171"/>
      <c r="CB531" s="89"/>
      <c r="CC531" s="90" t="str">
        <f t="shared" si="644"/>
        <v/>
      </c>
      <c r="CD531" s="172"/>
      <c r="CE531" s="154" t="str">
        <f t="shared" si="645"/>
        <v>NO BID</v>
      </c>
      <c r="CF531" s="171"/>
      <c r="CG531" s="89"/>
      <c r="CH531" s="90" t="str">
        <f t="shared" si="646"/>
        <v/>
      </c>
      <c r="CI531" s="172"/>
      <c r="CJ531" s="154" t="str">
        <f t="shared" si="647"/>
        <v>NO BID</v>
      </c>
      <c r="CK531" s="171"/>
      <c r="CL531" s="89"/>
      <c r="CM531" s="90" t="str">
        <f t="shared" si="648"/>
        <v/>
      </c>
      <c r="CN531" s="172"/>
      <c r="CO531" s="154" t="str">
        <f t="shared" si="649"/>
        <v>NO BID</v>
      </c>
      <c r="CP531" s="171"/>
      <c r="CQ531" s="89"/>
      <c r="CR531" s="90" t="str">
        <f t="shared" si="650"/>
        <v/>
      </c>
      <c r="CS531" s="172"/>
      <c r="CT531" s="154" t="str">
        <f t="shared" si="651"/>
        <v>NO BID</v>
      </c>
      <c r="CU531" s="171"/>
      <c r="CV531" s="89"/>
      <c r="CW531" s="90" t="str">
        <f t="shared" si="652"/>
        <v/>
      </c>
      <c r="CX531" s="172"/>
      <c r="CY531" s="154" t="str">
        <f t="shared" si="653"/>
        <v>NO BID</v>
      </c>
      <c r="CZ531" s="171"/>
      <c r="DA531" s="89"/>
      <c r="DB531" s="90" t="str">
        <f t="shared" si="654"/>
        <v/>
      </c>
      <c r="DC531" s="172"/>
      <c r="DD531" s="154" t="str">
        <f t="shared" si="655"/>
        <v>NO BID</v>
      </c>
      <c r="DE531" s="171"/>
      <c r="DF531" s="89"/>
      <c r="DG531" s="90" t="str">
        <f t="shared" si="656"/>
        <v/>
      </c>
      <c r="DH531" s="172"/>
      <c r="DI531" s="154" t="str">
        <f t="shared" si="657"/>
        <v>NO BID</v>
      </c>
      <c r="DJ531" s="171"/>
      <c r="DK531" s="89"/>
      <c r="DL531" s="90" t="str">
        <f t="shared" si="658"/>
        <v/>
      </c>
      <c r="DM531" s="172"/>
      <c r="DN531" s="154" t="str">
        <f t="shared" si="659"/>
        <v>NO BID</v>
      </c>
      <c r="DO531" s="171"/>
      <c r="DP531" s="89"/>
      <c r="DQ531" s="90" t="str">
        <f t="shared" si="660"/>
        <v/>
      </c>
      <c r="DR531" s="172"/>
      <c r="DS531" s="154" t="str">
        <f t="shared" si="661"/>
        <v>NO BID</v>
      </c>
      <c r="DT531" s="171"/>
      <c r="DU531" s="89"/>
      <c r="DV531" s="90" t="str">
        <f t="shared" si="662"/>
        <v/>
      </c>
      <c r="DW531" s="172"/>
      <c r="DX531" s="154" t="str">
        <f t="shared" si="663"/>
        <v>NO BID</v>
      </c>
      <c r="DY531" s="171"/>
      <c r="DZ531" s="89"/>
      <c r="EA531" s="90" t="str">
        <f t="shared" si="664"/>
        <v/>
      </c>
      <c r="EB531" s="172"/>
      <c r="EC531" s="154" t="str">
        <f t="shared" si="665"/>
        <v>NO BID</v>
      </c>
      <c r="ED531" s="171"/>
      <c r="EE531" s="89"/>
      <c r="EF531" s="90" t="str">
        <f t="shared" si="666"/>
        <v/>
      </c>
      <c r="EG531" s="172"/>
      <c r="EH531" s="154" t="str">
        <f t="shared" si="667"/>
        <v>NO BID</v>
      </c>
      <c r="EI531" s="171"/>
      <c r="EJ531" s="89"/>
      <c r="EK531" s="90" t="str">
        <f t="shared" si="668"/>
        <v/>
      </c>
      <c r="EL531" s="172"/>
      <c r="EM531" s="154" t="str">
        <f t="shared" si="669"/>
        <v>NO BID</v>
      </c>
      <c r="EN531" s="171"/>
      <c r="EO531" s="89"/>
      <c r="EP531" s="90" t="str">
        <f t="shared" si="670"/>
        <v/>
      </c>
      <c r="EQ531" s="172"/>
      <c r="ER531" s="154" t="str">
        <f t="shared" si="671"/>
        <v>NO BID</v>
      </c>
      <c r="ES531" s="171"/>
      <c r="ET531" s="89"/>
      <c r="EU531" s="90" t="str">
        <f t="shared" si="672"/>
        <v/>
      </c>
      <c r="EV531" s="172"/>
      <c r="EW531" s="154" t="str">
        <f t="shared" si="673"/>
        <v>NO BID</v>
      </c>
      <c r="EX531" s="171"/>
      <c r="EY531" s="89"/>
      <c r="EZ531" s="90" t="str">
        <f t="shared" si="674"/>
        <v/>
      </c>
      <c r="FA531" s="172"/>
      <c r="FB531" s="154" t="str">
        <f t="shared" si="675"/>
        <v>NO BID</v>
      </c>
      <c r="FC531" s="171"/>
      <c r="FD531" s="89"/>
      <c r="FE531" s="90" t="str">
        <f t="shared" si="676"/>
        <v/>
      </c>
      <c r="FF531" s="172"/>
      <c r="FG531" s="154" t="str">
        <f t="shared" si="677"/>
        <v>NO BID</v>
      </c>
      <c r="FH531" s="171"/>
      <c r="FI531" s="89"/>
      <c r="FJ531" s="90" t="str">
        <f t="shared" si="678"/>
        <v/>
      </c>
      <c r="FK531" s="172"/>
      <c r="FL531" s="154" t="str">
        <f t="shared" si="679"/>
        <v>NO BID</v>
      </c>
      <c r="FM531" s="171"/>
      <c r="FN531" s="89"/>
      <c r="FO531" s="90" t="str">
        <f t="shared" si="680"/>
        <v/>
      </c>
      <c r="FP531" s="172"/>
      <c r="FQ531" s="154" t="str">
        <f t="shared" si="681"/>
        <v>NO BID</v>
      </c>
      <c r="FR531" s="174"/>
      <c r="FS531" s="91">
        <v>10.69</v>
      </c>
      <c r="FT531" s="92">
        <f t="shared" si="682"/>
        <v>10.69</v>
      </c>
      <c r="FU531" s="175">
        <f t="shared" si="683"/>
        <v>0</v>
      </c>
      <c r="FV531" s="93" t="str">
        <f t="shared" si="684"/>
        <v/>
      </c>
      <c r="FW531" s="94">
        <f t="shared" si="685"/>
        <v>10.69</v>
      </c>
      <c r="FX531" s="95">
        <f t="shared" si="686"/>
        <v>0</v>
      </c>
      <c r="FY531" s="129" t="str">
        <f t="shared" si="687"/>
        <v>NOT AWARDED</v>
      </c>
      <c r="FZ531" s="130">
        <f t="shared" si="688"/>
        <v>0</v>
      </c>
      <c r="GA531" s="129" t="str">
        <f t="shared" si="689"/>
        <v>VENDOR 09</v>
      </c>
      <c r="GB531" s="176"/>
      <c r="GC531" s="177"/>
      <c r="GD531" s="96"/>
      <c r="GE531" s="97"/>
    </row>
    <row r="532" spans="1:187" ht="30" customHeight="1" thickTop="1" thickBot="1" x14ac:dyDescent="0.4">
      <c r="A532" s="162">
        <v>528</v>
      </c>
      <c r="B532" s="163">
        <v>5</v>
      </c>
      <c r="C532" s="164">
        <v>9781646870356</v>
      </c>
      <c r="D532" s="165" t="s">
        <v>214</v>
      </c>
      <c r="E532" s="165" t="s">
        <v>919</v>
      </c>
      <c r="F532" s="165" t="s">
        <v>1480</v>
      </c>
      <c r="G532" s="166" t="s">
        <v>1415</v>
      </c>
      <c r="H532" s="166" t="s">
        <v>1417</v>
      </c>
      <c r="I532" s="167"/>
      <c r="J532" s="227">
        <f t="shared" si="690"/>
        <v>5</v>
      </c>
      <c r="K532" s="228"/>
      <c r="L532" s="99" t="str">
        <f t="shared" si="616"/>
        <v/>
      </c>
      <c r="M532" s="241"/>
      <c r="N532" s="168"/>
      <c r="O532" s="195" t="str">
        <f t="shared" si="617"/>
        <v>VENDOR 09</v>
      </c>
      <c r="P532" s="149">
        <v>241365</v>
      </c>
      <c r="Q532" s="149">
        <f t="shared" si="618"/>
        <v>0</v>
      </c>
      <c r="R532" s="196" t="str">
        <f t="shared" si="619"/>
        <v xml:space="preserve">, </v>
      </c>
      <c r="S532" s="196" t="str">
        <f t="shared" si="620"/>
        <v>NO BID</v>
      </c>
      <c r="T532" s="117">
        <f t="shared" si="621"/>
        <v>0</v>
      </c>
      <c r="U532" s="118" t="str">
        <f t="shared" si="622"/>
        <v>NOT AWARDED</v>
      </c>
      <c r="V532" s="167"/>
      <c r="W532" s="171"/>
      <c r="X532" s="89"/>
      <c r="Y532" s="90"/>
      <c r="Z532" s="172" t="str">
        <f t="shared" si="623"/>
        <v/>
      </c>
      <c r="AA532" s="154" t="str">
        <f t="shared" si="624"/>
        <v>NO BID</v>
      </c>
      <c r="AB532" s="171"/>
      <c r="AC532" s="89"/>
      <c r="AD532" s="90"/>
      <c r="AE532" s="172" t="str">
        <f t="shared" si="625"/>
        <v/>
      </c>
      <c r="AF532" s="154" t="str">
        <f t="shared" si="626"/>
        <v>NO BID</v>
      </c>
      <c r="AG532" s="171"/>
      <c r="AH532" s="89"/>
      <c r="AI532" s="90"/>
      <c r="AJ532" s="172" t="str">
        <f t="shared" si="627"/>
        <v/>
      </c>
      <c r="AK532" s="154" t="str">
        <f t="shared" si="628"/>
        <v>NO BID</v>
      </c>
      <c r="AL532" s="171"/>
      <c r="AM532" s="89"/>
      <c r="AN532" s="90"/>
      <c r="AO532" s="172" t="str">
        <f t="shared" si="629"/>
        <v/>
      </c>
      <c r="AP532" s="154" t="str">
        <f t="shared" si="630"/>
        <v>NO BID</v>
      </c>
      <c r="AQ532" s="171"/>
      <c r="AR532" s="89"/>
      <c r="AS532" s="90"/>
      <c r="AT532" s="172" t="str">
        <f t="shared" si="631"/>
        <v/>
      </c>
      <c r="AU532" s="154" t="str">
        <f t="shared" si="632"/>
        <v>NO BID</v>
      </c>
      <c r="AV532" s="171"/>
      <c r="AW532" s="89"/>
      <c r="AX532" s="90"/>
      <c r="AY532" s="172" t="str">
        <f t="shared" si="633"/>
        <v/>
      </c>
      <c r="AZ532" s="154" t="str">
        <f t="shared" si="634"/>
        <v>NO BID</v>
      </c>
      <c r="BA532" s="171"/>
      <c r="BB532" s="89"/>
      <c r="BC532" s="90"/>
      <c r="BD532" s="172" t="str">
        <f t="shared" si="635"/>
        <v/>
      </c>
      <c r="BE532" s="154" t="s">
        <v>84</v>
      </c>
      <c r="BF532" s="171"/>
      <c r="BG532" s="89"/>
      <c r="BH532" s="90"/>
      <c r="BI532" s="172" t="str">
        <f t="shared" si="636"/>
        <v/>
      </c>
      <c r="BJ532" s="154" t="str">
        <f t="shared" si="637"/>
        <v>NO BID</v>
      </c>
      <c r="BK532" s="171"/>
      <c r="BL532" s="89"/>
      <c r="BM532" s="90"/>
      <c r="BN532" s="172" t="str">
        <f t="shared" si="638"/>
        <v/>
      </c>
      <c r="BO532" s="154" t="str">
        <f t="shared" si="639"/>
        <v>NO BID</v>
      </c>
      <c r="BP532" s="178"/>
      <c r="BQ532" s="171"/>
      <c r="BR532" s="89"/>
      <c r="BS532" s="90" t="str">
        <f t="shared" si="640"/>
        <v/>
      </c>
      <c r="BT532" s="172"/>
      <c r="BU532" s="154" t="str">
        <f t="shared" si="641"/>
        <v>NO BID</v>
      </c>
      <c r="BV532" s="171"/>
      <c r="BW532" s="89"/>
      <c r="BX532" s="90" t="str">
        <f t="shared" si="642"/>
        <v/>
      </c>
      <c r="BY532" s="172"/>
      <c r="BZ532" s="154" t="str">
        <f t="shared" si="643"/>
        <v>NO BID</v>
      </c>
      <c r="CA532" s="171"/>
      <c r="CB532" s="89"/>
      <c r="CC532" s="90" t="str">
        <f t="shared" si="644"/>
        <v/>
      </c>
      <c r="CD532" s="172"/>
      <c r="CE532" s="154" t="str">
        <f t="shared" si="645"/>
        <v>NO BID</v>
      </c>
      <c r="CF532" s="171"/>
      <c r="CG532" s="89"/>
      <c r="CH532" s="90" t="str">
        <f t="shared" si="646"/>
        <v/>
      </c>
      <c r="CI532" s="172"/>
      <c r="CJ532" s="154" t="str">
        <f t="shared" si="647"/>
        <v>NO BID</v>
      </c>
      <c r="CK532" s="171"/>
      <c r="CL532" s="89"/>
      <c r="CM532" s="90" t="str">
        <f t="shared" si="648"/>
        <v/>
      </c>
      <c r="CN532" s="172"/>
      <c r="CO532" s="154" t="str">
        <f t="shared" si="649"/>
        <v>NO BID</v>
      </c>
      <c r="CP532" s="171"/>
      <c r="CQ532" s="89"/>
      <c r="CR532" s="90" t="str">
        <f t="shared" si="650"/>
        <v/>
      </c>
      <c r="CS532" s="172"/>
      <c r="CT532" s="154" t="str">
        <f t="shared" si="651"/>
        <v>NO BID</v>
      </c>
      <c r="CU532" s="171"/>
      <c r="CV532" s="89"/>
      <c r="CW532" s="90" t="str">
        <f t="shared" si="652"/>
        <v/>
      </c>
      <c r="CX532" s="172"/>
      <c r="CY532" s="154" t="str">
        <f t="shared" si="653"/>
        <v>NO BID</v>
      </c>
      <c r="CZ532" s="171"/>
      <c r="DA532" s="89"/>
      <c r="DB532" s="90" t="str">
        <f t="shared" si="654"/>
        <v/>
      </c>
      <c r="DC532" s="172"/>
      <c r="DD532" s="154" t="str">
        <f t="shared" si="655"/>
        <v>NO BID</v>
      </c>
      <c r="DE532" s="171"/>
      <c r="DF532" s="89"/>
      <c r="DG532" s="90" t="str">
        <f t="shared" si="656"/>
        <v/>
      </c>
      <c r="DH532" s="172"/>
      <c r="DI532" s="154" t="str">
        <f t="shared" si="657"/>
        <v>NO BID</v>
      </c>
      <c r="DJ532" s="171"/>
      <c r="DK532" s="89"/>
      <c r="DL532" s="90" t="str">
        <f t="shared" si="658"/>
        <v/>
      </c>
      <c r="DM532" s="172"/>
      <c r="DN532" s="154" t="str">
        <f t="shared" si="659"/>
        <v>NO BID</v>
      </c>
      <c r="DO532" s="171"/>
      <c r="DP532" s="89"/>
      <c r="DQ532" s="90" t="str">
        <f t="shared" si="660"/>
        <v/>
      </c>
      <c r="DR532" s="172"/>
      <c r="DS532" s="154" t="str">
        <f t="shared" si="661"/>
        <v>NO BID</v>
      </c>
      <c r="DT532" s="171"/>
      <c r="DU532" s="89"/>
      <c r="DV532" s="90" t="str">
        <f t="shared" si="662"/>
        <v/>
      </c>
      <c r="DW532" s="172"/>
      <c r="DX532" s="154" t="str">
        <f t="shared" si="663"/>
        <v>NO BID</v>
      </c>
      <c r="DY532" s="171"/>
      <c r="DZ532" s="89"/>
      <c r="EA532" s="90" t="str">
        <f t="shared" si="664"/>
        <v/>
      </c>
      <c r="EB532" s="172"/>
      <c r="EC532" s="154" t="str">
        <f t="shared" si="665"/>
        <v>NO BID</v>
      </c>
      <c r="ED532" s="171"/>
      <c r="EE532" s="89"/>
      <c r="EF532" s="90" t="str">
        <f t="shared" si="666"/>
        <v/>
      </c>
      <c r="EG532" s="172"/>
      <c r="EH532" s="154" t="str">
        <f t="shared" si="667"/>
        <v>NO BID</v>
      </c>
      <c r="EI532" s="171"/>
      <c r="EJ532" s="89"/>
      <c r="EK532" s="90" t="str">
        <f t="shared" si="668"/>
        <v/>
      </c>
      <c r="EL532" s="172"/>
      <c r="EM532" s="154" t="str">
        <f t="shared" si="669"/>
        <v>NO BID</v>
      </c>
      <c r="EN532" s="171"/>
      <c r="EO532" s="89"/>
      <c r="EP532" s="90" t="str">
        <f t="shared" si="670"/>
        <v/>
      </c>
      <c r="EQ532" s="172"/>
      <c r="ER532" s="154" t="str">
        <f t="shared" si="671"/>
        <v>NO BID</v>
      </c>
      <c r="ES532" s="171"/>
      <c r="ET532" s="89"/>
      <c r="EU532" s="90" t="str">
        <f t="shared" si="672"/>
        <v/>
      </c>
      <c r="EV532" s="172"/>
      <c r="EW532" s="154" t="str">
        <f t="shared" si="673"/>
        <v>NO BID</v>
      </c>
      <c r="EX532" s="171"/>
      <c r="EY532" s="89"/>
      <c r="EZ532" s="90" t="str">
        <f t="shared" si="674"/>
        <v/>
      </c>
      <c r="FA532" s="172"/>
      <c r="FB532" s="154" t="str">
        <f t="shared" si="675"/>
        <v>NO BID</v>
      </c>
      <c r="FC532" s="171"/>
      <c r="FD532" s="89"/>
      <c r="FE532" s="90" t="str">
        <f t="shared" si="676"/>
        <v/>
      </c>
      <c r="FF532" s="172"/>
      <c r="FG532" s="154" t="str">
        <f t="shared" si="677"/>
        <v>NO BID</v>
      </c>
      <c r="FH532" s="171"/>
      <c r="FI532" s="89"/>
      <c r="FJ532" s="90" t="str">
        <f t="shared" si="678"/>
        <v/>
      </c>
      <c r="FK532" s="172"/>
      <c r="FL532" s="154" t="str">
        <f t="shared" si="679"/>
        <v>NO BID</v>
      </c>
      <c r="FM532" s="171"/>
      <c r="FN532" s="89"/>
      <c r="FO532" s="90" t="str">
        <f t="shared" si="680"/>
        <v/>
      </c>
      <c r="FP532" s="172"/>
      <c r="FQ532" s="154" t="str">
        <f t="shared" si="681"/>
        <v>NO BID</v>
      </c>
      <c r="FR532" s="174"/>
      <c r="FS532" s="91">
        <v>16.989999999999998</v>
      </c>
      <c r="FT532" s="92">
        <f t="shared" si="682"/>
        <v>84.949999999999989</v>
      </c>
      <c r="FU532" s="175">
        <f t="shared" si="683"/>
        <v>0</v>
      </c>
      <c r="FV532" s="93" t="str">
        <f t="shared" si="684"/>
        <v/>
      </c>
      <c r="FW532" s="94">
        <f t="shared" si="685"/>
        <v>84.949999999999989</v>
      </c>
      <c r="FX532" s="95">
        <f t="shared" si="686"/>
        <v>0</v>
      </c>
      <c r="FY532" s="129" t="str">
        <f t="shared" si="687"/>
        <v>NOT AWARDED</v>
      </c>
      <c r="FZ532" s="130">
        <f t="shared" si="688"/>
        <v>0</v>
      </c>
      <c r="GA532" s="129" t="str">
        <f t="shared" si="689"/>
        <v>VENDOR 09</v>
      </c>
      <c r="GB532" s="176"/>
      <c r="GC532" s="177"/>
      <c r="GD532" s="96"/>
      <c r="GE532" s="97"/>
    </row>
    <row r="533" spans="1:187" ht="30" customHeight="1" thickTop="1" thickBot="1" x14ac:dyDescent="0.4">
      <c r="A533" s="162">
        <v>529</v>
      </c>
      <c r="B533" s="197">
        <v>5</v>
      </c>
      <c r="C533" s="164">
        <v>9780374389727</v>
      </c>
      <c r="D533" s="165" t="s">
        <v>217</v>
      </c>
      <c r="E533" s="165" t="s">
        <v>922</v>
      </c>
      <c r="F533" s="165" t="s">
        <v>1479</v>
      </c>
      <c r="G533" s="166" t="s">
        <v>1415</v>
      </c>
      <c r="H533" s="166" t="s">
        <v>1416</v>
      </c>
      <c r="I533" s="167"/>
      <c r="J533" s="227">
        <f t="shared" si="690"/>
        <v>5</v>
      </c>
      <c r="K533" s="228"/>
      <c r="L533" s="99" t="str">
        <f t="shared" si="616"/>
        <v/>
      </c>
      <c r="M533" s="241"/>
      <c r="N533" s="168"/>
      <c r="O533" s="169" t="str">
        <f t="shared" si="617"/>
        <v>VENDOR 09</v>
      </c>
      <c r="P533" s="149">
        <v>241363</v>
      </c>
      <c r="Q533" s="149">
        <f t="shared" si="618"/>
        <v>0</v>
      </c>
      <c r="R533" s="170" t="str">
        <f t="shared" si="619"/>
        <v xml:space="preserve">, </v>
      </c>
      <c r="S533" s="170" t="str">
        <f t="shared" si="620"/>
        <v>NO BID</v>
      </c>
      <c r="T533" s="87">
        <f t="shared" si="621"/>
        <v>0</v>
      </c>
      <c r="U533" s="88" t="str">
        <f t="shared" si="622"/>
        <v>NOT AWARDED</v>
      </c>
      <c r="V533" s="167"/>
      <c r="W533" s="171"/>
      <c r="X533" s="89"/>
      <c r="Y533" s="90"/>
      <c r="Z533" s="172" t="str">
        <f t="shared" si="623"/>
        <v/>
      </c>
      <c r="AA533" s="154" t="str">
        <f t="shared" si="624"/>
        <v>NO BID</v>
      </c>
      <c r="AB533" s="171"/>
      <c r="AC533" s="89"/>
      <c r="AD533" s="90"/>
      <c r="AE533" s="172" t="str">
        <f t="shared" si="625"/>
        <v/>
      </c>
      <c r="AF533" s="154" t="str">
        <f t="shared" si="626"/>
        <v>NO BID</v>
      </c>
      <c r="AG533" s="171"/>
      <c r="AH533" s="89"/>
      <c r="AI533" s="90"/>
      <c r="AJ533" s="172" t="str">
        <f t="shared" si="627"/>
        <v/>
      </c>
      <c r="AK533" s="154" t="str">
        <f t="shared" si="628"/>
        <v>NO BID</v>
      </c>
      <c r="AL533" s="171"/>
      <c r="AM533" s="89"/>
      <c r="AN533" s="90"/>
      <c r="AO533" s="172" t="str">
        <f t="shared" si="629"/>
        <v/>
      </c>
      <c r="AP533" s="154" t="str">
        <f t="shared" si="630"/>
        <v>NO BID</v>
      </c>
      <c r="AQ533" s="171"/>
      <c r="AR533" s="89"/>
      <c r="AS533" s="90"/>
      <c r="AT533" s="172" t="str">
        <f t="shared" si="631"/>
        <v/>
      </c>
      <c r="AU533" s="154" t="str">
        <f t="shared" si="632"/>
        <v>NO BID</v>
      </c>
      <c r="AV533" s="171"/>
      <c r="AW533" s="89"/>
      <c r="AX533" s="90"/>
      <c r="AY533" s="172" t="str">
        <f t="shared" si="633"/>
        <v/>
      </c>
      <c r="AZ533" s="154" t="str">
        <f t="shared" si="634"/>
        <v>NO BID</v>
      </c>
      <c r="BA533" s="171"/>
      <c r="BB533" s="89"/>
      <c r="BC533" s="90"/>
      <c r="BD533" s="172" t="str">
        <f t="shared" si="635"/>
        <v/>
      </c>
      <c r="BE533" s="154" t="str">
        <f>IF($B533=0,"",IF(ISNUMBER(BB533),"","NO BID"))</f>
        <v>NO BID</v>
      </c>
      <c r="BF533" s="171"/>
      <c r="BG533" s="89"/>
      <c r="BH533" s="90"/>
      <c r="BI533" s="172" t="str">
        <f t="shared" si="636"/>
        <v/>
      </c>
      <c r="BJ533" s="154" t="str">
        <f t="shared" si="637"/>
        <v>NO BID</v>
      </c>
      <c r="BK533" s="171"/>
      <c r="BL533" s="89"/>
      <c r="BM533" s="90"/>
      <c r="BN533" s="172" t="str">
        <f t="shared" si="638"/>
        <v/>
      </c>
      <c r="BO533" s="154" t="str">
        <f t="shared" si="639"/>
        <v>NO BID</v>
      </c>
      <c r="BP533" s="178"/>
      <c r="BQ533" s="171"/>
      <c r="BR533" s="89"/>
      <c r="BS533" s="90" t="str">
        <f t="shared" si="640"/>
        <v/>
      </c>
      <c r="BT533" s="172"/>
      <c r="BU533" s="154" t="str">
        <f t="shared" si="641"/>
        <v>NO BID</v>
      </c>
      <c r="BV533" s="171"/>
      <c r="BW533" s="89"/>
      <c r="BX533" s="90" t="str">
        <f t="shared" si="642"/>
        <v/>
      </c>
      <c r="BY533" s="172"/>
      <c r="BZ533" s="154" t="str">
        <f t="shared" si="643"/>
        <v>NO BID</v>
      </c>
      <c r="CA533" s="171"/>
      <c r="CB533" s="89"/>
      <c r="CC533" s="90" t="str">
        <f t="shared" si="644"/>
        <v/>
      </c>
      <c r="CD533" s="172"/>
      <c r="CE533" s="154" t="str">
        <f t="shared" si="645"/>
        <v>NO BID</v>
      </c>
      <c r="CF533" s="171"/>
      <c r="CG533" s="89"/>
      <c r="CH533" s="90" t="str">
        <f t="shared" si="646"/>
        <v/>
      </c>
      <c r="CI533" s="172"/>
      <c r="CJ533" s="154" t="str">
        <f t="shared" si="647"/>
        <v>NO BID</v>
      </c>
      <c r="CK533" s="171"/>
      <c r="CL533" s="89"/>
      <c r="CM533" s="90" t="str">
        <f t="shared" si="648"/>
        <v/>
      </c>
      <c r="CN533" s="172"/>
      <c r="CO533" s="154" t="str">
        <f t="shared" si="649"/>
        <v>NO BID</v>
      </c>
      <c r="CP533" s="171"/>
      <c r="CQ533" s="89"/>
      <c r="CR533" s="90" t="str">
        <f t="shared" si="650"/>
        <v/>
      </c>
      <c r="CS533" s="172"/>
      <c r="CT533" s="154" t="str">
        <f t="shared" si="651"/>
        <v>NO BID</v>
      </c>
      <c r="CU533" s="171"/>
      <c r="CV533" s="89"/>
      <c r="CW533" s="90" t="str">
        <f t="shared" si="652"/>
        <v/>
      </c>
      <c r="CX533" s="172"/>
      <c r="CY533" s="154" t="str">
        <f t="shared" si="653"/>
        <v>NO BID</v>
      </c>
      <c r="CZ533" s="171"/>
      <c r="DA533" s="89"/>
      <c r="DB533" s="90" t="str">
        <f t="shared" si="654"/>
        <v/>
      </c>
      <c r="DC533" s="172"/>
      <c r="DD533" s="154" t="str">
        <f t="shared" si="655"/>
        <v>NO BID</v>
      </c>
      <c r="DE533" s="171"/>
      <c r="DF533" s="89"/>
      <c r="DG533" s="90" t="str">
        <f t="shared" si="656"/>
        <v/>
      </c>
      <c r="DH533" s="172"/>
      <c r="DI533" s="154" t="str">
        <f t="shared" si="657"/>
        <v>NO BID</v>
      </c>
      <c r="DJ533" s="171"/>
      <c r="DK533" s="89"/>
      <c r="DL533" s="90" t="str">
        <f t="shared" si="658"/>
        <v/>
      </c>
      <c r="DM533" s="172"/>
      <c r="DN533" s="154" t="str">
        <f t="shared" si="659"/>
        <v>NO BID</v>
      </c>
      <c r="DO533" s="171"/>
      <c r="DP533" s="89"/>
      <c r="DQ533" s="90" t="str">
        <f t="shared" si="660"/>
        <v/>
      </c>
      <c r="DR533" s="172"/>
      <c r="DS533" s="154" t="str">
        <f t="shared" si="661"/>
        <v>NO BID</v>
      </c>
      <c r="DT533" s="171"/>
      <c r="DU533" s="89"/>
      <c r="DV533" s="90" t="str">
        <f t="shared" si="662"/>
        <v/>
      </c>
      <c r="DW533" s="172"/>
      <c r="DX533" s="154" t="str">
        <f t="shared" si="663"/>
        <v>NO BID</v>
      </c>
      <c r="DY533" s="171"/>
      <c r="DZ533" s="89"/>
      <c r="EA533" s="90" t="str">
        <f t="shared" si="664"/>
        <v/>
      </c>
      <c r="EB533" s="172"/>
      <c r="EC533" s="154" t="str">
        <f t="shared" si="665"/>
        <v>NO BID</v>
      </c>
      <c r="ED533" s="171"/>
      <c r="EE533" s="89"/>
      <c r="EF533" s="90" t="str">
        <f t="shared" si="666"/>
        <v/>
      </c>
      <c r="EG533" s="172"/>
      <c r="EH533" s="154" t="str">
        <f t="shared" si="667"/>
        <v>NO BID</v>
      </c>
      <c r="EI533" s="171"/>
      <c r="EJ533" s="89"/>
      <c r="EK533" s="90" t="str">
        <f t="shared" si="668"/>
        <v/>
      </c>
      <c r="EL533" s="172"/>
      <c r="EM533" s="154" t="str">
        <f t="shared" si="669"/>
        <v>NO BID</v>
      </c>
      <c r="EN533" s="171"/>
      <c r="EO533" s="89"/>
      <c r="EP533" s="90" t="str">
        <f t="shared" si="670"/>
        <v/>
      </c>
      <c r="EQ533" s="172"/>
      <c r="ER533" s="154" t="str">
        <f t="shared" si="671"/>
        <v>NO BID</v>
      </c>
      <c r="ES533" s="171"/>
      <c r="ET533" s="89"/>
      <c r="EU533" s="90" t="str">
        <f t="shared" si="672"/>
        <v/>
      </c>
      <c r="EV533" s="172"/>
      <c r="EW533" s="154" t="str">
        <f t="shared" si="673"/>
        <v>NO BID</v>
      </c>
      <c r="EX533" s="171"/>
      <c r="EY533" s="89"/>
      <c r="EZ533" s="90" t="str">
        <f t="shared" si="674"/>
        <v/>
      </c>
      <c r="FA533" s="172"/>
      <c r="FB533" s="154" t="str">
        <f t="shared" si="675"/>
        <v>NO BID</v>
      </c>
      <c r="FC533" s="171"/>
      <c r="FD533" s="89"/>
      <c r="FE533" s="90" t="str">
        <f t="shared" si="676"/>
        <v/>
      </c>
      <c r="FF533" s="172"/>
      <c r="FG533" s="154" t="str">
        <f t="shared" si="677"/>
        <v>NO BID</v>
      </c>
      <c r="FH533" s="171"/>
      <c r="FI533" s="89"/>
      <c r="FJ533" s="90" t="str">
        <f t="shared" si="678"/>
        <v/>
      </c>
      <c r="FK533" s="172"/>
      <c r="FL533" s="154" t="str">
        <f t="shared" si="679"/>
        <v>NO BID</v>
      </c>
      <c r="FM533" s="171"/>
      <c r="FN533" s="89"/>
      <c r="FO533" s="90" t="str">
        <f t="shared" si="680"/>
        <v/>
      </c>
      <c r="FP533" s="172"/>
      <c r="FQ533" s="154" t="str">
        <f t="shared" si="681"/>
        <v>NO BID</v>
      </c>
      <c r="FR533" s="174"/>
      <c r="FS533" s="91">
        <v>11.79</v>
      </c>
      <c r="FT533" s="92">
        <f t="shared" si="682"/>
        <v>58.949999999999996</v>
      </c>
      <c r="FU533" s="175">
        <f t="shared" si="683"/>
        <v>0</v>
      </c>
      <c r="FV533" s="93" t="str">
        <f t="shared" si="684"/>
        <v/>
      </c>
      <c r="FW533" s="94">
        <f t="shared" si="685"/>
        <v>58.949999999999996</v>
      </c>
      <c r="FX533" s="95">
        <f t="shared" si="686"/>
        <v>0</v>
      </c>
      <c r="FY533" s="129" t="str">
        <f t="shared" si="687"/>
        <v>NOT AWARDED</v>
      </c>
      <c r="FZ533" s="130">
        <f t="shared" si="688"/>
        <v>0</v>
      </c>
      <c r="GA533" s="129" t="str">
        <f t="shared" si="689"/>
        <v>VENDOR 09</v>
      </c>
      <c r="GB533" s="176"/>
      <c r="GC533" s="177"/>
      <c r="GD533" s="96"/>
      <c r="GE533" s="97"/>
    </row>
    <row r="534" spans="1:187" ht="30" customHeight="1" thickTop="1" thickBot="1" x14ac:dyDescent="0.4">
      <c r="A534" s="162">
        <v>530</v>
      </c>
      <c r="B534" s="194">
        <v>4</v>
      </c>
      <c r="C534" s="164">
        <v>9781982151997</v>
      </c>
      <c r="D534" s="165" t="s">
        <v>221</v>
      </c>
      <c r="E534" s="165" t="s">
        <v>926</v>
      </c>
      <c r="F534" s="165" t="s">
        <v>1479</v>
      </c>
      <c r="G534" s="166" t="s">
        <v>1415</v>
      </c>
      <c r="H534" s="166" t="s">
        <v>1422</v>
      </c>
      <c r="I534" s="167"/>
      <c r="J534" s="227">
        <f t="shared" si="690"/>
        <v>4</v>
      </c>
      <c r="K534" s="228"/>
      <c r="L534" s="99" t="str">
        <f t="shared" si="616"/>
        <v/>
      </c>
      <c r="M534" s="241"/>
      <c r="N534" s="168"/>
      <c r="O534" s="169" t="str">
        <f t="shared" si="617"/>
        <v>VENDOR 09</v>
      </c>
      <c r="P534" s="149">
        <v>241365</v>
      </c>
      <c r="Q534" s="149">
        <f t="shared" si="618"/>
        <v>0</v>
      </c>
      <c r="R534" s="170" t="str">
        <f t="shared" si="619"/>
        <v xml:space="preserve">, </v>
      </c>
      <c r="S534" s="170" t="str">
        <f t="shared" si="620"/>
        <v>NO BID</v>
      </c>
      <c r="T534" s="87">
        <f t="shared" si="621"/>
        <v>0</v>
      </c>
      <c r="U534" s="88" t="str">
        <f t="shared" si="622"/>
        <v>NOT AWARDED</v>
      </c>
      <c r="V534" s="167"/>
      <c r="W534" s="171"/>
      <c r="X534" s="89"/>
      <c r="Y534" s="90"/>
      <c r="Z534" s="172" t="str">
        <f t="shared" si="623"/>
        <v/>
      </c>
      <c r="AA534" s="154" t="str">
        <f t="shared" si="624"/>
        <v>NO BID</v>
      </c>
      <c r="AB534" s="171"/>
      <c r="AC534" s="89"/>
      <c r="AD534" s="90"/>
      <c r="AE534" s="172" t="str">
        <f t="shared" si="625"/>
        <v/>
      </c>
      <c r="AF534" s="154" t="str">
        <f t="shared" si="626"/>
        <v>NO BID</v>
      </c>
      <c r="AG534" s="171"/>
      <c r="AH534" s="89"/>
      <c r="AI534" s="90"/>
      <c r="AJ534" s="172" t="str">
        <f t="shared" si="627"/>
        <v/>
      </c>
      <c r="AK534" s="154" t="str">
        <f t="shared" si="628"/>
        <v>NO BID</v>
      </c>
      <c r="AL534" s="171"/>
      <c r="AM534" s="89"/>
      <c r="AN534" s="90"/>
      <c r="AO534" s="172" t="str">
        <f t="shared" si="629"/>
        <v/>
      </c>
      <c r="AP534" s="154" t="str">
        <f t="shared" si="630"/>
        <v>NO BID</v>
      </c>
      <c r="AQ534" s="171"/>
      <c r="AR534" s="89"/>
      <c r="AS534" s="90"/>
      <c r="AT534" s="172" t="str">
        <f t="shared" si="631"/>
        <v/>
      </c>
      <c r="AU534" s="154" t="str">
        <f t="shared" si="632"/>
        <v>NO BID</v>
      </c>
      <c r="AV534" s="171"/>
      <c r="AW534" s="89"/>
      <c r="AX534" s="90"/>
      <c r="AY534" s="172" t="str">
        <f t="shared" si="633"/>
        <v/>
      </c>
      <c r="AZ534" s="154" t="str">
        <f t="shared" si="634"/>
        <v>NO BID</v>
      </c>
      <c r="BA534" s="171"/>
      <c r="BB534" s="89"/>
      <c r="BC534" s="90"/>
      <c r="BD534" s="172" t="str">
        <f t="shared" si="635"/>
        <v/>
      </c>
      <c r="BE534" s="154" t="s">
        <v>80</v>
      </c>
      <c r="BF534" s="171"/>
      <c r="BG534" s="89"/>
      <c r="BH534" s="90"/>
      <c r="BI534" s="172" t="str">
        <f t="shared" si="636"/>
        <v/>
      </c>
      <c r="BJ534" s="154" t="str">
        <f t="shared" si="637"/>
        <v>NO BID</v>
      </c>
      <c r="BK534" s="171"/>
      <c r="BL534" s="89"/>
      <c r="BM534" s="90"/>
      <c r="BN534" s="172" t="str">
        <f t="shared" si="638"/>
        <v/>
      </c>
      <c r="BO534" s="154" t="str">
        <f t="shared" si="639"/>
        <v>NO BID</v>
      </c>
      <c r="BP534" s="178"/>
      <c r="BQ534" s="171"/>
      <c r="BR534" s="89"/>
      <c r="BS534" s="90" t="str">
        <f t="shared" si="640"/>
        <v/>
      </c>
      <c r="BT534" s="172"/>
      <c r="BU534" s="154" t="str">
        <f t="shared" si="641"/>
        <v>NO BID</v>
      </c>
      <c r="BV534" s="171"/>
      <c r="BW534" s="89"/>
      <c r="BX534" s="90" t="str">
        <f t="shared" si="642"/>
        <v/>
      </c>
      <c r="BY534" s="172"/>
      <c r="BZ534" s="154" t="str">
        <f t="shared" si="643"/>
        <v>NO BID</v>
      </c>
      <c r="CA534" s="171"/>
      <c r="CB534" s="89"/>
      <c r="CC534" s="90" t="str">
        <f t="shared" si="644"/>
        <v/>
      </c>
      <c r="CD534" s="172"/>
      <c r="CE534" s="154" t="str">
        <f t="shared" si="645"/>
        <v>NO BID</v>
      </c>
      <c r="CF534" s="171"/>
      <c r="CG534" s="89"/>
      <c r="CH534" s="90" t="str">
        <f t="shared" si="646"/>
        <v/>
      </c>
      <c r="CI534" s="172"/>
      <c r="CJ534" s="154" t="str">
        <f t="shared" si="647"/>
        <v>NO BID</v>
      </c>
      <c r="CK534" s="171"/>
      <c r="CL534" s="89"/>
      <c r="CM534" s="90" t="str">
        <f t="shared" si="648"/>
        <v/>
      </c>
      <c r="CN534" s="172"/>
      <c r="CO534" s="154" t="str">
        <f t="shared" si="649"/>
        <v>NO BID</v>
      </c>
      <c r="CP534" s="171"/>
      <c r="CQ534" s="89"/>
      <c r="CR534" s="90" t="str">
        <f t="shared" si="650"/>
        <v/>
      </c>
      <c r="CS534" s="172"/>
      <c r="CT534" s="154" t="str">
        <f t="shared" si="651"/>
        <v>NO BID</v>
      </c>
      <c r="CU534" s="171"/>
      <c r="CV534" s="89"/>
      <c r="CW534" s="90" t="str">
        <f t="shared" si="652"/>
        <v/>
      </c>
      <c r="CX534" s="172"/>
      <c r="CY534" s="154" t="str">
        <f t="shared" si="653"/>
        <v>NO BID</v>
      </c>
      <c r="CZ534" s="171"/>
      <c r="DA534" s="89"/>
      <c r="DB534" s="90" t="str">
        <f t="shared" si="654"/>
        <v/>
      </c>
      <c r="DC534" s="172"/>
      <c r="DD534" s="154" t="str">
        <f t="shared" si="655"/>
        <v>NO BID</v>
      </c>
      <c r="DE534" s="171"/>
      <c r="DF534" s="89"/>
      <c r="DG534" s="90" t="str">
        <f t="shared" si="656"/>
        <v/>
      </c>
      <c r="DH534" s="172"/>
      <c r="DI534" s="154" t="str">
        <f t="shared" si="657"/>
        <v>NO BID</v>
      </c>
      <c r="DJ534" s="171"/>
      <c r="DK534" s="89"/>
      <c r="DL534" s="90" t="str">
        <f t="shared" si="658"/>
        <v/>
      </c>
      <c r="DM534" s="172"/>
      <c r="DN534" s="154" t="str">
        <f t="shared" si="659"/>
        <v>NO BID</v>
      </c>
      <c r="DO534" s="171"/>
      <c r="DP534" s="89"/>
      <c r="DQ534" s="90" t="str">
        <f t="shared" si="660"/>
        <v/>
      </c>
      <c r="DR534" s="172"/>
      <c r="DS534" s="154" t="str">
        <f t="shared" si="661"/>
        <v>NO BID</v>
      </c>
      <c r="DT534" s="171"/>
      <c r="DU534" s="89"/>
      <c r="DV534" s="90" t="str">
        <f t="shared" si="662"/>
        <v/>
      </c>
      <c r="DW534" s="172"/>
      <c r="DX534" s="154" t="str">
        <f t="shared" si="663"/>
        <v>NO BID</v>
      </c>
      <c r="DY534" s="171"/>
      <c r="DZ534" s="89"/>
      <c r="EA534" s="90" t="str">
        <f t="shared" si="664"/>
        <v/>
      </c>
      <c r="EB534" s="172"/>
      <c r="EC534" s="154" t="str">
        <f t="shared" si="665"/>
        <v>NO BID</v>
      </c>
      <c r="ED534" s="171"/>
      <c r="EE534" s="89"/>
      <c r="EF534" s="90" t="str">
        <f t="shared" si="666"/>
        <v/>
      </c>
      <c r="EG534" s="172"/>
      <c r="EH534" s="154" t="str">
        <f t="shared" si="667"/>
        <v>NO BID</v>
      </c>
      <c r="EI534" s="171"/>
      <c r="EJ534" s="89"/>
      <c r="EK534" s="90" t="str">
        <f t="shared" si="668"/>
        <v/>
      </c>
      <c r="EL534" s="172"/>
      <c r="EM534" s="154" t="str">
        <f t="shared" si="669"/>
        <v>NO BID</v>
      </c>
      <c r="EN534" s="171"/>
      <c r="EO534" s="89"/>
      <c r="EP534" s="90" t="str">
        <f t="shared" si="670"/>
        <v/>
      </c>
      <c r="EQ534" s="172"/>
      <c r="ER534" s="154" t="str">
        <f t="shared" si="671"/>
        <v>NO BID</v>
      </c>
      <c r="ES534" s="171"/>
      <c r="ET534" s="89"/>
      <c r="EU534" s="90" t="str">
        <f t="shared" si="672"/>
        <v/>
      </c>
      <c r="EV534" s="172"/>
      <c r="EW534" s="154" t="str">
        <f t="shared" si="673"/>
        <v>NO BID</v>
      </c>
      <c r="EX534" s="171"/>
      <c r="EY534" s="89"/>
      <c r="EZ534" s="90" t="str">
        <f t="shared" si="674"/>
        <v/>
      </c>
      <c r="FA534" s="172"/>
      <c r="FB534" s="154" t="str">
        <f t="shared" si="675"/>
        <v>NO BID</v>
      </c>
      <c r="FC534" s="171"/>
      <c r="FD534" s="89"/>
      <c r="FE534" s="90" t="str">
        <f t="shared" si="676"/>
        <v/>
      </c>
      <c r="FF534" s="172"/>
      <c r="FG534" s="154" t="str">
        <f t="shared" si="677"/>
        <v>NO BID</v>
      </c>
      <c r="FH534" s="171"/>
      <c r="FI534" s="89"/>
      <c r="FJ534" s="90" t="str">
        <f t="shared" si="678"/>
        <v/>
      </c>
      <c r="FK534" s="172"/>
      <c r="FL534" s="154" t="str">
        <f t="shared" si="679"/>
        <v>NO BID</v>
      </c>
      <c r="FM534" s="171"/>
      <c r="FN534" s="89"/>
      <c r="FO534" s="90" t="str">
        <f t="shared" si="680"/>
        <v/>
      </c>
      <c r="FP534" s="172"/>
      <c r="FQ534" s="154" t="str">
        <f t="shared" si="681"/>
        <v>NO BID</v>
      </c>
      <c r="FR534" s="174"/>
      <c r="FS534" s="91">
        <v>14.71</v>
      </c>
      <c r="FT534" s="92">
        <f t="shared" si="682"/>
        <v>58.84</v>
      </c>
      <c r="FU534" s="175">
        <f t="shared" si="683"/>
        <v>0</v>
      </c>
      <c r="FV534" s="93" t="str">
        <f t="shared" si="684"/>
        <v/>
      </c>
      <c r="FW534" s="94">
        <f t="shared" si="685"/>
        <v>58.84</v>
      </c>
      <c r="FX534" s="95">
        <f t="shared" si="686"/>
        <v>0</v>
      </c>
      <c r="FY534" s="129" t="str">
        <f t="shared" si="687"/>
        <v>NOT AWARDED</v>
      </c>
      <c r="FZ534" s="130">
        <f t="shared" si="688"/>
        <v>0</v>
      </c>
      <c r="GA534" s="129" t="str">
        <f t="shared" si="689"/>
        <v>VENDOR 09</v>
      </c>
      <c r="GB534" s="176"/>
      <c r="GC534" s="177"/>
      <c r="GD534" s="96"/>
      <c r="GE534" s="97"/>
    </row>
    <row r="535" spans="1:187" ht="30" customHeight="1" thickTop="1" thickBot="1" x14ac:dyDescent="0.4">
      <c r="A535" s="141">
        <v>531</v>
      </c>
      <c r="B535" s="163">
        <v>5</v>
      </c>
      <c r="C535" s="164">
        <v>9781771621335</v>
      </c>
      <c r="D535" s="165" t="s">
        <v>225</v>
      </c>
      <c r="E535" s="165" t="s">
        <v>930</v>
      </c>
      <c r="F535" s="165" t="s">
        <v>1480</v>
      </c>
      <c r="G535" s="166" t="s">
        <v>1415</v>
      </c>
      <c r="H535" s="166" t="s">
        <v>1418</v>
      </c>
      <c r="I535" s="167"/>
      <c r="J535" s="227">
        <f t="shared" si="690"/>
        <v>5</v>
      </c>
      <c r="K535" s="228"/>
      <c r="L535" s="99" t="str">
        <f t="shared" si="616"/>
        <v/>
      </c>
      <c r="M535" s="241"/>
      <c r="N535" s="168"/>
      <c r="O535" s="169" t="str">
        <f t="shared" si="617"/>
        <v>VENDOR 09</v>
      </c>
      <c r="P535" s="149">
        <v>241360</v>
      </c>
      <c r="Q535" s="149">
        <f t="shared" si="618"/>
        <v>0</v>
      </c>
      <c r="R535" s="170" t="str">
        <f t="shared" si="619"/>
        <v xml:space="preserve">, </v>
      </c>
      <c r="S535" s="170" t="str">
        <f t="shared" si="620"/>
        <v>NO BID</v>
      </c>
      <c r="T535" s="87">
        <f t="shared" si="621"/>
        <v>0</v>
      </c>
      <c r="U535" s="88" t="str">
        <f t="shared" si="622"/>
        <v>NOT AWARDED</v>
      </c>
      <c r="V535" s="167"/>
      <c r="W535" s="171"/>
      <c r="X535" s="89"/>
      <c r="Y535" s="90"/>
      <c r="Z535" s="172" t="str">
        <f t="shared" si="623"/>
        <v/>
      </c>
      <c r="AA535" s="154" t="str">
        <f t="shared" si="624"/>
        <v>NO BID</v>
      </c>
      <c r="AB535" s="171"/>
      <c r="AC535" s="89"/>
      <c r="AD535" s="90"/>
      <c r="AE535" s="172" t="str">
        <f t="shared" si="625"/>
        <v/>
      </c>
      <c r="AF535" s="154" t="str">
        <f t="shared" si="626"/>
        <v>NO BID</v>
      </c>
      <c r="AG535" s="171"/>
      <c r="AH535" s="89"/>
      <c r="AI535" s="90"/>
      <c r="AJ535" s="172" t="str">
        <f t="shared" si="627"/>
        <v/>
      </c>
      <c r="AK535" s="154" t="str">
        <f t="shared" si="628"/>
        <v>NO BID</v>
      </c>
      <c r="AL535" s="171"/>
      <c r="AM535" s="89"/>
      <c r="AN535" s="90"/>
      <c r="AO535" s="172" t="str">
        <f t="shared" si="629"/>
        <v/>
      </c>
      <c r="AP535" s="154" t="str">
        <f t="shared" si="630"/>
        <v>NO BID</v>
      </c>
      <c r="AQ535" s="171"/>
      <c r="AR535" s="89"/>
      <c r="AS535" s="90"/>
      <c r="AT535" s="172" t="str">
        <f t="shared" si="631"/>
        <v/>
      </c>
      <c r="AU535" s="154" t="str">
        <f t="shared" si="632"/>
        <v>NO BID</v>
      </c>
      <c r="AV535" s="171"/>
      <c r="AW535" s="89"/>
      <c r="AX535" s="90"/>
      <c r="AY535" s="172" t="str">
        <f t="shared" si="633"/>
        <v/>
      </c>
      <c r="AZ535" s="154" t="str">
        <f t="shared" si="634"/>
        <v>NO BID</v>
      </c>
      <c r="BA535" s="171"/>
      <c r="BB535" s="89"/>
      <c r="BC535" s="90"/>
      <c r="BD535" s="172" t="str">
        <f t="shared" si="635"/>
        <v/>
      </c>
      <c r="BE535" s="154" t="str">
        <f>IF($B535=0,"",IF(ISNUMBER(BB535),"","NO BID"))</f>
        <v>NO BID</v>
      </c>
      <c r="BF535" s="171"/>
      <c r="BG535" s="89"/>
      <c r="BH535" s="90"/>
      <c r="BI535" s="172" t="str">
        <f t="shared" si="636"/>
        <v/>
      </c>
      <c r="BJ535" s="154" t="str">
        <f t="shared" si="637"/>
        <v>NO BID</v>
      </c>
      <c r="BK535" s="171"/>
      <c r="BL535" s="89"/>
      <c r="BM535" s="90"/>
      <c r="BN535" s="172" t="str">
        <f t="shared" si="638"/>
        <v/>
      </c>
      <c r="BO535" s="154" t="str">
        <f t="shared" si="639"/>
        <v>NO BID</v>
      </c>
      <c r="BP535" s="178"/>
      <c r="BQ535" s="171"/>
      <c r="BR535" s="89"/>
      <c r="BS535" s="90" t="str">
        <f t="shared" si="640"/>
        <v/>
      </c>
      <c r="BT535" s="172"/>
      <c r="BU535" s="154" t="str">
        <f t="shared" si="641"/>
        <v>NO BID</v>
      </c>
      <c r="BV535" s="171"/>
      <c r="BW535" s="89"/>
      <c r="BX535" s="90" t="str">
        <f t="shared" si="642"/>
        <v/>
      </c>
      <c r="BY535" s="172"/>
      <c r="BZ535" s="154" t="str">
        <f t="shared" si="643"/>
        <v>NO BID</v>
      </c>
      <c r="CA535" s="171"/>
      <c r="CB535" s="89"/>
      <c r="CC535" s="90" t="str">
        <f t="shared" si="644"/>
        <v/>
      </c>
      <c r="CD535" s="172"/>
      <c r="CE535" s="154" t="str">
        <f t="shared" si="645"/>
        <v>NO BID</v>
      </c>
      <c r="CF535" s="171"/>
      <c r="CG535" s="89"/>
      <c r="CH535" s="90" t="str">
        <f t="shared" si="646"/>
        <v/>
      </c>
      <c r="CI535" s="172"/>
      <c r="CJ535" s="154" t="str">
        <f t="shared" si="647"/>
        <v>NO BID</v>
      </c>
      <c r="CK535" s="171"/>
      <c r="CL535" s="89"/>
      <c r="CM535" s="90" t="str">
        <f t="shared" si="648"/>
        <v/>
      </c>
      <c r="CN535" s="172"/>
      <c r="CO535" s="154" t="str">
        <f t="shared" si="649"/>
        <v>NO BID</v>
      </c>
      <c r="CP535" s="171"/>
      <c r="CQ535" s="89"/>
      <c r="CR535" s="90" t="str">
        <f t="shared" si="650"/>
        <v/>
      </c>
      <c r="CS535" s="172"/>
      <c r="CT535" s="154" t="str">
        <f t="shared" si="651"/>
        <v>NO BID</v>
      </c>
      <c r="CU535" s="171"/>
      <c r="CV535" s="89"/>
      <c r="CW535" s="90" t="str">
        <f t="shared" si="652"/>
        <v/>
      </c>
      <c r="CX535" s="172"/>
      <c r="CY535" s="154" t="str">
        <f t="shared" si="653"/>
        <v>NO BID</v>
      </c>
      <c r="CZ535" s="171"/>
      <c r="DA535" s="89"/>
      <c r="DB535" s="90" t="str">
        <f t="shared" si="654"/>
        <v/>
      </c>
      <c r="DC535" s="172"/>
      <c r="DD535" s="154" t="str">
        <f t="shared" si="655"/>
        <v>NO BID</v>
      </c>
      <c r="DE535" s="171"/>
      <c r="DF535" s="89"/>
      <c r="DG535" s="90" t="str">
        <f t="shared" si="656"/>
        <v/>
      </c>
      <c r="DH535" s="172"/>
      <c r="DI535" s="154" t="str">
        <f t="shared" si="657"/>
        <v>NO BID</v>
      </c>
      <c r="DJ535" s="171"/>
      <c r="DK535" s="89"/>
      <c r="DL535" s="90" t="str">
        <f t="shared" si="658"/>
        <v/>
      </c>
      <c r="DM535" s="172"/>
      <c r="DN535" s="154" t="str">
        <f t="shared" si="659"/>
        <v>NO BID</v>
      </c>
      <c r="DO535" s="171"/>
      <c r="DP535" s="89"/>
      <c r="DQ535" s="90" t="str">
        <f t="shared" si="660"/>
        <v/>
      </c>
      <c r="DR535" s="172"/>
      <c r="DS535" s="154" t="str">
        <f t="shared" si="661"/>
        <v>NO BID</v>
      </c>
      <c r="DT535" s="171"/>
      <c r="DU535" s="89"/>
      <c r="DV535" s="90" t="str">
        <f t="shared" si="662"/>
        <v/>
      </c>
      <c r="DW535" s="172"/>
      <c r="DX535" s="154" t="str">
        <f t="shared" si="663"/>
        <v>NO BID</v>
      </c>
      <c r="DY535" s="171"/>
      <c r="DZ535" s="89"/>
      <c r="EA535" s="90" t="str">
        <f t="shared" si="664"/>
        <v/>
      </c>
      <c r="EB535" s="172"/>
      <c r="EC535" s="154" t="str">
        <f t="shared" si="665"/>
        <v>NO BID</v>
      </c>
      <c r="ED535" s="171"/>
      <c r="EE535" s="89"/>
      <c r="EF535" s="90" t="str">
        <f t="shared" si="666"/>
        <v/>
      </c>
      <c r="EG535" s="172"/>
      <c r="EH535" s="154" t="str">
        <f t="shared" si="667"/>
        <v>NO BID</v>
      </c>
      <c r="EI535" s="171"/>
      <c r="EJ535" s="89"/>
      <c r="EK535" s="90" t="str">
        <f t="shared" si="668"/>
        <v/>
      </c>
      <c r="EL535" s="172"/>
      <c r="EM535" s="154" t="str">
        <f t="shared" si="669"/>
        <v>NO BID</v>
      </c>
      <c r="EN535" s="171"/>
      <c r="EO535" s="89"/>
      <c r="EP535" s="90" t="str">
        <f t="shared" si="670"/>
        <v/>
      </c>
      <c r="EQ535" s="172"/>
      <c r="ER535" s="154" t="str">
        <f t="shared" si="671"/>
        <v>NO BID</v>
      </c>
      <c r="ES535" s="171"/>
      <c r="ET535" s="89"/>
      <c r="EU535" s="90" t="str">
        <f t="shared" si="672"/>
        <v/>
      </c>
      <c r="EV535" s="172"/>
      <c r="EW535" s="154" t="str">
        <f t="shared" si="673"/>
        <v>NO BID</v>
      </c>
      <c r="EX535" s="171"/>
      <c r="EY535" s="89"/>
      <c r="EZ535" s="90" t="str">
        <f t="shared" si="674"/>
        <v/>
      </c>
      <c r="FA535" s="172"/>
      <c r="FB535" s="154" t="str">
        <f t="shared" si="675"/>
        <v>NO BID</v>
      </c>
      <c r="FC535" s="171"/>
      <c r="FD535" s="89"/>
      <c r="FE535" s="90" t="str">
        <f t="shared" si="676"/>
        <v/>
      </c>
      <c r="FF535" s="172"/>
      <c r="FG535" s="154" t="str">
        <f t="shared" si="677"/>
        <v>NO BID</v>
      </c>
      <c r="FH535" s="171"/>
      <c r="FI535" s="89"/>
      <c r="FJ535" s="90" t="str">
        <f t="shared" si="678"/>
        <v/>
      </c>
      <c r="FK535" s="172"/>
      <c r="FL535" s="154" t="str">
        <f t="shared" si="679"/>
        <v>NO BID</v>
      </c>
      <c r="FM535" s="171"/>
      <c r="FN535" s="89"/>
      <c r="FO535" s="90" t="str">
        <f t="shared" si="680"/>
        <v/>
      </c>
      <c r="FP535" s="172"/>
      <c r="FQ535" s="154" t="str">
        <f t="shared" si="681"/>
        <v>NO BID</v>
      </c>
      <c r="FR535" s="174"/>
      <c r="FS535" s="91">
        <v>18.95</v>
      </c>
      <c r="FT535" s="92">
        <f t="shared" si="682"/>
        <v>94.75</v>
      </c>
      <c r="FU535" s="175">
        <f t="shared" si="683"/>
        <v>0</v>
      </c>
      <c r="FV535" s="93" t="str">
        <f t="shared" si="684"/>
        <v/>
      </c>
      <c r="FW535" s="94">
        <f t="shared" si="685"/>
        <v>94.75</v>
      </c>
      <c r="FX535" s="95">
        <f t="shared" si="686"/>
        <v>0</v>
      </c>
      <c r="FY535" s="129" t="str">
        <f t="shared" si="687"/>
        <v>NOT AWARDED</v>
      </c>
      <c r="FZ535" s="130">
        <f t="shared" si="688"/>
        <v>0</v>
      </c>
      <c r="GA535" s="129" t="str">
        <f t="shared" si="689"/>
        <v>VENDOR 09</v>
      </c>
      <c r="GB535" s="176"/>
      <c r="GC535" s="177"/>
      <c r="GD535" s="96"/>
      <c r="GE535" s="97"/>
    </row>
    <row r="536" spans="1:187" ht="30" customHeight="1" thickTop="1" thickBot="1" x14ac:dyDescent="0.4">
      <c r="A536" s="162">
        <v>532</v>
      </c>
      <c r="B536" s="163">
        <v>2</v>
      </c>
      <c r="C536" s="164">
        <v>9781419721328</v>
      </c>
      <c r="D536" s="165" t="s">
        <v>228</v>
      </c>
      <c r="E536" s="165" t="s">
        <v>933</v>
      </c>
      <c r="F536" s="165" t="s">
        <v>1479</v>
      </c>
      <c r="G536" s="166" t="s">
        <v>1415</v>
      </c>
      <c r="H536" s="166" t="s">
        <v>1425</v>
      </c>
      <c r="I536" s="167"/>
      <c r="J536" s="227">
        <f t="shared" si="690"/>
        <v>2</v>
      </c>
      <c r="K536" s="228"/>
      <c r="L536" s="99" t="str">
        <f t="shared" si="616"/>
        <v/>
      </c>
      <c r="M536" s="241"/>
      <c r="N536" s="168"/>
      <c r="O536" s="169" t="str">
        <f t="shared" si="617"/>
        <v>VENDOR 09</v>
      </c>
      <c r="P536" s="149">
        <v>241360</v>
      </c>
      <c r="Q536" s="149">
        <f t="shared" si="618"/>
        <v>0</v>
      </c>
      <c r="R536" s="170" t="str">
        <f t="shared" si="619"/>
        <v xml:space="preserve">, </v>
      </c>
      <c r="S536" s="170" t="str">
        <f t="shared" si="620"/>
        <v>NO BID</v>
      </c>
      <c r="T536" s="87">
        <f t="shared" si="621"/>
        <v>0</v>
      </c>
      <c r="U536" s="88" t="str">
        <f t="shared" si="622"/>
        <v>NOT AWARDED</v>
      </c>
      <c r="V536" s="167"/>
      <c r="W536" s="171"/>
      <c r="X536" s="89"/>
      <c r="Y536" s="90"/>
      <c r="Z536" s="172" t="str">
        <f t="shared" si="623"/>
        <v/>
      </c>
      <c r="AA536" s="154" t="str">
        <f t="shared" si="624"/>
        <v>NO BID</v>
      </c>
      <c r="AB536" s="171"/>
      <c r="AC536" s="89"/>
      <c r="AD536" s="90"/>
      <c r="AE536" s="172" t="str">
        <f t="shared" si="625"/>
        <v/>
      </c>
      <c r="AF536" s="154" t="str">
        <f t="shared" si="626"/>
        <v>NO BID</v>
      </c>
      <c r="AG536" s="171"/>
      <c r="AH536" s="89"/>
      <c r="AI536" s="90"/>
      <c r="AJ536" s="172" t="str">
        <f t="shared" si="627"/>
        <v/>
      </c>
      <c r="AK536" s="154" t="str">
        <f t="shared" si="628"/>
        <v>NO BID</v>
      </c>
      <c r="AL536" s="171"/>
      <c r="AM536" s="89"/>
      <c r="AN536" s="90"/>
      <c r="AO536" s="172" t="str">
        <f t="shared" si="629"/>
        <v/>
      </c>
      <c r="AP536" s="154" t="str">
        <f t="shared" si="630"/>
        <v>NO BID</v>
      </c>
      <c r="AQ536" s="171"/>
      <c r="AR536" s="89"/>
      <c r="AS536" s="90"/>
      <c r="AT536" s="172" t="str">
        <f t="shared" si="631"/>
        <v/>
      </c>
      <c r="AU536" s="154" t="str">
        <f t="shared" si="632"/>
        <v>NO BID</v>
      </c>
      <c r="AV536" s="171"/>
      <c r="AW536" s="89"/>
      <c r="AX536" s="90"/>
      <c r="AY536" s="172" t="str">
        <f t="shared" si="633"/>
        <v/>
      </c>
      <c r="AZ536" s="154" t="str">
        <f t="shared" si="634"/>
        <v>NO BID</v>
      </c>
      <c r="BA536" s="171"/>
      <c r="BB536" s="89"/>
      <c r="BC536" s="90"/>
      <c r="BD536" s="172" t="str">
        <f t="shared" si="635"/>
        <v/>
      </c>
      <c r="BE536" s="154" t="str">
        <f>IF($B536=0,"",IF(ISNUMBER(BB536),"","NO BID"))</f>
        <v>NO BID</v>
      </c>
      <c r="BF536" s="171"/>
      <c r="BG536" s="89"/>
      <c r="BH536" s="90"/>
      <c r="BI536" s="172" t="str">
        <f t="shared" si="636"/>
        <v/>
      </c>
      <c r="BJ536" s="154" t="str">
        <f t="shared" si="637"/>
        <v>NO BID</v>
      </c>
      <c r="BK536" s="171"/>
      <c r="BL536" s="89"/>
      <c r="BM536" s="90"/>
      <c r="BN536" s="172" t="str">
        <f t="shared" si="638"/>
        <v/>
      </c>
      <c r="BO536" s="154" t="str">
        <f t="shared" si="639"/>
        <v>NO BID</v>
      </c>
      <c r="BP536" s="178"/>
      <c r="BQ536" s="171"/>
      <c r="BR536" s="89"/>
      <c r="BS536" s="90" t="str">
        <f t="shared" si="640"/>
        <v/>
      </c>
      <c r="BT536" s="172"/>
      <c r="BU536" s="154" t="str">
        <f t="shared" si="641"/>
        <v>NO BID</v>
      </c>
      <c r="BV536" s="171"/>
      <c r="BW536" s="89"/>
      <c r="BX536" s="90" t="str">
        <f t="shared" si="642"/>
        <v/>
      </c>
      <c r="BY536" s="172"/>
      <c r="BZ536" s="154" t="str">
        <f t="shared" si="643"/>
        <v>NO BID</v>
      </c>
      <c r="CA536" s="171"/>
      <c r="CB536" s="89"/>
      <c r="CC536" s="90" t="str">
        <f t="shared" si="644"/>
        <v/>
      </c>
      <c r="CD536" s="172"/>
      <c r="CE536" s="154" t="str">
        <f t="shared" si="645"/>
        <v>NO BID</v>
      </c>
      <c r="CF536" s="171"/>
      <c r="CG536" s="89"/>
      <c r="CH536" s="90" t="str">
        <f t="shared" si="646"/>
        <v/>
      </c>
      <c r="CI536" s="172"/>
      <c r="CJ536" s="154" t="str">
        <f t="shared" si="647"/>
        <v>NO BID</v>
      </c>
      <c r="CK536" s="171"/>
      <c r="CL536" s="89"/>
      <c r="CM536" s="90" t="str">
        <f t="shared" si="648"/>
        <v/>
      </c>
      <c r="CN536" s="172"/>
      <c r="CO536" s="154" t="str">
        <f t="shared" si="649"/>
        <v>NO BID</v>
      </c>
      <c r="CP536" s="171"/>
      <c r="CQ536" s="89"/>
      <c r="CR536" s="90" t="str">
        <f t="shared" si="650"/>
        <v/>
      </c>
      <c r="CS536" s="172"/>
      <c r="CT536" s="154" t="str">
        <f t="shared" si="651"/>
        <v>NO BID</v>
      </c>
      <c r="CU536" s="171"/>
      <c r="CV536" s="89"/>
      <c r="CW536" s="90" t="str">
        <f t="shared" si="652"/>
        <v/>
      </c>
      <c r="CX536" s="172"/>
      <c r="CY536" s="154" t="str">
        <f t="shared" si="653"/>
        <v>NO BID</v>
      </c>
      <c r="CZ536" s="171"/>
      <c r="DA536" s="89"/>
      <c r="DB536" s="90" t="str">
        <f t="shared" si="654"/>
        <v/>
      </c>
      <c r="DC536" s="172"/>
      <c r="DD536" s="154" t="str">
        <f t="shared" si="655"/>
        <v>NO BID</v>
      </c>
      <c r="DE536" s="171"/>
      <c r="DF536" s="89"/>
      <c r="DG536" s="90" t="str">
        <f t="shared" si="656"/>
        <v/>
      </c>
      <c r="DH536" s="172"/>
      <c r="DI536" s="154" t="str">
        <f t="shared" si="657"/>
        <v>NO BID</v>
      </c>
      <c r="DJ536" s="171"/>
      <c r="DK536" s="89"/>
      <c r="DL536" s="90" t="str">
        <f t="shared" si="658"/>
        <v/>
      </c>
      <c r="DM536" s="172"/>
      <c r="DN536" s="154" t="str">
        <f t="shared" si="659"/>
        <v>NO BID</v>
      </c>
      <c r="DO536" s="171"/>
      <c r="DP536" s="89"/>
      <c r="DQ536" s="90" t="str">
        <f t="shared" si="660"/>
        <v/>
      </c>
      <c r="DR536" s="172"/>
      <c r="DS536" s="154" t="str">
        <f t="shared" si="661"/>
        <v>NO BID</v>
      </c>
      <c r="DT536" s="171"/>
      <c r="DU536" s="89"/>
      <c r="DV536" s="90" t="str">
        <f t="shared" si="662"/>
        <v/>
      </c>
      <c r="DW536" s="172"/>
      <c r="DX536" s="154" t="str">
        <f t="shared" si="663"/>
        <v>NO BID</v>
      </c>
      <c r="DY536" s="171"/>
      <c r="DZ536" s="89"/>
      <c r="EA536" s="90" t="str">
        <f t="shared" si="664"/>
        <v/>
      </c>
      <c r="EB536" s="172"/>
      <c r="EC536" s="154" t="str">
        <f t="shared" si="665"/>
        <v>NO BID</v>
      </c>
      <c r="ED536" s="171"/>
      <c r="EE536" s="89"/>
      <c r="EF536" s="90" t="str">
        <f t="shared" si="666"/>
        <v/>
      </c>
      <c r="EG536" s="172"/>
      <c r="EH536" s="154" t="str">
        <f t="shared" si="667"/>
        <v>NO BID</v>
      </c>
      <c r="EI536" s="171"/>
      <c r="EJ536" s="89"/>
      <c r="EK536" s="90" t="str">
        <f t="shared" si="668"/>
        <v/>
      </c>
      <c r="EL536" s="172"/>
      <c r="EM536" s="154" t="str">
        <f t="shared" si="669"/>
        <v>NO BID</v>
      </c>
      <c r="EN536" s="171"/>
      <c r="EO536" s="89"/>
      <c r="EP536" s="90" t="str">
        <f t="shared" si="670"/>
        <v/>
      </c>
      <c r="EQ536" s="172"/>
      <c r="ER536" s="154" t="str">
        <f t="shared" si="671"/>
        <v>NO BID</v>
      </c>
      <c r="ES536" s="171"/>
      <c r="ET536" s="89"/>
      <c r="EU536" s="90" t="str">
        <f t="shared" si="672"/>
        <v/>
      </c>
      <c r="EV536" s="172"/>
      <c r="EW536" s="154" t="str">
        <f t="shared" si="673"/>
        <v>NO BID</v>
      </c>
      <c r="EX536" s="171"/>
      <c r="EY536" s="89"/>
      <c r="EZ536" s="90" t="str">
        <f t="shared" si="674"/>
        <v/>
      </c>
      <c r="FA536" s="172"/>
      <c r="FB536" s="154" t="str">
        <f t="shared" si="675"/>
        <v>NO BID</v>
      </c>
      <c r="FC536" s="171"/>
      <c r="FD536" s="89"/>
      <c r="FE536" s="90" t="str">
        <f t="shared" si="676"/>
        <v/>
      </c>
      <c r="FF536" s="172"/>
      <c r="FG536" s="154" t="str">
        <f t="shared" si="677"/>
        <v>NO BID</v>
      </c>
      <c r="FH536" s="171"/>
      <c r="FI536" s="89"/>
      <c r="FJ536" s="90" t="str">
        <f t="shared" si="678"/>
        <v/>
      </c>
      <c r="FK536" s="172"/>
      <c r="FL536" s="154" t="str">
        <f t="shared" si="679"/>
        <v>NO BID</v>
      </c>
      <c r="FM536" s="171"/>
      <c r="FN536" s="89"/>
      <c r="FO536" s="90" t="str">
        <f t="shared" si="680"/>
        <v/>
      </c>
      <c r="FP536" s="172"/>
      <c r="FQ536" s="154" t="str">
        <f t="shared" si="681"/>
        <v>NO BID</v>
      </c>
      <c r="FR536" s="174"/>
      <c r="FS536" s="91">
        <v>21.9</v>
      </c>
      <c r="FT536" s="92">
        <f t="shared" si="682"/>
        <v>43.8</v>
      </c>
      <c r="FU536" s="175">
        <f t="shared" si="683"/>
        <v>0</v>
      </c>
      <c r="FV536" s="93" t="str">
        <f t="shared" si="684"/>
        <v/>
      </c>
      <c r="FW536" s="94">
        <f t="shared" si="685"/>
        <v>43.8</v>
      </c>
      <c r="FX536" s="95">
        <f t="shared" si="686"/>
        <v>0</v>
      </c>
      <c r="FY536" s="129" t="str">
        <f t="shared" si="687"/>
        <v>NOT AWARDED</v>
      </c>
      <c r="FZ536" s="130">
        <f t="shared" si="688"/>
        <v>0</v>
      </c>
      <c r="GA536" s="129" t="str">
        <f t="shared" si="689"/>
        <v>VENDOR 09</v>
      </c>
      <c r="GB536" s="176"/>
      <c r="GC536" s="177"/>
      <c r="GD536" s="96"/>
      <c r="GE536" s="98"/>
    </row>
    <row r="537" spans="1:187" s="159" customFormat="1" ht="30" customHeight="1" thickTop="1" thickBot="1" x14ac:dyDescent="0.4">
      <c r="A537" s="162">
        <v>533</v>
      </c>
      <c r="B537" s="163">
        <v>5</v>
      </c>
      <c r="C537" s="164">
        <v>9780358638315</v>
      </c>
      <c r="D537" s="165" t="s">
        <v>230</v>
      </c>
      <c r="E537" s="165" t="s">
        <v>935</v>
      </c>
      <c r="F537" s="165" t="s">
        <v>1479</v>
      </c>
      <c r="G537" s="166" t="s">
        <v>1415</v>
      </c>
      <c r="H537" s="166" t="s">
        <v>1416</v>
      </c>
      <c r="I537" s="167"/>
      <c r="J537" s="227">
        <f t="shared" si="690"/>
        <v>5</v>
      </c>
      <c r="K537" s="228"/>
      <c r="L537" s="99" t="str">
        <f t="shared" si="616"/>
        <v/>
      </c>
      <c r="M537" s="241"/>
      <c r="N537" s="168"/>
      <c r="O537" s="169" t="str">
        <f t="shared" si="617"/>
        <v>VENDOR 09</v>
      </c>
      <c r="P537" s="149">
        <v>241365</v>
      </c>
      <c r="Q537" s="149">
        <f t="shared" si="618"/>
        <v>0</v>
      </c>
      <c r="R537" s="170" t="str">
        <f t="shared" si="619"/>
        <v xml:space="preserve">, </v>
      </c>
      <c r="S537" s="170" t="str">
        <f t="shared" si="620"/>
        <v>NO BID</v>
      </c>
      <c r="T537" s="87">
        <f t="shared" si="621"/>
        <v>0</v>
      </c>
      <c r="U537" s="88" t="str">
        <f t="shared" si="622"/>
        <v>NOT AWARDED</v>
      </c>
      <c r="V537" s="167"/>
      <c r="W537" s="171"/>
      <c r="X537" s="89"/>
      <c r="Y537" s="90"/>
      <c r="Z537" s="172" t="str">
        <f t="shared" si="623"/>
        <v/>
      </c>
      <c r="AA537" s="154" t="str">
        <f t="shared" si="624"/>
        <v>NO BID</v>
      </c>
      <c r="AB537" s="171"/>
      <c r="AC537" s="89"/>
      <c r="AD537" s="90"/>
      <c r="AE537" s="172" t="str">
        <f t="shared" si="625"/>
        <v/>
      </c>
      <c r="AF537" s="154" t="str">
        <f t="shared" si="626"/>
        <v>NO BID</v>
      </c>
      <c r="AG537" s="171"/>
      <c r="AH537" s="89"/>
      <c r="AI537" s="90"/>
      <c r="AJ537" s="172" t="str">
        <f t="shared" si="627"/>
        <v/>
      </c>
      <c r="AK537" s="154" t="str">
        <f t="shared" si="628"/>
        <v>NO BID</v>
      </c>
      <c r="AL537" s="171"/>
      <c r="AM537" s="89"/>
      <c r="AN537" s="90"/>
      <c r="AO537" s="172" t="str">
        <f t="shared" si="629"/>
        <v/>
      </c>
      <c r="AP537" s="154" t="str">
        <f t="shared" si="630"/>
        <v>NO BID</v>
      </c>
      <c r="AQ537" s="171"/>
      <c r="AR537" s="89"/>
      <c r="AS537" s="90"/>
      <c r="AT537" s="172" t="str">
        <f t="shared" si="631"/>
        <v/>
      </c>
      <c r="AU537" s="154" t="str">
        <f t="shared" si="632"/>
        <v>NO BID</v>
      </c>
      <c r="AV537" s="171"/>
      <c r="AW537" s="89"/>
      <c r="AX537" s="90"/>
      <c r="AY537" s="172" t="str">
        <f t="shared" si="633"/>
        <v/>
      </c>
      <c r="AZ537" s="154" t="str">
        <f t="shared" si="634"/>
        <v>NO BID</v>
      </c>
      <c r="BA537" s="171"/>
      <c r="BB537" s="89"/>
      <c r="BC537" s="90"/>
      <c r="BD537" s="172" t="str">
        <f t="shared" si="635"/>
        <v/>
      </c>
      <c r="BE537" s="154" t="s">
        <v>82</v>
      </c>
      <c r="BF537" s="171"/>
      <c r="BG537" s="89"/>
      <c r="BH537" s="90"/>
      <c r="BI537" s="172" t="str">
        <f t="shared" si="636"/>
        <v/>
      </c>
      <c r="BJ537" s="154" t="str">
        <f t="shared" si="637"/>
        <v>NO BID</v>
      </c>
      <c r="BK537" s="171"/>
      <c r="BL537" s="89"/>
      <c r="BM537" s="90"/>
      <c r="BN537" s="172" t="str">
        <f t="shared" si="638"/>
        <v/>
      </c>
      <c r="BO537" s="154" t="str">
        <f t="shared" si="639"/>
        <v>NO BID</v>
      </c>
      <c r="BP537" s="173"/>
      <c r="BQ537" s="171"/>
      <c r="BR537" s="89"/>
      <c r="BS537" s="90" t="str">
        <f t="shared" si="640"/>
        <v/>
      </c>
      <c r="BT537" s="172"/>
      <c r="BU537" s="154" t="str">
        <f t="shared" si="641"/>
        <v>NO BID</v>
      </c>
      <c r="BV537" s="171"/>
      <c r="BW537" s="89"/>
      <c r="BX537" s="90" t="str">
        <f t="shared" si="642"/>
        <v/>
      </c>
      <c r="BY537" s="172"/>
      <c r="BZ537" s="154" t="str">
        <f t="shared" si="643"/>
        <v>NO BID</v>
      </c>
      <c r="CA537" s="171"/>
      <c r="CB537" s="89"/>
      <c r="CC537" s="90" t="str">
        <f t="shared" si="644"/>
        <v/>
      </c>
      <c r="CD537" s="172"/>
      <c r="CE537" s="154" t="str">
        <f t="shared" si="645"/>
        <v>NO BID</v>
      </c>
      <c r="CF537" s="171"/>
      <c r="CG537" s="89"/>
      <c r="CH537" s="90" t="str">
        <f t="shared" si="646"/>
        <v/>
      </c>
      <c r="CI537" s="172"/>
      <c r="CJ537" s="154" t="str">
        <f t="shared" si="647"/>
        <v>NO BID</v>
      </c>
      <c r="CK537" s="171"/>
      <c r="CL537" s="89"/>
      <c r="CM537" s="90" t="str">
        <f t="shared" si="648"/>
        <v/>
      </c>
      <c r="CN537" s="172"/>
      <c r="CO537" s="154" t="str">
        <f t="shared" si="649"/>
        <v>NO BID</v>
      </c>
      <c r="CP537" s="171"/>
      <c r="CQ537" s="89"/>
      <c r="CR537" s="90" t="str">
        <f t="shared" si="650"/>
        <v/>
      </c>
      <c r="CS537" s="172"/>
      <c r="CT537" s="154" t="str">
        <f t="shared" si="651"/>
        <v>NO BID</v>
      </c>
      <c r="CU537" s="171"/>
      <c r="CV537" s="89"/>
      <c r="CW537" s="90" t="str">
        <f t="shared" si="652"/>
        <v/>
      </c>
      <c r="CX537" s="172"/>
      <c r="CY537" s="154" t="str">
        <f t="shared" si="653"/>
        <v>NO BID</v>
      </c>
      <c r="CZ537" s="171"/>
      <c r="DA537" s="89"/>
      <c r="DB537" s="90" t="str">
        <f t="shared" si="654"/>
        <v/>
      </c>
      <c r="DC537" s="172"/>
      <c r="DD537" s="154" t="str">
        <f t="shared" si="655"/>
        <v>NO BID</v>
      </c>
      <c r="DE537" s="171"/>
      <c r="DF537" s="89"/>
      <c r="DG537" s="90" t="str">
        <f t="shared" si="656"/>
        <v/>
      </c>
      <c r="DH537" s="172"/>
      <c r="DI537" s="154" t="str">
        <f t="shared" si="657"/>
        <v>NO BID</v>
      </c>
      <c r="DJ537" s="171"/>
      <c r="DK537" s="89"/>
      <c r="DL537" s="90" t="str">
        <f t="shared" si="658"/>
        <v/>
      </c>
      <c r="DM537" s="172"/>
      <c r="DN537" s="154" t="str">
        <f t="shared" si="659"/>
        <v>NO BID</v>
      </c>
      <c r="DO537" s="171"/>
      <c r="DP537" s="89"/>
      <c r="DQ537" s="90" t="str">
        <f t="shared" si="660"/>
        <v/>
      </c>
      <c r="DR537" s="172"/>
      <c r="DS537" s="154" t="str">
        <f t="shared" si="661"/>
        <v>NO BID</v>
      </c>
      <c r="DT537" s="171"/>
      <c r="DU537" s="89"/>
      <c r="DV537" s="90" t="str">
        <f t="shared" si="662"/>
        <v/>
      </c>
      <c r="DW537" s="172"/>
      <c r="DX537" s="154" t="str">
        <f t="shared" si="663"/>
        <v>NO BID</v>
      </c>
      <c r="DY537" s="171"/>
      <c r="DZ537" s="89"/>
      <c r="EA537" s="90" t="str">
        <f t="shared" si="664"/>
        <v/>
      </c>
      <c r="EB537" s="172"/>
      <c r="EC537" s="154" t="str">
        <f t="shared" si="665"/>
        <v>NO BID</v>
      </c>
      <c r="ED537" s="171"/>
      <c r="EE537" s="89"/>
      <c r="EF537" s="90" t="str">
        <f t="shared" si="666"/>
        <v/>
      </c>
      <c r="EG537" s="172"/>
      <c r="EH537" s="154" t="str">
        <f t="shared" si="667"/>
        <v>NO BID</v>
      </c>
      <c r="EI537" s="171"/>
      <c r="EJ537" s="89"/>
      <c r="EK537" s="90" t="str">
        <f t="shared" si="668"/>
        <v/>
      </c>
      <c r="EL537" s="172"/>
      <c r="EM537" s="154" t="str">
        <f t="shared" si="669"/>
        <v>NO BID</v>
      </c>
      <c r="EN537" s="171"/>
      <c r="EO537" s="89"/>
      <c r="EP537" s="90" t="str">
        <f t="shared" si="670"/>
        <v/>
      </c>
      <c r="EQ537" s="172"/>
      <c r="ER537" s="154" t="str">
        <f t="shared" si="671"/>
        <v>NO BID</v>
      </c>
      <c r="ES537" s="171"/>
      <c r="ET537" s="89"/>
      <c r="EU537" s="90" t="str">
        <f t="shared" si="672"/>
        <v/>
      </c>
      <c r="EV537" s="172"/>
      <c r="EW537" s="154" t="str">
        <f t="shared" si="673"/>
        <v>NO BID</v>
      </c>
      <c r="EX537" s="171"/>
      <c r="EY537" s="89"/>
      <c r="EZ537" s="90" t="str">
        <f t="shared" si="674"/>
        <v/>
      </c>
      <c r="FA537" s="172"/>
      <c r="FB537" s="154" t="str">
        <f t="shared" si="675"/>
        <v>NO BID</v>
      </c>
      <c r="FC537" s="171"/>
      <c r="FD537" s="89"/>
      <c r="FE537" s="90" t="str">
        <f t="shared" si="676"/>
        <v/>
      </c>
      <c r="FF537" s="172"/>
      <c r="FG537" s="154" t="str">
        <f t="shared" si="677"/>
        <v>NO BID</v>
      </c>
      <c r="FH537" s="171"/>
      <c r="FI537" s="89"/>
      <c r="FJ537" s="90" t="str">
        <f t="shared" si="678"/>
        <v/>
      </c>
      <c r="FK537" s="172"/>
      <c r="FL537" s="154" t="str">
        <f t="shared" si="679"/>
        <v>NO BID</v>
      </c>
      <c r="FM537" s="171"/>
      <c r="FN537" s="89"/>
      <c r="FO537" s="90" t="str">
        <f t="shared" si="680"/>
        <v/>
      </c>
      <c r="FP537" s="172"/>
      <c r="FQ537" s="154" t="str">
        <f t="shared" si="681"/>
        <v>NO BID</v>
      </c>
      <c r="FR537" s="174"/>
      <c r="FS537" s="91">
        <v>21.99</v>
      </c>
      <c r="FT537" s="92">
        <f t="shared" si="682"/>
        <v>109.94999999999999</v>
      </c>
      <c r="FU537" s="175">
        <f t="shared" si="683"/>
        <v>0</v>
      </c>
      <c r="FV537" s="93" t="str">
        <f t="shared" si="684"/>
        <v/>
      </c>
      <c r="FW537" s="94">
        <f t="shared" si="685"/>
        <v>109.94999999999999</v>
      </c>
      <c r="FX537" s="95">
        <f t="shared" si="686"/>
        <v>0</v>
      </c>
      <c r="FY537" s="129" t="str">
        <f t="shared" si="687"/>
        <v>NOT AWARDED</v>
      </c>
      <c r="FZ537" s="130">
        <f t="shared" si="688"/>
        <v>0</v>
      </c>
      <c r="GA537" s="129" t="str">
        <f t="shared" si="689"/>
        <v>VENDOR 09</v>
      </c>
      <c r="GB537" s="176"/>
      <c r="GC537" s="177"/>
      <c r="GD537" s="96"/>
      <c r="GE537" s="97"/>
    </row>
    <row r="538" spans="1:187" ht="30" customHeight="1" thickTop="1" thickBot="1" x14ac:dyDescent="0.4">
      <c r="A538" s="162">
        <v>534</v>
      </c>
      <c r="B538" s="163">
        <v>5</v>
      </c>
      <c r="C538" s="164">
        <v>9781250809711</v>
      </c>
      <c r="D538" s="165" t="s">
        <v>231</v>
      </c>
      <c r="E538" s="165" t="s">
        <v>936</v>
      </c>
      <c r="F538" s="165" t="s">
        <v>1479</v>
      </c>
      <c r="G538" s="166" t="s">
        <v>1415</v>
      </c>
      <c r="H538" s="166" t="s">
        <v>1425</v>
      </c>
      <c r="I538" s="167"/>
      <c r="J538" s="227">
        <f t="shared" si="690"/>
        <v>5</v>
      </c>
      <c r="K538" s="228"/>
      <c r="L538" s="99" t="str">
        <f t="shared" si="616"/>
        <v/>
      </c>
      <c r="M538" s="241"/>
      <c r="N538" s="168"/>
      <c r="O538" s="169" t="str">
        <f t="shared" si="617"/>
        <v>VENDOR 09</v>
      </c>
      <c r="P538" s="149">
        <v>241362</v>
      </c>
      <c r="Q538" s="149">
        <f t="shared" si="618"/>
        <v>0</v>
      </c>
      <c r="R538" s="170" t="str">
        <f t="shared" si="619"/>
        <v xml:space="preserve">, </v>
      </c>
      <c r="S538" s="170" t="str">
        <f t="shared" si="620"/>
        <v>NO BID</v>
      </c>
      <c r="T538" s="87">
        <f t="shared" si="621"/>
        <v>0</v>
      </c>
      <c r="U538" s="88" t="str">
        <f t="shared" si="622"/>
        <v>NOT AWARDED</v>
      </c>
      <c r="V538" s="167"/>
      <c r="W538" s="171"/>
      <c r="X538" s="89"/>
      <c r="Y538" s="90"/>
      <c r="Z538" s="172" t="str">
        <f t="shared" si="623"/>
        <v/>
      </c>
      <c r="AA538" s="154" t="str">
        <f t="shared" si="624"/>
        <v>NO BID</v>
      </c>
      <c r="AB538" s="171"/>
      <c r="AC538" s="89"/>
      <c r="AD538" s="90"/>
      <c r="AE538" s="172" t="str">
        <f t="shared" si="625"/>
        <v/>
      </c>
      <c r="AF538" s="154" t="str">
        <f t="shared" si="626"/>
        <v>NO BID</v>
      </c>
      <c r="AG538" s="171"/>
      <c r="AH538" s="89"/>
      <c r="AI538" s="90"/>
      <c r="AJ538" s="172" t="str">
        <f t="shared" si="627"/>
        <v/>
      </c>
      <c r="AK538" s="154" t="str">
        <f t="shared" si="628"/>
        <v>NO BID</v>
      </c>
      <c r="AL538" s="171"/>
      <c r="AM538" s="89"/>
      <c r="AN538" s="90"/>
      <c r="AO538" s="172" t="str">
        <f t="shared" si="629"/>
        <v/>
      </c>
      <c r="AP538" s="154" t="str">
        <f t="shared" si="630"/>
        <v>NO BID</v>
      </c>
      <c r="AQ538" s="171"/>
      <c r="AR538" s="89"/>
      <c r="AS538" s="90"/>
      <c r="AT538" s="172" t="str">
        <f t="shared" si="631"/>
        <v/>
      </c>
      <c r="AU538" s="154" t="str">
        <f t="shared" si="632"/>
        <v>NO BID</v>
      </c>
      <c r="AV538" s="171"/>
      <c r="AW538" s="89"/>
      <c r="AX538" s="90"/>
      <c r="AY538" s="172" t="str">
        <f t="shared" si="633"/>
        <v/>
      </c>
      <c r="AZ538" s="154" t="str">
        <f t="shared" si="634"/>
        <v>NO BID</v>
      </c>
      <c r="BA538" s="171"/>
      <c r="BB538" s="89"/>
      <c r="BC538" s="90"/>
      <c r="BD538" s="172" t="str">
        <f t="shared" si="635"/>
        <v/>
      </c>
      <c r="BE538" s="154" t="str">
        <f>IF($B538=0,"",IF(ISNUMBER(BB538),"","NO BID"))</f>
        <v>NO BID</v>
      </c>
      <c r="BF538" s="171"/>
      <c r="BG538" s="89"/>
      <c r="BH538" s="90"/>
      <c r="BI538" s="172" t="str">
        <f t="shared" si="636"/>
        <v/>
      </c>
      <c r="BJ538" s="154" t="str">
        <f t="shared" si="637"/>
        <v>NO BID</v>
      </c>
      <c r="BK538" s="171"/>
      <c r="BL538" s="89"/>
      <c r="BM538" s="90"/>
      <c r="BN538" s="172" t="str">
        <f t="shared" si="638"/>
        <v/>
      </c>
      <c r="BO538" s="154" t="str">
        <f t="shared" si="639"/>
        <v>NO BID</v>
      </c>
      <c r="BP538" s="173"/>
      <c r="BQ538" s="171"/>
      <c r="BR538" s="89"/>
      <c r="BS538" s="90" t="str">
        <f t="shared" si="640"/>
        <v/>
      </c>
      <c r="BT538" s="172"/>
      <c r="BU538" s="154" t="str">
        <f t="shared" si="641"/>
        <v>NO BID</v>
      </c>
      <c r="BV538" s="171"/>
      <c r="BW538" s="89"/>
      <c r="BX538" s="90" t="str">
        <f t="shared" si="642"/>
        <v/>
      </c>
      <c r="BY538" s="172"/>
      <c r="BZ538" s="154" t="str">
        <f t="shared" si="643"/>
        <v>NO BID</v>
      </c>
      <c r="CA538" s="171"/>
      <c r="CB538" s="89"/>
      <c r="CC538" s="90" t="str">
        <f t="shared" si="644"/>
        <v/>
      </c>
      <c r="CD538" s="172"/>
      <c r="CE538" s="154" t="str">
        <f t="shared" si="645"/>
        <v>NO BID</v>
      </c>
      <c r="CF538" s="171"/>
      <c r="CG538" s="89"/>
      <c r="CH538" s="90" t="str">
        <f t="shared" si="646"/>
        <v/>
      </c>
      <c r="CI538" s="172"/>
      <c r="CJ538" s="154" t="str">
        <f t="shared" si="647"/>
        <v>NO BID</v>
      </c>
      <c r="CK538" s="171"/>
      <c r="CL538" s="89"/>
      <c r="CM538" s="90" t="str">
        <f t="shared" si="648"/>
        <v/>
      </c>
      <c r="CN538" s="172"/>
      <c r="CO538" s="154" t="str">
        <f t="shared" si="649"/>
        <v>NO BID</v>
      </c>
      <c r="CP538" s="171"/>
      <c r="CQ538" s="89"/>
      <c r="CR538" s="90" t="str">
        <f t="shared" si="650"/>
        <v/>
      </c>
      <c r="CS538" s="172"/>
      <c r="CT538" s="154" t="str">
        <f t="shared" si="651"/>
        <v>NO BID</v>
      </c>
      <c r="CU538" s="171"/>
      <c r="CV538" s="89"/>
      <c r="CW538" s="90" t="str">
        <f t="shared" si="652"/>
        <v/>
      </c>
      <c r="CX538" s="172"/>
      <c r="CY538" s="154" t="str">
        <f t="shared" si="653"/>
        <v>NO BID</v>
      </c>
      <c r="CZ538" s="171"/>
      <c r="DA538" s="89"/>
      <c r="DB538" s="90" t="str">
        <f t="shared" si="654"/>
        <v/>
      </c>
      <c r="DC538" s="172"/>
      <c r="DD538" s="154" t="str">
        <f t="shared" si="655"/>
        <v>NO BID</v>
      </c>
      <c r="DE538" s="171"/>
      <c r="DF538" s="89"/>
      <c r="DG538" s="90" t="str">
        <f t="shared" si="656"/>
        <v/>
      </c>
      <c r="DH538" s="172"/>
      <c r="DI538" s="154" t="str">
        <f t="shared" si="657"/>
        <v>NO BID</v>
      </c>
      <c r="DJ538" s="171"/>
      <c r="DK538" s="89"/>
      <c r="DL538" s="90" t="str">
        <f t="shared" si="658"/>
        <v/>
      </c>
      <c r="DM538" s="172"/>
      <c r="DN538" s="154" t="str">
        <f t="shared" si="659"/>
        <v>NO BID</v>
      </c>
      <c r="DO538" s="171"/>
      <c r="DP538" s="89"/>
      <c r="DQ538" s="90" t="str">
        <f t="shared" si="660"/>
        <v/>
      </c>
      <c r="DR538" s="172"/>
      <c r="DS538" s="154" t="str">
        <f t="shared" si="661"/>
        <v>NO BID</v>
      </c>
      <c r="DT538" s="171"/>
      <c r="DU538" s="89"/>
      <c r="DV538" s="90" t="str">
        <f t="shared" si="662"/>
        <v/>
      </c>
      <c r="DW538" s="172"/>
      <c r="DX538" s="154" t="str">
        <f t="shared" si="663"/>
        <v>NO BID</v>
      </c>
      <c r="DY538" s="171"/>
      <c r="DZ538" s="89"/>
      <c r="EA538" s="90" t="str">
        <f t="shared" si="664"/>
        <v/>
      </c>
      <c r="EB538" s="172"/>
      <c r="EC538" s="154" t="str">
        <f t="shared" si="665"/>
        <v>NO BID</v>
      </c>
      <c r="ED538" s="171"/>
      <c r="EE538" s="89"/>
      <c r="EF538" s="90" t="str">
        <f t="shared" si="666"/>
        <v/>
      </c>
      <c r="EG538" s="172"/>
      <c r="EH538" s="154" t="str">
        <f t="shared" si="667"/>
        <v>NO BID</v>
      </c>
      <c r="EI538" s="171"/>
      <c r="EJ538" s="89"/>
      <c r="EK538" s="90" t="str">
        <f t="shared" si="668"/>
        <v/>
      </c>
      <c r="EL538" s="172"/>
      <c r="EM538" s="154" t="str">
        <f t="shared" si="669"/>
        <v>NO BID</v>
      </c>
      <c r="EN538" s="171"/>
      <c r="EO538" s="89"/>
      <c r="EP538" s="90" t="str">
        <f t="shared" si="670"/>
        <v/>
      </c>
      <c r="EQ538" s="172"/>
      <c r="ER538" s="154" t="str">
        <f t="shared" si="671"/>
        <v>NO BID</v>
      </c>
      <c r="ES538" s="171"/>
      <c r="ET538" s="89"/>
      <c r="EU538" s="90" t="str">
        <f t="shared" si="672"/>
        <v/>
      </c>
      <c r="EV538" s="172"/>
      <c r="EW538" s="154" t="str">
        <f t="shared" si="673"/>
        <v>NO BID</v>
      </c>
      <c r="EX538" s="171"/>
      <c r="EY538" s="89"/>
      <c r="EZ538" s="90" t="str">
        <f t="shared" si="674"/>
        <v/>
      </c>
      <c r="FA538" s="172"/>
      <c r="FB538" s="154" t="str">
        <f t="shared" si="675"/>
        <v>NO BID</v>
      </c>
      <c r="FC538" s="171"/>
      <c r="FD538" s="89"/>
      <c r="FE538" s="90" t="str">
        <f t="shared" si="676"/>
        <v/>
      </c>
      <c r="FF538" s="172"/>
      <c r="FG538" s="154" t="str">
        <f t="shared" si="677"/>
        <v>NO BID</v>
      </c>
      <c r="FH538" s="171"/>
      <c r="FI538" s="89"/>
      <c r="FJ538" s="90" t="str">
        <f t="shared" si="678"/>
        <v/>
      </c>
      <c r="FK538" s="172"/>
      <c r="FL538" s="154" t="str">
        <f t="shared" si="679"/>
        <v>NO BID</v>
      </c>
      <c r="FM538" s="171"/>
      <c r="FN538" s="89"/>
      <c r="FO538" s="90" t="str">
        <f t="shared" si="680"/>
        <v/>
      </c>
      <c r="FP538" s="172"/>
      <c r="FQ538" s="154" t="str">
        <f t="shared" si="681"/>
        <v>NO BID</v>
      </c>
      <c r="FR538" s="174"/>
      <c r="FS538" s="91">
        <v>18.39</v>
      </c>
      <c r="FT538" s="92">
        <f t="shared" si="682"/>
        <v>91.95</v>
      </c>
      <c r="FU538" s="175">
        <f t="shared" si="683"/>
        <v>0</v>
      </c>
      <c r="FV538" s="93" t="str">
        <f t="shared" si="684"/>
        <v/>
      </c>
      <c r="FW538" s="94">
        <f t="shared" si="685"/>
        <v>91.95</v>
      </c>
      <c r="FX538" s="95">
        <f t="shared" si="686"/>
        <v>0</v>
      </c>
      <c r="FY538" s="129" t="str">
        <f t="shared" si="687"/>
        <v>NOT AWARDED</v>
      </c>
      <c r="FZ538" s="130">
        <f t="shared" si="688"/>
        <v>0</v>
      </c>
      <c r="GA538" s="129" t="str">
        <f t="shared" si="689"/>
        <v>VENDOR 09</v>
      </c>
      <c r="GB538" s="176"/>
      <c r="GC538" s="177"/>
      <c r="GD538" s="96"/>
      <c r="GE538" s="97"/>
    </row>
    <row r="539" spans="1:187" ht="30" customHeight="1" thickTop="1" thickBot="1" x14ac:dyDescent="0.4">
      <c r="A539" s="162">
        <v>535</v>
      </c>
      <c r="B539" s="163">
        <v>3</v>
      </c>
      <c r="C539" s="164">
        <v>9780063037328</v>
      </c>
      <c r="D539" s="165" t="s">
        <v>234</v>
      </c>
      <c r="E539" s="165" t="s">
        <v>939</v>
      </c>
      <c r="F539" s="165" t="s">
        <v>1479</v>
      </c>
      <c r="G539" s="166" t="s">
        <v>1415</v>
      </c>
      <c r="H539" s="166" t="s">
        <v>1416</v>
      </c>
      <c r="I539" s="167"/>
      <c r="J539" s="227">
        <f t="shared" si="690"/>
        <v>3</v>
      </c>
      <c r="K539" s="228"/>
      <c r="L539" s="99" t="str">
        <f t="shared" si="616"/>
        <v/>
      </c>
      <c r="M539" s="241"/>
      <c r="N539" s="168"/>
      <c r="O539" s="169" t="str">
        <f t="shared" si="617"/>
        <v>VENDOR 09</v>
      </c>
      <c r="P539" s="149">
        <v>241363</v>
      </c>
      <c r="Q539" s="149">
        <f t="shared" si="618"/>
        <v>0</v>
      </c>
      <c r="R539" s="170" t="str">
        <f t="shared" si="619"/>
        <v xml:space="preserve">, </v>
      </c>
      <c r="S539" s="170" t="str">
        <f t="shared" si="620"/>
        <v>NO BID</v>
      </c>
      <c r="T539" s="87">
        <f t="shared" si="621"/>
        <v>0</v>
      </c>
      <c r="U539" s="88" t="str">
        <f t="shared" si="622"/>
        <v>NOT AWARDED</v>
      </c>
      <c r="V539" s="167"/>
      <c r="W539" s="171"/>
      <c r="X539" s="89"/>
      <c r="Y539" s="90"/>
      <c r="Z539" s="172" t="str">
        <f t="shared" si="623"/>
        <v/>
      </c>
      <c r="AA539" s="154" t="str">
        <f t="shared" si="624"/>
        <v>NO BID</v>
      </c>
      <c r="AB539" s="171"/>
      <c r="AC539" s="89"/>
      <c r="AD539" s="90"/>
      <c r="AE539" s="172" t="str">
        <f t="shared" si="625"/>
        <v/>
      </c>
      <c r="AF539" s="154" t="str">
        <f t="shared" si="626"/>
        <v>NO BID</v>
      </c>
      <c r="AG539" s="171"/>
      <c r="AH539" s="89"/>
      <c r="AI539" s="90"/>
      <c r="AJ539" s="172" t="str">
        <f t="shared" si="627"/>
        <v/>
      </c>
      <c r="AK539" s="154" t="str">
        <f t="shared" si="628"/>
        <v>NO BID</v>
      </c>
      <c r="AL539" s="171"/>
      <c r="AM539" s="89"/>
      <c r="AN539" s="90"/>
      <c r="AO539" s="172" t="str">
        <f t="shared" si="629"/>
        <v/>
      </c>
      <c r="AP539" s="154" t="str">
        <f t="shared" si="630"/>
        <v>NO BID</v>
      </c>
      <c r="AQ539" s="171"/>
      <c r="AR539" s="89"/>
      <c r="AS539" s="90"/>
      <c r="AT539" s="172" t="str">
        <f t="shared" si="631"/>
        <v/>
      </c>
      <c r="AU539" s="154" t="str">
        <f t="shared" si="632"/>
        <v>NO BID</v>
      </c>
      <c r="AV539" s="171"/>
      <c r="AW539" s="89"/>
      <c r="AX539" s="90"/>
      <c r="AY539" s="172" t="str">
        <f t="shared" si="633"/>
        <v/>
      </c>
      <c r="AZ539" s="154" t="str">
        <f t="shared" si="634"/>
        <v>NO BID</v>
      </c>
      <c r="BA539" s="171"/>
      <c r="BB539" s="89"/>
      <c r="BC539" s="90"/>
      <c r="BD539" s="172" t="str">
        <f t="shared" si="635"/>
        <v/>
      </c>
      <c r="BE539" s="154" t="str">
        <f>IF($B539=0,"",IF(ISNUMBER(BB539),"","NO BID"))</f>
        <v>NO BID</v>
      </c>
      <c r="BF539" s="171"/>
      <c r="BG539" s="89"/>
      <c r="BH539" s="90"/>
      <c r="BI539" s="172" t="str">
        <f t="shared" si="636"/>
        <v/>
      </c>
      <c r="BJ539" s="154" t="str">
        <f t="shared" si="637"/>
        <v>NO BID</v>
      </c>
      <c r="BK539" s="171"/>
      <c r="BL539" s="89"/>
      <c r="BM539" s="90"/>
      <c r="BN539" s="172" t="str">
        <f t="shared" si="638"/>
        <v/>
      </c>
      <c r="BO539" s="154" t="str">
        <f t="shared" si="639"/>
        <v>NO BID</v>
      </c>
      <c r="BP539" s="178"/>
      <c r="BQ539" s="171"/>
      <c r="BR539" s="89"/>
      <c r="BS539" s="90" t="str">
        <f t="shared" si="640"/>
        <v/>
      </c>
      <c r="BT539" s="172"/>
      <c r="BU539" s="154" t="str">
        <f t="shared" si="641"/>
        <v>NO BID</v>
      </c>
      <c r="BV539" s="171"/>
      <c r="BW539" s="89"/>
      <c r="BX539" s="90" t="str">
        <f t="shared" si="642"/>
        <v/>
      </c>
      <c r="BY539" s="172"/>
      <c r="BZ539" s="154" t="str">
        <f t="shared" si="643"/>
        <v>NO BID</v>
      </c>
      <c r="CA539" s="171"/>
      <c r="CB539" s="89"/>
      <c r="CC539" s="90" t="str">
        <f t="shared" si="644"/>
        <v/>
      </c>
      <c r="CD539" s="172"/>
      <c r="CE539" s="154" t="str">
        <f t="shared" si="645"/>
        <v>NO BID</v>
      </c>
      <c r="CF539" s="171"/>
      <c r="CG539" s="89"/>
      <c r="CH539" s="90" t="str">
        <f t="shared" si="646"/>
        <v/>
      </c>
      <c r="CI539" s="172"/>
      <c r="CJ539" s="154" t="str">
        <f t="shared" si="647"/>
        <v>NO BID</v>
      </c>
      <c r="CK539" s="171"/>
      <c r="CL539" s="89"/>
      <c r="CM539" s="90" t="str">
        <f t="shared" si="648"/>
        <v/>
      </c>
      <c r="CN539" s="172"/>
      <c r="CO539" s="154" t="str">
        <f t="shared" si="649"/>
        <v>NO BID</v>
      </c>
      <c r="CP539" s="171"/>
      <c r="CQ539" s="89"/>
      <c r="CR539" s="90" t="str">
        <f t="shared" si="650"/>
        <v/>
      </c>
      <c r="CS539" s="172"/>
      <c r="CT539" s="154" t="str">
        <f t="shared" si="651"/>
        <v>NO BID</v>
      </c>
      <c r="CU539" s="171"/>
      <c r="CV539" s="89"/>
      <c r="CW539" s="90" t="str">
        <f t="shared" si="652"/>
        <v/>
      </c>
      <c r="CX539" s="172"/>
      <c r="CY539" s="154" t="str">
        <f t="shared" si="653"/>
        <v>NO BID</v>
      </c>
      <c r="CZ539" s="171"/>
      <c r="DA539" s="89"/>
      <c r="DB539" s="90" t="str">
        <f t="shared" si="654"/>
        <v/>
      </c>
      <c r="DC539" s="172"/>
      <c r="DD539" s="154" t="str">
        <f t="shared" si="655"/>
        <v>NO BID</v>
      </c>
      <c r="DE539" s="171"/>
      <c r="DF539" s="89"/>
      <c r="DG539" s="90" t="str">
        <f t="shared" si="656"/>
        <v/>
      </c>
      <c r="DH539" s="172"/>
      <c r="DI539" s="154" t="str">
        <f t="shared" si="657"/>
        <v>NO BID</v>
      </c>
      <c r="DJ539" s="171"/>
      <c r="DK539" s="89"/>
      <c r="DL539" s="90" t="str">
        <f t="shared" si="658"/>
        <v/>
      </c>
      <c r="DM539" s="172"/>
      <c r="DN539" s="154" t="str">
        <f t="shared" si="659"/>
        <v>NO BID</v>
      </c>
      <c r="DO539" s="171"/>
      <c r="DP539" s="89"/>
      <c r="DQ539" s="90" t="str">
        <f t="shared" si="660"/>
        <v/>
      </c>
      <c r="DR539" s="172"/>
      <c r="DS539" s="154" t="str">
        <f t="shared" si="661"/>
        <v>NO BID</v>
      </c>
      <c r="DT539" s="171"/>
      <c r="DU539" s="89"/>
      <c r="DV539" s="90" t="str">
        <f t="shared" si="662"/>
        <v/>
      </c>
      <c r="DW539" s="172"/>
      <c r="DX539" s="154" t="str">
        <f t="shared" si="663"/>
        <v>NO BID</v>
      </c>
      <c r="DY539" s="171"/>
      <c r="DZ539" s="89"/>
      <c r="EA539" s="90" t="str">
        <f t="shared" si="664"/>
        <v/>
      </c>
      <c r="EB539" s="172"/>
      <c r="EC539" s="154" t="str">
        <f t="shared" si="665"/>
        <v>NO BID</v>
      </c>
      <c r="ED539" s="171"/>
      <c r="EE539" s="89"/>
      <c r="EF539" s="90" t="str">
        <f t="shared" si="666"/>
        <v/>
      </c>
      <c r="EG539" s="172"/>
      <c r="EH539" s="154" t="str">
        <f t="shared" si="667"/>
        <v>NO BID</v>
      </c>
      <c r="EI539" s="171"/>
      <c r="EJ539" s="89"/>
      <c r="EK539" s="90" t="str">
        <f t="shared" si="668"/>
        <v/>
      </c>
      <c r="EL539" s="172"/>
      <c r="EM539" s="154" t="str">
        <f t="shared" si="669"/>
        <v>NO BID</v>
      </c>
      <c r="EN539" s="171"/>
      <c r="EO539" s="89"/>
      <c r="EP539" s="90" t="str">
        <f t="shared" si="670"/>
        <v/>
      </c>
      <c r="EQ539" s="172"/>
      <c r="ER539" s="154" t="str">
        <f t="shared" si="671"/>
        <v>NO BID</v>
      </c>
      <c r="ES539" s="171"/>
      <c r="ET539" s="89"/>
      <c r="EU539" s="90" t="str">
        <f t="shared" si="672"/>
        <v/>
      </c>
      <c r="EV539" s="172"/>
      <c r="EW539" s="154" t="str">
        <f t="shared" si="673"/>
        <v>NO BID</v>
      </c>
      <c r="EX539" s="171"/>
      <c r="EY539" s="89"/>
      <c r="EZ539" s="90" t="str">
        <f t="shared" si="674"/>
        <v/>
      </c>
      <c r="FA539" s="172"/>
      <c r="FB539" s="154" t="str">
        <f t="shared" si="675"/>
        <v>NO BID</v>
      </c>
      <c r="FC539" s="171"/>
      <c r="FD539" s="89"/>
      <c r="FE539" s="90" t="str">
        <f t="shared" si="676"/>
        <v/>
      </c>
      <c r="FF539" s="172"/>
      <c r="FG539" s="154" t="str">
        <f t="shared" si="677"/>
        <v>NO BID</v>
      </c>
      <c r="FH539" s="171"/>
      <c r="FI539" s="89"/>
      <c r="FJ539" s="90" t="str">
        <f t="shared" si="678"/>
        <v/>
      </c>
      <c r="FK539" s="172"/>
      <c r="FL539" s="154" t="str">
        <f t="shared" si="679"/>
        <v>NO BID</v>
      </c>
      <c r="FM539" s="171"/>
      <c r="FN539" s="89"/>
      <c r="FO539" s="90" t="str">
        <f t="shared" si="680"/>
        <v/>
      </c>
      <c r="FP539" s="172"/>
      <c r="FQ539" s="154" t="str">
        <f t="shared" si="681"/>
        <v>NO BID</v>
      </c>
      <c r="FR539" s="174"/>
      <c r="FS539" s="91">
        <v>17.96</v>
      </c>
      <c r="FT539" s="92">
        <f t="shared" si="682"/>
        <v>53.88</v>
      </c>
      <c r="FU539" s="175">
        <f t="shared" si="683"/>
        <v>0</v>
      </c>
      <c r="FV539" s="93" t="str">
        <f t="shared" si="684"/>
        <v/>
      </c>
      <c r="FW539" s="94">
        <f t="shared" si="685"/>
        <v>53.88</v>
      </c>
      <c r="FX539" s="95">
        <f t="shared" si="686"/>
        <v>0</v>
      </c>
      <c r="FY539" s="129" t="str">
        <f t="shared" si="687"/>
        <v>NOT AWARDED</v>
      </c>
      <c r="FZ539" s="130">
        <f t="shared" si="688"/>
        <v>0</v>
      </c>
      <c r="GA539" s="129" t="str">
        <f t="shared" si="689"/>
        <v>VENDOR 09</v>
      </c>
      <c r="GB539" s="176"/>
      <c r="GC539" s="177"/>
      <c r="GD539" s="96"/>
      <c r="GE539" s="97"/>
    </row>
    <row r="540" spans="1:187" ht="30" customHeight="1" thickTop="1" thickBot="1" x14ac:dyDescent="0.4">
      <c r="A540" s="141">
        <v>536</v>
      </c>
      <c r="B540" s="163">
        <v>2</v>
      </c>
      <c r="C540" s="164">
        <v>9781324003601</v>
      </c>
      <c r="D540" s="165" t="s">
        <v>246</v>
      </c>
      <c r="E540" s="165" t="s">
        <v>826</v>
      </c>
      <c r="F540" s="165" t="s">
        <v>1479</v>
      </c>
      <c r="G540" s="166" t="s">
        <v>1415</v>
      </c>
      <c r="H540" s="166" t="s">
        <v>1419</v>
      </c>
      <c r="I540" s="167"/>
      <c r="J540" s="229">
        <f t="shared" si="690"/>
        <v>2</v>
      </c>
      <c r="K540" s="228"/>
      <c r="L540" s="99" t="str">
        <f t="shared" si="616"/>
        <v/>
      </c>
      <c r="M540" s="241"/>
      <c r="N540" s="179"/>
      <c r="O540" s="169" t="str">
        <f t="shared" si="617"/>
        <v>VENDOR 09</v>
      </c>
      <c r="P540" s="149">
        <v>241363</v>
      </c>
      <c r="Q540" s="149">
        <f t="shared" si="618"/>
        <v>0</v>
      </c>
      <c r="R540" s="170" t="str">
        <f t="shared" si="619"/>
        <v xml:space="preserve">, </v>
      </c>
      <c r="S540" s="170" t="str">
        <f t="shared" si="620"/>
        <v>NO BID</v>
      </c>
      <c r="T540" s="87">
        <f t="shared" si="621"/>
        <v>0</v>
      </c>
      <c r="U540" s="88" t="str">
        <f t="shared" si="622"/>
        <v>NOT AWARDED</v>
      </c>
      <c r="V540" s="167"/>
      <c r="W540" s="171"/>
      <c r="X540" s="89"/>
      <c r="Y540" s="90"/>
      <c r="Z540" s="172" t="str">
        <f t="shared" si="623"/>
        <v/>
      </c>
      <c r="AA540" s="154" t="str">
        <f t="shared" si="624"/>
        <v>NO BID</v>
      </c>
      <c r="AB540" s="171"/>
      <c r="AC540" s="89"/>
      <c r="AD540" s="90"/>
      <c r="AE540" s="172" t="str">
        <f t="shared" si="625"/>
        <v/>
      </c>
      <c r="AF540" s="154" t="str">
        <f t="shared" si="626"/>
        <v>NO BID</v>
      </c>
      <c r="AG540" s="171"/>
      <c r="AH540" s="89"/>
      <c r="AI540" s="90"/>
      <c r="AJ540" s="172" t="str">
        <f t="shared" si="627"/>
        <v/>
      </c>
      <c r="AK540" s="154" t="str">
        <f t="shared" si="628"/>
        <v>NO BID</v>
      </c>
      <c r="AL540" s="171"/>
      <c r="AM540" s="89"/>
      <c r="AN540" s="90"/>
      <c r="AO540" s="172" t="str">
        <f t="shared" si="629"/>
        <v/>
      </c>
      <c r="AP540" s="154" t="str">
        <f t="shared" si="630"/>
        <v>NO BID</v>
      </c>
      <c r="AQ540" s="171"/>
      <c r="AR540" s="89"/>
      <c r="AS540" s="90"/>
      <c r="AT540" s="172" t="str">
        <f t="shared" si="631"/>
        <v/>
      </c>
      <c r="AU540" s="154" t="str">
        <f t="shared" si="632"/>
        <v>NO BID</v>
      </c>
      <c r="AV540" s="171"/>
      <c r="AW540" s="89"/>
      <c r="AX540" s="90"/>
      <c r="AY540" s="172" t="str">
        <f t="shared" si="633"/>
        <v/>
      </c>
      <c r="AZ540" s="154" t="str">
        <f t="shared" si="634"/>
        <v>NO BID</v>
      </c>
      <c r="BA540" s="171"/>
      <c r="BB540" s="89"/>
      <c r="BC540" s="90"/>
      <c r="BD540" s="172" t="str">
        <f t="shared" si="635"/>
        <v/>
      </c>
      <c r="BE540" s="154" t="str">
        <f>IF($B540=0,"",IF(ISNUMBER(BB540),"","NO BID"))</f>
        <v>NO BID</v>
      </c>
      <c r="BF540" s="171"/>
      <c r="BG540" s="89"/>
      <c r="BH540" s="90"/>
      <c r="BI540" s="172" t="str">
        <f t="shared" si="636"/>
        <v/>
      </c>
      <c r="BJ540" s="154" t="str">
        <f t="shared" si="637"/>
        <v>NO BID</v>
      </c>
      <c r="BK540" s="171"/>
      <c r="BL540" s="89"/>
      <c r="BM540" s="90"/>
      <c r="BN540" s="172" t="str">
        <f t="shared" si="638"/>
        <v/>
      </c>
      <c r="BO540" s="154" t="str">
        <f t="shared" si="639"/>
        <v>NO BID</v>
      </c>
      <c r="BP540" s="178"/>
      <c r="BQ540" s="171"/>
      <c r="BR540" s="89"/>
      <c r="BS540" s="90" t="str">
        <f t="shared" si="640"/>
        <v/>
      </c>
      <c r="BT540" s="172"/>
      <c r="BU540" s="154" t="str">
        <f t="shared" si="641"/>
        <v>NO BID</v>
      </c>
      <c r="BV540" s="171"/>
      <c r="BW540" s="89"/>
      <c r="BX540" s="90" t="str">
        <f t="shared" si="642"/>
        <v/>
      </c>
      <c r="BY540" s="172"/>
      <c r="BZ540" s="154" t="str">
        <f t="shared" si="643"/>
        <v>NO BID</v>
      </c>
      <c r="CA540" s="171"/>
      <c r="CB540" s="89"/>
      <c r="CC540" s="90" t="str">
        <f t="shared" si="644"/>
        <v/>
      </c>
      <c r="CD540" s="172"/>
      <c r="CE540" s="154" t="str">
        <f t="shared" si="645"/>
        <v>NO BID</v>
      </c>
      <c r="CF540" s="171"/>
      <c r="CG540" s="89"/>
      <c r="CH540" s="90" t="str">
        <f t="shared" si="646"/>
        <v/>
      </c>
      <c r="CI540" s="172"/>
      <c r="CJ540" s="154" t="str">
        <f t="shared" si="647"/>
        <v>NO BID</v>
      </c>
      <c r="CK540" s="171"/>
      <c r="CL540" s="89"/>
      <c r="CM540" s="90" t="str">
        <f t="shared" si="648"/>
        <v/>
      </c>
      <c r="CN540" s="172"/>
      <c r="CO540" s="154" t="str">
        <f t="shared" si="649"/>
        <v>NO BID</v>
      </c>
      <c r="CP540" s="171"/>
      <c r="CQ540" s="89"/>
      <c r="CR540" s="90" t="str">
        <f t="shared" si="650"/>
        <v/>
      </c>
      <c r="CS540" s="172"/>
      <c r="CT540" s="154" t="str">
        <f t="shared" si="651"/>
        <v>NO BID</v>
      </c>
      <c r="CU540" s="171"/>
      <c r="CV540" s="89"/>
      <c r="CW540" s="90" t="str">
        <f t="shared" si="652"/>
        <v/>
      </c>
      <c r="CX540" s="172"/>
      <c r="CY540" s="154" t="str">
        <f t="shared" si="653"/>
        <v>NO BID</v>
      </c>
      <c r="CZ540" s="171"/>
      <c r="DA540" s="89"/>
      <c r="DB540" s="90" t="str">
        <f t="shared" si="654"/>
        <v/>
      </c>
      <c r="DC540" s="172"/>
      <c r="DD540" s="154" t="str">
        <f t="shared" si="655"/>
        <v>NO BID</v>
      </c>
      <c r="DE540" s="171"/>
      <c r="DF540" s="89"/>
      <c r="DG540" s="90" t="str">
        <f t="shared" si="656"/>
        <v/>
      </c>
      <c r="DH540" s="172"/>
      <c r="DI540" s="154" t="str">
        <f t="shared" si="657"/>
        <v>NO BID</v>
      </c>
      <c r="DJ540" s="171"/>
      <c r="DK540" s="89"/>
      <c r="DL540" s="90" t="str">
        <f t="shared" si="658"/>
        <v/>
      </c>
      <c r="DM540" s="172"/>
      <c r="DN540" s="154" t="str">
        <f t="shared" si="659"/>
        <v>NO BID</v>
      </c>
      <c r="DO540" s="171"/>
      <c r="DP540" s="89"/>
      <c r="DQ540" s="90" t="str">
        <f t="shared" si="660"/>
        <v/>
      </c>
      <c r="DR540" s="172"/>
      <c r="DS540" s="154" t="str">
        <f t="shared" si="661"/>
        <v>NO BID</v>
      </c>
      <c r="DT540" s="171"/>
      <c r="DU540" s="89"/>
      <c r="DV540" s="90" t="str">
        <f t="shared" si="662"/>
        <v/>
      </c>
      <c r="DW540" s="172"/>
      <c r="DX540" s="154" t="str">
        <f t="shared" si="663"/>
        <v>NO BID</v>
      </c>
      <c r="DY540" s="171"/>
      <c r="DZ540" s="89"/>
      <c r="EA540" s="90" t="str">
        <f t="shared" si="664"/>
        <v/>
      </c>
      <c r="EB540" s="172"/>
      <c r="EC540" s="154" t="str">
        <f t="shared" si="665"/>
        <v>NO BID</v>
      </c>
      <c r="ED540" s="171"/>
      <c r="EE540" s="89"/>
      <c r="EF540" s="90" t="str">
        <f t="shared" si="666"/>
        <v/>
      </c>
      <c r="EG540" s="172"/>
      <c r="EH540" s="154" t="str">
        <f t="shared" si="667"/>
        <v>NO BID</v>
      </c>
      <c r="EI540" s="171"/>
      <c r="EJ540" s="89"/>
      <c r="EK540" s="90" t="str">
        <f t="shared" si="668"/>
        <v/>
      </c>
      <c r="EL540" s="172"/>
      <c r="EM540" s="154" t="str">
        <f t="shared" si="669"/>
        <v>NO BID</v>
      </c>
      <c r="EN540" s="171"/>
      <c r="EO540" s="89"/>
      <c r="EP540" s="90" t="str">
        <f t="shared" si="670"/>
        <v/>
      </c>
      <c r="EQ540" s="172"/>
      <c r="ER540" s="154" t="str">
        <f t="shared" si="671"/>
        <v>NO BID</v>
      </c>
      <c r="ES540" s="171"/>
      <c r="ET540" s="89"/>
      <c r="EU540" s="90" t="str">
        <f t="shared" si="672"/>
        <v/>
      </c>
      <c r="EV540" s="172"/>
      <c r="EW540" s="154" t="str">
        <f t="shared" si="673"/>
        <v>NO BID</v>
      </c>
      <c r="EX540" s="171"/>
      <c r="EY540" s="89"/>
      <c r="EZ540" s="90" t="str">
        <f t="shared" si="674"/>
        <v/>
      </c>
      <c r="FA540" s="172"/>
      <c r="FB540" s="154" t="str">
        <f t="shared" si="675"/>
        <v>NO BID</v>
      </c>
      <c r="FC540" s="171"/>
      <c r="FD540" s="89"/>
      <c r="FE540" s="90" t="str">
        <f t="shared" si="676"/>
        <v/>
      </c>
      <c r="FF540" s="172"/>
      <c r="FG540" s="154" t="str">
        <f t="shared" si="677"/>
        <v>NO BID</v>
      </c>
      <c r="FH540" s="171"/>
      <c r="FI540" s="89"/>
      <c r="FJ540" s="90" t="str">
        <f t="shared" si="678"/>
        <v/>
      </c>
      <c r="FK540" s="172"/>
      <c r="FL540" s="154" t="str">
        <f t="shared" si="679"/>
        <v>NO BID</v>
      </c>
      <c r="FM540" s="171"/>
      <c r="FN540" s="89"/>
      <c r="FO540" s="90" t="str">
        <f t="shared" si="680"/>
        <v/>
      </c>
      <c r="FP540" s="172"/>
      <c r="FQ540" s="154" t="str">
        <f t="shared" si="681"/>
        <v>NO BID</v>
      </c>
      <c r="FR540" s="167"/>
      <c r="FS540" s="91">
        <v>11.39</v>
      </c>
      <c r="FT540" s="92">
        <f t="shared" si="682"/>
        <v>22.78</v>
      </c>
      <c r="FU540" s="175">
        <f t="shared" si="683"/>
        <v>0</v>
      </c>
      <c r="FV540" s="93" t="str">
        <f t="shared" si="684"/>
        <v/>
      </c>
      <c r="FW540" s="94">
        <f t="shared" si="685"/>
        <v>22.78</v>
      </c>
      <c r="FX540" s="95">
        <f t="shared" si="686"/>
        <v>0</v>
      </c>
      <c r="FY540" s="129" t="str">
        <f t="shared" si="687"/>
        <v>NOT AWARDED</v>
      </c>
      <c r="FZ540" s="130">
        <f t="shared" si="688"/>
        <v>0</v>
      </c>
      <c r="GA540" s="129" t="str">
        <f t="shared" si="689"/>
        <v>VENDOR 09</v>
      </c>
      <c r="GB540" s="176"/>
      <c r="GC540" s="177"/>
      <c r="GD540" s="96"/>
      <c r="GE540" s="97"/>
    </row>
    <row r="541" spans="1:187" ht="30" customHeight="1" thickTop="1" thickBot="1" x14ac:dyDescent="0.4">
      <c r="A541" s="162">
        <v>537</v>
      </c>
      <c r="B541" s="214">
        <v>5</v>
      </c>
      <c r="C541" s="181">
        <v>9781646140930</v>
      </c>
      <c r="D541" s="182" t="s">
        <v>247</v>
      </c>
      <c r="E541" s="182" t="s">
        <v>951</v>
      </c>
      <c r="F541" s="182" t="s">
        <v>1479</v>
      </c>
      <c r="G541" s="183" t="s">
        <v>1415</v>
      </c>
      <c r="H541" s="183" t="s">
        <v>1416</v>
      </c>
      <c r="I541" s="167"/>
      <c r="J541" s="230">
        <f t="shared" si="690"/>
        <v>5</v>
      </c>
      <c r="K541" s="231"/>
      <c r="L541" s="99" t="str">
        <f t="shared" si="616"/>
        <v/>
      </c>
      <c r="M541" s="242"/>
      <c r="N541" s="179"/>
      <c r="O541" s="184" t="str">
        <f t="shared" si="617"/>
        <v>VENDOR 09</v>
      </c>
      <c r="P541" s="149">
        <v>241365</v>
      </c>
      <c r="Q541" s="149">
        <f t="shared" si="618"/>
        <v>0</v>
      </c>
      <c r="R541" s="185" t="str">
        <f t="shared" si="619"/>
        <v xml:space="preserve">, </v>
      </c>
      <c r="S541" s="185" t="str">
        <f t="shared" si="620"/>
        <v>NO BID</v>
      </c>
      <c r="T541" s="111">
        <f t="shared" si="621"/>
        <v>0</v>
      </c>
      <c r="U541" s="112" t="str">
        <f t="shared" si="622"/>
        <v>NOT AWARDED</v>
      </c>
      <c r="V541" s="186"/>
      <c r="W541" s="187"/>
      <c r="X541" s="113"/>
      <c r="Y541" s="114"/>
      <c r="Z541" s="188" t="str">
        <f t="shared" si="623"/>
        <v/>
      </c>
      <c r="AA541" s="154" t="str">
        <f t="shared" si="624"/>
        <v>NO BID</v>
      </c>
      <c r="AB541" s="187"/>
      <c r="AC541" s="113"/>
      <c r="AD541" s="114"/>
      <c r="AE541" s="188" t="str">
        <f t="shared" si="625"/>
        <v/>
      </c>
      <c r="AF541" s="154" t="str">
        <f t="shared" si="626"/>
        <v>NO BID</v>
      </c>
      <c r="AG541" s="187"/>
      <c r="AH541" s="113"/>
      <c r="AI541" s="114"/>
      <c r="AJ541" s="188" t="str">
        <f t="shared" si="627"/>
        <v/>
      </c>
      <c r="AK541" s="154" t="str">
        <f t="shared" si="628"/>
        <v>NO BID</v>
      </c>
      <c r="AL541" s="187"/>
      <c r="AM541" s="113"/>
      <c r="AN541" s="114"/>
      <c r="AO541" s="188" t="str">
        <f t="shared" si="629"/>
        <v/>
      </c>
      <c r="AP541" s="154" t="str">
        <f t="shared" si="630"/>
        <v>NO BID</v>
      </c>
      <c r="AQ541" s="187"/>
      <c r="AR541" s="113"/>
      <c r="AS541" s="114"/>
      <c r="AT541" s="188" t="str">
        <f t="shared" si="631"/>
        <v/>
      </c>
      <c r="AU541" s="154" t="str">
        <f t="shared" si="632"/>
        <v>NO BID</v>
      </c>
      <c r="AV541" s="187"/>
      <c r="AW541" s="113"/>
      <c r="AX541" s="114"/>
      <c r="AY541" s="188" t="str">
        <f t="shared" si="633"/>
        <v/>
      </c>
      <c r="AZ541" s="154" t="str">
        <f t="shared" si="634"/>
        <v>NO BID</v>
      </c>
      <c r="BA541" s="187"/>
      <c r="BB541" s="113"/>
      <c r="BC541" s="114"/>
      <c r="BD541" s="188" t="str">
        <f t="shared" si="635"/>
        <v/>
      </c>
      <c r="BE541" s="189" t="s">
        <v>84</v>
      </c>
      <c r="BF541" s="187"/>
      <c r="BG541" s="113"/>
      <c r="BH541" s="114"/>
      <c r="BI541" s="188" t="str">
        <f t="shared" si="636"/>
        <v/>
      </c>
      <c r="BJ541" s="189" t="str">
        <f t="shared" si="637"/>
        <v>NO BID</v>
      </c>
      <c r="BK541" s="187"/>
      <c r="BL541" s="113"/>
      <c r="BM541" s="114"/>
      <c r="BN541" s="188" t="str">
        <f t="shared" si="638"/>
        <v/>
      </c>
      <c r="BO541" s="154" t="str">
        <f t="shared" si="639"/>
        <v>NO BID</v>
      </c>
      <c r="BP541" s="193"/>
      <c r="BQ541" s="187"/>
      <c r="BR541" s="113"/>
      <c r="BS541" s="114" t="str">
        <f t="shared" si="640"/>
        <v/>
      </c>
      <c r="BT541" s="188"/>
      <c r="BU541" s="189" t="str">
        <f t="shared" si="641"/>
        <v>NO BID</v>
      </c>
      <c r="BV541" s="187"/>
      <c r="BW541" s="113"/>
      <c r="BX541" s="114" t="str">
        <f t="shared" si="642"/>
        <v/>
      </c>
      <c r="BY541" s="188"/>
      <c r="BZ541" s="189" t="str">
        <f t="shared" si="643"/>
        <v>NO BID</v>
      </c>
      <c r="CA541" s="187"/>
      <c r="CB541" s="113"/>
      <c r="CC541" s="114" t="str">
        <f t="shared" si="644"/>
        <v/>
      </c>
      <c r="CD541" s="188"/>
      <c r="CE541" s="189" t="str">
        <f t="shared" si="645"/>
        <v>NO BID</v>
      </c>
      <c r="CF541" s="187"/>
      <c r="CG541" s="113"/>
      <c r="CH541" s="114" t="str">
        <f t="shared" si="646"/>
        <v/>
      </c>
      <c r="CI541" s="188"/>
      <c r="CJ541" s="189" t="str">
        <f t="shared" si="647"/>
        <v>NO BID</v>
      </c>
      <c r="CK541" s="187"/>
      <c r="CL541" s="113"/>
      <c r="CM541" s="114" t="str">
        <f t="shared" si="648"/>
        <v/>
      </c>
      <c r="CN541" s="188"/>
      <c r="CO541" s="189" t="str">
        <f t="shared" si="649"/>
        <v>NO BID</v>
      </c>
      <c r="CP541" s="187"/>
      <c r="CQ541" s="113"/>
      <c r="CR541" s="114" t="str">
        <f t="shared" si="650"/>
        <v/>
      </c>
      <c r="CS541" s="188"/>
      <c r="CT541" s="189" t="str">
        <f t="shared" si="651"/>
        <v>NO BID</v>
      </c>
      <c r="CU541" s="187"/>
      <c r="CV541" s="113"/>
      <c r="CW541" s="114" t="str">
        <f t="shared" si="652"/>
        <v/>
      </c>
      <c r="CX541" s="188"/>
      <c r="CY541" s="189" t="str">
        <f t="shared" si="653"/>
        <v>NO BID</v>
      </c>
      <c r="CZ541" s="187"/>
      <c r="DA541" s="113"/>
      <c r="DB541" s="114" t="str">
        <f t="shared" si="654"/>
        <v/>
      </c>
      <c r="DC541" s="188"/>
      <c r="DD541" s="189" t="str">
        <f t="shared" si="655"/>
        <v>NO BID</v>
      </c>
      <c r="DE541" s="187"/>
      <c r="DF541" s="113"/>
      <c r="DG541" s="114" t="str">
        <f t="shared" si="656"/>
        <v/>
      </c>
      <c r="DH541" s="188"/>
      <c r="DI541" s="189" t="str">
        <f t="shared" si="657"/>
        <v>NO BID</v>
      </c>
      <c r="DJ541" s="187"/>
      <c r="DK541" s="113"/>
      <c r="DL541" s="114" t="str">
        <f t="shared" si="658"/>
        <v/>
      </c>
      <c r="DM541" s="188"/>
      <c r="DN541" s="189" t="str">
        <f t="shared" si="659"/>
        <v>NO BID</v>
      </c>
      <c r="DO541" s="187"/>
      <c r="DP541" s="113"/>
      <c r="DQ541" s="114" t="str">
        <f t="shared" si="660"/>
        <v/>
      </c>
      <c r="DR541" s="188"/>
      <c r="DS541" s="189" t="str">
        <f t="shared" si="661"/>
        <v>NO BID</v>
      </c>
      <c r="DT541" s="187"/>
      <c r="DU541" s="113"/>
      <c r="DV541" s="114" t="str">
        <f t="shared" si="662"/>
        <v/>
      </c>
      <c r="DW541" s="188"/>
      <c r="DX541" s="189" t="str">
        <f t="shared" si="663"/>
        <v>NO BID</v>
      </c>
      <c r="DY541" s="187"/>
      <c r="DZ541" s="113"/>
      <c r="EA541" s="114" t="str">
        <f t="shared" si="664"/>
        <v/>
      </c>
      <c r="EB541" s="188"/>
      <c r="EC541" s="189" t="str">
        <f t="shared" si="665"/>
        <v>NO BID</v>
      </c>
      <c r="ED541" s="187"/>
      <c r="EE541" s="113"/>
      <c r="EF541" s="114" t="str">
        <f t="shared" si="666"/>
        <v/>
      </c>
      <c r="EG541" s="188"/>
      <c r="EH541" s="189" t="str">
        <f t="shared" si="667"/>
        <v>NO BID</v>
      </c>
      <c r="EI541" s="187"/>
      <c r="EJ541" s="113"/>
      <c r="EK541" s="114" t="str">
        <f t="shared" si="668"/>
        <v/>
      </c>
      <c r="EL541" s="188"/>
      <c r="EM541" s="189" t="str">
        <f t="shared" si="669"/>
        <v>NO BID</v>
      </c>
      <c r="EN541" s="187"/>
      <c r="EO541" s="113"/>
      <c r="EP541" s="114" t="str">
        <f t="shared" si="670"/>
        <v/>
      </c>
      <c r="EQ541" s="188"/>
      <c r="ER541" s="189" t="str">
        <f t="shared" si="671"/>
        <v>NO BID</v>
      </c>
      <c r="ES541" s="187"/>
      <c r="ET541" s="113"/>
      <c r="EU541" s="114" t="str">
        <f t="shared" si="672"/>
        <v/>
      </c>
      <c r="EV541" s="188"/>
      <c r="EW541" s="189" t="str">
        <f t="shared" si="673"/>
        <v>NO BID</v>
      </c>
      <c r="EX541" s="187"/>
      <c r="EY541" s="113"/>
      <c r="EZ541" s="114" t="str">
        <f t="shared" si="674"/>
        <v/>
      </c>
      <c r="FA541" s="188"/>
      <c r="FB541" s="189" t="str">
        <f t="shared" si="675"/>
        <v>NO BID</v>
      </c>
      <c r="FC541" s="187"/>
      <c r="FD541" s="113"/>
      <c r="FE541" s="114" t="str">
        <f t="shared" si="676"/>
        <v/>
      </c>
      <c r="FF541" s="188"/>
      <c r="FG541" s="189" t="str">
        <f t="shared" si="677"/>
        <v>NO BID</v>
      </c>
      <c r="FH541" s="187"/>
      <c r="FI541" s="113"/>
      <c r="FJ541" s="114" t="str">
        <f t="shared" si="678"/>
        <v/>
      </c>
      <c r="FK541" s="188"/>
      <c r="FL541" s="189" t="str">
        <f t="shared" si="679"/>
        <v>NO BID</v>
      </c>
      <c r="FM541" s="187"/>
      <c r="FN541" s="113"/>
      <c r="FO541" s="114" t="str">
        <f t="shared" si="680"/>
        <v/>
      </c>
      <c r="FP541" s="188"/>
      <c r="FQ541" s="189" t="str">
        <f t="shared" si="681"/>
        <v>NO BID</v>
      </c>
      <c r="FR541" s="191"/>
      <c r="FS541" s="91">
        <v>15.22</v>
      </c>
      <c r="FT541" s="92">
        <f t="shared" si="682"/>
        <v>76.100000000000009</v>
      </c>
      <c r="FU541" s="175">
        <f t="shared" si="683"/>
        <v>0</v>
      </c>
      <c r="FV541" s="93" t="str">
        <f t="shared" si="684"/>
        <v/>
      </c>
      <c r="FW541" s="94">
        <f t="shared" si="685"/>
        <v>76.100000000000009</v>
      </c>
      <c r="FX541" s="95">
        <f t="shared" si="686"/>
        <v>0</v>
      </c>
      <c r="FY541" s="129" t="str">
        <f t="shared" si="687"/>
        <v>NOT AWARDED</v>
      </c>
      <c r="FZ541" s="130">
        <f t="shared" si="688"/>
        <v>0</v>
      </c>
      <c r="GA541" s="129" t="str">
        <f t="shared" si="689"/>
        <v>VENDOR 09</v>
      </c>
      <c r="GB541" s="176"/>
      <c r="GC541" s="177"/>
      <c r="GD541" s="96"/>
      <c r="GE541" s="97"/>
    </row>
    <row r="542" spans="1:187" ht="30" customHeight="1" thickTop="1" thickBot="1" x14ac:dyDescent="0.4">
      <c r="A542" s="162">
        <v>538</v>
      </c>
      <c r="B542" s="213">
        <v>2</v>
      </c>
      <c r="C542" s="181">
        <v>9781324002871</v>
      </c>
      <c r="D542" s="182" t="s">
        <v>251</v>
      </c>
      <c r="E542" s="182" t="s">
        <v>955</v>
      </c>
      <c r="F542" s="182" t="s">
        <v>1479</v>
      </c>
      <c r="G542" s="183" t="s">
        <v>1415</v>
      </c>
      <c r="H542" s="183" t="s">
        <v>1425</v>
      </c>
      <c r="I542" s="167"/>
      <c r="J542" s="230">
        <f t="shared" si="690"/>
        <v>2</v>
      </c>
      <c r="K542" s="231"/>
      <c r="L542" s="99" t="str">
        <f t="shared" si="616"/>
        <v/>
      </c>
      <c r="M542" s="242"/>
      <c r="N542" s="168"/>
      <c r="O542" s="184" t="str">
        <f t="shared" si="617"/>
        <v>VENDOR 09</v>
      </c>
      <c r="P542" s="149">
        <v>241365</v>
      </c>
      <c r="Q542" s="149">
        <f t="shared" si="618"/>
        <v>0</v>
      </c>
      <c r="R542" s="185" t="str">
        <f t="shared" si="619"/>
        <v xml:space="preserve">, </v>
      </c>
      <c r="S542" s="185" t="str">
        <f t="shared" si="620"/>
        <v>NO BID</v>
      </c>
      <c r="T542" s="111">
        <f t="shared" si="621"/>
        <v>0</v>
      </c>
      <c r="U542" s="112" t="str">
        <f t="shared" si="622"/>
        <v>NOT AWARDED</v>
      </c>
      <c r="V542" s="167"/>
      <c r="W542" s="187"/>
      <c r="X542" s="113"/>
      <c r="Y542" s="114"/>
      <c r="Z542" s="188" t="str">
        <f t="shared" si="623"/>
        <v/>
      </c>
      <c r="AA542" s="154" t="str">
        <f t="shared" si="624"/>
        <v>NO BID</v>
      </c>
      <c r="AB542" s="187"/>
      <c r="AC542" s="113"/>
      <c r="AD542" s="114"/>
      <c r="AE542" s="188" t="str">
        <f t="shared" si="625"/>
        <v/>
      </c>
      <c r="AF542" s="154" t="str">
        <f t="shared" si="626"/>
        <v>NO BID</v>
      </c>
      <c r="AG542" s="187"/>
      <c r="AH542" s="113"/>
      <c r="AI542" s="114"/>
      <c r="AJ542" s="188" t="str">
        <f t="shared" si="627"/>
        <v/>
      </c>
      <c r="AK542" s="154" t="str">
        <f t="shared" si="628"/>
        <v>NO BID</v>
      </c>
      <c r="AL542" s="187"/>
      <c r="AM542" s="113"/>
      <c r="AN542" s="114"/>
      <c r="AO542" s="188" t="str">
        <f t="shared" si="629"/>
        <v/>
      </c>
      <c r="AP542" s="154" t="str">
        <f t="shared" si="630"/>
        <v>NO BID</v>
      </c>
      <c r="AQ542" s="187"/>
      <c r="AR542" s="113"/>
      <c r="AS542" s="114"/>
      <c r="AT542" s="188" t="str">
        <f t="shared" si="631"/>
        <v/>
      </c>
      <c r="AU542" s="154" t="str">
        <f t="shared" si="632"/>
        <v>NO BID</v>
      </c>
      <c r="AV542" s="187"/>
      <c r="AW542" s="113"/>
      <c r="AX542" s="114"/>
      <c r="AY542" s="188" t="str">
        <f t="shared" si="633"/>
        <v/>
      </c>
      <c r="AZ542" s="154" t="str">
        <f t="shared" si="634"/>
        <v>NO BID</v>
      </c>
      <c r="BA542" s="187"/>
      <c r="BB542" s="113"/>
      <c r="BC542" s="114"/>
      <c r="BD542" s="188" t="str">
        <f t="shared" si="635"/>
        <v/>
      </c>
      <c r="BE542" s="189" t="s">
        <v>78</v>
      </c>
      <c r="BF542" s="187"/>
      <c r="BG542" s="113"/>
      <c r="BH542" s="114"/>
      <c r="BI542" s="188" t="str">
        <f t="shared" si="636"/>
        <v/>
      </c>
      <c r="BJ542" s="189" t="str">
        <f t="shared" si="637"/>
        <v>NO BID</v>
      </c>
      <c r="BK542" s="187"/>
      <c r="BL542" s="113"/>
      <c r="BM542" s="114"/>
      <c r="BN542" s="188" t="str">
        <f t="shared" si="638"/>
        <v/>
      </c>
      <c r="BO542" s="154" t="str">
        <f t="shared" si="639"/>
        <v>NO BID</v>
      </c>
      <c r="BP542" s="190"/>
      <c r="BQ542" s="187"/>
      <c r="BR542" s="113"/>
      <c r="BS542" s="114" t="str">
        <f t="shared" si="640"/>
        <v/>
      </c>
      <c r="BT542" s="188"/>
      <c r="BU542" s="189" t="str">
        <f t="shared" si="641"/>
        <v>NO BID</v>
      </c>
      <c r="BV542" s="187"/>
      <c r="BW542" s="113"/>
      <c r="BX542" s="114" t="str">
        <f t="shared" si="642"/>
        <v/>
      </c>
      <c r="BY542" s="188"/>
      <c r="BZ542" s="189" t="str">
        <f t="shared" si="643"/>
        <v>NO BID</v>
      </c>
      <c r="CA542" s="187"/>
      <c r="CB542" s="113"/>
      <c r="CC542" s="114" t="str">
        <f t="shared" si="644"/>
        <v/>
      </c>
      <c r="CD542" s="188"/>
      <c r="CE542" s="189" t="str">
        <f t="shared" si="645"/>
        <v>NO BID</v>
      </c>
      <c r="CF542" s="187"/>
      <c r="CG542" s="113"/>
      <c r="CH542" s="114" t="str">
        <f t="shared" si="646"/>
        <v/>
      </c>
      <c r="CI542" s="188"/>
      <c r="CJ542" s="189" t="str">
        <f t="shared" si="647"/>
        <v>NO BID</v>
      </c>
      <c r="CK542" s="187"/>
      <c r="CL542" s="113"/>
      <c r="CM542" s="114" t="str">
        <f t="shared" si="648"/>
        <v/>
      </c>
      <c r="CN542" s="188"/>
      <c r="CO542" s="189" t="str">
        <f t="shared" si="649"/>
        <v>NO BID</v>
      </c>
      <c r="CP542" s="187"/>
      <c r="CQ542" s="113"/>
      <c r="CR542" s="114" t="str">
        <f t="shared" si="650"/>
        <v/>
      </c>
      <c r="CS542" s="188"/>
      <c r="CT542" s="189" t="str">
        <f t="shared" si="651"/>
        <v>NO BID</v>
      </c>
      <c r="CU542" s="187"/>
      <c r="CV542" s="113"/>
      <c r="CW542" s="114" t="str">
        <f t="shared" si="652"/>
        <v/>
      </c>
      <c r="CX542" s="188"/>
      <c r="CY542" s="189" t="str">
        <f t="shared" si="653"/>
        <v>NO BID</v>
      </c>
      <c r="CZ542" s="187"/>
      <c r="DA542" s="113"/>
      <c r="DB542" s="114" t="str">
        <f t="shared" si="654"/>
        <v/>
      </c>
      <c r="DC542" s="188"/>
      <c r="DD542" s="189" t="str">
        <f t="shared" si="655"/>
        <v>NO BID</v>
      </c>
      <c r="DE542" s="187"/>
      <c r="DF542" s="113"/>
      <c r="DG542" s="114" t="str">
        <f t="shared" si="656"/>
        <v/>
      </c>
      <c r="DH542" s="188"/>
      <c r="DI542" s="189" t="str">
        <f t="shared" si="657"/>
        <v>NO BID</v>
      </c>
      <c r="DJ542" s="187"/>
      <c r="DK542" s="113"/>
      <c r="DL542" s="114" t="str">
        <f t="shared" si="658"/>
        <v/>
      </c>
      <c r="DM542" s="188"/>
      <c r="DN542" s="189" t="str">
        <f t="shared" si="659"/>
        <v>NO BID</v>
      </c>
      <c r="DO542" s="187"/>
      <c r="DP542" s="113"/>
      <c r="DQ542" s="114" t="str">
        <f t="shared" si="660"/>
        <v/>
      </c>
      <c r="DR542" s="188"/>
      <c r="DS542" s="189" t="str">
        <f t="shared" si="661"/>
        <v>NO BID</v>
      </c>
      <c r="DT542" s="187"/>
      <c r="DU542" s="113"/>
      <c r="DV542" s="114" t="str">
        <f t="shared" si="662"/>
        <v/>
      </c>
      <c r="DW542" s="188"/>
      <c r="DX542" s="189" t="str">
        <f t="shared" si="663"/>
        <v>NO BID</v>
      </c>
      <c r="DY542" s="187"/>
      <c r="DZ542" s="113"/>
      <c r="EA542" s="114" t="str">
        <f t="shared" si="664"/>
        <v/>
      </c>
      <c r="EB542" s="188"/>
      <c r="EC542" s="189" t="str">
        <f t="shared" si="665"/>
        <v>NO BID</v>
      </c>
      <c r="ED542" s="187"/>
      <c r="EE542" s="113"/>
      <c r="EF542" s="114" t="str">
        <f t="shared" si="666"/>
        <v/>
      </c>
      <c r="EG542" s="188"/>
      <c r="EH542" s="189" t="str">
        <f t="shared" si="667"/>
        <v>NO BID</v>
      </c>
      <c r="EI542" s="187"/>
      <c r="EJ542" s="113"/>
      <c r="EK542" s="114" t="str">
        <f t="shared" si="668"/>
        <v/>
      </c>
      <c r="EL542" s="188"/>
      <c r="EM542" s="189" t="str">
        <f t="shared" si="669"/>
        <v>NO BID</v>
      </c>
      <c r="EN542" s="187"/>
      <c r="EO542" s="113"/>
      <c r="EP542" s="114" t="str">
        <f t="shared" si="670"/>
        <v/>
      </c>
      <c r="EQ542" s="188"/>
      <c r="ER542" s="189" t="str">
        <f t="shared" si="671"/>
        <v>NO BID</v>
      </c>
      <c r="ES542" s="187"/>
      <c r="ET542" s="113"/>
      <c r="EU542" s="114" t="str">
        <f t="shared" si="672"/>
        <v/>
      </c>
      <c r="EV542" s="188"/>
      <c r="EW542" s="189" t="str">
        <f t="shared" si="673"/>
        <v>NO BID</v>
      </c>
      <c r="EX542" s="187"/>
      <c r="EY542" s="113"/>
      <c r="EZ542" s="114" t="str">
        <f t="shared" si="674"/>
        <v/>
      </c>
      <c r="FA542" s="188"/>
      <c r="FB542" s="189" t="str">
        <f t="shared" si="675"/>
        <v>NO BID</v>
      </c>
      <c r="FC542" s="187"/>
      <c r="FD542" s="113"/>
      <c r="FE542" s="114" t="str">
        <f t="shared" si="676"/>
        <v/>
      </c>
      <c r="FF542" s="188"/>
      <c r="FG542" s="189" t="str">
        <f t="shared" si="677"/>
        <v>NO BID</v>
      </c>
      <c r="FH542" s="187"/>
      <c r="FI542" s="113"/>
      <c r="FJ542" s="114" t="str">
        <f t="shared" si="678"/>
        <v/>
      </c>
      <c r="FK542" s="188"/>
      <c r="FL542" s="189" t="str">
        <f t="shared" si="679"/>
        <v>NO BID</v>
      </c>
      <c r="FM542" s="187"/>
      <c r="FN542" s="113"/>
      <c r="FO542" s="114" t="str">
        <f t="shared" si="680"/>
        <v/>
      </c>
      <c r="FP542" s="188"/>
      <c r="FQ542" s="189" t="str">
        <f t="shared" si="681"/>
        <v>NO BID</v>
      </c>
      <c r="FR542" s="174"/>
      <c r="FS542" s="115">
        <v>11.49</v>
      </c>
      <c r="FT542" s="116">
        <f t="shared" si="682"/>
        <v>22.98</v>
      </c>
      <c r="FU542" s="175">
        <f t="shared" si="683"/>
        <v>0</v>
      </c>
      <c r="FV542" s="93" t="str">
        <f t="shared" si="684"/>
        <v/>
      </c>
      <c r="FW542" s="94">
        <f t="shared" si="685"/>
        <v>22.98</v>
      </c>
      <c r="FX542" s="95">
        <f t="shared" si="686"/>
        <v>0</v>
      </c>
      <c r="FY542" s="129" t="str">
        <f t="shared" si="687"/>
        <v>NOT AWARDED</v>
      </c>
      <c r="FZ542" s="130">
        <f t="shared" si="688"/>
        <v>0</v>
      </c>
      <c r="GA542" s="129" t="str">
        <f t="shared" si="689"/>
        <v>VENDOR 09</v>
      </c>
      <c r="GB542" s="176"/>
      <c r="GC542" s="177"/>
      <c r="GD542" s="96"/>
      <c r="GE542" s="97"/>
    </row>
    <row r="543" spans="1:187" ht="30" customHeight="1" thickTop="1" thickBot="1" x14ac:dyDescent="0.4">
      <c r="A543" s="162">
        <v>539</v>
      </c>
      <c r="B543" s="197">
        <v>3</v>
      </c>
      <c r="C543" s="164">
        <v>9780593354452</v>
      </c>
      <c r="D543" s="165" t="s">
        <v>252</v>
      </c>
      <c r="E543" s="165" t="s">
        <v>956</v>
      </c>
      <c r="F543" s="165" t="s">
        <v>1479</v>
      </c>
      <c r="G543" s="166" t="s">
        <v>1415</v>
      </c>
      <c r="H543" s="166" t="s">
        <v>1424</v>
      </c>
      <c r="I543" s="167"/>
      <c r="J543" s="227">
        <f t="shared" si="690"/>
        <v>3</v>
      </c>
      <c r="K543" s="228"/>
      <c r="L543" s="99" t="str">
        <f t="shared" si="616"/>
        <v/>
      </c>
      <c r="M543" s="241"/>
      <c r="N543" s="168"/>
      <c r="O543" s="169" t="str">
        <f t="shared" si="617"/>
        <v>VENDOR 09</v>
      </c>
      <c r="P543" s="149" t="s">
        <v>88</v>
      </c>
      <c r="Q543" s="149">
        <f t="shared" si="618"/>
        <v>0</v>
      </c>
      <c r="R543" s="170" t="str">
        <f t="shared" si="619"/>
        <v xml:space="preserve">, </v>
      </c>
      <c r="S543" s="170" t="str">
        <f t="shared" si="620"/>
        <v>NO BID</v>
      </c>
      <c r="T543" s="87">
        <f t="shared" si="621"/>
        <v>0</v>
      </c>
      <c r="U543" s="88" t="str">
        <f t="shared" si="622"/>
        <v>NOT AWARDED</v>
      </c>
      <c r="V543" s="167"/>
      <c r="W543" s="171"/>
      <c r="X543" s="89"/>
      <c r="Y543" s="90"/>
      <c r="Z543" s="172" t="str">
        <f t="shared" si="623"/>
        <v/>
      </c>
      <c r="AA543" s="154" t="str">
        <f t="shared" si="624"/>
        <v>NO BID</v>
      </c>
      <c r="AB543" s="171"/>
      <c r="AC543" s="89"/>
      <c r="AD543" s="90"/>
      <c r="AE543" s="172" t="str">
        <f t="shared" si="625"/>
        <v/>
      </c>
      <c r="AF543" s="154" t="str">
        <f t="shared" si="626"/>
        <v>NO BID</v>
      </c>
      <c r="AG543" s="171"/>
      <c r="AH543" s="89"/>
      <c r="AI543" s="90"/>
      <c r="AJ543" s="172" t="str">
        <f t="shared" si="627"/>
        <v/>
      </c>
      <c r="AK543" s="154" t="str">
        <f t="shared" si="628"/>
        <v>NO BID</v>
      </c>
      <c r="AL543" s="171"/>
      <c r="AM543" s="89"/>
      <c r="AN543" s="90"/>
      <c r="AO543" s="172" t="str">
        <f t="shared" si="629"/>
        <v/>
      </c>
      <c r="AP543" s="154" t="str">
        <f t="shared" si="630"/>
        <v>NO BID</v>
      </c>
      <c r="AQ543" s="171"/>
      <c r="AR543" s="89"/>
      <c r="AS543" s="90"/>
      <c r="AT543" s="172" t="str">
        <f t="shared" si="631"/>
        <v/>
      </c>
      <c r="AU543" s="154" t="str">
        <f t="shared" si="632"/>
        <v>NO BID</v>
      </c>
      <c r="AV543" s="171"/>
      <c r="AW543" s="89"/>
      <c r="AX543" s="90"/>
      <c r="AY543" s="172" t="str">
        <f t="shared" si="633"/>
        <v/>
      </c>
      <c r="AZ543" s="154" t="str">
        <f t="shared" si="634"/>
        <v>NO BID</v>
      </c>
      <c r="BA543" s="171"/>
      <c r="BB543" s="89"/>
      <c r="BC543" s="90"/>
      <c r="BD543" s="172" t="str">
        <f t="shared" si="635"/>
        <v/>
      </c>
      <c r="BE543" s="154" t="s">
        <v>79</v>
      </c>
      <c r="BF543" s="171"/>
      <c r="BG543" s="89"/>
      <c r="BH543" s="90"/>
      <c r="BI543" s="172" t="str">
        <f t="shared" si="636"/>
        <v/>
      </c>
      <c r="BJ543" s="154" t="str">
        <f t="shared" si="637"/>
        <v>NO BID</v>
      </c>
      <c r="BK543" s="171"/>
      <c r="BL543" s="89"/>
      <c r="BM543" s="90"/>
      <c r="BN543" s="172" t="str">
        <f t="shared" si="638"/>
        <v/>
      </c>
      <c r="BO543" s="154" t="str">
        <f t="shared" si="639"/>
        <v>NO BID</v>
      </c>
      <c r="BP543" s="178"/>
      <c r="BQ543" s="171"/>
      <c r="BR543" s="89"/>
      <c r="BS543" s="90" t="str">
        <f t="shared" si="640"/>
        <v/>
      </c>
      <c r="BT543" s="172"/>
      <c r="BU543" s="154" t="str">
        <f t="shared" si="641"/>
        <v>NO BID</v>
      </c>
      <c r="BV543" s="171"/>
      <c r="BW543" s="89"/>
      <c r="BX543" s="90" t="str">
        <f t="shared" si="642"/>
        <v/>
      </c>
      <c r="BY543" s="172"/>
      <c r="BZ543" s="154" t="str">
        <f t="shared" si="643"/>
        <v>NO BID</v>
      </c>
      <c r="CA543" s="171"/>
      <c r="CB543" s="89"/>
      <c r="CC543" s="90" t="str">
        <f t="shared" si="644"/>
        <v/>
      </c>
      <c r="CD543" s="172"/>
      <c r="CE543" s="154" t="str">
        <f t="shared" si="645"/>
        <v>NO BID</v>
      </c>
      <c r="CF543" s="171"/>
      <c r="CG543" s="89"/>
      <c r="CH543" s="90" t="str">
        <f t="shared" si="646"/>
        <v/>
      </c>
      <c r="CI543" s="172"/>
      <c r="CJ543" s="154" t="str">
        <f t="shared" si="647"/>
        <v>NO BID</v>
      </c>
      <c r="CK543" s="171"/>
      <c r="CL543" s="89"/>
      <c r="CM543" s="90" t="str">
        <f t="shared" si="648"/>
        <v/>
      </c>
      <c r="CN543" s="172"/>
      <c r="CO543" s="154" t="str">
        <f t="shared" si="649"/>
        <v>NO BID</v>
      </c>
      <c r="CP543" s="171"/>
      <c r="CQ543" s="89"/>
      <c r="CR543" s="90" t="str">
        <f t="shared" si="650"/>
        <v/>
      </c>
      <c r="CS543" s="172"/>
      <c r="CT543" s="154" t="str">
        <f t="shared" si="651"/>
        <v>NO BID</v>
      </c>
      <c r="CU543" s="171"/>
      <c r="CV543" s="89"/>
      <c r="CW543" s="90" t="str">
        <f t="shared" si="652"/>
        <v/>
      </c>
      <c r="CX543" s="172"/>
      <c r="CY543" s="154" t="str">
        <f t="shared" si="653"/>
        <v>NO BID</v>
      </c>
      <c r="CZ543" s="171"/>
      <c r="DA543" s="89"/>
      <c r="DB543" s="90" t="str">
        <f t="shared" si="654"/>
        <v/>
      </c>
      <c r="DC543" s="172"/>
      <c r="DD543" s="154" t="str">
        <f t="shared" si="655"/>
        <v>NO BID</v>
      </c>
      <c r="DE543" s="171"/>
      <c r="DF543" s="89"/>
      <c r="DG543" s="90" t="str">
        <f t="shared" si="656"/>
        <v/>
      </c>
      <c r="DH543" s="172"/>
      <c r="DI543" s="154" t="str">
        <f t="shared" si="657"/>
        <v>NO BID</v>
      </c>
      <c r="DJ543" s="171"/>
      <c r="DK543" s="89"/>
      <c r="DL543" s="90" t="str">
        <f t="shared" si="658"/>
        <v/>
      </c>
      <c r="DM543" s="172"/>
      <c r="DN543" s="154" t="str">
        <f t="shared" si="659"/>
        <v>NO BID</v>
      </c>
      <c r="DO543" s="171"/>
      <c r="DP543" s="89"/>
      <c r="DQ543" s="90" t="str">
        <f t="shared" si="660"/>
        <v/>
      </c>
      <c r="DR543" s="172"/>
      <c r="DS543" s="154" t="str">
        <f t="shared" si="661"/>
        <v>NO BID</v>
      </c>
      <c r="DT543" s="171"/>
      <c r="DU543" s="89"/>
      <c r="DV543" s="90" t="str">
        <f t="shared" si="662"/>
        <v/>
      </c>
      <c r="DW543" s="172"/>
      <c r="DX543" s="154" t="str">
        <f t="shared" si="663"/>
        <v>NO BID</v>
      </c>
      <c r="DY543" s="171"/>
      <c r="DZ543" s="89"/>
      <c r="EA543" s="90" t="str">
        <f t="shared" si="664"/>
        <v/>
      </c>
      <c r="EB543" s="172"/>
      <c r="EC543" s="154" t="str">
        <f t="shared" si="665"/>
        <v>NO BID</v>
      </c>
      <c r="ED543" s="171"/>
      <c r="EE543" s="89"/>
      <c r="EF543" s="90" t="str">
        <f t="shared" si="666"/>
        <v/>
      </c>
      <c r="EG543" s="172"/>
      <c r="EH543" s="154" t="str">
        <f t="shared" si="667"/>
        <v>NO BID</v>
      </c>
      <c r="EI543" s="171"/>
      <c r="EJ543" s="89"/>
      <c r="EK543" s="90" t="str">
        <f t="shared" si="668"/>
        <v/>
      </c>
      <c r="EL543" s="172"/>
      <c r="EM543" s="154" t="str">
        <f t="shared" si="669"/>
        <v>NO BID</v>
      </c>
      <c r="EN543" s="171"/>
      <c r="EO543" s="89"/>
      <c r="EP543" s="90" t="str">
        <f t="shared" si="670"/>
        <v/>
      </c>
      <c r="EQ543" s="172"/>
      <c r="ER543" s="154" t="str">
        <f t="shared" si="671"/>
        <v>NO BID</v>
      </c>
      <c r="ES543" s="171"/>
      <c r="ET543" s="89"/>
      <c r="EU543" s="90" t="str">
        <f t="shared" si="672"/>
        <v/>
      </c>
      <c r="EV543" s="172"/>
      <c r="EW543" s="154" t="str">
        <f t="shared" si="673"/>
        <v>NO BID</v>
      </c>
      <c r="EX543" s="171"/>
      <c r="EY543" s="89"/>
      <c r="EZ543" s="90" t="str">
        <f t="shared" si="674"/>
        <v/>
      </c>
      <c r="FA543" s="172"/>
      <c r="FB543" s="154" t="str">
        <f t="shared" si="675"/>
        <v>NO BID</v>
      </c>
      <c r="FC543" s="171"/>
      <c r="FD543" s="89"/>
      <c r="FE543" s="90" t="str">
        <f t="shared" si="676"/>
        <v/>
      </c>
      <c r="FF543" s="172"/>
      <c r="FG543" s="154" t="str">
        <f t="shared" si="677"/>
        <v>NO BID</v>
      </c>
      <c r="FH543" s="171"/>
      <c r="FI543" s="89"/>
      <c r="FJ543" s="90" t="str">
        <f t="shared" si="678"/>
        <v/>
      </c>
      <c r="FK543" s="172"/>
      <c r="FL543" s="154" t="str">
        <f t="shared" si="679"/>
        <v>NO BID</v>
      </c>
      <c r="FM543" s="171"/>
      <c r="FN543" s="89"/>
      <c r="FO543" s="90" t="str">
        <f t="shared" si="680"/>
        <v/>
      </c>
      <c r="FP543" s="172"/>
      <c r="FQ543" s="154" t="str">
        <f t="shared" si="681"/>
        <v>NO BID</v>
      </c>
      <c r="FR543" s="174"/>
      <c r="FS543" s="91">
        <v>18.989999999999998</v>
      </c>
      <c r="FT543" s="92">
        <f t="shared" si="682"/>
        <v>56.97</v>
      </c>
      <c r="FU543" s="175">
        <f t="shared" si="683"/>
        <v>0</v>
      </c>
      <c r="FV543" s="93" t="str">
        <f t="shared" si="684"/>
        <v/>
      </c>
      <c r="FW543" s="94">
        <f t="shared" si="685"/>
        <v>56.97</v>
      </c>
      <c r="FX543" s="95">
        <f t="shared" si="686"/>
        <v>0</v>
      </c>
      <c r="FY543" s="129" t="str">
        <f t="shared" si="687"/>
        <v>NOT AWARDED</v>
      </c>
      <c r="FZ543" s="130">
        <f t="shared" si="688"/>
        <v>0</v>
      </c>
      <c r="GA543" s="129" t="str">
        <f t="shared" si="689"/>
        <v>VENDOR 09</v>
      </c>
      <c r="GB543" s="176"/>
      <c r="GC543" s="177"/>
      <c r="GD543" s="96"/>
      <c r="GE543" s="97"/>
    </row>
    <row r="544" spans="1:187" ht="30" customHeight="1" thickTop="1" thickBot="1" x14ac:dyDescent="0.4">
      <c r="A544" s="162">
        <v>540</v>
      </c>
      <c r="B544" s="163">
        <v>5</v>
      </c>
      <c r="C544" s="164">
        <v>9781728419473</v>
      </c>
      <c r="D544" s="165" t="s">
        <v>258</v>
      </c>
      <c r="E544" s="165" t="s">
        <v>962</v>
      </c>
      <c r="F544" s="165" t="s">
        <v>1481</v>
      </c>
      <c r="G544" s="166" t="s">
        <v>1415</v>
      </c>
      <c r="H544" s="166" t="s">
        <v>1434</v>
      </c>
      <c r="I544" s="167"/>
      <c r="J544" s="227">
        <f t="shared" si="690"/>
        <v>5</v>
      </c>
      <c r="K544" s="228"/>
      <c r="L544" s="99" t="str">
        <f t="shared" si="616"/>
        <v/>
      </c>
      <c r="M544" s="241"/>
      <c r="N544" s="168"/>
      <c r="O544" s="169" t="str">
        <f t="shared" si="617"/>
        <v>VENDOR 09</v>
      </c>
      <c r="P544" s="149">
        <v>241360</v>
      </c>
      <c r="Q544" s="149">
        <f t="shared" si="618"/>
        <v>0</v>
      </c>
      <c r="R544" s="170" t="str">
        <f t="shared" si="619"/>
        <v xml:space="preserve">, </v>
      </c>
      <c r="S544" s="170" t="str">
        <f t="shared" si="620"/>
        <v>NO BID</v>
      </c>
      <c r="T544" s="87">
        <f t="shared" si="621"/>
        <v>0</v>
      </c>
      <c r="U544" s="88" t="str">
        <f t="shared" si="622"/>
        <v>NOT AWARDED</v>
      </c>
      <c r="V544" s="167"/>
      <c r="W544" s="171"/>
      <c r="X544" s="89"/>
      <c r="Y544" s="90"/>
      <c r="Z544" s="172" t="str">
        <f t="shared" si="623"/>
        <v/>
      </c>
      <c r="AA544" s="154" t="str">
        <f t="shared" si="624"/>
        <v>NO BID</v>
      </c>
      <c r="AB544" s="171"/>
      <c r="AC544" s="89"/>
      <c r="AD544" s="90"/>
      <c r="AE544" s="172" t="str">
        <f t="shared" si="625"/>
        <v/>
      </c>
      <c r="AF544" s="154" t="str">
        <f t="shared" si="626"/>
        <v>NO BID</v>
      </c>
      <c r="AG544" s="171"/>
      <c r="AH544" s="89"/>
      <c r="AI544" s="90"/>
      <c r="AJ544" s="172" t="str">
        <f t="shared" si="627"/>
        <v/>
      </c>
      <c r="AK544" s="154" t="str">
        <f t="shared" si="628"/>
        <v>NO BID</v>
      </c>
      <c r="AL544" s="171"/>
      <c r="AM544" s="89"/>
      <c r="AN544" s="90"/>
      <c r="AO544" s="172" t="str">
        <f t="shared" si="629"/>
        <v/>
      </c>
      <c r="AP544" s="154" t="str">
        <f t="shared" si="630"/>
        <v>NO BID</v>
      </c>
      <c r="AQ544" s="171"/>
      <c r="AR544" s="89"/>
      <c r="AS544" s="90"/>
      <c r="AT544" s="172" t="str">
        <f t="shared" si="631"/>
        <v/>
      </c>
      <c r="AU544" s="154" t="str">
        <f t="shared" si="632"/>
        <v>NO BID</v>
      </c>
      <c r="AV544" s="171"/>
      <c r="AW544" s="89"/>
      <c r="AX544" s="90"/>
      <c r="AY544" s="172" t="str">
        <f t="shared" si="633"/>
        <v/>
      </c>
      <c r="AZ544" s="154" t="str">
        <f t="shared" si="634"/>
        <v>NO BID</v>
      </c>
      <c r="BA544" s="171"/>
      <c r="BB544" s="89"/>
      <c r="BC544" s="90"/>
      <c r="BD544" s="172" t="str">
        <f t="shared" si="635"/>
        <v/>
      </c>
      <c r="BE544" s="154" t="str">
        <f>IF($B544=0,"",IF(ISNUMBER(BB544),"","NO BID"))</f>
        <v>NO BID</v>
      </c>
      <c r="BF544" s="171"/>
      <c r="BG544" s="89"/>
      <c r="BH544" s="90"/>
      <c r="BI544" s="172" t="str">
        <f t="shared" si="636"/>
        <v/>
      </c>
      <c r="BJ544" s="154" t="str">
        <f t="shared" si="637"/>
        <v>NO BID</v>
      </c>
      <c r="BK544" s="171"/>
      <c r="BL544" s="89"/>
      <c r="BM544" s="90"/>
      <c r="BN544" s="172" t="str">
        <f t="shared" si="638"/>
        <v/>
      </c>
      <c r="BO544" s="154" t="str">
        <f t="shared" si="639"/>
        <v>NO BID</v>
      </c>
      <c r="BP544" s="178"/>
      <c r="BQ544" s="171"/>
      <c r="BR544" s="89"/>
      <c r="BS544" s="90" t="str">
        <f t="shared" si="640"/>
        <v/>
      </c>
      <c r="BT544" s="172"/>
      <c r="BU544" s="154" t="str">
        <f t="shared" si="641"/>
        <v>NO BID</v>
      </c>
      <c r="BV544" s="171"/>
      <c r="BW544" s="89"/>
      <c r="BX544" s="90" t="str">
        <f t="shared" si="642"/>
        <v/>
      </c>
      <c r="BY544" s="172"/>
      <c r="BZ544" s="154" t="str">
        <f t="shared" si="643"/>
        <v>NO BID</v>
      </c>
      <c r="CA544" s="171"/>
      <c r="CB544" s="89"/>
      <c r="CC544" s="90" t="str">
        <f t="shared" si="644"/>
        <v/>
      </c>
      <c r="CD544" s="172"/>
      <c r="CE544" s="154" t="str">
        <f t="shared" si="645"/>
        <v>NO BID</v>
      </c>
      <c r="CF544" s="171"/>
      <c r="CG544" s="89"/>
      <c r="CH544" s="90" t="str">
        <f t="shared" si="646"/>
        <v/>
      </c>
      <c r="CI544" s="172"/>
      <c r="CJ544" s="154" t="str">
        <f t="shared" si="647"/>
        <v>NO BID</v>
      </c>
      <c r="CK544" s="171"/>
      <c r="CL544" s="89"/>
      <c r="CM544" s="90" t="str">
        <f t="shared" si="648"/>
        <v/>
      </c>
      <c r="CN544" s="172"/>
      <c r="CO544" s="154" t="str">
        <f t="shared" si="649"/>
        <v>NO BID</v>
      </c>
      <c r="CP544" s="171"/>
      <c r="CQ544" s="89"/>
      <c r="CR544" s="90" t="str">
        <f t="shared" si="650"/>
        <v/>
      </c>
      <c r="CS544" s="172"/>
      <c r="CT544" s="154" t="str">
        <f t="shared" si="651"/>
        <v>NO BID</v>
      </c>
      <c r="CU544" s="171"/>
      <c r="CV544" s="89"/>
      <c r="CW544" s="90" t="str">
        <f t="shared" si="652"/>
        <v/>
      </c>
      <c r="CX544" s="172"/>
      <c r="CY544" s="154" t="str">
        <f t="shared" si="653"/>
        <v>NO BID</v>
      </c>
      <c r="CZ544" s="171"/>
      <c r="DA544" s="89"/>
      <c r="DB544" s="90" t="str">
        <f t="shared" si="654"/>
        <v/>
      </c>
      <c r="DC544" s="172"/>
      <c r="DD544" s="154" t="str">
        <f t="shared" si="655"/>
        <v>NO BID</v>
      </c>
      <c r="DE544" s="171"/>
      <c r="DF544" s="89"/>
      <c r="DG544" s="90" t="str">
        <f t="shared" si="656"/>
        <v/>
      </c>
      <c r="DH544" s="172"/>
      <c r="DI544" s="154" t="str">
        <f t="shared" si="657"/>
        <v>NO BID</v>
      </c>
      <c r="DJ544" s="171"/>
      <c r="DK544" s="89"/>
      <c r="DL544" s="90" t="str">
        <f t="shared" si="658"/>
        <v/>
      </c>
      <c r="DM544" s="172"/>
      <c r="DN544" s="154" t="str">
        <f t="shared" si="659"/>
        <v>NO BID</v>
      </c>
      <c r="DO544" s="171"/>
      <c r="DP544" s="89"/>
      <c r="DQ544" s="90" t="str">
        <f t="shared" si="660"/>
        <v/>
      </c>
      <c r="DR544" s="172"/>
      <c r="DS544" s="154" t="str">
        <f t="shared" si="661"/>
        <v>NO BID</v>
      </c>
      <c r="DT544" s="171"/>
      <c r="DU544" s="89"/>
      <c r="DV544" s="90" t="str">
        <f t="shared" si="662"/>
        <v/>
      </c>
      <c r="DW544" s="172"/>
      <c r="DX544" s="154" t="str">
        <f t="shared" si="663"/>
        <v>NO BID</v>
      </c>
      <c r="DY544" s="171"/>
      <c r="DZ544" s="89"/>
      <c r="EA544" s="90" t="str">
        <f t="shared" si="664"/>
        <v/>
      </c>
      <c r="EB544" s="172"/>
      <c r="EC544" s="154" t="str">
        <f t="shared" si="665"/>
        <v>NO BID</v>
      </c>
      <c r="ED544" s="171"/>
      <c r="EE544" s="89"/>
      <c r="EF544" s="90" t="str">
        <f t="shared" si="666"/>
        <v/>
      </c>
      <c r="EG544" s="172"/>
      <c r="EH544" s="154" t="str">
        <f t="shared" si="667"/>
        <v>NO BID</v>
      </c>
      <c r="EI544" s="171"/>
      <c r="EJ544" s="89"/>
      <c r="EK544" s="90" t="str">
        <f t="shared" si="668"/>
        <v/>
      </c>
      <c r="EL544" s="172"/>
      <c r="EM544" s="154" t="str">
        <f t="shared" si="669"/>
        <v>NO BID</v>
      </c>
      <c r="EN544" s="171"/>
      <c r="EO544" s="89"/>
      <c r="EP544" s="90" t="str">
        <f t="shared" si="670"/>
        <v/>
      </c>
      <c r="EQ544" s="172"/>
      <c r="ER544" s="154" t="str">
        <f t="shared" si="671"/>
        <v>NO BID</v>
      </c>
      <c r="ES544" s="171"/>
      <c r="ET544" s="89"/>
      <c r="EU544" s="90" t="str">
        <f t="shared" si="672"/>
        <v/>
      </c>
      <c r="EV544" s="172"/>
      <c r="EW544" s="154" t="str">
        <f t="shared" si="673"/>
        <v>NO BID</v>
      </c>
      <c r="EX544" s="171"/>
      <c r="EY544" s="89"/>
      <c r="EZ544" s="90" t="str">
        <f t="shared" si="674"/>
        <v/>
      </c>
      <c r="FA544" s="172"/>
      <c r="FB544" s="154" t="str">
        <f t="shared" si="675"/>
        <v>NO BID</v>
      </c>
      <c r="FC544" s="171"/>
      <c r="FD544" s="89"/>
      <c r="FE544" s="90" t="str">
        <f t="shared" si="676"/>
        <v/>
      </c>
      <c r="FF544" s="172"/>
      <c r="FG544" s="154" t="str">
        <f t="shared" si="677"/>
        <v>NO BID</v>
      </c>
      <c r="FH544" s="171"/>
      <c r="FI544" s="89"/>
      <c r="FJ544" s="90" t="str">
        <f t="shared" si="678"/>
        <v/>
      </c>
      <c r="FK544" s="172"/>
      <c r="FL544" s="154" t="str">
        <f t="shared" si="679"/>
        <v>NO BID</v>
      </c>
      <c r="FM544" s="171"/>
      <c r="FN544" s="89"/>
      <c r="FO544" s="90" t="str">
        <f t="shared" si="680"/>
        <v/>
      </c>
      <c r="FP544" s="172"/>
      <c r="FQ544" s="154" t="str">
        <f t="shared" si="681"/>
        <v>NO BID</v>
      </c>
      <c r="FR544" s="174"/>
      <c r="FS544" s="91">
        <v>34.049999999999997</v>
      </c>
      <c r="FT544" s="92">
        <f t="shared" si="682"/>
        <v>170.25</v>
      </c>
      <c r="FU544" s="175">
        <f t="shared" si="683"/>
        <v>0</v>
      </c>
      <c r="FV544" s="93" t="str">
        <f t="shared" si="684"/>
        <v/>
      </c>
      <c r="FW544" s="94">
        <f t="shared" si="685"/>
        <v>170.25</v>
      </c>
      <c r="FX544" s="95">
        <f t="shared" si="686"/>
        <v>0</v>
      </c>
      <c r="FY544" s="129" t="str">
        <f t="shared" si="687"/>
        <v>NOT AWARDED</v>
      </c>
      <c r="FZ544" s="130">
        <f t="shared" si="688"/>
        <v>0</v>
      </c>
      <c r="GA544" s="129" t="str">
        <f t="shared" si="689"/>
        <v>VENDOR 09</v>
      </c>
      <c r="GB544" s="176"/>
      <c r="GC544" s="177"/>
      <c r="GD544" s="96"/>
      <c r="GE544" s="97"/>
    </row>
    <row r="545" spans="1:187" ht="30" customHeight="1" thickTop="1" thickBot="1" x14ac:dyDescent="0.4">
      <c r="A545" s="141">
        <v>541</v>
      </c>
      <c r="B545" s="163">
        <v>3</v>
      </c>
      <c r="C545" s="164">
        <v>9781682753149</v>
      </c>
      <c r="D545" s="165" t="s">
        <v>762</v>
      </c>
      <c r="E545" s="165" t="s">
        <v>1391</v>
      </c>
      <c r="F545" s="165" t="s">
        <v>1480</v>
      </c>
      <c r="G545" s="166" t="s">
        <v>1415</v>
      </c>
      <c r="H545" s="166" t="s">
        <v>1418</v>
      </c>
      <c r="I545" s="167"/>
      <c r="J545" s="227">
        <f t="shared" si="690"/>
        <v>3</v>
      </c>
      <c r="K545" s="228"/>
      <c r="L545" s="99" t="str">
        <f t="shared" si="616"/>
        <v/>
      </c>
      <c r="M545" s="241"/>
      <c r="N545" s="168"/>
      <c r="O545" s="169" t="str">
        <f t="shared" si="617"/>
        <v>VENDOR 09</v>
      </c>
      <c r="P545" s="149">
        <v>241363</v>
      </c>
      <c r="Q545" s="149">
        <f t="shared" si="618"/>
        <v>0</v>
      </c>
      <c r="R545" s="170" t="str">
        <f t="shared" si="619"/>
        <v xml:space="preserve">, </v>
      </c>
      <c r="S545" s="170" t="str">
        <f t="shared" si="620"/>
        <v>NO BID</v>
      </c>
      <c r="T545" s="87">
        <f t="shared" si="621"/>
        <v>0</v>
      </c>
      <c r="U545" s="88" t="str">
        <f t="shared" si="622"/>
        <v>NOT AWARDED</v>
      </c>
      <c r="V545" s="167"/>
      <c r="W545" s="171"/>
      <c r="X545" s="89"/>
      <c r="Y545" s="90"/>
      <c r="Z545" s="172" t="str">
        <f t="shared" si="623"/>
        <v/>
      </c>
      <c r="AA545" s="154" t="str">
        <f t="shared" si="624"/>
        <v>NO BID</v>
      </c>
      <c r="AB545" s="171"/>
      <c r="AC545" s="89"/>
      <c r="AD545" s="90"/>
      <c r="AE545" s="172" t="str">
        <f t="shared" si="625"/>
        <v/>
      </c>
      <c r="AF545" s="154" t="str">
        <f t="shared" si="626"/>
        <v>NO BID</v>
      </c>
      <c r="AG545" s="171"/>
      <c r="AH545" s="89"/>
      <c r="AI545" s="90"/>
      <c r="AJ545" s="172" t="str">
        <f t="shared" si="627"/>
        <v/>
      </c>
      <c r="AK545" s="154" t="str">
        <f t="shared" si="628"/>
        <v>NO BID</v>
      </c>
      <c r="AL545" s="171"/>
      <c r="AM545" s="89"/>
      <c r="AN545" s="90"/>
      <c r="AO545" s="172" t="str">
        <f t="shared" si="629"/>
        <v/>
      </c>
      <c r="AP545" s="154" t="str">
        <f t="shared" si="630"/>
        <v>NO BID</v>
      </c>
      <c r="AQ545" s="171"/>
      <c r="AR545" s="89"/>
      <c r="AS545" s="90"/>
      <c r="AT545" s="172" t="str">
        <f t="shared" si="631"/>
        <v/>
      </c>
      <c r="AU545" s="154" t="str">
        <f t="shared" si="632"/>
        <v>NO BID</v>
      </c>
      <c r="AV545" s="171"/>
      <c r="AW545" s="89"/>
      <c r="AX545" s="90"/>
      <c r="AY545" s="172" t="str">
        <f t="shared" si="633"/>
        <v/>
      </c>
      <c r="AZ545" s="154" t="str">
        <f t="shared" si="634"/>
        <v>NO BID</v>
      </c>
      <c r="BA545" s="171"/>
      <c r="BB545" s="89"/>
      <c r="BC545" s="90"/>
      <c r="BD545" s="172" t="str">
        <f t="shared" si="635"/>
        <v/>
      </c>
      <c r="BE545" s="154" t="str">
        <f>IF($B545=0,"",IF(ISNUMBER(BB545),"","NO BID"))</f>
        <v>NO BID</v>
      </c>
      <c r="BF545" s="171"/>
      <c r="BG545" s="89"/>
      <c r="BH545" s="90"/>
      <c r="BI545" s="172" t="str">
        <f t="shared" si="636"/>
        <v/>
      </c>
      <c r="BJ545" s="154" t="str">
        <f t="shared" si="637"/>
        <v>NO BID</v>
      </c>
      <c r="BK545" s="171"/>
      <c r="BL545" s="89"/>
      <c r="BM545" s="90"/>
      <c r="BN545" s="172" t="str">
        <f t="shared" si="638"/>
        <v/>
      </c>
      <c r="BO545" s="154" t="str">
        <f t="shared" si="639"/>
        <v>NO BID</v>
      </c>
      <c r="BP545" s="178"/>
      <c r="BQ545" s="171"/>
      <c r="BR545" s="89"/>
      <c r="BS545" s="90" t="str">
        <f t="shared" si="640"/>
        <v/>
      </c>
      <c r="BT545" s="172"/>
      <c r="BU545" s="154" t="str">
        <f t="shared" si="641"/>
        <v>NO BID</v>
      </c>
      <c r="BV545" s="171"/>
      <c r="BW545" s="89"/>
      <c r="BX545" s="90" t="str">
        <f t="shared" si="642"/>
        <v/>
      </c>
      <c r="BY545" s="172"/>
      <c r="BZ545" s="154" t="str">
        <f t="shared" si="643"/>
        <v>NO BID</v>
      </c>
      <c r="CA545" s="171"/>
      <c r="CB545" s="89"/>
      <c r="CC545" s="90" t="str">
        <f t="shared" si="644"/>
        <v/>
      </c>
      <c r="CD545" s="172"/>
      <c r="CE545" s="154" t="str">
        <f t="shared" si="645"/>
        <v>NO BID</v>
      </c>
      <c r="CF545" s="171"/>
      <c r="CG545" s="89"/>
      <c r="CH545" s="90" t="str">
        <f t="shared" si="646"/>
        <v/>
      </c>
      <c r="CI545" s="172"/>
      <c r="CJ545" s="154" t="str">
        <f t="shared" si="647"/>
        <v>NO BID</v>
      </c>
      <c r="CK545" s="171"/>
      <c r="CL545" s="89"/>
      <c r="CM545" s="90" t="str">
        <f t="shared" si="648"/>
        <v/>
      </c>
      <c r="CN545" s="172"/>
      <c r="CO545" s="154" t="str">
        <f t="shared" si="649"/>
        <v>NO BID</v>
      </c>
      <c r="CP545" s="171"/>
      <c r="CQ545" s="89"/>
      <c r="CR545" s="90" t="str">
        <f t="shared" si="650"/>
        <v/>
      </c>
      <c r="CS545" s="172"/>
      <c r="CT545" s="154" t="str">
        <f t="shared" si="651"/>
        <v>NO BID</v>
      </c>
      <c r="CU545" s="171"/>
      <c r="CV545" s="89"/>
      <c r="CW545" s="90" t="str">
        <f t="shared" si="652"/>
        <v/>
      </c>
      <c r="CX545" s="172"/>
      <c r="CY545" s="154" t="str">
        <f t="shared" si="653"/>
        <v>NO BID</v>
      </c>
      <c r="CZ545" s="171"/>
      <c r="DA545" s="89"/>
      <c r="DB545" s="90" t="str">
        <f t="shared" si="654"/>
        <v/>
      </c>
      <c r="DC545" s="172"/>
      <c r="DD545" s="154" t="str">
        <f t="shared" si="655"/>
        <v>NO BID</v>
      </c>
      <c r="DE545" s="171"/>
      <c r="DF545" s="89"/>
      <c r="DG545" s="90" t="str">
        <f t="shared" si="656"/>
        <v/>
      </c>
      <c r="DH545" s="172"/>
      <c r="DI545" s="154" t="str">
        <f t="shared" si="657"/>
        <v>NO BID</v>
      </c>
      <c r="DJ545" s="171"/>
      <c r="DK545" s="89"/>
      <c r="DL545" s="90" t="str">
        <f t="shared" si="658"/>
        <v/>
      </c>
      <c r="DM545" s="172"/>
      <c r="DN545" s="154" t="str">
        <f t="shared" si="659"/>
        <v>NO BID</v>
      </c>
      <c r="DO545" s="171"/>
      <c r="DP545" s="89"/>
      <c r="DQ545" s="90" t="str">
        <f t="shared" si="660"/>
        <v/>
      </c>
      <c r="DR545" s="172"/>
      <c r="DS545" s="154" t="str">
        <f t="shared" si="661"/>
        <v>NO BID</v>
      </c>
      <c r="DT545" s="171"/>
      <c r="DU545" s="89"/>
      <c r="DV545" s="90" t="str">
        <f t="shared" si="662"/>
        <v/>
      </c>
      <c r="DW545" s="172"/>
      <c r="DX545" s="154" t="str">
        <f t="shared" si="663"/>
        <v>NO BID</v>
      </c>
      <c r="DY545" s="171"/>
      <c r="DZ545" s="89"/>
      <c r="EA545" s="90" t="str">
        <f t="shared" si="664"/>
        <v/>
      </c>
      <c r="EB545" s="172"/>
      <c r="EC545" s="154" t="str">
        <f t="shared" si="665"/>
        <v>NO BID</v>
      </c>
      <c r="ED545" s="171"/>
      <c r="EE545" s="89"/>
      <c r="EF545" s="90" t="str">
        <f t="shared" si="666"/>
        <v/>
      </c>
      <c r="EG545" s="172"/>
      <c r="EH545" s="154" t="str">
        <f t="shared" si="667"/>
        <v>NO BID</v>
      </c>
      <c r="EI545" s="171"/>
      <c r="EJ545" s="89"/>
      <c r="EK545" s="90" t="str">
        <f t="shared" si="668"/>
        <v/>
      </c>
      <c r="EL545" s="172"/>
      <c r="EM545" s="154" t="str">
        <f t="shared" si="669"/>
        <v>NO BID</v>
      </c>
      <c r="EN545" s="171"/>
      <c r="EO545" s="89"/>
      <c r="EP545" s="90" t="str">
        <f t="shared" si="670"/>
        <v/>
      </c>
      <c r="EQ545" s="172"/>
      <c r="ER545" s="154" t="str">
        <f t="shared" si="671"/>
        <v>NO BID</v>
      </c>
      <c r="ES545" s="171"/>
      <c r="ET545" s="89"/>
      <c r="EU545" s="90" t="str">
        <f t="shared" si="672"/>
        <v/>
      </c>
      <c r="EV545" s="172"/>
      <c r="EW545" s="154" t="str">
        <f t="shared" si="673"/>
        <v>NO BID</v>
      </c>
      <c r="EX545" s="171"/>
      <c r="EY545" s="89"/>
      <c r="EZ545" s="90" t="str">
        <f t="shared" si="674"/>
        <v/>
      </c>
      <c r="FA545" s="172"/>
      <c r="FB545" s="154" t="str">
        <f t="shared" si="675"/>
        <v>NO BID</v>
      </c>
      <c r="FC545" s="171"/>
      <c r="FD545" s="89"/>
      <c r="FE545" s="90" t="str">
        <f t="shared" si="676"/>
        <v/>
      </c>
      <c r="FF545" s="172"/>
      <c r="FG545" s="154" t="str">
        <f t="shared" si="677"/>
        <v>NO BID</v>
      </c>
      <c r="FH545" s="171"/>
      <c r="FI545" s="89"/>
      <c r="FJ545" s="90" t="str">
        <f t="shared" si="678"/>
        <v/>
      </c>
      <c r="FK545" s="172"/>
      <c r="FL545" s="154" t="str">
        <f t="shared" si="679"/>
        <v>NO BID</v>
      </c>
      <c r="FM545" s="171"/>
      <c r="FN545" s="89"/>
      <c r="FO545" s="90" t="str">
        <f t="shared" si="680"/>
        <v/>
      </c>
      <c r="FP545" s="172"/>
      <c r="FQ545" s="154" t="str">
        <f t="shared" si="681"/>
        <v>NO BID</v>
      </c>
      <c r="FR545" s="174"/>
      <c r="FS545" s="91">
        <v>20.29</v>
      </c>
      <c r="FT545" s="92">
        <f t="shared" si="682"/>
        <v>60.87</v>
      </c>
      <c r="FU545" s="175">
        <f t="shared" si="683"/>
        <v>0</v>
      </c>
      <c r="FV545" s="93" t="str">
        <f t="shared" si="684"/>
        <v/>
      </c>
      <c r="FW545" s="94">
        <f t="shared" si="685"/>
        <v>60.87</v>
      </c>
      <c r="FX545" s="95">
        <f t="shared" si="686"/>
        <v>0</v>
      </c>
      <c r="FY545" s="129" t="str">
        <f t="shared" si="687"/>
        <v>NOT AWARDED</v>
      </c>
      <c r="FZ545" s="130">
        <f t="shared" si="688"/>
        <v>0</v>
      </c>
      <c r="GA545" s="129" t="str">
        <f t="shared" si="689"/>
        <v>VENDOR 09</v>
      </c>
      <c r="GB545" s="176"/>
      <c r="GC545" s="177"/>
      <c r="GD545" s="96"/>
      <c r="GE545" s="97"/>
    </row>
    <row r="546" spans="1:187" ht="30" customHeight="1" thickTop="1" thickBot="1" x14ac:dyDescent="0.4">
      <c r="A546" s="162">
        <v>542</v>
      </c>
      <c r="B546" s="163">
        <v>5</v>
      </c>
      <c r="C546" s="164">
        <v>9780593296783</v>
      </c>
      <c r="D546" s="165" t="s">
        <v>270</v>
      </c>
      <c r="E546" s="165" t="s">
        <v>972</v>
      </c>
      <c r="F546" s="165" t="s">
        <v>1479</v>
      </c>
      <c r="G546" s="166" t="s">
        <v>1415</v>
      </c>
      <c r="H546" s="166" t="s">
        <v>1434</v>
      </c>
      <c r="I546" s="167"/>
      <c r="J546" s="227">
        <f t="shared" si="690"/>
        <v>5</v>
      </c>
      <c r="K546" s="228"/>
      <c r="L546" s="99" t="str">
        <f t="shared" si="616"/>
        <v/>
      </c>
      <c r="M546" s="241"/>
      <c r="N546" s="168"/>
      <c r="O546" s="169" t="str">
        <f t="shared" si="617"/>
        <v>VENDOR 09</v>
      </c>
      <c r="P546" s="149">
        <v>241365</v>
      </c>
      <c r="Q546" s="149">
        <f t="shared" si="618"/>
        <v>0</v>
      </c>
      <c r="R546" s="170" t="str">
        <f t="shared" si="619"/>
        <v xml:space="preserve">, </v>
      </c>
      <c r="S546" s="170" t="str">
        <f t="shared" si="620"/>
        <v>NO BID</v>
      </c>
      <c r="T546" s="87">
        <f t="shared" si="621"/>
        <v>0</v>
      </c>
      <c r="U546" s="88" t="str">
        <f t="shared" si="622"/>
        <v>NOT AWARDED</v>
      </c>
      <c r="V546" s="167"/>
      <c r="W546" s="171"/>
      <c r="X546" s="89"/>
      <c r="Y546" s="90"/>
      <c r="Z546" s="172" t="str">
        <f t="shared" si="623"/>
        <v/>
      </c>
      <c r="AA546" s="154" t="str">
        <f t="shared" si="624"/>
        <v>NO BID</v>
      </c>
      <c r="AB546" s="171"/>
      <c r="AC546" s="89"/>
      <c r="AD546" s="90"/>
      <c r="AE546" s="172" t="str">
        <f t="shared" si="625"/>
        <v/>
      </c>
      <c r="AF546" s="154" t="str">
        <f t="shared" si="626"/>
        <v>NO BID</v>
      </c>
      <c r="AG546" s="171"/>
      <c r="AH546" s="89"/>
      <c r="AI546" s="90"/>
      <c r="AJ546" s="172" t="str">
        <f t="shared" si="627"/>
        <v/>
      </c>
      <c r="AK546" s="154" t="str">
        <f t="shared" si="628"/>
        <v>NO BID</v>
      </c>
      <c r="AL546" s="171"/>
      <c r="AM546" s="89"/>
      <c r="AN546" s="90"/>
      <c r="AO546" s="172" t="str">
        <f t="shared" si="629"/>
        <v/>
      </c>
      <c r="AP546" s="154" t="str">
        <f t="shared" si="630"/>
        <v>NO BID</v>
      </c>
      <c r="AQ546" s="171"/>
      <c r="AR546" s="89"/>
      <c r="AS546" s="90"/>
      <c r="AT546" s="172" t="str">
        <f t="shared" si="631"/>
        <v/>
      </c>
      <c r="AU546" s="154" t="str">
        <f t="shared" si="632"/>
        <v>NO BID</v>
      </c>
      <c r="AV546" s="171"/>
      <c r="AW546" s="89"/>
      <c r="AX546" s="90"/>
      <c r="AY546" s="172" t="str">
        <f t="shared" si="633"/>
        <v/>
      </c>
      <c r="AZ546" s="154" t="str">
        <f t="shared" si="634"/>
        <v>NO BID</v>
      </c>
      <c r="BA546" s="171"/>
      <c r="BB546" s="89"/>
      <c r="BC546" s="90"/>
      <c r="BD546" s="172" t="str">
        <f t="shared" si="635"/>
        <v/>
      </c>
      <c r="BE546" s="154" t="s">
        <v>83</v>
      </c>
      <c r="BF546" s="171"/>
      <c r="BG546" s="89"/>
      <c r="BH546" s="90"/>
      <c r="BI546" s="172" t="str">
        <f t="shared" si="636"/>
        <v/>
      </c>
      <c r="BJ546" s="154" t="str">
        <f t="shared" si="637"/>
        <v>NO BID</v>
      </c>
      <c r="BK546" s="171"/>
      <c r="BL546" s="89"/>
      <c r="BM546" s="90"/>
      <c r="BN546" s="172" t="str">
        <f t="shared" si="638"/>
        <v/>
      </c>
      <c r="BO546" s="154" t="str">
        <f t="shared" si="639"/>
        <v>NO BID</v>
      </c>
      <c r="BP546" s="173"/>
      <c r="BQ546" s="171"/>
      <c r="BR546" s="89"/>
      <c r="BS546" s="90" t="str">
        <f t="shared" si="640"/>
        <v/>
      </c>
      <c r="BT546" s="172"/>
      <c r="BU546" s="154" t="str">
        <f t="shared" si="641"/>
        <v>NO BID</v>
      </c>
      <c r="BV546" s="171"/>
      <c r="BW546" s="89"/>
      <c r="BX546" s="90" t="str">
        <f t="shared" si="642"/>
        <v/>
      </c>
      <c r="BY546" s="172"/>
      <c r="BZ546" s="154" t="str">
        <f t="shared" si="643"/>
        <v>NO BID</v>
      </c>
      <c r="CA546" s="171"/>
      <c r="CB546" s="89"/>
      <c r="CC546" s="90" t="str">
        <f t="shared" si="644"/>
        <v/>
      </c>
      <c r="CD546" s="172"/>
      <c r="CE546" s="154" t="str">
        <f t="shared" si="645"/>
        <v>NO BID</v>
      </c>
      <c r="CF546" s="171"/>
      <c r="CG546" s="89"/>
      <c r="CH546" s="90" t="str">
        <f t="shared" si="646"/>
        <v/>
      </c>
      <c r="CI546" s="172"/>
      <c r="CJ546" s="154" t="str">
        <f t="shared" si="647"/>
        <v>NO BID</v>
      </c>
      <c r="CK546" s="171"/>
      <c r="CL546" s="89"/>
      <c r="CM546" s="90" t="str">
        <f t="shared" si="648"/>
        <v/>
      </c>
      <c r="CN546" s="172"/>
      <c r="CO546" s="154" t="str">
        <f t="shared" si="649"/>
        <v>NO BID</v>
      </c>
      <c r="CP546" s="171"/>
      <c r="CQ546" s="89"/>
      <c r="CR546" s="90" t="str">
        <f t="shared" si="650"/>
        <v/>
      </c>
      <c r="CS546" s="172"/>
      <c r="CT546" s="154" t="str">
        <f t="shared" si="651"/>
        <v>NO BID</v>
      </c>
      <c r="CU546" s="171"/>
      <c r="CV546" s="89"/>
      <c r="CW546" s="90" t="str">
        <f t="shared" si="652"/>
        <v/>
      </c>
      <c r="CX546" s="172"/>
      <c r="CY546" s="154" t="str">
        <f t="shared" si="653"/>
        <v>NO BID</v>
      </c>
      <c r="CZ546" s="171"/>
      <c r="DA546" s="89"/>
      <c r="DB546" s="90" t="str">
        <f t="shared" si="654"/>
        <v/>
      </c>
      <c r="DC546" s="172"/>
      <c r="DD546" s="154" t="str">
        <f t="shared" si="655"/>
        <v>NO BID</v>
      </c>
      <c r="DE546" s="171"/>
      <c r="DF546" s="89"/>
      <c r="DG546" s="90" t="str">
        <f t="shared" si="656"/>
        <v/>
      </c>
      <c r="DH546" s="172"/>
      <c r="DI546" s="154" t="str">
        <f t="shared" si="657"/>
        <v>NO BID</v>
      </c>
      <c r="DJ546" s="171"/>
      <c r="DK546" s="89"/>
      <c r="DL546" s="90" t="str">
        <f t="shared" si="658"/>
        <v/>
      </c>
      <c r="DM546" s="172"/>
      <c r="DN546" s="154" t="str">
        <f t="shared" si="659"/>
        <v>NO BID</v>
      </c>
      <c r="DO546" s="171"/>
      <c r="DP546" s="89"/>
      <c r="DQ546" s="90" t="str">
        <f t="shared" si="660"/>
        <v/>
      </c>
      <c r="DR546" s="172"/>
      <c r="DS546" s="154" t="str">
        <f t="shared" si="661"/>
        <v>NO BID</v>
      </c>
      <c r="DT546" s="171"/>
      <c r="DU546" s="89"/>
      <c r="DV546" s="90" t="str">
        <f t="shared" si="662"/>
        <v/>
      </c>
      <c r="DW546" s="172"/>
      <c r="DX546" s="154" t="str">
        <f t="shared" si="663"/>
        <v>NO BID</v>
      </c>
      <c r="DY546" s="171"/>
      <c r="DZ546" s="89"/>
      <c r="EA546" s="90" t="str">
        <f t="shared" si="664"/>
        <v/>
      </c>
      <c r="EB546" s="172"/>
      <c r="EC546" s="154" t="str">
        <f t="shared" si="665"/>
        <v>NO BID</v>
      </c>
      <c r="ED546" s="171"/>
      <c r="EE546" s="89"/>
      <c r="EF546" s="90" t="str">
        <f t="shared" si="666"/>
        <v/>
      </c>
      <c r="EG546" s="172"/>
      <c r="EH546" s="154" t="str">
        <f t="shared" si="667"/>
        <v>NO BID</v>
      </c>
      <c r="EI546" s="171"/>
      <c r="EJ546" s="89"/>
      <c r="EK546" s="90" t="str">
        <f t="shared" si="668"/>
        <v/>
      </c>
      <c r="EL546" s="172"/>
      <c r="EM546" s="154" t="str">
        <f t="shared" si="669"/>
        <v>NO BID</v>
      </c>
      <c r="EN546" s="171"/>
      <c r="EO546" s="89"/>
      <c r="EP546" s="90" t="str">
        <f t="shared" si="670"/>
        <v/>
      </c>
      <c r="EQ546" s="172"/>
      <c r="ER546" s="154" t="str">
        <f t="shared" si="671"/>
        <v>NO BID</v>
      </c>
      <c r="ES546" s="171"/>
      <c r="ET546" s="89"/>
      <c r="EU546" s="90" t="str">
        <f t="shared" si="672"/>
        <v/>
      </c>
      <c r="EV546" s="172"/>
      <c r="EW546" s="154" t="str">
        <f t="shared" si="673"/>
        <v>NO BID</v>
      </c>
      <c r="EX546" s="171"/>
      <c r="EY546" s="89"/>
      <c r="EZ546" s="90" t="str">
        <f t="shared" si="674"/>
        <v/>
      </c>
      <c r="FA546" s="172"/>
      <c r="FB546" s="154" t="str">
        <f t="shared" si="675"/>
        <v>NO BID</v>
      </c>
      <c r="FC546" s="171"/>
      <c r="FD546" s="89"/>
      <c r="FE546" s="90" t="str">
        <f t="shared" si="676"/>
        <v/>
      </c>
      <c r="FF546" s="172"/>
      <c r="FG546" s="154" t="str">
        <f t="shared" si="677"/>
        <v>NO BID</v>
      </c>
      <c r="FH546" s="171"/>
      <c r="FI546" s="89"/>
      <c r="FJ546" s="90" t="str">
        <f t="shared" si="678"/>
        <v/>
      </c>
      <c r="FK546" s="172"/>
      <c r="FL546" s="154" t="str">
        <f t="shared" si="679"/>
        <v>NO BID</v>
      </c>
      <c r="FM546" s="171"/>
      <c r="FN546" s="89"/>
      <c r="FO546" s="90" t="str">
        <f t="shared" si="680"/>
        <v/>
      </c>
      <c r="FP546" s="172"/>
      <c r="FQ546" s="154" t="str">
        <f t="shared" si="681"/>
        <v>NO BID</v>
      </c>
      <c r="FR546" s="174"/>
      <c r="FS546" s="91">
        <v>20.6</v>
      </c>
      <c r="FT546" s="92">
        <f t="shared" si="682"/>
        <v>103</v>
      </c>
      <c r="FU546" s="175">
        <f t="shared" si="683"/>
        <v>0</v>
      </c>
      <c r="FV546" s="93" t="str">
        <f t="shared" si="684"/>
        <v/>
      </c>
      <c r="FW546" s="94">
        <f t="shared" si="685"/>
        <v>103</v>
      </c>
      <c r="FX546" s="95">
        <f t="shared" si="686"/>
        <v>0</v>
      </c>
      <c r="FY546" s="129" t="str">
        <f t="shared" si="687"/>
        <v>NOT AWARDED</v>
      </c>
      <c r="FZ546" s="130">
        <f t="shared" si="688"/>
        <v>0</v>
      </c>
      <c r="GA546" s="129" t="str">
        <f t="shared" si="689"/>
        <v>VENDOR 09</v>
      </c>
      <c r="GB546" s="176"/>
      <c r="GC546" s="177"/>
      <c r="GD546" s="96"/>
      <c r="GE546" s="97"/>
    </row>
    <row r="547" spans="1:187" ht="30" customHeight="1" thickTop="1" thickBot="1" x14ac:dyDescent="0.4">
      <c r="A547" s="162">
        <v>543</v>
      </c>
      <c r="B547" s="194">
        <v>5</v>
      </c>
      <c r="C547" s="164">
        <v>9781984880390</v>
      </c>
      <c r="D547" s="165" t="s">
        <v>274</v>
      </c>
      <c r="E547" s="165" t="s">
        <v>976</v>
      </c>
      <c r="F547" s="165" t="s">
        <v>1479</v>
      </c>
      <c r="G547" s="166" t="s">
        <v>1415</v>
      </c>
      <c r="H547" s="166" t="s">
        <v>1416</v>
      </c>
      <c r="I547" s="167"/>
      <c r="J547" s="227">
        <f t="shared" si="690"/>
        <v>5</v>
      </c>
      <c r="K547" s="228"/>
      <c r="L547" s="99" t="str">
        <f t="shared" si="616"/>
        <v/>
      </c>
      <c r="M547" s="241"/>
      <c r="N547" s="168"/>
      <c r="O547" s="169" t="str">
        <f t="shared" si="617"/>
        <v>VENDOR 09</v>
      </c>
      <c r="P547" s="149" t="s">
        <v>88</v>
      </c>
      <c r="Q547" s="149">
        <f t="shared" si="618"/>
        <v>0</v>
      </c>
      <c r="R547" s="170" t="str">
        <f t="shared" si="619"/>
        <v xml:space="preserve">, </v>
      </c>
      <c r="S547" s="170" t="str">
        <f t="shared" si="620"/>
        <v>NO BID</v>
      </c>
      <c r="T547" s="87">
        <f t="shared" si="621"/>
        <v>0</v>
      </c>
      <c r="U547" s="88" t="str">
        <f t="shared" si="622"/>
        <v>NOT AWARDED</v>
      </c>
      <c r="V547" s="167"/>
      <c r="W547" s="171"/>
      <c r="X547" s="89"/>
      <c r="Y547" s="90"/>
      <c r="Z547" s="172" t="str">
        <f t="shared" si="623"/>
        <v/>
      </c>
      <c r="AA547" s="154" t="str">
        <f t="shared" si="624"/>
        <v>NO BID</v>
      </c>
      <c r="AB547" s="171"/>
      <c r="AC547" s="89"/>
      <c r="AD547" s="90"/>
      <c r="AE547" s="172" t="str">
        <f t="shared" si="625"/>
        <v/>
      </c>
      <c r="AF547" s="154" t="str">
        <f t="shared" si="626"/>
        <v>NO BID</v>
      </c>
      <c r="AG547" s="171"/>
      <c r="AH547" s="89"/>
      <c r="AI547" s="90"/>
      <c r="AJ547" s="172" t="str">
        <f t="shared" si="627"/>
        <v/>
      </c>
      <c r="AK547" s="154" t="str">
        <f t="shared" si="628"/>
        <v>NO BID</v>
      </c>
      <c r="AL547" s="171"/>
      <c r="AM547" s="89"/>
      <c r="AN547" s="90"/>
      <c r="AO547" s="172" t="str">
        <f t="shared" si="629"/>
        <v/>
      </c>
      <c r="AP547" s="154" t="str">
        <f t="shared" si="630"/>
        <v>NO BID</v>
      </c>
      <c r="AQ547" s="171"/>
      <c r="AR547" s="89"/>
      <c r="AS547" s="90"/>
      <c r="AT547" s="172" t="str">
        <f t="shared" si="631"/>
        <v/>
      </c>
      <c r="AU547" s="154" t="str">
        <f t="shared" si="632"/>
        <v>NO BID</v>
      </c>
      <c r="AV547" s="171"/>
      <c r="AW547" s="89"/>
      <c r="AX547" s="90"/>
      <c r="AY547" s="172" t="str">
        <f t="shared" si="633"/>
        <v/>
      </c>
      <c r="AZ547" s="154" t="str">
        <f t="shared" si="634"/>
        <v>NO BID</v>
      </c>
      <c r="BA547" s="171"/>
      <c r="BB547" s="89"/>
      <c r="BC547" s="90"/>
      <c r="BD547" s="172" t="str">
        <f t="shared" si="635"/>
        <v/>
      </c>
      <c r="BE547" s="154" t="s">
        <v>76</v>
      </c>
      <c r="BF547" s="171"/>
      <c r="BG547" s="89"/>
      <c r="BH547" s="90"/>
      <c r="BI547" s="172" t="str">
        <f t="shared" si="636"/>
        <v/>
      </c>
      <c r="BJ547" s="154" t="str">
        <f t="shared" si="637"/>
        <v>NO BID</v>
      </c>
      <c r="BK547" s="171"/>
      <c r="BL547" s="89"/>
      <c r="BM547" s="90"/>
      <c r="BN547" s="172" t="str">
        <f t="shared" si="638"/>
        <v/>
      </c>
      <c r="BO547" s="154" t="str">
        <f t="shared" si="639"/>
        <v>NO BID</v>
      </c>
      <c r="BP547" s="178"/>
      <c r="BQ547" s="171"/>
      <c r="BR547" s="89"/>
      <c r="BS547" s="90" t="str">
        <f t="shared" si="640"/>
        <v/>
      </c>
      <c r="BT547" s="172"/>
      <c r="BU547" s="154" t="str">
        <f t="shared" si="641"/>
        <v>NO BID</v>
      </c>
      <c r="BV547" s="171"/>
      <c r="BW547" s="89"/>
      <c r="BX547" s="90" t="str">
        <f t="shared" si="642"/>
        <v/>
      </c>
      <c r="BY547" s="172"/>
      <c r="BZ547" s="154" t="str">
        <f t="shared" si="643"/>
        <v>NO BID</v>
      </c>
      <c r="CA547" s="171"/>
      <c r="CB547" s="89"/>
      <c r="CC547" s="90" t="str">
        <f t="shared" si="644"/>
        <v/>
      </c>
      <c r="CD547" s="172"/>
      <c r="CE547" s="154" t="str">
        <f t="shared" si="645"/>
        <v>NO BID</v>
      </c>
      <c r="CF547" s="171"/>
      <c r="CG547" s="89"/>
      <c r="CH547" s="90" t="str">
        <f t="shared" si="646"/>
        <v/>
      </c>
      <c r="CI547" s="172"/>
      <c r="CJ547" s="154" t="str">
        <f t="shared" si="647"/>
        <v>NO BID</v>
      </c>
      <c r="CK547" s="171"/>
      <c r="CL547" s="89"/>
      <c r="CM547" s="90" t="str">
        <f t="shared" si="648"/>
        <v/>
      </c>
      <c r="CN547" s="172"/>
      <c r="CO547" s="154" t="str">
        <f t="shared" si="649"/>
        <v>NO BID</v>
      </c>
      <c r="CP547" s="171"/>
      <c r="CQ547" s="89"/>
      <c r="CR547" s="90" t="str">
        <f t="shared" si="650"/>
        <v/>
      </c>
      <c r="CS547" s="172"/>
      <c r="CT547" s="154" t="str">
        <f t="shared" si="651"/>
        <v>NO BID</v>
      </c>
      <c r="CU547" s="171"/>
      <c r="CV547" s="89"/>
      <c r="CW547" s="90" t="str">
        <f t="shared" si="652"/>
        <v/>
      </c>
      <c r="CX547" s="172"/>
      <c r="CY547" s="154" t="str">
        <f t="shared" si="653"/>
        <v>NO BID</v>
      </c>
      <c r="CZ547" s="171"/>
      <c r="DA547" s="89"/>
      <c r="DB547" s="90" t="str">
        <f t="shared" si="654"/>
        <v/>
      </c>
      <c r="DC547" s="172"/>
      <c r="DD547" s="154" t="str">
        <f t="shared" si="655"/>
        <v>NO BID</v>
      </c>
      <c r="DE547" s="171"/>
      <c r="DF547" s="89"/>
      <c r="DG547" s="90" t="str">
        <f t="shared" si="656"/>
        <v/>
      </c>
      <c r="DH547" s="172"/>
      <c r="DI547" s="154" t="str">
        <f t="shared" si="657"/>
        <v>NO BID</v>
      </c>
      <c r="DJ547" s="171"/>
      <c r="DK547" s="89"/>
      <c r="DL547" s="90" t="str">
        <f t="shared" si="658"/>
        <v/>
      </c>
      <c r="DM547" s="172"/>
      <c r="DN547" s="154" t="str">
        <f t="shared" si="659"/>
        <v>NO BID</v>
      </c>
      <c r="DO547" s="171"/>
      <c r="DP547" s="89"/>
      <c r="DQ547" s="90" t="str">
        <f t="shared" si="660"/>
        <v/>
      </c>
      <c r="DR547" s="172"/>
      <c r="DS547" s="154" t="str">
        <f t="shared" si="661"/>
        <v>NO BID</v>
      </c>
      <c r="DT547" s="171"/>
      <c r="DU547" s="89"/>
      <c r="DV547" s="90" t="str">
        <f t="shared" si="662"/>
        <v/>
      </c>
      <c r="DW547" s="172"/>
      <c r="DX547" s="154" t="str">
        <f t="shared" si="663"/>
        <v>NO BID</v>
      </c>
      <c r="DY547" s="171"/>
      <c r="DZ547" s="89"/>
      <c r="EA547" s="90" t="str">
        <f t="shared" si="664"/>
        <v/>
      </c>
      <c r="EB547" s="172"/>
      <c r="EC547" s="154" t="str">
        <f t="shared" si="665"/>
        <v>NO BID</v>
      </c>
      <c r="ED547" s="171"/>
      <c r="EE547" s="89"/>
      <c r="EF547" s="90" t="str">
        <f t="shared" si="666"/>
        <v/>
      </c>
      <c r="EG547" s="172"/>
      <c r="EH547" s="154" t="str">
        <f t="shared" si="667"/>
        <v>NO BID</v>
      </c>
      <c r="EI547" s="171"/>
      <c r="EJ547" s="89"/>
      <c r="EK547" s="90" t="str">
        <f t="shared" si="668"/>
        <v/>
      </c>
      <c r="EL547" s="172"/>
      <c r="EM547" s="154" t="str">
        <f t="shared" si="669"/>
        <v>NO BID</v>
      </c>
      <c r="EN547" s="171"/>
      <c r="EO547" s="89"/>
      <c r="EP547" s="90" t="str">
        <f t="shared" si="670"/>
        <v/>
      </c>
      <c r="EQ547" s="172"/>
      <c r="ER547" s="154" t="str">
        <f t="shared" si="671"/>
        <v>NO BID</v>
      </c>
      <c r="ES547" s="171"/>
      <c r="ET547" s="89"/>
      <c r="EU547" s="90" t="str">
        <f t="shared" si="672"/>
        <v/>
      </c>
      <c r="EV547" s="172"/>
      <c r="EW547" s="154" t="str">
        <f t="shared" si="673"/>
        <v>NO BID</v>
      </c>
      <c r="EX547" s="171"/>
      <c r="EY547" s="89"/>
      <c r="EZ547" s="90" t="str">
        <f t="shared" si="674"/>
        <v/>
      </c>
      <c r="FA547" s="172"/>
      <c r="FB547" s="154" t="str">
        <f t="shared" si="675"/>
        <v>NO BID</v>
      </c>
      <c r="FC547" s="171"/>
      <c r="FD547" s="89"/>
      <c r="FE547" s="90" t="str">
        <f t="shared" si="676"/>
        <v/>
      </c>
      <c r="FF547" s="172"/>
      <c r="FG547" s="154" t="str">
        <f t="shared" si="677"/>
        <v>NO BID</v>
      </c>
      <c r="FH547" s="171"/>
      <c r="FI547" s="89"/>
      <c r="FJ547" s="90" t="str">
        <f t="shared" si="678"/>
        <v/>
      </c>
      <c r="FK547" s="172"/>
      <c r="FL547" s="154" t="str">
        <f t="shared" si="679"/>
        <v>NO BID</v>
      </c>
      <c r="FM547" s="171"/>
      <c r="FN547" s="89"/>
      <c r="FO547" s="90" t="str">
        <f t="shared" si="680"/>
        <v/>
      </c>
      <c r="FP547" s="172"/>
      <c r="FQ547" s="154" t="str">
        <f t="shared" si="681"/>
        <v>NO BID</v>
      </c>
      <c r="FR547" s="174"/>
      <c r="FS547" s="91">
        <v>17.29</v>
      </c>
      <c r="FT547" s="92">
        <f t="shared" si="682"/>
        <v>86.449999999999989</v>
      </c>
      <c r="FU547" s="175">
        <f t="shared" si="683"/>
        <v>0</v>
      </c>
      <c r="FV547" s="93" t="str">
        <f t="shared" si="684"/>
        <v/>
      </c>
      <c r="FW547" s="94">
        <f t="shared" si="685"/>
        <v>86.449999999999989</v>
      </c>
      <c r="FX547" s="95">
        <f t="shared" si="686"/>
        <v>0</v>
      </c>
      <c r="FY547" s="129" t="str">
        <f t="shared" si="687"/>
        <v>NOT AWARDED</v>
      </c>
      <c r="FZ547" s="130">
        <f t="shared" si="688"/>
        <v>0</v>
      </c>
      <c r="GA547" s="129" t="str">
        <f t="shared" si="689"/>
        <v>VENDOR 09</v>
      </c>
      <c r="GB547" s="176"/>
      <c r="GC547" s="177"/>
      <c r="GD547" s="96"/>
      <c r="GE547" s="97"/>
    </row>
    <row r="548" spans="1:187" ht="30" customHeight="1" thickTop="1" thickBot="1" x14ac:dyDescent="0.4">
      <c r="A548" s="162">
        <v>544</v>
      </c>
      <c r="B548" s="194">
        <v>5</v>
      </c>
      <c r="C548" s="164">
        <v>9781643753867</v>
      </c>
      <c r="D548" s="165" t="s">
        <v>276</v>
      </c>
      <c r="E548" s="165" t="s">
        <v>978</v>
      </c>
      <c r="F548" s="165" t="s">
        <v>1479</v>
      </c>
      <c r="G548" s="166" t="s">
        <v>1415</v>
      </c>
      <c r="H548" s="166" t="s">
        <v>1416</v>
      </c>
      <c r="I548" s="167"/>
      <c r="J548" s="227">
        <f t="shared" si="690"/>
        <v>5</v>
      </c>
      <c r="K548" s="228"/>
      <c r="L548" s="99" t="str">
        <f t="shared" si="616"/>
        <v/>
      </c>
      <c r="M548" s="241"/>
      <c r="N548" s="168"/>
      <c r="O548" s="195" t="str">
        <f t="shared" si="617"/>
        <v>VENDOR 09</v>
      </c>
      <c r="P548" s="149">
        <v>241360</v>
      </c>
      <c r="Q548" s="149">
        <f t="shared" si="618"/>
        <v>0</v>
      </c>
      <c r="R548" s="196" t="str">
        <f t="shared" si="619"/>
        <v xml:space="preserve">, </v>
      </c>
      <c r="S548" s="196" t="str">
        <f t="shared" si="620"/>
        <v>NO BID</v>
      </c>
      <c r="T548" s="117">
        <f t="shared" si="621"/>
        <v>0</v>
      </c>
      <c r="U548" s="118" t="str">
        <f t="shared" si="622"/>
        <v>NOT AWARDED</v>
      </c>
      <c r="V548" s="167"/>
      <c r="W548" s="171"/>
      <c r="X548" s="89"/>
      <c r="Y548" s="90"/>
      <c r="Z548" s="172" t="str">
        <f t="shared" si="623"/>
        <v/>
      </c>
      <c r="AA548" s="154" t="str">
        <f t="shared" si="624"/>
        <v>NO BID</v>
      </c>
      <c r="AB548" s="171"/>
      <c r="AC548" s="89"/>
      <c r="AD548" s="90"/>
      <c r="AE548" s="172" t="str">
        <f t="shared" si="625"/>
        <v/>
      </c>
      <c r="AF548" s="154" t="str">
        <f t="shared" si="626"/>
        <v>NO BID</v>
      </c>
      <c r="AG548" s="171"/>
      <c r="AH548" s="89"/>
      <c r="AI548" s="90"/>
      <c r="AJ548" s="172" t="str">
        <f t="shared" si="627"/>
        <v/>
      </c>
      <c r="AK548" s="154" t="str">
        <f t="shared" si="628"/>
        <v>NO BID</v>
      </c>
      <c r="AL548" s="171"/>
      <c r="AM548" s="89"/>
      <c r="AN548" s="90"/>
      <c r="AO548" s="172" t="str">
        <f t="shared" si="629"/>
        <v/>
      </c>
      <c r="AP548" s="154" t="str">
        <f t="shared" si="630"/>
        <v>NO BID</v>
      </c>
      <c r="AQ548" s="171"/>
      <c r="AR548" s="89"/>
      <c r="AS548" s="90"/>
      <c r="AT548" s="172" t="str">
        <f t="shared" si="631"/>
        <v/>
      </c>
      <c r="AU548" s="154" t="str">
        <f t="shared" si="632"/>
        <v>NO BID</v>
      </c>
      <c r="AV548" s="171"/>
      <c r="AW548" s="89"/>
      <c r="AX548" s="90"/>
      <c r="AY548" s="172" t="str">
        <f t="shared" si="633"/>
        <v/>
      </c>
      <c r="AZ548" s="154" t="str">
        <f t="shared" si="634"/>
        <v>NO BID</v>
      </c>
      <c r="BA548" s="171"/>
      <c r="BB548" s="89"/>
      <c r="BC548" s="90"/>
      <c r="BD548" s="172" t="str">
        <f t="shared" si="635"/>
        <v/>
      </c>
      <c r="BE548" s="154" t="str">
        <f t="shared" ref="BE548:BE554" si="692">IF($B548=0,"",IF(ISNUMBER(BB548),"","NO BID"))</f>
        <v>NO BID</v>
      </c>
      <c r="BF548" s="171"/>
      <c r="BG548" s="89"/>
      <c r="BH548" s="90"/>
      <c r="BI548" s="172" t="str">
        <f t="shared" si="636"/>
        <v/>
      </c>
      <c r="BJ548" s="154" t="str">
        <f t="shared" si="637"/>
        <v>NO BID</v>
      </c>
      <c r="BK548" s="171"/>
      <c r="BL548" s="89"/>
      <c r="BM548" s="90"/>
      <c r="BN548" s="172" t="str">
        <f t="shared" si="638"/>
        <v/>
      </c>
      <c r="BO548" s="154" t="str">
        <f t="shared" si="639"/>
        <v>NO BID</v>
      </c>
      <c r="BP548" s="178"/>
      <c r="BQ548" s="171"/>
      <c r="BR548" s="89"/>
      <c r="BS548" s="90" t="str">
        <f t="shared" si="640"/>
        <v/>
      </c>
      <c r="BT548" s="172"/>
      <c r="BU548" s="154" t="str">
        <f t="shared" si="641"/>
        <v>NO BID</v>
      </c>
      <c r="BV548" s="171"/>
      <c r="BW548" s="89"/>
      <c r="BX548" s="90" t="str">
        <f t="shared" si="642"/>
        <v/>
      </c>
      <c r="BY548" s="172"/>
      <c r="BZ548" s="154" t="str">
        <f t="shared" si="643"/>
        <v>NO BID</v>
      </c>
      <c r="CA548" s="171"/>
      <c r="CB548" s="89"/>
      <c r="CC548" s="90" t="str">
        <f t="shared" si="644"/>
        <v/>
      </c>
      <c r="CD548" s="172"/>
      <c r="CE548" s="154" t="str">
        <f t="shared" si="645"/>
        <v>NO BID</v>
      </c>
      <c r="CF548" s="171"/>
      <c r="CG548" s="89"/>
      <c r="CH548" s="90" t="str">
        <f t="shared" si="646"/>
        <v/>
      </c>
      <c r="CI548" s="172"/>
      <c r="CJ548" s="154" t="str">
        <f t="shared" si="647"/>
        <v>NO BID</v>
      </c>
      <c r="CK548" s="171"/>
      <c r="CL548" s="89"/>
      <c r="CM548" s="90" t="str">
        <f t="shared" si="648"/>
        <v/>
      </c>
      <c r="CN548" s="172"/>
      <c r="CO548" s="154" t="str">
        <f t="shared" si="649"/>
        <v>NO BID</v>
      </c>
      <c r="CP548" s="171"/>
      <c r="CQ548" s="89"/>
      <c r="CR548" s="90" t="str">
        <f t="shared" si="650"/>
        <v/>
      </c>
      <c r="CS548" s="172"/>
      <c r="CT548" s="154" t="str">
        <f t="shared" si="651"/>
        <v>NO BID</v>
      </c>
      <c r="CU548" s="171"/>
      <c r="CV548" s="89"/>
      <c r="CW548" s="90" t="str">
        <f t="shared" si="652"/>
        <v/>
      </c>
      <c r="CX548" s="172"/>
      <c r="CY548" s="154" t="str">
        <f t="shared" si="653"/>
        <v>NO BID</v>
      </c>
      <c r="CZ548" s="171"/>
      <c r="DA548" s="89"/>
      <c r="DB548" s="90" t="str">
        <f t="shared" si="654"/>
        <v/>
      </c>
      <c r="DC548" s="172"/>
      <c r="DD548" s="154" t="str">
        <f t="shared" si="655"/>
        <v>NO BID</v>
      </c>
      <c r="DE548" s="171"/>
      <c r="DF548" s="89"/>
      <c r="DG548" s="90" t="str">
        <f t="shared" si="656"/>
        <v/>
      </c>
      <c r="DH548" s="172"/>
      <c r="DI548" s="154" t="str">
        <f t="shared" si="657"/>
        <v>NO BID</v>
      </c>
      <c r="DJ548" s="171"/>
      <c r="DK548" s="89"/>
      <c r="DL548" s="90" t="str">
        <f t="shared" si="658"/>
        <v/>
      </c>
      <c r="DM548" s="172"/>
      <c r="DN548" s="154" t="str">
        <f t="shared" si="659"/>
        <v>NO BID</v>
      </c>
      <c r="DO548" s="171"/>
      <c r="DP548" s="89"/>
      <c r="DQ548" s="90" t="str">
        <f t="shared" si="660"/>
        <v/>
      </c>
      <c r="DR548" s="172"/>
      <c r="DS548" s="154" t="str">
        <f t="shared" si="661"/>
        <v>NO BID</v>
      </c>
      <c r="DT548" s="171"/>
      <c r="DU548" s="89"/>
      <c r="DV548" s="90" t="str">
        <f t="shared" si="662"/>
        <v/>
      </c>
      <c r="DW548" s="172"/>
      <c r="DX548" s="154" t="str">
        <f t="shared" si="663"/>
        <v>NO BID</v>
      </c>
      <c r="DY548" s="171"/>
      <c r="DZ548" s="89"/>
      <c r="EA548" s="90" t="str">
        <f t="shared" si="664"/>
        <v/>
      </c>
      <c r="EB548" s="172"/>
      <c r="EC548" s="154" t="str">
        <f t="shared" si="665"/>
        <v>NO BID</v>
      </c>
      <c r="ED548" s="171"/>
      <c r="EE548" s="89"/>
      <c r="EF548" s="90" t="str">
        <f t="shared" si="666"/>
        <v/>
      </c>
      <c r="EG548" s="172"/>
      <c r="EH548" s="154" t="str">
        <f t="shared" si="667"/>
        <v>NO BID</v>
      </c>
      <c r="EI548" s="171"/>
      <c r="EJ548" s="89"/>
      <c r="EK548" s="90" t="str">
        <f t="shared" si="668"/>
        <v/>
      </c>
      <c r="EL548" s="172"/>
      <c r="EM548" s="154" t="str">
        <f t="shared" si="669"/>
        <v>NO BID</v>
      </c>
      <c r="EN548" s="171"/>
      <c r="EO548" s="89"/>
      <c r="EP548" s="90" t="str">
        <f t="shared" si="670"/>
        <v/>
      </c>
      <c r="EQ548" s="172"/>
      <c r="ER548" s="154" t="str">
        <f t="shared" si="671"/>
        <v>NO BID</v>
      </c>
      <c r="ES548" s="171"/>
      <c r="ET548" s="89"/>
      <c r="EU548" s="90" t="str">
        <f t="shared" si="672"/>
        <v/>
      </c>
      <c r="EV548" s="172"/>
      <c r="EW548" s="154" t="str">
        <f t="shared" si="673"/>
        <v>NO BID</v>
      </c>
      <c r="EX548" s="171"/>
      <c r="EY548" s="89"/>
      <c r="EZ548" s="90" t="str">
        <f t="shared" si="674"/>
        <v/>
      </c>
      <c r="FA548" s="172"/>
      <c r="FB548" s="154" t="str">
        <f t="shared" si="675"/>
        <v>NO BID</v>
      </c>
      <c r="FC548" s="171"/>
      <c r="FD548" s="89"/>
      <c r="FE548" s="90" t="str">
        <f t="shared" si="676"/>
        <v/>
      </c>
      <c r="FF548" s="172"/>
      <c r="FG548" s="154" t="str">
        <f t="shared" si="677"/>
        <v>NO BID</v>
      </c>
      <c r="FH548" s="171"/>
      <c r="FI548" s="89"/>
      <c r="FJ548" s="90" t="str">
        <f t="shared" si="678"/>
        <v/>
      </c>
      <c r="FK548" s="172"/>
      <c r="FL548" s="154" t="str">
        <f t="shared" si="679"/>
        <v>NO BID</v>
      </c>
      <c r="FM548" s="171"/>
      <c r="FN548" s="89"/>
      <c r="FO548" s="90" t="str">
        <f t="shared" si="680"/>
        <v/>
      </c>
      <c r="FP548" s="172"/>
      <c r="FQ548" s="154" t="str">
        <f t="shared" si="681"/>
        <v>NO BID</v>
      </c>
      <c r="FR548" s="174"/>
      <c r="FS548" s="91">
        <v>29</v>
      </c>
      <c r="FT548" s="92">
        <f t="shared" si="682"/>
        <v>145</v>
      </c>
      <c r="FU548" s="175">
        <f t="shared" si="683"/>
        <v>0</v>
      </c>
      <c r="FV548" s="93" t="str">
        <f t="shared" si="684"/>
        <v/>
      </c>
      <c r="FW548" s="94">
        <f t="shared" si="685"/>
        <v>145</v>
      </c>
      <c r="FX548" s="95">
        <f t="shared" si="686"/>
        <v>0</v>
      </c>
      <c r="FY548" s="129" t="str">
        <f t="shared" si="687"/>
        <v>NOT AWARDED</v>
      </c>
      <c r="FZ548" s="130">
        <f t="shared" si="688"/>
        <v>0</v>
      </c>
      <c r="GA548" s="129" t="str">
        <f t="shared" si="689"/>
        <v>VENDOR 09</v>
      </c>
      <c r="GB548" s="176"/>
      <c r="GC548" s="177"/>
      <c r="GD548" s="96"/>
      <c r="GE548" s="97"/>
    </row>
    <row r="549" spans="1:187" ht="30" customHeight="1" thickTop="1" thickBot="1" x14ac:dyDescent="0.4">
      <c r="A549" s="162">
        <v>545</v>
      </c>
      <c r="B549" s="194">
        <v>5</v>
      </c>
      <c r="C549" s="164">
        <v>9781772602623</v>
      </c>
      <c r="D549" s="165" t="s">
        <v>278</v>
      </c>
      <c r="E549" s="165" t="s">
        <v>980</v>
      </c>
      <c r="F549" s="165" t="s">
        <v>1480</v>
      </c>
      <c r="G549" s="166" t="s">
        <v>1415</v>
      </c>
      <c r="H549" s="166" t="s">
        <v>1434</v>
      </c>
      <c r="I549" s="167"/>
      <c r="J549" s="227">
        <f t="shared" si="690"/>
        <v>5</v>
      </c>
      <c r="K549" s="228"/>
      <c r="L549" s="99" t="str">
        <f t="shared" si="616"/>
        <v/>
      </c>
      <c r="M549" s="241"/>
      <c r="N549" s="168"/>
      <c r="O549" s="195" t="str">
        <f t="shared" si="617"/>
        <v>VENDOR 09</v>
      </c>
      <c r="P549" s="149">
        <v>241360</v>
      </c>
      <c r="Q549" s="149">
        <f t="shared" si="618"/>
        <v>0</v>
      </c>
      <c r="R549" s="196" t="str">
        <f t="shared" si="619"/>
        <v xml:space="preserve">, </v>
      </c>
      <c r="S549" s="196" t="str">
        <f t="shared" si="620"/>
        <v>NO BID</v>
      </c>
      <c r="T549" s="117">
        <f t="shared" si="621"/>
        <v>0</v>
      </c>
      <c r="U549" s="118" t="str">
        <f t="shared" si="622"/>
        <v>NOT AWARDED</v>
      </c>
      <c r="V549" s="167"/>
      <c r="W549" s="171"/>
      <c r="X549" s="89"/>
      <c r="Y549" s="90"/>
      <c r="Z549" s="172" t="str">
        <f t="shared" si="623"/>
        <v/>
      </c>
      <c r="AA549" s="154" t="str">
        <f t="shared" si="624"/>
        <v>NO BID</v>
      </c>
      <c r="AB549" s="171"/>
      <c r="AC549" s="89"/>
      <c r="AD549" s="90"/>
      <c r="AE549" s="172" t="str">
        <f t="shared" si="625"/>
        <v/>
      </c>
      <c r="AF549" s="154" t="str">
        <f t="shared" si="626"/>
        <v>NO BID</v>
      </c>
      <c r="AG549" s="171"/>
      <c r="AH549" s="89"/>
      <c r="AI549" s="90"/>
      <c r="AJ549" s="172" t="str">
        <f t="shared" si="627"/>
        <v/>
      </c>
      <c r="AK549" s="154" t="str">
        <f t="shared" si="628"/>
        <v>NO BID</v>
      </c>
      <c r="AL549" s="171"/>
      <c r="AM549" s="89"/>
      <c r="AN549" s="90"/>
      <c r="AO549" s="172" t="str">
        <f t="shared" si="629"/>
        <v/>
      </c>
      <c r="AP549" s="154" t="str">
        <f t="shared" si="630"/>
        <v>NO BID</v>
      </c>
      <c r="AQ549" s="171"/>
      <c r="AR549" s="89"/>
      <c r="AS549" s="90"/>
      <c r="AT549" s="172" t="str">
        <f t="shared" si="631"/>
        <v/>
      </c>
      <c r="AU549" s="154" t="str">
        <f t="shared" si="632"/>
        <v>NO BID</v>
      </c>
      <c r="AV549" s="171"/>
      <c r="AW549" s="89"/>
      <c r="AX549" s="90"/>
      <c r="AY549" s="172" t="str">
        <f t="shared" si="633"/>
        <v/>
      </c>
      <c r="AZ549" s="154" t="str">
        <f t="shared" si="634"/>
        <v>NO BID</v>
      </c>
      <c r="BA549" s="171"/>
      <c r="BB549" s="89"/>
      <c r="BC549" s="90"/>
      <c r="BD549" s="172" t="str">
        <f t="shared" si="635"/>
        <v/>
      </c>
      <c r="BE549" s="154" t="str">
        <f t="shared" si="692"/>
        <v>NO BID</v>
      </c>
      <c r="BF549" s="171"/>
      <c r="BG549" s="89"/>
      <c r="BH549" s="90"/>
      <c r="BI549" s="172" t="str">
        <f t="shared" si="636"/>
        <v/>
      </c>
      <c r="BJ549" s="154" t="str">
        <f t="shared" si="637"/>
        <v>NO BID</v>
      </c>
      <c r="BK549" s="171"/>
      <c r="BL549" s="89"/>
      <c r="BM549" s="90"/>
      <c r="BN549" s="172" t="str">
        <f t="shared" si="638"/>
        <v/>
      </c>
      <c r="BO549" s="154" t="str">
        <f t="shared" si="639"/>
        <v>NO BID</v>
      </c>
      <c r="BP549" s="178"/>
      <c r="BQ549" s="171"/>
      <c r="BR549" s="89"/>
      <c r="BS549" s="90" t="str">
        <f t="shared" si="640"/>
        <v/>
      </c>
      <c r="BT549" s="172"/>
      <c r="BU549" s="154" t="str">
        <f t="shared" si="641"/>
        <v>NO BID</v>
      </c>
      <c r="BV549" s="171"/>
      <c r="BW549" s="89"/>
      <c r="BX549" s="90" t="str">
        <f t="shared" si="642"/>
        <v/>
      </c>
      <c r="BY549" s="172"/>
      <c r="BZ549" s="154" t="str">
        <f t="shared" si="643"/>
        <v>NO BID</v>
      </c>
      <c r="CA549" s="171"/>
      <c r="CB549" s="89"/>
      <c r="CC549" s="90" t="str">
        <f t="shared" si="644"/>
        <v/>
      </c>
      <c r="CD549" s="172"/>
      <c r="CE549" s="154" t="str">
        <f t="shared" si="645"/>
        <v>NO BID</v>
      </c>
      <c r="CF549" s="171"/>
      <c r="CG549" s="89"/>
      <c r="CH549" s="90" t="str">
        <f t="shared" si="646"/>
        <v/>
      </c>
      <c r="CI549" s="172"/>
      <c r="CJ549" s="154" t="str">
        <f t="shared" si="647"/>
        <v>NO BID</v>
      </c>
      <c r="CK549" s="171"/>
      <c r="CL549" s="89"/>
      <c r="CM549" s="90" t="str">
        <f t="shared" si="648"/>
        <v/>
      </c>
      <c r="CN549" s="172"/>
      <c r="CO549" s="154" t="str">
        <f t="shared" si="649"/>
        <v>NO BID</v>
      </c>
      <c r="CP549" s="171"/>
      <c r="CQ549" s="89"/>
      <c r="CR549" s="90" t="str">
        <f t="shared" si="650"/>
        <v/>
      </c>
      <c r="CS549" s="172"/>
      <c r="CT549" s="154" t="str">
        <f t="shared" si="651"/>
        <v>NO BID</v>
      </c>
      <c r="CU549" s="171"/>
      <c r="CV549" s="89"/>
      <c r="CW549" s="90" t="str">
        <f t="shared" si="652"/>
        <v/>
      </c>
      <c r="CX549" s="172"/>
      <c r="CY549" s="154" t="str">
        <f t="shared" si="653"/>
        <v>NO BID</v>
      </c>
      <c r="CZ549" s="171"/>
      <c r="DA549" s="89"/>
      <c r="DB549" s="90" t="str">
        <f t="shared" si="654"/>
        <v/>
      </c>
      <c r="DC549" s="172"/>
      <c r="DD549" s="154" t="str">
        <f t="shared" si="655"/>
        <v>NO BID</v>
      </c>
      <c r="DE549" s="171"/>
      <c r="DF549" s="89"/>
      <c r="DG549" s="90" t="str">
        <f t="shared" si="656"/>
        <v/>
      </c>
      <c r="DH549" s="172"/>
      <c r="DI549" s="154" t="str">
        <f t="shared" si="657"/>
        <v>NO BID</v>
      </c>
      <c r="DJ549" s="171"/>
      <c r="DK549" s="89"/>
      <c r="DL549" s="90" t="str">
        <f t="shared" si="658"/>
        <v/>
      </c>
      <c r="DM549" s="172"/>
      <c r="DN549" s="154" t="str">
        <f t="shared" si="659"/>
        <v>NO BID</v>
      </c>
      <c r="DO549" s="171"/>
      <c r="DP549" s="89"/>
      <c r="DQ549" s="90" t="str">
        <f t="shared" si="660"/>
        <v/>
      </c>
      <c r="DR549" s="172"/>
      <c r="DS549" s="154" t="str">
        <f t="shared" si="661"/>
        <v>NO BID</v>
      </c>
      <c r="DT549" s="171"/>
      <c r="DU549" s="89"/>
      <c r="DV549" s="90" t="str">
        <f t="shared" si="662"/>
        <v/>
      </c>
      <c r="DW549" s="172"/>
      <c r="DX549" s="154" t="str">
        <f t="shared" si="663"/>
        <v>NO BID</v>
      </c>
      <c r="DY549" s="171"/>
      <c r="DZ549" s="89"/>
      <c r="EA549" s="90" t="str">
        <f t="shared" si="664"/>
        <v/>
      </c>
      <c r="EB549" s="172"/>
      <c r="EC549" s="154" t="str">
        <f t="shared" si="665"/>
        <v>NO BID</v>
      </c>
      <c r="ED549" s="171"/>
      <c r="EE549" s="89"/>
      <c r="EF549" s="90" t="str">
        <f t="shared" si="666"/>
        <v/>
      </c>
      <c r="EG549" s="172"/>
      <c r="EH549" s="154" t="str">
        <f t="shared" si="667"/>
        <v>NO BID</v>
      </c>
      <c r="EI549" s="171"/>
      <c r="EJ549" s="89"/>
      <c r="EK549" s="90" t="str">
        <f t="shared" si="668"/>
        <v/>
      </c>
      <c r="EL549" s="172"/>
      <c r="EM549" s="154" t="str">
        <f t="shared" si="669"/>
        <v>NO BID</v>
      </c>
      <c r="EN549" s="171"/>
      <c r="EO549" s="89"/>
      <c r="EP549" s="90" t="str">
        <f t="shared" si="670"/>
        <v/>
      </c>
      <c r="EQ549" s="172"/>
      <c r="ER549" s="154" t="str">
        <f t="shared" si="671"/>
        <v>NO BID</v>
      </c>
      <c r="ES549" s="171"/>
      <c r="ET549" s="89"/>
      <c r="EU549" s="90" t="str">
        <f t="shared" si="672"/>
        <v/>
      </c>
      <c r="EV549" s="172"/>
      <c r="EW549" s="154" t="str">
        <f t="shared" si="673"/>
        <v>NO BID</v>
      </c>
      <c r="EX549" s="171"/>
      <c r="EY549" s="89"/>
      <c r="EZ549" s="90" t="str">
        <f t="shared" si="674"/>
        <v/>
      </c>
      <c r="FA549" s="172"/>
      <c r="FB549" s="154" t="str">
        <f t="shared" si="675"/>
        <v>NO BID</v>
      </c>
      <c r="FC549" s="171"/>
      <c r="FD549" s="89"/>
      <c r="FE549" s="90" t="str">
        <f t="shared" si="676"/>
        <v/>
      </c>
      <c r="FF549" s="172"/>
      <c r="FG549" s="154" t="str">
        <f t="shared" si="677"/>
        <v>NO BID</v>
      </c>
      <c r="FH549" s="171"/>
      <c r="FI549" s="89"/>
      <c r="FJ549" s="90" t="str">
        <f t="shared" si="678"/>
        <v/>
      </c>
      <c r="FK549" s="172"/>
      <c r="FL549" s="154" t="str">
        <f t="shared" si="679"/>
        <v>NO BID</v>
      </c>
      <c r="FM549" s="171"/>
      <c r="FN549" s="89"/>
      <c r="FO549" s="90" t="str">
        <f t="shared" si="680"/>
        <v/>
      </c>
      <c r="FP549" s="172"/>
      <c r="FQ549" s="154" t="str">
        <f t="shared" si="681"/>
        <v>NO BID</v>
      </c>
      <c r="FR549" s="174"/>
      <c r="FS549" s="91">
        <v>13.28</v>
      </c>
      <c r="FT549" s="92">
        <f t="shared" si="682"/>
        <v>66.399999999999991</v>
      </c>
      <c r="FU549" s="175">
        <f t="shared" si="683"/>
        <v>0</v>
      </c>
      <c r="FV549" s="93" t="str">
        <f t="shared" si="684"/>
        <v/>
      </c>
      <c r="FW549" s="94">
        <f t="shared" si="685"/>
        <v>66.399999999999991</v>
      </c>
      <c r="FX549" s="95">
        <f t="shared" si="686"/>
        <v>0</v>
      </c>
      <c r="FY549" s="129" t="str">
        <f t="shared" si="687"/>
        <v>NOT AWARDED</v>
      </c>
      <c r="FZ549" s="130">
        <f t="shared" si="688"/>
        <v>0</v>
      </c>
      <c r="GA549" s="129" t="str">
        <f t="shared" si="689"/>
        <v>VENDOR 09</v>
      </c>
      <c r="GB549" s="176"/>
      <c r="GC549" s="177"/>
      <c r="GD549" s="96"/>
      <c r="GE549" s="97"/>
    </row>
    <row r="550" spans="1:187" ht="30" customHeight="1" thickTop="1" thickBot="1" x14ac:dyDescent="0.4">
      <c r="A550" s="141">
        <v>546</v>
      </c>
      <c r="B550" s="194">
        <v>5</v>
      </c>
      <c r="C550" s="164">
        <v>9780063296008</v>
      </c>
      <c r="D550" s="165" t="s">
        <v>290</v>
      </c>
      <c r="E550" s="165" t="s">
        <v>990</v>
      </c>
      <c r="F550" s="165" t="s">
        <v>1479</v>
      </c>
      <c r="G550" s="166" t="s">
        <v>1415</v>
      </c>
      <c r="H550" s="166" t="s">
        <v>1416</v>
      </c>
      <c r="I550" s="167"/>
      <c r="J550" s="227">
        <f t="shared" si="690"/>
        <v>5</v>
      </c>
      <c r="K550" s="228"/>
      <c r="L550" s="99" t="str">
        <f t="shared" si="616"/>
        <v/>
      </c>
      <c r="M550" s="241"/>
      <c r="N550" s="168"/>
      <c r="O550" s="195" t="str">
        <f t="shared" si="617"/>
        <v>VENDOR 09</v>
      </c>
      <c r="P550" s="149">
        <v>241362</v>
      </c>
      <c r="Q550" s="149">
        <f t="shared" si="618"/>
        <v>0</v>
      </c>
      <c r="R550" s="196" t="str">
        <f t="shared" si="619"/>
        <v xml:space="preserve">, </v>
      </c>
      <c r="S550" s="196" t="str">
        <f t="shared" si="620"/>
        <v>NO BID</v>
      </c>
      <c r="T550" s="117">
        <f t="shared" si="621"/>
        <v>0</v>
      </c>
      <c r="U550" s="118" t="str">
        <f t="shared" si="622"/>
        <v>NOT AWARDED</v>
      </c>
      <c r="V550" s="167"/>
      <c r="W550" s="171"/>
      <c r="X550" s="89"/>
      <c r="Y550" s="90"/>
      <c r="Z550" s="172" t="str">
        <f t="shared" si="623"/>
        <v/>
      </c>
      <c r="AA550" s="154" t="str">
        <f t="shared" si="624"/>
        <v>NO BID</v>
      </c>
      <c r="AB550" s="171"/>
      <c r="AC550" s="89"/>
      <c r="AD550" s="90"/>
      <c r="AE550" s="172" t="str">
        <f t="shared" si="625"/>
        <v/>
      </c>
      <c r="AF550" s="154" t="str">
        <f t="shared" si="626"/>
        <v>NO BID</v>
      </c>
      <c r="AG550" s="171"/>
      <c r="AH550" s="89"/>
      <c r="AI550" s="90"/>
      <c r="AJ550" s="172" t="str">
        <f t="shared" si="627"/>
        <v/>
      </c>
      <c r="AK550" s="154" t="str">
        <f t="shared" si="628"/>
        <v>NO BID</v>
      </c>
      <c r="AL550" s="171"/>
      <c r="AM550" s="89"/>
      <c r="AN550" s="90"/>
      <c r="AO550" s="172" t="str">
        <f t="shared" si="629"/>
        <v/>
      </c>
      <c r="AP550" s="154" t="str">
        <f t="shared" si="630"/>
        <v>NO BID</v>
      </c>
      <c r="AQ550" s="171"/>
      <c r="AR550" s="89"/>
      <c r="AS550" s="90"/>
      <c r="AT550" s="172" t="str">
        <f t="shared" si="631"/>
        <v/>
      </c>
      <c r="AU550" s="154" t="str">
        <f t="shared" si="632"/>
        <v>NO BID</v>
      </c>
      <c r="AV550" s="171"/>
      <c r="AW550" s="89"/>
      <c r="AX550" s="90"/>
      <c r="AY550" s="172" t="str">
        <f t="shared" si="633"/>
        <v/>
      </c>
      <c r="AZ550" s="154" t="str">
        <f t="shared" si="634"/>
        <v>NO BID</v>
      </c>
      <c r="BA550" s="171"/>
      <c r="BB550" s="89"/>
      <c r="BC550" s="90"/>
      <c r="BD550" s="172" t="str">
        <f t="shared" si="635"/>
        <v/>
      </c>
      <c r="BE550" s="154" t="str">
        <f t="shared" si="692"/>
        <v>NO BID</v>
      </c>
      <c r="BF550" s="171"/>
      <c r="BG550" s="89"/>
      <c r="BH550" s="90"/>
      <c r="BI550" s="172" t="str">
        <f t="shared" si="636"/>
        <v/>
      </c>
      <c r="BJ550" s="154" t="str">
        <f t="shared" si="637"/>
        <v>NO BID</v>
      </c>
      <c r="BK550" s="171"/>
      <c r="BL550" s="89"/>
      <c r="BM550" s="90"/>
      <c r="BN550" s="172" t="str">
        <f t="shared" si="638"/>
        <v/>
      </c>
      <c r="BO550" s="154" t="str">
        <f t="shared" si="639"/>
        <v>NO BID</v>
      </c>
      <c r="BP550" s="178"/>
      <c r="BQ550" s="171"/>
      <c r="BR550" s="89"/>
      <c r="BS550" s="90" t="str">
        <f t="shared" si="640"/>
        <v/>
      </c>
      <c r="BT550" s="172"/>
      <c r="BU550" s="154" t="str">
        <f t="shared" si="641"/>
        <v>NO BID</v>
      </c>
      <c r="BV550" s="171"/>
      <c r="BW550" s="89"/>
      <c r="BX550" s="90" t="str">
        <f t="shared" si="642"/>
        <v/>
      </c>
      <c r="BY550" s="172"/>
      <c r="BZ550" s="154" t="str">
        <f t="shared" si="643"/>
        <v>NO BID</v>
      </c>
      <c r="CA550" s="171"/>
      <c r="CB550" s="89"/>
      <c r="CC550" s="90" t="str">
        <f t="shared" si="644"/>
        <v/>
      </c>
      <c r="CD550" s="172"/>
      <c r="CE550" s="154" t="str">
        <f t="shared" si="645"/>
        <v>NO BID</v>
      </c>
      <c r="CF550" s="171"/>
      <c r="CG550" s="89"/>
      <c r="CH550" s="90" t="str">
        <f t="shared" si="646"/>
        <v/>
      </c>
      <c r="CI550" s="172"/>
      <c r="CJ550" s="154" t="str">
        <f t="shared" si="647"/>
        <v>NO BID</v>
      </c>
      <c r="CK550" s="171"/>
      <c r="CL550" s="89"/>
      <c r="CM550" s="90" t="str">
        <f t="shared" si="648"/>
        <v/>
      </c>
      <c r="CN550" s="172"/>
      <c r="CO550" s="154" t="str">
        <f t="shared" si="649"/>
        <v>NO BID</v>
      </c>
      <c r="CP550" s="171"/>
      <c r="CQ550" s="89"/>
      <c r="CR550" s="90" t="str">
        <f t="shared" si="650"/>
        <v/>
      </c>
      <c r="CS550" s="172"/>
      <c r="CT550" s="154" t="str">
        <f t="shared" si="651"/>
        <v>NO BID</v>
      </c>
      <c r="CU550" s="171"/>
      <c r="CV550" s="89"/>
      <c r="CW550" s="90" t="str">
        <f t="shared" si="652"/>
        <v/>
      </c>
      <c r="CX550" s="172"/>
      <c r="CY550" s="154" t="str">
        <f t="shared" si="653"/>
        <v>NO BID</v>
      </c>
      <c r="CZ550" s="171"/>
      <c r="DA550" s="89"/>
      <c r="DB550" s="90" t="str">
        <f t="shared" si="654"/>
        <v/>
      </c>
      <c r="DC550" s="172"/>
      <c r="DD550" s="154" t="str">
        <f t="shared" si="655"/>
        <v>NO BID</v>
      </c>
      <c r="DE550" s="171"/>
      <c r="DF550" s="89"/>
      <c r="DG550" s="90" t="str">
        <f t="shared" si="656"/>
        <v/>
      </c>
      <c r="DH550" s="172"/>
      <c r="DI550" s="154" t="str">
        <f t="shared" si="657"/>
        <v>NO BID</v>
      </c>
      <c r="DJ550" s="171"/>
      <c r="DK550" s="89"/>
      <c r="DL550" s="90" t="str">
        <f t="shared" si="658"/>
        <v/>
      </c>
      <c r="DM550" s="172"/>
      <c r="DN550" s="154" t="str">
        <f t="shared" si="659"/>
        <v>NO BID</v>
      </c>
      <c r="DO550" s="171"/>
      <c r="DP550" s="89"/>
      <c r="DQ550" s="90" t="str">
        <f t="shared" si="660"/>
        <v/>
      </c>
      <c r="DR550" s="172"/>
      <c r="DS550" s="154" t="str">
        <f t="shared" si="661"/>
        <v>NO BID</v>
      </c>
      <c r="DT550" s="171"/>
      <c r="DU550" s="89"/>
      <c r="DV550" s="90" t="str">
        <f t="shared" si="662"/>
        <v/>
      </c>
      <c r="DW550" s="172"/>
      <c r="DX550" s="154" t="str">
        <f t="shared" si="663"/>
        <v>NO BID</v>
      </c>
      <c r="DY550" s="171"/>
      <c r="DZ550" s="89"/>
      <c r="EA550" s="90" t="str">
        <f t="shared" si="664"/>
        <v/>
      </c>
      <c r="EB550" s="172"/>
      <c r="EC550" s="154" t="str">
        <f t="shared" si="665"/>
        <v>NO BID</v>
      </c>
      <c r="ED550" s="171"/>
      <c r="EE550" s="89"/>
      <c r="EF550" s="90" t="str">
        <f t="shared" si="666"/>
        <v/>
      </c>
      <c r="EG550" s="172"/>
      <c r="EH550" s="154" t="str">
        <f t="shared" si="667"/>
        <v>NO BID</v>
      </c>
      <c r="EI550" s="171"/>
      <c r="EJ550" s="89"/>
      <c r="EK550" s="90" t="str">
        <f t="shared" si="668"/>
        <v/>
      </c>
      <c r="EL550" s="172"/>
      <c r="EM550" s="154" t="str">
        <f t="shared" si="669"/>
        <v>NO BID</v>
      </c>
      <c r="EN550" s="171"/>
      <c r="EO550" s="89"/>
      <c r="EP550" s="90" t="str">
        <f t="shared" si="670"/>
        <v/>
      </c>
      <c r="EQ550" s="172"/>
      <c r="ER550" s="154" t="str">
        <f t="shared" si="671"/>
        <v>NO BID</v>
      </c>
      <c r="ES550" s="171"/>
      <c r="ET550" s="89"/>
      <c r="EU550" s="90" t="str">
        <f t="shared" si="672"/>
        <v/>
      </c>
      <c r="EV550" s="172"/>
      <c r="EW550" s="154" t="str">
        <f t="shared" si="673"/>
        <v>NO BID</v>
      </c>
      <c r="EX550" s="171"/>
      <c r="EY550" s="89"/>
      <c r="EZ550" s="90" t="str">
        <f t="shared" si="674"/>
        <v/>
      </c>
      <c r="FA550" s="172"/>
      <c r="FB550" s="154" t="str">
        <f t="shared" si="675"/>
        <v>NO BID</v>
      </c>
      <c r="FC550" s="171"/>
      <c r="FD550" s="89"/>
      <c r="FE550" s="90" t="str">
        <f t="shared" si="676"/>
        <v/>
      </c>
      <c r="FF550" s="172"/>
      <c r="FG550" s="154" t="str">
        <f t="shared" si="677"/>
        <v>NO BID</v>
      </c>
      <c r="FH550" s="171"/>
      <c r="FI550" s="89"/>
      <c r="FJ550" s="90" t="str">
        <f t="shared" si="678"/>
        <v/>
      </c>
      <c r="FK550" s="172"/>
      <c r="FL550" s="154" t="str">
        <f t="shared" si="679"/>
        <v>NO BID</v>
      </c>
      <c r="FM550" s="171"/>
      <c r="FN550" s="89"/>
      <c r="FO550" s="90" t="str">
        <f t="shared" si="680"/>
        <v/>
      </c>
      <c r="FP550" s="172"/>
      <c r="FQ550" s="154" t="str">
        <f t="shared" si="681"/>
        <v>NO BID</v>
      </c>
      <c r="FR550" s="174"/>
      <c r="FS550" s="91">
        <v>19.989999999999998</v>
      </c>
      <c r="FT550" s="92">
        <f t="shared" si="682"/>
        <v>99.949999999999989</v>
      </c>
      <c r="FU550" s="175">
        <f t="shared" si="683"/>
        <v>0</v>
      </c>
      <c r="FV550" s="93" t="str">
        <f t="shared" si="684"/>
        <v/>
      </c>
      <c r="FW550" s="94">
        <f t="shared" si="685"/>
        <v>99.949999999999989</v>
      </c>
      <c r="FX550" s="95">
        <f t="shared" si="686"/>
        <v>0</v>
      </c>
      <c r="FY550" s="129" t="str">
        <f t="shared" si="687"/>
        <v>NOT AWARDED</v>
      </c>
      <c r="FZ550" s="130">
        <f t="shared" si="688"/>
        <v>0</v>
      </c>
      <c r="GA550" s="129" t="str">
        <f t="shared" si="689"/>
        <v>VENDOR 09</v>
      </c>
      <c r="GB550" s="176"/>
      <c r="GC550" s="177"/>
      <c r="GD550" s="96"/>
      <c r="GE550" s="97"/>
    </row>
    <row r="551" spans="1:187" ht="30" customHeight="1" thickTop="1" thickBot="1" x14ac:dyDescent="0.4">
      <c r="A551" s="162">
        <v>547</v>
      </c>
      <c r="B551" s="163">
        <v>3</v>
      </c>
      <c r="C551" s="164">
        <v>9780316492935</v>
      </c>
      <c r="D551" s="165" t="s">
        <v>291</v>
      </c>
      <c r="E551" s="165" t="s">
        <v>991</v>
      </c>
      <c r="F551" s="165" t="s">
        <v>1479</v>
      </c>
      <c r="G551" s="166" t="s">
        <v>1415</v>
      </c>
      <c r="H551" s="166" t="s">
        <v>1416</v>
      </c>
      <c r="I551" s="167"/>
      <c r="J551" s="227">
        <f t="shared" si="690"/>
        <v>3</v>
      </c>
      <c r="K551" s="228"/>
      <c r="L551" s="99" t="str">
        <f t="shared" si="616"/>
        <v/>
      </c>
      <c r="M551" s="241"/>
      <c r="N551" s="168"/>
      <c r="O551" s="195" t="str">
        <f t="shared" si="617"/>
        <v>VENDOR 09</v>
      </c>
      <c r="P551" s="149">
        <v>241360</v>
      </c>
      <c r="Q551" s="149">
        <f t="shared" si="618"/>
        <v>0</v>
      </c>
      <c r="R551" s="196" t="str">
        <f t="shared" si="619"/>
        <v xml:space="preserve">, </v>
      </c>
      <c r="S551" s="196" t="str">
        <f t="shared" si="620"/>
        <v>NO BID</v>
      </c>
      <c r="T551" s="117">
        <f t="shared" si="621"/>
        <v>0</v>
      </c>
      <c r="U551" s="118" t="str">
        <f t="shared" si="622"/>
        <v>NOT AWARDED</v>
      </c>
      <c r="V551" s="167"/>
      <c r="W551" s="171"/>
      <c r="X551" s="89"/>
      <c r="Y551" s="90"/>
      <c r="Z551" s="172" t="str">
        <f t="shared" si="623"/>
        <v/>
      </c>
      <c r="AA551" s="154" t="str">
        <f t="shared" si="624"/>
        <v>NO BID</v>
      </c>
      <c r="AB551" s="171"/>
      <c r="AC551" s="89"/>
      <c r="AD551" s="90"/>
      <c r="AE551" s="172" t="str">
        <f t="shared" si="625"/>
        <v/>
      </c>
      <c r="AF551" s="154" t="str">
        <f t="shared" si="626"/>
        <v>NO BID</v>
      </c>
      <c r="AG551" s="171"/>
      <c r="AH551" s="89"/>
      <c r="AI551" s="90"/>
      <c r="AJ551" s="172" t="str">
        <f t="shared" si="627"/>
        <v/>
      </c>
      <c r="AK551" s="154" t="str">
        <f t="shared" si="628"/>
        <v>NO BID</v>
      </c>
      <c r="AL551" s="171"/>
      <c r="AM551" s="89"/>
      <c r="AN551" s="90"/>
      <c r="AO551" s="172" t="str">
        <f t="shared" si="629"/>
        <v/>
      </c>
      <c r="AP551" s="154" t="str">
        <f t="shared" si="630"/>
        <v>NO BID</v>
      </c>
      <c r="AQ551" s="171"/>
      <c r="AR551" s="89"/>
      <c r="AS551" s="90"/>
      <c r="AT551" s="172" t="str">
        <f t="shared" si="631"/>
        <v/>
      </c>
      <c r="AU551" s="154" t="str">
        <f t="shared" si="632"/>
        <v>NO BID</v>
      </c>
      <c r="AV551" s="171"/>
      <c r="AW551" s="89"/>
      <c r="AX551" s="90"/>
      <c r="AY551" s="172" t="str">
        <f t="shared" si="633"/>
        <v/>
      </c>
      <c r="AZ551" s="154" t="str">
        <f t="shared" si="634"/>
        <v>NO BID</v>
      </c>
      <c r="BA551" s="171"/>
      <c r="BB551" s="89"/>
      <c r="BC551" s="90"/>
      <c r="BD551" s="172" t="str">
        <f t="shared" si="635"/>
        <v/>
      </c>
      <c r="BE551" s="154" t="str">
        <f t="shared" si="692"/>
        <v>NO BID</v>
      </c>
      <c r="BF551" s="171"/>
      <c r="BG551" s="89"/>
      <c r="BH551" s="90"/>
      <c r="BI551" s="172" t="str">
        <f t="shared" si="636"/>
        <v/>
      </c>
      <c r="BJ551" s="154" t="str">
        <f t="shared" si="637"/>
        <v>NO BID</v>
      </c>
      <c r="BK551" s="171"/>
      <c r="BL551" s="89"/>
      <c r="BM551" s="90"/>
      <c r="BN551" s="172" t="str">
        <f t="shared" si="638"/>
        <v/>
      </c>
      <c r="BO551" s="154" t="str">
        <f t="shared" si="639"/>
        <v>NO BID</v>
      </c>
      <c r="BP551" s="178"/>
      <c r="BQ551" s="171"/>
      <c r="BR551" s="89"/>
      <c r="BS551" s="90" t="str">
        <f t="shared" si="640"/>
        <v/>
      </c>
      <c r="BT551" s="172"/>
      <c r="BU551" s="154" t="str">
        <f t="shared" si="641"/>
        <v>NO BID</v>
      </c>
      <c r="BV551" s="171"/>
      <c r="BW551" s="89"/>
      <c r="BX551" s="90" t="str">
        <f t="shared" si="642"/>
        <v/>
      </c>
      <c r="BY551" s="172"/>
      <c r="BZ551" s="154" t="str">
        <f t="shared" si="643"/>
        <v>NO BID</v>
      </c>
      <c r="CA551" s="171"/>
      <c r="CB551" s="89"/>
      <c r="CC551" s="90" t="str">
        <f t="shared" si="644"/>
        <v/>
      </c>
      <c r="CD551" s="172"/>
      <c r="CE551" s="154" t="str">
        <f t="shared" si="645"/>
        <v>NO BID</v>
      </c>
      <c r="CF551" s="171"/>
      <c r="CG551" s="89"/>
      <c r="CH551" s="90" t="str">
        <f t="shared" si="646"/>
        <v/>
      </c>
      <c r="CI551" s="172"/>
      <c r="CJ551" s="154" t="str">
        <f t="shared" si="647"/>
        <v>NO BID</v>
      </c>
      <c r="CK551" s="171"/>
      <c r="CL551" s="89"/>
      <c r="CM551" s="90" t="str">
        <f t="shared" si="648"/>
        <v/>
      </c>
      <c r="CN551" s="172"/>
      <c r="CO551" s="154" t="str">
        <f t="shared" si="649"/>
        <v>NO BID</v>
      </c>
      <c r="CP551" s="171"/>
      <c r="CQ551" s="89"/>
      <c r="CR551" s="90" t="str">
        <f t="shared" si="650"/>
        <v/>
      </c>
      <c r="CS551" s="172"/>
      <c r="CT551" s="154" t="str">
        <f t="shared" si="651"/>
        <v>NO BID</v>
      </c>
      <c r="CU551" s="171"/>
      <c r="CV551" s="89"/>
      <c r="CW551" s="90" t="str">
        <f t="shared" si="652"/>
        <v/>
      </c>
      <c r="CX551" s="172"/>
      <c r="CY551" s="154" t="str">
        <f t="shared" si="653"/>
        <v>NO BID</v>
      </c>
      <c r="CZ551" s="171"/>
      <c r="DA551" s="89"/>
      <c r="DB551" s="90" t="str">
        <f t="shared" si="654"/>
        <v/>
      </c>
      <c r="DC551" s="172"/>
      <c r="DD551" s="154" t="str">
        <f t="shared" si="655"/>
        <v>NO BID</v>
      </c>
      <c r="DE551" s="171"/>
      <c r="DF551" s="89"/>
      <c r="DG551" s="90" t="str">
        <f t="shared" si="656"/>
        <v/>
      </c>
      <c r="DH551" s="172"/>
      <c r="DI551" s="154" t="str">
        <f t="shared" si="657"/>
        <v>NO BID</v>
      </c>
      <c r="DJ551" s="171"/>
      <c r="DK551" s="89"/>
      <c r="DL551" s="90" t="str">
        <f t="shared" si="658"/>
        <v/>
      </c>
      <c r="DM551" s="172"/>
      <c r="DN551" s="154" t="str">
        <f t="shared" si="659"/>
        <v>NO BID</v>
      </c>
      <c r="DO551" s="171"/>
      <c r="DP551" s="89"/>
      <c r="DQ551" s="90" t="str">
        <f t="shared" si="660"/>
        <v/>
      </c>
      <c r="DR551" s="172"/>
      <c r="DS551" s="154" t="str">
        <f t="shared" si="661"/>
        <v>NO BID</v>
      </c>
      <c r="DT551" s="171"/>
      <c r="DU551" s="89"/>
      <c r="DV551" s="90" t="str">
        <f t="shared" si="662"/>
        <v/>
      </c>
      <c r="DW551" s="172"/>
      <c r="DX551" s="154" t="str">
        <f t="shared" si="663"/>
        <v>NO BID</v>
      </c>
      <c r="DY551" s="171"/>
      <c r="DZ551" s="89"/>
      <c r="EA551" s="90" t="str">
        <f t="shared" si="664"/>
        <v/>
      </c>
      <c r="EB551" s="172"/>
      <c r="EC551" s="154" t="str">
        <f t="shared" si="665"/>
        <v>NO BID</v>
      </c>
      <c r="ED551" s="171"/>
      <c r="EE551" s="89"/>
      <c r="EF551" s="90" t="str">
        <f t="shared" si="666"/>
        <v/>
      </c>
      <c r="EG551" s="172"/>
      <c r="EH551" s="154" t="str">
        <f t="shared" si="667"/>
        <v>NO BID</v>
      </c>
      <c r="EI551" s="171"/>
      <c r="EJ551" s="89"/>
      <c r="EK551" s="90" t="str">
        <f t="shared" si="668"/>
        <v/>
      </c>
      <c r="EL551" s="172"/>
      <c r="EM551" s="154" t="str">
        <f t="shared" si="669"/>
        <v>NO BID</v>
      </c>
      <c r="EN551" s="171"/>
      <c r="EO551" s="89"/>
      <c r="EP551" s="90" t="str">
        <f t="shared" si="670"/>
        <v/>
      </c>
      <c r="EQ551" s="172"/>
      <c r="ER551" s="154" t="str">
        <f t="shared" si="671"/>
        <v>NO BID</v>
      </c>
      <c r="ES551" s="171"/>
      <c r="ET551" s="89"/>
      <c r="EU551" s="90" t="str">
        <f t="shared" si="672"/>
        <v/>
      </c>
      <c r="EV551" s="172"/>
      <c r="EW551" s="154" t="str">
        <f t="shared" si="673"/>
        <v>NO BID</v>
      </c>
      <c r="EX551" s="171"/>
      <c r="EY551" s="89"/>
      <c r="EZ551" s="90" t="str">
        <f t="shared" si="674"/>
        <v/>
      </c>
      <c r="FA551" s="172"/>
      <c r="FB551" s="154" t="str">
        <f t="shared" si="675"/>
        <v>NO BID</v>
      </c>
      <c r="FC551" s="171"/>
      <c r="FD551" s="89"/>
      <c r="FE551" s="90" t="str">
        <f t="shared" si="676"/>
        <v/>
      </c>
      <c r="FF551" s="172"/>
      <c r="FG551" s="154" t="str">
        <f t="shared" si="677"/>
        <v>NO BID</v>
      </c>
      <c r="FH551" s="171"/>
      <c r="FI551" s="89"/>
      <c r="FJ551" s="90" t="str">
        <f t="shared" si="678"/>
        <v/>
      </c>
      <c r="FK551" s="172"/>
      <c r="FL551" s="154" t="str">
        <f t="shared" si="679"/>
        <v>NO BID</v>
      </c>
      <c r="FM551" s="171"/>
      <c r="FN551" s="89"/>
      <c r="FO551" s="90" t="str">
        <f t="shared" si="680"/>
        <v/>
      </c>
      <c r="FP551" s="172"/>
      <c r="FQ551" s="154" t="str">
        <f t="shared" si="681"/>
        <v>NO BID</v>
      </c>
      <c r="FR551" s="174"/>
      <c r="FS551" s="91">
        <v>15.61</v>
      </c>
      <c r="FT551" s="92">
        <f t="shared" si="682"/>
        <v>46.83</v>
      </c>
      <c r="FU551" s="175">
        <f t="shared" si="683"/>
        <v>0</v>
      </c>
      <c r="FV551" s="93" t="str">
        <f t="shared" si="684"/>
        <v/>
      </c>
      <c r="FW551" s="94">
        <f t="shared" si="685"/>
        <v>46.83</v>
      </c>
      <c r="FX551" s="95">
        <f t="shared" si="686"/>
        <v>0</v>
      </c>
      <c r="FY551" s="129" t="str">
        <f t="shared" si="687"/>
        <v>NOT AWARDED</v>
      </c>
      <c r="FZ551" s="130">
        <f t="shared" si="688"/>
        <v>0</v>
      </c>
      <c r="GA551" s="129" t="str">
        <f t="shared" si="689"/>
        <v>VENDOR 09</v>
      </c>
      <c r="GB551" s="176"/>
      <c r="GC551" s="177"/>
      <c r="GD551" s="96"/>
      <c r="GE551" s="97"/>
    </row>
    <row r="552" spans="1:187" ht="30" customHeight="1" thickTop="1" thickBot="1" x14ac:dyDescent="0.4">
      <c r="A552" s="162">
        <v>548</v>
      </c>
      <c r="B552" s="163">
        <v>2</v>
      </c>
      <c r="C552" s="164">
        <v>9781635863864</v>
      </c>
      <c r="D552" s="165" t="s">
        <v>293</v>
      </c>
      <c r="E552" s="165" t="s">
        <v>993</v>
      </c>
      <c r="F552" s="165" t="s">
        <v>1480</v>
      </c>
      <c r="G552" s="166" t="s">
        <v>1415</v>
      </c>
      <c r="H552" s="166" t="s">
        <v>1417</v>
      </c>
      <c r="I552" s="167"/>
      <c r="J552" s="234">
        <f t="shared" si="690"/>
        <v>2</v>
      </c>
      <c r="K552" s="235"/>
      <c r="L552" s="99" t="str">
        <f t="shared" si="616"/>
        <v/>
      </c>
      <c r="M552" s="241"/>
      <c r="N552" s="168"/>
      <c r="O552" s="169" t="str">
        <f t="shared" si="617"/>
        <v>VENDOR 09</v>
      </c>
      <c r="P552" s="149">
        <v>241360</v>
      </c>
      <c r="Q552" s="149">
        <f t="shared" si="618"/>
        <v>0</v>
      </c>
      <c r="R552" s="170" t="str">
        <f t="shared" si="619"/>
        <v xml:space="preserve">, </v>
      </c>
      <c r="S552" s="170" t="str">
        <f t="shared" si="620"/>
        <v>NO BID</v>
      </c>
      <c r="T552" s="87">
        <f t="shared" si="621"/>
        <v>0</v>
      </c>
      <c r="U552" s="88" t="str">
        <f t="shared" si="622"/>
        <v>NOT AWARDED</v>
      </c>
      <c r="V552" s="167"/>
      <c r="W552" s="171"/>
      <c r="X552" s="89"/>
      <c r="Y552" s="90"/>
      <c r="Z552" s="172" t="str">
        <f t="shared" si="623"/>
        <v/>
      </c>
      <c r="AA552" s="154" t="str">
        <f t="shared" si="624"/>
        <v>NO BID</v>
      </c>
      <c r="AB552" s="171"/>
      <c r="AC552" s="89"/>
      <c r="AD552" s="90"/>
      <c r="AE552" s="172" t="str">
        <f t="shared" si="625"/>
        <v/>
      </c>
      <c r="AF552" s="154" t="str">
        <f t="shared" si="626"/>
        <v>NO BID</v>
      </c>
      <c r="AG552" s="171"/>
      <c r="AH552" s="89"/>
      <c r="AI552" s="90"/>
      <c r="AJ552" s="172" t="str">
        <f t="shared" si="627"/>
        <v/>
      </c>
      <c r="AK552" s="154" t="str">
        <f t="shared" si="628"/>
        <v>NO BID</v>
      </c>
      <c r="AL552" s="171"/>
      <c r="AM552" s="89"/>
      <c r="AN552" s="90"/>
      <c r="AO552" s="172" t="str">
        <f t="shared" si="629"/>
        <v/>
      </c>
      <c r="AP552" s="154" t="str">
        <f t="shared" si="630"/>
        <v>NO BID</v>
      </c>
      <c r="AQ552" s="171"/>
      <c r="AR552" s="89"/>
      <c r="AS552" s="90"/>
      <c r="AT552" s="172" t="str">
        <f t="shared" si="631"/>
        <v/>
      </c>
      <c r="AU552" s="154" t="str">
        <f t="shared" si="632"/>
        <v>NO BID</v>
      </c>
      <c r="AV552" s="171"/>
      <c r="AW552" s="89"/>
      <c r="AX552" s="90"/>
      <c r="AY552" s="172" t="str">
        <f t="shared" si="633"/>
        <v/>
      </c>
      <c r="AZ552" s="154" t="str">
        <f t="shared" si="634"/>
        <v>NO BID</v>
      </c>
      <c r="BA552" s="171"/>
      <c r="BB552" s="89"/>
      <c r="BC552" s="90"/>
      <c r="BD552" s="172" t="str">
        <f t="shared" si="635"/>
        <v/>
      </c>
      <c r="BE552" s="154" t="str">
        <f t="shared" si="692"/>
        <v>NO BID</v>
      </c>
      <c r="BF552" s="171"/>
      <c r="BG552" s="89"/>
      <c r="BH552" s="90"/>
      <c r="BI552" s="172" t="str">
        <f t="shared" si="636"/>
        <v/>
      </c>
      <c r="BJ552" s="154" t="str">
        <f t="shared" si="637"/>
        <v>NO BID</v>
      </c>
      <c r="BK552" s="171"/>
      <c r="BL552" s="89"/>
      <c r="BM552" s="90"/>
      <c r="BN552" s="172" t="str">
        <f t="shared" si="638"/>
        <v/>
      </c>
      <c r="BO552" s="154" t="str">
        <f t="shared" si="639"/>
        <v>NO BID</v>
      </c>
      <c r="BP552" s="178"/>
      <c r="BQ552" s="171"/>
      <c r="BR552" s="89"/>
      <c r="BS552" s="90" t="str">
        <f t="shared" si="640"/>
        <v/>
      </c>
      <c r="BT552" s="172"/>
      <c r="BU552" s="154" t="str">
        <f t="shared" si="641"/>
        <v>NO BID</v>
      </c>
      <c r="BV552" s="171"/>
      <c r="BW552" s="89"/>
      <c r="BX552" s="90" t="str">
        <f t="shared" si="642"/>
        <v/>
      </c>
      <c r="BY552" s="172"/>
      <c r="BZ552" s="154" t="str">
        <f t="shared" si="643"/>
        <v>NO BID</v>
      </c>
      <c r="CA552" s="171"/>
      <c r="CB552" s="89"/>
      <c r="CC552" s="90" t="str">
        <f t="shared" si="644"/>
        <v/>
      </c>
      <c r="CD552" s="172"/>
      <c r="CE552" s="154" t="str">
        <f t="shared" si="645"/>
        <v>NO BID</v>
      </c>
      <c r="CF552" s="171"/>
      <c r="CG552" s="89"/>
      <c r="CH552" s="90" t="str">
        <f t="shared" si="646"/>
        <v/>
      </c>
      <c r="CI552" s="172"/>
      <c r="CJ552" s="154" t="str">
        <f t="shared" si="647"/>
        <v>NO BID</v>
      </c>
      <c r="CK552" s="171"/>
      <c r="CL552" s="89"/>
      <c r="CM552" s="90" t="str">
        <f t="shared" si="648"/>
        <v/>
      </c>
      <c r="CN552" s="172"/>
      <c r="CO552" s="154" t="str">
        <f t="shared" si="649"/>
        <v>NO BID</v>
      </c>
      <c r="CP552" s="171"/>
      <c r="CQ552" s="89"/>
      <c r="CR552" s="90" t="str">
        <f t="shared" si="650"/>
        <v/>
      </c>
      <c r="CS552" s="172"/>
      <c r="CT552" s="154" t="str">
        <f t="shared" si="651"/>
        <v>NO BID</v>
      </c>
      <c r="CU552" s="171"/>
      <c r="CV552" s="89"/>
      <c r="CW552" s="90" t="str">
        <f t="shared" si="652"/>
        <v/>
      </c>
      <c r="CX552" s="172"/>
      <c r="CY552" s="154" t="str">
        <f t="shared" si="653"/>
        <v>NO BID</v>
      </c>
      <c r="CZ552" s="171"/>
      <c r="DA552" s="89"/>
      <c r="DB552" s="90" t="str">
        <f t="shared" si="654"/>
        <v/>
      </c>
      <c r="DC552" s="172"/>
      <c r="DD552" s="154" t="str">
        <f t="shared" si="655"/>
        <v>NO BID</v>
      </c>
      <c r="DE552" s="171"/>
      <c r="DF552" s="89"/>
      <c r="DG552" s="90" t="str">
        <f t="shared" si="656"/>
        <v/>
      </c>
      <c r="DH552" s="172"/>
      <c r="DI552" s="154" t="str">
        <f t="shared" si="657"/>
        <v>NO BID</v>
      </c>
      <c r="DJ552" s="171"/>
      <c r="DK552" s="89"/>
      <c r="DL552" s="90" t="str">
        <f t="shared" si="658"/>
        <v/>
      </c>
      <c r="DM552" s="172"/>
      <c r="DN552" s="154" t="str">
        <f t="shared" si="659"/>
        <v>NO BID</v>
      </c>
      <c r="DO552" s="171"/>
      <c r="DP552" s="89"/>
      <c r="DQ552" s="90" t="str">
        <f t="shared" si="660"/>
        <v/>
      </c>
      <c r="DR552" s="172"/>
      <c r="DS552" s="154" t="str">
        <f t="shared" si="661"/>
        <v>NO BID</v>
      </c>
      <c r="DT552" s="171"/>
      <c r="DU552" s="89"/>
      <c r="DV552" s="90" t="str">
        <f t="shared" si="662"/>
        <v/>
      </c>
      <c r="DW552" s="172"/>
      <c r="DX552" s="154" t="str">
        <f t="shared" si="663"/>
        <v>NO BID</v>
      </c>
      <c r="DY552" s="171"/>
      <c r="DZ552" s="89"/>
      <c r="EA552" s="90" t="str">
        <f t="shared" si="664"/>
        <v/>
      </c>
      <c r="EB552" s="172"/>
      <c r="EC552" s="154" t="str">
        <f t="shared" si="665"/>
        <v>NO BID</v>
      </c>
      <c r="ED552" s="171"/>
      <c r="EE552" s="89"/>
      <c r="EF552" s="90" t="str">
        <f t="shared" si="666"/>
        <v/>
      </c>
      <c r="EG552" s="172"/>
      <c r="EH552" s="154" t="str">
        <f t="shared" si="667"/>
        <v>NO BID</v>
      </c>
      <c r="EI552" s="171"/>
      <c r="EJ552" s="89"/>
      <c r="EK552" s="90" t="str">
        <f t="shared" si="668"/>
        <v/>
      </c>
      <c r="EL552" s="172"/>
      <c r="EM552" s="154" t="str">
        <f t="shared" si="669"/>
        <v>NO BID</v>
      </c>
      <c r="EN552" s="171"/>
      <c r="EO552" s="89"/>
      <c r="EP552" s="90" t="str">
        <f t="shared" si="670"/>
        <v/>
      </c>
      <c r="EQ552" s="172"/>
      <c r="ER552" s="154" t="str">
        <f t="shared" si="671"/>
        <v>NO BID</v>
      </c>
      <c r="ES552" s="171"/>
      <c r="ET552" s="89"/>
      <c r="EU552" s="90" t="str">
        <f t="shared" si="672"/>
        <v/>
      </c>
      <c r="EV552" s="172"/>
      <c r="EW552" s="154" t="str">
        <f t="shared" si="673"/>
        <v>NO BID</v>
      </c>
      <c r="EX552" s="171"/>
      <c r="EY552" s="89"/>
      <c r="EZ552" s="90" t="str">
        <f t="shared" si="674"/>
        <v/>
      </c>
      <c r="FA552" s="172"/>
      <c r="FB552" s="154" t="str">
        <f t="shared" si="675"/>
        <v>NO BID</v>
      </c>
      <c r="FC552" s="171"/>
      <c r="FD552" s="89"/>
      <c r="FE552" s="90" t="str">
        <f t="shared" si="676"/>
        <v/>
      </c>
      <c r="FF552" s="172"/>
      <c r="FG552" s="154" t="str">
        <f t="shared" si="677"/>
        <v>NO BID</v>
      </c>
      <c r="FH552" s="171"/>
      <c r="FI552" s="89"/>
      <c r="FJ552" s="90" t="str">
        <f t="shared" si="678"/>
        <v/>
      </c>
      <c r="FK552" s="172"/>
      <c r="FL552" s="154" t="str">
        <f t="shared" si="679"/>
        <v>NO BID</v>
      </c>
      <c r="FM552" s="171"/>
      <c r="FN552" s="89"/>
      <c r="FO552" s="90" t="str">
        <f t="shared" si="680"/>
        <v/>
      </c>
      <c r="FP552" s="172"/>
      <c r="FQ552" s="154" t="str">
        <f t="shared" si="681"/>
        <v>NO BID</v>
      </c>
      <c r="FR552" s="174"/>
      <c r="FS552" s="91">
        <v>12.95</v>
      </c>
      <c r="FT552" s="92">
        <f t="shared" si="682"/>
        <v>25.9</v>
      </c>
      <c r="FU552" s="175">
        <f t="shared" si="683"/>
        <v>0</v>
      </c>
      <c r="FV552" s="93" t="str">
        <f t="shared" si="684"/>
        <v/>
      </c>
      <c r="FW552" s="94">
        <f t="shared" si="685"/>
        <v>25.9</v>
      </c>
      <c r="FX552" s="95">
        <f t="shared" si="686"/>
        <v>0</v>
      </c>
      <c r="FY552" s="129" t="str">
        <f t="shared" si="687"/>
        <v>NOT AWARDED</v>
      </c>
      <c r="FZ552" s="130">
        <f t="shared" si="688"/>
        <v>0</v>
      </c>
      <c r="GA552" s="129" t="str">
        <f t="shared" si="689"/>
        <v>VENDOR 09</v>
      </c>
      <c r="GB552" s="176"/>
      <c r="GC552" s="198"/>
      <c r="GD552" s="96"/>
      <c r="GE552" s="98"/>
    </row>
    <row r="553" spans="1:187" ht="30" customHeight="1" thickTop="1" thickBot="1" x14ac:dyDescent="0.4">
      <c r="A553" s="162">
        <v>549</v>
      </c>
      <c r="B553" s="163">
        <v>3</v>
      </c>
      <c r="C553" s="164">
        <v>9781950807666</v>
      </c>
      <c r="D553" s="165" t="s">
        <v>301</v>
      </c>
      <c r="E553" s="165" t="s">
        <v>999</v>
      </c>
      <c r="F553" s="165" t="s">
        <v>1479</v>
      </c>
      <c r="G553" s="166" t="s">
        <v>1415</v>
      </c>
      <c r="H553" s="166" t="s">
        <v>1424</v>
      </c>
      <c r="I553" s="167"/>
      <c r="J553" s="232">
        <f t="shared" si="690"/>
        <v>3</v>
      </c>
      <c r="K553" s="233"/>
      <c r="L553" s="99" t="str">
        <f t="shared" si="616"/>
        <v/>
      </c>
      <c r="M553" s="241"/>
      <c r="N553" s="168"/>
      <c r="O553" s="169" t="str">
        <f t="shared" si="617"/>
        <v>VENDOR 09</v>
      </c>
      <c r="P553" s="149">
        <v>241360</v>
      </c>
      <c r="Q553" s="149">
        <f t="shared" si="618"/>
        <v>0</v>
      </c>
      <c r="R553" s="170" t="str">
        <f t="shared" si="619"/>
        <v xml:space="preserve">, </v>
      </c>
      <c r="S553" s="170" t="str">
        <f t="shared" si="620"/>
        <v>NO BID</v>
      </c>
      <c r="T553" s="87">
        <f t="shared" si="621"/>
        <v>0</v>
      </c>
      <c r="U553" s="88" t="str">
        <f t="shared" si="622"/>
        <v>NOT AWARDED</v>
      </c>
      <c r="V553" s="167"/>
      <c r="W553" s="171"/>
      <c r="X553" s="89"/>
      <c r="Y553" s="90"/>
      <c r="Z553" s="172" t="str">
        <f t="shared" si="623"/>
        <v/>
      </c>
      <c r="AA553" s="154" t="str">
        <f t="shared" si="624"/>
        <v>NO BID</v>
      </c>
      <c r="AB553" s="171"/>
      <c r="AC553" s="89"/>
      <c r="AD553" s="90"/>
      <c r="AE553" s="172" t="str">
        <f t="shared" si="625"/>
        <v/>
      </c>
      <c r="AF553" s="154" t="str">
        <f t="shared" si="626"/>
        <v>NO BID</v>
      </c>
      <c r="AG553" s="171"/>
      <c r="AH553" s="89"/>
      <c r="AI553" s="90"/>
      <c r="AJ553" s="172" t="str">
        <f t="shared" si="627"/>
        <v/>
      </c>
      <c r="AK553" s="154" t="str">
        <f t="shared" si="628"/>
        <v>NO BID</v>
      </c>
      <c r="AL553" s="171"/>
      <c r="AM553" s="89"/>
      <c r="AN553" s="90"/>
      <c r="AO553" s="172" t="str">
        <f t="shared" si="629"/>
        <v/>
      </c>
      <c r="AP553" s="154" t="str">
        <f t="shared" si="630"/>
        <v>NO BID</v>
      </c>
      <c r="AQ553" s="171"/>
      <c r="AR553" s="89"/>
      <c r="AS553" s="90"/>
      <c r="AT553" s="172" t="str">
        <f t="shared" si="631"/>
        <v/>
      </c>
      <c r="AU553" s="154" t="str">
        <f t="shared" si="632"/>
        <v>NO BID</v>
      </c>
      <c r="AV553" s="171"/>
      <c r="AW553" s="89"/>
      <c r="AX553" s="90"/>
      <c r="AY553" s="172" t="str">
        <f t="shared" si="633"/>
        <v/>
      </c>
      <c r="AZ553" s="154" t="str">
        <f t="shared" si="634"/>
        <v>NO BID</v>
      </c>
      <c r="BA553" s="171"/>
      <c r="BB553" s="89"/>
      <c r="BC553" s="90"/>
      <c r="BD553" s="172" t="str">
        <f t="shared" si="635"/>
        <v/>
      </c>
      <c r="BE553" s="154" t="str">
        <f t="shared" si="692"/>
        <v>NO BID</v>
      </c>
      <c r="BF553" s="171"/>
      <c r="BG553" s="89"/>
      <c r="BH553" s="90"/>
      <c r="BI553" s="172" t="str">
        <f t="shared" si="636"/>
        <v/>
      </c>
      <c r="BJ553" s="154" t="str">
        <f t="shared" si="637"/>
        <v>NO BID</v>
      </c>
      <c r="BK553" s="171"/>
      <c r="BL553" s="89"/>
      <c r="BM553" s="90"/>
      <c r="BN553" s="172" t="str">
        <f t="shared" si="638"/>
        <v/>
      </c>
      <c r="BO553" s="154" t="str">
        <f t="shared" si="639"/>
        <v>NO BID</v>
      </c>
      <c r="BP553" s="178"/>
      <c r="BQ553" s="171"/>
      <c r="BR553" s="89"/>
      <c r="BS553" s="90" t="str">
        <f t="shared" si="640"/>
        <v/>
      </c>
      <c r="BT553" s="172"/>
      <c r="BU553" s="154" t="str">
        <f t="shared" si="641"/>
        <v>NO BID</v>
      </c>
      <c r="BV553" s="171"/>
      <c r="BW553" s="89"/>
      <c r="BX553" s="90" t="str">
        <f t="shared" si="642"/>
        <v/>
      </c>
      <c r="BY553" s="172"/>
      <c r="BZ553" s="154" t="str">
        <f t="shared" si="643"/>
        <v>NO BID</v>
      </c>
      <c r="CA553" s="171"/>
      <c r="CB553" s="89"/>
      <c r="CC553" s="90" t="str">
        <f t="shared" si="644"/>
        <v/>
      </c>
      <c r="CD553" s="172"/>
      <c r="CE553" s="154" t="str">
        <f t="shared" si="645"/>
        <v>NO BID</v>
      </c>
      <c r="CF553" s="171"/>
      <c r="CG553" s="89"/>
      <c r="CH553" s="90" t="str">
        <f t="shared" si="646"/>
        <v/>
      </c>
      <c r="CI553" s="172"/>
      <c r="CJ553" s="154" t="str">
        <f t="shared" si="647"/>
        <v>NO BID</v>
      </c>
      <c r="CK553" s="171"/>
      <c r="CL553" s="89"/>
      <c r="CM553" s="90" t="str">
        <f t="shared" si="648"/>
        <v/>
      </c>
      <c r="CN553" s="172"/>
      <c r="CO553" s="154" t="str">
        <f t="shared" si="649"/>
        <v>NO BID</v>
      </c>
      <c r="CP553" s="171"/>
      <c r="CQ553" s="89"/>
      <c r="CR553" s="90" t="str">
        <f t="shared" si="650"/>
        <v/>
      </c>
      <c r="CS553" s="172"/>
      <c r="CT553" s="154" t="str">
        <f t="shared" si="651"/>
        <v>NO BID</v>
      </c>
      <c r="CU553" s="171"/>
      <c r="CV553" s="89"/>
      <c r="CW553" s="90" t="str">
        <f t="shared" si="652"/>
        <v/>
      </c>
      <c r="CX553" s="172"/>
      <c r="CY553" s="154" t="str">
        <f t="shared" si="653"/>
        <v>NO BID</v>
      </c>
      <c r="CZ553" s="171"/>
      <c r="DA553" s="89"/>
      <c r="DB553" s="90" t="str">
        <f t="shared" si="654"/>
        <v/>
      </c>
      <c r="DC553" s="172"/>
      <c r="DD553" s="154" t="str">
        <f t="shared" si="655"/>
        <v>NO BID</v>
      </c>
      <c r="DE553" s="171"/>
      <c r="DF553" s="89"/>
      <c r="DG553" s="90" t="str">
        <f t="shared" si="656"/>
        <v/>
      </c>
      <c r="DH553" s="172"/>
      <c r="DI553" s="154" t="str">
        <f t="shared" si="657"/>
        <v>NO BID</v>
      </c>
      <c r="DJ553" s="171"/>
      <c r="DK553" s="89"/>
      <c r="DL553" s="90" t="str">
        <f t="shared" si="658"/>
        <v/>
      </c>
      <c r="DM553" s="172"/>
      <c r="DN553" s="154" t="str">
        <f t="shared" si="659"/>
        <v>NO BID</v>
      </c>
      <c r="DO553" s="171"/>
      <c r="DP553" s="89"/>
      <c r="DQ553" s="90" t="str">
        <f t="shared" si="660"/>
        <v/>
      </c>
      <c r="DR553" s="172"/>
      <c r="DS553" s="154" t="str">
        <f t="shared" si="661"/>
        <v>NO BID</v>
      </c>
      <c r="DT553" s="171"/>
      <c r="DU553" s="89"/>
      <c r="DV553" s="90" t="str">
        <f t="shared" si="662"/>
        <v/>
      </c>
      <c r="DW553" s="172"/>
      <c r="DX553" s="154" t="str">
        <f t="shared" si="663"/>
        <v>NO BID</v>
      </c>
      <c r="DY553" s="171"/>
      <c r="DZ553" s="89"/>
      <c r="EA553" s="90" t="str">
        <f t="shared" si="664"/>
        <v/>
      </c>
      <c r="EB553" s="172"/>
      <c r="EC553" s="154" t="str">
        <f t="shared" si="665"/>
        <v>NO BID</v>
      </c>
      <c r="ED553" s="171"/>
      <c r="EE553" s="89"/>
      <c r="EF553" s="90" t="str">
        <f t="shared" si="666"/>
        <v/>
      </c>
      <c r="EG553" s="172"/>
      <c r="EH553" s="154" t="str">
        <f t="shared" si="667"/>
        <v>NO BID</v>
      </c>
      <c r="EI553" s="171"/>
      <c r="EJ553" s="89"/>
      <c r="EK553" s="90" t="str">
        <f t="shared" si="668"/>
        <v/>
      </c>
      <c r="EL553" s="172"/>
      <c r="EM553" s="154" t="str">
        <f t="shared" si="669"/>
        <v>NO BID</v>
      </c>
      <c r="EN553" s="171"/>
      <c r="EO553" s="89"/>
      <c r="EP553" s="90" t="str">
        <f t="shared" si="670"/>
        <v/>
      </c>
      <c r="EQ553" s="172"/>
      <c r="ER553" s="154" t="str">
        <f t="shared" si="671"/>
        <v>NO BID</v>
      </c>
      <c r="ES553" s="171"/>
      <c r="ET553" s="89"/>
      <c r="EU553" s="90" t="str">
        <f t="shared" si="672"/>
        <v/>
      </c>
      <c r="EV553" s="172"/>
      <c r="EW553" s="154" t="str">
        <f t="shared" si="673"/>
        <v>NO BID</v>
      </c>
      <c r="EX553" s="171"/>
      <c r="EY553" s="89"/>
      <c r="EZ553" s="90" t="str">
        <f t="shared" si="674"/>
        <v/>
      </c>
      <c r="FA553" s="172"/>
      <c r="FB553" s="154" t="str">
        <f t="shared" si="675"/>
        <v>NO BID</v>
      </c>
      <c r="FC553" s="171"/>
      <c r="FD553" s="89"/>
      <c r="FE553" s="90" t="str">
        <f t="shared" si="676"/>
        <v/>
      </c>
      <c r="FF553" s="172"/>
      <c r="FG553" s="154" t="str">
        <f t="shared" si="677"/>
        <v>NO BID</v>
      </c>
      <c r="FH553" s="171"/>
      <c r="FI553" s="89"/>
      <c r="FJ553" s="90" t="str">
        <f t="shared" si="678"/>
        <v/>
      </c>
      <c r="FK553" s="172"/>
      <c r="FL553" s="154" t="str">
        <f t="shared" si="679"/>
        <v>NO BID</v>
      </c>
      <c r="FM553" s="171"/>
      <c r="FN553" s="89"/>
      <c r="FO553" s="90" t="str">
        <f t="shared" si="680"/>
        <v/>
      </c>
      <c r="FP553" s="172"/>
      <c r="FQ553" s="154" t="str">
        <f t="shared" si="681"/>
        <v>NO BID</v>
      </c>
      <c r="FR553" s="174"/>
      <c r="FS553" s="91">
        <v>26.71</v>
      </c>
      <c r="FT553" s="92">
        <f t="shared" si="682"/>
        <v>80.13</v>
      </c>
      <c r="FU553" s="175">
        <f t="shared" si="683"/>
        <v>0</v>
      </c>
      <c r="FV553" s="93" t="str">
        <f t="shared" si="684"/>
        <v/>
      </c>
      <c r="FW553" s="94">
        <f t="shared" si="685"/>
        <v>80.13</v>
      </c>
      <c r="FX553" s="95">
        <f t="shared" si="686"/>
        <v>0</v>
      </c>
      <c r="FY553" s="129" t="str">
        <f t="shared" si="687"/>
        <v>NOT AWARDED</v>
      </c>
      <c r="FZ553" s="130">
        <f t="shared" si="688"/>
        <v>0</v>
      </c>
      <c r="GA553" s="129" t="str">
        <f t="shared" si="689"/>
        <v>VENDOR 09</v>
      </c>
      <c r="GB553" s="176"/>
      <c r="GC553" s="177"/>
      <c r="GD553" s="96"/>
      <c r="GE553" s="97"/>
    </row>
    <row r="554" spans="1:187" ht="30" customHeight="1" thickTop="1" thickBot="1" x14ac:dyDescent="0.4">
      <c r="A554" s="162">
        <v>550</v>
      </c>
      <c r="B554" s="163">
        <v>5</v>
      </c>
      <c r="C554" s="164" t="s">
        <v>791</v>
      </c>
      <c r="D554" s="165" t="s">
        <v>302</v>
      </c>
      <c r="E554" s="165" t="s">
        <v>1000</v>
      </c>
      <c r="F554" s="165" t="s">
        <v>1481</v>
      </c>
      <c r="G554" s="166" t="s">
        <v>1415</v>
      </c>
      <c r="H554" s="166" t="s">
        <v>1434</v>
      </c>
      <c r="I554" s="167"/>
      <c r="J554" s="227">
        <f t="shared" si="690"/>
        <v>5</v>
      </c>
      <c r="K554" s="228"/>
      <c r="L554" s="99" t="str">
        <f t="shared" si="616"/>
        <v/>
      </c>
      <c r="M554" s="241"/>
      <c r="N554" s="168"/>
      <c r="O554" s="169" t="str">
        <f t="shared" si="617"/>
        <v>VENDOR 09</v>
      </c>
      <c r="P554" s="149">
        <v>241360</v>
      </c>
      <c r="Q554" s="149">
        <f t="shared" si="618"/>
        <v>0</v>
      </c>
      <c r="R554" s="170" t="str">
        <f t="shared" si="619"/>
        <v xml:space="preserve">, </v>
      </c>
      <c r="S554" s="170" t="str">
        <f t="shared" si="620"/>
        <v>NO BID</v>
      </c>
      <c r="T554" s="87">
        <f t="shared" si="621"/>
        <v>0</v>
      </c>
      <c r="U554" s="88" t="str">
        <f t="shared" si="622"/>
        <v>NOT AWARDED</v>
      </c>
      <c r="V554" s="167"/>
      <c r="W554" s="171"/>
      <c r="X554" s="89"/>
      <c r="Y554" s="90"/>
      <c r="Z554" s="172" t="str">
        <f t="shared" si="623"/>
        <v/>
      </c>
      <c r="AA554" s="154" t="str">
        <f t="shared" si="624"/>
        <v>NO BID</v>
      </c>
      <c r="AB554" s="171"/>
      <c r="AC554" s="89"/>
      <c r="AD554" s="90"/>
      <c r="AE554" s="172" t="str">
        <f t="shared" si="625"/>
        <v/>
      </c>
      <c r="AF554" s="154" t="str">
        <f t="shared" si="626"/>
        <v>NO BID</v>
      </c>
      <c r="AG554" s="171"/>
      <c r="AH554" s="89"/>
      <c r="AI554" s="90"/>
      <c r="AJ554" s="172" t="str">
        <f t="shared" si="627"/>
        <v/>
      </c>
      <c r="AK554" s="154" t="str">
        <f t="shared" si="628"/>
        <v>NO BID</v>
      </c>
      <c r="AL554" s="171"/>
      <c r="AM554" s="89"/>
      <c r="AN554" s="90"/>
      <c r="AO554" s="172" t="str">
        <f t="shared" si="629"/>
        <v/>
      </c>
      <c r="AP554" s="154" t="str">
        <f t="shared" si="630"/>
        <v>NO BID</v>
      </c>
      <c r="AQ554" s="171"/>
      <c r="AR554" s="89"/>
      <c r="AS554" s="90"/>
      <c r="AT554" s="172" t="str">
        <f t="shared" si="631"/>
        <v/>
      </c>
      <c r="AU554" s="154" t="str">
        <f t="shared" si="632"/>
        <v>NO BID</v>
      </c>
      <c r="AV554" s="171"/>
      <c r="AW554" s="89"/>
      <c r="AX554" s="90"/>
      <c r="AY554" s="172" t="str">
        <f t="shared" si="633"/>
        <v/>
      </c>
      <c r="AZ554" s="154" t="str">
        <f t="shared" si="634"/>
        <v>NO BID</v>
      </c>
      <c r="BA554" s="171"/>
      <c r="BB554" s="89"/>
      <c r="BC554" s="90"/>
      <c r="BD554" s="172" t="str">
        <f t="shared" si="635"/>
        <v/>
      </c>
      <c r="BE554" s="154" t="str">
        <f t="shared" si="692"/>
        <v>NO BID</v>
      </c>
      <c r="BF554" s="171"/>
      <c r="BG554" s="89"/>
      <c r="BH554" s="90"/>
      <c r="BI554" s="172" t="str">
        <f t="shared" si="636"/>
        <v/>
      </c>
      <c r="BJ554" s="154" t="str">
        <f t="shared" si="637"/>
        <v>NO BID</v>
      </c>
      <c r="BK554" s="171"/>
      <c r="BL554" s="89"/>
      <c r="BM554" s="90"/>
      <c r="BN554" s="172" t="str">
        <f t="shared" si="638"/>
        <v/>
      </c>
      <c r="BO554" s="154" t="str">
        <f t="shared" si="639"/>
        <v>NO BID</v>
      </c>
      <c r="BP554" s="178"/>
      <c r="BQ554" s="171"/>
      <c r="BR554" s="89"/>
      <c r="BS554" s="90" t="str">
        <f t="shared" si="640"/>
        <v/>
      </c>
      <c r="BT554" s="172"/>
      <c r="BU554" s="154" t="str">
        <f t="shared" si="641"/>
        <v>NO BID</v>
      </c>
      <c r="BV554" s="171"/>
      <c r="BW554" s="89"/>
      <c r="BX554" s="90" t="str">
        <f t="shared" si="642"/>
        <v/>
      </c>
      <c r="BY554" s="172"/>
      <c r="BZ554" s="154" t="str">
        <f t="shared" si="643"/>
        <v>NO BID</v>
      </c>
      <c r="CA554" s="171"/>
      <c r="CB554" s="89"/>
      <c r="CC554" s="90" t="str">
        <f t="shared" si="644"/>
        <v/>
      </c>
      <c r="CD554" s="172"/>
      <c r="CE554" s="154" t="str">
        <f t="shared" si="645"/>
        <v>NO BID</v>
      </c>
      <c r="CF554" s="171"/>
      <c r="CG554" s="89"/>
      <c r="CH554" s="90" t="str">
        <f t="shared" si="646"/>
        <v/>
      </c>
      <c r="CI554" s="172"/>
      <c r="CJ554" s="154" t="str">
        <f t="shared" si="647"/>
        <v>NO BID</v>
      </c>
      <c r="CK554" s="171"/>
      <c r="CL554" s="89"/>
      <c r="CM554" s="90" t="str">
        <f t="shared" si="648"/>
        <v/>
      </c>
      <c r="CN554" s="172"/>
      <c r="CO554" s="154" t="str">
        <f t="shared" si="649"/>
        <v>NO BID</v>
      </c>
      <c r="CP554" s="171"/>
      <c r="CQ554" s="89"/>
      <c r="CR554" s="90" t="str">
        <f t="shared" si="650"/>
        <v/>
      </c>
      <c r="CS554" s="172"/>
      <c r="CT554" s="154" t="str">
        <f t="shared" si="651"/>
        <v>NO BID</v>
      </c>
      <c r="CU554" s="171"/>
      <c r="CV554" s="89"/>
      <c r="CW554" s="90" t="str">
        <f t="shared" si="652"/>
        <v/>
      </c>
      <c r="CX554" s="172"/>
      <c r="CY554" s="154" t="str">
        <f t="shared" si="653"/>
        <v>NO BID</v>
      </c>
      <c r="CZ554" s="171"/>
      <c r="DA554" s="89"/>
      <c r="DB554" s="90" t="str">
        <f t="shared" si="654"/>
        <v/>
      </c>
      <c r="DC554" s="172"/>
      <c r="DD554" s="154" t="str">
        <f t="shared" si="655"/>
        <v>NO BID</v>
      </c>
      <c r="DE554" s="171"/>
      <c r="DF554" s="89"/>
      <c r="DG554" s="90" t="str">
        <f t="shared" si="656"/>
        <v/>
      </c>
      <c r="DH554" s="172"/>
      <c r="DI554" s="154" t="str">
        <f t="shared" si="657"/>
        <v>NO BID</v>
      </c>
      <c r="DJ554" s="171"/>
      <c r="DK554" s="89"/>
      <c r="DL554" s="90" t="str">
        <f t="shared" si="658"/>
        <v/>
      </c>
      <c r="DM554" s="172"/>
      <c r="DN554" s="154" t="str">
        <f t="shared" si="659"/>
        <v>NO BID</v>
      </c>
      <c r="DO554" s="171"/>
      <c r="DP554" s="89"/>
      <c r="DQ554" s="90" t="str">
        <f t="shared" si="660"/>
        <v/>
      </c>
      <c r="DR554" s="172"/>
      <c r="DS554" s="154" t="str">
        <f t="shared" si="661"/>
        <v>NO BID</v>
      </c>
      <c r="DT554" s="171"/>
      <c r="DU554" s="89"/>
      <c r="DV554" s="90" t="str">
        <f t="shared" si="662"/>
        <v/>
      </c>
      <c r="DW554" s="172"/>
      <c r="DX554" s="154" t="str">
        <f t="shared" si="663"/>
        <v>NO BID</v>
      </c>
      <c r="DY554" s="171"/>
      <c r="DZ554" s="89"/>
      <c r="EA554" s="90" t="str">
        <f t="shared" si="664"/>
        <v/>
      </c>
      <c r="EB554" s="172"/>
      <c r="EC554" s="154" t="str">
        <f t="shared" si="665"/>
        <v>NO BID</v>
      </c>
      <c r="ED554" s="171"/>
      <c r="EE554" s="89"/>
      <c r="EF554" s="90" t="str">
        <f t="shared" si="666"/>
        <v/>
      </c>
      <c r="EG554" s="172"/>
      <c r="EH554" s="154" t="str">
        <f t="shared" si="667"/>
        <v>NO BID</v>
      </c>
      <c r="EI554" s="171"/>
      <c r="EJ554" s="89"/>
      <c r="EK554" s="90" t="str">
        <f t="shared" si="668"/>
        <v/>
      </c>
      <c r="EL554" s="172"/>
      <c r="EM554" s="154" t="str">
        <f t="shared" si="669"/>
        <v>NO BID</v>
      </c>
      <c r="EN554" s="171"/>
      <c r="EO554" s="89"/>
      <c r="EP554" s="90" t="str">
        <f t="shared" si="670"/>
        <v/>
      </c>
      <c r="EQ554" s="172"/>
      <c r="ER554" s="154" t="str">
        <f t="shared" si="671"/>
        <v>NO BID</v>
      </c>
      <c r="ES554" s="171"/>
      <c r="ET554" s="89"/>
      <c r="EU554" s="90" t="str">
        <f t="shared" si="672"/>
        <v/>
      </c>
      <c r="EV554" s="172"/>
      <c r="EW554" s="154" t="str">
        <f t="shared" si="673"/>
        <v>NO BID</v>
      </c>
      <c r="EX554" s="171"/>
      <c r="EY554" s="89"/>
      <c r="EZ554" s="90" t="str">
        <f t="shared" si="674"/>
        <v/>
      </c>
      <c r="FA554" s="172"/>
      <c r="FB554" s="154" t="str">
        <f t="shared" si="675"/>
        <v>NO BID</v>
      </c>
      <c r="FC554" s="171"/>
      <c r="FD554" s="89"/>
      <c r="FE554" s="90" t="str">
        <f t="shared" si="676"/>
        <v/>
      </c>
      <c r="FF554" s="172"/>
      <c r="FG554" s="154" t="str">
        <f t="shared" si="677"/>
        <v>NO BID</v>
      </c>
      <c r="FH554" s="171"/>
      <c r="FI554" s="89"/>
      <c r="FJ554" s="90" t="str">
        <f t="shared" si="678"/>
        <v/>
      </c>
      <c r="FK554" s="172"/>
      <c r="FL554" s="154" t="str">
        <f t="shared" si="679"/>
        <v>NO BID</v>
      </c>
      <c r="FM554" s="171"/>
      <c r="FN554" s="89"/>
      <c r="FO554" s="90" t="str">
        <f t="shared" si="680"/>
        <v/>
      </c>
      <c r="FP554" s="172"/>
      <c r="FQ554" s="154" t="str">
        <f t="shared" si="681"/>
        <v>NO BID</v>
      </c>
      <c r="FR554" s="174"/>
      <c r="FS554" s="91">
        <v>35.700000000000003</v>
      </c>
      <c r="FT554" s="92">
        <f t="shared" si="682"/>
        <v>178.5</v>
      </c>
      <c r="FU554" s="175">
        <f t="shared" si="683"/>
        <v>0</v>
      </c>
      <c r="FV554" s="93" t="str">
        <f t="shared" si="684"/>
        <v/>
      </c>
      <c r="FW554" s="94">
        <f t="shared" si="685"/>
        <v>178.5</v>
      </c>
      <c r="FX554" s="95">
        <f t="shared" si="686"/>
        <v>0</v>
      </c>
      <c r="FY554" s="129" t="str">
        <f t="shared" si="687"/>
        <v>NOT AWARDED</v>
      </c>
      <c r="FZ554" s="130">
        <f t="shared" si="688"/>
        <v>0</v>
      </c>
      <c r="GA554" s="129" t="str">
        <f t="shared" si="689"/>
        <v>VENDOR 09</v>
      </c>
      <c r="GB554" s="176"/>
      <c r="GC554" s="177"/>
      <c r="GD554" s="96"/>
      <c r="GE554" s="97"/>
    </row>
    <row r="555" spans="1:187" ht="30" customHeight="1" thickTop="1" thickBot="1" x14ac:dyDescent="0.4">
      <c r="A555" s="141">
        <v>551</v>
      </c>
      <c r="B555" s="194">
        <v>2</v>
      </c>
      <c r="C555" s="164">
        <v>9780525575115</v>
      </c>
      <c r="D555" s="165" t="s">
        <v>307</v>
      </c>
      <c r="E555" s="165" t="s">
        <v>1005</v>
      </c>
      <c r="F555" s="165" t="s">
        <v>1480</v>
      </c>
      <c r="G555" s="166" t="s">
        <v>1415</v>
      </c>
      <c r="H555" s="166" t="s">
        <v>1442</v>
      </c>
      <c r="I555" s="167"/>
      <c r="J555" s="227">
        <f t="shared" si="690"/>
        <v>2</v>
      </c>
      <c r="K555" s="228"/>
      <c r="L555" s="99" t="str">
        <f t="shared" si="616"/>
        <v/>
      </c>
      <c r="M555" s="241"/>
      <c r="N555" s="168"/>
      <c r="O555" s="169" t="str">
        <f t="shared" si="617"/>
        <v>VENDOR 09</v>
      </c>
      <c r="P555" s="149" t="s">
        <v>88</v>
      </c>
      <c r="Q555" s="149">
        <f t="shared" si="618"/>
        <v>0</v>
      </c>
      <c r="R555" s="170" t="str">
        <f t="shared" si="619"/>
        <v xml:space="preserve">, </v>
      </c>
      <c r="S555" s="170" t="str">
        <f t="shared" si="620"/>
        <v>NO BID</v>
      </c>
      <c r="T555" s="87">
        <f t="shared" si="621"/>
        <v>0</v>
      </c>
      <c r="U555" s="88" t="str">
        <f t="shared" si="622"/>
        <v>NOT AWARDED</v>
      </c>
      <c r="V555" s="167"/>
      <c r="W555" s="171"/>
      <c r="X555" s="89"/>
      <c r="Y555" s="90"/>
      <c r="Z555" s="172" t="str">
        <f t="shared" si="623"/>
        <v/>
      </c>
      <c r="AA555" s="154" t="str">
        <f t="shared" si="624"/>
        <v>NO BID</v>
      </c>
      <c r="AB555" s="171"/>
      <c r="AC555" s="89"/>
      <c r="AD555" s="90"/>
      <c r="AE555" s="172" t="str">
        <f t="shared" si="625"/>
        <v/>
      </c>
      <c r="AF555" s="154" t="str">
        <f t="shared" si="626"/>
        <v>NO BID</v>
      </c>
      <c r="AG555" s="171"/>
      <c r="AH555" s="89"/>
      <c r="AI555" s="90"/>
      <c r="AJ555" s="172" t="str">
        <f t="shared" si="627"/>
        <v/>
      </c>
      <c r="AK555" s="154" t="str">
        <f t="shared" si="628"/>
        <v>NO BID</v>
      </c>
      <c r="AL555" s="171"/>
      <c r="AM555" s="89"/>
      <c r="AN555" s="90"/>
      <c r="AO555" s="172" t="str">
        <f t="shared" si="629"/>
        <v/>
      </c>
      <c r="AP555" s="154" t="str">
        <f t="shared" si="630"/>
        <v>NO BID</v>
      </c>
      <c r="AQ555" s="171"/>
      <c r="AR555" s="89"/>
      <c r="AS555" s="90"/>
      <c r="AT555" s="172" t="str">
        <f t="shared" si="631"/>
        <v/>
      </c>
      <c r="AU555" s="154" t="str">
        <f t="shared" si="632"/>
        <v>NO BID</v>
      </c>
      <c r="AV555" s="171"/>
      <c r="AW555" s="89"/>
      <c r="AX555" s="90"/>
      <c r="AY555" s="172" t="str">
        <f t="shared" si="633"/>
        <v/>
      </c>
      <c r="AZ555" s="154" t="str">
        <f t="shared" si="634"/>
        <v>NO BID</v>
      </c>
      <c r="BA555" s="171"/>
      <c r="BB555" s="89"/>
      <c r="BC555" s="90"/>
      <c r="BD555" s="172" t="str">
        <f t="shared" si="635"/>
        <v/>
      </c>
      <c r="BE555" s="154" t="s">
        <v>76</v>
      </c>
      <c r="BF555" s="171"/>
      <c r="BG555" s="89"/>
      <c r="BH555" s="90"/>
      <c r="BI555" s="172" t="str">
        <f t="shared" si="636"/>
        <v/>
      </c>
      <c r="BJ555" s="154" t="str">
        <f t="shared" si="637"/>
        <v>NO BID</v>
      </c>
      <c r="BK555" s="171"/>
      <c r="BL555" s="89"/>
      <c r="BM555" s="90"/>
      <c r="BN555" s="172" t="str">
        <f t="shared" si="638"/>
        <v/>
      </c>
      <c r="BO555" s="154" t="str">
        <f t="shared" si="639"/>
        <v>NO BID</v>
      </c>
      <c r="BP555" s="178"/>
      <c r="BQ555" s="171"/>
      <c r="BR555" s="89"/>
      <c r="BS555" s="90" t="str">
        <f t="shared" si="640"/>
        <v/>
      </c>
      <c r="BT555" s="172"/>
      <c r="BU555" s="154" t="str">
        <f t="shared" si="641"/>
        <v>NO BID</v>
      </c>
      <c r="BV555" s="171"/>
      <c r="BW555" s="89"/>
      <c r="BX555" s="90" t="str">
        <f t="shared" si="642"/>
        <v/>
      </c>
      <c r="BY555" s="172"/>
      <c r="BZ555" s="154" t="str">
        <f t="shared" si="643"/>
        <v>NO BID</v>
      </c>
      <c r="CA555" s="171"/>
      <c r="CB555" s="89"/>
      <c r="CC555" s="90" t="str">
        <f t="shared" si="644"/>
        <v/>
      </c>
      <c r="CD555" s="172"/>
      <c r="CE555" s="154" t="str">
        <f t="shared" si="645"/>
        <v>NO BID</v>
      </c>
      <c r="CF555" s="171"/>
      <c r="CG555" s="89"/>
      <c r="CH555" s="90" t="str">
        <f t="shared" si="646"/>
        <v/>
      </c>
      <c r="CI555" s="172"/>
      <c r="CJ555" s="154" t="str">
        <f t="shared" si="647"/>
        <v>NO BID</v>
      </c>
      <c r="CK555" s="171"/>
      <c r="CL555" s="89"/>
      <c r="CM555" s="90" t="str">
        <f t="shared" si="648"/>
        <v/>
      </c>
      <c r="CN555" s="172"/>
      <c r="CO555" s="154" t="str">
        <f t="shared" si="649"/>
        <v>NO BID</v>
      </c>
      <c r="CP555" s="171"/>
      <c r="CQ555" s="89"/>
      <c r="CR555" s="90" t="str">
        <f t="shared" si="650"/>
        <v/>
      </c>
      <c r="CS555" s="172"/>
      <c r="CT555" s="154" t="str">
        <f t="shared" si="651"/>
        <v>NO BID</v>
      </c>
      <c r="CU555" s="171"/>
      <c r="CV555" s="89"/>
      <c r="CW555" s="90" t="str">
        <f t="shared" si="652"/>
        <v/>
      </c>
      <c r="CX555" s="172"/>
      <c r="CY555" s="154" t="str">
        <f t="shared" si="653"/>
        <v>NO BID</v>
      </c>
      <c r="CZ555" s="171"/>
      <c r="DA555" s="89"/>
      <c r="DB555" s="90" t="str">
        <f t="shared" si="654"/>
        <v/>
      </c>
      <c r="DC555" s="172"/>
      <c r="DD555" s="154" t="str">
        <f t="shared" si="655"/>
        <v>NO BID</v>
      </c>
      <c r="DE555" s="171"/>
      <c r="DF555" s="89"/>
      <c r="DG555" s="90" t="str">
        <f t="shared" si="656"/>
        <v/>
      </c>
      <c r="DH555" s="172"/>
      <c r="DI555" s="154" t="str">
        <f t="shared" si="657"/>
        <v>NO BID</v>
      </c>
      <c r="DJ555" s="171"/>
      <c r="DK555" s="89"/>
      <c r="DL555" s="90" t="str">
        <f t="shared" si="658"/>
        <v/>
      </c>
      <c r="DM555" s="172"/>
      <c r="DN555" s="154" t="str">
        <f t="shared" si="659"/>
        <v>NO BID</v>
      </c>
      <c r="DO555" s="171"/>
      <c r="DP555" s="89"/>
      <c r="DQ555" s="90" t="str">
        <f t="shared" si="660"/>
        <v/>
      </c>
      <c r="DR555" s="172"/>
      <c r="DS555" s="154" t="str">
        <f t="shared" si="661"/>
        <v>NO BID</v>
      </c>
      <c r="DT555" s="171"/>
      <c r="DU555" s="89"/>
      <c r="DV555" s="90" t="str">
        <f t="shared" si="662"/>
        <v/>
      </c>
      <c r="DW555" s="172"/>
      <c r="DX555" s="154" t="str">
        <f t="shared" si="663"/>
        <v>NO BID</v>
      </c>
      <c r="DY555" s="171"/>
      <c r="DZ555" s="89"/>
      <c r="EA555" s="90" t="str">
        <f t="shared" si="664"/>
        <v/>
      </c>
      <c r="EB555" s="172"/>
      <c r="EC555" s="154" t="str">
        <f t="shared" si="665"/>
        <v>NO BID</v>
      </c>
      <c r="ED555" s="171"/>
      <c r="EE555" s="89"/>
      <c r="EF555" s="90" t="str">
        <f t="shared" si="666"/>
        <v/>
      </c>
      <c r="EG555" s="172"/>
      <c r="EH555" s="154" t="str">
        <f t="shared" si="667"/>
        <v>NO BID</v>
      </c>
      <c r="EI555" s="171"/>
      <c r="EJ555" s="89"/>
      <c r="EK555" s="90" t="str">
        <f t="shared" si="668"/>
        <v/>
      </c>
      <c r="EL555" s="172"/>
      <c r="EM555" s="154" t="str">
        <f t="shared" si="669"/>
        <v>NO BID</v>
      </c>
      <c r="EN555" s="171"/>
      <c r="EO555" s="89"/>
      <c r="EP555" s="90" t="str">
        <f t="shared" si="670"/>
        <v/>
      </c>
      <c r="EQ555" s="172"/>
      <c r="ER555" s="154" t="str">
        <f t="shared" si="671"/>
        <v>NO BID</v>
      </c>
      <c r="ES555" s="171"/>
      <c r="ET555" s="89"/>
      <c r="EU555" s="90" t="str">
        <f t="shared" si="672"/>
        <v/>
      </c>
      <c r="EV555" s="172"/>
      <c r="EW555" s="154" t="str">
        <f t="shared" si="673"/>
        <v>NO BID</v>
      </c>
      <c r="EX555" s="171"/>
      <c r="EY555" s="89"/>
      <c r="EZ555" s="90" t="str">
        <f t="shared" si="674"/>
        <v/>
      </c>
      <c r="FA555" s="172"/>
      <c r="FB555" s="154" t="str">
        <f t="shared" si="675"/>
        <v>NO BID</v>
      </c>
      <c r="FC555" s="171"/>
      <c r="FD555" s="89"/>
      <c r="FE555" s="90" t="str">
        <f t="shared" si="676"/>
        <v/>
      </c>
      <c r="FF555" s="172"/>
      <c r="FG555" s="154" t="str">
        <f t="shared" si="677"/>
        <v>NO BID</v>
      </c>
      <c r="FH555" s="171"/>
      <c r="FI555" s="89"/>
      <c r="FJ555" s="90" t="str">
        <f t="shared" si="678"/>
        <v/>
      </c>
      <c r="FK555" s="172"/>
      <c r="FL555" s="154" t="str">
        <f t="shared" si="679"/>
        <v>NO BID</v>
      </c>
      <c r="FM555" s="171"/>
      <c r="FN555" s="89"/>
      <c r="FO555" s="90" t="str">
        <f t="shared" si="680"/>
        <v/>
      </c>
      <c r="FP555" s="172"/>
      <c r="FQ555" s="154" t="str">
        <f t="shared" si="681"/>
        <v>NO BID</v>
      </c>
      <c r="FR555" s="174"/>
      <c r="FS555" s="91">
        <v>14.49</v>
      </c>
      <c r="FT555" s="92">
        <f t="shared" si="682"/>
        <v>28.98</v>
      </c>
      <c r="FU555" s="175">
        <f t="shared" si="683"/>
        <v>0</v>
      </c>
      <c r="FV555" s="93" t="str">
        <f t="shared" si="684"/>
        <v/>
      </c>
      <c r="FW555" s="94">
        <f t="shared" si="685"/>
        <v>28.98</v>
      </c>
      <c r="FX555" s="95">
        <f t="shared" si="686"/>
        <v>0</v>
      </c>
      <c r="FY555" s="129" t="str">
        <f t="shared" si="687"/>
        <v>NOT AWARDED</v>
      </c>
      <c r="FZ555" s="130">
        <f t="shared" si="688"/>
        <v>0</v>
      </c>
      <c r="GA555" s="129" t="str">
        <f t="shared" si="689"/>
        <v>VENDOR 09</v>
      </c>
      <c r="GB555" s="176"/>
      <c r="GC555" s="177"/>
      <c r="GD555" s="96"/>
      <c r="GE555" s="97"/>
    </row>
    <row r="556" spans="1:187" ht="30" customHeight="1" thickTop="1" thickBot="1" x14ac:dyDescent="0.4">
      <c r="A556" s="162">
        <v>552</v>
      </c>
      <c r="B556" s="194">
        <v>5</v>
      </c>
      <c r="C556" s="164">
        <v>9781982129811</v>
      </c>
      <c r="D556" s="165" t="s">
        <v>311</v>
      </c>
      <c r="E556" s="165" t="s">
        <v>1009</v>
      </c>
      <c r="F556" s="165" t="s">
        <v>1479</v>
      </c>
      <c r="G556" s="166" t="s">
        <v>1415</v>
      </c>
      <c r="H556" s="166" t="s">
        <v>1416</v>
      </c>
      <c r="I556" s="167"/>
      <c r="J556" s="227">
        <f t="shared" si="690"/>
        <v>5</v>
      </c>
      <c r="K556" s="228"/>
      <c r="L556" s="99" t="str">
        <f t="shared" si="616"/>
        <v/>
      </c>
      <c r="M556" s="241"/>
      <c r="N556" s="168"/>
      <c r="O556" s="169" t="str">
        <f t="shared" si="617"/>
        <v>VENDOR 09</v>
      </c>
      <c r="P556" s="149">
        <v>241360</v>
      </c>
      <c r="Q556" s="149">
        <f t="shared" si="618"/>
        <v>0</v>
      </c>
      <c r="R556" s="170" t="str">
        <f t="shared" si="619"/>
        <v xml:space="preserve">, </v>
      </c>
      <c r="S556" s="170" t="str">
        <f t="shared" si="620"/>
        <v>NO BID</v>
      </c>
      <c r="T556" s="87">
        <f t="shared" si="621"/>
        <v>0</v>
      </c>
      <c r="U556" s="88" t="str">
        <f t="shared" si="622"/>
        <v>NOT AWARDED</v>
      </c>
      <c r="V556" s="167"/>
      <c r="W556" s="171"/>
      <c r="X556" s="89"/>
      <c r="Y556" s="90"/>
      <c r="Z556" s="172" t="str">
        <f t="shared" si="623"/>
        <v/>
      </c>
      <c r="AA556" s="154" t="str">
        <f t="shared" si="624"/>
        <v>NO BID</v>
      </c>
      <c r="AB556" s="171"/>
      <c r="AC556" s="89"/>
      <c r="AD556" s="90"/>
      <c r="AE556" s="172" t="str">
        <f t="shared" si="625"/>
        <v/>
      </c>
      <c r="AF556" s="154" t="str">
        <f t="shared" si="626"/>
        <v>NO BID</v>
      </c>
      <c r="AG556" s="171"/>
      <c r="AH556" s="89"/>
      <c r="AI556" s="90"/>
      <c r="AJ556" s="172" t="str">
        <f t="shared" si="627"/>
        <v/>
      </c>
      <c r="AK556" s="154" t="str">
        <f t="shared" si="628"/>
        <v>NO BID</v>
      </c>
      <c r="AL556" s="171"/>
      <c r="AM556" s="89"/>
      <c r="AN556" s="90"/>
      <c r="AO556" s="172" t="str">
        <f t="shared" si="629"/>
        <v/>
      </c>
      <c r="AP556" s="154" t="str">
        <f t="shared" si="630"/>
        <v>NO BID</v>
      </c>
      <c r="AQ556" s="171"/>
      <c r="AR556" s="89"/>
      <c r="AS556" s="90"/>
      <c r="AT556" s="172" t="str">
        <f t="shared" si="631"/>
        <v/>
      </c>
      <c r="AU556" s="154" t="str">
        <f t="shared" si="632"/>
        <v>NO BID</v>
      </c>
      <c r="AV556" s="171"/>
      <c r="AW556" s="89"/>
      <c r="AX556" s="90"/>
      <c r="AY556" s="172" t="str">
        <f t="shared" si="633"/>
        <v/>
      </c>
      <c r="AZ556" s="154" t="str">
        <f t="shared" si="634"/>
        <v>NO BID</v>
      </c>
      <c r="BA556" s="171"/>
      <c r="BB556" s="89"/>
      <c r="BC556" s="90"/>
      <c r="BD556" s="172" t="str">
        <f t="shared" si="635"/>
        <v/>
      </c>
      <c r="BE556" s="154" t="str">
        <f>IF($B556=0,"",IF(ISNUMBER(BB556),"","NO BID"))</f>
        <v>NO BID</v>
      </c>
      <c r="BF556" s="171"/>
      <c r="BG556" s="89"/>
      <c r="BH556" s="90"/>
      <c r="BI556" s="172" t="str">
        <f t="shared" si="636"/>
        <v/>
      </c>
      <c r="BJ556" s="154" t="str">
        <f t="shared" si="637"/>
        <v>NO BID</v>
      </c>
      <c r="BK556" s="171"/>
      <c r="BL556" s="89"/>
      <c r="BM556" s="90"/>
      <c r="BN556" s="172" t="str">
        <f t="shared" si="638"/>
        <v/>
      </c>
      <c r="BO556" s="154" t="str">
        <f t="shared" si="639"/>
        <v>NO BID</v>
      </c>
      <c r="BP556" s="178"/>
      <c r="BQ556" s="171"/>
      <c r="BR556" s="89"/>
      <c r="BS556" s="90" t="str">
        <f t="shared" si="640"/>
        <v/>
      </c>
      <c r="BT556" s="172"/>
      <c r="BU556" s="154" t="str">
        <f t="shared" si="641"/>
        <v>NO BID</v>
      </c>
      <c r="BV556" s="171"/>
      <c r="BW556" s="89"/>
      <c r="BX556" s="90" t="str">
        <f t="shared" si="642"/>
        <v/>
      </c>
      <c r="BY556" s="172"/>
      <c r="BZ556" s="154" t="str">
        <f t="shared" si="643"/>
        <v>NO BID</v>
      </c>
      <c r="CA556" s="171"/>
      <c r="CB556" s="89"/>
      <c r="CC556" s="90" t="str">
        <f t="shared" si="644"/>
        <v/>
      </c>
      <c r="CD556" s="172"/>
      <c r="CE556" s="154" t="str">
        <f t="shared" si="645"/>
        <v>NO BID</v>
      </c>
      <c r="CF556" s="171"/>
      <c r="CG556" s="89"/>
      <c r="CH556" s="90" t="str">
        <f t="shared" si="646"/>
        <v/>
      </c>
      <c r="CI556" s="172"/>
      <c r="CJ556" s="154" t="str">
        <f t="shared" si="647"/>
        <v>NO BID</v>
      </c>
      <c r="CK556" s="171"/>
      <c r="CL556" s="89"/>
      <c r="CM556" s="90" t="str">
        <f t="shared" si="648"/>
        <v/>
      </c>
      <c r="CN556" s="172"/>
      <c r="CO556" s="154" t="str">
        <f t="shared" si="649"/>
        <v>NO BID</v>
      </c>
      <c r="CP556" s="171"/>
      <c r="CQ556" s="89"/>
      <c r="CR556" s="90" t="str">
        <f t="shared" si="650"/>
        <v/>
      </c>
      <c r="CS556" s="172"/>
      <c r="CT556" s="154" t="str">
        <f t="shared" si="651"/>
        <v>NO BID</v>
      </c>
      <c r="CU556" s="171"/>
      <c r="CV556" s="89"/>
      <c r="CW556" s="90" t="str">
        <f t="shared" si="652"/>
        <v/>
      </c>
      <c r="CX556" s="172"/>
      <c r="CY556" s="154" t="str">
        <f t="shared" si="653"/>
        <v>NO BID</v>
      </c>
      <c r="CZ556" s="171"/>
      <c r="DA556" s="89"/>
      <c r="DB556" s="90" t="str">
        <f t="shared" si="654"/>
        <v/>
      </c>
      <c r="DC556" s="172"/>
      <c r="DD556" s="154" t="str">
        <f t="shared" si="655"/>
        <v>NO BID</v>
      </c>
      <c r="DE556" s="171"/>
      <c r="DF556" s="89"/>
      <c r="DG556" s="90" t="str">
        <f t="shared" si="656"/>
        <v/>
      </c>
      <c r="DH556" s="172"/>
      <c r="DI556" s="154" t="str">
        <f t="shared" si="657"/>
        <v>NO BID</v>
      </c>
      <c r="DJ556" s="171"/>
      <c r="DK556" s="89"/>
      <c r="DL556" s="90" t="str">
        <f t="shared" si="658"/>
        <v/>
      </c>
      <c r="DM556" s="172"/>
      <c r="DN556" s="154" t="str">
        <f t="shared" si="659"/>
        <v>NO BID</v>
      </c>
      <c r="DO556" s="171"/>
      <c r="DP556" s="89"/>
      <c r="DQ556" s="90" t="str">
        <f t="shared" si="660"/>
        <v/>
      </c>
      <c r="DR556" s="172"/>
      <c r="DS556" s="154" t="str">
        <f t="shared" si="661"/>
        <v>NO BID</v>
      </c>
      <c r="DT556" s="171"/>
      <c r="DU556" s="89"/>
      <c r="DV556" s="90" t="str">
        <f t="shared" si="662"/>
        <v/>
      </c>
      <c r="DW556" s="172"/>
      <c r="DX556" s="154" t="str">
        <f t="shared" si="663"/>
        <v>NO BID</v>
      </c>
      <c r="DY556" s="171"/>
      <c r="DZ556" s="89"/>
      <c r="EA556" s="90" t="str">
        <f t="shared" si="664"/>
        <v/>
      </c>
      <c r="EB556" s="172"/>
      <c r="EC556" s="154" t="str">
        <f t="shared" si="665"/>
        <v>NO BID</v>
      </c>
      <c r="ED556" s="171"/>
      <c r="EE556" s="89"/>
      <c r="EF556" s="90" t="str">
        <f t="shared" si="666"/>
        <v/>
      </c>
      <c r="EG556" s="172"/>
      <c r="EH556" s="154" t="str">
        <f t="shared" si="667"/>
        <v>NO BID</v>
      </c>
      <c r="EI556" s="171"/>
      <c r="EJ556" s="89"/>
      <c r="EK556" s="90" t="str">
        <f t="shared" si="668"/>
        <v/>
      </c>
      <c r="EL556" s="172"/>
      <c r="EM556" s="154" t="str">
        <f t="shared" si="669"/>
        <v>NO BID</v>
      </c>
      <c r="EN556" s="171"/>
      <c r="EO556" s="89"/>
      <c r="EP556" s="90" t="str">
        <f t="shared" si="670"/>
        <v/>
      </c>
      <c r="EQ556" s="172"/>
      <c r="ER556" s="154" t="str">
        <f t="shared" si="671"/>
        <v>NO BID</v>
      </c>
      <c r="ES556" s="171"/>
      <c r="ET556" s="89"/>
      <c r="EU556" s="90" t="str">
        <f t="shared" si="672"/>
        <v/>
      </c>
      <c r="EV556" s="172"/>
      <c r="EW556" s="154" t="str">
        <f t="shared" si="673"/>
        <v>NO BID</v>
      </c>
      <c r="EX556" s="171"/>
      <c r="EY556" s="89"/>
      <c r="EZ556" s="90" t="str">
        <f t="shared" si="674"/>
        <v/>
      </c>
      <c r="FA556" s="172"/>
      <c r="FB556" s="154" t="str">
        <f t="shared" si="675"/>
        <v>NO BID</v>
      </c>
      <c r="FC556" s="171"/>
      <c r="FD556" s="89"/>
      <c r="FE556" s="90" t="str">
        <f t="shared" si="676"/>
        <v/>
      </c>
      <c r="FF556" s="172"/>
      <c r="FG556" s="154" t="str">
        <f t="shared" si="677"/>
        <v>NO BID</v>
      </c>
      <c r="FH556" s="171"/>
      <c r="FI556" s="89"/>
      <c r="FJ556" s="90" t="str">
        <f t="shared" si="678"/>
        <v/>
      </c>
      <c r="FK556" s="172"/>
      <c r="FL556" s="154" t="str">
        <f t="shared" si="679"/>
        <v>NO BID</v>
      </c>
      <c r="FM556" s="171"/>
      <c r="FN556" s="89"/>
      <c r="FO556" s="90" t="str">
        <f t="shared" si="680"/>
        <v/>
      </c>
      <c r="FP556" s="172"/>
      <c r="FQ556" s="154" t="str">
        <f t="shared" si="681"/>
        <v>NO BID</v>
      </c>
      <c r="FR556" s="174"/>
      <c r="FS556" s="91">
        <v>14.11</v>
      </c>
      <c r="FT556" s="92">
        <f t="shared" si="682"/>
        <v>70.55</v>
      </c>
      <c r="FU556" s="175">
        <f t="shared" si="683"/>
        <v>0</v>
      </c>
      <c r="FV556" s="93" t="str">
        <f t="shared" si="684"/>
        <v/>
      </c>
      <c r="FW556" s="94">
        <f t="shared" si="685"/>
        <v>70.55</v>
      </c>
      <c r="FX556" s="95">
        <f t="shared" si="686"/>
        <v>0</v>
      </c>
      <c r="FY556" s="129" t="str">
        <f t="shared" si="687"/>
        <v>NOT AWARDED</v>
      </c>
      <c r="FZ556" s="130">
        <f t="shared" si="688"/>
        <v>0</v>
      </c>
      <c r="GA556" s="129" t="str">
        <f t="shared" si="689"/>
        <v>VENDOR 09</v>
      </c>
      <c r="GB556" s="176"/>
      <c r="GC556" s="177"/>
      <c r="GD556" s="96"/>
      <c r="GE556" s="97"/>
    </row>
    <row r="557" spans="1:187" ht="30" customHeight="1" thickTop="1" thickBot="1" x14ac:dyDescent="0.4">
      <c r="A557" s="162">
        <v>553</v>
      </c>
      <c r="B557" s="163">
        <v>3</v>
      </c>
      <c r="C557" s="164" t="s">
        <v>796</v>
      </c>
      <c r="D557" s="165" t="s">
        <v>697</v>
      </c>
      <c r="E557" s="165" t="s">
        <v>1340</v>
      </c>
      <c r="F557" s="165" t="s">
        <v>1480</v>
      </c>
      <c r="G557" s="166" t="s">
        <v>1415</v>
      </c>
      <c r="H557" s="166" t="s">
        <v>1447</v>
      </c>
      <c r="I557" s="167"/>
      <c r="J557" s="227">
        <f t="shared" si="690"/>
        <v>3</v>
      </c>
      <c r="K557" s="228"/>
      <c r="L557" s="99" t="str">
        <f t="shared" si="616"/>
        <v/>
      </c>
      <c r="M557" s="241"/>
      <c r="N557" s="168"/>
      <c r="O557" s="169" t="str">
        <f t="shared" si="617"/>
        <v>VENDOR 09</v>
      </c>
      <c r="P557" s="149">
        <v>241360</v>
      </c>
      <c r="Q557" s="149">
        <f t="shared" si="618"/>
        <v>0</v>
      </c>
      <c r="R557" s="170" t="str">
        <f t="shared" si="619"/>
        <v xml:space="preserve">, </v>
      </c>
      <c r="S557" s="170" t="str">
        <f t="shared" si="620"/>
        <v>NO BID</v>
      </c>
      <c r="T557" s="87">
        <f t="shared" si="621"/>
        <v>0</v>
      </c>
      <c r="U557" s="88" t="str">
        <f t="shared" si="622"/>
        <v>NOT AWARDED</v>
      </c>
      <c r="V557" s="167"/>
      <c r="W557" s="171"/>
      <c r="X557" s="89"/>
      <c r="Y557" s="90"/>
      <c r="Z557" s="172" t="str">
        <f t="shared" si="623"/>
        <v/>
      </c>
      <c r="AA557" s="154" t="str">
        <f t="shared" si="624"/>
        <v>NO BID</v>
      </c>
      <c r="AB557" s="171"/>
      <c r="AC557" s="89"/>
      <c r="AD557" s="90"/>
      <c r="AE557" s="172" t="str">
        <f t="shared" si="625"/>
        <v/>
      </c>
      <c r="AF557" s="154" t="str">
        <f t="shared" si="626"/>
        <v>NO BID</v>
      </c>
      <c r="AG557" s="171"/>
      <c r="AH557" s="89"/>
      <c r="AI557" s="90"/>
      <c r="AJ557" s="172" t="str">
        <f t="shared" si="627"/>
        <v/>
      </c>
      <c r="AK557" s="154" t="str">
        <f t="shared" si="628"/>
        <v>NO BID</v>
      </c>
      <c r="AL557" s="171"/>
      <c r="AM557" s="89"/>
      <c r="AN557" s="90"/>
      <c r="AO557" s="172" t="str">
        <f t="shared" si="629"/>
        <v/>
      </c>
      <c r="AP557" s="154" t="str">
        <f t="shared" si="630"/>
        <v>NO BID</v>
      </c>
      <c r="AQ557" s="171"/>
      <c r="AR557" s="89"/>
      <c r="AS557" s="90"/>
      <c r="AT557" s="172" t="str">
        <f t="shared" si="631"/>
        <v/>
      </c>
      <c r="AU557" s="154" t="str">
        <f t="shared" si="632"/>
        <v>NO BID</v>
      </c>
      <c r="AV557" s="171"/>
      <c r="AW557" s="89"/>
      <c r="AX557" s="90"/>
      <c r="AY557" s="172" t="str">
        <f t="shared" si="633"/>
        <v/>
      </c>
      <c r="AZ557" s="154" t="str">
        <f t="shared" si="634"/>
        <v>NO BID</v>
      </c>
      <c r="BA557" s="171"/>
      <c r="BB557" s="89"/>
      <c r="BC557" s="90"/>
      <c r="BD557" s="172" t="str">
        <f t="shared" si="635"/>
        <v/>
      </c>
      <c r="BE557" s="154" t="str">
        <f>IF($B557=0,"",IF(ISNUMBER(BB557),"","NO BID"))</f>
        <v>NO BID</v>
      </c>
      <c r="BF557" s="171"/>
      <c r="BG557" s="89"/>
      <c r="BH557" s="90"/>
      <c r="BI557" s="172" t="str">
        <f t="shared" si="636"/>
        <v/>
      </c>
      <c r="BJ557" s="154" t="str">
        <f t="shared" si="637"/>
        <v>NO BID</v>
      </c>
      <c r="BK557" s="171"/>
      <c r="BL557" s="89"/>
      <c r="BM557" s="90"/>
      <c r="BN557" s="172" t="str">
        <f t="shared" si="638"/>
        <v/>
      </c>
      <c r="BO557" s="154" t="str">
        <f t="shared" si="639"/>
        <v>NO BID</v>
      </c>
      <c r="BP557" s="178"/>
      <c r="BQ557" s="171"/>
      <c r="BR557" s="89"/>
      <c r="BS557" s="90" t="str">
        <f t="shared" si="640"/>
        <v/>
      </c>
      <c r="BT557" s="172"/>
      <c r="BU557" s="154" t="str">
        <f t="shared" si="641"/>
        <v>NO BID</v>
      </c>
      <c r="BV557" s="171"/>
      <c r="BW557" s="89"/>
      <c r="BX557" s="90" t="str">
        <f t="shared" si="642"/>
        <v/>
      </c>
      <c r="BY557" s="172"/>
      <c r="BZ557" s="154" t="str">
        <f t="shared" si="643"/>
        <v>NO BID</v>
      </c>
      <c r="CA557" s="171"/>
      <c r="CB557" s="89"/>
      <c r="CC557" s="90" t="str">
        <f t="shared" si="644"/>
        <v/>
      </c>
      <c r="CD557" s="172"/>
      <c r="CE557" s="154" t="str">
        <f t="shared" si="645"/>
        <v>NO BID</v>
      </c>
      <c r="CF557" s="171"/>
      <c r="CG557" s="89"/>
      <c r="CH557" s="90" t="str">
        <f t="shared" si="646"/>
        <v/>
      </c>
      <c r="CI557" s="172"/>
      <c r="CJ557" s="154" t="str">
        <f t="shared" si="647"/>
        <v>NO BID</v>
      </c>
      <c r="CK557" s="171"/>
      <c r="CL557" s="89"/>
      <c r="CM557" s="90" t="str">
        <f t="shared" si="648"/>
        <v/>
      </c>
      <c r="CN557" s="172"/>
      <c r="CO557" s="154" t="str">
        <f t="shared" si="649"/>
        <v>NO BID</v>
      </c>
      <c r="CP557" s="171"/>
      <c r="CQ557" s="89"/>
      <c r="CR557" s="90" t="str">
        <f t="shared" si="650"/>
        <v/>
      </c>
      <c r="CS557" s="172"/>
      <c r="CT557" s="154" t="str">
        <f t="shared" si="651"/>
        <v>NO BID</v>
      </c>
      <c r="CU557" s="171"/>
      <c r="CV557" s="89"/>
      <c r="CW557" s="90" t="str">
        <f t="shared" si="652"/>
        <v/>
      </c>
      <c r="CX557" s="172"/>
      <c r="CY557" s="154" t="str">
        <f t="shared" si="653"/>
        <v>NO BID</v>
      </c>
      <c r="CZ557" s="171"/>
      <c r="DA557" s="89"/>
      <c r="DB557" s="90" t="str">
        <f t="shared" si="654"/>
        <v/>
      </c>
      <c r="DC557" s="172"/>
      <c r="DD557" s="154" t="str">
        <f t="shared" si="655"/>
        <v>NO BID</v>
      </c>
      <c r="DE557" s="171"/>
      <c r="DF557" s="89"/>
      <c r="DG557" s="90" t="str">
        <f t="shared" si="656"/>
        <v/>
      </c>
      <c r="DH557" s="172"/>
      <c r="DI557" s="154" t="str">
        <f t="shared" si="657"/>
        <v>NO BID</v>
      </c>
      <c r="DJ557" s="171"/>
      <c r="DK557" s="89"/>
      <c r="DL557" s="90" t="str">
        <f t="shared" si="658"/>
        <v/>
      </c>
      <c r="DM557" s="172"/>
      <c r="DN557" s="154" t="str">
        <f t="shared" si="659"/>
        <v>NO BID</v>
      </c>
      <c r="DO557" s="171"/>
      <c r="DP557" s="89"/>
      <c r="DQ557" s="90" t="str">
        <f t="shared" si="660"/>
        <v/>
      </c>
      <c r="DR557" s="172"/>
      <c r="DS557" s="154" t="str">
        <f t="shared" si="661"/>
        <v>NO BID</v>
      </c>
      <c r="DT557" s="171"/>
      <c r="DU557" s="89"/>
      <c r="DV557" s="90" t="str">
        <f t="shared" si="662"/>
        <v/>
      </c>
      <c r="DW557" s="172"/>
      <c r="DX557" s="154" t="str">
        <f t="shared" si="663"/>
        <v>NO BID</v>
      </c>
      <c r="DY557" s="171"/>
      <c r="DZ557" s="89"/>
      <c r="EA557" s="90" t="str">
        <f t="shared" si="664"/>
        <v/>
      </c>
      <c r="EB557" s="172"/>
      <c r="EC557" s="154" t="str">
        <f t="shared" si="665"/>
        <v>NO BID</v>
      </c>
      <c r="ED557" s="171"/>
      <c r="EE557" s="89"/>
      <c r="EF557" s="90" t="str">
        <f t="shared" si="666"/>
        <v/>
      </c>
      <c r="EG557" s="172"/>
      <c r="EH557" s="154" t="str">
        <f t="shared" si="667"/>
        <v>NO BID</v>
      </c>
      <c r="EI557" s="171"/>
      <c r="EJ557" s="89"/>
      <c r="EK557" s="90" t="str">
        <f t="shared" si="668"/>
        <v/>
      </c>
      <c r="EL557" s="172"/>
      <c r="EM557" s="154" t="str">
        <f t="shared" si="669"/>
        <v>NO BID</v>
      </c>
      <c r="EN557" s="171"/>
      <c r="EO557" s="89"/>
      <c r="EP557" s="90" t="str">
        <f t="shared" si="670"/>
        <v/>
      </c>
      <c r="EQ557" s="172"/>
      <c r="ER557" s="154" t="str">
        <f t="shared" si="671"/>
        <v>NO BID</v>
      </c>
      <c r="ES557" s="171"/>
      <c r="ET557" s="89"/>
      <c r="EU557" s="90" t="str">
        <f t="shared" si="672"/>
        <v/>
      </c>
      <c r="EV557" s="172"/>
      <c r="EW557" s="154" t="str">
        <f t="shared" si="673"/>
        <v>NO BID</v>
      </c>
      <c r="EX557" s="171"/>
      <c r="EY557" s="89"/>
      <c r="EZ557" s="90" t="str">
        <f t="shared" si="674"/>
        <v/>
      </c>
      <c r="FA557" s="172"/>
      <c r="FB557" s="154" t="str">
        <f t="shared" si="675"/>
        <v>NO BID</v>
      </c>
      <c r="FC557" s="171"/>
      <c r="FD557" s="89"/>
      <c r="FE557" s="90" t="str">
        <f t="shared" si="676"/>
        <v/>
      </c>
      <c r="FF557" s="172"/>
      <c r="FG557" s="154" t="str">
        <f t="shared" si="677"/>
        <v>NO BID</v>
      </c>
      <c r="FH557" s="171"/>
      <c r="FI557" s="89"/>
      <c r="FJ557" s="90" t="str">
        <f t="shared" si="678"/>
        <v/>
      </c>
      <c r="FK557" s="172"/>
      <c r="FL557" s="154" t="str">
        <f t="shared" si="679"/>
        <v>NO BID</v>
      </c>
      <c r="FM557" s="171"/>
      <c r="FN557" s="89"/>
      <c r="FO557" s="90" t="str">
        <f t="shared" si="680"/>
        <v/>
      </c>
      <c r="FP557" s="172"/>
      <c r="FQ557" s="154" t="str">
        <f t="shared" si="681"/>
        <v>NO BID</v>
      </c>
      <c r="FR557" s="174"/>
      <c r="FS557" s="91">
        <v>12.49</v>
      </c>
      <c r="FT557" s="92">
        <f t="shared" si="682"/>
        <v>37.47</v>
      </c>
      <c r="FU557" s="175">
        <f t="shared" si="683"/>
        <v>0</v>
      </c>
      <c r="FV557" s="93" t="str">
        <f t="shared" si="684"/>
        <v/>
      </c>
      <c r="FW557" s="94">
        <f t="shared" si="685"/>
        <v>37.47</v>
      </c>
      <c r="FX557" s="95">
        <f t="shared" si="686"/>
        <v>0</v>
      </c>
      <c r="FY557" s="129" t="str">
        <f t="shared" si="687"/>
        <v>NOT AWARDED</v>
      </c>
      <c r="FZ557" s="130">
        <f t="shared" si="688"/>
        <v>0</v>
      </c>
      <c r="GA557" s="129" t="str">
        <f t="shared" si="689"/>
        <v>VENDOR 09</v>
      </c>
      <c r="GB557" s="176"/>
      <c r="GC557" s="177"/>
      <c r="GD557" s="96"/>
      <c r="GE557" s="97"/>
    </row>
    <row r="558" spans="1:187" ht="30" customHeight="1" thickTop="1" thickBot="1" x14ac:dyDescent="0.4">
      <c r="A558" s="162">
        <v>554</v>
      </c>
      <c r="B558" s="197">
        <v>3</v>
      </c>
      <c r="C558" s="164">
        <v>9780062913234</v>
      </c>
      <c r="D558" s="165" t="s">
        <v>317</v>
      </c>
      <c r="E558" s="165" t="s">
        <v>1013</v>
      </c>
      <c r="F558" s="165" t="s">
        <v>1479</v>
      </c>
      <c r="G558" s="166" t="s">
        <v>1415</v>
      </c>
      <c r="H558" s="166" t="s">
        <v>1416</v>
      </c>
      <c r="I558" s="167"/>
      <c r="J558" s="227">
        <f t="shared" si="690"/>
        <v>3</v>
      </c>
      <c r="K558" s="228"/>
      <c r="L558" s="99" t="str">
        <f t="shared" si="616"/>
        <v/>
      </c>
      <c r="M558" s="241"/>
      <c r="N558" s="168"/>
      <c r="O558" s="169" t="str">
        <f t="shared" si="617"/>
        <v>VENDOR 09</v>
      </c>
      <c r="P558" s="149">
        <v>241365</v>
      </c>
      <c r="Q558" s="149">
        <f t="shared" si="618"/>
        <v>0</v>
      </c>
      <c r="R558" s="170" t="str">
        <f t="shared" si="619"/>
        <v xml:space="preserve">, </v>
      </c>
      <c r="S558" s="170" t="str">
        <f t="shared" si="620"/>
        <v>NO BID</v>
      </c>
      <c r="T558" s="87">
        <f t="shared" si="621"/>
        <v>0</v>
      </c>
      <c r="U558" s="88" t="str">
        <f t="shared" si="622"/>
        <v>NOT AWARDED</v>
      </c>
      <c r="V558" s="167"/>
      <c r="W558" s="171"/>
      <c r="X558" s="89"/>
      <c r="Y558" s="90"/>
      <c r="Z558" s="172" t="str">
        <f t="shared" si="623"/>
        <v/>
      </c>
      <c r="AA558" s="154" t="str">
        <f t="shared" si="624"/>
        <v>NO BID</v>
      </c>
      <c r="AB558" s="171"/>
      <c r="AC558" s="89"/>
      <c r="AD558" s="90"/>
      <c r="AE558" s="172" t="str">
        <f t="shared" si="625"/>
        <v/>
      </c>
      <c r="AF558" s="154" t="str">
        <f t="shared" si="626"/>
        <v>NO BID</v>
      </c>
      <c r="AG558" s="171"/>
      <c r="AH558" s="89"/>
      <c r="AI558" s="90"/>
      <c r="AJ558" s="172" t="str">
        <f t="shared" si="627"/>
        <v/>
      </c>
      <c r="AK558" s="154" t="str">
        <f t="shared" si="628"/>
        <v>NO BID</v>
      </c>
      <c r="AL558" s="171"/>
      <c r="AM558" s="89"/>
      <c r="AN558" s="90"/>
      <c r="AO558" s="172" t="str">
        <f t="shared" si="629"/>
        <v/>
      </c>
      <c r="AP558" s="154" t="str">
        <f t="shared" si="630"/>
        <v>NO BID</v>
      </c>
      <c r="AQ558" s="171"/>
      <c r="AR558" s="89"/>
      <c r="AS558" s="90"/>
      <c r="AT558" s="172" t="str">
        <f t="shared" si="631"/>
        <v/>
      </c>
      <c r="AU558" s="154" t="str">
        <f t="shared" si="632"/>
        <v>NO BID</v>
      </c>
      <c r="AV558" s="171"/>
      <c r="AW558" s="89"/>
      <c r="AX558" s="90"/>
      <c r="AY558" s="172" t="str">
        <f t="shared" si="633"/>
        <v/>
      </c>
      <c r="AZ558" s="154" t="str">
        <f t="shared" si="634"/>
        <v>NO BID</v>
      </c>
      <c r="BA558" s="171"/>
      <c r="BB558" s="89"/>
      <c r="BC558" s="90"/>
      <c r="BD558" s="172" t="str">
        <f t="shared" si="635"/>
        <v/>
      </c>
      <c r="BE558" s="154" t="s">
        <v>78</v>
      </c>
      <c r="BF558" s="171"/>
      <c r="BG558" s="89"/>
      <c r="BH558" s="90"/>
      <c r="BI558" s="172" t="str">
        <f t="shared" si="636"/>
        <v/>
      </c>
      <c r="BJ558" s="154" t="str">
        <f t="shared" si="637"/>
        <v>NO BID</v>
      </c>
      <c r="BK558" s="171"/>
      <c r="BL558" s="89"/>
      <c r="BM558" s="90"/>
      <c r="BN558" s="172" t="str">
        <f t="shared" si="638"/>
        <v/>
      </c>
      <c r="BO558" s="154" t="str">
        <f t="shared" si="639"/>
        <v>NO BID</v>
      </c>
      <c r="BP558" s="173"/>
      <c r="BQ558" s="171"/>
      <c r="BR558" s="89"/>
      <c r="BS558" s="90" t="str">
        <f t="shared" si="640"/>
        <v/>
      </c>
      <c r="BT558" s="172"/>
      <c r="BU558" s="154" t="str">
        <f t="shared" si="641"/>
        <v>NO BID</v>
      </c>
      <c r="BV558" s="171"/>
      <c r="BW558" s="89"/>
      <c r="BX558" s="90" t="str">
        <f t="shared" si="642"/>
        <v/>
      </c>
      <c r="BY558" s="172"/>
      <c r="BZ558" s="154" t="str">
        <f t="shared" si="643"/>
        <v>NO BID</v>
      </c>
      <c r="CA558" s="171"/>
      <c r="CB558" s="89"/>
      <c r="CC558" s="90" t="str">
        <f t="shared" si="644"/>
        <v/>
      </c>
      <c r="CD558" s="172"/>
      <c r="CE558" s="154" t="str">
        <f t="shared" si="645"/>
        <v>NO BID</v>
      </c>
      <c r="CF558" s="171"/>
      <c r="CG558" s="89"/>
      <c r="CH558" s="90" t="str">
        <f t="shared" si="646"/>
        <v/>
      </c>
      <c r="CI558" s="172"/>
      <c r="CJ558" s="154" t="str">
        <f t="shared" si="647"/>
        <v>NO BID</v>
      </c>
      <c r="CK558" s="171"/>
      <c r="CL558" s="89"/>
      <c r="CM558" s="90" t="str">
        <f t="shared" si="648"/>
        <v/>
      </c>
      <c r="CN558" s="172"/>
      <c r="CO558" s="154" t="str">
        <f t="shared" si="649"/>
        <v>NO BID</v>
      </c>
      <c r="CP558" s="171"/>
      <c r="CQ558" s="89"/>
      <c r="CR558" s="90" t="str">
        <f t="shared" si="650"/>
        <v/>
      </c>
      <c r="CS558" s="172"/>
      <c r="CT558" s="154" t="str">
        <f t="shared" si="651"/>
        <v>NO BID</v>
      </c>
      <c r="CU558" s="171"/>
      <c r="CV558" s="89"/>
      <c r="CW558" s="90" t="str">
        <f t="shared" si="652"/>
        <v/>
      </c>
      <c r="CX558" s="172"/>
      <c r="CY558" s="154" t="str">
        <f t="shared" si="653"/>
        <v>NO BID</v>
      </c>
      <c r="CZ558" s="171"/>
      <c r="DA558" s="89"/>
      <c r="DB558" s="90" t="str">
        <f t="shared" si="654"/>
        <v/>
      </c>
      <c r="DC558" s="172"/>
      <c r="DD558" s="154" t="str">
        <f t="shared" si="655"/>
        <v>NO BID</v>
      </c>
      <c r="DE558" s="171"/>
      <c r="DF558" s="89"/>
      <c r="DG558" s="90" t="str">
        <f t="shared" si="656"/>
        <v/>
      </c>
      <c r="DH558" s="172"/>
      <c r="DI558" s="154" t="str">
        <f t="shared" si="657"/>
        <v>NO BID</v>
      </c>
      <c r="DJ558" s="171"/>
      <c r="DK558" s="89"/>
      <c r="DL558" s="90" t="str">
        <f t="shared" si="658"/>
        <v/>
      </c>
      <c r="DM558" s="172"/>
      <c r="DN558" s="154" t="str">
        <f t="shared" si="659"/>
        <v>NO BID</v>
      </c>
      <c r="DO558" s="171"/>
      <c r="DP558" s="89"/>
      <c r="DQ558" s="90" t="str">
        <f t="shared" si="660"/>
        <v/>
      </c>
      <c r="DR558" s="172"/>
      <c r="DS558" s="154" t="str">
        <f t="shared" si="661"/>
        <v>NO BID</v>
      </c>
      <c r="DT558" s="171"/>
      <c r="DU558" s="89"/>
      <c r="DV558" s="90" t="str">
        <f t="shared" si="662"/>
        <v/>
      </c>
      <c r="DW558" s="172"/>
      <c r="DX558" s="154" t="str">
        <f t="shared" si="663"/>
        <v>NO BID</v>
      </c>
      <c r="DY558" s="171"/>
      <c r="DZ558" s="89"/>
      <c r="EA558" s="90" t="str">
        <f t="shared" si="664"/>
        <v/>
      </c>
      <c r="EB558" s="172"/>
      <c r="EC558" s="154" t="str">
        <f t="shared" si="665"/>
        <v>NO BID</v>
      </c>
      <c r="ED558" s="171"/>
      <c r="EE558" s="89"/>
      <c r="EF558" s="90" t="str">
        <f t="shared" si="666"/>
        <v/>
      </c>
      <c r="EG558" s="172"/>
      <c r="EH558" s="154" t="str">
        <f t="shared" si="667"/>
        <v>NO BID</v>
      </c>
      <c r="EI558" s="171"/>
      <c r="EJ558" s="89"/>
      <c r="EK558" s="90" t="str">
        <f t="shared" si="668"/>
        <v/>
      </c>
      <c r="EL558" s="172"/>
      <c r="EM558" s="154" t="str">
        <f t="shared" si="669"/>
        <v>NO BID</v>
      </c>
      <c r="EN558" s="171"/>
      <c r="EO558" s="89"/>
      <c r="EP558" s="90" t="str">
        <f t="shared" si="670"/>
        <v/>
      </c>
      <c r="EQ558" s="172"/>
      <c r="ER558" s="154" t="str">
        <f t="shared" si="671"/>
        <v>NO BID</v>
      </c>
      <c r="ES558" s="171"/>
      <c r="ET558" s="89"/>
      <c r="EU558" s="90" t="str">
        <f t="shared" si="672"/>
        <v/>
      </c>
      <c r="EV558" s="172"/>
      <c r="EW558" s="154" t="str">
        <f t="shared" si="673"/>
        <v>NO BID</v>
      </c>
      <c r="EX558" s="171"/>
      <c r="EY558" s="89"/>
      <c r="EZ558" s="90" t="str">
        <f t="shared" si="674"/>
        <v/>
      </c>
      <c r="FA558" s="172"/>
      <c r="FB558" s="154" t="str">
        <f t="shared" si="675"/>
        <v>NO BID</v>
      </c>
      <c r="FC558" s="171"/>
      <c r="FD558" s="89"/>
      <c r="FE558" s="90" t="str">
        <f t="shared" si="676"/>
        <v/>
      </c>
      <c r="FF558" s="172"/>
      <c r="FG558" s="154" t="str">
        <f t="shared" si="677"/>
        <v>NO BID</v>
      </c>
      <c r="FH558" s="171"/>
      <c r="FI558" s="89"/>
      <c r="FJ558" s="90" t="str">
        <f t="shared" si="678"/>
        <v/>
      </c>
      <c r="FK558" s="172"/>
      <c r="FL558" s="154" t="str">
        <f t="shared" si="679"/>
        <v>NO BID</v>
      </c>
      <c r="FM558" s="171"/>
      <c r="FN558" s="89"/>
      <c r="FO558" s="90" t="str">
        <f t="shared" si="680"/>
        <v/>
      </c>
      <c r="FP558" s="172"/>
      <c r="FQ558" s="154" t="str">
        <f t="shared" si="681"/>
        <v>NO BID</v>
      </c>
      <c r="FR558" s="174"/>
      <c r="FS558" s="91">
        <v>21.86</v>
      </c>
      <c r="FT558" s="92">
        <f t="shared" si="682"/>
        <v>65.58</v>
      </c>
      <c r="FU558" s="175">
        <f t="shared" si="683"/>
        <v>0</v>
      </c>
      <c r="FV558" s="93" t="str">
        <f t="shared" si="684"/>
        <v/>
      </c>
      <c r="FW558" s="94">
        <f t="shared" si="685"/>
        <v>65.58</v>
      </c>
      <c r="FX558" s="95">
        <f t="shared" si="686"/>
        <v>0</v>
      </c>
      <c r="FY558" s="129" t="str">
        <f t="shared" si="687"/>
        <v>NOT AWARDED</v>
      </c>
      <c r="FZ558" s="130">
        <f t="shared" si="688"/>
        <v>0</v>
      </c>
      <c r="GA558" s="129" t="str">
        <f t="shared" si="689"/>
        <v>VENDOR 09</v>
      </c>
      <c r="GB558" s="176"/>
      <c r="GC558" s="177"/>
      <c r="GD558" s="96"/>
      <c r="GE558" s="97"/>
    </row>
    <row r="559" spans="1:187" ht="30" customHeight="1" thickTop="1" thickBot="1" x14ac:dyDescent="0.4">
      <c r="A559" s="162">
        <v>555</v>
      </c>
      <c r="B559" s="197">
        <v>2</v>
      </c>
      <c r="C559" s="164" t="s">
        <v>792</v>
      </c>
      <c r="D559" s="165" t="s">
        <v>318</v>
      </c>
      <c r="E559" s="165" t="s">
        <v>1014</v>
      </c>
      <c r="F559" s="165" t="s">
        <v>1479</v>
      </c>
      <c r="G559" s="166" t="s">
        <v>1415</v>
      </c>
      <c r="H559" s="166" t="s">
        <v>1416</v>
      </c>
      <c r="I559" s="167"/>
      <c r="J559" s="227">
        <f t="shared" si="690"/>
        <v>2</v>
      </c>
      <c r="K559" s="228"/>
      <c r="L559" s="99" t="str">
        <f t="shared" si="616"/>
        <v/>
      </c>
      <c r="M559" s="241"/>
      <c r="N559" s="168"/>
      <c r="O559" s="195" t="str">
        <f t="shared" si="617"/>
        <v>VENDOR 09</v>
      </c>
      <c r="P559" s="149" t="s">
        <v>88</v>
      </c>
      <c r="Q559" s="149">
        <f t="shared" si="618"/>
        <v>0</v>
      </c>
      <c r="R559" s="196" t="str">
        <f t="shared" si="619"/>
        <v xml:space="preserve">, </v>
      </c>
      <c r="S559" s="196" t="str">
        <f t="shared" si="620"/>
        <v>NO BID</v>
      </c>
      <c r="T559" s="117">
        <f t="shared" si="621"/>
        <v>0</v>
      </c>
      <c r="U559" s="118" t="str">
        <f t="shared" si="622"/>
        <v>NOT AWARDED</v>
      </c>
      <c r="V559" s="167"/>
      <c r="W559" s="171"/>
      <c r="X559" s="89"/>
      <c r="Y559" s="90"/>
      <c r="Z559" s="172" t="str">
        <f t="shared" si="623"/>
        <v/>
      </c>
      <c r="AA559" s="154" t="str">
        <f t="shared" si="624"/>
        <v>NO BID</v>
      </c>
      <c r="AB559" s="171"/>
      <c r="AC559" s="89"/>
      <c r="AD559" s="90"/>
      <c r="AE559" s="172" t="str">
        <f t="shared" si="625"/>
        <v/>
      </c>
      <c r="AF559" s="154" t="str">
        <f t="shared" si="626"/>
        <v>NO BID</v>
      </c>
      <c r="AG559" s="171"/>
      <c r="AH559" s="89"/>
      <c r="AI559" s="90"/>
      <c r="AJ559" s="172" t="str">
        <f t="shared" si="627"/>
        <v/>
      </c>
      <c r="AK559" s="154" t="str">
        <f t="shared" si="628"/>
        <v>NO BID</v>
      </c>
      <c r="AL559" s="171"/>
      <c r="AM559" s="89"/>
      <c r="AN559" s="90"/>
      <c r="AO559" s="172" t="str">
        <f t="shared" si="629"/>
        <v/>
      </c>
      <c r="AP559" s="154" t="str">
        <f t="shared" si="630"/>
        <v>NO BID</v>
      </c>
      <c r="AQ559" s="171"/>
      <c r="AR559" s="89"/>
      <c r="AS559" s="90"/>
      <c r="AT559" s="172" t="str">
        <f t="shared" si="631"/>
        <v/>
      </c>
      <c r="AU559" s="154" t="str">
        <f t="shared" si="632"/>
        <v>NO BID</v>
      </c>
      <c r="AV559" s="171"/>
      <c r="AW559" s="89"/>
      <c r="AX559" s="90"/>
      <c r="AY559" s="172" t="str">
        <f t="shared" si="633"/>
        <v/>
      </c>
      <c r="AZ559" s="154" t="str">
        <f t="shared" si="634"/>
        <v>NO BID</v>
      </c>
      <c r="BA559" s="171"/>
      <c r="BB559" s="89"/>
      <c r="BC559" s="90"/>
      <c r="BD559" s="172" t="str">
        <f t="shared" si="635"/>
        <v/>
      </c>
      <c r="BE559" s="154" t="s">
        <v>79</v>
      </c>
      <c r="BF559" s="171"/>
      <c r="BG559" s="89"/>
      <c r="BH559" s="90"/>
      <c r="BI559" s="172" t="str">
        <f t="shared" si="636"/>
        <v/>
      </c>
      <c r="BJ559" s="154" t="str">
        <f t="shared" si="637"/>
        <v>NO BID</v>
      </c>
      <c r="BK559" s="171"/>
      <c r="BL559" s="89"/>
      <c r="BM559" s="90"/>
      <c r="BN559" s="172" t="str">
        <f t="shared" si="638"/>
        <v/>
      </c>
      <c r="BO559" s="154" t="str">
        <f t="shared" si="639"/>
        <v>NO BID</v>
      </c>
      <c r="BP559" s="178"/>
      <c r="BQ559" s="171"/>
      <c r="BR559" s="89"/>
      <c r="BS559" s="90" t="str">
        <f t="shared" si="640"/>
        <v/>
      </c>
      <c r="BT559" s="172"/>
      <c r="BU559" s="154" t="str">
        <f t="shared" si="641"/>
        <v>NO BID</v>
      </c>
      <c r="BV559" s="171"/>
      <c r="BW559" s="89"/>
      <c r="BX559" s="90" t="str">
        <f t="shared" si="642"/>
        <v/>
      </c>
      <c r="BY559" s="172"/>
      <c r="BZ559" s="154" t="str">
        <f t="shared" si="643"/>
        <v>NO BID</v>
      </c>
      <c r="CA559" s="171"/>
      <c r="CB559" s="89"/>
      <c r="CC559" s="90" t="str">
        <f t="shared" si="644"/>
        <v/>
      </c>
      <c r="CD559" s="172"/>
      <c r="CE559" s="154" t="str">
        <f t="shared" si="645"/>
        <v>NO BID</v>
      </c>
      <c r="CF559" s="171"/>
      <c r="CG559" s="89"/>
      <c r="CH559" s="90" t="str">
        <f t="shared" si="646"/>
        <v/>
      </c>
      <c r="CI559" s="172"/>
      <c r="CJ559" s="154" t="str">
        <f t="shared" si="647"/>
        <v>NO BID</v>
      </c>
      <c r="CK559" s="171"/>
      <c r="CL559" s="89"/>
      <c r="CM559" s="90" t="str">
        <f t="shared" si="648"/>
        <v/>
      </c>
      <c r="CN559" s="172"/>
      <c r="CO559" s="154" t="str">
        <f t="shared" si="649"/>
        <v>NO BID</v>
      </c>
      <c r="CP559" s="171"/>
      <c r="CQ559" s="89"/>
      <c r="CR559" s="90" t="str">
        <f t="shared" si="650"/>
        <v/>
      </c>
      <c r="CS559" s="172"/>
      <c r="CT559" s="154" t="str">
        <f t="shared" si="651"/>
        <v>NO BID</v>
      </c>
      <c r="CU559" s="171"/>
      <c r="CV559" s="89"/>
      <c r="CW559" s="90" t="str">
        <f t="shared" si="652"/>
        <v/>
      </c>
      <c r="CX559" s="172"/>
      <c r="CY559" s="154" t="str">
        <f t="shared" si="653"/>
        <v>NO BID</v>
      </c>
      <c r="CZ559" s="171"/>
      <c r="DA559" s="89"/>
      <c r="DB559" s="90" t="str">
        <f t="shared" si="654"/>
        <v/>
      </c>
      <c r="DC559" s="172"/>
      <c r="DD559" s="154" t="str">
        <f t="shared" si="655"/>
        <v>NO BID</v>
      </c>
      <c r="DE559" s="171"/>
      <c r="DF559" s="89"/>
      <c r="DG559" s="90" t="str">
        <f t="shared" si="656"/>
        <v/>
      </c>
      <c r="DH559" s="172"/>
      <c r="DI559" s="154" t="str">
        <f t="shared" si="657"/>
        <v>NO BID</v>
      </c>
      <c r="DJ559" s="171"/>
      <c r="DK559" s="89"/>
      <c r="DL559" s="90" t="str">
        <f t="shared" si="658"/>
        <v/>
      </c>
      <c r="DM559" s="172"/>
      <c r="DN559" s="154" t="str">
        <f t="shared" si="659"/>
        <v>NO BID</v>
      </c>
      <c r="DO559" s="171"/>
      <c r="DP559" s="89"/>
      <c r="DQ559" s="90" t="str">
        <f t="shared" si="660"/>
        <v/>
      </c>
      <c r="DR559" s="172"/>
      <c r="DS559" s="154" t="str">
        <f t="shared" si="661"/>
        <v>NO BID</v>
      </c>
      <c r="DT559" s="171"/>
      <c r="DU559" s="89"/>
      <c r="DV559" s="90" t="str">
        <f t="shared" si="662"/>
        <v/>
      </c>
      <c r="DW559" s="172"/>
      <c r="DX559" s="154" t="str">
        <f t="shared" si="663"/>
        <v>NO BID</v>
      </c>
      <c r="DY559" s="171"/>
      <c r="DZ559" s="89"/>
      <c r="EA559" s="90" t="str">
        <f t="shared" si="664"/>
        <v/>
      </c>
      <c r="EB559" s="172"/>
      <c r="EC559" s="154" t="str">
        <f t="shared" si="665"/>
        <v>NO BID</v>
      </c>
      <c r="ED559" s="171"/>
      <c r="EE559" s="89"/>
      <c r="EF559" s="90" t="str">
        <f t="shared" si="666"/>
        <v/>
      </c>
      <c r="EG559" s="172"/>
      <c r="EH559" s="154" t="str">
        <f t="shared" si="667"/>
        <v>NO BID</v>
      </c>
      <c r="EI559" s="171"/>
      <c r="EJ559" s="89"/>
      <c r="EK559" s="90" t="str">
        <f t="shared" si="668"/>
        <v/>
      </c>
      <c r="EL559" s="172"/>
      <c r="EM559" s="154" t="str">
        <f t="shared" si="669"/>
        <v>NO BID</v>
      </c>
      <c r="EN559" s="171"/>
      <c r="EO559" s="89"/>
      <c r="EP559" s="90" t="str">
        <f t="shared" si="670"/>
        <v/>
      </c>
      <c r="EQ559" s="172"/>
      <c r="ER559" s="154" t="str">
        <f t="shared" si="671"/>
        <v>NO BID</v>
      </c>
      <c r="ES559" s="171"/>
      <c r="ET559" s="89"/>
      <c r="EU559" s="90" t="str">
        <f t="shared" si="672"/>
        <v/>
      </c>
      <c r="EV559" s="172"/>
      <c r="EW559" s="154" t="str">
        <f t="shared" si="673"/>
        <v>NO BID</v>
      </c>
      <c r="EX559" s="171"/>
      <c r="EY559" s="89"/>
      <c r="EZ559" s="90" t="str">
        <f t="shared" si="674"/>
        <v/>
      </c>
      <c r="FA559" s="172"/>
      <c r="FB559" s="154" t="str">
        <f t="shared" si="675"/>
        <v>NO BID</v>
      </c>
      <c r="FC559" s="171"/>
      <c r="FD559" s="89"/>
      <c r="FE559" s="90" t="str">
        <f t="shared" si="676"/>
        <v/>
      </c>
      <c r="FF559" s="172"/>
      <c r="FG559" s="154" t="str">
        <f t="shared" si="677"/>
        <v>NO BID</v>
      </c>
      <c r="FH559" s="171"/>
      <c r="FI559" s="89"/>
      <c r="FJ559" s="90" t="str">
        <f t="shared" si="678"/>
        <v/>
      </c>
      <c r="FK559" s="172"/>
      <c r="FL559" s="154" t="str">
        <f t="shared" si="679"/>
        <v>NO BID</v>
      </c>
      <c r="FM559" s="171"/>
      <c r="FN559" s="89"/>
      <c r="FO559" s="90" t="str">
        <f t="shared" si="680"/>
        <v/>
      </c>
      <c r="FP559" s="172"/>
      <c r="FQ559" s="154" t="str">
        <f t="shared" si="681"/>
        <v>NO BID</v>
      </c>
      <c r="FR559" s="174"/>
      <c r="FS559" s="91">
        <v>13.1</v>
      </c>
      <c r="FT559" s="92">
        <f t="shared" si="682"/>
        <v>26.2</v>
      </c>
      <c r="FU559" s="175">
        <f t="shared" si="683"/>
        <v>0</v>
      </c>
      <c r="FV559" s="93" t="str">
        <f t="shared" si="684"/>
        <v/>
      </c>
      <c r="FW559" s="94">
        <f t="shared" si="685"/>
        <v>26.2</v>
      </c>
      <c r="FX559" s="95">
        <f t="shared" si="686"/>
        <v>0</v>
      </c>
      <c r="FY559" s="129" t="str">
        <f t="shared" si="687"/>
        <v>NOT AWARDED</v>
      </c>
      <c r="FZ559" s="130">
        <f t="shared" si="688"/>
        <v>0</v>
      </c>
      <c r="GA559" s="129" t="str">
        <f t="shared" si="689"/>
        <v>VENDOR 09</v>
      </c>
      <c r="GB559" s="176"/>
      <c r="GC559" s="177"/>
      <c r="GD559" s="96"/>
      <c r="GE559" s="97"/>
    </row>
    <row r="560" spans="1:187" ht="30" customHeight="1" thickTop="1" thickBot="1" x14ac:dyDescent="0.4">
      <c r="A560" s="141">
        <v>556</v>
      </c>
      <c r="B560" s="194">
        <v>5</v>
      </c>
      <c r="C560" s="164">
        <v>9781250265722</v>
      </c>
      <c r="D560" s="165" t="s">
        <v>320</v>
      </c>
      <c r="E560" s="165" t="s">
        <v>1016</v>
      </c>
      <c r="F560" s="165" t="s">
        <v>1479</v>
      </c>
      <c r="G560" s="166" t="s">
        <v>1415</v>
      </c>
      <c r="H560" s="166" t="s">
        <v>1429</v>
      </c>
      <c r="I560" s="167"/>
      <c r="J560" s="227">
        <f t="shared" si="690"/>
        <v>5</v>
      </c>
      <c r="K560" s="228"/>
      <c r="L560" s="99" t="str">
        <f t="shared" si="616"/>
        <v/>
      </c>
      <c r="M560" s="241"/>
      <c r="N560" s="168"/>
      <c r="O560" s="195" t="str">
        <f t="shared" si="617"/>
        <v>VENDOR 09</v>
      </c>
      <c r="P560" s="149">
        <v>241365</v>
      </c>
      <c r="Q560" s="149">
        <f t="shared" si="618"/>
        <v>0</v>
      </c>
      <c r="R560" s="196" t="str">
        <f t="shared" si="619"/>
        <v xml:space="preserve">, </v>
      </c>
      <c r="S560" s="196" t="str">
        <f t="shared" si="620"/>
        <v>NO BID</v>
      </c>
      <c r="T560" s="117">
        <f t="shared" si="621"/>
        <v>0</v>
      </c>
      <c r="U560" s="118" t="str">
        <f t="shared" si="622"/>
        <v>NOT AWARDED</v>
      </c>
      <c r="V560" s="167"/>
      <c r="W560" s="171"/>
      <c r="X560" s="89"/>
      <c r="Y560" s="90"/>
      <c r="Z560" s="172" t="str">
        <f t="shared" si="623"/>
        <v/>
      </c>
      <c r="AA560" s="154" t="str">
        <f t="shared" si="624"/>
        <v>NO BID</v>
      </c>
      <c r="AB560" s="171"/>
      <c r="AC560" s="89"/>
      <c r="AD560" s="90"/>
      <c r="AE560" s="172" t="str">
        <f t="shared" si="625"/>
        <v/>
      </c>
      <c r="AF560" s="154" t="str">
        <f t="shared" si="626"/>
        <v>NO BID</v>
      </c>
      <c r="AG560" s="171"/>
      <c r="AH560" s="89"/>
      <c r="AI560" s="90"/>
      <c r="AJ560" s="172" t="str">
        <f t="shared" si="627"/>
        <v/>
      </c>
      <c r="AK560" s="154" t="str">
        <f t="shared" si="628"/>
        <v>NO BID</v>
      </c>
      <c r="AL560" s="171"/>
      <c r="AM560" s="89"/>
      <c r="AN560" s="90"/>
      <c r="AO560" s="172" t="str">
        <f t="shared" si="629"/>
        <v/>
      </c>
      <c r="AP560" s="154" t="str">
        <f t="shared" si="630"/>
        <v>NO BID</v>
      </c>
      <c r="AQ560" s="171"/>
      <c r="AR560" s="89"/>
      <c r="AS560" s="90"/>
      <c r="AT560" s="172" t="str">
        <f t="shared" si="631"/>
        <v/>
      </c>
      <c r="AU560" s="154" t="str">
        <f t="shared" si="632"/>
        <v>NO BID</v>
      </c>
      <c r="AV560" s="171"/>
      <c r="AW560" s="89"/>
      <c r="AX560" s="90"/>
      <c r="AY560" s="172" t="str">
        <f t="shared" si="633"/>
        <v/>
      </c>
      <c r="AZ560" s="154" t="str">
        <f t="shared" si="634"/>
        <v>NO BID</v>
      </c>
      <c r="BA560" s="171"/>
      <c r="BB560" s="89"/>
      <c r="BC560" s="90"/>
      <c r="BD560" s="172" t="str">
        <f t="shared" si="635"/>
        <v/>
      </c>
      <c r="BE560" s="154" t="s">
        <v>80</v>
      </c>
      <c r="BF560" s="171"/>
      <c r="BG560" s="89"/>
      <c r="BH560" s="90"/>
      <c r="BI560" s="172" t="str">
        <f t="shared" si="636"/>
        <v/>
      </c>
      <c r="BJ560" s="154" t="str">
        <f t="shared" si="637"/>
        <v>NO BID</v>
      </c>
      <c r="BK560" s="171"/>
      <c r="BL560" s="89"/>
      <c r="BM560" s="90"/>
      <c r="BN560" s="172" t="str">
        <f t="shared" si="638"/>
        <v/>
      </c>
      <c r="BO560" s="154" t="str">
        <f t="shared" si="639"/>
        <v>NO BID</v>
      </c>
      <c r="BP560" s="178"/>
      <c r="BQ560" s="171"/>
      <c r="BR560" s="89"/>
      <c r="BS560" s="90" t="str">
        <f t="shared" si="640"/>
        <v/>
      </c>
      <c r="BT560" s="172"/>
      <c r="BU560" s="154" t="str">
        <f t="shared" si="641"/>
        <v>NO BID</v>
      </c>
      <c r="BV560" s="171"/>
      <c r="BW560" s="89"/>
      <c r="BX560" s="90" t="str">
        <f t="shared" si="642"/>
        <v/>
      </c>
      <c r="BY560" s="172"/>
      <c r="BZ560" s="154" t="str">
        <f t="shared" si="643"/>
        <v>NO BID</v>
      </c>
      <c r="CA560" s="171"/>
      <c r="CB560" s="89"/>
      <c r="CC560" s="90" t="str">
        <f t="shared" si="644"/>
        <v/>
      </c>
      <c r="CD560" s="172"/>
      <c r="CE560" s="154" t="str">
        <f t="shared" si="645"/>
        <v>NO BID</v>
      </c>
      <c r="CF560" s="171"/>
      <c r="CG560" s="89"/>
      <c r="CH560" s="90" t="str">
        <f t="shared" si="646"/>
        <v/>
      </c>
      <c r="CI560" s="172"/>
      <c r="CJ560" s="154" t="str">
        <f t="shared" si="647"/>
        <v>NO BID</v>
      </c>
      <c r="CK560" s="171"/>
      <c r="CL560" s="89"/>
      <c r="CM560" s="90" t="str">
        <f t="shared" si="648"/>
        <v/>
      </c>
      <c r="CN560" s="172"/>
      <c r="CO560" s="154" t="str">
        <f t="shared" si="649"/>
        <v>NO BID</v>
      </c>
      <c r="CP560" s="171"/>
      <c r="CQ560" s="89"/>
      <c r="CR560" s="90" t="str">
        <f t="shared" si="650"/>
        <v/>
      </c>
      <c r="CS560" s="172"/>
      <c r="CT560" s="154" t="str">
        <f t="shared" si="651"/>
        <v>NO BID</v>
      </c>
      <c r="CU560" s="171"/>
      <c r="CV560" s="89"/>
      <c r="CW560" s="90" t="str">
        <f t="shared" si="652"/>
        <v/>
      </c>
      <c r="CX560" s="172"/>
      <c r="CY560" s="154" t="str">
        <f t="shared" si="653"/>
        <v>NO BID</v>
      </c>
      <c r="CZ560" s="171"/>
      <c r="DA560" s="89"/>
      <c r="DB560" s="90" t="str">
        <f t="shared" si="654"/>
        <v/>
      </c>
      <c r="DC560" s="172"/>
      <c r="DD560" s="154" t="str">
        <f t="shared" si="655"/>
        <v>NO BID</v>
      </c>
      <c r="DE560" s="171"/>
      <c r="DF560" s="89"/>
      <c r="DG560" s="90" t="str">
        <f t="shared" si="656"/>
        <v/>
      </c>
      <c r="DH560" s="172"/>
      <c r="DI560" s="154" t="str">
        <f t="shared" si="657"/>
        <v>NO BID</v>
      </c>
      <c r="DJ560" s="171"/>
      <c r="DK560" s="89"/>
      <c r="DL560" s="90" t="str">
        <f t="shared" si="658"/>
        <v/>
      </c>
      <c r="DM560" s="172"/>
      <c r="DN560" s="154" t="str">
        <f t="shared" si="659"/>
        <v>NO BID</v>
      </c>
      <c r="DO560" s="171"/>
      <c r="DP560" s="89"/>
      <c r="DQ560" s="90" t="str">
        <f t="shared" si="660"/>
        <v/>
      </c>
      <c r="DR560" s="172"/>
      <c r="DS560" s="154" t="str">
        <f t="shared" si="661"/>
        <v>NO BID</v>
      </c>
      <c r="DT560" s="171"/>
      <c r="DU560" s="89"/>
      <c r="DV560" s="90" t="str">
        <f t="shared" si="662"/>
        <v/>
      </c>
      <c r="DW560" s="172"/>
      <c r="DX560" s="154" t="str">
        <f t="shared" si="663"/>
        <v>NO BID</v>
      </c>
      <c r="DY560" s="171"/>
      <c r="DZ560" s="89"/>
      <c r="EA560" s="90" t="str">
        <f t="shared" si="664"/>
        <v/>
      </c>
      <c r="EB560" s="172"/>
      <c r="EC560" s="154" t="str">
        <f t="shared" si="665"/>
        <v>NO BID</v>
      </c>
      <c r="ED560" s="171"/>
      <c r="EE560" s="89"/>
      <c r="EF560" s="90" t="str">
        <f t="shared" si="666"/>
        <v/>
      </c>
      <c r="EG560" s="172"/>
      <c r="EH560" s="154" t="str">
        <f t="shared" si="667"/>
        <v>NO BID</v>
      </c>
      <c r="EI560" s="171"/>
      <c r="EJ560" s="89"/>
      <c r="EK560" s="90" t="str">
        <f t="shared" si="668"/>
        <v/>
      </c>
      <c r="EL560" s="172"/>
      <c r="EM560" s="154" t="str">
        <f t="shared" si="669"/>
        <v>NO BID</v>
      </c>
      <c r="EN560" s="171"/>
      <c r="EO560" s="89"/>
      <c r="EP560" s="90" t="str">
        <f t="shared" si="670"/>
        <v/>
      </c>
      <c r="EQ560" s="172"/>
      <c r="ER560" s="154" t="str">
        <f t="shared" si="671"/>
        <v>NO BID</v>
      </c>
      <c r="ES560" s="171"/>
      <c r="ET560" s="89"/>
      <c r="EU560" s="90" t="str">
        <f t="shared" si="672"/>
        <v/>
      </c>
      <c r="EV560" s="172"/>
      <c r="EW560" s="154" t="str">
        <f t="shared" si="673"/>
        <v>NO BID</v>
      </c>
      <c r="EX560" s="171"/>
      <c r="EY560" s="89"/>
      <c r="EZ560" s="90" t="str">
        <f t="shared" si="674"/>
        <v/>
      </c>
      <c r="FA560" s="172"/>
      <c r="FB560" s="154" t="str">
        <f t="shared" si="675"/>
        <v>NO BID</v>
      </c>
      <c r="FC560" s="171"/>
      <c r="FD560" s="89"/>
      <c r="FE560" s="90" t="str">
        <f t="shared" si="676"/>
        <v/>
      </c>
      <c r="FF560" s="172"/>
      <c r="FG560" s="154" t="str">
        <f t="shared" si="677"/>
        <v>NO BID</v>
      </c>
      <c r="FH560" s="171"/>
      <c r="FI560" s="89"/>
      <c r="FJ560" s="90" t="str">
        <f t="shared" si="678"/>
        <v/>
      </c>
      <c r="FK560" s="172"/>
      <c r="FL560" s="154" t="str">
        <f t="shared" si="679"/>
        <v>NO BID</v>
      </c>
      <c r="FM560" s="171"/>
      <c r="FN560" s="89"/>
      <c r="FO560" s="90" t="str">
        <f t="shared" si="680"/>
        <v/>
      </c>
      <c r="FP560" s="172"/>
      <c r="FQ560" s="154" t="str">
        <f t="shared" si="681"/>
        <v>NO BID</v>
      </c>
      <c r="FR560" s="174"/>
      <c r="FS560" s="91">
        <v>19.989999999999998</v>
      </c>
      <c r="FT560" s="92">
        <f t="shared" si="682"/>
        <v>99.949999999999989</v>
      </c>
      <c r="FU560" s="175">
        <f t="shared" si="683"/>
        <v>0</v>
      </c>
      <c r="FV560" s="93" t="str">
        <f t="shared" si="684"/>
        <v/>
      </c>
      <c r="FW560" s="94">
        <f t="shared" si="685"/>
        <v>99.949999999999989</v>
      </c>
      <c r="FX560" s="95">
        <f t="shared" si="686"/>
        <v>0</v>
      </c>
      <c r="FY560" s="129" t="str">
        <f t="shared" si="687"/>
        <v>NOT AWARDED</v>
      </c>
      <c r="FZ560" s="130">
        <f t="shared" si="688"/>
        <v>0</v>
      </c>
      <c r="GA560" s="129" t="str">
        <f t="shared" si="689"/>
        <v>VENDOR 09</v>
      </c>
      <c r="GB560" s="176"/>
      <c r="GC560" s="177"/>
      <c r="GD560" s="96"/>
      <c r="GE560" s="97"/>
    </row>
    <row r="561" spans="1:187" ht="30" customHeight="1" thickTop="1" thickBot="1" x14ac:dyDescent="0.4">
      <c r="A561" s="162">
        <v>557</v>
      </c>
      <c r="B561" s="194">
        <v>5</v>
      </c>
      <c r="C561" s="164">
        <v>9781250208224</v>
      </c>
      <c r="D561" s="165" t="s">
        <v>322</v>
      </c>
      <c r="E561" s="165" t="s">
        <v>1018</v>
      </c>
      <c r="F561" s="165" t="s">
        <v>1479</v>
      </c>
      <c r="G561" s="166" t="s">
        <v>1415</v>
      </c>
      <c r="H561" s="166" t="s">
        <v>1428</v>
      </c>
      <c r="I561" s="167"/>
      <c r="J561" s="227">
        <f t="shared" si="690"/>
        <v>5</v>
      </c>
      <c r="K561" s="228"/>
      <c r="L561" s="99" t="str">
        <f t="shared" si="616"/>
        <v/>
      </c>
      <c r="M561" s="241"/>
      <c r="N561" s="168"/>
      <c r="O561" s="195" t="str">
        <f t="shared" si="617"/>
        <v>VENDOR 09</v>
      </c>
      <c r="P561" s="149">
        <v>241365</v>
      </c>
      <c r="Q561" s="149">
        <f t="shared" si="618"/>
        <v>0</v>
      </c>
      <c r="R561" s="196" t="str">
        <f t="shared" si="619"/>
        <v xml:space="preserve">, </v>
      </c>
      <c r="S561" s="196" t="str">
        <f t="shared" si="620"/>
        <v>NO BID</v>
      </c>
      <c r="T561" s="117">
        <f t="shared" si="621"/>
        <v>0</v>
      </c>
      <c r="U561" s="118" t="str">
        <f t="shared" si="622"/>
        <v>NOT AWARDED</v>
      </c>
      <c r="V561" s="167"/>
      <c r="W561" s="171"/>
      <c r="X561" s="89"/>
      <c r="Y561" s="90"/>
      <c r="Z561" s="172" t="str">
        <f t="shared" si="623"/>
        <v/>
      </c>
      <c r="AA561" s="154" t="str">
        <f t="shared" si="624"/>
        <v>NO BID</v>
      </c>
      <c r="AB561" s="171"/>
      <c r="AC561" s="89"/>
      <c r="AD561" s="90"/>
      <c r="AE561" s="172" t="str">
        <f t="shared" si="625"/>
        <v/>
      </c>
      <c r="AF561" s="154" t="str">
        <f t="shared" si="626"/>
        <v>NO BID</v>
      </c>
      <c r="AG561" s="171"/>
      <c r="AH561" s="89"/>
      <c r="AI561" s="90"/>
      <c r="AJ561" s="172" t="str">
        <f t="shared" si="627"/>
        <v/>
      </c>
      <c r="AK561" s="154" t="str">
        <f t="shared" si="628"/>
        <v>NO BID</v>
      </c>
      <c r="AL561" s="171"/>
      <c r="AM561" s="89"/>
      <c r="AN561" s="90"/>
      <c r="AO561" s="172" t="str">
        <f t="shared" si="629"/>
        <v/>
      </c>
      <c r="AP561" s="154" t="str">
        <f t="shared" si="630"/>
        <v>NO BID</v>
      </c>
      <c r="AQ561" s="171"/>
      <c r="AR561" s="89"/>
      <c r="AS561" s="90"/>
      <c r="AT561" s="172" t="str">
        <f t="shared" si="631"/>
        <v/>
      </c>
      <c r="AU561" s="154" t="str">
        <f t="shared" si="632"/>
        <v>NO BID</v>
      </c>
      <c r="AV561" s="171"/>
      <c r="AW561" s="89"/>
      <c r="AX561" s="90"/>
      <c r="AY561" s="172" t="str">
        <f t="shared" si="633"/>
        <v/>
      </c>
      <c r="AZ561" s="154" t="str">
        <f t="shared" si="634"/>
        <v>NO BID</v>
      </c>
      <c r="BA561" s="171"/>
      <c r="BB561" s="89"/>
      <c r="BC561" s="90"/>
      <c r="BD561" s="172" t="str">
        <f t="shared" si="635"/>
        <v/>
      </c>
      <c r="BE561" s="154" t="s">
        <v>81</v>
      </c>
      <c r="BF561" s="171"/>
      <c r="BG561" s="89"/>
      <c r="BH561" s="90"/>
      <c r="BI561" s="172" t="str">
        <f t="shared" si="636"/>
        <v/>
      </c>
      <c r="BJ561" s="154" t="str">
        <f t="shared" si="637"/>
        <v>NO BID</v>
      </c>
      <c r="BK561" s="171"/>
      <c r="BL561" s="89"/>
      <c r="BM561" s="90"/>
      <c r="BN561" s="172" t="str">
        <f t="shared" si="638"/>
        <v/>
      </c>
      <c r="BO561" s="154" t="str">
        <f t="shared" si="639"/>
        <v>NO BID</v>
      </c>
      <c r="BP561" s="173"/>
      <c r="BQ561" s="171"/>
      <c r="BR561" s="89"/>
      <c r="BS561" s="90" t="str">
        <f t="shared" si="640"/>
        <v/>
      </c>
      <c r="BT561" s="172"/>
      <c r="BU561" s="154" t="str">
        <f t="shared" si="641"/>
        <v>NO BID</v>
      </c>
      <c r="BV561" s="171"/>
      <c r="BW561" s="89"/>
      <c r="BX561" s="90" t="str">
        <f t="shared" si="642"/>
        <v/>
      </c>
      <c r="BY561" s="172"/>
      <c r="BZ561" s="154" t="str">
        <f t="shared" si="643"/>
        <v>NO BID</v>
      </c>
      <c r="CA561" s="171"/>
      <c r="CB561" s="89"/>
      <c r="CC561" s="90" t="str">
        <f t="shared" si="644"/>
        <v/>
      </c>
      <c r="CD561" s="172"/>
      <c r="CE561" s="154" t="str">
        <f t="shared" si="645"/>
        <v>NO BID</v>
      </c>
      <c r="CF561" s="171"/>
      <c r="CG561" s="89"/>
      <c r="CH561" s="90" t="str">
        <f t="shared" si="646"/>
        <v/>
      </c>
      <c r="CI561" s="172"/>
      <c r="CJ561" s="154" t="str">
        <f t="shared" si="647"/>
        <v>NO BID</v>
      </c>
      <c r="CK561" s="171"/>
      <c r="CL561" s="89"/>
      <c r="CM561" s="90" t="str">
        <f t="shared" si="648"/>
        <v/>
      </c>
      <c r="CN561" s="172"/>
      <c r="CO561" s="154" t="str">
        <f t="shared" si="649"/>
        <v>NO BID</v>
      </c>
      <c r="CP561" s="171"/>
      <c r="CQ561" s="89"/>
      <c r="CR561" s="90" t="str">
        <f t="shared" si="650"/>
        <v/>
      </c>
      <c r="CS561" s="172"/>
      <c r="CT561" s="154" t="str">
        <f t="shared" si="651"/>
        <v>NO BID</v>
      </c>
      <c r="CU561" s="171"/>
      <c r="CV561" s="89"/>
      <c r="CW561" s="90" t="str">
        <f t="shared" si="652"/>
        <v/>
      </c>
      <c r="CX561" s="172"/>
      <c r="CY561" s="154" t="str">
        <f t="shared" si="653"/>
        <v>NO BID</v>
      </c>
      <c r="CZ561" s="171"/>
      <c r="DA561" s="89"/>
      <c r="DB561" s="90" t="str">
        <f t="shared" si="654"/>
        <v/>
      </c>
      <c r="DC561" s="172"/>
      <c r="DD561" s="154" t="str">
        <f t="shared" si="655"/>
        <v>NO BID</v>
      </c>
      <c r="DE561" s="171"/>
      <c r="DF561" s="89"/>
      <c r="DG561" s="90" t="str">
        <f t="shared" si="656"/>
        <v/>
      </c>
      <c r="DH561" s="172"/>
      <c r="DI561" s="154" t="str">
        <f t="shared" si="657"/>
        <v>NO BID</v>
      </c>
      <c r="DJ561" s="171"/>
      <c r="DK561" s="89"/>
      <c r="DL561" s="90" t="str">
        <f t="shared" si="658"/>
        <v/>
      </c>
      <c r="DM561" s="172"/>
      <c r="DN561" s="154" t="str">
        <f t="shared" si="659"/>
        <v>NO BID</v>
      </c>
      <c r="DO561" s="171"/>
      <c r="DP561" s="89"/>
      <c r="DQ561" s="90" t="str">
        <f t="shared" si="660"/>
        <v/>
      </c>
      <c r="DR561" s="172"/>
      <c r="DS561" s="154" t="str">
        <f t="shared" si="661"/>
        <v>NO BID</v>
      </c>
      <c r="DT561" s="171"/>
      <c r="DU561" s="89"/>
      <c r="DV561" s="90" t="str">
        <f t="shared" si="662"/>
        <v/>
      </c>
      <c r="DW561" s="172"/>
      <c r="DX561" s="154" t="str">
        <f t="shared" si="663"/>
        <v>NO BID</v>
      </c>
      <c r="DY561" s="171"/>
      <c r="DZ561" s="89"/>
      <c r="EA561" s="90" t="str">
        <f t="shared" si="664"/>
        <v/>
      </c>
      <c r="EB561" s="172"/>
      <c r="EC561" s="154" t="str">
        <f t="shared" si="665"/>
        <v>NO BID</v>
      </c>
      <c r="ED561" s="171"/>
      <c r="EE561" s="89"/>
      <c r="EF561" s="90" t="str">
        <f t="shared" si="666"/>
        <v/>
      </c>
      <c r="EG561" s="172"/>
      <c r="EH561" s="154" t="str">
        <f t="shared" si="667"/>
        <v>NO BID</v>
      </c>
      <c r="EI561" s="171"/>
      <c r="EJ561" s="89"/>
      <c r="EK561" s="90" t="str">
        <f t="shared" si="668"/>
        <v/>
      </c>
      <c r="EL561" s="172"/>
      <c r="EM561" s="154" t="str">
        <f t="shared" si="669"/>
        <v>NO BID</v>
      </c>
      <c r="EN561" s="171"/>
      <c r="EO561" s="89"/>
      <c r="EP561" s="90" t="str">
        <f t="shared" si="670"/>
        <v/>
      </c>
      <c r="EQ561" s="172"/>
      <c r="ER561" s="154" t="str">
        <f t="shared" si="671"/>
        <v>NO BID</v>
      </c>
      <c r="ES561" s="171"/>
      <c r="ET561" s="89"/>
      <c r="EU561" s="90" t="str">
        <f t="shared" si="672"/>
        <v/>
      </c>
      <c r="EV561" s="172"/>
      <c r="EW561" s="154" t="str">
        <f t="shared" si="673"/>
        <v>NO BID</v>
      </c>
      <c r="EX561" s="171"/>
      <c r="EY561" s="89"/>
      <c r="EZ561" s="90" t="str">
        <f t="shared" si="674"/>
        <v/>
      </c>
      <c r="FA561" s="172"/>
      <c r="FB561" s="154" t="str">
        <f t="shared" si="675"/>
        <v>NO BID</v>
      </c>
      <c r="FC561" s="171"/>
      <c r="FD561" s="89"/>
      <c r="FE561" s="90" t="str">
        <f t="shared" si="676"/>
        <v/>
      </c>
      <c r="FF561" s="172"/>
      <c r="FG561" s="154" t="str">
        <f t="shared" si="677"/>
        <v>NO BID</v>
      </c>
      <c r="FH561" s="171"/>
      <c r="FI561" s="89"/>
      <c r="FJ561" s="90" t="str">
        <f t="shared" si="678"/>
        <v/>
      </c>
      <c r="FK561" s="172"/>
      <c r="FL561" s="154" t="str">
        <f t="shared" si="679"/>
        <v>NO BID</v>
      </c>
      <c r="FM561" s="171"/>
      <c r="FN561" s="89"/>
      <c r="FO561" s="90" t="str">
        <f t="shared" si="680"/>
        <v/>
      </c>
      <c r="FP561" s="172"/>
      <c r="FQ561" s="154" t="str">
        <f t="shared" si="681"/>
        <v>NO BID</v>
      </c>
      <c r="FR561" s="174"/>
      <c r="FS561" s="91">
        <v>24.99</v>
      </c>
      <c r="FT561" s="92">
        <f t="shared" si="682"/>
        <v>124.94999999999999</v>
      </c>
      <c r="FU561" s="175">
        <f t="shared" si="683"/>
        <v>0</v>
      </c>
      <c r="FV561" s="93" t="str">
        <f t="shared" si="684"/>
        <v/>
      </c>
      <c r="FW561" s="94">
        <f t="shared" si="685"/>
        <v>124.94999999999999</v>
      </c>
      <c r="FX561" s="95">
        <f t="shared" si="686"/>
        <v>0</v>
      </c>
      <c r="FY561" s="129" t="str">
        <f t="shared" si="687"/>
        <v>NOT AWARDED</v>
      </c>
      <c r="FZ561" s="130">
        <f t="shared" si="688"/>
        <v>0</v>
      </c>
      <c r="GA561" s="129" t="str">
        <f t="shared" si="689"/>
        <v>VENDOR 09</v>
      </c>
      <c r="GB561" s="176"/>
      <c r="GC561" s="177"/>
      <c r="GD561" s="96"/>
      <c r="GE561" s="97"/>
    </row>
    <row r="562" spans="1:187" ht="30" customHeight="1" thickTop="1" thickBot="1" x14ac:dyDescent="0.4">
      <c r="A562" s="162">
        <v>558</v>
      </c>
      <c r="B562" s="194">
        <v>2</v>
      </c>
      <c r="C562" s="164">
        <v>9781250252654</v>
      </c>
      <c r="D562" s="165" t="s">
        <v>323</v>
      </c>
      <c r="E562" s="165" t="s">
        <v>1019</v>
      </c>
      <c r="F562" s="165" t="s">
        <v>1479</v>
      </c>
      <c r="G562" s="166" t="s">
        <v>1415</v>
      </c>
      <c r="H562" s="166" t="s">
        <v>1425</v>
      </c>
      <c r="I562" s="167"/>
      <c r="J562" s="227">
        <f t="shared" si="690"/>
        <v>2</v>
      </c>
      <c r="K562" s="228"/>
      <c r="L562" s="99" t="str">
        <f t="shared" si="616"/>
        <v/>
      </c>
      <c r="M562" s="241"/>
      <c r="N562" s="168"/>
      <c r="O562" s="195" t="str">
        <f t="shared" si="617"/>
        <v>VENDOR 09</v>
      </c>
      <c r="P562" s="149">
        <v>241362</v>
      </c>
      <c r="Q562" s="149">
        <f t="shared" si="618"/>
        <v>0</v>
      </c>
      <c r="R562" s="196" t="str">
        <f t="shared" si="619"/>
        <v xml:space="preserve">, </v>
      </c>
      <c r="S562" s="196" t="str">
        <f t="shared" si="620"/>
        <v>NO BID</v>
      </c>
      <c r="T562" s="117">
        <f t="shared" si="621"/>
        <v>0</v>
      </c>
      <c r="U562" s="118" t="str">
        <f t="shared" si="622"/>
        <v>NOT AWARDED</v>
      </c>
      <c r="V562" s="167"/>
      <c r="W562" s="171"/>
      <c r="X562" s="89"/>
      <c r="Y562" s="90"/>
      <c r="Z562" s="172" t="str">
        <f t="shared" si="623"/>
        <v/>
      </c>
      <c r="AA562" s="154" t="str">
        <f t="shared" si="624"/>
        <v>NO BID</v>
      </c>
      <c r="AB562" s="171"/>
      <c r="AC562" s="89"/>
      <c r="AD562" s="90"/>
      <c r="AE562" s="172" t="str">
        <f t="shared" si="625"/>
        <v/>
      </c>
      <c r="AF562" s="154" t="str">
        <f t="shared" si="626"/>
        <v>NO BID</v>
      </c>
      <c r="AG562" s="171"/>
      <c r="AH562" s="89"/>
      <c r="AI562" s="90"/>
      <c r="AJ562" s="172" t="str">
        <f t="shared" si="627"/>
        <v/>
      </c>
      <c r="AK562" s="154" t="str">
        <f t="shared" si="628"/>
        <v>NO BID</v>
      </c>
      <c r="AL562" s="171"/>
      <c r="AM562" s="89"/>
      <c r="AN562" s="90"/>
      <c r="AO562" s="172" t="str">
        <f t="shared" si="629"/>
        <v/>
      </c>
      <c r="AP562" s="154" t="str">
        <f t="shared" si="630"/>
        <v>NO BID</v>
      </c>
      <c r="AQ562" s="171"/>
      <c r="AR562" s="89"/>
      <c r="AS562" s="90"/>
      <c r="AT562" s="172" t="str">
        <f t="shared" si="631"/>
        <v/>
      </c>
      <c r="AU562" s="154" t="str">
        <f t="shared" si="632"/>
        <v>NO BID</v>
      </c>
      <c r="AV562" s="171"/>
      <c r="AW562" s="89"/>
      <c r="AX562" s="90"/>
      <c r="AY562" s="172" t="str">
        <f t="shared" si="633"/>
        <v/>
      </c>
      <c r="AZ562" s="154" t="str">
        <f t="shared" si="634"/>
        <v>NO BID</v>
      </c>
      <c r="BA562" s="171"/>
      <c r="BB562" s="89"/>
      <c r="BC562" s="90"/>
      <c r="BD562" s="172" t="str">
        <f t="shared" si="635"/>
        <v/>
      </c>
      <c r="BE562" s="154" t="str">
        <f t="shared" ref="BE562:BE567" si="693">IF($B562=0,"",IF(ISNUMBER(BB562),"","NO BID"))</f>
        <v>NO BID</v>
      </c>
      <c r="BF562" s="171"/>
      <c r="BG562" s="89"/>
      <c r="BH562" s="90"/>
      <c r="BI562" s="172" t="str">
        <f t="shared" si="636"/>
        <v/>
      </c>
      <c r="BJ562" s="154" t="str">
        <f t="shared" si="637"/>
        <v>NO BID</v>
      </c>
      <c r="BK562" s="171"/>
      <c r="BL562" s="89"/>
      <c r="BM562" s="90"/>
      <c r="BN562" s="172" t="str">
        <f t="shared" si="638"/>
        <v/>
      </c>
      <c r="BO562" s="154" t="str">
        <f t="shared" si="639"/>
        <v>NO BID</v>
      </c>
      <c r="BP562" s="178"/>
      <c r="BQ562" s="171"/>
      <c r="BR562" s="89"/>
      <c r="BS562" s="90" t="str">
        <f t="shared" si="640"/>
        <v/>
      </c>
      <c r="BT562" s="172"/>
      <c r="BU562" s="154" t="str">
        <f t="shared" si="641"/>
        <v>NO BID</v>
      </c>
      <c r="BV562" s="171"/>
      <c r="BW562" s="89"/>
      <c r="BX562" s="90" t="str">
        <f t="shared" si="642"/>
        <v/>
      </c>
      <c r="BY562" s="172"/>
      <c r="BZ562" s="154" t="str">
        <f t="shared" si="643"/>
        <v>NO BID</v>
      </c>
      <c r="CA562" s="171"/>
      <c r="CB562" s="89"/>
      <c r="CC562" s="90" t="str">
        <f t="shared" si="644"/>
        <v/>
      </c>
      <c r="CD562" s="172"/>
      <c r="CE562" s="154" t="str">
        <f t="shared" si="645"/>
        <v>NO BID</v>
      </c>
      <c r="CF562" s="171"/>
      <c r="CG562" s="89"/>
      <c r="CH562" s="90" t="str">
        <f t="shared" si="646"/>
        <v/>
      </c>
      <c r="CI562" s="172"/>
      <c r="CJ562" s="154" t="str">
        <f t="shared" si="647"/>
        <v>NO BID</v>
      </c>
      <c r="CK562" s="171"/>
      <c r="CL562" s="89"/>
      <c r="CM562" s="90" t="str">
        <f t="shared" si="648"/>
        <v/>
      </c>
      <c r="CN562" s="172"/>
      <c r="CO562" s="154" t="str">
        <f t="shared" si="649"/>
        <v>NO BID</v>
      </c>
      <c r="CP562" s="171"/>
      <c r="CQ562" s="89"/>
      <c r="CR562" s="90" t="str">
        <f t="shared" si="650"/>
        <v/>
      </c>
      <c r="CS562" s="172"/>
      <c r="CT562" s="154" t="str">
        <f t="shared" si="651"/>
        <v>NO BID</v>
      </c>
      <c r="CU562" s="171"/>
      <c r="CV562" s="89"/>
      <c r="CW562" s="90" t="str">
        <f t="shared" si="652"/>
        <v/>
      </c>
      <c r="CX562" s="172"/>
      <c r="CY562" s="154" t="str">
        <f t="shared" si="653"/>
        <v>NO BID</v>
      </c>
      <c r="CZ562" s="171"/>
      <c r="DA562" s="89"/>
      <c r="DB562" s="90" t="str">
        <f t="shared" si="654"/>
        <v/>
      </c>
      <c r="DC562" s="172"/>
      <c r="DD562" s="154" t="str">
        <f t="shared" si="655"/>
        <v>NO BID</v>
      </c>
      <c r="DE562" s="171"/>
      <c r="DF562" s="89"/>
      <c r="DG562" s="90" t="str">
        <f t="shared" si="656"/>
        <v/>
      </c>
      <c r="DH562" s="172"/>
      <c r="DI562" s="154" t="str">
        <f t="shared" si="657"/>
        <v>NO BID</v>
      </c>
      <c r="DJ562" s="171"/>
      <c r="DK562" s="89"/>
      <c r="DL562" s="90" t="str">
        <f t="shared" si="658"/>
        <v/>
      </c>
      <c r="DM562" s="172"/>
      <c r="DN562" s="154" t="str">
        <f t="shared" si="659"/>
        <v>NO BID</v>
      </c>
      <c r="DO562" s="171"/>
      <c r="DP562" s="89"/>
      <c r="DQ562" s="90" t="str">
        <f t="shared" si="660"/>
        <v/>
      </c>
      <c r="DR562" s="172"/>
      <c r="DS562" s="154" t="str">
        <f t="shared" si="661"/>
        <v>NO BID</v>
      </c>
      <c r="DT562" s="171"/>
      <c r="DU562" s="89"/>
      <c r="DV562" s="90" t="str">
        <f t="shared" si="662"/>
        <v/>
      </c>
      <c r="DW562" s="172"/>
      <c r="DX562" s="154" t="str">
        <f t="shared" si="663"/>
        <v>NO BID</v>
      </c>
      <c r="DY562" s="171"/>
      <c r="DZ562" s="89"/>
      <c r="EA562" s="90" t="str">
        <f t="shared" si="664"/>
        <v/>
      </c>
      <c r="EB562" s="172"/>
      <c r="EC562" s="154" t="str">
        <f t="shared" si="665"/>
        <v>NO BID</v>
      </c>
      <c r="ED562" s="171"/>
      <c r="EE562" s="89"/>
      <c r="EF562" s="90" t="str">
        <f t="shared" si="666"/>
        <v/>
      </c>
      <c r="EG562" s="172"/>
      <c r="EH562" s="154" t="str">
        <f t="shared" si="667"/>
        <v>NO BID</v>
      </c>
      <c r="EI562" s="171"/>
      <c r="EJ562" s="89"/>
      <c r="EK562" s="90" t="str">
        <f t="shared" si="668"/>
        <v/>
      </c>
      <c r="EL562" s="172"/>
      <c r="EM562" s="154" t="str">
        <f t="shared" si="669"/>
        <v>NO BID</v>
      </c>
      <c r="EN562" s="171"/>
      <c r="EO562" s="89"/>
      <c r="EP562" s="90" t="str">
        <f t="shared" si="670"/>
        <v/>
      </c>
      <c r="EQ562" s="172"/>
      <c r="ER562" s="154" t="str">
        <f t="shared" si="671"/>
        <v>NO BID</v>
      </c>
      <c r="ES562" s="171"/>
      <c r="ET562" s="89"/>
      <c r="EU562" s="90" t="str">
        <f t="shared" si="672"/>
        <v/>
      </c>
      <c r="EV562" s="172"/>
      <c r="EW562" s="154" t="str">
        <f t="shared" si="673"/>
        <v>NO BID</v>
      </c>
      <c r="EX562" s="171"/>
      <c r="EY562" s="89"/>
      <c r="EZ562" s="90" t="str">
        <f t="shared" si="674"/>
        <v/>
      </c>
      <c r="FA562" s="172"/>
      <c r="FB562" s="154" t="str">
        <f t="shared" si="675"/>
        <v>NO BID</v>
      </c>
      <c r="FC562" s="171"/>
      <c r="FD562" s="89"/>
      <c r="FE562" s="90" t="str">
        <f t="shared" si="676"/>
        <v/>
      </c>
      <c r="FF562" s="172"/>
      <c r="FG562" s="154" t="str">
        <f t="shared" si="677"/>
        <v>NO BID</v>
      </c>
      <c r="FH562" s="171"/>
      <c r="FI562" s="89"/>
      <c r="FJ562" s="90" t="str">
        <f t="shared" si="678"/>
        <v/>
      </c>
      <c r="FK562" s="172"/>
      <c r="FL562" s="154" t="str">
        <f t="shared" si="679"/>
        <v>NO BID</v>
      </c>
      <c r="FM562" s="171"/>
      <c r="FN562" s="89"/>
      <c r="FO562" s="90" t="str">
        <f t="shared" si="680"/>
        <v/>
      </c>
      <c r="FP562" s="172"/>
      <c r="FQ562" s="154" t="str">
        <f t="shared" si="681"/>
        <v>NO BID</v>
      </c>
      <c r="FR562" s="174"/>
      <c r="FS562" s="91">
        <v>22.99</v>
      </c>
      <c r="FT562" s="92">
        <f t="shared" si="682"/>
        <v>45.98</v>
      </c>
      <c r="FU562" s="175">
        <f t="shared" si="683"/>
        <v>0</v>
      </c>
      <c r="FV562" s="93" t="str">
        <f t="shared" si="684"/>
        <v/>
      </c>
      <c r="FW562" s="94">
        <f t="shared" si="685"/>
        <v>45.98</v>
      </c>
      <c r="FX562" s="95">
        <f t="shared" si="686"/>
        <v>0</v>
      </c>
      <c r="FY562" s="129" t="str">
        <f t="shared" si="687"/>
        <v>NOT AWARDED</v>
      </c>
      <c r="FZ562" s="130">
        <f t="shared" si="688"/>
        <v>0</v>
      </c>
      <c r="GA562" s="129" t="str">
        <f t="shared" si="689"/>
        <v>VENDOR 09</v>
      </c>
      <c r="GB562" s="176"/>
      <c r="GC562" s="177"/>
      <c r="GD562" s="96"/>
      <c r="GE562" s="97"/>
    </row>
    <row r="563" spans="1:187" ht="30" customHeight="1" thickTop="1" thickBot="1" x14ac:dyDescent="0.4">
      <c r="A563" s="162">
        <v>559</v>
      </c>
      <c r="B563" s="163">
        <v>5</v>
      </c>
      <c r="C563" s="164">
        <v>9798885540001</v>
      </c>
      <c r="D563" s="165" t="s">
        <v>324</v>
      </c>
      <c r="E563" s="165" t="s">
        <v>1020</v>
      </c>
      <c r="F563" s="165" t="s">
        <v>1480</v>
      </c>
      <c r="G563" s="166" t="s">
        <v>1415</v>
      </c>
      <c r="H563" s="166" t="s">
        <v>1428</v>
      </c>
      <c r="I563" s="167"/>
      <c r="J563" s="227">
        <f t="shared" si="690"/>
        <v>5</v>
      </c>
      <c r="K563" s="228"/>
      <c r="L563" s="99" t="str">
        <f t="shared" si="616"/>
        <v/>
      </c>
      <c r="M563" s="241"/>
      <c r="N563" s="168"/>
      <c r="O563" s="195" t="str">
        <f t="shared" si="617"/>
        <v>VENDOR 09</v>
      </c>
      <c r="P563" s="149">
        <v>241360</v>
      </c>
      <c r="Q563" s="149">
        <f t="shared" si="618"/>
        <v>0</v>
      </c>
      <c r="R563" s="196" t="str">
        <f t="shared" si="619"/>
        <v xml:space="preserve">, </v>
      </c>
      <c r="S563" s="196" t="str">
        <f t="shared" si="620"/>
        <v>NO BID</v>
      </c>
      <c r="T563" s="117">
        <f t="shared" si="621"/>
        <v>0</v>
      </c>
      <c r="U563" s="118" t="str">
        <f t="shared" si="622"/>
        <v>NOT AWARDED</v>
      </c>
      <c r="V563" s="167"/>
      <c r="W563" s="171"/>
      <c r="X563" s="89"/>
      <c r="Y563" s="90"/>
      <c r="Z563" s="172" t="str">
        <f t="shared" si="623"/>
        <v/>
      </c>
      <c r="AA563" s="154" t="str">
        <f t="shared" si="624"/>
        <v>NO BID</v>
      </c>
      <c r="AB563" s="171"/>
      <c r="AC563" s="89"/>
      <c r="AD563" s="90"/>
      <c r="AE563" s="172" t="str">
        <f t="shared" si="625"/>
        <v/>
      </c>
      <c r="AF563" s="154" t="str">
        <f t="shared" si="626"/>
        <v>NO BID</v>
      </c>
      <c r="AG563" s="171"/>
      <c r="AH563" s="89"/>
      <c r="AI563" s="90"/>
      <c r="AJ563" s="172" t="str">
        <f t="shared" si="627"/>
        <v/>
      </c>
      <c r="AK563" s="154" t="str">
        <f t="shared" si="628"/>
        <v>NO BID</v>
      </c>
      <c r="AL563" s="171"/>
      <c r="AM563" s="89"/>
      <c r="AN563" s="90"/>
      <c r="AO563" s="172" t="str">
        <f t="shared" si="629"/>
        <v/>
      </c>
      <c r="AP563" s="154" t="str">
        <f t="shared" si="630"/>
        <v>NO BID</v>
      </c>
      <c r="AQ563" s="171"/>
      <c r="AR563" s="89"/>
      <c r="AS563" s="90"/>
      <c r="AT563" s="172" t="str">
        <f t="shared" si="631"/>
        <v/>
      </c>
      <c r="AU563" s="154" t="str">
        <f t="shared" si="632"/>
        <v>NO BID</v>
      </c>
      <c r="AV563" s="171"/>
      <c r="AW563" s="89"/>
      <c r="AX563" s="90"/>
      <c r="AY563" s="172" t="str">
        <f t="shared" si="633"/>
        <v/>
      </c>
      <c r="AZ563" s="154" t="str">
        <f t="shared" si="634"/>
        <v>NO BID</v>
      </c>
      <c r="BA563" s="171"/>
      <c r="BB563" s="89"/>
      <c r="BC563" s="90"/>
      <c r="BD563" s="172" t="str">
        <f t="shared" si="635"/>
        <v/>
      </c>
      <c r="BE563" s="154" t="str">
        <f t="shared" si="693"/>
        <v>NO BID</v>
      </c>
      <c r="BF563" s="171"/>
      <c r="BG563" s="89"/>
      <c r="BH563" s="90"/>
      <c r="BI563" s="172" t="str">
        <f t="shared" si="636"/>
        <v/>
      </c>
      <c r="BJ563" s="154" t="str">
        <f t="shared" si="637"/>
        <v>NO BID</v>
      </c>
      <c r="BK563" s="171"/>
      <c r="BL563" s="89"/>
      <c r="BM563" s="90"/>
      <c r="BN563" s="172" t="str">
        <f t="shared" si="638"/>
        <v/>
      </c>
      <c r="BO563" s="154" t="str">
        <f t="shared" si="639"/>
        <v>NO BID</v>
      </c>
      <c r="BP563" s="178"/>
      <c r="BQ563" s="171"/>
      <c r="BR563" s="89"/>
      <c r="BS563" s="90" t="str">
        <f t="shared" si="640"/>
        <v/>
      </c>
      <c r="BT563" s="172"/>
      <c r="BU563" s="154" t="str">
        <f t="shared" si="641"/>
        <v>NO BID</v>
      </c>
      <c r="BV563" s="171"/>
      <c r="BW563" s="89"/>
      <c r="BX563" s="90" t="str">
        <f t="shared" si="642"/>
        <v/>
      </c>
      <c r="BY563" s="172"/>
      <c r="BZ563" s="154" t="str">
        <f t="shared" si="643"/>
        <v>NO BID</v>
      </c>
      <c r="CA563" s="171"/>
      <c r="CB563" s="89"/>
      <c r="CC563" s="90" t="str">
        <f t="shared" si="644"/>
        <v/>
      </c>
      <c r="CD563" s="172"/>
      <c r="CE563" s="154" t="str">
        <f t="shared" si="645"/>
        <v>NO BID</v>
      </c>
      <c r="CF563" s="171"/>
      <c r="CG563" s="89"/>
      <c r="CH563" s="90" t="str">
        <f t="shared" si="646"/>
        <v/>
      </c>
      <c r="CI563" s="172"/>
      <c r="CJ563" s="154" t="str">
        <f t="shared" si="647"/>
        <v>NO BID</v>
      </c>
      <c r="CK563" s="171"/>
      <c r="CL563" s="89"/>
      <c r="CM563" s="90" t="str">
        <f t="shared" si="648"/>
        <v/>
      </c>
      <c r="CN563" s="172"/>
      <c r="CO563" s="154" t="str">
        <f t="shared" si="649"/>
        <v>NO BID</v>
      </c>
      <c r="CP563" s="171"/>
      <c r="CQ563" s="89"/>
      <c r="CR563" s="90" t="str">
        <f t="shared" si="650"/>
        <v/>
      </c>
      <c r="CS563" s="172"/>
      <c r="CT563" s="154" t="str">
        <f t="shared" si="651"/>
        <v>NO BID</v>
      </c>
      <c r="CU563" s="171"/>
      <c r="CV563" s="89"/>
      <c r="CW563" s="90" t="str">
        <f t="shared" si="652"/>
        <v/>
      </c>
      <c r="CX563" s="172"/>
      <c r="CY563" s="154" t="str">
        <f t="shared" si="653"/>
        <v>NO BID</v>
      </c>
      <c r="CZ563" s="171"/>
      <c r="DA563" s="89"/>
      <c r="DB563" s="90" t="str">
        <f t="shared" si="654"/>
        <v/>
      </c>
      <c r="DC563" s="172"/>
      <c r="DD563" s="154" t="str">
        <f t="shared" si="655"/>
        <v>NO BID</v>
      </c>
      <c r="DE563" s="171"/>
      <c r="DF563" s="89"/>
      <c r="DG563" s="90" t="str">
        <f t="shared" si="656"/>
        <v/>
      </c>
      <c r="DH563" s="172"/>
      <c r="DI563" s="154" t="str">
        <f t="shared" si="657"/>
        <v>NO BID</v>
      </c>
      <c r="DJ563" s="171"/>
      <c r="DK563" s="89"/>
      <c r="DL563" s="90" t="str">
        <f t="shared" si="658"/>
        <v/>
      </c>
      <c r="DM563" s="172"/>
      <c r="DN563" s="154" t="str">
        <f t="shared" si="659"/>
        <v>NO BID</v>
      </c>
      <c r="DO563" s="171"/>
      <c r="DP563" s="89"/>
      <c r="DQ563" s="90" t="str">
        <f t="shared" si="660"/>
        <v/>
      </c>
      <c r="DR563" s="172"/>
      <c r="DS563" s="154" t="str">
        <f t="shared" si="661"/>
        <v>NO BID</v>
      </c>
      <c r="DT563" s="171"/>
      <c r="DU563" s="89"/>
      <c r="DV563" s="90" t="str">
        <f t="shared" si="662"/>
        <v/>
      </c>
      <c r="DW563" s="172"/>
      <c r="DX563" s="154" t="str">
        <f t="shared" si="663"/>
        <v>NO BID</v>
      </c>
      <c r="DY563" s="171"/>
      <c r="DZ563" s="89"/>
      <c r="EA563" s="90" t="str">
        <f t="shared" si="664"/>
        <v/>
      </c>
      <c r="EB563" s="172"/>
      <c r="EC563" s="154" t="str">
        <f t="shared" si="665"/>
        <v>NO BID</v>
      </c>
      <c r="ED563" s="171"/>
      <c r="EE563" s="89"/>
      <c r="EF563" s="90" t="str">
        <f t="shared" si="666"/>
        <v/>
      </c>
      <c r="EG563" s="172"/>
      <c r="EH563" s="154" t="str">
        <f t="shared" si="667"/>
        <v>NO BID</v>
      </c>
      <c r="EI563" s="171"/>
      <c r="EJ563" s="89"/>
      <c r="EK563" s="90" t="str">
        <f t="shared" si="668"/>
        <v/>
      </c>
      <c r="EL563" s="172"/>
      <c r="EM563" s="154" t="str">
        <f t="shared" si="669"/>
        <v>NO BID</v>
      </c>
      <c r="EN563" s="171"/>
      <c r="EO563" s="89"/>
      <c r="EP563" s="90" t="str">
        <f t="shared" si="670"/>
        <v/>
      </c>
      <c r="EQ563" s="172"/>
      <c r="ER563" s="154" t="str">
        <f t="shared" si="671"/>
        <v>NO BID</v>
      </c>
      <c r="ES563" s="171"/>
      <c r="ET563" s="89"/>
      <c r="EU563" s="90" t="str">
        <f t="shared" si="672"/>
        <v/>
      </c>
      <c r="EV563" s="172"/>
      <c r="EW563" s="154" t="str">
        <f t="shared" si="673"/>
        <v>NO BID</v>
      </c>
      <c r="EX563" s="171"/>
      <c r="EY563" s="89"/>
      <c r="EZ563" s="90" t="str">
        <f t="shared" si="674"/>
        <v/>
      </c>
      <c r="FA563" s="172"/>
      <c r="FB563" s="154" t="str">
        <f t="shared" si="675"/>
        <v>NO BID</v>
      </c>
      <c r="FC563" s="171"/>
      <c r="FD563" s="89"/>
      <c r="FE563" s="90" t="str">
        <f t="shared" si="676"/>
        <v/>
      </c>
      <c r="FF563" s="172"/>
      <c r="FG563" s="154" t="str">
        <f t="shared" si="677"/>
        <v>NO BID</v>
      </c>
      <c r="FH563" s="171"/>
      <c r="FI563" s="89"/>
      <c r="FJ563" s="90" t="str">
        <f t="shared" si="678"/>
        <v/>
      </c>
      <c r="FK563" s="172"/>
      <c r="FL563" s="154" t="str">
        <f t="shared" si="679"/>
        <v>NO BID</v>
      </c>
      <c r="FM563" s="171"/>
      <c r="FN563" s="89"/>
      <c r="FO563" s="90" t="str">
        <f t="shared" si="680"/>
        <v/>
      </c>
      <c r="FP563" s="172"/>
      <c r="FQ563" s="154" t="str">
        <f t="shared" si="681"/>
        <v>NO BID</v>
      </c>
      <c r="FR563" s="174"/>
      <c r="FS563" s="91">
        <v>15.99</v>
      </c>
      <c r="FT563" s="92">
        <f t="shared" si="682"/>
        <v>79.95</v>
      </c>
      <c r="FU563" s="175">
        <f t="shared" si="683"/>
        <v>0</v>
      </c>
      <c r="FV563" s="93" t="str">
        <f t="shared" si="684"/>
        <v/>
      </c>
      <c r="FW563" s="94">
        <f t="shared" si="685"/>
        <v>79.95</v>
      </c>
      <c r="FX563" s="95">
        <f t="shared" si="686"/>
        <v>0</v>
      </c>
      <c r="FY563" s="129" t="str">
        <f t="shared" si="687"/>
        <v>NOT AWARDED</v>
      </c>
      <c r="FZ563" s="130">
        <f t="shared" si="688"/>
        <v>0</v>
      </c>
      <c r="GA563" s="129" t="str">
        <f t="shared" si="689"/>
        <v>VENDOR 09</v>
      </c>
      <c r="GB563" s="176"/>
      <c r="GC563" s="177"/>
      <c r="GD563" s="96"/>
      <c r="GE563" s="97"/>
    </row>
    <row r="564" spans="1:187" ht="30" customHeight="1" thickTop="1" thickBot="1" x14ac:dyDescent="0.4">
      <c r="A564" s="162">
        <v>560</v>
      </c>
      <c r="B564" s="163">
        <v>4</v>
      </c>
      <c r="C564" s="164">
        <v>9780763679606</v>
      </c>
      <c r="D564" s="165" t="s">
        <v>325</v>
      </c>
      <c r="E564" s="165" t="s">
        <v>1021</v>
      </c>
      <c r="F564" s="165" t="s">
        <v>1479</v>
      </c>
      <c r="G564" s="166" t="s">
        <v>1415</v>
      </c>
      <c r="H564" s="166" t="s">
        <v>1417</v>
      </c>
      <c r="I564" s="167"/>
      <c r="J564" s="227">
        <f t="shared" si="690"/>
        <v>4</v>
      </c>
      <c r="K564" s="228"/>
      <c r="L564" s="99" t="str">
        <f t="shared" si="616"/>
        <v/>
      </c>
      <c r="M564" s="241"/>
      <c r="N564" s="168"/>
      <c r="O564" s="195" t="str">
        <f t="shared" si="617"/>
        <v>VENDOR 09</v>
      </c>
      <c r="P564" s="149">
        <v>241360</v>
      </c>
      <c r="Q564" s="149">
        <f t="shared" si="618"/>
        <v>0</v>
      </c>
      <c r="R564" s="196" t="str">
        <f t="shared" si="619"/>
        <v xml:space="preserve">, </v>
      </c>
      <c r="S564" s="196" t="str">
        <f t="shared" si="620"/>
        <v>NO BID</v>
      </c>
      <c r="T564" s="117">
        <f t="shared" si="621"/>
        <v>0</v>
      </c>
      <c r="U564" s="118" t="str">
        <f t="shared" si="622"/>
        <v>NOT AWARDED</v>
      </c>
      <c r="V564" s="167"/>
      <c r="W564" s="171"/>
      <c r="X564" s="89"/>
      <c r="Y564" s="90"/>
      <c r="Z564" s="172" t="str">
        <f t="shared" si="623"/>
        <v/>
      </c>
      <c r="AA564" s="154" t="str">
        <f t="shared" si="624"/>
        <v>NO BID</v>
      </c>
      <c r="AB564" s="171"/>
      <c r="AC564" s="89"/>
      <c r="AD564" s="90"/>
      <c r="AE564" s="172" t="str">
        <f t="shared" si="625"/>
        <v/>
      </c>
      <c r="AF564" s="154" t="str">
        <f t="shared" si="626"/>
        <v>NO BID</v>
      </c>
      <c r="AG564" s="171"/>
      <c r="AH564" s="89"/>
      <c r="AI564" s="90"/>
      <c r="AJ564" s="172" t="str">
        <f t="shared" si="627"/>
        <v/>
      </c>
      <c r="AK564" s="154" t="str">
        <f t="shared" si="628"/>
        <v>NO BID</v>
      </c>
      <c r="AL564" s="171"/>
      <c r="AM564" s="89"/>
      <c r="AN564" s="90"/>
      <c r="AO564" s="172" t="str">
        <f t="shared" si="629"/>
        <v/>
      </c>
      <c r="AP564" s="154" t="str">
        <f t="shared" si="630"/>
        <v>NO BID</v>
      </c>
      <c r="AQ564" s="171"/>
      <c r="AR564" s="89"/>
      <c r="AS564" s="90"/>
      <c r="AT564" s="172" t="str">
        <f t="shared" si="631"/>
        <v/>
      </c>
      <c r="AU564" s="154" t="str">
        <f t="shared" si="632"/>
        <v>NO BID</v>
      </c>
      <c r="AV564" s="171"/>
      <c r="AW564" s="89"/>
      <c r="AX564" s="90"/>
      <c r="AY564" s="172" t="str">
        <f t="shared" si="633"/>
        <v/>
      </c>
      <c r="AZ564" s="154" t="str">
        <f t="shared" si="634"/>
        <v>NO BID</v>
      </c>
      <c r="BA564" s="171"/>
      <c r="BB564" s="89"/>
      <c r="BC564" s="90"/>
      <c r="BD564" s="172" t="str">
        <f t="shared" si="635"/>
        <v/>
      </c>
      <c r="BE564" s="154" t="str">
        <f t="shared" si="693"/>
        <v>NO BID</v>
      </c>
      <c r="BF564" s="171"/>
      <c r="BG564" s="89"/>
      <c r="BH564" s="90"/>
      <c r="BI564" s="172" t="str">
        <f t="shared" si="636"/>
        <v/>
      </c>
      <c r="BJ564" s="154" t="str">
        <f t="shared" si="637"/>
        <v>NO BID</v>
      </c>
      <c r="BK564" s="171"/>
      <c r="BL564" s="89"/>
      <c r="BM564" s="90"/>
      <c r="BN564" s="172" t="str">
        <f t="shared" si="638"/>
        <v/>
      </c>
      <c r="BO564" s="154" t="str">
        <f t="shared" si="639"/>
        <v>NO BID</v>
      </c>
      <c r="BP564" s="178"/>
      <c r="BQ564" s="171"/>
      <c r="BR564" s="89"/>
      <c r="BS564" s="90" t="str">
        <f t="shared" si="640"/>
        <v/>
      </c>
      <c r="BT564" s="172"/>
      <c r="BU564" s="154" t="str">
        <f t="shared" si="641"/>
        <v>NO BID</v>
      </c>
      <c r="BV564" s="171"/>
      <c r="BW564" s="89"/>
      <c r="BX564" s="90" t="str">
        <f t="shared" si="642"/>
        <v/>
      </c>
      <c r="BY564" s="172"/>
      <c r="BZ564" s="154" t="str">
        <f t="shared" si="643"/>
        <v>NO BID</v>
      </c>
      <c r="CA564" s="171"/>
      <c r="CB564" s="89"/>
      <c r="CC564" s="90" t="str">
        <f t="shared" si="644"/>
        <v/>
      </c>
      <c r="CD564" s="172"/>
      <c r="CE564" s="154" t="str">
        <f t="shared" si="645"/>
        <v>NO BID</v>
      </c>
      <c r="CF564" s="171"/>
      <c r="CG564" s="89"/>
      <c r="CH564" s="90" t="str">
        <f t="shared" si="646"/>
        <v/>
      </c>
      <c r="CI564" s="172"/>
      <c r="CJ564" s="154" t="str">
        <f t="shared" si="647"/>
        <v>NO BID</v>
      </c>
      <c r="CK564" s="171"/>
      <c r="CL564" s="89"/>
      <c r="CM564" s="90" t="str">
        <f t="shared" si="648"/>
        <v/>
      </c>
      <c r="CN564" s="172"/>
      <c r="CO564" s="154" t="str">
        <f t="shared" si="649"/>
        <v>NO BID</v>
      </c>
      <c r="CP564" s="171"/>
      <c r="CQ564" s="89"/>
      <c r="CR564" s="90" t="str">
        <f t="shared" si="650"/>
        <v/>
      </c>
      <c r="CS564" s="172"/>
      <c r="CT564" s="154" t="str">
        <f t="shared" si="651"/>
        <v>NO BID</v>
      </c>
      <c r="CU564" s="171"/>
      <c r="CV564" s="89"/>
      <c r="CW564" s="90" t="str">
        <f t="shared" si="652"/>
        <v/>
      </c>
      <c r="CX564" s="172"/>
      <c r="CY564" s="154" t="str">
        <f t="shared" si="653"/>
        <v>NO BID</v>
      </c>
      <c r="CZ564" s="171"/>
      <c r="DA564" s="89"/>
      <c r="DB564" s="90" t="str">
        <f t="shared" si="654"/>
        <v/>
      </c>
      <c r="DC564" s="172"/>
      <c r="DD564" s="154" t="str">
        <f t="shared" si="655"/>
        <v>NO BID</v>
      </c>
      <c r="DE564" s="171"/>
      <c r="DF564" s="89"/>
      <c r="DG564" s="90" t="str">
        <f t="shared" si="656"/>
        <v/>
      </c>
      <c r="DH564" s="172"/>
      <c r="DI564" s="154" t="str">
        <f t="shared" si="657"/>
        <v>NO BID</v>
      </c>
      <c r="DJ564" s="171"/>
      <c r="DK564" s="89"/>
      <c r="DL564" s="90" t="str">
        <f t="shared" si="658"/>
        <v/>
      </c>
      <c r="DM564" s="172"/>
      <c r="DN564" s="154" t="str">
        <f t="shared" si="659"/>
        <v>NO BID</v>
      </c>
      <c r="DO564" s="171"/>
      <c r="DP564" s="89"/>
      <c r="DQ564" s="90" t="str">
        <f t="shared" si="660"/>
        <v/>
      </c>
      <c r="DR564" s="172"/>
      <c r="DS564" s="154" t="str">
        <f t="shared" si="661"/>
        <v>NO BID</v>
      </c>
      <c r="DT564" s="171"/>
      <c r="DU564" s="89"/>
      <c r="DV564" s="90" t="str">
        <f t="shared" si="662"/>
        <v/>
      </c>
      <c r="DW564" s="172"/>
      <c r="DX564" s="154" t="str">
        <f t="shared" si="663"/>
        <v>NO BID</v>
      </c>
      <c r="DY564" s="171"/>
      <c r="DZ564" s="89"/>
      <c r="EA564" s="90" t="str">
        <f t="shared" si="664"/>
        <v/>
      </c>
      <c r="EB564" s="172"/>
      <c r="EC564" s="154" t="str">
        <f t="shared" si="665"/>
        <v>NO BID</v>
      </c>
      <c r="ED564" s="171"/>
      <c r="EE564" s="89"/>
      <c r="EF564" s="90" t="str">
        <f t="shared" si="666"/>
        <v/>
      </c>
      <c r="EG564" s="172"/>
      <c r="EH564" s="154" t="str">
        <f t="shared" si="667"/>
        <v>NO BID</v>
      </c>
      <c r="EI564" s="171"/>
      <c r="EJ564" s="89"/>
      <c r="EK564" s="90" t="str">
        <f t="shared" si="668"/>
        <v/>
      </c>
      <c r="EL564" s="172"/>
      <c r="EM564" s="154" t="str">
        <f t="shared" si="669"/>
        <v>NO BID</v>
      </c>
      <c r="EN564" s="171"/>
      <c r="EO564" s="89"/>
      <c r="EP564" s="90" t="str">
        <f t="shared" si="670"/>
        <v/>
      </c>
      <c r="EQ564" s="172"/>
      <c r="ER564" s="154" t="str">
        <f t="shared" si="671"/>
        <v>NO BID</v>
      </c>
      <c r="ES564" s="171"/>
      <c r="ET564" s="89"/>
      <c r="EU564" s="90" t="str">
        <f t="shared" si="672"/>
        <v/>
      </c>
      <c r="EV564" s="172"/>
      <c r="EW564" s="154" t="str">
        <f t="shared" si="673"/>
        <v>NO BID</v>
      </c>
      <c r="EX564" s="171"/>
      <c r="EY564" s="89"/>
      <c r="EZ564" s="90" t="str">
        <f t="shared" si="674"/>
        <v/>
      </c>
      <c r="FA564" s="172"/>
      <c r="FB564" s="154" t="str">
        <f t="shared" si="675"/>
        <v>NO BID</v>
      </c>
      <c r="FC564" s="171"/>
      <c r="FD564" s="89"/>
      <c r="FE564" s="90" t="str">
        <f t="shared" si="676"/>
        <v/>
      </c>
      <c r="FF564" s="172"/>
      <c r="FG564" s="154" t="str">
        <f t="shared" si="677"/>
        <v>NO BID</v>
      </c>
      <c r="FH564" s="171"/>
      <c r="FI564" s="89"/>
      <c r="FJ564" s="90" t="str">
        <f t="shared" si="678"/>
        <v/>
      </c>
      <c r="FK564" s="172"/>
      <c r="FL564" s="154" t="str">
        <f t="shared" si="679"/>
        <v>NO BID</v>
      </c>
      <c r="FM564" s="171"/>
      <c r="FN564" s="89"/>
      <c r="FO564" s="90" t="str">
        <f t="shared" si="680"/>
        <v/>
      </c>
      <c r="FP564" s="172"/>
      <c r="FQ564" s="154" t="str">
        <f t="shared" si="681"/>
        <v>NO BID</v>
      </c>
      <c r="FR564" s="174"/>
      <c r="FS564" s="91">
        <v>20.28</v>
      </c>
      <c r="FT564" s="92">
        <f t="shared" si="682"/>
        <v>81.12</v>
      </c>
      <c r="FU564" s="175">
        <f t="shared" si="683"/>
        <v>0</v>
      </c>
      <c r="FV564" s="93" t="str">
        <f t="shared" si="684"/>
        <v/>
      </c>
      <c r="FW564" s="94">
        <f t="shared" si="685"/>
        <v>81.12</v>
      </c>
      <c r="FX564" s="95">
        <f t="shared" si="686"/>
        <v>0</v>
      </c>
      <c r="FY564" s="129" t="str">
        <f t="shared" si="687"/>
        <v>NOT AWARDED</v>
      </c>
      <c r="FZ564" s="130">
        <f t="shared" si="688"/>
        <v>0</v>
      </c>
      <c r="GA564" s="129" t="str">
        <f t="shared" si="689"/>
        <v>VENDOR 09</v>
      </c>
      <c r="GB564" s="176"/>
      <c r="GC564" s="177"/>
      <c r="GD564" s="96"/>
      <c r="GE564" s="98"/>
    </row>
    <row r="565" spans="1:187" ht="30" customHeight="1" thickTop="1" thickBot="1" x14ac:dyDescent="0.4">
      <c r="A565" s="141">
        <v>561</v>
      </c>
      <c r="B565" s="163">
        <v>4</v>
      </c>
      <c r="C565" s="164">
        <v>9780062888754</v>
      </c>
      <c r="D565" s="165" t="s">
        <v>754</v>
      </c>
      <c r="E565" s="165" t="s">
        <v>1385</v>
      </c>
      <c r="F565" s="165" t="s">
        <v>1479</v>
      </c>
      <c r="G565" s="166" t="s">
        <v>1415</v>
      </c>
      <c r="H565" s="166" t="s">
        <v>1475</v>
      </c>
      <c r="I565" s="167"/>
      <c r="J565" s="227">
        <f t="shared" si="690"/>
        <v>4</v>
      </c>
      <c r="K565" s="228"/>
      <c r="L565" s="99" t="str">
        <f t="shared" si="616"/>
        <v/>
      </c>
      <c r="M565" s="241"/>
      <c r="N565" s="168"/>
      <c r="O565" s="195" t="str">
        <f t="shared" si="617"/>
        <v>VENDOR 09</v>
      </c>
      <c r="P565" s="149">
        <v>241360</v>
      </c>
      <c r="Q565" s="149">
        <f t="shared" si="618"/>
        <v>0</v>
      </c>
      <c r="R565" s="196" t="str">
        <f t="shared" si="619"/>
        <v xml:space="preserve">, </v>
      </c>
      <c r="S565" s="196" t="str">
        <f t="shared" si="620"/>
        <v>NO BID</v>
      </c>
      <c r="T565" s="117">
        <f t="shared" si="621"/>
        <v>0</v>
      </c>
      <c r="U565" s="118" t="str">
        <f t="shared" si="622"/>
        <v>NOT AWARDED</v>
      </c>
      <c r="V565" s="167"/>
      <c r="W565" s="171"/>
      <c r="X565" s="89"/>
      <c r="Y565" s="90"/>
      <c r="Z565" s="172" t="str">
        <f t="shared" si="623"/>
        <v/>
      </c>
      <c r="AA565" s="154" t="str">
        <f t="shared" si="624"/>
        <v>NO BID</v>
      </c>
      <c r="AB565" s="171"/>
      <c r="AC565" s="89"/>
      <c r="AD565" s="90"/>
      <c r="AE565" s="172" t="str">
        <f t="shared" si="625"/>
        <v/>
      </c>
      <c r="AF565" s="154" t="str">
        <f t="shared" si="626"/>
        <v>NO BID</v>
      </c>
      <c r="AG565" s="171"/>
      <c r="AH565" s="89"/>
      <c r="AI565" s="90"/>
      <c r="AJ565" s="172" t="str">
        <f t="shared" si="627"/>
        <v/>
      </c>
      <c r="AK565" s="154" t="str">
        <f t="shared" si="628"/>
        <v>NO BID</v>
      </c>
      <c r="AL565" s="171"/>
      <c r="AM565" s="89"/>
      <c r="AN565" s="90"/>
      <c r="AO565" s="172" t="str">
        <f t="shared" si="629"/>
        <v/>
      </c>
      <c r="AP565" s="154" t="str">
        <f t="shared" si="630"/>
        <v>NO BID</v>
      </c>
      <c r="AQ565" s="171"/>
      <c r="AR565" s="89"/>
      <c r="AS565" s="90"/>
      <c r="AT565" s="172" t="str">
        <f t="shared" si="631"/>
        <v/>
      </c>
      <c r="AU565" s="154" t="str">
        <f t="shared" si="632"/>
        <v>NO BID</v>
      </c>
      <c r="AV565" s="171"/>
      <c r="AW565" s="89"/>
      <c r="AX565" s="90"/>
      <c r="AY565" s="172" t="str">
        <f t="shared" si="633"/>
        <v/>
      </c>
      <c r="AZ565" s="154" t="str">
        <f t="shared" si="634"/>
        <v>NO BID</v>
      </c>
      <c r="BA565" s="171"/>
      <c r="BB565" s="89"/>
      <c r="BC565" s="90"/>
      <c r="BD565" s="172" t="str">
        <f t="shared" si="635"/>
        <v/>
      </c>
      <c r="BE565" s="154" t="str">
        <f t="shared" si="693"/>
        <v>NO BID</v>
      </c>
      <c r="BF565" s="171"/>
      <c r="BG565" s="89"/>
      <c r="BH565" s="90"/>
      <c r="BI565" s="172" t="str">
        <f t="shared" si="636"/>
        <v/>
      </c>
      <c r="BJ565" s="154" t="str">
        <f t="shared" si="637"/>
        <v>NO BID</v>
      </c>
      <c r="BK565" s="171"/>
      <c r="BL565" s="89"/>
      <c r="BM565" s="90"/>
      <c r="BN565" s="172" t="str">
        <f t="shared" si="638"/>
        <v/>
      </c>
      <c r="BO565" s="154" t="str">
        <f t="shared" si="639"/>
        <v>NO BID</v>
      </c>
      <c r="BP565" s="178"/>
      <c r="BQ565" s="171"/>
      <c r="BR565" s="89"/>
      <c r="BS565" s="90" t="str">
        <f t="shared" si="640"/>
        <v/>
      </c>
      <c r="BT565" s="172"/>
      <c r="BU565" s="154" t="str">
        <f t="shared" si="641"/>
        <v>NO BID</v>
      </c>
      <c r="BV565" s="171"/>
      <c r="BW565" s="89"/>
      <c r="BX565" s="90" t="str">
        <f t="shared" si="642"/>
        <v/>
      </c>
      <c r="BY565" s="172"/>
      <c r="BZ565" s="154" t="str">
        <f t="shared" si="643"/>
        <v>NO BID</v>
      </c>
      <c r="CA565" s="171"/>
      <c r="CB565" s="89"/>
      <c r="CC565" s="90" t="str">
        <f t="shared" si="644"/>
        <v/>
      </c>
      <c r="CD565" s="172"/>
      <c r="CE565" s="154" t="str">
        <f t="shared" si="645"/>
        <v>NO BID</v>
      </c>
      <c r="CF565" s="171"/>
      <c r="CG565" s="89"/>
      <c r="CH565" s="90" t="str">
        <f t="shared" si="646"/>
        <v/>
      </c>
      <c r="CI565" s="172"/>
      <c r="CJ565" s="154" t="str">
        <f t="shared" si="647"/>
        <v>NO BID</v>
      </c>
      <c r="CK565" s="171"/>
      <c r="CL565" s="89"/>
      <c r="CM565" s="90" t="str">
        <f t="shared" si="648"/>
        <v/>
      </c>
      <c r="CN565" s="172"/>
      <c r="CO565" s="154" t="str">
        <f t="shared" si="649"/>
        <v>NO BID</v>
      </c>
      <c r="CP565" s="171"/>
      <c r="CQ565" s="89"/>
      <c r="CR565" s="90" t="str">
        <f t="shared" si="650"/>
        <v/>
      </c>
      <c r="CS565" s="172"/>
      <c r="CT565" s="154" t="str">
        <f t="shared" si="651"/>
        <v>NO BID</v>
      </c>
      <c r="CU565" s="171"/>
      <c r="CV565" s="89"/>
      <c r="CW565" s="90" t="str">
        <f t="shared" si="652"/>
        <v/>
      </c>
      <c r="CX565" s="172"/>
      <c r="CY565" s="154" t="str">
        <f t="shared" si="653"/>
        <v>NO BID</v>
      </c>
      <c r="CZ565" s="171"/>
      <c r="DA565" s="89"/>
      <c r="DB565" s="90" t="str">
        <f t="shared" si="654"/>
        <v/>
      </c>
      <c r="DC565" s="172"/>
      <c r="DD565" s="154" t="str">
        <f t="shared" si="655"/>
        <v>NO BID</v>
      </c>
      <c r="DE565" s="171"/>
      <c r="DF565" s="89"/>
      <c r="DG565" s="90" t="str">
        <f t="shared" si="656"/>
        <v/>
      </c>
      <c r="DH565" s="172"/>
      <c r="DI565" s="154" t="str">
        <f t="shared" si="657"/>
        <v>NO BID</v>
      </c>
      <c r="DJ565" s="171"/>
      <c r="DK565" s="89"/>
      <c r="DL565" s="90" t="str">
        <f t="shared" si="658"/>
        <v/>
      </c>
      <c r="DM565" s="172"/>
      <c r="DN565" s="154" t="str">
        <f t="shared" si="659"/>
        <v>NO BID</v>
      </c>
      <c r="DO565" s="171"/>
      <c r="DP565" s="89"/>
      <c r="DQ565" s="90" t="str">
        <f t="shared" si="660"/>
        <v/>
      </c>
      <c r="DR565" s="172"/>
      <c r="DS565" s="154" t="str">
        <f t="shared" si="661"/>
        <v>NO BID</v>
      </c>
      <c r="DT565" s="171"/>
      <c r="DU565" s="89"/>
      <c r="DV565" s="90" t="str">
        <f t="shared" si="662"/>
        <v/>
      </c>
      <c r="DW565" s="172"/>
      <c r="DX565" s="154" t="str">
        <f t="shared" si="663"/>
        <v>NO BID</v>
      </c>
      <c r="DY565" s="171"/>
      <c r="DZ565" s="89"/>
      <c r="EA565" s="90" t="str">
        <f t="shared" si="664"/>
        <v/>
      </c>
      <c r="EB565" s="172"/>
      <c r="EC565" s="154" t="str">
        <f t="shared" si="665"/>
        <v>NO BID</v>
      </c>
      <c r="ED565" s="171"/>
      <c r="EE565" s="89"/>
      <c r="EF565" s="90" t="str">
        <f t="shared" si="666"/>
        <v/>
      </c>
      <c r="EG565" s="172"/>
      <c r="EH565" s="154" t="str">
        <f t="shared" si="667"/>
        <v>NO BID</v>
      </c>
      <c r="EI565" s="171"/>
      <c r="EJ565" s="89"/>
      <c r="EK565" s="90" t="str">
        <f t="shared" si="668"/>
        <v/>
      </c>
      <c r="EL565" s="172"/>
      <c r="EM565" s="154" t="str">
        <f t="shared" si="669"/>
        <v>NO BID</v>
      </c>
      <c r="EN565" s="171"/>
      <c r="EO565" s="89"/>
      <c r="EP565" s="90" t="str">
        <f t="shared" si="670"/>
        <v/>
      </c>
      <c r="EQ565" s="172"/>
      <c r="ER565" s="154" t="str">
        <f t="shared" si="671"/>
        <v>NO BID</v>
      </c>
      <c r="ES565" s="171"/>
      <c r="ET565" s="89"/>
      <c r="EU565" s="90" t="str">
        <f t="shared" si="672"/>
        <v/>
      </c>
      <c r="EV565" s="172"/>
      <c r="EW565" s="154" t="str">
        <f t="shared" si="673"/>
        <v>NO BID</v>
      </c>
      <c r="EX565" s="171"/>
      <c r="EY565" s="89"/>
      <c r="EZ565" s="90" t="str">
        <f t="shared" si="674"/>
        <v/>
      </c>
      <c r="FA565" s="172"/>
      <c r="FB565" s="154" t="str">
        <f t="shared" si="675"/>
        <v>NO BID</v>
      </c>
      <c r="FC565" s="171"/>
      <c r="FD565" s="89"/>
      <c r="FE565" s="90" t="str">
        <f t="shared" si="676"/>
        <v/>
      </c>
      <c r="FF565" s="172"/>
      <c r="FG565" s="154" t="str">
        <f t="shared" si="677"/>
        <v>NO BID</v>
      </c>
      <c r="FH565" s="171"/>
      <c r="FI565" s="89"/>
      <c r="FJ565" s="90" t="str">
        <f t="shared" si="678"/>
        <v/>
      </c>
      <c r="FK565" s="172"/>
      <c r="FL565" s="154" t="str">
        <f t="shared" si="679"/>
        <v>NO BID</v>
      </c>
      <c r="FM565" s="171"/>
      <c r="FN565" s="89"/>
      <c r="FO565" s="90" t="str">
        <f t="shared" si="680"/>
        <v/>
      </c>
      <c r="FP565" s="172"/>
      <c r="FQ565" s="154" t="str">
        <f t="shared" si="681"/>
        <v>NO BID</v>
      </c>
      <c r="FR565" s="174"/>
      <c r="FS565" s="91">
        <v>13.33</v>
      </c>
      <c r="FT565" s="92">
        <f t="shared" si="682"/>
        <v>53.32</v>
      </c>
      <c r="FU565" s="175">
        <f t="shared" si="683"/>
        <v>0</v>
      </c>
      <c r="FV565" s="93" t="str">
        <f t="shared" si="684"/>
        <v/>
      </c>
      <c r="FW565" s="94">
        <f t="shared" si="685"/>
        <v>53.32</v>
      </c>
      <c r="FX565" s="95">
        <f t="shared" si="686"/>
        <v>0</v>
      </c>
      <c r="FY565" s="129" t="str">
        <f t="shared" si="687"/>
        <v>NOT AWARDED</v>
      </c>
      <c r="FZ565" s="130">
        <f t="shared" si="688"/>
        <v>0</v>
      </c>
      <c r="GA565" s="129" t="str">
        <f t="shared" si="689"/>
        <v>VENDOR 09</v>
      </c>
      <c r="GB565" s="176"/>
      <c r="GC565" s="177"/>
      <c r="GD565" s="96"/>
      <c r="GE565" s="98"/>
    </row>
    <row r="566" spans="1:187" ht="30" customHeight="1" thickTop="1" thickBot="1" x14ac:dyDescent="0.4">
      <c r="A566" s="162">
        <v>562</v>
      </c>
      <c r="B566" s="163">
        <v>4</v>
      </c>
      <c r="C566" s="164">
        <v>9780593351246</v>
      </c>
      <c r="D566" s="165" t="s">
        <v>327</v>
      </c>
      <c r="E566" s="165" t="s">
        <v>1023</v>
      </c>
      <c r="F566" s="165" t="s">
        <v>1479</v>
      </c>
      <c r="G566" s="166" t="s">
        <v>1415</v>
      </c>
      <c r="H566" s="166" t="s">
        <v>1417</v>
      </c>
      <c r="I566" s="167"/>
      <c r="J566" s="227">
        <f t="shared" si="690"/>
        <v>4</v>
      </c>
      <c r="K566" s="228"/>
      <c r="L566" s="99" t="str">
        <f t="shared" si="616"/>
        <v/>
      </c>
      <c r="M566" s="241"/>
      <c r="N566" s="168"/>
      <c r="O566" s="169" t="str">
        <f t="shared" si="617"/>
        <v>VENDOR 09</v>
      </c>
      <c r="P566" s="149">
        <v>241360</v>
      </c>
      <c r="Q566" s="149">
        <f t="shared" si="618"/>
        <v>0</v>
      </c>
      <c r="R566" s="170" t="str">
        <f t="shared" si="619"/>
        <v xml:space="preserve">, </v>
      </c>
      <c r="S566" s="170" t="str">
        <f t="shared" si="620"/>
        <v>NO BID</v>
      </c>
      <c r="T566" s="87">
        <f t="shared" si="621"/>
        <v>0</v>
      </c>
      <c r="U566" s="88" t="str">
        <f t="shared" si="622"/>
        <v>NOT AWARDED</v>
      </c>
      <c r="V566" s="167"/>
      <c r="W566" s="171"/>
      <c r="X566" s="89"/>
      <c r="Y566" s="90"/>
      <c r="Z566" s="172" t="str">
        <f t="shared" si="623"/>
        <v/>
      </c>
      <c r="AA566" s="154" t="str">
        <f t="shared" si="624"/>
        <v>NO BID</v>
      </c>
      <c r="AB566" s="171"/>
      <c r="AC566" s="89"/>
      <c r="AD566" s="90"/>
      <c r="AE566" s="172" t="str">
        <f t="shared" si="625"/>
        <v/>
      </c>
      <c r="AF566" s="154" t="str">
        <f t="shared" si="626"/>
        <v>NO BID</v>
      </c>
      <c r="AG566" s="171"/>
      <c r="AH566" s="89"/>
      <c r="AI566" s="90"/>
      <c r="AJ566" s="172" t="str">
        <f t="shared" si="627"/>
        <v/>
      </c>
      <c r="AK566" s="154" t="str">
        <f t="shared" si="628"/>
        <v>NO BID</v>
      </c>
      <c r="AL566" s="171"/>
      <c r="AM566" s="89"/>
      <c r="AN566" s="90"/>
      <c r="AO566" s="172" t="str">
        <f t="shared" si="629"/>
        <v/>
      </c>
      <c r="AP566" s="154" t="str">
        <f t="shared" si="630"/>
        <v>NO BID</v>
      </c>
      <c r="AQ566" s="171"/>
      <c r="AR566" s="89"/>
      <c r="AS566" s="90"/>
      <c r="AT566" s="172" t="str">
        <f t="shared" si="631"/>
        <v/>
      </c>
      <c r="AU566" s="154" t="str">
        <f t="shared" si="632"/>
        <v>NO BID</v>
      </c>
      <c r="AV566" s="171"/>
      <c r="AW566" s="89"/>
      <c r="AX566" s="90"/>
      <c r="AY566" s="172" t="str">
        <f t="shared" si="633"/>
        <v/>
      </c>
      <c r="AZ566" s="154" t="str">
        <f t="shared" si="634"/>
        <v>NO BID</v>
      </c>
      <c r="BA566" s="171"/>
      <c r="BB566" s="89"/>
      <c r="BC566" s="90"/>
      <c r="BD566" s="172" t="str">
        <f t="shared" si="635"/>
        <v/>
      </c>
      <c r="BE566" s="154" t="str">
        <f t="shared" si="693"/>
        <v>NO BID</v>
      </c>
      <c r="BF566" s="171"/>
      <c r="BG566" s="89"/>
      <c r="BH566" s="90"/>
      <c r="BI566" s="172" t="str">
        <f t="shared" si="636"/>
        <v/>
      </c>
      <c r="BJ566" s="154" t="str">
        <f t="shared" si="637"/>
        <v>NO BID</v>
      </c>
      <c r="BK566" s="171"/>
      <c r="BL566" s="89"/>
      <c r="BM566" s="90"/>
      <c r="BN566" s="172" t="str">
        <f t="shared" si="638"/>
        <v/>
      </c>
      <c r="BO566" s="154" t="str">
        <f t="shared" si="639"/>
        <v>NO BID</v>
      </c>
      <c r="BP566" s="178"/>
      <c r="BQ566" s="171"/>
      <c r="BR566" s="89"/>
      <c r="BS566" s="90" t="str">
        <f t="shared" si="640"/>
        <v/>
      </c>
      <c r="BT566" s="172"/>
      <c r="BU566" s="154" t="str">
        <f t="shared" si="641"/>
        <v>NO BID</v>
      </c>
      <c r="BV566" s="171"/>
      <c r="BW566" s="89"/>
      <c r="BX566" s="90" t="str">
        <f t="shared" si="642"/>
        <v/>
      </c>
      <c r="BY566" s="172"/>
      <c r="BZ566" s="154" t="str">
        <f t="shared" si="643"/>
        <v>NO BID</v>
      </c>
      <c r="CA566" s="171"/>
      <c r="CB566" s="89"/>
      <c r="CC566" s="90" t="str">
        <f t="shared" si="644"/>
        <v/>
      </c>
      <c r="CD566" s="172"/>
      <c r="CE566" s="154" t="str">
        <f t="shared" si="645"/>
        <v>NO BID</v>
      </c>
      <c r="CF566" s="171"/>
      <c r="CG566" s="89"/>
      <c r="CH566" s="90" t="str">
        <f t="shared" si="646"/>
        <v/>
      </c>
      <c r="CI566" s="172"/>
      <c r="CJ566" s="154" t="str">
        <f t="shared" si="647"/>
        <v>NO BID</v>
      </c>
      <c r="CK566" s="171"/>
      <c r="CL566" s="89"/>
      <c r="CM566" s="90" t="str">
        <f t="shared" si="648"/>
        <v/>
      </c>
      <c r="CN566" s="172"/>
      <c r="CO566" s="154" t="str">
        <f t="shared" si="649"/>
        <v>NO BID</v>
      </c>
      <c r="CP566" s="171"/>
      <c r="CQ566" s="89"/>
      <c r="CR566" s="90" t="str">
        <f t="shared" si="650"/>
        <v/>
      </c>
      <c r="CS566" s="172"/>
      <c r="CT566" s="154" t="str">
        <f t="shared" si="651"/>
        <v>NO BID</v>
      </c>
      <c r="CU566" s="171"/>
      <c r="CV566" s="89"/>
      <c r="CW566" s="90" t="str">
        <f t="shared" si="652"/>
        <v/>
      </c>
      <c r="CX566" s="172"/>
      <c r="CY566" s="154" t="str">
        <f t="shared" si="653"/>
        <v>NO BID</v>
      </c>
      <c r="CZ566" s="171"/>
      <c r="DA566" s="89"/>
      <c r="DB566" s="90" t="str">
        <f t="shared" si="654"/>
        <v/>
      </c>
      <c r="DC566" s="172"/>
      <c r="DD566" s="154" t="str">
        <f t="shared" si="655"/>
        <v>NO BID</v>
      </c>
      <c r="DE566" s="171"/>
      <c r="DF566" s="89"/>
      <c r="DG566" s="90" t="str">
        <f t="shared" si="656"/>
        <v/>
      </c>
      <c r="DH566" s="172"/>
      <c r="DI566" s="154" t="str">
        <f t="shared" si="657"/>
        <v>NO BID</v>
      </c>
      <c r="DJ566" s="171"/>
      <c r="DK566" s="89"/>
      <c r="DL566" s="90" t="str">
        <f t="shared" si="658"/>
        <v/>
      </c>
      <c r="DM566" s="172"/>
      <c r="DN566" s="154" t="str">
        <f t="shared" si="659"/>
        <v>NO BID</v>
      </c>
      <c r="DO566" s="171"/>
      <c r="DP566" s="89"/>
      <c r="DQ566" s="90" t="str">
        <f t="shared" si="660"/>
        <v/>
      </c>
      <c r="DR566" s="172"/>
      <c r="DS566" s="154" t="str">
        <f t="shared" si="661"/>
        <v>NO BID</v>
      </c>
      <c r="DT566" s="171"/>
      <c r="DU566" s="89"/>
      <c r="DV566" s="90" t="str">
        <f t="shared" si="662"/>
        <v/>
      </c>
      <c r="DW566" s="172"/>
      <c r="DX566" s="154" t="str">
        <f t="shared" si="663"/>
        <v>NO BID</v>
      </c>
      <c r="DY566" s="171"/>
      <c r="DZ566" s="89"/>
      <c r="EA566" s="90" t="str">
        <f t="shared" si="664"/>
        <v/>
      </c>
      <c r="EB566" s="172"/>
      <c r="EC566" s="154" t="str">
        <f t="shared" si="665"/>
        <v>NO BID</v>
      </c>
      <c r="ED566" s="171"/>
      <c r="EE566" s="89"/>
      <c r="EF566" s="90" t="str">
        <f t="shared" si="666"/>
        <v/>
      </c>
      <c r="EG566" s="172"/>
      <c r="EH566" s="154" t="str">
        <f t="shared" si="667"/>
        <v>NO BID</v>
      </c>
      <c r="EI566" s="171"/>
      <c r="EJ566" s="89"/>
      <c r="EK566" s="90" t="str">
        <f t="shared" si="668"/>
        <v/>
      </c>
      <c r="EL566" s="172"/>
      <c r="EM566" s="154" t="str">
        <f t="shared" si="669"/>
        <v>NO BID</v>
      </c>
      <c r="EN566" s="171"/>
      <c r="EO566" s="89"/>
      <c r="EP566" s="90" t="str">
        <f t="shared" si="670"/>
        <v/>
      </c>
      <c r="EQ566" s="172"/>
      <c r="ER566" s="154" t="str">
        <f t="shared" si="671"/>
        <v>NO BID</v>
      </c>
      <c r="ES566" s="171"/>
      <c r="ET566" s="89"/>
      <c r="EU566" s="90" t="str">
        <f t="shared" si="672"/>
        <v/>
      </c>
      <c r="EV566" s="172"/>
      <c r="EW566" s="154" t="str">
        <f t="shared" si="673"/>
        <v>NO BID</v>
      </c>
      <c r="EX566" s="171"/>
      <c r="EY566" s="89"/>
      <c r="EZ566" s="90" t="str">
        <f t="shared" si="674"/>
        <v/>
      </c>
      <c r="FA566" s="172"/>
      <c r="FB566" s="154" t="str">
        <f t="shared" si="675"/>
        <v>NO BID</v>
      </c>
      <c r="FC566" s="171"/>
      <c r="FD566" s="89"/>
      <c r="FE566" s="90" t="str">
        <f t="shared" si="676"/>
        <v/>
      </c>
      <c r="FF566" s="172"/>
      <c r="FG566" s="154" t="str">
        <f t="shared" si="677"/>
        <v>NO BID</v>
      </c>
      <c r="FH566" s="171"/>
      <c r="FI566" s="89"/>
      <c r="FJ566" s="90" t="str">
        <f t="shared" si="678"/>
        <v/>
      </c>
      <c r="FK566" s="172"/>
      <c r="FL566" s="154" t="str">
        <f t="shared" si="679"/>
        <v>NO BID</v>
      </c>
      <c r="FM566" s="171"/>
      <c r="FN566" s="89"/>
      <c r="FO566" s="90" t="str">
        <f t="shared" si="680"/>
        <v/>
      </c>
      <c r="FP566" s="172"/>
      <c r="FQ566" s="154" t="str">
        <f t="shared" si="681"/>
        <v>NO BID</v>
      </c>
      <c r="FR566" s="174"/>
      <c r="FS566" s="91">
        <v>16.190000000000001</v>
      </c>
      <c r="FT566" s="92">
        <f t="shared" si="682"/>
        <v>64.760000000000005</v>
      </c>
      <c r="FU566" s="175">
        <f t="shared" si="683"/>
        <v>0</v>
      </c>
      <c r="FV566" s="93" t="str">
        <f t="shared" si="684"/>
        <v/>
      </c>
      <c r="FW566" s="94">
        <f t="shared" si="685"/>
        <v>64.760000000000005</v>
      </c>
      <c r="FX566" s="95">
        <f t="shared" si="686"/>
        <v>0</v>
      </c>
      <c r="FY566" s="129" t="str">
        <f t="shared" si="687"/>
        <v>NOT AWARDED</v>
      </c>
      <c r="FZ566" s="130">
        <f t="shared" si="688"/>
        <v>0</v>
      </c>
      <c r="GA566" s="129" t="str">
        <f t="shared" si="689"/>
        <v>VENDOR 09</v>
      </c>
      <c r="GB566" s="176"/>
      <c r="GC566" s="177"/>
      <c r="GD566" s="96"/>
      <c r="GE566" s="98"/>
    </row>
    <row r="567" spans="1:187" ht="30" customHeight="1" thickTop="1" thickBot="1" x14ac:dyDescent="0.4">
      <c r="A567" s="162">
        <v>563</v>
      </c>
      <c r="B567" s="163">
        <v>2</v>
      </c>
      <c r="C567" s="164">
        <v>9780316413336</v>
      </c>
      <c r="D567" s="165" t="s">
        <v>330</v>
      </c>
      <c r="E567" s="165" t="s">
        <v>1024</v>
      </c>
      <c r="F567" s="165" t="s">
        <v>1479</v>
      </c>
      <c r="G567" s="166" t="s">
        <v>1415</v>
      </c>
      <c r="H567" s="166" t="s">
        <v>1418</v>
      </c>
      <c r="I567" s="167"/>
      <c r="J567" s="227">
        <f t="shared" si="690"/>
        <v>2</v>
      </c>
      <c r="K567" s="228"/>
      <c r="L567" s="99" t="str">
        <f t="shared" si="616"/>
        <v/>
      </c>
      <c r="M567" s="241"/>
      <c r="N567" s="168"/>
      <c r="O567" s="169" t="str">
        <f t="shared" si="617"/>
        <v>VENDOR 09</v>
      </c>
      <c r="P567" s="149">
        <v>241362</v>
      </c>
      <c r="Q567" s="149">
        <f t="shared" si="618"/>
        <v>0</v>
      </c>
      <c r="R567" s="170" t="str">
        <f t="shared" si="619"/>
        <v xml:space="preserve">, </v>
      </c>
      <c r="S567" s="170" t="str">
        <f t="shared" si="620"/>
        <v>NO BID</v>
      </c>
      <c r="T567" s="87">
        <f t="shared" si="621"/>
        <v>0</v>
      </c>
      <c r="U567" s="88" t="str">
        <f t="shared" si="622"/>
        <v>NOT AWARDED</v>
      </c>
      <c r="V567" s="167"/>
      <c r="W567" s="171"/>
      <c r="X567" s="89"/>
      <c r="Y567" s="90"/>
      <c r="Z567" s="172" t="str">
        <f t="shared" si="623"/>
        <v/>
      </c>
      <c r="AA567" s="154" t="str">
        <f t="shared" si="624"/>
        <v>NO BID</v>
      </c>
      <c r="AB567" s="171"/>
      <c r="AC567" s="89"/>
      <c r="AD567" s="90"/>
      <c r="AE567" s="172" t="str">
        <f t="shared" si="625"/>
        <v/>
      </c>
      <c r="AF567" s="154" t="str">
        <f t="shared" si="626"/>
        <v>NO BID</v>
      </c>
      <c r="AG567" s="171"/>
      <c r="AH567" s="89"/>
      <c r="AI567" s="90"/>
      <c r="AJ567" s="172" t="str">
        <f t="shared" si="627"/>
        <v/>
      </c>
      <c r="AK567" s="154" t="str">
        <f t="shared" si="628"/>
        <v>NO BID</v>
      </c>
      <c r="AL567" s="171"/>
      <c r="AM567" s="89"/>
      <c r="AN567" s="90"/>
      <c r="AO567" s="172" t="str">
        <f t="shared" si="629"/>
        <v/>
      </c>
      <c r="AP567" s="154" t="str">
        <f t="shared" si="630"/>
        <v>NO BID</v>
      </c>
      <c r="AQ567" s="171"/>
      <c r="AR567" s="89"/>
      <c r="AS567" s="90"/>
      <c r="AT567" s="172" t="str">
        <f t="shared" si="631"/>
        <v/>
      </c>
      <c r="AU567" s="154" t="str">
        <f t="shared" si="632"/>
        <v>NO BID</v>
      </c>
      <c r="AV567" s="171"/>
      <c r="AW567" s="89"/>
      <c r="AX567" s="90"/>
      <c r="AY567" s="172" t="str">
        <f t="shared" si="633"/>
        <v/>
      </c>
      <c r="AZ567" s="154" t="str">
        <f t="shared" si="634"/>
        <v>NO BID</v>
      </c>
      <c r="BA567" s="171"/>
      <c r="BB567" s="89"/>
      <c r="BC567" s="90"/>
      <c r="BD567" s="172" t="str">
        <f t="shared" si="635"/>
        <v/>
      </c>
      <c r="BE567" s="154" t="str">
        <f t="shared" si="693"/>
        <v>NO BID</v>
      </c>
      <c r="BF567" s="171"/>
      <c r="BG567" s="89"/>
      <c r="BH567" s="90"/>
      <c r="BI567" s="172" t="str">
        <f t="shared" si="636"/>
        <v/>
      </c>
      <c r="BJ567" s="154" t="str">
        <f t="shared" si="637"/>
        <v>NO BID</v>
      </c>
      <c r="BK567" s="171"/>
      <c r="BL567" s="89"/>
      <c r="BM567" s="90"/>
      <c r="BN567" s="172" t="str">
        <f t="shared" si="638"/>
        <v/>
      </c>
      <c r="BO567" s="154" t="str">
        <f t="shared" si="639"/>
        <v>NO BID</v>
      </c>
      <c r="BP567" s="173"/>
      <c r="BQ567" s="171"/>
      <c r="BR567" s="89"/>
      <c r="BS567" s="90" t="str">
        <f t="shared" si="640"/>
        <v/>
      </c>
      <c r="BT567" s="172"/>
      <c r="BU567" s="154" t="str">
        <f t="shared" si="641"/>
        <v>NO BID</v>
      </c>
      <c r="BV567" s="171"/>
      <c r="BW567" s="89"/>
      <c r="BX567" s="90" t="str">
        <f t="shared" si="642"/>
        <v/>
      </c>
      <c r="BY567" s="172"/>
      <c r="BZ567" s="154" t="str">
        <f t="shared" si="643"/>
        <v>NO BID</v>
      </c>
      <c r="CA567" s="171"/>
      <c r="CB567" s="89"/>
      <c r="CC567" s="90" t="str">
        <f t="shared" si="644"/>
        <v/>
      </c>
      <c r="CD567" s="172"/>
      <c r="CE567" s="154" t="str">
        <f t="shared" si="645"/>
        <v>NO BID</v>
      </c>
      <c r="CF567" s="171"/>
      <c r="CG567" s="89"/>
      <c r="CH567" s="90" t="str">
        <f t="shared" si="646"/>
        <v/>
      </c>
      <c r="CI567" s="172"/>
      <c r="CJ567" s="154" t="str">
        <f t="shared" si="647"/>
        <v>NO BID</v>
      </c>
      <c r="CK567" s="171"/>
      <c r="CL567" s="89"/>
      <c r="CM567" s="90" t="str">
        <f t="shared" si="648"/>
        <v/>
      </c>
      <c r="CN567" s="172"/>
      <c r="CO567" s="154" t="str">
        <f t="shared" si="649"/>
        <v>NO BID</v>
      </c>
      <c r="CP567" s="171"/>
      <c r="CQ567" s="89"/>
      <c r="CR567" s="90" t="str">
        <f t="shared" si="650"/>
        <v/>
      </c>
      <c r="CS567" s="172"/>
      <c r="CT567" s="154" t="str">
        <f t="shared" si="651"/>
        <v>NO BID</v>
      </c>
      <c r="CU567" s="171"/>
      <c r="CV567" s="89"/>
      <c r="CW567" s="90" t="str">
        <f t="shared" si="652"/>
        <v/>
      </c>
      <c r="CX567" s="172"/>
      <c r="CY567" s="154" t="str">
        <f t="shared" si="653"/>
        <v>NO BID</v>
      </c>
      <c r="CZ567" s="171"/>
      <c r="DA567" s="89"/>
      <c r="DB567" s="90" t="str">
        <f t="shared" si="654"/>
        <v/>
      </c>
      <c r="DC567" s="172"/>
      <c r="DD567" s="154" t="str">
        <f t="shared" si="655"/>
        <v>NO BID</v>
      </c>
      <c r="DE567" s="171"/>
      <c r="DF567" s="89"/>
      <c r="DG567" s="90" t="str">
        <f t="shared" si="656"/>
        <v/>
      </c>
      <c r="DH567" s="172"/>
      <c r="DI567" s="154" t="str">
        <f t="shared" si="657"/>
        <v>NO BID</v>
      </c>
      <c r="DJ567" s="171"/>
      <c r="DK567" s="89"/>
      <c r="DL567" s="90" t="str">
        <f t="shared" si="658"/>
        <v/>
      </c>
      <c r="DM567" s="172"/>
      <c r="DN567" s="154" t="str">
        <f t="shared" si="659"/>
        <v>NO BID</v>
      </c>
      <c r="DO567" s="171"/>
      <c r="DP567" s="89"/>
      <c r="DQ567" s="90" t="str">
        <f t="shared" si="660"/>
        <v/>
      </c>
      <c r="DR567" s="172"/>
      <c r="DS567" s="154" t="str">
        <f t="shared" si="661"/>
        <v>NO BID</v>
      </c>
      <c r="DT567" s="171"/>
      <c r="DU567" s="89"/>
      <c r="DV567" s="90" t="str">
        <f t="shared" si="662"/>
        <v/>
      </c>
      <c r="DW567" s="172"/>
      <c r="DX567" s="154" t="str">
        <f t="shared" si="663"/>
        <v>NO BID</v>
      </c>
      <c r="DY567" s="171"/>
      <c r="DZ567" s="89"/>
      <c r="EA567" s="90" t="str">
        <f t="shared" si="664"/>
        <v/>
      </c>
      <c r="EB567" s="172"/>
      <c r="EC567" s="154" t="str">
        <f t="shared" si="665"/>
        <v>NO BID</v>
      </c>
      <c r="ED567" s="171"/>
      <c r="EE567" s="89"/>
      <c r="EF567" s="90" t="str">
        <f t="shared" si="666"/>
        <v/>
      </c>
      <c r="EG567" s="172"/>
      <c r="EH567" s="154" t="str">
        <f t="shared" si="667"/>
        <v>NO BID</v>
      </c>
      <c r="EI567" s="171"/>
      <c r="EJ567" s="89"/>
      <c r="EK567" s="90" t="str">
        <f t="shared" si="668"/>
        <v/>
      </c>
      <c r="EL567" s="172"/>
      <c r="EM567" s="154" t="str">
        <f t="shared" si="669"/>
        <v>NO BID</v>
      </c>
      <c r="EN567" s="171"/>
      <c r="EO567" s="89"/>
      <c r="EP567" s="90" t="str">
        <f t="shared" si="670"/>
        <v/>
      </c>
      <c r="EQ567" s="172"/>
      <c r="ER567" s="154" t="str">
        <f t="shared" si="671"/>
        <v>NO BID</v>
      </c>
      <c r="ES567" s="171"/>
      <c r="ET567" s="89"/>
      <c r="EU567" s="90" t="str">
        <f t="shared" si="672"/>
        <v/>
      </c>
      <c r="EV567" s="172"/>
      <c r="EW567" s="154" t="str">
        <f t="shared" si="673"/>
        <v>NO BID</v>
      </c>
      <c r="EX567" s="171"/>
      <c r="EY567" s="89"/>
      <c r="EZ567" s="90" t="str">
        <f t="shared" si="674"/>
        <v/>
      </c>
      <c r="FA567" s="172"/>
      <c r="FB567" s="154" t="str">
        <f t="shared" si="675"/>
        <v>NO BID</v>
      </c>
      <c r="FC567" s="171"/>
      <c r="FD567" s="89"/>
      <c r="FE567" s="90" t="str">
        <f t="shared" si="676"/>
        <v/>
      </c>
      <c r="FF567" s="172"/>
      <c r="FG567" s="154" t="str">
        <f t="shared" si="677"/>
        <v>NO BID</v>
      </c>
      <c r="FH567" s="171"/>
      <c r="FI567" s="89"/>
      <c r="FJ567" s="90" t="str">
        <f t="shared" si="678"/>
        <v/>
      </c>
      <c r="FK567" s="172"/>
      <c r="FL567" s="154" t="str">
        <f t="shared" si="679"/>
        <v>NO BID</v>
      </c>
      <c r="FM567" s="171"/>
      <c r="FN567" s="89"/>
      <c r="FO567" s="90" t="str">
        <f t="shared" si="680"/>
        <v/>
      </c>
      <c r="FP567" s="172"/>
      <c r="FQ567" s="154" t="str">
        <f t="shared" si="681"/>
        <v>NO BID</v>
      </c>
      <c r="FR567" s="174"/>
      <c r="FS567" s="91">
        <v>13.99</v>
      </c>
      <c r="FT567" s="92">
        <f t="shared" si="682"/>
        <v>27.98</v>
      </c>
      <c r="FU567" s="175">
        <f t="shared" si="683"/>
        <v>0</v>
      </c>
      <c r="FV567" s="93" t="str">
        <f t="shared" si="684"/>
        <v/>
      </c>
      <c r="FW567" s="94">
        <f t="shared" si="685"/>
        <v>27.98</v>
      </c>
      <c r="FX567" s="95">
        <f t="shared" si="686"/>
        <v>0</v>
      </c>
      <c r="FY567" s="129" t="str">
        <f t="shared" si="687"/>
        <v>NOT AWARDED</v>
      </c>
      <c r="FZ567" s="130">
        <f t="shared" si="688"/>
        <v>0</v>
      </c>
      <c r="GA567" s="129" t="str">
        <f t="shared" si="689"/>
        <v>VENDOR 09</v>
      </c>
      <c r="GB567" s="176"/>
      <c r="GC567" s="177"/>
      <c r="GD567" s="96"/>
      <c r="GE567" s="97"/>
    </row>
    <row r="568" spans="1:187" ht="30" customHeight="1" thickTop="1" thickBot="1" x14ac:dyDescent="0.4">
      <c r="A568" s="162">
        <v>564</v>
      </c>
      <c r="B568" s="194">
        <v>5</v>
      </c>
      <c r="C568" s="164">
        <v>9781558859449</v>
      </c>
      <c r="D568" s="165" t="s">
        <v>340</v>
      </c>
      <c r="E568" s="165" t="s">
        <v>1033</v>
      </c>
      <c r="F568" s="165" t="s">
        <v>1480</v>
      </c>
      <c r="G568" s="166" t="s">
        <v>1415</v>
      </c>
      <c r="H568" s="166" t="s">
        <v>1439</v>
      </c>
      <c r="I568" s="167"/>
      <c r="J568" s="227">
        <f t="shared" si="690"/>
        <v>5</v>
      </c>
      <c r="K568" s="228"/>
      <c r="L568" s="99" t="str">
        <f t="shared" si="616"/>
        <v/>
      </c>
      <c r="M568" s="241"/>
      <c r="N568" s="168"/>
      <c r="O568" s="169" t="str">
        <f t="shared" si="617"/>
        <v>VENDOR 09</v>
      </c>
      <c r="P568" s="149" t="s">
        <v>88</v>
      </c>
      <c r="Q568" s="149">
        <f t="shared" si="618"/>
        <v>0</v>
      </c>
      <c r="R568" s="170" t="str">
        <f t="shared" si="619"/>
        <v xml:space="preserve">, </v>
      </c>
      <c r="S568" s="170" t="str">
        <f t="shared" si="620"/>
        <v>NO BID</v>
      </c>
      <c r="T568" s="87">
        <f t="shared" si="621"/>
        <v>0</v>
      </c>
      <c r="U568" s="88" t="str">
        <f t="shared" si="622"/>
        <v>NOT AWARDED</v>
      </c>
      <c r="V568" s="167"/>
      <c r="W568" s="171"/>
      <c r="X568" s="89"/>
      <c r="Y568" s="90"/>
      <c r="Z568" s="172" t="str">
        <f t="shared" si="623"/>
        <v/>
      </c>
      <c r="AA568" s="154" t="str">
        <f t="shared" si="624"/>
        <v>NO BID</v>
      </c>
      <c r="AB568" s="171"/>
      <c r="AC568" s="89"/>
      <c r="AD568" s="90"/>
      <c r="AE568" s="172" t="str">
        <f t="shared" si="625"/>
        <v/>
      </c>
      <c r="AF568" s="154" t="str">
        <f t="shared" si="626"/>
        <v>NO BID</v>
      </c>
      <c r="AG568" s="171"/>
      <c r="AH568" s="89"/>
      <c r="AI568" s="90"/>
      <c r="AJ568" s="172" t="str">
        <f t="shared" si="627"/>
        <v/>
      </c>
      <c r="AK568" s="154" t="str">
        <f t="shared" si="628"/>
        <v>NO BID</v>
      </c>
      <c r="AL568" s="171"/>
      <c r="AM568" s="89"/>
      <c r="AN568" s="90"/>
      <c r="AO568" s="172" t="str">
        <f t="shared" si="629"/>
        <v/>
      </c>
      <c r="AP568" s="154" t="str">
        <f t="shared" si="630"/>
        <v>NO BID</v>
      </c>
      <c r="AQ568" s="171"/>
      <c r="AR568" s="89"/>
      <c r="AS568" s="90"/>
      <c r="AT568" s="172" t="str">
        <f t="shared" si="631"/>
        <v/>
      </c>
      <c r="AU568" s="154" t="str">
        <f t="shared" si="632"/>
        <v>NO BID</v>
      </c>
      <c r="AV568" s="171"/>
      <c r="AW568" s="89"/>
      <c r="AX568" s="90"/>
      <c r="AY568" s="172" t="str">
        <f t="shared" si="633"/>
        <v/>
      </c>
      <c r="AZ568" s="154" t="str">
        <f t="shared" si="634"/>
        <v>NO BID</v>
      </c>
      <c r="BA568" s="171"/>
      <c r="BB568" s="89"/>
      <c r="BC568" s="90"/>
      <c r="BD568" s="172" t="str">
        <f t="shared" si="635"/>
        <v/>
      </c>
      <c r="BE568" s="154" t="s">
        <v>76</v>
      </c>
      <c r="BF568" s="171"/>
      <c r="BG568" s="89"/>
      <c r="BH568" s="90"/>
      <c r="BI568" s="172" t="str">
        <f t="shared" si="636"/>
        <v/>
      </c>
      <c r="BJ568" s="154" t="str">
        <f t="shared" si="637"/>
        <v>NO BID</v>
      </c>
      <c r="BK568" s="171"/>
      <c r="BL568" s="89"/>
      <c r="BM568" s="90"/>
      <c r="BN568" s="172" t="str">
        <f t="shared" si="638"/>
        <v/>
      </c>
      <c r="BO568" s="154" t="str">
        <f t="shared" si="639"/>
        <v>NO BID</v>
      </c>
      <c r="BP568" s="178"/>
      <c r="BQ568" s="171"/>
      <c r="BR568" s="89"/>
      <c r="BS568" s="90" t="str">
        <f t="shared" si="640"/>
        <v/>
      </c>
      <c r="BT568" s="172"/>
      <c r="BU568" s="154" t="str">
        <f t="shared" si="641"/>
        <v>NO BID</v>
      </c>
      <c r="BV568" s="171"/>
      <c r="BW568" s="89"/>
      <c r="BX568" s="90" t="str">
        <f t="shared" si="642"/>
        <v/>
      </c>
      <c r="BY568" s="172"/>
      <c r="BZ568" s="154" t="str">
        <f t="shared" si="643"/>
        <v>NO BID</v>
      </c>
      <c r="CA568" s="171"/>
      <c r="CB568" s="89"/>
      <c r="CC568" s="90" t="str">
        <f t="shared" si="644"/>
        <v/>
      </c>
      <c r="CD568" s="172"/>
      <c r="CE568" s="154" t="str">
        <f t="shared" si="645"/>
        <v>NO BID</v>
      </c>
      <c r="CF568" s="171"/>
      <c r="CG568" s="89"/>
      <c r="CH568" s="90" t="str">
        <f t="shared" si="646"/>
        <v/>
      </c>
      <c r="CI568" s="172"/>
      <c r="CJ568" s="154" t="str">
        <f t="shared" si="647"/>
        <v>NO BID</v>
      </c>
      <c r="CK568" s="171"/>
      <c r="CL568" s="89"/>
      <c r="CM568" s="90" t="str">
        <f t="shared" si="648"/>
        <v/>
      </c>
      <c r="CN568" s="172"/>
      <c r="CO568" s="154" t="str">
        <f t="shared" si="649"/>
        <v>NO BID</v>
      </c>
      <c r="CP568" s="171"/>
      <c r="CQ568" s="89"/>
      <c r="CR568" s="90" t="str">
        <f t="shared" si="650"/>
        <v/>
      </c>
      <c r="CS568" s="172"/>
      <c r="CT568" s="154" t="str">
        <f t="shared" si="651"/>
        <v>NO BID</v>
      </c>
      <c r="CU568" s="171"/>
      <c r="CV568" s="89"/>
      <c r="CW568" s="90" t="str">
        <f t="shared" si="652"/>
        <v/>
      </c>
      <c r="CX568" s="172"/>
      <c r="CY568" s="154" t="str">
        <f t="shared" si="653"/>
        <v>NO BID</v>
      </c>
      <c r="CZ568" s="171"/>
      <c r="DA568" s="89"/>
      <c r="DB568" s="90" t="str">
        <f t="shared" si="654"/>
        <v/>
      </c>
      <c r="DC568" s="172"/>
      <c r="DD568" s="154" t="str">
        <f t="shared" si="655"/>
        <v>NO BID</v>
      </c>
      <c r="DE568" s="171"/>
      <c r="DF568" s="89"/>
      <c r="DG568" s="90" t="str">
        <f t="shared" si="656"/>
        <v/>
      </c>
      <c r="DH568" s="172"/>
      <c r="DI568" s="154" t="str">
        <f t="shared" si="657"/>
        <v>NO BID</v>
      </c>
      <c r="DJ568" s="171"/>
      <c r="DK568" s="89"/>
      <c r="DL568" s="90" t="str">
        <f t="shared" si="658"/>
        <v/>
      </c>
      <c r="DM568" s="172"/>
      <c r="DN568" s="154" t="str">
        <f t="shared" si="659"/>
        <v>NO BID</v>
      </c>
      <c r="DO568" s="171"/>
      <c r="DP568" s="89"/>
      <c r="DQ568" s="90" t="str">
        <f t="shared" si="660"/>
        <v/>
      </c>
      <c r="DR568" s="172"/>
      <c r="DS568" s="154" t="str">
        <f t="shared" si="661"/>
        <v>NO BID</v>
      </c>
      <c r="DT568" s="171"/>
      <c r="DU568" s="89"/>
      <c r="DV568" s="90" t="str">
        <f t="shared" si="662"/>
        <v/>
      </c>
      <c r="DW568" s="172"/>
      <c r="DX568" s="154" t="str">
        <f t="shared" si="663"/>
        <v>NO BID</v>
      </c>
      <c r="DY568" s="171"/>
      <c r="DZ568" s="89"/>
      <c r="EA568" s="90" t="str">
        <f t="shared" si="664"/>
        <v/>
      </c>
      <c r="EB568" s="172"/>
      <c r="EC568" s="154" t="str">
        <f t="shared" si="665"/>
        <v>NO BID</v>
      </c>
      <c r="ED568" s="171"/>
      <c r="EE568" s="89"/>
      <c r="EF568" s="90" t="str">
        <f t="shared" si="666"/>
        <v/>
      </c>
      <c r="EG568" s="172"/>
      <c r="EH568" s="154" t="str">
        <f t="shared" si="667"/>
        <v>NO BID</v>
      </c>
      <c r="EI568" s="171"/>
      <c r="EJ568" s="89"/>
      <c r="EK568" s="90" t="str">
        <f t="shared" si="668"/>
        <v/>
      </c>
      <c r="EL568" s="172"/>
      <c r="EM568" s="154" t="str">
        <f t="shared" si="669"/>
        <v>NO BID</v>
      </c>
      <c r="EN568" s="171"/>
      <c r="EO568" s="89"/>
      <c r="EP568" s="90" t="str">
        <f t="shared" si="670"/>
        <v/>
      </c>
      <c r="EQ568" s="172"/>
      <c r="ER568" s="154" t="str">
        <f t="shared" si="671"/>
        <v>NO BID</v>
      </c>
      <c r="ES568" s="171"/>
      <c r="ET568" s="89"/>
      <c r="EU568" s="90" t="str">
        <f t="shared" si="672"/>
        <v/>
      </c>
      <c r="EV568" s="172"/>
      <c r="EW568" s="154" t="str">
        <f t="shared" si="673"/>
        <v>NO BID</v>
      </c>
      <c r="EX568" s="171"/>
      <c r="EY568" s="89"/>
      <c r="EZ568" s="90" t="str">
        <f t="shared" si="674"/>
        <v/>
      </c>
      <c r="FA568" s="172"/>
      <c r="FB568" s="154" t="str">
        <f t="shared" si="675"/>
        <v>NO BID</v>
      </c>
      <c r="FC568" s="171"/>
      <c r="FD568" s="89"/>
      <c r="FE568" s="90" t="str">
        <f t="shared" si="676"/>
        <v/>
      </c>
      <c r="FF568" s="172"/>
      <c r="FG568" s="154" t="str">
        <f t="shared" si="677"/>
        <v>NO BID</v>
      </c>
      <c r="FH568" s="171"/>
      <c r="FI568" s="89"/>
      <c r="FJ568" s="90" t="str">
        <f t="shared" si="678"/>
        <v/>
      </c>
      <c r="FK568" s="172"/>
      <c r="FL568" s="154" t="str">
        <f t="shared" si="679"/>
        <v>NO BID</v>
      </c>
      <c r="FM568" s="171"/>
      <c r="FN568" s="89"/>
      <c r="FO568" s="90" t="str">
        <f t="shared" si="680"/>
        <v/>
      </c>
      <c r="FP568" s="172"/>
      <c r="FQ568" s="154" t="str">
        <f t="shared" si="681"/>
        <v>NO BID</v>
      </c>
      <c r="FR568" s="174"/>
      <c r="FS568" s="91">
        <v>14.95</v>
      </c>
      <c r="FT568" s="92">
        <f t="shared" si="682"/>
        <v>74.75</v>
      </c>
      <c r="FU568" s="175">
        <f t="shared" si="683"/>
        <v>0</v>
      </c>
      <c r="FV568" s="93" t="str">
        <f t="shared" si="684"/>
        <v/>
      </c>
      <c r="FW568" s="94">
        <f t="shared" si="685"/>
        <v>74.75</v>
      </c>
      <c r="FX568" s="95">
        <f t="shared" si="686"/>
        <v>0</v>
      </c>
      <c r="FY568" s="129" t="str">
        <f t="shared" si="687"/>
        <v>NOT AWARDED</v>
      </c>
      <c r="FZ568" s="130">
        <f t="shared" si="688"/>
        <v>0</v>
      </c>
      <c r="GA568" s="129" t="str">
        <f t="shared" si="689"/>
        <v>VENDOR 09</v>
      </c>
      <c r="GB568" s="176"/>
      <c r="GC568" s="177"/>
      <c r="GD568" s="96"/>
      <c r="GE568" s="97"/>
    </row>
    <row r="569" spans="1:187" ht="30" customHeight="1" thickTop="1" thickBot="1" x14ac:dyDescent="0.4">
      <c r="A569" s="162">
        <v>565</v>
      </c>
      <c r="B569" s="194">
        <v>4</v>
      </c>
      <c r="C569" s="164">
        <v>9781984860293</v>
      </c>
      <c r="D569" s="165" t="s">
        <v>341</v>
      </c>
      <c r="E569" s="165" t="s">
        <v>1005</v>
      </c>
      <c r="F569" s="165" t="s">
        <v>1480</v>
      </c>
      <c r="G569" s="166" t="s">
        <v>1415</v>
      </c>
      <c r="H569" s="166" t="s">
        <v>1442</v>
      </c>
      <c r="I569" s="167"/>
      <c r="J569" s="227">
        <f t="shared" si="690"/>
        <v>4</v>
      </c>
      <c r="K569" s="228"/>
      <c r="L569" s="99" t="str">
        <f t="shared" si="616"/>
        <v/>
      </c>
      <c r="M569" s="241"/>
      <c r="N569" s="168"/>
      <c r="O569" s="169" t="str">
        <f t="shared" si="617"/>
        <v>VENDOR 09</v>
      </c>
      <c r="P569" s="149">
        <v>241363</v>
      </c>
      <c r="Q569" s="149">
        <f t="shared" si="618"/>
        <v>0</v>
      </c>
      <c r="R569" s="170" t="str">
        <f t="shared" si="619"/>
        <v xml:space="preserve">, </v>
      </c>
      <c r="S569" s="170" t="str">
        <f t="shared" si="620"/>
        <v>NO BID</v>
      </c>
      <c r="T569" s="87">
        <f t="shared" si="621"/>
        <v>0</v>
      </c>
      <c r="U569" s="88" t="str">
        <f t="shared" si="622"/>
        <v>NOT AWARDED</v>
      </c>
      <c r="V569" s="167"/>
      <c r="W569" s="171"/>
      <c r="X569" s="89"/>
      <c r="Y569" s="90"/>
      <c r="Z569" s="172" t="str">
        <f t="shared" si="623"/>
        <v/>
      </c>
      <c r="AA569" s="154" t="str">
        <f t="shared" si="624"/>
        <v>NO BID</v>
      </c>
      <c r="AB569" s="171"/>
      <c r="AC569" s="89"/>
      <c r="AD569" s="90"/>
      <c r="AE569" s="172" t="str">
        <f t="shared" si="625"/>
        <v/>
      </c>
      <c r="AF569" s="154" t="str">
        <f t="shared" si="626"/>
        <v>NO BID</v>
      </c>
      <c r="AG569" s="171"/>
      <c r="AH569" s="89"/>
      <c r="AI569" s="90"/>
      <c r="AJ569" s="172" t="str">
        <f t="shared" si="627"/>
        <v/>
      </c>
      <c r="AK569" s="154" t="str">
        <f t="shared" si="628"/>
        <v>NO BID</v>
      </c>
      <c r="AL569" s="171"/>
      <c r="AM569" s="89"/>
      <c r="AN569" s="90"/>
      <c r="AO569" s="172" t="str">
        <f t="shared" si="629"/>
        <v/>
      </c>
      <c r="AP569" s="154" t="str">
        <f t="shared" si="630"/>
        <v>NO BID</v>
      </c>
      <c r="AQ569" s="171"/>
      <c r="AR569" s="89"/>
      <c r="AS569" s="90"/>
      <c r="AT569" s="172" t="str">
        <f t="shared" si="631"/>
        <v/>
      </c>
      <c r="AU569" s="154" t="str">
        <f t="shared" si="632"/>
        <v>NO BID</v>
      </c>
      <c r="AV569" s="171"/>
      <c r="AW569" s="89"/>
      <c r="AX569" s="90"/>
      <c r="AY569" s="172" t="str">
        <f t="shared" si="633"/>
        <v/>
      </c>
      <c r="AZ569" s="154" t="str">
        <f t="shared" si="634"/>
        <v>NO BID</v>
      </c>
      <c r="BA569" s="171"/>
      <c r="BB569" s="89"/>
      <c r="BC569" s="90"/>
      <c r="BD569" s="172" t="str">
        <f t="shared" si="635"/>
        <v/>
      </c>
      <c r="BE569" s="154" t="str">
        <f>IF($B569=0,"",IF(ISNUMBER(BB569),"","NO BID"))</f>
        <v>NO BID</v>
      </c>
      <c r="BF569" s="171"/>
      <c r="BG569" s="89"/>
      <c r="BH569" s="90"/>
      <c r="BI569" s="172" t="str">
        <f t="shared" si="636"/>
        <v/>
      </c>
      <c r="BJ569" s="154" t="str">
        <f t="shared" si="637"/>
        <v>NO BID</v>
      </c>
      <c r="BK569" s="171"/>
      <c r="BL569" s="89"/>
      <c r="BM569" s="90"/>
      <c r="BN569" s="172" t="str">
        <f t="shared" si="638"/>
        <v/>
      </c>
      <c r="BO569" s="154" t="str">
        <f t="shared" si="639"/>
        <v>NO BID</v>
      </c>
      <c r="BP569" s="178"/>
      <c r="BQ569" s="171"/>
      <c r="BR569" s="89"/>
      <c r="BS569" s="90" t="str">
        <f t="shared" si="640"/>
        <v/>
      </c>
      <c r="BT569" s="172"/>
      <c r="BU569" s="154" t="str">
        <f t="shared" si="641"/>
        <v>NO BID</v>
      </c>
      <c r="BV569" s="171"/>
      <c r="BW569" s="89"/>
      <c r="BX569" s="90" t="str">
        <f t="shared" si="642"/>
        <v/>
      </c>
      <c r="BY569" s="172"/>
      <c r="BZ569" s="154" t="str">
        <f t="shared" si="643"/>
        <v>NO BID</v>
      </c>
      <c r="CA569" s="171"/>
      <c r="CB569" s="89"/>
      <c r="CC569" s="90" t="str">
        <f t="shared" si="644"/>
        <v/>
      </c>
      <c r="CD569" s="172"/>
      <c r="CE569" s="154" t="str">
        <f t="shared" si="645"/>
        <v>NO BID</v>
      </c>
      <c r="CF569" s="171"/>
      <c r="CG569" s="89"/>
      <c r="CH569" s="90" t="str">
        <f t="shared" si="646"/>
        <v/>
      </c>
      <c r="CI569" s="172"/>
      <c r="CJ569" s="154" t="str">
        <f t="shared" si="647"/>
        <v>NO BID</v>
      </c>
      <c r="CK569" s="171"/>
      <c r="CL569" s="89"/>
      <c r="CM569" s="90" t="str">
        <f t="shared" si="648"/>
        <v/>
      </c>
      <c r="CN569" s="172"/>
      <c r="CO569" s="154" t="str">
        <f t="shared" si="649"/>
        <v>NO BID</v>
      </c>
      <c r="CP569" s="171"/>
      <c r="CQ569" s="89"/>
      <c r="CR569" s="90" t="str">
        <f t="shared" si="650"/>
        <v/>
      </c>
      <c r="CS569" s="172"/>
      <c r="CT569" s="154" t="str">
        <f t="shared" si="651"/>
        <v>NO BID</v>
      </c>
      <c r="CU569" s="171"/>
      <c r="CV569" s="89"/>
      <c r="CW569" s="90" t="str">
        <f t="shared" si="652"/>
        <v/>
      </c>
      <c r="CX569" s="172"/>
      <c r="CY569" s="154" t="str">
        <f t="shared" si="653"/>
        <v>NO BID</v>
      </c>
      <c r="CZ569" s="171"/>
      <c r="DA569" s="89"/>
      <c r="DB569" s="90" t="str">
        <f t="shared" si="654"/>
        <v/>
      </c>
      <c r="DC569" s="172"/>
      <c r="DD569" s="154" t="str">
        <f t="shared" si="655"/>
        <v>NO BID</v>
      </c>
      <c r="DE569" s="171"/>
      <c r="DF569" s="89"/>
      <c r="DG569" s="90" t="str">
        <f t="shared" si="656"/>
        <v/>
      </c>
      <c r="DH569" s="172"/>
      <c r="DI569" s="154" t="str">
        <f t="shared" si="657"/>
        <v>NO BID</v>
      </c>
      <c r="DJ569" s="171"/>
      <c r="DK569" s="89"/>
      <c r="DL569" s="90" t="str">
        <f t="shared" si="658"/>
        <v/>
      </c>
      <c r="DM569" s="172"/>
      <c r="DN569" s="154" t="str">
        <f t="shared" si="659"/>
        <v>NO BID</v>
      </c>
      <c r="DO569" s="171"/>
      <c r="DP569" s="89"/>
      <c r="DQ569" s="90" t="str">
        <f t="shared" si="660"/>
        <v/>
      </c>
      <c r="DR569" s="172"/>
      <c r="DS569" s="154" t="str">
        <f t="shared" si="661"/>
        <v>NO BID</v>
      </c>
      <c r="DT569" s="171"/>
      <c r="DU569" s="89"/>
      <c r="DV569" s="90" t="str">
        <f t="shared" si="662"/>
        <v/>
      </c>
      <c r="DW569" s="172"/>
      <c r="DX569" s="154" t="str">
        <f t="shared" si="663"/>
        <v>NO BID</v>
      </c>
      <c r="DY569" s="171"/>
      <c r="DZ569" s="89"/>
      <c r="EA569" s="90" t="str">
        <f t="shared" si="664"/>
        <v/>
      </c>
      <c r="EB569" s="172"/>
      <c r="EC569" s="154" t="str">
        <f t="shared" si="665"/>
        <v>NO BID</v>
      </c>
      <c r="ED569" s="171"/>
      <c r="EE569" s="89"/>
      <c r="EF569" s="90" t="str">
        <f t="shared" si="666"/>
        <v/>
      </c>
      <c r="EG569" s="172"/>
      <c r="EH569" s="154" t="str">
        <f t="shared" si="667"/>
        <v>NO BID</v>
      </c>
      <c r="EI569" s="171"/>
      <c r="EJ569" s="89"/>
      <c r="EK569" s="90" t="str">
        <f t="shared" si="668"/>
        <v/>
      </c>
      <c r="EL569" s="172"/>
      <c r="EM569" s="154" t="str">
        <f t="shared" si="669"/>
        <v>NO BID</v>
      </c>
      <c r="EN569" s="171"/>
      <c r="EO569" s="89"/>
      <c r="EP569" s="90" t="str">
        <f t="shared" si="670"/>
        <v/>
      </c>
      <c r="EQ569" s="172"/>
      <c r="ER569" s="154" t="str">
        <f t="shared" si="671"/>
        <v>NO BID</v>
      </c>
      <c r="ES569" s="171"/>
      <c r="ET569" s="89"/>
      <c r="EU569" s="90" t="str">
        <f t="shared" si="672"/>
        <v/>
      </c>
      <c r="EV569" s="172"/>
      <c r="EW569" s="154" t="str">
        <f t="shared" si="673"/>
        <v>NO BID</v>
      </c>
      <c r="EX569" s="171"/>
      <c r="EY569" s="89"/>
      <c r="EZ569" s="90" t="str">
        <f t="shared" si="674"/>
        <v/>
      </c>
      <c r="FA569" s="172"/>
      <c r="FB569" s="154" t="str">
        <f t="shared" si="675"/>
        <v>NO BID</v>
      </c>
      <c r="FC569" s="171"/>
      <c r="FD569" s="89"/>
      <c r="FE569" s="90" t="str">
        <f t="shared" si="676"/>
        <v/>
      </c>
      <c r="FF569" s="172"/>
      <c r="FG569" s="154" t="str">
        <f t="shared" si="677"/>
        <v>NO BID</v>
      </c>
      <c r="FH569" s="171"/>
      <c r="FI569" s="89"/>
      <c r="FJ569" s="90" t="str">
        <f t="shared" si="678"/>
        <v/>
      </c>
      <c r="FK569" s="172"/>
      <c r="FL569" s="154" t="str">
        <f t="shared" si="679"/>
        <v>NO BID</v>
      </c>
      <c r="FM569" s="171"/>
      <c r="FN569" s="89"/>
      <c r="FO569" s="90" t="str">
        <f t="shared" si="680"/>
        <v/>
      </c>
      <c r="FP569" s="172"/>
      <c r="FQ569" s="154" t="str">
        <f t="shared" si="681"/>
        <v>NO BID</v>
      </c>
      <c r="FR569" s="174"/>
      <c r="FS569" s="91">
        <v>11.89</v>
      </c>
      <c r="FT569" s="92">
        <f t="shared" si="682"/>
        <v>47.56</v>
      </c>
      <c r="FU569" s="175">
        <f t="shared" si="683"/>
        <v>0</v>
      </c>
      <c r="FV569" s="93" t="str">
        <f t="shared" si="684"/>
        <v/>
      </c>
      <c r="FW569" s="94">
        <f t="shared" si="685"/>
        <v>47.56</v>
      </c>
      <c r="FX569" s="95">
        <f t="shared" si="686"/>
        <v>0</v>
      </c>
      <c r="FY569" s="129" t="str">
        <f t="shared" si="687"/>
        <v>NOT AWARDED</v>
      </c>
      <c r="FZ569" s="130">
        <f t="shared" si="688"/>
        <v>0</v>
      </c>
      <c r="GA569" s="129" t="str">
        <f t="shared" si="689"/>
        <v>VENDOR 09</v>
      </c>
      <c r="GB569" s="176"/>
      <c r="GC569" s="177"/>
      <c r="GD569" s="96"/>
      <c r="GE569" s="97"/>
    </row>
    <row r="570" spans="1:187" s="159" customFormat="1" ht="30" customHeight="1" thickTop="1" thickBot="1" x14ac:dyDescent="0.4">
      <c r="A570" s="141">
        <v>566</v>
      </c>
      <c r="B570" s="194">
        <v>5</v>
      </c>
      <c r="C570" s="164">
        <v>9781541675650</v>
      </c>
      <c r="D570" s="165" t="s">
        <v>344</v>
      </c>
      <c r="E570" s="165" t="s">
        <v>1036</v>
      </c>
      <c r="F570" s="165" t="s">
        <v>1479</v>
      </c>
      <c r="G570" s="166" t="s">
        <v>1415</v>
      </c>
      <c r="H570" s="166" t="s">
        <v>1416</v>
      </c>
      <c r="I570" s="167"/>
      <c r="J570" s="227">
        <f t="shared" si="690"/>
        <v>5</v>
      </c>
      <c r="K570" s="228"/>
      <c r="L570" s="99" t="str">
        <f t="shared" si="616"/>
        <v/>
      </c>
      <c r="M570" s="241"/>
      <c r="N570" s="168"/>
      <c r="O570" s="169" t="str">
        <f t="shared" si="617"/>
        <v>VENDOR 09</v>
      </c>
      <c r="P570" s="149">
        <v>241360</v>
      </c>
      <c r="Q570" s="149">
        <f t="shared" si="618"/>
        <v>0</v>
      </c>
      <c r="R570" s="170" t="str">
        <f t="shared" si="619"/>
        <v xml:space="preserve">, </v>
      </c>
      <c r="S570" s="170" t="str">
        <f t="shared" si="620"/>
        <v>NO BID</v>
      </c>
      <c r="T570" s="87">
        <f t="shared" si="621"/>
        <v>0</v>
      </c>
      <c r="U570" s="88" t="str">
        <f t="shared" si="622"/>
        <v>NOT AWARDED</v>
      </c>
      <c r="V570" s="167"/>
      <c r="W570" s="171"/>
      <c r="X570" s="89"/>
      <c r="Y570" s="90"/>
      <c r="Z570" s="172" t="str">
        <f t="shared" si="623"/>
        <v/>
      </c>
      <c r="AA570" s="154" t="str">
        <f t="shared" si="624"/>
        <v>NO BID</v>
      </c>
      <c r="AB570" s="171"/>
      <c r="AC570" s="89"/>
      <c r="AD570" s="90"/>
      <c r="AE570" s="172" t="str">
        <f t="shared" si="625"/>
        <v/>
      </c>
      <c r="AF570" s="154" t="str">
        <f t="shared" si="626"/>
        <v>NO BID</v>
      </c>
      <c r="AG570" s="171"/>
      <c r="AH570" s="89"/>
      <c r="AI570" s="90"/>
      <c r="AJ570" s="172" t="str">
        <f t="shared" si="627"/>
        <v/>
      </c>
      <c r="AK570" s="154" t="str">
        <f t="shared" si="628"/>
        <v>NO BID</v>
      </c>
      <c r="AL570" s="171"/>
      <c r="AM570" s="89"/>
      <c r="AN570" s="90"/>
      <c r="AO570" s="172" t="str">
        <f t="shared" si="629"/>
        <v/>
      </c>
      <c r="AP570" s="154" t="str">
        <f t="shared" si="630"/>
        <v>NO BID</v>
      </c>
      <c r="AQ570" s="171"/>
      <c r="AR570" s="89"/>
      <c r="AS570" s="90"/>
      <c r="AT570" s="172" t="str">
        <f t="shared" si="631"/>
        <v/>
      </c>
      <c r="AU570" s="154" t="str">
        <f t="shared" si="632"/>
        <v>NO BID</v>
      </c>
      <c r="AV570" s="171"/>
      <c r="AW570" s="89"/>
      <c r="AX570" s="90"/>
      <c r="AY570" s="172" t="str">
        <f t="shared" si="633"/>
        <v/>
      </c>
      <c r="AZ570" s="154" t="str">
        <f t="shared" si="634"/>
        <v>NO BID</v>
      </c>
      <c r="BA570" s="171"/>
      <c r="BB570" s="89"/>
      <c r="BC570" s="90"/>
      <c r="BD570" s="172" t="str">
        <f t="shared" si="635"/>
        <v/>
      </c>
      <c r="BE570" s="154" t="str">
        <f>IF($B570=0,"",IF(ISNUMBER(BB570),"","NO BID"))</f>
        <v>NO BID</v>
      </c>
      <c r="BF570" s="171"/>
      <c r="BG570" s="89"/>
      <c r="BH570" s="90"/>
      <c r="BI570" s="172" t="str">
        <f t="shared" si="636"/>
        <v/>
      </c>
      <c r="BJ570" s="154" t="str">
        <f t="shared" si="637"/>
        <v>NO BID</v>
      </c>
      <c r="BK570" s="171"/>
      <c r="BL570" s="89"/>
      <c r="BM570" s="90"/>
      <c r="BN570" s="172" t="str">
        <f t="shared" si="638"/>
        <v/>
      </c>
      <c r="BO570" s="154" t="str">
        <f t="shared" si="639"/>
        <v>NO BID</v>
      </c>
      <c r="BP570" s="178"/>
      <c r="BQ570" s="171"/>
      <c r="BR570" s="89"/>
      <c r="BS570" s="90" t="str">
        <f t="shared" si="640"/>
        <v/>
      </c>
      <c r="BT570" s="172"/>
      <c r="BU570" s="154" t="str">
        <f t="shared" si="641"/>
        <v>NO BID</v>
      </c>
      <c r="BV570" s="171"/>
      <c r="BW570" s="89"/>
      <c r="BX570" s="90" t="str">
        <f t="shared" si="642"/>
        <v/>
      </c>
      <c r="BY570" s="172"/>
      <c r="BZ570" s="154" t="str">
        <f t="shared" si="643"/>
        <v>NO BID</v>
      </c>
      <c r="CA570" s="171"/>
      <c r="CB570" s="89"/>
      <c r="CC570" s="90" t="str">
        <f t="shared" si="644"/>
        <v/>
      </c>
      <c r="CD570" s="172"/>
      <c r="CE570" s="154" t="str">
        <f t="shared" si="645"/>
        <v>NO BID</v>
      </c>
      <c r="CF570" s="171"/>
      <c r="CG570" s="89"/>
      <c r="CH570" s="90" t="str">
        <f t="shared" si="646"/>
        <v/>
      </c>
      <c r="CI570" s="172"/>
      <c r="CJ570" s="154" t="str">
        <f t="shared" si="647"/>
        <v>NO BID</v>
      </c>
      <c r="CK570" s="171"/>
      <c r="CL570" s="89"/>
      <c r="CM570" s="90" t="str">
        <f t="shared" si="648"/>
        <v/>
      </c>
      <c r="CN570" s="172"/>
      <c r="CO570" s="154" t="str">
        <f t="shared" si="649"/>
        <v>NO BID</v>
      </c>
      <c r="CP570" s="171"/>
      <c r="CQ570" s="89"/>
      <c r="CR570" s="90" t="str">
        <f t="shared" si="650"/>
        <v/>
      </c>
      <c r="CS570" s="172"/>
      <c r="CT570" s="154" t="str">
        <f t="shared" si="651"/>
        <v>NO BID</v>
      </c>
      <c r="CU570" s="171"/>
      <c r="CV570" s="89"/>
      <c r="CW570" s="90" t="str">
        <f t="shared" si="652"/>
        <v/>
      </c>
      <c r="CX570" s="172"/>
      <c r="CY570" s="154" t="str">
        <f t="shared" si="653"/>
        <v>NO BID</v>
      </c>
      <c r="CZ570" s="171"/>
      <c r="DA570" s="89"/>
      <c r="DB570" s="90" t="str">
        <f t="shared" si="654"/>
        <v/>
      </c>
      <c r="DC570" s="172"/>
      <c r="DD570" s="154" t="str">
        <f t="shared" si="655"/>
        <v>NO BID</v>
      </c>
      <c r="DE570" s="171"/>
      <c r="DF570" s="89"/>
      <c r="DG570" s="90" t="str">
        <f t="shared" si="656"/>
        <v/>
      </c>
      <c r="DH570" s="172"/>
      <c r="DI570" s="154" t="str">
        <f t="shared" si="657"/>
        <v>NO BID</v>
      </c>
      <c r="DJ570" s="171"/>
      <c r="DK570" s="89"/>
      <c r="DL570" s="90" t="str">
        <f t="shared" si="658"/>
        <v/>
      </c>
      <c r="DM570" s="172"/>
      <c r="DN570" s="154" t="str">
        <f t="shared" si="659"/>
        <v>NO BID</v>
      </c>
      <c r="DO570" s="171"/>
      <c r="DP570" s="89"/>
      <c r="DQ570" s="90" t="str">
        <f t="shared" si="660"/>
        <v/>
      </c>
      <c r="DR570" s="172"/>
      <c r="DS570" s="154" t="str">
        <f t="shared" si="661"/>
        <v>NO BID</v>
      </c>
      <c r="DT570" s="171"/>
      <c r="DU570" s="89"/>
      <c r="DV570" s="90" t="str">
        <f t="shared" si="662"/>
        <v/>
      </c>
      <c r="DW570" s="172"/>
      <c r="DX570" s="154" t="str">
        <f t="shared" si="663"/>
        <v>NO BID</v>
      </c>
      <c r="DY570" s="171"/>
      <c r="DZ570" s="89"/>
      <c r="EA570" s="90" t="str">
        <f t="shared" si="664"/>
        <v/>
      </c>
      <c r="EB570" s="172"/>
      <c r="EC570" s="154" t="str">
        <f t="shared" si="665"/>
        <v>NO BID</v>
      </c>
      <c r="ED570" s="171"/>
      <c r="EE570" s="89"/>
      <c r="EF570" s="90" t="str">
        <f t="shared" si="666"/>
        <v/>
      </c>
      <c r="EG570" s="172"/>
      <c r="EH570" s="154" t="str">
        <f t="shared" si="667"/>
        <v>NO BID</v>
      </c>
      <c r="EI570" s="171"/>
      <c r="EJ570" s="89"/>
      <c r="EK570" s="90" t="str">
        <f t="shared" si="668"/>
        <v/>
      </c>
      <c r="EL570" s="172"/>
      <c r="EM570" s="154" t="str">
        <f t="shared" si="669"/>
        <v>NO BID</v>
      </c>
      <c r="EN570" s="171"/>
      <c r="EO570" s="89"/>
      <c r="EP570" s="90" t="str">
        <f t="shared" si="670"/>
        <v/>
      </c>
      <c r="EQ570" s="172"/>
      <c r="ER570" s="154" t="str">
        <f t="shared" si="671"/>
        <v>NO BID</v>
      </c>
      <c r="ES570" s="171"/>
      <c r="ET570" s="89"/>
      <c r="EU570" s="90" t="str">
        <f t="shared" si="672"/>
        <v/>
      </c>
      <c r="EV570" s="172"/>
      <c r="EW570" s="154" t="str">
        <f t="shared" si="673"/>
        <v>NO BID</v>
      </c>
      <c r="EX570" s="171"/>
      <c r="EY570" s="89"/>
      <c r="EZ570" s="90" t="str">
        <f t="shared" si="674"/>
        <v/>
      </c>
      <c r="FA570" s="172"/>
      <c r="FB570" s="154" t="str">
        <f t="shared" si="675"/>
        <v>NO BID</v>
      </c>
      <c r="FC570" s="171"/>
      <c r="FD570" s="89"/>
      <c r="FE570" s="90" t="str">
        <f t="shared" si="676"/>
        <v/>
      </c>
      <c r="FF570" s="172"/>
      <c r="FG570" s="154" t="str">
        <f t="shared" si="677"/>
        <v>NO BID</v>
      </c>
      <c r="FH570" s="171"/>
      <c r="FI570" s="89"/>
      <c r="FJ570" s="90" t="str">
        <f t="shared" si="678"/>
        <v/>
      </c>
      <c r="FK570" s="172"/>
      <c r="FL570" s="154" t="str">
        <f t="shared" si="679"/>
        <v>NO BID</v>
      </c>
      <c r="FM570" s="171"/>
      <c r="FN570" s="89"/>
      <c r="FO570" s="90" t="str">
        <f t="shared" si="680"/>
        <v/>
      </c>
      <c r="FP570" s="172"/>
      <c r="FQ570" s="154" t="str">
        <f t="shared" si="681"/>
        <v>NO BID</v>
      </c>
      <c r="FR570" s="174"/>
      <c r="FS570" s="91">
        <v>30</v>
      </c>
      <c r="FT570" s="92">
        <f t="shared" si="682"/>
        <v>150</v>
      </c>
      <c r="FU570" s="175">
        <f t="shared" si="683"/>
        <v>0</v>
      </c>
      <c r="FV570" s="93" t="str">
        <f t="shared" si="684"/>
        <v/>
      </c>
      <c r="FW570" s="94">
        <f t="shared" si="685"/>
        <v>150</v>
      </c>
      <c r="FX570" s="95">
        <f t="shared" si="686"/>
        <v>0</v>
      </c>
      <c r="FY570" s="129" t="str">
        <f t="shared" si="687"/>
        <v>NOT AWARDED</v>
      </c>
      <c r="FZ570" s="130">
        <f t="shared" si="688"/>
        <v>0</v>
      </c>
      <c r="GA570" s="129" t="str">
        <f t="shared" si="689"/>
        <v>VENDOR 09</v>
      </c>
      <c r="GB570" s="176"/>
      <c r="GC570" s="177"/>
      <c r="GD570" s="96"/>
      <c r="GE570" s="97"/>
    </row>
    <row r="571" spans="1:187" ht="30" customHeight="1" thickTop="1" thickBot="1" x14ac:dyDescent="0.4">
      <c r="A571" s="162">
        <v>567</v>
      </c>
      <c r="B571" s="163">
        <v>1</v>
      </c>
      <c r="C571" s="164">
        <v>9780385534246</v>
      </c>
      <c r="D571" s="165" t="s">
        <v>347</v>
      </c>
      <c r="E571" s="165" t="s">
        <v>1039</v>
      </c>
      <c r="F571" s="165" t="s">
        <v>1479</v>
      </c>
      <c r="G571" s="166" t="s">
        <v>1415</v>
      </c>
      <c r="H571" s="166" t="s">
        <v>1418</v>
      </c>
      <c r="I571" s="167"/>
      <c r="J571" s="227">
        <f t="shared" si="690"/>
        <v>1</v>
      </c>
      <c r="K571" s="228"/>
      <c r="L571" s="99" t="str">
        <f t="shared" si="616"/>
        <v/>
      </c>
      <c r="M571" s="241"/>
      <c r="N571" s="168"/>
      <c r="O571" s="169" t="str">
        <f t="shared" si="617"/>
        <v>VENDOR 09</v>
      </c>
      <c r="P571" s="149">
        <v>241363</v>
      </c>
      <c r="Q571" s="149">
        <f t="shared" si="618"/>
        <v>0</v>
      </c>
      <c r="R571" s="170" t="str">
        <f t="shared" si="619"/>
        <v xml:space="preserve">, </v>
      </c>
      <c r="S571" s="170" t="str">
        <f t="shared" si="620"/>
        <v>NO BID</v>
      </c>
      <c r="T571" s="87">
        <f t="shared" si="621"/>
        <v>0</v>
      </c>
      <c r="U571" s="88" t="str">
        <f t="shared" si="622"/>
        <v>NOT AWARDED</v>
      </c>
      <c r="V571" s="167"/>
      <c r="W571" s="171"/>
      <c r="X571" s="89"/>
      <c r="Y571" s="90"/>
      <c r="Z571" s="172" t="str">
        <f t="shared" si="623"/>
        <v/>
      </c>
      <c r="AA571" s="154" t="str">
        <f t="shared" si="624"/>
        <v>NO BID</v>
      </c>
      <c r="AB571" s="171"/>
      <c r="AC571" s="89"/>
      <c r="AD571" s="90"/>
      <c r="AE571" s="172" t="str">
        <f t="shared" si="625"/>
        <v/>
      </c>
      <c r="AF571" s="154" t="str">
        <f t="shared" si="626"/>
        <v>NO BID</v>
      </c>
      <c r="AG571" s="171"/>
      <c r="AH571" s="89"/>
      <c r="AI571" s="90"/>
      <c r="AJ571" s="172" t="str">
        <f t="shared" si="627"/>
        <v/>
      </c>
      <c r="AK571" s="154" t="str">
        <f t="shared" si="628"/>
        <v>NO BID</v>
      </c>
      <c r="AL571" s="171"/>
      <c r="AM571" s="89"/>
      <c r="AN571" s="90"/>
      <c r="AO571" s="172" t="str">
        <f t="shared" si="629"/>
        <v/>
      </c>
      <c r="AP571" s="154" t="str">
        <f t="shared" si="630"/>
        <v>NO BID</v>
      </c>
      <c r="AQ571" s="171"/>
      <c r="AR571" s="89"/>
      <c r="AS571" s="90"/>
      <c r="AT571" s="172" t="str">
        <f t="shared" si="631"/>
        <v/>
      </c>
      <c r="AU571" s="154" t="str">
        <f t="shared" si="632"/>
        <v>NO BID</v>
      </c>
      <c r="AV571" s="171"/>
      <c r="AW571" s="89"/>
      <c r="AX571" s="90"/>
      <c r="AY571" s="172" t="str">
        <f t="shared" si="633"/>
        <v/>
      </c>
      <c r="AZ571" s="154" t="str">
        <f t="shared" si="634"/>
        <v>NO BID</v>
      </c>
      <c r="BA571" s="171"/>
      <c r="BB571" s="89"/>
      <c r="BC571" s="90"/>
      <c r="BD571" s="172" t="str">
        <f t="shared" si="635"/>
        <v/>
      </c>
      <c r="BE571" s="154" t="str">
        <f>IF($B571=0,"",IF(ISNUMBER(BB571),"","NO BID"))</f>
        <v>NO BID</v>
      </c>
      <c r="BF571" s="171"/>
      <c r="BG571" s="89"/>
      <c r="BH571" s="90"/>
      <c r="BI571" s="172" t="str">
        <f t="shared" si="636"/>
        <v/>
      </c>
      <c r="BJ571" s="154" t="str">
        <f t="shared" si="637"/>
        <v>NO BID</v>
      </c>
      <c r="BK571" s="171"/>
      <c r="BL571" s="89"/>
      <c r="BM571" s="90"/>
      <c r="BN571" s="172" t="str">
        <f t="shared" si="638"/>
        <v/>
      </c>
      <c r="BO571" s="154" t="str">
        <f t="shared" si="639"/>
        <v>NO BID</v>
      </c>
      <c r="BP571" s="178"/>
      <c r="BQ571" s="171"/>
      <c r="BR571" s="89"/>
      <c r="BS571" s="90" t="str">
        <f t="shared" si="640"/>
        <v/>
      </c>
      <c r="BT571" s="172"/>
      <c r="BU571" s="154" t="str">
        <f t="shared" si="641"/>
        <v>NO BID</v>
      </c>
      <c r="BV571" s="171"/>
      <c r="BW571" s="89"/>
      <c r="BX571" s="90" t="str">
        <f t="shared" si="642"/>
        <v/>
      </c>
      <c r="BY571" s="172"/>
      <c r="BZ571" s="154" t="str">
        <f t="shared" si="643"/>
        <v>NO BID</v>
      </c>
      <c r="CA571" s="171"/>
      <c r="CB571" s="89"/>
      <c r="CC571" s="90" t="str">
        <f t="shared" si="644"/>
        <v/>
      </c>
      <c r="CD571" s="172"/>
      <c r="CE571" s="154" t="str">
        <f t="shared" si="645"/>
        <v>NO BID</v>
      </c>
      <c r="CF571" s="171"/>
      <c r="CG571" s="89"/>
      <c r="CH571" s="90" t="str">
        <f t="shared" si="646"/>
        <v/>
      </c>
      <c r="CI571" s="172"/>
      <c r="CJ571" s="154" t="str">
        <f t="shared" si="647"/>
        <v>NO BID</v>
      </c>
      <c r="CK571" s="171"/>
      <c r="CL571" s="89"/>
      <c r="CM571" s="90" t="str">
        <f t="shared" si="648"/>
        <v/>
      </c>
      <c r="CN571" s="172"/>
      <c r="CO571" s="154" t="str">
        <f t="shared" si="649"/>
        <v>NO BID</v>
      </c>
      <c r="CP571" s="171"/>
      <c r="CQ571" s="89"/>
      <c r="CR571" s="90" t="str">
        <f t="shared" si="650"/>
        <v/>
      </c>
      <c r="CS571" s="172"/>
      <c r="CT571" s="154" t="str">
        <f t="shared" si="651"/>
        <v>NO BID</v>
      </c>
      <c r="CU571" s="171"/>
      <c r="CV571" s="89"/>
      <c r="CW571" s="90" t="str">
        <f t="shared" si="652"/>
        <v/>
      </c>
      <c r="CX571" s="172"/>
      <c r="CY571" s="154" t="str">
        <f t="shared" si="653"/>
        <v>NO BID</v>
      </c>
      <c r="CZ571" s="171"/>
      <c r="DA571" s="89"/>
      <c r="DB571" s="90" t="str">
        <f t="shared" si="654"/>
        <v/>
      </c>
      <c r="DC571" s="172"/>
      <c r="DD571" s="154" t="str">
        <f t="shared" si="655"/>
        <v>NO BID</v>
      </c>
      <c r="DE571" s="171"/>
      <c r="DF571" s="89"/>
      <c r="DG571" s="90" t="str">
        <f t="shared" si="656"/>
        <v/>
      </c>
      <c r="DH571" s="172"/>
      <c r="DI571" s="154" t="str">
        <f t="shared" si="657"/>
        <v>NO BID</v>
      </c>
      <c r="DJ571" s="171"/>
      <c r="DK571" s="89"/>
      <c r="DL571" s="90" t="str">
        <f t="shared" si="658"/>
        <v/>
      </c>
      <c r="DM571" s="172"/>
      <c r="DN571" s="154" t="str">
        <f t="shared" si="659"/>
        <v>NO BID</v>
      </c>
      <c r="DO571" s="171"/>
      <c r="DP571" s="89"/>
      <c r="DQ571" s="90" t="str">
        <f t="shared" si="660"/>
        <v/>
      </c>
      <c r="DR571" s="172"/>
      <c r="DS571" s="154" t="str">
        <f t="shared" si="661"/>
        <v>NO BID</v>
      </c>
      <c r="DT571" s="171"/>
      <c r="DU571" s="89"/>
      <c r="DV571" s="90" t="str">
        <f t="shared" si="662"/>
        <v/>
      </c>
      <c r="DW571" s="172"/>
      <c r="DX571" s="154" t="str">
        <f t="shared" si="663"/>
        <v>NO BID</v>
      </c>
      <c r="DY571" s="171"/>
      <c r="DZ571" s="89"/>
      <c r="EA571" s="90" t="str">
        <f t="shared" si="664"/>
        <v/>
      </c>
      <c r="EB571" s="172"/>
      <c r="EC571" s="154" t="str">
        <f t="shared" si="665"/>
        <v>NO BID</v>
      </c>
      <c r="ED571" s="171"/>
      <c r="EE571" s="89"/>
      <c r="EF571" s="90" t="str">
        <f t="shared" si="666"/>
        <v/>
      </c>
      <c r="EG571" s="172"/>
      <c r="EH571" s="154" t="str">
        <f t="shared" si="667"/>
        <v>NO BID</v>
      </c>
      <c r="EI571" s="171"/>
      <c r="EJ571" s="89"/>
      <c r="EK571" s="90" t="str">
        <f t="shared" si="668"/>
        <v/>
      </c>
      <c r="EL571" s="172"/>
      <c r="EM571" s="154" t="str">
        <f t="shared" si="669"/>
        <v>NO BID</v>
      </c>
      <c r="EN571" s="171"/>
      <c r="EO571" s="89"/>
      <c r="EP571" s="90" t="str">
        <f t="shared" si="670"/>
        <v/>
      </c>
      <c r="EQ571" s="172"/>
      <c r="ER571" s="154" t="str">
        <f t="shared" si="671"/>
        <v>NO BID</v>
      </c>
      <c r="ES571" s="171"/>
      <c r="ET571" s="89"/>
      <c r="EU571" s="90" t="str">
        <f t="shared" si="672"/>
        <v/>
      </c>
      <c r="EV571" s="172"/>
      <c r="EW571" s="154" t="str">
        <f t="shared" si="673"/>
        <v>NO BID</v>
      </c>
      <c r="EX571" s="171"/>
      <c r="EY571" s="89"/>
      <c r="EZ571" s="90" t="str">
        <f t="shared" si="674"/>
        <v/>
      </c>
      <c r="FA571" s="172"/>
      <c r="FB571" s="154" t="str">
        <f t="shared" si="675"/>
        <v>NO BID</v>
      </c>
      <c r="FC571" s="171"/>
      <c r="FD571" s="89"/>
      <c r="FE571" s="90" t="str">
        <f t="shared" si="676"/>
        <v/>
      </c>
      <c r="FF571" s="172"/>
      <c r="FG571" s="154" t="str">
        <f t="shared" si="677"/>
        <v>NO BID</v>
      </c>
      <c r="FH571" s="171"/>
      <c r="FI571" s="89"/>
      <c r="FJ571" s="90" t="str">
        <f t="shared" si="678"/>
        <v/>
      </c>
      <c r="FK571" s="172"/>
      <c r="FL571" s="154" t="str">
        <f t="shared" si="679"/>
        <v>NO BID</v>
      </c>
      <c r="FM571" s="171"/>
      <c r="FN571" s="89"/>
      <c r="FO571" s="90" t="str">
        <f t="shared" si="680"/>
        <v/>
      </c>
      <c r="FP571" s="172"/>
      <c r="FQ571" s="154" t="str">
        <f t="shared" si="681"/>
        <v>NO BID</v>
      </c>
      <c r="FR571" s="174"/>
      <c r="FS571" s="91">
        <v>19.79</v>
      </c>
      <c r="FT571" s="92">
        <f t="shared" si="682"/>
        <v>19.79</v>
      </c>
      <c r="FU571" s="175">
        <f t="shared" si="683"/>
        <v>0</v>
      </c>
      <c r="FV571" s="93" t="str">
        <f t="shared" si="684"/>
        <v/>
      </c>
      <c r="FW571" s="94">
        <f t="shared" si="685"/>
        <v>19.79</v>
      </c>
      <c r="FX571" s="95">
        <f t="shared" si="686"/>
        <v>0</v>
      </c>
      <c r="FY571" s="129" t="str">
        <f t="shared" si="687"/>
        <v>NOT AWARDED</v>
      </c>
      <c r="FZ571" s="130">
        <f t="shared" si="688"/>
        <v>0</v>
      </c>
      <c r="GA571" s="129" t="str">
        <f t="shared" si="689"/>
        <v>VENDOR 09</v>
      </c>
      <c r="GB571" s="176"/>
      <c r="GC571" s="177"/>
      <c r="GD571" s="96"/>
      <c r="GE571" s="97"/>
    </row>
    <row r="572" spans="1:187" ht="30" customHeight="1" thickTop="1" thickBot="1" x14ac:dyDescent="0.4">
      <c r="A572" s="162">
        <v>568</v>
      </c>
      <c r="B572" s="199">
        <v>5</v>
      </c>
      <c r="C572" s="164">
        <v>9781770417243</v>
      </c>
      <c r="D572" s="165" t="s">
        <v>348</v>
      </c>
      <c r="E572" s="165" t="s">
        <v>1040</v>
      </c>
      <c r="F572" s="165" t="s">
        <v>1480</v>
      </c>
      <c r="G572" s="166" t="s">
        <v>1415</v>
      </c>
      <c r="H572" s="166" t="s">
        <v>1418</v>
      </c>
      <c r="I572" s="167"/>
      <c r="J572" s="227">
        <f t="shared" si="690"/>
        <v>5</v>
      </c>
      <c r="K572" s="228"/>
      <c r="L572" s="99" t="str">
        <f t="shared" si="616"/>
        <v/>
      </c>
      <c r="M572" s="241"/>
      <c r="N572" s="168"/>
      <c r="O572" s="169" t="str">
        <f t="shared" si="617"/>
        <v>VENDOR 09</v>
      </c>
      <c r="P572" s="149">
        <v>241363</v>
      </c>
      <c r="Q572" s="149">
        <f t="shared" si="618"/>
        <v>0</v>
      </c>
      <c r="R572" s="170" t="str">
        <f t="shared" si="619"/>
        <v xml:space="preserve">, </v>
      </c>
      <c r="S572" s="170" t="str">
        <f t="shared" si="620"/>
        <v>NO BID</v>
      </c>
      <c r="T572" s="87">
        <f t="shared" si="621"/>
        <v>0</v>
      </c>
      <c r="U572" s="88" t="str">
        <f t="shared" si="622"/>
        <v>NOT AWARDED</v>
      </c>
      <c r="V572" s="167"/>
      <c r="W572" s="171"/>
      <c r="X572" s="89"/>
      <c r="Y572" s="90"/>
      <c r="Z572" s="172" t="str">
        <f t="shared" si="623"/>
        <v/>
      </c>
      <c r="AA572" s="154" t="str">
        <f t="shared" si="624"/>
        <v>NO BID</v>
      </c>
      <c r="AB572" s="171"/>
      <c r="AC572" s="89"/>
      <c r="AD572" s="90"/>
      <c r="AE572" s="172" t="str">
        <f t="shared" si="625"/>
        <v/>
      </c>
      <c r="AF572" s="154" t="str">
        <f t="shared" si="626"/>
        <v>NO BID</v>
      </c>
      <c r="AG572" s="171"/>
      <c r="AH572" s="89"/>
      <c r="AI572" s="90"/>
      <c r="AJ572" s="172" t="str">
        <f t="shared" si="627"/>
        <v/>
      </c>
      <c r="AK572" s="154" t="str">
        <f t="shared" si="628"/>
        <v>NO BID</v>
      </c>
      <c r="AL572" s="171"/>
      <c r="AM572" s="89"/>
      <c r="AN572" s="90"/>
      <c r="AO572" s="172" t="str">
        <f t="shared" si="629"/>
        <v/>
      </c>
      <c r="AP572" s="154" t="str">
        <f t="shared" si="630"/>
        <v>NO BID</v>
      </c>
      <c r="AQ572" s="171"/>
      <c r="AR572" s="89"/>
      <c r="AS572" s="90"/>
      <c r="AT572" s="172" t="str">
        <f t="shared" si="631"/>
        <v/>
      </c>
      <c r="AU572" s="154" t="str">
        <f t="shared" si="632"/>
        <v>NO BID</v>
      </c>
      <c r="AV572" s="171"/>
      <c r="AW572" s="89"/>
      <c r="AX572" s="90"/>
      <c r="AY572" s="172" t="str">
        <f t="shared" si="633"/>
        <v/>
      </c>
      <c r="AZ572" s="154" t="str">
        <f t="shared" si="634"/>
        <v>NO BID</v>
      </c>
      <c r="BA572" s="171"/>
      <c r="BB572" s="89"/>
      <c r="BC572" s="90"/>
      <c r="BD572" s="172" t="str">
        <f t="shared" si="635"/>
        <v/>
      </c>
      <c r="BE572" s="154" t="str">
        <f>IF($B572=0,"",IF(ISNUMBER(BB572),"","NO BID"))</f>
        <v>NO BID</v>
      </c>
      <c r="BF572" s="171"/>
      <c r="BG572" s="89"/>
      <c r="BH572" s="90"/>
      <c r="BI572" s="172" t="str">
        <f t="shared" si="636"/>
        <v/>
      </c>
      <c r="BJ572" s="154" t="str">
        <f t="shared" si="637"/>
        <v>NO BID</v>
      </c>
      <c r="BK572" s="171"/>
      <c r="BL572" s="89"/>
      <c r="BM572" s="90"/>
      <c r="BN572" s="172" t="str">
        <f t="shared" si="638"/>
        <v/>
      </c>
      <c r="BO572" s="154" t="str">
        <f t="shared" si="639"/>
        <v>NO BID</v>
      </c>
      <c r="BP572" s="178"/>
      <c r="BQ572" s="171"/>
      <c r="BR572" s="89"/>
      <c r="BS572" s="90" t="str">
        <f t="shared" si="640"/>
        <v/>
      </c>
      <c r="BT572" s="172"/>
      <c r="BU572" s="154" t="str">
        <f t="shared" si="641"/>
        <v>NO BID</v>
      </c>
      <c r="BV572" s="171"/>
      <c r="BW572" s="89"/>
      <c r="BX572" s="90" t="str">
        <f t="shared" si="642"/>
        <v/>
      </c>
      <c r="BY572" s="172"/>
      <c r="BZ572" s="154" t="str">
        <f t="shared" si="643"/>
        <v>NO BID</v>
      </c>
      <c r="CA572" s="171"/>
      <c r="CB572" s="89"/>
      <c r="CC572" s="90" t="str">
        <f t="shared" si="644"/>
        <v/>
      </c>
      <c r="CD572" s="172"/>
      <c r="CE572" s="154" t="str">
        <f t="shared" si="645"/>
        <v>NO BID</v>
      </c>
      <c r="CF572" s="171"/>
      <c r="CG572" s="89"/>
      <c r="CH572" s="90" t="str">
        <f t="shared" si="646"/>
        <v/>
      </c>
      <c r="CI572" s="172"/>
      <c r="CJ572" s="154" t="str">
        <f t="shared" si="647"/>
        <v>NO BID</v>
      </c>
      <c r="CK572" s="171"/>
      <c r="CL572" s="89"/>
      <c r="CM572" s="90" t="str">
        <f t="shared" si="648"/>
        <v/>
      </c>
      <c r="CN572" s="172"/>
      <c r="CO572" s="154" t="str">
        <f t="shared" si="649"/>
        <v>NO BID</v>
      </c>
      <c r="CP572" s="171"/>
      <c r="CQ572" s="89"/>
      <c r="CR572" s="90" t="str">
        <f t="shared" si="650"/>
        <v/>
      </c>
      <c r="CS572" s="172"/>
      <c r="CT572" s="154" t="str">
        <f t="shared" si="651"/>
        <v>NO BID</v>
      </c>
      <c r="CU572" s="171"/>
      <c r="CV572" s="89"/>
      <c r="CW572" s="90" t="str">
        <f t="shared" si="652"/>
        <v/>
      </c>
      <c r="CX572" s="172"/>
      <c r="CY572" s="154" t="str">
        <f t="shared" si="653"/>
        <v>NO BID</v>
      </c>
      <c r="CZ572" s="171"/>
      <c r="DA572" s="89"/>
      <c r="DB572" s="90" t="str">
        <f t="shared" si="654"/>
        <v/>
      </c>
      <c r="DC572" s="172"/>
      <c r="DD572" s="154" t="str">
        <f t="shared" si="655"/>
        <v>NO BID</v>
      </c>
      <c r="DE572" s="171"/>
      <c r="DF572" s="89"/>
      <c r="DG572" s="90" t="str">
        <f t="shared" si="656"/>
        <v/>
      </c>
      <c r="DH572" s="172"/>
      <c r="DI572" s="154" t="str">
        <f t="shared" si="657"/>
        <v>NO BID</v>
      </c>
      <c r="DJ572" s="171"/>
      <c r="DK572" s="89"/>
      <c r="DL572" s="90" t="str">
        <f t="shared" si="658"/>
        <v/>
      </c>
      <c r="DM572" s="172"/>
      <c r="DN572" s="154" t="str">
        <f t="shared" si="659"/>
        <v>NO BID</v>
      </c>
      <c r="DO572" s="171"/>
      <c r="DP572" s="89"/>
      <c r="DQ572" s="90" t="str">
        <f t="shared" si="660"/>
        <v/>
      </c>
      <c r="DR572" s="172"/>
      <c r="DS572" s="154" t="str">
        <f t="shared" si="661"/>
        <v>NO BID</v>
      </c>
      <c r="DT572" s="171"/>
      <c r="DU572" s="89"/>
      <c r="DV572" s="90" t="str">
        <f t="shared" si="662"/>
        <v/>
      </c>
      <c r="DW572" s="172"/>
      <c r="DX572" s="154" t="str">
        <f t="shared" si="663"/>
        <v>NO BID</v>
      </c>
      <c r="DY572" s="171"/>
      <c r="DZ572" s="89"/>
      <c r="EA572" s="90" t="str">
        <f t="shared" si="664"/>
        <v/>
      </c>
      <c r="EB572" s="172"/>
      <c r="EC572" s="154" t="str">
        <f t="shared" si="665"/>
        <v>NO BID</v>
      </c>
      <c r="ED572" s="171"/>
      <c r="EE572" s="89"/>
      <c r="EF572" s="90" t="str">
        <f t="shared" si="666"/>
        <v/>
      </c>
      <c r="EG572" s="172"/>
      <c r="EH572" s="154" t="str">
        <f t="shared" si="667"/>
        <v>NO BID</v>
      </c>
      <c r="EI572" s="171"/>
      <c r="EJ572" s="89"/>
      <c r="EK572" s="90" t="str">
        <f t="shared" si="668"/>
        <v/>
      </c>
      <c r="EL572" s="172"/>
      <c r="EM572" s="154" t="str">
        <f t="shared" si="669"/>
        <v>NO BID</v>
      </c>
      <c r="EN572" s="171"/>
      <c r="EO572" s="89"/>
      <c r="EP572" s="90" t="str">
        <f t="shared" si="670"/>
        <v/>
      </c>
      <c r="EQ572" s="172"/>
      <c r="ER572" s="154" t="str">
        <f t="shared" si="671"/>
        <v>NO BID</v>
      </c>
      <c r="ES572" s="171"/>
      <c r="ET572" s="89"/>
      <c r="EU572" s="90" t="str">
        <f t="shared" si="672"/>
        <v/>
      </c>
      <c r="EV572" s="172"/>
      <c r="EW572" s="154" t="str">
        <f t="shared" si="673"/>
        <v>NO BID</v>
      </c>
      <c r="EX572" s="171"/>
      <c r="EY572" s="89"/>
      <c r="EZ572" s="90" t="str">
        <f t="shared" si="674"/>
        <v/>
      </c>
      <c r="FA572" s="172"/>
      <c r="FB572" s="154" t="str">
        <f t="shared" si="675"/>
        <v>NO BID</v>
      </c>
      <c r="FC572" s="171"/>
      <c r="FD572" s="89"/>
      <c r="FE572" s="90" t="str">
        <f t="shared" si="676"/>
        <v/>
      </c>
      <c r="FF572" s="172"/>
      <c r="FG572" s="154" t="str">
        <f t="shared" si="677"/>
        <v>NO BID</v>
      </c>
      <c r="FH572" s="171"/>
      <c r="FI572" s="89"/>
      <c r="FJ572" s="90" t="str">
        <f t="shared" si="678"/>
        <v/>
      </c>
      <c r="FK572" s="172"/>
      <c r="FL572" s="154" t="str">
        <f t="shared" si="679"/>
        <v>NO BID</v>
      </c>
      <c r="FM572" s="171"/>
      <c r="FN572" s="89"/>
      <c r="FO572" s="90" t="str">
        <f t="shared" si="680"/>
        <v/>
      </c>
      <c r="FP572" s="172"/>
      <c r="FQ572" s="154" t="str">
        <f t="shared" si="681"/>
        <v>NO BID</v>
      </c>
      <c r="FR572" s="174"/>
      <c r="FS572" s="91">
        <v>21.63</v>
      </c>
      <c r="FT572" s="92">
        <f t="shared" si="682"/>
        <v>108.14999999999999</v>
      </c>
      <c r="FU572" s="175">
        <f t="shared" si="683"/>
        <v>0</v>
      </c>
      <c r="FV572" s="93" t="str">
        <f t="shared" si="684"/>
        <v/>
      </c>
      <c r="FW572" s="94">
        <f t="shared" si="685"/>
        <v>108.14999999999999</v>
      </c>
      <c r="FX572" s="95">
        <f t="shared" si="686"/>
        <v>0</v>
      </c>
      <c r="FY572" s="129" t="str">
        <f t="shared" si="687"/>
        <v>NOT AWARDED</v>
      </c>
      <c r="FZ572" s="130">
        <f t="shared" si="688"/>
        <v>0</v>
      </c>
      <c r="GA572" s="129" t="str">
        <f t="shared" si="689"/>
        <v>VENDOR 09</v>
      </c>
      <c r="GB572" s="176"/>
      <c r="GC572" s="177"/>
      <c r="GD572" s="96"/>
      <c r="GE572" s="97"/>
    </row>
    <row r="573" spans="1:187" ht="30" customHeight="1" thickTop="1" thickBot="1" x14ac:dyDescent="0.4">
      <c r="A573" s="162">
        <v>569</v>
      </c>
      <c r="B573" s="197">
        <v>5</v>
      </c>
      <c r="C573" s="164">
        <v>9781913123031</v>
      </c>
      <c r="D573" s="165" t="s">
        <v>351</v>
      </c>
      <c r="E573" s="165" t="s">
        <v>1042</v>
      </c>
      <c r="F573" s="165" t="s">
        <v>1480</v>
      </c>
      <c r="G573" s="166" t="s">
        <v>1415</v>
      </c>
      <c r="H573" s="166" t="s">
        <v>1421</v>
      </c>
      <c r="I573" s="167"/>
      <c r="J573" s="229">
        <f t="shared" si="690"/>
        <v>5</v>
      </c>
      <c r="K573" s="228"/>
      <c r="L573" s="99" t="str">
        <f t="shared" si="616"/>
        <v/>
      </c>
      <c r="M573" s="241"/>
      <c r="N573" s="179"/>
      <c r="O573" s="169" t="str">
        <f t="shared" si="617"/>
        <v>VENDOR 09</v>
      </c>
      <c r="P573" s="149" t="s">
        <v>88</v>
      </c>
      <c r="Q573" s="149">
        <f t="shared" si="618"/>
        <v>0</v>
      </c>
      <c r="R573" s="170" t="str">
        <f t="shared" si="619"/>
        <v xml:space="preserve">, </v>
      </c>
      <c r="S573" s="170" t="str">
        <f t="shared" si="620"/>
        <v>NO BID</v>
      </c>
      <c r="T573" s="87">
        <f t="shared" si="621"/>
        <v>0</v>
      </c>
      <c r="U573" s="88" t="str">
        <f t="shared" si="622"/>
        <v>NOT AWARDED</v>
      </c>
      <c r="V573" s="167"/>
      <c r="W573" s="171"/>
      <c r="X573" s="89"/>
      <c r="Y573" s="90"/>
      <c r="Z573" s="172" t="str">
        <f t="shared" si="623"/>
        <v/>
      </c>
      <c r="AA573" s="154" t="str">
        <f t="shared" si="624"/>
        <v>NO BID</v>
      </c>
      <c r="AB573" s="171"/>
      <c r="AC573" s="89"/>
      <c r="AD573" s="90"/>
      <c r="AE573" s="172" t="str">
        <f t="shared" si="625"/>
        <v/>
      </c>
      <c r="AF573" s="154" t="str">
        <f t="shared" si="626"/>
        <v>NO BID</v>
      </c>
      <c r="AG573" s="171"/>
      <c r="AH573" s="89"/>
      <c r="AI573" s="90"/>
      <c r="AJ573" s="172" t="str">
        <f t="shared" si="627"/>
        <v/>
      </c>
      <c r="AK573" s="154" t="str">
        <f t="shared" si="628"/>
        <v>NO BID</v>
      </c>
      <c r="AL573" s="171"/>
      <c r="AM573" s="89"/>
      <c r="AN573" s="90"/>
      <c r="AO573" s="172" t="str">
        <f t="shared" si="629"/>
        <v/>
      </c>
      <c r="AP573" s="154" t="str">
        <f t="shared" si="630"/>
        <v>NO BID</v>
      </c>
      <c r="AQ573" s="171"/>
      <c r="AR573" s="89"/>
      <c r="AS573" s="90"/>
      <c r="AT573" s="172" t="str">
        <f t="shared" si="631"/>
        <v/>
      </c>
      <c r="AU573" s="154" t="str">
        <f t="shared" si="632"/>
        <v>NO BID</v>
      </c>
      <c r="AV573" s="171"/>
      <c r="AW573" s="89"/>
      <c r="AX573" s="90"/>
      <c r="AY573" s="172" t="str">
        <f t="shared" si="633"/>
        <v/>
      </c>
      <c r="AZ573" s="154" t="str">
        <f t="shared" si="634"/>
        <v>NO BID</v>
      </c>
      <c r="BA573" s="171"/>
      <c r="BB573" s="89"/>
      <c r="BC573" s="90"/>
      <c r="BD573" s="172" t="str">
        <f t="shared" si="635"/>
        <v/>
      </c>
      <c r="BE573" s="154" t="s">
        <v>79</v>
      </c>
      <c r="BF573" s="171"/>
      <c r="BG573" s="89"/>
      <c r="BH573" s="90"/>
      <c r="BI573" s="172" t="str">
        <f t="shared" si="636"/>
        <v/>
      </c>
      <c r="BJ573" s="154" t="str">
        <f t="shared" si="637"/>
        <v>NO BID</v>
      </c>
      <c r="BK573" s="171"/>
      <c r="BL573" s="89"/>
      <c r="BM573" s="90"/>
      <c r="BN573" s="172" t="str">
        <f t="shared" si="638"/>
        <v/>
      </c>
      <c r="BO573" s="154" t="str">
        <f t="shared" si="639"/>
        <v>NO BID</v>
      </c>
      <c r="BP573" s="178"/>
      <c r="BQ573" s="171"/>
      <c r="BR573" s="89"/>
      <c r="BS573" s="90" t="str">
        <f t="shared" si="640"/>
        <v/>
      </c>
      <c r="BT573" s="172"/>
      <c r="BU573" s="154" t="str">
        <f t="shared" si="641"/>
        <v>NO BID</v>
      </c>
      <c r="BV573" s="171"/>
      <c r="BW573" s="89"/>
      <c r="BX573" s="90" t="str">
        <f t="shared" si="642"/>
        <v/>
      </c>
      <c r="BY573" s="172"/>
      <c r="BZ573" s="154" t="str">
        <f t="shared" si="643"/>
        <v>NO BID</v>
      </c>
      <c r="CA573" s="171"/>
      <c r="CB573" s="89"/>
      <c r="CC573" s="90" t="str">
        <f t="shared" si="644"/>
        <v/>
      </c>
      <c r="CD573" s="172"/>
      <c r="CE573" s="154" t="str">
        <f t="shared" si="645"/>
        <v>NO BID</v>
      </c>
      <c r="CF573" s="171"/>
      <c r="CG573" s="89"/>
      <c r="CH573" s="90" t="str">
        <f t="shared" si="646"/>
        <v/>
      </c>
      <c r="CI573" s="172"/>
      <c r="CJ573" s="154" t="str">
        <f t="shared" si="647"/>
        <v>NO BID</v>
      </c>
      <c r="CK573" s="171"/>
      <c r="CL573" s="89"/>
      <c r="CM573" s="90" t="str">
        <f t="shared" si="648"/>
        <v/>
      </c>
      <c r="CN573" s="172"/>
      <c r="CO573" s="154" t="str">
        <f t="shared" si="649"/>
        <v>NO BID</v>
      </c>
      <c r="CP573" s="171"/>
      <c r="CQ573" s="89"/>
      <c r="CR573" s="90" t="str">
        <f t="shared" si="650"/>
        <v/>
      </c>
      <c r="CS573" s="172"/>
      <c r="CT573" s="154" t="str">
        <f t="shared" si="651"/>
        <v>NO BID</v>
      </c>
      <c r="CU573" s="171"/>
      <c r="CV573" s="89"/>
      <c r="CW573" s="90" t="str">
        <f t="shared" si="652"/>
        <v/>
      </c>
      <c r="CX573" s="172"/>
      <c r="CY573" s="154" t="str">
        <f t="shared" si="653"/>
        <v>NO BID</v>
      </c>
      <c r="CZ573" s="171"/>
      <c r="DA573" s="89"/>
      <c r="DB573" s="90" t="str">
        <f t="shared" si="654"/>
        <v/>
      </c>
      <c r="DC573" s="172"/>
      <c r="DD573" s="154" t="str">
        <f t="shared" si="655"/>
        <v>NO BID</v>
      </c>
      <c r="DE573" s="171"/>
      <c r="DF573" s="89"/>
      <c r="DG573" s="90" t="str">
        <f t="shared" si="656"/>
        <v/>
      </c>
      <c r="DH573" s="172"/>
      <c r="DI573" s="154" t="str">
        <f t="shared" si="657"/>
        <v>NO BID</v>
      </c>
      <c r="DJ573" s="171"/>
      <c r="DK573" s="89"/>
      <c r="DL573" s="90" t="str">
        <f t="shared" si="658"/>
        <v/>
      </c>
      <c r="DM573" s="172"/>
      <c r="DN573" s="154" t="str">
        <f t="shared" si="659"/>
        <v>NO BID</v>
      </c>
      <c r="DO573" s="171"/>
      <c r="DP573" s="89"/>
      <c r="DQ573" s="90" t="str">
        <f t="shared" si="660"/>
        <v/>
      </c>
      <c r="DR573" s="172"/>
      <c r="DS573" s="154" t="str">
        <f t="shared" si="661"/>
        <v>NO BID</v>
      </c>
      <c r="DT573" s="171"/>
      <c r="DU573" s="89"/>
      <c r="DV573" s="90" t="str">
        <f t="shared" si="662"/>
        <v/>
      </c>
      <c r="DW573" s="172"/>
      <c r="DX573" s="154" t="str">
        <f t="shared" si="663"/>
        <v>NO BID</v>
      </c>
      <c r="DY573" s="171"/>
      <c r="DZ573" s="89"/>
      <c r="EA573" s="90" t="str">
        <f t="shared" si="664"/>
        <v/>
      </c>
      <c r="EB573" s="172"/>
      <c r="EC573" s="154" t="str">
        <f t="shared" si="665"/>
        <v>NO BID</v>
      </c>
      <c r="ED573" s="171"/>
      <c r="EE573" s="89"/>
      <c r="EF573" s="90" t="str">
        <f t="shared" si="666"/>
        <v/>
      </c>
      <c r="EG573" s="172"/>
      <c r="EH573" s="154" t="str">
        <f t="shared" si="667"/>
        <v>NO BID</v>
      </c>
      <c r="EI573" s="171"/>
      <c r="EJ573" s="89"/>
      <c r="EK573" s="90" t="str">
        <f t="shared" si="668"/>
        <v/>
      </c>
      <c r="EL573" s="172"/>
      <c r="EM573" s="154" t="str">
        <f t="shared" si="669"/>
        <v>NO BID</v>
      </c>
      <c r="EN573" s="171"/>
      <c r="EO573" s="89"/>
      <c r="EP573" s="90" t="str">
        <f t="shared" si="670"/>
        <v/>
      </c>
      <c r="EQ573" s="172"/>
      <c r="ER573" s="154" t="str">
        <f t="shared" si="671"/>
        <v>NO BID</v>
      </c>
      <c r="ES573" s="171"/>
      <c r="ET573" s="89"/>
      <c r="EU573" s="90" t="str">
        <f t="shared" si="672"/>
        <v/>
      </c>
      <c r="EV573" s="172"/>
      <c r="EW573" s="154" t="str">
        <f t="shared" si="673"/>
        <v>NO BID</v>
      </c>
      <c r="EX573" s="171"/>
      <c r="EY573" s="89"/>
      <c r="EZ573" s="90" t="str">
        <f t="shared" si="674"/>
        <v/>
      </c>
      <c r="FA573" s="172"/>
      <c r="FB573" s="154" t="str">
        <f t="shared" si="675"/>
        <v>NO BID</v>
      </c>
      <c r="FC573" s="171"/>
      <c r="FD573" s="89"/>
      <c r="FE573" s="90" t="str">
        <f t="shared" si="676"/>
        <v/>
      </c>
      <c r="FF573" s="172"/>
      <c r="FG573" s="154" t="str">
        <f t="shared" si="677"/>
        <v>NO BID</v>
      </c>
      <c r="FH573" s="171"/>
      <c r="FI573" s="89"/>
      <c r="FJ573" s="90" t="str">
        <f t="shared" si="678"/>
        <v/>
      </c>
      <c r="FK573" s="172"/>
      <c r="FL573" s="154" t="str">
        <f t="shared" si="679"/>
        <v>NO BID</v>
      </c>
      <c r="FM573" s="171"/>
      <c r="FN573" s="89"/>
      <c r="FO573" s="90" t="str">
        <f t="shared" si="680"/>
        <v/>
      </c>
      <c r="FP573" s="172"/>
      <c r="FQ573" s="154" t="str">
        <f t="shared" si="681"/>
        <v>NO BID</v>
      </c>
      <c r="FR573" s="167"/>
      <c r="FS573" s="91">
        <v>12.68</v>
      </c>
      <c r="FT573" s="92">
        <f t="shared" si="682"/>
        <v>63.4</v>
      </c>
      <c r="FU573" s="175">
        <f t="shared" si="683"/>
        <v>0</v>
      </c>
      <c r="FV573" s="93" t="str">
        <f t="shared" si="684"/>
        <v/>
      </c>
      <c r="FW573" s="94">
        <f t="shared" si="685"/>
        <v>63.4</v>
      </c>
      <c r="FX573" s="95">
        <f t="shared" si="686"/>
        <v>0</v>
      </c>
      <c r="FY573" s="129" t="str">
        <f t="shared" si="687"/>
        <v>NOT AWARDED</v>
      </c>
      <c r="FZ573" s="130">
        <f t="shared" si="688"/>
        <v>0</v>
      </c>
      <c r="GA573" s="129" t="str">
        <f t="shared" si="689"/>
        <v>VENDOR 09</v>
      </c>
      <c r="GB573" s="176"/>
      <c r="GC573" s="177"/>
      <c r="GD573" s="96"/>
      <c r="GE573" s="97"/>
    </row>
    <row r="574" spans="1:187" ht="30" customHeight="1" thickTop="1" thickBot="1" x14ac:dyDescent="0.4">
      <c r="A574" s="162">
        <v>570</v>
      </c>
      <c r="B574" s="213">
        <v>3</v>
      </c>
      <c r="C574" s="181">
        <v>9781250275349</v>
      </c>
      <c r="D574" s="182" t="s">
        <v>352</v>
      </c>
      <c r="E574" s="182" t="s">
        <v>1043</v>
      </c>
      <c r="F574" s="182" t="s">
        <v>1479</v>
      </c>
      <c r="G574" s="183" t="s">
        <v>1415</v>
      </c>
      <c r="H574" s="183" t="s">
        <v>1416</v>
      </c>
      <c r="I574" s="167"/>
      <c r="J574" s="230">
        <f t="shared" si="690"/>
        <v>3</v>
      </c>
      <c r="K574" s="231"/>
      <c r="L574" s="99" t="str">
        <f t="shared" si="616"/>
        <v/>
      </c>
      <c r="M574" s="242"/>
      <c r="N574" s="179"/>
      <c r="O574" s="184" t="str">
        <f t="shared" si="617"/>
        <v>VENDOR 09</v>
      </c>
      <c r="P574" s="149">
        <v>241363</v>
      </c>
      <c r="Q574" s="149">
        <f t="shared" si="618"/>
        <v>0</v>
      </c>
      <c r="R574" s="185" t="str">
        <f t="shared" si="619"/>
        <v xml:space="preserve">, </v>
      </c>
      <c r="S574" s="185" t="str">
        <f t="shared" si="620"/>
        <v>NO BID</v>
      </c>
      <c r="T574" s="111">
        <f t="shared" si="621"/>
        <v>0</v>
      </c>
      <c r="U574" s="112" t="str">
        <f t="shared" si="622"/>
        <v>NOT AWARDED</v>
      </c>
      <c r="V574" s="186"/>
      <c r="W574" s="187"/>
      <c r="X574" s="113"/>
      <c r="Y574" s="114"/>
      <c r="Z574" s="188" t="str">
        <f t="shared" si="623"/>
        <v/>
      </c>
      <c r="AA574" s="154" t="str">
        <f t="shared" si="624"/>
        <v>NO BID</v>
      </c>
      <c r="AB574" s="187"/>
      <c r="AC574" s="113"/>
      <c r="AD574" s="114"/>
      <c r="AE574" s="188" t="str">
        <f t="shared" si="625"/>
        <v/>
      </c>
      <c r="AF574" s="154" t="str">
        <f t="shared" si="626"/>
        <v>NO BID</v>
      </c>
      <c r="AG574" s="187"/>
      <c r="AH574" s="113"/>
      <c r="AI574" s="114"/>
      <c r="AJ574" s="188" t="str">
        <f t="shared" si="627"/>
        <v/>
      </c>
      <c r="AK574" s="154" t="str">
        <f t="shared" si="628"/>
        <v>NO BID</v>
      </c>
      <c r="AL574" s="187"/>
      <c r="AM574" s="113"/>
      <c r="AN574" s="114"/>
      <c r="AO574" s="188" t="str">
        <f t="shared" si="629"/>
        <v/>
      </c>
      <c r="AP574" s="154" t="str">
        <f t="shared" si="630"/>
        <v>NO BID</v>
      </c>
      <c r="AQ574" s="187"/>
      <c r="AR574" s="113"/>
      <c r="AS574" s="114"/>
      <c r="AT574" s="188" t="str">
        <f t="shared" si="631"/>
        <v/>
      </c>
      <c r="AU574" s="154" t="str">
        <f t="shared" si="632"/>
        <v>NO BID</v>
      </c>
      <c r="AV574" s="187"/>
      <c r="AW574" s="113"/>
      <c r="AX574" s="114"/>
      <c r="AY574" s="188" t="str">
        <f t="shared" si="633"/>
        <v/>
      </c>
      <c r="AZ574" s="154" t="str">
        <f t="shared" si="634"/>
        <v>NO BID</v>
      </c>
      <c r="BA574" s="187"/>
      <c r="BB574" s="113"/>
      <c r="BC574" s="114"/>
      <c r="BD574" s="188" t="str">
        <f t="shared" si="635"/>
        <v/>
      </c>
      <c r="BE574" s="189" t="str">
        <f t="shared" ref="BE574:BE581" si="694">IF($B574=0,"",IF(ISNUMBER(BB574),"","NO BID"))</f>
        <v>NO BID</v>
      </c>
      <c r="BF574" s="187"/>
      <c r="BG574" s="113"/>
      <c r="BH574" s="114"/>
      <c r="BI574" s="188" t="str">
        <f t="shared" si="636"/>
        <v/>
      </c>
      <c r="BJ574" s="189" t="str">
        <f t="shared" si="637"/>
        <v>NO BID</v>
      </c>
      <c r="BK574" s="187"/>
      <c r="BL574" s="113"/>
      <c r="BM574" s="114"/>
      <c r="BN574" s="188" t="str">
        <f t="shared" si="638"/>
        <v/>
      </c>
      <c r="BO574" s="154" t="str">
        <f t="shared" si="639"/>
        <v>NO BID</v>
      </c>
      <c r="BP574" s="193"/>
      <c r="BQ574" s="187"/>
      <c r="BR574" s="113"/>
      <c r="BS574" s="114" t="str">
        <f t="shared" si="640"/>
        <v/>
      </c>
      <c r="BT574" s="188"/>
      <c r="BU574" s="189" t="str">
        <f t="shared" si="641"/>
        <v>NO BID</v>
      </c>
      <c r="BV574" s="187"/>
      <c r="BW574" s="113"/>
      <c r="BX574" s="114" t="str">
        <f t="shared" si="642"/>
        <v/>
      </c>
      <c r="BY574" s="188"/>
      <c r="BZ574" s="189" t="str">
        <f t="shared" si="643"/>
        <v>NO BID</v>
      </c>
      <c r="CA574" s="187"/>
      <c r="CB574" s="113"/>
      <c r="CC574" s="114" t="str">
        <f t="shared" si="644"/>
        <v/>
      </c>
      <c r="CD574" s="188"/>
      <c r="CE574" s="189" t="str">
        <f t="shared" si="645"/>
        <v>NO BID</v>
      </c>
      <c r="CF574" s="187"/>
      <c r="CG574" s="113"/>
      <c r="CH574" s="114" t="str">
        <f t="shared" si="646"/>
        <v/>
      </c>
      <c r="CI574" s="188"/>
      <c r="CJ574" s="189" t="str">
        <f t="shared" si="647"/>
        <v>NO BID</v>
      </c>
      <c r="CK574" s="187"/>
      <c r="CL574" s="113"/>
      <c r="CM574" s="114" t="str">
        <f t="shared" si="648"/>
        <v/>
      </c>
      <c r="CN574" s="188"/>
      <c r="CO574" s="189" t="str">
        <f t="shared" si="649"/>
        <v>NO BID</v>
      </c>
      <c r="CP574" s="187"/>
      <c r="CQ574" s="113"/>
      <c r="CR574" s="114" t="str">
        <f t="shared" si="650"/>
        <v/>
      </c>
      <c r="CS574" s="188"/>
      <c r="CT574" s="189" t="str">
        <f t="shared" si="651"/>
        <v>NO BID</v>
      </c>
      <c r="CU574" s="187"/>
      <c r="CV574" s="113"/>
      <c r="CW574" s="114" t="str">
        <f t="shared" si="652"/>
        <v/>
      </c>
      <c r="CX574" s="188"/>
      <c r="CY574" s="189" t="str">
        <f t="shared" si="653"/>
        <v>NO BID</v>
      </c>
      <c r="CZ574" s="187"/>
      <c r="DA574" s="113"/>
      <c r="DB574" s="114" t="str">
        <f t="shared" si="654"/>
        <v/>
      </c>
      <c r="DC574" s="188"/>
      <c r="DD574" s="189" t="str">
        <f t="shared" si="655"/>
        <v>NO BID</v>
      </c>
      <c r="DE574" s="187"/>
      <c r="DF574" s="113"/>
      <c r="DG574" s="114" t="str">
        <f t="shared" si="656"/>
        <v/>
      </c>
      <c r="DH574" s="188"/>
      <c r="DI574" s="189" t="str">
        <f t="shared" si="657"/>
        <v>NO BID</v>
      </c>
      <c r="DJ574" s="187"/>
      <c r="DK574" s="113"/>
      <c r="DL574" s="114" t="str">
        <f t="shared" si="658"/>
        <v/>
      </c>
      <c r="DM574" s="188"/>
      <c r="DN574" s="189" t="str">
        <f t="shared" si="659"/>
        <v>NO BID</v>
      </c>
      <c r="DO574" s="187"/>
      <c r="DP574" s="113"/>
      <c r="DQ574" s="114" t="str">
        <f t="shared" si="660"/>
        <v/>
      </c>
      <c r="DR574" s="188"/>
      <c r="DS574" s="189" t="str">
        <f t="shared" si="661"/>
        <v>NO BID</v>
      </c>
      <c r="DT574" s="187"/>
      <c r="DU574" s="113"/>
      <c r="DV574" s="114" t="str">
        <f t="shared" si="662"/>
        <v/>
      </c>
      <c r="DW574" s="188"/>
      <c r="DX574" s="189" t="str">
        <f t="shared" si="663"/>
        <v>NO BID</v>
      </c>
      <c r="DY574" s="187"/>
      <c r="DZ574" s="113"/>
      <c r="EA574" s="114" t="str">
        <f t="shared" si="664"/>
        <v/>
      </c>
      <c r="EB574" s="188"/>
      <c r="EC574" s="189" t="str">
        <f t="shared" si="665"/>
        <v>NO BID</v>
      </c>
      <c r="ED574" s="187"/>
      <c r="EE574" s="113"/>
      <c r="EF574" s="114" t="str">
        <f t="shared" si="666"/>
        <v/>
      </c>
      <c r="EG574" s="188"/>
      <c r="EH574" s="189" t="str">
        <f t="shared" si="667"/>
        <v>NO BID</v>
      </c>
      <c r="EI574" s="187"/>
      <c r="EJ574" s="113"/>
      <c r="EK574" s="114" t="str">
        <f t="shared" si="668"/>
        <v/>
      </c>
      <c r="EL574" s="188"/>
      <c r="EM574" s="189" t="str">
        <f t="shared" si="669"/>
        <v>NO BID</v>
      </c>
      <c r="EN574" s="187"/>
      <c r="EO574" s="113"/>
      <c r="EP574" s="114" t="str">
        <f t="shared" si="670"/>
        <v/>
      </c>
      <c r="EQ574" s="188"/>
      <c r="ER574" s="189" t="str">
        <f t="shared" si="671"/>
        <v>NO BID</v>
      </c>
      <c r="ES574" s="187"/>
      <c r="ET574" s="113"/>
      <c r="EU574" s="114" t="str">
        <f t="shared" si="672"/>
        <v/>
      </c>
      <c r="EV574" s="188"/>
      <c r="EW574" s="189" t="str">
        <f t="shared" si="673"/>
        <v>NO BID</v>
      </c>
      <c r="EX574" s="187"/>
      <c r="EY574" s="113"/>
      <c r="EZ574" s="114" t="str">
        <f t="shared" si="674"/>
        <v/>
      </c>
      <c r="FA574" s="188"/>
      <c r="FB574" s="189" t="str">
        <f t="shared" si="675"/>
        <v>NO BID</v>
      </c>
      <c r="FC574" s="187"/>
      <c r="FD574" s="113"/>
      <c r="FE574" s="114" t="str">
        <f t="shared" si="676"/>
        <v/>
      </c>
      <c r="FF574" s="188"/>
      <c r="FG574" s="189" t="str">
        <f t="shared" si="677"/>
        <v>NO BID</v>
      </c>
      <c r="FH574" s="187"/>
      <c r="FI574" s="113"/>
      <c r="FJ574" s="114" t="str">
        <f t="shared" si="678"/>
        <v/>
      </c>
      <c r="FK574" s="188"/>
      <c r="FL574" s="189" t="str">
        <f t="shared" si="679"/>
        <v>NO BID</v>
      </c>
      <c r="FM574" s="187"/>
      <c r="FN574" s="113"/>
      <c r="FO574" s="114" t="str">
        <f t="shared" si="680"/>
        <v/>
      </c>
      <c r="FP574" s="188"/>
      <c r="FQ574" s="189" t="str">
        <f t="shared" si="681"/>
        <v>NO BID</v>
      </c>
      <c r="FR574" s="191"/>
      <c r="FS574" s="91">
        <v>17.989999999999998</v>
      </c>
      <c r="FT574" s="92">
        <f t="shared" si="682"/>
        <v>53.97</v>
      </c>
      <c r="FU574" s="175">
        <f t="shared" si="683"/>
        <v>0</v>
      </c>
      <c r="FV574" s="93" t="str">
        <f t="shared" si="684"/>
        <v/>
      </c>
      <c r="FW574" s="94">
        <f t="shared" si="685"/>
        <v>53.97</v>
      </c>
      <c r="FX574" s="95">
        <f t="shared" si="686"/>
        <v>0</v>
      </c>
      <c r="FY574" s="129" t="str">
        <f t="shared" si="687"/>
        <v>NOT AWARDED</v>
      </c>
      <c r="FZ574" s="130">
        <f t="shared" si="688"/>
        <v>0</v>
      </c>
      <c r="GA574" s="129" t="str">
        <f t="shared" si="689"/>
        <v>VENDOR 09</v>
      </c>
      <c r="GB574" s="176"/>
      <c r="GC574" s="177"/>
      <c r="GD574" s="96"/>
      <c r="GE574" s="97"/>
    </row>
    <row r="575" spans="1:187" ht="30" customHeight="1" thickTop="1" thickBot="1" x14ac:dyDescent="0.4">
      <c r="A575" s="141">
        <v>571</v>
      </c>
      <c r="B575" s="192">
        <v>5</v>
      </c>
      <c r="C575" s="181">
        <v>9781772620771</v>
      </c>
      <c r="D575" s="182" t="s">
        <v>354</v>
      </c>
      <c r="E575" s="182" t="s">
        <v>1045</v>
      </c>
      <c r="F575" s="182" t="s">
        <v>1480</v>
      </c>
      <c r="G575" s="183" t="s">
        <v>1415</v>
      </c>
      <c r="H575" s="183" t="s">
        <v>1418</v>
      </c>
      <c r="I575" s="167"/>
      <c r="J575" s="230">
        <f t="shared" si="690"/>
        <v>5</v>
      </c>
      <c r="K575" s="231"/>
      <c r="L575" s="99" t="str">
        <f t="shared" si="616"/>
        <v/>
      </c>
      <c r="M575" s="242"/>
      <c r="N575" s="168"/>
      <c r="O575" s="184" t="str">
        <f t="shared" si="617"/>
        <v>VENDOR 09</v>
      </c>
      <c r="P575" s="149">
        <v>241363</v>
      </c>
      <c r="Q575" s="149">
        <f t="shared" si="618"/>
        <v>0</v>
      </c>
      <c r="R575" s="185" t="str">
        <f t="shared" si="619"/>
        <v xml:space="preserve">, </v>
      </c>
      <c r="S575" s="185" t="str">
        <f t="shared" si="620"/>
        <v>NO BID</v>
      </c>
      <c r="T575" s="111">
        <f t="shared" si="621"/>
        <v>0</v>
      </c>
      <c r="U575" s="112" t="str">
        <f t="shared" si="622"/>
        <v>NOT AWARDED</v>
      </c>
      <c r="V575" s="167"/>
      <c r="W575" s="187"/>
      <c r="X575" s="113"/>
      <c r="Y575" s="114"/>
      <c r="Z575" s="188" t="str">
        <f t="shared" si="623"/>
        <v/>
      </c>
      <c r="AA575" s="154" t="str">
        <f t="shared" si="624"/>
        <v>NO BID</v>
      </c>
      <c r="AB575" s="187"/>
      <c r="AC575" s="113"/>
      <c r="AD575" s="114"/>
      <c r="AE575" s="188" t="str">
        <f t="shared" si="625"/>
        <v/>
      </c>
      <c r="AF575" s="154" t="str">
        <f t="shared" si="626"/>
        <v>NO BID</v>
      </c>
      <c r="AG575" s="187"/>
      <c r="AH575" s="113"/>
      <c r="AI575" s="114"/>
      <c r="AJ575" s="188" t="str">
        <f t="shared" si="627"/>
        <v/>
      </c>
      <c r="AK575" s="154" t="str">
        <f t="shared" si="628"/>
        <v>NO BID</v>
      </c>
      <c r="AL575" s="187"/>
      <c r="AM575" s="113"/>
      <c r="AN575" s="114"/>
      <c r="AO575" s="188" t="str">
        <f t="shared" si="629"/>
        <v/>
      </c>
      <c r="AP575" s="154" t="str">
        <f t="shared" si="630"/>
        <v>NO BID</v>
      </c>
      <c r="AQ575" s="187"/>
      <c r="AR575" s="113"/>
      <c r="AS575" s="114"/>
      <c r="AT575" s="188" t="str">
        <f t="shared" si="631"/>
        <v/>
      </c>
      <c r="AU575" s="154" t="str">
        <f t="shared" si="632"/>
        <v>NO BID</v>
      </c>
      <c r="AV575" s="187"/>
      <c r="AW575" s="113"/>
      <c r="AX575" s="114"/>
      <c r="AY575" s="188" t="str">
        <f t="shared" si="633"/>
        <v/>
      </c>
      <c r="AZ575" s="154" t="str">
        <f t="shared" si="634"/>
        <v>NO BID</v>
      </c>
      <c r="BA575" s="187"/>
      <c r="BB575" s="113"/>
      <c r="BC575" s="114"/>
      <c r="BD575" s="188" t="str">
        <f t="shared" si="635"/>
        <v/>
      </c>
      <c r="BE575" s="189" t="str">
        <f t="shared" si="694"/>
        <v>NO BID</v>
      </c>
      <c r="BF575" s="187"/>
      <c r="BG575" s="113"/>
      <c r="BH575" s="114"/>
      <c r="BI575" s="188" t="str">
        <f t="shared" si="636"/>
        <v/>
      </c>
      <c r="BJ575" s="189" t="str">
        <f t="shared" si="637"/>
        <v>NO BID</v>
      </c>
      <c r="BK575" s="187"/>
      <c r="BL575" s="113"/>
      <c r="BM575" s="114"/>
      <c r="BN575" s="188" t="str">
        <f t="shared" si="638"/>
        <v/>
      </c>
      <c r="BO575" s="154" t="str">
        <f t="shared" si="639"/>
        <v>NO BID</v>
      </c>
      <c r="BP575" s="193"/>
      <c r="BQ575" s="187"/>
      <c r="BR575" s="113"/>
      <c r="BS575" s="114" t="str">
        <f t="shared" si="640"/>
        <v/>
      </c>
      <c r="BT575" s="188"/>
      <c r="BU575" s="189" t="str">
        <f t="shared" si="641"/>
        <v>NO BID</v>
      </c>
      <c r="BV575" s="187"/>
      <c r="BW575" s="113"/>
      <c r="BX575" s="114" t="str">
        <f t="shared" si="642"/>
        <v/>
      </c>
      <c r="BY575" s="188"/>
      <c r="BZ575" s="189" t="str">
        <f t="shared" si="643"/>
        <v>NO BID</v>
      </c>
      <c r="CA575" s="187"/>
      <c r="CB575" s="113"/>
      <c r="CC575" s="114" t="str">
        <f t="shared" si="644"/>
        <v/>
      </c>
      <c r="CD575" s="188"/>
      <c r="CE575" s="189" t="str">
        <f t="shared" si="645"/>
        <v>NO BID</v>
      </c>
      <c r="CF575" s="187"/>
      <c r="CG575" s="113"/>
      <c r="CH575" s="114" t="str">
        <f t="shared" si="646"/>
        <v/>
      </c>
      <c r="CI575" s="188"/>
      <c r="CJ575" s="189" t="str">
        <f t="shared" si="647"/>
        <v>NO BID</v>
      </c>
      <c r="CK575" s="187"/>
      <c r="CL575" s="113"/>
      <c r="CM575" s="114" t="str">
        <f t="shared" si="648"/>
        <v/>
      </c>
      <c r="CN575" s="188"/>
      <c r="CO575" s="189" t="str">
        <f t="shared" si="649"/>
        <v>NO BID</v>
      </c>
      <c r="CP575" s="187"/>
      <c r="CQ575" s="113"/>
      <c r="CR575" s="114" t="str">
        <f t="shared" si="650"/>
        <v/>
      </c>
      <c r="CS575" s="188"/>
      <c r="CT575" s="189" t="str">
        <f t="shared" si="651"/>
        <v>NO BID</v>
      </c>
      <c r="CU575" s="187"/>
      <c r="CV575" s="113"/>
      <c r="CW575" s="114" t="str">
        <f t="shared" si="652"/>
        <v/>
      </c>
      <c r="CX575" s="188"/>
      <c r="CY575" s="189" t="str">
        <f t="shared" si="653"/>
        <v>NO BID</v>
      </c>
      <c r="CZ575" s="187"/>
      <c r="DA575" s="113"/>
      <c r="DB575" s="114" t="str">
        <f t="shared" si="654"/>
        <v/>
      </c>
      <c r="DC575" s="188"/>
      <c r="DD575" s="189" t="str">
        <f t="shared" si="655"/>
        <v>NO BID</v>
      </c>
      <c r="DE575" s="187"/>
      <c r="DF575" s="113"/>
      <c r="DG575" s="114" t="str">
        <f t="shared" si="656"/>
        <v/>
      </c>
      <c r="DH575" s="188"/>
      <c r="DI575" s="189" t="str">
        <f t="shared" si="657"/>
        <v>NO BID</v>
      </c>
      <c r="DJ575" s="187"/>
      <c r="DK575" s="113"/>
      <c r="DL575" s="114" t="str">
        <f t="shared" si="658"/>
        <v/>
      </c>
      <c r="DM575" s="188"/>
      <c r="DN575" s="189" t="str">
        <f t="shared" si="659"/>
        <v>NO BID</v>
      </c>
      <c r="DO575" s="187"/>
      <c r="DP575" s="113"/>
      <c r="DQ575" s="114" t="str">
        <f t="shared" si="660"/>
        <v/>
      </c>
      <c r="DR575" s="188"/>
      <c r="DS575" s="189" t="str">
        <f t="shared" si="661"/>
        <v>NO BID</v>
      </c>
      <c r="DT575" s="187"/>
      <c r="DU575" s="113"/>
      <c r="DV575" s="114" t="str">
        <f t="shared" si="662"/>
        <v/>
      </c>
      <c r="DW575" s="188"/>
      <c r="DX575" s="189" t="str">
        <f t="shared" si="663"/>
        <v>NO BID</v>
      </c>
      <c r="DY575" s="187"/>
      <c r="DZ575" s="113"/>
      <c r="EA575" s="114" t="str">
        <f t="shared" si="664"/>
        <v/>
      </c>
      <c r="EB575" s="188"/>
      <c r="EC575" s="189" t="str">
        <f t="shared" si="665"/>
        <v>NO BID</v>
      </c>
      <c r="ED575" s="187"/>
      <c r="EE575" s="113"/>
      <c r="EF575" s="114" t="str">
        <f t="shared" si="666"/>
        <v/>
      </c>
      <c r="EG575" s="188"/>
      <c r="EH575" s="189" t="str">
        <f t="shared" si="667"/>
        <v>NO BID</v>
      </c>
      <c r="EI575" s="187"/>
      <c r="EJ575" s="113"/>
      <c r="EK575" s="114" t="str">
        <f t="shared" si="668"/>
        <v/>
      </c>
      <c r="EL575" s="188"/>
      <c r="EM575" s="189" t="str">
        <f t="shared" si="669"/>
        <v>NO BID</v>
      </c>
      <c r="EN575" s="187"/>
      <c r="EO575" s="113"/>
      <c r="EP575" s="114" t="str">
        <f t="shared" si="670"/>
        <v/>
      </c>
      <c r="EQ575" s="188"/>
      <c r="ER575" s="189" t="str">
        <f t="shared" si="671"/>
        <v>NO BID</v>
      </c>
      <c r="ES575" s="187"/>
      <c r="ET575" s="113"/>
      <c r="EU575" s="114" t="str">
        <f t="shared" si="672"/>
        <v/>
      </c>
      <c r="EV575" s="188"/>
      <c r="EW575" s="189" t="str">
        <f t="shared" si="673"/>
        <v>NO BID</v>
      </c>
      <c r="EX575" s="187"/>
      <c r="EY575" s="113"/>
      <c r="EZ575" s="114" t="str">
        <f t="shared" si="674"/>
        <v/>
      </c>
      <c r="FA575" s="188"/>
      <c r="FB575" s="189" t="str">
        <f t="shared" si="675"/>
        <v>NO BID</v>
      </c>
      <c r="FC575" s="187"/>
      <c r="FD575" s="113"/>
      <c r="FE575" s="114" t="str">
        <f t="shared" si="676"/>
        <v/>
      </c>
      <c r="FF575" s="188"/>
      <c r="FG575" s="189" t="str">
        <f t="shared" si="677"/>
        <v>NO BID</v>
      </c>
      <c r="FH575" s="187"/>
      <c r="FI575" s="113"/>
      <c r="FJ575" s="114" t="str">
        <f t="shared" si="678"/>
        <v/>
      </c>
      <c r="FK575" s="188"/>
      <c r="FL575" s="189" t="str">
        <f t="shared" si="679"/>
        <v>NO BID</v>
      </c>
      <c r="FM575" s="187"/>
      <c r="FN575" s="113"/>
      <c r="FO575" s="114" t="str">
        <f t="shared" si="680"/>
        <v/>
      </c>
      <c r="FP575" s="188"/>
      <c r="FQ575" s="189" t="str">
        <f t="shared" si="681"/>
        <v>NO BID</v>
      </c>
      <c r="FR575" s="174"/>
      <c r="FS575" s="115">
        <v>25</v>
      </c>
      <c r="FT575" s="116">
        <f t="shared" si="682"/>
        <v>125</v>
      </c>
      <c r="FU575" s="175">
        <f t="shared" si="683"/>
        <v>0</v>
      </c>
      <c r="FV575" s="93" t="str">
        <f t="shared" si="684"/>
        <v/>
      </c>
      <c r="FW575" s="94">
        <f t="shared" si="685"/>
        <v>125</v>
      </c>
      <c r="FX575" s="95">
        <f t="shared" si="686"/>
        <v>0</v>
      </c>
      <c r="FY575" s="129" t="str">
        <f t="shared" si="687"/>
        <v>NOT AWARDED</v>
      </c>
      <c r="FZ575" s="130">
        <f t="shared" si="688"/>
        <v>0</v>
      </c>
      <c r="GA575" s="129" t="str">
        <f t="shared" si="689"/>
        <v>VENDOR 09</v>
      </c>
      <c r="GB575" s="176"/>
      <c r="GC575" s="177"/>
      <c r="GD575" s="96"/>
      <c r="GE575" s="97"/>
    </row>
    <row r="576" spans="1:187" ht="30" customHeight="1" thickTop="1" thickBot="1" x14ac:dyDescent="0.4">
      <c r="A576" s="162">
        <v>572</v>
      </c>
      <c r="B576" s="163">
        <v>5</v>
      </c>
      <c r="C576" s="164">
        <v>9781982110895</v>
      </c>
      <c r="D576" s="165" t="s">
        <v>358</v>
      </c>
      <c r="E576" s="165" t="s">
        <v>1048</v>
      </c>
      <c r="F576" s="165" t="s">
        <v>1479</v>
      </c>
      <c r="G576" s="166" t="s">
        <v>1415</v>
      </c>
      <c r="H576" s="166" t="s">
        <v>1416</v>
      </c>
      <c r="I576" s="167"/>
      <c r="J576" s="227">
        <f t="shared" si="690"/>
        <v>5</v>
      </c>
      <c r="K576" s="228"/>
      <c r="L576" s="99" t="str">
        <f t="shared" si="616"/>
        <v/>
      </c>
      <c r="M576" s="241"/>
      <c r="N576" s="168"/>
      <c r="O576" s="169" t="str">
        <f t="shared" si="617"/>
        <v>VENDOR 09</v>
      </c>
      <c r="P576" s="149">
        <v>241360</v>
      </c>
      <c r="Q576" s="149">
        <f t="shared" si="618"/>
        <v>0</v>
      </c>
      <c r="R576" s="170" t="str">
        <f t="shared" si="619"/>
        <v xml:space="preserve">, </v>
      </c>
      <c r="S576" s="170" t="str">
        <f t="shared" si="620"/>
        <v>NO BID</v>
      </c>
      <c r="T576" s="87">
        <f t="shared" si="621"/>
        <v>0</v>
      </c>
      <c r="U576" s="88" t="str">
        <f t="shared" si="622"/>
        <v>NOT AWARDED</v>
      </c>
      <c r="V576" s="167"/>
      <c r="W576" s="171"/>
      <c r="X576" s="89"/>
      <c r="Y576" s="90"/>
      <c r="Z576" s="172" t="str">
        <f t="shared" si="623"/>
        <v/>
      </c>
      <c r="AA576" s="154" t="str">
        <f t="shared" si="624"/>
        <v>NO BID</v>
      </c>
      <c r="AB576" s="171"/>
      <c r="AC576" s="89"/>
      <c r="AD576" s="90"/>
      <c r="AE576" s="172" t="str">
        <f t="shared" si="625"/>
        <v/>
      </c>
      <c r="AF576" s="154" t="str">
        <f t="shared" si="626"/>
        <v>NO BID</v>
      </c>
      <c r="AG576" s="171"/>
      <c r="AH576" s="89"/>
      <c r="AI576" s="90"/>
      <c r="AJ576" s="172" t="str">
        <f t="shared" si="627"/>
        <v/>
      </c>
      <c r="AK576" s="154" t="str">
        <f t="shared" si="628"/>
        <v>NO BID</v>
      </c>
      <c r="AL576" s="171"/>
      <c r="AM576" s="89"/>
      <c r="AN576" s="90"/>
      <c r="AO576" s="172" t="str">
        <f t="shared" si="629"/>
        <v/>
      </c>
      <c r="AP576" s="154" t="str">
        <f t="shared" si="630"/>
        <v>NO BID</v>
      </c>
      <c r="AQ576" s="171"/>
      <c r="AR576" s="89"/>
      <c r="AS576" s="90"/>
      <c r="AT576" s="172" t="str">
        <f t="shared" si="631"/>
        <v/>
      </c>
      <c r="AU576" s="154" t="str">
        <f t="shared" si="632"/>
        <v>NO BID</v>
      </c>
      <c r="AV576" s="171"/>
      <c r="AW576" s="89"/>
      <c r="AX576" s="90"/>
      <c r="AY576" s="172" t="str">
        <f t="shared" si="633"/>
        <v/>
      </c>
      <c r="AZ576" s="154" t="str">
        <f t="shared" si="634"/>
        <v>NO BID</v>
      </c>
      <c r="BA576" s="171"/>
      <c r="BB576" s="89"/>
      <c r="BC576" s="90"/>
      <c r="BD576" s="172" t="str">
        <f t="shared" si="635"/>
        <v/>
      </c>
      <c r="BE576" s="154" t="str">
        <f t="shared" si="694"/>
        <v>NO BID</v>
      </c>
      <c r="BF576" s="171"/>
      <c r="BG576" s="89"/>
      <c r="BH576" s="90"/>
      <c r="BI576" s="172" t="str">
        <f t="shared" si="636"/>
        <v/>
      </c>
      <c r="BJ576" s="154" t="str">
        <f t="shared" si="637"/>
        <v>NO BID</v>
      </c>
      <c r="BK576" s="171"/>
      <c r="BL576" s="89"/>
      <c r="BM576" s="90"/>
      <c r="BN576" s="172" t="str">
        <f t="shared" si="638"/>
        <v/>
      </c>
      <c r="BO576" s="154" t="str">
        <f t="shared" si="639"/>
        <v>NO BID</v>
      </c>
      <c r="BP576" s="178"/>
      <c r="BQ576" s="171"/>
      <c r="BR576" s="89"/>
      <c r="BS576" s="90" t="str">
        <f t="shared" si="640"/>
        <v/>
      </c>
      <c r="BT576" s="172"/>
      <c r="BU576" s="154" t="str">
        <f t="shared" si="641"/>
        <v>NO BID</v>
      </c>
      <c r="BV576" s="171"/>
      <c r="BW576" s="89"/>
      <c r="BX576" s="90" t="str">
        <f t="shared" si="642"/>
        <v/>
      </c>
      <c r="BY576" s="172"/>
      <c r="BZ576" s="154" t="str">
        <f t="shared" si="643"/>
        <v>NO BID</v>
      </c>
      <c r="CA576" s="171"/>
      <c r="CB576" s="89"/>
      <c r="CC576" s="90" t="str">
        <f t="shared" si="644"/>
        <v/>
      </c>
      <c r="CD576" s="172"/>
      <c r="CE576" s="154" t="str">
        <f t="shared" si="645"/>
        <v>NO BID</v>
      </c>
      <c r="CF576" s="171"/>
      <c r="CG576" s="89"/>
      <c r="CH576" s="90" t="str">
        <f t="shared" si="646"/>
        <v/>
      </c>
      <c r="CI576" s="172"/>
      <c r="CJ576" s="154" t="str">
        <f t="shared" si="647"/>
        <v>NO BID</v>
      </c>
      <c r="CK576" s="171"/>
      <c r="CL576" s="89"/>
      <c r="CM576" s="90" t="str">
        <f t="shared" si="648"/>
        <v/>
      </c>
      <c r="CN576" s="172"/>
      <c r="CO576" s="154" t="str">
        <f t="shared" si="649"/>
        <v>NO BID</v>
      </c>
      <c r="CP576" s="171"/>
      <c r="CQ576" s="89"/>
      <c r="CR576" s="90" t="str">
        <f t="shared" si="650"/>
        <v/>
      </c>
      <c r="CS576" s="172"/>
      <c r="CT576" s="154" t="str">
        <f t="shared" si="651"/>
        <v>NO BID</v>
      </c>
      <c r="CU576" s="171"/>
      <c r="CV576" s="89"/>
      <c r="CW576" s="90" t="str">
        <f t="shared" si="652"/>
        <v/>
      </c>
      <c r="CX576" s="172"/>
      <c r="CY576" s="154" t="str">
        <f t="shared" si="653"/>
        <v>NO BID</v>
      </c>
      <c r="CZ576" s="171"/>
      <c r="DA576" s="89"/>
      <c r="DB576" s="90" t="str">
        <f t="shared" si="654"/>
        <v/>
      </c>
      <c r="DC576" s="172"/>
      <c r="DD576" s="154" t="str">
        <f t="shared" si="655"/>
        <v>NO BID</v>
      </c>
      <c r="DE576" s="171"/>
      <c r="DF576" s="89"/>
      <c r="DG576" s="90" t="str">
        <f t="shared" si="656"/>
        <v/>
      </c>
      <c r="DH576" s="172"/>
      <c r="DI576" s="154" t="str">
        <f t="shared" si="657"/>
        <v>NO BID</v>
      </c>
      <c r="DJ576" s="171"/>
      <c r="DK576" s="89"/>
      <c r="DL576" s="90" t="str">
        <f t="shared" si="658"/>
        <v/>
      </c>
      <c r="DM576" s="172"/>
      <c r="DN576" s="154" t="str">
        <f t="shared" si="659"/>
        <v>NO BID</v>
      </c>
      <c r="DO576" s="171"/>
      <c r="DP576" s="89"/>
      <c r="DQ576" s="90" t="str">
        <f t="shared" si="660"/>
        <v/>
      </c>
      <c r="DR576" s="172"/>
      <c r="DS576" s="154" t="str">
        <f t="shared" si="661"/>
        <v>NO BID</v>
      </c>
      <c r="DT576" s="171"/>
      <c r="DU576" s="89"/>
      <c r="DV576" s="90" t="str">
        <f t="shared" si="662"/>
        <v/>
      </c>
      <c r="DW576" s="172"/>
      <c r="DX576" s="154" t="str">
        <f t="shared" si="663"/>
        <v>NO BID</v>
      </c>
      <c r="DY576" s="171"/>
      <c r="DZ576" s="89"/>
      <c r="EA576" s="90" t="str">
        <f t="shared" si="664"/>
        <v/>
      </c>
      <c r="EB576" s="172"/>
      <c r="EC576" s="154" t="str">
        <f t="shared" si="665"/>
        <v>NO BID</v>
      </c>
      <c r="ED576" s="171"/>
      <c r="EE576" s="89"/>
      <c r="EF576" s="90" t="str">
        <f t="shared" si="666"/>
        <v/>
      </c>
      <c r="EG576" s="172"/>
      <c r="EH576" s="154" t="str">
        <f t="shared" si="667"/>
        <v>NO BID</v>
      </c>
      <c r="EI576" s="171"/>
      <c r="EJ576" s="89"/>
      <c r="EK576" s="90" t="str">
        <f t="shared" si="668"/>
        <v/>
      </c>
      <c r="EL576" s="172"/>
      <c r="EM576" s="154" t="str">
        <f t="shared" si="669"/>
        <v>NO BID</v>
      </c>
      <c r="EN576" s="171"/>
      <c r="EO576" s="89"/>
      <c r="EP576" s="90" t="str">
        <f t="shared" si="670"/>
        <v/>
      </c>
      <c r="EQ576" s="172"/>
      <c r="ER576" s="154" t="str">
        <f t="shared" si="671"/>
        <v>NO BID</v>
      </c>
      <c r="ES576" s="171"/>
      <c r="ET576" s="89"/>
      <c r="EU576" s="90" t="str">
        <f t="shared" si="672"/>
        <v/>
      </c>
      <c r="EV576" s="172"/>
      <c r="EW576" s="154" t="str">
        <f t="shared" si="673"/>
        <v>NO BID</v>
      </c>
      <c r="EX576" s="171"/>
      <c r="EY576" s="89"/>
      <c r="EZ576" s="90" t="str">
        <f t="shared" si="674"/>
        <v/>
      </c>
      <c r="FA576" s="172"/>
      <c r="FB576" s="154" t="str">
        <f t="shared" si="675"/>
        <v>NO BID</v>
      </c>
      <c r="FC576" s="171"/>
      <c r="FD576" s="89"/>
      <c r="FE576" s="90" t="str">
        <f t="shared" si="676"/>
        <v/>
      </c>
      <c r="FF576" s="172"/>
      <c r="FG576" s="154" t="str">
        <f t="shared" si="677"/>
        <v>NO BID</v>
      </c>
      <c r="FH576" s="171"/>
      <c r="FI576" s="89"/>
      <c r="FJ576" s="90" t="str">
        <f t="shared" si="678"/>
        <v/>
      </c>
      <c r="FK576" s="172"/>
      <c r="FL576" s="154" t="str">
        <f t="shared" si="679"/>
        <v>NO BID</v>
      </c>
      <c r="FM576" s="171"/>
      <c r="FN576" s="89"/>
      <c r="FO576" s="90" t="str">
        <f t="shared" si="680"/>
        <v/>
      </c>
      <c r="FP576" s="172"/>
      <c r="FQ576" s="154" t="str">
        <f t="shared" si="681"/>
        <v>NO BID</v>
      </c>
      <c r="FR576" s="174"/>
      <c r="FS576" s="91">
        <v>16</v>
      </c>
      <c r="FT576" s="92">
        <f t="shared" si="682"/>
        <v>80</v>
      </c>
      <c r="FU576" s="175">
        <f t="shared" si="683"/>
        <v>0</v>
      </c>
      <c r="FV576" s="93" t="str">
        <f t="shared" si="684"/>
        <v/>
      </c>
      <c r="FW576" s="94">
        <f t="shared" si="685"/>
        <v>80</v>
      </c>
      <c r="FX576" s="95">
        <f t="shared" si="686"/>
        <v>0</v>
      </c>
      <c r="FY576" s="129" t="str">
        <f t="shared" si="687"/>
        <v>NOT AWARDED</v>
      </c>
      <c r="FZ576" s="130">
        <f t="shared" si="688"/>
        <v>0</v>
      </c>
      <c r="GA576" s="129" t="str">
        <f t="shared" si="689"/>
        <v>VENDOR 09</v>
      </c>
      <c r="GB576" s="176"/>
      <c r="GC576" s="177"/>
      <c r="GD576" s="96"/>
      <c r="GE576" s="98"/>
    </row>
    <row r="577" spans="1:187" ht="30" customHeight="1" thickTop="1" thickBot="1" x14ac:dyDescent="0.4">
      <c r="A577" s="162">
        <v>573</v>
      </c>
      <c r="B577" s="163">
        <v>5</v>
      </c>
      <c r="C577" s="164">
        <v>9780593491287</v>
      </c>
      <c r="D577" s="165" t="s">
        <v>359</v>
      </c>
      <c r="E577" s="165" t="s">
        <v>1049</v>
      </c>
      <c r="F577" s="165" t="s">
        <v>1479</v>
      </c>
      <c r="G577" s="166" t="s">
        <v>1415</v>
      </c>
      <c r="H577" s="166" t="s">
        <v>1416</v>
      </c>
      <c r="I577" s="167"/>
      <c r="J577" s="234">
        <f t="shared" si="690"/>
        <v>5</v>
      </c>
      <c r="K577" s="235"/>
      <c r="L577" s="99" t="str">
        <f t="shared" si="616"/>
        <v/>
      </c>
      <c r="M577" s="241"/>
      <c r="N577" s="168"/>
      <c r="O577" s="169" t="str">
        <f t="shared" si="617"/>
        <v>VENDOR 09</v>
      </c>
      <c r="P577" s="149">
        <v>241360</v>
      </c>
      <c r="Q577" s="149">
        <f t="shared" si="618"/>
        <v>0</v>
      </c>
      <c r="R577" s="170" t="str">
        <f t="shared" si="619"/>
        <v xml:space="preserve">, </v>
      </c>
      <c r="S577" s="170" t="str">
        <f t="shared" si="620"/>
        <v>NO BID</v>
      </c>
      <c r="T577" s="87">
        <f t="shared" si="621"/>
        <v>0</v>
      </c>
      <c r="U577" s="88" t="str">
        <f t="shared" si="622"/>
        <v>NOT AWARDED</v>
      </c>
      <c r="V577" s="167"/>
      <c r="W577" s="171"/>
      <c r="X577" s="89"/>
      <c r="Y577" s="90"/>
      <c r="Z577" s="172" t="str">
        <f t="shared" si="623"/>
        <v/>
      </c>
      <c r="AA577" s="154" t="str">
        <f t="shared" si="624"/>
        <v>NO BID</v>
      </c>
      <c r="AB577" s="171"/>
      <c r="AC577" s="89"/>
      <c r="AD577" s="90"/>
      <c r="AE577" s="172" t="str">
        <f t="shared" si="625"/>
        <v/>
      </c>
      <c r="AF577" s="154" t="str">
        <f t="shared" si="626"/>
        <v>NO BID</v>
      </c>
      <c r="AG577" s="171"/>
      <c r="AH577" s="89"/>
      <c r="AI577" s="90"/>
      <c r="AJ577" s="172" t="str">
        <f t="shared" si="627"/>
        <v/>
      </c>
      <c r="AK577" s="154" t="str">
        <f t="shared" si="628"/>
        <v>NO BID</v>
      </c>
      <c r="AL577" s="171"/>
      <c r="AM577" s="89"/>
      <c r="AN577" s="90"/>
      <c r="AO577" s="172" t="str">
        <f t="shared" si="629"/>
        <v/>
      </c>
      <c r="AP577" s="154" t="str">
        <f t="shared" si="630"/>
        <v>NO BID</v>
      </c>
      <c r="AQ577" s="171"/>
      <c r="AR577" s="89"/>
      <c r="AS577" s="90"/>
      <c r="AT577" s="172" t="str">
        <f t="shared" si="631"/>
        <v/>
      </c>
      <c r="AU577" s="154" t="str">
        <f t="shared" si="632"/>
        <v>NO BID</v>
      </c>
      <c r="AV577" s="171"/>
      <c r="AW577" s="89"/>
      <c r="AX577" s="90"/>
      <c r="AY577" s="172" t="str">
        <f t="shared" si="633"/>
        <v/>
      </c>
      <c r="AZ577" s="154" t="str">
        <f t="shared" si="634"/>
        <v>NO BID</v>
      </c>
      <c r="BA577" s="171"/>
      <c r="BB577" s="89"/>
      <c r="BC577" s="90"/>
      <c r="BD577" s="172" t="str">
        <f t="shared" si="635"/>
        <v/>
      </c>
      <c r="BE577" s="154" t="str">
        <f t="shared" si="694"/>
        <v>NO BID</v>
      </c>
      <c r="BF577" s="171"/>
      <c r="BG577" s="89"/>
      <c r="BH577" s="90"/>
      <c r="BI577" s="172" t="str">
        <f t="shared" si="636"/>
        <v/>
      </c>
      <c r="BJ577" s="154" t="str">
        <f t="shared" si="637"/>
        <v>NO BID</v>
      </c>
      <c r="BK577" s="171"/>
      <c r="BL577" s="89"/>
      <c r="BM577" s="90"/>
      <c r="BN577" s="172" t="str">
        <f t="shared" si="638"/>
        <v/>
      </c>
      <c r="BO577" s="154" t="str">
        <f t="shared" si="639"/>
        <v>NO BID</v>
      </c>
      <c r="BP577" s="178"/>
      <c r="BQ577" s="171"/>
      <c r="BR577" s="89"/>
      <c r="BS577" s="90" t="str">
        <f t="shared" si="640"/>
        <v/>
      </c>
      <c r="BT577" s="172"/>
      <c r="BU577" s="154" t="str">
        <f t="shared" si="641"/>
        <v>NO BID</v>
      </c>
      <c r="BV577" s="171"/>
      <c r="BW577" s="89"/>
      <c r="BX577" s="90" t="str">
        <f t="shared" si="642"/>
        <v/>
      </c>
      <c r="BY577" s="172"/>
      <c r="BZ577" s="154" t="str">
        <f t="shared" si="643"/>
        <v>NO BID</v>
      </c>
      <c r="CA577" s="171"/>
      <c r="CB577" s="89"/>
      <c r="CC577" s="90" t="str">
        <f t="shared" si="644"/>
        <v/>
      </c>
      <c r="CD577" s="172"/>
      <c r="CE577" s="154" t="str">
        <f t="shared" si="645"/>
        <v>NO BID</v>
      </c>
      <c r="CF577" s="171"/>
      <c r="CG577" s="89"/>
      <c r="CH577" s="90" t="str">
        <f t="shared" si="646"/>
        <v/>
      </c>
      <c r="CI577" s="172"/>
      <c r="CJ577" s="154" t="str">
        <f t="shared" si="647"/>
        <v>NO BID</v>
      </c>
      <c r="CK577" s="171"/>
      <c r="CL577" s="89"/>
      <c r="CM577" s="90" t="str">
        <f t="shared" si="648"/>
        <v/>
      </c>
      <c r="CN577" s="172"/>
      <c r="CO577" s="154" t="str">
        <f t="shared" si="649"/>
        <v>NO BID</v>
      </c>
      <c r="CP577" s="171"/>
      <c r="CQ577" s="89"/>
      <c r="CR577" s="90" t="str">
        <f t="shared" si="650"/>
        <v/>
      </c>
      <c r="CS577" s="172"/>
      <c r="CT577" s="154" t="str">
        <f t="shared" si="651"/>
        <v>NO BID</v>
      </c>
      <c r="CU577" s="171"/>
      <c r="CV577" s="89"/>
      <c r="CW577" s="90" t="str">
        <f t="shared" si="652"/>
        <v/>
      </c>
      <c r="CX577" s="172"/>
      <c r="CY577" s="154" t="str">
        <f t="shared" si="653"/>
        <v>NO BID</v>
      </c>
      <c r="CZ577" s="171"/>
      <c r="DA577" s="89"/>
      <c r="DB577" s="90" t="str">
        <f t="shared" si="654"/>
        <v/>
      </c>
      <c r="DC577" s="172"/>
      <c r="DD577" s="154" t="str">
        <f t="shared" si="655"/>
        <v>NO BID</v>
      </c>
      <c r="DE577" s="171"/>
      <c r="DF577" s="89"/>
      <c r="DG577" s="90" t="str">
        <f t="shared" si="656"/>
        <v/>
      </c>
      <c r="DH577" s="172"/>
      <c r="DI577" s="154" t="str">
        <f t="shared" si="657"/>
        <v>NO BID</v>
      </c>
      <c r="DJ577" s="171"/>
      <c r="DK577" s="89"/>
      <c r="DL577" s="90" t="str">
        <f t="shared" si="658"/>
        <v/>
      </c>
      <c r="DM577" s="172"/>
      <c r="DN577" s="154" t="str">
        <f t="shared" si="659"/>
        <v>NO BID</v>
      </c>
      <c r="DO577" s="171"/>
      <c r="DP577" s="89"/>
      <c r="DQ577" s="90" t="str">
        <f t="shared" si="660"/>
        <v/>
      </c>
      <c r="DR577" s="172"/>
      <c r="DS577" s="154" t="str">
        <f t="shared" si="661"/>
        <v>NO BID</v>
      </c>
      <c r="DT577" s="171"/>
      <c r="DU577" s="89"/>
      <c r="DV577" s="90" t="str">
        <f t="shared" si="662"/>
        <v/>
      </c>
      <c r="DW577" s="172"/>
      <c r="DX577" s="154" t="str">
        <f t="shared" si="663"/>
        <v>NO BID</v>
      </c>
      <c r="DY577" s="171"/>
      <c r="DZ577" s="89"/>
      <c r="EA577" s="90" t="str">
        <f t="shared" si="664"/>
        <v/>
      </c>
      <c r="EB577" s="172"/>
      <c r="EC577" s="154" t="str">
        <f t="shared" si="665"/>
        <v>NO BID</v>
      </c>
      <c r="ED577" s="171"/>
      <c r="EE577" s="89"/>
      <c r="EF577" s="90" t="str">
        <f t="shared" si="666"/>
        <v/>
      </c>
      <c r="EG577" s="172"/>
      <c r="EH577" s="154" t="str">
        <f t="shared" si="667"/>
        <v>NO BID</v>
      </c>
      <c r="EI577" s="171"/>
      <c r="EJ577" s="89"/>
      <c r="EK577" s="90" t="str">
        <f t="shared" si="668"/>
        <v/>
      </c>
      <c r="EL577" s="172"/>
      <c r="EM577" s="154" t="str">
        <f t="shared" si="669"/>
        <v>NO BID</v>
      </c>
      <c r="EN577" s="171"/>
      <c r="EO577" s="89"/>
      <c r="EP577" s="90" t="str">
        <f t="shared" si="670"/>
        <v/>
      </c>
      <c r="EQ577" s="172"/>
      <c r="ER577" s="154" t="str">
        <f t="shared" si="671"/>
        <v>NO BID</v>
      </c>
      <c r="ES577" s="171"/>
      <c r="ET577" s="89"/>
      <c r="EU577" s="90" t="str">
        <f t="shared" si="672"/>
        <v/>
      </c>
      <c r="EV577" s="172"/>
      <c r="EW577" s="154" t="str">
        <f t="shared" si="673"/>
        <v>NO BID</v>
      </c>
      <c r="EX577" s="171"/>
      <c r="EY577" s="89"/>
      <c r="EZ577" s="90" t="str">
        <f t="shared" si="674"/>
        <v/>
      </c>
      <c r="FA577" s="172"/>
      <c r="FB577" s="154" t="str">
        <f t="shared" si="675"/>
        <v>NO BID</v>
      </c>
      <c r="FC577" s="171"/>
      <c r="FD577" s="89"/>
      <c r="FE577" s="90" t="str">
        <f t="shared" si="676"/>
        <v/>
      </c>
      <c r="FF577" s="172"/>
      <c r="FG577" s="154" t="str">
        <f t="shared" si="677"/>
        <v>NO BID</v>
      </c>
      <c r="FH577" s="171"/>
      <c r="FI577" s="89"/>
      <c r="FJ577" s="90" t="str">
        <f t="shared" si="678"/>
        <v/>
      </c>
      <c r="FK577" s="172"/>
      <c r="FL577" s="154" t="str">
        <f t="shared" si="679"/>
        <v>NO BID</v>
      </c>
      <c r="FM577" s="171"/>
      <c r="FN577" s="89"/>
      <c r="FO577" s="90" t="str">
        <f t="shared" si="680"/>
        <v/>
      </c>
      <c r="FP577" s="172"/>
      <c r="FQ577" s="154" t="str">
        <f t="shared" si="681"/>
        <v>NO BID</v>
      </c>
      <c r="FR577" s="174"/>
      <c r="FS577" s="91">
        <v>20.71</v>
      </c>
      <c r="FT577" s="92">
        <f t="shared" si="682"/>
        <v>103.55000000000001</v>
      </c>
      <c r="FU577" s="175">
        <f t="shared" si="683"/>
        <v>0</v>
      </c>
      <c r="FV577" s="93" t="str">
        <f t="shared" si="684"/>
        <v/>
      </c>
      <c r="FW577" s="94">
        <f t="shared" si="685"/>
        <v>103.55000000000001</v>
      </c>
      <c r="FX577" s="95">
        <f t="shared" si="686"/>
        <v>0</v>
      </c>
      <c r="FY577" s="129" t="str">
        <f t="shared" si="687"/>
        <v>NOT AWARDED</v>
      </c>
      <c r="FZ577" s="130">
        <f t="shared" si="688"/>
        <v>0</v>
      </c>
      <c r="GA577" s="129" t="str">
        <f t="shared" si="689"/>
        <v>VENDOR 09</v>
      </c>
      <c r="GB577" s="176"/>
      <c r="GC577" s="198"/>
      <c r="GD577" s="96"/>
      <c r="GE577" s="98"/>
    </row>
    <row r="578" spans="1:187" ht="30" customHeight="1" thickTop="1" thickBot="1" x14ac:dyDescent="0.4">
      <c r="A578" s="162">
        <v>574</v>
      </c>
      <c r="B578" s="142">
        <v>4</v>
      </c>
      <c r="C578" s="143">
        <v>9780593319130</v>
      </c>
      <c r="D578" s="144" t="s">
        <v>361</v>
      </c>
      <c r="E578" s="144" t="s">
        <v>1051</v>
      </c>
      <c r="F578" s="144" t="s">
        <v>1479</v>
      </c>
      <c r="G578" s="145" t="s">
        <v>1415</v>
      </c>
      <c r="H578" s="145" t="s">
        <v>1422</v>
      </c>
      <c r="I578" s="146"/>
      <c r="J578" s="227">
        <f t="shared" si="690"/>
        <v>4</v>
      </c>
      <c r="K578" s="228"/>
      <c r="L578" s="99" t="str">
        <f t="shared" si="616"/>
        <v/>
      </c>
      <c r="M578" s="241"/>
      <c r="N578" s="147"/>
      <c r="O578" s="148" t="str">
        <f t="shared" si="617"/>
        <v>VENDOR 09</v>
      </c>
      <c r="P578" s="149">
        <v>241363</v>
      </c>
      <c r="Q578" s="149">
        <f t="shared" si="618"/>
        <v>0</v>
      </c>
      <c r="R578" s="150" t="str">
        <f t="shared" si="619"/>
        <v xml:space="preserve">, </v>
      </c>
      <c r="S578" s="150" t="str">
        <f t="shared" si="620"/>
        <v>NO BID</v>
      </c>
      <c r="T578" s="100">
        <f t="shared" si="621"/>
        <v>0</v>
      </c>
      <c r="U578" s="101" t="str">
        <f t="shared" si="622"/>
        <v>NOT AWARDED</v>
      </c>
      <c r="V578" s="146"/>
      <c r="W578" s="151"/>
      <c r="X578" s="102"/>
      <c r="Y578" s="103"/>
      <c r="Z578" s="152" t="str">
        <f t="shared" si="623"/>
        <v/>
      </c>
      <c r="AA578" s="153" t="str">
        <f t="shared" si="624"/>
        <v>NO BID</v>
      </c>
      <c r="AB578" s="151"/>
      <c r="AC578" s="102"/>
      <c r="AD578" s="103"/>
      <c r="AE578" s="152" t="str">
        <f t="shared" si="625"/>
        <v/>
      </c>
      <c r="AF578" s="154" t="str">
        <f t="shared" si="626"/>
        <v>NO BID</v>
      </c>
      <c r="AG578" s="151"/>
      <c r="AH578" s="102"/>
      <c r="AI578" s="103"/>
      <c r="AJ578" s="152" t="str">
        <f t="shared" si="627"/>
        <v/>
      </c>
      <c r="AK578" s="154" t="str">
        <f t="shared" si="628"/>
        <v>NO BID</v>
      </c>
      <c r="AL578" s="151"/>
      <c r="AM578" s="102"/>
      <c r="AN578" s="103"/>
      <c r="AO578" s="152" t="str">
        <f t="shared" si="629"/>
        <v/>
      </c>
      <c r="AP578" s="154" t="str">
        <f t="shared" si="630"/>
        <v>NO BID</v>
      </c>
      <c r="AQ578" s="151"/>
      <c r="AR578" s="102"/>
      <c r="AS578" s="103"/>
      <c r="AT578" s="152" t="str">
        <f t="shared" si="631"/>
        <v/>
      </c>
      <c r="AU578" s="154" t="str">
        <f t="shared" si="632"/>
        <v>NO BID</v>
      </c>
      <c r="AV578" s="151"/>
      <c r="AW578" s="102"/>
      <c r="AX578" s="103"/>
      <c r="AY578" s="152" t="str">
        <f t="shared" si="633"/>
        <v/>
      </c>
      <c r="AZ578" s="154" t="str">
        <f t="shared" si="634"/>
        <v>NO BID</v>
      </c>
      <c r="BA578" s="151"/>
      <c r="BB578" s="102"/>
      <c r="BC578" s="103"/>
      <c r="BD578" s="152" t="str">
        <f t="shared" si="635"/>
        <v/>
      </c>
      <c r="BE578" s="153" t="str">
        <f t="shared" si="694"/>
        <v>NO BID</v>
      </c>
      <c r="BF578" s="151"/>
      <c r="BG578" s="102"/>
      <c r="BH578" s="103"/>
      <c r="BI578" s="152" t="str">
        <f t="shared" si="636"/>
        <v/>
      </c>
      <c r="BJ578" s="153" t="str">
        <f t="shared" si="637"/>
        <v>NO BID</v>
      </c>
      <c r="BK578" s="151"/>
      <c r="BL578" s="102"/>
      <c r="BM578" s="103"/>
      <c r="BN578" s="152" t="str">
        <f t="shared" si="638"/>
        <v/>
      </c>
      <c r="BO578" s="154" t="str">
        <f t="shared" si="639"/>
        <v>NO BID</v>
      </c>
      <c r="BP578" s="155"/>
      <c r="BQ578" s="151"/>
      <c r="BR578" s="102"/>
      <c r="BS578" s="103" t="str">
        <f t="shared" si="640"/>
        <v/>
      </c>
      <c r="BT578" s="152"/>
      <c r="BU578" s="153" t="str">
        <f t="shared" si="641"/>
        <v>NO BID</v>
      </c>
      <c r="BV578" s="151"/>
      <c r="BW578" s="102"/>
      <c r="BX578" s="103" t="str">
        <f t="shared" si="642"/>
        <v/>
      </c>
      <c r="BY578" s="152"/>
      <c r="BZ578" s="153" t="str">
        <f t="shared" si="643"/>
        <v>NO BID</v>
      </c>
      <c r="CA578" s="151"/>
      <c r="CB578" s="102"/>
      <c r="CC578" s="103" t="str">
        <f t="shared" si="644"/>
        <v/>
      </c>
      <c r="CD578" s="152"/>
      <c r="CE578" s="153" t="str">
        <f t="shared" si="645"/>
        <v>NO BID</v>
      </c>
      <c r="CF578" s="151"/>
      <c r="CG578" s="102"/>
      <c r="CH578" s="103" t="str">
        <f t="shared" si="646"/>
        <v/>
      </c>
      <c r="CI578" s="152"/>
      <c r="CJ578" s="153" t="str">
        <f t="shared" si="647"/>
        <v>NO BID</v>
      </c>
      <c r="CK578" s="151"/>
      <c r="CL578" s="102"/>
      <c r="CM578" s="103" t="str">
        <f t="shared" si="648"/>
        <v/>
      </c>
      <c r="CN578" s="152"/>
      <c r="CO578" s="153" t="str">
        <f t="shared" si="649"/>
        <v>NO BID</v>
      </c>
      <c r="CP578" s="151"/>
      <c r="CQ578" s="102"/>
      <c r="CR578" s="103" t="str">
        <f t="shared" si="650"/>
        <v/>
      </c>
      <c r="CS578" s="152"/>
      <c r="CT578" s="153" t="str">
        <f t="shared" si="651"/>
        <v>NO BID</v>
      </c>
      <c r="CU578" s="151"/>
      <c r="CV578" s="102"/>
      <c r="CW578" s="103" t="str">
        <f t="shared" si="652"/>
        <v/>
      </c>
      <c r="CX578" s="152"/>
      <c r="CY578" s="153" t="str">
        <f t="shared" si="653"/>
        <v>NO BID</v>
      </c>
      <c r="CZ578" s="151"/>
      <c r="DA578" s="102"/>
      <c r="DB578" s="103" t="str">
        <f t="shared" si="654"/>
        <v/>
      </c>
      <c r="DC578" s="152"/>
      <c r="DD578" s="153" t="str">
        <f t="shared" si="655"/>
        <v>NO BID</v>
      </c>
      <c r="DE578" s="151"/>
      <c r="DF578" s="102"/>
      <c r="DG578" s="103" t="str">
        <f t="shared" si="656"/>
        <v/>
      </c>
      <c r="DH578" s="152"/>
      <c r="DI578" s="153" t="str">
        <f t="shared" si="657"/>
        <v>NO BID</v>
      </c>
      <c r="DJ578" s="151"/>
      <c r="DK578" s="102"/>
      <c r="DL578" s="103" t="str">
        <f t="shared" si="658"/>
        <v/>
      </c>
      <c r="DM578" s="152"/>
      <c r="DN578" s="153" t="str">
        <f t="shared" si="659"/>
        <v>NO BID</v>
      </c>
      <c r="DO578" s="151"/>
      <c r="DP578" s="102"/>
      <c r="DQ578" s="103" t="str">
        <f t="shared" si="660"/>
        <v/>
      </c>
      <c r="DR578" s="152"/>
      <c r="DS578" s="153" t="str">
        <f t="shared" si="661"/>
        <v>NO BID</v>
      </c>
      <c r="DT578" s="151"/>
      <c r="DU578" s="102"/>
      <c r="DV578" s="103" t="str">
        <f t="shared" si="662"/>
        <v/>
      </c>
      <c r="DW578" s="152"/>
      <c r="DX578" s="153" t="str">
        <f t="shared" si="663"/>
        <v>NO BID</v>
      </c>
      <c r="DY578" s="151"/>
      <c r="DZ578" s="102"/>
      <c r="EA578" s="103" t="str">
        <f t="shared" si="664"/>
        <v/>
      </c>
      <c r="EB578" s="152"/>
      <c r="EC578" s="153" t="str">
        <f t="shared" si="665"/>
        <v>NO BID</v>
      </c>
      <c r="ED578" s="151"/>
      <c r="EE578" s="102"/>
      <c r="EF578" s="103" t="str">
        <f t="shared" si="666"/>
        <v/>
      </c>
      <c r="EG578" s="152"/>
      <c r="EH578" s="153" t="str">
        <f t="shared" si="667"/>
        <v>NO BID</v>
      </c>
      <c r="EI578" s="151"/>
      <c r="EJ578" s="102"/>
      <c r="EK578" s="103" t="str">
        <f t="shared" si="668"/>
        <v/>
      </c>
      <c r="EL578" s="152"/>
      <c r="EM578" s="153" t="str">
        <f t="shared" si="669"/>
        <v>NO BID</v>
      </c>
      <c r="EN578" s="151"/>
      <c r="EO578" s="102"/>
      <c r="EP578" s="103" t="str">
        <f t="shared" si="670"/>
        <v/>
      </c>
      <c r="EQ578" s="152"/>
      <c r="ER578" s="153" t="str">
        <f t="shared" si="671"/>
        <v>NO BID</v>
      </c>
      <c r="ES578" s="151"/>
      <c r="ET578" s="102"/>
      <c r="EU578" s="103" t="str">
        <f t="shared" si="672"/>
        <v/>
      </c>
      <c r="EV578" s="152"/>
      <c r="EW578" s="153" t="str">
        <f t="shared" si="673"/>
        <v>NO BID</v>
      </c>
      <c r="EX578" s="151"/>
      <c r="EY578" s="102"/>
      <c r="EZ578" s="103" t="str">
        <f t="shared" si="674"/>
        <v/>
      </c>
      <c r="FA578" s="152"/>
      <c r="FB578" s="153" t="str">
        <f t="shared" si="675"/>
        <v>NO BID</v>
      </c>
      <c r="FC578" s="151"/>
      <c r="FD578" s="102"/>
      <c r="FE578" s="103" t="str">
        <f t="shared" si="676"/>
        <v/>
      </c>
      <c r="FF578" s="152"/>
      <c r="FG578" s="153" t="str">
        <f t="shared" si="677"/>
        <v>NO BID</v>
      </c>
      <c r="FH578" s="151"/>
      <c r="FI578" s="102"/>
      <c r="FJ578" s="103" t="str">
        <f t="shared" si="678"/>
        <v/>
      </c>
      <c r="FK578" s="152"/>
      <c r="FL578" s="153" t="str">
        <f t="shared" si="679"/>
        <v>NO BID</v>
      </c>
      <c r="FM578" s="151"/>
      <c r="FN578" s="102"/>
      <c r="FO578" s="103" t="str">
        <f t="shared" si="680"/>
        <v/>
      </c>
      <c r="FP578" s="152"/>
      <c r="FQ578" s="153" t="str">
        <f t="shared" si="681"/>
        <v>NO BID</v>
      </c>
      <c r="FR578" s="156"/>
      <c r="FS578" s="104">
        <v>17.97</v>
      </c>
      <c r="FT578" s="105">
        <f t="shared" si="682"/>
        <v>71.88</v>
      </c>
      <c r="FU578" s="157">
        <f t="shared" si="683"/>
        <v>0</v>
      </c>
      <c r="FV578" s="106" t="str">
        <f t="shared" si="684"/>
        <v/>
      </c>
      <c r="FW578" s="107">
        <f t="shared" si="685"/>
        <v>71.88</v>
      </c>
      <c r="FX578" s="108">
        <f t="shared" si="686"/>
        <v>0</v>
      </c>
      <c r="FY578" s="158" t="str">
        <f t="shared" si="687"/>
        <v>NOT AWARDED</v>
      </c>
      <c r="FZ578" s="159">
        <f t="shared" si="688"/>
        <v>0</v>
      </c>
      <c r="GA578" s="158" t="str">
        <f t="shared" si="689"/>
        <v>VENDOR 09</v>
      </c>
      <c r="GB578" s="160"/>
      <c r="GC578" s="161"/>
      <c r="GD578" s="109"/>
      <c r="GE578" s="110"/>
    </row>
    <row r="579" spans="1:187" ht="30" customHeight="1" thickTop="1" thickBot="1" x14ac:dyDescent="0.4">
      <c r="A579" s="162">
        <v>575</v>
      </c>
      <c r="B579" s="163">
        <v>4</v>
      </c>
      <c r="C579" s="164">
        <v>9781941302415</v>
      </c>
      <c r="D579" s="165" t="s">
        <v>363</v>
      </c>
      <c r="E579" s="165" t="s">
        <v>1053</v>
      </c>
      <c r="F579" s="165" t="s">
        <v>1480</v>
      </c>
      <c r="G579" s="166" t="s">
        <v>1415</v>
      </c>
      <c r="H579" s="166" t="s">
        <v>1428</v>
      </c>
      <c r="I579" s="167"/>
      <c r="J579" s="227">
        <f t="shared" si="690"/>
        <v>4</v>
      </c>
      <c r="K579" s="228"/>
      <c r="L579" s="99" t="str">
        <f t="shared" si="616"/>
        <v/>
      </c>
      <c r="M579" s="241"/>
      <c r="N579" s="168"/>
      <c r="O579" s="169" t="str">
        <f t="shared" si="617"/>
        <v>VENDOR 09</v>
      </c>
      <c r="P579" s="149">
        <v>241362</v>
      </c>
      <c r="Q579" s="149">
        <f t="shared" si="618"/>
        <v>0</v>
      </c>
      <c r="R579" s="170" t="str">
        <f t="shared" si="619"/>
        <v xml:space="preserve">, </v>
      </c>
      <c r="S579" s="170" t="str">
        <f t="shared" si="620"/>
        <v>NO BID</v>
      </c>
      <c r="T579" s="87">
        <f t="shared" si="621"/>
        <v>0</v>
      </c>
      <c r="U579" s="88" t="str">
        <f t="shared" si="622"/>
        <v>NOT AWARDED</v>
      </c>
      <c r="V579" s="167"/>
      <c r="W579" s="171"/>
      <c r="X579" s="89"/>
      <c r="Y579" s="90"/>
      <c r="Z579" s="172" t="str">
        <f t="shared" si="623"/>
        <v/>
      </c>
      <c r="AA579" s="154" t="str">
        <f t="shared" si="624"/>
        <v>NO BID</v>
      </c>
      <c r="AB579" s="171"/>
      <c r="AC579" s="89"/>
      <c r="AD579" s="90"/>
      <c r="AE579" s="172" t="str">
        <f t="shared" si="625"/>
        <v/>
      </c>
      <c r="AF579" s="154" t="str">
        <f t="shared" si="626"/>
        <v>NO BID</v>
      </c>
      <c r="AG579" s="171"/>
      <c r="AH579" s="89"/>
      <c r="AI579" s="90"/>
      <c r="AJ579" s="172" t="str">
        <f t="shared" si="627"/>
        <v/>
      </c>
      <c r="AK579" s="154" t="str">
        <f t="shared" si="628"/>
        <v>NO BID</v>
      </c>
      <c r="AL579" s="171"/>
      <c r="AM579" s="89"/>
      <c r="AN579" s="90"/>
      <c r="AO579" s="172" t="str">
        <f t="shared" si="629"/>
        <v/>
      </c>
      <c r="AP579" s="154" t="str">
        <f t="shared" si="630"/>
        <v>NO BID</v>
      </c>
      <c r="AQ579" s="171"/>
      <c r="AR579" s="89"/>
      <c r="AS579" s="90"/>
      <c r="AT579" s="172" t="str">
        <f t="shared" si="631"/>
        <v/>
      </c>
      <c r="AU579" s="154" t="str">
        <f t="shared" si="632"/>
        <v>NO BID</v>
      </c>
      <c r="AV579" s="171"/>
      <c r="AW579" s="89"/>
      <c r="AX579" s="90"/>
      <c r="AY579" s="172" t="str">
        <f t="shared" si="633"/>
        <v/>
      </c>
      <c r="AZ579" s="154" t="str">
        <f t="shared" si="634"/>
        <v>NO BID</v>
      </c>
      <c r="BA579" s="171"/>
      <c r="BB579" s="89"/>
      <c r="BC579" s="90"/>
      <c r="BD579" s="172" t="str">
        <f t="shared" si="635"/>
        <v/>
      </c>
      <c r="BE579" s="154" t="str">
        <f t="shared" si="694"/>
        <v>NO BID</v>
      </c>
      <c r="BF579" s="171"/>
      <c r="BG579" s="89"/>
      <c r="BH579" s="90"/>
      <c r="BI579" s="172" t="str">
        <f t="shared" si="636"/>
        <v/>
      </c>
      <c r="BJ579" s="154" t="str">
        <f t="shared" si="637"/>
        <v>NO BID</v>
      </c>
      <c r="BK579" s="171"/>
      <c r="BL579" s="89"/>
      <c r="BM579" s="90"/>
      <c r="BN579" s="172" t="str">
        <f t="shared" si="638"/>
        <v/>
      </c>
      <c r="BO579" s="154" t="str">
        <f t="shared" si="639"/>
        <v>NO BID</v>
      </c>
      <c r="BP579" s="173"/>
      <c r="BQ579" s="171"/>
      <c r="BR579" s="89"/>
      <c r="BS579" s="90" t="str">
        <f t="shared" si="640"/>
        <v/>
      </c>
      <c r="BT579" s="172"/>
      <c r="BU579" s="154" t="str">
        <f t="shared" si="641"/>
        <v>NO BID</v>
      </c>
      <c r="BV579" s="171"/>
      <c r="BW579" s="89"/>
      <c r="BX579" s="90" t="str">
        <f t="shared" si="642"/>
        <v/>
      </c>
      <c r="BY579" s="172"/>
      <c r="BZ579" s="154" t="str">
        <f t="shared" si="643"/>
        <v>NO BID</v>
      </c>
      <c r="CA579" s="171"/>
      <c r="CB579" s="89"/>
      <c r="CC579" s="90" t="str">
        <f t="shared" si="644"/>
        <v/>
      </c>
      <c r="CD579" s="172"/>
      <c r="CE579" s="154" t="str">
        <f t="shared" si="645"/>
        <v>NO BID</v>
      </c>
      <c r="CF579" s="171"/>
      <c r="CG579" s="89"/>
      <c r="CH579" s="90" t="str">
        <f t="shared" si="646"/>
        <v/>
      </c>
      <c r="CI579" s="172"/>
      <c r="CJ579" s="154" t="str">
        <f t="shared" si="647"/>
        <v>NO BID</v>
      </c>
      <c r="CK579" s="171"/>
      <c r="CL579" s="89"/>
      <c r="CM579" s="90" t="str">
        <f t="shared" si="648"/>
        <v/>
      </c>
      <c r="CN579" s="172"/>
      <c r="CO579" s="154" t="str">
        <f t="shared" si="649"/>
        <v>NO BID</v>
      </c>
      <c r="CP579" s="171"/>
      <c r="CQ579" s="89"/>
      <c r="CR579" s="90" t="str">
        <f t="shared" si="650"/>
        <v/>
      </c>
      <c r="CS579" s="172"/>
      <c r="CT579" s="154" t="str">
        <f t="shared" si="651"/>
        <v>NO BID</v>
      </c>
      <c r="CU579" s="171"/>
      <c r="CV579" s="89"/>
      <c r="CW579" s="90" t="str">
        <f t="shared" si="652"/>
        <v/>
      </c>
      <c r="CX579" s="172"/>
      <c r="CY579" s="154" t="str">
        <f t="shared" si="653"/>
        <v>NO BID</v>
      </c>
      <c r="CZ579" s="171"/>
      <c r="DA579" s="89"/>
      <c r="DB579" s="90" t="str">
        <f t="shared" si="654"/>
        <v/>
      </c>
      <c r="DC579" s="172"/>
      <c r="DD579" s="154" t="str">
        <f t="shared" si="655"/>
        <v>NO BID</v>
      </c>
      <c r="DE579" s="171"/>
      <c r="DF579" s="89"/>
      <c r="DG579" s="90" t="str">
        <f t="shared" si="656"/>
        <v/>
      </c>
      <c r="DH579" s="172"/>
      <c r="DI579" s="154" t="str">
        <f t="shared" si="657"/>
        <v>NO BID</v>
      </c>
      <c r="DJ579" s="171"/>
      <c r="DK579" s="89"/>
      <c r="DL579" s="90" t="str">
        <f t="shared" si="658"/>
        <v/>
      </c>
      <c r="DM579" s="172"/>
      <c r="DN579" s="154" t="str">
        <f t="shared" si="659"/>
        <v>NO BID</v>
      </c>
      <c r="DO579" s="171"/>
      <c r="DP579" s="89"/>
      <c r="DQ579" s="90" t="str">
        <f t="shared" si="660"/>
        <v/>
      </c>
      <c r="DR579" s="172"/>
      <c r="DS579" s="154" t="str">
        <f t="shared" si="661"/>
        <v>NO BID</v>
      </c>
      <c r="DT579" s="171"/>
      <c r="DU579" s="89"/>
      <c r="DV579" s="90" t="str">
        <f t="shared" si="662"/>
        <v/>
      </c>
      <c r="DW579" s="172"/>
      <c r="DX579" s="154" t="str">
        <f t="shared" si="663"/>
        <v>NO BID</v>
      </c>
      <c r="DY579" s="171"/>
      <c r="DZ579" s="89"/>
      <c r="EA579" s="90" t="str">
        <f t="shared" si="664"/>
        <v/>
      </c>
      <c r="EB579" s="172"/>
      <c r="EC579" s="154" t="str">
        <f t="shared" si="665"/>
        <v>NO BID</v>
      </c>
      <c r="ED579" s="171"/>
      <c r="EE579" s="89"/>
      <c r="EF579" s="90" t="str">
        <f t="shared" si="666"/>
        <v/>
      </c>
      <c r="EG579" s="172"/>
      <c r="EH579" s="154" t="str">
        <f t="shared" si="667"/>
        <v>NO BID</v>
      </c>
      <c r="EI579" s="171"/>
      <c r="EJ579" s="89"/>
      <c r="EK579" s="90" t="str">
        <f t="shared" si="668"/>
        <v/>
      </c>
      <c r="EL579" s="172"/>
      <c r="EM579" s="154" t="str">
        <f t="shared" si="669"/>
        <v>NO BID</v>
      </c>
      <c r="EN579" s="171"/>
      <c r="EO579" s="89"/>
      <c r="EP579" s="90" t="str">
        <f t="shared" si="670"/>
        <v/>
      </c>
      <c r="EQ579" s="172"/>
      <c r="ER579" s="154" t="str">
        <f t="shared" si="671"/>
        <v>NO BID</v>
      </c>
      <c r="ES579" s="171"/>
      <c r="ET579" s="89"/>
      <c r="EU579" s="90" t="str">
        <f t="shared" si="672"/>
        <v/>
      </c>
      <c r="EV579" s="172"/>
      <c r="EW579" s="154" t="str">
        <f t="shared" si="673"/>
        <v>NO BID</v>
      </c>
      <c r="EX579" s="171"/>
      <c r="EY579" s="89"/>
      <c r="EZ579" s="90" t="str">
        <f t="shared" si="674"/>
        <v/>
      </c>
      <c r="FA579" s="172"/>
      <c r="FB579" s="154" t="str">
        <f t="shared" si="675"/>
        <v>NO BID</v>
      </c>
      <c r="FC579" s="171"/>
      <c r="FD579" s="89"/>
      <c r="FE579" s="90" t="str">
        <f t="shared" si="676"/>
        <v/>
      </c>
      <c r="FF579" s="172"/>
      <c r="FG579" s="154" t="str">
        <f t="shared" si="677"/>
        <v>NO BID</v>
      </c>
      <c r="FH579" s="171"/>
      <c r="FI579" s="89"/>
      <c r="FJ579" s="90" t="str">
        <f t="shared" si="678"/>
        <v/>
      </c>
      <c r="FK579" s="172"/>
      <c r="FL579" s="154" t="str">
        <f t="shared" si="679"/>
        <v>NO BID</v>
      </c>
      <c r="FM579" s="171"/>
      <c r="FN579" s="89"/>
      <c r="FO579" s="90" t="str">
        <f t="shared" si="680"/>
        <v/>
      </c>
      <c r="FP579" s="172"/>
      <c r="FQ579" s="154" t="str">
        <f t="shared" si="681"/>
        <v>NO BID</v>
      </c>
      <c r="FR579" s="174"/>
      <c r="FS579" s="91">
        <v>23.67</v>
      </c>
      <c r="FT579" s="92">
        <f t="shared" si="682"/>
        <v>94.68</v>
      </c>
      <c r="FU579" s="175">
        <f t="shared" si="683"/>
        <v>0</v>
      </c>
      <c r="FV579" s="93" t="str">
        <f t="shared" si="684"/>
        <v/>
      </c>
      <c r="FW579" s="94">
        <f t="shared" si="685"/>
        <v>94.68</v>
      </c>
      <c r="FX579" s="95">
        <f t="shared" si="686"/>
        <v>0</v>
      </c>
      <c r="FY579" s="129" t="str">
        <f t="shared" si="687"/>
        <v>NOT AWARDED</v>
      </c>
      <c r="FZ579" s="130">
        <f t="shared" si="688"/>
        <v>0</v>
      </c>
      <c r="GA579" s="129" t="str">
        <f t="shared" si="689"/>
        <v>VENDOR 09</v>
      </c>
      <c r="GB579" s="176"/>
      <c r="GC579" s="177"/>
      <c r="GD579" s="96"/>
      <c r="GE579" s="97"/>
    </row>
    <row r="580" spans="1:187" ht="30" customHeight="1" thickTop="1" thickBot="1" x14ac:dyDescent="0.4">
      <c r="A580" s="141">
        <v>576</v>
      </c>
      <c r="B580" s="194">
        <v>3</v>
      </c>
      <c r="C580" s="164">
        <v>9781573061407</v>
      </c>
      <c r="D580" s="165" t="s">
        <v>377</v>
      </c>
      <c r="E580" s="165" t="s">
        <v>1067</v>
      </c>
      <c r="F580" s="165" t="s">
        <v>1480</v>
      </c>
      <c r="G580" s="166" t="s">
        <v>1415</v>
      </c>
      <c r="H580" s="166" t="s">
        <v>1447</v>
      </c>
      <c r="I580" s="167"/>
      <c r="J580" s="227">
        <f t="shared" si="690"/>
        <v>3</v>
      </c>
      <c r="K580" s="228"/>
      <c r="L580" s="99" t="str">
        <f t="shared" si="616"/>
        <v/>
      </c>
      <c r="M580" s="241"/>
      <c r="N580" s="168"/>
      <c r="O580" s="169" t="str">
        <f t="shared" si="617"/>
        <v>VENDOR 09</v>
      </c>
      <c r="P580" s="149">
        <v>241360</v>
      </c>
      <c r="Q580" s="149">
        <f t="shared" si="618"/>
        <v>0</v>
      </c>
      <c r="R580" s="170" t="str">
        <f t="shared" si="619"/>
        <v xml:space="preserve">, </v>
      </c>
      <c r="S580" s="170" t="str">
        <f t="shared" si="620"/>
        <v>NO BID</v>
      </c>
      <c r="T580" s="87">
        <f t="shared" si="621"/>
        <v>0</v>
      </c>
      <c r="U580" s="88" t="str">
        <f t="shared" si="622"/>
        <v>NOT AWARDED</v>
      </c>
      <c r="V580" s="167"/>
      <c r="W580" s="171"/>
      <c r="X580" s="89"/>
      <c r="Y580" s="90"/>
      <c r="Z580" s="172" t="str">
        <f t="shared" si="623"/>
        <v/>
      </c>
      <c r="AA580" s="154" t="str">
        <f t="shared" si="624"/>
        <v>NO BID</v>
      </c>
      <c r="AB580" s="171"/>
      <c r="AC580" s="89"/>
      <c r="AD580" s="90"/>
      <c r="AE580" s="172" t="str">
        <f t="shared" si="625"/>
        <v/>
      </c>
      <c r="AF580" s="154" t="str">
        <f t="shared" si="626"/>
        <v>NO BID</v>
      </c>
      <c r="AG580" s="171"/>
      <c r="AH580" s="89"/>
      <c r="AI580" s="90"/>
      <c r="AJ580" s="172" t="str">
        <f t="shared" si="627"/>
        <v/>
      </c>
      <c r="AK580" s="154" t="str">
        <f t="shared" si="628"/>
        <v>NO BID</v>
      </c>
      <c r="AL580" s="171"/>
      <c r="AM580" s="89"/>
      <c r="AN580" s="90"/>
      <c r="AO580" s="172" t="str">
        <f t="shared" si="629"/>
        <v/>
      </c>
      <c r="AP580" s="154" t="str">
        <f t="shared" si="630"/>
        <v>NO BID</v>
      </c>
      <c r="AQ580" s="171"/>
      <c r="AR580" s="89"/>
      <c r="AS580" s="90"/>
      <c r="AT580" s="172" t="str">
        <f t="shared" si="631"/>
        <v/>
      </c>
      <c r="AU580" s="154" t="str">
        <f t="shared" si="632"/>
        <v>NO BID</v>
      </c>
      <c r="AV580" s="171"/>
      <c r="AW580" s="89"/>
      <c r="AX580" s="90"/>
      <c r="AY580" s="172" t="str">
        <f t="shared" si="633"/>
        <v/>
      </c>
      <c r="AZ580" s="154" t="str">
        <f t="shared" si="634"/>
        <v>NO BID</v>
      </c>
      <c r="BA580" s="171"/>
      <c r="BB580" s="89"/>
      <c r="BC580" s="90"/>
      <c r="BD580" s="172" t="str">
        <f t="shared" si="635"/>
        <v/>
      </c>
      <c r="BE580" s="154" t="str">
        <f t="shared" si="694"/>
        <v>NO BID</v>
      </c>
      <c r="BF580" s="171"/>
      <c r="BG580" s="89"/>
      <c r="BH580" s="90"/>
      <c r="BI580" s="172" t="str">
        <f t="shared" si="636"/>
        <v/>
      </c>
      <c r="BJ580" s="154" t="str">
        <f t="shared" si="637"/>
        <v>NO BID</v>
      </c>
      <c r="BK580" s="171"/>
      <c r="BL580" s="89"/>
      <c r="BM580" s="90"/>
      <c r="BN580" s="172" t="str">
        <f t="shared" si="638"/>
        <v/>
      </c>
      <c r="BO580" s="154" t="str">
        <f t="shared" si="639"/>
        <v>NO BID</v>
      </c>
      <c r="BP580" s="178"/>
      <c r="BQ580" s="171"/>
      <c r="BR580" s="89"/>
      <c r="BS580" s="90" t="str">
        <f t="shared" si="640"/>
        <v/>
      </c>
      <c r="BT580" s="172"/>
      <c r="BU580" s="154" t="str">
        <f t="shared" si="641"/>
        <v>NO BID</v>
      </c>
      <c r="BV580" s="171"/>
      <c r="BW580" s="89"/>
      <c r="BX580" s="90" t="str">
        <f t="shared" si="642"/>
        <v/>
      </c>
      <c r="BY580" s="172"/>
      <c r="BZ580" s="154" t="str">
        <f t="shared" si="643"/>
        <v>NO BID</v>
      </c>
      <c r="CA580" s="171"/>
      <c r="CB580" s="89"/>
      <c r="CC580" s="90" t="str">
        <f t="shared" si="644"/>
        <v/>
      </c>
      <c r="CD580" s="172"/>
      <c r="CE580" s="154" t="str">
        <f t="shared" si="645"/>
        <v>NO BID</v>
      </c>
      <c r="CF580" s="171"/>
      <c r="CG580" s="89"/>
      <c r="CH580" s="90" t="str">
        <f t="shared" si="646"/>
        <v/>
      </c>
      <c r="CI580" s="172"/>
      <c r="CJ580" s="154" t="str">
        <f t="shared" si="647"/>
        <v>NO BID</v>
      </c>
      <c r="CK580" s="171"/>
      <c r="CL580" s="89"/>
      <c r="CM580" s="90" t="str">
        <f t="shared" si="648"/>
        <v/>
      </c>
      <c r="CN580" s="172"/>
      <c r="CO580" s="154" t="str">
        <f t="shared" si="649"/>
        <v>NO BID</v>
      </c>
      <c r="CP580" s="171"/>
      <c r="CQ580" s="89"/>
      <c r="CR580" s="90" t="str">
        <f t="shared" si="650"/>
        <v/>
      </c>
      <c r="CS580" s="172"/>
      <c r="CT580" s="154" t="str">
        <f t="shared" si="651"/>
        <v>NO BID</v>
      </c>
      <c r="CU580" s="171"/>
      <c r="CV580" s="89"/>
      <c r="CW580" s="90" t="str">
        <f t="shared" si="652"/>
        <v/>
      </c>
      <c r="CX580" s="172"/>
      <c r="CY580" s="154" t="str">
        <f t="shared" si="653"/>
        <v>NO BID</v>
      </c>
      <c r="CZ580" s="171"/>
      <c r="DA580" s="89"/>
      <c r="DB580" s="90" t="str">
        <f t="shared" si="654"/>
        <v/>
      </c>
      <c r="DC580" s="172"/>
      <c r="DD580" s="154" t="str">
        <f t="shared" si="655"/>
        <v>NO BID</v>
      </c>
      <c r="DE580" s="171"/>
      <c r="DF580" s="89"/>
      <c r="DG580" s="90" t="str">
        <f t="shared" si="656"/>
        <v/>
      </c>
      <c r="DH580" s="172"/>
      <c r="DI580" s="154" t="str">
        <f t="shared" si="657"/>
        <v>NO BID</v>
      </c>
      <c r="DJ580" s="171"/>
      <c r="DK580" s="89"/>
      <c r="DL580" s="90" t="str">
        <f t="shared" si="658"/>
        <v/>
      </c>
      <c r="DM580" s="172"/>
      <c r="DN580" s="154" t="str">
        <f t="shared" si="659"/>
        <v>NO BID</v>
      </c>
      <c r="DO580" s="171"/>
      <c r="DP580" s="89"/>
      <c r="DQ580" s="90" t="str">
        <f t="shared" si="660"/>
        <v/>
      </c>
      <c r="DR580" s="172"/>
      <c r="DS580" s="154" t="str">
        <f t="shared" si="661"/>
        <v>NO BID</v>
      </c>
      <c r="DT580" s="171"/>
      <c r="DU580" s="89"/>
      <c r="DV580" s="90" t="str">
        <f t="shared" si="662"/>
        <v/>
      </c>
      <c r="DW580" s="172"/>
      <c r="DX580" s="154" t="str">
        <f t="shared" si="663"/>
        <v>NO BID</v>
      </c>
      <c r="DY580" s="171"/>
      <c r="DZ580" s="89"/>
      <c r="EA580" s="90" t="str">
        <f t="shared" si="664"/>
        <v/>
      </c>
      <c r="EB580" s="172"/>
      <c r="EC580" s="154" t="str">
        <f t="shared" si="665"/>
        <v>NO BID</v>
      </c>
      <c r="ED580" s="171"/>
      <c r="EE580" s="89"/>
      <c r="EF580" s="90" t="str">
        <f t="shared" si="666"/>
        <v/>
      </c>
      <c r="EG580" s="172"/>
      <c r="EH580" s="154" t="str">
        <f t="shared" si="667"/>
        <v>NO BID</v>
      </c>
      <c r="EI580" s="171"/>
      <c r="EJ580" s="89"/>
      <c r="EK580" s="90" t="str">
        <f t="shared" si="668"/>
        <v/>
      </c>
      <c r="EL580" s="172"/>
      <c r="EM580" s="154" t="str">
        <f t="shared" si="669"/>
        <v>NO BID</v>
      </c>
      <c r="EN580" s="171"/>
      <c r="EO580" s="89"/>
      <c r="EP580" s="90" t="str">
        <f t="shared" si="670"/>
        <v/>
      </c>
      <c r="EQ580" s="172"/>
      <c r="ER580" s="154" t="str">
        <f t="shared" si="671"/>
        <v>NO BID</v>
      </c>
      <c r="ES580" s="171"/>
      <c r="ET580" s="89"/>
      <c r="EU580" s="90" t="str">
        <f t="shared" si="672"/>
        <v/>
      </c>
      <c r="EV580" s="172"/>
      <c r="EW580" s="154" t="str">
        <f t="shared" si="673"/>
        <v>NO BID</v>
      </c>
      <c r="EX580" s="171"/>
      <c r="EY580" s="89"/>
      <c r="EZ580" s="90" t="str">
        <f t="shared" si="674"/>
        <v/>
      </c>
      <c r="FA580" s="172"/>
      <c r="FB580" s="154" t="str">
        <f t="shared" si="675"/>
        <v>NO BID</v>
      </c>
      <c r="FC580" s="171"/>
      <c r="FD580" s="89"/>
      <c r="FE580" s="90" t="str">
        <f t="shared" si="676"/>
        <v/>
      </c>
      <c r="FF580" s="172"/>
      <c r="FG580" s="154" t="str">
        <f t="shared" si="677"/>
        <v>NO BID</v>
      </c>
      <c r="FH580" s="171"/>
      <c r="FI580" s="89"/>
      <c r="FJ580" s="90" t="str">
        <f t="shared" si="678"/>
        <v/>
      </c>
      <c r="FK580" s="172"/>
      <c r="FL580" s="154" t="str">
        <f t="shared" si="679"/>
        <v>NO BID</v>
      </c>
      <c r="FM580" s="171"/>
      <c r="FN580" s="89"/>
      <c r="FO580" s="90" t="str">
        <f t="shared" si="680"/>
        <v/>
      </c>
      <c r="FP580" s="172"/>
      <c r="FQ580" s="154" t="str">
        <f t="shared" si="681"/>
        <v>NO BID</v>
      </c>
      <c r="FR580" s="174"/>
      <c r="FS580" s="91">
        <v>19.95</v>
      </c>
      <c r="FT580" s="92">
        <f t="shared" si="682"/>
        <v>59.849999999999994</v>
      </c>
      <c r="FU580" s="175">
        <f t="shared" si="683"/>
        <v>0</v>
      </c>
      <c r="FV580" s="93" t="str">
        <f t="shared" si="684"/>
        <v/>
      </c>
      <c r="FW580" s="94">
        <f t="shared" si="685"/>
        <v>59.849999999999994</v>
      </c>
      <c r="FX580" s="95">
        <f t="shared" si="686"/>
        <v>0</v>
      </c>
      <c r="FY580" s="129" t="str">
        <f t="shared" si="687"/>
        <v>NOT AWARDED</v>
      </c>
      <c r="FZ580" s="130">
        <f t="shared" si="688"/>
        <v>0</v>
      </c>
      <c r="GA580" s="129" t="str">
        <f t="shared" si="689"/>
        <v>VENDOR 09</v>
      </c>
      <c r="GB580" s="176"/>
      <c r="GC580" s="177"/>
      <c r="GD580" s="96"/>
      <c r="GE580" s="97"/>
    </row>
    <row r="581" spans="1:187" ht="30" customHeight="1" thickTop="1" thickBot="1" x14ac:dyDescent="0.4">
      <c r="A581" s="162">
        <v>577</v>
      </c>
      <c r="B581" s="199">
        <v>1</v>
      </c>
      <c r="C581" s="164">
        <v>9780593307816</v>
      </c>
      <c r="D581" s="165" t="s">
        <v>381</v>
      </c>
      <c r="E581" s="165" t="s">
        <v>1071</v>
      </c>
      <c r="F581" s="165" t="s">
        <v>1479</v>
      </c>
      <c r="G581" s="166" t="s">
        <v>1415</v>
      </c>
      <c r="H581" s="166" t="s">
        <v>1416</v>
      </c>
      <c r="I581" s="167"/>
      <c r="J581" s="227">
        <f t="shared" si="690"/>
        <v>1</v>
      </c>
      <c r="K581" s="228"/>
      <c r="L581" s="99" t="str">
        <f t="shared" ref="L581:L644" si="695">IF(J581&gt;B581,"QUOTED TOO MANY",IF($J581&gt;0,IF(K581&gt;0,$J581*K581,""),""))</f>
        <v/>
      </c>
      <c r="M581" s="241"/>
      <c r="N581" s="168"/>
      <c r="O581" s="195" t="str">
        <f t="shared" ref="O581:O644" si="696">IF(GA581="","",GA581)</f>
        <v>VENDOR 09</v>
      </c>
      <c r="P581" s="149">
        <v>241363</v>
      </c>
      <c r="Q581" s="149">
        <f t="shared" ref="Q581:Q644" si="697">GC581</f>
        <v>0</v>
      </c>
      <c r="R581" s="196" t="str">
        <f t="shared" ref="R581:R644" si="698">IF(O581="","",IF(O581=$X$2,CONCATENATE($W581,", ",$Z581),IF(O581=$AC$2,CONCATENATE($AB581,", ",$AE581),IF(O581=$AH$2,CONCATENATE($AG581,", ",$AJ581),IF(O581=$AM$2,CONCATENATE($AL581,", ",$AO581),IF(O581=$AR$2,CONCATENATE($AQ581,", ",$AT581),IF(O581=$AW$2,CONCATENATE($AV581,", ",$AY581),IF(O581=$BB$2,CONCATENATE($BA581,", ",$BD581),IF(O581=$BG$2,CONCATENATE($BF581,", ",$BI581),IF(O581=$BL$2,CONCATENATE($BK581,", ",$BN581),IF(O581=$BR$2,CONCATENATE($BQ581,", ",$BT581),IF(O581=$BW$2,CONCATENATE($BV581,", ",$BY581),IF(O581=$CB$2,CONCATENATE($CA581,", ",$CD581),IF(O581=$CG$2,CONCATENATE($CF581,", ",$CI581),IF(O581=$CL$2,CONCATENATE($CK581,", ",$CN581),IF(O581=$CQ$2,CONCATENATE($CP581,", ",$CS581),IF(O581=$CV$2,CONCATENATE($CU581,", ",$CX581),IF(O581=$DA$2,CONCATENATE($CZ581,", ",$DC581),IF(O581=$DF$2,CONCATENATE($DE581,", ",$DH581),IF(O581=$DK$2,CONCATENATE($DJ581,", ",$DM581),IF(O581=$DP$2,CONCATENATE($DO581,", ",$DR581),IF(O581=$DU$2,CONCATENATE($DT581,", ",$DW581),IF(O581=$DZ$2,CONCATENATE($DY581,", ",$EB581),IF(O581=$EE$2,CONCATENATE($ED581,", ",$EG581),IF(O581=$EJ$2,CONCATENATE($EI581,", ",$EL581),IF(O581=$EO$2,CONCATENATE($EN581,", ",$EQ581),IF(O581=$ET$2,CONCATENATE($EUT581,", ",$EV581),IF(O581=$EY$2,CONCATENATE($EX581,", ",$FA581),IF(O581=$FD$2,CONCATENATE($FC581,", ",$FF581),IF(O581=$FI$2,CONCATENATE($FH581,", ",$FK581),IF(O581=$FN$2,CONCATENATE($FM581,", ",$FP581),0)))))))))))))))))))))))))))))))</f>
        <v xml:space="preserve">, </v>
      </c>
      <c r="S581" s="196" t="str">
        <f t="shared" ref="S581:S644" si="699">IF(O581="","",IF(O581=$X$2,(AA581),IF(O581=$AC$2,($AF581),IF(O581=$AH$2,($AK581),IF(O581=$AM$2,($AP581),IF(O581=$AR$2,($AU581),IF(O581=$AW$2,($AZ581),IF(O581=$BB$2,($BE581),IF(O581=$BG$2,($BJ581),IF(O581=$BL$2,($BO581),IF(O581=$BR$2,($BU581),IF(O581=$BW$2,($BZ581),IF(O581=$CB$2,(CE581),IF(O581=$CG$2,($CJ581),IF(O581=$CL$2,($CO581),IF(O581=$CQ$2,($CT581),IF(O581=$CV$2,($CY581),IF(O581=$DA$2,($DD581),IF(O581=$DF$2,($DI581),IF(O581=$DK$2,($DN581),IF(O581=$DP$2,($DS581),IF(O581=$DU$2,($DX581),IF(O581=$DZ$2,($EC581),IF(O581=$EE$2,($EH581),IF(O581=$EJ$2,($EM581),IF(O581=$EO$2,($ER581),IF(O581=$ET$2,($EW581),IF(O581=$EY$2,($FB581),IF(O581=$FD$2,($FG581),IF(O581=$FI$2,($FL581),IF(O581=$FN$2,($FQ581),0)))))))))))))))))))))))))))))))</f>
        <v>NO BID</v>
      </c>
      <c r="T581" s="117">
        <f t="shared" ref="T581:T644" si="700">IF(O581=$X$2,$X581,IF(O581=$AC$2,$AC581,IF(O581=$AH$2,$AH581,IF(O581=$AM$2,$AM581,IF(O581=$AR$2,$AR581,IF(O581=$AW$2,$AW581,IF(O581=$BB$2,$BB581,IF(O581=$BG$2,$BG581,IF(O581=$BL$2,$BL581,IF(O581=$BR$2,$BR581,IF(O581=$BW$2,$BW581,IF(O581=$CB$2,$CB581,IF(O581=$CG$2,$CG581,IF(O581=$CL$2,$CL581,IF(O581=$CQ$2,$CQ581,IF(O581=$CV$2,$CV581,IF(O581=$DA$2,$DA581,IF(O581=$DF$2,$DF581,IF(O581=$DK$2,$DK581,IF(O581=$DP$2,$DP581,IF(O581=$DU$2,$DU581,IF(O581=$DZ$2,$DZ581,IF(O581=$EE$2,$EE581,IF(O581=$EJ$2,$EJ581,IF(O581=$EO$2,$EO581,IF(O581=$ET$2,$ET581,IF(O581=$EY$2,$EY581,IF(O581=$FD$2,$FD581,IF(O581=$FI$2,$FI581,IF(O581=$FN$2,$FN581,0))))))))))))))))))))))))))))))</f>
        <v>0</v>
      </c>
      <c r="U581" s="118" t="str">
        <f t="shared" ref="U581:U644" si="701">IF(B581=0,"NA",IF(T581=0,"NOT AWARDED",$B581*T581))</f>
        <v>NOT AWARDED</v>
      </c>
      <c r="V581" s="167"/>
      <c r="W581" s="171"/>
      <c r="X581" s="89"/>
      <c r="Y581" s="90"/>
      <c r="Z581" s="172" t="str">
        <f t="shared" ref="Z581:Z644" si="702">IF(W581="","",IF(W581=$B581,"QTY Matches","Check"))</f>
        <v/>
      </c>
      <c r="AA581" s="154" t="str">
        <f t="shared" ref="AA581:AA644" si="703">IF($B581=0,"",IF(ISNUMBER(X581),"","NO BID"))</f>
        <v>NO BID</v>
      </c>
      <c r="AB581" s="171"/>
      <c r="AC581" s="89"/>
      <c r="AD581" s="90"/>
      <c r="AE581" s="172" t="str">
        <f t="shared" ref="AE581:AE644" si="704">IF(AB581="","",IF(AB581=$B581,"QTY Matches","Check"))</f>
        <v/>
      </c>
      <c r="AF581" s="154" t="str">
        <f t="shared" ref="AF581:AF644" si="705">IF($B581=0,"",IF(ISNUMBER(AC581),"","NO BID"))</f>
        <v>NO BID</v>
      </c>
      <c r="AG581" s="171"/>
      <c r="AH581" s="89"/>
      <c r="AI581" s="90"/>
      <c r="AJ581" s="172" t="str">
        <f t="shared" ref="AJ581:AJ644" si="706">IF(AG581="","",IF(AG581=$B581,"QTY Matches","Check"))</f>
        <v/>
      </c>
      <c r="AK581" s="154" t="str">
        <f t="shared" ref="AK581:AK644" si="707">IF($B581=0,"",IF(ISNUMBER(AH581),"","NO BID"))</f>
        <v>NO BID</v>
      </c>
      <c r="AL581" s="171"/>
      <c r="AM581" s="89"/>
      <c r="AN581" s="90"/>
      <c r="AO581" s="172" t="str">
        <f t="shared" ref="AO581:AO644" si="708">IF(AL581="","",IF(AL581=$B581,"QTY Matches","Check"))</f>
        <v/>
      </c>
      <c r="AP581" s="154" t="str">
        <f t="shared" ref="AP581:AP644" si="709">IF($B581=0,"",IF(ISNUMBER(AM581),"","NO BID"))</f>
        <v>NO BID</v>
      </c>
      <c r="AQ581" s="171"/>
      <c r="AR581" s="89"/>
      <c r="AS581" s="90"/>
      <c r="AT581" s="172" t="str">
        <f t="shared" ref="AT581:AT644" si="710">IF(AQ581="","",IF(AQ581=$B581,"QTY Matches","Check"))</f>
        <v/>
      </c>
      <c r="AU581" s="154" t="str">
        <f t="shared" ref="AU581:AU644" si="711">IF($B581=0,"",IF(ISNUMBER(AR581),"","NO BID"))</f>
        <v>NO BID</v>
      </c>
      <c r="AV581" s="171"/>
      <c r="AW581" s="89"/>
      <c r="AX581" s="90"/>
      <c r="AY581" s="172" t="str">
        <f t="shared" ref="AY581:AY644" si="712">IF(AV581="","",IF(AV581=$B581,"QTY Matches","Check"))</f>
        <v/>
      </c>
      <c r="AZ581" s="154" t="str">
        <f t="shared" ref="AZ581:AZ644" si="713">IF($B581=0,"",IF(ISNUMBER(AW581),"","NO BID"))</f>
        <v>NO BID</v>
      </c>
      <c r="BA581" s="171"/>
      <c r="BB581" s="89"/>
      <c r="BC581" s="90"/>
      <c r="BD581" s="172" t="str">
        <f t="shared" ref="BD581:BD644" si="714">IF(BA581="","",IF(BA581=$B581,"QTY Matches","Check"))</f>
        <v/>
      </c>
      <c r="BE581" s="154" t="str">
        <f t="shared" si="694"/>
        <v>NO BID</v>
      </c>
      <c r="BF581" s="171"/>
      <c r="BG581" s="89"/>
      <c r="BH581" s="90"/>
      <c r="BI581" s="172" t="str">
        <f t="shared" ref="BI581:BI644" si="715">IF(BF581="","",IF(BF581=$B581,"QTY Matches","Check"))</f>
        <v/>
      </c>
      <c r="BJ581" s="154" t="str">
        <f t="shared" ref="BJ581:BJ644" si="716">IF($B581=0,"",IF(ISNUMBER(BG581),"","NO BID"))</f>
        <v>NO BID</v>
      </c>
      <c r="BK581" s="171"/>
      <c r="BL581" s="89"/>
      <c r="BM581" s="90"/>
      <c r="BN581" s="172" t="str">
        <f t="shared" ref="BN581:BN644" si="717">IF(BK581="","",IF(BK581=$B581,"QTY Matches","Check"))</f>
        <v/>
      </c>
      <c r="BO581" s="154" t="str">
        <f t="shared" ref="BO581:BO644" si="718">IF($B581=0,"",IF(ISNUMBER(BL581),"","NO BID"))</f>
        <v>NO BID</v>
      </c>
      <c r="BP581" s="178"/>
      <c r="BQ581" s="171"/>
      <c r="BR581" s="89"/>
      <c r="BS581" s="90" t="str">
        <f t="shared" ref="BS581:BS644" si="719">IF(BU581="APPARENT LOW - ISBN NOT MATCHING","NR",IF(BU581="APPARENT LOW - INSUFFICIENT QUANTITY","NR",IF(BR581&gt;0,$B581*BR581,"")))</f>
        <v/>
      </c>
      <c r="BT581" s="172"/>
      <c r="BU581" s="154" t="str">
        <f t="shared" ref="BU581:BU644" si="720">IF($B581=0,"",IF(ISNUMBER(BR581),"","NO BID"))</f>
        <v>NO BID</v>
      </c>
      <c r="BV581" s="171"/>
      <c r="BW581" s="89"/>
      <c r="BX581" s="90" t="str">
        <f t="shared" ref="BX581:BX644" si="721">IF(BZ581="APPARENT LOW - ISBN NOT MATCHING","NR",IF(BZ581="APPARENT LOW - INSUFFICIENT QUANTITY","NR",IF(BW581&gt;0,$B581*BW581,"")))</f>
        <v/>
      </c>
      <c r="BY581" s="172"/>
      <c r="BZ581" s="154" t="str">
        <f t="shared" ref="BZ581:BZ644" si="722">IF($B581=0,"",IF(ISNUMBER(BW581),"","NO BID"))</f>
        <v>NO BID</v>
      </c>
      <c r="CA581" s="171"/>
      <c r="CB581" s="89"/>
      <c r="CC581" s="90" t="str">
        <f t="shared" ref="CC581:CC644" si="723">IF(CE581="APPARENT LOW - ISBN NOT MATCHING","NR",IF(CE581="APPARENT LOW - INSUFFICIENT QUANTITY","NR",IF(CB581&gt;0,$B581*CB581,"")))</f>
        <v/>
      </c>
      <c r="CD581" s="172"/>
      <c r="CE581" s="154" t="str">
        <f t="shared" ref="CE581:CE644" si="724">IF($B581=0,"",IF(ISNUMBER(CB581),"","NO BID"))</f>
        <v>NO BID</v>
      </c>
      <c r="CF581" s="171"/>
      <c r="CG581" s="89"/>
      <c r="CH581" s="90" t="str">
        <f t="shared" ref="CH581:CH644" si="725">IF(CJ581="APPARENT LOW - ISBN NOT MATCHING","NR",IF(CJ581="APPARENT LOW - INSUFFICIENT QUANTITY","NR",IF(CG581&gt;0,$B581*CG581,"")))</f>
        <v/>
      </c>
      <c r="CI581" s="172"/>
      <c r="CJ581" s="154" t="str">
        <f t="shared" ref="CJ581:CJ644" si="726">IF($B581=0,"",IF(ISNUMBER(CG581),"","NO BID"))</f>
        <v>NO BID</v>
      </c>
      <c r="CK581" s="171"/>
      <c r="CL581" s="89"/>
      <c r="CM581" s="90" t="str">
        <f t="shared" ref="CM581:CM644" si="727">IF(CO581="APPARENT LOW - ISBN NOT MATCHING","NR",IF(CO581="APPARENT LOW - INSUFFICIENT QUANTITY","NR",IF(CL581&gt;0,$B581*CL581,"")))</f>
        <v/>
      </c>
      <c r="CN581" s="172"/>
      <c r="CO581" s="154" t="str">
        <f t="shared" ref="CO581:CO644" si="728">IF($B581=0,"",IF(ISNUMBER(CL581),"","NO BID"))</f>
        <v>NO BID</v>
      </c>
      <c r="CP581" s="171"/>
      <c r="CQ581" s="89"/>
      <c r="CR581" s="90" t="str">
        <f t="shared" ref="CR581:CR644" si="729">IF(CT581="APPARENT LOW - ISBN NOT MATCHING","NR",IF(CT581="APPARENT LOW - INSUFFICIENT QUANTITY","NR",IF(CQ581&gt;0,$B581*CQ581,"")))</f>
        <v/>
      </c>
      <c r="CS581" s="172"/>
      <c r="CT581" s="154" t="str">
        <f t="shared" ref="CT581:CT644" si="730">IF($B581=0,"",IF(ISNUMBER(CQ581),"","NO BID"))</f>
        <v>NO BID</v>
      </c>
      <c r="CU581" s="171"/>
      <c r="CV581" s="89"/>
      <c r="CW581" s="90" t="str">
        <f t="shared" ref="CW581:CW644" si="731">IF(CY581="APPARENT LOW - ISBN NOT MATCHING","NR",IF(CY581="APPARENT LOW - INSUFFICIENT QUANTITY","NR",IF(CV581&gt;0,$B581*CV581,"")))</f>
        <v/>
      </c>
      <c r="CX581" s="172"/>
      <c r="CY581" s="154" t="str">
        <f t="shared" ref="CY581:CY644" si="732">IF($B581=0,"",IF(ISNUMBER(CV581),"","NO BID"))</f>
        <v>NO BID</v>
      </c>
      <c r="CZ581" s="171"/>
      <c r="DA581" s="89"/>
      <c r="DB581" s="90" t="str">
        <f t="shared" ref="DB581:DB644" si="733">IF(DD581="APPARENT LOW - ISBN NOT MATCHING","NR",IF(DD581="APPARENT LOW - INSUFFICIENT QUANTITY","NR",IF(DA581&gt;0,$B581*DA581,"")))</f>
        <v/>
      </c>
      <c r="DC581" s="172"/>
      <c r="DD581" s="154" t="str">
        <f t="shared" ref="DD581:DD644" si="734">IF($B581=0,"",IF(ISNUMBER(DA581),"","NO BID"))</f>
        <v>NO BID</v>
      </c>
      <c r="DE581" s="171"/>
      <c r="DF581" s="89"/>
      <c r="DG581" s="90" t="str">
        <f t="shared" ref="DG581:DG644" si="735">IF(DI581="APPARENT LOW - ISBN NOT MATCHING","NR",IF(DI581="APPARENT LOW - INSUFFICIENT QUANTITY","NR",IF(DF581&gt;0,$B581*DF581,"")))</f>
        <v/>
      </c>
      <c r="DH581" s="172"/>
      <c r="DI581" s="154" t="str">
        <f t="shared" ref="DI581:DI644" si="736">IF($B581=0,"",IF(ISNUMBER(DF581),"","NO BID"))</f>
        <v>NO BID</v>
      </c>
      <c r="DJ581" s="171"/>
      <c r="DK581" s="89"/>
      <c r="DL581" s="90" t="str">
        <f t="shared" ref="DL581:DL644" si="737">IF(DN581="APPARENT LOW - ISBN NOT MATCHING","NR",IF(DN581="APPARENT LOW - INSUFFICIENT QUANTITY","NR",IF(DK581&gt;0,$B581*DK581,"")))</f>
        <v/>
      </c>
      <c r="DM581" s="172"/>
      <c r="DN581" s="154" t="str">
        <f t="shared" ref="DN581:DN644" si="738">IF($B581=0,"",IF(ISNUMBER(DK581),"","NO BID"))</f>
        <v>NO BID</v>
      </c>
      <c r="DO581" s="171"/>
      <c r="DP581" s="89"/>
      <c r="DQ581" s="90" t="str">
        <f t="shared" ref="DQ581:DQ644" si="739">IF(DS581="APPARENT LOW - ISBN NOT MATCHING","NR",IF(DS581="APPARENT LOW - INSUFFICIENT QUANTITY","NR",IF(DP581&gt;0,$B581*DP581,"")))</f>
        <v/>
      </c>
      <c r="DR581" s="172"/>
      <c r="DS581" s="154" t="str">
        <f t="shared" ref="DS581:DS644" si="740">IF($B581=0,"",IF(ISNUMBER(DP581),"","NO BID"))</f>
        <v>NO BID</v>
      </c>
      <c r="DT581" s="171"/>
      <c r="DU581" s="89"/>
      <c r="DV581" s="90" t="str">
        <f t="shared" ref="DV581:DV644" si="741">IF(DX581="APPARENT LOW - ISBN NOT MATCHING","NR",IF(DX581="APPARENT LOW - INSUFFICIENT QUANTITY","NR",IF(DU581&gt;0,$B581*DU581,"")))</f>
        <v/>
      </c>
      <c r="DW581" s="172"/>
      <c r="DX581" s="154" t="str">
        <f t="shared" ref="DX581:DX644" si="742">IF($B581=0,"",IF(ISNUMBER(DU581),"","NO BID"))</f>
        <v>NO BID</v>
      </c>
      <c r="DY581" s="171"/>
      <c r="DZ581" s="89"/>
      <c r="EA581" s="90" t="str">
        <f t="shared" ref="EA581:EA644" si="743">IF(EC581="APPARENT LOW - ISBN NOT MATCHING","NR",IF(EC581="APPARENT LOW - INSUFFICIENT QUANTITY","NR",IF(DZ581&gt;0,$B581*DZ581,"")))</f>
        <v/>
      </c>
      <c r="EB581" s="172"/>
      <c r="EC581" s="154" t="str">
        <f t="shared" ref="EC581:EC644" si="744">IF($B581=0,"",IF(ISNUMBER(DZ581),"","NO BID"))</f>
        <v>NO BID</v>
      </c>
      <c r="ED581" s="171"/>
      <c r="EE581" s="89"/>
      <c r="EF581" s="90" t="str">
        <f t="shared" ref="EF581:EF644" si="745">IF(EH581="APPARENT LOW - ISBN NOT MATCHING","NR",IF(EH581="APPARENT LOW - INSUFFICIENT QUANTITY","NR",IF(EE581&gt;0,$B581*EE581,"")))</f>
        <v/>
      </c>
      <c r="EG581" s="172"/>
      <c r="EH581" s="154" t="str">
        <f t="shared" ref="EH581:EH644" si="746">IF($B581=0,"",IF(ISNUMBER(EE581),"","NO BID"))</f>
        <v>NO BID</v>
      </c>
      <c r="EI581" s="171"/>
      <c r="EJ581" s="89"/>
      <c r="EK581" s="90" t="str">
        <f t="shared" ref="EK581:EK644" si="747">IF(EM581="APPARENT LOW - ISBN NOT MATCHING","NR",IF(EM581="APPARENT LOW - INSUFFICIENT QUANTITY","NR",IF(EJ581&gt;0,$B581*EJ581,"")))</f>
        <v/>
      </c>
      <c r="EL581" s="172"/>
      <c r="EM581" s="154" t="str">
        <f t="shared" ref="EM581:EM644" si="748">IF($B581=0,"",IF(ISNUMBER(EJ581),"","NO BID"))</f>
        <v>NO BID</v>
      </c>
      <c r="EN581" s="171"/>
      <c r="EO581" s="89"/>
      <c r="EP581" s="90" t="str">
        <f t="shared" ref="EP581:EP644" si="749">IF(ER581="APPARENT LOW - ISBN NOT MATCHING","NR",IF(ER581="APPARENT LOW - INSUFFICIENT QUANTITY","NR",IF(EO581&gt;0,$B581*EO581,"")))</f>
        <v/>
      </c>
      <c r="EQ581" s="172"/>
      <c r="ER581" s="154" t="str">
        <f t="shared" ref="ER581:ER644" si="750">IF($B581=0,"",IF(ISNUMBER(EO581),"","NO BID"))</f>
        <v>NO BID</v>
      </c>
      <c r="ES581" s="171"/>
      <c r="ET581" s="89"/>
      <c r="EU581" s="90" t="str">
        <f t="shared" ref="EU581:EU644" si="751">IF(EW581="APPARENT LOW - ISBN NOT MATCHING","NR",IF(EW581="APPARENT LOW - INSUFFICIENT QUANTITY","NR",IF(ET581&gt;0,$B581*ET581,"")))</f>
        <v/>
      </c>
      <c r="EV581" s="172"/>
      <c r="EW581" s="154" t="str">
        <f t="shared" ref="EW581:EW644" si="752">IF($B581=0,"",IF(ISNUMBER(ET581),"","NO BID"))</f>
        <v>NO BID</v>
      </c>
      <c r="EX581" s="171"/>
      <c r="EY581" s="89"/>
      <c r="EZ581" s="90" t="str">
        <f t="shared" ref="EZ581:EZ644" si="753">IF(FB581="APPARENT LOW - ISBN NOT MATCHING","NR",IF(FB581="APPARENT LOW - INSUFFICIENT QUANTITY","NR",IF(EY581&gt;0,$B581*EY581,"")))</f>
        <v/>
      </c>
      <c r="FA581" s="172"/>
      <c r="FB581" s="154" t="str">
        <f t="shared" ref="FB581:FB644" si="754">IF($B581=0,"",IF(ISNUMBER(EY581),"","NO BID"))</f>
        <v>NO BID</v>
      </c>
      <c r="FC581" s="171"/>
      <c r="FD581" s="89"/>
      <c r="FE581" s="90" t="str">
        <f t="shared" ref="FE581:FE644" si="755">IF(FG581="APPARENT LOW - ISBN NOT MATCHING","NR",IF(FG581="APPARENT LOW - INSUFFICIENT QUANTITY","NR",IF(FD581&gt;0,$B581*FD581,"")))</f>
        <v/>
      </c>
      <c r="FF581" s="172"/>
      <c r="FG581" s="154" t="str">
        <f t="shared" ref="FG581:FG644" si="756">IF($B581=0,"",IF(ISNUMBER(FD581),"","NO BID"))</f>
        <v>NO BID</v>
      </c>
      <c r="FH581" s="171"/>
      <c r="FI581" s="89"/>
      <c r="FJ581" s="90" t="str">
        <f t="shared" ref="FJ581:FJ644" si="757">IF(FL581="APPARENT LOW - ISBN NOT MATCHING","NR",IF(FL581="APPARENT LOW - INSUFFICIENT QUANTITY","NR",IF(FI581&gt;0,$B581*FI581,"")))</f>
        <v/>
      </c>
      <c r="FK581" s="172"/>
      <c r="FL581" s="154" t="str">
        <f t="shared" ref="FL581:FL644" si="758">IF($B581=0,"",IF(ISNUMBER(FI581),"","NO BID"))</f>
        <v>NO BID</v>
      </c>
      <c r="FM581" s="171"/>
      <c r="FN581" s="89"/>
      <c r="FO581" s="90" t="str">
        <f t="shared" ref="FO581:FO644" si="759">IF(FQ581="APPARENT LOW - ISBN NOT MATCHING","NR",IF(FQ581="APPARENT LOW - INSUFFICIENT QUANTITY","NR",IF(FN581&gt;0,$B581*FN581,"")))</f>
        <v/>
      </c>
      <c r="FP581" s="172"/>
      <c r="FQ581" s="154" t="str">
        <f t="shared" ref="FQ581:FQ644" si="760">IF($B581=0,"",IF(ISNUMBER(FN581),"","NO BID"))</f>
        <v>NO BID</v>
      </c>
      <c r="FR581" s="174"/>
      <c r="FS581" s="91">
        <v>17.420000000000002</v>
      </c>
      <c r="FT581" s="92">
        <f t="shared" ref="FT581:FT644" si="761">IF(B581&gt;0,$B581*FS581,"")</f>
        <v>17.420000000000002</v>
      </c>
      <c r="FU581" s="175">
        <f t="shared" ref="FU581:FU644" si="762">IF((B581=0),"",T581)</f>
        <v>0</v>
      </c>
      <c r="FV581" s="93" t="str">
        <f t="shared" ref="FV581:FV644" si="763">IF(T581=0,"",U581)</f>
        <v/>
      </c>
      <c r="FW581" s="94">
        <f t="shared" ref="FW581:FW644" si="764">IF(B581=0,"",IF(FU581=0,FT581,FV581-FT581))</f>
        <v>17.420000000000002</v>
      </c>
      <c r="FX581" s="95">
        <f t="shared" ref="FX581:FX644" si="765">MIN(CM581,CH581,CC581,BX581,BS581,BM581,BH581,BC581,AX581,AS581,AN581,AI581,AD581,Y581,CR581,CW581,DB581,DG581,DL581,DQ581,DV581,EA581,EF581,EK581,EP581,EU581,EZ581,FE581,FJ581,FO581)</f>
        <v>0</v>
      </c>
      <c r="FY581" s="129" t="str">
        <f t="shared" ref="FY581:FY644" si="766">IF(U581="NOT AWARDED",U581,IF(FX581-U581=0,"OKAY","CHECK"))</f>
        <v>NOT AWARDED</v>
      </c>
      <c r="FZ581" s="130">
        <f t="shared" ref="FZ581:FZ644" si="767">COUNTIF(W581:FQ581,FX581)</f>
        <v>0</v>
      </c>
      <c r="GA581" s="129" t="str">
        <f t="shared" ref="GA581:GA644" si="768">IF(FZ581&gt;1,"TIE",IF(CM581=$FX581,CL$2,IF(CH581=$FX581,CG$2,IF(CC581=$FX581,CB$2,IF(BX581=$FX581,BW$2,IF(BS581=$FX581,BR$2,IF(BM581=$FX581,BL$2,IF(BH581=$FX581,BG$2,IF(BC581=$FX581,BB$2,IF(AX581=$FX581,AW$2,IF(AS581=$FX581,AR$2,IF(AN581=$FX581,AM$2,IF(AI581=$FX581,AH$2,IF(AD581=$FX581,AC$2,IF(Y581=$FX581,X$2,IF(CR581=$FX581,CQ$2,IF(CW581=$FX581,CV$2,IF(DB581=$FX581,DA$2,IF(DG581=$FX581,DF$2,IF(DL581=$FX581,DK$2,IF(DQ581=$FX581,DP$2,IF(DV581=$FX581,DU$2,IF(EA581=$FX581,DZ$2,IF(EF581=$FX581,EE$2,IF(EK581=$FX581,EJ$2,IF(EP581=$FX581,EO$2,IF(EU581=$FX581,ET$2,IF(EZ581=$FX581,EY$2,IF(FE581=$FX581,FD$2,IF(FJ581=$FX581,FI$2,IF(FO581=$FX581,FN$2,"")))))))))))))))))))))))))))))))</f>
        <v>VENDOR 09</v>
      </c>
      <c r="GB581" s="176"/>
      <c r="GC581" s="177"/>
      <c r="GD581" s="96"/>
      <c r="GE581" s="97"/>
    </row>
    <row r="582" spans="1:187" ht="30" customHeight="1" thickTop="1" thickBot="1" x14ac:dyDescent="0.4">
      <c r="A582" s="162">
        <v>578</v>
      </c>
      <c r="B582" s="197">
        <v>2</v>
      </c>
      <c r="C582" s="164">
        <v>9780063067776</v>
      </c>
      <c r="D582" s="165" t="s">
        <v>384</v>
      </c>
      <c r="E582" s="165" t="s">
        <v>1074</v>
      </c>
      <c r="F582" s="165" t="s">
        <v>1479</v>
      </c>
      <c r="G582" s="166" t="s">
        <v>1415</v>
      </c>
      <c r="H582" s="166" t="s">
        <v>1425</v>
      </c>
      <c r="I582" s="167"/>
      <c r="J582" s="227">
        <f t="shared" ref="J582:J645" si="769">B582</f>
        <v>2</v>
      </c>
      <c r="K582" s="228"/>
      <c r="L582" s="99" t="str">
        <f t="shared" si="695"/>
        <v/>
      </c>
      <c r="M582" s="241"/>
      <c r="N582" s="168"/>
      <c r="O582" s="195" t="str">
        <f t="shared" si="696"/>
        <v>VENDOR 09</v>
      </c>
      <c r="P582" s="149" t="s">
        <v>88</v>
      </c>
      <c r="Q582" s="149">
        <f t="shared" si="697"/>
        <v>0</v>
      </c>
      <c r="R582" s="196" t="str">
        <f t="shared" si="698"/>
        <v xml:space="preserve">, </v>
      </c>
      <c r="S582" s="196" t="str">
        <f t="shared" si="699"/>
        <v>NO BID</v>
      </c>
      <c r="T582" s="117">
        <f t="shared" si="700"/>
        <v>0</v>
      </c>
      <c r="U582" s="118" t="str">
        <f t="shared" si="701"/>
        <v>NOT AWARDED</v>
      </c>
      <c r="V582" s="167"/>
      <c r="W582" s="171"/>
      <c r="X582" s="89"/>
      <c r="Y582" s="90"/>
      <c r="Z582" s="172" t="str">
        <f t="shared" si="702"/>
        <v/>
      </c>
      <c r="AA582" s="154" t="str">
        <f t="shared" si="703"/>
        <v>NO BID</v>
      </c>
      <c r="AB582" s="171"/>
      <c r="AC582" s="89"/>
      <c r="AD582" s="90"/>
      <c r="AE582" s="172" t="str">
        <f t="shared" si="704"/>
        <v/>
      </c>
      <c r="AF582" s="154" t="str">
        <f t="shared" si="705"/>
        <v>NO BID</v>
      </c>
      <c r="AG582" s="171"/>
      <c r="AH582" s="89"/>
      <c r="AI582" s="90"/>
      <c r="AJ582" s="172" t="str">
        <f t="shared" si="706"/>
        <v/>
      </c>
      <c r="AK582" s="154" t="str">
        <f t="shared" si="707"/>
        <v>NO BID</v>
      </c>
      <c r="AL582" s="171"/>
      <c r="AM582" s="89"/>
      <c r="AN582" s="90"/>
      <c r="AO582" s="172" t="str">
        <f t="shared" si="708"/>
        <v/>
      </c>
      <c r="AP582" s="154" t="str">
        <f t="shared" si="709"/>
        <v>NO BID</v>
      </c>
      <c r="AQ582" s="171"/>
      <c r="AR582" s="89"/>
      <c r="AS582" s="90"/>
      <c r="AT582" s="172" t="str">
        <f t="shared" si="710"/>
        <v/>
      </c>
      <c r="AU582" s="154" t="str">
        <f t="shared" si="711"/>
        <v>NO BID</v>
      </c>
      <c r="AV582" s="171"/>
      <c r="AW582" s="89"/>
      <c r="AX582" s="90"/>
      <c r="AY582" s="172" t="str">
        <f t="shared" si="712"/>
        <v/>
      </c>
      <c r="AZ582" s="154" t="str">
        <f t="shared" si="713"/>
        <v>NO BID</v>
      </c>
      <c r="BA582" s="171"/>
      <c r="BB582" s="89"/>
      <c r="BC582" s="90"/>
      <c r="BD582" s="172" t="str">
        <f t="shared" si="714"/>
        <v/>
      </c>
      <c r="BE582" s="154" t="s">
        <v>79</v>
      </c>
      <c r="BF582" s="171"/>
      <c r="BG582" s="89"/>
      <c r="BH582" s="90"/>
      <c r="BI582" s="172" t="str">
        <f t="shared" si="715"/>
        <v/>
      </c>
      <c r="BJ582" s="154" t="str">
        <f t="shared" si="716"/>
        <v>NO BID</v>
      </c>
      <c r="BK582" s="171"/>
      <c r="BL582" s="89"/>
      <c r="BM582" s="90"/>
      <c r="BN582" s="172" t="str">
        <f t="shared" si="717"/>
        <v/>
      </c>
      <c r="BO582" s="154" t="str">
        <f t="shared" si="718"/>
        <v>NO BID</v>
      </c>
      <c r="BP582" s="178"/>
      <c r="BQ582" s="171"/>
      <c r="BR582" s="89"/>
      <c r="BS582" s="90" t="str">
        <f t="shared" si="719"/>
        <v/>
      </c>
      <c r="BT582" s="172"/>
      <c r="BU582" s="154" t="str">
        <f t="shared" si="720"/>
        <v>NO BID</v>
      </c>
      <c r="BV582" s="171"/>
      <c r="BW582" s="89"/>
      <c r="BX582" s="90" t="str">
        <f t="shared" si="721"/>
        <v/>
      </c>
      <c r="BY582" s="172"/>
      <c r="BZ582" s="154" t="str">
        <f t="shared" si="722"/>
        <v>NO BID</v>
      </c>
      <c r="CA582" s="171"/>
      <c r="CB582" s="89"/>
      <c r="CC582" s="90" t="str">
        <f t="shared" si="723"/>
        <v/>
      </c>
      <c r="CD582" s="172"/>
      <c r="CE582" s="154" t="str">
        <f t="shared" si="724"/>
        <v>NO BID</v>
      </c>
      <c r="CF582" s="171"/>
      <c r="CG582" s="89"/>
      <c r="CH582" s="90" t="str">
        <f t="shared" si="725"/>
        <v/>
      </c>
      <c r="CI582" s="172"/>
      <c r="CJ582" s="154" t="str">
        <f t="shared" si="726"/>
        <v>NO BID</v>
      </c>
      <c r="CK582" s="171"/>
      <c r="CL582" s="89"/>
      <c r="CM582" s="90" t="str">
        <f t="shared" si="727"/>
        <v/>
      </c>
      <c r="CN582" s="172"/>
      <c r="CO582" s="154" t="str">
        <f t="shared" si="728"/>
        <v>NO BID</v>
      </c>
      <c r="CP582" s="171"/>
      <c r="CQ582" s="89"/>
      <c r="CR582" s="90" t="str">
        <f t="shared" si="729"/>
        <v/>
      </c>
      <c r="CS582" s="172"/>
      <c r="CT582" s="154" t="str">
        <f t="shared" si="730"/>
        <v>NO BID</v>
      </c>
      <c r="CU582" s="171"/>
      <c r="CV582" s="89"/>
      <c r="CW582" s="90" t="str">
        <f t="shared" si="731"/>
        <v/>
      </c>
      <c r="CX582" s="172"/>
      <c r="CY582" s="154" t="str">
        <f t="shared" si="732"/>
        <v>NO BID</v>
      </c>
      <c r="CZ582" s="171"/>
      <c r="DA582" s="89"/>
      <c r="DB582" s="90" t="str">
        <f t="shared" si="733"/>
        <v/>
      </c>
      <c r="DC582" s="172"/>
      <c r="DD582" s="154" t="str">
        <f t="shared" si="734"/>
        <v>NO BID</v>
      </c>
      <c r="DE582" s="171"/>
      <c r="DF582" s="89"/>
      <c r="DG582" s="90" t="str">
        <f t="shared" si="735"/>
        <v/>
      </c>
      <c r="DH582" s="172"/>
      <c r="DI582" s="154" t="str">
        <f t="shared" si="736"/>
        <v>NO BID</v>
      </c>
      <c r="DJ582" s="171"/>
      <c r="DK582" s="89"/>
      <c r="DL582" s="90" t="str">
        <f t="shared" si="737"/>
        <v/>
      </c>
      <c r="DM582" s="172"/>
      <c r="DN582" s="154" t="str">
        <f t="shared" si="738"/>
        <v>NO BID</v>
      </c>
      <c r="DO582" s="171"/>
      <c r="DP582" s="89"/>
      <c r="DQ582" s="90" t="str">
        <f t="shared" si="739"/>
        <v/>
      </c>
      <c r="DR582" s="172"/>
      <c r="DS582" s="154" t="str">
        <f t="shared" si="740"/>
        <v>NO BID</v>
      </c>
      <c r="DT582" s="171"/>
      <c r="DU582" s="89"/>
      <c r="DV582" s="90" t="str">
        <f t="shared" si="741"/>
        <v/>
      </c>
      <c r="DW582" s="172"/>
      <c r="DX582" s="154" t="str">
        <f t="shared" si="742"/>
        <v>NO BID</v>
      </c>
      <c r="DY582" s="171"/>
      <c r="DZ582" s="89"/>
      <c r="EA582" s="90" t="str">
        <f t="shared" si="743"/>
        <v/>
      </c>
      <c r="EB582" s="172"/>
      <c r="EC582" s="154" t="str">
        <f t="shared" si="744"/>
        <v>NO BID</v>
      </c>
      <c r="ED582" s="171"/>
      <c r="EE582" s="89"/>
      <c r="EF582" s="90" t="str">
        <f t="shared" si="745"/>
        <v/>
      </c>
      <c r="EG582" s="172"/>
      <c r="EH582" s="154" t="str">
        <f t="shared" si="746"/>
        <v>NO BID</v>
      </c>
      <c r="EI582" s="171"/>
      <c r="EJ582" s="89"/>
      <c r="EK582" s="90" t="str">
        <f t="shared" si="747"/>
        <v/>
      </c>
      <c r="EL582" s="172"/>
      <c r="EM582" s="154" t="str">
        <f t="shared" si="748"/>
        <v>NO BID</v>
      </c>
      <c r="EN582" s="171"/>
      <c r="EO582" s="89"/>
      <c r="EP582" s="90" t="str">
        <f t="shared" si="749"/>
        <v/>
      </c>
      <c r="EQ582" s="172"/>
      <c r="ER582" s="154" t="str">
        <f t="shared" si="750"/>
        <v>NO BID</v>
      </c>
      <c r="ES582" s="171"/>
      <c r="ET582" s="89"/>
      <c r="EU582" s="90" t="str">
        <f t="shared" si="751"/>
        <v/>
      </c>
      <c r="EV582" s="172"/>
      <c r="EW582" s="154" t="str">
        <f t="shared" si="752"/>
        <v>NO BID</v>
      </c>
      <c r="EX582" s="171"/>
      <c r="EY582" s="89"/>
      <c r="EZ582" s="90" t="str">
        <f t="shared" si="753"/>
        <v/>
      </c>
      <c r="FA582" s="172"/>
      <c r="FB582" s="154" t="str">
        <f t="shared" si="754"/>
        <v>NO BID</v>
      </c>
      <c r="FC582" s="171"/>
      <c r="FD582" s="89"/>
      <c r="FE582" s="90" t="str">
        <f t="shared" si="755"/>
        <v/>
      </c>
      <c r="FF582" s="172"/>
      <c r="FG582" s="154" t="str">
        <f t="shared" si="756"/>
        <v>NO BID</v>
      </c>
      <c r="FH582" s="171"/>
      <c r="FI582" s="89"/>
      <c r="FJ582" s="90" t="str">
        <f t="shared" si="757"/>
        <v/>
      </c>
      <c r="FK582" s="172"/>
      <c r="FL582" s="154" t="str">
        <f t="shared" si="758"/>
        <v>NO BID</v>
      </c>
      <c r="FM582" s="171"/>
      <c r="FN582" s="89"/>
      <c r="FO582" s="90" t="str">
        <f t="shared" si="759"/>
        <v/>
      </c>
      <c r="FP582" s="172"/>
      <c r="FQ582" s="154" t="str">
        <f t="shared" si="760"/>
        <v>NO BID</v>
      </c>
      <c r="FR582" s="174"/>
      <c r="FS582" s="91">
        <v>11.55</v>
      </c>
      <c r="FT582" s="92">
        <f t="shared" si="761"/>
        <v>23.1</v>
      </c>
      <c r="FU582" s="175">
        <f t="shared" si="762"/>
        <v>0</v>
      </c>
      <c r="FV582" s="93" t="str">
        <f t="shared" si="763"/>
        <v/>
      </c>
      <c r="FW582" s="94">
        <f t="shared" si="764"/>
        <v>23.1</v>
      </c>
      <c r="FX582" s="95">
        <f t="shared" si="765"/>
        <v>0</v>
      </c>
      <c r="FY582" s="129" t="str">
        <f t="shared" si="766"/>
        <v>NOT AWARDED</v>
      </c>
      <c r="FZ582" s="130">
        <f t="shared" si="767"/>
        <v>0</v>
      </c>
      <c r="GA582" s="129" t="str">
        <f t="shared" si="768"/>
        <v>VENDOR 09</v>
      </c>
      <c r="GB582" s="176"/>
      <c r="GC582" s="177"/>
      <c r="GD582" s="96"/>
      <c r="GE582" s="97"/>
    </row>
    <row r="583" spans="1:187" ht="30" customHeight="1" thickTop="1" thickBot="1" x14ac:dyDescent="0.4">
      <c r="A583" s="162">
        <v>579</v>
      </c>
      <c r="B583" s="197">
        <v>5</v>
      </c>
      <c r="C583" s="164">
        <v>9780593462287</v>
      </c>
      <c r="D583" s="165" t="s">
        <v>385</v>
      </c>
      <c r="E583" s="165" t="s">
        <v>1075</v>
      </c>
      <c r="F583" s="165" t="s">
        <v>1479</v>
      </c>
      <c r="G583" s="166" t="s">
        <v>1415</v>
      </c>
      <c r="H583" s="166" t="s">
        <v>1419</v>
      </c>
      <c r="I583" s="167"/>
      <c r="J583" s="227">
        <f t="shared" si="769"/>
        <v>5</v>
      </c>
      <c r="K583" s="228"/>
      <c r="L583" s="99" t="str">
        <f t="shared" si="695"/>
        <v/>
      </c>
      <c r="M583" s="241"/>
      <c r="N583" s="168"/>
      <c r="O583" s="195" t="str">
        <f t="shared" si="696"/>
        <v>VENDOR 09</v>
      </c>
      <c r="P583" s="149">
        <v>241363</v>
      </c>
      <c r="Q583" s="149">
        <f t="shared" si="697"/>
        <v>0</v>
      </c>
      <c r="R583" s="196" t="str">
        <f t="shared" si="698"/>
        <v xml:space="preserve">, </v>
      </c>
      <c r="S583" s="196" t="str">
        <f t="shared" si="699"/>
        <v>NO BID</v>
      </c>
      <c r="T583" s="117">
        <f t="shared" si="700"/>
        <v>0</v>
      </c>
      <c r="U583" s="118" t="str">
        <f t="shared" si="701"/>
        <v>NOT AWARDED</v>
      </c>
      <c r="V583" s="167"/>
      <c r="W583" s="171"/>
      <c r="X583" s="89"/>
      <c r="Y583" s="90"/>
      <c r="Z583" s="172" t="str">
        <f t="shared" si="702"/>
        <v/>
      </c>
      <c r="AA583" s="154" t="str">
        <f t="shared" si="703"/>
        <v>NO BID</v>
      </c>
      <c r="AB583" s="171"/>
      <c r="AC583" s="89"/>
      <c r="AD583" s="90"/>
      <c r="AE583" s="172" t="str">
        <f t="shared" si="704"/>
        <v/>
      </c>
      <c r="AF583" s="154" t="str">
        <f t="shared" si="705"/>
        <v>NO BID</v>
      </c>
      <c r="AG583" s="171"/>
      <c r="AH583" s="89"/>
      <c r="AI583" s="90"/>
      <c r="AJ583" s="172" t="str">
        <f t="shared" si="706"/>
        <v/>
      </c>
      <c r="AK583" s="154" t="str">
        <f t="shared" si="707"/>
        <v>NO BID</v>
      </c>
      <c r="AL583" s="171"/>
      <c r="AM583" s="89"/>
      <c r="AN583" s="90"/>
      <c r="AO583" s="172" t="str">
        <f t="shared" si="708"/>
        <v/>
      </c>
      <c r="AP583" s="154" t="str">
        <f t="shared" si="709"/>
        <v>NO BID</v>
      </c>
      <c r="AQ583" s="171"/>
      <c r="AR583" s="89"/>
      <c r="AS583" s="90"/>
      <c r="AT583" s="172" t="str">
        <f t="shared" si="710"/>
        <v/>
      </c>
      <c r="AU583" s="154" t="str">
        <f t="shared" si="711"/>
        <v>NO BID</v>
      </c>
      <c r="AV583" s="171"/>
      <c r="AW583" s="89"/>
      <c r="AX583" s="90"/>
      <c r="AY583" s="172" t="str">
        <f t="shared" si="712"/>
        <v/>
      </c>
      <c r="AZ583" s="154" t="str">
        <f t="shared" si="713"/>
        <v>NO BID</v>
      </c>
      <c r="BA583" s="171"/>
      <c r="BB583" s="89"/>
      <c r="BC583" s="90"/>
      <c r="BD583" s="172" t="str">
        <f t="shared" si="714"/>
        <v/>
      </c>
      <c r="BE583" s="154" t="str">
        <f>IF($B583=0,"",IF(ISNUMBER(BB583),"","NO BID"))</f>
        <v>NO BID</v>
      </c>
      <c r="BF583" s="171"/>
      <c r="BG583" s="89"/>
      <c r="BH583" s="90"/>
      <c r="BI583" s="172" t="str">
        <f t="shared" si="715"/>
        <v/>
      </c>
      <c r="BJ583" s="154" t="str">
        <f t="shared" si="716"/>
        <v>NO BID</v>
      </c>
      <c r="BK583" s="171"/>
      <c r="BL583" s="89"/>
      <c r="BM583" s="90"/>
      <c r="BN583" s="172" t="str">
        <f t="shared" si="717"/>
        <v/>
      </c>
      <c r="BO583" s="154" t="str">
        <f t="shared" si="718"/>
        <v>NO BID</v>
      </c>
      <c r="BP583" s="178"/>
      <c r="BQ583" s="171"/>
      <c r="BR583" s="89"/>
      <c r="BS583" s="90" t="str">
        <f t="shared" si="719"/>
        <v/>
      </c>
      <c r="BT583" s="172"/>
      <c r="BU583" s="154" t="str">
        <f t="shared" si="720"/>
        <v>NO BID</v>
      </c>
      <c r="BV583" s="171"/>
      <c r="BW583" s="89"/>
      <c r="BX583" s="90" t="str">
        <f t="shared" si="721"/>
        <v/>
      </c>
      <c r="BY583" s="172"/>
      <c r="BZ583" s="154" t="str">
        <f t="shared" si="722"/>
        <v>NO BID</v>
      </c>
      <c r="CA583" s="171"/>
      <c r="CB583" s="89"/>
      <c r="CC583" s="90" t="str">
        <f t="shared" si="723"/>
        <v/>
      </c>
      <c r="CD583" s="172"/>
      <c r="CE583" s="154" t="str">
        <f t="shared" si="724"/>
        <v>NO BID</v>
      </c>
      <c r="CF583" s="171"/>
      <c r="CG583" s="89"/>
      <c r="CH583" s="90" t="str">
        <f t="shared" si="725"/>
        <v/>
      </c>
      <c r="CI583" s="172"/>
      <c r="CJ583" s="154" t="str">
        <f t="shared" si="726"/>
        <v>NO BID</v>
      </c>
      <c r="CK583" s="171"/>
      <c r="CL583" s="89"/>
      <c r="CM583" s="90" t="str">
        <f t="shared" si="727"/>
        <v/>
      </c>
      <c r="CN583" s="172"/>
      <c r="CO583" s="154" t="str">
        <f t="shared" si="728"/>
        <v>NO BID</v>
      </c>
      <c r="CP583" s="171"/>
      <c r="CQ583" s="89"/>
      <c r="CR583" s="90" t="str">
        <f t="shared" si="729"/>
        <v/>
      </c>
      <c r="CS583" s="172"/>
      <c r="CT583" s="154" t="str">
        <f t="shared" si="730"/>
        <v>NO BID</v>
      </c>
      <c r="CU583" s="171"/>
      <c r="CV583" s="89"/>
      <c r="CW583" s="90" t="str">
        <f t="shared" si="731"/>
        <v/>
      </c>
      <c r="CX583" s="172"/>
      <c r="CY583" s="154" t="str">
        <f t="shared" si="732"/>
        <v>NO BID</v>
      </c>
      <c r="CZ583" s="171"/>
      <c r="DA583" s="89"/>
      <c r="DB583" s="90" t="str">
        <f t="shared" si="733"/>
        <v/>
      </c>
      <c r="DC583" s="172"/>
      <c r="DD583" s="154" t="str">
        <f t="shared" si="734"/>
        <v>NO BID</v>
      </c>
      <c r="DE583" s="171"/>
      <c r="DF583" s="89"/>
      <c r="DG583" s="90" t="str">
        <f t="shared" si="735"/>
        <v/>
      </c>
      <c r="DH583" s="172"/>
      <c r="DI583" s="154" t="str">
        <f t="shared" si="736"/>
        <v>NO BID</v>
      </c>
      <c r="DJ583" s="171"/>
      <c r="DK583" s="89"/>
      <c r="DL583" s="90" t="str">
        <f t="shared" si="737"/>
        <v/>
      </c>
      <c r="DM583" s="172"/>
      <c r="DN583" s="154" t="str">
        <f t="shared" si="738"/>
        <v>NO BID</v>
      </c>
      <c r="DO583" s="171"/>
      <c r="DP583" s="89"/>
      <c r="DQ583" s="90" t="str">
        <f t="shared" si="739"/>
        <v/>
      </c>
      <c r="DR583" s="172"/>
      <c r="DS583" s="154" t="str">
        <f t="shared" si="740"/>
        <v>NO BID</v>
      </c>
      <c r="DT583" s="171"/>
      <c r="DU583" s="89"/>
      <c r="DV583" s="90" t="str">
        <f t="shared" si="741"/>
        <v/>
      </c>
      <c r="DW583" s="172"/>
      <c r="DX583" s="154" t="str">
        <f t="shared" si="742"/>
        <v>NO BID</v>
      </c>
      <c r="DY583" s="171"/>
      <c r="DZ583" s="89"/>
      <c r="EA583" s="90" t="str">
        <f t="shared" si="743"/>
        <v/>
      </c>
      <c r="EB583" s="172"/>
      <c r="EC583" s="154" t="str">
        <f t="shared" si="744"/>
        <v>NO BID</v>
      </c>
      <c r="ED583" s="171"/>
      <c r="EE583" s="89"/>
      <c r="EF583" s="90" t="str">
        <f t="shared" si="745"/>
        <v/>
      </c>
      <c r="EG583" s="172"/>
      <c r="EH583" s="154" t="str">
        <f t="shared" si="746"/>
        <v>NO BID</v>
      </c>
      <c r="EI583" s="171"/>
      <c r="EJ583" s="89"/>
      <c r="EK583" s="90" t="str">
        <f t="shared" si="747"/>
        <v/>
      </c>
      <c r="EL583" s="172"/>
      <c r="EM583" s="154" t="str">
        <f t="shared" si="748"/>
        <v>NO BID</v>
      </c>
      <c r="EN583" s="171"/>
      <c r="EO583" s="89"/>
      <c r="EP583" s="90" t="str">
        <f t="shared" si="749"/>
        <v/>
      </c>
      <c r="EQ583" s="172"/>
      <c r="ER583" s="154" t="str">
        <f t="shared" si="750"/>
        <v>NO BID</v>
      </c>
      <c r="ES583" s="171"/>
      <c r="ET583" s="89"/>
      <c r="EU583" s="90" t="str">
        <f t="shared" si="751"/>
        <v/>
      </c>
      <c r="EV583" s="172"/>
      <c r="EW583" s="154" t="str">
        <f t="shared" si="752"/>
        <v>NO BID</v>
      </c>
      <c r="EX583" s="171"/>
      <c r="EY583" s="89"/>
      <c r="EZ583" s="90" t="str">
        <f t="shared" si="753"/>
        <v/>
      </c>
      <c r="FA583" s="172"/>
      <c r="FB583" s="154" t="str">
        <f t="shared" si="754"/>
        <v>NO BID</v>
      </c>
      <c r="FC583" s="171"/>
      <c r="FD583" s="89"/>
      <c r="FE583" s="90" t="str">
        <f t="shared" si="755"/>
        <v/>
      </c>
      <c r="FF583" s="172"/>
      <c r="FG583" s="154" t="str">
        <f t="shared" si="756"/>
        <v>NO BID</v>
      </c>
      <c r="FH583" s="171"/>
      <c r="FI583" s="89"/>
      <c r="FJ583" s="90" t="str">
        <f t="shared" si="757"/>
        <v/>
      </c>
      <c r="FK583" s="172"/>
      <c r="FL583" s="154" t="str">
        <f t="shared" si="758"/>
        <v>NO BID</v>
      </c>
      <c r="FM583" s="171"/>
      <c r="FN583" s="89"/>
      <c r="FO583" s="90" t="str">
        <f t="shared" si="759"/>
        <v/>
      </c>
      <c r="FP583" s="172"/>
      <c r="FQ583" s="154" t="str">
        <f t="shared" si="760"/>
        <v>NO BID</v>
      </c>
      <c r="FR583" s="174"/>
      <c r="FS583" s="91">
        <v>21.67</v>
      </c>
      <c r="FT583" s="92">
        <f t="shared" si="761"/>
        <v>108.35000000000001</v>
      </c>
      <c r="FU583" s="175">
        <f t="shared" si="762"/>
        <v>0</v>
      </c>
      <c r="FV583" s="93" t="str">
        <f t="shared" si="763"/>
        <v/>
      </c>
      <c r="FW583" s="94">
        <f t="shared" si="764"/>
        <v>108.35000000000001</v>
      </c>
      <c r="FX583" s="95">
        <f t="shared" si="765"/>
        <v>0</v>
      </c>
      <c r="FY583" s="129" t="str">
        <f t="shared" si="766"/>
        <v>NOT AWARDED</v>
      </c>
      <c r="FZ583" s="130">
        <f t="shared" si="767"/>
        <v>0</v>
      </c>
      <c r="GA583" s="129" t="str">
        <f t="shared" si="768"/>
        <v>VENDOR 09</v>
      </c>
      <c r="GB583" s="176"/>
      <c r="GC583" s="177"/>
      <c r="GD583" s="96"/>
      <c r="GE583" s="97"/>
    </row>
    <row r="584" spans="1:187" ht="30" customHeight="1" thickTop="1" thickBot="1" x14ac:dyDescent="0.4">
      <c r="A584" s="162">
        <v>580</v>
      </c>
      <c r="B584" s="194">
        <v>5</v>
      </c>
      <c r="C584" s="164">
        <v>9781250281593</v>
      </c>
      <c r="D584" s="165" t="s">
        <v>386</v>
      </c>
      <c r="E584" s="165" t="s">
        <v>1076</v>
      </c>
      <c r="F584" s="165" t="s">
        <v>1479</v>
      </c>
      <c r="G584" s="166" t="s">
        <v>1415</v>
      </c>
      <c r="H584" s="166" t="s">
        <v>1416</v>
      </c>
      <c r="I584" s="167"/>
      <c r="J584" s="227">
        <f t="shared" si="769"/>
        <v>5</v>
      </c>
      <c r="K584" s="228"/>
      <c r="L584" s="99" t="str">
        <f t="shared" si="695"/>
        <v/>
      </c>
      <c r="M584" s="241"/>
      <c r="N584" s="168"/>
      <c r="O584" s="195" t="str">
        <f t="shared" si="696"/>
        <v>VENDOR 09</v>
      </c>
      <c r="P584" s="149">
        <v>241365</v>
      </c>
      <c r="Q584" s="149">
        <f t="shared" si="697"/>
        <v>0</v>
      </c>
      <c r="R584" s="196" t="str">
        <f t="shared" si="698"/>
        <v xml:space="preserve">, </v>
      </c>
      <c r="S584" s="196" t="str">
        <f t="shared" si="699"/>
        <v>NO BID</v>
      </c>
      <c r="T584" s="117">
        <f t="shared" si="700"/>
        <v>0</v>
      </c>
      <c r="U584" s="118" t="str">
        <f t="shared" si="701"/>
        <v>NOT AWARDED</v>
      </c>
      <c r="V584" s="167"/>
      <c r="W584" s="171"/>
      <c r="X584" s="89"/>
      <c r="Y584" s="90"/>
      <c r="Z584" s="172" t="str">
        <f t="shared" si="702"/>
        <v/>
      </c>
      <c r="AA584" s="154" t="str">
        <f t="shared" si="703"/>
        <v>NO BID</v>
      </c>
      <c r="AB584" s="171"/>
      <c r="AC584" s="89"/>
      <c r="AD584" s="90"/>
      <c r="AE584" s="172" t="str">
        <f t="shared" si="704"/>
        <v/>
      </c>
      <c r="AF584" s="154" t="str">
        <f t="shared" si="705"/>
        <v>NO BID</v>
      </c>
      <c r="AG584" s="171"/>
      <c r="AH584" s="89"/>
      <c r="AI584" s="90"/>
      <c r="AJ584" s="172" t="str">
        <f t="shared" si="706"/>
        <v/>
      </c>
      <c r="AK584" s="154" t="str">
        <f t="shared" si="707"/>
        <v>NO BID</v>
      </c>
      <c r="AL584" s="171"/>
      <c r="AM584" s="89"/>
      <c r="AN584" s="90"/>
      <c r="AO584" s="172" t="str">
        <f t="shared" si="708"/>
        <v/>
      </c>
      <c r="AP584" s="154" t="str">
        <f t="shared" si="709"/>
        <v>NO BID</v>
      </c>
      <c r="AQ584" s="171"/>
      <c r="AR584" s="89"/>
      <c r="AS584" s="90"/>
      <c r="AT584" s="172" t="str">
        <f t="shared" si="710"/>
        <v/>
      </c>
      <c r="AU584" s="154" t="str">
        <f t="shared" si="711"/>
        <v>NO BID</v>
      </c>
      <c r="AV584" s="171"/>
      <c r="AW584" s="89"/>
      <c r="AX584" s="90"/>
      <c r="AY584" s="172" t="str">
        <f t="shared" si="712"/>
        <v/>
      </c>
      <c r="AZ584" s="154" t="str">
        <f t="shared" si="713"/>
        <v>NO BID</v>
      </c>
      <c r="BA584" s="171"/>
      <c r="BB584" s="89"/>
      <c r="BC584" s="90"/>
      <c r="BD584" s="172" t="str">
        <f t="shared" si="714"/>
        <v/>
      </c>
      <c r="BE584" s="154" t="s">
        <v>80</v>
      </c>
      <c r="BF584" s="171"/>
      <c r="BG584" s="89"/>
      <c r="BH584" s="90"/>
      <c r="BI584" s="172" t="str">
        <f t="shared" si="715"/>
        <v/>
      </c>
      <c r="BJ584" s="154" t="str">
        <f t="shared" si="716"/>
        <v>NO BID</v>
      </c>
      <c r="BK584" s="171"/>
      <c r="BL584" s="89"/>
      <c r="BM584" s="90"/>
      <c r="BN584" s="172" t="str">
        <f t="shared" si="717"/>
        <v/>
      </c>
      <c r="BO584" s="154" t="str">
        <f t="shared" si="718"/>
        <v>NO BID</v>
      </c>
      <c r="BP584" s="178"/>
      <c r="BQ584" s="171"/>
      <c r="BR584" s="89"/>
      <c r="BS584" s="90" t="str">
        <f t="shared" si="719"/>
        <v/>
      </c>
      <c r="BT584" s="172"/>
      <c r="BU584" s="154" t="str">
        <f t="shared" si="720"/>
        <v>NO BID</v>
      </c>
      <c r="BV584" s="171"/>
      <c r="BW584" s="89"/>
      <c r="BX584" s="90" t="str">
        <f t="shared" si="721"/>
        <v/>
      </c>
      <c r="BY584" s="172"/>
      <c r="BZ584" s="154" t="str">
        <f t="shared" si="722"/>
        <v>NO BID</v>
      </c>
      <c r="CA584" s="171"/>
      <c r="CB584" s="89"/>
      <c r="CC584" s="90" t="str">
        <f t="shared" si="723"/>
        <v/>
      </c>
      <c r="CD584" s="172"/>
      <c r="CE584" s="154" t="str">
        <f t="shared" si="724"/>
        <v>NO BID</v>
      </c>
      <c r="CF584" s="171"/>
      <c r="CG584" s="89"/>
      <c r="CH584" s="90" t="str">
        <f t="shared" si="725"/>
        <v/>
      </c>
      <c r="CI584" s="172"/>
      <c r="CJ584" s="154" t="str">
        <f t="shared" si="726"/>
        <v>NO BID</v>
      </c>
      <c r="CK584" s="171"/>
      <c r="CL584" s="89"/>
      <c r="CM584" s="90" t="str">
        <f t="shared" si="727"/>
        <v/>
      </c>
      <c r="CN584" s="172"/>
      <c r="CO584" s="154" t="str">
        <f t="shared" si="728"/>
        <v>NO BID</v>
      </c>
      <c r="CP584" s="171"/>
      <c r="CQ584" s="89"/>
      <c r="CR584" s="90" t="str">
        <f t="shared" si="729"/>
        <v/>
      </c>
      <c r="CS584" s="172"/>
      <c r="CT584" s="154" t="str">
        <f t="shared" si="730"/>
        <v>NO BID</v>
      </c>
      <c r="CU584" s="171"/>
      <c r="CV584" s="89"/>
      <c r="CW584" s="90" t="str">
        <f t="shared" si="731"/>
        <v/>
      </c>
      <c r="CX584" s="172"/>
      <c r="CY584" s="154" t="str">
        <f t="shared" si="732"/>
        <v>NO BID</v>
      </c>
      <c r="CZ584" s="171"/>
      <c r="DA584" s="89"/>
      <c r="DB584" s="90" t="str">
        <f t="shared" si="733"/>
        <v/>
      </c>
      <c r="DC584" s="172"/>
      <c r="DD584" s="154" t="str">
        <f t="shared" si="734"/>
        <v>NO BID</v>
      </c>
      <c r="DE584" s="171"/>
      <c r="DF584" s="89"/>
      <c r="DG584" s="90" t="str">
        <f t="shared" si="735"/>
        <v/>
      </c>
      <c r="DH584" s="172"/>
      <c r="DI584" s="154" t="str">
        <f t="shared" si="736"/>
        <v>NO BID</v>
      </c>
      <c r="DJ584" s="171"/>
      <c r="DK584" s="89"/>
      <c r="DL584" s="90" t="str">
        <f t="shared" si="737"/>
        <v/>
      </c>
      <c r="DM584" s="172"/>
      <c r="DN584" s="154" t="str">
        <f t="shared" si="738"/>
        <v>NO BID</v>
      </c>
      <c r="DO584" s="171"/>
      <c r="DP584" s="89"/>
      <c r="DQ584" s="90" t="str">
        <f t="shared" si="739"/>
        <v/>
      </c>
      <c r="DR584" s="172"/>
      <c r="DS584" s="154" t="str">
        <f t="shared" si="740"/>
        <v>NO BID</v>
      </c>
      <c r="DT584" s="171"/>
      <c r="DU584" s="89"/>
      <c r="DV584" s="90" t="str">
        <f t="shared" si="741"/>
        <v/>
      </c>
      <c r="DW584" s="172"/>
      <c r="DX584" s="154" t="str">
        <f t="shared" si="742"/>
        <v>NO BID</v>
      </c>
      <c r="DY584" s="171"/>
      <c r="DZ584" s="89"/>
      <c r="EA584" s="90" t="str">
        <f t="shared" si="743"/>
        <v/>
      </c>
      <c r="EB584" s="172"/>
      <c r="EC584" s="154" t="str">
        <f t="shared" si="744"/>
        <v>NO BID</v>
      </c>
      <c r="ED584" s="171"/>
      <c r="EE584" s="89"/>
      <c r="EF584" s="90" t="str">
        <f t="shared" si="745"/>
        <v/>
      </c>
      <c r="EG584" s="172"/>
      <c r="EH584" s="154" t="str">
        <f t="shared" si="746"/>
        <v>NO BID</v>
      </c>
      <c r="EI584" s="171"/>
      <c r="EJ584" s="89"/>
      <c r="EK584" s="90" t="str">
        <f t="shared" si="747"/>
        <v/>
      </c>
      <c r="EL584" s="172"/>
      <c r="EM584" s="154" t="str">
        <f t="shared" si="748"/>
        <v>NO BID</v>
      </c>
      <c r="EN584" s="171"/>
      <c r="EO584" s="89"/>
      <c r="EP584" s="90" t="str">
        <f t="shared" si="749"/>
        <v/>
      </c>
      <c r="EQ584" s="172"/>
      <c r="ER584" s="154" t="str">
        <f t="shared" si="750"/>
        <v>NO BID</v>
      </c>
      <c r="ES584" s="171"/>
      <c r="ET584" s="89"/>
      <c r="EU584" s="90" t="str">
        <f t="shared" si="751"/>
        <v/>
      </c>
      <c r="EV584" s="172"/>
      <c r="EW584" s="154" t="str">
        <f t="shared" si="752"/>
        <v>NO BID</v>
      </c>
      <c r="EX584" s="171"/>
      <c r="EY584" s="89"/>
      <c r="EZ584" s="90" t="str">
        <f t="shared" si="753"/>
        <v/>
      </c>
      <c r="FA584" s="172"/>
      <c r="FB584" s="154" t="str">
        <f t="shared" si="754"/>
        <v>NO BID</v>
      </c>
      <c r="FC584" s="171"/>
      <c r="FD584" s="89"/>
      <c r="FE584" s="90" t="str">
        <f t="shared" si="755"/>
        <v/>
      </c>
      <c r="FF584" s="172"/>
      <c r="FG584" s="154" t="str">
        <f t="shared" si="756"/>
        <v>NO BID</v>
      </c>
      <c r="FH584" s="171"/>
      <c r="FI584" s="89"/>
      <c r="FJ584" s="90" t="str">
        <f t="shared" si="757"/>
        <v/>
      </c>
      <c r="FK584" s="172"/>
      <c r="FL584" s="154" t="str">
        <f t="shared" si="758"/>
        <v>NO BID</v>
      </c>
      <c r="FM584" s="171"/>
      <c r="FN584" s="89"/>
      <c r="FO584" s="90" t="str">
        <f t="shared" si="759"/>
        <v/>
      </c>
      <c r="FP584" s="172"/>
      <c r="FQ584" s="154" t="str">
        <f t="shared" si="760"/>
        <v>NO BID</v>
      </c>
      <c r="FR584" s="174"/>
      <c r="FS584" s="91">
        <v>18.989999999999998</v>
      </c>
      <c r="FT584" s="92">
        <f t="shared" si="761"/>
        <v>94.949999999999989</v>
      </c>
      <c r="FU584" s="175">
        <f t="shared" si="762"/>
        <v>0</v>
      </c>
      <c r="FV584" s="93" t="str">
        <f t="shared" si="763"/>
        <v/>
      </c>
      <c r="FW584" s="94">
        <f t="shared" si="764"/>
        <v>94.949999999999989</v>
      </c>
      <c r="FX584" s="95">
        <f t="shared" si="765"/>
        <v>0</v>
      </c>
      <c r="FY584" s="129" t="str">
        <f t="shared" si="766"/>
        <v>NOT AWARDED</v>
      </c>
      <c r="FZ584" s="130">
        <f t="shared" si="767"/>
        <v>0</v>
      </c>
      <c r="GA584" s="129" t="str">
        <f t="shared" si="768"/>
        <v>VENDOR 09</v>
      </c>
      <c r="GB584" s="176"/>
      <c r="GC584" s="177"/>
      <c r="GD584" s="96"/>
      <c r="GE584" s="97"/>
    </row>
    <row r="585" spans="1:187" ht="30" customHeight="1" thickTop="1" thickBot="1" x14ac:dyDescent="0.4">
      <c r="A585" s="141">
        <v>581</v>
      </c>
      <c r="B585" s="163">
        <v>5</v>
      </c>
      <c r="C585" s="164">
        <v>9780063067370</v>
      </c>
      <c r="D585" s="165" t="s">
        <v>390</v>
      </c>
      <c r="E585" s="165" t="s">
        <v>1080</v>
      </c>
      <c r="F585" s="165" t="s">
        <v>1479</v>
      </c>
      <c r="G585" s="166" t="s">
        <v>1415</v>
      </c>
      <c r="H585" s="166" t="s">
        <v>1416</v>
      </c>
      <c r="I585" s="167"/>
      <c r="J585" s="227">
        <f t="shared" si="769"/>
        <v>5</v>
      </c>
      <c r="K585" s="228"/>
      <c r="L585" s="99" t="str">
        <f t="shared" si="695"/>
        <v/>
      </c>
      <c r="M585" s="241"/>
      <c r="N585" s="168"/>
      <c r="O585" s="169" t="str">
        <f t="shared" si="696"/>
        <v>VENDOR 09</v>
      </c>
      <c r="P585" s="149">
        <v>241360</v>
      </c>
      <c r="Q585" s="149">
        <f t="shared" si="697"/>
        <v>0</v>
      </c>
      <c r="R585" s="170" t="str">
        <f t="shared" si="698"/>
        <v xml:space="preserve">, </v>
      </c>
      <c r="S585" s="170" t="str">
        <f t="shared" si="699"/>
        <v>NO BID</v>
      </c>
      <c r="T585" s="87">
        <f t="shared" si="700"/>
        <v>0</v>
      </c>
      <c r="U585" s="88" t="str">
        <f t="shared" si="701"/>
        <v>NOT AWARDED</v>
      </c>
      <c r="V585" s="167"/>
      <c r="W585" s="171"/>
      <c r="X585" s="89"/>
      <c r="Y585" s="90"/>
      <c r="Z585" s="172" t="str">
        <f t="shared" si="702"/>
        <v/>
      </c>
      <c r="AA585" s="154" t="str">
        <f t="shared" si="703"/>
        <v>NO BID</v>
      </c>
      <c r="AB585" s="171"/>
      <c r="AC585" s="89"/>
      <c r="AD585" s="90"/>
      <c r="AE585" s="172" t="str">
        <f t="shared" si="704"/>
        <v/>
      </c>
      <c r="AF585" s="154" t="str">
        <f t="shared" si="705"/>
        <v>NO BID</v>
      </c>
      <c r="AG585" s="171"/>
      <c r="AH585" s="89"/>
      <c r="AI585" s="90"/>
      <c r="AJ585" s="172" t="str">
        <f t="shared" si="706"/>
        <v/>
      </c>
      <c r="AK585" s="154" t="str">
        <f t="shared" si="707"/>
        <v>NO BID</v>
      </c>
      <c r="AL585" s="171"/>
      <c r="AM585" s="89"/>
      <c r="AN585" s="90"/>
      <c r="AO585" s="172" t="str">
        <f t="shared" si="708"/>
        <v/>
      </c>
      <c r="AP585" s="154" t="str">
        <f t="shared" si="709"/>
        <v>NO BID</v>
      </c>
      <c r="AQ585" s="171"/>
      <c r="AR585" s="89"/>
      <c r="AS585" s="90"/>
      <c r="AT585" s="172" t="str">
        <f t="shared" si="710"/>
        <v/>
      </c>
      <c r="AU585" s="154" t="str">
        <f t="shared" si="711"/>
        <v>NO BID</v>
      </c>
      <c r="AV585" s="171"/>
      <c r="AW585" s="89"/>
      <c r="AX585" s="90"/>
      <c r="AY585" s="172" t="str">
        <f t="shared" si="712"/>
        <v/>
      </c>
      <c r="AZ585" s="154" t="str">
        <f t="shared" si="713"/>
        <v>NO BID</v>
      </c>
      <c r="BA585" s="171"/>
      <c r="BB585" s="89"/>
      <c r="BC585" s="90"/>
      <c r="BD585" s="172" t="str">
        <f t="shared" si="714"/>
        <v/>
      </c>
      <c r="BE585" s="154" t="str">
        <f>IF($B585=0,"",IF(ISNUMBER(BB585),"","NO BID"))</f>
        <v>NO BID</v>
      </c>
      <c r="BF585" s="171"/>
      <c r="BG585" s="89"/>
      <c r="BH585" s="90"/>
      <c r="BI585" s="172" t="str">
        <f t="shared" si="715"/>
        <v/>
      </c>
      <c r="BJ585" s="154" t="str">
        <f t="shared" si="716"/>
        <v>NO BID</v>
      </c>
      <c r="BK585" s="171"/>
      <c r="BL585" s="89"/>
      <c r="BM585" s="90"/>
      <c r="BN585" s="172" t="str">
        <f t="shared" si="717"/>
        <v/>
      </c>
      <c r="BO585" s="154" t="str">
        <f t="shared" si="718"/>
        <v>NO BID</v>
      </c>
      <c r="BP585" s="178"/>
      <c r="BQ585" s="171"/>
      <c r="BR585" s="89"/>
      <c r="BS585" s="90" t="str">
        <f t="shared" si="719"/>
        <v/>
      </c>
      <c r="BT585" s="172"/>
      <c r="BU585" s="154" t="str">
        <f t="shared" si="720"/>
        <v>NO BID</v>
      </c>
      <c r="BV585" s="171"/>
      <c r="BW585" s="89"/>
      <c r="BX585" s="90" t="str">
        <f t="shared" si="721"/>
        <v/>
      </c>
      <c r="BY585" s="172"/>
      <c r="BZ585" s="154" t="str">
        <f t="shared" si="722"/>
        <v>NO BID</v>
      </c>
      <c r="CA585" s="171"/>
      <c r="CB585" s="89"/>
      <c r="CC585" s="90" t="str">
        <f t="shared" si="723"/>
        <v/>
      </c>
      <c r="CD585" s="172"/>
      <c r="CE585" s="154" t="str">
        <f t="shared" si="724"/>
        <v>NO BID</v>
      </c>
      <c r="CF585" s="171"/>
      <c r="CG585" s="89"/>
      <c r="CH585" s="90" t="str">
        <f t="shared" si="725"/>
        <v/>
      </c>
      <c r="CI585" s="172"/>
      <c r="CJ585" s="154" t="str">
        <f t="shared" si="726"/>
        <v>NO BID</v>
      </c>
      <c r="CK585" s="171"/>
      <c r="CL585" s="89"/>
      <c r="CM585" s="90" t="str">
        <f t="shared" si="727"/>
        <v/>
      </c>
      <c r="CN585" s="172"/>
      <c r="CO585" s="154" t="str">
        <f t="shared" si="728"/>
        <v>NO BID</v>
      </c>
      <c r="CP585" s="171"/>
      <c r="CQ585" s="89"/>
      <c r="CR585" s="90" t="str">
        <f t="shared" si="729"/>
        <v/>
      </c>
      <c r="CS585" s="172"/>
      <c r="CT585" s="154" t="str">
        <f t="shared" si="730"/>
        <v>NO BID</v>
      </c>
      <c r="CU585" s="171"/>
      <c r="CV585" s="89"/>
      <c r="CW585" s="90" t="str">
        <f t="shared" si="731"/>
        <v/>
      </c>
      <c r="CX585" s="172"/>
      <c r="CY585" s="154" t="str">
        <f t="shared" si="732"/>
        <v>NO BID</v>
      </c>
      <c r="CZ585" s="171"/>
      <c r="DA585" s="89"/>
      <c r="DB585" s="90" t="str">
        <f t="shared" si="733"/>
        <v/>
      </c>
      <c r="DC585" s="172"/>
      <c r="DD585" s="154" t="str">
        <f t="shared" si="734"/>
        <v>NO BID</v>
      </c>
      <c r="DE585" s="171"/>
      <c r="DF585" s="89"/>
      <c r="DG585" s="90" t="str">
        <f t="shared" si="735"/>
        <v/>
      </c>
      <c r="DH585" s="172"/>
      <c r="DI585" s="154" t="str">
        <f t="shared" si="736"/>
        <v>NO BID</v>
      </c>
      <c r="DJ585" s="171"/>
      <c r="DK585" s="89"/>
      <c r="DL585" s="90" t="str">
        <f t="shared" si="737"/>
        <v/>
      </c>
      <c r="DM585" s="172"/>
      <c r="DN585" s="154" t="str">
        <f t="shared" si="738"/>
        <v>NO BID</v>
      </c>
      <c r="DO585" s="171"/>
      <c r="DP585" s="89"/>
      <c r="DQ585" s="90" t="str">
        <f t="shared" si="739"/>
        <v/>
      </c>
      <c r="DR585" s="172"/>
      <c r="DS585" s="154" t="str">
        <f t="shared" si="740"/>
        <v>NO BID</v>
      </c>
      <c r="DT585" s="171"/>
      <c r="DU585" s="89"/>
      <c r="DV585" s="90" t="str">
        <f t="shared" si="741"/>
        <v/>
      </c>
      <c r="DW585" s="172"/>
      <c r="DX585" s="154" t="str">
        <f t="shared" si="742"/>
        <v>NO BID</v>
      </c>
      <c r="DY585" s="171"/>
      <c r="DZ585" s="89"/>
      <c r="EA585" s="90" t="str">
        <f t="shared" si="743"/>
        <v/>
      </c>
      <c r="EB585" s="172"/>
      <c r="EC585" s="154" t="str">
        <f t="shared" si="744"/>
        <v>NO BID</v>
      </c>
      <c r="ED585" s="171"/>
      <c r="EE585" s="89"/>
      <c r="EF585" s="90" t="str">
        <f t="shared" si="745"/>
        <v/>
      </c>
      <c r="EG585" s="172"/>
      <c r="EH585" s="154" t="str">
        <f t="shared" si="746"/>
        <v>NO BID</v>
      </c>
      <c r="EI585" s="171"/>
      <c r="EJ585" s="89"/>
      <c r="EK585" s="90" t="str">
        <f t="shared" si="747"/>
        <v/>
      </c>
      <c r="EL585" s="172"/>
      <c r="EM585" s="154" t="str">
        <f t="shared" si="748"/>
        <v>NO BID</v>
      </c>
      <c r="EN585" s="171"/>
      <c r="EO585" s="89"/>
      <c r="EP585" s="90" t="str">
        <f t="shared" si="749"/>
        <v/>
      </c>
      <c r="EQ585" s="172"/>
      <c r="ER585" s="154" t="str">
        <f t="shared" si="750"/>
        <v>NO BID</v>
      </c>
      <c r="ES585" s="171"/>
      <c r="ET585" s="89"/>
      <c r="EU585" s="90" t="str">
        <f t="shared" si="751"/>
        <v/>
      </c>
      <c r="EV585" s="172"/>
      <c r="EW585" s="154" t="str">
        <f t="shared" si="752"/>
        <v>NO BID</v>
      </c>
      <c r="EX585" s="171"/>
      <c r="EY585" s="89"/>
      <c r="EZ585" s="90" t="str">
        <f t="shared" si="753"/>
        <v/>
      </c>
      <c r="FA585" s="172"/>
      <c r="FB585" s="154" t="str">
        <f t="shared" si="754"/>
        <v>NO BID</v>
      </c>
      <c r="FC585" s="171"/>
      <c r="FD585" s="89"/>
      <c r="FE585" s="90" t="str">
        <f t="shared" si="755"/>
        <v/>
      </c>
      <c r="FF585" s="172"/>
      <c r="FG585" s="154" t="str">
        <f t="shared" si="756"/>
        <v>NO BID</v>
      </c>
      <c r="FH585" s="171"/>
      <c r="FI585" s="89"/>
      <c r="FJ585" s="90" t="str">
        <f t="shared" si="757"/>
        <v/>
      </c>
      <c r="FK585" s="172"/>
      <c r="FL585" s="154" t="str">
        <f t="shared" si="758"/>
        <v>NO BID</v>
      </c>
      <c r="FM585" s="171"/>
      <c r="FN585" s="89"/>
      <c r="FO585" s="90" t="str">
        <f t="shared" si="759"/>
        <v/>
      </c>
      <c r="FP585" s="172"/>
      <c r="FQ585" s="154" t="str">
        <f t="shared" si="760"/>
        <v>NO BID</v>
      </c>
      <c r="FR585" s="174"/>
      <c r="FS585" s="91">
        <v>16.989999999999998</v>
      </c>
      <c r="FT585" s="92">
        <f t="shared" si="761"/>
        <v>84.949999999999989</v>
      </c>
      <c r="FU585" s="175">
        <f t="shared" si="762"/>
        <v>0</v>
      </c>
      <c r="FV585" s="93" t="str">
        <f t="shared" si="763"/>
        <v/>
      </c>
      <c r="FW585" s="94">
        <f t="shared" si="764"/>
        <v>84.949999999999989</v>
      </c>
      <c r="FX585" s="95">
        <f t="shared" si="765"/>
        <v>0</v>
      </c>
      <c r="FY585" s="129" t="str">
        <f t="shared" si="766"/>
        <v>NOT AWARDED</v>
      </c>
      <c r="FZ585" s="130">
        <f t="shared" si="767"/>
        <v>0</v>
      </c>
      <c r="GA585" s="129" t="str">
        <f t="shared" si="768"/>
        <v>VENDOR 09</v>
      </c>
      <c r="GB585" s="176"/>
      <c r="GC585" s="177"/>
      <c r="GD585" s="96"/>
      <c r="GE585" s="97"/>
    </row>
    <row r="586" spans="1:187" ht="30" customHeight="1" thickTop="1" thickBot="1" x14ac:dyDescent="0.4">
      <c r="A586" s="162">
        <v>582</v>
      </c>
      <c r="B586" s="163">
        <v>4</v>
      </c>
      <c r="C586" s="164">
        <v>9781250268792</v>
      </c>
      <c r="D586" s="165" t="s">
        <v>392</v>
      </c>
      <c r="E586" s="165" t="s">
        <v>1082</v>
      </c>
      <c r="F586" s="165" t="s">
        <v>1479</v>
      </c>
      <c r="G586" s="166" t="s">
        <v>1415</v>
      </c>
      <c r="H586" s="166" t="s">
        <v>1425</v>
      </c>
      <c r="I586" s="167"/>
      <c r="J586" s="238">
        <f t="shared" si="769"/>
        <v>4</v>
      </c>
      <c r="K586" s="239"/>
      <c r="L586" s="99" t="str">
        <f t="shared" si="695"/>
        <v/>
      </c>
      <c r="M586" s="241"/>
      <c r="N586" s="168"/>
      <c r="O586" s="169" t="str">
        <f t="shared" si="696"/>
        <v>VENDOR 09</v>
      </c>
      <c r="P586" s="149">
        <v>241360</v>
      </c>
      <c r="Q586" s="149">
        <f t="shared" si="697"/>
        <v>0</v>
      </c>
      <c r="R586" s="170" t="str">
        <f t="shared" si="698"/>
        <v xml:space="preserve">, </v>
      </c>
      <c r="S586" s="170" t="str">
        <f t="shared" si="699"/>
        <v>NO BID</v>
      </c>
      <c r="T586" s="87">
        <f t="shared" si="700"/>
        <v>0</v>
      </c>
      <c r="U586" s="88" t="str">
        <f t="shared" si="701"/>
        <v>NOT AWARDED</v>
      </c>
      <c r="V586" s="167"/>
      <c r="W586" s="171"/>
      <c r="X586" s="89"/>
      <c r="Y586" s="90"/>
      <c r="Z586" s="172" t="str">
        <f t="shared" si="702"/>
        <v/>
      </c>
      <c r="AA586" s="154" t="str">
        <f t="shared" si="703"/>
        <v>NO BID</v>
      </c>
      <c r="AB586" s="171"/>
      <c r="AC586" s="89"/>
      <c r="AD586" s="90"/>
      <c r="AE586" s="172" t="str">
        <f t="shared" si="704"/>
        <v/>
      </c>
      <c r="AF586" s="154" t="str">
        <f t="shared" si="705"/>
        <v>NO BID</v>
      </c>
      <c r="AG586" s="171"/>
      <c r="AH586" s="89"/>
      <c r="AI586" s="90"/>
      <c r="AJ586" s="172" t="str">
        <f t="shared" si="706"/>
        <v/>
      </c>
      <c r="AK586" s="154" t="str">
        <f t="shared" si="707"/>
        <v>NO BID</v>
      </c>
      <c r="AL586" s="171"/>
      <c r="AM586" s="89"/>
      <c r="AN586" s="90"/>
      <c r="AO586" s="172" t="str">
        <f t="shared" si="708"/>
        <v/>
      </c>
      <c r="AP586" s="154" t="str">
        <f t="shared" si="709"/>
        <v>NO BID</v>
      </c>
      <c r="AQ586" s="171"/>
      <c r="AR586" s="89"/>
      <c r="AS586" s="90"/>
      <c r="AT586" s="172" t="str">
        <f t="shared" si="710"/>
        <v/>
      </c>
      <c r="AU586" s="154" t="str">
        <f t="shared" si="711"/>
        <v>NO BID</v>
      </c>
      <c r="AV586" s="171"/>
      <c r="AW586" s="89"/>
      <c r="AX586" s="90"/>
      <c r="AY586" s="172" t="str">
        <f t="shared" si="712"/>
        <v/>
      </c>
      <c r="AZ586" s="154" t="str">
        <f t="shared" si="713"/>
        <v>NO BID</v>
      </c>
      <c r="BA586" s="171"/>
      <c r="BB586" s="89"/>
      <c r="BC586" s="90"/>
      <c r="BD586" s="172" t="str">
        <f t="shared" si="714"/>
        <v/>
      </c>
      <c r="BE586" s="154" t="str">
        <f>IF($B586=0,"",IF(ISNUMBER(BB586),"","NO BID"))</f>
        <v>NO BID</v>
      </c>
      <c r="BF586" s="171"/>
      <c r="BG586" s="89"/>
      <c r="BH586" s="90"/>
      <c r="BI586" s="172" t="str">
        <f t="shared" si="715"/>
        <v/>
      </c>
      <c r="BJ586" s="154" t="str">
        <f t="shared" si="716"/>
        <v>NO BID</v>
      </c>
      <c r="BK586" s="171"/>
      <c r="BL586" s="89"/>
      <c r="BM586" s="90"/>
      <c r="BN586" s="172" t="str">
        <f t="shared" si="717"/>
        <v/>
      </c>
      <c r="BO586" s="154" t="str">
        <f t="shared" si="718"/>
        <v>NO BID</v>
      </c>
      <c r="BP586" s="178"/>
      <c r="BQ586" s="171"/>
      <c r="BR586" s="89"/>
      <c r="BS586" s="90" t="str">
        <f t="shared" si="719"/>
        <v/>
      </c>
      <c r="BT586" s="172"/>
      <c r="BU586" s="154" t="str">
        <f t="shared" si="720"/>
        <v>NO BID</v>
      </c>
      <c r="BV586" s="171"/>
      <c r="BW586" s="89"/>
      <c r="BX586" s="90" t="str">
        <f t="shared" si="721"/>
        <v/>
      </c>
      <c r="BY586" s="172"/>
      <c r="BZ586" s="154" t="str">
        <f t="shared" si="722"/>
        <v>NO BID</v>
      </c>
      <c r="CA586" s="171"/>
      <c r="CB586" s="89"/>
      <c r="CC586" s="90" t="str">
        <f t="shared" si="723"/>
        <v/>
      </c>
      <c r="CD586" s="172"/>
      <c r="CE586" s="154" t="str">
        <f t="shared" si="724"/>
        <v>NO BID</v>
      </c>
      <c r="CF586" s="171"/>
      <c r="CG586" s="89"/>
      <c r="CH586" s="90" t="str">
        <f t="shared" si="725"/>
        <v/>
      </c>
      <c r="CI586" s="172"/>
      <c r="CJ586" s="154" t="str">
        <f t="shared" si="726"/>
        <v>NO BID</v>
      </c>
      <c r="CK586" s="171"/>
      <c r="CL586" s="89"/>
      <c r="CM586" s="90" t="str">
        <f t="shared" si="727"/>
        <v/>
      </c>
      <c r="CN586" s="172"/>
      <c r="CO586" s="154" t="str">
        <f t="shared" si="728"/>
        <v>NO BID</v>
      </c>
      <c r="CP586" s="171"/>
      <c r="CQ586" s="89"/>
      <c r="CR586" s="90" t="str">
        <f t="shared" si="729"/>
        <v/>
      </c>
      <c r="CS586" s="172"/>
      <c r="CT586" s="154" t="str">
        <f t="shared" si="730"/>
        <v>NO BID</v>
      </c>
      <c r="CU586" s="171"/>
      <c r="CV586" s="89"/>
      <c r="CW586" s="90" t="str">
        <f t="shared" si="731"/>
        <v/>
      </c>
      <c r="CX586" s="172"/>
      <c r="CY586" s="154" t="str">
        <f t="shared" si="732"/>
        <v>NO BID</v>
      </c>
      <c r="CZ586" s="171"/>
      <c r="DA586" s="89"/>
      <c r="DB586" s="90" t="str">
        <f t="shared" si="733"/>
        <v/>
      </c>
      <c r="DC586" s="172"/>
      <c r="DD586" s="154" t="str">
        <f t="shared" si="734"/>
        <v>NO BID</v>
      </c>
      <c r="DE586" s="171"/>
      <c r="DF586" s="89"/>
      <c r="DG586" s="90" t="str">
        <f t="shared" si="735"/>
        <v/>
      </c>
      <c r="DH586" s="172"/>
      <c r="DI586" s="154" t="str">
        <f t="shared" si="736"/>
        <v>NO BID</v>
      </c>
      <c r="DJ586" s="171"/>
      <c r="DK586" s="89"/>
      <c r="DL586" s="90" t="str">
        <f t="shared" si="737"/>
        <v/>
      </c>
      <c r="DM586" s="172"/>
      <c r="DN586" s="154" t="str">
        <f t="shared" si="738"/>
        <v>NO BID</v>
      </c>
      <c r="DO586" s="171"/>
      <c r="DP586" s="89"/>
      <c r="DQ586" s="90" t="str">
        <f t="shared" si="739"/>
        <v/>
      </c>
      <c r="DR586" s="172"/>
      <c r="DS586" s="154" t="str">
        <f t="shared" si="740"/>
        <v>NO BID</v>
      </c>
      <c r="DT586" s="171"/>
      <c r="DU586" s="89"/>
      <c r="DV586" s="90" t="str">
        <f t="shared" si="741"/>
        <v/>
      </c>
      <c r="DW586" s="172"/>
      <c r="DX586" s="154" t="str">
        <f t="shared" si="742"/>
        <v>NO BID</v>
      </c>
      <c r="DY586" s="171"/>
      <c r="DZ586" s="89"/>
      <c r="EA586" s="90" t="str">
        <f t="shared" si="743"/>
        <v/>
      </c>
      <c r="EB586" s="172"/>
      <c r="EC586" s="154" t="str">
        <f t="shared" si="744"/>
        <v>NO BID</v>
      </c>
      <c r="ED586" s="171"/>
      <c r="EE586" s="89"/>
      <c r="EF586" s="90" t="str">
        <f t="shared" si="745"/>
        <v/>
      </c>
      <c r="EG586" s="172"/>
      <c r="EH586" s="154" t="str">
        <f t="shared" si="746"/>
        <v>NO BID</v>
      </c>
      <c r="EI586" s="171"/>
      <c r="EJ586" s="89"/>
      <c r="EK586" s="90" t="str">
        <f t="shared" si="747"/>
        <v/>
      </c>
      <c r="EL586" s="172"/>
      <c r="EM586" s="154" t="str">
        <f t="shared" si="748"/>
        <v>NO BID</v>
      </c>
      <c r="EN586" s="171"/>
      <c r="EO586" s="89"/>
      <c r="EP586" s="90" t="str">
        <f t="shared" si="749"/>
        <v/>
      </c>
      <c r="EQ586" s="172"/>
      <c r="ER586" s="154" t="str">
        <f t="shared" si="750"/>
        <v>NO BID</v>
      </c>
      <c r="ES586" s="171"/>
      <c r="ET586" s="89"/>
      <c r="EU586" s="90" t="str">
        <f t="shared" si="751"/>
        <v/>
      </c>
      <c r="EV586" s="172"/>
      <c r="EW586" s="154" t="str">
        <f t="shared" si="752"/>
        <v>NO BID</v>
      </c>
      <c r="EX586" s="171"/>
      <c r="EY586" s="89"/>
      <c r="EZ586" s="90" t="str">
        <f t="shared" si="753"/>
        <v/>
      </c>
      <c r="FA586" s="172"/>
      <c r="FB586" s="154" t="str">
        <f t="shared" si="754"/>
        <v>NO BID</v>
      </c>
      <c r="FC586" s="171"/>
      <c r="FD586" s="89"/>
      <c r="FE586" s="90" t="str">
        <f t="shared" si="755"/>
        <v/>
      </c>
      <c r="FF586" s="172"/>
      <c r="FG586" s="154" t="str">
        <f t="shared" si="756"/>
        <v>NO BID</v>
      </c>
      <c r="FH586" s="171"/>
      <c r="FI586" s="89"/>
      <c r="FJ586" s="90" t="str">
        <f t="shared" si="757"/>
        <v/>
      </c>
      <c r="FK586" s="172"/>
      <c r="FL586" s="154" t="str">
        <f t="shared" si="758"/>
        <v>NO BID</v>
      </c>
      <c r="FM586" s="171"/>
      <c r="FN586" s="89"/>
      <c r="FO586" s="90" t="str">
        <f t="shared" si="759"/>
        <v/>
      </c>
      <c r="FP586" s="172"/>
      <c r="FQ586" s="154" t="str">
        <f t="shared" si="760"/>
        <v>NO BID</v>
      </c>
      <c r="FR586" s="174"/>
      <c r="FS586" s="91">
        <v>13.09</v>
      </c>
      <c r="FT586" s="92">
        <f t="shared" si="761"/>
        <v>52.36</v>
      </c>
      <c r="FU586" s="175">
        <f t="shared" si="762"/>
        <v>0</v>
      </c>
      <c r="FV586" s="93" t="str">
        <f t="shared" si="763"/>
        <v/>
      </c>
      <c r="FW586" s="94">
        <f t="shared" si="764"/>
        <v>52.36</v>
      </c>
      <c r="FX586" s="95">
        <f t="shared" si="765"/>
        <v>0</v>
      </c>
      <c r="FY586" s="129" t="str">
        <f t="shared" si="766"/>
        <v>NOT AWARDED</v>
      </c>
      <c r="FZ586" s="130">
        <f t="shared" si="767"/>
        <v>0</v>
      </c>
      <c r="GA586" s="129" t="str">
        <f t="shared" si="768"/>
        <v>VENDOR 09</v>
      </c>
      <c r="GB586" s="176"/>
      <c r="GC586" s="198"/>
      <c r="GD586" s="96"/>
      <c r="GE586" s="98"/>
    </row>
    <row r="587" spans="1:187" ht="30" customHeight="1" thickTop="1" thickBot="1" x14ac:dyDescent="0.4">
      <c r="A587" s="162">
        <v>583</v>
      </c>
      <c r="B587" s="142">
        <v>5</v>
      </c>
      <c r="C587" s="143">
        <v>9780759556898</v>
      </c>
      <c r="D587" s="144" t="s">
        <v>394</v>
      </c>
      <c r="E587" s="144" t="s">
        <v>1084</v>
      </c>
      <c r="F587" s="144" t="s">
        <v>1479</v>
      </c>
      <c r="G587" s="145" t="s">
        <v>1415</v>
      </c>
      <c r="H587" s="145" t="s">
        <v>1430</v>
      </c>
      <c r="I587" s="146"/>
      <c r="J587" s="227">
        <f t="shared" si="769"/>
        <v>5</v>
      </c>
      <c r="K587" s="228"/>
      <c r="L587" s="99" t="str">
        <f t="shared" si="695"/>
        <v/>
      </c>
      <c r="M587" s="241"/>
      <c r="N587" s="147"/>
      <c r="O587" s="148" t="str">
        <f t="shared" si="696"/>
        <v>VENDOR 09</v>
      </c>
      <c r="P587" s="149">
        <v>241363</v>
      </c>
      <c r="Q587" s="149">
        <f t="shared" si="697"/>
        <v>0</v>
      </c>
      <c r="R587" s="150" t="str">
        <f t="shared" si="698"/>
        <v xml:space="preserve">, </v>
      </c>
      <c r="S587" s="150" t="str">
        <f t="shared" si="699"/>
        <v>NO BID</v>
      </c>
      <c r="T587" s="100">
        <f t="shared" si="700"/>
        <v>0</v>
      </c>
      <c r="U587" s="101" t="str">
        <f t="shared" si="701"/>
        <v>NOT AWARDED</v>
      </c>
      <c r="V587" s="146"/>
      <c r="W587" s="151"/>
      <c r="X587" s="102"/>
      <c r="Y587" s="103"/>
      <c r="Z587" s="152" t="str">
        <f t="shared" si="702"/>
        <v/>
      </c>
      <c r="AA587" s="153" t="str">
        <f t="shared" si="703"/>
        <v>NO BID</v>
      </c>
      <c r="AB587" s="151"/>
      <c r="AC587" s="102"/>
      <c r="AD587" s="103"/>
      <c r="AE587" s="152" t="str">
        <f t="shared" si="704"/>
        <v/>
      </c>
      <c r="AF587" s="154" t="str">
        <f t="shared" si="705"/>
        <v>NO BID</v>
      </c>
      <c r="AG587" s="151"/>
      <c r="AH587" s="102"/>
      <c r="AI587" s="103"/>
      <c r="AJ587" s="152" t="str">
        <f t="shared" si="706"/>
        <v/>
      </c>
      <c r="AK587" s="154" t="str">
        <f t="shared" si="707"/>
        <v>NO BID</v>
      </c>
      <c r="AL587" s="151"/>
      <c r="AM587" s="102"/>
      <c r="AN587" s="103"/>
      <c r="AO587" s="152" t="str">
        <f t="shared" si="708"/>
        <v/>
      </c>
      <c r="AP587" s="154" t="str">
        <f t="shared" si="709"/>
        <v>NO BID</v>
      </c>
      <c r="AQ587" s="151"/>
      <c r="AR587" s="102"/>
      <c r="AS587" s="103"/>
      <c r="AT587" s="152" t="str">
        <f t="shared" si="710"/>
        <v/>
      </c>
      <c r="AU587" s="154" t="str">
        <f t="shared" si="711"/>
        <v>NO BID</v>
      </c>
      <c r="AV587" s="151"/>
      <c r="AW587" s="102"/>
      <c r="AX587" s="103"/>
      <c r="AY587" s="152" t="str">
        <f t="shared" si="712"/>
        <v/>
      </c>
      <c r="AZ587" s="154" t="str">
        <f t="shared" si="713"/>
        <v>NO BID</v>
      </c>
      <c r="BA587" s="151"/>
      <c r="BB587" s="102"/>
      <c r="BC587" s="103"/>
      <c r="BD587" s="152" t="str">
        <f t="shared" si="714"/>
        <v/>
      </c>
      <c r="BE587" s="153" t="str">
        <f>IF($B587=0,"",IF(ISNUMBER(BB587),"","NO BID"))</f>
        <v>NO BID</v>
      </c>
      <c r="BF587" s="151"/>
      <c r="BG587" s="102"/>
      <c r="BH587" s="103"/>
      <c r="BI587" s="152" t="str">
        <f t="shared" si="715"/>
        <v/>
      </c>
      <c r="BJ587" s="153" t="str">
        <f t="shared" si="716"/>
        <v>NO BID</v>
      </c>
      <c r="BK587" s="151"/>
      <c r="BL587" s="102"/>
      <c r="BM587" s="103"/>
      <c r="BN587" s="152" t="str">
        <f t="shared" si="717"/>
        <v/>
      </c>
      <c r="BO587" s="154" t="str">
        <f t="shared" si="718"/>
        <v>NO BID</v>
      </c>
      <c r="BP587" s="155"/>
      <c r="BQ587" s="151"/>
      <c r="BR587" s="102"/>
      <c r="BS587" s="103" t="str">
        <f t="shared" si="719"/>
        <v/>
      </c>
      <c r="BT587" s="152"/>
      <c r="BU587" s="153" t="str">
        <f t="shared" si="720"/>
        <v>NO BID</v>
      </c>
      <c r="BV587" s="151"/>
      <c r="BW587" s="102"/>
      <c r="BX587" s="103" t="str">
        <f t="shared" si="721"/>
        <v/>
      </c>
      <c r="BY587" s="152"/>
      <c r="BZ587" s="153" t="str">
        <f t="shared" si="722"/>
        <v>NO BID</v>
      </c>
      <c r="CA587" s="151"/>
      <c r="CB587" s="102"/>
      <c r="CC587" s="103" t="str">
        <f t="shared" si="723"/>
        <v/>
      </c>
      <c r="CD587" s="152"/>
      <c r="CE587" s="153" t="str">
        <f t="shared" si="724"/>
        <v>NO BID</v>
      </c>
      <c r="CF587" s="151"/>
      <c r="CG587" s="102"/>
      <c r="CH587" s="103" t="str">
        <f t="shared" si="725"/>
        <v/>
      </c>
      <c r="CI587" s="152"/>
      <c r="CJ587" s="153" t="str">
        <f t="shared" si="726"/>
        <v>NO BID</v>
      </c>
      <c r="CK587" s="151"/>
      <c r="CL587" s="102"/>
      <c r="CM587" s="103" t="str">
        <f t="shared" si="727"/>
        <v/>
      </c>
      <c r="CN587" s="152"/>
      <c r="CO587" s="153" t="str">
        <f t="shared" si="728"/>
        <v>NO BID</v>
      </c>
      <c r="CP587" s="151"/>
      <c r="CQ587" s="102"/>
      <c r="CR587" s="103" t="str">
        <f t="shared" si="729"/>
        <v/>
      </c>
      <c r="CS587" s="152"/>
      <c r="CT587" s="153" t="str">
        <f t="shared" si="730"/>
        <v>NO BID</v>
      </c>
      <c r="CU587" s="151"/>
      <c r="CV587" s="102"/>
      <c r="CW587" s="103" t="str">
        <f t="shared" si="731"/>
        <v/>
      </c>
      <c r="CX587" s="152"/>
      <c r="CY587" s="153" t="str">
        <f t="shared" si="732"/>
        <v>NO BID</v>
      </c>
      <c r="CZ587" s="151"/>
      <c r="DA587" s="102"/>
      <c r="DB587" s="103" t="str">
        <f t="shared" si="733"/>
        <v/>
      </c>
      <c r="DC587" s="152"/>
      <c r="DD587" s="153" t="str">
        <f t="shared" si="734"/>
        <v>NO BID</v>
      </c>
      <c r="DE587" s="151"/>
      <c r="DF587" s="102"/>
      <c r="DG587" s="103" t="str">
        <f t="shared" si="735"/>
        <v/>
      </c>
      <c r="DH587" s="152"/>
      <c r="DI587" s="153" t="str">
        <f t="shared" si="736"/>
        <v>NO BID</v>
      </c>
      <c r="DJ587" s="151"/>
      <c r="DK587" s="102"/>
      <c r="DL587" s="103" t="str">
        <f t="shared" si="737"/>
        <v/>
      </c>
      <c r="DM587" s="152"/>
      <c r="DN587" s="153" t="str">
        <f t="shared" si="738"/>
        <v>NO BID</v>
      </c>
      <c r="DO587" s="151"/>
      <c r="DP587" s="102"/>
      <c r="DQ587" s="103" t="str">
        <f t="shared" si="739"/>
        <v/>
      </c>
      <c r="DR587" s="152"/>
      <c r="DS587" s="153" t="str">
        <f t="shared" si="740"/>
        <v>NO BID</v>
      </c>
      <c r="DT587" s="151"/>
      <c r="DU587" s="102"/>
      <c r="DV587" s="103" t="str">
        <f t="shared" si="741"/>
        <v/>
      </c>
      <c r="DW587" s="152"/>
      <c r="DX587" s="153" t="str">
        <f t="shared" si="742"/>
        <v>NO BID</v>
      </c>
      <c r="DY587" s="151"/>
      <c r="DZ587" s="102"/>
      <c r="EA587" s="103" t="str">
        <f t="shared" si="743"/>
        <v/>
      </c>
      <c r="EB587" s="152"/>
      <c r="EC587" s="153" t="str">
        <f t="shared" si="744"/>
        <v>NO BID</v>
      </c>
      <c r="ED587" s="151"/>
      <c r="EE587" s="102"/>
      <c r="EF587" s="103" t="str">
        <f t="shared" si="745"/>
        <v/>
      </c>
      <c r="EG587" s="152"/>
      <c r="EH587" s="153" t="str">
        <f t="shared" si="746"/>
        <v>NO BID</v>
      </c>
      <c r="EI587" s="151"/>
      <c r="EJ587" s="102"/>
      <c r="EK587" s="103" t="str">
        <f t="shared" si="747"/>
        <v/>
      </c>
      <c r="EL587" s="152"/>
      <c r="EM587" s="153" t="str">
        <f t="shared" si="748"/>
        <v>NO BID</v>
      </c>
      <c r="EN587" s="151"/>
      <c r="EO587" s="102"/>
      <c r="EP587" s="103" t="str">
        <f t="shared" si="749"/>
        <v/>
      </c>
      <c r="EQ587" s="152"/>
      <c r="ER587" s="153" t="str">
        <f t="shared" si="750"/>
        <v>NO BID</v>
      </c>
      <c r="ES587" s="151"/>
      <c r="ET587" s="102"/>
      <c r="EU587" s="103" t="str">
        <f t="shared" si="751"/>
        <v/>
      </c>
      <c r="EV587" s="152"/>
      <c r="EW587" s="153" t="str">
        <f t="shared" si="752"/>
        <v>NO BID</v>
      </c>
      <c r="EX587" s="151"/>
      <c r="EY587" s="102"/>
      <c r="EZ587" s="103" t="str">
        <f t="shared" si="753"/>
        <v/>
      </c>
      <c r="FA587" s="152"/>
      <c r="FB587" s="153" t="str">
        <f t="shared" si="754"/>
        <v>NO BID</v>
      </c>
      <c r="FC587" s="151"/>
      <c r="FD587" s="102"/>
      <c r="FE587" s="103" t="str">
        <f t="shared" si="755"/>
        <v/>
      </c>
      <c r="FF587" s="152"/>
      <c r="FG587" s="153" t="str">
        <f t="shared" si="756"/>
        <v>NO BID</v>
      </c>
      <c r="FH587" s="151"/>
      <c r="FI587" s="102"/>
      <c r="FJ587" s="103" t="str">
        <f t="shared" si="757"/>
        <v/>
      </c>
      <c r="FK587" s="152"/>
      <c r="FL587" s="153" t="str">
        <f t="shared" si="758"/>
        <v>NO BID</v>
      </c>
      <c r="FM587" s="151"/>
      <c r="FN587" s="102"/>
      <c r="FO587" s="103" t="str">
        <f t="shared" si="759"/>
        <v/>
      </c>
      <c r="FP587" s="152"/>
      <c r="FQ587" s="153" t="str">
        <f t="shared" si="760"/>
        <v>NO BID</v>
      </c>
      <c r="FR587" s="156"/>
      <c r="FS587" s="104">
        <v>19.71</v>
      </c>
      <c r="FT587" s="105">
        <f t="shared" si="761"/>
        <v>98.550000000000011</v>
      </c>
      <c r="FU587" s="157">
        <f t="shared" si="762"/>
        <v>0</v>
      </c>
      <c r="FV587" s="106" t="str">
        <f t="shared" si="763"/>
        <v/>
      </c>
      <c r="FW587" s="107">
        <f t="shared" si="764"/>
        <v>98.550000000000011</v>
      </c>
      <c r="FX587" s="108">
        <f t="shared" si="765"/>
        <v>0</v>
      </c>
      <c r="FY587" s="158" t="str">
        <f t="shared" si="766"/>
        <v>NOT AWARDED</v>
      </c>
      <c r="FZ587" s="159">
        <f t="shared" si="767"/>
        <v>0</v>
      </c>
      <c r="GA587" s="158" t="str">
        <f t="shared" si="768"/>
        <v>VENDOR 09</v>
      </c>
      <c r="GB587" s="160"/>
      <c r="GC587" s="161"/>
      <c r="GD587" s="109"/>
      <c r="GE587" s="110"/>
    </row>
    <row r="588" spans="1:187" ht="30" customHeight="1" thickTop="1" thickBot="1" x14ac:dyDescent="0.4">
      <c r="A588" s="162">
        <v>584</v>
      </c>
      <c r="B588" s="163">
        <v>3</v>
      </c>
      <c r="C588" s="164">
        <v>9781419751431</v>
      </c>
      <c r="D588" s="165" t="s">
        <v>395</v>
      </c>
      <c r="E588" s="165" t="s">
        <v>1085</v>
      </c>
      <c r="F588" s="165" t="s">
        <v>1479</v>
      </c>
      <c r="G588" s="166" t="s">
        <v>1415</v>
      </c>
      <c r="H588" s="166" t="s">
        <v>1417</v>
      </c>
      <c r="I588" s="167"/>
      <c r="J588" s="227">
        <f t="shared" si="769"/>
        <v>3</v>
      </c>
      <c r="K588" s="228"/>
      <c r="L588" s="99" t="str">
        <f t="shared" si="695"/>
        <v/>
      </c>
      <c r="M588" s="241"/>
      <c r="N588" s="168"/>
      <c r="O588" s="169" t="str">
        <f t="shared" si="696"/>
        <v>VENDOR 09</v>
      </c>
      <c r="P588" s="149">
        <v>241365</v>
      </c>
      <c r="Q588" s="149">
        <f t="shared" si="697"/>
        <v>0</v>
      </c>
      <c r="R588" s="170" t="str">
        <f t="shared" si="698"/>
        <v xml:space="preserve">, </v>
      </c>
      <c r="S588" s="170" t="str">
        <f t="shared" si="699"/>
        <v>NO BID</v>
      </c>
      <c r="T588" s="87">
        <f t="shared" si="700"/>
        <v>0</v>
      </c>
      <c r="U588" s="88" t="str">
        <f t="shared" si="701"/>
        <v>NOT AWARDED</v>
      </c>
      <c r="V588" s="167"/>
      <c r="W588" s="171"/>
      <c r="X588" s="89"/>
      <c r="Y588" s="90"/>
      <c r="Z588" s="172" t="str">
        <f t="shared" si="702"/>
        <v/>
      </c>
      <c r="AA588" s="154" t="str">
        <f t="shared" si="703"/>
        <v>NO BID</v>
      </c>
      <c r="AB588" s="171"/>
      <c r="AC588" s="89"/>
      <c r="AD588" s="90"/>
      <c r="AE588" s="172" t="str">
        <f t="shared" si="704"/>
        <v/>
      </c>
      <c r="AF588" s="154" t="str">
        <f t="shared" si="705"/>
        <v>NO BID</v>
      </c>
      <c r="AG588" s="171"/>
      <c r="AH588" s="89"/>
      <c r="AI588" s="90"/>
      <c r="AJ588" s="172" t="str">
        <f t="shared" si="706"/>
        <v/>
      </c>
      <c r="AK588" s="154" t="str">
        <f t="shared" si="707"/>
        <v>NO BID</v>
      </c>
      <c r="AL588" s="171"/>
      <c r="AM588" s="89"/>
      <c r="AN588" s="90"/>
      <c r="AO588" s="172" t="str">
        <f t="shared" si="708"/>
        <v/>
      </c>
      <c r="AP588" s="154" t="str">
        <f t="shared" si="709"/>
        <v>NO BID</v>
      </c>
      <c r="AQ588" s="171"/>
      <c r="AR588" s="89"/>
      <c r="AS588" s="90"/>
      <c r="AT588" s="172" t="str">
        <f t="shared" si="710"/>
        <v/>
      </c>
      <c r="AU588" s="154" t="str">
        <f t="shared" si="711"/>
        <v>NO BID</v>
      </c>
      <c r="AV588" s="171"/>
      <c r="AW588" s="89"/>
      <c r="AX588" s="90"/>
      <c r="AY588" s="172" t="str">
        <f t="shared" si="712"/>
        <v/>
      </c>
      <c r="AZ588" s="154" t="str">
        <f t="shared" si="713"/>
        <v>NO BID</v>
      </c>
      <c r="BA588" s="171"/>
      <c r="BB588" s="89"/>
      <c r="BC588" s="90"/>
      <c r="BD588" s="172" t="str">
        <f t="shared" si="714"/>
        <v/>
      </c>
      <c r="BE588" s="154" t="s">
        <v>82</v>
      </c>
      <c r="BF588" s="171"/>
      <c r="BG588" s="89"/>
      <c r="BH588" s="90"/>
      <c r="BI588" s="172" t="str">
        <f t="shared" si="715"/>
        <v/>
      </c>
      <c r="BJ588" s="154" t="str">
        <f t="shared" si="716"/>
        <v>NO BID</v>
      </c>
      <c r="BK588" s="171"/>
      <c r="BL588" s="89"/>
      <c r="BM588" s="90"/>
      <c r="BN588" s="172" t="str">
        <f t="shared" si="717"/>
        <v/>
      </c>
      <c r="BO588" s="154" t="str">
        <f t="shared" si="718"/>
        <v>NO BID</v>
      </c>
      <c r="BP588" s="173"/>
      <c r="BQ588" s="171"/>
      <c r="BR588" s="89"/>
      <c r="BS588" s="90" t="str">
        <f t="shared" si="719"/>
        <v/>
      </c>
      <c r="BT588" s="172"/>
      <c r="BU588" s="154" t="str">
        <f t="shared" si="720"/>
        <v>NO BID</v>
      </c>
      <c r="BV588" s="171"/>
      <c r="BW588" s="89"/>
      <c r="BX588" s="90" t="str">
        <f t="shared" si="721"/>
        <v/>
      </c>
      <c r="BY588" s="172"/>
      <c r="BZ588" s="154" t="str">
        <f t="shared" si="722"/>
        <v>NO BID</v>
      </c>
      <c r="CA588" s="171"/>
      <c r="CB588" s="89"/>
      <c r="CC588" s="90" t="str">
        <f t="shared" si="723"/>
        <v/>
      </c>
      <c r="CD588" s="172"/>
      <c r="CE588" s="154" t="str">
        <f t="shared" si="724"/>
        <v>NO BID</v>
      </c>
      <c r="CF588" s="171"/>
      <c r="CG588" s="89"/>
      <c r="CH588" s="90" t="str">
        <f t="shared" si="725"/>
        <v/>
      </c>
      <c r="CI588" s="172"/>
      <c r="CJ588" s="154" t="str">
        <f t="shared" si="726"/>
        <v>NO BID</v>
      </c>
      <c r="CK588" s="171"/>
      <c r="CL588" s="89"/>
      <c r="CM588" s="90" t="str">
        <f t="shared" si="727"/>
        <v/>
      </c>
      <c r="CN588" s="172"/>
      <c r="CO588" s="154" t="str">
        <f t="shared" si="728"/>
        <v>NO BID</v>
      </c>
      <c r="CP588" s="171"/>
      <c r="CQ588" s="89"/>
      <c r="CR588" s="90" t="str">
        <f t="shared" si="729"/>
        <v/>
      </c>
      <c r="CS588" s="172"/>
      <c r="CT588" s="154" t="str">
        <f t="shared" si="730"/>
        <v>NO BID</v>
      </c>
      <c r="CU588" s="171"/>
      <c r="CV588" s="89"/>
      <c r="CW588" s="90" t="str">
        <f t="shared" si="731"/>
        <v/>
      </c>
      <c r="CX588" s="172"/>
      <c r="CY588" s="154" t="str">
        <f t="shared" si="732"/>
        <v>NO BID</v>
      </c>
      <c r="CZ588" s="171"/>
      <c r="DA588" s="89"/>
      <c r="DB588" s="90" t="str">
        <f t="shared" si="733"/>
        <v/>
      </c>
      <c r="DC588" s="172"/>
      <c r="DD588" s="154" t="str">
        <f t="shared" si="734"/>
        <v>NO BID</v>
      </c>
      <c r="DE588" s="171"/>
      <c r="DF588" s="89"/>
      <c r="DG588" s="90" t="str">
        <f t="shared" si="735"/>
        <v/>
      </c>
      <c r="DH588" s="172"/>
      <c r="DI588" s="154" t="str">
        <f t="shared" si="736"/>
        <v>NO BID</v>
      </c>
      <c r="DJ588" s="171"/>
      <c r="DK588" s="89"/>
      <c r="DL588" s="90" t="str">
        <f t="shared" si="737"/>
        <v/>
      </c>
      <c r="DM588" s="172"/>
      <c r="DN588" s="154" t="str">
        <f t="shared" si="738"/>
        <v>NO BID</v>
      </c>
      <c r="DO588" s="171"/>
      <c r="DP588" s="89"/>
      <c r="DQ588" s="90" t="str">
        <f t="shared" si="739"/>
        <v/>
      </c>
      <c r="DR588" s="172"/>
      <c r="DS588" s="154" t="str">
        <f t="shared" si="740"/>
        <v>NO BID</v>
      </c>
      <c r="DT588" s="171"/>
      <c r="DU588" s="89"/>
      <c r="DV588" s="90" t="str">
        <f t="shared" si="741"/>
        <v/>
      </c>
      <c r="DW588" s="172"/>
      <c r="DX588" s="154" t="str">
        <f t="shared" si="742"/>
        <v>NO BID</v>
      </c>
      <c r="DY588" s="171"/>
      <c r="DZ588" s="89"/>
      <c r="EA588" s="90" t="str">
        <f t="shared" si="743"/>
        <v/>
      </c>
      <c r="EB588" s="172"/>
      <c r="EC588" s="154" t="str">
        <f t="shared" si="744"/>
        <v>NO BID</v>
      </c>
      <c r="ED588" s="171"/>
      <c r="EE588" s="89"/>
      <c r="EF588" s="90" t="str">
        <f t="shared" si="745"/>
        <v/>
      </c>
      <c r="EG588" s="172"/>
      <c r="EH588" s="154" t="str">
        <f t="shared" si="746"/>
        <v>NO BID</v>
      </c>
      <c r="EI588" s="171"/>
      <c r="EJ588" s="89"/>
      <c r="EK588" s="90" t="str">
        <f t="shared" si="747"/>
        <v/>
      </c>
      <c r="EL588" s="172"/>
      <c r="EM588" s="154" t="str">
        <f t="shared" si="748"/>
        <v>NO BID</v>
      </c>
      <c r="EN588" s="171"/>
      <c r="EO588" s="89"/>
      <c r="EP588" s="90" t="str">
        <f t="shared" si="749"/>
        <v/>
      </c>
      <c r="EQ588" s="172"/>
      <c r="ER588" s="154" t="str">
        <f t="shared" si="750"/>
        <v>NO BID</v>
      </c>
      <c r="ES588" s="171"/>
      <c r="ET588" s="89"/>
      <c r="EU588" s="90" t="str">
        <f t="shared" si="751"/>
        <v/>
      </c>
      <c r="EV588" s="172"/>
      <c r="EW588" s="154" t="str">
        <f t="shared" si="752"/>
        <v>NO BID</v>
      </c>
      <c r="EX588" s="171"/>
      <c r="EY588" s="89"/>
      <c r="EZ588" s="90" t="str">
        <f t="shared" si="753"/>
        <v/>
      </c>
      <c r="FA588" s="172"/>
      <c r="FB588" s="154" t="str">
        <f t="shared" si="754"/>
        <v>NO BID</v>
      </c>
      <c r="FC588" s="171"/>
      <c r="FD588" s="89"/>
      <c r="FE588" s="90" t="str">
        <f t="shared" si="755"/>
        <v/>
      </c>
      <c r="FF588" s="172"/>
      <c r="FG588" s="154" t="str">
        <f t="shared" si="756"/>
        <v>NO BID</v>
      </c>
      <c r="FH588" s="171"/>
      <c r="FI588" s="89"/>
      <c r="FJ588" s="90" t="str">
        <f t="shared" si="757"/>
        <v/>
      </c>
      <c r="FK588" s="172"/>
      <c r="FL588" s="154" t="str">
        <f t="shared" si="758"/>
        <v>NO BID</v>
      </c>
      <c r="FM588" s="171"/>
      <c r="FN588" s="89"/>
      <c r="FO588" s="90" t="str">
        <f t="shared" si="759"/>
        <v/>
      </c>
      <c r="FP588" s="172"/>
      <c r="FQ588" s="154" t="str">
        <f t="shared" si="760"/>
        <v>NO BID</v>
      </c>
      <c r="FR588" s="174"/>
      <c r="FS588" s="91">
        <v>16.989999999999998</v>
      </c>
      <c r="FT588" s="92">
        <f t="shared" si="761"/>
        <v>50.97</v>
      </c>
      <c r="FU588" s="175">
        <f t="shared" si="762"/>
        <v>0</v>
      </c>
      <c r="FV588" s="93" t="str">
        <f t="shared" si="763"/>
        <v/>
      </c>
      <c r="FW588" s="94">
        <f t="shared" si="764"/>
        <v>50.97</v>
      </c>
      <c r="FX588" s="95">
        <f t="shared" si="765"/>
        <v>0</v>
      </c>
      <c r="FY588" s="129" t="str">
        <f t="shared" si="766"/>
        <v>NOT AWARDED</v>
      </c>
      <c r="FZ588" s="130">
        <f t="shared" si="767"/>
        <v>0</v>
      </c>
      <c r="GA588" s="129" t="str">
        <f t="shared" si="768"/>
        <v>VENDOR 09</v>
      </c>
      <c r="GB588" s="176"/>
      <c r="GC588" s="177"/>
      <c r="GD588" s="96"/>
      <c r="GE588" s="97"/>
    </row>
    <row r="589" spans="1:187" ht="30" customHeight="1" thickTop="1" thickBot="1" x14ac:dyDescent="0.4">
      <c r="A589" s="162">
        <v>585</v>
      </c>
      <c r="B589" s="163">
        <v>3</v>
      </c>
      <c r="C589" s="164">
        <v>9781773064840</v>
      </c>
      <c r="D589" s="165" t="s">
        <v>396</v>
      </c>
      <c r="E589" s="165" t="s">
        <v>1086</v>
      </c>
      <c r="F589" s="165" t="s">
        <v>1479</v>
      </c>
      <c r="G589" s="166" t="s">
        <v>1415</v>
      </c>
      <c r="H589" s="166" t="s">
        <v>1428</v>
      </c>
      <c r="I589" s="167"/>
      <c r="J589" s="227">
        <f t="shared" si="769"/>
        <v>3</v>
      </c>
      <c r="K589" s="228"/>
      <c r="L589" s="99" t="str">
        <f t="shared" si="695"/>
        <v/>
      </c>
      <c r="M589" s="241"/>
      <c r="N589" s="168"/>
      <c r="O589" s="169" t="str">
        <f t="shared" si="696"/>
        <v>VENDOR 09</v>
      </c>
      <c r="P589" s="149">
        <v>241362</v>
      </c>
      <c r="Q589" s="149">
        <f t="shared" si="697"/>
        <v>0</v>
      </c>
      <c r="R589" s="170" t="str">
        <f t="shared" si="698"/>
        <v xml:space="preserve">, </v>
      </c>
      <c r="S589" s="170" t="str">
        <f t="shared" si="699"/>
        <v>NO BID</v>
      </c>
      <c r="T589" s="87">
        <f t="shared" si="700"/>
        <v>0</v>
      </c>
      <c r="U589" s="88" t="str">
        <f t="shared" si="701"/>
        <v>NOT AWARDED</v>
      </c>
      <c r="V589" s="167"/>
      <c r="W589" s="171"/>
      <c r="X589" s="89"/>
      <c r="Y589" s="90"/>
      <c r="Z589" s="172" t="str">
        <f t="shared" si="702"/>
        <v/>
      </c>
      <c r="AA589" s="154" t="str">
        <f t="shared" si="703"/>
        <v>NO BID</v>
      </c>
      <c r="AB589" s="171"/>
      <c r="AC589" s="89"/>
      <c r="AD589" s="90"/>
      <c r="AE589" s="172" t="str">
        <f t="shared" si="704"/>
        <v/>
      </c>
      <c r="AF589" s="154" t="str">
        <f t="shared" si="705"/>
        <v>NO BID</v>
      </c>
      <c r="AG589" s="171"/>
      <c r="AH589" s="89"/>
      <c r="AI589" s="90"/>
      <c r="AJ589" s="172" t="str">
        <f t="shared" si="706"/>
        <v/>
      </c>
      <c r="AK589" s="154" t="str">
        <f t="shared" si="707"/>
        <v>NO BID</v>
      </c>
      <c r="AL589" s="171"/>
      <c r="AM589" s="89"/>
      <c r="AN589" s="90"/>
      <c r="AO589" s="172" t="str">
        <f t="shared" si="708"/>
        <v/>
      </c>
      <c r="AP589" s="154" t="str">
        <f t="shared" si="709"/>
        <v>NO BID</v>
      </c>
      <c r="AQ589" s="171"/>
      <c r="AR589" s="89"/>
      <c r="AS589" s="90"/>
      <c r="AT589" s="172" t="str">
        <f t="shared" si="710"/>
        <v/>
      </c>
      <c r="AU589" s="154" t="str">
        <f t="shared" si="711"/>
        <v>NO BID</v>
      </c>
      <c r="AV589" s="171"/>
      <c r="AW589" s="89"/>
      <c r="AX589" s="90"/>
      <c r="AY589" s="172" t="str">
        <f t="shared" si="712"/>
        <v/>
      </c>
      <c r="AZ589" s="154" t="str">
        <f t="shared" si="713"/>
        <v>NO BID</v>
      </c>
      <c r="BA589" s="171"/>
      <c r="BB589" s="89"/>
      <c r="BC589" s="90"/>
      <c r="BD589" s="172" t="str">
        <f t="shared" si="714"/>
        <v/>
      </c>
      <c r="BE589" s="154" t="str">
        <f>IF($B589=0,"",IF(ISNUMBER(BB589),"","NO BID"))</f>
        <v>NO BID</v>
      </c>
      <c r="BF589" s="171"/>
      <c r="BG589" s="89"/>
      <c r="BH589" s="90"/>
      <c r="BI589" s="172" t="str">
        <f t="shared" si="715"/>
        <v/>
      </c>
      <c r="BJ589" s="154" t="str">
        <f t="shared" si="716"/>
        <v>NO BID</v>
      </c>
      <c r="BK589" s="171"/>
      <c r="BL589" s="89"/>
      <c r="BM589" s="90"/>
      <c r="BN589" s="172" t="str">
        <f t="shared" si="717"/>
        <v/>
      </c>
      <c r="BO589" s="154" t="str">
        <f t="shared" si="718"/>
        <v>NO BID</v>
      </c>
      <c r="BP589" s="173"/>
      <c r="BQ589" s="171"/>
      <c r="BR589" s="89"/>
      <c r="BS589" s="90" t="str">
        <f t="shared" si="719"/>
        <v/>
      </c>
      <c r="BT589" s="172"/>
      <c r="BU589" s="154" t="str">
        <f t="shared" si="720"/>
        <v>NO BID</v>
      </c>
      <c r="BV589" s="171"/>
      <c r="BW589" s="89"/>
      <c r="BX589" s="90" t="str">
        <f t="shared" si="721"/>
        <v/>
      </c>
      <c r="BY589" s="172"/>
      <c r="BZ589" s="154" t="str">
        <f t="shared" si="722"/>
        <v>NO BID</v>
      </c>
      <c r="CA589" s="171"/>
      <c r="CB589" s="89"/>
      <c r="CC589" s="90" t="str">
        <f t="shared" si="723"/>
        <v/>
      </c>
      <c r="CD589" s="172"/>
      <c r="CE589" s="154" t="str">
        <f t="shared" si="724"/>
        <v>NO BID</v>
      </c>
      <c r="CF589" s="171"/>
      <c r="CG589" s="89"/>
      <c r="CH589" s="90" t="str">
        <f t="shared" si="725"/>
        <v/>
      </c>
      <c r="CI589" s="172"/>
      <c r="CJ589" s="154" t="str">
        <f t="shared" si="726"/>
        <v>NO BID</v>
      </c>
      <c r="CK589" s="171"/>
      <c r="CL589" s="89"/>
      <c r="CM589" s="90" t="str">
        <f t="shared" si="727"/>
        <v/>
      </c>
      <c r="CN589" s="172"/>
      <c r="CO589" s="154" t="str">
        <f t="shared" si="728"/>
        <v>NO BID</v>
      </c>
      <c r="CP589" s="171"/>
      <c r="CQ589" s="89"/>
      <c r="CR589" s="90" t="str">
        <f t="shared" si="729"/>
        <v/>
      </c>
      <c r="CS589" s="172"/>
      <c r="CT589" s="154" t="str">
        <f t="shared" si="730"/>
        <v>NO BID</v>
      </c>
      <c r="CU589" s="171"/>
      <c r="CV589" s="89"/>
      <c r="CW589" s="90" t="str">
        <f t="shared" si="731"/>
        <v/>
      </c>
      <c r="CX589" s="172"/>
      <c r="CY589" s="154" t="str">
        <f t="shared" si="732"/>
        <v>NO BID</v>
      </c>
      <c r="CZ589" s="171"/>
      <c r="DA589" s="89"/>
      <c r="DB589" s="90" t="str">
        <f t="shared" si="733"/>
        <v/>
      </c>
      <c r="DC589" s="172"/>
      <c r="DD589" s="154" t="str">
        <f t="shared" si="734"/>
        <v>NO BID</v>
      </c>
      <c r="DE589" s="171"/>
      <c r="DF589" s="89"/>
      <c r="DG589" s="90" t="str">
        <f t="shared" si="735"/>
        <v/>
      </c>
      <c r="DH589" s="172"/>
      <c r="DI589" s="154" t="str">
        <f t="shared" si="736"/>
        <v>NO BID</v>
      </c>
      <c r="DJ589" s="171"/>
      <c r="DK589" s="89"/>
      <c r="DL589" s="90" t="str">
        <f t="shared" si="737"/>
        <v/>
      </c>
      <c r="DM589" s="172"/>
      <c r="DN589" s="154" t="str">
        <f t="shared" si="738"/>
        <v>NO BID</v>
      </c>
      <c r="DO589" s="171"/>
      <c r="DP589" s="89"/>
      <c r="DQ589" s="90" t="str">
        <f t="shared" si="739"/>
        <v/>
      </c>
      <c r="DR589" s="172"/>
      <c r="DS589" s="154" t="str">
        <f t="shared" si="740"/>
        <v>NO BID</v>
      </c>
      <c r="DT589" s="171"/>
      <c r="DU589" s="89"/>
      <c r="DV589" s="90" t="str">
        <f t="shared" si="741"/>
        <v/>
      </c>
      <c r="DW589" s="172"/>
      <c r="DX589" s="154" t="str">
        <f t="shared" si="742"/>
        <v>NO BID</v>
      </c>
      <c r="DY589" s="171"/>
      <c r="DZ589" s="89"/>
      <c r="EA589" s="90" t="str">
        <f t="shared" si="743"/>
        <v/>
      </c>
      <c r="EB589" s="172"/>
      <c r="EC589" s="154" t="str">
        <f t="shared" si="744"/>
        <v>NO BID</v>
      </c>
      <c r="ED589" s="171"/>
      <c r="EE589" s="89"/>
      <c r="EF589" s="90" t="str">
        <f t="shared" si="745"/>
        <v/>
      </c>
      <c r="EG589" s="172"/>
      <c r="EH589" s="154" t="str">
        <f t="shared" si="746"/>
        <v>NO BID</v>
      </c>
      <c r="EI589" s="171"/>
      <c r="EJ589" s="89"/>
      <c r="EK589" s="90" t="str">
        <f t="shared" si="747"/>
        <v/>
      </c>
      <c r="EL589" s="172"/>
      <c r="EM589" s="154" t="str">
        <f t="shared" si="748"/>
        <v>NO BID</v>
      </c>
      <c r="EN589" s="171"/>
      <c r="EO589" s="89"/>
      <c r="EP589" s="90" t="str">
        <f t="shared" si="749"/>
        <v/>
      </c>
      <c r="EQ589" s="172"/>
      <c r="ER589" s="154" t="str">
        <f t="shared" si="750"/>
        <v>NO BID</v>
      </c>
      <c r="ES589" s="171"/>
      <c r="ET589" s="89"/>
      <c r="EU589" s="90" t="str">
        <f t="shared" si="751"/>
        <v/>
      </c>
      <c r="EV589" s="172"/>
      <c r="EW589" s="154" t="str">
        <f t="shared" si="752"/>
        <v>NO BID</v>
      </c>
      <c r="EX589" s="171"/>
      <c r="EY589" s="89"/>
      <c r="EZ589" s="90" t="str">
        <f t="shared" si="753"/>
        <v/>
      </c>
      <c r="FA589" s="172"/>
      <c r="FB589" s="154" t="str">
        <f t="shared" si="754"/>
        <v>NO BID</v>
      </c>
      <c r="FC589" s="171"/>
      <c r="FD589" s="89"/>
      <c r="FE589" s="90" t="str">
        <f t="shared" si="755"/>
        <v/>
      </c>
      <c r="FF589" s="172"/>
      <c r="FG589" s="154" t="str">
        <f t="shared" si="756"/>
        <v>NO BID</v>
      </c>
      <c r="FH589" s="171"/>
      <c r="FI589" s="89"/>
      <c r="FJ589" s="90" t="str">
        <f t="shared" si="757"/>
        <v/>
      </c>
      <c r="FK589" s="172"/>
      <c r="FL589" s="154" t="str">
        <f t="shared" si="758"/>
        <v>NO BID</v>
      </c>
      <c r="FM589" s="171"/>
      <c r="FN589" s="89"/>
      <c r="FO589" s="90" t="str">
        <f t="shared" si="759"/>
        <v/>
      </c>
      <c r="FP589" s="172"/>
      <c r="FQ589" s="154" t="str">
        <f t="shared" si="760"/>
        <v>NO BID</v>
      </c>
      <c r="FR589" s="174"/>
      <c r="FS589" s="91">
        <v>11.99</v>
      </c>
      <c r="FT589" s="92">
        <f t="shared" si="761"/>
        <v>35.97</v>
      </c>
      <c r="FU589" s="175">
        <f t="shared" si="762"/>
        <v>0</v>
      </c>
      <c r="FV589" s="93" t="str">
        <f t="shared" si="763"/>
        <v/>
      </c>
      <c r="FW589" s="94">
        <f t="shared" si="764"/>
        <v>35.97</v>
      </c>
      <c r="FX589" s="95">
        <f t="shared" si="765"/>
        <v>0</v>
      </c>
      <c r="FY589" s="129" t="str">
        <f t="shared" si="766"/>
        <v>NOT AWARDED</v>
      </c>
      <c r="FZ589" s="130">
        <f t="shared" si="767"/>
        <v>0</v>
      </c>
      <c r="GA589" s="129" t="str">
        <f t="shared" si="768"/>
        <v>VENDOR 09</v>
      </c>
      <c r="GB589" s="176"/>
      <c r="GC589" s="177"/>
      <c r="GD589" s="96"/>
      <c r="GE589" s="97"/>
    </row>
    <row r="590" spans="1:187" ht="30" customHeight="1" thickTop="1" thickBot="1" x14ac:dyDescent="0.4">
      <c r="A590" s="141">
        <v>586</v>
      </c>
      <c r="B590" s="163">
        <v>5</v>
      </c>
      <c r="C590" s="164">
        <v>9781982195359</v>
      </c>
      <c r="D590" s="165" t="s">
        <v>399</v>
      </c>
      <c r="E590" s="165" t="s">
        <v>1088</v>
      </c>
      <c r="F590" s="165" t="s">
        <v>1479</v>
      </c>
      <c r="G590" s="166" t="s">
        <v>1415</v>
      </c>
      <c r="H590" s="166" t="s">
        <v>1425</v>
      </c>
      <c r="I590" s="167"/>
      <c r="J590" s="227">
        <f t="shared" si="769"/>
        <v>5</v>
      </c>
      <c r="K590" s="228"/>
      <c r="L590" s="99" t="str">
        <f t="shared" si="695"/>
        <v/>
      </c>
      <c r="M590" s="241"/>
      <c r="N590" s="168"/>
      <c r="O590" s="169" t="str">
        <f t="shared" si="696"/>
        <v>VENDOR 09</v>
      </c>
      <c r="P590" s="149">
        <v>241363</v>
      </c>
      <c r="Q590" s="149">
        <f t="shared" si="697"/>
        <v>0</v>
      </c>
      <c r="R590" s="170" t="str">
        <f t="shared" si="698"/>
        <v xml:space="preserve">, </v>
      </c>
      <c r="S590" s="170" t="str">
        <f t="shared" si="699"/>
        <v>NO BID</v>
      </c>
      <c r="T590" s="87">
        <f t="shared" si="700"/>
        <v>0</v>
      </c>
      <c r="U590" s="88" t="str">
        <f t="shared" si="701"/>
        <v>NOT AWARDED</v>
      </c>
      <c r="V590" s="167"/>
      <c r="W590" s="171"/>
      <c r="X590" s="89"/>
      <c r="Y590" s="90"/>
      <c r="Z590" s="172" t="str">
        <f t="shared" si="702"/>
        <v/>
      </c>
      <c r="AA590" s="154" t="str">
        <f t="shared" si="703"/>
        <v>NO BID</v>
      </c>
      <c r="AB590" s="171"/>
      <c r="AC590" s="89"/>
      <c r="AD590" s="90"/>
      <c r="AE590" s="172" t="str">
        <f t="shared" si="704"/>
        <v/>
      </c>
      <c r="AF590" s="154" t="str">
        <f t="shared" si="705"/>
        <v>NO BID</v>
      </c>
      <c r="AG590" s="171"/>
      <c r="AH590" s="89"/>
      <c r="AI590" s="90"/>
      <c r="AJ590" s="172" t="str">
        <f t="shared" si="706"/>
        <v/>
      </c>
      <c r="AK590" s="154" t="str">
        <f t="shared" si="707"/>
        <v>NO BID</v>
      </c>
      <c r="AL590" s="171"/>
      <c r="AM590" s="89"/>
      <c r="AN590" s="90"/>
      <c r="AO590" s="172" t="str">
        <f t="shared" si="708"/>
        <v/>
      </c>
      <c r="AP590" s="154" t="str">
        <f t="shared" si="709"/>
        <v>NO BID</v>
      </c>
      <c r="AQ590" s="171"/>
      <c r="AR590" s="89"/>
      <c r="AS590" s="90"/>
      <c r="AT590" s="172" t="str">
        <f t="shared" si="710"/>
        <v/>
      </c>
      <c r="AU590" s="154" t="str">
        <f t="shared" si="711"/>
        <v>NO BID</v>
      </c>
      <c r="AV590" s="171"/>
      <c r="AW590" s="89"/>
      <c r="AX590" s="90"/>
      <c r="AY590" s="172" t="str">
        <f t="shared" si="712"/>
        <v/>
      </c>
      <c r="AZ590" s="154" t="str">
        <f t="shared" si="713"/>
        <v>NO BID</v>
      </c>
      <c r="BA590" s="171"/>
      <c r="BB590" s="89"/>
      <c r="BC590" s="90"/>
      <c r="BD590" s="172" t="str">
        <f t="shared" si="714"/>
        <v/>
      </c>
      <c r="BE590" s="154" t="str">
        <f>IF($B590=0,"",IF(ISNUMBER(BB590),"","NO BID"))</f>
        <v>NO BID</v>
      </c>
      <c r="BF590" s="171"/>
      <c r="BG590" s="89"/>
      <c r="BH590" s="90"/>
      <c r="BI590" s="172" t="str">
        <f t="shared" si="715"/>
        <v/>
      </c>
      <c r="BJ590" s="154" t="str">
        <f t="shared" si="716"/>
        <v>NO BID</v>
      </c>
      <c r="BK590" s="171"/>
      <c r="BL590" s="89"/>
      <c r="BM590" s="90"/>
      <c r="BN590" s="172" t="str">
        <f t="shared" si="717"/>
        <v/>
      </c>
      <c r="BO590" s="154" t="str">
        <f t="shared" si="718"/>
        <v>NO BID</v>
      </c>
      <c r="BP590" s="178"/>
      <c r="BQ590" s="171"/>
      <c r="BR590" s="89"/>
      <c r="BS590" s="90" t="str">
        <f t="shared" si="719"/>
        <v/>
      </c>
      <c r="BT590" s="172"/>
      <c r="BU590" s="154" t="str">
        <f t="shared" si="720"/>
        <v>NO BID</v>
      </c>
      <c r="BV590" s="171"/>
      <c r="BW590" s="89"/>
      <c r="BX590" s="90" t="str">
        <f t="shared" si="721"/>
        <v/>
      </c>
      <c r="BY590" s="172"/>
      <c r="BZ590" s="154" t="str">
        <f t="shared" si="722"/>
        <v>NO BID</v>
      </c>
      <c r="CA590" s="171"/>
      <c r="CB590" s="89"/>
      <c r="CC590" s="90" t="str">
        <f t="shared" si="723"/>
        <v/>
      </c>
      <c r="CD590" s="172"/>
      <c r="CE590" s="154" t="str">
        <f t="shared" si="724"/>
        <v>NO BID</v>
      </c>
      <c r="CF590" s="171"/>
      <c r="CG590" s="89"/>
      <c r="CH590" s="90" t="str">
        <f t="shared" si="725"/>
        <v/>
      </c>
      <c r="CI590" s="172"/>
      <c r="CJ590" s="154" t="str">
        <f t="shared" si="726"/>
        <v>NO BID</v>
      </c>
      <c r="CK590" s="171"/>
      <c r="CL590" s="89"/>
      <c r="CM590" s="90" t="str">
        <f t="shared" si="727"/>
        <v/>
      </c>
      <c r="CN590" s="172"/>
      <c r="CO590" s="154" t="str">
        <f t="shared" si="728"/>
        <v>NO BID</v>
      </c>
      <c r="CP590" s="171"/>
      <c r="CQ590" s="89"/>
      <c r="CR590" s="90" t="str">
        <f t="shared" si="729"/>
        <v/>
      </c>
      <c r="CS590" s="172"/>
      <c r="CT590" s="154" t="str">
        <f t="shared" si="730"/>
        <v>NO BID</v>
      </c>
      <c r="CU590" s="171"/>
      <c r="CV590" s="89"/>
      <c r="CW590" s="90" t="str">
        <f t="shared" si="731"/>
        <v/>
      </c>
      <c r="CX590" s="172"/>
      <c r="CY590" s="154" t="str">
        <f t="shared" si="732"/>
        <v>NO BID</v>
      </c>
      <c r="CZ590" s="171"/>
      <c r="DA590" s="89"/>
      <c r="DB590" s="90" t="str">
        <f t="shared" si="733"/>
        <v/>
      </c>
      <c r="DC590" s="172"/>
      <c r="DD590" s="154" t="str">
        <f t="shared" si="734"/>
        <v>NO BID</v>
      </c>
      <c r="DE590" s="171"/>
      <c r="DF590" s="89"/>
      <c r="DG590" s="90" t="str">
        <f t="shared" si="735"/>
        <v/>
      </c>
      <c r="DH590" s="172"/>
      <c r="DI590" s="154" t="str">
        <f t="shared" si="736"/>
        <v>NO BID</v>
      </c>
      <c r="DJ590" s="171"/>
      <c r="DK590" s="89"/>
      <c r="DL590" s="90" t="str">
        <f t="shared" si="737"/>
        <v/>
      </c>
      <c r="DM590" s="172"/>
      <c r="DN590" s="154" t="str">
        <f t="shared" si="738"/>
        <v>NO BID</v>
      </c>
      <c r="DO590" s="171"/>
      <c r="DP590" s="89"/>
      <c r="DQ590" s="90" t="str">
        <f t="shared" si="739"/>
        <v/>
      </c>
      <c r="DR590" s="172"/>
      <c r="DS590" s="154" t="str">
        <f t="shared" si="740"/>
        <v>NO BID</v>
      </c>
      <c r="DT590" s="171"/>
      <c r="DU590" s="89"/>
      <c r="DV590" s="90" t="str">
        <f t="shared" si="741"/>
        <v/>
      </c>
      <c r="DW590" s="172"/>
      <c r="DX590" s="154" t="str">
        <f t="shared" si="742"/>
        <v>NO BID</v>
      </c>
      <c r="DY590" s="171"/>
      <c r="DZ590" s="89"/>
      <c r="EA590" s="90" t="str">
        <f t="shared" si="743"/>
        <v/>
      </c>
      <c r="EB590" s="172"/>
      <c r="EC590" s="154" t="str">
        <f t="shared" si="744"/>
        <v>NO BID</v>
      </c>
      <c r="ED590" s="171"/>
      <c r="EE590" s="89"/>
      <c r="EF590" s="90" t="str">
        <f t="shared" si="745"/>
        <v/>
      </c>
      <c r="EG590" s="172"/>
      <c r="EH590" s="154" t="str">
        <f t="shared" si="746"/>
        <v>NO BID</v>
      </c>
      <c r="EI590" s="171"/>
      <c r="EJ590" s="89"/>
      <c r="EK590" s="90" t="str">
        <f t="shared" si="747"/>
        <v/>
      </c>
      <c r="EL590" s="172"/>
      <c r="EM590" s="154" t="str">
        <f t="shared" si="748"/>
        <v>NO BID</v>
      </c>
      <c r="EN590" s="171"/>
      <c r="EO590" s="89"/>
      <c r="EP590" s="90" t="str">
        <f t="shared" si="749"/>
        <v/>
      </c>
      <c r="EQ590" s="172"/>
      <c r="ER590" s="154" t="str">
        <f t="shared" si="750"/>
        <v>NO BID</v>
      </c>
      <c r="ES590" s="171"/>
      <c r="ET590" s="89"/>
      <c r="EU590" s="90" t="str">
        <f t="shared" si="751"/>
        <v/>
      </c>
      <c r="EV590" s="172"/>
      <c r="EW590" s="154" t="str">
        <f t="shared" si="752"/>
        <v>NO BID</v>
      </c>
      <c r="EX590" s="171"/>
      <c r="EY590" s="89"/>
      <c r="EZ590" s="90" t="str">
        <f t="shared" si="753"/>
        <v/>
      </c>
      <c r="FA590" s="172"/>
      <c r="FB590" s="154" t="str">
        <f t="shared" si="754"/>
        <v>NO BID</v>
      </c>
      <c r="FC590" s="171"/>
      <c r="FD590" s="89"/>
      <c r="FE590" s="90" t="str">
        <f t="shared" si="755"/>
        <v/>
      </c>
      <c r="FF590" s="172"/>
      <c r="FG590" s="154" t="str">
        <f t="shared" si="756"/>
        <v>NO BID</v>
      </c>
      <c r="FH590" s="171"/>
      <c r="FI590" s="89"/>
      <c r="FJ590" s="90" t="str">
        <f t="shared" si="757"/>
        <v/>
      </c>
      <c r="FK590" s="172"/>
      <c r="FL590" s="154" t="str">
        <f t="shared" si="758"/>
        <v>NO BID</v>
      </c>
      <c r="FM590" s="171"/>
      <c r="FN590" s="89"/>
      <c r="FO590" s="90" t="str">
        <f t="shared" si="759"/>
        <v/>
      </c>
      <c r="FP590" s="172"/>
      <c r="FQ590" s="154" t="str">
        <f t="shared" si="760"/>
        <v>NO BID</v>
      </c>
      <c r="FR590" s="174"/>
      <c r="FS590" s="91">
        <v>23.76</v>
      </c>
      <c r="FT590" s="92">
        <f t="shared" si="761"/>
        <v>118.80000000000001</v>
      </c>
      <c r="FU590" s="175">
        <f t="shared" si="762"/>
        <v>0</v>
      </c>
      <c r="FV590" s="93" t="str">
        <f t="shared" si="763"/>
        <v/>
      </c>
      <c r="FW590" s="94">
        <f t="shared" si="764"/>
        <v>118.80000000000001</v>
      </c>
      <c r="FX590" s="95">
        <f t="shared" si="765"/>
        <v>0</v>
      </c>
      <c r="FY590" s="129" t="str">
        <f t="shared" si="766"/>
        <v>NOT AWARDED</v>
      </c>
      <c r="FZ590" s="130">
        <f t="shared" si="767"/>
        <v>0</v>
      </c>
      <c r="GA590" s="129" t="str">
        <f t="shared" si="768"/>
        <v>VENDOR 09</v>
      </c>
      <c r="GB590" s="176"/>
      <c r="GC590" s="177"/>
      <c r="GD590" s="96"/>
      <c r="GE590" s="97"/>
    </row>
    <row r="591" spans="1:187" ht="30" customHeight="1" thickTop="1" thickBot="1" x14ac:dyDescent="0.4">
      <c r="A591" s="162">
        <v>587</v>
      </c>
      <c r="B591" s="163">
        <v>5</v>
      </c>
      <c r="C591" s="164">
        <v>9781250277954</v>
      </c>
      <c r="D591" s="165" t="s">
        <v>401</v>
      </c>
      <c r="E591" s="165" t="s">
        <v>1090</v>
      </c>
      <c r="F591" s="165" t="s">
        <v>1479</v>
      </c>
      <c r="G591" s="166" t="s">
        <v>1415</v>
      </c>
      <c r="H591" s="166" t="s">
        <v>1419</v>
      </c>
      <c r="I591" s="167"/>
      <c r="J591" s="227">
        <f t="shared" si="769"/>
        <v>5</v>
      </c>
      <c r="K591" s="228"/>
      <c r="L591" s="99" t="str">
        <f t="shared" si="695"/>
        <v/>
      </c>
      <c r="M591" s="241"/>
      <c r="N591" s="168"/>
      <c r="O591" s="169" t="str">
        <f t="shared" si="696"/>
        <v>VENDOR 09</v>
      </c>
      <c r="P591" s="149">
        <v>241360</v>
      </c>
      <c r="Q591" s="149">
        <f t="shared" si="697"/>
        <v>0</v>
      </c>
      <c r="R591" s="170" t="str">
        <f t="shared" si="698"/>
        <v xml:space="preserve">, </v>
      </c>
      <c r="S591" s="170" t="str">
        <f t="shared" si="699"/>
        <v>NO BID</v>
      </c>
      <c r="T591" s="87">
        <f t="shared" si="700"/>
        <v>0</v>
      </c>
      <c r="U591" s="88" t="str">
        <f t="shared" si="701"/>
        <v>NOT AWARDED</v>
      </c>
      <c r="V591" s="167"/>
      <c r="W591" s="171"/>
      <c r="X591" s="89"/>
      <c r="Y591" s="90"/>
      <c r="Z591" s="172" t="str">
        <f t="shared" si="702"/>
        <v/>
      </c>
      <c r="AA591" s="154" t="str">
        <f t="shared" si="703"/>
        <v>NO BID</v>
      </c>
      <c r="AB591" s="171"/>
      <c r="AC591" s="89"/>
      <c r="AD591" s="90"/>
      <c r="AE591" s="172" t="str">
        <f t="shared" si="704"/>
        <v/>
      </c>
      <c r="AF591" s="154" t="str">
        <f t="shared" si="705"/>
        <v>NO BID</v>
      </c>
      <c r="AG591" s="171"/>
      <c r="AH591" s="89"/>
      <c r="AI591" s="90"/>
      <c r="AJ591" s="172" t="str">
        <f t="shared" si="706"/>
        <v/>
      </c>
      <c r="AK591" s="154" t="str">
        <f t="shared" si="707"/>
        <v>NO BID</v>
      </c>
      <c r="AL591" s="171"/>
      <c r="AM591" s="89"/>
      <c r="AN591" s="90"/>
      <c r="AO591" s="172" t="str">
        <f t="shared" si="708"/>
        <v/>
      </c>
      <c r="AP591" s="154" t="str">
        <f t="shared" si="709"/>
        <v>NO BID</v>
      </c>
      <c r="AQ591" s="171"/>
      <c r="AR591" s="89"/>
      <c r="AS591" s="90"/>
      <c r="AT591" s="172" t="str">
        <f t="shared" si="710"/>
        <v/>
      </c>
      <c r="AU591" s="154" t="str">
        <f t="shared" si="711"/>
        <v>NO BID</v>
      </c>
      <c r="AV591" s="171"/>
      <c r="AW591" s="89"/>
      <c r="AX591" s="90"/>
      <c r="AY591" s="172" t="str">
        <f t="shared" si="712"/>
        <v/>
      </c>
      <c r="AZ591" s="154" t="str">
        <f t="shared" si="713"/>
        <v>NO BID</v>
      </c>
      <c r="BA591" s="171"/>
      <c r="BB591" s="89"/>
      <c r="BC591" s="90"/>
      <c r="BD591" s="172" t="str">
        <f t="shared" si="714"/>
        <v/>
      </c>
      <c r="BE591" s="154" t="str">
        <f>IF($B591=0,"",IF(ISNUMBER(BB591),"","NO BID"))</f>
        <v>NO BID</v>
      </c>
      <c r="BF591" s="171"/>
      <c r="BG591" s="89"/>
      <c r="BH591" s="90"/>
      <c r="BI591" s="172" t="str">
        <f t="shared" si="715"/>
        <v/>
      </c>
      <c r="BJ591" s="154" t="str">
        <f t="shared" si="716"/>
        <v>NO BID</v>
      </c>
      <c r="BK591" s="171"/>
      <c r="BL591" s="89"/>
      <c r="BM591" s="90"/>
      <c r="BN591" s="172" t="str">
        <f t="shared" si="717"/>
        <v/>
      </c>
      <c r="BO591" s="154" t="str">
        <f t="shared" si="718"/>
        <v>NO BID</v>
      </c>
      <c r="BP591" s="178"/>
      <c r="BQ591" s="171"/>
      <c r="BR591" s="89"/>
      <c r="BS591" s="90" t="str">
        <f t="shared" si="719"/>
        <v/>
      </c>
      <c r="BT591" s="172"/>
      <c r="BU591" s="154" t="str">
        <f t="shared" si="720"/>
        <v>NO BID</v>
      </c>
      <c r="BV591" s="171"/>
      <c r="BW591" s="89"/>
      <c r="BX591" s="90" t="str">
        <f t="shared" si="721"/>
        <v/>
      </c>
      <c r="BY591" s="172"/>
      <c r="BZ591" s="154" t="str">
        <f t="shared" si="722"/>
        <v>NO BID</v>
      </c>
      <c r="CA591" s="171"/>
      <c r="CB591" s="89"/>
      <c r="CC591" s="90" t="str">
        <f t="shared" si="723"/>
        <v/>
      </c>
      <c r="CD591" s="172"/>
      <c r="CE591" s="154" t="str">
        <f t="shared" si="724"/>
        <v>NO BID</v>
      </c>
      <c r="CF591" s="171"/>
      <c r="CG591" s="89"/>
      <c r="CH591" s="90" t="str">
        <f t="shared" si="725"/>
        <v/>
      </c>
      <c r="CI591" s="172"/>
      <c r="CJ591" s="154" t="str">
        <f t="shared" si="726"/>
        <v>NO BID</v>
      </c>
      <c r="CK591" s="171"/>
      <c r="CL591" s="89"/>
      <c r="CM591" s="90" t="str">
        <f t="shared" si="727"/>
        <v/>
      </c>
      <c r="CN591" s="172"/>
      <c r="CO591" s="154" t="str">
        <f t="shared" si="728"/>
        <v>NO BID</v>
      </c>
      <c r="CP591" s="171"/>
      <c r="CQ591" s="89"/>
      <c r="CR591" s="90" t="str">
        <f t="shared" si="729"/>
        <v/>
      </c>
      <c r="CS591" s="172"/>
      <c r="CT591" s="154" t="str">
        <f t="shared" si="730"/>
        <v>NO BID</v>
      </c>
      <c r="CU591" s="171"/>
      <c r="CV591" s="89"/>
      <c r="CW591" s="90" t="str">
        <f t="shared" si="731"/>
        <v/>
      </c>
      <c r="CX591" s="172"/>
      <c r="CY591" s="154" t="str">
        <f t="shared" si="732"/>
        <v>NO BID</v>
      </c>
      <c r="CZ591" s="171"/>
      <c r="DA591" s="89"/>
      <c r="DB591" s="90" t="str">
        <f t="shared" si="733"/>
        <v/>
      </c>
      <c r="DC591" s="172"/>
      <c r="DD591" s="154" t="str">
        <f t="shared" si="734"/>
        <v>NO BID</v>
      </c>
      <c r="DE591" s="171"/>
      <c r="DF591" s="89"/>
      <c r="DG591" s="90" t="str">
        <f t="shared" si="735"/>
        <v/>
      </c>
      <c r="DH591" s="172"/>
      <c r="DI591" s="154" t="str">
        <f t="shared" si="736"/>
        <v>NO BID</v>
      </c>
      <c r="DJ591" s="171"/>
      <c r="DK591" s="89"/>
      <c r="DL591" s="90" t="str">
        <f t="shared" si="737"/>
        <v/>
      </c>
      <c r="DM591" s="172"/>
      <c r="DN591" s="154" t="str">
        <f t="shared" si="738"/>
        <v>NO BID</v>
      </c>
      <c r="DO591" s="171"/>
      <c r="DP591" s="89"/>
      <c r="DQ591" s="90" t="str">
        <f t="shared" si="739"/>
        <v/>
      </c>
      <c r="DR591" s="172"/>
      <c r="DS591" s="154" t="str">
        <f t="shared" si="740"/>
        <v>NO BID</v>
      </c>
      <c r="DT591" s="171"/>
      <c r="DU591" s="89"/>
      <c r="DV591" s="90" t="str">
        <f t="shared" si="741"/>
        <v/>
      </c>
      <c r="DW591" s="172"/>
      <c r="DX591" s="154" t="str">
        <f t="shared" si="742"/>
        <v>NO BID</v>
      </c>
      <c r="DY591" s="171"/>
      <c r="DZ591" s="89"/>
      <c r="EA591" s="90" t="str">
        <f t="shared" si="743"/>
        <v/>
      </c>
      <c r="EB591" s="172"/>
      <c r="EC591" s="154" t="str">
        <f t="shared" si="744"/>
        <v>NO BID</v>
      </c>
      <c r="ED591" s="171"/>
      <c r="EE591" s="89"/>
      <c r="EF591" s="90" t="str">
        <f t="shared" si="745"/>
        <v/>
      </c>
      <c r="EG591" s="172"/>
      <c r="EH591" s="154" t="str">
        <f t="shared" si="746"/>
        <v>NO BID</v>
      </c>
      <c r="EI591" s="171"/>
      <c r="EJ591" s="89"/>
      <c r="EK591" s="90" t="str">
        <f t="shared" si="747"/>
        <v/>
      </c>
      <c r="EL591" s="172"/>
      <c r="EM591" s="154" t="str">
        <f t="shared" si="748"/>
        <v>NO BID</v>
      </c>
      <c r="EN591" s="171"/>
      <c r="EO591" s="89"/>
      <c r="EP591" s="90" t="str">
        <f t="shared" si="749"/>
        <v/>
      </c>
      <c r="EQ591" s="172"/>
      <c r="ER591" s="154" t="str">
        <f t="shared" si="750"/>
        <v>NO BID</v>
      </c>
      <c r="ES591" s="171"/>
      <c r="ET591" s="89"/>
      <c r="EU591" s="90" t="str">
        <f t="shared" si="751"/>
        <v/>
      </c>
      <c r="EV591" s="172"/>
      <c r="EW591" s="154" t="str">
        <f t="shared" si="752"/>
        <v>NO BID</v>
      </c>
      <c r="EX591" s="171"/>
      <c r="EY591" s="89"/>
      <c r="EZ591" s="90" t="str">
        <f t="shared" si="753"/>
        <v/>
      </c>
      <c r="FA591" s="172"/>
      <c r="FB591" s="154" t="str">
        <f t="shared" si="754"/>
        <v>NO BID</v>
      </c>
      <c r="FC591" s="171"/>
      <c r="FD591" s="89"/>
      <c r="FE591" s="90" t="str">
        <f t="shared" si="755"/>
        <v/>
      </c>
      <c r="FF591" s="172"/>
      <c r="FG591" s="154" t="str">
        <f t="shared" si="756"/>
        <v>NO BID</v>
      </c>
      <c r="FH591" s="171"/>
      <c r="FI591" s="89"/>
      <c r="FJ591" s="90" t="str">
        <f t="shared" si="757"/>
        <v/>
      </c>
      <c r="FK591" s="172"/>
      <c r="FL591" s="154" t="str">
        <f t="shared" si="758"/>
        <v>NO BID</v>
      </c>
      <c r="FM591" s="171"/>
      <c r="FN591" s="89"/>
      <c r="FO591" s="90" t="str">
        <f t="shared" si="759"/>
        <v/>
      </c>
      <c r="FP591" s="172"/>
      <c r="FQ591" s="154" t="str">
        <f t="shared" si="760"/>
        <v>NO BID</v>
      </c>
      <c r="FR591" s="174"/>
      <c r="FS591" s="91">
        <v>29</v>
      </c>
      <c r="FT591" s="92">
        <f t="shared" si="761"/>
        <v>145</v>
      </c>
      <c r="FU591" s="175">
        <f t="shared" si="762"/>
        <v>0</v>
      </c>
      <c r="FV591" s="93" t="str">
        <f t="shared" si="763"/>
        <v/>
      </c>
      <c r="FW591" s="94">
        <f t="shared" si="764"/>
        <v>145</v>
      </c>
      <c r="FX591" s="95">
        <f t="shared" si="765"/>
        <v>0</v>
      </c>
      <c r="FY591" s="129" t="str">
        <f t="shared" si="766"/>
        <v>NOT AWARDED</v>
      </c>
      <c r="FZ591" s="130">
        <f t="shared" si="767"/>
        <v>0</v>
      </c>
      <c r="GA591" s="129" t="str">
        <f t="shared" si="768"/>
        <v>VENDOR 09</v>
      </c>
      <c r="GB591" s="176"/>
      <c r="GC591" s="177"/>
      <c r="GD591" s="96"/>
      <c r="GE591" s="97"/>
    </row>
    <row r="592" spans="1:187" ht="30" customHeight="1" thickTop="1" thickBot="1" x14ac:dyDescent="0.4">
      <c r="A592" s="162">
        <v>588</v>
      </c>
      <c r="B592" s="197">
        <v>5</v>
      </c>
      <c r="C592" s="164">
        <v>9781728450988</v>
      </c>
      <c r="D592" s="165" t="s">
        <v>713</v>
      </c>
      <c r="E592" s="165"/>
      <c r="F592" s="165" t="s">
        <v>1481</v>
      </c>
      <c r="G592" s="166" t="s">
        <v>1415</v>
      </c>
      <c r="H592" s="166" t="s">
        <v>1416</v>
      </c>
      <c r="I592" s="167"/>
      <c r="J592" s="227">
        <f t="shared" si="769"/>
        <v>5</v>
      </c>
      <c r="K592" s="228"/>
      <c r="L592" s="99" t="str">
        <f t="shared" si="695"/>
        <v/>
      </c>
      <c r="M592" s="241"/>
      <c r="N592" s="168"/>
      <c r="O592" s="195" t="str">
        <f t="shared" si="696"/>
        <v>VENDOR 09</v>
      </c>
      <c r="P592" s="149">
        <v>241365</v>
      </c>
      <c r="Q592" s="149">
        <f t="shared" si="697"/>
        <v>0</v>
      </c>
      <c r="R592" s="196" t="str">
        <f t="shared" si="698"/>
        <v xml:space="preserve">, </v>
      </c>
      <c r="S592" s="196" t="str">
        <f t="shared" si="699"/>
        <v>NO BID</v>
      </c>
      <c r="T592" s="117">
        <f t="shared" si="700"/>
        <v>0</v>
      </c>
      <c r="U592" s="118" t="str">
        <f t="shared" si="701"/>
        <v>NOT AWARDED</v>
      </c>
      <c r="V592" s="167"/>
      <c r="W592" s="171"/>
      <c r="X592" s="89"/>
      <c r="Y592" s="90"/>
      <c r="Z592" s="172" t="str">
        <f t="shared" si="702"/>
        <v/>
      </c>
      <c r="AA592" s="154" t="str">
        <f t="shared" si="703"/>
        <v>NO BID</v>
      </c>
      <c r="AB592" s="171"/>
      <c r="AC592" s="89"/>
      <c r="AD592" s="90"/>
      <c r="AE592" s="172" t="str">
        <f t="shared" si="704"/>
        <v/>
      </c>
      <c r="AF592" s="154" t="str">
        <f t="shared" si="705"/>
        <v>NO BID</v>
      </c>
      <c r="AG592" s="171"/>
      <c r="AH592" s="89"/>
      <c r="AI592" s="90"/>
      <c r="AJ592" s="172" t="str">
        <f t="shared" si="706"/>
        <v/>
      </c>
      <c r="AK592" s="154" t="str">
        <f t="shared" si="707"/>
        <v>NO BID</v>
      </c>
      <c r="AL592" s="171"/>
      <c r="AM592" s="89"/>
      <c r="AN592" s="90"/>
      <c r="AO592" s="172" t="str">
        <f t="shared" si="708"/>
        <v/>
      </c>
      <c r="AP592" s="154" t="str">
        <f t="shared" si="709"/>
        <v>NO BID</v>
      </c>
      <c r="AQ592" s="171"/>
      <c r="AR592" s="89"/>
      <c r="AS592" s="90"/>
      <c r="AT592" s="172" t="str">
        <f t="shared" si="710"/>
        <v/>
      </c>
      <c r="AU592" s="154" t="str">
        <f t="shared" si="711"/>
        <v>NO BID</v>
      </c>
      <c r="AV592" s="171"/>
      <c r="AW592" s="89"/>
      <c r="AX592" s="90"/>
      <c r="AY592" s="172" t="str">
        <f t="shared" si="712"/>
        <v/>
      </c>
      <c r="AZ592" s="154" t="str">
        <f t="shared" si="713"/>
        <v>NO BID</v>
      </c>
      <c r="BA592" s="171"/>
      <c r="BB592" s="89"/>
      <c r="BC592" s="90"/>
      <c r="BD592" s="172" t="str">
        <f t="shared" si="714"/>
        <v/>
      </c>
      <c r="BE592" s="154" t="s">
        <v>78</v>
      </c>
      <c r="BF592" s="171"/>
      <c r="BG592" s="89"/>
      <c r="BH592" s="90"/>
      <c r="BI592" s="172" t="str">
        <f t="shared" si="715"/>
        <v/>
      </c>
      <c r="BJ592" s="154" t="str">
        <f t="shared" si="716"/>
        <v>NO BID</v>
      </c>
      <c r="BK592" s="171"/>
      <c r="BL592" s="89"/>
      <c r="BM592" s="90"/>
      <c r="BN592" s="172" t="str">
        <f t="shared" si="717"/>
        <v/>
      </c>
      <c r="BO592" s="154" t="str">
        <f t="shared" si="718"/>
        <v>NO BID</v>
      </c>
      <c r="BP592" s="173"/>
      <c r="BQ592" s="171"/>
      <c r="BR592" s="89"/>
      <c r="BS592" s="90" t="str">
        <f t="shared" si="719"/>
        <v/>
      </c>
      <c r="BT592" s="172"/>
      <c r="BU592" s="154" t="str">
        <f t="shared" si="720"/>
        <v>NO BID</v>
      </c>
      <c r="BV592" s="171"/>
      <c r="BW592" s="89"/>
      <c r="BX592" s="90" t="str">
        <f t="shared" si="721"/>
        <v/>
      </c>
      <c r="BY592" s="172"/>
      <c r="BZ592" s="154" t="str">
        <f t="shared" si="722"/>
        <v>NO BID</v>
      </c>
      <c r="CA592" s="171"/>
      <c r="CB592" s="89"/>
      <c r="CC592" s="90" t="str">
        <f t="shared" si="723"/>
        <v/>
      </c>
      <c r="CD592" s="172"/>
      <c r="CE592" s="154" t="str">
        <f t="shared" si="724"/>
        <v>NO BID</v>
      </c>
      <c r="CF592" s="171"/>
      <c r="CG592" s="89"/>
      <c r="CH592" s="90" t="str">
        <f t="shared" si="725"/>
        <v/>
      </c>
      <c r="CI592" s="172"/>
      <c r="CJ592" s="154" t="str">
        <f t="shared" si="726"/>
        <v>NO BID</v>
      </c>
      <c r="CK592" s="171"/>
      <c r="CL592" s="89"/>
      <c r="CM592" s="90" t="str">
        <f t="shared" si="727"/>
        <v/>
      </c>
      <c r="CN592" s="172"/>
      <c r="CO592" s="154" t="str">
        <f t="shared" si="728"/>
        <v>NO BID</v>
      </c>
      <c r="CP592" s="171"/>
      <c r="CQ592" s="89"/>
      <c r="CR592" s="90" t="str">
        <f t="shared" si="729"/>
        <v/>
      </c>
      <c r="CS592" s="172"/>
      <c r="CT592" s="154" t="str">
        <f t="shared" si="730"/>
        <v>NO BID</v>
      </c>
      <c r="CU592" s="171"/>
      <c r="CV592" s="89"/>
      <c r="CW592" s="90" t="str">
        <f t="shared" si="731"/>
        <v/>
      </c>
      <c r="CX592" s="172"/>
      <c r="CY592" s="154" t="str">
        <f t="shared" si="732"/>
        <v>NO BID</v>
      </c>
      <c r="CZ592" s="171"/>
      <c r="DA592" s="89"/>
      <c r="DB592" s="90" t="str">
        <f t="shared" si="733"/>
        <v/>
      </c>
      <c r="DC592" s="172"/>
      <c r="DD592" s="154" t="str">
        <f t="shared" si="734"/>
        <v>NO BID</v>
      </c>
      <c r="DE592" s="171"/>
      <c r="DF592" s="89"/>
      <c r="DG592" s="90" t="str">
        <f t="shared" si="735"/>
        <v/>
      </c>
      <c r="DH592" s="172"/>
      <c r="DI592" s="154" t="str">
        <f t="shared" si="736"/>
        <v>NO BID</v>
      </c>
      <c r="DJ592" s="171"/>
      <c r="DK592" s="89"/>
      <c r="DL592" s="90" t="str">
        <f t="shared" si="737"/>
        <v/>
      </c>
      <c r="DM592" s="172"/>
      <c r="DN592" s="154" t="str">
        <f t="shared" si="738"/>
        <v>NO BID</v>
      </c>
      <c r="DO592" s="171"/>
      <c r="DP592" s="89"/>
      <c r="DQ592" s="90" t="str">
        <f t="shared" si="739"/>
        <v/>
      </c>
      <c r="DR592" s="172"/>
      <c r="DS592" s="154" t="str">
        <f t="shared" si="740"/>
        <v>NO BID</v>
      </c>
      <c r="DT592" s="171"/>
      <c r="DU592" s="89"/>
      <c r="DV592" s="90" t="str">
        <f t="shared" si="741"/>
        <v/>
      </c>
      <c r="DW592" s="172"/>
      <c r="DX592" s="154" t="str">
        <f t="shared" si="742"/>
        <v>NO BID</v>
      </c>
      <c r="DY592" s="171"/>
      <c r="DZ592" s="89"/>
      <c r="EA592" s="90" t="str">
        <f t="shared" si="743"/>
        <v/>
      </c>
      <c r="EB592" s="172"/>
      <c r="EC592" s="154" t="str">
        <f t="shared" si="744"/>
        <v>NO BID</v>
      </c>
      <c r="ED592" s="171"/>
      <c r="EE592" s="89"/>
      <c r="EF592" s="90" t="str">
        <f t="shared" si="745"/>
        <v/>
      </c>
      <c r="EG592" s="172"/>
      <c r="EH592" s="154" t="str">
        <f t="shared" si="746"/>
        <v>NO BID</v>
      </c>
      <c r="EI592" s="171"/>
      <c r="EJ592" s="89"/>
      <c r="EK592" s="90" t="str">
        <f t="shared" si="747"/>
        <v/>
      </c>
      <c r="EL592" s="172"/>
      <c r="EM592" s="154" t="str">
        <f t="shared" si="748"/>
        <v>NO BID</v>
      </c>
      <c r="EN592" s="171"/>
      <c r="EO592" s="89"/>
      <c r="EP592" s="90" t="str">
        <f t="shared" si="749"/>
        <v/>
      </c>
      <c r="EQ592" s="172"/>
      <c r="ER592" s="154" t="str">
        <f t="shared" si="750"/>
        <v>NO BID</v>
      </c>
      <c r="ES592" s="171"/>
      <c r="ET592" s="89"/>
      <c r="EU592" s="90" t="str">
        <f t="shared" si="751"/>
        <v/>
      </c>
      <c r="EV592" s="172"/>
      <c r="EW592" s="154" t="str">
        <f t="shared" si="752"/>
        <v>NO BID</v>
      </c>
      <c r="EX592" s="171"/>
      <c r="EY592" s="89"/>
      <c r="EZ592" s="90" t="str">
        <f t="shared" si="753"/>
        <v/>
      </c>
      <c r="FA592" s="172"/>
      <c r="FB592" s="154" t="str">
        <f t="shared" si="754"/>
        <v>NO BID</v>
      </c>
      <c r="FC592" s="171"/>
      <c r="FD592" s="89"/>
      <c r="FE592" s="90" t="str">
        <f t="shared" si="755"/>
        <v/>
      </c>
      <c r="FF592" s="172"/>
      <c r="FG592" s="154" t="str">
        <f t="shared" si="756"/>
        <v>NO BID</v>
      </c>
      <c r="FH592" s="171"/>
      <c r="FI592" s="89"/>
      <c r="FJ592" s="90" t="str">
        <f t="shared" si="757"/>
        <v/>
      </c>
      <c r="FK592" s="172"/>
      <c r="FL592" s="154" t="str">
        <f t="shared" si="758"/>
        <v>NO BID</v>
      </c>
      <c r="FM592" s="171"/>
      <c r="FN592" s="89"/>
      <c r="FO592" s="90" t="str">
        <f t="shared" si="759"/>
        <v/>
      </c>
      <c r="FP592" s="172"/>
      <c r="FQ592" s="154" t="str">
        <f t="shared" si="760"/>
        <v>NO BID</v>
      </c>
      <c r="FR592" s="174"/>
      <c r="FS592" s="91">
        <v>25.15</v>
      </c>
      <c r="FT592" s="92">
        <f t="shared" si="761"/>
        <v>125.75</v>
      </c>
      <c r="FU592" s="175">
        <f t="shared" si="762"/>
        <v>0</v>
      </c>
      <c r="FV592" s="93" t="str">
        <f t="shared" si="763"/>
        <v/>
      </c>
      <c r="FW592" s="94">
        <f t="shared" si="764"/>
        <v>125.75</v>
      </c>
      <c r="FX592" s="95">
        <f t="shared" si="765"/>
        <v>0</v>
      </c>
      <c r="FY592" s="129" t="str">
        <f t="shared" si="766"/>
        <v>NOT AWARDED</v>
      </c>
      <c r="FZ592" s="130">
        <f t="shared" si="767"/>
        <v>0</v>
      </c>
      <c r="GA592" s="129" t="str">
        <f t="shared" si="768"/>
        <v>VENDOR 09</v>
      </c>
      <c r="GB592" s="176"/>
      <c r="GC592" s="177"/>
      <c r="GD592" s="96"/>
      <c r="GE592" s="97"/>
    </row>
    <row r="593" spans="1:187" ht="30" customHeight="1" thickTop="1" thickBot="1" x14ac:dyDescent="0.4">
      <c r="A593" s="162">
        <v>589</v>
      </c>
      <c r="B593" s="199">
        <v>5</v>
      </c>
      <c r="C593" s="164">
        <v>9781419753558</v>
      </c>
      <c r="D593" s="165" t="s">
        <v>403</v>
      </c>
      <c r="E593" s="165" t="s">
        <v>1092</v>
      </c>
      <c r="F593" s="165" t="s">
        <v>1479</v>
      </c>
      <c r="G593" s="166" t="s">
        <v>1415</v>
      </c>
      <c r="H593" s="166" t="s">
        <v>1418</v>
      </c>
      <c r="I593" s="167"/>
      <c r="J593" s="227">
        <f t="shared" si="769"/>
        <v>5</v>
      </c>
      <c r="K593" s="228"/>
      <c r="L593" s="99" t="str">
        <f t="shared" si="695"/>
        <v/>
      </c>
      <c r="M593" s="241"/>
      <c r="N593" s="168"/>
      <c r="O593" s="195" t="str">
        <f t="shared" si="696"/>
        <v>VENDOR 09</v>
      </c>
      <c r="P593" s="149">
        <v>241364</v>
      </c>
      <c r="Q593" s="149">
        <f t="shared" si="697"/>
        <v>0</v>
      </c>
      <c r="R593" s="196" t="str">
        <f t="shared" si="698"/>
        <v xml:space="preserve">, </v>
      </c>
      <c r="S593" s="196" t="str">
        <f t="shared" si="699"/>
        <v>NO BID</v>
      </c>
      <c r="T593" s="117">
        <f t="shared" si="700"/>
        <v>0</v>
      </c>
      <c r="U593" s="118" t="str">
        <f t="shared" si="701"/>
        <v>NOT AWARDED</v>
      </c>
      <c r="V593" s="167"/>
      <c r="W593" s="171"/>
      <c r="X593" s="89"/>
      <c r="Y593" s="90"/>
      <c r="Z593" s="172" t="str">
        <f t="shared" si="702"/>
        <v/>
      </c>
      <c r="AA593" s="154" t="str">
        <f t="shared" si="703"/>
        <v>NO BID</v>
      </c>
      <c r="AB593" s="171"/>
      <c r="AC593" s="89"/>
      <c r="AD593" s="90"/>
      <c r="AE593" s="172" t="str">
        <f t="shared" si="704"/>
        <v/>
      </c>
      <c r="AF593" s="154" t="str">
        <f t="shared" si="705"/>
        <v>NO BID</v>
      </c>
      <c r="AG593" s="171"/>
      <c r="AH593" s="89"/>
      <c r="AI593" s="90"/>
      <c r="AJ593" s="172" t="str">
        <f t="shared" si="706"/>
        <v/>
      </c>
      <c r="AK593" s="154" t="str">
        <f t="shared" si="707"/>
        <v>NO BID</v>
      </c>
      <c r="AL593" s="171"/>
      <c r="AM593" s="89"/>
      <c r="AN593" s="90"/>
      <c r="AO593" s="172" t="str">
        <f t="shared" si="708"/>
        <v/>
      </c>
      <c r="AP593" s="154" t="str">
        <f t="shared" si="709"/>
        <v>NO BID</v>
      </c>
      <c r="AQ593" s="171"/>
      <c r="AR593" s="89"/>
      <c r="AS593" s="90"/>
      <c r="AT593" s="172" t="str">
        <f t="shared" si="710"/>
        <v/>
      </c>
      <c r="AU593" s="154" t="str">
        <f t="shared" si="711"/>
        <v>NO BID</v>
      </c>
      <c r="AV593" s="171"/>
      <c r="AW593" s="89"/>
      <c r="AX593" s="90"/>
      <c r="AY593" s="172" t="str">
        <f t="shared" si="712"/>
        <v/>
      </c>
      <c r="AZ593" s="154" t="str">
        <f t="shared" si="713"/>
        <v>NO BID</v>
      </c>
      <c r="BA593" s="171"/>
      <c r="BB593" s="89"/>
      <c r="BC593" s="90"/>
      <c r="BD593" s="172" t="str">
        <f t="shared" si="714"/>
        <v/>
      </c>
      <c r="BE593" s="154" t="s">
        <v>75</v>
      </c>
      <c r="BF593" s="171"/>
      <c r="BG593" s="89"/>
      <c r="BH593" s="90"/>
      <c r="BI593" s="172" t="str">
        <f t="shared" si="715"/>
        <v/>
      </c>
      <c r="BJ593" s="154" t="str">
        <f t="shared" si="716"/>
        <v>NO BID</v>
      </c>
      <c r="BK593" s="171"/>
      <c r="BL593" s="89"/>
      <c r="BM593" s="90"/>
      <c r="BN593" s="172" t="str">
        <f t="shared" si="717"/>
        <v/>
      </c>
      <c r="BO593" s="154" t="str">
        <f t="shared" si="718"/>
        <v>NO BID</v>
      </c>
      <c r="BP593" s="173"/>
      <c r="BQ593" s="171"/>
      <c r="BR593" s="89"/>
      <c r="BS593" s="90" t="str">
        <f t="shared" si="719"/>
        <v/>
      </c>
      <c r="BT593" s="172"/>
      <c r="BU593" s="154" t="str">
        <f t="shared" si="720"/>
        <v>NO BID</v>
      </c>
      <c r="BV593" s="171"/>
      <c r="BW593" s="89"/>
      <c r="BX593" s="90" t="str">
        <f t="shared" si="721"/>
        <v/>
      </c>
      <c r="BY593" s="172"/>
      <c r="BZ593" s="154" t="str">
        <f t="shared" si="722"/>
        <v>NO BID</v>
      </c>
      <c r="CA593" s="171"/>
      <c r="CB593" s="89"/>
      <c r="CC593" s="90" t="str">
        <f t="shared" si="723"/>
        <v/>
      </c>
      <c r="CD593" s="172"/>
      <c r="CE593" s="154" t="str">
        <f t="shared" si="724"/>
        <v>NO BID</v>
      </c>
      <c r="CF593" s="171"/>
      <c r="CG593" s="89"/>
      <c r="CH593" s="90" t="str">
        <f t="shared" si="725"/>
        <v/>
      </c>
      <c r="CI593" s="172"/>
      <c r="CJ593" s="154" t="str">
        <f t="shared" si="726"/>
        <v>NO BID</v>
      </c>
      <c r="CK593" s="171"/>
      <c r="CL593" s="89"/>
      <c r="CM593" s="90" t="str">
        <f t="shared" si="727"/>
        <v/>
      </c>
      <c r="CN593" s="172"/>
      <c r="CO593" s="154" t="str">
        <f t="shared" si="728"/>
        <v>NO BID</v>
      </c>
      <c r="CP593" s="171"/>
      <c r="CQ593" s="89"/>
      <c r="CR593" s="90" t="str">
        <f t="shared" si="729"/>
        <v/>
      </c>
      <c r="CS593" s="172"/>
      <c r="CT593" s="154" t="str">
        <f t="shared" si="730"/>
        <v>NO BID</v>
      </c>
      <c r="CU593" s="171"/>
      <c r="CV593" s="89"/>
      <c r="CW593" s="90" t="str">
        <f t="shared" si="731"/>
        <v/>
      </c>
      <c r="CX593" s="172"/>
      <c r="CY593" s="154" t="str">
        <f t="shared" si="732"/>
        <v>NO BID</v>
      </c>
      <c r="CZ593" s="171"/>
      <c r="DA593" s="89"/>
      <c r="DB593" s="90" t="str">
        <f t="shared" si="733"/>
        <v/>
      </c>
      <c r="DC593" s="172"/>
      <c r="DD593" s="154" t="str">
        <f t="shared" si="734"/>
        <v>NO BID</v>
      </c>
      <c r="DE593" s="171"/>
      <c r="DF593" s="89"/>
      <c r="DG593" s="90" t="str">
        <f t="shared" si="735"/>
        <v/>
      </c>
      <c r="DH593" s="172"/>
      <c r="DI593" s="154" t="str">
        <f t="shared" si="736"/>
        <v>NO BID</v>
      </c>
      <c r="DJ593" s="171"/>
      <c r="DK593" s="89"/>
      <c r="DL593" s="90" t="str">
        <f t="shared" si="737"/>
        <v/>
      </c>
      <c r="DM593" s="172"/>
      <c r="DN593" s="154" t="str">
        <f t="shared" si="738"/>
        <v>NO BID</v>
      </c>
      <c r="DO593" s="171"/>
      <c r="DP593" s="89"/>
      <c r="DQ593" s="90" t="str">
        <f t="shared" si="739"/>
        <v/>
      </c>
      <c r="DR593" s="172"/>
      <c r="DS593" s="154" t="str">
        <f t="shared" si="740"/>
        <v>NO BID</v>
      </c>
      <c r="DT593" s="171"/>
      <c r="DU593" s="89"/>
      <c r="DV593" s="90" t="str">
        <f t="shared" si="741"/>
        <v/>
      </c>
      <c r="DW593" s="172"/>
      <c r="DX593" s="154" t="str">
        <f t="shared" si="742"/>
        <v>NO BID</v>
      </c>
      <c r="DY593" s="171"/>
      <c r="DZ593" s="89"/>
      <c r="EA593" s="90" t="str">
        <f t="shared" si="743"/>
        <v/>
      </c>
      <c r="EB593" s="172"/>
      <c r="EC593" s="154" t="str">
        <f t="shared" si="744"/>
        <v>NO BID</v>
      </c>
      <c r="ED593" s="171"/>
      <c r="EE593" s="89"/>
      <c r="EF593" s="90" t="str">
        <f t="shared" si="745"/>
        <v/>
      </c>
      <c r="EG593" s="172"/>
      <c r="EH593" s="154" t="str">
        <f t="shared" si="746"/>
        <v>NO BID</v>
      </c>
      <c r="EI593" s="171"/>
      <c r="EJ593" s="89"/>
      <c r="EK593" s="90" t="str">
        <f t="shared" si="747"/>
        <v/>
      </c>
      <c r="EL593" s="172"/>
      <c r="EM593" s="154" t="str">
        <f t="shared" si="748"/>
        <v>NO BID</v>
      </c>
      <c r="EN593" s="171"/>
      <c r="EO593" s="89"/>
      <c r="EP593" s="90" t="str">
        <f t="shared" si="749"/>
        <v/>
      </c>
      <c r="EQ593" s="172"/>
      <c r="ER593" s="154" t="str">
        <f t="shared" si="750"/>
        <v>NO BID</v>
      </c>
      <c r="ES593" s="171"/>
      <c r="ET593" s="89"/>
      <c r="EU593" s="90" t="str">
        <f t="shared" si="751"/>
        <v/>
      </c>
      <c r="EV593" s="172"/>
      <c r="EW593" s="154" t="str">
        <f t="shared" si="752"/>
        <v>NO BID</v>
      </c>
      <c r="EX593" s="171"/>
      <c r="EY593" s="89"/>
      <c r="EZ593" s="90" t="str">
        <f t="shared" si="753"/>
        <v/>
      </c>
      <c r="FA593" s="172"/>
      <c r="FB593" s="154" t="str">
        <f t="shared" si="754"/>
        <v>NO BID</v>
      </c>
      <c r="FC593" s="171"/>
      <c r="FD593" s="89"/>
      <c r="FE593" s="90" t="str">
        <f t="shared" si="755"/>
        <v/>
      </c>
      <c r="FF593" s="172"/>
      <c r="FG593" s="154" t="str">
        <f t="shared" si="756"/>
        <v>NO BID</v>
      </c>
      <c r="FH593" s="171"/>
      <c r="FI593" s="89"/>
      <c r="FJ593" s="90" t="str">
        <f t="shared" si="757"/>
        <v/>
      </c>
      <c r="FK593" s="172"/>
      <c r="FL593" s="154" t="str">
        <f t="shared" si="758"/>
        <v>NO BID</v>
      </c>
      <c r="FM593" s="171"/>
      <c r="FN593" s="89"/>
      <c r="FO593" s="90" t="str">
        <f t="shared" si="759"/>
        <v/>
      </c>
      <c r="FP593" s="172"/>
      <c r="FQ593" s="154" t="str">
        <f t="shared" si="760"/>
        <v>NO BID</v>
      </c>
      <c r="FR593" s="174"/>
      <c r="FS593" s="91">
        <v>24.29</v>
      </c>
      <c r="FT593" s="92">
        <f t="shared" si="761"/>
        <v>121.44999999999999</v>
      </c>
      <c r="FU593" s="175">
        <f t="shared" si="762"/>
        <v>0</v>
      </c>
      <c r="FV593" s="93" t="str">
        <f t="shared" si="763"/>
        <v/>
      </c>
      <c r="FW593" s="94">
        <f t="shared" si="764"/>
        <v>121.44999999999999</v>
      </c>
      <c r="FX593" s="95">
        <f t="shared" si="765"/>
        <v>0</v>
      </c>
      <c r="FY593" s="129" t="str">
        <f t="shared" si="766"/>
        <v>NOT AWARDED</v>
      </c>
      <c r="FZ593" s="130">
        <f t="shared" si="767"/>
        <v>0</v>
      </c>
      <c r="GA593" s="129" t="str">
        <f t="shared" si="768"/>
        <v>VENDOR 09</v>
      </c>
      <c r="GB593" s="176"/>
      <c r="GC593" s="177"/>
      <c r="GD593" s="96"/>
      <c r="GE593" s="97"/>
    </row>
    <row r="594" spans="1:187" ht="30" customHeight="1" thickTop="1" thickBot="1" x14ac:dyDescent="0.4">
      <c r="A594" s="162">
        <v>590</v>
      </c>
      <c r="B594" s="163">
        <v>5</v>
      </c>
      <c r="C594" s="164">
        <v>9781662601637</v>
      </c>
      <c r="D594" s="165" t="s">
        <v>723</v>
      </c>
      <c r="E594" s="165" t="s">
        <v>1359</v>
      </c>
      <c r="F594" s="165" t="s">
        <v>1479</v>
      </c>
      <c r="G594" s="166" t="s">
        <v>1415</v>
      </c>
      <c r="H594" s="166" t="s">
        <v>1453</v>
      </c>
      <c r="I594" s="167"/>
      <c r="J594" s="227">
        <f t="shared" si="769"/>
        <v>5</v>
      </c>
      <c r="K594" s="228"/>
      <c r="L594" s="99" t="str">
        <f t="shared" si="695"/>
        <v/>
      </c>
      <c r="M594" s="241"/>
      <c r="N594" s="168"/>
      <c r="O594" s="195" t="str">
        <f t="shared" si="696"/>
        <v>VENDOR 09</v>
      </c>
      <c r="P594" s="149">
        <v>241360</v>
      </c>
      <c r="Q594" s="149">
        <f t="shared" si="697"/>
        <v>0</v>
      </c>
      <c r="R594" s="196" t="str">
        <f t="shared" si="698"/>
        <v xml:space="preserve">, </v>
      </c>
      <c r="S594" s="196" t="str">
        <f t="shared" si="699"/>
        <v>NO BID</v>
      </c>
      <c r="T594" s="117">
        <f t="shared" si="700"/>
        <v>0</v>
      </c>
      <c r="U594" s="118" t="str">
        <f t="shared" si="701"/>
        <v>NOT AWARDED</v>
      </c>
      <c r="V594" s="167"/>
      <c r="W594" s="171"/>
      <c r="X594" s="89"/>
      <c r="Y594" s="90"/>
      <c r="Z594" s="172" t="str">
        <f t="shared" si="702"/>
        <v/>
      </c>
      <c r="AA594" s="154" t="str">
        <f t="shared" si="703"/>
        <v>NO BID</v>
      </c>
      <c r="AB594" s="171"/>
      <c r="AC594" s="89"/>
      <c r="AD594" s="90"/>
      <c r="AE594" s="172" t="str">
        <f t="shared" si="704"/>
        <v/>
      </c>
      <c r="AF594" s="154" t="str">
        <f t="shared" si="705"/>
        <v>NO BID</v>
      </c>
      <c r="AG594" s="171"/>
      <c r="AH594" s="89"/>
      <c r="AI594" s="90"/>
      <c r="AJ594" s="172" t="str">
        <f t="shared" si="706"/>
        <v/>
      </c>
      <c r="AK594" s="154" t="str">
        <f t="shared" si="707"/>
        <v>NO BID</v>
      </c>
      <c r="AL594" s="171"/>
      <c r="AM594" s="89"/>
      <c r="AN594" s="90"/>
      <c r="AO594" s="172" t="str">
        <f t="shared" si="708"/>
        <v/>
      </c>
      <c r="AP594" s="154" t="str">
        <f t="shared" si="709"/>
        <v>NO BID</v>
      </c>
      <c r="AQ594" s="171"/>
      <c r="AR594" s="89"/>
      <c r="AS594" s="90"/>
      <c r="AT594" s="172" t="str">
        <f t="shared" si="710"/>
        <v/>
      </c>
      <c r="AU594" s="154" t="str">
        <f t="shared" si="711"/>
        <v>NO BID</v>
      </c>
      <c r="AV594" s="171"/>
      <c r="AW594" s="89"/>
      <c r="AX594" s="90"/>
      <c r="AY594" s="172" t="str">
        <f t="shared" si="712"/>
        <v/>
      </c>
      <c r="AZ594" s="154" t="str">
        <f t="shared" si="713"/>
        <v>NO BID</v>
      </c>
      <c r="BA594" s="171"/>
      <c r="BB594" s="89"/>
      <c r="BC594" s="90"/>
      <c r="BD594" s="172" t="str">
        <f t="shared" si="714"/>
        <v/>
      </c>
      <c r="BE594" s="154" t="str">
        <f>IF($B594=0,"",IF(ISNUMBER(BB594),"","NO BID"))</f>
        <v>NO BID</v>
      </c>
      <c r="BF594" s="171"/>
      <c r="BG594" s="89"/>
      <c r="BH594" s="90"/>
      <c r="BI594" s="172" t="str">
        <f t="shared" si="715"/>
        <v/>
      </c>
      <c r="BJ594" s="154" t="str">
        <f t="shared" si="716"/>
        <v>NO BID</v>
      </c>
      <c r="BK594" s="171"/>
      <c r="BL594" s="89"/>
      <c r="BM594" s="90"/>
      <c r="BN594" s="172" t="str">
        <f t="shared" si="717"/>
        <v/>
      </c>
      <c r="BO594" s="154" t="str">
        <f t="shared" si="718"/>
        <v>NO BID</v>
      </c>
      <c r="BP594" s="178"/>
      <c r="BQ594" s="171"/>
      <c r="BR594" s="89"/>
      <c r="BS594" s="90" t="str">
        <f t="shared" si="719"/>
        <v/>
      </c>
      <c r="BT594" s="172"/>
      <c r="BU594" s="154" t="str">
        <f t="shared" si="720"/>
        <v>NO BID</v>
      </c>
      <c r="BV594" s="171"/>
      <c r="BW594" s="89"/>
      <c r="BX594" s="90" t="str">
        <f t="shared" si="721"/>
        <v/>
      </c>
      <c r="BY594" s="172"/>
      <c r="BZ594" s="154" t="str">
        <f t="shared" si="722"/>
        <v>NO BID</v>
      </c>
      <c r="CA594" s="171"/>
      <c r="CB594" s="89"/>
      <c r="CC594" s="90" t="str">
        <f t="shared" si="723"/>
        <v/>
      </c>
      <c r="CD594" s="172"/>
      <c r="CE594" s="154" t="str">
        <f t="shared" si="724"/>
        <v>NO BID</v>
      </c>
      <c r="CF594" s="171"/>
      <c r="CG594" s="89"/>
      <c r="CH594" s="90" t="str">
        <f t="shared" si="725"/>
        <v/>
      </c>
      <c r="CI594" s="172"/>
      <c r="CJ594" s="154" t="str">
        <f t="shared" si="726"/>
        <v>NO BID</v>
      </c>
      <c r="CK594" s="171"/>
      <c r="CL594" s="89"/>
      <c r="CM594" s="90" t="str">
        <f t="shared" si="727"/>
        <v/>
      </c>
      <c r="CN594" s="172"/>
      <c r="CO594" s="154" t="str">
        <f t="shared" si="728"/>
        <v>NO BID</v>
      </c>
      <c r="CP594" s="171"/>
      <c r="CQ594" s="89"/>
      <c r="CR594" s="90" t="str">
        <f t="shared" si="729"/>
        <v/>
      </c>
      <c r="CS594" s="172"/>
      <c r="CT594" s="154" t="str">
        <f t="shared" si="730"/>
        <v>NO BID</v>
      </c>
      <c r="CU594" s="171"/>
      <c r="CV594" s="89"/>
      <c r="CW594" s="90" t="str">
        <f t="shared" si="731"/>
        <v/>
      </c>
      <c r="CX594" s="172"/>
      <c r="CY594" s="154" t="str">
        <f t="shared" si="732"/>
        <v>NO BID</v>
      </c>
      <c r="CZ594" s="171"/>
      <c r="DA594" s="89"/>
      <c r="DB594" s="90" t="str">
        <f t="shared" si="733"/>
        <v/>
      </c>
      <c r="DC594" s="172"/>
      <c r="DD594" s="154" t="str">
        <f t="shared" si="734"/>
        <v>NO BID</v>
      </c>
      <c r="DE594" s="171"/>
      <c r="DF594" s="89"/>
      <c r="DG594" s="90" t="str">
        <f t="shared" si="735"/>
        <v/>
      </c>
      <c r="DH594" s="172"/>
      <c r="DI594" s="154" t="str">
        <f t="shared" si="736"/>
        <v>NO BID</v>
      </c>
      <c r="DJ594" s="171"/>
      <c r="DK594" s="89"/>
      <c r="DL594" s="90" t="str">
        <f t="shared" si="737"/>
        <v/>
      </c>
      <c r="DM594" s="172"/>
      <c r="DN594" s="154" t="str">
        <f t="shared" si="738"/>
        <v>NO BID</v>
      </c>
      <c r="DO594" s="171"/>
      <c r="DP594" s="89"/>
      <c r="DQ594" s="90" t="str">
        <f t="shared" si="739"/>
        <v/>
      </c>
      <c r="DR594" s="172"/>
      <c r="DS594" s="154" t="str">
        <f t="shared" si="740"/>
        <v>NO BID</v>
      </c>
      <c r="DT594" s="171"/>
      <c r="DU594" s="89"/>
      <c r="DV594" s="90" t="str">
        <f t="shared" si="741"/>
        <v/>
      </c>
      <c r="DW594" s="172"/>
      <c r="DX594" s="154" t="str">
        <f t="shared" si="742"/>
        <v>NO BID</v>
      </c>
      <c r="DY594" s="171"/>
      <c r="DZ594" s="89"/>
      <c r="EA594" s="90" t="str">
        <f t="shared" si="743"/>
        <v/>
      </c>
      <c r="EB594" s="172"/>
      <c r="EC594" s="154" t="str">
        <f t="shared" si="744"/>
        <v>NO BID</v>
      </c>
      <c r="ED594" s="171"/>
      <c r="EE594" s="89"/>
      <c r="EF594" s="90" t="str">
        <f t="shared" si="745"/>
        <v/>
      </c>
      <c r="EG594" s="172"/>
      <c r="EH594" s="154" t="str">
        <f t="shared" si="746"/>
        <v>NO BID</v>
      </c>
      <c r="EI594" s="171"/>
      <c r="EJ594" s="89"/>
      <c r="EK594" s="90" t="str">
        <f t="shared" si="747"/>
        <v/>
      </c>
      <c r="EL594" s="172"/>
      <c r="EM594" s="154" t="str">
        <f t="shared" si="748"/>
        <v>NO BID</v>
      </c>
      <c r="EN594" s="171"/>
      <c r="EO594" s="89"/>
      <c r="EP594" s="90" t="str">
        <f t="shared" si="749"/>
        <v/>
      </c>
      <c r="EQ594" s="172"/>
      <c r="ER594" s="154" t="str">
        <f t="shared" si="750"/>
        <v>NO BID</v>
      </c>
      <c r="ES594" s="171"/>
      <c r="ET594" s="89"/>
      <c r="EU594" s="90" t="str">
        <f t="shared" si="751"/>
        <v/>
      </c>
      <c r="EV594" s="172"/>
      <c r="EW594" s="154" t="str">
        <f t="shared" si="752"/>
        <v>NO BID</v>
      </c>
      <c r="EX594" s="171"/>
      <c r="EY594" s="89"/>
      <c r="EZ594" s="90" t="str">
        <f t="shared" si="753"/>
        <v/>
      </c>
      <c r="FA594" s="172"/>
      <c r="FB594" s="154" t="str">
        <f t="shared" si="754"/>
        <v>NO BID</v>
      </c>
      <c r="FC594" s="171"/>
      <c r="FD594" s="89"/>
      <c r="FE594" s="90" t="str">
        <f t="shared" si="755"/>
        <v/>
      </c>
      <c r="FF594" s="172"/>
      <c r="FG594" s="154" t="str">
        <f t="shared" si="756"/>
        <v>NO BID</v>
      </c>
      <c r="FH594" s="171"/>
      <c r="FI594" s="89"/>
      <c r="FJ594" s="90" t="str">
        <f t="shared" si="757"/>
        <v/>
      </c>
      <c r="FK594" s="172"/>
      <c r="FL594" s="154" t="str">
        <f t="shared" si="758"/>
        <v>NO BID</v>
      </c>
      <c r="FM594" s="171"/>
      <c r="FN594" s="89"/>
      <c r="FO594" s="90" t="str">
        <f t="shared" si="759"/>
        <v/>
      </c>
      <c r="FP594" s="172"/>
      <c r="FQ594" s="154" t="str">
        <f t="shared" si="760"/>
        <v>NO BID</v>
      </c>
      <c r="FR594" s="174"/>
      <c r="FS594" s="91">
        <v>12.99</v>
      </c>
      <c r="FT594" s="92">
        <f t="shared" si="761"/>
        <v>64.95</v>
      </c>
      <c r="FU594" s="175">
        <f t="shared" si="762"/>
        <v>0</v>
      </c>
      <c r="FV594" s="93" t="str">
        <f t="shared" si="763"/>
        <v/>
      </c>
      <c r="FW594" s="94">
        <f t="shared" si="764"/>
        <v>64.95</v>
      </c>
      <c r="FX594" s="95">
        <f t="shared" si="765"/>
        <v>0</v>
      </c>
      <c r="FY594" s="129" t="str">
        <f t="shared" si="766"/>
        <v>NOT AWARDED</v>
      </c>
      <c r="FZ594" s="130">
        <f t="shared" si="767"/>
        <v>0</v>
      </c>
      <c r="GA594" s="129" t="str">
        <f t="shared" si="768"/>
        <v>VENDOR 09</v>
      </c>
      <c r="GB594" s="176"/>
      <c r="GC594" s="177"/>
      <c r="GD594" s="96"/>
      <c r="GE594" s="98"/>
    </row>
    <row r="595" spans="1:187" ht="30" customHeight="1" thickTop="1" thickBot="1" x14ac:dyDescent="0.4">
      <c r="A595" s="141">
        <v>591</v>
      </c>
      <c r="B595" s="163">
        <v>3</v>
      </c>
      <c r="C595" s="164">
        <v>9781984857941</v>
      </c>
      <c r="D595" s="165" t="s">
        <v>413</v>
      </c>
      <c r="E595" s="165" t="s">
        <v>1101</v>
      </c>
      <c r="F595" s="165" t="s">
        <v>1479</v>
      </c>
      <c r="G595" s="166" t="s">
        <v>1415</v>
      </c>
      <c r="H595" s="166" t="s">
        <v>1418</v>
      </c>
      <c r="I595" s="167"/>
      <c r="J595" s="227">
        <f t="shared" si="769"/>
        <v>3</v>
      </c>
      <c r="K595" s="228"/>
      <c r="L595" s="99" t="str">
        <f t="shared" si="695"/>
        <v/>
      </c>
      <c r="M595" s="241"/>
      <c r="N595" s="168"/>
      <c r="O595" s="195" t="str">
        <f t="shared" si="696"/>
        <v>VENDOR 09</v>
      </c>
      <c r="P595" s="149">
        <v>241363</v>
      </c>
      <c r="Q595" s="149">
        <f t="shared" si="697"/>
        <v>0</v>
      </c>
      <c r="R595" s="196" t="str">
        <f t="shared" si="698"/>
        <v xml:space="preserve">, </v>
      </c>
      <c r="S595" s="196" t="str">
        <f t="shared" si="699"/>
        <v>NO BID</v>
      </c>
      <c r="T595" s="117">
        <f t="shared" si="700"/>
        <v>0</v>
      </c>
      <c r="U595" s="118" t="str">
        <f t="shared" si="701"/>
        <v>NOT AWARDED</v>
      </c>
      <c r="V595" s="167"/>
      <c r="W595" s="171"/>
      <c r="X595" s="89"/>
      <c r="Y595" s="90"/>
      <c r="Z595" s="172" t="str">
        <f t="shared" si="702"/>
        <v/>
      </c>
      <c r="AA595" s="154" t="str">
        <f t="shared" si="703"/>
        <v>NO BID</v>
      </c>
      <c r="AB595" s="171"/>
      <c r="AC595" s="89"/>
      <c r="AD595" s="90"/>
      <c r="AE595" s="172" t="str">
        <f t="shared" si="704"/>
        <v/>
      </c>
      <c r="AF595" s="154" t="str">
        <f t="shared" si="705"/>
        <v>NO BID</v>
      </c>
      <c r="AG595" s="171"/>
      <c r="AH595" s="89"/>
      <c r="AI595" s="90"/>
      <c r="AJ595" s="172" t="str">
        <f t="shared" si="706"/>
        <v/>
      </c>
      <c r="AK595" s="154" t="str">
        <f t="shared" si="707"/>
        <v>NO BID</v>
      </c>
      <c r="AL595" s="171"/>
      <c r="AM595" s="89"/>
      <c r="AN595" s="90"/>
      <c r="AO595" s="172" t="str">
        <f t="shared" si="708"/>
        <v/>
      </c>
      <c r="AP595" s="154" t="str">
        <f t="shared" si="709"/>
        <v>NO BID</v>
      </c>
      <c r="AQ595" s="171"/>
      <c r="AR595" s="89"/>
      <c r="AS595" s="90"/>
      <c r="AT595" s="172" t="str">
        <f t="shared" si="710"/>
        <v/>
      </c>
      <c r="AU595" s="154" t="str">
        <f t="shared" si="711"/>
        <v>NO BID</v>
      </c>
      <c r="AV595" s="171"/>
      <c r="AW595" s="89"/>
      <c r="AX595" s="90"/>
      <c r="AY595" s="172" t="str">
        <f t="shared" si="712"/>
        <v/>
      </c>
      <c r="AZ595" s="154" t="str">
        <f t="shared" si="713"/>
        <v>NO BID</v>
      </c>
      <c r="BA595" s="171"/>
      <c r="BB595" s="89"/>
      <c r="BC595" s="90"/>
      <c r="BD595" s="172" t="str">
        <f t="shared" si="714"/>
        <v/>
      </c>
      <c r="BE595" s="154" t="str">
        <f>IF($B595=0,"",IF(ISNUMBER(BB595),"","NO BID"))</f>
        <v>NO BID</v>
      </c>
      <c r="BF595" s="171"/>
      <c r="BG595" s="89"/>
      <c r="BH595" s="90"/>
      <c r="BI595" s="172" t="str">
        <f t="shared" si="715"/>
        <v/>
      </c>
      <c r="BJ595" s="154" t="str">
        <f t="shared" si="716"/>
        <v>NO BID</v>
      </c>
      <c r="BK595" s="171"/>
      <c r="BL595" s="89"/>
      <c r="BM595" s="90"/>
      <c r="BN595" s="172" t="str">
        <f t="shared" si="717"/>
        <v/>
      </c>
      <c r="BO595" s="154" t="str">
        <f t="shared" si="718"/>
        <v>NO BID</v>
      </c>
      <c r="BP595" s="178"/>
      <c r="BQ595" s="171"/>
      <c r="BR595" s="89"/>
      <c r="BS595" s="90" t="str">
        <f t="shared" si="719"/>
        <v/>
      </c>
      <c r="BT595" s="172"/>
      <c r="BU595" s="154" t="str">
        <f t="shared" si="720"/>
        <v>NO BID</v>
      </c>
      <c r="BV595" s="171"/>
      <c r="BW595" s="89"/>
      <c r="BX595" s="90" t="str">
        <f t="shared" si="721"/>
        <v/>
      </c>
      <c r="BY595" s="172"/>
      <c r="BZ595" s="154" t="str">
        <f t="shared" si="722"/>
        <v>NO BID</v>
      </c>
      <c r="CA595" s="171"/>
      <c r="CB595" s="89"/>
      <c r="CC595" s="90" t="str">
        <f t="shared" si="723"/>
        <v/>
      </c>
      <c r="CD595" s="172"/>
      <c r="CE595" s="154" t="str">
        <f t="shared" si="724"/>
        <v>NO BID</v>
      </c>
      <c r="CF595" s="171"/>
      <c r="CG595" s="89"/>
      <c r="CH595" s="90" t="str">
        <f t="shared" si="725"/>
        <v/>
      </c>
      <c r="CI595" s="172"/>
      <c r="CJ595" s="154" t="str">
        <f t="shared" si="726"/>
        <v>NO BID</v>
      </c>
      <c r="CK595" s="171"/>
      <c r="CL595" s="89"/>
      <c r="CM595" s="90" t="str">
        <f t="shared" si="727"/>
        <v/>
      </c>
      <c r="CN595" s="172"/>
      <c r="CO595" s="154" t="str">
        <f t="shared" si="728"/>
        <v>NO BID</v>
      </c>
      <c r="CP595" s="171"/>
      <c r="CQ595" s="89"/>
      <c r="CR595" s="90" t="str">
        <f t="shared" si="729"/>
        <v/>
      </c>
      <c r="CS595" s="172"/>
      <c r="CT595" s="154" t="str">
        <f t="shared" si="730"/>
        <v>NO BID</v>
      </c>
      <c r="CU595" s="171"/>
      <c r="CV595" s="89"/>
      <c r="CW595" s="90" t="str">
        <f t="shared" si="731"/>
        <v/>
      </c>
      <c r="CX595" s="172"/>
      <c r="CY595" s="154" t="str">
        <f t="shared" si="732"/>
        <v>NO BID</v>
      </c>
      <c r="CZ595" s="171"/>
      <c r="DA595" s="89"/>
      <c r="DB595" s="90" t="str">
        <f t="shared" si="733"/>
        <v/>
      </c>
      <c r="DC595" s="172"/>
      <c r="DD595" s="154" t="str">
        <f t="shared" si="734"/>
        <v>NO BID</v>
      </c>
      <c r="DE595" s="171"/>
      <c r="DF595" s="89"/>
      <c r="DG595" s="90" t="str">
        <f t="shared" si="735"/>
        <v/>
      </c>
      <c r="DH595" s="172"/>
      <c r="DI595" s="154" t="str">
        <f t="shared" si="736"/>
        <v>NO BID</v>
      </c>
      <c r="DJ595" s="171"/>
      <c r="DK595" s="89"/>
      <c r="DL595" s="90" t="str">
        <f t="shared" si="737"/>
        <v/>
      </c>
      <c r="DM595" s="172"/>
      <c r="DN595" s="154" t="str">
        <f t="shared" si="738"/>
        <v>NO BID</v>
      </c>
      <c r="DO595" s="171"/>
      <c r="DP595" s="89"/>
      <c r="DQ595" s="90" t="str">
        <f t="shared" si="739"/>
        <v/>
      </c>
      <c r="DR595" s="172"/>
      <c r="DS595" s="154" t="str">
        <f t="shared" si="740"/>
        <v>NO BID</v>
      </c>
      <c r="DT595" s="171"/>
      <c r="DU595" s="89"/>
      <c r="DV595" s="90" t="str">
        <f t="shared" si="741"/>
        <v/>
      </c>
      <c r="DW595" s="172"/>
      <c r="DX595" s="154" t="str">
        <f t="shared" si="742"/>
        <v>NO BID</v>
      </c>
      <c r="DY595" s="171"/>
      <c r="DZ595" s="89"/>
      <c r="EA595" s="90" t="str">
        <f t="shared" si="743"/>
        <v/>
      </c>
      <c r="EB595" s="172"/>
      <c r="EC595" s="154" t="str">
        <f t="shared" si="744"/>
        <v>NO BID</v>
      </c>
      <c r="ED595" s="171"/>
      <c r="EE595" s="89"/>
      <c r="EF595" s="90" t="str">
        <f t="shared" si="745"/>
        <v/>
      </c>
      <c r="EG595" s="172"/>
      <c r="EH595" s="154" t="str">
        <f t="shared" si="746"/>
        <v>NO BID</v>
      </c>
      <c r="EI595" s="171"/>
      <c r="EJ595" s="89"/>
      <c r="EK595" s="90" t="str">
        <f t="shared" si="747"/>
        <v/>
      </c>
      <c r="EL595" s="172"/>
      <c r="EM595" s="154" t="str">
        <f t="shared" si="748"/>
        <v>NO BID</v>
      </c>
      <c r="EN595" s="171"/>
      <c r="EO595" s="89"/>
      <c r="EP595" s="90" t="str">
        <f t="shared" si="749"/>
        <v/>
      </c>
      <c r="EQ595" s="172"/>
      <c r="ER595" s="154" t="str">
        <f t="shared" si="750"/>
        <v>NO BID</v>
      </c>
      <c r="ES595" s="171"/>
      <c r="ET595" s="89"/>
      <c r="EU595" s="90" t="str">
        <f t="shared" si="751"/>
        <v/>
      </c>
      <c r="EV595" s="172"/>
      <c r="EW595" s="154" t="str">
        <f t="shared" si="752"/>
        <v>NO BID</v>
      </c>
      <c r="EX595" s="171"/>
      <c r="EY595" s="89"/>
      <c r="EZ595" s="90" t="str">
        <f t="shared" si="753"/>
        <v/>
      </c>
      <c r="FA595" s="172"/>
      <c r="FB595" s="154" t="str">
        <f t="shared" si="754"/>
        <v>NO BID</v>
      </c>
      <c r="FC595" s="171"/>
      <c r="FD595" s="89"/>
      <c r="FE595" s="90" t="str">
        <f t="shared" si="755"/>
        <v/>
      </c>
      <c r="FF595" s="172"/>
      <c r="FG595" s="154" t="str">
        <f t="shared" si="756"/>
        <v>NO BID</v>
      </c>
      <c r="FH595" s="171"/>
      <c r="FI595" s="89"/>
      <c r="FJ595" s="90" t="str">
        <f t="shared" si="757"/>
        <v/>
      </c>
      <c r="FK595" s="172"/>
      <c r="FL595" s="154" t="str">
        <f t="shared" si="758"/>
        <v>NO BID</v>
      </c>
      <c r="FM595" s="171"/>
      <c r="FN595" s="89"/>
      <c r="FO595" s="90" t="str">
        <f t="shared" si="759"/>
        <v/>
      </c>
      <c r="FP595" s="172"/>
      <c r="FQ595" s="154" t="str">
        <f t="shared" si="760"/>
        <v>NO BID</v>
      </c>
      <c r="FR595" s="174"/>
      <c r="FS595" s="91">
        <v>14.79</v>
      </c>
      <c r="FT595" s="92">
        <f t="shared" si="761"/>
        <v>44.37</v>
      </c>
      <c r="FU595" s="175">
        <f t="shared" si="762"/>
        <v>0</v>
      </c>
      <c r="FV595" s="93" t="str">
        <f t="shared" si="763"/>
        <v/>
      </c>
      <c r="FW595" s="94">
        <f t="shared" si="764"/>
        <v>44.37</v>
      </c>
      <c r="FX595" s="95">
        <f t="shared" si="765"/>
        <v>0</v>
      </c>
      <c r="FY595" s="129" t="str">
        <f t="shared" si="766"/>
        <v>NOT AWARDED</v>
      </c>
      <c r="FZ595" s="130">
        <f t="shared" si="767"/>
        <v>0</v>
      </c>
      <c r="GA595" s="129" t="str">
        <f t="shared" si="768"/>
        <v>VENDOR 09</v>
      </c>
      <c r="GB595" s="176"/>
      <c r="GC595" s="177"/>
      <c r="GD595" s="96"/>
      <c r="GE595" s="97"/>
    </row>
    <row r="596" spans="1:187" ht="30" customHeight="1" thickTop="1" thickBot="1" x14ac:dyDescent="0.4">
      <c r="A596" s="162">
        <v>592</v>
      </c>
      <c r="B596" s="199">
        <v>3</v>
      </c>
      <c r="C596" s="164">
        <v>9780525433910</v>
      </c>
      <c r="D596" s="165" t="s">
        <v>414</v>
      </c>
      <c r="E596" s="165" t="s">
        <v>1102</v>
      </c>
      <c r="F596" s="165" t="s">
        <v>1480</v>
      </c>
      <c r="G596" s="166" t="s">
        <v>1415</v>
      </c>
      <c r="H596" s="166" t="s">
        <v>1416</v>
      </c>
      <c r="I596" s="167"/>
      <c r="J596" s="227">
        <f t="shared" si="769"/>
        <v>3</v>
      </c>
      <c r="K596" s="228"/>
      <c r="L596" s="99" t="str">
        <f t="shared" si="695"/>
        <v/>
      </c>
      <c r="M596" s="241"/>
      <c r="N596" s="168"/>
      <c r="O596" s="195" t="str">
        <f t="shared" si="696"/>
        <v>VENDOR 09</v>
      </c>
      <c r="P596" s="149">
        <v>241363</v>
      </c>
      <c r="Q596" s="149">
        <f t="shared" si="697"/>
        <v>0</v>
      </c>
      <c r="R596" s="196" t="str">
        <f t="shared" si="698"/>
        <v xml:space="preserve">, </v>
      </c>
      <c r="S596" s="196" t="str">
        <f t="shared" si="699"/>
        <v>NO BID</v>
      </c>
      <c r="T596" s="117">
        <f t="shared" si="700"/>
        <v>0</v>
      </c>
      <c r="U596" s="118" t="str">
        <f t="shared" si="701"/>
        <v>NOT AWARDED</v>
      </c>
      <c r="V596" s="167"/>
      <c r="W596" s="171"/>
      <c r="X596" s="89"/>
      <c r="Y596" s="90"/>
      <c r="Z596" s="172" t="str">
        <f t="shared" si="702"/>
        <v/>
      </c>
      <c r="AA596" s="154" t="str">
        <f t="shared" si="703"/>
        <v>NO BID</v>
      </c>
      <c r="AB596" s="171"/>
      <c r="AC596" s="89"/>
      <c r="AD596" s="90"/>
      <c r="AE596" s="172" t="str">
        <f t="shared" si="704"/>
        <v/>
      </c>
      <c r="AF596" s="154" t="str">
        <f t="shared" si="705"/>
        <v>NO BID</v>
      </c>
      <c r="AG596" s="171"/>
      <c r="AH596" s="89"/>
      <c r="AI596" s="90"/>
      <c r="AJ596" s="172" t="str">
        <f t="shared" si="706"/>
        <v/>
      </c>
      <c r="AK596" s="154" t="str">
        <f t="shared" si="707"/>
        <v>NO BID</v>
      </c>
      <c r="AL596" s="171"/>
      <c r="AM596" s="89"/>
      <c r="AN596" s="90"/>
      <c r="AO596" s="172" t="str">
        <f t="shared" si="708"/>
        <v/>
      </c>
      <c r="AP596" s="154" t="str">
        <f t="shared" si="709"/>
        <v>NO BID</v>
      </c>
      <c r="AQ596" s="171"/>
      <c r="AR596" s="89"/>
      <c r="AS596" s="90"/>
      <c r="AT596" s="172" t="str">
        <f t="shared" si="710"/>
        <v/>
      </c>
      <c r="AU596" s="154" t="str">
        <f t="shared" si="711"/>
        <v>NO BID</v>
      </c>
      <c r="AV596" s="171"/>
      <c r="AW596" s="89"/>
      <c r="AX596" s="90"/>
      <c r="AY596" s="172" t="str">
        <f t="shared" si="712"/>
        <v/>
      </c>
      <c r="AZ596" s="154" t="str">
        <f t="shared" si="713"/>
        <v>NO BID</v>
      </c>
      <c r="BA596" s="171"/>
      <c r="BB596" s="89"/>
      <c r="BC596" s="90"/>
      <c r="BD596" s="172" t="str">
        <f t="shared" si="714"/>
        <v/>
      </c>
      <c r="BE596" s="154" t="str">
        <f>IF($B596=0,"",IF(ISNUMBER(BB596),"","NO BID"))</f>
        <v>NO BID</v>
      </c>
      <c r="BF596" s="171"/>
      <c r="BG596" s="89"/>
      <c r="BH596" s="90"/>
      <c r="BI596" s="172" t="str">
        <f t="shared" si="715"/>
        <v/>
      </c>
      <c r="BJ596" s="154" t="str">
        <f t="shared" si="716"/>
        <v>NO BID</v>
      </c>
      <c r="BK596" s="171"/>
      <c r="BL596" s="89"/>
      <c r="BM596" s="90"/>
      <c r="BN596" s="172" t="str">
        <f t="shared" si="717"/>
        <v/>
      </c>
      <c r="BO596" s="154" t="str">
        <f t="shared" si="718"/>
        <v>NO BID</v>
      </c>
      <c r="BP596" s="178"/>
      <c r="BQ596" s="171"/>
      <c r="BR596" s="89"/>
      <c r="BS596" s="90" t="str">
        <f t="shared" si="719"/>
        <v/>
      </c>
      <c r="BT596" s="172"/>
      <c r="BU596" s="154" t="str">
        <f t="shared" si="720"/>
        <v>NO BID</v>
      </c>
      <c r="BV596" s="171"/>
      <c r="BW596" s="89"/>
      <c r="BX596" s="90" t="str">
        <f t="shared" si="721"/>
        <v/>
      </c>
      <c r="BY596" s="172"/>
      <c r="BZ596" s="154" t="str">
        <f t="shared" si="722"/>
        <v>NO BID</v>
      </c>
      <c r="CA596" s="171"/>
      <c r="CB596" s="89"/>
      <c r="CC596" s="90" t="str">
        <f t="shared" si="723"/>
        <v/>
      </c>
      <c r="CD596" s="172"/>
      <c r="CE596" s="154" t="str">
        <f t="shared" si="724"/>
        <v>NO BID</v>
      </c>
      <c r="CF596" s="171"/>
      <c r="CG596" s="89"/>
      <c r="CH596" s="90" t="str">
        <f t="shared" si="725"/>
        <v/>
      </c>
      <c r="CI596" s="172"/>
      <c r="CJ596" s="154" t="str">
        <f t="shared" si="726"/>
        <v>NO BID</v>
      </c>
      <c r="CK596" s="171"/>
      <c r="CL596" s="89"/>
      <c r="CM596" s="90" t="str">
        <f t="shared" si="727"/>
        <v/>
      </c>
      <c r="CN596" s="172"/>
      <c r="CO596" s="154" t="str">
        <f t="shared" si="728"/>
        <v>NO BID</v>
      </c>
      <c r="CP596" s="171"/>
      <c r="CQ596" s="89"/>
      <c r="CR596" s="90" t="str">
        <f t="shared" si="729"/>
        <v/>
      </c>
      <c r="CS596" s="172"/>
      <c r="CT596" s="154" t="str">
        <f t="shared" si="730"/>
        <v>NO BID</v>
      </c>
      <c r="CU596" s="171"/>
      <c r="CV596" s="89"/>
      <c r="CW596" s="90" t="str">
        <f t="shared" si="731"/>
        <v/>
      </c>
      <c r="CX596" s="172"/>
      <c r="CY596" s="154" t="str">
        <f t="shared" si="732"/>
        <v>NO BID</v>
      </c>
      <c r="CZ596" s="171"/>
      <c r="DA596" s="89"/>
      <c r="DB596" s="90" t="str">
        <f t="shared" si="733"/>
        <v/>
      </c>
      <c r="DC596" s="172"/>
      <c r="DD596" s="154" t="str">
        <f t="shared" si="734"/>
        <v>NO BID</v>
      </c>
      <c r="DE596" s="171"/>
      <c r="DF596" s="89"/>
      <c r="DG596" s="90" t="str">
        <f t="shared" si="735"/>
        <v/>
      </c>
      <c r="DH596" s="172"/>
      <c r="DI596" s="154" t="str">
        <f t="shared" si="736"/>
        <v>NO BID</v>
      </c>
      <c r="DJ596" s="171"/>
      <c r="DK596" s="89"/>
      <c r="DL596" s="90" t="str">
        <f t="shared" si="737"/>
        <v/>
      </c>
      <c r="DM596" s="172"/>
      <c r="DN596" s="154" t="str">
        <f t="shared" si="738"/>
        <v>NO BID</v>
      </c>
      <c r="DO596" s="171"/>
      <c r="DP596" s="89"/>
      <c r="DQ596" s="90" t="str">
        <f t="shared" si="739"/>
        <v/>
      </c>
      <c r="DR596" s="172"/>
      <c r="DS596" s="154" t="str">
        <f t="shared" si="740"/>
        <v>NO BID</v>
      </c>
      <c r="DT596" s="171"/>
      <c r="DU596" s="89"/>
      <c r="DV596" s="90" t="str">
        <f t="shared" si="741"/>
        <v/>
      </c>
      <c r="DW596" s="172"/>
      <c r="DX596" s="154" t="str">
        <f t="shared" si="742"/>
        <v>NO BID</v>
      </c>
      <c r="DY596" s="171"/>
      <c r="DZ596" s="89"/>
      <c r="EA596" s="90" t="str">
        <f t="shared" si="743"/>
        <v/>
      </c>
      <c r="EB596" s="172"/>
      <c r="EC596" s="154" t="str">
        <f t="shared" si="744"/>
        <v>NO BID</v>
      </c>
      <c r="ED596" s="171"/>
      <c r="EE596" s="89"/>
      <c r="EF596" s="90" t="str">
        <f t="shared" si="745"/>
        <v/>
      </c>
      <c r="EG596" s="172"/>
      <c r="EH596" s="154" t="str">
        <f t="shared" si="746"/>
        <v>NO BID</v>
      </c>
      <c r="EI596" s="171"/>
      <c r="EJ596" s="89"/>
      <c r="EK596" s="90" t="str">
        <f t="shared" si="747"/>
        <v/>
      </c>
      <c r="EL596" s="172"/>
      <c r="EM596" s="154" t="str">
        <f t="shared" si="748"/>
        <v>NO BID</v>
      </c>
      <c r="EN596" s="171"/>
      <c r="EO596" s="89"/>
      <c r="EP596" s="90" t="str">
        <f t="shared" si="749"/>
        <v/>
      </c>
      <c r="EQ596" s="172"/>
      <c r="ER596" s="154" t="str">
        <f t="shared" si="750"/>
        <v>NO BID</v>
      </c>
      <c r="ES596" s="171"/>
      <c r="ET596" s="89"/>
      <c r="EU596" s="90" t="str">
        <f t="shared" si="751"/>
        <v/>
      </c>
      <c r="EV596" s="172"/>
      <c r="EW596" s="154" t="str">
        <f t="shared" si="752"/>
        <v>NO BID</v>
      </c>
      <c r="EX596" s="171"/>
      <c r="EY596" s="89"/>
      <c r="EZ596" s="90" t="str">
        <f t="shared" si="753"/>
        <v/>
      </c>
      <c r="FA596" s="172"/>
      <c r="FB596" s="154" t="str">
        <f t="shared" si="754"/>
        <v>NO BID</v>
      </c>
      <c r="FC596" s="171"/>
      <c r="FD596" s="89"/>
      <c r="FE596" s="90" t="str">
        <f t="shared" si="755"/>
        <v/>
      </c>
      <c r="FF596" s="172"/>
      <c r="FG596" s="154" t="str">
        <f t="shared" si="756"/>
        <v>NO BID</v>
      </c>
      <c r="FH596" s="171"/>
      <c r="FI596" s="89"/>
      <c r="FJ596" s="90" t="str">
        <f t="shared" si="757"/>
        <v/>
      </c>
      <c r="FK596" s="172"/>
      <c r="FL596" s="154" t="str">
        <f t="shared" si="758"/>
        <v>NO BID</v>
      </c>
      <c r="FM596" s="171"/>
      <c r="FN596" s="89"/>
      <c r="FO596" s="90" t="str">
        <f t="shared" si="759"/>
        <v/>
      </c>
      <c r="FP596" s="172"/>
      <c r="FQ596" s="154" t="str">
        <f t="shared" si="760"/>
        <v>NO BID</v>
      </c>
      <c r="FR596" s="174"/>
      <c r="FS596" s="91">
        <v>9.89</v>
      </c>
      <c r="FT596" s="92">
        <f t="shared" si="761"/>
        <v>29.67</v>
      </c>
      <c r="FU596" s="175">
        <f t="shared" si="762"/>
        <v>0</v>
      </c>
      <c r="FV596" s="93" t="str">
        <f t="shared" si="763"/>
        <v/>
      </c>
      <c r="FW596" s="94">
        <f t="shared" si="764"/>
        <v>29.67</v>
      </c>
      <c r="FX596" s="95">
        <f t="shared" si="765"/>
        <v>0</v>
      </c>
      <c r="FY596" s="129" t="str">
        <f t="shared" si="766"/>
        <v>NOT AWARDED</v>
      </c>
      <c r="FZ596" s="130">
        <f t="shared" si="767"/>
        <v>0</v>
      </c>
      <c r="GA596" s="129" t="str">
        <f t="shared" si="768"/>
        <v>VENDOR 09</v>
      </c>
      <c r="GB596" s="176"/>
      <c r="GC596" s="177"/>
      <c r="GD596" s="96"/>
      <c r="GE596" s="97"/>
    </row>
    <row r="597" spans="1:187" ht="30" customHeight="1" thickTop="1" thickBot="1" x14ac:dyDescent="0.4">
      <c r="A597" s="162">
        <v>593</v>
      </c>
      <c r="B597" s="197">
        <v>5</v>
      </c>
      <c r="C597" s="164">
        <v>9780807006115</v>
      </c>
      <c r="D597" s="165" t="s">
        <v>415</v>
      </c>
      <c r="E597" s="165" t="s">
        <v>1103</v>
      </c>
      <c r="F597" s="165" t="s">
        <v>1479</v>
      </c>
      <c r="G597" s="166" t="s">
        <v>1415</v>
      </c>
      <c r="H597" s="166" t="s">
        <v>1416</v>
      </c>
      <c r="I597" s="167"/>
      <c r="J597" s="227">
        <f t="shared" si="769"/>
        <v>5</v>
      </c>
      <c r="K597" s="228"/>
      <c r="L597" s="99" t="str">
        <f t="shared" si="695"/>
        <v/>
      </c>
      <c r="M597" s="241"/>
      <c r="N597" s="168"/>
      <c r="O597" s="195" t="str">
        <f t="shared" si="696"/>
        <v>VENDOR 09</v>
      </c>
      <c r="P597" s="149">
        <v>241363</v>
      </c>
      <c r="Q597" s="149">
        <f t="shared" si="697"/>
        <v>0</v>
      </c>
      <c r="R597" s="196" t="str">
        <f t="shared" si="698"/>
        <v xml:space="preserve">, </v>
      </c>
      <c r="S597" s="196" t="str">
        <f t="shared" si="699"/>
        <v>NO BID</v>
      </c>
      <c r="T597" s="117">
        <f t="shared" si="700"/>
        <v>0</v>
      </c>
      <c r="U597" s="118" t="str">
        <f t="shared" si="701"/>
        <v>NOT AWARDED</v>
      </c>
      <c r="V597" s="167"/>
      <c r="W597" s="171"/>
      <c r="X597" s="89"/>
      <c r="Y597" s="90"/>
      <c r="Z597" s="172" t="str">
        <f t="shared" si="702"/>
        <v/>
      </c>
      <c r="AA597" s="154" t="str">
        <f t="shared" si="703"/>
        <v>NO BID</v>
      </c>
      <c r="AB597" s="171"/>
      <c r="AC597" s="89"/>
      <c r="AD597" s="90"/>
      <c r="AE597" s="172" t="str">
        <f t="shared" si="704"/>
        <v/>
      </c>
      <c r="AF597" s="154" t="str">
        <f t="shared" si="705"/>
        <v>NO BID</v>
      </c>
      <c r="AG597" s="171"/>
      <c r="AH597" s="89"/>
      <c r="AI597" s="90"/>
      <c r="AJ597" s="172" t="str">
        <f t="shared" si="706"/>
        <v/>
      </c>
      <c r="AK597" s="154" t="str">
        <f t="shared" si="707"/>
        <v>NO BID</v>
      </c>
      <c r="AL597" s="171"/>
      <c r="AM597" s="89"/>
      <c r="AN597" s="90"/>
      <c r="AO597" s="172" t="str">
        <f t="shared" si="708"/>
        <v/>
      </c>
      <c r="AP597" s="154" t="str">
        <f t="shared" si="709"/>
        <v>NO BID</v>
      </c>
      <c r="AQ597" s="171"/>
      <c r="AR597" s="89"/>
      <c r="AS597" s="90"/>
      <c r="AT597" s="172" t="str">
        <f t="shared" si="710"/>
        <v/>
      </c>
      <c r="AU597" s="154" t="str">
        <f t="shared" si="711"/>
        <v>NO BID</v>
      </c>
      <c r="AV597" s="171"/>
      <c r="AW597" s="89"/>
      <c r="AX597" s="90"/>
      <c r="AY597" s="172" t="str">
        <f t="shared" si="712"/>
        <v/>
      </c>
      <c r="AZ597" s="154" t="str">
        <f t="shared" si="713"/>
        <v>NO BID</v>
      </c>
      <c r="BA597" s="171"/>
      <c r="BB597" s="89"/>
      <c r="BC597" s="90"/>
      <c r="BD597" s="172" t="str">
        <f t="shared" si="714"/>
        <v/>
      </c>
      <c r="BE597" s="154" t="str">
        <f>IF($B597=0,"",IF(ISNUMBER(BB597),"","NO BID"))</f>
        <v>NO BID</v>
      </c>
      <c r="BF597" s="171"/>
      <c r="BG597" s="89"/>
      <c r="BH597" s="90"/>
      <c r="BI597" s="172" t="str">
        <f t="shared" si="715"/>
        <v/>
      </c>
      <c r="BJ597" s="154" t="str">
        <f t="shared" si="716"/>
        <v>NO BID</v>
      </c>
      <c r="BK597" s="171"/>
      <c r="BL597" s="89"/>
      <c r="BM597" s="90"/>
      <c r="BN597" s="172" t="str">
        <f t="shared" si="717"/>
        <v/>
      </c>
      <c r="BO597" s="154" t="str">
        <f t="shared" si="718"/>
        <v>NO BID</v>
      </c>
      <c r="BP597" s="178"/>
      <c r="BQ597" s="171"/>
      <c r="BR597" s="89"/>
      <c r="BS597" s="90" t="str">
        <f t="shared" si="719"/>
        <v/>
      </c>
      <c r="BT597" s="172"/>
      <c r="BU597" s="154" t="str">
        <f t="shared" si="720"/>
        <v>NO BID</v>
      </c>
      <c r="BV597" s="171"/>
      <c r="BW597" s="89"/>
      <c r="BX597" s="90" t="str">
        <f t="shared" si="721"/>
        <v/>
      </c>
      <c r="BY597" s="172"/>
      <c r="BZ597" s="154" t="str">
        <f t="shared" si="722"/>
        <v>NO BID</v>
      </c>
      <c r="CA597" s="171"/>
      <c r="CB597" s="89"/>
      <c r="CC597" s="90" t="str">
        <f t="shared" si="723"/>
        <v/>
      </c>
      <c r="CD597" s="172"/>
      <c r="CE597" s="154" t="str">
        <f t="shared" si="724"/>
        <v>NO BID</v>
      </c>
      <c r="CF597" s="171"/>
      <c r="CG597" s="89"/>
      <c r="CH597" s="90" t="str">
        <f t="shared" si="725"/>
        <v/>
      </c>
      <c r="CI597" s="172"/>
      <c r="CJ597" s="154" t="str">
        <f t="shared" si="726"/>
        <v>NO BID</v>
      </c>
      <c r="CK597" s="171"/>
      <c r="CL597" s="89"/>
      <c r="CM597" s="90" t="str">
        <f t="shared" si="727"/>
        <v/>
      </c>
      <c r="CN597" s="172"/>
      <c r="CO597" s="154" t="str">
        <f t="shared" si="728"/>
        <v>NO BID</v>
      </c>
      <c r="CP597" s="171"/>
      <c r="CQ597" s="89"/>
      <c r="CR597" s="90" t="str">
        <f t="shared" si="729"/>
        <v/>
      </c>
      <c r="CS597" s="172"/>
      <c r="CT597" s="154" t="str">
        <f t="shared" si="730"/>
        <v>NO BID</v>
      </c>
      <c r="CU597" s="171"/>
      <c r="CV597" s="89"/>
      <c r="CW597" s="90" t="str">
        <f t="shared" si="731"/>
        <v/>
      </c>
      <c r="CX597" s="172"/>
      <c r="CY597" s="154" t="str">
        <f t="shared" si="732"/>
        <v>NO BID</v>
      </c>
      <c r="CZ597" s="171"/>
      <c r="DA597" s="89"/>
      <c r="DB597" s="90" t="str">
        <f t="shared" si="733"/>
        <v/>
      </c>
      <c r="DC597" s="172"/>
      <c r="DD597" s="154" t="str">
        <f t="shared" si="734"/>
        <v>NO BID</v>
      </c>
      <c r="DE597" s="171"/>
      <c r="DF597" s="89"/>
      <c r="DG597" s="90" t="str">
        <f t="shared" si="735"/>
        <v/>
      </c>
      <c r="DH597" s="172"/>
      <c r="DI597" s="154" t="str">
        <f t="shared" si="736"/>
        <v>NO BID</v>
      </c>
      <c r="DJ597" s="171"/>
      <c r="DK597" s="89"/>
      <c r="DL597" s="90" t="str">
        <f t="shared" si="737"/>
        <v/>
      </c>
      <c r="DM597" s="172"/>
      <c r="DN597" s="154" t="str">
        <f t="shared" si="738"/>
        <v>NO BID</v>
      </c>
      <c r="DO597" s="171"/>
      <c r="DP597" s="89"/>
      <c r="DQ597" s="90" t="str">
        <f t="shared" si="739"/>
        <v/>
      </c>
      <c r="DR597" s="172"/>
      <c r="DS597" s="154" t="str">
        <f t="shared" si="740"/>
        <v>NO BID</v>
      </c>
      <c r="DT597" s="171"/>
      <c r="DU597" s="89"/>
      <c r="DV597" s="90" t="str">
        <f t="shared" si="741"/>
        <v/>
      </c>
      <c r="DW597" s="172"/>
      <c r="DX597" s="154" t="str">
        <f t="shared" si="742"/>
        <v>NO BID</v>
      </c>
      <c r="DY597" s="171"/>
      <c r="DZ597" s="89"/>
      <c r="EA597" s="90" t="str">
        <f t="shared" si="743"/>
        <v/>
      </c>
      <c r="EB597" s="172"/>
      <c r="EC597" s="154" t="str">
        <f t="shared" si="744"/>
        <v>NO BID</v>
      </c>
      <c r="ED597" s="171"/>
      <c r="EE597" s="89"/>
      <c r="EF597" s="90" t="str">
        <f t="shared" si="745"/>
        <v/>
      </c>
      <c r="EG597" s="172"/>
      <c r="EH597" s="154" t="str">
        <f t="shared" si="746"/>
        <v>NO BID</v>
      </c>
      <c r="EI597" s="171"/>
      <c r="EJ597" s="89"/>
      <c r="EK597" s="90" t="str">
        <f t="shared" si="747"/>
        <v/>
      </c>
      <c r="EL597" s="172"/>
      <c r="EM597" s="154" t="str">
        <f t="shared" si="748"/>
        <v>NO BID</v>
      </c>
      <c r="EN597" s="171"/>
      <c r="EO597" s="89"/>
      <c r="EP597" s="90" t="str">
        <f t="shared" si="749"/>
        <v/>
      </c>
      <c r="EQ597" s="172"/>
      <c r="ER597" s="154" t="str">
        <f t="shared" si="750"/>
        <v>NO BID</v>
      </c>
      <c r="ES597" s="171"/>
      <c r="ET597" s="89"/>
      <c r="EU597" s="90" t="str">
        <f t="shared" si="751"/>
        <v/>
      </c>
      <c r="EV597" s="172"/>
      <c r="EW597" s="154" t="str">
        <f t="shared" si="752"/>
        <v>NO BID</v>
      </c>
      <c r="EX597" s="171"/>
      <c r="EY597" s="89"/>
      <c r="EZ597" s="90" t="str">
        <f t="shared" si="753"/>
        <v/>
      </c>
      <c r="FA597" s="172"/>
      <c r="FB597" s="154" t="str">
        <f t="shared" si="754"/>
        <v>NO BID</v>
      </c>
      <c r="FC597" s="171"/>
      <c r="FD597" s="89"/>
      <c r="FE597" s="90" t="str">
        <f t="shared" si="755"/>
        <v/>
      </c>
      <c r="FF597" s="172"/>
      <c r="FG597" s="154" t="str">
        <f t="shared" si="756"/>
        <v>NO BID</v>
      </c>
      <c r="FH597" s="171"/>
      <c r="FI597" s="89"/>
      <c r="FJ597" s="90" t="str">
        <f t="shared" si="757"/>
        <v/>
      </c>
      <c r="FK597" s="172"/>
      <c r="FL597" s="154" t="str">
        <f t="shared" si="758"/>
        <v>NO BID</v>
      </c>
      <c r="FM597" s="171"/>
      <c r="FN597" s="89"/>
      <c r="FO597" s="90" t="str">
        <f t="shared" si="759"/>
        <v/>
      </c>
      <c r="FP597" s="172"/>
      <c r="FQ597" s="154" t="str">
        <f t="shared" si="760"/>
        <v>NO BID</v>
      </c>
      <c r="FR597" s="174"/>
      <c r="FS597" s="91">
        <v>23.98</v>
      </c>
      <c r="FT597" s="92">
        <f t="shared" si="761"/>
        <v>119.9</v>
      </c>
      <c r="FU597" s="175">
        <f t="shared" si="762"/>
        <v>0</v>
      </c>
      <c r="FV597" s="93" t="str">
        <f t="shared" si="763"/>
        <v/>
      </c>
      <c r="FW597" s="94">
        <f t="shared" si="764"/>
        <v>119.9</v>
      </c>
      <c r="FX597" s="95">
        <f t="shared" si="765"/>
        <v>0</v>
      </c>
      <c r="FY597" s="129" t="str">
        <f t="shared" si="766"/>
        <v>NOT AWARDED</v>
      </c>
      <c r="FZ597" s="130">
        <f t="shared" si="767"/>
        <v>0</v>
      </c>
      <c r="GA597" s="129" t="str">
        <f t="shared" si="768"/>
        <v>VENDOR 09</v>
      </c>
      <c r="GB597" s="176"/>
      <c r="GC597" s="177"/>
      <c r="GD597" s="96"/>
      <c r="GE597" s="97"/>
    </row>
    <row r="598" spans="1:187" ht="30" customHeight="1" thickTop="1" thickBot="1" x14ac:dyDescent="0.4">
      <c r="A598" s="162">
        <v>594</v>
      </c>
      <c r="B598" s="197">
        <v>3</v>
      </c>
      <c r="C598" s="164">
        <v>9781481489188</v>
      </c>
      <c r="D598" s="165" t="s">
        <v>417</v>
      </c>
      <c r="E598" s="165" t="s">
        <v>1105</v>
      </c>
      <c r="F598" s="165" t="s">
        <v>1479</v>
      </c>
      <c r="G598" s="166" t="s">
        <v>1415</v>
      </c>
      <c r="H598" s="166" t="s">
        <v>1428</v>
      </c>
      <c r="I598" s="167"/>
      <c r="J598" s="227">
        <f t="shared" si="769"/>
        <v>3</v>
      </c>
      <c r="K598" s="228"/>
      <c r="L598" s="99" t="str">
        <f t="shared" si="695"/>
        <v/>
      </c>
      <c r="M598" s="241"/>
      <c r="N598" s="168"/>
      <c r="O598" s="195" t="str">
        <f t="shared" si="696"/>
        <v>VENDOR 09</v>
      </c>
      <c r="P598" s="149" t="s">
        <v>88</v>
      </c>
      <c r="Q598" s="149">
        <f t="shared" si="697"/>
        <v>0</v>
      </c>
      <c r="R598" s="196" t="str">
        <f t="shared" si="698"/>
        <v xml:space="preserve">, </v>
      </c>
      <c r="S598" s="196" t="str">
        <f t="shared" si="699"/>
        <v>NO BID</v>
      </c>
      <c r="T598" s="117">
        <f t="shared" si="700"/>
        <v>0</v>
      </c>
      <c r="U598" s="118" t="str">
        <f t="shared" si="701"/>
        <v>NOT AWARDED</v>
      </c>
      <c r="V598" s="167"/>
      <c r="W598" s="171"/>
      <c r="X598" s="89"/>
      <c r="Y598" s="90"/>
      <c r="Z598" s="172" t="str">
        <f t="shared" si="702"/>
        <v/>
      </c>
      <c r="AA598" s="154" t="str">
        <f t="shared" si="703"/>
        <v>NO BID</v>
      </c>
      <c r="AB598" s="171"/>
      <c r="AC598" s="89"/>
      <c r="AD598" s="90"/>
      <c r="AE598" s="172" t="str">
        <f t="shared" si="704"/>
        <v/>
      </c>
      <c r="AF598" s="154" t="str">
        <f t="shared" si="705"/>
        <v>NO BID</v>
      </c>
      <c r="AG598" s="171"/>
      <c r="AH598" s="89"/>
      <c r="AI598" s="90"/>
      <c r="AJ598" s="172" t="str">
        <f t="shared" si="706"/>
        <v/>
      </c>
      <c r="AK598" s="154" t="str">
        <f t="shared" si="707"/>
        <v>NO BID</v>
      </c>
      <c r="AL598" s="171"/>
      <c r="AM598" s="89"/>
      <c r="AN598" s="90"/>
      <c r="AO598" s="172" t="str">
        <f t="shared" si="708"/>
        <v/>
      </c>
      <c r="AP598" s="154" t="str">
        <f t="shared" si="709"/>
        <v>NO BID</v>
      </c>
      <c r="AQ598" s="171"/>
      <c r="AR598" s="89"/>
      <c r="AS598" s="90"/>
      <c r="AT598" s="172" t="str">
        <f t="shared" si="710"/>
        <v/>
      </c>
      <c r="AU598" s="154" t="str">
        <f t="shared" si="711"/>
        <v>NO BID</v>
      </c>
      <c r="AV598" s="171"/>
      <c r="AW598" s="89"/>
      <c r="AX598" s="90"/>
      <c r="AY598" s="172" t="str">
        <f t="shared" si="712"/>
        <v/>
      </c>
      <c r="AZ598" s="154" t="str">
        <f t="shared" si="713"/>
        <v>NO BID</v>
      </c>
      <c r="BA598" s="171"/>
      <c r="BB598" s="89"/>
      <c r="BC598" s="90"/>
      <c r="BD598" s="172" t="str">
        <f t="shared" si="714"/>
        <v/>
      </c>
      <c r="BE598" s="154" t="s">
        <v>79</v>
      </c>
      <c r="BF598" s="171"/>
      <c r="BG598" s="89"/>
      <c r="BH598" s="90"/>
      <c r="BI598" s="172" t="str">
        <f t="shared" si="715"/>
        <v/>
      </c>
      <c r="BJ598" s="154" t="str">
        <f t="shared" si="716"/>
        <v>NO BID</v>
      </c>
      <c r="BK598" s="171"/>
      <c r="BL598" s="89"/>
      <c r="BM598" s="90"/>
      <c r="BN598" s="172" t="str">
        <f t="shared" si="717"/>
        <v/>
      </c>
      <c r="BO598" s="154" t="str">
        <f t="shared" si="718"/>
        <v>NO BID</v>
      </c>
      <c r="BP598" s="178"/>
      <c r="BQ598" s="171"/>
      <c r="BR598" s="89"/>
      <c r="BS598" s="90" t="str">
        <f t="shared" si="719"/>
        <v/>
      </c>
      <c r="BT598" s="172"/>
      <c r="BU598" s="154" t="str">
        <f t="shared" si="720"/>
        <v>NO BID</v>
      </c>
      <c r="BV598" s="171"/>
      <c r="BW598" s="89"/>
      <c r="BX598" s="90" t="str">
        <f t="shared" si="721"/>
        <v/>
      </c>
      <c r="BY598" s="172"/>
      <c r="BZ598" s="154" t="str">
        <f t="shared" si="722"/>
        <v>NO BID</v>
      </c>
      <c r="CA598" s="171"/>
      <c r="CB598" s="89"/>
      <c r="CC598" s="90" t="str">
        <f t="shared" si="723"/>
        <v/>
      </c>
      <c r="CD598" s="172"/>
      <c r="CE598" s="154" t="str">
        <f t="shared" si="724"/>
        <v>NO BID</v>
      </c>
      <c r="CF598" s="171"/>
      <c r="CG598" s="89"/>
      <c r="CH598" s="90" t="str">
        <f t="shared" si="725"/>
        <v/>
      </c>
      <c r="CI598" s="172"/>
      <c r="CJ598" s="154" t="str">
        <f t="shared" si="726"/>
        <v>NO BID</v>
      </c>
      <c r="CK598" s="171"/>
      <c r="CL598" s="89"/>
      <c r="CM598" s="90" t="str">
        <f t="shared" si="727"/>
        <v/>
      </c>
      <c r="CN598" s="172"/>
      <c r="CO598" s="154" t="str">
        <f t="shared" si="728"/>
        <v>NO BID</v>
      </c>
      <c r="CP598" s="171"/>
      <c r="CQ598" s="89"/>
      <c r="CR598" s="90" t="str">
        <f t="shared" si="729"/>
        <v/>
      </c>
      <c r="CS598" s="172"/>
      <c r="CT598" s="154" t="str">
        <f t="shared" si="730"/>
        <v>NO BID</v>
      </c>
      <c r="CU598" s="171"/>
      <c r="CV598" s="89"/>
      <c r="CW598" s="90" t="str">
        <f t="shared" si="731"/>
        <v/>
      </c>
      <c r="CX598" s="172"/>
      <c r="CY598" s="154" t="str">
        <f t="shared" si="732"/>
        <v>NO BID</v>
      </c>
      <c r="CZ598" s="171"/>
      <c r="DA598" s="89"/>
      <c r="DB598" s="90" t="str">
        <f t="shared" si="733"/>
        <v/>
      </c>
      <c r="DC598" s="172"/>
      <c r="DD598" s="154" t="str">
        <f t="shared" si="734"/>
        <v>NO BID</v>
      </c>
      <c r="DE598" s="171"/>
      <c r="DF598" s="89"/>
      <c r="DG598" s="90" t="str">
        <f t="shared" si="735"/>
        <v/>
      </c>
      <c r="DH598" s="172"/>
      <c r="DI598" s="154" t="str">
        <f t="shared" si="736"/>
        <v>NO BID</v>
      </c>
      <c r="DJ598" s="171"/>
      <c r="DK598" s="89"/>
      <c r="DL598" s="90" t="str">
        <f t="shared" si="737"/>
        <v/>
      </c>
      <c r="DM598" s="172"/>
      <c r="DN598" s="154" t="str">
        <f t="shared" si="738"/>
        <v>NO BID</v>
      </c>
      <c r="DO598" s="171"/>
      <c r="DP598" s="89"/>
      <c r="DQ598" s="90" t="str">
        <f t="shared" si="739"/>
        <v/>
      </c>
      <c r="DR598" s="172"/>
      <c r="DS598" s="154" t="str">
        <f t="shared" si="740"/>
        <v>NO BID</v>
      </c>
      <c r="DT598" s="171"/>
      <c r="DU598" s="89"/>
      <c r="DV598" s="90" t="str">
        <f t="shared" si="741"/>
        <v/>
      </c>
      <c r="DW598" s="172"/>
      <c r="DX598" s="154" t="str">
        <f t="shared" si="742"/>
        <v>NO BID</v>
      </c>
      <c r="DY598" s="171"/>
      <c r="DZ598" s="89"/>
      <c r="EA598" s="90" t="str">
        <f t="shared" si="743"/>
        <v/>
      </c>
      <c r="EB598" s="172"/>
      <c r="EC598" s="154" t="str">
        <f t="shared" si="744"/>
        <v>NO BID</v>
      </c>
      <c r="ED598" s="171"/>
      <c r="EE598" s="89"/>
      <c r="EF598" s="90" t="str">
        <f t="shared" si="745"/>
        <v/>
      </c>
      <c r="EG598" s="172"/>
      <c r="EH598" s="154" t="str">
        <f t="shared" si="746"/>
        <v>NO BID</v>
      </c>
      <c r="EI598" s="171"/>
      <c r="EJ598" s="89"/>
      <c r="EK598" s="90" t="str">
        <f t="shared" si="747"/>
        <v/>
      </c>
      <c r="EL598" s="172"/>
      <c r="EM598" s="154" t="str">
        <f t="shared" si="748"/>
        <v>NO BID</v>
      </c>
      <c r="EN598" s="171"/>
      <c r="EO598" s="89"/>
      <c r="EP598" s="90" t="str">
        <f t="shared" si="749"/>
        <v/>
      </c>
      <c r="EQ598" s="172"/>
      <c r="ER598" s="154" t="str">
        <f t="shared" si="750"/>
        <v>NO BID</v>
      </c>
      <c r="ES598" s="171"/>
      <c r="ET598" s="89"/>
      <c r="EU598" s="90" t="str">
        <f t="shared" si="751"/>
        <v/>
      </c>
      <c r="EV598" s="172"/>
      <c r="EW598" s="154" t="str">
        <f t="shared" si="752"/>
        <v>NO BID</v>
      </c>
      <c r="EX598" s="171"/>
      <c r="EY598" s="89"/>
      <c r="EZ598" s="90" t="str">
        <f t="shared" si="753"/>
        <v/>
      </c>
      <c r="FA598" s="172"/>
      <c r="FB598" s="154" t="str">
        <f t="shared" si="754"/>
        <v>NO BID</v>
      </c>
      <c r="FC598" s="171"/>
      <c r="FD598" s="89"/>
      <c r="FE598" s="90" t="str">
        <f t="shared" si="755"/>
        <v/>
      </c>
      <c r="FF598" s="172"/>
      <c r="FG598" s="154" t="str">
        <f t="shared" si="756"/>
        <v>NO BID</v>
      </c>
      <c r="FH598" s="171"/>
      <c r="FI598" s="89"/>
      <c r="FJ598" s="90" t="str">
        <f t="shared" si="757"/>
        <v/>
      </c>
      <c r="FK598" s="172"/>
      <c r="FL598" s="154" t="str">
        <f t="shared" si="758"/>
        <v>NO BID</v>
      </c>
      <c r="FM598" s="171"/>
      <c r="FN598" s="89"/>
      <c r="FO598" s="90" t="str">
        <f t="shared" si="759"/>
        <v/>
      </c>
      <c r="FP598" s="172"/>
      <c r="FQ598" s="154" t="str">
        <f t="shared" si="760"/>
        <v>NO BID</v>
      </c>
      <c r="FR598" s="174"/>
      <c r="FS598" s="91">
        <v>18.79</v>
      </c>
      <c r="FT598" s="92">
        <f t="shared" si="761"/>
        <v>56.37</v>
      </c>
      <c r="FU598" s="175">
        <f t="shared" si="762"/>
        <v>0</v>
      </c>
      <c r="FV598" s="93" t="str">
        <f t="shared" si="763"/>
        <v/>
      </c>
      <c r="FW598" s="94">
        <f t="shared" si="764"/>
        <v>56.37</v>
      </c>
      <c r="FX598" s="95">
        <f t="shared" si="765"/>
        <v>0</v>
      </c>
      <c r="FY598" s="129" t="str">
        <f t="shared" si="766"/>
        <v>NOT AWARDED</v>
      </c>
      <c r="FZ598" s="130">
        <f t="shared" si="767"/>
        <v>0</v>
      </c>
      <c r="GA598" s="129" t="str">
        <f t="shared" si="768"/>
        <v>VENDOR 09</v>
      </c>
      <c r="GB598" s="176"/>
      <c r="GC598" s="177"/>
      <c r="GD598" s="96"/>
      <c r="GE598" s="97"/>
    </row>
    <row r="599" spans="1:187" ht="30" customHeight="1" thickTop="1" thickBot="1" x14ac:dyDescent="0.4">
      <c r="A599" s="162">
        <v>595</v>
      </c>
      <c r="B599" s="197">
        <v>5</v>
      </c>
      <c r="C599" s="164">
        <v>9781419757198</v>
      </c>
      <c r="D599" s="165" t="s">
        <v>418</v>
      </c>
      <c r="E599" s="165" t="s">
        <v>1106</v>
      </c>
      <c r="F599" s="165" t="s">
        <v>1479</v>
      </c>
      <c r="G599" s="166" t="s">
        <v>1415</v>
      </c>
      <c r="H599" s="166" t="s">
        <v>1418</v>
      </c>
      <c r="I599" s="167"/>
      <c r="J599" s="227">
        <f t="shared" si="769"/>
        <v>5</v>
      </c>
      <c r="K599" s="228"/>
      <c r="L599" s="99" t="str">
        <f t="shared" si="695"/>
        <v/>
      </c>
      <c r="M599" s="241"/>
      <c r="N599" s="168"/>
      <c r="O599" s="169" t="str">
        <f t="shared" si="696"/>
        <v>VENDOR 09</v>
      </c>
      <c r="P599" s="149">
        <v>241363</v>
      </c>
      <c r="Q599" s="149">
        <f t="shared" si="697"/>
        <v>0</v>
      </c>
      <c r="R599" s="170" t="str">
        <f t="shared" si="698"/>
        <v xml:space="preserve">, </v>
      </c>
      <c r="S599" s="170" t="str">
        <f t="shared" si="699"/>
        <v>NO BID</v>
      </c>
      <c r="T599" s="87">
        <f t="shared" si="700"/>
        <v>0</v>
      </c>
      <c r="U599" s="88" t="str">
        <f t="shared" si="701"/>
        <v>NOT AWARDED</v>
      </c>
      <c r="V599" s="167"/>
      <c r="W599" s="171"/>
      <c r="X599" s="89"/>
      <c r="Y599" s="90"/>
      <c r="Z599" s="172" t="str">
        <f t="shared" si="702"/>
        <v/>
      </c>
      <c r="AA599" s="154" t="str">
        <f t="shared" si="703"/>
        <v>NO BID</v>
      </c>
      <c r="AB599" s="171"/>
      <c r="AC599" s="89"/>
      <c r="AD599" s="90"/>
      <c r="AE599" s="172" t="str">
        <f t="shared" si="704"/>
        <v/>
      </c>
      <c r="AF599" s="154" t="str">
        <f t="shared" si="705"/>
        <v>NO BID</v>
      </c>
      <c r="AG599" s="171"/>
      <c r="AH599" s="89"/>
      <c r="AI599" s="90"/>
      <c r="AJ599" s="172" t="str">
        <f t="shared" si="706"/>
        <v/>
      </c>
      <c r="AK599" s="154" t="str">
        <f t="shared" si="707"/>
        <v>NO BID</v>
      </c>
      <c r="AL599" s="171"/>
      <c r="AM599" s="89"/>
      <c r="AN599" s="90"/>
      <c r="AO599" s="172" t="str">
        <f t="shared" si="708"/>
        <v/>
      </c>
      <c r="AP599" s="154" t="str">
        <f t="shared" si="709"/>
        <v>NO BID</v>
      </c>
      <c r="AQ599" s="171"/>
      <c r="AR599" s="89"/>
      <c r="AS599" s="90"/>
      <c r="AT599" s="172" t="str">
        <f t="shared" si="710"/>
        <v/>
      </c>
      <c r="AU599" s="154" t="str">
        <f t="shared" si="711"/>
        <v>NO BID</v>
      </c>
      <c r="AV599" s="171"/>
      <c r="AW599" s="89"/>
      <c r="AX599" s="90"/>
      <c r="AY599" s="172" t="str">
        <f t="shared" si="712"/>
        <v/>
      </c>
      <c r="AZ599" s="154" t="str">
        <f t="shared" si="713"/>
        <v>NO BID</v>
      </c>
      <c r="BA599" s="171"/>
      <c r="BB599" s="89"/>
      <c r="BC599" s="90"/>
      <c r="BD599" s="172" t="str">
        <f t="shared" si="714"/>
        <v/>
      </c>
      <c r="BE599" s="154" t="str">
        <f>IF($B599=0,"",IF(ISNUMBER(BB599),"","NO BID"))</f>
        <v>NO BID</v>
      </c>
      <c r="BF599" s="171"/>
      <c r="BG599" s="89"/>
      <c r="BH599" s="90"/>
      <c r="BI599" s="172" t="str">
        <f t="shared" si="715"/>
        <v/>
      </c>
      <c r="BJ599" s="154" t="str">
        <f t="shared" si="716"/>
        <v>NO BID</v>
      </c>
      <c r="BK599" s="171"/>
      <c r="BL599" s="89"/>
      <c r="BM599" s="90"/>
      <c r="BN599" s="172" t="str">
        <f t="shared" si="717"/>
        <v/>
      </c>
      <c r="BO599" s="154" t="str">
        <f t="shared" si="718"/>
        <v>NO BID</v>
      </c>
      <c r="BP599" s="178"/>
      <c r="BQ599" s="171"/>
      <c r="BR599" s="89"/>
      <c r="BS599" s="90" t="str">
        <f t="shared" si="719"/>
        <v/>
      </c>
      <c r="BT599" s="172"/>
      <c r="BU599" s="154" t="str">
        <f t="shared" si="720"/>
        <v>NO BID</v>
      </c>
      <c r="BV599" s="171"/>
      <c r="BW599" s="89"/>
      <c r="BX599" s="90" t="str">
        <f t="shared" si="721"/>
        <v/>
      </c>
      <c r="BY599" s="172"/>
      <c r="BZ599" s="154" t="str">
        <f t="shared" si="722"/>
        <v>NO BID</v>
      </c>
      <c r="CA599" s="171"/>
      <c r="CB599" s="89"/>
      <c r="CC599" s="90" t="str">
        <f t="shared" si="723"/>
        <v/>
      </c>
      <c r="CD599" s="172"/>
      <c r="CE599" s="154" t="str">
        <f t="shared" si="724"/>
        <v>NO BID</v>
      </c>
      <c r="CF599" s="171"/>
      <c r="CG599" s="89"/>
      <c r="CH599" s="90" t="str">
        <f t="shared" si="725"/>
        <v/>
      </c>
      <c r="CI599" s="172"/>
      <c r="CJ599" s="154" t="str">
        <f t="shared" si="726"/>
        <v>NO BID</v>
      </c>
      <c r="CK599" s="171"/>
      <c r="CL599" s="89"/>
      <c r="CM599" s="90" t="str">
        <f t="shared" si="727"/>
        <v/>
      </c>
      <c r="CN599" s="172"/>
      <c r="CO599" s="154" t="str">
        <f t="shared" si="728"/>
        <v>NO BID</v>
      </c>
      <c r="CP599" s="171"/>
      <c r="CQ599" s="89"/>
      <c r="CR599" s="90" t="str">
        <f t="shared" si="729"/>
        <v/>
      </c>
      <c r="CS599" s="172"/>
      <c r="CT599" s="154" t="str">
        <f t="shared" si="730"/>
        <v>NO BID</v>
      </c>
      <c r="CU599" s="171"/>
      <c r="CV599" s="89"/>
      <c r="CW599" s="90" t="str">
        <f t="shared" si="731"/>
        <v/>
      </c>
      <c r="CX599" s="172"/>
      <c r="CY599" s="154" t="str">
        <f t="shared" si="732"/>
        <v>NO BID</v>
      </c>
      <c r="CZ599" s="171"/>
      <c r="DA599" s="89"/>
      <c r="DB599" s="90" t="str">
        <f t="shared" si="733"/>
        <v/>
      </c>
      <c r="DC599" s="172"/>
      <c r="DD599" s="154" t="str">
        <f t="shared" si="734"/>
        <v>NO BID</v>
      </c>
      <c r="DE599" s="171"/>
      <c r="DF599" s="89"/>
      <c r="DG599" s="90" t="str">
        <f t="shared" si="735"/>
        <v/>
      </c>
      <c r="DH599" s="172"/>
      <c r="DI599" s="154" t="str">
        <f t="shared" si="736"/>
        <v>NO BID</v>
      </c>
      <c r="DJ599" s="171"/>
      <c r="DK599" s="89"/>
      <c r="DL599" s="90" t="str">
        <f t="shared" si="737"/>
        <v/>
      </c>
      <c r="DM599" s="172"/>
      <c r="DN599" s="154" t="str">
        <f t="shared" si="738"/>
        <v>NO BID</v>
      </c>
      <c r="DO599" s="171"/>
      <c r="DP599" s="89"/>
      <c r="DQ599" s="90" t="str">
        <f t="shared" si="739"/>
        <v/>
      </c>
      <c r="DR599" s="172"/>
      <c r="DS599" s="154" t="str">
        <f t="shared" si="740"/>
        <v>NO BID</v>
      </c>
      <c r="DT599" s="171"/>
      <c r="DU599" s="89"/>
      <c r="DV599" s="90" t="str">
        <f t="shared" si="741"/>
        <v/>
      </c>
      <c r="DW599" s="172"/>
      <c r="DX599" s="154" t="str">
        <f t="shared" si="742"/>
        <v>NO BID</v>
      </c>
      <c r="DY599" s="171"/>
      <c r="DZ599" s="89"/>
      <c r="EA599" s="90" t="str">
        <f t="shared" si="743"/>
        <v/>
      </c>
      <c r="EB599" s="172"/>
      <c r="EC599" s="154" t="str">
        <f t="shared" si="744"/>
        <v>NO BID</v>
      </c>
      <c r="ED599" s="171"/>
      <c r="EE599" s="89"/>
      <c r="EF599" s="90" t="str">
        <f t="shared" si="745"/>
        <v/>
      </c>
      <c r="EG599" s="172"/>
      <c r="EH599" s="154" t="str">
        <f t="shared" si="746"/>
        <v>NO BID</v>
      </c>
      <c r="EI599" s="171"/>
      <c r="EJ599" s="89"/>
      <c r="EK599" s="90" t="str">
        <f t="shared" si="747"/>
        <v/>
      </c>
      <c r="EL599" s="172"/>
      <c r="EM599" s="154" t="str">
        <f t="shared" si="748"/>
        <v>NO BID</v>
      </c>
      <c r="EN599" s="171"/>
      <c r="EO599" s="89"/>
      <c r="EP599" s="90" t="str">
        <f t="shared" si="749"/>
        <v/>
      </c>
      <c r="EQ599" s="172"/>
      <c r="ER599" s="154" t="str">
        <f t="shared" si="750"/>
        <v>NO BID</v>
      </c>
      <c r="ES599" s="171"/>
      <c r="ET599" s="89"/>
      <c r="EU599" s="90" t="str">
        <f t="shared" si="751"/>
        <v/>
      </c>
      <c r="EV599" s="172"/>
      <c r="EW599" s="154" t="str">
        <f t="shared" si="752"/>
        <v>NO BID</v>
      </c>
      <c r="EX599" s="171"/>
      <c r="EY599" s="89"/>
      <c r="EZ599" s="90" t="str">
        <f t="shared" si="753"/>
        <v/>
      </c>
      <c r="FA599" s="172"/>
      <c r="FB599" s="154" t="str">
        <f t="shared" si="754"/>
        <v>NO BID</v>
      </c>
      <c r="FC599" s="171"/>
      <c r="FD599" s="89"/>
      <c r="FE599" s="90" t="str">
        <f t="shared" si="755"/>
        <v/>
      </c>
      <c r="FF599" s="172"/>
      <c r="FG599" s="154" t="str">
        <f t="shared" si="756"/>
        <v>NO BID</v>
      </c>
      <c r="FH599" s="171"/>
      <c r="FI599" s="89"/>
      <c r="FJ599" s="90" t="str">
        <f t="shared" si="757"/>
        <v/>
      </c>
      <c r="FK599" s="172"/>
      <c r="FL599" s="154" t="str">
        <f t="shared" si="758"/>
        <v>NO BID</v>
      </c>
      <c r="FM599" s="171"/>
      <c r="FN599" s="89"/>
      <c r="FO599" s="90" t="str">
        <f t="shared" si="759"/>
        <v/>
      </c>
      <c r="FP599" s="172"/>
      <c r="FQ599" s="154" t="str">
        <f t="shared" si="760"/>
        <v>NO BID</v>
      </c>
      <c r="FR599" s="174"/>
      <c r="FS599" s="91">
        <v>12.94</v>
      </c>
      <c r="FT599" s="92">
        <f t="shared" si="761"/>
        <v>64.7</v>
      </c>
      <c r="FU599" s="175">
        <f t="shared" si="762"/>
        <v>0</v>
      </c>
      <c r="FV599" s="93" t="str">
        <f t="shared" si="763"/>
        <v/>
      </c>
      <c r="FW599" s="94">
        <f t="shared" si="764"/>
        <v>64.7</v>
      </c>
      <c r="FX599" s="95">
        <f t="shared" si="765"/>
        <v>0</v>
      </c>
      <c r="FY599" s="129" t="str">
        <f t="shared" si="766"/>
        <v>NOT AWARDED</v>
      </c>
      <c r="FZ599" s="130">
        <f t="shared" si="767"/>
        <v>0</v>
      </c>
      <c r="GA599" s="129" t="str">
        <f t="shared" si="768"/>
        <v>VENDOR 09</v>
      </c>
      <c r="GB599" s="176"/>
      <c r="GC599" s="177"/>
      <c r="GD599" s="96"/>
      <c r="GE599" s="97"/>
    </row>
    <row r="600" spans="1:187" ht="30" customHeight="1" thickTop="1" thickBot="1" x14ac:dyDescent="0.4">
      <c r="A600" s="141">
        <v>596</v>
      </c>
      <c r="B600" s="194">
        <v>1</v>
      </c>
      <c r="C600" s="164">
        <v>9781665902809</v>
      </c>
      <c r="D600" s="165" t="s">
        <v>420</v>
      </c>
      <c r="E600" s="165" t="s">
        <v>1108</v>
      </c>
      <c r="F600" s="165" t="s">
        <v>1479</v>
      </c>
      <c r="G600" s="166" t="s">
        <v>1415</v>
      </c>
      <c r="H600" s="166" t="s">
        <v>1419</v>
      </c>
      <c r="I600" s="167"/>
      <c r="J600" s="227">
        <f t="shared" si="769"/>
        <v>1</v>
      </c>
      <c r="K600" s="228"/>
      <c r="L600" s="99" t="str">
        <f t="shared" si="695"/>
        <v/>
      </c>
      <c r="M600" s="241"/>
      <c r="N600" s="168"/>
      <c r="O600" s="169" t="str">
        <f t="shared" si="696"/>
        <v>VENDOR 09</v>
      </c>
      <c r="P600" s="149">
        <v>241363</v>
      </c>
      <c r="Q600" s="149">
        <f t="shared" si="697"/>
        <v>0</v>
      </c>
      <c r="R600" s="170" t="str">
        <f t="shared" si="698"/>
        <v xml:space="preserve">, </v>
      </c>
      <c r="S600" s="170" t="str">
        <f t="shared" si="699"/>
        <v>NO BID</v>
      </c>
      <c r="T600" s="87">
        <f t="shared" si="700"/>
        <v>0</v>
      </c>
      <c r="U600" s="88" t="str">
        <f t="shared" si="701"/>
        <v>NOT AWARDED</v>
      </c>
      <c r="V600" s="167"/>
      <c r="W600" s="171"/>
      <c r="X600" s="89"/>
      <c r="Y600" s="90"/>
      <c r="Z600" s="172" t="str">
        <f t="shared" si="702"/>
        <v/>
      </c>
      <c r="AA600" s="154" t="str">
        <f t="shared" si="703"/>
        <v>NO BID</v>
      </c>
      <c r="AB600" s="171"/>
      <c r="AC600" s="89"/>
      <c r="AD600" s="90"/>
      <c r="AE600" s="172" t="str">
        <f t="shared" si="704"/>
        <v/>
      </c>
      <c r="AF600" s="154" t="str">
        <f t="shared" si="705"/>
        <v>NO BID</v>
      </c>
      <c r="AG600" s="171"/>
      <c r="AH600" s="89"/>
      <c r="AI600" s="90"/>
      <c r="AJ600" s="172" t="str">
        <f t="shared" si="706"/>
        <v/>
      </c>
      <c r="AK600" s="154" t="str">
        <f t="shared" si="707"/>
        <v>NO BID</v>
      </c>
      <c r="AL600" s="171"/>
      <c r="AM600" s="89"/>
      <c r="AN600" s="90"/>
      <c r="AO600" s="172" t="str">
        <f t="shared" si="708"/>
        <v/>
      </c>
      <c r="AP600" s="154" t="str">
        <f t="shared" si="709"/>
        <v>NO BID</v>
      </c>
      <c r="AQ600" s="171"/>
      <c r="AR600" s="89"/>
      <c r="AS600" s="90"/>
      <c r="AT600" s="172" t="str">
        <f t="shared" si="710"/>
        <v/>
      </c>
      <c r="AU600" s="154" t="str">
        <f t="shared" si="711"/>
        <v>NO BID</v>
      </c>
      <c r="AV600" s="171"/>
      <c r="AW600" s="89"/>
      <c r="AX600" s="90"/>
      <c r="AY600" s="172" t="str">
        <f t="shared" si="712"/>
        <v/>
      </c>
      <c r="AZ600" s="154" t="str">
        <f t="shared" si="713"/>
        <v>NO BID</v>
      </c>
      <c r="BA600" s="171"/>
      <c r="BB600" s="89"/>
      <c r="BC600" s="90"/>
      <c r="BD600" s="172" t="str">
        <f t="shared" si="714"/>
        <v/>
      </c>
      <c r="BE600" s="154" t="str">
        <f>IF($B600=0,"",IF(ISNUMBER(BB600),"","NO BID"))</f>
        <v>NO BID</v>
      </c>
      <c r="BF600" s="171"/>
      <c r="BG600" s="89"/>
      <c r="BH600" s="90"/>
      <c r="BI600" s="172" t="str">
        <f t="shared" si="715"/>
        <v/>
      </c>
      <c r="BJ600" s="154" t="str">
        <f t="shared" si="716"/>
        <v>NO BID</v>
      </c>
      <c r="BK600" s="171"/>
      <c r="BL600" s="89"/>
      <c r="BM600" s="90"/>
      <c r="BN600" s="172" t="str">
        <f t="shared" si="717"/>
        <v/>
      </c>
      <c r="BO600" s="154" t="str">
        <f t="shared" si="718"/>
        <v>NO BID</v>
      </c>
      <c r="BP600" s="178"/>
      <c r="BQ600" s="171"/>
      <c r="BR600" s="89"/>
      <c r="BS600" s="90" t="str">
        <f t="shared" si="719"/>
        <v/>
      </c>
      <c r="BT600" s="172"/>
      <c r="BU600" s="154" t="str">
        <f t="shared" si="720"/>
        <v>NO BID</v>
      </c>
      <c r="BV600" s="171"/>
      <c r="BW600" s="89"/>
      <c r="BX600" s="90" t="str">
        <f t="shared" si="721"/>
        <v/>
      </c>
      <c r="BY600" s="172"/>
      <c r="BZ600" s="154" t="str">
        <f t="shared" si="722"/>
        <v>NO BID</v>
      </c>
      <c r="CA600" s="171"/>
      <c r="CB600" s="89"/>
      <c r="CC600" s="90" t="str">
        <f t="shared" si="723"/>
        <v/>
      </c>
      <c r="CD600" s="172"/>
      <c r="CE600" s="154" t="str">
        <f t="shared" si="724"/>
        <v>NO BID</v>
      </c>
      <c r="CF600" s="171"/>
      <c r="CG600" s="89"/>
      <c r="CH600" s="90" t="str">
        <f t="shared" si="725"/>
        <v/>
      </c>
      <c r="CI600" s="172"/>
      <c r="CJ600" s="154" t="str">
        <f t="shared" si="726"/>
        <v>NO BID</v>
      </c>
      <c r="CK600" s="171"/>
      <c r="CL600" s="89"/>
      <c r="CM600" s="90" t="str">
        <f t="shared" si="727"/>
        <v/>
      </c>
      <c r="CN600" s="172"/>
      <c r="CO600" s="154" t="str">
        <f t="shared" si="728"/>
        <v>NO BID</v>
      </c>
      <c r="CP600" s="171"/>
      <c r="CQ600" s="89"/>
      <c r="CR600" s="90" t="str">
        <f t="shared" si="729"/>
        <v/>
      </c>
      <c r="CS600" s="172"/>
      <c r="CT600" s="154" t="str">
        <f t="shared" si="730"/>
        <v>NO BID</v>
      </c>
      <c r="CU600" s="171"/>
      <c r="CV600" s="89"/>
      <c r="CW600" s="90" t="str">
        <f t="shared" si="731"/>
        <v/>
      </c>
      <c r="CX600" s="172"/>
      <c r="CY600" s="154" t="str">
        <f t="shared" si="732"/>
        <v>NO BID</v>
      </c>
      <c r="CZ600" s="171"/>
      <c r="DA600" s="89"/>
      <c r="DB600" s="90" t="str">
        <f t="shared" si="733"/>
        <v/>
      </c>
      <c r="DC600" s="172"/>
      <c r="DD600" s="154" t="str">
        <f t="shared" si="734"/>
        <v>NO BID</v>
      </c>
      <c r="DE600" s="171"/>
      <c r="DF600" s="89"/>
      <c r="DG600" s="90" t="str">
        <f t="shared" si="735"/>
        <v/>
      </c>
      <c r="DH600" s="172"/>
      <c r="DI600" s="154" t="str">
        <f t="shared" si="736"/>
        <v>NO BID</v>
      </c>
      <c r="DJ600" s="171"/>
      <c r="DK600" s="89"/>
      <c r="DL600" s="90" t="str">
        <f t="shared" si="737"/>
        <v/>
      </c>
      <c r="DM600" s="172"/>
      <c r="DN600" s="154" t="str">
        <f t="shared" si="738"/>
        <v>NO BID</v>
      </c>
      <c r="DO600" s="171"/>
      <c r="DP600" s="89"/>
      <c r="DQ600" s="90" t="str">
        <f t="shared" si="739"/>
        <v/>
      </c>
      <c r="DR600" s="172"/>
      <c r="DS600" s="154" t="str">
        <f t="shared" si="740"/>
        <v>NO BID</v>
      </c>
      <c r="DT600" s="171"/>
      <c r="DU600" s="89"/>
      <c r="DV600" s="90" t="str">
        <f t="shared" si="741"/>
        <v/>
      </c>
      <c r="DW600" s="172"/>
      <c r="DX600" s="154" t="str">
        <f t="shared" si="742"/>
        <v>NO BID</v>
      </c>
      <c r="DY600" s="171"/>
      <c r="DZ600" s="89"/>
      <c r="EA600" s="90" t="str">
        <f t="shared" si="743"/>
        <v/>
      </c>
      <c r="EB600" s="172"/>
      <c r="EC600" s="154" t="str">
        <f t="shared" si="744"/>
        <v>NO BID</v>
      </c>
      <c r="ED600" s="171"/>
      <c r="EE600" s="89"/>
      <c r="EF600" s="90" t="str">
        <f t="shared" si="745"/>
        <v/>
      </c>
      <c r="EG600" s="172"/>
      <c r="EH600" s="154" t="str">
        <f t="shared" si="746"/>
        <v>NO BID</v>
      </c>
      <c r="EI600" s="171"/>
      <c r="EJ600" s="89"/>
      <c r="EK600" s="90" t="str">
        <f t="shared" si="747"/>
        <v/>
      </c>
      <c r="EL600" s="172"/>
      <c r="EM600" s="154" t="str">
        <f t="shared" si="748"/>
        <v>NO BID</v>
      </c>
      <c r="EN600" s="171"/>
      <c r="EO600" s="89"/>
      <c r="EP600" s="90" t="str">
        <f t="shared" si="749"/>
        <v/>
      </c>
      <c r="EQ600" s="172"/>
      <c r="ER600" s="154" t="str">
        <f t="shared" si="750"/>
        <v>NO BID</v>
      </c>
      <c r="ES600" s="171"/>
      <c r="ET600" s="89"/>
      <c r="EU600" s="90" t="str">
        <f t="shared" si="751"/>
        <v/>
      </c>
      <c r="EV600" s="172"/>
      <c r="EW600" s="154" t="str">
        <f t="shared" si="752"/>
        <v>NO BID</v>
      </c>
      <c r="EX600" s="171"/>
      <c r="EY600" s="89"/>
      <c r="EZ600" s="90" t="str">
        <f t="shared" si="753"/>
        <v/>
      </c>
      <c r="FA600" s="172"/>
      <c r="FB600" s="154" t="str">
        <f t="shared" si="754"/>
        <v>NO BID</v>
      </c>
      <c r="FC600" s="171"/>
      <c r="FD600" s="89"/>
      <c r="FE600" s="90" t="str">
        <f t="shared" si="755"/>
        <v/>
      </c>
      <c r="FF600" s="172"/>
      <c r="FG600" s="154" t="str">
        <f t="shared" si="756"/>
        <v>NO BID</v>
      </c>
      <c r="FH600" s="171"/>
      <c r="FI600" s="89"/>
      <c r="FJ600" s="90" t="str">
        <f t="shared" si="757"/>
        <v/>
      </c>
      <c r="FK600" s="172"/>
      <c r="FL600" s="154" t="str">
        <f t="shared" si="758"/>
        <v>NO BID</v>
      </c>
      <c r="FM600" s="171"/>
      <c r="FN600" s="89"/>
      <c r="FO600" s="90" t="str">
        <f t="shared" si="759"/>
        <v/>
      </c>
      <c r="FP600" s="172"/>
      <c r="FQ600" s="154" t="str">
        <f t="shared" si="760"/>
        <v>NO BID</v>
      </c>
      <c r="FR600" s="174"/>
      <c r="FS600" s="91">
        <v>13.19</v>
      </c>
      <c r="FT600" s="92">
        <f t="shared" si="761"/>
        <v>13.19</v>
      </c>
      <c r="FU600" s="175">
        <f t="shared" si="762"/>
        <v>0</v>
      </c>
      <c r="FV600" s="93" t="str">
        <f t="shared" si="763"/>
        <v/>
      </c>
      <c r="FW600" s="94">
        <f t="shared" si="764"/>
        <v>13.19</v>
      </c>
      <c r="FX600" s="95">
        <f t="shared" si="765"/>
        <v>0</v>
      </c>
      <c r="FY600" s="129" t="str">
        <f t="shared" si="766"/>
        <v>NOT AWARDED</v>
      </c>
      <c r="FZ600" s="130">
        <f t="shared" si="767"/>
        <v>0</v>
      </c>
      <c r="GA600" s="129" t="str">
        <f t="shared" si="768"/>
        <v>VENDOR 09</v>
      </c>
      <c r="GB600" s="176"/>
      <c r="GC600" s="177"/>
      <c r="GD600" s="96"/>
      <c r="GE600" s="97"/>
    </row>
    <row r="601" spans="1:187" ht="30" customHeight="1" thickTop="1" thickBot="1" x14ac:dyDescent="0.4">
      <c r="A601" s="162">
        <v>597</v>
      </c>
      <c r="B601" s="194">
        <v>5</v>
      </c>
      <c r="C601" s="164">
        <v>9781771622295</v>
      </c>
      <c r="D601" s="165" t="s">
        <v>421</v>
      </c>
      <c r="E601" s="165" t="s">
        <v>930</v>
      </c>
      <c r="F601" s="165" t="s">
        <v>1480</v>
      </c>
      <c r="G601" s="166" t="s">
        <v>1415</v>
      </c>
      <c r="H601" s="166" t="s">
        <v>1418</v>
      </c>
      <c r="I601" s="167"/>
      <c r="J601" s="227">
        <f t="shared" si="769"/>
        <v>5</v>
      </c>
      <c r="K601" s="228"/>
      <c r="L601" s="99" t="str">
        <f t="shared" si="695"/>
        <v/>
      </c>
      <c r="M601" s="241"/>
      <c r="N601" s="168"/>
      <c r="O601" s="169" t="str">
        <f t="shared" si="696"/>
        <v>VENDOR 09</v>
      </c>
      <c r="P601" s="149">
        <v>241365</v>
      </c>
      <c r="Q601" s="149">
        <f t="shared" si="697"/>
        <v>0</v>
      </c>
      <c r="R601" s="170" t="str">
        <f t="shared" si="698"/>
        <v xml:space="preserve">, </v>
      </c>
      <c r="S601" s="170" t="str">
        <f t="shared" si="699"/>
        <v>NO BID</v>
      </c>
      <c r="T601" s="87">
        <f t="shared" si="700"/>
        <v>0</v>
      </c>
      <c r="U601" s="88" t="str">
        <f t="shared" si="701"/>
        <v>NOT AWARDED</v>
      </c>
      <c r="V601" s="167"/>
      <c r="W601" s="171"/>
      <c r="X601" s="89"/>
      <c r="Y601" s="90"/>
      <c r="Z601" s="172" t="str">
        <f t="shared" si="702"/>
        <v/>
      </c>
      <c r="AA601" s="154" t="str">
        <f t="shared" si="703"/>
        <v>NO BID</v>
      </c>
      <c r="AB601" s="171"/>
      <c r="AC601" s="89"/>
      <c r="AD601" s="90"/>
      <c r="AE601" s="172" t="str">
        <f t="shared" si="704"/>
        <v/>
      </c>
      <c r="AF601" s="154" t="str">
        <f t="shared" si="705"/>
        <v>NO BID</v>
      </c>
      <c r="AG601" s="171"/>
      <c r="AH601" s="89"/>
      <c r="AI601" s="90"/>
      <c r="AJ601" s="172" t="str">
        <f t="shared" si="706"/>
        <v/>
      </c>
      <c r="AK601" s="154" t="str">
        <f t="shared" si="707"/>
        <v>NO BID</v>
      </c>
      <c r="AL601" s="171"/>
      <c r="AM601" s="89"/>
      <c r="AN601" s="90"/>
      <c r="AO601" s="172" t="str">
        <f t="shared" si="708"/>
        <v/>
      </c>
      <c r="AP601" s="154" t="str">
        <f t="shared" si="709"/>
        <v>NO BID</v>
      </c>
      <c r="AQ601" s="171"/>
      <c r="AR601" s="89"/>
      <c r="AS601" s="90"/>
      <c r="AT601" s="172" t="str">
        <f t="shared" si="710"/>
        <v/>
      </c>
      <c r="AU601" s="154" t="str">
        <f t="shared" si="711"/>
        <v>NO BID</v>
      </c>
      <c r="AV601" s="171"/>
      <c r="AW601" s="89"/>
      <c r="AX601" s="90"/>
      <c r="AY601" s="172" t="str">
        <f t="shared" si="712"/>
        <v/>
      </c>
      <c r="AZ601" s="154" t="str">
        <f t="shared" si="713"/>
        <v>NO BID</v>
      </c>
      <c r="BA601" s="171"/>
      <c r="BB601" s="89"/>
      <c r="BC601" s="90"/>
      <c r="BD601" s="172" t="str">
        <f t="shared" si="714"/>
        <v/>
      </c>
      <c r="BE601" s="154" t="s">
        <v>81</v>
      </c>
      <c r="BF601" s="171"/>
      <c r="BG601" s="89"/>
      <c r="BH601" s="90"/>
      <c r="BI601" s="172" t="str">
        <f t="shared" si="715"/>
        <v/>
      </c>
      <c r="BJ601" s="154" t="str">
        <f t="shared" si="716"/>
        <v>NO BID</v>
      </c>
      <c r="BK601" s="171"/>
      <c r="BL601" s="89"/>
      <c r="BM601" s="90"/>
      <c r="BN601" s="172" t="str">
        <f t="shared" si="717"/>
        <v/>
      </c>
      <c r="BO601" s="154" t="str">
        <f t="shared" si="718"/>
        <v>NO BID</v>
      </c>
      <c r="BP601" s="173"/>
      <c r="BQ601" s="171"/>
      <c r="BR601" s="89"/>
      <c r="BS601" s="90" t="str">
        <f t="shared" si="719"/>
        <v/>
      </c>
      <c r="BT601" s="172"/>
      <c r="BU601" s="154" t="str">
        <f t="shared" si="720"/>
        <v>NO BID</v>
      </c>
      <c r="BV601" s="171"/>
      <c r="BW601" s="89"/>
      <c r="BX601" s="90" t="str">
        <f t="shared" si="721"/>
        <v/>
      </c>
      <c r="BY601" s="172"/>
      <c r="BZ601" s="154" t="str">
        <f t="shared" si="722"/>
        <v>NO BID</v>
      </c>
      <c r="CA601" s="171"/>
      <c r="CB601" s="89"/>
      <c r="CC601" s="90" t="str">
        <f t="shared" si="723"/>
        <v/>
      </c>
      <c r="CD601" s="172"/>
      <c r="CE601" s="154" t="str">
        <f t="shared" si="724"/>
        <v>NO BID</v>
      </c>
      <c r="CF601" s="171"/>
      <c r="CG601" s="89"/>
      <c r="CH601" s="90" t="str">
        <f t="shared" si="725"/>
        <v/>
      </c>
      <c r="CI601" s="172"/>
      <c r="CJ601" s="154" t="str">
        <f t="shared" si="726"/>
        <v>NO BID</v>
      </c>
      <c r="CK601" s="171"/>
      <c r="CL601" s="89"/>
      <c r="CM601" s="90" t="str">
        <f t="shared" si="727"/>
        <v/>
      </c>
      <c r="CN601" s="172"/>
      <c r="CO601" s="154" t="str">
        <f t="shared" si="728"/>
        <v>NO BID</v>
      </c>
      <c r="CP601" s="171"/>
      <c r="CQ601" s="89"/>
      <c r="CR601" s="90" t="str">
        <f t="shared" si="729"/>
        <v/>
      </c>
      <c r="CS601" s="172"/>
      <c r="CT601" s="154" t="str">
        <f t="shared" si="730"/>
        <v>NO BID</v>
      </c>
      <c r="CU601" s="171"/>
      <c r="CV601" s="89"/>
      <c r="CW601" s="90" t="str">
        <f t="shared" si="731"/>
        <v/>
      </c>
      <c r="CX601" s="172"/>
      <c r="CY601" s="154" t="str">
        <f t="shared" si="732"/>
        <v>NO BID</v>
      </c>
      <c r="CZ601" s="171"/>
      <c r="DA601" s="89"/>
      <c r="DB601" s="90" t="str">
        <f t="shared" si="733"/>
        <v/>
      </c>
      <c r="DC601" s="172"/>
      <c r="DD601" s="154" t="str">
        <f t="shared" si="734"/>
        <v>NO BID</v>
      </c>
      <c r="DE601" s="171"/>
      <c r="DF601" s="89"/>
      <c r="DG601" s="90" t="str">
        <f t="shared" si="735"/>
        <v/>
      </c>
      <c r="DH601" s="172"/>
      <c r="DI601" s="154" t="str">
        <f t="shared" si="736"/>
        <v>NO BID</v>
      </c>
      <c r="DJ601" s="171"/>
      <c r="DK601" s="89"/>
      <c r="DL601" s="90" t="str">
        <f t="shared" si="737"/>
        <v/>
      </c>
      <c r="DM601" s="172"/>
      <c r="DN601" s="154" t="str">
        <f t="shared" si="738"/>
        <v>NO BID</v>
      </c>
      <c r="DO601" s="171"/>
      <c r="DP601" s="89"/>
      <c r="DQ601" s="90" t="str">
        <f t="shared" si="739"/>
        <v/>
      </c>
      <c r="DR601" s="172"/>
      <c r="DS601" s="154" t="str">
        <f t="shared" si="740"/>
        <v>NO BID</v>
      </c>
      <c r="DT601" s="171"/>
      <c r="DU601" s="89"/>
      <c r="DV601" s="90" t="str">
        <f t="shared" si="741"/>
        <v/>
      </c>
      <c r="DW601" s="172"/>
      <c r="DX601" s="154" t="str">
        <f t="shared" si="742"/>
        <v>NO BID</v>
      </c>
      <c r="DY601" s="171"/>
      <c r="DZ601" s="89"/>
      <c r="EA601" s="90" t="str">
        <f t="shared" si="743"/>
        <v/>
      </c>
      <c r="EB601" s="172"/>
      <c r="EC601" s="154" t="str">
        <f t="shared" si="744"/>
        <v>NO BID</v>
      </c>
      <c r="ED601" s="171"/>
      <c r="EE601" s="89"/>
      <c r="EF601" s="90" t="str">
        <f t="shared" si="745"/>
        <v/>
      </c>
      <c r="EG601" s="172"/>
      <c r="EH601" s="154" t="str">
        <f t="shared" si="746"/>
        <v>NO BID</v>
      </c>
      <c r="EI601" s="171"/>
      <c r="EJ601" s="89"/>
      <c r="EK601" s="90" t="str">
        <f t="shared" si="747"/>
        <v/>
      </c>
      <c r="EL601" s="172"/>
      <c r="EM601" s="154" t="str">
        <f t="shared" si="748"/>
        <v>NO BID</v>
      </c>
      <c r="EN601" s="171"/>
      <c r="EO601" s="89"/>
      <c r="EP601" s="90" t="str">
        <f t="shared" si="749"/>
        <v/>
      </c>
      <c r="EQ601" s="172"/>
      <c r="ER601" s="154" t="str">
        <f t="shared" si="750"/>
        <v>NO BID</v>
      </c>
      <c r="ES601" s="171"/>
      <c r="ET601" s="89"/>
      <c r="EU601" s="90" t="str">
        <f t="shared" si="751"/>
        <v/>
      </c>
      <c r="EV601" s="172"/>
      <c r="EW601" s="154" t="str">
        <f t="shared" si="752"/>
        <v>NO BID</v>
      </c>
      <c r="EX601" s="171"/>
      <c r="EY601" s="89"/>
      <c r="EZ601" s="90" t="str">
        <f t="shared" si="753"/>
        <v/>
      </c>
      <c r="FA601" s="172"/>
      <c r="FB601" s="154" t="str">
        <f t="shared" si="754"/>
        <v>NO BID</v>
      </c>
      <c r="FC601" s="171"/>
      <c r="FD601" s="89"/>
      <c r="FE601" s="90" t="str">
        <f t="shared" si="755"/>
        <v/>
      </c>
      <c r="FF601" s="172"/>
      <c r="FG601" s="154" t="str">
        <f t="shared" si="756"/>
        <v>NO BID</v>
      </c>
      <c r="FH601" s="171"/>
      <c r="FI601" s="89"/>
      <c r="FJ601" s="90" t="str">
        <f t="shared" si="757"/>
        <v/>
      </c>
      <c r="FK601" s="172"/>
      <c r="FL601" s="154" t="str">
        <f t="shared" si="758"/>
        <v>NO BID</v>
      </c>
      <c r="FM601" s="171"/>
      <c r="FN601" s="89"/>
      <c r="FO601" s="90" t="str">
        <f t="shared" si="759"/>
        <v/>
      </c>
      <c r="FP601" s="172"/>
      <c r="FQ601" s="154" t="str">
        <f t="shared" si="760"/>
        <v>NO BID</v>
      </c>
      <c r="FR601" s="174"/>
      <c r="FS601" s="91">
        <v>17.29</v>
      </c>
      <c r="FT601" s="92">
        <f t="shared" si="761"/>
        <v>86.449999999999989</v>
      </c>
      <c r="FU601" s="175">
        <f t="shared" si="762"/>
        <v>0</v>
      </c>
      <c r="FV601" s="93" t="str">
        <f t="shared" si="763"/>
        <v/>
      </c>
      <c r="FW601" s="94">
        <f t="shared" si="764"/>
        <v>86.449999999999989</v>
      </c>
      <c r="FX601" s="95">
        <f t="shared" si="765"/>
        <v>0</v>
      </c>
      <c r="FY601" s="129" t="str">
        <f t="shared" si="766"/>
        <v>NOT AWARDED</v>
      </c>
      <c r="FZ601" s="130">
        <f t="shared" si="767"/>
        <v>0</v>
      </c>
      <c r="GA601" s="129" t="str">
        <f t="shared" si="768"/>
        <v>VENDOR 09</v>
      </c>
      <c r="GB601" s="176"/>
      <c r="GC601" s="177"/>
      <c r="GD601" s="96"/>
      <c r="GE601" s="97"/>
    </row>
    <row r="602" spans="1:187" ht="30" customHeight="1" thickTop="1" thickBot="1" x14ac:dyDescent="0.4">
      <c r="A602" s="162">
        <v>598</v>
      </c>
      <c r="B602" s="194">
        <v>5</v>
      </c>
      <c r="C602" s="164">
        <v>9781984881168</v>
      </c>
      <c r="D602" s="165" t="s">
        <v>422</v>
      </c>
      <c r="E602" s="165" t="s">
        <v>1109</v>
      </c>
      <c r="F602" s="165" t="s">
        <v>1479</v>
      </c>
      <c r="G602" s="166" t="s">
        <v>1415</v>
      </c>
      <c r="H602" s="166" t="s">
        <v>1421</v>
      </c>
      <c r="I602" s="167"/>
      <c r="J602" s="227">
        <f t="shared" si="769"/>
        <v>5</v>
      </c>
      <c r="K602" s="228"/>
      <c r="L602" s="99" t="str">
        <f t="shared" si="695"/>
        <v/>
      </c>
      <c r="M602" s="241"/>
      <c r="N602" s="168"/>
      <c r="O602" s="169" t="str">
        <f t="shared" si="696"/>
        <v>VENDOR 09</v>
      </c>
      <c r="P602" s="149">
        <v>241362</v>
      </c>
      <c r="Q602" s="149">
        <f t="shared" si="697"/>
        <v>0</v>
      </c>
      <c r="R602" s="170" t="str">
        <f t="shared" si="698"/>
        <v xml:space="preserve">, </v>
      </c>
      <c r="S602" s="170" t="str">
        <f t="shared" si="699"/>
        <v>NO BID</v>
      </c>
      <c r="T602" s="87">
        <f t="shared" si="700"/>
        <v>0</v>
      </c>
      <c r="U602" s="88" t="str">
        <f t="shared" si="701"/>
        <v>NOT AWARDED</v>
      </c>
      <c r="V602" s="167"/>
      <c r="W602" s="171"/>
      <c r="X602" s="89"/>
      <c r="Y602" s="90"/>
      <c r="Z602" s="172" t="str">
        <f t="shared" si="702"/>
        <v/>
      </c>
      <c r="AA602" s="154" t="str">
        <f t="shared" si="703"/>
        <v>NO BID</v>
      </c>
      <c r="AB602" s="171"/>
      <c r="AC602" s="89"/>
      <c r="AD602" s="90"/>
      <c r="AE602" s="172" t="str">
        <f t="shared" si="704"/>
        <v/>
      </c>
      <c r="AF602" s="154" t="str">
        <f t="shared" si="705"/>
        <v>NO BID</v>
      </c>
      <c r="AG602" s="171"/>
      <c r="AH602" s="89"/>
      <c r="AI602" s="90"/>
      <c r="AJ602" s="172" t="str">
        <f t="shared" si="706"/>
        <v/>
      </c>
      <c r="AK602" s="154" t="str">
        <f t="shared" si="707"/>
        <v>NO BID</v>
      </c>
      <c r="AL602" s="171"/>
      <c r="AM602" s="89"/>
      <c r="AN602" s="90"/>
      <c r="AO602" s="172" t="str">
        <f t="shared" si="708"/>
        <v/>
      </c>
      <c r="AP602" s="154" t="str">
        <f t="shared" si="709"/>
        <v>NO BID</v>
      </c>
      <c r="AQ602" s="171"/>
      <c r="AR602" s="89"/>
      <c r="AS602" s="90"/>
      <c r="AT602" s="172" t="str">
        <f t="shared" si="710"/>
        <v/>
      </c>
      <c r="AU602" s="154" t="str">
        <f t="shared" si="711"/>
        <v>NO BID</v>
      </c>
      <c r="AV602" s="171"/>
      <c r="AW602" s="89"/>
      <c r="AX602" s="90"/>
      <c r="AY602" s="172" t="str">
        <f t="shared" si="712"/>
        <v/>
      </c>
      <c r="AZ602" s="154" t="str">
        <f t="shared" si="713"/>
        <v>NO BID</v>
      </c>
      <c r="BA602" s="171"/>
      <c r="BB602" s="89"/>
      <c r="BC602" s="90"/>
      <c r="BD602" s="172" t="str">
        <f t="shared" si="714"/>
        <v/>
      </c>
      <c r="BE602" s="154" t="str">
        <f>IF($B602=0,"",IF(ISNUMBER(BB602),"","NO BID"))</f>
        <v>NO BID</v>
      </c>
      <c r="BF602" s="171"/>
      <c r="BG602" s="89"/>
      <c r="BH602" s="90"/>
      <c r="BI602" s="172" t="str">
        <f t="shared" si="715"/>
        <v/>
      </c>
      <c r="BJ602" s="154" t="str">
        <f t="shared" si="716"/>
        <v>NO BID</v>
      </c>
      <c r="BK602" s="171"/>
      <c r="BL602" s="89"/>
      <c r="BM602" s="90"/>
      <c r="BN602" s="172" t="str">
        <f t="shared" si="717"/>
        <v/>
      </c>
      <c r="BO602" s="154" t="str">
        <f t="shared" si="718"/>
        <v>NO BID</v>
      </c>
      <c r="BP602" s="178"/>
      <c r="BQ602" s="171"/>
      <c r="BR602" s="89"/>
      <c r="BS602" s="90" t="str">
        <f t="shared" si="719"/>
        <v/>
      </c>
      <c r="BT602" s="172"/>
      <c r="BU602" s="154" t="str">
        <f t="shared" si="720"/>
        <v>NO BID</v>
      </c>
      <c r="BV602" s="171"/>
      <c r="BW602" s="89"/>
      <c r="BX602" s="90" t="str">
        <f t="shared" si="721"/>
        <v/>
      </c>
      <c r="BY602" s="172"/>
      <c r="BZ602" s="154" t="str">
        <f t="shared" si="722"/>
        <v>NO BID</v>
      </c>
      <c r="CA602" s="171"/>
      <c r="CB602" s="89"/>
      <c r="CC602" s="90" t="str">
        <f t="shared" si="723"/>
        <v/>
      </c>
      <c r="CD602" s="172"/>
      <c r="CE602" s="154" t="str">
        <f t="shared" si="724"/>
        <v>NO BID</v>
      </c>
      <c r="CF602" s="171"/>
      <c r="CG602" s="89"/>
      <c r="CH602" s="90" t="str">
        <f t="shared" si="725"/>
        <v/>
      </c>
      <c r="CI602" s="172"/>
      <c r="CJ602" s="154" t="str">
        <f t="shared" si="726"/>
        <v>NO BID</v>
      </c>
      <c r="CK602" s="171"/>
      <c r="CL602" s="89"/>
      <c r="CM602" s="90" t="str">
        <f t="shared" si="727"/>
        <v/>
      </c>
      <c r="CN602" s="172"/>
      <c r="CO602" s="154" t="str">
        <f t="shared" si="728"/>
        <v>NO BID</v>
      </c>
      <c r="CP602" s="171"/>
      <c r="CQ602" s="89"/>
      <c r="CR602" s="90" t="str">
        <f t="shared" si="729"/>
        <v/>
      </c>
      <c r="CS602" s="172"/>
      <c r="CT602" s="154" t="str">
        <f t="shared" si="730"/>
        <v>NO BID</v>
      </c>
      <c r="CU602" s="171"/>
      <c r="CV602" s="89"/>
      <c r="CW602" s="90" t="str">
        <f t="shared" si="731"/>
        <v/>
      </c>
      <c r="CX602" s="172"/>
      <c r="CY602" s="154" t="str">
        <f t="shared" si="732"/>
        <v>NO BID</v>
      </c>
      <c r="CZ602" s="171"/>
      <c r="DA602" s="89"/>
      <c r="DB602" s="90" t="str">
        <f t="shared" si="733"/>
        <v/>
      </c>
      <c r="DC602" s="172"/>
      <c r="DD602" s="154" t="str">
        <f t="shared" si="734"/>
        <v>NO BID</v>
      </c>
      <c r="DE602" s="171"/>
      <c r="DF602" s="89"/>
      <c r="DG602" s="90" t="str">
        <f t="shared" si="735"/>
        <v/>
      </c>
      <c r="DH602" s="172"/>
      <c r="DI602" s="154" t="str">
        <f t="shared" si="736"/>
        <v>NO BID</v>
      </c>
      <c r="DJ602" s="171"/>
      <c r="DK602" s="89"/>
      <c r="DL602" s="90" t="str">
        <f t="shared" si="737"/>
        <v/>
      </c>
      <c r="DM602" s="172"/>
      <c r="DN602" s="154" t="str">
        <f t="shared" si="738"/>
        <v>NO BID</v>
      </c>
      <c r="DO602" s="171"/>
      <c r="DP602" s="89"/>
      <c r="DQ602" s="90" t="str">
        <f t="shared" si="739"/>
        <v/>
      </c>
      <c r="DR602" s="172"/>
      <c r="DS602" s="154" t="str">
        <f t="shared" si="740"/>
        <v>NO BID</v>
      </c>
      <c r="DT602" s="171"/>
      <c r="DU602" s="89"/>
      <c r="DV602" s="90" t="str">
        <f t="shared" si="741"/>
        <v/>
      </c>
      <c r="DW602" s="172"/>
      <c r="DX602" s="154" t="str">
        <f t="shared" si="742"/>
        <v>NO BID</v>
      </c>
      <c r="DY602" s="171"/>
      <c r="DZ602" s="89"/>
      <c r="EA602" s="90" t="str">
        <f t="shared" si="743"/>
        <v/>
      </c>
      <c r="EB602" s="172"/>
      <c r="EC602" s="154" t="str">
        <f t="shared" si="744"/>
        <v>NO BID</v>
      </c>
      <c r="ED602" s="171"/>
      <c r="EE602" s="89"/>
      <c r="EF602" s="90" t="str">
        <f t="shared" si="745"/>
        <v/>
      </c>
      <c r="EG602" s="172"/>
      <c r="EH602" s="154" t="str">
        <f t="shared" si="746"/>
        <v>NO BID</v>
      </c>
      <c r="EI602" s="171"/>
      <c r="EJ602" s="89"/>
      <c r="EK602" s="90" t="str">
        <f t="shared" si="747"/>
        <v/>
      </c>
      <c r="EL602" s="172"/>
      <c r="EM602" s="154" t="str">
        <f t="shared" si="748"/>
        <v>NO BID</v>
      </c>
      <c r="EN602" s="171"/>
      <c r="EO602" s="89"/>
      <c r="EP602" s="90" t="str">
        <f t="shared" si="749"/>
        <v/>
      </c>
      <c r="EQ602" s="172"/>
      <c r="ER602" s="154" t="str">
        <f t="shared" si="750"/>
        <v>NO BID</v>
      </c>
      <c r="ES602" s="171"/>
      <c r="ET602" s="89"/>
      <c r="EU602" s="90" t="str">
        <f t="shared" si="751"/>
        <v/>
      </c>
      <c r="EV602" s="172"/>
      <c r="EW602" s="154" t="str">
        <f t="shared" si="752"/>
        <v>NO BID</v>
      </c>
      <c r="EX602" s="171"/>
      <c r="EY602" s="89"/>
      <c r="EZ602" s="90" t="str">
        <f t="shared" si="753"/>
        <v/>
      </c>
      <c r="FA602" s="172"/>
      <c r="FB602" s="154" t="str">
        <f t="shared" si="754"/>
        <v>NO BID</v>
      </c>
      <c r="FC602" s="171"/>
      <c r="FD602" s="89"/>
      <c r="FE602" s="90" t="str">
        <f t="shared" si="755"/>
        <v/>
      </c>
      <c r="FF602" s="172"/>
      <c r="FG602" s="154" t="str">
        <f t="shared" si="756"/>
        <v>NO BID</v>
      </c>
      <c r="FH602" s="171"/>
      <c r="FI602" s="89"/>
      <c r="FJ602" s="90" t="str">
        <f t="shared" si="757"/>
        <v/>
      </c>
      <c r="FK602" s="172"/>
      <c r="FL602" s="154" t="str">
        <f t="shared" si="758"/>
        <v>NO BID</v>
      </c>
      <c r="FM602" s="171"/>
      <c r="FN602" s="89"/>
      <c r="FO602" s="90" t="str">
        <f t="shared" si="759"/>
        <v/>
      </c>
      <c r="FP602" s="172"/>
      <c r="FQ602" s="154" t="str">
        <f t="shared" si="760"/>
        <v>NO BID</v>
      </c>
      <c r="FR602" s="174"/>
      <c r="FS602" s="91">
        <v>11.61</v>
      </c>
      <c r="FT602" s="92">
        <f t="shared" si="761"/>
        <v>58.05</v>
      </c>
      <c r="FU602" s="175">
        <f t="shared" si="762"/>
        <v>0</v>
      </c>
      <c r="FV602" s="93" t="str">
        <f t="shared" si="763"/>
        <v/>
      </c>
      <c r="FW602" s="94">
        <f t="shared" si="764"/>
        <v>58.05</v>
      </c>
      <c r="FX602" s="95">
        <f t="shared" si="765"/>
        <v>0</v>
      </c>
      <c r="FY602" s="129" t="str">
        <f t="shared" si="766"/>
        <v>NOT AWARDED</v>
      </c>
      <c r="FZ602" s="130">
        <f t="shared" si="767"/>
        <v>0</v>
      </c>
      <c r="GA602" s="129" t="str">
        <f t="shared" si="768"/>
        <v>VENDOR 09</v>
      </c>
      <c r="GB602" s="176"/>
      <c r="GC602" s="177"/>
      <c r="GD602" s="96"/>
      <c r="GE602" s="97"/>
    </row>
    <row r="603" spans="1:187" s="159" customFormat="1" ht="30" customHeight="1" thickTop="1" thickBot="1" x14ac:dyDescent="0.4">
      <c r="A603" s="162">
        <v>599</v>
      </c>
      <c r="B603" s="142">
        <v>5</v>
      </c>
      <c r="C603" s="143">
        <v>9781523514557</v>
      </c>
      <c r="D603" s="144" t="s">
        <v>427</v>
      </c>
      <c r="E603" s="144" t="s">
        <v>1113</v>
      </c>
      <c r="F603" s="144" t="s">
        <v>1479</v>
      </c>
      <c r="G603" s="145" t="s">
        <v>1415</v>
      </c>
      <c r="H603" s="145" t="s">
        <v>1417</v>
      </c>
      <c r="I603" s="146"/>
      <c r="J603" s="227">
        <f t="shared" si="769"/>
        <v>5</v>
      </c>
      <c r="K603" s="228"/>
      <c r="L603" s="99" t="str">
        <f t="shared" si="695"/>
        <v/>
      </c>
      <c r="M603" s="241"/>
      <c r="N603" s="147"/>
      <c r="O603" s="148" t="str">
        <f t="shared" si="696"/>
        <v>VENDOR 09</v>
      </c>
      <c r="P603" s="149">
        <v>241363</v>
      </c>
      <c r="Q603" s="149">
        <f t="shared" si="697"/>
        <v>0</v>
      </c>
      <c r="R603" s="150" t="str">
        <f t="shared" si="698"/>
        <v xml:space="preserve">, </v>
      </c>
      <c r="S603" s="150" t="str">
        <f t="shared" si="699"/>
        <v>NO BID</v>
      </c>
      <c r="T603" s="100">
        <f t="shared" si="700"/>
        <v>0</v>
      </c>
      <c r="U603" s="101" t="str">
        <f t="shared" si="701"/>
        <v>NOT AWARDED</v>
      </c>
      <c r="V603" s="146"/>
      <c r="W603" s="151"/>
      <c r="X603" s="102"/>
      <c r="Y603" s="103"/>
      <c r="Z603" s="152" t="str">
        <f t="shared" si="702"/>
        <v/>
      </c>
      <c r="AA603" s="153" t="str">
        <f t="shared" si="703"/>
        <v>NO BID</v>
      </c>
      <c r="AB603" s="151"/>
      <c r="AC603" s="102"/>
      <c r="AD603" s="103"/>
      <c r="AE603" s="152" t="str">
        <f t="shared" si="704"/>
        <v/>
      </c>
      <c r="AF603" s="154" t="str">
        <f t="shared" si="705"/>
        <v>NO BID</v>
      </c>
      <c r="AG603" s="151"/>
      <c r="AH603" s="102"/>
      <c r="AI603" s="103"/>
      <c r="AJ603" s="152" t="str">
        <f t="shared" si="706"/>
        <v/>
      </c>
      <c r="AK603" s="154" t="str">
        <f t="shared" si="707"/>
        <v>NO BID</v>
      </c>
      <c r="AL603" s="151"/>
      <c r="AM603" s="102"/>
      <c r="AN603" s="103"/>
      <c r="AO603" s="152" t="str">
        <f t="shared" si="708"/>
        <v/>
      </c>
      <c r="AP603" s="154" t="str">
        <f t="shared" si="709"/>
        <v>NO BID</v>
      </c>
      <c r="AQ603" s="151"/>
      <c r="AR603" s="102"/>
      <c r="AS603" s="103"/>
      <c r="AT603" s="152" t="str">
        <f t="shared" si="710"/>
        <v/>
      </c>
      <c r="AU603" s="154" t="str">
        <f t="shared" si="711"/>
        <v>NO BID</v>
      </c>
      <c r="AV603" s="151"/>
      <c r="AW603" s="102"/>
      <c r="AX603" s="103"/>
      <c r="AY603" s="152" t="str">
        <f t="shared" si="712"/>
        <v/>
      </c>
      <c r="AZ603" s="154" t="str">
        <f t="shared" si="713"/>
        <v>NO BID</v>
      </c>
      <c r="BA603" s="151"/>
      <c r="BB603" s="102"/>
      <c r="BC603" s="103"/>
      <c r="BD603" s="152" t="str">
        <f t="shared" si="714"/>
        <v/>
      </c>
      <c r="BE603" s="153" t="str">
        <f>IF($B603=0,"",IF(ISNUMBER(BB603),"","NO BID"))</f>
        <v>NO BID</v>
      </c>
      <c r="BF603" s="151"/>
      <c r="BG603" s="102"/>
      <c r="BH603" s="103"/>
      <c r="BI603" s="152" t="str">
        <f t="shared" si="715"/>
        <v/>
      </c>
      <c r="BJ603" s="153" t="str">
        <f t="shared" si="716"/>
        <v>NO BID</v>
      </c>
      <c r="BK603" s="151"/>
      <c r="BL603" s="102"/>
      <c r="BM603" s="103"/>
      <c r="BN603" s="152" t="str">
        <f t="shared" si="717"/>
        <v/>
      </c>
      <c r="BO603" s="154" t="str">
        <f t="shared" si="718"/>
        <v>NO BID</v>
      </c>
      <c r="BP603" s="155"/>
      <c r="BQ603" s="151"/>
      <c r="BR603" s="102"/>
      <c r="BS603" s="103" t="str">
        <f t="shared" si="719"/>
        <v/>
      </c>
      <c r="BT603" s="152"/>
      <c r="BU603" s="153" t="str">
        <f t="shared" si="720"/>
        <v>NO BID</v>
      </c>
      <c r="BV603" s="151"/>
      <c r="BW603" s="102"/>
      <c r="BX603" s="103" t="str">
        <f t="shared" si="721"/>
        <v/>
      </c>
      <c r="BY603" s="152"/>
      <c r="BZ603" s="153" t="str">
        <f t="shared" si="722"/>
        <v>NO BID</v>
      </c>
      <c r="CA603" s="151"/>
      <c r="CB603" s="102"/>
      <c r="CC603" s="103" t="str">
        <f t="shared" si="723"/>
        <v/>
      </c>
      <c r="CD603" s="152"/>
      <c r="CE603" s="153" t="str">
        <f t="shared" si="724"/>
        <v>NO BID</v>
      </c>
      <c r="CF603" s="151"/>
      <c r="CG603" s="102"/>
      <c r="CH603" s="103" t="str">
        <f t="shared" si="725"/>
        <v/>
      </c>
      <c r="CI603" s="152"/>
      <c r="CJ603" s="153" t="str">
        <f t="shared" si="726"/>
        <v>NO BID</v>
      </c>
      <c r="CK603" s="151"/>
      <c r="CL603" s="102"/>
      <c r="CM603" s="103" t="str">
        <f t="shared" si="727"/>
        <v/>
      </c>
      <c r="CN603" s="152"/>
      <c r="CO603" s="153" t="str">
        <f t="shared" si="728"/>
        <v>NO BID</v>
      </c>
      <c r="CP603" s="151"/>
      <c r="CQ603" s="102"/>
      <c r="CR603" s="103" t="str">
        <f t="shared" si="729"/>
        <v/>
      </c>
      <c r="CS603" s="152"/>
      <c r="CT603" s="153" t="str">
        <f t="shared" si="730"/>
        <v>NO BID</v>
      </c>
      <c r="CU603" s="151"/>
      <c r="CV603" s="102"/>
      <c r="CW603" s="103" t="str">
        <f t="shared" si="731"/>
        <v/>
      </c>
      <c r="CX603" s="152"/>
      <c r="CY603" s="153" t="str">
        <f t="shared" si="732"/>
        <v>NO BID</v>
      </c>
      <c r="CZ603" s="151"/>
      <c r="DA603" s="102"/>
      <c r="DB603" s="103" t="str">
        <f t="shared" si="733"/>
        <v/>
      </c>
      <c r="DC603" s="152"/>
      <c r="DD603" s="153" t="str">
        <f t="shared" si="734"/>
        <v>NO BID</v>
      </c>
      <c r="DE603" s="151"/>
      <c r="DF603" s="102"/>
      <c r="DG603" s="103" t="str">
        <f t="shared" si="735"/>
        <v/>
      </c>
      <c r="DH603" s="152"/>
      <c r="DI603" s="153" t="str">
        <f t="shared" si="736"/>
        <v>NO BID</v>
      </c>
      <c r="DJ603" s="151"/>
      <c r="DK603" s="102"/>
      <c r="DL603" s="103" t="str">
        <f t="shared" si="737"/>
        <v/>
      </c>
      <c r="DM603" s="152"/>
      <c r="DN603" s="153" t="str">
        <f t="shared" si="738"/>
        <v>NO BID</v>
      </c>
      <c r="DO603" s="151"/>
      <c r="DP603" s="102"/>
      <c r="DQ603" s="103" t="str">
        <f t="shared" si="739"/>
        <v/>
      </c>
      <c r="DR603" s="152"/>
      <c r="DS603" s="153" t="str">
        <f t="shared" si="740"/>
        <v>NO BID</v>
      </c>
      <c r="DT603" s="151"/>
      <c r="DU603" s="102"/>
      <c r="DV603" s="103" t="str">
        <f t="shared" si="741"/>
        <v/>
      </c>
      <c r="DW603" s="152"/>
      <c r="DX603" s="153" t="str">
        <f t="shared" si="742"/>
        <v>NO BID</v>
      </c>
      <c r="DY603" s="151"/>
      <c r="DZ603" s="102"/>
      <c r="EA603" s="103" t="str">
        <f t="shared" si="743"/>
        <v/>
      </c>
      <c r="EB603" s="152"/>
      <c r="EC603" s="153" t="str">
        <f t="shared" si="744"/>
        <v>NO BID</v>
      </c>
      <c r="ED603" s="151"/>
      <c r="EE603" s="102"/>
      <c r="EF603" s="103" t="str">
        <f t="shared" si="745"/>
        <v/>
      </c>
      <c r="EG603" s="152"/>
      <c r="EH603" s="153" t="str">
        <f t="shared" si="746"/>
        <v>NO BID</v>
      </c>
      <c r="EI603" s="151"/>
      <c r="EJ603" s="102"/>
      <c r="EK603" s="103" t="str">
        <f t="shared" si="747"/>
        <v/>
      </c>
      <c r="EL603" s="152"/>
      <c r="EM603" s="153" t="str">
        <f t="shared" si="748"/>
        <v>NO BID</v>
      </c>
      <c r="EN603" s="151"/>
      <c r="EO603" s="102"/>
      <c r="EP603" s="103" t="str">
        <f t="shared" si="749"/>
        <v/>
      </c>
      <c r="EQ603" s="152"/>
      <c r="ER603" s="153" t="str">
        <f t="shared" si="750"/>
        <v>NO BID</v>
      </c>
      <c r="ES603" s="151"/>
      <c r="ET603" s="102"/>
      <c r="EU603" s="103" t="str">
        <f t="shared" si="751"/>
        <v/>
      </c>
      <c r="EV603" s="152"/>
      <c r="EW603" s="153" t="str">
        <f t="shared" si="752"/>
        <v>NO BID</v>
      </c>
      <c r="EX603" s="151"/>
      <c r="EY603" s="102"/>
      <c r="EZ603" s="103" t="str">
        <f t="shared" si="753"/>
        <v/>
      </c>
      <c r="FA603" s="152"/>
      <c r="FB603" s="153" t="str">
        <f t="shared" si="754"/>
        <v>NO BID</v>
      </c>
      <c r="FC603" s="151"/>
      <c r="FD603" s="102"/>
      <c r="FE603" s="103" t="str">
        <f t="shared" si="755"/>
        <v/>
      </c>
      <c r="FF603" s="152"/>
      <c r="FG603" s="153" t="str">
        <f t="shared" si="756"/>
        <v>NO BID</v>
      </c>
      <c r="FH603" s="151"/>
      <c r="FI603" s="102"/>
      <c r="FJ603" s="103" t="str">
        <f t="shared" si="757"/>
        <v/>
      </c>
      <c r="FK603" s="152"/>
      <c r="FL603" s="153" t="str">
        <f t="shared" si="758"/>
        <v>NO BID</v>
      </c>
      <c r="FM603" s="151"/>
      <c r="FN603" s="102"/>
      <c r="FO603" s="103" t="str">
        <f t="shared" si="759"/>
        <v/>
      </c>
      <c r="FP603" s="152"/>
      <c r="FQ603" s="153" t="str">
        <f t="shared" si="760"/>
        <v>NO BID</v>
      </c>
      <c r="FR603" s="156"/>
      <c r="FS603" s="104">
        <v>10</v>
      </c>
      <c r="FT603" s="105">
        <f t="shared" si="761"/>
        <v>50</v>
      </c>
      <c r="FU603" s="157">
        <f t="shared" si="762"/>
        <v>0</v>
      </c>
      <c r="FV603" s="106" t="str">
        <f t="shared" si="763"/>
        <v/>
      </c>
      <c r="FW603" s="107">
        <f t="shared" si="764"/>
        <v>50</v>
      </c>
      <c r="FX603" s="108">
        <f t="shared" si="765"/>
        <v>0</v>
      </c>
      <c r="FY603" s="158" t="str">
        <f t="shared" si="766"/>
        <v>NOT AWARDED</v>
      </c>
      <c r="FZ603" s="159">
        <f t="shared" si="767"/>
        <v>0</v>
      </c>
      <c r="GA603" s="158" t="str">
        <f t="shared" si="768"/>
        <v>VENDOR 09</v>
      </c>
      <c r="GB603" s="160"/>
      <c r="GC603" s="161"/>
      <c r="GD603" s="109"/>
      <c r="GE603" s="110"/>
    </row>
    <row r="604" spans="1:187" ht="30" customHeight="1" thickTop="1" thickBot="1" x14ac:dyDescent="0.4">
      <c r="A604" s="162">
        <v>600</v>
      </c>
      <c r="B604" s="163">
        <v>5</v>
      </c>
      <c r="C604" s="164">
        <v>9781982154394</v>
      </c>
      <c r="D604" s="165" t="s">
        <v>428</v>
      </c>
      <c r="E604" s="165" t="s">
        <v>1114</v>
      </c>
      <c r="F604" s="165" t="s">
        <v>1479</v>
      </c>
      <c r="G604" s="166" t="s">
        <v>1415</v>
      </c>
      <c r="H604" s="166" t="s">
        <v>1417</v>
      </c>
      <c r="I604" s="167"/>
      <c r="J604" s="227">
        <f t="shared" si="769"/>
        <v>5</v>
      </c>
      <c r="K604" s="228"/>
      <c r="L604" s="99" t="str">
        <f t="shared" si="695"/>
        <v/>
      </c>
      <c r="M604" s="241"/>
      <c r="N604" s="168"/>
      <c r="O604" s="169" t="str">
        <f t="shared" si="696"/>
        <v>VENDOR 09</v>
      </c>
      <c r="P604" s="149">
        <v>241365</v>
      </c>
      <c r="Q604" s="149">
        <f t="shared" si="697"/>
        <v>0</v>
      </c>
      <c r="R604" s="170" t="str">
        <f t="shared" si="698"/>
        <v xml:space="preserve">, </v>
      </c>
      <c r="S604" s="170" t="str">
        <f t="shared" si="699"/>
        <v>NO BID</v>
      </c>
      <c r="T604" s="87">
        <f t="shared" si="700"/>
        <v>0</v>
      </c>
      <c r="U604" s="88" t="str">
        <f t="shared" si="701"/>
        <v>NOT AWARDED</v>
      </c>
      <c r="V604" s="167"/>
      <c r="W604" s="171"/>
      <c r="X604" s="89"/>
      <c r="Y604" s="90"/>
      <c r="Z604" s="172" t="str">
        <f t="shared" si="702"/>
        <v/>
      </c>
      <c r="AA604" s="154" t="str">
        <f t="shared" si="703"/>
        <v>NO BID</v>
      </c>
      <c r="AB604" s="171"/>
      <c r="AC604" s="89"/>
      <c r="AD604" s="90"/>
      <c r="AE604" s="172" t="str">
        <f t="shared" si="704"/>
        <v/>
      </c>
      <c r="AF604" s="154" t="str">
        <f t="shared" si="705"/>
        <v>NO BID</v>
      </c>
      <c r="AG604" s="171"/>
      <c r="AH604" s="89"/>
      <c r="AI604" s="90"/>
      <c r="AJ604" s="172" t="str">
        <f t="shared" si="706"/>
        <v/>
      </c>
      <c r="AK604" s="154" t="str">
        <f t="shared" si="707"/>
        <v>NO BID</v>
      </c>
      <c r="AL604" s="171"/>
      <c r="AM604" s="89"/>
      <c r="AN604" s="90"/>
      <c r="AO604" s="172" t="str">
        <f t="shared" si="708"/>
        <v/>
      </c>
      <c r="AP604" s="154" t="str">
        <f t="shared" si="709"/>
        <v>NO BID</v>
      </c>
      <c r="AQ604" s="171"/>
      <c r="AR604" s="89"/>
      <c r="AS604" s="90"/>
      <c r="AT604" s="172" t="str">
        <f t="shared" si="710"/>
        <v/>
      </c>
      <c r="AU604" s="154" t="str">
        <f t="shared" si="711"/>
        <v>NO BID</v>
      </c>
      <c r="AV604" s="171"/>
      <c r="AW604" s="89"/>
      <c r="AX604" s="90"/>
      <c r="AY604" s="172" t="str">
        <f t="shared" si="712"/>
        <v/>
      </c>
      <c r="AZ604" s="154" t="str">
        <f t="shared" si="713"/>
        <v>NO BID</v>
      </c>
      <c r="BA604" s="171"/>
      <c r="BB604" s="89"/>
      <c r="BC604" s="90"/>
      <c r="BD604" s="172" t="str">
        <f t="shared" si="714"/>
        <v/>
      </c>
      <c r="BE604" s="154" t="s">
        <v>82</v>
      </c>
      <c r="BF604" s="171"/>
      <c r="BG604" s="89"/>
      <c r="BH604" s="90"/>
      <c r="BI604" s="172" t="str">
        <f t="shared" si="715"/>
        <v/>
      </c>
      <c r="BJ604" s="154" t="str">
        <f t="shared" si="716"/>
        <v>NO BID</v>
      </c>
      <c r="BK604" s="171"/>
      <c r="BL604" s="89"/>
      <c r="BM604" s="90"/>
      <c r="BN604" s="172" t="str">
        <f t="shared" si="717"/>
        <v/>
      </c>
      <c r="BO604" s="154" t="str">
        <f t="shared" si="718"/>
        <v>NO BID</v>
      </c>
      <c r="BP604" s="173"/>
      <c r="BQ604" s="171"/>
      <c r="BR604" s="89"/>
      <c r="BS604" s="90" t="str">
        <f t="shared" si="719"/>
        <v/>
      </c>
      <c r="BT604" s="172"/>
      <c r="BU604" s="154" t="str">
        <f t="shared" si="720"/>
        <v>NO BID</v>
      </c>
      <c r="BV604" s="171"/>
      <c r="BW604" s="89"/>
      <c r="BX604" s="90" t="str">
        <f t="shared" si="721"/>
        <v/>
      </c>
      <c r="BY604" s="172"/>
      <c r="BZ604" s="154" t="str">
        <f t="shared" si="722"/>
        <v>NO BID</v>
      </c>
      <c r="CA604" s="171"/>
      <c r="CB604" s="89"/>
      <c r="CC604" s="90" t="str">
        <f t="shared" si="723"/>
        <v/>
      </c>
      <c r="CD604" s="172"/>
      <c r="CE604" s="154" t="str">
        <f t="shared" si="724"/>
        <v>NO BID</v>
      </c>
      <c r="CF604" s="171"/>
      <c r="CG604" s="89"/>
      <c r="CH604" s="90" t="str">
        <f t="shared" si="725"/>
        <v/>
      </c>
      <c r="CI604" s="172"/>
      <c r="CJ604" s="154" t="str">
        <f t="shared" si="726"/>
        <v>NO BID</v>
      </c>
      <c r="CK604" s="171"/>
      <c r="CL604" s="89"/>
      <c r="CM604" s="90" t="str">
        <f t="shared" si="727"/>
        <v/>
      </c>
      <c r="CN604" s="172"/>
      <c r="CO604" s="154" t="str">
        <f t="shared" si="728"/>
        <v>NO BID</v>
      </c>
      <c r="CP604" s="171"/>
      <c r="CQ604" s="89"/>
      <c r="CR604" s="90" t="str">
        <f t="shared" si="729"/>
        <v/>
      </c>
      <c r="CS604" s="172"/>
      <c r="CT604" s="154" t="str">
        <f t="shared" si="730"/>
        <v>NO BID</v>
      </c>
      <c r="CU604" s="171"/>
      <c r="CV604" s="89"/>
      <c r="CW604" s="90" t="str">
        <f t="shared" si="731"/>
        <v/>
      </c>
      <c r="CX604" s="172"/>
      <c r="CY604" s="154" t="str">
        <f t="shared" si="732"/>
        <v>NO BID</v>
      </c>
      <c r="CZ604" s="171"/>
      <c r="DA604" s="89"/>
      <c r="DB604" s="90" t="str">
        <f t="shared" si="733"/>
        <v/>
      </c>
      <c r="DC604" s="172"/>
      <c r="DD604" s="154" t="str">
        <f t="shared" si="734"/>
        <v>NO BID</v>
      </c>
      <c r="DE604" s="171"/>
      <c r="DF604" s="89"/>
      <c r="DG604" s="90" t="str">
        <f t="shared" si="735"/>
        <v/>
      </c>
      <c r="DH604" s="172"/>
      <c r="DI604" s="154" t="str">
        <f t="shared" si="736"/>
        <v>NO BID</v>
      </c>
      <c r="DJ604" s="171"/>
      <c r="DK604" s="89"/>
      <c r="DL604" s="90" t="str">
        <f t="shared" si="737"/>
        <v/>
      </c>
      <c r="DM604" s="172"/>
      <c r="DN604" s="154" t="str">
        <f t="shared" si="738"/>
        <v>NO BID</v>
      </c>
      <c r="DO604" s="171"/>
      <c r="DP604" s="89"/>
      <c r="DQ604" s="90" t="str">
        <f t="shared" si="739"/>
        <v/>
      </c>
      <c r="DR604" s="172"/>
      <c r="DS604" s="154" t="str">
        <f t="shared" si="740"/>
        <v>NO BID</v>
      </c>
      <c r="DT604" s="171"/>
      <c r="DU604" s="89"/>
      <c r="DV604" s="90" t="str">
        <f t="shared" si="741"/>
        <v/>
      </c>
      <c r="DW604" s="172"/>
      <c r="DX604" s="154" t="str">
        <f t="shared" si="742"/>
        <v>NO BID</v>
      </c>
      <c r="DY604" s="171"/>
      <c r="DZ604" s="89"/>
      <c r="EA604" s="90" t="str">
        <f t="shared" si="743"/>
        <v/>
      </c>
      <c r="EB604" s="172"/>
      <c r="EC604" s="154" t="str">
        <f t="shared" si="744"/>
        <v>NO BID</v>
      </c>
      <c r="ED604" s="171"/>
      <c r="EE604" s="89"/>
      <c r="EF604" s="90" t="str">
        <f t="shared" si="745"/>
        <v/>
      </c>
      <c r="EG604" s="172"/>
      <c r="EH604" s="154" t="str">
        <f t="shared" si="746"/>
        <v>NO BID</v>
      </c>
      <c r="EI604" s="171"/>
      <c r="EJ604" s="89"/>
      <c r="EK604" s="90" t="str">
        <f t="shared" si="747"/>
        <v/>
      </c>
      <c r="EL604" s="172"/>
      <c r="EM604" s="154" t="str">
        <f t="shared" si="748"/>
        <v>NO BID</v>
      </c>
      <c r="EN604" s="171"/>
      <c r="EO604" s="89"/>
      <c r="EP604" s="90" t="str">
        <f t="shared" si="749"/>
        <v/>
      </c>
      <c r="EQ604" s="172"/>
      <c r="ER604" s="154" t="str">
        <f t="shared" si="750"/>
        <v>NO BID</v>
      </c>
      <c r="ES604" s="171"/>
      <c r="ET604" s="89"/>
      <c r="EU604" s="90" t="str">
        <f t="shared" si="751"/>
        <v/>
      </c>
      <c r="EV604" s="172"/>
      <c r="EW604" s="154" t="str">
        <f t="shared" si="752"/>
        <v>NO BID</v>
      </c>
      <c r="EX604" s="171"/>
      <c r="EY604" s="89"/>
      <c r="EZ604" s="90" t="str">
        <f t="shared" si="753"/>
        <v/>
      </c>
      <c r="FA604" s="172"/>
      <c r="FB604" s="154" t="str">
        <f t="shared" si="754"/>
        <v>NO BID</v>
      </c>
      <c r="FC604" s="171"/>
      <c r="FD604" s="89"/>
      <c r="FE604" s="90" t="str">
        <f t="shared" si="755"/>
        <v/>
      </c>
      <c r="FF604" s="172"/>
      <c r="FG604" s="154" t="str">
        <f t="shared" si="756"/>
        <v>NO BID</v>
      </c>
      <c r="FH604" s="171"/>
      <c r="FI604" s="89"/>
      <c r="FJ604" s="90" t="str">
        <f t="shared" si="757"/>
        <v/>
      </c>
      <c r="FK604" s="172"/>
      <c r="FL604" s="154" t="str">
        <f t="shared" si="758"/>
        <v>NO BID</v>
      </c>
      <c r="FM604" s="171"/>
      <c r="FN604" s="89"/>
      <c r="FO604" s="90" t="str">
        <f t="shared" si="759"/>
        <v/>
      </c>
      <c r="FP604" s="172"/>
      <c r="FQ604" s="154" t="str">
        <f t="shared" si="760"/>
        <v>NO BID</v>
      </c>
      <c r="FR604" s="174"/>
      <c r="FS604" s="91">
        <v>24.49</v>
      </c>
      <c r="FT604" s="92">
        <f t="shared" si="761"/>
        <v>122.44999999999999</v>
      </c>
      <c r="FU604" s="175">
        <f t="shared" si="762"/>
        <v>0</v>
      </c>
      <c r="FV604" s="93" t="str">
        <f t="shared" si="763"/>
        <v/>
      </c>
      <c r="FW604" s="94">
        <f t="shared" si="764"/>
        <v>122.44999999999999</v>
      </c>
      <c r="FX604" s="95">
        <f t="shared" si="765"/>
        <v>0</v>
      </c>
      <c r="FY604" s="129" t="str">
        <f t="shared" si="766"/>
        <v>NOT AWARDED</v>
      </c>
      <c r="FZ604" s="130">
        <f t="shared" si="767"/>
        <v>0</v>
      </c>
      <c r="GA604" s="129" t="str">
        <f t="shared" si="768"/>
        <v>VENDOR 09</v>
      </c>
      <c r="GB604" s="176"/>
      <c r="GC604" s="177"/>
      <c r="GD604" s="96"/>
      <c r="GE604" s="97"/>
    </row>
    <row r="605" spans="1:187" ht="30" customHeight="1" thickTop="1" thickBot="1" x14ac:dyDescent="0.4">
      <c r="A605" s="141">
        <v>601</v>
      </c>
      <c r="B605" s="163">
        <v>4</v>
      </c>
      <c r="C605" s="164">
        <v>9781250313799</v>
      </c>
      <c r="D605" s="165" t="s">
        <v>430</v>
      </c>
      <c r="E605" s="165" t="s">
        <v>1116</v>
      </c>
      <c r="F605" s="165" t="s">
        <v>1479</v>
      </c>
      <c r="G605" s="166" t="s">
        <v>1415</v>
      </c>
      <c r="H605" s="166" t="s">
        <v>1416</v>
      </c>
      <c r="I605" s="167"/>
      <c r="J605" s="227">
        <f t="shared" si="769"/>
        <v>4</v>
      </c>
      <c r="K605" s="228"/>
      <c r="L605" s="99" t="str">
        <f t="shared" si="695"/>
        <v/>
      </c>
      <c r="M605" s="241"/>
      <c r="N605" s="168"/>
      <c r="O605" s="169" t="str">
        <f t="shared" si="696"/>
        <v>VENDOR 09</v>
      </c>
      <c r="P605" s="149">
        <v>241363</v>
      </c>
      <c r="Q605" s="149">
        <f t="shared" si="697"/>
        <v>0</v>
      </c>
      <c r="R605" s="170" t="str">
        <f t="shared" si="698"/>
        <v xml:space="preserve">, </v>
      </c>
      <c r="S605" s="170" t="str">
        <f t="shared" si="699"/>
        <v>NO BID</v>
      </c>
      <c r="T605" s="87">
        <f t="shared" si="700"/>
        <v>0</v>
      </c>
      <c r="U605" s="88" t="str">
        <f t="shared" si="701"/>
        <v>NOT AWARDED</v>
      </c>
      <c r="V605" s="167"/>
      <c r="W605" s="171"/>
      <c r="X605" s="89"/>
      <c r="Y605" s="90"/>
      <c r="Z605" s="172" t="str">
        <f t="shared" si="702"/>
        <v/>
      </c>
      <c r="AA605" s="154" t="str">
        <f t="shared" si="703"/>
        <v>NO BID</v>
      </c>
      <c r="AB605" s="171"/>
      <c r="AC605" s="89"/>
      <c r="AD605" s="90"/>
      <c r="AE605" s="172" t="str">
        <f t="shared" si="704"/>
        <v/>
      </c>
      <c r="AF605" s="154" t="str">
        <f t="shared" si="705"/>
        <v>NO BID</v>
      </c>
      <c r="AG605" s="171"/>
      <c r="AH605" s="89"/>
      <c r="AI605" s="90"/>
      <c r="AJ605" s="172" t="str">
        <f t="shared" si="706"/>
        <v/>
      </c>
      <c r="AK605" s="154" t="str">
        <f t="shared" si="707"/>
        <v>NO BID</v>
      </c>
      <c r="AL605" s="171"/>
      <c r="AM605" s="89"/>
      <c r="AN605" s="90"/>
      <c r="AO605" s="172" t="str">
        <f t="shared" si="708"/>
        <v/>
      </c>
      <c r="AP605" s="154" t="str">
        <f t="shared" si="709"/>
        <v>NO BID</v>
      </c>
      <c r="AQ605" s="171"/>
      <c r="AR605" s="89"/>
      <c r="AS605" s="90"/>
      <c r="AT605" s="172" t="str">
        <f t="shared" si="710"/>
        <v/>
      </c>
      <c r="AU605" s="154" t="str">
        <f t="shared" si="711"/>
        <v>NO BID</v>
      </c>
      <c r="AV605" s="171"/>
      <c r="AW605" s="89"/>
      <c r="AX605" s="90"/>
      <c r="AY605" s="172" t="str">
        <f t="shared" si="712"/>
        <v/>
      </c>
      <c r="AZ605" s="154" t="str">
        <f t="shared" si="713"/>
        <v>NO BID</v>
      </c>
      <c r="BA605" s="171"/>
      <c r="BB605" s="89"/>
      <c r="BC605" s="90"/>
      <c r="BD605" s="172" t="str">
        <f t="shared" si="714"/>
        <v/>
      </c>
      <c r="BE605" s="154" t="str">
        <f>IF($B605=0,"",IF(ISNUMBER(BB605),"","NO BID"))</f>
        <v>NO BID</v>
      </c>
      <c r="BF605" s="171"/>
      <c r="BG605" s="89"/>
      <c r="BH605" s="90"/>
      <c r="BI605" s="172" t="str">
        <f t="shared" si="715"/>
        <v/>
      </c>
      <c r="BJ605" s="154" t="str">
        <f t="shared" si="716"/>
        <v>NO BID</v>
      </c>
      <c r="BK605" s="171"/>
      <c r="BL605" s="89"/>
      <c r="BM605" s="90"/>
      <c r="BN605" s="172" t="str">
        <f t="shared" si="717"/>
        <v/>
      </c>
      <c r="BO605" s="154" t="str">
        <f t="shared" si="718"/>
        <v>NO BID</v>
      </c>
      <c r="BP605" s="178"/>
      <c r="BQ605" s="171"/>
      <c r="BR605" s="89"/>
      <c r="BS605" s="90" t="str">
        <f t="shared" si="719"/>
        <v/>
      </c>
      <c r="BT605" s="172"/>
      <c r="BU605" s="154" t="str">
        <f t="shared" si="720"/>
        <v>NO BID</v>
      </c>
      <c r="BV605" s="171"/>
      <c r="BW605" s="89"/>
      <c r="BX605" s="90" t="str">
        <f t="shared" si="721"/>
        <v/>
      </c>
      <c r="BY605" s="172"/>
      <c r="BZ605" s="154" t="str">
        <f t="shared" si="722"/>
        <v>NO BID</v>
      </c>
      <c r="CA605" s="171"/>
      <c r="CB605" s="89"/>
      <c r="CC605" s="90" t="str">
        <f t="shared" si="723"/>
        <v/>
      </c>
      <c r="CD605" s="172"/>
      <c r="CE605" s="154" t="str">
        <f t="shared" si="724"/>
        <v>NO BID</v>
      </c>
      <c r="CF605" s="171"/>
      <c r="CG605" s="89"/>
      <c r="CH605" s="90" t="str">
        <f t="shared" si="725"/>
        <v/>
      </c>
      <c r="CI605" s="172"/>
      <c r="CJ605" s="154" t="str">
        <f t="shared" si="726"/>
        <v>NO BID</v>
      </c>
      <c r="CK605" s="171"/>
      <c r="CL605" s="89"/>
      <c r="CM605" s="90" t="str">
        <f t="shared" si="727"/>
        <v/>
      </c>
      <c r="CN605" s="172"/>
      <c r="CO605" s="154" t="str">
        <f t="shared" si="728"/>
        <v>NO BID</v>
      </c>
      <c r="CP605" s="171"/>
      <c r="CQ605" s="89"/>
      <c r="CR605" s="90" t="str">
        <f t="shared" si="729"/>
        <v/>
      </c>
      <c r="CS605" s="172"/>
      <c r="CT605" s="154" t="str">
        <f t="shared" si="730"/>
        <v>NO BID</v>
      </c>
      <c r="CU605" s="171"/>
      <c r="CV605" s="89"/>
      <c r="CW605" s="90" t="str">
        <f t="shared" si="731"/>
        <v/>
      </c>
      <c r="CX605" s="172"/>
      <c r="CY605" s="154" t="str">
        <f t="shared" si="732"/>
        <v>NO BID</v>
      </c>
      <c r="CZ605" s="171"/>
      <c r="DA605" s="89"/>
      <c r="DB605" s="90" t="str">
        <f t="shared" si="733"/>
        <v/>
      </c>
      <c r="DC605" s="172"/>
      <c r="DD605" s="154" t="str">
        <f t="shared" si="734"/>
        <v>NO BID</v>
      </c>
      <c r="DE605" s="171"/>
      <c r="DF605" s="89"/>
      <c r="DG605" s="90" t="str">
        <f t="shared" si="735"/>
        <v/>
      </c>
      <c r="DH605" s="172"/>
      <c r="DI605" s="154" t="str">
        <f t="shared" si="736"/>
        <v>NO BID</v>
      </c>
      <c r="DJ605" s="171"/>
      <c r="DK605" s="89"/>
      <c r="DL605" s="90" t="str">
        <f t="shared" si="737"/>
        <v/>
      </c>
      <c r="DM605" s="172"/>
      <c r="DN605" s="154" t="str">
        <f t="shared" si="738"/>
        <v>NO BID</v>
      </c>
      <c r="DO605" s="171"/>
      <c r="DP605" s="89"/>
      <c r="DQ605" s="90" t="str">
        <f t="shared" si="739"/>
        <v/>
      </c>
      <c r="DR605" s="172"/>
      <c r="DS605" s="154" t="str">
        <f t="shared" si="740"/>
        <v>NO BID</v>
      </c>
      <c r="DT605" s="171"/>
      <c r="DU605" s="89"/>
      <c r="DV605" s="90" t="str">
        <f t="shared" si="741"/>
        <v/>
      </c>
      <c r="DW605" s="172"/>
      <c r="DX605" s="154" t="str">
        <f t="shared" si="742"/>
        <v>NO BID</v>
      </c>
      <c r="DY605" s="171"/>
      <c r="DZ605" s="89"/>
      <c r="EA605" s="90" t="str">
        <f t="shared" si="743"/>
        <v/>
      </c>
      <c r="EB605" s="172"/>
      <c r="EC605" s="154" t="str">
        <f t="shared" si="744"/>
        <v>NO BID</v>
      </c>
      <c r="ED605" s="171"/>
      <c r="EE605" s="89"/>
      <c r="EF605" s="90" t="str">
        <f t="shared" si="745"/>
        <v/>
      </c>
      <c r="EG605" s="172"/>
      <c r="EH605" s="154" t="str">
        <f t="shared" si="746"/>
        <v>NO BID</v>
      </c>
      <c r="EI605" s="171"/>
      <c r="EJ605" s="89"/>
      <c r="EK605" s="90" t="str">
        <f t="shared" si="747"/>
        <v/>
      </c>
      <c r="EL605" s="172"/>
      <c r="EM605" s="154" t="str">
        <f t="shared" si="748"/>
        <v>NO BID</v>
      </c>
      <c r="EN605" s="171"/>
      <c r="EO605" s="89"/>
      <c r="EP605" s="90" t="str">
        <f t="shared" si="749"/>
        <v/>
      </c>
      <c r="EQ605" s="172"/>
      <c r="ER605" s="154" t="str">
        <f t="shared" si="750"/>
        <v>NO BID</v>
      </c>
      <c r="ES605" s="171"/>
      <c r="ET605" s="89"/>
      <c r="EU605" s="90" t="str">
        <f t="shared" si="751"/>
        <v/>
      </c>
      <c r="EV605" s="172"/>
      <c r="EW605" s="154" t="str">
        <f t="shared" si="752"/>
        <v>NO BID</v>
      </c>
      <c r="EX605" s="171"/>
      <c r="EY605" s="89"/>
      <c r="EZ605" s="90" t="str">
        <f t="shared" si="753"/>
        <v/>
      </c>
      <c r="FA605" s="172"/>
      <c r="FB605" s="154" t="str">
        <f t="shared" si="754"/>
        <v>NO BID</v>
      </c>
      <c r="FC605" s="171"/>
      <c r="FD605" s="89"/>
      <c r="FE605" s="90" t="str">
        <f t="shared" si="755"/>
        <v/>
      </c>
      <c r="FF605" s="172"/>
      <c r="FG605" s="154" t="str">
        <f t="shared" si="756"/>
        <v>NO BID</v>
      </c>
      <c r="FH605" s="171"/>
      <c r="FI605" s="89"/>
      <c r="FJ605" s="90" t="str">
        <f t="shared" si="757"/>
        <v/>
      </c>
      <c r="FK605" s="172"/>
      <c r="FL605" s="154" t="str">
        <f t="shared" si="758"/>
        <v>NO BID</v>
      </c>
      <c r="FM605" s="171"/>
      <c r="FN605" s="89"/>
      <c r="FO605" s="90" t="str">
        <f t="shared" si="759"/>
        <v/>
      </c>
      <c r="FP605" s="172"/>
      <c r="FQ605" s="154" t="str">
        <f t="shared" si="760"/>
        <v>NO BID</v>
      </c>
      <c r="FR605" s="174"/>
      <c r="FS605" s="91">
        <v>12.2</v>
      </c>
      <c r="FT605" s="92">
        <f t="shared" si="761"/>
        <v>48.8</v>
      </c>
      <c r="FU605" s="175">
        <f t="shared" si="762"/>
        <v>0</v>
      </c>
      <c r="FV605" s="93" t="str">
        <f t="shared" si="763"/>
        <v/>
      </c>
      <c r="FW605" s="94">
        <f t="shared" si="764"/>
        <v>48.8</v>
      </c>
      <c r="FX605" s="95">
        <f t="shared" si="765"/>
        <v>0</v>
      </c>
      <c r="FY605" s="129" t="str">
        <f t="shared" si="766"/>
        <v>NOT AWARDED</v>
      </c>
      <c r="FZ605" s="130">
        <f t="shared" si="767"/>
        <v>0</v>
      </c>
      <c r="GA605" s="129" t="str">
        <f t="shared" si="768"/>
        <v>VENDOR 09</v>
      </c>
      <c r="GB605" s="176"/>
      <c r="GC605" s="177"/>
      <c r="GD605" s="96"/>
      <c r="GE605" s="97"/>
    </row>
    <row r="606" spans="1:187" ht="30" customHeight="1" thickTop="1" thickBot="1" x14ac:dyDescent="0.4">
      <c r="A606" s="162">
        <v>602</v>
      </c>
      <c r="B606" s="163">
        <v>3</v>
      </c>
      <c r="C606" s="164">
        <v>9781419749490</v>
      </c>
      <c r="D606" s="165" t="s">
        <v>433</v>
      </c>
      <c r="E606" s="165" t="s">
        <v>1119</v>
      </c>
      <c r="F606" s="165" t="s">
        <v>1479</v>
      </c>
      <c r="G606" s="166" t="s">
        <v>1415</v>
      </c>
      <c r="H606" s="166" t="s">
        <v>1416</v>
      </c>
      <c r="I606" s="167"/>
      <c r="J606" s="229">
        <f t="shared" si="769"/>
        <v>3</v>
      </c>
      <c r="K606" s="228"/>
      <c r="L606" s="99" t="str">
        <f t="shared" si="695"/>
        <v/>
      </c>
      <c r="M606" s="241"/>
      <c r="N606" s="179"/>
      <c r="O606" s="169" t="str">
        <f t="shared" si="696"/>
        <v>VENDOR 09</v>
      </c>
      <c r="P606" s="149">
        <v>241360</v>
      </c>
      <c r="Q606" s="149">
        <f t="shared" si="697"/>
        <v>0</v>
      </c>
      <c r="R606" s="170" t="str">
        <f t="shared" si="698"/>
        <v xml:space="preserve">, </v>
      </c>
      <c r="S606" s="170" t="str">
        <f t="shared" si="699"/>
        <v>NO BID</v>
      </c>
      <c r="T606" s="87">
        <f t="shared" si="700"/>
        <v>0</v>
      </c>
      <c r="U606" s="88" t="str">
        <f t="shared" si="701"/>
        <v>NOT AWARDED</v>
      </c>
      <c r="V606" s="167"/>
      <c r="W606" s="171"/>
      <c r="X606" s="89"/>
      <c r="Y606" s="90"/>
      <c r="Z606" s="172" t="str">
        <f t="shared" si="702"/>
        <v/>
      </c>
      <c r="AA606" s="154" t="str">
        <f t="shared" si="703"/>
        <v>NO BID</v>
      </c>
      <c r="AB606" s="171"/>
      <c r="AC606" s="89"/>
      <c r="AD606" s="90"/>
      <c r="AE606" s="172" t="str">
        <f t="shared" si="704"/>
        <v/>
      </c>
      <c r="AF606" s="154" t="str">
        <f t="shared" si="705"/>
        <v>NO BID</v>
      </c>
      <c r="AG606" s="171"/>
      <c r="AH606" s="89"/>
      <c r="AI606" s="90"/>
      <c r="AJ606" s="172" t="str">
        <f t="shared" si="706"/>
        <v/>
      </c>
      <c r="AK606" s="154" t="str">
        <f t="shared" si="707"/>
        <v>NO BID</v>
      </c>
      <c r="AL606" s="171"/>
      <c r="AM606" s="89"/>
      <c r="AN606" s="90"/>
      <c r="AO606" s="172" t="str">
        <f t="shared" si="708"/>
        <v/>
      </c>
      <c r="AP606" s="154" t="str">
        <f t="shared" si="709"/>
        <v>NO BID</v>
      </c>
      <c r="AQ606" s="171"/>
      <c r="AR606" s="89"/>
      <c r="AS606" s="90"/>
      <c r="AT606" s="172" t="str">
        <f t="shared" si="710"/>
        <v/>
      </c>
      <c r="AU606" s="154" t="str">
        <f t="shared" si="711"/>
        <v>NO BID</v>
      </c>
      <c r="AV606" s="171"/>
      <c r="AW606" s="89"/>
      <c r="AX606" s="90"/>
      <c r="AY606" s="172" t="str">
        <f t="shared" si="712"/>
        <v/>
      </c>
      <c r="AZ606" s="154" t="str">
        <f t="shared" si="713"/>
        <v>NO BID</v>
      </c>
      <c r="BA606" s="171"/>
      <c r="BB606" s="89"/>
      <c r="BC606" s="90"/>
      <c r="BD606" s="172" t="str">
        <f t="shared" si="714"/>
        <v/>
      </c>
      <c r="BE606" s="154" t="str">
        <f>IF($B606=0,"",IF(ISNUMBER(BB606),"","NO BID"))</f>
        <v>NO BID</v>
      </c>
      <c r="BF606" s="171"/>
      <c r="BG606" s="89"/>
      <c r="BH606" s="90"/>
      <c r="BI606" s="172" t="str">
        <f t="shared" si="715"/>
        <v/>
      </c>
      <c r="BJ606" s="154" t="str">
        <f t="shared" si="716"/>
        <v>NO BID</v>
      </c>
      <c r="BK606" s="171"/>
      <c r="BL606" s="89"/>
      <c r="BM606" s="90"/>
      <c r="BN606" s="172" t="str">
        <f t="shared" si="717"/>
        <v/>
      </c>
      <c r="BO606" s="154" t="str">
        <f t="shared" si="718"/>
        <v>NO BID</v>
      </c>
      <c r="BP606" s="178"/>
      <c r="BQ606" s="171"/>
      <c r="BR606" s="89"/>
      <c r="BS606" s="90" t="str">
        <f t="shared" si="719"/>
        <v/>
      </c>
      <c r="BT606" s="172"/>
      <c r="BU606" s="154" t="str">
        <f t="shared" si="720"/>
        <v>NO BID</v>
      </c>
      <c r="BV606" s="171"/>
      <c r="BW606" s="89"/>
      <c r="BX606" s="90" t="str">
        <f t="shared" si="721"/>
        <v/>
      </c>
      <c r="BY606" s="172"/>
      <c r="BZ606" s="154" t="str">
        <f t="shared" si="722"/>
        <v>NO BID</v>
      </c>
      <c r="CA606" s="171"/>
      <c r="CB606" s="89"/>
      <c r="CC606" s="90" t="str">
        <f t="shared" si="723"/>
        <v/>
      </c>
      <c r="CD606" s="172"/>
      <c r="CE606" s="154" t="str">
        <f t="shared" si="724"/>
        <v>NO BID</v>
      </c>
      <c r="CF606" s="171"/>
      <c r="CG606" s="89"/>
      <c r="CH606" s="90" t="str">
        <f t="shared" si="725"/>
        <v/>
      </c>
      <c r="CI606" s="172"/>
      <c r="CJ606" s="154" t="str">
        <f t="shared" si="726"/>
        <v>NO BID</v>
      </c>
      <c r="CK606" s="171"/>
      <c r="CL606" s="89"/>
      <c r="CM606" s="90" t="str">
        <f t="shared" si="727"/>
        <v/>
      </c>
      <c r="CN606" s="172"/>
      <c r="CO606" s="154" t="str">
        <f t="shared" si="728"/>
        <v>NO BID</v>
      </c>
      <c r="CP606" s="171"/>
      <c r="CQ606" s="89"/>
      <c r="CR606" s="90" t="str">
        <f t="shared" si="729"/>
        <v/>
      </c>
      <c r="CS606" s="172"/>
      <c r="CT606" s="154" t="str">
        <f t="shared" si="730"/>
        <v>NO BID</v>
      </c>
      <c r="CU606" s="171"/>
      <c r="CV606" s="89"/>
      <c r="CW606" s="90" t="str">
        <f t="shared" si="731"/>
        <v/>
      </c>
      <c r="CX606" s="172"/>
      <c r="CY606" s="154" t="str">
        <f t="shared" si="732"/>
        <v>NO BID</v>
      </c>
      <c r="CZ606" s="171"/>
      <c r="DA606" s="89"/>
      <c r="DB606" s="90" t="str">
        <f t="shared" si="733"/>
        <v/>
      </c>
      <c r="DC606" s="172"/>
      <c r="DD606" s="154" t="str">
        <f t="shared" si="734"/>
        <v>NO BID</v>
      </c>
      <c r="DE606" s="171"/>
      <c r="DF606" s="89"/>
      <c r="DG606" s="90" t="str">
        <f t="shared" si="735"/>
        <v/>
      </c>
      <c r="DH606" s="172"/>
      <c r="DI606" s="154" t="str">
        <f t="shared" si="736"/>
        <v>NO BID</v>
      </c>
      <c r="DJ606" s="171"/>
      <c r="DK606" s="89"/>
      <c r="DL606" s="90" t="str">
        <f t="shared" si="737"/>
        <v/>
      </c>
      <c r="DM606" s="172"/>
      <c r="DN606" s="154" t="str">
        <f t="shared" si="738"/>
        <v>NO BID</v>
      </c>
      <c r="DO606" s="171"/>
      <c r="DP606" s="89"/>
      <c r="DQ606" s="90" t="str">
        <f t="shared" si="739"/>
        <v/>
      </c>
      <c r="DR606" s="172"/>
      <c r="DS606" s="154" t="str">
        <f t="shared" si="740"/>
        <v>NO BID</v>
      </c>
      <c r="DT606" s="171"/>
      <c r="DU606" s="89"/>
      <c r="DV606" s="90" t="str">
        <f t="shared" si="741"/>
        <v/>
      </c>
      <c r="DW606" s="172"/>
      <c r="DX606" s="154" t="str">
        <f t="shared" si="742"/>
        <v>NO BID</v>
      </c>
      <c r="DY606" s="171"/>
      <c r="DZ606" s="89"/>
      <c r="EA606" s="90" t="str">
        <f t="shared" si="743"/>
        <v/>
      </c>
      <c r="EB606" s="172"/>
      <c r="EC606" s="154" t="str">
        <f t="shared" si="744"/>
        <v>NO BID</v>
      </c>
      <c r="ED606" s="171"/>
      <c r="EE606" s="89"/>
      <c r="EF606" s="90" t="str">
        <f t="shared" si="745"/>
        <v/>
      </c>
      <c r="EG606" s="172"/>
      <c r="EH606" s="154" t="str">
        <f t="shared" si="746"/>
        <v>NO BID</v>
      </c>
      <c r="EI606" s="171"/>
      <c r="EJ606" s="89"/>
      <c r="EK606" s="90" t="str">
        <f t="shared" si="747"/>
        <v/>
      </c>
      <c r="EL606" s="172"/>
      <c r="EM606" s="154" t="str">
        <f t="shared" si="748"/>
        <v>NO BID</v>
      </c>
      <c r="EN606" s="171"/>
      <c r="EO606" s="89"/>
      <c r="EP606" s="90" t="str">
        <f t="shared" si="749"/>
        <v/>
      </c>
      <c r="EQ606" s="172"/>
      <c r="ER606" s="154" t="str">
        <f t="shared" si="750"/>
        <v>NO BID</v>
      </c>
      <c r="ES606" s="171"/>
      <c r="ET606" s="89"/>
      <c r="EU606" s="90" t="str">
        <f t="shared" si="751"/>
        <v/>
      </c>
      <c r="EV606" s="172"/>
      <c r="EW606" s="154" t="str">
        <f t="shared" si="752"/>
        <v>NO BID</v>
      </c>
      <c r="EX606" s="171"/>
      <c r="EY606" s="89"/>
      <c r="EZ606" s="90" t="str">
        <f t="shared" si="753"/>
        <v/>
      </c>
      <c r="FA606" s="172"/>
      <c r="FB606" s="154" t="str">
        <f t="shared" si="754"/>
        <v>NO BID</v>
      </c>
      <c r="FC606" s="171"/>
      <c r="FD606" s="89"/>
      <c r="FE606" s="90" t="str">
        <f t="shared" si="755"/>
        <v/>
      </c>
      <c r="FF606" s="172"/>
      <c r="FG606" s="154" t="str">
        <f t="shared" si="756"/>
        <v>NO BID</v>
      </c>
      <c r="FH606" s="171"/>
      <c r="FI606" s="89"/>
      <c r="FJ606" s="90" t="str">
        <f t="shared" si="757"/>
        <v/>
      </c>
      <c r="FK606" s="172"/>
      <c r="FL606" s="154" t="str">
        <f t="shared" si="758"/>
        <v>NO BID</v>
      </c>
      <c r="FM606" s="171"/>
      <c r="FN606" s="89"/>
      <c r="FO606" s="90" t="str">
        <f t="shared" si="759"/>
        <v/>
      </c>
      <c r="FP606" s="172"/>
      <c r="FQ606" s="154" t="str">
        <f t="shared" si="760"/>
        <v>NO BID</v>
      </c>
      <c r="FR606" s="167"/>
      <c r="FS606" s="91">
        <v>9.67</v>
      </c>
      <c r="FT606" s="92">
        <f t="shared" si="761"/>
        <v>29.009999999999998</v>
      </c>
      <c r="FU606" s="175">
        <f t="shared" si="762"/>
        <v>0</v>
      </c>
      <c r="FV606" s="93" t="str">
        <f t="shared" si="763"/>
        <v/>
      </c>
      <c r="FW606" s="94">
        <f t="shared" si="764"/>
        <v>29.009999999999998</v>
      </c>
      <c r="FX606" s="95">
        <f t="shared" si="765"/>
        <v>0</v>
      </c>
      <c r="FY606" s="129" t="str">
        <f t="shared" si="766"/>
        <v>NOT AWARDED</v>
      </c>
      <c r="FZ606" s="130">
        <f t="shared" si="767"/>
        <v>0</v>
      </c>
      <c r="GA606" s="129" t="str">
        <f t="shared" si="768"/>
        <v>VENDOR 09</v>
      </c>
      <c r="GB606" s="176"/>
      <c r="GC606" s="177"/>
      <c r="GD606" s="96"/>
      <c r="GE606" s="97"/>
    </row>
    <row r="607" spans="1:187" ht="30" customHeight="1" thickTop="1" thickBot="1" x14ac:dyDescent="0.4">
      <c r="A607" s="162">
        <v>603</v>
      </c>
      <c r="B607" s="214">
        <v>1</v>
      </c>
      <c r="C607" s="181">
        <v>9780063211315</v>
      </c>
      <c r="D607" s="182" t="s">
        <v>434</v>
      </c>
      <c r="E607" s="182" t="s">
        <v>1120</v>
      </c>
      <c r="F607" s="182" t="s">
        <v>1479</v>
      </c>
      <c r="G607" s="183" t="s">
        <v>1415</v>
      </c>
      <c r="H607" s="183" t="s">
        <v>1434</v>
      </c>
      <c r="I607" s="167"/>
      <c r="J607" s="230">
        <f t="shared" si="769"/>
        <v>1</v>
      </c>
      <c r="K607" s="231"/>
      <c r="L607" s="99" t="str">
        <f t="shared" si="695"/>
        <v/>
      </c>
      <c r="M607" s="242"/>
      <c r="N607" s="179"/>
      <c r="O607" s="184" t="str">
        <f t="shared" si="696"/>
        <v>VENDOR 09</v>
      </c>
      <c r="P607" s="149">
        <v>241360</v>
      </c>
      <c r="Q607" s="149">
        <f t="shared" si="697"/>
        <v>0</v>
      </c>
      <c r="R607" s="185" t="str">
        <f t="shared" si="698"/>
        <v xml:space="preserve">, </v>
      </c>
      <c r="S607" s="185" t="str">
        <f t="shared" si="699"/>
        <v>NO BID</v>
      </c>
      <c r="T607" s="111">
        <f t="shared" si="700"/>
        <v>0</v>
      </c>
      <c r="U607" s="112" t="str">
        <f t="shared" si="701"/>
        <v>NOT AWARDED</v>
      </c>
      <c r="V607" s="186"/>
      <c r="W607" s="187"/>
      <c r="X607" s="113"/>
      <c r="Y607" s="114"/>
      <c r="Z607" s="188" t="str">
        <f t="shared" si="702"/>
        <v/>
      </c>
      <c r="AA607" s="154" t="str">
        <f t="shared" si="703"/>
        <v>NO BID</v>
      </c>
      <c r="AB607" s="187"/>
      <c r="AC607" s="113"/>
      <c r="AD607" s="114"/>
      <c r="AE607" s="188" t="str">
        <f t="shared" si="704"/>
        <v/>
      </c>
      <c r="AF607" s="154" t="str">
        <f t="shared" si="705"/>
        <v>NO BID</v>
      </c>
      <c r="AG607" s="187"/>
      <c r="AH607" s="113"/>
      <c r="AI607" s="114"/>
      <c r="AJ607" s="188" t="str">
        <f t="shared" si="706"/>
        <v/>
      </c>
      <c r="AK607" s="154" t="str">
        <f t="shared" si="707"/>
        <v>NO BID</v>
      </c>
      <c r="AL607" s="187"/>
      <c r="AM607" s="113"/>
      <c r="AN607" s="114"/>
      <c r="AO607" s="188" t="str">
        <f t="shared" si="708"/>
        <v/>
      </c>
      <c r="AP607" s="154" t="str">
        <f t="shared" si="709"/>
        <v>NO BID</v>
      </c>
      <c r="AQ607" s="187"/>
      <c r="AR607" s="113"/>
      <c r="AS607" s="114"/>
      <c r="AT607" s="188" t="str">
        <f t="shared" si="710"/>
        <v/>
      </c>
      <c r="AU607" s="154" t="str">
        <f t="shared" si="711"/>
        <v>NO BID</v>
      </c>
      <c r="AV607" s="187"/>
      <c r="AW607" s="113"/>
      <c r="AX607" s="114"/>
      <c r="AY607" s="188" t="str">
        <f t="shared" si="712"/>
        <v/>
      </c>
      <c r="AZ607" s="154" t="str">
        <f t="shared" si="713"/>
        <v>NO BID</v>
      </c>
      <c r="BA607" s="187"/>
      <c r="BB607" s="113"/>
      <c r="BC607" s="114"/>
      <c r="BD607" s="188" t="str">
        <f t="shared" si="714"/>
        <v/>
      </c>
      <c r="BE607" s="189" t="str">
        <f>IF($B607=0,"",IF(ISNUMBER(BB607),"","NO BID"))</f>
        <v>NO BID</v>
      </c>
      <c r="BF607" s="187"/>
      <c r="BG607" s="113"/>
      <c r="BH607" s="114"/>
      <c r="BI607" s="188" t="str">
        <f t="shared" si="715"/>
        <v/>
      </c>
      <c r="BJ607" s="189" t="str">
        <f t="shared" si="716"/>
        <v>NO BID</v>
      </c>
      <c r="BK607" s="187"/>
      <c r="BL607" s="113"/>
      <c r="BM607" s="114"/>
      <c r="BN607" s="188" t="str">
        <f t="shared" si="717"/>
        <v/>
      </c>
      <c r="BO607" s="154" t="str">
        <f t="shared" si="718"/>
        <v>NO BID</v>
      </c>
      <c r="BP607" s="193"/>
      <c r="BQ607" s="187"/>
      <c r="BR607" s="113"/>
      <c r="BS607" s="114" t="str">
        <f t="shared" si="719"/>
        <v/>
      </c>
      <c r="BT607" s="188"/>
      <c r="BU607" s="189" t="str">
        <f t="shared" si="720"/>
        <v>NO BID</v>
      </c>
      <c r="BV607" s="187"/>
      <c r="BW607" s="113"/>
      <c r="BX607" s="114" t="str">
        <f t="shared" si="721"/>
        <v/>
      </c>
      <c r="BY607" s="188"/>
      <c r="BZ607" s="189" t="str">
        <f t="shared" si="722"/>
        <v>NO BID</v>
      </c>
      <c r="CA607" s="187"/>
      <c r="CB607" s="113"/>
      <c r="CC607" s="114" t="str">
        <f t="shared" si="723"/>
        <v/>
      </c>
      <c r="CD607" s="188"/>
      <c r="CE607" s="189" t="str">
        <f t="shared" si="724"/>
        <v>NO BID</v>
      </c>
      <c r="CF607" s="187"/>
      <c r="CG607" s="113"/>
      <c r="CH607" s="114" t="str">
        <f t="shared" si="725"/>
        <v/>
      </c>
      <c r="CI607" s="188"/>
      <c r="CJ607" s="189" t="str">
        <f t="shared" si="726"/>
        <v>NO BID</v>
      </c>
      <c r="CK607" s="187"/>
      <c r="CL607" s="113"/>
      <c r="CM607" s="114" t="str">
        <f t="shared" si="727"/>
        <v/>
      </c>
      <c r="CN607" s="188"/>
      <c r="CO607" s="189" t="str">
        <f t="shared" si="728"/>
        <v>NO BID</v>
      </c>
      <c r="CP607" s="187"/>
      <c r="CQ607" s="113"/>
      <c r="CR607" s="114" t="str">
        <f t="shared" si="729"/>
        <v/>
      </c>
      <c r="CS607" s="188"/>
      <c r="CT607" s="189" t="str">
        <f t="shared" si="730"/>
        <v>NO BID</v>
      </c>
      <c r="CU607" s="187"/>
      <c r="CV607" s="113"/>
      <c r="CW607" s="114" t="str">
        <f t="shared" si="731"/>
        <v/>
      </c>
      <c r="CX607" s="188"/>
      <c r="CY607" s="189" t="str">
        <f t="shared" si="732"/>
        <v>NO BID</v>
      </c>
      <c r="CZ607" s="187"/>
      <c r="DA607" s="113"/>
      <c r="DB607" s="114" t="str">
        <f t="shared" si="733"/>
        <v/>
      </c>
      <c r="DC607" s="188"/>
      <c r="DD607" s="189" t="str">
        <f t="shared" si="734"/>
        <v>NO BID</v>
      </c>
      <c r="DE607" s="187"/>
      <c r="DF607" s="113"/>
      <c r="DG607" s="114" t="str">
        <f t="shared" si="735"/>
        <v/>
      </c>
      <c r="DH607" s="188"/>
      <c r="DI607" s="189" t="str">
        <f t="shared" si="736"/>
        <v>NO BID</v>
      </c>
      <c r="DJ607" s="187"/>
      <c r="DK607" s="113"/>
      <c r="DL607" s="114" t="str">
        <f t="shared" si="737"/>
        <v/>
      </c>
      <c r="DM607" s="188"/>
      <c r="DN607" s="189" t="str">
        <f t="shared" si="738"/>
        <v>NO BID</v>
      </c>
      <c r="DO607" s="187"/>
      <c r="DP607" s="113"/>
      <c r="DQ607" s="114" t="str">
        <f t="shared" si="739"/>
        <v/>
      </c>
      <c r="DR607" s="188"/>
      <c r="DS607" s="189" t="str">
        <f t="shared" si="740"/>
        <v>NO BID</v>
      </c>
      <c r="DT607" s="187"/>
      <c r="DU607" s="113"/>
      <c r="DV607" s="114" t="str">
        <f t="shared" si="741"/>
        <v/>
      </c>
      <c r="DW607" s="188"/>
      <c r="DX607" s="189" t="str">
        <f t="shared" si="742"/>
        <v>NO BID</v>
      </c>
      <c r="DY607" s="187"/>
      <c r="DZ607" s="113"/>
      <c r="EA607" s="114" t="str">
        <f t="shared" si="743"/>
        <v/>
      </c>
      <c r="EB607" s="188"/>
      <c r="EC607" s="189" t="str">
        <f t="shared" si="744"/>
        <v>NO BID</v>
      </c>
      <c r="ED607" s="187"/>
      <c r="EE607" s="113"/>
      <c r="EF607" s="114" t="str">
        <f t="shared" si="745"/>
        <v/>
      </c>
      <c r="EG607" s="188"/>
      <c r="EH607" s="189" t="str">
        <f t="shared" si="746"/>
        <v>NO BID</v>
      </c>
      <c r="EI607" s="187"/>
      <c r="EJ607" s="113"/>
      <c r="EK607" s="114" t="str">
        <f t="shared" si="747"/>
        <v/>
      </c>
      <c r="EL607" s="188"/>
      <c r="EM607" s="189" t="str">
        <f t="shared" si="748"/>
        <v>NO BID</v>
      </c>
      <c r="EN607" s="187"/>
      <c r="EO607" s="113"/>
      <c r="EP607" s="114" t="str">
        <f t="shared" si="749"/>
        <v/>
      </c>
      <c r="EQ607" s="188"/>
      <c r="ER607" s="189" t="str">
        <f t="shared" si="750"/>
        <v>NO BID</v>
      </c>
      <c r="ES607" s="187"/>
      <c r="ET607" s="113"/>
      <c r="EU607" s="114" t="str">
        <f t="shared" si="751"/>
        <v/>
      </c>
      <c r="EV607" s="188"/>
      <c r="EW607" s="189" t="str">
        <f t="shared" si="752"/>
        <v>NO BID</v>
      </c>
      <c r="EX607" s="187"/>
      <c r="EY607" s="113"/>
      <c r="EZ607" s="114" t="str">
        <f t="shared" si="753"/>
        <v/>
      </c>
      <c r="FA607" s="188"/>
      <c r="FB607" s="189" t="str">
        <f t="shared" si="754"/>
        <v>NO BID</v>
      </c>
      <c r="FC607" s="187"/>
      <c r="FD607" s="113"/>
      <c r="FE607" s="114" t="str">
        <f t="shared" si="755"/>
        <v/>
      </c>
      <c r="FF607" s="188"/>
      <c r="FG607" s="189" t="str">
        <f t="shared" si="756"/>
        <v>NO BID</v>
      </c>
      <c r="FH607" s="187"/>
      <c r="FI607" s="113"/>
      <c r="FJ607" s="114" t="str">
        <f t="shared" si="757"/>
        <v/>
      </c>
      <c r="FK607" s="188"/>
      <c r="FL607" s="189" t="str">
        <f t="shared" si="758"/>
        <v>NO BID</v>
      </c>
      <c r="FM607" s="187"/>
      <c r="FN607" s="113"/>
      <c r="FO607" s="114" t="str">
        <f t="shared" si="759"/>
        <v/>
      </c>
      <c r="FP607" s="188"/>
      <c r="FQ607" s="189" t="str">
        <f t="shared" si="760"/>
        <v>NO BID</v>
      </c>
      <c r="FR607" s="191"/>
      <c r="FS607" s="91">
        <v>14.83</v>
      </c>
      <c r="FT607" s="92">
        <f t="shared" si="761"/>
        <v>14.83</v>
      </c>
      <c r="FU607" s="175">
        <f t="shared" si="762"/>
        <v>0</v>
      </c>
      <c r="FV607" s="93" t="str">
        <f t="shared" si="763"/>
        <v/>
      </c>
      <c r="FW607" s="94">
        <f t="shared" si="764"/>
        <v>14.83</v>
      </c>
      <c r="FX607" s="95">
        <f t="shared" si="765"/>
        <v>0</v>
      </c>
      <c r="FY607" s="129" t="str">
        <f t="shared" si="766"/>
        <v>NOT AWARDED</v>
      </c>
      <c r="FZ607" s="130">
        <f t="shared" si="767"/>
        <v>0</v>
      </c>
      <c r="GA607" s="129" t="str">
        <f t="shared" si="768"/>
        <v>VENDOR 09</v>
      </c>
      <c r="GB607" s="176"/>
      <c r="GC607" s="177"/>
      <c r="GD607" s="96"/>
      <c r="GE607" s="97"/>
    </row>
    <row r="608" spans="1:187" ht="30" customHeight="1" thickTop="1" thickBot="1" x14ac:dyDescent="0.4">
      <c r="A608" s="162">
        <v>604</v>
      </c>
      <c r="B608" s="214">
        <v>5</v>
      </c>
      <c r="C608" s="181">
        <v>9781627799034</v>
      </c>
      <c r="D608" s="182" t="s">
        <v>728</v>
      </c>
      <c r="E608" s="182" t="s">
        <v>1364</v>
      </c>
      <c r="F608" s="182" t="s">
        <v>1479</v>
      </c>
      <c r="G608" s="183" t="s">
        <v>1415</v>
      </c>
      <c r="H608" s="183" t="s">
        <v>1418</v>
      </c>
      <c r="I608" s="167"/>
      <c r="J608" s="230">
        <f t="shared" si="769"/>
        <v>5</v>
      </c>
      <c r="K608" s="231"/>
      <c r="L608" s="99" t="str">
        <f t="shared" si="695"/>
        <v/>
      </c>
      <c r="M608" s="242"/>
      <c r="N608" s="168"/>
      <c r="O608" s="184" t="str">
        <f t="shared" si="696"/>
        <v>VENDOR 09</v>
      </c>
      <c r="P608" s="149">
        <v>241360</v>
      </c>
      <c r="Q608" s="149">
        <f t="shared" si="697"/>
        <v>0</v>
      </c>
      <c r="R608" s="185" t="str">
        <f t="shared" si="698"/>
        <v xml:space="preserve">, </v>
      </c>
      <c r="S608" s="185" t="str">
        <f t="shared" si="699"/>
        <v>NO BID</v>
      </c>
      <c r="T608" s="111">
        <f t="shared" si="700"/>
        <v>0</v>
      </c>
      <c r="U608" s="112" t="str">
        <f t="shared" si="701"/>
        <v>NOT AWARDED</v>
      </c>
      <c r="V608" s="167"/>
      <c r="W608" s="187"/>
      <c r="X608" s="113"/>
      <c r="Y608" s="114"/>
      <c r="Z608" s="188" t="str">
        <f t="shared" si="702"/>
        <v/>
      </c>
      <c r="AA608" s="154" t="str">
        <f t="shared" si="703"/>
        <v>NO BID</v>
      </c>
      <c r="AB608" s="187"/>
      <c r="AC608" s="113"/>
      <c r="AD608" s="114"/>
      <c r="AE608" s="188" t="str">
        <f t="shared" si="704"/>
        <v/>
      </c>
      <c r="AF608" s="154" t="str">
        <f t="shared" si="705"/>
        <v>NO BID</v>
      </c>
      <c r="AG608" s="187"/>
      <c r="AH608" s="113"/>
      <c r="AI608" s="114"/>
      <c r="AJ608" s="188" t="str">
        <f t="shared" si="706"/>
        <v/>
      </c>
      <c r="AK608" s="154" t="str">
        <f t="shared" si="707"/>
        <v>NO BID</v>
      </c>
      <c r="AL608" s="187"/>
      <c r="AM608" s="113"/>
      <c r="AN608" s="114"/>
      <c r="AO608" s="188" t="str">
        <f t="shared" si="708"/>
        <v/>
      </c>
      <c r="AP608" s="154" t="str">
        <f t="shared" si="709"/>
        <v>NO BID</v>
      </c>
      <c r="AQ608" s="187"/>
      <c r="AR608" s="113"/>
      <c r="AS608" s="114"/>
      <c r="AT608" s="188" t="str">
        <f t="shared" si="710"/>
        <v/>
      </c>
      <c r="AU608" s="154" t="str">
        <f t="shared" si="711"/>
        <v>NO BID</v>
      </c>
      <c r="AV608" s="187"/>
      <c r="AW608" s="113"/>
      <c r="AX608" s="114"/>
      <c r="AY608" s="188" t="str">
        <f t="shared" si="712"/>
        <v/>
      </c>
      <c r="AZ608" s="154" t="str">
        <f t="shared" si="713"/>
        <v>NO BID</v>
      </c>
      <c r="BA608" s="187"/>
      <c r="BB608" s="113"/>
      <c r="BC608" s="114"/>
      <c r="BD608" s="188" t="str">
        <f t="shared" si="714"/>
        <v/>
      </c>
      <c r="BE608" s="189" t="str">
        <f>IF($B608=0,"",IF(ISNUMBER(BB608),"","NO BID"))</f>
        <v>NO BID</v>
      </c>
      <c r="BF608" s="187"/>
      <c r="BG608" s="113"/>
      <c r="BH608" s="114"/>
      <c r="BI608" s="188" t="str">
        <f t="shared" si="715"/>
        <v/>
      </c>
      <c r="BJ608" s="189" t="str">
        <f t="shared" si="716"/>
        <v>NO BID</v>
      </c>
      <c r="BK608" s="187"/>
      <c r="BL608" s="113"/>
      <c r="BM608" s="114"/>
      <c r="BN608" s="188" t="str">
        <f t="shared" si="717"/>
        <v/>
      </c>
      <c r="BO608" s="154" t="str">
        <f t="shared" si="718"/>
        <v>NO BID</v>
      </c>
      <c r="BP608" s="193"/>
      <c r="BQ608" s="187"/>
      <c r="BR608" s="113"/>
      <c r="BS608" s="114" t="str">
        <f t="shared" si="719"/>
        <v/>
      </c>
      <c r="BT608" s="188"/>
      <c r="BU608" s="189" t="str">
        <f t="shared" si="720"/>
        <v>NO BID</v>
      </c>
      <c r="BV608" s="187"/>
      <c r="BW608" s="113"/>
      <c r="BX608" s="114" t="str">
        <f t="shared" si="721"/>
        <v/>
      </c>
      <c r="BY608" s="188"/>
      <c r="BZ608" s="189" t="str">
        <f t="shared" si="722"/>
        <v>NO BID</v>
      </c>
      <c r="CA608" s="187"/>
      <c r="CB608" s="113"/>
      <c r="CC608" s="114" t="str">
        <f t="shared" si="723"/>
        <v/>
      </c>
      <c r="CD608" s="188"/>
      <c r="CE608" s="189" t="str">
        <f t="shared" si="724"/>
        <v>NO BID</v>
      </c>
      <c r="CF608" s="187"/>
      <c r="CG608" s="113"/>
      <c r="CH608" s="114" t="str">
        <f t="shared" si="725"/>
        <v/>
      </c>
      <c r="CI608" s="188"/>
      <c r="CJ608" s="189" t="str">
        <f t="shared" si="726"/>
        <v>NO BID</v>
      </c>
      <c r="CK608" s="187"/>
      <c r="CL608" s="113"/>
      <c r="CM608" s="114" t="str">
        <f t="shared" si="727"/>
        <v/>
      </c>
      <c r="CN608" s="188"/>
      <c r="CO608" s="189" t="str">
        <f t="shared" si="728"/>
        <v>NO BID</v>
      </c>
      <c r="CP608" s="187"/>
      <c r="CQ608" s="113"/>
      <c r="CR608" s="114" t="str">
        <f t="shared" si="729"/>
        <v/>
      </c>
      <c r="CS608" s="188"/>
      <c r="CT608" s="189" t="str">
        <f t="shared" si="730"/>
        <v>NO BID</v>
      </c>
      <c r="CU608" s="187"/>
      <c r="CV608" s="113"/>
      <c r="CW608" s="114" t="str">
        <f t="shared" si="731"/>
        <v/>
      </c>
      <c r="CX608" s="188"/>
      <c r="CY608" s="189" t="str">
        <f t="shared" si="732"/>
        <v>NO BID</v>
      </c>
      <c r="CZ608" s="187"/>
      <c r="DA608" s="113"/>
      <c r="DB608" s="114" t="str">
        <f t="shared" si="733"/>
        <v/>
      </c>
      <c r="DC608" s="188"/>
      <c r="DD608" s="189" t="str">
        <f t="shared" si="734"/>
        <v>NO BID</v>
      </c>
      <c r="DE608" s="187"/>
      <c r="DF608" s="113"/>
      <c r="DG608" s="114" t="str">
        <f t="shared" si="735"/>
        <v/>
      </c>
      <c r="DH608" s="188"/>
      <c r="DI608" s="189" t="str">
        <f t="shared" si="736"/>
        <v>NO BID</v>
      </c>
      <c r="DJ608" s="187"/>
      <c r="DK608" s="113"/>
      <c r="DL608" s="114" t="str">
        <f t="shared" si="737"/>
        <v/>
      </c>
      <c r="DM608" s="188"/>
      <c r="DN608" s="189" t="str">
        <f t="shared" si="738"/>
        <v>NO BID</v>
      </c>
      <c r="DO608" s="187"/>
      <c r="DP608" s="113"/>
      <c r="DQ608" s="114" t="str">
        <f t="shared" si="739"/>
        <v/>
      </c>
      <c r="DR608" s="188"/>
      <c r="DS608" s="189" t="str">
        <f t="shared" si="740"/>
        <v>NO BID</v>
      </c>
      <c r="DT608" s="187"/>
      <c r="DU608" s="113"/>
      <c r="DV608" s="114" t="str">
        <f t="shared" si="741"/>
        <v/>
      </c>
      <c r="DW608" s="188"/>
      <c r="DX608" s="189" t="str">
        <f t="shared" si="742"/>
        <v>NO BID</v>
      </c>
      <c r="DY608" s="187"/>
      <c r="DZ608" s="113"/>
      <c r="EA608" s="114" t="str">
        <f t="shared" si="743"/>
        <v/>
      </c>
      <c r="EB608" s="188"/>
      <c r="EC608" s="189" t="str">
        <f t="shared" si="744"/>
        <v>NO BID</v>
      </c>
      <c r="ED608" s="187"/>
      <c r="EE608" s="113"/>
      <c r="EF608" s="114" t="str">
        <f t="shared" si="745"/>
        <v/>
      </c>
      <c r="EG608" s="188"/>
      <c r="EH608" s="189" t="str">
        <f t="shared" si="746"/>
        <v>NO BID</v>
      </c>
      <c r="EI608" s="187"/>
      <c r="EJ608" s="113"/>
      <c r="EK608" s="114" t="str">
        <f t="shared" si="747"/>
        <v/>
      </c>
      <c r="EL608" s="188"/>
      <c r="EM608" s="189" t="str">
        <f t="shared" si="748"/>
        <v>NO BID</v>
      </c>
      <c r="EN608" s="187"/>
      <c r="EO608" s="113"/>
      <c r="EP608" s="114" t="str">
        <f t="shared" si="749"/>
        <v/>
      </c>
      <c r="EQ608" s="188"/>
      <c r="ER608" s="189" t="str">
        <f t="shared" si="750"/>
        <v>NO BID</v>
      </c>
      <c r="ES608" s="187"/>
      <c r="ET608" s="113"/>
      <c r="EU608" s="114" t="str">
        <f t="shared" si="751"/>
        <v/>
      </c>
      <c r="EV608" s="188"/>
      <c r="EW608" s="189" t="str">
        <f t="shared" si="752"/>
        <v>NO BID</v>
      </c>
      <c r="EX608" s="187"/>
      <c r="EY608" s="113"/>
      <c r="EZ608" s="114" t="str">
        <f t="shared" si="753"/>
        <v/>
      </c>
      <c r="FA608" s="188"/>
      <c r="FB608" s="189" t="str">
        <f t="shared" si="754"/>
        <v>NO BID</v>
      </c>
      <c r="FC608" s="187"/>
      <c r="FD608" s="113"/>
      <c r="FE608" s="114" t="str">
        <f t="shared" si="755"/>
        <v/>
      </c>
      <c r="FF608" s="188"/>
      <c r="FG608" s="189" t="str">
        <f t="shared" si="756"/>
        <v>NO BID</v>
      </c>
      <c r="FH608" s="187"/>
      <c r="FI608" s="113"/>
      <c r="FJ608" s="114" t="str">
        <f t="shared" si="757"/>
        <v/>
      </c>
      <c r="FK608" s="188"/>
      <c r="FL608" s="189" t="str">
        <f t="shared" si="758"/>
        <v>NO BID</v>
      </c>
      <c r="FM608" s="187"/>
      <c r="FN608" s="113"/>
      <c r="FO608" s="114" t="str">
        <f t="shared" si="759"/>
        <v/>
      </c>
      <c r="FP608" s="188"/>
      <c r="FQ608" s="189" t="str">
        <f t="shared" si="760"/>
        <v>NO BID</v>
      </c>
      <c r="FR608" s="174"/>
      <c r="FS608" s="115">
        <v>25.49</v>
      </c>
      <c r="FT608" s="116">
        <f t="shared" si="761"/>
        <v>127.44999999999999</v>
      </c>
      <c r="FU608" s="175">
        <f t="shared" si="762"/>
        <v>0</v>
      </c>
      <c r="FV608" s="93" t="str">
        <f t="shared" si="763"/>
        <v/>
      </c>
      <c r="FW608" s="94">
        <f t="shared" si="764"/>
        <v>127.44999999999999</v>
      </c>
      <c r="FX608" s="95">
        <f t="shared" si="765"/>
        <v>0</v>
      </c>
      <c r="FY608" s="129" t="str">
        <f t="shared" si="766"/>
        <v>NOT AWARDED</v>
      </c>
      <c r="FZ608" s="130">
        <f t="shared" si="767"/>
        <v>0</v>
      </c>
      <c r="GA608" s="129" t="str">
        <f t="shared" si="768"/>
        <v>VENDOR 09</v>
      </c>
      <c r="GB608" s="176"/>
      <c r="GC608" s="177"/>
      <c r="GD608" s="96"/>
      <c r="GE608" s="97"/>
    </row>
    <row r="609" spans="1:187" ht="30" customHeight="1" thickTop="1" thickBot="1" x14ac:dyDescent="0.4">
      <c r="A609" s="162">
        <v>605</v>
      </c>
      <c r="B609" s="194">
        <v>4</v>
      </c>
      <c r="C609" s="164">
        <v>9780063225282</v>
      </c>
      <c r="D609" s="165" t="s">
        <v>439</v>
      </c>
      <c r="E609" s="165" t="s">
        <v>1124</v>
      </c>
      <c r="F609" s="165" t="s">
        <v>1479</v>
      </c>
      <c r="G609" s="166" t="s">
        <v>1415</v>
      </c>
      <c r="H609" s="166" t="s">
        <v>1416</v>
      </c>
      <c r="I609" s="167"/>
      <c r="J609" s="227">
        <f t="shared" si="769"/>
        <v>4</v>
      </c>
      <c r="K609" s="228"/>
      <c r="L609" s="99" t="str">
        <f t="shared" si="695"/>
        <v/>
      </c>
      <c r="M609" s="241"/>
      <c r="N609" s="168"/>
      <c r="O609" s="169" t="str">
        <f t="shared" si="696"/>
        <v>VENDOR 09</v>
      </c>
      <c r="P609" s="149" t="s">
        <v>88</v>
      </c>
      <c r="Q609" s="149">
        <f t="shared" si="697"/>
        <v>0</v>
      </c>
      <c r="R609" s="170" t="str">
        <f t="shared" si="698"/>
        <v xml:space="preserve">, </v>
      </c>
      <c r="S609" s="170" t="str">
        <f t="shared" si="699"/>
        <v>NO BID</v>
      </c>
      <c r="T609" s="87">
        <f t="shared" si="700"/>
        <v>0</v>
      </c>
      <c r="U609" s="88" t="str">
        <f t="shared" si="701"/>
        <v>NOT AWARDED</v>
      </c>
      <c r="V609" s="167"/>
      <c r="W609" s="171"/>
      <c r="X609" s="89"/>
      <c r="Y609" s="90"/>
      <c r="Z609" s="172" t="str">
        <f t="shared" si="702"/>
        <v/>
      </c>
      <c r="AA609" s="154" t="str">
        <f t="shared" si="703"/>
        <v>NO BID</v>
      </c>
      <c r="AB609" s="171"/>
      <c r="AC609" s="89"/>
      <c r="AD609" s="90"/>
      <c r="AE609" s="172" t="str">
        <f t="shared" si="704"/>
        <v/>
      </c>
      <c r="AF609" s="154" t="str">
        <f t="shared" si="705"/>
        <v>NO BID</v>
      </c>
      <c r="AG609" s="171"/>
      <c r="AH609" s="89"/>
      <c r="AI609" s="90"/>
      <c r="AJ609" s="172" t="str">
        <f t="shared" si="706"/>
        <v/>
      </c>
      <c r="AK609" s="154" t="str">
        <f t="shared" si="707"/>
        <v>NO BID</v>
      </c>
      <c r="AL609" s="171"/>
      <c r="AM609" s="89"/>
      <c r="AN609" s="90"/>
      <c r="AO609" s="172" t="str">
        <f t="shared" si="708"/>
        <v/>
      </c>
      <c r="AP609" s="154" t="str">
        <f t="shared" si="709"/>
        <v>NO BID</v>
      </c>
      <c r="AQ609" s="171"/>
      <c r="AR609" s="89"/>
      <c r="AS609" s="90"/>
      <c r="AT609" s="172" t="str">
        <f t="shared" si="710"/>
        <v/>
      </c>
      <c r="AU609" s="154" t="str">
        <f t="shared" si="711"/>
        <v>NO BID</v>
      </c>
      <c r="AV609" s="171"/>
      <c r="AW609" s="89"/>
      <c r="AX609" s="90"/>
      <c r="AY609" s="172" t="str">
        <f t="shared" si="712"/>
        <v/>
      </c>
      <c r="AZ609" s="154" t="str">
        <f t="shared" si="713"/>
        <v>NO BID</v>
      </c>
      <c r="BA609" s="171"/>
      <c r="BB609" s="89"/>
      <c r="BC609" s="90"/>
      <c r="BD609" s="172" t="str">
        <f t="shared" si="714"/>
        <v/>
      </c>
      <c r="BE609" s="154" t="s">
        <v>76</v>
      </c>
      <c r="BF609" s="171"/>
      <c r="BG609" s="89"/>
      <c r="BH609" s="90"/>
      <c r="BI609" s="172" t="str">
        <f t="shared" si="715"/>
        <v/>
      </c>
      <c r="BJ609" s="154" t="str">
        <f t="shared" si="716"/>
        <v>NO BID</v>
      </c>
      <c r="BK609" s="171"/>
      <c r="BL609" s="89"/>
      <c r="BM609" s="90"/>
      <c r="BN609" s="172" t="str">
        <f t="shared" si="717"/>
        <v/>
      </c>
      <c r="BO609" s="154" t="str">
        <f t="shared" si="718"/>
        <v>NO BID</v>
      </c>
      <c r="BP609" s="178"/>
      <c r="BQ609" s="171"/>
      <c r="BR609" s="89"/>
      <c r="BS609" s="90" t="str">
        <f t="shared" si="719"/>
        <v/>
      </c>
      <c r="BT609" s="172"/>
      <c r="BU609" s="154" t="str">
        <f t="shared" si="720"/>
        <v>NO BID</v>
      </c>
      <c r="BV609" s="171"/>
      <c r="BW609" s="89"/>
      <c r="BX609" s="90" t="str">
        <f t="shared" si="721"/>
        <v/>
      </c>
      <c r="BY609" s="172"/>
      <c r="BZ609" s="154" t="str">
        <f t="shared" si="722"/>
        <v>NO BID</v>
      </c>
      <c r="CA609" s="171"/>
      <c r="CB609" s="89"/>
      <c r="CC609" s="90" t="str">
        <f t="shared" si="723"/>
        <v/>
      </c>
      <c r="CD609" s="172"/>
      <c r="CE609" s="154" t="str">
        <f t="shared" si="724"/>
        <v>NO BID</v>
      </c>
      <c r="CF609" s="171"/>
      <c r="CG609" s="89"/>
      <c r="CH609" s="90" t="str">
        <f t="shared" si="725"/>
        <v/>
      </c>
      <c r="CI609" s="172"/>
      <c r="CJ609" s="154" t="str">
        <f t="shared" si="726"/>
        <v>NO BID</v>
      </c>
      <c r="CK609" s="171"/>
      <c r="CL609" s="89"/>
      <c r="CM609" s="90" t="str">
        <f t="shared" si="727"/>
        <v/>
      </c>
      <c r="CN609" s="172"/>
      <c r="CO609" s="154" t="str">
        <f t="shared" si="728"/>
        <v>NO BID</v>
      </c>
      <c r="CP609" s="171"/>
      <c r="CQ609" s="89"/>
      <c r="CR609" s="90" t="str">
        <f t="shared" si="729"/>
        <v/>
      </c>
      <c r="CS609" s="172"/>
      <c r="CT609" s="154" t="str">
        <f t="shared" si="730"/>
        <v>NO BID</v>
      </c>
      <c r="CU609" s="171"/>
      <c r="CV609" s="89"/>
      <c r="CW609" s="90" t="str">
        <f t="shared" si="731"/>
        <v/>
      </c>
      <c r="CX609" s="172"/>
      <c r="CY609" s="154" t="str">
        <f t="shared" si="732"/>
        <v>NO BID</v>
      </c>
      <c r="CZ609" s="171"/>
      <c r="DA609" s="89"/>
      <c r="DB609" s="90" t="str">
        <f t="shared" si="733"/>
        <v/>
      </c>
      <c r="DC609" s="172"/>
      <c r="DD609" s="154" t="str">
        <f t="shared" si="734"/>
        <v>NO BID</v>
      </c>
      <c r="DE609" s="171"/>
      <c r="DF609" s="89"/>
      <c r="DG609" s="90" t="str">
        <f t="shared" si="735"/>
        <v/>
      </c>
      <c r="DH609" s="172"/>
      <c r="DI609" s="154" t="str">
        <f t="shared" si="736"/>
        <v>NO BID</v>
      </c>
      <c r="DJ609" s="171"/>
      <c r="DK609" s="89"/>
      <c r="DL609" s="90" t="str">
        <f t="shared" si="737"/>
        <v/>
      </c>
      <c r="DM609" s="172"/>
      <c r="DN609" s="154" t="str">
        <f t="shared" si="738"/>
        <v>NO BID</v>
      </c>
      <c r="DO609" s="171"/>
      <c r="DP609" s="89"/>
      <c r="DQ609" s="90" t="str">
        <f t="shared" si="739"/>
        <v/>
      </c>
      <c r="DR609" s="172"/>
      <c r="DS609" s="154" t="str">
        <f t="shared" si="740"/>
        <v>NO BID</v>
      </c>
      <c r="DT609" s="171"/>
      <c r="DU609" s="89"/>
      <c r="DV609" s="90" t="str">
        <f t="shared" si="741"/>
        <v/>
      </c>
      <c r="DW609" s="172"/>
      <c r="DX609" s="154" t="str">
        <f t="shared" si="742"/>
        <v>NO BID</v>
      </c>
      <c r="DY609" s="171"/>
      <c r="DZ609" s="89"/>
      <c r="EA609" s="90" t="str">
        <f t="shared" si="743"/>
        <v/>
      </c>
      <c r="EB609" s="172"/>
      <c r="EC609" s="154" t="str">
        <f t="shared" si="744"/>
        <v>NO BID</v>
      </c>
      <c r="ED609" s="171"/>
      <c r="EE609" s="89"/>
      <c r="EF609" s="90" t="str">
        <f t="shared" si="745"/>
        <v/>
      </c>
      <c r="EG609" s="172"/>
      <c r="EH609" s="154" t="str">
        <f t="shared" si="746"/>
        <v>NO BID</v>
      </c>
      <c r="EI609" s="171"/>
      <c r="EJ609" s="89"/>
      <c r="EK609" s="90" t="str">
        <f t="shared" si="747"/>
        <v/>
      </c>
      <c r="EL609" s="172"/>
      <c r="EM609" s="154" t="str">
        <f t="shared" si="748"/>
        <v>NO BID</v>
      </c>
      <c r="EN609" s="171"/>
      <c r="EO609" s="89"/>
      <c r="EP609" s="90" t="str">
        <f t="shared" si="749"/>
        <v/>
      </c>
      <c r="EQ609" s="172"/>
      <c r="ER609" s="154" t="str">
        <f t="shared" si="750"/>
        <v>NO BID</v>
      </c>
      <c r="ES609" s="171"/>
      <c r="ET609" s="89"/>
      <c r="EU609" s="90" t="str">
        <f t="shared" si="751"/>
        <v/>
      </c>
      <c r="EV609" s="172"/>
      <c r="EW609" s="154" t="str">
        <f t="shared" si="752"/>
        <v>NO BID</v>
      </c>
      <c r="EX609" s="171"/>
      <c r="EY609" s="89"/>
      <c r="EZ609" s="90" t="str">
        <f t="shared" si="753"/>
        <v/>
      </c>
      <c r="FA609" s="172"/>
      <c r="FB609" s="154" t="str">
        <f t="shared" si="754"/>
        <v>NO BID</v>
      </c>
      <c r="FC609" s="171"/>
      <c r="FD609" s="89"/>
      <c r="FE609" s="90" t="str">
        <f t="shared" si="755"/>
        <v/>
      </c>
      <c r="FF609" s="172"/>
      <c r="FG609" s="154" t="str">
        <f t="shared" si="756"/>
        <v>NO BID</v>
      </c>
      <c r="FH609" s="171"/>
      <c r="FI609" s="89"/>
      <c r="FJ609" s="90" t="str">
        <f t="shared" si="757"/>
        <v/>
      </c>
      <c r="FK609" s="172"/>
      <c r="FL609" s="154" t="str">
        <f t="shared" si="758"/>
        <v>NO BID</v>
      </c>
      <c r="FM609" s="171"/>
      <c r="FN609" s="89"/>
      <c r="FO609" s="90" t="str">
        <f t="shared" si="759"/>
        <v/>
      </c>
      <c r="FP609" s="172"/>
      <c r="FQ609" s="154" t="str">
        <f t="shared" si="760"/>
        <v>NO BID</v>
      </c>
      <c r="FR609" s="174"/>
      <c r="FS609" s="91">
        <v>16.66</v>
      </c>
      <c r="FT609" s="92">
        <f t="shared" si="761"/>
        <v>66.64</v>
      </c>
      <c r="FU609" s="175">
        <f t="shared" si="762"/>
        <v>0</v>
      </c>
      <c r="FV609" s="93" t="str">
        <f t="shared" si="763"/>
        <v/>
      </c>
      <c r="FW609" s="94">
        <f t="shared" si="764"/>
        <v>66.64</v>
      </c>
      <c r="FX609" s="95">
        <f t="shared" si="765"/>
        <v>0</v>
      </c>
      <c r="FY609" s="129" t="str">
        <f t="shared" si="766"/>
        <v>NOT AWARDED</v>
      </c>
      <c r="FZ609" s="130">
        <f t="shared" si="767"/>
        <v>0</v>
      </c>
      <c r="GA609" s="129" t="str">
        <f t="shared" si="768"/>
        <v>VENDOR 09</v>
      </c>
      <c r="GB609" s="176"/>
      <c r="GC609" s="177"/>
      <c r="GD609" s="96"/>
      <c r="GE609" s="97"/>
    </row>
    <row r="610" spans="1:187" ht="30" customHeight="1" thickTop="1" thickBot="1" x14ac:dyDescent="0.4">
      <c r="A610" s="141">
        <v>606</v>
      </c>
      <c r="B610" s="194">
        <v>4</v>
      </c>
      <c r="C610" s="164">
        <v>9781324035473</v>
      </c>
      <c r="D610" s="165" t="s">
        <v>441</v>
      </c>
      <c r="E610" s="165" t="s">
        <v>1125</v>
      </c>
      <c r="F610" s="165" t="s">
        <v>1479</v>
      </c>
      <c r="G610" s="166" t="s">
        <v>1415</v>
      </c>
      <c r="H610" s="166" t="s">
        <v>1417</v>
      </c>
      <c r="I610" s="167"/>
      <c r="J610" s="227">
        <f t="shared" si="769"/>
        <v>4</v>
      </c>
      <c r="K610" s="228"/>
      <c r="L610" s="99" t="str">
        <f t="shared" si="695"/>
        <v/>
      </c>
      <c r="M610" s="241"/>
      <c r="N610" s="168"/>
      <c r="O610" s="169" t="str">
        <f t="shared" si="696"/>
        <v>VENDOR 09</v>
      </c>
      <c r="P610" s="149">
        <v>241360</v>
      </c>
      <c r="Q610" s="149">
        <f t="shared" si="697"/>
        <v>0</v>
      </c>
      <c r="R610" s="170" t="str">
        <f t="shared" si="698"/>
        <v xml:space="preserve">, </v>
      </c>
      <c r="S610" s="170" t="str">
        <f t="shared" si="699"/>
        <v>NO BID</v>
      </c>
      <c r="T610" s="87">
        <f t="shared" si="700"/>
        <v>0</v>
      </c>
      <c r="U610" s="88" t="str">
        <f t="shared" si="701"/>
        <v>NOT AWARDED</v>
      </c>
      <c r="V610" s="167"/>
      <c r="W610" s="171"/>
      <c r="X610" s="89"/>
      <c r="Y610" s="90"/>
      <c r="Z610" s="172" t="str">
        <f t="shared" si="702"/>
        <v/>
      </c>
      <c r="AA610" s="154" t="str">
        <f t="shared" si="703"/>
        <v>NO BID</v>
      </c>
      <c r="AB610" s="171"/>
      <c r="AC610" s="89"/>
      <c r="AD610" s="90"/>
      <c r="AE610" s="172" t="str">
        <f t="shared" si="704"/>
        <v/>
      </c>
      <c r="AF610" s="154" t="str">
        <f t="shared" si="705"/>
        <v>NO BID</v>
      </c>
      <c r="AG610" s="171"/>
      <c r="AH610" s="89"/>
      <c r="AI610" s="90"/>
      <c r="AJ610" s="172" t="str">
        <f t="shared" si="706"/>
        <v/>
      </c>
      <c r="AK610" s="154" t="str">
        <f t="shared" si="707"/>
        <v>NO BID</v>
      </c>
      <c r="AL610" s="171"/>
      <c r="AM610" s="89"/>
      <c r="AN610" s="90"/>
      <c r="AO610" s="172" t="str">
        <f t="shared" si="708"/>
        <v/>
      </c>
      <c r="AP610" s="154" t="str">
        <f t="shared" si="709"/>
        <v>NO BID</v>
      </c>
      <c r="AQ610" s="171"/>
      <c r="AR610" s="89"/>
      <c r="AS610" s="90"/>
      <c r="AT610" s="172" t="str">
        <f t="shared" si="710"/>
        <v/>
      </c>
      <c r="AU610" s="154" t="str">
        <f t="shared" si="711"/>
        <v>NO BID</v>
      </c>
      <c r="AV610" s="171"/>
      <c r="AW610" s="89"/>
      <c r="AX610" s="90"/>
      <c r="AY610" s="172" t="str">
        <f t="shared" si="712"/>
        <v/>
      </c>
      <c r="AZ610" s="154" t="str">
        <f t="shared" si="713"/>
        <v>NO BID</v>
      </c>
      <c r="BA610" s="171"/>
      <c r="BB610" s="89"/>
      <c r="BC610" s="90"/>
      <c r="BD610" s="172" t="str">
        <f t="shared" si="714"/>
        <v/>
      </c>
      <c r="BE610" s="154" t="str">
        <f>IF($B610=0,"",IF(ISNUMBER(BB610),"","NO BID"))</f>
        <v>NO BID</v>
      </c>
      <c r="BF610" s="171"/>
      <c r="BG610" s="89"/>
      <c r="BH610" s="90"/>
      <c r="BI610" s="172" t="str">
        <f t="shared" si="715"/>
        <v/>
      </c>
      <c r="BJ610" s="154" t="str">
        <f t="shared" si="716"/>
        <v>NO BID</v>
      </c>
      <c r="BK610" s="171"/>
      <c r="BL610" s="89"/>
      <c r="BM610" s="90"/>
      <c r="BN610" s="172" t="str">
        <f t="shared" si="717"/>
        <v/>
      </c>
      <c r="BO610" s="154" t="str">
        <f t="shared" si="718"/>
        <v>NO BID</v>
      </c>
      <c r="BP610" s="178"/>
      <c r="BQ610" s="171"/>
      <c r="BR610" s="89"/>
      <c r="BS610" s="90" t="str">
        <f t="shared" si="719"/>
        <v/>
      </c>
      <c r="BT610" s="172"/>
      <c r="BU610" s="154" t="str">
        <f t="shared" si="720"/>
        <v>NO BID</v>
      </c>
      <c r="BV610" s="171"/>
      <c r="BW610" s="89"/>
      <c r="BX610" s="90" t="str">
        <f t="shared" si="721"/>
        <v/>
      </c>
      <c r="BY610" s="172"/>
      <c r="BZ610" s="154" t="str">
        <f t="shared" si="722"/>
        <v>NO BID</v>
      </c>
      <c r="CA610" s="171"/>
      <c r="CB610" s="89"/>
      <c r="CC610" s="90" t="str">
        <f t="shared" si="723"/>
        <v/>
      </c>
      <c r="CD610" s="172"/>
      <c r="CE610" s="154" t="str">
        <f t="shared" si="724"/>
        <v>NO BID</v>
      </c>
      <c r="CF610" s="171"/>
      <c r="CG610" s="89"/>
      <c r="CH610" s="90" t="str">
        <f t="shared" si="725"/>
        <v/>
      </c>
      <c r="CI610" s="172"/>
      <c r="CJ610" s="154" t="str">
        <f t="shared" si="726"/>
        <v>NO BID</v>
      </c>
      <c r="CK610" s="171"/>
      <c r="CL610" s="89"/>
      <c r="CM610" s="90" t="str">
        <f t="shared" si="727"/>
        <v/>
      </c>
      <c r="CN610" s="172"/>
      <c r="CO610" s="154" t="str">
        <f t="shared" si="728"/>
        <v>NO BID</v>
      </c>
      <c r="CP610" s="171"/>
      <c r="CQ610" s="89"/>
      <c r="CR610" s="90" t="str">
        <f t="shared" si="729"/>
        <v/>
      </c>
      <c r="CS610" s="172"/>
      <c r="CT610" s="154" t="str">
        <f t="shared" si="730"/>
        <v>NO BID</v>
      </c>
      <c r="CU610" s="171"/>
      <c r="CV610" s="89"/>
      <c r="CW610" s="90" t="str">
        <f t="shared" si="731"/>
        <v/>
      </c>
      <c r="CX610" s="172"/>
      <c r="CY610" s="154" t="str">
        <f t="shared" si="732"/>
        <v>NO BID</v>
      </c>
      <c r="CZ610" s="171"/>
      <c r="DA610" s="89"/>
      <c r="DB610" s="90" t="str">
        <f t="shared" si="733"/>
        <v/>
      </c>
      <c r="DC610" s="172"/>
      <c r="DD610" s="154" t="str">
        <f t="shared" si="734"/>
        <v>NO BID</v>
      </c>
      <c r="DE610" s="171"/>
      <c r="DF610" s="89"/>
      <c r="DG610" s="90" t="str">
        <f t="shared" si="735"/>
        <v/>
      </c>
      <c r="DH610" s="172"/>
      <c r="DI610" s="154" t="str">
        <f t="shared" si="736"/>
        <v>NO BID</v>
      </c>
      <c r="DJ610" s="171"/>
      <c r="DK610" s="89"/>
      <c r="DL610" s="90" t="str">
        <f t="shared" si="737"/>
        <v/>
      </c>
      <c r="DM610" s="172"/>
      <c r="DN610" s="154" t="str">
        <f t="shared" si="738"/>
        <v>NO BID</v>
      </c>
      <c r="DO610" s="171"/>
      <c r="DP610" s="89"/>
      <c r="DQ610" s="90" t="str">
        <f t="shared" si="739"/>
        <v/>
      </c>
      <c r="DR610" s="172"/>
      <c r="DS610" s="154" t="str">
        <f t="shared" si="740"/>
        <v>NO BID</v>
      </c>
      <c r="DT610" s="171"/>
      <c r="DU610" s="89"/>
      <c r="DV610" s="90" t="str">
        <f t="shared" si="741"/>
        <v/>
      </c>
      <c r="DW610" s="172"/>
      <c r="DX610" s="154" t="str">
        <f t="shared" si="742"/>
        <v>NO BID</v>
      </c>
      <c r="DY610" s="171"/>
      <c r="DZ610" s="89"/>
      <c r="EA610" s="90" t="str">
        <f t="shared" si="743"/>
        <v/>
      </c>
      <c r="EB610" s="172"/>
      <c r="EC610" s="154" t="str">
        <f t="shared" si="744"/>
        <v>NO BID</v>
      </c>
      <c r="ED610" s="171"/>
      <c r="EE610" s="89"/>
      <c r="EF610" s="90" t="str">
        <f t="shared" si="745"/>
        <v/>
      </c>
      <c r="EG610" s="172"/>
      <c r="EH610" s="154" t="str">
        <f t="shared" si="746"/>
        <v>NO BID</v>
      </c>
      <c r="EI610" s="171"/>
      <c r="EJ610" s="89"/>
      <c r="EK610" s="90" t="str">
        <f t="shared" si="747"/>
        <v/>
      </c>
      <c r="EL610" s="172"/>
      <c r="EM610" s="154" t="str">
        <f t="shared" si="748"/>
        <v>NO BID</v>
      </c>
      <c r="EN610" s="171"/>
      <c r="EO610" s="89"/>
      <c r="EP610" s="90" t="str">
        <f t="shared" si="749"/>
        <v/>
      </c>
      <c r="EQ610" s="172"/>
      <c r="ER610" s="154" t="str">
        <f t="shared" si="750"/>
        <v>NO BID</v>
      </c>
      <c r="ES610" s="171"/>
      <c r="ET610" s="89"/>
      <c r="EU610" s="90" t="str">
        <f t="shared" si="751"/>
        <v/>
      </c>
      <c r="EV610" s="172"/>
      <c r="EW610" s="154" t="str">
        <f t="shared" si="752"/>
        <v>NO BID</v>
      </c>
      <c r="EX610" s="171"/>
      <c r="EY610" s="89"/>
      <c r="EZ610" s="90" t="str">
        <f t="shared" si="753"/>
        <v/>
      </c>
      <c r="FA610" s="172"/>
      <c r="FB610" s="154" t="str">
        <f t="shared" si="754"/>
        <v>NO BID</v>
      </c>
      <c r="FC610" s="171"/>
      <c r="FD610" s="89"/>
      <c r="FE610" s="90" t="str">
        <f t="shared" si="755"/>
        <v/>
      </c>
      <c r="FF610" s="172"/>
      <c r="FG610" s="154" t="str">
        <f t="shared" si="756"/>
        <v>NO BID</v>
      </c>
      <c r="FH610" s="171"/>
      <c r="FI610" s="89"/>
      <c r="FJ610" s="90" t="str">
        <f t="shared" si="757"/>
        <v/>
      </c>
      <c r="FK610" s="172"/>
      <c r="FL610" s="154" t="str">
        <f t="shared" si="758"/>
        <v>NO BID</v>
      </c>
      <c r="FM610" s="171"/>
      <c r="FN610" s="89"/>
      <c r="FO610" s="90" t="str">
        <f t="shared" si="759"/>
        <v/>
      </c>
      <c r="FP610" s="172"/>
      <c r="FQ610" s="154" t="str">
        <f t="shared" si="760"/>
        <v>NO BID</v>
      </c>
      <c r="FR610" s="174"/>
      <c r="FS610" s="91">
        <v>20</v>
      </c>
      <c r="FT610" s="92">
        <f t="shared" si="761"/>
        <v>80</v>
      </c>
      <c r="FU610" s="175">
        <f t="shared" si="762"/>
        <v>0</v>
      </c>
      <c r="FV610" s="93" t="str">
        <f t="shared" si="763"/>
        <v/>
      </c>
      <c r="FW610" s="94">
        <f t="shared" si="764"/>
        <v>80</v>
      </c>
      <c r="FX610" s="95">
        <f t="shared" si="765"/>
        <v>0</v>
      </c>
      <c r="FY610" s="129" t="str">
        <f t="shared" si="766"/>
        <v>NOT AWARDED</v>
      </c>
      <c r="FZ610" s="130">
        <f t="shared" si="767"/>
        <v>0</v>
      </c>
      <c r="GA610" s="129" t="str">
        <f t="shared" si="768"/>
        <v>VENDOR 09</v>
      </c>
      <c r="GB610" s="176"/>
      <c r="GC610" s="177"/>
      <c r="GD610" s="96"/>
      <c r="GE610" s="97"/>
    </row>
    <row r="611" spans="1:187" ht="30" customHeight="1" thickTop="1" thickBot="1" x14ac:dyDescent="0.4">
      <c r="A611" s="162">
        <v>607</v>
      </c>
      <c r="B611" s="194">
        <v>4</v>
      </c>
      <c r="C611" s="164">
        <v>9781595801081</v>
      </c>
      <c r="D611" s="165" t="s">
        <v>442</v>
      </c>
      <c r="E611" s="165" t="s">
        <v>1126</v>
      </c>
      <c r="F611" s="165" t="s">
        <v>1480</v>
      </c>
      <c r="G611" s="166" t="s">
        <v>1415</v>
      </c>
      <c r="H611" s="166" t="s">
        <v>1419</v>
      </c>
      <c r="I611" s="167"/>
      <c r="J611" s="227">
        <f t="shared" si="769"/>
        <v>4</v>
      </c>
      <c r="K611" s="228"/>
      <c r="L611" s="99" t="str">
        <f t="shared" si="695"/>
        <v/>
      </c>
      <c r="M611" s="241"/>
      <c r="N611" s="168"/>
      <c r="O611" s="169" t="str">
        <f t="shared" si="696"/>
        <v>VENDOR 09</v>
      </c>
      <c r="P611" s="149">
        <v>241360</v>
      </c>
      <c r="Q611" s="149">
        <f t="shared" si="697"/>
        <v>0</v>
      </c>
      <c r="R611" s="170" t="str">
        <f t="shared" si="698"/>
        <v xml:space="preserve">, </v>
      </c>
      <c r="S611" s="170" t="str">
        <f t="shared" si="699"/>
        <v>NO BID</v>
      </c>
      <c r="T611" s="87">
        <f t="shared" si="700"/>
        <v>0</v>
      </c>
      <c r="U611" s="88" t="str">
        <f t="shared" si="701"/>
        <v>NOT AWARDED</v>
      </c>
      <c r="V611" s="167"/>
      <c r="W611" s="171"/>
      <c r="X611" s="89"/>
      <c r="Y611" s="90"/>
      <c r="Z611" s="172" t="str">
        <f t="shared" si="702"/>
        <v/>
      </c>
      <c r="AA611" s="154" t="str">
        <f t="shared" si="703"/>
        <v>NO BID</v>
      </c>
      <c r="AB611" s="171"/>
      <c r="AC611" s="89"/>
      <c r="AD611" s="90"/>
      <c r="AE611" s="172" t="str">
        <f t="shared" si="704"/>
        <v/>
      </c>
      <c r="AF611" s="154" t="str">
        <f t="shared" si="705"/>
        <v>NO BID</v>
      </c>
      <c r="AG611" s="171"/>
      <c r="AH611" s="89"/>
      <c r="AI611" s="90"/>
      <c r="AJ611" s="172" t="str">
        <f t="shared" si="706"/>
        <v/>
      </c>
      <c r="AK611" s="154" t="str">
        <f t="shared" si="707"/>
        <v>NO BID</v>
      </c>
      <c r="AL611" s="171"/>
      <c r="AM611" s="89"/>
      <c r="AN611" s="90"/>
      <c r="AO611" s="172" t="str">
        <f t="shared" si="708"/>
        <v/>
      </c>
      <c r="AP611" s="154" t="str">
        <f t="shared" si="709"/>
        <v>NO BID</v>
      </c>
      <c r="AQ611" s="171"/>
      <c r="AR611" s="89"/>
      <c r="AS611" s="90"/>
      <c r="AT611" s="172" t="str">
        <f t="shared" si="710"/>
        <v/>
      </c>
      <c r="AU611" s="154" t="str">
        <f t="shared" si="711"/>
        <v>NO BID</v>
      </c>
      <c r="AV611" s="171"/>
      <c r="AW611" s="89"/>
      <c r="AX611" s="90"/>
      <c r="AY611" s="172" t="str">
        <f t="shared" si="712"/>
        <v/>
      </c>
      <c r="AZ611" s="154" t="str">
        <f t="shared" si="713"/>
        <v>NO BID</v>
      </c>
      <c r="BA611" s="171"/>
      <c r="BB611" s="89"/>
      <c r="BC611" s="90"/>
      <c r="BD611" s="172" t="str">
        <f t="shared" si="714"/>
        <v/>
      </c>
      <c r="BE611" s="154" t="s">
        <v>77</v>
      </c>
      <c r="BF611" s="171"/>
      <c r="BG611" s="89"/>
      <c r="BH611" s="90"/>
      <c r="BI611" s="172" t="str">
        <f t="shared" si="715"/>
        <v/>
      </c>
      <c r="BJ611" s="154" t="str">
        <f t="shared" si="716"/>
        <v>NO BID</v>
      </c>
      <c r="BK611" s="171"/>
      <c r="BL611" s="89"/>
      <c r="BM611" s="90"/>
      <c r="BN611" s="172" t="str">
        <f t="shared" si="717"/>
        <v/>
      </c>
      <c r="BO611" s="154" t="str">
        <f t="shared" si="718"/>
        <v>NO BID</v>
      </c>
      <c r="BP611" s="178"/>
      <c r="BQ611" s="171"/>
      <c r="BR611" s="89"/>
      <c r="BS611" s="90" t="str">
        <f t="shared" si="719"/>
        <v/>
      </c>
      <c r="BT611" s="172"/>
      <c r="BU611" s="154" t="str">
        <f t="shared" si="720"/>
        <v>NO BID</v>
      </c>
      <c r="BV611" s="171"/>
      <c r="BW611" s="89"/>
      <c r="BX611" s="90" t="str">
        <f t="shared" si="721"/>
        <v/>
      </c>
      <c r="BY611" s="172"/>
      <c r="BZ611" s="154" t="str">
        <f t="shared" si="722"/>
        <v>NO BID</v>
      </c>
      <c r="CA611" s="171"/>
      <c r="CB611" s="89"/>
      <c r="CC611" s="90" t="str">
        <f t="shared" si="723"/>
        <v/>
      </c>
      <c r="CD611" s="172"/>
      <c r="CE611" s="154" t="str">
        <f t="shared" si="724"/>
        <v>NO BID</v>
      </c>
      <c r="CF611" s="171"/>
      <c r="CG611" s="89"/>
      <c r="CH611" s="90" t="str">
        <f t="shared" si="725"/>
        <v/>
      </c>
      <c r="CI611" s="172"/>
      <c r="CJ611" s="154" t="str">
        <f t="shared" si="726"/>
        <v>NO BID</v>
      </c>
      <c r="CK611" s="171"/>
      <c r="CL611" s="89"/>
      <c r="CM611" s="90" t="str">
        <f t="shared" si="727"/>
        <v/>
      </c>
      <c r="CN611" s="172"/>
      <c r="CO611" s="154" t="str">
        <f t="shared" si="728"/>
        <v>NO BID</v>
      </c>
      <c r="CP611" s="171"/>
      <c r="CQ611" s="89"/>
      <c r="CR611" s="90" t="str">
        <f t="shared" si="729"/>
        <v/>
      </c>
      <c r="CS611" s="172"/>
      <c r="CT611" s="154" t="str">
        <f t="shared" si="730"/>
        <v>NO BID</v>
      </c>
      <c r="CU611" s="171"/>
      <c r="CV611" s="89"/>
      <c r="CW611" s="90" t="str">
        <f t="shared" si="731"/>
        <v/>
      </c>
      <c r="CX611" s="172"/>
      <c r="CY611" s="154" t="str">
        <f t="shared" si="732"/>
        <v>NO BID</v>
      </c>
      <c r="CZ611" s="171"/>
      <c r="DA611" s="89"/>
      <c r="DB611" s="90" t="str">
        <f t="shared" si="733"/>
        <v/>
      </c>
      <c r="DC611" s="172"/>
      <c r="DD611" s="154" t="str">
        <f t="shared" si="734"/>
        <v>NO BID</v>
      </c>
      <c r="DE611" s="171"/>
      <c r="DF611" s="89"/>
      <c r="DG611" s="90" t="str">
        <f t="shared" si="735"/>
        <v/>
      </c>
      <c r="DH611" s="172"/>
      <c r="DI611" s="154" t="str">
        <f t="shared" si="736"/>
        <v>NO BID</v>
      </c>
      <c r="DJ611" s="171"/>
      <c r="DK611" s="89"/>
      <c r="DL611" s="90" t="str">
        <f t="shared" si="737"/>
        <v/>
      </c>
      <c r="DM611" s="172"/>
      <c r="DN611" s="154" t="str">
        <f t="shared" si="738"/>
        <v>NO BID</v>
      </c>
      <c r="DO611" s="171"/>
      <c r="DP611" s="89"/>
      <c r="DQ611" s="90" t="str">
        <f t="shared" si="739"/>
        <v/>
      </c>
      <c r="DR611" s="172"/>
      <c r="DS611" s="154" t="str">
        <f t="shared" si="740"/>
        <v>NO BID</v>
      </c>
      <c r="DT611" s="171"/>
      <c r="DU611" s="89"/>
      <c r="DV611" s="90" t="str">
        <f t="shared" si="741"/>
        <v/>
      </c>
      <c r="DW611" s="172"/>
      <c r="DX611" s="154" t="str">
        <f t="shared" si="742"/>
        <v>NO BID</v>
      </c>
      <c r="DY611" s="171"/>
      <c r="DZ611" s="89"/>
      <c r="EA611" s="90" t="str">
        <f t="shared" si="743"/>
        <v/>
      </c>
      <c r="EB611" s="172"/>
      <c r="EC611" s="154" t="str">
        <f t="shared" si="744"/>
        <v>NO BID</v>
      </c>
      <c r="ED611" s="171"/>
      <c r="EE611" s="89"/>
      <c r="EF611" s="90" t="str">
        <f t="shared" si="745"/>
        <v/>
      </c>
      <c r="EG611" s="172"/>
      <c r="EH611" s="154" t="str">
        <f t="shared" si="746"/>
        <v>NO BID</v>
      </c>
      <c r="EI611" s="171"/>
      <c r="EJ611" s="89"/>
      <c r="EK611" s="90" t="str">
        <f t="shared" si="747"/>
        <v/>
      </c>
      <c r="EL611" s="172"/>
      <c r="EM611" s="154" t="str">
        <f t="shared" si="748"/>
        <v>NO BID</v>
      </c>
      <c r="EN611" s="171"/>
      <c r="EO611" s="89"/>
      <c r="EP611" s="90" t="str">
        <f t="shared" si="749"/>
        <v/>
      </c>
      <c r="EQ611" s="172"/>
      <c r="ER611" s="154" t="str">
        <f t="shared" si="750"/>
        <v>NO BID</v>
      </c>
      <c r="ES611" s="171"/>
      <c r="ET611" s="89"/>
      <c r="EU611" s="90" t="str">
        <f t="shared" si="751"/>
        <v/>
      </c>
      <c r="EV611" s="172"/>
      <c r="EW611" s="154" t="str">
        <f t="shared" si="752"/>
        <v>NO BID</v>
      </c>
      <c r="EX611" s="171"/>
      <c r="EY611" s="89"/>
      <c r="EZ611" s="90" t="str">
        <f t="shared" si="753"/>
        <v/>
      </c>
      <c r="FA611" s="172"/>
      <c r="FB611" s="154" t="str">
        <f t="shared" si="754"/>
        <v>NO BID</v>
      </c>
      <c r="FC611" s="171"/>
      <c r="FD611" s="89"/>
      <c r="FE611" s="90" t="str">
        <f t="shared" si="755"/>
        <v/>
      </c>
      <c r="FF611" s="172"/>
      <c r="FG611" s="154" t="str">
        <f t="shared" si="756"/>
        <v>NO BID</v>
      </c>
      <c r="FH611" s="171"/>
      <c r="FI611" s="89"/>
      <c r="FJ611" s="90" t="str">
        <f t="shared" si="757"/>
        <v/>
      </c>
      <c r="FK611" s="172"/>
      <c r="FL611" s="154" t="str">
        <f t="shared" si="758"/>
        <v>NO BID</v>
      </c>
      <c r="FM611" s="171"/>
      <c r="FN611" s="89"/>
      <c r="FO611" s="90" t="str">
        <f t="shared" si="759"/>
        <v/>
      </c>
      <c r="FP611" s="172"/>
      <c r="FQ611" s="154" t="str">
        <f t="shared" si="760"/>
        <v>NO BID</v>
      </c>
      <c r="FR611" s="174"/>
      <c r="FS611" s="91">
        <v>9.59</v>
      </c>
      <c r="FT611" s="92">
        <f t="shared" si="761"/>
        <v>38.36</v>
      </c>
      <c r="FU611" s="175">
        <f t="shared" si="762"/>
        <v>0</v>
      </c>
      <c r="FV611" s="93" t="str">
        <f t="shared" si="763"/>
        <v/>
      </c>
      <c r="FW611" s="94">
        <f t="shared" si="764"/>
        <v>38.36</v>
      </c>
      <c r="FX611" s="95">
        <f t="shared" si="765"/>
        <v>0</v>
      </c>
      <c r="FY611" s="129" t="str">
        <f t="shared" si="766"/>
        <v>NOT AWARDED</v>
      </c>
      <c r="FZ611" s="130">
        <f t="shared" si="767"/>
        <v>0</v>
      </c>
      <c r="GA611" s="129" t="str">
        <f t="shared" si="768"/>
        <v>VENDOR 09</v>
      </c>
      <c r="GB611" s="176"/>
      <c r="GC611" s="177"/>
      <c r="GD611" s="96"/>
      <c r="GE611" s="97"/>
    </row>
    <row r="612" spans="1:187" ht="30" customHeight="1" thickTop="1" thickBot="1" x14ac:dyDescent="0.4">
      <c r="A612" s="162">
        <v>608</v>
      </c>
      <c r="B612" s="163">
        <v>5</v>
      </c>
      <c r="C612" s="164">
        <v>9781984859525</v>
      </c>
      <c r="D612" s="165" t="s">
        <v>445</v>
      </c>
      <c r="E612" s="165" t="s">
        <v>1129</v>
      </c>
      <c r="F612" s="165" t="s">
        <v>1479</v>
      </c>
      <c r="G612" s="166" t="s">
        <v>1415</v>
      </c>
      <c r="H612" s="166" t="s">
        <v>1418</v>
      </c>
      <c r="I612" s="167"/>
      <c r="J612" s="227">
        <f t="shared" si="769"/>
        <v>5</v>
      </c>
      <c r="K612" s="228"/>
      <c r="L612" s="99" t="str">
        <f t="shared" si="695"/>
        <v/>
      </c>
      <c r="M612" s="241"/>
      <c r="N612" s="168"/>
      <c r="O612" s="169" t="str">
        <f t="shared" si="696"/>
        <v>VENDOR 09</v>
      </c>
      <c r="P612" s="149">
        <v>241365</v>
      </c>
      <c r="Q612" s="149">
        <f t="shared" si="697"/>
        <v>0</v>
      </c>
      <c r="R612" s="170" t="str">
        <f t="shared" si="698"/>
        <v xml:space="preserve">, </v>
      </c>
      <c r="S612" s="170" t="str">
        <f t="shared" si="699"/>
        <v>NO BID</v>
      </c>
      <c r="T612" s="87">
        <f t="shared" si="700"/>
        <v>0</v>
      </c>
      <c r="U612" s="88" t="str">
        <f t="shared" si="701"/>
        <v>NOT AWARDED</v>
      </c>
      <c r="V612" s="167"/>
      <c r="W612" s="171"/>
      <c r="X612" s="89"/>
      <c r="Y612" s="90"/>
      <c r="Z612" s="172" t="str">
        <f t="shared" si="702"/>
        <v/>
      </c>
      <c r="AA612" s="154" t="str">
        <f t="shared" si="703"/>
        <v>NO BID</v>
      </c>
      <c r="AB612" s="171"/>
      <c r="AC612" s="89"/>
      <c r="AD612" s="90"/>
      <c r="AE612" s="172" t="str">
        <f t="shared" si="704"/>
        <v/>
      </c>
      <c r="AF612" s="154" t="str">
        <f t="shared" si="705"/>
        <v>NO BID</v>
      </c>
      <c r="AG612" s="171"/>
      <c r="AH612" s="89"/>
      <c r="AI612" s="90"/>
      <c r="AJ612" s="172" t="str">
        <f t="shared" si="706"/>
        <v/>
      </c>
      <c r="AK612" s="154" t="str">
        <f t="shared" si="707"/>
        <v>NO BID</v>
      </c>
      <c r="AL612" s="171"/>
      <c r="AM612" s="89"/>
      <c r="AN612" s="90"/>
      <c r="AO612" s="172" t="str">
        <f t="shared" si="708"/>
        <v/>
      </c>
      <c r="AP612" s="154" t="str">
        <f t="shared" si="709"/>
        <v>NO BID</v>
      </c>
      <c r="AQ612" s="171"/>
      <c r="AR612" s="89"/>
      <c r="AS612" s="90"/>
      <c r="AT612" s="172" t="str">
        <f t="shared" si="710"/>
        <v/>
      </c>
      <c r="AU612" s="154" t="str">
        <f t="shared" si="711"/>
        <v>NO BID</v>
      </c>
      <c r="AV612" s="171"/>
      <c r="AW612" s="89"/>
      <c r="AX612" s="90"/>
      <c r="AY612" s="172" t="str">
        <f t="shared" si="712"/>
        <v/>
      </c>
      <c r="AZ612" s="154" t="str">
        <f t="shared" si="713"/>
        <v>NO BID</v>
      </c>
      <c r="BA612" s="171"/>
      <c r="BB612" s="89"/>
      <c r="BC612" s="90"/>
      <c r="BD612" s="172" t="str">
        <f t="shared" si="714"/>
        <v/>
      </c>
      <c r="BE612" s="154" t="s">
        <v>84</v>
      </c>
      <c r="BF612" s="171"/>
      <c r="BG612" s="89"/>
      <c r="BH612" s="90"/>
      <c r="BI612" s="172" t="str">
        <f t="shared" si="715"/>
        <v/>
      </c>
      <c r="BJ612" s="154" t="str">
        <f t="shared" si="716"/>
        <v>NO BID</v>
      </c>
      <c r="BK612" s="171"/>
      <c r="BL612" s="89"/>
      <c r="BM612" s="90"/>
      <c r="BN612" s="172" t="str">
        <f t="shared" si="717"/>
        <v/>
      </c>
      <c r="BO612" s="154" t="str">
        <f t="shared" si="718"/>
        <v>NO BID</v>
      </c>
      <c r="BP612" s="178"/>
      <c r="BQ612" s="171"/>
      <c r="BR612" s="89"/>
      <c r="BS612" s="90" t="str">
        <f t="shared" si="719"/>
        <v/>
      </c>
      <c r="BT612" s="172"/>
      <c r="BU612" s="154" t="str">
        <f t="shared" si="720"/>
        <v>NO BID</v>
      </c>
      <c r="BV612" s="171"/>
      <c r="BW612" s="89"/>
      <c r="BX612" s="90" t="str">
        <f t="shared" si="721"/>
        <v/>
      </c>
      <c r="BY612" s="172"/>
      <c r="BZ612" s="154" t="str">
        <f t="shared" si="722"/>
        <v>NO BID</v>
      </c>
      <c r="CA612" s="171"/>
      <c r="CB612" s="89"/>
      <c r="CC612" s="90" t="str">
        <f t="shared" si="723"/>
        <v/>
      </c>
      <c r="CD612" s="172"/>
      <c r="CE612" s="154" t="str">
        <f t="shared" si="724"/>
        <v>NO BID</v>
      </c>
      <c r="CF612" s="171"/>
      <c r="CG612" s="89"/>
      <c r="CH612" s="90" t="str">
        <f t="shared" si="725"/>
        <v/>
      </c>
      <c r="CI612" s="172"/>
      <c r="CJ612" s="154" t="str">
        <f t="shared" si="726"/>
        <v>NO BID</v>
      </c>
      <c r="CK612" s="171"/>
      <c r="CL612" s="89"/>
      <c r="CM612" s="90" t="str">
        <f t="shared" si="727"/>
        <v/>
      </c>
      <c r="CN612" s="172"/>
      <c r="CO612" s="154" t="str">
        <f t="shared" si="728"/>
        <v>NO BID</v>
      </c>
      <c r="CP612" s="171"/>
      <c r="CQ612" s="89"/>
      <c r="CR612" s="90" t="str">
        <f t="shared" si="729"/>
        <v/>
      </c>
      <c r="CS612" s="172"/>
      <c r="CT612" s="154" t="str">
        <f t="shared" si="730"/>
        <v>NO BID</v>
      </c>
      <c r="CU612" s="171"/>
      <c r="CV612" s="89"/>
      <c r="CW612" s="90" t="str">
        <f t="shared" si="731"/>
        <v/>
      </c>
      <c r="CX612" s="172"/>
      <c r="CY612" s="154" t="str">
        <f t="shared" si="732"/>
        <v>NO BID</v>
      </c>
      <c r="CZ612" s="171"/>
      <c r="DA612" s="89"/>
      <c r="DB612" s="90" t="str">
        <f t="shared" si="733"/>
        <v/>
      </c>
      <c r="DC612" s="172"/>
      <c r="DD612" s="154" t="str">
        <f t="shared" si="734"/>
        <v>NO BID</v>
      </c>
      <c r="DE612" s="171"/>
      <c r="DF612" s="89"/>
      <c r="DG612" s="90" t="str">
        <f t="shared" si="735"/>
        <v/>
      </c>
      <c r="DH612" s="172"/>
      <c r="DI612" s="154" t="str">
        <f t="shared" si="736"/>
        <v>NO BID</v>
      </c>
      <c r="DJ612" s="171"/>
      <c r="DK612" s="89"/>
      <c r="DL612" s="90" t="str">
        <f t="shared" si="737"/>
        <v/>
      </c>
      <c r="DM612" s="172"/>
      <c r="DN612" s="154" t="str">
        <f t="shared" si="738"/>
        <v>NO BID</v>
      </c>
      <c r="DO612" s="171"/>
      <c r="DP612" s="89"/>
      <c r="DQ612" s="90" t="str">
        <f t="shared" si="739"/>
        <v/>
      </c>
      <c r="DR612" s="172"/>
      <c r="DS612" s="154" t="str">
        <f t="shared" si="740"/>
        <v>NO BID</v>
      </c>
      <c r="DT612" s="171"/>
      <c r="DU612" s="89"/>
      <c r="DV612" s="90" t="str">
        <f t="shared" si="741"/>
        <v/>
      </c>
      <c r="DW612" s="172"/>
      <c r="DX612" s="154" t="str">
        <f t="shared" si="742"/>
        <v>NO BID</v>
      </c>
      <c r="DY612" s="171"/>
      <c r="DZ612" s="89"/>
      <c r="EA612" s="90" t="str">
        <f t="shared" si="743"/>
        <v/>
      </c>
      <c r="EB612" s="172"/>
      <c r="EC612" s="154" t="str">
        <f t="shared" si="744"/>
        <v>NO BID</v>
      </c>
      <c r="ED612" s="171"/>
      <c r="EE612" s="89"/>
      <c r="EF612" s="90" t="str">
        <f t="shared" si="745"/>
        <v/>
      </c>
      <c r="EG612" s="172"/>
      <c r="EH612" s="154" t="str">
        <f t="shared" si="746"/>
        <v>NO BID</v>
      </c>
      <c r="EI612" s="171"/>
      <c r="EJ612" s="89"/>
      <c r="EK612" s="90" t="str">
        <f t="shared" si="747"/>
        <v/>
      </c>
      <c r="EL612" s="172"/>
      <c r="EM612" s="154" t="str">
        <f t="shared" si="748"/>
        <v>NO BID</v>
      </c>
      <c r="EN612" s="171"/>
      <c r="EO612" s="89"/>
      <c r="EP612" s="90" t="str">
        <f t="shared" si="749"/>
        <v/>
      </c>
      <c r="EQ612" s="172"/>
      <c r="ER612" s="154" t="str">
        <f t="shared" si="750"/>
        <v>NO BID</v>
      </c>
      <c r="ES612" s="171"/>
      <c r="ET612" s="89"/>
      <c r="EU612" s="90" t="str">
        <f t="shared" si="751"/>
        <v/>
      </c>
      <c r="EV612" s="172"/>
      <c r="EW612" s="154" t="str">
        <f t="shared" si="752"/>
        <v>NO BID</v>
      </c>
      <c r="EX612" s="171"/>
      <c r="EY612" s="89"/>
      <c r="EZ612" s="90" t="str">
        <f t="shared" si="753"/>
        <v/>
      </c>
      <c r="FA612" s="172"/>
      <c r="FB612" s="154" t="str">
        <f t="shared" si="754"/>
        <v>NO BID</v>
      </c>
      <c r="FC612" s="171"/>
      <c r="FD612" s="89"/>
      <c r="FE612" s="90" t="str">
        <f t="shared" si="755"/>
        <v/>
      </c>
      <c r="FF612" s="172"/>
      <c r="FG612" s="154" t="str">
        <f t="shared" si="756"/>
        <v>NO BID</v>
      </c>
      <c r="FH612" s="171"/>
      <c r="FI612" s="89"/>
      <c r="FJ612" s="90" t="str">
        <f t="shared" si="757"/>
        <v/>
      </c>
      <c r="FK612" s="172"/>
      <c r="FL612" s="154" t="str">
        <f t="shared" si="758"/>
        <v>NO BID</v>
      </c>
      <c r="FM612" s="171"/>
      <c r="FN612" s="89"/>
      <c r="FO612" s="90" t="str">
        <f t="shared" si="759"/>
        <v/>
      </c>
      <c r="FP612" s="172"/>
      <c r="FQ612" s="154" t="str">
        <f t="shared" si="760"/>
        <v>NO BID</v>
      </c>
      <c r="FR612" s="174"/>
      <c r="FS612" s="91">
        <v>32.99</v>
      </c>
      <c r="FT612" s="92">
        <f t="shared" si="761"/>
        <v>164.95000000000002</v>
      </c>
      <c r="FU612" s="175">
        <f t="shared" si="762"/>
        <v>0</v>
      </c>
      <c r="FV612" s="93" t="str">
        <f t="shared" si="763"/>
        <v/>
      </c>
      <c r="FW612" s="94">
        <f t="shared" si="764"/>
        <v>164.95000000000002</v>
      </c>
      <c r="FX612" s="95">
        <f t="shared" si="765"/>
        <v>0</v>
      </c>
      <c r="FY612" s="129" t="str">
        <f t="shared" si="766"/>
        <v>NOT AWARDED</v>
      </c>
      <c r="FZ612" s="130">
        <f t="shared" si="767"/>
        <v>0</v>
      </c>
      <c r="GA612" s="129" t="str">
        <f t="shared" si="768"/>
        <v>VENDOR 09</v>
      </c>
      <c r="GB612" s="176"/>
      <c r="GC612" s="177"/>
      <c r="GD612" s="96"/>
      <c r="GE612" s="97"/>
    </row>
    <row r="613" spans="1:187" ht="30" customHeight="1" thickTop="1" thickBot="1" x14ac:dyDescent="0.4">
      <c r="A613" s="162">
        <v>609</v>
      </c>
      <c r="B613" s="163">
        <v>3</v>
      </c>
      <c r="C613" s="164">
        <v>9781324016236</v>
      </c>
      <c r="D613" s="165" t="s">
        <v>446</v>
      </c>
      <c r="E613" s="165" t="s">
        <v>826</v>
      </c>
      <c r="F613" s="165" t="s">
        <v>1479</v>
      </c>
      <c r="G613" s="166" t="s">
        <v>1415</v>
      </c>
      <c r="H613" s="166" t="s">
        <v>1419</v>
      </c>
      <c r="I613" s="167"/>
      <c r="J613" s="227">
        <f t="shared" si="769"/>
        <v>3</v>
      </c>
      <c r="K613" s="228"/>
      <c r="L613" s="99" t="str">
        <f t="shared" si="695"/>
        <v/>
      </c>
      <c r="M613" s="241"/>
      <c r="N613" s="168"/>
      <c r="O613" s="169" t="str">
        <f t="shared" si="696"/>
        <v>VENDOR 09</v>
      </c>
      <c r="P613" s="149">
        <v>241363</v>
      </c>
      <c r="Q613" s="149">
        <f t="shared" si="697"/>
        <v>0</v>
      </c>
      <c r="R613" s="170" t="str">
        <f t="shared" si="698"/>
        <v xml:space="preserve">, </v>
      </c>
      <c r="S613" s="170" t="str">
        <f t="shared" si="699"/>
        <v>NO BID</v>
      </c>
      <c r="T613" s="87">
        <f t="shared" si="700"/>
        <v>0</v>
      </c>
      <c r="U613" s="88" t="str">
        <f t="shared" si="701"/>
        <v>NOT AWARDED</v>
      </c>
      <c r="V613" s="167"/>
      <c r="W613" s="171"/>
      <c r="X613" s="89"/>
      <c r="Y613" s="90"/>
      <c r="Z613" s="172" t="str">
        <f t="shared" si="702"/>
        <v/>
      </c>
      <c r="AA613" s="154" t="str">
        <f t="shared" si="703"/>
        <v>NO BID</v>
      </c>
      <c r="AB613" s="171"/>
      <c r="AC613" s="89"/>
      <c r="AD613" s="90"/>
      <c r="AE613" s="172" t="str">
        <f t="shared" si="704"/>
        <v/>
      </c>
      <c r="AF613" s="154" t="str">
        <f t="shared" si="705"/>
        <v>NO BID</v>
      </c>
      <c r="AG613" s="171"/>
      <c r="AH613" s="89"/>
      <c r="AI613" s="90"/>
      <c r="AJ613" s="172" t="str">
        <f t="shared" si="706"/>
        <v/>
      </c>
      <c r="AK613" s="154" t="str">
        <f t="shared" si="707"/>
        <v>NO BID</v>
      </c>
      <c r="AL613" s="171"/>
      <c r="AM613" s="89"/>
      <c r="AN613" s="90"/>
      <c r="AO613" s="172" t="str">
        <f t="shared" si="708"/>
        <v/>
      </c>
      <c r="AP613" s="154" t="str">
        <f t="shared" si="709"/>
        <v>NO BID</v>
      </c>
      <c r="AQ613" s="171"/>
      <c r="AR613" s="89"/>
      <c r="AS613" s="90"/>
      <c r="AT613" s="172" t="str">
        <f t="shared" si="710"/>
        <v/>
      </c>
      <c r="AU613" s="154" t="str">
        <f t="shared" si="711"/>
        <v>NO BID</v>
      </c>
      <c r="AV613" s="171"/>
      <c r="AW613" s="89"/>
      <c r="AX613" s="90"/>
      <c r="AY613" s="172" t="str">
        <f t="shared" si="712"/>
        <v/>
      </c>
      <c r="AZ613" s="154" t="str">
        <f t="shared" si="713"/>
        <v>NO BID</v>
      </c>
      <c r="BA613" s="171"/>
      <c r="BB613" s="89"/>
      <c r="BC613" s="90"/>
      <c r="BD613" s="172" t="str">
        <f t="shared" si="714"/>
        <v/>
      </c>
      <c r="BE613" s="154" t="str">
        <f>IF($B613=0,"",IF(ISNUMBER(BB613),"","NO BID"))</f>
        <v>NO BID</v>
      </c>
      <c r="BF613" s="171"/>
      <c r="BG613" s="89"/>
      <c r="BH613" s="90"/>
      <c r="BI613" s="172" t="str">
        <f t="shared" si="715"/>
        <v/>
      </c>
      <c r="BJ613" s="154" t="str">
        <f t="shared" si="716"/>
        <v>NO BID</v>
      </c>
      <c r="BK613" s="171"/>
      <c r="BL613" s="89"/>
      <c r="BM613" s="90"/>
      <c r="BN613" s="172" t="str">
        <f t="shared" si="717"/>
        <v/>
      </c>
      <c r="BO613" s="154" t="str">
        <f t="shared" si="718"/>
        <v>NO BID</v>
      </c>
      <c r="BP613" s="178"/>
      <c r="BQ613" s="171"/>
      <c r="BR613" s="89"/>
      <c r="BS613" s="90" t="str">
        <f t="shared" si="719"/>
        <v/>
      </c>
      <c r="BT613" s="172"/>
      <c r="BU613" s="154" t="str">
        <f t="shared" si="720"/>
        <v>NO BID</v>
      </c>
      <c r="BV613" s="171"/>
      <c r="BW613" s="89"/>
      <c r="BX613" s="90" t="str">
        <f t="shared" si="721"/>
        <v/>
      </c>
      <c r="BY613" s="172"/>
      <c r="BZ613" s="154" t="str">
        <f t="shared" si="722"/>
        <v>NO BID</v>
      </c>
      <c r="CA613" s="171"/>
      <c r="CB613" s="89"/>
      <c r="CC613" s="90" t="str">
        <f t="shared" si="723"/>
        <v/>
      </c>
      <c r="CD613" s="172"/>
      <c r="CE613" s="154" t="str">
        <f t="shared" si="724"/>
        <v>NO BID</v>
      </c>
      <c r="CF613" s="171"/>
      <c r="CG613" s="89"/>
      <c r="CH613" s="90" t="str">
        <f t="shared" si="725"/>
        <v/>
      </c>
      <c r="CI613" s="172"/>
      <c r="CJ613" s="154" t="str">
        <f t="shared" si="726"/>
        <v>NO BID</v>
      </c>
      <c r="CK613" s="171"/>
      <c r="CL613" s="89"/>
      <c r="CM613" s="90" t="str">
        <f t="shared" si="727"/>
        <v/>
      </c>
      <c r="CN613" s="172"/>
      <c r="CO613" s="154" t="str">
        <f t="shared" si="728"/>
        <v>NO BID</v>
      </c>
      <c r="CP613" s="171"/>
      <c r="CQ613" s="89"/>
      <c r="CR613" s="90" t="str">
        <f t="shared" si="729"/>
        <v/>
      </c>
      <c r="CS613" s="172"/>
      <c r="CT613" s="154" t="str">
        <f t="shared" si="730"/>
        <v>NO BID</v>
      </c>
      <c r="CU613" s="171"/>
      <c r="CV613" s="89"/>
      <c r="CW613" s="90" t="str">
        <f t="shared" si="731"/>
        <v/>
      </c>
      <c r="CX613" s="172"/>
      <c r="CY613" s="154" t="str">
        <f t="shared" si="732"/>
        <v>NO BID</v>
      </c>
      <c r="CZ613" s="171"/>
      <c r="DA613" s="89"/>
      <c r="DB613" s="90" t="str">
        <f t="shared" si="733"/>
        <v/>
      </c>
      <c r="DC613" s="172"/>
      <c r="DD613" s="154" t="str">
        <f t="shared" si="734"/>
        <v>NO BID</v>
      </c>
      <c r="DE613" s="171"/>
      <c r="DF613" s="89"/>
      <c r="DG613" s="90" t="str">
        <f t="shared" si="735"/>
        <v/>
      </c>
      <c r="DH613" s="172"/>
      <c r="DI613" s="154" t="str">
        <f t="shared" si="736"/>
        <v>NO BID</v>
      </c>
      <c r="DJ613" s="171"/>
      <c r="DK613" s="89"/>
      <c r="DL613" s="90" t="str">
        <f t="shared" si="737"/>
        <v/>
      </c>
      <c r="DM613" s="172"/>
      <c r="DN613" s="154" t="str">
        <f t="shared" si="738"/>
        <v>NO BID</v>
      </c>
      <c r="DO613" s="171"/>
      <c r="DP613" s="89"/>
      <c r="DQ613" s="90" t="str">
        <f t="shared" si="739"/>
        <v/>
      </c>
      <c r="DR613" s="172"/>
      <c r="DS613" s="154" t="str">
        <f t="shared" si="740"/>
        <v>NO BID</v>
      </c>
      <c r="DT613" s="171"/>
      <c r="DU613" s="89"/>
      <c r="DV613" s="90" t="str">
        <f t="shared" si="741"/>
        <v/>
      </c>
      <c r="DW613" s="172"/>
      <c r="DX613" s="154" t="str">
        <f t="shared" si="742"/>
        <v>NO BID</v>
      </c>
      <c r="DY613" s="171"/>
      <c r="DZ613" s="89"/>
      <c r="EA613" s="90" t="str">
        <f t="shared" si="743"/>
        <v/>
      </c>
      <c r="EB613" s="172"/>
      <c r="EC613" s="154" t="str">
        <f t="shared" si="744"/>
        <v>NO BID</v>
      </c>
      <c r="ED613" s="171"/>
      <c r="EE613" s="89"/>
      <c r="EF613" s="90" t="str">
        <f t="shared" si="745"/>
        <v/>
      </c>
      <c r="EG613" s="172"/>
      <c r="EH613" s="154" t="str">
        <f t="shared" si="746"/>
        <v>NO BID</v>
      </c>
      <c r="EI613" s="171"/>
      <c r="EJ613" s="89"/>
      <c r="EK613" s="90" t="str">
        <f t="shared" si="747"/>
        <v/>
      </c>
      <c r="EL613" s="172"/>
      <c r="EM613" s="154" t="str">
        <f t="shared" si="748"/>
        <v>NO BID</v>
      </c>
      <c r="EN613" s="171"/>
      <c r="EO613" s="89"/>
      <c r="EP613" s="90" t="str">
        <f t="shared" si="749"/>
        <v/>
      </c>
      <c r="EQ613" s="172"/>
      <c r="ER613" s="154" t="str">
        <f t="shared" si="750"/>
        <v>NO BID</v>
      </c>
      <c r="ES613" s="171"/>
      <c r="ET613" s="89"/>
      <c r="EU613" s="90" t="str">
        <f t="shared" si="751"/>
        <v/>
      </c>
      <c r="EV613" s="172"/>
      <c r="EW613" s="154" t="str">
        <f t="shared" si="752"/>
        <v>NO BID</v>
      </c>
      <c r="EX613" s="171"/>
      <c r="EY613" s="89"/>
      <c r="EZ613" s="90" t="str">
        <f t="shared" si="753"/>
        <v/>
      </c>
      <c r="FA613" s="172"/>
      <c r="FB613" s="154" t="str">
        <f t="shared" si="754"/>
        <v>NO BID</v>
      </c>
      <c r="FC613" s="171"/>
      <c r="FD613" s="89"/>
      <c r="FE613" s="90" t="str">
        <f t="shared" si="755"/>
        <v/>
      </c>
      <c r="FF613" s="172"/>
      <c r="FG613" s="154" t="str">
        <f t="shared" si="756"/>
        <v>NO BID</v>
      </c>
      <c r="FH613" s="171"/>
      <c r="FI613" s="89"/>
      <c r="FJ613" s="90" t="str">
        <f t="shared" si="757"/>
        <v/>
      </c>
      <c r="FK613" s="172"/>
      <c r="FL613" s="154" t="str">
        <f t="shared" si="758"/>
        <v>NO BID</v>
      </c>
      <c r="FM613" s="171"/>
      <c r="FN613" s="89"/>
      <c r="FO613" s="90" t="str">
        <f t="shared" si="759"/>
        <v/>
      </c>
      <c r="FP613" s="172"/>
      <c r="FQ613" s="154" t="str">
        <f t="shared" si="760"/>
        <v>NO BID</v>
      </c>
      <c r="FR613" s="174"/>
      <c r="FS613" s="91">
        <v>9.99</v>
      </c>
      <c r="FT613" s="92">
        <f t="shared" si="761"/>
        <v>29.97</v>
      </c>
      <c r="FU613" s="175">
        <f t="shared" si="762"/>
        <v>0</v>
      </c>
      <c r="FV613" s="93" t="str">
        <f t="shared" si="763"/>
        <v/>
      </c>
      <c r="FW613" s="94">
        <f t="shared" si="764"/>
        <v>29.97</v>
      </c>
      <c r="FX613" s="95">
        <f t="shared" si="765"/>
        <v>0</v>
      </c>
      <c r="FY613" s="129" t="str">
        <f t="shared" si="766"/>
        <v>NOT AWARDED</v>
      </c>
      <c r="FZ613" s="130">
        <f t="shared" si="767"/>
        <v>0</v>
      </c>
      <c r="GA613" s="129" t="str">
        <f t="shared" si="768"/>
        <v>VENDOR 09</v>
      </c>
      <c r="GB613" s="176"/>
      <c r="GC613" s="177"/>
      <c r="GD613" s="96"/>
      <c r="GE613" s="97"/>
    </row>
    <row r="614" spans="1:187" ht="30" customHeight="1" thickTop="1" thickBot="1" x14ac:dyDescent="0.4">
      <c r="A614" s="162">
        <v>610</v>
      </c>
      <c r="B614" s="199">
        <v>3</v>
      </c>
      <c r="C614" s="164">
        <v>9780063069497</v>
      </c>
      <c r="D614" s="165" t="s">
        <v>447</v>
      </c>
      <c r="E614" s="165" t="s">
        <v>1130</v>
      </c>
      <c r="F614" s="165" t="s">
        <v>1479</v>
      </c>
      <c r="G614" s="166" t="s">
        <v>1415</v>
      </c>
      <c r="H614" s="166" t="s">
        <v>1421</v>
      </c>
      <c r="I614" s="167"/>
      <c r="J614" s="227">
        <f t="shared" si="769"/>
        <v>3</v>
      </c>
      <c r="K614" s="228"/>
      <c r="L614" s="99" t="str">
        <f t="shared" si="695"/>
        <v/>
      </c>
      <c r="M614" s="241"/>
      <c r="N614" s="168"/>
      <c r="O614" s="195" t="str">
        <f t="shared" si="696"/>
        <v>VENDOR 09</v>
      </c>
      <c r="P614" s="149">
        <v>241363</v>
      </c>
      <c r="Q614" s="149">
        <f t="shared" si="697"/>
        <v>0</v>
      </c>
      <c r="R614" s="196" t="str">
        <f t="shared" si="698"/>
        <v xml:space="preserve">, </v>
      </c>
      <c r="S614" s="196" t="str">
        <f t="shared" si="699"/>
        <v>NO BID</v>
      </c>
      <c r="T614" s="117">
        <f t="shared" si="700"/>
        <v>0</v>
      </c>
      <c r="U614" s="118" t="str">
        <f t="shared" si="701"/>
        <v>NOT AWARDED</v>
      </c>
      <c r="V614" s="167"/>
      <c r="W614" s="171"/>
      <c r="X614" s="89"/>
      <c r="Y614" s="90"/>
      <c r="Z614" s="172" t="str">
        <f t="shared" si="702"/>
        <v/>
      </c>
      <c r="AA614" s="154" t="str">
        <f t="shared" si="703"/>
        <v>NO BID</v>
      </c>
      <c r="AB614" s="171"/>
      <c r="AC614" s="89"/>
      <c r="AD614" s="90"/>
      <c r="AE614" s="172" t="str">
        <f t="shared" si="704"/>
        <v/>
      </c>
      <c r="AF614" s="154" t="str">
        <f t="shared" si="705"/>
        <v>NO BID</v>
      </c>
      <c r="AG614" s="171"/>
      <c r="AH614" s="89"/>
      <c r="AI614" s="90"/>
      <c r="AJ614" s="172" t="str">
        <f t="shared" si="706"/>
        <v/>
      </c>
      <c r="AK614" s="154" t="str">
        <f t="shared" si="707"/>
        <v>NO BID</v>
      </c>
      <c r="AL614" s="171"/>
      <c r="AM614" s="89"/>
      <c r="AN614" s="90"/>
      <c r="AO614" s="172" t="str">
        <f t="shared" si="708"/>
        <v/>
      </c>
      <c r="AP614" s="154" t="str">
        <f t="shared" si="709"/>
        <v>NO BID</v>
      </c>
      <c r="AQ614" s="171"/>
      <c r="AR614" s="89"/>
      <c r="AS614" s="90"/>
      <c r="AT614" s="172" t="str">
        <f t="shared" si="710"/>
        <v/>
      </c>
      <c r="AU614" s="154" t="str">
        <f t="shared" si="711"/>
        <v>NO BID</v>
      </c>
      <c r="AV614" s="171"/>
      <c r="AW614" s="89"/>
      <c r="AX614" s="90"/>
      <c r="AY614" s="172" t="str">
        <f t="shared" si="712"/>
        <v/>
      </c>
      <c r="AZ614" s="154" t="str">
        <f t="shared" si="713"/>
        <v>NO BID</v>
      </c>
      <c r="BA614" s="171"/>
      <c r="BB614" s="89"/>
      <c r="BC614" s="90"/>
      <c r="BD614" s="172" t="str">
        <f t="shared" si="714"/>
        <v/>
      </c>
      <c r="BE614" s="154" t="str">
        <f>IF($B614=0,"",IF(ISNUMBER(BB614),"","NO BID"))</f>
        <v>NO BID</v>
      </c>
      <c r="BF614" s="171"/>
      <c r="BG614" s="89"/>
      <c r="BH614" s="90"/>
      <c r="BI614" s="172" t="str">
        <f t="shared" si="715"/>
        <v/>
      </c>
      <c r="BJ614" s="154" t="str">
        <f t="shared" si="716"/>
        <v>NO BID</v>
      </c>
      <c r="BK614" s="171"/>
      <c r="BL614" s="89"/>
      <c r="BM614" s="90"/>
      <c r="BN614" s="172" t="str">
        <f t="shared" si="717"/>
        <v/>
      </c>
      <c r="BO614" s="154" t="str">
        <f t="shared" si="718"/>
        <v>NO BID</v>
      </c>
      <c r="BP614" s="178"/>
      <c r="BQ614" s="171"/>
      <c r="BR614" s="89"/>
      <c r="BS614" s="90" t="str">
        <f t="shared" si="719"/>
        <v/>
      </c>
      <c r="BT614" s="172"/>
      <c r="BU614" s="154" t="str">
        <f t="shared" si="720"/>
        <v>NO BID</v>
      </c>
      <c r="BV614" s="171"/>
      <c r="BW614" s="89"/>
      <c r="BX614" s="90" t="str">
        <f t="shared" si="721"/>
        <v/>
      </c>
      <c r="BY614" s="172"/>
      <c r="BZ614" s="154" t="str">
        <f t="shared" si="722"/>
        <v>NO BID</v>
      </c>
      <c r="CA614" s="171"/>
      <c r="CB614" s="89"/>
      <c r="CC614" s="90" t="str">
        <f t="shared" si="723"/>
        <v/>
      </c>
      <c r="CD614" s="172"/>
      <c r="CE614" s="154" t="str">
        <f t="shared" si="724"/>
        <v>NO BID</v>
      </c>
      <c r="CF614" s="171"/>
      <c r="CG614" s="89"/>
      <c r="CH614" s="90" t="str">
        <f t="shared" si="725"/>
        <v/>
      </c>
      <c r="CI614" s="172"/>
      <c r="CJ614" s="154" t="str">
        <f t="shared" si="726"/>
        <v>NO BID</v>
      </c>
      <c r="CK614" s="171"/>
      <c r="CL614" s="89"/>
      <c r="CM614" s="90" t="str">
        <f t="shared" si="727"/>
        <v/>
      </c>
      <c r="CN614" s="172"/>
      <c r="CO614" s="154" t="str">
        <f t="shared" si="728"/>
        <v>NO BID</v>
      </c>
      <c r="CP614" s="171"/>
      <c r="CQ614" s="89"/>
      <c r="CR614" s="90" t="str">
        <f t="shared" si="729"/>
        <v/>
      </c>
      <c r="CS614" s="172"/>
      <c r="CT614" s="154" t="str">
        <f t="shared" si="730"/>
        <v>NO BID</v>
      </c>
      <c r="CU614" s="171"/>
      <c r="CV614" s="89"/>
      <c r="CW614" s="90" t="str">
        <f t="shared" si="731"/>
        <v/>
      </c>
      <c r="CX614" s="172"/>
      <c r="CY614" s="154" t="str">
        <f t="shared" si="732"/>
        <v>NO BID</v>
      </c>
      <c r="CZ614" s="171"/>
      <c r="DA614" s="89"/>
      <c r="DB614" s="90" t="str">
        <f t="shared" si="733"/>
        <v/>
      </c>
      <c r="DC614" s="172"/>
      <c r="DD614" s="154" t="str">
        <f t="shared" si="734"/>
        <v>NO BID</v>
      </c>
      <c r="DE614" s="171"/>
      <c r="DF614" s="89"/>
      <c r="DG614" s="90" t="str">
        <f t="shared" si="735"/>
        <v/>
      </c>
      <c r="DH614" s="172"/>
      <c r="DI614" s="154" t="str">
        <f t="shared" si="736"/>
        <v>NO BID</v>
      </c>
      <c r="DJ614" s="171"/>
      <c r="DK614" s="89"/>
      <c r="DL614" s="90" t="str">
        <f t="shared" si="737"/>
        <v/>
      </c>
      <c r="DM614" s="172"/>
      <c r="DN614" s="154" t="str">
        <f t="shared" si="738"/>
        <v>NO BID</v>
      </c>
      <c r="DO614" s="171"/>
      <c r="DP614" s="89"/>
      <c r="DQ614" s="90" t="str">
        <f t="shared" si="739"/>
        <v/>
      </c>
      <c r="DR614" s="172"/>
      <c r="DS614" s="154" t="str">
        <f t="shared" si="740"/>
        <v>NO BID</v>
      </c>
      <c r="DT614" s="171"/>
      <c r="DU614" s="89"/>
      <c r="DV614" s="90" t="str">
        <f t="shared" si="741"/>
        <v/>
      </c>
      <c r="DW614" s="172"/>
      <c r="DX614" s="154" t="str">
        <f t="shared" si="742"/>
        <v>NO BID</v>
      </c>
      <c r="DY614" s="171"/>
      <c r="DZ614" s="89"/>
      <c r="EA614" s="90" t="str">
        <f t="shared" si="743"/>
        <v/>
      </c>
      <c r="EB614" s="172"/>
      <c r="EC614" s="154" t="str">
        <f t="shared" si="744"/>
        <v>NO BID</v>
      </c>
      <c r="ED614" s="171"/>
      <c r="EE614" s="89"/>
      <c r="EF614" s="90" t="str">
        <f t="shared" si="745"/>
        <v/>
      </c>
      <c r="EG614" s="172"/>
      <c r="EH614" s="154" t="str">
        <f t="shared" si="746"/>
        <v>NO BID</v>
      </c>
      <c r="EI614" s="171"/>
      <c r="EJ614" s="89"/>
      <c r="EK614" s="90" t="str">
        <f t="shared" si="747"/>
        <v/>
      </c>
      <c r="EL614" s="172"/>
      <c r="EM614" s="154" t="str">
        <f t="shared" si="748"/>
        <v>NO BID</v>
      </c>
      <c r="EN614" s="171"/>
      <c r="EO614" s="89"/>
      <c r="EP614" s="90" t="str">
        <f t="shared" si="749"/>
        <v/>
      </c>
      <c r="EQ614" s="172"/>
      <c r="ER614" s="154" t="str">
        <f t="shared" si="750"/>
        <v>NO BID</v>
      </c>
      <c r="ES614" s="171"/>
      <c r="ET614" s="89"/>
      <c r="EU614" s="90" t="str">
        <f t="shared" si="751"/>
        <v/>
      </c>
      <c r="EV614" s="172"/>
      <c r="EW614" s="154" t="str">
        <f t="shared" si="752"/>
        <v>NO BID</v>
      </c>
      <c r="EX614" s="171"/>
      <c r="EY614" s="89"/>
      <c r="EZ614" s="90" t="str">
        <f t="shared" si="753"/>
        <v/>
      </c>
      <c r="FA614" s="172"/>
      <c r="FB614" s="154" t="str">
        <f t="shared" si="754"/>
        <v>NO BID</v>
      </c>
      <c r="FC614" s="171"/>
      <c r="FD614" s="89"/>
      <c r="FE614" s="90" t="str">
        <f t="shared" si="755"/>
        <v/>
      </c>
      <c r="FF614" s="172"/>
      <c r="FG614" s="154" t="str">
        <f t="shared" si="756"/>
        <v>NO BID</v>
      </c>
      <c r="FH614" s="171"/>
      <c r="FI614" s="89"/>
      <c r="FJ614" s="90" t="str">
        <f t="shared" si="757"/>
        <v/>
      </c>
      <c r="FK614" s="172"/>
      <c r="FL614" s="154" t="str">
        <f t="shared" si="758"/>
        <v>NO BID</v>
      </c>
      <c r="FM614" s="171"/>
      <c r="FN614" s="89"/>
      <c r="FO614" s="90" t="str">
        <f t="shared" si="759"/>
        <v/>
      </c>
      <c r="FP614" s="172"/>
      <c r="FQ614" s="154" t="str">
        <f t="shared" si="760"/>
        <v>NO BID</v>
      </c>
      <c r="FR614" s="174"/>
      <c r="FS614" s="91">
        <v>14.39</v>
      </c>
      <c r="FT614" s="92">
        <f t="shared" si="761"/>
        <v>43.17</v>
      </c>
      <c r="FU614" s="175">
        <f t="shared" si="762"/>
        <v>0</v>
      </c>
      <c r="FV614" s="93" t="str">
        <f t="shared" si="763"/>
        <v/>
      </c>
      <c r="FW614" s="94">
        <f t="shared" si="764"/>
        <v>43.17</v>
      </c>
      <c r="FX614" s="95">
        <f t="shared" si="765"/>
        <v>0</v>
      </c>
      <c r="FY614" s="129" t="str">
        <f t="shared" si="766"/>
        <v>NOT AWARDED</v>
      </c>
      <c r="FZ614" s="130">
        <f t="shared" si="767"/>
        <v>0</v>
      </c>
      <c r="GA614" s="129" t="str">
        <f t="shared" si="768"/>
        <v>VENDOR 09</v>
      </c>
      <c r="GB614" s="176"/>
      <c r="GC614" s="177"/>
      <c r="GD614" s="96"/>
      <c r="GE614" s="97"/>
    </row>
    <row r="615" spans="1:187" ht="30" customHeight="1" thickTop="1" thickBot="1" x14ac:dyDescent="0.4">
      <c r="A615" s="141">
        <v>611</v>
      </c>
      <c r="B615" s="194">
        <v>3</v>
      </c>
      <c r="C615" s="164">
        <v>9781640094147</v>
      </c>
      <c r="D615" s="165" t="s">
        <v>701</v>
      </c>
      <c r="E615" s="165" t="s">
        <v>1343</v>
      </c>
      <c r="F615" s="165" t="s">
        <v>1479</v>
      </c>
      <c r="G615" s="166" t="s">
        <v>1415</v>
      </c>
      <c r="H615" s="166" t="s">
        <v>1418</v>
      </c>
      <c r="I615" s="167"/>
      <c r="J615" s="227">
        <f t="shared" si="769"/>
        <v>3</v>
      </c>
      <c r="K615" s="228"/>
      <c r="L615" s="99" t="str">
        <f t="shared" si="695"/>
        <v/>
      </c>
      <c r="M615" s="241"/>
      <c r="N615" s="168"/>
      <c r="O615" s="195" t="str">
        <f t="shared" si="696"/>
        <v>VENDOR 09</v>
      </c>
      <c r="P615" s="149">
        <v>241360</v>
      </c>
      <c r="Q615" s="149">
        <f t="shared" si="697"/>
        <v>0</v>
      </c>
      <c r="R615" s="196" t="str">
        <f t="shared" si="698"/>
        <v xml:space="preserve">, </v>
      </c>
      <c r="S615" s="196" t="str">
        <f t="shared" si="699"/>
        <v>NO BID</v>
      </c>
      <c r="T615" s="117">
        <f t="shared" si="700"/>
        <v>0</v>
      </c>
      <c r="U615" s="118" t="str">
        <f t="shared" si="701"/>
        <v>NOT AWARDED</v>
      </c>
      <c r="V615" s="167"/>
      <c r="W615" s="171"/>
      <c r="X615" s="89"/>
      <c r="Y615" s="90"/>
      <c r="Z615" s="172" t="str">
        <f t="shared" si="702"/>
        <v/>
      </c>
      <c r="AA615" s="154" t="str">
        <f t="shared" si="703"/>
        <v>NO BID</v>
      </c>
      <c r="AB615" s="171"/>
      <c r="AC615" s="89"/>
      <c r="AD615" s="90"/>
      <c r="AE615" s="172" t="str">
        <f t="shared" si="704"/>
        <v/>
      </c>
      <c r="AF615" s="154" t="str">
        <f t="shared" si="705"/>
        <v>NO BID</v>
      </c>
      <c r="AG615" s="171"/>
      <c r="AH615" s="89"/>
      <c r="AI615" s="90"/>
      <c r="AJ615" s="172" t="str">
        <f t="shared" si="706"/>
        <v/>
      </c>
      <c r="AK615" s="154" t="str">
        <f t="shared" si="707"/>
        <v>NO BID</v>
      </c>
      <c r="AL615" s="171"/>
      <c r="AM615" s="89"/>
      <c r="AN615" s="90"/>
      <c r="AO615" s="172" t="str">
        <f t="shared" si="708"/>
        <v/>
      </c>
      <c r="AP615" s="154" t="str">
        <f t="shared" si="709"/>
        <v>NO BID</v>
      </c>
      <c r="AQ615" s="171"/>
      <c r="AR615" s="89"/>
      <c r="AS615" s="90"/>
      <c r="AT615" s="172" t="str">
        <f t="shared" si="710"/>
        <v/>
      </c>
      <c r="AU615" s="154" t="str">
        <f t="shared" si="711"/>
        <v>NO BID</v>
      </c>
      <c r="AV615" s="171"/>
      <c r="AW615" s="89"/>
      <c r="AX615" s="90"/>
      <c r="AY615" s="172" t="str">
        <f t="shared" si="712"/>
        <v/>
      </c>
      <c r="AZ615" s="154" t="str">
        <f t="shared" si="713"/>
        <v>NO BID</v>
      </c>
      <c r="BA615" s="171"/>
      <c r="BB615" s="89"/>
      <c r="BC615" s="90"/>
      <c r="BD615" s="172" t="str">
        <f t="shared" si="714"/>
        <v/>
      </c>
      <c r="BE615" s="154" t="str">
        <f>IF($B615=0,"",IF(ISNUMBER(BB615),"","NO BID"))</f>
        <v>NO BID</v>
      </c>
      <c r="BF615" s="171"/>
      <c r="BG615" s="89"/>
      <c r="BH615" s="90"/>
      <c r="BI615" s="172" t="str">
        <f t="shared" si="715"/>
        <v/>
      </c>
      <c r="BJ615" s="154" t="str">
        <f t="shared" si="716"/>
        <v>NO BID</v>
      </c>
      <c r="BK615" s="171"/>
      <c r="BL615" s="89"/>
      <c r="BM615" s="90"/>
      <c r="BN615" s="172" t="str">
        <f t="shared" si="717"/>
        <v/>
      </c>
      <c r="BO615" s="154" t="str">
        <f t="shared" si="718"/>
        <v>NO BID</v>
      </c>
      <c r="BP615" s="178"/>
      <c r="BQ615" s="171"/>
      <c r="BR615" s="89"/>
      <c r="BS615" s="90" t="str">
        <f t="shared" si="719"/>
        <v/>
      </c>
      <c r="BT615" s="172"/>
      <c r="BU615" s="154" t="str">
        <f t="shared" si="720"/>
        <v>NO BID</v>
      </c>
      <c r="BV615" s="171"/>
      <c r="BW615" s="89"/>
      <c r="BX615" s="90" t="str">
        <f t="shared" si="721"/>
        <v/>
      </c>
      <c r="BY615" s="172"/>
      <c r="BZ615" s="154" t="str">
        <f t="shared" si="722"/>
        <v>NO BID</v>
      </c>
      <c r="CA615" s="171"/>
      <c r="CB615" s="89"/>
      <c r="CC615" s="90" t="str">
        <f t="shared" si="723"/>
        <v/>
      </c>
      <c r="CD615" s="172"/>
      <c r="CE615" s="154" t="str">
        <f t="shared" si="724"/>
        <v>NO BID</v>
      </c>
      <c r="CF615" s="171"/>
      <c r="CG615" s="89"/>
      <c r="CH615" s="90" t="str">
        <f t="shared" si="725"/>
        <v/>
      </c>
      <c r="CI615" s="172"/>
      <c r="CJ615" s="154" t="str">
        <f t="shared" si="726"/>
        <v>NO BID</v>
      </c>
      <c r="CK615" s="171"/>
      <c r="CL615" s="89"/>
      <c r="CM615" s="90" t="str">
        <f t="shared" si="727"/>
        <v/>
      </c>
      <c r="CN615" s="172"/>
      <c r="CO615" s="154" t="str">
        <f t="shared" si="728"/>
        <v>NO BID</v>
      </c>
      <c r="CP615" s="171"/>
      <c r="CQ615" s="89"/>
      <c r="CR615" s="90" t="str">
        <f t="shared" si="729"/>
        <v/>
      </c>
      <c r="CS615" s="172"/>
      <c r="CT615" s="154" t="str">
        <f t="shared" si="730"/>
        <v>NO BID</v>
      </c>
      <c r="CU615" s="171"/>
      <c r="CV615" s="89"/>
      <c r="CW615" s="90" t="str">
        <f t="shared" si="731"/>
        <v/>
      </c>
      <c r="CX615" s="172"/>
      <c r="CY615" s="154" t="str">
        <f t="shared" si="732"/>
        <v>NO BID</v>
      </c>
      <c r="CZ615" s="171"/>
      <c r="DA615" s="89"/>
      <c r="DB615" s="90" t="str">
        <f t="shared" si="733"/>
        <v/>
      </c>
      <c r="DC615" s="172"/>
      <c r="DD615" s="154" t="str">
        <f t="shared" si="734"/>
        <v>NO BID</v>
      </c>
      <c r="DE615" s="171"/>
      <c r="DF615" s="89"/>
      <c r="DG615" s="90" t="str">
        <f t="shared" si="735"/>
        <v/>
      </c>
      <c r="DH615" s="172"/>
      <c r="DI615" s="154" t="str">
        <f t="shared" si="736"/>
        <v>NO BID</v>
      </c>
      <c r="DJ615" s="171"/>
      <c r="DK615" s="89"/>
      <c r="DL615" s="90" t="str">
        <f t="shared" si="737"/>
        <v/>
      </c>
      <c r="DM615" s="172"/>
      <c r="DN615" s="154" t="str">
        <f t="shared" si="738"/>
        <v>NO BID</v>
      </c>
      <c r="DO615" s="171"/>
      <c r="DP615" s="89"/>
      <c r="DQ615" s="90" t="str">
        <f t="shared" si="739"/>
        <v/>
      </c>
      <c r="DR615" s="172"/>
      <c r="DS615" s="154" t="str">
        <f t="shared" si="740"/>
        <v>NO BID</v>
      </c>
      <c r="DT615" s="171"/>
      <c r="DU615" s="89"/>
      <c r="DV615" s="90" t="str">
        <f t="shared" si="741"/>
        <v/>
      </c>
      <c r="DW615" s="172"/>
      <c r="DX615" s="154" t="str">
        <f t="shared" si="742"/>
        <v>NO BID</v>
      </c>
      <c r="DY615" s="171"/>
      <c r="DZ615" s="89"/>
      <c r="EA615" s="90" t="str">
        <f t="shared" si="743"/>
        <v/>
      </c>
      <c r="EB615" s="172"/>
      <c r="EC615" s="154" t="str">
        <f t="shared" si="744"/>
        <v>NO BID</v>
      </c>
      <c r="ED615" s="171"/>
      <c r="EE615" s="89"/>
      <c r="EF615" s="90" t="str">
        <f t="shared" si="745"/>
        <v/>
      </c>
      <c r="EG615" s="172"/>
      <c r="EH615" s="154" t="str">
        <f t="shared" si="746"/>
        <v>NO BID</v>
      </c>
      <c r="EI615" s="171"/>
      <c r="EJ615" s="89"/>
      <c r="EK615" s="90" t="str">
        <f t="shared" si="747"/>
        <v/>
      </c>
      <c r="EL615" s="172"/>
      <c r="EM615" s="154" t="str">
        <f t="shared" si="748"/>
        <v>NO BID</v>
      </c>
      <c r="EN615" s="171"/>
      <c r="EO615" s="89"/>
      <c r="EP615" s="90" t="str">
        <f t="shared" si="749"/>
        <v/>
      </c>
      <c r="EQ615" s="172"/>
      <c r="ER615" s="154" t="str">
        <f t="shared" si="750"/>
        <v>NO BID</v>
      </c>
      <c r="ES615" s="171"/>
      <c r="ET615" s="89"/>
      <c r="EU615" s="90" t="str">
        <f t="shared" si="751"/>
        <v/>
      </c>
      <c r="EV615" s="172"/>
      <c r="EW615" s="154" t="str">
        <f t="shared" si="752"/>
        <v>NO BID</v>
      </c>
      <c r="EX615" s="171"/>
      <c r="EY615" s="89"/>
      <c r="EZ615" s="90" t="str">
        <f t="shared" si="753"/>
        <v/>
      </c>
      <c r="FA615" s="172"/>
      <c r="FB615" s="154" t="str">
        <f t="shared" si="754"/>
        <v>NO BID</v>
      </c>
      <c r="FC615" s="171"/>
      <c r="FD615" s="89"/>
      <c r="FE615" s="90" t="str">
        <f t="shared" si="755"/>
        <v/>
      </c>
      <c r="FF615" s="172"/>
      <c r="FG615" s="154" t="str">
        <f t="shared" si="756"/>
        <v>NO BID</v>
      </c>
      <c r="FH615" s="171"/>
      <c r="FI615" s="89"/>
      <c r="FJ615" s="90" t="str">
        <f t="shared" si="757"/>
        <v/>
      </c>
      <c r="FK615" s="172"/>
      <c r="FL615" s="154" t="str">
        <f t="shared" si="758"/>
        <v>NO BID</v>
      </c>
      <c r="FM615" s="171"/>
      <c r="FN615" s="89"/>
      <c r="FO615" s="90" t="str">
        <f t="shared" si="759"/>
        <v/>
      </c>
      <c r="FP615" s="172"/>
      <c r="FQ615" s="154" t="str">
        <f t="shared" si="760"/>
        <v>NO BID</v>
      </c>
      <c r="FR615" s="174"/>
      <c r="FS615" s="91">
        <v>12.5</v>
      </c>
      <c r="FT615" s="92">
        <f t="shared" si="761"/>
        <v>37.5</v>
      </c>
      <c r="FU615" s="175">
        <f t="shared" si="762"/>
        <v>0</v>
      </c>
      <c r="FV615" s="93" t="str">
        <f t="shared" si="763"/>
        <v/>
      </c>
      <c r="FW615" s="94">
        <f t="shared" si="764"/>
        <v>37.5</v>
      </c>
      <c r="FX615" s="95">
        <f t="shared" si="765"/>
        <v>0</v>
      </c>
      <c r="FY615" s="129" t="str">
        <f t="shared" si="766"/>
        <v>NOT AWARDED</v>
      </c>
      <c r="FZ615" s="130">
        <f t="shared" si="767"/>
        <v>0</v>
      </c>
      <c r="GA615" s="129" t="str">
        <f t="shared" si="768"/>
        <v>VENDOR 09</v>
      </c>
      <c r="GB615" s="176"/>
      <c r="GC615" s="177"/>
      <c r="GD615" s="96"/>
      <c r="GE615" s="97"/>
    </row>
    <row r="616" spans="1:187" ht="30" customHeight="1" thickTop="1" thickBot="1" x14ac:dyDescent="0.4">
      <c r="A616" s="162">
        <v>612</v>
      </c>
      <c r="B616" s="163">
        <v>3</v>
      </c>
      <c r="C616" s="164">
        <v>9781684057146</v>
      </c>
      <c r="D616" s="165" t="s">
        <v>727</v>
      </c>
      <c r="E616" s="165" t="s">
        <v>1363</v>
      </c>
      <c r="F616" s="165" t="s">
        <v>1480</v>
      </c>
      <c r="G616" s="166" t="s">
        <v>1415</v>
      </c>
      <c r="H616" s="166" t="s">
        <v>1418</v>
      </c>
      <c r="I616" s="167"/>
      <c r="J616" s="227">
        <f t="shared" si="769"/>
        <v>3</v>
      </c>
      <c r="K616" s="228"/>
      <c r="L616" s="99" t="str">
        <f t="shared" si="695"/>
        <v/>
      </c>
      <c r="M616" s="241"/>
      <c r="N616" s="168"/>
      <c r="O616" s="195" t="str">
        <f t="shared" si="696"/>
        <v>VENDOR 09</v>
      </c>
      <c r="P616" s="149">
        <v>241363</v>
      </c>
      <c r="Q616" s="149">
        <f t="shared" si="697"/>
        <v>0</v>
      </c>
      <c r="R616" s="196" t="str">
        <f t="shared" si="698"/>
        <v xml:space="preserve">, </v>
      </c>
      <c r="S616" s="196" t="str">
        <f t="shared" si="699"/>
        <v>NO BID</v>
      </c>
      <c r="T616" s="117">
        <f t="shared" si="700"/>
        <v>0</v>
      </c>
      <c r="U616" s="118" t="str">
        <f t="shared" si="701"/>
        <v>NOT AWARDED</v>
      </c>
      <c r="V616" s="167"/>
      <c r="W616" s="171"/>
      <c r="X616" s="89"/>
      <c r="Y616" s="90"/>
      <c r="Z616" s="172" t="str">
        <f t="shared" si="702"/>
        <v/>
      </c>
      <c r="AA616" s="154" t="str">
        <f t="shared" si="703"/>
        <v>NO BID</v>
      </c>
      <c r="AB616" s="171"/>
      <c r="AC616" s="89"/>
      <c r="AD616" s="90"/>
      <c r="AE616" s="172" t="str">
        <f t="shared" si="704"/>
        <v/>
      </c>
      <c r="AF616" s="154" t="str">
        <f t="shared" si="705"/>
        <v>NO BID</v>
      </c>
      <c r="AG616" s="171"/>
      <c r="AH616" s="89"/>
      <c r="AI616" s="90"/>
      <c r="AJ616" s="172" t="str">
        <f t="shared" si="706"/>
        <v/>
      </c>
      <c r="AK616" s="154" t="str">
        <f t="shared" si="707"/>
        <v>NO BID</v>
      </c>
      <c r="AL616" s="171"/>
      <c r="AM616" s="89"/>
      <c r="AN616" s="90"/>
      <c r="AO616" s="172" t="str">
        <f t="shared" si="708"/>
        <v/>
      </c>
      <c r="AP616" s="154" t="str">
        <f t="shared" si="709"/>
        <v>NO BID</v>
      </c>
      <c r="AQ616" s="171"/>
      <c r="AR616" s="89"/>
      <c r="AS616" s="90"/>
      <c r="AT616" s="172" t="str">
        <f t="shared" si="710"/>
        <v/>
      </c>
      <c r="AU616" s="154" t="str">
        <f t="shared" si="711"/>
        <v>NO BID</v>
      </c>
      <c r="AV616" s="171"/>
      <c r="AW616" s="89"/>
      <c r="AX616" s="90"/>
      <c r="AY616" s="172" t="str">
        <f t="shared" si="712"/>
        <v/>
      </c>
      <c r="AZ616" s="154" t="str">
        <f t="shared" si="713"/>
        <v>NO BID</v>
      </c>
      <c r="BA616" s="171"/>
      <c r="BB616" s="89"/>
      <c r="BC616" s="90"/>
      <c r="BD616" s="172" t="str">
        <f t="shared" si="714"/>
        <v/>
      </c>
      <c r="BE616" s="154" t="str">
        <f>IF($B616=0,"",IF(ISNUMBER(BB616),"","NO BID"))</f>
        <v>NO BID</v>
      </c>
      <c r="BF616" s="171"/>
      <c r="BG616" s="89"/>
      <c r="BH616" s="90"/>
      <c r="BI616" s="172" t="str">
        <f t="shared" si="715"/>
        <v/>
      </c>
      <c r="BJ616" s="154" t="str">
        <f t="shared" si="716"/>
        <v>NO BID</v>
      </c>
      <c r="BK616" s="171"/>
      <c r="BL616" s="89"/>
      <c r="BM616" s="90"/>
      <c r="BN616" s="172" t="str">
        <f t="shared" si="717"/>
        <v/>
      </c>
      <c r="BO616" s="154" t="str">
        <f t="shared" si="718"/>
        <v>NO BID</v>
      </c>
      <c r="BP616" s="178"/>
      <c r="BQ616" s="171"/>
      <c r="BR616" s="89"/>
      <c r="BS616" s="90" t="str">
        <f t="shared" si="719"/>
        <v/>
      </c>
      <c r="BT616" s="172"/>
      <c r="BU616" s="154" t="str">
        <f t="shared" si="720"/>
        <v>NO BID</v>
      </c>
      <c r="BV616" s="171"/>
      <c r="BW616" s="89"/>
      <c r="BX616" s="90" t="str">
        <f t="shared" si="721"/>
        <v/>
      </c>
      <c r="BY616" s="172"/>
      <c r="BZ616" s="154" t="str">
        <f t="shared" si="722"/>
        <v>NO BID</v>
      </c>
      <c r="CA616" s="171"/>
      <c r="CB616" s="89"/>
      <c r="CC616" s="90" t="str">
        <f t="shared" si="723"/>
        <v/>
      </c>
      <c r="CD616" s="172"/>
      <c r="CE616" s="154" t="str">
        <f t="shared" si="724"/>
        <v>NO BID</v>
      </c>
      <c r="CF616" s="171"/>
      <c r="CG616" s="89"/>
      <c r="CH616" s="90" t="str">
        <f t="shared" si="725"/>
        <v/>
      </c>
      <c r="CI616" s="172"/>
      <c r="CJ616" s="154" t="str">
        <f t="shared" si="726"/>
        <v>NO BID</v>
      </c>
      <c r="CK616" s="171"/>
      <c r="CL616" s="89"/>
      <c r="CM616" s="90" t="str">
        <f t="shared" si="727"/>
        <v/>
      </c>
      <c r="CN616" s="172"/>
      <c r="CO616" s="154" t="str">
        <f t="shared" si="728"/>
        <v>NO BID</v>
      </c>
      <c r="CP616" s="171"/>
      <c r="CQ616" s="89"/>
      <c r="CR616" s="90" t="str">
        <f t="shared" si="729"/>
        <v/>
      </c>
      <c r="CS616" s="172"/>
      <c r="CT616" s="154" t="str">
        <f t="shared" si="730"/>
        <v>NO BID</v>
      </c>
      <c r="CU616" s="171"/>
      <c r="CV616" s="89"/>
      <c r="CW616" s="90" t="str">
        <f t="shared" si="731"/>
        <v/>
      </c>
      <c r="CX616" s="172"/>
      <c r="CY616" s="154" t="str">
        <f t="shared" si="732"/>
        <v>NO BID</v>
      </c>
      <c r="CZ616" s="171"/>
      <c r="DA616" s="89"/>
      <c r="DB616" s="90" t="str">
        <f t="shared" si="733"/>
        <v/>
      </c>
      <c r="DC616" s="172"/>
      <c r="DD616" s="154" t="str">
        <f t="shared" si="734"/>
        <v>NO BID</v>
      </c>
      <c r="DE616" s="171"/>
      <c r="DF616" s="89"/>
      <c r="DG616" s="90" t="str">
        <f t="shared" si="735"/>
        <v/>
      </c>
      <c r="DH616" s="172"/>
      <c r="DI616" s="154" t="str">
        <f t="shared" si="736"/>
        <v>NO BID</v>
      </c>
      <c r="DJ616" s="171"/>
      <c r="DK616" s="89"/>
      <c r="DL616" s="90" t="str">
        <f t="shared" si="737"/>
        <v/>
      </c>
      <c r="DM616" s="172"/>
      <c r="DN616" s="154" t="str">
        <f t="shared" si="738"/>
        <v>NO BID</v>
      </c>
      <c r="DO616" s="171"/>
      <c r="DP616" s="89"/>
      <c r="DQ616" s="90" t="str">
        <f t="shared" si="739"/>
        <v/>
      </c>
      <c r="DR616" s="172"/>
      <c r="DS616" s="154" t="str">
        <f t="shared" si="740"/>
        <v>NO BID</v>
      </c>
      <c r="DT616" s="171"/>
      <c r="DU616" s="89"/>
      <c r="DV616" s="90" t="str">
        <f t="shared" si="741"/>
        <v/>
      </c>
      <c r="DW616" s="172"/>
      <c r="DX616" s="154" t="str">
        <f t="shared" si="742"/>
        <v>NO BID</v>
      </c>
      <c r="DY616" s="171"/>
      <c r="DZ616" s="89"/>
      <c r="EA616" s="90" t="str">
        <f t="shared" si="743"/>
        <v/>
      </c>
      <c r="EB616" s="172"/>
      <c r="EC616" s="154" t="str">
        <f t="shared" si="744"/>
        <v>NO BID</v>
      </c>
      <c r="ED616" s="171"/>
      <c r="EE616" s="89"/>
      <c r="EF616" s="90" t="str">
        <f t="shared" si="745"/>
        <v/>
      </c>
      <c r="EG616" s="172"/>
      <c r="EH616" s="154" t="str">
        <f t="shared" si="746"/>
        <v>NO BID</v>
      </c>
      <c r="EI616" s="171"/>
      <c r="EJ616" s="89"/>
      <c r="EK616" s="90" t="str">
        <f t="shared" si="747"/>
        <v/>
      </c>
      <c r="EL616" s="172"/>
      <c r="EM616" s="154" t="str">
        <f t="shared" si="748"/>
        <v>NO BID</v>
      </c>
      <c r="EN616" s="171"/>
      <c r="EO616" s="89"/>
      <c r="EP616" s="90" t="str">
        <f t="shared" si="749"/>
        <v/>
      </c>
      <c r="EQ616" s="172"/>
      <c r="ER616" s="154" t="str">
        <f t="shared" si="750"/>
        <v>NO BID</v>
      </c>
      <c r="ES616" s="171"/>
      <c r="ET616" s="89"/>
      <c r="EU616" s="90" t="str">
        <f t="shared" si="751"/>
        <v/>
      </c>
      <c r="EV616" s="172"/>
      <c r="EW616" s="154" t="str">
        <f t="shared" si="752"/>
        <v>NO BID</v>
      </c>
      <c r="EX616" s="171"/>
      <c r="EY616" s="89"/>
      <c r="EZ616" s="90" t="str">
        <f t="shared" si="753"/>
        <v/>
      </c>
      <c r="FA616" s="172"/>
      <c r="FB616" s="154" t="str">
        <f t="shared" si="754"/>
        <v>NO BID</v>
      </c>
      <c r="FC616" s="171"/>
      <c r="FD616" s="89"/>
      <c r="FE616" s="90" t="str">
        <f t="shared" si="755"/>
        <v/>
      </c>
      <c r="FF616" s="172"/>
      <c r="FG616" s="154" t="str">
        <f t="shared" si="756"/>
        <v>NO BID</v>
      </c>
      <c r="FH616" s="171"/>
      <c r="FI616" s="89"/>
      <c r="FJ616" s="90" t="str">
        <f t="shared" si="757"/>
        <v/>
      </c>
      <c r="FK616" s="172"/>
      <c r="FL616" s="154" t="str">
        <f t="shared" si="758"/>
        <v>NO BID</v>
      </c>
      <c r="FM616" s="171"/>
      <c r="FN616" s="89"/>
      <c r="FO616" s="90" t="str">
        <f t="shared" si="759"/>
        <v/>
      </c>
      <c r="FP616" s="172"/>
      <c r="FQ616" s="154" t="str">
        <f t="shared" si="760"/>
        <v>NO BID</v>
      </c>
      <c r="FR616" s="174"/>
      <c r="FS616" s="91">
        <v>11.66</v>
      </c>
      <c r="FT616" s="92">
        <f t="shared" si="761"/>
        <v>34.980000000000004</v>
      </c>
      <c r="FU616" s="175">
        <f t="shared" si="762"/>
        <v>0</v>
      </c>
      <c r="FV616" s="93" t="str">
        <f t="shared" si="763"/>
        <v/>
      </c>
      <c r="FW616" s="94">
        <f t="shared" si="764"/>
        <v>34.980000000000004</v>
      </c>
      <c r="FX616" s="95">
        <f t="shared" si="765"/>
        <v>0</v>
      </c>
      <c r="FY616" s="129" t="str">
        <f t="shared" si="766"/>
        <v>NOT AWARDED</v>
      </c>
      <c r="FZ616" s="130">
        <f t="shared" si="767"/>
        <v>0</v>
      </c>
      <c r="GA616" s="129" t="str">
        <f t="shared" si="768"/>
        <v>VENDOR 09</v>
      </c>
      <c r="GB616" s="176"/>
      <c r="GC616" s="177"/>
      <c r="GD616" s="96"/>
      <c r="GE616" s="97"/>
    </row>
    <row r="617" spans="1:187" ht="30" customHeight="1" thickTop="1" thickBot="1" x14ac:dyDescent="0.4">
      <c r="A617" s="162">
        <v>613</v>
      </c>
      <c r="B617" s="194">
        <v>3</v>
      </c>
      <c r="C617" s="164">
        <v>9781536214185</v>
      </c>
      <c r="D617" s="165" t="s">
        <v>454</v>
      </c>
      <c r="E617" s="165" t="s">
        <v>1136</v>
      </c>
      <c r="F617" s="165" t="s">
        <v>1479</v>
      </c>
      <c r="G617" s="166" t="s">
        <v>1415</v>
      </c>
      <c r="H617" s="166" t="s">
        <v>1416</v>
      </c>
      <c r="I617" s="167"/>
      <c r="J617" s="227">
        <f t="shared" si="769"/>
        <v>3</v>
      </c>
      <c r="K617" s="228"/>
      <c r="L617" s="99" t="str">
        <f t="shared" si="695"/>
        <v/>
      </c>
      <c r="M617" s="241"/>
      <c r="N617" s="168"/>
      <c r="O617" s="195" t="str">
        <f t="shared" si="696"/>
        <v>VENDOR 09</v>
      </c>
      <c r="P617" s="149">
        <v>241365</v>
      </c>
      <c r="Q617" s="149">
        <f t="shared" si="697"/>
        <v>0</v>
      </c>
      <c r="R617" s="196" t="str">
        <f t="shared" si="698"/>
        <v xml:space="preserve">, </v>
      </c>
      <c r="S617" s="196" t="str">
        <f t="shared" si="699"/>
        <v>NO BID</v>
      </c>
      <c r="T617" s="117">
        <f t="shared" si="700"/>
        <v>0</v>
      </c>
      <c r="U617" s="118" t="str">
        <f t="shared" si="701"/>
        <v>NOT AWARDED</v>
      </c>
      <c r="V617" s="167"/>
      <c r="W617" s="171"/>
      <c r="X617" s="89"/>
      <c r="Y617" s="90"/>
      <c r="Z617" s="172" t="str">
        <f t="shared" si="702"/>
        <v/>
      </c>
      <c r="AA617" s="154" t="str">
        <f t="shared" si="703"/>
        <v>NO BID</v>
      </c>
      <c r="AB617" s="171"/>
      <c r="AC617" s="89"/>
      <c r="AD617" s="90"/>
      <c r="AE617" s="172" t="str">
        <f t="shared" si="704"/>
        <v/>
      </c>
      <c r="AF617" s="154" t="str">
        <f t="shared" si="705"/>
        <v>NO BID</v>
      </c>
      <c r="AG617" s="171"/>
      <c r="AH617" s="89"/>
      <c r="AI617" s="90"/>
      <c r="AJ617" s="172" t="str">
        <f t="shared" si="706"/>
        <v/>
      </c>
      <c r="AK617" s="154" t="str">
        <f t="shared" si="707"/>
        <v>NO BID</v>
      </c>
      <c r="AL617" s="171"/>
      <c r="AM617" s="89"/>
      <c r="AN617" s="90"/>
      <c r="AO617" s="172" t="str">
        <f t="shared" si="708"/>
        <v/>
      </c>
      <c r="AP617" s="154" t="str">
        <f t="shared" si="709"/>
        <v>NO BID</v>
      </c>
      <c r="AQ617" s="171"/>
      <c r="AR617" s="89"/>
      <c r="AS617" s="90"/>
      <c r="AT617" s="172" t="str">
        <f t="shared" si="710"/>
        <v/>
      </c>
      <c r="AU617" s="154" t="str">
        <f t="shared" si="711"/>
        <v>NO BID</v>
      </c>
      <c r="AV617" s="171"/>
      <c r="AW617" s="89"/>
      <c r="AX617" s="90"/>
      <c r="AY617" s="172" t="str">
        <f t="shared" si="712"/>
        <v/>
      </c>
      <c r="AZ617" s="154" t="str">
        <f t="shared" si="713"/>
        <v>NO BID</v>
      </c>
      <c r="BA617" s="171"/>
      <c r="BB617" s="89"/>
      <c r="BC617" s="90"/>
      <c r="BD617" s="172" t="str">
        <f t="shared" si="714"/>
        <v/>
      </c>
      <c r="BE617" s="154" t="s">
        <v>81</v>
      </c>
      <c r="BF617" s="171"/>
      <c r="BG617" s="89"/>
      <c r="BH617" s="90"/>
      <c r="BI617" s="172" t="str">
        <f t="shared" si="715"/>
        <v/>
      </c>
      <c r="BJ617" s="154" t="str">
        <f t="shared" si="716"/>
        <v>NO BID</v>
      </c>
      <c r="BK617" s="171"/>
      <c r="BL617" s="89"/>
      <c r="BM617" s="90"/>
      <c r="BN617" s="172" t="str">
        <f t="shared" si="717"/>
        <v/>
      </c>
      <c r="BO617" s="154" t="str">
        <f t="shared" si="718"/>
        <v>NO BID</v>
      </c>
      <c r="BP617" s="173"/>
      <c r="BQ617" s="171"/>
      <c r="BR617" s="89"/>
      <c r="BS617" s="90" t="str">
        <f t="shared" si="719"/>
        <v/>
      </c>
      <c r="BT617" s="172"/>
      <c r="BU617" s="154" t="str">
        <f t="shared" si="720"/>
        <v>NO BID</v>
      </c>
      <c r="BV617" s="171"/>
      <c r="BW617" s="89"/>
      <c r="BX617" s="90" t="str">
        <f t="shared" si="721"/>
        <v/>
      </c>
      <c r="BY617" s="172"/>
      <c r="BZ617" s="154" t="str">
        <f t="shared" si="722"/>
        <v>NO BID</v>
      </c>
      <c r="CA617" s="171"/>
      <c r="CB617" s="89"/>
      <c r="CC617" s="90" t="str">
        <f t="shared" si="723"/>
        <v/>
      </c>
      <c r="CD617" s="172"/>
      <c r="CE617" s="154" t="str">
        <f t="shared" si="724"/>
        <v>NO BID</v>
      </c>
      <c r="CF617" s="171"/>
      <c r="CG617" s="89"/>
      <c r="CH617" s="90" t="str">
        <f t="shared" si="725"/>
        <v/>
      </c>
      <c r="CI617" s="172"/>
      <c r="CJ617" s="154" t="str">
        <f t="shared" si="726"/>
        <v>NO BID</v>
      </c>
      <c r="CK617" s="171"/>
      <c r="CL617" s="89"/>
      <c r="CM617" s="90" t="str">
        <f t="shared" si="727"/>
        <v/>
      </c>
      <c r="CN617" s="172"/>
      <c r="CO617" s="154" t="str">
        <f t="shared" si="728"/>
        <v>NO BID</v>
      </c>
      <c r="CP617" s="171"/>
      <c r="CQ617" s="89"/>
      <c r="CR617" s="90" t="str">
        <f t="shared" si="729"/>
        <v/>
      </c>
      <c r="CS617" s="172"/>
      <c r="CT617" s="154" t="str">
        <f t="shared" si="730"/>
        <v>NO BID</v>
      </c>
      <c r="CU617" s="171"/>
      <c r="CV617" s="89"/>
      <c r="CW617" s="90" t="str">
        <f t="shared" si="731"/>
        <v/>
      </c>
      <c r="CX617" s="172"/>
      <c r="CY617" s="154" t="str">
        <f t="shared" si="732"/>
        <v>NO BID</v>
      </c>
      <c r="CZ617" s="171"/>
      <c r="DA617" s="89"/>
      <c r="DB617" s="90" t="str">
        <f t="shared" si="733"/>
        <v/>
      </c>
      <c r="DC617" s="172"/>
      <c r="DD617" s="154" t="str">
        <f t="shared" si="734"/>
        <v>NO BID</v>
      </c>
      <c r="DE617" s="171"/>
      <c r="DF617" s="89"/>
      <c r="DG617" s="90" t="str">
        <f t="shared" si="735"/>
        <v/>
      </c>
      <c r="DH617" s="172"/>
      <c r="DI617" s="154" t="str">
        <f t="shared" si="736"/>
        <v>NO BID</v>
      </c>
      <c r="DJ617" s="171"/>
      <c r="DK617" s="89"/>
      <c r="DL617" s="90" t="str">
        <f t="shared" si="737"/>
        <v/>
      </c>
      <c r="DM617" s="172"/>
      <c r="DN617" s="154" t="str">
        <f t="shared" si="738"/>
        <v>NO BID</v>
      </c>
      <c r="DO617" s="171"/>
      <c r="DP617" s="89"/>
      <c r="DQ617" s="90" t="str">
        <f t="shared" si="739"/>
        <v/>
      </c>
      <c r="DR617" s="172"/>
      <c r="DS617" s="154" t="str">
        <f t="shared" si="740"/>
        <v>NO BID</v>
      </c>
      <c r="DT617" s="171"/>
      <c r="DU617" s="89"/>
      <c r="DV617" s="90" t="str">
        <f t="shared" si="741"/>
        <v/>
      </c>
      <c r="DW617" s="172"/>
      <c r="DX617" s="154" t="str">
        <f t="shared" si="742"/>
        <v>NO BID</v>
      </c>
      <c r="DY617" s="171"/>
      <c r="DZ617" s="89"/>
      <c r="EA617" s="90" t="str">
        <f t="shared" si="743"/>
        <v/>
      </c>
      <c r="EB617" s="172"/>
      <c r="EC617" s="154" t="str">
        <f t="shared" si="744"/>
        <v>NO BID</v>
      </c>
      <c r="ED617" s="171"/>
      <c r="EE617" s="89"/>
      <c r="EF617" s="90" t="str">
        <f t="shared" si="745"/>
        <v/>
      </c>
      <c r="EG617" s="172"/>
      <c r="EH617" s="154" t="str">
        <f t="shared" si="746"/>
        <v>NO BID</v>
      </c>
      <c r="EI617" s="171"/>
      <c r="EJ617" s="89"/>
      <c r="EK617" s="90" t="str">
        <f t="shared" si="747"/>
        <v/>
      </c>
      <c r="EL617" s="172"/>
      <c r="EM617" s="154" t="str">
        <f t="shared" si="748"/>
        <v>NO BID</v>
      </c>
      <c r="EN617" s="171"/>
      <c r="EO617" s="89"/>
      <c r="EP617" s="90" t="str">
        <f t="shared" si="749"/>
        <v/>
      </c>
      <c r="EQ617" s="172"/>
      <c r="ER617" s="154" t="str">
        <f t="shared" si="750"/>
        <v>NO BID</v>
      </c>
      <c r="ES617" s="171"/>
      <c r="ET617" s="89"/>
      <c r="EU617" s="90" t="str">
        <f t="shared" si="751"/>
        <v/>
      </c>
      <c r="EV617" s="172"/>
      <c r="EW617" s="154" t="str">
        <f t="shared" si="752"/>
        <v>NO BID</v>
      </c>
      <c r="EX617" s="171"/>
      <c r="EY617" s="89"/>
      <c r="EZ617" s="90" t="str">
        <f t="shared" si="753"/>
        <v/>
      </c>
      <c r="FA617" s="172"/>
      <c r="FB617" s="154" t="str">
        <f t="shared" si="754"/>
        <v>NO BID</v>
      </c>
      <c r="FC617" s="171"/>
      <c r="FD617" s="89"/>
      <c r="FE617" s="90" t="str">
        <f t="shared" si="755"/>
        <v/>
      </c>
      <c r="FF617" s="172"/>
      <c r="FG617" s="154" t="str">
        <f t="shared" si="756"/>
        <v>NO BID</v>
      </c>
      <c r="FH617" s="171"/>
      <c r="FI617" s="89"/>
      <c r="FJ617" s="90" t="str">
        <f t="shared" si="757"/>
        <v/>
      </c>
      <c r="FK617" s="172"/>
      <c r="FL617" s="154" t="str">
        <f t="shared" si="758"/>
        <v>NO BID</v>
      </c>
      <c r="FM617" s="171"/>
      <c r="FN617" s="89"/>
      <c r="FO617" s="90" t="str">
        <f t="shared" si="759"/>
        <v/>
      </c>
      <c r="FP617" s="172"/>
      <c r="FQ617" s="154" t="str">
        <f t="shared" si="760"/>
        <v>NO BID</v>
      </c>
      <c r="FR617" s="174"/>
      <c r="FS617" s="91">
        <v>16.989999999999998</v>
      </c>
      <c r="FT617" s="92">
        <f t="shared" si="761"/>
        <v>50.97</v>
      </c>
      <c r="FU617" s="175">
        <f t="shared" si="762"/>
        <v>0</v>
      </c>
      <c r="FV617" s="93" t="str">
        <f t="shared" si="763"/>
        <v/>
      </c>
      <c r="FW617" s="94">
        <f t="shared" si="764"/>
        <v>50.97</v>
      </c>
      <c r="FX617" s="95">
        <f t="shared" si="765"/>
        <v>0</v>
      </c>
      <c r="FY617" s="129" t="str">
        <f t="shared" si="766"/>
        <v>NOT AWARDED</v>
      </c>
      <c r="FZ617" s="130">
        <f t="shared" si="767"/>
        <v>0</v>
      </c>
      <c r="GA617" s="129" t="str">
        <f t="shared" si="768"/>
        <v>VENDOR 09</v>
      </c>
      <c r="GB617" s="176"/>
      <c r="GC617" s="177"/>
      <c r="GD617" s="96"/>
      <c r="GE617" s="97"/>
    </row>
    <row r="618" spans="1:187" ht="30" customHeight="1" thickTop="1" thickBot="1" x14ac:dyDescent="0.4">
      <c r="A618" s="162">
        <v>614</v>
      </c>
      <c r="B618" s="194">
        <v>5</v>
      </c>
      <c r="C618" s="164">
        <v>9781452184593</v>
      </c>
      <c r="D618" s="165" t="s">
        <v>455</v>
      </c>
      <c r="E618" s="165" t="s">
        <v>1137</v>
      </c>
      <c r="F618" s="165" t="s">
        <v>1479</v>
      </c>
      <c r="G618" s="166" t="s">
        <v>1415</v>
      </c>
      <c r="H618" s="166" t="s">
        <v>1417</v>
      </c>
      <c r="I618" s="167"/>
      <c r="J618" s="227">
        <f t="shared" si="769"/>
        <v>5</v>
      </c>
      <c r="K618" s="228"/>
      <c r="L618" s="99" t="str">
        <f t="shared" si="695"/>
        <v/>
      </c>
      <c r="M618" s="241"/>
      <c r="N618" s="168"/>
      <c r="O618" s="169" t="str">
        <f t="shared" si="696"/>
        <v>VENDOR 09</v>
      </c>
      <c r="P618" s="149">
        <v>241362</v>
      </c>
      <c r="Q618" s="149">
        <f t="shared" si="697"/>
        <v>0</v>
      </c>
      <c r="R618" s="170" t="str">
        <f t="shared" si="698"/>
        <v xml:space="preserve">, </v>
      </c>
      <c r="S618" s="170" t="str">
        <f t="shared" si="699"/>
        <v>NO BID</v>
      </c>
      <c r="T618" s="87">
        <f t="shared" si="700"/>
        <v>0</v>
      </c>
      <c r="U618" s="88" t="str">
        <f t="shared" si="701"/>
        <v>NOT AWARDED</v>
      </c>
      <c r="V618" s="167"/>
      <c r="W618" s="171"/>
      <c r="X618" s="89"/>
      <c r="Y618" s="90"/>
      <c r="Z618" s="172" t="str">
        <f t="shared" si="702"/>
        <v/>
      </c>
      <c r="AA618" s="154" t="str">
        <f t="shared" si="703"/>
        <v>NO BID</v>
      </c>
      <c r="AB618" s="171"/>
      <c r="AC618" s="89"/>
      <c r="AD618" s="90"/>
      <c r="AE618" s="172" t="str">
        <f t="shared" si="704"/>
        <v/>
      </c>
      <c r="AF618" s="154" t="str">
        <f t="shared" si="705"/>
        <v>NO BID</v>
      </c>
      <c r="AG618" s="171"/>
      <c r="AH618" s="89"/>
      <c r="AI618" s="90"/>
      <c r="AJ618" s="172" t="str">
        <f t="shared" si="706"/>
        <v/>
      </c>
      <c r="AK618" s="154" t="str">
        <f t="shared" si="707"/>
        <v>NO BID</v>
      </c>
      <c r="AL618" s="171"/>
      <c r="AM618" s="89"/>
      <c r="AN618" s="90"/>
      <c r="AO618" s="172" t="str">
        <f t="shared" si="708"/>
        <v/>
      </c>
      <c r="AP618" s="154" t="str">
        <f t="shared" si="709"/>
        <v>NO BID</v>
      </c>
      <c r="AQ618" s="171"/>
      <c r="AR618" s="89"/>
      <c r="AS618" s="90"/>
      <c r="AT618" s="172" t="str">
        <f t="shared" si="710"/>
        <v/>
      </c>
      <c r="AU618" s="154" t="str">
        <f t="shared" si="711"/>
        <v>NO BID</v>
      </c>
      <c r="AV618" s="171"/>
      <c r="AW618" s="89"/>
      <c r="AX618" s="90"/>
      <c r="AY618" s="172" t="str">
        <f t="shared" si="712"/>
        <v/>
      </c>
      <c r="AZ618" s="154" t="str">
        <f t="shared" si="713"/>
        <v>NO BID</v>
      </c>
      <c r="BA618" s="171"/>
      <c r="BB618" s="89"/>
      <c r="BC618" s="90"/>
      <c r="BD618" s="172" t="str">
        <f t="shared" si="714"/>
        <v/>
      </c>
      <c r="BE618" s="154" t="str">
        <f t="shared" ref="BE618:BE625" si="770">IF($B618=0,"",IF(ISNUMBER(BB618),"","NO BID"))</f>
        <v>NO BID</v>
      </c>
      <c r="BF618" s="171"/>
      <c r="BG618" s="89"/>
      <c r="BH618" s="90"/>
      <c r="BI618" s="172" t="str">
        <f t="shared" si="715"/>
        <v/>
      </c>
      <c r="BJ618" s="154" t="str">
        <f t="shared" si="716"/>
        <v>NO BID</v>
      </c>
      <c r="BK618" s="171"/>
      <c r="BL618" s="89"/>
      <c r="BM618" s="90"/>
      <c r="BN618" s="172" t="str">
        <f t="shared" si="717"/>
        <v/>
      </c>
      <c r="BO618" s="154" t="str">
        <f t="shared" si="718"/>
        <v>NO BID</v>
      </c>
      <c r="BP618" s="178"/>
      <c r="BQ618" s="171"/>
      <c r="BR618" s="89"/>
      <c r="BS618" s="90" t="str">
        <f t="shared" si="719"/>
        <v/>
      </c>
      <c r="BT618" s="172"/>
      <c r="BU618" s="154" t="str">
        <f t="shared" si="720"/>
        <v>NO BID</v>
      </c>
      <c r="BV618" s="171"/>
      <c r="BW618" s="89"/>
      <c r="BX618" s="90" t="str">
        <f t="shared" si="721"/>
        <v/>
      </c>
      <c r="BY618" s="172"/>
      <c r="BZ618" s="154" t="str">
        <f t="shared" si="722"/>
        <v>NO BID</v>
      </c>
      <c r="CA618" s="171"/>
      <c r="CB618" s="89"/>
      <c r="CC618" s="90" t="str">
        <f t="shared" si="723"/>
        <v/>
      </c>
      <c r="CD618" s="172"/>
      <c r="CE618" s="154" t="str">
        <f t="shared" si="724"/>
        <v>NO BID</v>
      </c>
      <c r="CF618" s="171"/>
      <c r="CG618" s="89"/>
      <c r="CH618" s="90" t="str">
        <f t="shared" si="725"/>
        <v/>
      </c>
      <c r="CI618" s="172"/>
      <c r="CJ618" s="154" t="str">
        <f t="shared" si="726"/>
        <v>NO BID</v>
      </c>
      <c r="CK618" s="171"/>
      <c r="CL618" s="89"/>
      <c r="CM618" s="90" t="str">
        <f t="shared" si="727"/>
        <v/>
      </c>
      <c r="CN618" s="172"/>
      <c r="CO618" s="154" t="str">
        <f t="shared" si="728"/>
        <v>NO BID</v>
      </c>
      <c r="CP618" s="171"/>
      <c r="CQ618" s="89"/>
      <c r="CR618" s="90" t="str">
        <f t="shared" si="729"/>
        <v/>
      </c>
      <c r="CS618" s="172"/>
      <c r="CT618" s="154" t="str">
        <f t="shared" si="730"/>
        <v>NO BID</v>
      </c>
      <c r="CU618" s="171"/>
      <c r="CV618" s="89"/>
      <c r="CW618" s="90" t="str">
        <f t="shared" si="731"/>
        <v/>
      </c>
      <c r="CX618" s="172"/>
      <c r="CY618" s="154" t="str">
        <f t="shared" si="732"/>
        <v>NO BID</v>
      </c>
      <c r="CZ618" s="171"/>
      <c r="DA618" s="89"/>
      <c r="DB618" s="90" t="str">
        <f t="shared" si="733"/>
        <v/>
      </c>
      <c r="DC618" s="172"/>
      <c r="DD618" s="154" t="str">
        <f t="shared" si="734"/>
        <v>NO BID</v>
      </c>
      <c r="DE618" s="171"/>
      <c r="DF618" s="89"/>
      <c r="DG618" s="90" t="str">
        <f t="shared" si="735"/>
        <v/>
      </c>
      <c r="DH618" s="172"/>
      <c r="DI618" s="154" t="str">
        <f t="shared" si="736"/>
        <v>NO BID</v>
      </c>
      <c r="DJ618" s="171"/>
      <c r="DK618" s="89"/>
      <c r="DL618" s="90" t="str">
        <f t="shared" si="737"/>
        <v/>
      </c>
      <c r="DM618" s="172"/>
      <c r="DN618" s="154" t="str">
        <f t="shared" si="738"/>
        <v>NO BID</v>
      </c>
      <c r="DO618" s="171"/>
      <c r="DP618" s="89"/>
      <c r="DQ618" s="90" t="str">
        <f t="shared" si="739"/>
        <v/>
      </c>
      <c r="DR618" s="172"/>
      <c r="DS618" s="154" t="str">
        <f t="shared" si="740"/>
        <v>NO BID</v>
      </c>
      <c r="DT618" s="171"/>
      <c r="DU618" s="89"/>
      <c r="DV618" s="90" t="str">
        <f t="shared" si="741"/>
        <v/>
      </c>
      <c r="DW618" s="172"/>
      <c r="DX618" s="154" t="str">
        <f t="shared" si="742"/>
        <v>NO BID</v>
      </c>
      <c r="DY618" s="171"/>
      <c r="DZ618" s="89"/>
      <c r="EA618" s="90" t="str">
        <f t="shared" si="743"/>
        <v/>
      </c>
      <c r="EB618" s="172"/>
      <c r="EC618" s="154" t="str">
        <f t="shared" si="744"/>
        <v>NO BID</v>
      </c>
      <c r="ED618" s="171"/>
      <c r="EE618" s="89"/>
      <c r="EF618" s="90" t="str">
        <f t="shared" si="745"/>
        <v/>
      </c>
      <c r="EG618" s="172"/>
      <c r="EH618" s="154" t="str">
        <f t="shared" si="746"/>
        <v>NO BID</v>
      </c>
      <c r="EI618" s="171"/>
      <c r="EJ618" s="89"/>
      <c r="EK618" s="90" t="str">
        <f t="shared" si="747"/>
        <v/>
      </c>
      <c r="EL618" s="172"/>
      <c r="EM618" s="154" t="str">
        <f t="shared" si="748"/>
        <v>NO BID</v>
      </c>
      <c r="EN618" s="171"/>
      <c r="EO618" s="89"/>
      <c r="EP618" s="90" t="str">
        <f t="shared" si="749"/>
        <v/>
      </c>
      <c r="EQ618" s="172"/>
      <c r="ER618" s="154" t="str">
        <f t="shared" si="750"/>
        <v>NO BID</v>
      </c>
      <c r="ES618" s="171"/>
      <c r="ET618" s="89"/>
      <c r="EU618" s="90" t="str">
        <f t="shared" si="751"/>
        <v/>
      </c>
      <c r="EV618" s="172"/>
      <c r="EW618" s="154" t="str">
        <f t="shared" si="752"/>
        <v>NO BID</v>
      </c>
      <c r="EX618" s="171"/>
      <c r="EY618" s="89"/>
      <c r="EZ618" s="90" t="str">
        <f t="shared" si="753"/>
        <v/>
      </c>
      <c r="FA618" s="172"/>
      <c r="FB618" s="154" t="str">
        <f t="shared" si="754"/>
        <v>NO BID</v>
      </c>
      <c r="FC618" s="171"/>
      <c r="FD618" s="89"/>
      <c r="FE618" s="90" t="str">
        <f t="shared" si="755"/>
        <v/>
      </c>
      <c r="FF618" s="172"/>
      <c r="FG618" s="154" t="str">
        <f t="shared" si="756"/>
        <v>NO BID</v>
      </c>
      <c r="FH618" s="171"/>
      <c r="FI618" s="89"/>
      <c r="FJ618" s="90" t="str">
        <f t="shared" si="757"/>
        <v/>
      </c>
      <c r="FK618" s="172"/>
      <c r="FL618" s="154" t="str">
        <f t="shared" si="758"/>
        <v>NO BID</v>
      </c>
      <c r="FM618" s="171"/>
      <c r="FN618" s="89"/>
      <c r="FO618" s="90" t="str">
        <f t="shared" si="759"/>
        <v/>
      </c>
      <c r="FP618" s="172"/>
      <c r="FQ618" s="154" t="str">
        <f t="shared" si="760"/>
        <v>NO BID</v>
      </c>
      <c r="FR618" s="174"/>
      <c r="FS618" s="91">
        <v>16.989999999999998</v>
      </c>
      <c r="FT618" s="92">
        <f t="shared" si="761"/>
        <v>84.949999999999989</v>
      </c>
      <c r="FU618" s="175">
        <f t="shared" si="762"/>
        <v>0</v>
      </c>
      <c r="FV618" s="93" t="str">
        <f t="shared" si="763"/>
        <v/>
      </c>
      <c r="FW618" s="94">
        <f t="shared" si="764"/>
        <v>84.949999999999989</v>
      </c>
      <c r="FX618" s="95">
        <f t="shared" si="765"/>
        <v>0</v>
      </c>
      <c r="FY618" s="129" t="str">
        <f t="shared" si="766"/>
        <v>NOT AWARDED</v>
      </c>
      <c r="FZ618" s="130">
        <f t="shared" si="767"/>
        <v>0</v>
      </c>
      <c r="GA618" s="129" t="str">
        <f t="shared" si="768"/>
        <v>VENDOR 09</v>
      </c>
      <c r="GB618" s="176"/>
      <c r="GC618" s="177"/>
      <c r="GD618" s="96"/>
      <c r="GE618" s="97"/>
    </row>
    <row r="619" spans="1:187" ht="30" customHeight="1" thickTop="1" thickBot="1" x14ac:dyDescent="0.4">
      <c r="A619" s="162">
        <v>615</v>
      </c>
      <c r="B619" s="163">
        <v>5</v>
      </c>
      <c r="C619" s="164">
        <v>9780374313579</v>
      </c>
      <c r="D619" s="165" t="s">
        <v>457</v>
      </c>
      <c r="E619" s="165" t="s">
        <v>1139</v>
      </c>
      <c r="F619" s="165" t="s">
        <v>1479</v>
      </c>
      <c r="G619" s="166" t="s">
        <v>1415</v>
      </c>
      <c r="H619" s="166" t="s">
        <v>1417</v>
      </c>
      <c r="I619" s="167"/>
      <c r="J619" s="232">
        <f t="shared" si="769"/>
        <v>5</v>
      </c>
      <c r="K619" s="233"/>
      <c r="L619" s="99" t="str">
        <f t="shared" si="695"/>
        <v/>
      </c>
      <c r="M619" s="241"/>
      <c r="N619" s="168"/>
      <c r="O619" s="169" t="str">
        <f t="shared" si="696"/>
        <v>VENDOR 09</v>
      </c>
      <c r="P619" s="149">
        <v>241360</v>
      </c>
      <c r="Q619" s="149">
        <f t="shared" si="697"/>
        <v>0</v>
      </c>
      <c r="R619" s="170" t="str">
        <f t="shared" si="698"/>
        <v xml:space="preserve">, </v>
      </c>
      <c r="S619" s="170" t="str">
        <f t="shared" si="699"/>
        <v>NO BID</v>
      </c>
      <c r="T619" s="87">
        <f t="shared" si="700"/>
        <v>0</v>
      </c>
      <c r="U619" s="88" t="str">
        <f t="shared" si="701"/>
        <v>NOT AWARDED</v>
      </c>
      <c r="V619" s="167"/>
      <c r="W619" s="171"/>
      <c r="X619" s="89"/>
      <c r="Y619" s="90"/>
      <c r="Z619" s="172" t="str">
        <f t="shared" si="702"/>
        <v/>
      </c>
      <c r="AA619" s="154" t="str">
        <f t="shared" si="703"/>
        <v>NO BID</v>
      </c>
      <c r="AB619" s="171"/>
      <c r="AC619" s="89"/>
      <c r="AD619" s="90"/>
      <c r="AE619" s="172" t="str">
        <f t="shared" si="704"/>
        <v/>
      </c>
      <c r="AF619" s="154" t="str">
        <f t="shared" si="705"/>
        <v>NO BID</v>
      </c>
      <c r="AG619" s="171"/>
      <c r="AH619" s="89"/>
      <c r="AI619" s="90"/>
      <c r="AJ619" s="172" t="str">
        <f t="shared" si="706"/>
        <v/>
      </c>
      <c r="AK619" s="154" t="str">
        <f t="shared" si="707"/>
        <v>NO BID</v>
      </c>
      <c r="AL619" s="171"/>
      <c r="AM619" s="89"/>
      <c r="AN619" s="90"/>
      <c r="AO619" s="172" t="str">
        <f t="shared" si="708"/>
        <v/>
      </c>
      <c r="AP619" s="154" t="str">
        <f t="shared" si="709"/>
        <v>NO BID</v>
      </c>
      <c r="AQ619" s="171"/>
      <c r="AR619" s="89"/>
      <c r="AS619" s="90"/>
      <c r="AT619" s="172" t="str">
        <f t="shared" si="710"/>
        <v/>
      </c>
      <c r="AU619" s="154" t="str">
        <f t="shared" si="711"/>
        <v>NO BID</v>
      </c>
      <c r="AV619" s="171"/>
      <c r="AW619" s="89"/>
      <c r="AX619" s="90"/>
      <c r="AY619" s="172" t="str">
        <f t="shared" si="712"/>
        <v/>
      </c>
      <c r="AZ619" s="154" t="str">
        <f t="shared" si="713"/>
        <v>NO BID</v>
      </c>
      <c r="BA619" s="171"/>
      <c r="BB619" s="89"/>
      <c r="BC619" s="90"/>
      <c r="BD619" s="172" t="str">
        <f t="shared" si="714"/>
        <v/>
      </c>
      <c r="BE619" s="154" t="str">
        <f t="shared" si="770"/>
        <v>NO BID</v>
      </c>
      <c r="BF619" s="171"/>
      <c r="BG619" s="89"/>
      <c r="BH619" s="90"/>
      <c r="BI619" s="172" t="str">
        <f t="shared" si="715"/>
        <v/>
      </c>
      <c r="BJ619" s="154" t="str">
        <f t="shared" si="716"/>
        <v>NO BID</v>
      </c>
      <c r="BK619" s="171"/>
      <c r="BL619" s="89"/>
      <c r="BM619" s="90"/>
      <c r="BN619" s="172" t="str">
        <f t="shared" si="717"/>
        <v/>
      </c>
      <c r="BO619" s="154" t="str">
        <f t="shared" si="718"/>
        <v>NO BID</v>
      </c>
      <c r="BP619" s="178"/>
      <c r="BQ619" s="171"/>
      <c r="BR619" s="89"/>
      <c r="BS619" s="90" t="str">
        <f t="shared" si="719"/>
        <v/>
      </c>
      <c r="BT619" s="172"/>
      <c r="BU619" s="154" t="str">
        <f t="shared" si="720"/>
        <v>NO BID</v>
      </c>
      <c r="BV619" s="171"/>
      <c r="BW619" s="89"/>
      <c r="BX619" s="90" t="str">
        <f t="shared" si="721"/>
        <v/>
      </c>
      <c r="BY619" s="172"/>
      <c r="BZ619" s="154" t="str">
        <f t="shared" si="722"/>
        <v>NO BID</v>
      </c>
      <c r="CA619" s="171"/>
      <c r="CB619" s="89"/>
      <c r="CC619" s="90" t="str">
        <f t="shared" si="723"/>
        <v/>
      </c>
      <c r="CD619" s="172"/>
      <c r="CE619" s="154" t="str">
        <f t="shared" si="724"/>
        <v>NO BID</v>
      </c>
      <c r="CF619" s="171"/>
      <c r="CG619" s="89"/>
      <c r="CH619" s="90" t="str">
        <f t="shared" si="725"/>
        <v/>
      </c>
      <c r="CI619" s="172"/>
      <c r="CJ619" s="154" t="str">
        <f t="shared" si="726"/>
        <v>NO BID</v>
      </c>
      <c r="CK619" s="171"/>
      <c r="CL619" s="89"/>
      <c r="CM619" s="90" t="str">
        <f t="shared" si="727"/>
        <v/>
      </c>
      <c r="CN619" s="172"/>
      <c r="CO619" s="154" t="str">
        <f t="shared" si="728"/>
        <v>NO BID</v>
      </c>
      <c r="CP619" s="171"/>
      <c r="CQ619" s="89"/>
      <c r="CR619" s="90" t="str">
        <f t="shared" si="729"/>
        <v/>
      </c>
      <c r="CS619" s="172"/>
      <c r="CT619" s="154" t="str">
        <f t="shared" si="730"/>
        <v>NO BID</v>
      </c>
      <c r="CU619" s="171"/>
      <c r="CV619" s="89"/>
      <c r="CW619" s="90" t="str">
        <f t="shared" si="731"/>
        <v/>
      </c>
      <c r="CX619" s="172"/>
      <c r="CY619" s="154" t="str">
        <f t="shared" si="732"/>
        <v>NO BID</v>
      </c>
      <c r="CZ619" s="171"/>
      <c r="DA619" s="89"/>
      <c r="DB619" s="90" t="str">
        <f t="shared" si="733"/>
        <v/>
      </c>
      <c r="DC619" s="172"/>
      <c r="DD619" s="154" t="str">
        <f t="shared" si="734"/>
        <v>NO BID</v>
      </c>
      <c r="DE619" s="171"/>
      <c r="DF619" s="89"/>
      <c r="DG619" s="90" t="str">
        <f t="shared" si="735"/>
        <v/>
      </c>
      <c r="DH619" s="172"/>
      <c r="DI619" s="154" t="str">
        <f t="shared" si="736"/>
        <v>NO BID</v>
      </c>
      <c r="DJ619" s="171"/>
      <c r="DK619" s="89"/>
      <c r="DL619" s="90" t="str">
        <f t="shared" si="737"/>
        <v/>
      </c>
      <c r="DM619" s="172"/>
      <c r="DN619" s="154" t="str">
        <f t="shared" si="738"/>
        <v>NO BID</v>
      </c>
      <c r="DO619" s="171"/>
      <c r="DP619" s="89"/>
      <c r="DQ619" s="90" t="str">
        <f t="shared" si="739"/>
        <v/>
      </c>
      <c r="DR619" s="172"/>
      <c r="DS619" s="154" t="str">
        <f t="shared" si="740"/>
        <v>NO BID</v>
      </c>
      <c r="DT619" s="171"/>
      <c r="DU619" s="89"/>
      <c r="DV619" s="90" t="str">
        <f t="shared" si="741"/>
        <v/>
      </c>
      <c r="DW619" s="172"/>
      <c r="DX619" s="154" t="str">
        <f t="shared" si="742"/>
        <v>NO BID</v>
      </c>
      <c r="DY619" s="171"/>
      <c r="DZ619" s="89"/>
      <c r="EA619" s="90" t="str">
        <f t="shared" si="743"/>
        <v/>
      </c>
      <c r="EB619" s="172"/>
      <c r="EC619" s="154" t="str">
        <f t="shared" si="744"/>
        <v>NO BID</v>
      </c>
      <c r="ED619" s="171"/>
      <c r="EE619" s="89"/>
      <c r="EF619" s="90" t="str">
        <f t="shared" si="745"/>
        <v/>
      </c>
      <c r="EG619" s="172"/>
      <c r="EH619" s="154" t="str">
        <f t="shared" si="746"/>
        <v>NO BID</v>
      </c>
      <c r="EI619" s="171"/>
      <c r="EJ619" s="89"/>
      <c r="EK619" s="90" t="str">
        <f t="shared" si="747"/>
        <v/>
      </c>
      <c r="EL619" s="172"/>
      <c r="EM619" s="154" t="str">
        <f t="shared" si="748"/>
        <v>NO BID</v>
      </c>
      <c r="EN619" s="171"/>
      <c r="EO619" s="89"/>
      <c r="EP619" s="90" t="str">
        <f t="shared" si="749"/>
        <v/>
      </c>
      <c r="EQ619" s="172"/>
      <c r="ER619" s="154" t="str">
        <f t="shared" si="750"/>
        <v>NO BID</v>
      </c>
      <c r="ES619" s="171"/>
      <c r="ET619" s="89"/>
      <c r="EU619" s="90" t="str">
        <f t="shared" si="751"/>
        <v/>
      </c>
      <c r="EV619" s="172"/>
      <c r="EW619" s="154" t="str">
        <f t="shared" si="752"/>
        <v>NO BID</v>
      </c>
      <c r="EX619" s="171"/>
      <c r="EY619" s="89"/>
      <c r="EZ619" s="90" t="str">
        <f t="shared" si="753"/>
        <v/>
      </c>
      <c r="FA619" s="172"/>
      <c r="FB619" s="154" t="str">
        <f t="shared" si="754"/>
        <v>NO BID</v>
      </c>
      <c r="FC619" s="171"/>
      <c r="FD619" s="89"/>
      <c r="FE619" s="90" t="str">
        <f t="shared" si="755"/>
        <v/>
      </c>
      <c r="FF619" s="172"/>
      <c r="FG619" s="154" t="str">
        <f t="shared" si="756"/>
        <v>NO BID</v>
      </c>
      <c r="FH619" s="171"/>
      <c r="FI619" s="89"/>
      <c r="FJ619" s="90" t="str">
        <f t="shared" si="757"/>
        <v/>
      </c>
      <c r="FK619" s="172"/>
      <c r="FL619" s="154" t="str">
        <f t="shared" si="758"/>
        <v>NO BID</v>
      </c>
      <c r="FM619" s="171"/>
      <c r="FN619" s="89"/>
      <c r="FO619" s="90" t="str">
        <f t="shared" si="759"/>
        <v/>
      </c>
      <c r="FP619" s="172"/>
      <c r="FQ619" s="154" t="str">
        <f t="shared" si="760"/>
        <v>NO BID</v>
      </c>
      <c r="FR619" s="174"/>
      <c r="FS619" s="91">
        <v>19.989999999999998</v>
      </c>
      <c r="FT619" s="92">
        <f t="shared" si="761"/>
        <v>99.949999999999989</v>
      </c>
      <c r="FU619" s="175">
        <f t="shared" si="762"/>
        <v>0</v>
      </c>
      <c r="FV619" s="93" t="str">
        <f t="shared" si="763"/>
        <v/>
      </c>
      <c r="FW619" s="94">
        <f t="shared" si="764"/>
        <v>99.949999999999989</v>
      </c>
      <c r="FX619" s="95">
        <f t="shared" si="765"/>
        <v>0</v>
      </c>
      <c r="FY619" s="129" t="str">
        <f t="shared" si="766"/>
        <v>NOT AWARDED</v>
      </c>
      <c r="FZ619" s="130">
        <f t="shared" si="767"/>
        <v>0</v>
      </c>
      <c r="GA619" s="129" t="str">
        <f t="shared" si="768"/>
        <v>VENDOR 09</v>
      </c>
      <c r="GB619" s="176"/>
      <c r="GC619" s="177"/>
      <c r="GD619" s="96"/>
      <c r="GE619" s="98"/>
    </row>
    <row r="620" spans="1:187" ht="30" customHeight="1" thickTop="1" thickBot="1" x14ac:dyDescent="0.4">
      <c r="A620" s="141">
        <v>616</v>
      </c>
      <c r="B620" s="163">
        <v>5</v>
      </c>
      <c r="C620" s="164">
        <v>9780593526033</v>
      </c>
      <c r="D620" s="165" t="s">
        <v>458</v>
      </c>
      <c r="E620" s="165" t="s">
        <v>1140</v>
      </c>
      <c r="F620" s="165" t="s">
        <v>1479</v>
      </c>
      <c r="G620" s="166" t="s">
        <v>1415</v>
      </c>
      <c r="H620" s="166" t="s">
        <v>1416</v>
      </c>
      <c r="I620" s="167"/>
      <c r="J620" s="234">
        <f t="shared" si="769"/>
        <v>5</v>
      </c>
      <c r="K620" s="235"/>
      <c r="L620" s="99" t="str">
        <f t="shared" si="695"/>
        <v/>
      </c>
      <c r="M620" s="241"/>
      <c r="N620" s="168"/>
      <c r="O620" s="169" t="str">
        <f t="shared" si="696"/>
        <v>VENDOR 09</v>
      </c>
      <c r="P620" s="149">
        <v>241360</v>
      </c>
      <c r="Q620" s="149">
        <f t="shared" si="697"/>
        <v>0</v>
      </c>
      <c r="R620" s="170" t="str">
        <f t="shared" si="698"/>
        <v xml:space="preserve">, </v>
      </c>
      <c r="S620" s="170" t="str">
        <f t="shared" si="699"/>
        <v>NO BID</v>
      </c>
      <c r="T620" s="87">
        <f t="shared" si="700"/>
        <v>0</v>
      </c>
      <c r="U620" s="88" t="str">
        <f t="shared" si="701"/>
        <v>NOT AWARDED</v>
      </c>
      <c r="V620" s="167"/>
      <c r="W620" s="171"/>
      <c r="X620" s="89"/>
      <c r="Y620" s="90"/>
      <c r="Z620" s="172" t="str">
        <f t="shared" si="702"/>
        <v/>
      </c>
      <c r="AA620" s="154" t="str">
        <f t="shared" si="703"/>
        <v>NO BID</v>
      </c>
      <c r="AB620" s="171"/>
      <c r="AC620" s="89"/>
      <c r="AD620" s="90"/>
      <c r="AE620" s="172" t="str">
        <f t="shared" si="704"/>
        <v/>
      </c>
      <c r="AF620" s="154" t="str">
        <f t="shared" si="705"/>
        <v>NO BID</v>
      </c>
      <c r="AG620" s="171"/>
      <c r="AH620" s="89"/>
      <c r="AI620" s="90"/>
      <c r="AJ620" s="172" t="str">
        <f t="shared" si="706"/>
        <v/>
      </c>
      <c r="AK620" s="154" t="str">
        <f t="shared" si="707"/>
        <v>NO BID</v>
      </c>
      <c r="AL620" s="171"/>
      <c r="AM620" s="89"/>
      <c r="AN620" s="90"/>
      <c r="AO620" s="172" t="str">
        <f t="shared" si="708"/>
        <v/>
      </c>
      <c r="AP620" s="154" t="str">
        <f t="shared" si="709"/>
        <v>NO BID</v>
      </c>
      <c r="AQ620" s="171"/>
      <c r="AR620" s="89"/>
      <c r="AS620" s="90"/>
      <c r="AT620" s="172" t="str">
        <f t="shared" si="710"/>
        <v/>
      </c>
      <c r="AU620" s="154" t="str">
        <f t="shared" si="711"/>
        <v>NO BID</v>
      </c>
      <c r="AV620" s="171"/>
      <c r="AW620" s="89"/>
      <c r="AX620" s="90"/>
      <c r="AY620" s="172" t="str">
        <f t="shared" si="712"/>
        <v/>
      </c>
      <c r="AZ620" s="154" t="str">
        <f t="shared" si="713"/>
        <v>NO BID</v>
      </c>
      <c r="BA620" s="171"/>
      <c r="BB620" s="89"/>
      <c r="BC620" s="90"/>
      <c r="BD620" s="172" t="str">
        <f t="shared" si="714"/>
        <v/>
      </c>
      <c r="BE620" s="154" t="str">
        <f t="shared" si="770"/>
        <v>NO BID</v>
      </c>
      <c r="BF620" s="171"/>
      <c r="BG620" s="89"/>
      <c r="BH620" s="90"/>
      <c r="BI620" s="172" t="str">
        <f t="shared" si="715"/>
        <v/>
      </c>
      <c r="BJ620" s="154" t="str">
        <f t="shared" si="716"/>
        <v>NO BID</v>
      </c>
      <c r="BK620" s="171"/>
      <c r="BL620" s="89"/>
      <c r="BM620" s="90"/>
      <c r="BN620" s="172" t="str">
        <f t="shared" si="717"/>
        <v/>
      </c>
      <c r="BO620" s="154" t="str">
        <f t="shared" si="718"/>
        <v>NO BID</v>
      </c>
      <c r="BP620" s="178"/>
      <c r="BQ620" s="171"/>
      <c r="BR620" s="89"/>
      <c r="BS620" s="90" t="str">
        <f t="shared" si="719"/>
        <v/>
      </c>
      <c r="BT620" s="172"/>
      <c r="BU620" s="154" t="str">
        <f t="shared" si="720"/>
        <v>NO BID</v>
      </c>
      <c r="BV620" s="171"/>
      <c r="BW620" s="89"/>
      <c r="BX620" s="90" t="str">
        <f t="shared" si="721"/>
        <v/>
      </c>
      <c r="BY620" s="172"/>
      <c r="BZ620" s="154" t="str">
        <f t="shared" si="722"/>
        <v>NO BID</v>
      </c>
      <c r="CA620" s="171"/>
      <c r="CB620" s="89"/>
      <c r="CC620" s="90" t="str">
        <f t="shared" si="723"/>
        <v/>
      </c>
      <c r="CD620" s="172"/>
      <c r="CE620" s="154" t="str">
        <f t="shared" si="724"/>
        <v>NO BID</v>
      </c>
      <c r="CF620" s="171"/>
      <c r="CG620" s="89"/>
      <c r="CH620" s="90" t="str">
        <f t="shared" si="725"/>
        <v/>
      </c>
      <c r="CI620" s="172"/>
      <c r="CJ620" s="154" t="str">
        <f t="shared" si="726"/>
        <v>NO BID</v>
      </c>
      <c r="CK620" s="171"/>
      <c r="CL620" s="89"/>
      <c r="CM620" s="90" t="str">
        <f t="shared" si="727"/>
        <v/>
      </c>
      <c r="CN620" s="172"/>
      <c r="CO620" s="154" t="str">
        <f t="shared" si="728"/>
        <v>NO BID</v>
      </c>
      <c r="CP620" s="171"/>
      <c r="CQ620" s="89"/>
      <c r="CR620" s="90" t="str">
        <f t="shared" si="729"/>
        <v/>
      </c>
      <c r="CS620" s="172"/>
      <c r="CT620" s="154" t="str">
        <f t="shared" si="730"/>
        <v>NO BID</v>
      </c>
      <c r="CU620" s="171"/>
      <c r="CV620" s="89"/>
      <c r="CW620" s="90" t="str">
        <f t="shared" si="731"/>
        <v/>
      </c>
      <c r="CX620" s="172"/>
      <c r="CY620" s="154" t="str">
        <f t="shared" si="732"/>
        <v>NO BID</v>
      </c>
      <c r="CZ620" s="171"/>
      <c r="DA620" s="89"/>
      <c r="DB620" s="90" t="str">
        <f t="shared" si="733"/>
        <v/>
      </c>
      <c r="DC620" s="172"/>
      <c r="DD620" s="154" t="str">
        <f t="shared" si="734"/>
        <v>NO BID</v>
      </c>
      <c r="DE620" s="171"/>
      <c r="DF620" s="89"/>
      <c r="DG620" s="90" t="str">
        <f t="shared" si="735"/>
        <v/>
      </c>
      <c r="DH620" s="172"/>
      <c r="DI620" s="154" t="str">
        <f t="shared" si="736"/>
        <v>NO BID</v>
      </c>
      <c r="DJ620" s="171"/>
      <c r="DK620" s="89"/>
      <c r="DL620" s="90" t="str">
        <f t="shared" si="737"/>
        <v/>
      </c>
      <c r="DM620" s="172"/>
      <c r="DN620" s="154" t="str">
        <f t="shared" si="738"/>
        <v>NO BID</v>
      </c>
      <c r="DO620" s="171"/>
      <c r="DP620" s="89"/>
      <c r="DQ620" s="90" t="str">
        <f t="shared" si="739"/>
        <v/>
      </c>
      <c r="DR620" s="172"/>
      <c r="DS620" s="154" t="str">
        <f t="shared" si="740"/>
        <v>NO BID</v>
      </c>
      <c r="DT620" s="171"/>
      <c r="DU620" s="89"/>
      <c r="DV620" s="90" t="str">
        <f t="shared" si="741"/>
        <v/>
      </c>
      <c r="DW620" s="172"/>
      <c r="DX620" s="154" t="str">
        <f t="shared" si="742"/>
        <v>NO BID</v>
      </c>
      <c r="DY620" s="171"/>
      <c r="DZ620" s="89"/>
      <c r="EA620" s="90" t="str">
        <f t="shared" si="743"/>
        <v/>
      </c>
      <c r="EB620" s="172"/>
      <c r="EC620" s="154" t="str">
        <f t="shared" si="744"/>
        <v>NO BID</v>
      </c>
      <c r="ED620" s="171"/>
      <c r="EE620" s="89"/>
      <c r="EF620" s="90" t="str">
        <f t="shared" si="745"/>
        <v/>
      </c>
      <c r="EG620" s="172"/>
      <c r="EH620" s="154" t="str">
        <f t="shared" si="746"/>
        <v>NO BID</v>
      </c>
      <c r="EI620" s="171"/>
      <c r="EJ620" s="89"/>
      <c r="EK620" s="90" t="str">
        <f t="shared" si="747"/>
        <v/>
      </c>
      <c r="EL620" s="172"/>
      <c r="EM620" s="154" t="str">
        <f t="shared" si="748"/>
        <v>NO BID</v>
      </c>
      <c r="EN620" s="171"/>
      <c r="EO620" s="89"/>
      <c r="EP620" s="90" t="str">
        <f t="shared" si="749"/>
        <v/>
      </c>
      <c r="EQ620" s="172"/>
      <c r="ER620" s="154" t="str">
        <f t="shared" si="750"/>
        <v>NO BID</v>
      </c>
      <c r="ES620" s="171"/>
      <c r="ET620" s="89"/>
      <c r="EU620" s="90" t="str">
        <f t="shared" si="751"/>
        <v/>
      </c>
      <c r="EV620" s="172"/>
      <c r="EW620" s="154" t="str">
        <f t="shared" si="752"/>
        <v>NO BID</v>
      </c>
      <c r="EX620" s="171"/>
      <c r="EY620" s="89"/>
      <c r="EZ620" s="90" t="str">
        <f t="shared" si="753"/>
        <v/>
      </c>
      <c r="FA620" s="172"/>
      <c r="FB620" s="154" t="str">
        <f t="shared" si="754"/>
        <v>NO BID</v>
      </c>
      <c r="FC620" s="171"/>
      <c r="FD620" s="89"/>
      <c r="FE620" s="90" t="str">
        <f t="shared" si="755"/>
        <v/>
      </c>
      <c r="FF620" s="172"/>
      <c r="FG620" s="154" t="str">
        <f t="shared" si="756"/>
        <v>NO BID</v>
      </c>
      <c r="FH620" s="171"/>
      <c r="FI620" s="89"/>
      <c r="FJ620" s="90" t="str">
        <f t="shared" si="757"/>
        <v/>
      </c>
      <c r="FK620" s="172"/>
      <c r="FL620" s="154" t="str">
        <f t="shared" si="758"/>
        <v>NO BID</v>
      </c>
      <c r="FM620" s="171"/>
      <c r="FN620" s="89"/>
      <c r="FO620" s="90" t="str">
        <f t="shared" si="759"/>
        <v/>
      </c>
      <c r="FP620" s="172"/>
      <c r="FQ620" s="154" t="str">
        <f t="shared" si="760"/>
        <v>NO BID</v>
      </c>
      <c r="FR620" s="174"/>
      <c r="FS620" s="91">
        <v>17.989999999999998</v>
      </c>
      <c r="FT620" s="92">
        <f t="shared" si="761"/>
        <v>89.949999999999989</v>
      </c>
      <c r="FU620" s="175">
        <f t="shared" si="762"/>
        <v>0</v>
      </c>
      <c r="FV620" s="93" t="str">
        <f t="shared" si="763"/>
        <v/>
      </c>
      <c r="FW620" s="94">
        <f t="shared" si="764"/>
        <v>89.949999999999989</v>
      </c>
      <c r="FX620" s="95">
        <f t="shared" si="765"/>
        <v>0</v>
      </c>
      <c r="FY620" s="129" t="str">
        <f t="shared" si="766"/>
        <v>NOT AWARDED</v>
      </c>
      <c r="FZ620" s="130">
        <f t="shared" si="767"/>
        <v>0</v>
      </c>
      <c r="GA620" s="129" t="str">
        <f t="shared" si="768"/>
        <v>VENDOR 09</v>
      </c>
      <c r="GB620" s="176"/>
      <c r="GC620" s="198"/>
      <c r="GD620" s="96"/>
      <c r="GE620" s="98"/>
    </row>
    <row r="621" spans="1:187" ht="30" customHeight="1" thickTop="1" thickBot="1" x14ac:dyDescent="0.4">
      <c r="A621" s="162">
        <v>617</v>
      </c>
      <c r="B621" s="163">
        <v>5</v>
      </c>
      <c r="C621" s="164">
        <v>9781452176611</v>
      </c>
      <c r="D621" s="165" t="s">
        <v>466</v>
      </c>
      <c r="E621" s="165" t="s">
        <v>1148</v>
      </c>
      <c r="F621" s="165" t="s">
        <v>1479</v>
      </c>
      <c r="G621" s="166" t="s">
        <v>1415</v>
      </c>
      <c r="H621" s="166" t="s">
        <v>1421</v>
      </c>
      <c r="I621" s="167"/>
      <c r="J621" s="227">
        <f t="shared" si="769"/>
        <v>5</v>
      </c>
      <c r="K621" s="228"/>
      <c r="L621" s="99" t="str">
        <f t="shared" si="695"/>
        <v/>
      </c>
      <c r="M621" s="241"/>
      <c r="N621" s="168"/>
      <c r="O621" s="169" t="str">
        <f t="shared" si="696"/>
        <v>VENDOR 09</v>
      </c>
      <c r="P621" s="149">
        <v>241360</v>
      </c>
      <c r="Q621" s="149">
        <f t="shared" si="697"/>
        <v>0</v>
      </c>
      <c r="R621" s="170" t="str">
        <f t="shared" si="698"/>
        <v xml:space="preserve">, </v>
      </c>
      <c r="S621" s="170" t="str">
        <f t="shared" si="699"/>
        <v>NO BID</v>
      </c>
      <c r="T621" s="87">
        <f t="shared" si="700"/>
        <v>0</v>
      </c>
      <c r="U621" s="88" t="str">
        <f t="shared" si="701"/>
        <v>NOT AWARDED</v>
      </c>
      <c r="V621" s="167"/>
      <c r="W621" s="171"/>
      <c r="X621" s="89"/>
      <c r="Y621" s="90"/>
      <c r="Z621" s="172" t="str">
        <f t="shared" si="702"/>
        <v/>
      </c>
      <c r="AA621" s="154" t="str">
        <f t="shared" si="703"/>
        <v>NO BID</v>
      </c>
      <c r="AB621" s="171"/>
      <c r="AC621" s="89"/>
      <c r="AD621" s="90"/>
      <c r="AE621" s="172" t="str">
        <f t="shared" si="704"/>
        <v/>
      </c>
      <c r="AF621" s="154" t="str">
        <f t="shared" si="705"/>
        <v>NO BID</v>
      </c>
      <c r="AG621" s="171"/>
      <c r="AH621" s="89"/>
      <c r="AI621" s="90"/>
      <c r="AJ621" s="172" t="str">
        <f t="shared" si="706"/>
        <v/>
      </c>
      <c r="AK621" s="154" t="str">
        <f t="shared" si="707"/>
        <v>NO BID</v>
      </c>
      <c r="AL621" s="171"/>
      <c r="AM621" s="89"/>
      <c r="AN621" s="90"/>
      <c r="AO621" s="172" t="str">
        <f t="shared" si="708"/>
        <v/>
      </c>
      <c r="AP621" s="154" t="str">
        <f t="shared" si="709"/>
        <v>NO BID</v>
      </c>
      <c r="AQ621" s="171"/>
      <c r="AR621" s="89"/>
      <c r="AS621" s="90"/>
      <c r="AT621" s="172" t="str">
        <f t="shared" si="710"/>
        <v/>
      </c>
      <c r="AU621" s="154" t="str">
        <f t="shared" si="711"/>
        <v>NO BID</v>
      </c>
      <c r="AV621" s="171"/>
      <c r="AW621" s="89"/>
      <c r="AX621" s="90"/>
      <c r="AY621" s="172" t="str">
        <f t="shared" si="712"/>
        <v/>
      </c>
      <c r="AZ621" s="154" t="str">
        <f t="shared" si="713"/>
        <v>NO BID</v>
      </c>
      <c r="BA621" s="171"/>
      <c r="BB621" s="89"/>
      <c r="BC621" s="90"/>
      <c r="BD621" s="172" t="str">
        <f t="shared" si="714"/>
        <v/>
      </c>
      <c r="BE621" s="154" t="str">
        <f t="shared" si="770"/>
        <v>NO BID</v>
      </c>
      <c r="BF621" s="171"/>
      <c r="BG621" s="89"/>
      <c r="BH621" s="90"/>
      <c r="BI621" s="172" t="str">
        <f t="shared" si="715"/>
        <v/>
      </c>
      <c r="BJ621" s="154" t="str">
        <f t="shared" si="716"/>
        <v>NO BID</v>
      </c>
      <c r="BK621" s="171"/>
      <c r="BL621" s="89"/>
      <c r="BM621" s="90"/>
      <c r="BN621" s="172" t="str">
        <f t="shared" si="717"/>
        <v/>
      </c>
      <c r="BO621" s="154" t="str">
        <f t="shared" si="718"/>
        <v>NO BID</v>
      </c>
      <c r="BP621" s="178"/>
      <c r="BQ621" s="171"/>
      <c r="BR621" s="89"/>
      <c r="BS621" s="90" t="str">
        <f t="shared" si="719"/>
        <v/>
      </c>
      <c r="BT621" s="172"/>
      <c r="BU621" s="154" t="str">
        <f t="shared" si="720"/>
        <v>NO BID</v>
      </c>
      <c r="BV621" s="171"/>
      <c r="BW621" s="89"/>
      <c r="BX621" s="90" t="str">
        <f t="shared" si="721"/>
        <v/>
      </c>
      <c r="BY621" s="172"/>
      <c r="BZ621" s="154" t="str">
        <f t="shared" si="722"/>
        <v>NO BID</v>
      </c>
      <c r="CA621" s="171"/>
      <c r="CB621" s="89"/>
      <c r="CC621" s="90" t="str">
        <f t="shared" si="723"/>
        <v/>
      </c>
      <c r="CD621" s="172"/>
      <c r="CE621" s="154" t="str">
        <f t="shared" si="724"/>
        <v>NO BID</v>
      </c>
      <c r="CF621" s="171"/>
      <c r="CG621" s="89"/>
      <c r="CH621" s="90" t="str">
        <f t="shared" si="725"/>
        <v/>
      </c>
      <c r="CI621" s="172"/>
      <c r="CJ621" s="154" t="str">
        <f t="shared" si="726"/>
        <v>NO BID</v>
      </c>
      <c r="CK621" s="171"/>
      <c r="CL621" s="89"/>
      <c r="CM621" s="90" t="str">
        <f t="shared" si="727"/>
        <v/>
      </c>
      <c r="CN621" s="172"/>
      <c r="CO621" s="154" t="str">
        <f t="shared" si="728"/>
        <v>NO BID</v>
      </c>
      <c r="CP621" s="171"/>
      <c r="CQ621" s="89"/>
      <c r="CR621" s="90" t="str">
        <f t="shared" si="729"/>
        <v/>
      </c>
      <c r="CS621" s="172"/>
      <c r="CT621" s="154" t="str">
        <f t="shared" si="730"/>
        <v>NO BID</v>
      </c>
      <c r="CU621" s="171"/>
      <c r="CV621" s="89"/>
      <c r="CW621" s="90" t="str">
        <f t="shared" si="731"/>
        <v/>
      </c>
      <c r="CX621" s="172"/>
      <c r="CY621" s="154" t="str">
        <f t="shared" si="732"/>
        <v>NO BID</v>
      </c>
      <c r="CZ621" s="171"/>
      <c r="DA621" s="89"/>
      <c r="DB621" s="90" t="str">
        <f t="shared" si="733"/>
        <v/>
      </c>
      <c r="DC621" s="172"/>
      <c r="DD621" s="154" t="str">
        <f t="shared" si="734"/>
        <v>NO BID</v>
      </c>
      <c r="DE621" s="171"/>
      <c r="DF621" s="89"/>
      <c r="DG621" s="90" t="str">
        <f t="shared" si="735"/>
        <v/>
      </c>
      <c r="DH621" s="172"/>
      <c r="DI621" s="154" t="str">
        <f t="shared" si="736"/>
        <v>NO BID</v>
      </c>
      <c r="DJ621" s="171"/>
      <c r="DK621" s="89"/>
      <c r="DL621" s="90" t="str">
        <f t="shared" si="737"/>
        <v/>
      </c>
      <c r="DM621" s="172"/>
      <c r="DN621" s="154" t="str">
        <f t="shared" si="738"/>
        <v>NO BID</v>
      </c>
      <c r="DO621" s="171"/>
      <c r="DP621" s="89"/>
      <c r="DQ621" s="90" t="str">
        <f t="shared" si="739"/>
        <v/>
      </c>
      <c r="DR621" s="172"/>
      <c r="DS621" s="154" t="str">
        <f t="shared" si="740"/>
        <v>NO BID</v>
      </c>
      <c r="DT621" s="171"/>
      <c r="DU621" s="89"/>
      <c r="DV621" s="90" t="str">
        <f t="shared" si="741"/>
        <v/>
      </c>
      <c r="DW621" s="172"/>
      <c r="DX621" s="154" t="str">
        <f t="shared" si="742"/>
        <v>NO BID</v>
      </c>
      <c r="DY621" s="171"/>
      <c r="DZ621" s="89"/>
      <c r="EA621" s="90" t="str">
        <f t="shared" si="743"/>
        <v/>
      </c>
      <c r="EB621" s="172"/>
      <c r="EC621" s="154" t="str">
        <f t="shared" si="744"/>
        <v>NO BID</v>
      </c>
      <c r="ED621" s="171"/>
      <c r="EE621" s="89"/>
      <c r="EF621" s="90" t="str">
        <f t="shared" si="745"/>
        <v/>
      </c>
      <c r="EG621" s="172"/>
      <c r="EH621" s="154" t="str">
        <f t="shared" si="746"/>
        <v>NO BID</v>
      </c>
      <c r="EI621" s="171"/>
      <c r="EJ621" s="89"/>
      <c r="EK621" s="90" t="str">
        <f t="shared" si="747"/>
        <v/>
      </c>
      <c r="EL621" s="172"/>
      <c r="EM621" s="154" t="str">
        <f t="shared" si="748"/>
        <v>NO BID</v>
      </c>
      <c r="EN621" s="171"/>
      <c r="EO621" s="89"/>
      <c r="EP621" s="90" t="str">
        <f t="shared" si="749"/>
        <v/>
      </c>
      <c r="EQ621" s="172"/>
      <c r="ER621" s="154" t="str">
        <f t="shared" si="750"/>
        <v>NO BID</v>
      </c>
      <c r="ES621" s="171"/>
      <c r="ET621" s="89"/>
      <c r="EU621" s="90" t="str">
        <f t="shared" si="751"/>
        <v/>
      </c>
      <c r="EV621" s="172"/>
      <c r="EW621" s="154" t="str">
        <f t="shared" si="752"/>
        <v>NO BID</v>
      </c>
      <c r="EX621" s="171"/>
      <c r="EY621" s="89"/>
      <c r="EZ621" s="90" t="str">
        <f t="shared" si="753"/>
        <v/>
      </c>
      <c r="FA621" s="172"/>
      <c r="FB621" s="154" t="str">
        <f t="shared" si="754"/>
        <v>NO BID</v>
      </c>
      <c r="FC621" s="171"/>
      <c r="FD621" s="89"/>
      <c r="FE621" s="90" t="str">
        <f t="shared" si="755"/>
        <v/>
      </c>
      <c r="FF621" s="172"/>
      <c r="FG621" s="154" t="str">
        <f t="shared" si="756"/>
        <v>NO BID</v>
      </c>
      <c r="FH621" s="171"/>
      <c r="FI621" s="89"/>
      <c r="FJ621" s="90" t="str">
        <f t="shared" si="757"/>
        <v/>
      </c>
      <c r="FK621" s="172"/>
      <c r="FL621" s="154" t="str">
        <f t="shared" si="758"/>
        <v>NO BID</v>
      </c>
      <c r="FM621" s="171"/>
      <c r="FN621" s="89"/>
      <c r="FO621" s="90" t="str">
        <f t="shared" si="759"/>
        <v/>
      </c>
      <c r="FP621" s="172"/>
      <c r="FQ621" s="154" t="str">
        <f t="shared" si="760"/>
        <v>NO BID</v>
      </c>
      <c r="FR621" s="174"/>
      <c r="FS621" s="91">
        <v>27.5</v>
      </c>
      <c r="FT621" s="92">
        <f t="shared" si="761"/>
        <v>137.5</v>
      </c>
      <c r="FU621" s="175">
        <f t="shared" si="762"/>
        <v>0</v>
      </c>
      <c r="FV621" s="93" t="str">
        <f t="shared" si="763"/>
        <v/>
      </c>
      <c r="FW621" s="94">
        <f t="shared" si="764"/>
        <v>137.5</v>
      </c>
      <c r="FX621" s="95">
        <f t="shared" si="765"/>
        <v>0</v>
      </c>
      <c r="FY621" s="129" t="str">
        <f t="shared" si="766"/>
        <v>NOT AWARDED</v>
      </c>
      <c r="FZ621" s="130">
        <f t="shared" si="767"/>
        <v>0</v>
      </c>
      <c r="GA621" s="129" t="str">
        <f t="shared" si="768"/>
        <v>VENDOR 09</v>
      </c>
      <c r="GB621" s="176"/>
      <c r="GC621" s="177"/>
      <c r="GD621" s="96"/>
      <c r="GE621" s="97"/>
    </row>
    <row r="622" spans="1:187" ht="30" customHeight="1" thickTop="1" thickBot="1" x14ac:dyDescent="0.4">
      <c r="A622" s="162">
        <v>618</v>
      </c>
      <c r="B622" s="163">
        <v>5</v>
      </c>
      <c r="C622" s="164">
        <v>9781982127886</v>
      </c>
      <c r="D622" s="165" t="s">
        <v>467</v>
      </c>
      <c r="E622" s="165" t="s">
        <v>1149</v>
      </c>
      <c r="F622" s="165" t="s">
        <v>1479</v>
      </c>
      <c r="G622" s="166" t="s">
        <v>1415</v>
      </c>
      <c r="H622" s="166" t="s">
        <v>1416</v>
      </c>
      <c r="I622" s="167"/>
      <c r="J622" s="227">
        <f t="shared" si="769"/>
        <v>5</v>
      </c>
      <c r="K622" s="228"/>
      <c r="L622" s="99" t="str">
        <f t="shared" si="695"/>
        <v/>
      </c>
      <c r="M622" s="241"/>
      <c r="N622" s="168"/>
      <c r="O622" s="169" t="str">
        <f t="shared" si="696"/>
        <v>VENDOR 09</v>
      </c>
      <c r="P622" s="149">
        <v>241360</v>
      </c>
      <c r="Q622" s="149">
        <f t="shared" si="697"/>
        <v>0</v>
      </c>
      <c r="R622" s="170" t="str">
        <f t="shared" si="698"/>
        <v xml:space="preserve">, </v>
      </c>
      <c r="S622" s="170" t="str">
        <f t="shared" si="699"/>
        <v>NO BID</v>
      </c>
      <c r="T622" s="87">
        <f t="shared" si="700"/>
        <v>0</v>
      </c>
      <c r="U622" s="88" t="str">
        <f t="shared" si="701"/>
        <v>NOT AWARDED</v>
      </c>
      <c r="V622" s="167"/>
      <c r="W622" s="171"/>
      <c r="X622" s="89"/>
      <c r="Y622" s="90"/>
      <c r="Z622" s="172" t="str">
        <f t="shared" si="702"/>
        <v/>
      </c>
      <c r="AA622" s="154" t="str">
        <f t="shared" si="703"/>
        <v>NO BID</v>
      </c>
      <c r="AB622" s="171"/>
      <c r="AC622" s="89"/>
      <c r="AD622" s="90"/>
      <c r="AE622" s="172" t="str">
        <f t="shared" si="704"/>
        <v/>
      </c>
      <c r="AF622" s="154" t="str">
        <f t="shared" si="705"/>
        <v>NO BID</v>
      </c>
      <c r="AG622" s="171"/>
      <c r="AH622" s="89"/>
      <c r="AI622" s="90"/>
      <c r="AJ622" s="172" t="str">
        <f t="shared" si="706"/>
        <v/>
      </c>
      <c r="AK622" s="154" t="str">
        <f t="shared" si="707"/>
        <v>NO BID</v>
      </c>
      <c r="AL622" s="171"/>
      <c r="AM622" s="89"/>
      <c r="AN622" s="90"/>
      <c r="AO622" s="172" t="str">
        <f t="shared" si="708"/>
        <v/>
      </c>
      <c r="AP622" s="154" t="str">
        <f t="shared" si="709"/>
        <v>NO BID</v>
      </c>
      <c r="AQ622" s="171"/>
      <c r="AR622" s="89"/>
      <c r="AS622" s="90"/>
      <c r="AT622" s="172" t="str">
        <f t="shared" si="710"/>
        <v/>
      </c>
      <c r="AU622" s="154" t="str">
        <f t="shared" si="711"/>
        <v>NO BID</v>
      </c>
      <c r="AV622" s="171"/>
      <c r="AW622" s="89"/>
      <c r="AX622" s="90"/>
      <c r="AY622" s="172" t="str">
        <f t="shared" si="712"/>
        <v/>
      </c>
      <c r="AZ622" s="154" t="str">
        <f t="shared" si="713"/>
        <v>NO BID</v>
      </c>
      <c r="BA622" s="171"/>
      <c r="BB622" s="89"/>
      <c r="BC622" s="90"/>
      <c r="BD622" s="172" t="str">
        <f t="shared" si="714"/>
        <v/>
      </c>
      <c r="BE622" s="154" t="str">
        <f t="shared" si="770"/>
        <v>NO BID</v>
      </c>
      <c r="BF622" s="171"/>
      <c r="BG622" s="89"/>
      <c r="BH622" s="90"/>
      <c r="BI622" s="172" t="str">
        <f t="shared" si="715"/>
        <v/>
      </c>
      <c r="BJ622" s="154" t="str">
        <f t="shared" si="716"/>
        <v>NO BID</v>
      </c>
      <c r="BK622" s="171"/>
      <c r="BL622" s="89"/>
      <c r="BM622" s="90"/>
      <c r="BN622" s="172" t="str">
        <f t="shared" si="717"/>
        <v/>
      </c>
      <c r="BO622" s="154" t="str">
        <f t="shared" si="718"/>
        <v>NO BID</v>
      </c>
      <c r="BP622" s="178"/>
      <c r="BQ622" s="171"/>
      <c r="BR622" s="89"/>
      <c r="BS622" s="90" t="str">
        <f t="shared" si="719"/>
        <v/>
      </c>
      <c r="BT622" s="172"/>
      <c r="BU622" s="154" t="str">
        <f t="shared" si="720"/>
        <v>NO BID</v>
      </c>
      <c r="BV622" s="171"/>
      <c r="BW622" s="89"/>
      <c r="BX622" s="90" t="str">
        <f t="shared" si="721"/>
        <v/>
      </c>
      <c r="BY622" s="172"/>
      <c r="BZ622" s="154" t="str">
        <f t="shared" si="722"/>
        <v>NO BID</v>
      </c>
      <c r="CA622" s="171"/>
      <c r="CB622" s="89"/>
      <c r="CC622" s="90" t="str">
        <f t="shared" si="723"/>
        <v/>
      </c>
      <c r="CD622" s="172"/>
      <c r="CE622" s="154" t="str">
        <f t="shared" si="724"/>
        <v>NO BID</v>
      </c>
      <c r="CF622" s="171"/>
      <c r="CG622" s="89"/>
      <c r="CH622" s="90" t="str">
        <f t="shared" si="725"/>
        <v/>
      </c>
      <c r="CI622" s="172"/>
      <c r="CJ622" s="154" t="str">
        <f t="shared" si="726"/>
        <v>NO BID</v>
      </c>
      <c r="CK622" s="171"/>
      <c r="CL622" s="89"/>
      <c r="CM622" s="90" t="str">
        <f t="shared" si="727"/>
        <v/>
      </c>
      <c r="CN622" s="172"/>
      <c r="CO622" s="154" t="str">
        <f t="shared" si="728"/>
        <v>NO BID</v>
      </c>
      <c r="CP622" s="171"/>
      <c r="CQ622" s="89"/>
      <c r="CR622" s="90" t="str">
        <f t="shared" si="729"/>
        <v/>
      </c>
      <c r="CS622" s="172"/>
      <c r="CT622" s="154" t="str">
        <f t="shared" si="730"/>
        <v>NO BID</v>
      </c>
      <c r="CU622" s="171"/>
      <c r="CV622" s="89"/>
      <c r="CW622" s="90" t="str">
        <f t="shared" si="731"/>
        <v/>
      </c>
      <c r="CX622" s="172"/>
      <c r="CY622" s="154" t="str">
        <f t="shared" si="732"/>
        <v>NO BID</v>
      </c>
      <c r="CZ622" s="171"/>
      <c r="DA622" s="89"/>
      <c r="DB622" s="90" t="str">
        <f t="shared" si="733"/>
        <v/>
      </c>
      <c r="DC622" s="172"/>
      <c r="DD622" s="154" t="str">
        <f t="shared" si="734"/>
        <v>NO BID</v>
      </c>
      <c r="DE622" s="171"/>
      <c r="DF622" s="89"/>
      <c r="DG622" s="90" t="str">
        <f t="shared" si="735"/>
        <v/>
      </c>
      <c r="DH622" s="172"/>
      <c r="DI622" s="154" t="str">
        <f t="shared" si="736"/>
        <v>NO BID</v>
      </c>
      <c r="DJ622" s="171"/>
      <c r="DK622" s="89"/>
      <c r="DL622" s="90" t="str">
        <f t="shared" si="737"/>
        <v/>
      </c>
      <c r="DM622" s="172"/>
      <c r="DN622" s="154" t="str">
        <f t="shared" si="738"/>
        <v>NO BID</v>
      </c>
      <c r="DO622" s="171"/>
      <c r="DP622" s="89"/>
      <c r="DQ622" s="90" t="str">
        <f t="shared" si="739"/>
        <v/>
      </c>
      <c r="DR622" s="172"/>
      <c r="DS622" s="154" t="str">
        <f t="shared" si="740"/>
        <v>NO BID</v>
      </c>
      <c r="DT622" s="171"/>
      <c r="DU622" s="89"/>
      <c r="DV622" s="90" t="str">
        <f t="shared" si="741"/>
        <v/>
      </c>
      <c r="DW622" s="172"/>
      <c r="DX622" s="154" t="str">
        <f t="shared" si="742"/>
        <v>NO BID</v>
      </c>
      <c r="DY622" s="171"/>
      <c r="DZ622" s="89"/>
      <c r="EA622" s="90" t="str">
        <f t="shared" si="743"/>
        <v/>
      </c>
      <c r="EB622" s="172"/>
      <c r="EC622" s="154" t="str">
        <f t="shared" si="744"/>
        <v>NO BID</v>
      </c>
      <c r="ED622" s="171"/>
      <c r="EE622" s="89"/>
      <c r="EF622" s="90" t="str">
        <f t="shared" si="745"/>
        <v/>
      </c>
      <c r="EG622" s="172"/>
      <c r="EH622" s="154" t="str">
        <f t="shared" si="746"/>
        <v>NO BID</v>
      </c>
      <c r="EI622" s="171"/>
      <c r="EJ622" s="89"/>
      <c r="EK622" s="90" t="str">
        <f t="shared" si="747"/>
        <v/>
      </c>
      <c r="EL622" s="172"/>
      <c r="EM622" s="154" t="str">
        <f t="shared" si="748"/>
        <v>NO BID</v>
      </c>
      <c r="EN622" s="171"/>
      <c r="EO622" s="89"/>
      <c r="EP622" s="90" t="str">
        <f t="shared" si="749"/>
        <v/>
      </c>
      <c r="EQ622" s="172"/>
      <c r="ER622" s="154" t="str">
        <f t="shared" si="750"/>
        <v>NO BID</v>
      </c>
      <c r="ES622" s="171"/>
      <c r="ET622" s="89"/>
      <c r="EU622" s="90" t="str">
        <f t="shared" si="751"/>
        <v/>
      </c>
      <c r="EV622" s="172"/>
      <c r="EW622" s="154" t="str">
        <f t="shared" si="752"/>
        <v>NO BID</v>
      </c>
      <c r="EX622" s="171"/>
      <c r="EY622" s="89"/>
      <c r="EZ622" s="90" t="str">
        <f t="shared" si="753"/>
        <v/>
      </c>
      <c r="FA622" s="172"/>
      <c r="FB622" s="154" t="str">
        <f t="shared" si="754"/>
        <v>NO BID</v>
      </c>
      <c r="FC622" s="171"/>
      <c r="FD622" s="89"/>
      <c r="FE622" s="90" t="str">
        <f t="shared" si="755"/>
        <v/>
      </c>
      <c r="FF622" s="172"/>
      <c r="FG622" s="154" t="str">
        <f t="shared" si="756"/>
        <v>NO BID</v>
      </c>
      <c r="FH622" s="171"/>
      <c r="FI622" s="89"/>
      <c r="FJ622" s="90" t="str">
        <f t="shared" si="757"/>
        <v/>
      </c>
      <c r="FK622" s="172"/>
      <c r="FL622" s="154" t="str">
        <f t="shared" si="758"/>
        <v>NO BID</v>
      </c>
      <c r="FM622" s="171"/>
      <c r="FN622" s="89"/>
      <c r="FO622" s="90" t="str">
        <f t="shared" si="759"/>
        <v/>
      </c>
      <c r="FP622" s="172"/>
      <c r="FQ622" s="154" t="str">
        <f t="shared" si="760"/>
        <v>NO BID</v>
      </c>
      <c r="FR622" s="174"/>
      <c r="FS622" s="91">
        <v>13.52</v>
      </c>
      <c r="FT622" s="92">
        <f t="shared" si="761"/>
        <v>67.599999999999994</v>
      </c>
      <c r="FU622" s="175">
        <f t="shared" si="762"/>
        <v>0</v>
      </c>
      <c r="FV622" s="93" t="str">
        <f t="shared" si="763"/>
        <v/>
      </c>
      <c r="FW622" s="94">
        <f t="shared" si="764"/>
        <v>67.599999999999994</v>
      </c>
      <c r="FX622" s="95">
        <f t="shared" si="765"/>
        <v>0</v>
      </c>
      <c r="FY622" s="129" t="str">
        <f t="shared" si="766"/>
        <v>NOT AWARDED</v>
      </c>
      <c r="FZ622" s="130">
        <f t="shared" si="767"/>
        <v>0</v>
      </c>
      <c r="GA622" s="129" t="str">
        <f t="shared" si="768"/>
        <v>VENDOR 09</v>
      </c>
      <c r="GB622" s="176"/>
      <c r="GC622" s="177"/>
      <c r="GD622" s="96"/>
      <c r="GE622" s="97"/>
    </row>
    <row r="623" spans="1:187" ht="30" customHeight="1" thickTop="1" thickBot="1" x14ac:dyDescent="0.4">
      <c r="A623" s="162">
        <v>619</v>
      </c>
      <c r="B623" s="194">
        <v>5</v>
      </c>
      <c r="C623" s="164">
        <v>9780593239629</v>
      </c>
      <c r="D623" s="165" t="s">
        <v>471</v>
      </c>
      <c r="E623" s="165" t="s">
        <v>1153</v>
      </c>
      <c r="F623" s="165" t="s">
        <v>1479</v>
      </c>
      <c r="G623" s="166" t="s">
        <v>1415</v>
      </c>
      <c r="H623" s="166" t="s">
        <v>1416</v>
      </c>
      <c r="I623" s="167"/>
      <c r="J623" s="227">
        <f t="shared" si="769"/>
        <v>5</v>
      </c>
      <c r="K623" s="228"/>
      <c r="L623" s="99" t="str">
        <f t="shared" si="695"/>
        <v/>
      </c>
      <c r="M623" s="241"/>
      <c r="N623" s="168"/>
      <c r="O623" s="169" t="str">
        <f t="shared" si="696"/>
        <v>VENDOR 09</v>
      </c>
      <c r="P623" s="149">
        <v>241360</v>
      </c>
      <c r="Q623" s="149">
        <f t="shared" si="697"/>
        <v>0</v>
      </c>
      <c r="R623" s="170" t="str">
        <f t="shared" si="698"/>
        <v xml:space="preserve">, </v>
      </c>
      <c r="S623" s="170" t="str">
        <f t="shared" si="699"/>
        <v>NO BID</v>
      </c>
      <c r="T623" s="87">
        <f t="shared" si="700"/>
        <v>0</v>
      </c>
      <c r="U623" s="88" t="str">
        <f t="shared" si="701"/>
        <v>NOT AWARDED</v>
      </c>
      <c r="V623" s="167"/>
      <c r="W623" s="171"/>
      <c r="X623" s="89"/>
      <c r="Y623" s="90"/>
      <c r="Z623" s="172" t="str">
        <f t="shared" si="702"/>
        <v/>
      </c>
      <c r="AA623" s="154" t="str">
        <f t="shared" si="703"/>
        <v>NO BID</v>
      </c>
      <c r="AB623" s="171"/>
      <c r="AC623" s="89"/>
      <c r="AD623" s="90"/>
      <c r="AE623" s="172" t="str">
        <f t="shared" si="704"/>
        <v/>
      </c>
      <c r="AF623" s="154" t="str">
        <f t="shared" si="705"/>
        <v>NO BID</v>
      </c>
      <c r="AG623" s="171"/>
      <c r="AH623" s="89"/>
      <c r="AI623" s="90"/>
      <c r="AJ623" s="172" t="str">
        <f t="shared" si="706"/>
        <v/>
      </c>
      <c r="AK623" s="154" t="str">
        <f t="shared" si="707"/>
        <v>NO BID</v>
      </c>
      <c r="AL623" s="171"/>
      <c r="AM623" s="89"/>
      <c r="AN623" s="90"/>
      <c r="AO623" s="172" t="str">
        <f t="shared" si="708"/>
        <v/>
      </c>
      <c r="AP623" s="154" t="str">
        <f t="shared" si="709"/>
        <v>NO BID</v>
      </c>
      <c r="AQ623" s="171"/>
      <c r="AR623" s="89"/>
      <c r="AS623" s="90"/>
      <c r="AT623" s="172" t="str">
        <f t="shared" si="710"/>
        <v/>
      </c>
      <c r="AU623" s="154" t="str">
        <f t="shared" si="711"/>
        <v>NO BID</v>
      </c>
      <c r="AV623" s="171"/>
      <c r="AW623" s="89"/>
      <c r="AX623" s="90"/>
      <c r="AY623" s="172" t="str">
        <f t="shared" si="712"/>
        <v/>
      </c>
      <c r="AZ623" s="154" t="str">
        <f t="shared" si="713"/>
        <v>NO BID</v>
      </c>
      <c r="BA623" s="171"/>
      <c r="BB623" s="89"/>
      <c r="BC623" s="90"/>
      <c r="BD623" s="172" t="str">
        <f t="shared" si="714"/>
        <v/>
      </c>
      <c r="BE623" s="154" t="str">
        <f t="shared" si="770"/>
        <v>NO BID</v>
      </c>
      <c r="BF623" s="171"/>
      <c r="BG623" s="89"/>
      <c r="BH623" s="90"/>
      <c r="BI623" s="172" t="str">
        <f t="shared" si="715"/>
        <v/>
      </c>
      <c r="BJ623" s="154" t="str">
        <f t="shared" si="716"/>
        <v>NO BID</v>
      </c>
      <c r="BK623" s="171"/>
      <c r="BL623" s="89"/>
      <c r="BM623" s="90"/>
      <c r="BN623" s="172" t="str">
        <f t="shared" si="717"/>
        <v/>
      </c>
      <c r="BO623" s="154" t="str">
        <f t="shared" si="718"/>
        <v>NO BID</v>
      </c>
      <c r="BP623" s="173"/>
      <c r="BQ623" s="171"/>
      <c r="BR623" s="89"/>
      <c r="BS623" s="90" t="str">
        <f t="shared" si="719"/>
        <v/>
      </c>
      <c r="BT623" s="172"/>
      <c r="BU623" s="154" t="str">
        <f t="shared" si="720"/>
        <v>NO BID</v>
      </c>
      <c r="BV623" s="171"/>
      <c r="BW623" s="89"/>
      <c r="BX623" s="90" t="str">
        <f t="shared" si="721"/>
        <v/>
      </c>
      <c r="BY623" s="172"/>
      <c r="BZ623" s="154" t="str">
        <f t="shared" si="722"/>
        <v>NO BID</v>
      </c>
      <c r="CA623" s="171"/>
      <c r="CB623" s="89"/>
      <c r="CC623" s="90" t="str">
        <f t="shared" si="723"/>
        <v/>
      </c>
      <c r="CD623" s="172"/>
      <c r="CE623" s="154" t="str">
        <f t="shared" si="724"/>
        <v>NO BID</v>
      </c>
      <c r="CF623" s="171"/>
      <c r="CG623" s="89"/>
      <c r="CH623" s="90" t="str">
        <f t="shared" si="725"/>
        <v/>
      </c>
      <c r="CI623" s="172"/>
      <c r="CJ623" s="154" t="str">
        <f t="shared" si="726"/>
        <v>NO BID</v>
      </c>
      <c r="CK623" s="171"/>
      <c r="CL623" s="89"/>
      <c r="CM623" s="90" t="str">
        <f t="shared" si="727"/>
        <v/>
      </c>
      <c r="CN623" s="172"/>
      <c r="CO623" s="154" t="str">
        <f t="shared" si="728"/>
        <v>NO BID</v>
      </c>
      <c r="CP623" s="171"/>
      <c r="CQ623" s="89"/>
      <c r="CR623" s="90" t="str">
        <f t="shared" si="729"/>
        <v/>
      </c>
      <c r="CS623" s="172"/>
      <c r="CT623" s="154" t="str">
        <f t="shared" si="730"/>
        <v>NO BID</v>
      </c>
      <c r="CU623" s="171"/>
      <c r="CV623" s="89"/>
      <c r="CW623" s="90" t="str">
        <f t="shared" si="731"/>
        <v/>
      </c>
      <c r="CX623" s="172"/>
      <c r="CY623" s="154" t="str">
        <f t="shared" si="732"/>
        <v>NO BID</v>
      </c>
      <c r="CZ623" s="171"/>
      <c r="DA623" s="89"/>
      <c r="DB623" s="90" t="str">
        <f t="shared" si="733"/>
        <v/>
      </c>
      <c r="DC623" s="172"/>
      <c r="DD623" s="154" t="str">
        <f t="shared" si="734"/>
        <v>NO BID</v>
      </c>
      <c r="DE623" s="171"/>
      <c r="DF623" s="89"/>
      <c r="DG623" s="90" t="str">
        <f t="shared" si="735"/>
        <v/>
      </c>
      <c r="DH623" s="172"/>
      <c r="DI623" s="154" t="str">
        <f t="shared" si="736"/>
        <v>NO BID</v>
      </c>
      <c r="DJ623" s="171"/>
      <c r="DK623" s="89"/>
      <c r="DL623" s="90" t="str">
        <f t="shared" si="737"/>
        <v/>
      </c>
      <c r="DM623" s="172"/>
      <c r="DN623" s="154" t="str">
        <f t="shared" si="738"/>
        <v>NO BID</v>
      </c>
      <c r="DO623" s="171"/>
      <c r="DP623" s="89"/>
      <c r="DQ623" s="90" t="str">
        <f t="shared" si="739"/>
        <v/>
      </c>
      <c r="DR623" s="172"/>
      <c r="DS623" s="154" t="str">
        <f t="shared" si="740"/>
        <v>NO BID</v>
      </c>
      <c r="DT623" s="171"/>
      <c r="DU623" s="89"/>
      <c r="DV623" s="90" t="str">
        <f t="shared" si="741"/>
        <v/>
      </c>
      <c r="DW623" s="172"/>
      <c r="DX623" s="154" t="str">
        <f t="shared" si="742"/>
        <v>NO BID</v>
      </c>
      <c r="DY623" s="171"/>
      <c r="DZ623" s="89"/>
      <c r="EA623" s="90" t="str">
        <f t="shared" si="743"/>
        <v/>
      </c>
      <c r="EB623" s="172"/>
      <c r="EC623" s="154" t="str">
        <f t="shared" si="744"/>
        <v>NO BID</v>
      </c>
      <c r="ED623" s="171"/>
      <c r="EE623" s="89"/>
      <c r="EF623" s="90" t="str">
        <f t="shared" si="745"/>
        <v/>
      </c>
      <c r="EG623" s="172"/>
      <c r="EH623" s="154" t="str">
        <f t="shared" si="746"/>
        <v>NO BID</v>
      </c>
      <c r="EI623" s="171"/>
      <c r="EJ623" s="89"/>
      <c r="EK623" s="90" t="str">
        <f t="shared" si="747"/>
        <v/>
      </c>
      <c r="EL623" s="172"/>
      <c r="EM623" s="154" t="str">
        <f t="shared" si="748"/>
        <v>NO BID</v>
      </c>
      <c r="EN623" s="171"/>
      <c r="EO623" s="89"/>
      <c r="EP623" s="90" t="str">
        <f t="shared" si="749"/>
        <v/>
      </c>
      <c r="EQ623" s="172"/>
      <c r="ER623" s="154" t="str">
        <f t="shared" si="750"/>
        <v>NO BID</v>
      </c>
      <c r="ES623" s="171"/>
      <c r="ET623" s="89"/>
      <c r="EU623" s="90" t="str">
        <f t="shared" si="751"/>
        <v/>
      </c>
      <c r="EV623" s="172"/>
      <c r="EW623" s="154" t="str">
        <f t="shared" si="752"/>
        <v>NO BID</v>
      </c>
      <c r="EX623" s="171"/>
      <c r="EY623" s="89"/>
      <c r="EZ623" s="90" t="str">
        <f t="shared" si="753"/>
        <v/>
      </c>
      <c r="FA623" s="172"/>
      <c r="FB623" s="154" t="str">
        <f t="shared" si="754"/>
        <v>NO BID</v>
      </c>
      <c r="FC623" s="171"/>
      <c r="FD623" s="89"/>
      <c r="FE623" s="90" t="str">
        <f t="shared" si="755"/>
        <v/>
      </c>
      <c r="FF623" s="172"/>
      <c r="FG623" s="154" t="str">
        <f t="shared" si="756"/>
        <v>NO BID</v>
      </c>
      <c r="FH623" s="171"/>
      <c r="FI623" s="89"/>
      <c r="FJ623" s="90" t="str">
        <f t="shared" si="757"/>
        <v/>
      </c>
      <c r="FK623" s="172"/>
      <c r="FL623" s="154" t="str">
        <f t="shared" si="758"/>
        <v>NO BID</v>
      </c>
      <c r="FM623" s="171"/>
      <c r="FN623" s="89"/>
      <c r="FO623" s="90" t="str">
        <f t="shared" si="759"/>
        <v/>
      </c>
      <c r="FP623" s="172"/>
      <c r="FQ623" s="154" t="str">
        <f t="shared" si="760"/>
        <v>NO BID</v>
      </c>
      <c r="FR623" s="174"/>
      <c r="FS623" s="91">
        <v>16.29</v>
      </c>
      <c r="FT623" s="92">
        <f t="shared" si="761"/>
        <v>81.449999999999989</v>
      </c>
      <c r="FU623" s="175">
        <f t="shared" si="762"/>
        <v>0</v>
      </c>
      <c r="FV623" s="93" t="str">
        <f t="shared" si="763"/>
        <v/>
      </c>
      <c r="FW623" s="94">
        <f t="shared" si="764"/>
        <v>81.449999999999989</v>
      </c>
      <c r="FX623" s="95">
        <f t="shared" si="765"/>
        <v>0</v>
      </c>
      <c r="FY623" s="129" t="str">
        <f t="shared" si="766"/>
        <v>NOT AWARDED</v>
      </c>
      <c r="FZ623" s="130">
        <f t="shared" si="767"/>
        <v>0</v>
      </c>
      <c r="GA623" s="129" t="str">
        <f t="shared" si="768"/>
        <v>VENDOR 09</v>
      </c>
      <c r="GB623" s="176"/>
      <c r="GC623" s="177"/>
      <c r="GD623" s="96"/>
      <c r="GE623" s="97"/>
    </row>
    <row r="624" spans="1:187" ht="30" customHeight="1" thickTop="1" thickBot="1" x14ac:dyDescent="0.4">
      <c r="A624" s="162">
        <v>620</v>
      </c>
      <c r="B624" s="194">
        <v>5</v>
      </c>
      <c r="C624" s="164">
        <v>9781988824833</v>
      </c>
      <c r="D624" s="165" t="s">
        <v>473</v>
      </c>
      <c r="E624" s="165" t="s">
        <v>1155</v>
      </c>
      <c r="F624" s="165" t="s">
        <v>1480</v>
      </c>
      <c r="G624" s="166" t="s">
        <v>1415</v>
      </c>
      <c r="H624" s="166" t="s">
        <v>1418</v>
      </c>
      <c r="I624" s="167"/>
      <c r="J624" s="227">
        <f t="shared" si="769"/>
        <v>5</v>
      </c>
      <c r="K624" s="228"/>
      <c r="L624" s="99" t="str">
        <f t="shared" si="695"/>
        <v/>
      </c>
      <c r="M624" s="241"/>
      <c r="N624" s="168"/>
      <c r="O624" s="169" t="str">
        <f t="shared" si="696"/>
        <v>VENDOR 09</v>
      </c>
      <c r="P624" s="149">
        <v>241363</v>
      </c>
      <c r="Q624" s="149">
        <f t="shared" si="697"/>
        <v>0</v>
      </c>
      <c r="R624" s="170" t="str">
        <f t="shared" si="698"/>
        <v xml:space="preserve">, </v>
      </c>
      <c r="S624" s="170" t="str">
        <f t="shared" si="699"/>
        <v>NO BID</v>
      </c>
      <c r="T624" s="87">
        <f t="shared" si="700"/>
        <v>0</v>
      </c>
      <c r="U624" s="88" t="str">
        <f t="shared" si="701"/>
        <v>NOT AWARDED</v>
      </c>
      <c r="V624" s="167"/>
      <c r="W624" s="171"/>
      <c r="X624" s="89"/>
      <c r="Y624" s="90"/>
      <c r="Z624" s="172" t="str">
        <f t="shared" si="702"/>
        <v/>
      </c>
      <c r="AA624" s="154" t="str">
        <f t="shared" si="703"/>
        <v>NO BID</v>
      </c>
      <c r="AB624" s="171"/>
      <c r="AC624" s="89"/>
      <c r="AD624" s="90"/>
      <c r="AE624" s="172" t="str">
        <f t="shared" si="704"/>
        <v/>
      </c>
      <c r="AF624" s="154" t="str">
        <f t="shared" si="705"/>
        <v>NO BID</v>
      </c>
      <c r="AG624" s="171"/>
      <c r="AH624" s="89"/>
      <c r="AI624" s="90"/>
      <c r="AJ624" s="172" t="str">
        <f t="shared" si="706"/>
        <v/>
      </c>
      <c r="AK624" s="154" t="str">
        <f t="shared" si="707"/>
        <v>NO BID</v>
      </c>
      <c r="AL624" s="171"/>
      <c r="AM624" s="89"/>
      <c r="AN624" s="90"/>
      <c r="AO624" s="172" t="str">
        <f t="shared" si="708"/>
        <v/>
      </c>
      <c r="AP624" s="154" t="str">
        <f t="shared" si="709"/>
        <v>NO BID</v>
      </c>
      <c r="AQ624" s="171"/>
      <c r="AR624" s="89"/>
      <c r="AS624" s="90"/>
      <c r="AT624" s="172" t="str">
        <f t="shared" si="710"/>
        <v/>
      </c>
      <c r="AU624" s="154" t="str">
        <f t="shared" si="711"/>
        <v>NO BID</v>
      </c>
      <c r="AV624" s="171"/>
      <c r="AW624" s="89"/>
      <c r="AX624" s="90"/>
      <c r="AY624" s="172" t="str">
        <f t="shared" si="712"/>
        <v/>
      </c>
      <c r="AZ624" s="154" t="str">
        <f t="shared" si="713"/>
        <v>NO BID</v>
      </c>
      <c r="BA624" s="171"/>
      <c r="BB624" s="89"/>
      <c r="BC624" s="90"/>
      <c r="BD624" s="172" t="str">
        <f t="shared" si="714"/>
        <v/>
      </c>
      <c r="BE624" s="154" t="str">
        <f t="shared" si="770"/>
        <v>NO BID</v>
      </c>
      <c r="BF624" s="171"/>
      <c r="BG624" s="89"/>
      <c r="BH624" s="90"/>
      <c r="BI624" s="172" t="str">
        <f t="shared" si="715"/>
        <v/>
      </c>
      <c r="BJ624" s="154" t="str">
        <f t="shared" si="716"/>
        <v>NO BID</v>
      </c>
      <c r="BK624" s="171"/>
      <c r="BL624" s="89"/>
      <c r="BM624" s="90"/>
      <c r="BN624" s="172" t="str">
        <f t="shared" si="717"/>
        <v/>
      </c>
      <c r="BO624" s="154" t="str">
        <f t="shared" si="718"/>
        <v>NO BID</v>
      </c>
      <c r="BP624" s="178"/>
      <c r="BQ624" s="171"/>
      <c r="BR624" s="89"/>
      <c r="BS624" s="90" t="str">
        <f t="shared" si="719"/>
        <v/>
      </c>
      <c r="BT624" s="172"/>
      <c r="BU624" s="154" t="str">
        <f t="shared" si="720"/>
        <v>NO BID</v>
      </c>
      <c r="BV624" s="171"/>
      <c r="BW624" s="89"/>
      <c r="BX624" s="90" t="str">
        <f t="shared" si="721"/>
        <v/>
      </c>
      <c r="BY624" s="172"/>
      <c r="BZ624" s="154" t="str">
        <f t="shared" si="722"/>
        <v>NO BID</v>
      </c>
      <c r="CA624" s="171"/>
      <c r="CB624" s="89"/>
      <c r="CC624" s="90" t="str">
        <f t="shared" si="723"/>
        <v/>
      </c>
      <c r="CD624" s="172"/>
      <c r="CE624" s="154" t="str">
        <f t="shared" si="724"/>
        <v>NO BID</v>
      </c>
      <c r="CF624" s="171"/>
      <c r="CG624" s="89"/>
      <c r="CH624" s="90" t="str">
        <f t="shared" si="725"/>
        <v/>
      </c>
      <c r="CI624" s="172"/>
      <c r="CJ624" s="154" t="str">
        <f t="shared" si="726"/>
        <v>NO BID</v>
      </c>
      <c r="CK624" s="171"/>
      <c r="CL624" s="89"/>
      <c r="CM624" s="90" t="str">
        <f t="shared" si="727"/>
        <v/>
      </c>
      <c r="CN624" s="172"/>
      <c r="CO624" s="154" t="str">
        <f t="shared" si="728"/>
        <v>NO BID</v>
      </c>
      <c r="CP624" s="171"/>
      <c r="CQ624" s="89"/>
      <c r="CR624" s="90" t="str">
        <f t="shared" si="729"/>
        <v/>
      </c>
      <c r="CS624" s="172"/>
      <c r="CT624" s="154" t="str">
        <f t="shared" si="730"/>
        <v>NO BID</v>
      </c>
      <c r="CU624" s="171"/>
      <c r="CV624" s="89"/>
      <c r="CW624" s="90" t="str">
        <f t="shared" si="731"/>
        <v/>
      </c>
      <c r="CX624" s="172"/>
      <c r="CY624" s="154" t="str">
        <f t="shared" si="732"/>
        <v>NO BID</v>
      </c>
      <c r="CZ624" s="171"/>
      <c r="DA624" s="89"/>
      <c r="DB624" s="90" t="str">
        <f t="shared" si="733"/>
        <v/>
      </c>
      <c r="DC624" s="172"/>
      <c r="DD624" s="154" t="str">
        <f t="shared" si="734"/>
        <v>NO BID</v>
      </c>
      <c r="DE624" s="171"/>
      <c r="DF624" s="89"/>
      <c r="DG624" s="90" t="str">
        <f t="shared" si="735"/>
        <v/>
      </c>
      <c r="DH624" s="172"/>
      <c r="DI624" s="154" t="str">
        <f t="shared" si="736"/>
        <v>NO BID</v>
      </c>
      <c r="DJ624" s="171"/>
      <c r="DK624" s="89"/>
      <c r="DL624" s="90" t="str">
        <f t="shared" si="737"/>
        <v/>
      </c>
      <c r="DM624" s="172"/>
      <c r="DN624" s="154" t="str">
        <f t="shared" si="738"/>
        <v>NO BID</v>
      </c>
      <c r="DO624" s="171"/>
      <c r="DP624" s="89"/>
      <c r="DQ624" s="90" t="str">
        <f t="shared" si="739"/>
        <v/>
      </c>
      <c r="DR624" s="172"/>
      <c r="DS624" s="154" t="str">
        <f t="shared" si="740"/>
        <v>NO BID</v>
      </c>
      <c r="DT624" s="171"/>
      <c r="DU624" s="89"/>
      <c r="DV624" s="90" t="str">
        <f t="shared" si="741"/>
        <v/>
      </c>
      <c r="DW624" s="172"/>
      <c r="DX624" s="154" t="str">
        <f t="shared" si="742"/>
        <v>NO BID</v>
      </c>
      <c r="DY624" s="171"/>
      <c r="DZ624" s="89"/>
      <c r="EA624" s="90" t="str">
        <f t="shared" si="743"/>
        <v/>
      </c>
      <c r="EB624" s="172"/>
      <c r="EC624" s="154" t="str">
        <f t="shared" si="744"/>
        <v>NO BID</v>
      </c>
      <c r="ED624" s="171"/>
      <c r="EE624" s="89"/>
      <c r="EF624" s="90" t="str">
        <f t="shared" si="745"/>
        <v/>
      </c>
      <c r="EG624" s="172"/>
      <c r="EH624" s="154" t="str">
        <f t="shared" si="746"/>
        <v>NO BID</v>
      </c>
      <c r="EI624" s="171"/>
      <c r="EJ624" s="89"/>
      <c r="EK624" s="90" t="str">
        <f t="shared" si="747"/>
        <v/>
      </c>
      <c r="EL624" s="172"/>
      <c r="EM624" s="154" t="str">
        <f t="shared" si="748"/>
        <v>NO BID</v>
      </c>
      <c r="EN624" s="171"/>
      <c r="EO624" s="89"/>
      <c r="EP624" s="90" t="str">
        <f t="shared" si="749"/>
        <v/>
      </c>
      <c r="EQ624" s="172"/>
      <c r="ER624" s="154" t="str">
        <f t="shared" si="750"/>
        <v>NO BID</v>
      </c>
      <c r="ES624" s="171"/>
      <c r="ET624" s="89"/>
      <c r="EU624" s="90" t="str">
        <f t="shared" si="751"/>
        <v/>
      </c>
      <c r="EV624" s="172"/>
      <c r="EW624" s="154" t="str">
        <f t="shared" si="752"/>
        <v>NO BID</v>
      </c>
      <c r="EX624" s="171"/>
      <c r="EY624" s="89"/>
      <c r="EZ624" s="90" t="str">
        <f t="shared" si="753"/>
        <v/>
      </c>
      <c r="FA624" s="172"/>
      <c r="FB624" s="154" t="str">
        <f t="shared" si="754"/>
        <v>NO BID</v>
      </c>
      <c r="FC624" s="171"/>
      <c r="FD624" s="89"/>
      <c r="FE624" s="90" t="str">
        <f t="shared" si="755"/>
        <v/>
      </c>
      <c r="FF624" s="172"/>
      <c r="FG624" s="154" t="str">
        <f t="shared" si="756"/>
        <v>NO BID</v>
      </c>
      <c r="FH624" s="171"/>
      <c r="FI624" s="89"/>
      <c r="FJ624" s="90" t="str">
        <f t="shared" si="757"/>
        <v/>
      </c>
      <c r="FK624" s="172"/>
      <c r="FL624" s="154" t="str">
        <f t="shared" si="758"/>
        <v>NO BID</v>
      </c>
      <c r="FM624" s="171"/>
      <c r="FN624" s="89"/>
      <c r="FO624" s="90" t="str">
        <f t="shared" si="759"/>
        <v/>
      </c>
      <c r="FP624" s="172"/>
      <c r="FQ624" s="154" t="str">
        <f t="shared" si="760"/>
        <v>NO BID</v>
      </c>
      <c r="FR624" s="174"/>
      <c r="FS624" s="91">
        <v>22.46</v>
      </c>
      <c r="FT624" s="92">
        <f t="shared" si="761"/>
        <v>112.30000000000001</v>
      </c>
      <c r="FU624" s="175">
        <f t="shared" si="762"/>
        <v>0</v>
      </c>
      <c r="FV624" s="93" t="str">
        <f t="shared" si="763"/>
        <v/>
      </c>
      <c r="FW624" s="94">
        <f t="shared" si="764"/>
        <v>112.30000000000001</v>
      </c>
      <c r="FX624" s="95">
        <f t="shared" si="765"/>
        <v>0</v>
      </c>
      <c r="FY624" s="129" t="str">
        <f t="shared" si="766"/>
        <v>NOT AWARDED</v>
      </c>
      <c r="FZ624" s="130">
        <f t="shared" si="767"/>
        <v>0</v>
      </c>
      <c r="GA624" s="129" t="str">
        <f t="shared" si="768"/>
        <v>VENDOR 09</v>
      </c>
      <c r="GB624" s="176"/>
      <c r="GC624" s="177"/>
      <c r="GD624" s="96"/>
      <c r="GE624" s="97"/>
    </row>
    <row r="625" spans="1:187" ht="30" customHeight="1" thickTop="1" thickBot="1" x14ac:dyDescent="0.4">
      <c r="A625" s="141">
        <v>621</v>
      </c>
      <c r="B625" s="197">
        <v>2</v>
      </c>
      <c r="C625" s="164">
        <v>9780593498064</v>
      </c>
      <c r="D625" s="165" t="s">
        <v>481</v>
      </c>
      <c r="E625" s="165" t="s">
        <v>1163</v>
      </c>
      <c r="F625" s="165" t="s">
        <v>1479</v>
      </c>
      <c r="G625" s="166" t="s">
        <v>1415</v>
      </c>
      <c r="H625" s="166" t="s">
        <v>1419</v>
      </c>
      <c r="I625" s="167"/>
      <c r="J625" s="227">
        <f t="shared" si="769"/>
        <v>2</v>
      </c>
      <c r="K625" s="228"/>
      <c r="L625" s="99" t="str">
        <f t="shared" si="695"/>
        <v/>
      </c>
      <c r="M625" s="241"/>
      <c r="N625" s="168"/>
      <c r="O625" s="195" t="str">
        <f t="shared" si="696"/>
        <v>VENDOR 09</v>
      </c>
      <c r="P625" s="149">
        <v>241363</v>
      </c>
      <c r="Q625" s="149">
        <f t="shared" si="697"/>
        <v>0</v>
      </c>
      <c r="R625" s="196" t="str">
        <f t="shared" si="698"/>
        <v xml:space="preserve">, </v>
      </c>
      <c r="S625" s="196" t="str">
        <f t="shared" si="699"/>
        <v>NO BID</v>
      </c>
      <c r="T625" s="117">
        <f t="shared" si="700"/>
        <v>0</v>
      </c>
      <c r="U625" s="118" t="str">
        <f t="shared" si="701"/>
        <v>NOT AWARDED</v>
      </c>
      <c r="V625" s="167"/>
      <c r="W625" s="171"/>
      <c r="X625" s="89"/>
      <c r="Y625" s="90"/>
      <c r="Z625" s="172" t="str">
        <f t="shared" si="702"/>
        <v/>
      </c>
      <c r="AA625" s="154" t="str">
        <f t="shared" si="703"/>
        <v>NO BID</v>
      </c>
      <c r="AB625" s="171"/>
      <c r="AC625" s="89"/>
      <c r="AD625" s="90"/>
      <c r="AE625" s="172" t="str">
        <f t="shared" si="704"/>
        <v/>
      </c>
      <c r="AF625" s="154" t="str">
        <f t="shared" si="705"/>
        <v>NO BID</v>
      </c>
      <c r="AG625" s="171"/>
      <c r="AH625" s="89"/>
      <c r="AI625" s="90"/>
      <c r="AJ625" s="172" t="str">
        <f t="shared" si="706"/>
        <v/>
      </c>
      <c r="AK625" s="154" t="str">
        <f t="shared" si="707"/>
        <v>NO BID</v>
      </c>
      <c r="AL625" s="171"/>
      <c r="AM625" s="89"/>
      <c r="AN625" s="90"/>
      <c r="AO625" s="172" t="str">
        <f t="shared" si="708"/>
        <v/>
      </c>
      <c r="AP625" s="154" t="str">
        <f t="shared" si="709"/>
        <v>NO BID</v>
      </c>
      <c r="AQ625" s="171"/>
      <c r="AR625" s="89"/>
      <c r="AS625" s="90"/>
      <c r="AT625" s="172" t="str">
        <f t="shared" si="710"/>
        <v/>
      </c>
      <c r="AU625" s="154" t="str">
        <f t="shared" si="711"/>
        <v>NO BID</v>
      </c>
      <c r="AV625" s="171"/>
      <c r="AW625" s="89"/>
      <c r="AX625" s="90"/>
      <c r="AY625" s="172" t="str">
        <f t="shared" si="712"/>
        <v/>
      </c>
      <c r="AZ625" s="154" t="str">
        <f t="shared" si="713"/>
        <v>NO BID</v>
      </c>
      <c r="BA625" s="171"/>
      <c r="BB625" s="89"/>
      <c r="BC625" s="90"/>
      <c r="BD625" s="172" t="str">
        <f t="shared" si="714"/>
        <v/>
      </c>
      <c r="BE625" s="154" t="str">
        <f t="shared" si="770"/>
        <v>NO BID</v>
      </c>
      <c r="BF625" s="171"/>
      <c r="BG625" s="89"/>
      <c r="BH625" s="90"/>
      <c r="BI625" s="172" t="str">
        <f t="shared" si="715"/>
        <v/>
      </c>
      <c r="BJ625" s="154" t="str">
        <f t="shared" si="716"/>
        <v>NO BID</v>
      </c>
      <c r="BK625" s="171"/>
      <c r="BL625" s="89"/>
      <c r="BM625" s="90"/>
      <c r="BN625" s="172" t="str">
        <f t="shared" si="717"/>
        <v/>
      </c>
      <c r="BO625" s="154" t="str">
        <f t="shared" si="718"/>
        <v>NO BID</v>
      </c>
      <c r="BP625" s="178"/>
      <c r="BQ625" s="171"/>
      <c r="BR625" s="89"/>
      <c r="BS625" s="90" t="str">
        <f t="shared" si="719"/>
        <v/>
      </c>
      <c r="BT625" s="172"/>
      <c r="BU625" s="154" t="str">
        <f t="shared" si="720"/>
        <v>NO BID</v>
      </c>
      <c r="BV625" s="171"/>
      <c r="BW625" s="89"/>
      <c r="BX625" s="90" t="str">
        <f t="shared" si="721"/>
        <v/>
      </c>
      <c r="BY625" s="172"/>
      <c r="BZ625" s="154" t="str">
        <f t="shared" si="722"/>
        <v>NO BID</v>
      </c>
      <c r="CA625" s="171"/>
      <c r="CB625" s="89"/>
      <c r="CC625" s="90" t="str">
        <f t="shared" si="723"/>
        <v/>
      </c>
      <c r="CD625" s="172"/>
      <c r="CE625" s="154" t="str">
        <f t="shared" si="724"/>
        <v>NO BID</v>
      </c>
      <c r="CF625" s="171"/>
      <c r="CG625" s="89"/>
      <c r="CH625" s="90" t="str">
        <f t="shared" si="725"/>
        <v/>
      </c>
      <c r="CI625" s="172"/>
      <c r="CJ625" s="154" t="str">
        <f t="shared" si="726"/>
        <v>NO BID</v>
      </c>
      <c r="CK625" s="171"/>
      <c r="CL625" s="89"/>
      <c r="CM625" s="90" t="str">
        <f t="shared" si="727"/>
        <v/>
      </c>
      <c r="CN625" s="172"/>
      <c r="CO625" s="154" t="str">
        <f t="shared" si="728"/>
        <v>NO BID</v>
      </c>
      <c r="CP625" s="171"/>
      <c r="CQ625" s="89"/>
      <c r="CR625" s="90" t="str">
        <f t="shared" si="729"/>
        <v/>
      </c>
      <c r="CS625" s="172"/>
      <c r="CT625" s="154" t="str">
        <f t="shared" si="730"/>
        <v>NO BID</v>
      </c>
      <c r="CU625" s="171"/>
      <c r="CV625" s="89"/>
      <c r="CW625" s="90" t="str">
        <f t="shared" si="731"/>
        <v/>
      </c>
      <c r="CX625" s="172"/>
      <c r="CY625" s="154" t="str">
        <f t="shared" si="732"/>
        <v>NO BID</v>
      </c>
      <c r="CZ625" s="171"/>
      <c r="DA625" s="89"/>
      <c r="DB625" s="90" t="str">
        <f t="shared" si="733"/>
        <v/>
      </c>
      <c r="DC625" s="172"/>
      <c r="DD625" s="154" t="str">
        <f t="shared" si="734"/>
        <v>NO BID</v>
      </c>
      <c r="DE625" s="171"/>
      <c r="DF625" s="89"/>
      <c r="DG625" s="90" t="str">
        <f t="shared" si="735"/>
        <v/>
      </c>
      <c r="DH625" s="172"/>
      <c r="DI625" s="154" t="str">
        <f t="shared" si="736"/>
        <v>NO BID</v>
      </c>
      <c r="DJ625" s="171"/>
      <c r="DK625" s="89"/>
      <c r="DL625" s="90" t="str">
        <f t="shared" si="737"/>
        <v/>
      </c>
      <c r="DM625" s="172"/>
      <c r="DN625" s="154" t="str">
        <f t="shared" si="738"/>
        <v>NO BID</v>
      </c>
      <c r="DO625" s="171"/>
      <c r="DP625" s="89"/>
      <c r="DQ625" s="90" t="str">
        <f t="shared" si="739"/>
        <v/>
      </c>
      <c r="DR625" s="172"/>
      <c r="DS625" s="154" t="str">
        <f t="shared" si="740"/>
        <v>NO BID</v>
      </c>
      <c r="DT625" s="171"/>
      <c r="DU625" s="89"/>
      <c r="DV625" s="90" t="str">
        <f t="shared" si="741"/>
        <v/>
      </c>
      <c r="DW625" s="172"/>
      <c r="DX625" s="154" t="str">
        <f t="shared" si="742"/>
        <v>NO BID</v>
      </c>
      <c r="DY625" s="171"/>
      <c r="DZ625" s="89"/>
      <c r="EA625" s="90" t="str">
        <f t="shared" si="743"/>
        <v/>
      </c>
      <c r="EB625" s="172"/>
      <c r="EC625" s="154" t="str">
        <f t="shared" si="744"/>
        <v>NO BID</v>
      </c>
      <c r="ED625" s="171"/>
      <c r="EE625" s="89"/>
      <c r="EF625" s="90" t="str">
        <f t="shared" si="745"/>
        <v/>
      </c>
      <c r="EG625" s="172"/>
      <c r="EH625" s="154" t="str">
        <f t="shared" si="746"/>
        <v>NO BID</v>
      </c>
      <c r="EI625" s="171"/>
      <c r="EJ625" s="89"/>
      <c r="EK625" s="90" t="str">
        <f t="shared" si="747"/>
        <v/>
      </c>
      <c r="EL625" s="172"/>
      <c r="EM625" s="154" t="str">
        <f t="shared" si="748"/>
        <v>NO BID</v>
      </c>
      <c r="EN625" s="171"/>
      <c r="EO625" s="89"/>
      <c r="EP625" s="90" t="str">
        <f t="shared" si="749"/>
        <v/>
      </c>
      <c r="EQ625" s="172"/>
      <c r="ER625" s="154" t="str">
        <f t="shared" si="750"/>
        <v>NO BID</v>
      </c>
      <c r="ES625" s="171"/>
      <c r="ET625" s="89"/>
      <c r="EU625" s="90" t="str">
        <f t="shared" si="751"/>
        <v/>
      </c>
      <c r="EV625" s="172"/>
      <c r="EW625" s="154" t="str">
        <f t="shared" si="752"/>
        <v>NO BID</v>
      </c>
      <c r="EX625" s="171"/>
      <c r="EY625" s="89"/>
      <c r="EZ625" s="90" t="str">
        <f t="shared" si="753"/>
        <v/>
      </c>
      <c r="FA625" s="172"/>
      <c r="FB625" s="154" t="str">
        <f t="shared" si="754"/>
        <v>NO BID</v>
      </c>
      <c r="FC625" s="171"/>
      <c r="FD625" s="89"/>
      <c r="FE625" s="90" t="str">
        <f t="shared" si="755"/>
        <v/>
      </c>
      <c r="FF625" s="172"/>
      <c r="FG625" s="154" t="str">
        <f t="shared" si="756"/>
        <v>NO BID</v>
      </c>
      <c r="FH625" s="171"/>
      <c r="FI625" s="89"/>
      <c r="FJ625" s="90" t="str">
        <f t="shared" si="757"/>
        <v/>
      </c>
      <c r="FK625" s="172"/>
      <c r="FL625" s="154" t="str">
        <f t="shared" si="758"/>
        <v>NO BID</v>
      </c>
      <c r="FM625" s="171"/>
      <c r="FN625" s="89"/>
      <c r="FO625" s="90" t="str">
        <f t="shared" si="759"/>
        <v/>
      </c>
      <c r="FP625" s="172"/>
      <c r="FQ625" s="154" t="str">
        <f t="shared" si="760"/>
        <v>NO BID</v>
      </c>
      <c r="FR625" s="174"/>
      <c r="FS625" s="91">
        <v>22.16</v>
      </c>
      <c r="FT625" s="92">
        <f t="shared" si="761"/>
        <v>44.32</v>
      </c>
      <c r="FU625" s="175">
        <f t="shared" si="762"/>
        <v>0</v>
      </c>
      <c r="FV625" s="93" t="str">
        <f t="shared" si="763"/>
        <v/>
      </c>
      <c r="FW625" s="94">
        <f t="shared" si="764"/>
        <v>44.32</v>
      </c>
      <c r="FX625" s="95">
        <f t="shared" si="765"/>
        <v>0</v>
      </c>
      <c r="FY625" s="129" t="str">
        <f t="shared" si="766"/>
        <v>NOT AWARDED</v>
      </c>
      <c r="FZ625" s="130">
        <f t="shared" si="767"/>
        <v>0</v>
      </c>
      <c r="GA625" s="129" t="str">
        <f t="shared" si="768"/>
        <v>VENDOR 09</v>
      </c>
      <c r="GB625" s="176"/>
      <c r="GC625" s="177"/>
      <c r="GD625" s="96"/>
      <c r="GE625" s="97"/>
    </row>
    <row r="626" spans="1:187" ht="30" customHeight="1" thickTop="1" thickBot="1" x14ac:dyDescent="0.4">
      <c r="A626" s="162">
        <v>622</v>
      </c>
      <c r="B626" s="194">
        <v>5</v>
      </c>
      <c r="C626" s="164">
        <v>9780385547772</v>
      </c>
      <c r="D626" s="165" t="s">
        <v>487</v>
      </c>
      <c r="E626" s="165" t="s">
        <v>1169</v>
      </c>
      <c r="F626" s="165" t="s">
        <v>1479</v>
      </c>
      <c r="G626" s="166" t="s">
        <v>1415</v>
      </c>
      <c r="H626" s="166" t="s">
        <v>1425</v>
      </c>
      <c r="I626" s="167"/>
      <c r="J626" s="227">
        <f t="shared" si="769"/>
        <v>5</v>
      </c>
      <c r="K626" s="228"/>
      <c r="L626" s="99" t="str">
        <f t="shared" si="695"/>
        <v/>
      </c>
      <c r="M626" s="241"/>
      <c r="N626" s="168"/>
      <c r="O626" s="195" t="str">
        <f t="shared" si="696"/>
        <v>VENDOR 09</v>
      </c>
      <c r="P626" s="149">
        <v>241365</v>
      </c>
      <c r="Q626" s="149">
        <f t="shared" si="697"/>
        <v>0</v>
      </c>
      <c r="R626" s="196" t="str">
        <f t="shared" si="698"/>
        <v xml:space="preserve">, </v>
      </c>
      <c r="S626" s="196" t="str">
        <f t="shared" si="699"/>
        <v>NO BID</v>
      </c>
      <c r="T626" s="117">
        <f t="shared" si="700"/>
        <v>0</v>
      </c>
      <c r="U626" s="118" t="str">
        <f t="shared" si="701"/>
        <v>NOT AWARDED</v>
      </c>
      <c r="V626" s="167"/>
      <c r="W626" s="171"/>
      <c r="X626" s="89"/>
      <c r="Y626" s="90"/>
      <c r="Z626" s="172" t="str">
        <f t="shared" si="702"/>
        <v/>
      </c>
      <c r="AA626" s="154" t="str">
        <f t="shared" si="703"/>
        <v>NO BID</v>
      </c>
      <c r="AB626" s="171"/>
      <c r="AC626" s="89"/>
      <c r="AD626" s="90"/>
      <c r="AE626" s="172" t="str">
        <f t="shared" si="704"/>
        <v/>
      </c>
      <c r="AF626" s="154" t="str">
        <f t="shared" si="705"/>
        <v>NO BID</v>
      </c>
      <c r="AG626" s="171"/>
      <c r="AH626" s="89"/>
      <c r="AI626" s="90"/>
      <c r="AJ626" s="172" t="str">
        <f t="shared" si="706"/>
        <v/>
      </c>
      <c r="AK626" s="154" t="str">
        <f t="shared" si="707"/>
        <v>NO BID</v>
      </c>
      <c r="AL626" s="171"/>
      <c r="AM626" s="89"/>
      <c r="AN626" s="90"/>
      <c r="AO626" s="172" t="str">
        <f t="shared" si="708"/>
        <v/>
      </c>
      <c r="AP626" s="154" t="str">
        <f t="shared" si="709"/>
        <v>NO BID</v>
      </c>
      <c r="AQ626" s="171"/>
      <c r="AR626" s="89"/>
      <c r="AS626" s="90"/>
      <c r="AT626" s="172" t="str">
        <f t="shared" si="710"/>
        <v/>
      </c>
      <c r="AU626" s="154" t="str">
        <f t="shared" si="711"/>
        <v>NO BID</v>
      </c>
      <c r="AV626" s="171"/>
      <c r="AW626" s="89"/>
      <c r="AX626" s="90"/>
      <c r="AY626" s="172" t="str">
        <f t="shared" si="712"/>
        <v/>
      </c>
      <c r="AZ626" s="154" t="str">
        <f t="shared" si="713"/>
        <v>NO BID</v>
      </c>
      <c r="BA626" s="171"/>
      <c r="BB626" s="89"/>
      <c r="BC626" s="90"/>
      <c r="BD626" s="172" t="str">
        <f t="shared" si="714"/>
        <v/>
      </c>
      <c r="BE626" s="154" t="s">
        <v>81</v>
      </c>
      <c r="BF626" s="171"/>
      <c r="BG626" s="89"/>
      <c r="BH626" s="90"/>
      <c r="BI626" s="172" t="str">
        <f t="shared" si="715"/>
        <v/>
      </c>
      <c r="BJ626" s="154" t="str">
        <f t="shared" si="716"/>
        <v>NO BID</v>
      </c>
      <c r="BK626" s="171"/>
      <c r="BL626" s="89"/>
      <c r="BM626" s="90"/>
      <c r="BN626" s="172" t="str">
        <f t="shared" si="717"/>
        <v/>
      </c>
      <c r="BO626" s="154" t="str">
        <f t="shared" si="718"/>
        <v>NO BID</v>
      </c>
      <c r="BP626" s="173"/>
      <c r="BQ626" s="171"/>
      <c r="BR626" s="89"/>
      <c r="BS626" s="90" t="str">
        <f t="shared" si="719"/>
        <v/>
      </c>
      <c r="BT626" s="172"/>
      <c r="BU626" s="154" t="str">
        <f t="shared" si="720"/>
        <v>NO BID</v>
      </c>
      <c r="BV626" s="171"/>
      <c r="BW626" s="89"/>
      <c r="BX626" s="90" t="str">
        <f t="shared" si="721"/>
        <v/>
      </c>
      <c r="BY626" s="172"/>
      <c r="BZ626" s="154" t="str">
        <f t="shared" si="722"/>
        <v>NO BID</v>
      </c>
      <c r="CA626" s="171"/>
      <c r="CB626" s="89"/>
      <c r="CC626" s="90" t="str">
        <f t="shared" si="723"/>
        <v/>
      </c>
      <c r="CD626" s="172"/>
      <c r="CE626" s="154" t="str">
        <f t="shared" si="724"/>
        <v>NO BID</v>
      </c>
      <c r="CF626" s="171"/>
      <c r="CG626" s="89"/>
      <c r="CH626" s="90" t="str">
        <f t="shared" si="725"/>
        <v/>
      </c>
      <c r="CI626" s="172"/>
      <c r="CJ626" s="154" t="str">
        <f t="shared" si="726"/>
        <v>NO BID</v>
      </c>
      <c r="CK626" s="171"/>
      <c r="CL626" s="89"/>
      <c r="CM626" s="90" t="str">
        <f t="shared" si="727"/>
        <v/>
      </c>
      <c r="CN626" s="172"/>
      <c r="CO626" s="154" t="str">
        <f t="shared" si="728"/>
        <v>NO BID</v>
      </c>
      <c r="CP626" s="171"/>
      <c r="CQ626" s="89"/>
      <c r="CR626" s="90" t="str">
        <f t="shared" si="729"/>
        <v/>
      </c>
      <c r="CS626" s="172"/>
      <c r="CT626" s="154" t="str">
        <f t="shared" si="730"/>
        <v>NO BID</v>
      </c>
      <c r="CU626" s="171"/>
      <c r="CV626" s="89"/>
      <c r="CW626" s="90" t="str">
        <f t="shared" si="731"/>
        <v/>
      </c>
      <c r="CX626" s="172"/>
      <c r="CY626" s="154" t="str">
        <f t="shared" si="732"/>
        <v>NO BID</v>
      </c>
      <c r="CZ626" s="171"/>
      <c r="DA626" s="89"/>
      <c r="DB626" s="90" t="str">
        <f t="shared" si="733"/>
        <v/>
      </c>
      <c r="DC626" s="172"/>
      <c r="DD626" s="154" t="str">
        <f t="shared" si="734"/>
        <v>NO BID</v>
      </c>
      <c r="DE626" s="171"/>
      <c r="DF626" s="89"/>
      <c r="DG626" s="90" t="str">
        <f t="shared" si="735"/>
        <v/>
      </c>
      <c r="DH626" s="172"/>
      <c r="DI626" s="154" t="str">
        <f t="shared" si="736"/>
        <v>NO BID</v>
      </c>
      <c r="DJ626" s="171"/>
      <c r="DK626" s="89"/>
      <c r="DL626" s="90" t="str">
        <f t="shared" si="737"/>
        <v/>
      </c>
      <c r="DM626" s="172"/>
      <c r="DN626" s="154" t="str">
        <f t="shared" si="738"/>
        <v>NO BID</v>
      </c>
      <c r="DO626" s="171"/>
      <c r="DP626" s="89"/>
      <c r="DQ626" s="90" t="str">
        <f t="shared" si="739"/>
        <v/>
      </c>
      <c r="DR626" s="172"/>
      <c r="DS626" s="154" t="str">
        <f t="shared" si="740"/>
        <v>NO BID</v>
      </c>
      <c r="DT626" s="171"/>
      <c r="DU626" s="89"/>
      <c r="DV626" s="90" t="str">
        <f t="shared" si="741"/>
        <v/>
      </c>
      <c r="DW626" s="172"/>
      <c r="DX626" s="154" t="str">
        <f t="shared" si="742"/>
        <v>NO BID</v>
      </c>
      <c r="DY626" s="171"/>
      <c r="DZ626" s="89"/>
      <c r="EA626" s="90" t="str">
        <f t="shared" si="743"/>
        <v/>
      </c>
      <c r="EB626" s="172"/>
      <c r="EC626" s="154" t="str">
        <f t="shared" si="744"/>
        <v>NO BID</v>
      </c>
      <c r="ED626" s="171"/>
      <c r="EE626" s="89"/>
      <c r="EF626" s="90" t="str">
        <f t="shared" si="745"/>
        <v/>
      </c>
      <c r="EG626" s="172"/>
      <c r="EH626" s="154" t="str">
        <f t="shared" si="746"/>
        <v>NO BID</v>
      </c>
      <c r="EI626" s="171"/>
      <c r="EJ626" s="89"/>
      <c r="EK626" s="90" t="str">
        <f t="shared" si="747"/>
        <v/>
      </c>
      <c r="EL626" s="172"/>
      <c r="EM626" s="154" t="str">
        <f t="shared" si="748"/>
        <v>NO BID</v>
      </c>
      <c r="EN626" s="171"/>
      <c r="EO626" s="89"/>
      <c r="EP626" s="90" t="str">
        <f t="shared" si="749"/>
        <v/>
      </c>
      <c r="EQ626" s="172"/>
      <c r="ER626" s="154" t="str">
        <f t="shared" si="750"/>
        <v>NO BID</v>
      </c>
      <c r="ES626" s="171"/>
      <c r="ET626" s="89"/>
      <c r="EU626" s="90" t="str">
        <f t="shared" si="751"/>
        <v/>
      </c>
      <c r="EV626" s="172"/>
      <c r="EW626" s="154" t="str">
        <f t="shared" si="752"/>
        <v>NO BID</v>
      </c>
      <c r="EX626" s="171"/>
      <c r="EY626" s="89"/>
      <c r="EZ626" s="90" t="str">
        <f t="shared" si="753"/>
        <v/>
      </c>
      <c r="FA626" s="172"/>
      <c r="FB626" s="154" t="str">
        <f t="shared" si="754"/>
        <v>NO BID</v>
      </c>
      <c r="FC626" s="171"/>
      <c r="FD626" s="89"/>
      <c r="FE626" s="90" t="str">
        <f t="shared" si="755"/>
        <v/>
      </c>
      <c r="FF626" s="172"/>
      <c r="FG626" s="154" t="str">
        <f t="shared" si="756"/>
        <v>NO BID</v>
      </c>
      <c r="FH626" s="171"/>
      <c r="FI626" s="89"/>
      <c r="FJ626" s="90" t="str">
        <f t="shared" si="757"/>
        <v/>
      </c>
      <c r="FK626" s="172"/>
      <c r="FL626" s="154" t="str">
        <f t="shared" si="758"/>
        <v>NO BID</v>
      </c>
      <c r="FM626" s="171"/>
      <c r="FN626" s="89"/>
      <c r="FO626" s="90" t="str">
        <f t="shared" si="759"/>
        <v/>
      </c>
      <c r="FP626" s="172"/>
      <c r="FQ626" s="154" t="str">
        <f t="shared" si="760"/>
        <v>NO BID</v>
      </c>
      <c r="FR626" s="174"/>
      <c r="FS626" s="91">
        <v>15.48</v>
      </c>
      <c r="FT626" s="92">
        <f t="shared" si="761"/>
        <v>77.400000000000006</v>
      </c>
      <c r="FU626" s="175">
        <f t="shared" si="762"/>
        <v>0</v>
      </c>
      <c r="FV626" s="93" t="str">
        <f t="shared" si="763"/>
        <v/>
      </c>
      <c r="FW626" s="94">
        <f t="shared" si="764"/>
        <v>77.400000000000006</v>
      </c>
      <c r="FX626" s="95">
        <f t="shared" si="765"/>
        <v>0</v>
      </c>
      <c r="FY626" s="129" t="str">
        <f t="shared" si="766"/>
        <v>NOT AWARDED</v>
      </c>
      <c r="FZ626" s="130">
        <f t="shared" si="767"/>
        <v>0</v>
      </c>
      <c r="GA626" s="129" t="str">
        <f t="shared" si="768"/>
        <v>VENDOR 09</v>
      </c>
      <c r="GB626" s="176"/>
      <c r="GC626" s="177"/>
      <c r="GD626" s="96"/>
      <c r="GE626" s="97"/>
    </row>
    <row r="627" spans="1:187" ht="30" customHeight="1" thickTop="1" thickBot="1" x14ac:dyDescent="0.4">
      <c r="A627" s="162">
        <v>623</v>
      </c>
      <c r="B627" s="163">
        <v>5</v>
      </c>
      <c r="C627" s="164">
        <v>9781433837043</v>
      </c>
      <c r="D627" s="165" t="s">
        <v>489</v>
      </c>
      <c r="E627" s="165" t="s">
        <v>1171</v>
      </c>
      <c r="F627" s="165" t="s">
        <v>1479</v>
      </c>
      <c r="G627" s="166" t="s">
        <v>1415</v>
      </c>
      <c r="H627" s="166" t="s">
        <v>1428</v>
      </c>
      <c r="I627" s="167"/>
      <c r="J627" s="227">
        <f t="shared" si="769"/>
        <v>5</v>
      </c>
      <c r="K627" s="228"/>
      <c r="L627" s="99" t="str">
        <f t="shared" si="695"/>
        <v/>
      </c>
      <c r="M627" s="241"/>
      <c r="N627" s="168"/>
      <c r="O627" s="195" t="str">
        <f t="shared" si="696"/>
        <v>VENDOR 09</v>
      </c>
      <c r="P627" s="149">
        <v>241360</v>
      </c>
      <c r="Q627" s="149">
        <f t="shared" si="697"/>
        <v>0</v>
      </c>
      <c r="R627" s="196" t="str">
        <f t="shared" si="698"/>
        <v xml:space="preserve">, </v>
      </c>
      <c r="S627" s="196" t="str">
        <f t="shared" si="699"/>
        <v>NO BID</v>
      </c>
      <c r="T627" s="117">
        <f t="shared" si="700"/>
        <v>0</v>
      </c>
      <c r="U627" s="118" t="str">
        <f t="shared" si="701"/>
        <v>NOT AWARDED</v>
      </c>
      <c r="V627" s="167"/>
      <c r="W627" s="171"/>
      <c r="X627" s="89"/>
      <c r="Y627" s="90"/>
      <c r="Z627" s="172" t="str">
        <f t="shared" si="702"/>
        <v/>
      </c>
      <c r="AA627" s="154" t="str">
        <f t="shared" si="703"/>
        <v>NO BID</v>
      </c>
      <c r="AB627" s="171"/>
      <c r="AC627" s="89"/>
      <c r="AD627" s="90"/>
      <c r="AE627" s="172" t="str">
        <f t="shared" si="704"/>
        <v/>
      </c>
      <c r="AF627" s="154" t="str">
        <f t="shared" si="705"/>
        <v>NO BID</v>
      </c>
      <c r="AG627" s="171"/>
      <c r="AH627" s="89"/>
      <c r="AI627" s="90"/>
      <c r="AJ627" s="172" t="str">
        <f t="shared" si="706"/>
        <v/>
      </c>
      <c r="AK627" s="154" t="str">
        <f t="shared" si="707"/>
        <v>NO BID</v>
      </c>
      <c r="AL627" s="171"/>
      <c r="AM627" s="89"/>
      <c r="AN627" s="90"/>
      <c r="AO627" s="172" t="str">
        <f t="shared" si="708"/>
        <v/>
      </c>
      <c r="AP627" s="154" t="str">
        <f t="shared" si="709"/>
        <v>NO BID</v>
      </c>
      <c r="AQ627" s="171"/>
      <c r="AR627" s="89"/>
      <c r="AS627" s="90"/>
      <c r="AT627" s="172" t="str">
        <f t="shared" si="710"/>
        <v/>
      </c>
      <c r="AU627" s="154" t="str">
        <f t="shared" si="711"/>
        <v>NO BID</v>
      </c>
      <c r="AV627" s="171"/>
      <c r="AW627" s="89"/>
      <c r="AX627" s="90"/>
      <c r="AY627" s="172" t="str">
        <f t="shared" si="712"/>
        <v/>
      </c>
      <c r="AZ627" s="154" t="str">
        <f t="shared" si="713"/>
        <v>NO BID</v>
      </c>
      <c r="BA627" s="171"/>
      <c r="BB627" s="89"/>
      <c r="BC627" s="90"/>
      <c r="BD627" s="172" t="str">
        <f t="shared" si="714"/>
        <v/>
      </c>
      <c r="BE627" s="154" t="str">
        <f t="shared" ref="BE627:BE633" si="771">IF($B627=0,"",IF(ISNUMBER(BB627),"","NO BID"))</f>
        <v>NO BID</v>
      </c>
      <c r="BF627" s="171"/>
      <c r="BG627" s="89"/>
      <c r="BH627" s="90"/>
      <c r="BI627" s="172" t="str">
        <f t="shared" si="715"/>
        <v/>
      </c>
      <c r="BJ627" s="154" t="str">
        <f t="shared" si="716"/>
        <v>NO BID</v>
      </c>
      <c r="BK627" s="171"/>
      <c r="BL627" s="89"/>
      <c r="BM627" s="90"/>
      <c r="BN627" s="172" t="str">
        <f t="shared" si="717"/>
        <v/>
      </c>
      <c r="BO627" s="154" t="str">
        <f t="shared" si="718"/>
        <v>NO BID</v>
      </c>
      <c r="BP627" s="178"/>
      <c r="BQ627" s="171"/>
      <c r="BR627" s="89"/>
      <c r="BS627" s="90" t="str">
        <f t="shared" si="719"/>
        <v/>
      </c>
      <c r="BT627" s="172"/>
      <c r="BU627" s="154" t="str">
        <f t="shared" si="720"/>
        <v>NO BID</v>
      </c>
      <c r="BV627" s="171"/>
      <c r="BW627" s="89"/>
      <c r="BX627" s="90" t="str">
        <f t="shared" si="721"/>
        <v/>
      </c>
      <c r="BY627" s="172"/>
      <c r="BZ627" s="154" t="str">
        <f t="shared" si="722"/>
        <v>NO BID</v>
      </c>
      <c r="CA627" s="171"/>
      <c r="CB627" s="89"/>
      <c r="CC627" s="90" t="str">
        <f t="shared" si="723"/>
        <v/>
      </c>
      <c r="CD627" s="172"/>
      <c r="CE627" s="154" t="str">
        <f t="shared" si="724"/>
        <v>NO BID</v>
      </c>
      <c r="CF627" s="171"/>
      <c r="CG627" s="89"/>
      <c r="CH627" s="90" t="str">
        <f t="shared" si="725"/>
        <v/>
      </c>
      <c r="CI627" s="172"/>
      <c r="CJ627" s="154" t="str">
        <f t="shared" si="726"/>
        <v>NO BID</v>
      </c>
      <c r="CK627" s="171"/>
      <c r="CL627" s="89"/>
      <c r="CM627" s="90" t="str">
        <f t="shared" si="727"/>
        <v/>
      </c>
      <c r="CN627" s="172"/>
      <c r="CO627" s="154" t="str">
        <f t="shared" si="728"/>
        <v>NO BID</v>
      </c>
      <c r="CP627" s="171"/>
      <c r="CQ627" s="89"/>
      <c r="CR627" s="90" t="str">
        <f t="shared" si="729"/>
        <v/>
      </c>
      <c r="CS627" s="172"/>
      <c r="CT627" s="154" t="str">
        <f t="shared" si="730"/>
        <v>NO BID</v>
      </c>
      <c r="CU627" s="171"/>
      <c r="CV627" s="89"/>
      <c r="CW627" s="90" t="str">
        <f t="shared" si="731"/>
        <v/>
      </c>
      <c r="CX627" s="172"/>
      <c r="CY627" s="154" t="str">
        <f t="shared" si="732"/>
        <v>NO BID</v>
      </c>
      <c r="CZ627" s="171"/>
      <c r="DA627" s="89"/>
      <c r="DB627" s="90" t="str">
        <f t="shared" si="733"/>
        <v/>
      </c>
      <c r="DC627" s="172"/>
      <c r="DD627" s="154" t="str">
        <f t="shared" si="734"/>
        <v>NO BID</v>
      </c>
      <c r="DE627" s="171"/>
      <c r="DF627" s="89"/>
      <c r="DG627" s="90" t="str">
        <f t="shared" si="735"/>
        <v/>
      </c>
      <c r="DH627" s="172"/>
      <c r="DI627" s="154" t="str">
        <f t="shared" si="736"/>
        <v>NO BID</v>
      </c>
      <c r="DJ627" s="171"/>
      <c r="DK627" s="89"/>
      <c r="DL627" s="90" t="str">
        <f t="shared" si="737"/>
        <v/>
      </c>
      <c r="DM627" s="172"/>
      <c r="DN627" s="154" t="str">
        <f t="shared" si="738"/>
        <v>NO BID</v>
      </c>
      <c r="DO627" s="171"/>
      <c r="DP627" s="89"/>
      <c r="DQ627" s="90" t="str">
        <f t="shared" si="739"/>
        <v/>
      </c>
      <c r="DR627" s="172"/>
      <c r="DS627" s="154" t="str">
        <f t="shared" si="740"/>
        <v>NO BID</v>
      </c>
      <c r="DT627" s="171"/>
      <c r="DU627" s="89"/>
      <c r="DV627" s="90" t="str">
        <f t="shared" si="741"/>
        <v/>
      </c>
      <c r="DW627" s="172"/>
      <c r="DX627" s="154" t="str">
        <f t="shared" si="742"/>
        <v>NO BID</v>
      </c>
      <c r="DY627" s="171"/>
      <c r="DZ627" s="89"/>
      <c r="EA627" s="90" t="str">
        <f t="shared" si="743"/>
        <v/>
      </c>
      <c r="EB627" s="172"/>
      <c r="EC627" s="154" t="str">
        <f t="shared" si="744"/>
        <v>NO BID</v>
      </c>
      <c r="ED627" s="171"/>
      <c r="EE627" s="89"/>
      <c r="EF627" s="90" t="str">
        <f t="shared" si="745"/>
        <v/>
      </c>
      <c r="EG627" s="172"/>
      <c r="EH627" s="154" t="str">
        <f t="shared" si="746"/>
        <v>NO BID</v>
      </c>
      <c r="EI627" s="171"/>
      <c r="EJ627" s="89"/>
      <c r="EK627" s="90" t="str">
        <f t="shared" si="747"/>
        <v/>
      </c>
      <c r="EL627" s="172"/>
      <c r="EM627" s="154" t="str">
        <f t="shared" si="748"/>
        <v>NO BID</v>
      </c>
      <c r="EN627" s="171"/>
      <c r="EO627" s="89"/>
      <c r="EP627" s="90" t="str">
        <f t="shared" si="749"/>
        <v/>
      </c>
      <c r="EQ627" s="172"/>
      <c r="ER627" s="154" t="str">
        <f t="shared" si="750"/>
        <v>NO BID</v>
      </c>
      <c r="ES627" s="171"/>
      <c r="ET627" s="89"/>
      <c r="EU627" s="90" t="str">
        <f t="shared" si="751"/>
        <v/>
      </c>
      <c r="EV627" s="172"/>
      <c r="EW627" s="154" t="str">
        <f t="shared" si="752"/>
        <v>NO BID</v>
      </c>
      <c r="EX627" s="171"/>
      <c r="EY627" s="89"/>
      <c r="EZ627" s="90" t="str">
        <f t="shared" si="753"/>
        <v/>
      </c>
      <c r="FA627" s="172"/>
      <c r="FB627" s="154" t="str">
        <f t="shared" si="754"/>
        <v>NO BID</v>
      </c>
      <c r="FC627" s="171"/>
      <c r="FD627" s="89"/>
      <c r="FE627" s="90" t="str">
        <f t="shared" si="755"/>
        <v/>
      </c>
      <c r="FF627" s="172"/>
      <c r="FG627" s="154" t="str">
        <f t="shared" si="756"/>
        <v>NO BID</v>
      </c>
      <c r="FH627" s="171"/>
      <c r="FI627" s="89"/>
      <c r="FJ627" s="90" t="str">
        <f t="shared" si="757"/>
        <v/>
      </c>
      <c r="FK627" s="172"/>
      <c r="FL627" s="154" t="str">
        <f t="shared" si="758"/>
        <v>NO BID</v>
      </c>
      <c r="FM627" s="171"/>
      <c r="FN627" s="89"/>
      <c r="FO627" s="90" t="str">
        <f t="shared" si="759"/>
        <v/>
      </c>
      <c r="FP627" s="172"/>
      <c r="FQ627" s="154" t="str">
        <f t="shared" si="760"/>
        <v>NO BID</v>
      </c>
      <c r="FR627" s="174"/>
      <c r="FS627" s="91">
        <v>16.989999999999998</v>
      </c>
      <c r="FT627" s="92">
        <f t="shared" si="761"/>
        <v>84.949999999999989</v>
      </c>
      <c r="FU627" s="175">
        <f t="shared" si="762"/>
        <v>0</v>
      </c>
      <c r="FV627" s="93" t="str">
        <f t="shared" si="763"/>
        <v/>
      </c>
      <c r="FW627" s="94">
        <f t="shared" si="764"/>
        <v>84.949999999999989</v>
      </c>
      <c r="FX627" s="95">
        <f t="shared" si="765"/>
        <v>0</v>
      </c>
      <c r="FY627" s="129" t="str">
        <f t="shared" si="766"/>
        <v>NOT AWARDED</v>
      </c>
      <c r="FZ627" s="130">
        <f t="shared" si="767"/>
        <v>0</v>
      </c>
      <c r="GA627" s="129" t="str">
        <f t="shared" si="768"/>
        <v>VENDOR 09</v>
      </c>
      <c r="GB627" s="176"/>
      <c r="GC627" s="177"/>
      <c r="GD627" s="96"/>
      <c r="GE627" s="97"/>
    </row>
    <row r="628" spans="1:187" ht="30" customHeight="1" thickTop="1" thickBot="1" x14ac:dyDescent="0.4">
      <c r="A628" s="162">
        <v>624</v>
      </c>
      <c r="B628" s="163">
        <v>5</v>
      </c>
      <c r="C628" s="164">
        <v>9781452182582</v>
      </c>
      <c r="D628" s="165" t="s">
        <v>496</v>
      </c>
      <c r="E628" s="165" t="s">
        <v>1177</v>
      </c>
      <c r="F628" s="165" t="s">
        <v>1479</v>
      </c>
      <c r="G628" s="166" t="s">
        <v>1415</v>
      </c>
      <c r="H628" s="166" t="s">
        <v>1440</v>
      </c>
      <c r="I628" s="167"/>
      <c r="J628" s="227">
        <f t="shared" si="769"/>
        <v>5</v>
      </c>
      <c r="K628" s="228"/>
      <c r="L628" s="99" t="str">
        <f t="shared" si="695"/>
        <v/>
      </c>
      <c r="M628" s="241"/>
      <c r="N628" s="168"/>
      <c r="O628" s="195" t="str">
        <f t="shared" si="696"/>
        <v>VENDOR 09</v>
      </c>
      <c r="P628" s="149">
        <v>241363</v>
      </c>
      <c r="Q628" s="149">
        <f t="shared" si="697"/>
        <v>0</v>
      </c>
      <c r="R628" s="196" t="str">
        <f t="shared" si="698"/>
        <v xml:space="preserve">, </v>
      </c>
      <c r="S628" s="196" t="str">
        <f t="shared" si="699"/>
        <v>NO BID</v>
      </c>
      <c r="T628" s="117">
        <f t="shared" si="700"/>
        <v>0</v>
      </c>
      <c r="U628" s="118" t="str">
        <f t="shared" si="701"/>
        <v>NOT AWARDED</v>
      </c>
      <c r="V628" s="167"/>
      <c r="W628" s="171"/>
      <c r="X628" s="89"/>
      <c r="Y628" s="90"/>
      <c r="Z628" s="172" t="str">
        <f t="shared" si="702"/>
        <v/>
      </c>
      <c r="AA628" s="154" t="str">
        <f t="shared" si="703"/>
        <v>NO BID</v>
      </c>
      <c r="AB628" s="171"/>
      <c r="AC628" s="89"/>
      <c r="AD628" s="90"/>
      <c r="AE628" s="172" t="str">
        <f t="shared" si="704"/>
        <v/>
      </c>
      <c r="AF628" s="154" t="str">
        <f t="shared" si="705"/>
        <v>NO BID</v>
      </c>
      <c r="AG628" s="171"/>
      <c r="AH628" s="89"/>
      <c r="AI628" s="90"/>
      <c r="AJ628" s="172" t="str">
        <f t="shared" si="706"/>
        <v/>
      </c>
      <c r="AK628" s="154" t="str">
        <f t="shared" si="707"/>
        <v>NO BID</v>
      </c>
      <c r="AL628" s="171"/>
      <c r="AM628" s="89"/>
      <c r="AN628" s="90"/>
      <c r="AO628" s="172" t="str">
        <f t="shared" si="708"/>
        <v/>
      </c>
      <c r="AP628" s="154" t="str">
        <f t="shared" si="709"/>
        <v>NO BID</v>
      </c>
      <c r="AQ628" s="171"/>
      <c r="AR628" s="89"/>
      <c r="AS628" s="90"/>
      <c r="AT628" s="172" t="str">
        <f t="shared" si="710"/>
        <v/>
      </c>
      <c r="AU628" s="154" t="str">
        <f t="shared" si="711"/>
        <v>NO BID</v>
      </c>
      <c r="AV628" s="171"/>
      <c r="AW628" s="89"/>
      <c r="AX628" s="90"/>
      <c r="AY628" s="172" t="str">
        <f t="shared" si="712"/>
        <v/>
      </c>
      <c r="AZ628" s="154" t="str">
        <f t="shared" si="713"/>
        <v>NO BID</v>
      </c>
      <c r="BA628" s="171"/>
      <c r="BB628" s="89"/>
      <c r="BC628" s="90"/>
      <c r="BD628" s="172" t="str">
        <f t="shared" si="714"/>
        <v/>
      </c>
      <c r="BE628" s="154" t="str">
        <f t="shared" si="771"/>
        <v>NO BID</v>
      </c>
      <c r="BF628" s="171"/>
      <c r="BG628" s="89"/>
      <c r="BH628" s="90"/>
      <c r="BI628" s="172" t="str">
        <f t="shared" si="715"/>
        <v/>
      </c>
      <c r="BJ628" s="154" t="str">
        <f t="shared" si="716"/>
        <v>NO BID</v>
      </c>
      <c r="BK628" s="171"/>
      <c r="BL628" s="89"/>
      <c r="BM628" s="90"/>
      <c r="BN628" s="172" t="str">
        <f t="shared" si="717"/>
        <v/>
      </c>
      <c r="BO628" s="154" t="str">
        <f t="shared" si="718"/>
        <v>NO BID</v>
      </c>
      <c r="BP628" s="178"/>
      <c r="BQ628" s="171"/>
      <c r="BR628" s="89"/>
      <c r="BS628" s="90" t="str">
        <f t="shared" si="719"/>
        <v/>
      </c>
      <c r="BT628" s="172"/>
      <c r="BU628" s="154" t="str">
        <f t="shared" si="720"/>
        <v>NO BID</v>
      </c>
      <c r="BV628" s="171"/>
      <c r="BW628" s="89"/>
      <c r="BX628" s="90" t="str">
        <f t="shared" si="721"/>
        <v/>
      </c>
      <c r="BY628" s="172"/>
      <c r="BZ628" s="154" t="str">
        <f t="shared" si="722"/>
        <v>NO BID</v>
      </c>
      <c r="CA628" s="171"/>
      <c r="CB628" s="89"/>
      <c r="CC628" s="90" t="str">
        <f t="shared" si="723"/>
        <v/>
      </c>
      <c r="CD628" s="172"/>
      <c r="CE628" s="154" t="str">
        <f t="shared" si="724"/>
        <v>NO BID</v>
      </c>
      <c r="CF628" s="171"/>
      <c r="CG628" s="89"/>
      <c r="CH628" s="90" t="str">
        <f t="shared" si="725"/>
        <v/>
      </c>
      <c r="CI628" s="172"/>
      <c r="CJ628" s="154" t="str">
        <f t="shared" si="726"/>
        <v>NO BID</v>
      </c>
      <c r="CK628" s="171"/>
      <c r="CL628" s="89"/>
      <c r="CM628" s="90" t="str">
        <f t="shared" si="727"/>
        <v/>
      </c>
      <c r="CN628" s="172"/>
      <c r="CO628" s="154" t="str">
        <f t="shared" si="728"/>
        <v>NO BID</v>
      </c>
      <c r="CP628" s="171"/>
      <c r="CQ628" s="89"/>
      <c r="CR628" s="90" t="str">
        <f t="shared" si="729"/>
        <v/>
      </c>
      <c r="CS628" s="172"/>
      <c r="CT628" s="154" t="str">
        <f t="shared" si="730"/>
        <v>NO BID</v>
      </c>
      <c r="CU628" s="171"/>
      <c r="CV628" s="89"/>
      <c r="CW628" s="90" t="str">
        <f t="shared" si="731"/>
        <v/>
      </c>
      <c r="CX628" s="172"/>
      <c r="CY628" s="154" t="str">
        <f t="shared" si="732"/>
        <v>NO BID</v>
      </c>
      <c r="CZ628" s="171"/>
      <c r="DA628" s="89"/>
      <c r="DB628" s="90" t="str">
        <f t="shared" si="733"/>
        <v/>
      </c>
      <c r="DC628" s="172"/>
      <c r="DD628" s="154" t="str">
        <f t="shared" si="734"/>
        <v>NO BID</v>
      </c>
      <c r="DE628" s="171"/>
      <c r="DF628" s="89"/>
      <c r="DG628" s="90" t="str">
        <f t="shared" si="735"/>
        <v/>
      </c>
      <c r="DH628" s="172"/>
      <c r="DI628" s="154" t="str">
        <f t="shared" si="736"/>
        <v>NO BID</v>
      </c>
      <c r="DJ628" s="171"/>
      <c r="DK628" s="89"/>
      <c r="DL628" s="90" t="str">
        <f t="shared" si="737"/>
        <v/>
      </c>
      <c r="DM628" s="172"/>
      <c r="DN628" s="154" t="str">
        <f t="shared" si="738"/>
        <v>NO BID</v>
      </c>
      <c r="DO628" s="171"/>
      <c r="DP628" s="89"/>
      <c r="DQ628" s="90" t="str">
        <f t="shared" si="739"/>
        <v/>
      </c>
      <c r="DR628" s="172"/>
      <c r="DS628" s="154" t="str">
        <f t="shared" si="740"/>
        <v>NO BID</v>
      </c>
      <c r="DT628" s="171"/>
      <c r="DU628" s="89"/>
      <c r="DV628" s="90" t="str">
        <f t="shared" si="741"/>
        <v/>
      </c>
      <c r="DW628" s="172"/>
      <c r="DX628" s="154" t="str">
        <f t="shared" si="742"/>
        <v>NO BID</v>
      </c>
      <c r="DY628" s="171"/>
      <c r="DZ628" s="89"/>
      <c r="EA628" s="90" t="str">
        <f t="shared" si="743"/>
        <v/>
      </c>
      <c r="EB628" s="172"/>
      <c r="EC628" s="154" t="str">
        <f t="shared" si="744"/>
        <v>NO BID</v>
      </c>
      <c r="ED628" s="171"/>
      <c r="EE628" s="89"/>
      <c r="EF628" s="90" t="str">
        <f t="shared" si="745"/>
        <v/>
      </c>
      <c r="EG628" s="172"/>
      <c r="EH628" s="154" t="str">
        <f t="shared" si="746"/>
        <v>NO BID</v>
      </c>
      <c r="EI628" s="171"/>
      <c r="EJ628" s="89"/>
      <c r="EK628" s="90" t="str">
        <f t="shared" si="747"/>
        <v/>
      </c>
      <c r="EL628" s="172"/>
      <c r="EM628" s="154" t="str">
        <f t="shared" si="748"/>
        <v>NO BID</v>
      </c>
      <c r="EN628" s="171"/>
      <c r="EO628" s="89"/>
      <c r="EP628" s="90" t="str">
        <f t="shared" si="749"/>
        <v/>
      </c>
      <c r="EQ628" s="172"/>
      <c r="ER628" s="154" t="str">
        <f t="shared" si="750"/>
        <v>NO BID</v>
      </c>
      <c r="ES628" s="171"/>
      <c r="ET628" s="89"/>
      <c r="EU628" s="90" t="str">
        <f t="shared" si="751"/>
        <v/>
      </c>
      <c r="EV628" s="172"/>
      <c r="EW628" s="154" t="str">
        <f t="shared" si="752"/>
        <v>NO BID</v>
      </c>
      <c r="EX628" s="171"/>
      <c r="EY628" s="89"/>
      <c r="EZ628" s="90" t="str">
        <f t="shared" si="753"/>
        <v/>
      </c>
      <c r="FA628" s="172"/>
      <c r="FB628" s="154" t="str">
        <f t="shared" si="754"/>
        <v>NO BID</v>
      </c>
      <c r="FC628" s="171"/>
      <c r="FD628" s="89"/>
      <c r="FE628" s="90" t="str">
        <f t="shared" si="755"/>
        <v/>
      </c>
      <c r="FF628" s="172"/>
      <c r="FG628" s="154" t="str">
        <f t="shared" si="756"/>
        <v>NO BID</v>
      </c>
      <c r="FH628" s="171"/>
      <c r="FI628" s="89"/>
      <c r="FJ628" s="90" t="str">
        <f t="shared" si="757"/>
        <v/>
      </c>
      <c r="FK628" s="172"/>
      <c r="FL628" s="154" t="str">
        <f t="shared" si="758"/>
        <v>NO BID</v>
      </c>
      <c r="FM628" s="171"/>
      <c r="FN628" s="89"/>
      <c r="FO628" s="90" t="str">
        <f t="shared" si="759"/>
        <v/>
      </c>
      <c r="FP628" s="172"/>
      <c r="FQ628" s="154" t="str">
        <f t="shared" si="760"/>
        <v>NO BID</v>
      </c>
      <c r="FR628" s="174"/>
      <c r="FS628" s="91">
        <v>14.99</v>
      </c>
      <c r="FT628" s="92">
        <f t="shared" si="761"/>
        <v>74.95</v>
      </c>
      <c r="FU628" s="175">
        <f t="shared" si="762"/>
        <v>0</v>
      </c>
      <c r="FV628" s="93" t="str">
        <f t="shared" si="763"/>
        <v/>
      </c>
      <c r="FW628" s="94">
        <f t="shared" si="764"/>
        <v>74.95</v>
      </c>
      <c r="FX628" s="95">
        <f t="shared" si="765"/>
        <v>0</v>
      </c>
      <c r="FY628" s="129" t="str">
        <f t="shared" si="766"/>
        <v>NOT AWARDED</v>
      </c>
      <c r="FZ628" s="130">
        <f t="shared" si="767"/>
        <v>0</v>
      </c>
      <c r="GA628" s="129" t="str">
        <f t="shared" si="768"/>
        <v>VENDOR 09</v>
      </c>
      <c r="GB628" s="176"/>
      <c r="GC628" s="177"/>
      <c r="GD628" s="96"/>
      <c r="GE628" s="97"/>
    </row>
    <row r="629" spans="1:187" ht="30" customHeight="1" thickTop="1" thickBot="1" x14ac:dyDescent="0.4">
      <c r="A629" s="162">
        <v>625</v>
      </c>
      <c r="B629" s="163">
        <v>3</v>
      </c>
      <c r="C629" s="164">
        <v>9781452165912</v>
      </c>
      <c r="D629" s="165" t="s">
        <v>497</v>
      </c>
      <c r="E629" s="165" t="s">
        <v>1178</v>
      </c>
      <c r="F629" s="165" t="s">
        <v>1479</v>
      </c>
      <c r="G629" s="166" t="s">
        <v>1415</v>
      </c>
      <c r="H629" s="166" t="s">
        <v>1448</v>
      </c>
      <c r="I629" s="167"/>
      <c r="J629" s="227">
        <f t="shared" si="769"/>
        <v>3</v>
      </c>
      <c r="K629" s="228"/>
      <c r="L629" s="99" t="str">
        <f t="shared" si="695"/>
        <v/>
      </c>
      <c r="M629" s="241"/>
      <c r="N629" s="168"/>
      <c r="O629" s="195" t="str">
        <f t="shared" si="696"/>
        <v>VENDOR 09</v>
      </c>
      <c r="P629" s="149">
        <v>241360</v>
      </c>
      <c r="Q629" s="149">
        <f t="shared" si="697"/>
        <v>0</v>
      </c>
      <c r="R629" s="196" t="str">
        <f t="shared" si="698"/>
        <v xml:space="preserve">, </v>
      </c>
      <c r="S629" s="196" t="str">
        <f t="shared" si="699"/>
        <v>NO BID</v>
      </c>
      <c r="T629" s="117">
        <f t="shared" si="700"/>
        <v>0</v>
      </c>
      <c r="U629" s="118" t="str">
        <f t="shared" si="701"/>
        <v>NOT AWARDED</v>
      </c>
      <c r="V629" s="167"/>
      <c r="W629" s="171"/>
      <c r="X629" s="89"/>
      <c r="Y629" s="90"/>
      <c r="Z629" s="172" t="str">
        <f t="shared" si="702"/>
        <v/>
      </c>
      <c r="AA629" s="154" t="str">
        <f t="shared" si="703"/>
        <v>NO BID</v>
      </c>
      <c r="AB629" s="171"/>
      <c r="AC629" s="89"/>
      <c r="AD629" s="90"/>
      <c r="AE629" s="172" t="str">
        <f t="shared" si="704"/>
        <v/>
      </c>
      <c r="AF629" s="154" t="str">
        <f t="shared" si="705"/>
        <v>NO BID</v>
      </c>
      <c r="AG629" s="171"/>
      <c r="AH629" s="89"/>
      <c r="AI629" s="90"/>
      <c r="AJ629" s="172" t="str">
        <f t="shared" si="706"/>
        <v/>
      </c>
      <c r="AK629" s="154" t="str">
        <f t="shared" si="707"/>
        <v>NO BID</v>
      </c>
      <c r="AL629" s="171"/>
      <c r="AM629" s="89"/>
      <c r="AN629" s="90"/>
      <c r="AO629" s="172" t="str">
        <f t="shared" si="708"/>
        <v/>
      </c>
      <c r="AP629" s="154" t="str">
        <f t="shared" si="709"/>
        <v>NO BID</v>
      </c>
      <c r="AQ629" s="171"/>
      <c r="AR629" s="89"/>
      <c r="AS629" s="90"/>
      <c r="AT629" s="172" t="str">
        <f t="shared" si="710"/>
        <v/>
      </c>
      <c r="AU629" s="154" t="str">
        <f t="shared" si="711"/>
        <v>NO BID</v>
      </c>
      <c r="AV629" s="171"/>
      <c r="AW629" s="89"/>
      <c r="AX629" s="90"/>
      <c r="AY629" s="172" t="str">
        <f t="shared" si="712"/>
        <v/>
      </c>
      <c r="AZ629" s="154" t="str">
        <f t="shared" si="713"/>
        <v>NO BID</v>
      </c>
      <c r="BA629" s="171"/>
      <c r="BB629" s="89"/>
      <c r="BC629" s="90"/>
      <c r="BD629" s="172" t="str">
        <f t="shared" si="714"/>
        <v/>
      </c>
      <c r="BE629" s="154" t="str">
        <f t="shared" si="771"/>
        <v>NO BID</v>
      </c>
      <c r="BF629" s="171"/>
      <c r="BG629" s="89"/>
      <c r="BH629" s="90"/>
      <c r="BI629" s="172" t="str">
        <f t="shared" si="715"/>
        <v/>
      </c>
      <c r="BJ629" s="154" t="str">
        <f t="shared" si="716"/>
        <v>NO BID</v>
      </c>
      <c r="BK629" s="171"/>
      <c r="BL629" s="89"/>
      <c r="BM629" s="90"/>
      <c r="BN629" s="172" t="str">
        <f t="shared" si="717"/>
        <v/>
      </c>
      <c r="BO629" s="154" t="str">
        <f t="shared" si="718"/>
        <v>NO BID</v>
      </c>
      <c r="BP629" s="178"/>
      <c r="BQ629" s="171"/>
      <c r="BR629" s="89"/>
      <c r="BS629" s="90" t="str">
        <f t="shared" si="719"/>
        <v/>
      </c>
      <c r="BT629" s="172"/>
      <c r="BU629" s="154" t="str">
        <f t="shared" si="720"/>
        <v>NO BID</v>
      </c>
      <c r="BV629" s="171"/>
      <c r="BW629" s="89"/>
      <c r="BX629" s="90" t="str">
        <f t="shared" si="721"/>
        <v/>
      </c>
      <c r="BY629" s="172"/>
      <c r="BZ629" s="154" t="str">
        <f t="shared" si="722"/>
        <v>NO BID</v>
      </c>
      <c r="CA629" s="171"/>
      <c r="CB629" s="89"/>
      <c r="CC629" s="90" t="str">
        <f t="shared" si="723"/>
        <v/>
      </c>
      <c r="CD629" s="172"/>
      <c r="CE629" s="154" t="str">
        <f t="shared" si="724"/>
        <v>NO BID</v>
      </c>
      <c r="CF629" s="171"/>
      <c r="CG629" s="89"/>
      <c r="CH629" s="90" t="str">
        <f t="shared" si="725"/>
        <v/>
      </c>
      <c r="CI629" s="172"/>
      <c r="CJ629" s="154" t="str">
        <f t="shared" si="726"/>
        <v>NO BID</v>
      </c>
      <c r="CK629" s="171"/>
      <c r="CL629" s="89"/>
      <c r="CM629" s="90" t="str">
        <f t="shared" si="727"/>
        <v/>
      </c>
      <c r="CN629" s="172"/>
      <c r="CO629" s="154" t="str">
        <f t="shared" si="728"/>
        <v>NO BID</v>
      </c>
      <c r="CP629" s="171"/>
      <c r="CQ629" s="89"/>
      <c r="CR629" s="90" t="str">
        <f t="shared" si="729"/>
        <v/>
      </c>
      <c r="CS629" s="172"/>
      <c r="CT629" s="154" t="str">
        <f t="shared" si="730"/>
        <v>NO BID</v>
      </c>
      <c r="CU629" s="171"/>
      <c r="CV629" s="89"/>
      <c r="CW629" s="90" t="str">
        <f t="shared" si="731"/>
        <v/>
      </c>
      <c r="CX629" s="172"/>
      <c r="CY629" s="154" t="str">
        <f t="shared" si="732"/>
        <v>NO BID</v>
      </c>
      <c r="CZ629" s="171"/>
      <c r="DA629" s="89"/>
      <c r="DB629" s="90" t="str">
        <f t="shared" si="733"/>
        <v/>
      </c>
      <c r="DC629" s="172"/>
      <c r="DD629" s="154" t="str">
        <f t="shared" si="734"/>
        <v>NO BID</v>
      </c>
      <c r="DE629" s="171"/>
      <c r="DF629" s="89"/>
      <c r="DG629" s="90" t="str">
        <f t="shared" si="735"/>
        <v/>
      </c>
      <c r="DH629" s="172"/>
      <c r="DI629" s="154" t="str">
        <f t="shared" si="736"/>
        <v>NO BID</v>
      </c>
      <c r="DJ629" s="171"/>
      <c r="DK629" s="89"/>
      <c r="DL629" s="90" t="str">
        <f t="shared" si="737"/>
        <v/>
      </c>
      <c r="DM629" s="172"/>
      <c r="DN629" s="154" t="str">
        <f t="shared" si="738"/>
        <v>NO BID</v>
      </c>
      <c r="DO629" s="171"/>
      <c r="DP629" s="89"/>
      <c r="DQ629" s="90" t="str">
        <f t="shared" si="739"/>
        <v/>
      </c>
      <c r="DR629" s="172"/>
      <c r="DS629" s="154" t="str">
        <f t="shared" si="740"/>
        <v>NO BID</v>
      </c>
      <c r="DT629" s="171"/>
      <c r="DU629" s="89"/>
      <c r="DV629" s="90" t="str">
        <f t="shared" si="741"/>
        <v/>
      </c>
      <c r="DW629" s="172"/>
      <c r="DX629" s="154" t="str">
        <f t="shared" si="742"/>
        <v>NO BID</v>
      </c>
      <c r="DY629" s="171"/>
      <c r="DZ629" s="89"/>
      <c r="EA629" s="90" t="str">
        <f t="shared" si="743"/>
        <v/>
      </c>
      <c r="EB629" s="172"/>
      <c r="EC629" s="154" t="str">
        <f t="shared" si="744"/>
        <v>NO BID</v>
      </c>
      <c r="ED629" s="171"/>
      <c r="EE629" s="89"/>
      <c r="EF629" s="90" t="str">
        <f t="shared" si="745"/>
        <v/>
      </c>
      <c r="EG629" s="172"/>
      <c r="EH629" s="154" t="str">
        <f t="shared" si="746"/>
        <v>NO BID</v>
      </c>
      <c r="EI629" s="171"/>
      <c r="EJ629" s="89"/>
      <c r="EK629" s="90" t="str">
        <f t="shared" si="747"/>
        <v/>
      </c>
      <c r="EL629" s="172"/>
      <c r="EM629" s="154" t="str">
        <f t="shared" si="748"/>
        <v>NO BID</v>
      </c>
      <c r="EN629" s="171"/>
      <c r="EO629" s="89"/>
      <c r="EP629" s="90" t="str">
        <f t="shared" si="749"/>
        <v/>
      </c>
      <c r="EQ629" s="172"/>
      <c r="ER629" s="154" t="str">
        <f t="shared" si="750"/>
        <v>NO BID</v>
      </c>
      <c r="ES629" s="171"/>
      <c r="ET629" s="89"/>
      <c r="EU629" s="90" t="str">
        <f t="shared" si="751"/>
        <v/>
      </c>
      <c r="EV629" s="172"/>
      <c r="EW629" s="154" t="str">
        <f t="shared" si="752"/>
        <v>NO BID</v>
      </c>
      <c r="EX629" s="171"/>
      <c r="EY629" s="89"/>
      <c r="EZ629" s="90" t="str">
        <f t="shared" si="753"/>
        <v/>
      </c>
      <c r="FA629" s="172"/>
      <c r="FB629" s="154" t="str">
        <f t="shared" si="754"/>
        <v>NO BID</v>
      </c>
      <c r="FC629" s="171"/>
      <c r="FD629" s="89"/>
      <c r="FE629" s="90" t="str">
        <f t="shared" si="755"/>
        <v/>
      </c>
      <c r="FF629" s="172"/>
      <c r="FG629" s="154" t="str">
        <f t="shared" si="756"/>
        <v>NO BID</v>
      </c>
      <c r="FH629" s="171"/>
      <c r="FI629" s="89"/>
      <c r="FJ629" s="90" t="str">
        <f t="shared" si="757"/>
        <v/>
      </c>
      <c r="FK629" s="172"/>
      <c r="FL629" s="154" t="str">
        <f t="shared" si="758"/>
        <v>NO BID</v>
      </c>
      <c r="FM629" s="171"/>
      <c r="FN629" s="89"/>
      <c r="FO629" s="90" t="str">
        <f t="shared" si="759"/>
        <v/>
      </c>
      <c r="FP629" s="172"/>
      <c r="FQ629" s="154" t="str">
        <f t="shared" si="760"/>
        <v>NO BID</v>
      </c>
      <c r="FR629" s="174"/>
      <c r="FS629" s="91">
        <v>20.36</v>
      </c>
      <c r="FT629" s="92">
        <f t="shared" si="761"/>
        <v>61.08</v>
      </c>
      <c r="FU629" s="175">
        <f t="shared" si="762"/>
        <v>0</v>
      </c>
      <c r="FV629" s="93" t="str">
        <f t="shared" si="763"/>
        <v/>
      </c>
      <c r="FW629" s="94">
        <f t="shared" si="764"/>
        <v>61.08</v>
      </c>
      <c r="FX629" s="95">
        <f t="shared" si="765"/>
        <v>0</v>
      </c>
      <c r="FY629" s="129" t="str">
        <f t="shared" si="766"/>
        <v>NOT AWARDED</v>
      </c>
      <c r="FZ629" s="130">
        <f t="shared" si="767"/>
        <v>0</v>
      </c>
      <c r="GA629" s="129" t="str">
        <f t="shared" si="768"/>
        <v>VENDOR 09</v>
      </c>
      <c r="GB629" s="176"/>
      <c r="GC629" s="177"/>
      <c r="GD629" s="96"/>
      <c r="GE629" s="97"/>
    </row>
    <row r="630" spans="1:187" ht="30" customHeight="1" thickTop="1" thickBot="1" x14ac:dyDescent="0.4">
      <c r="A630" s="141">
        <v>626</v>
      </c>
      <c r="B630" s="163">
        <v>4</v>
      </c>
      <c r="C630" s="164">
        <v>9781452174464</v>
      </c>
      <c r="D630" s="165" t="s">
        <v>498</v>
      </c>
      <c r="E630" s="165" t="s">
        <v>1179</v>
      </c>
      <c r="F630" s="165" t="s">
        <v>1479</v>
      </c>
      <c r="G630" s="166" t="s">
        <v>1415</v>
      </c>
      <c r="H630" s="166" t="s">
        <v>1425</v>
      </c>
      <c r="I630" s="167"/>
      <c r="J630" s="227">
        <f t="shared" si="769"/>
        <v>4</v>
      </c>
      <c r="K630" s="228"/>
      <c r="L630" s="99" t="str">
        <f t="shared" si="695"/>
        <v/>
      </c>
      <c r="M630" s="241"/>
      <c r="N630" s="168"/>
      <c r="O630" s="195" t="str">
        <f t="shared" si="696"/>
        <v>VENDOR 09</v>
      </c>
      <c r="P630" s="149">
        <v>241363</v>
      </c>
      <c r="Q630" s="149">
        <f t="shared" si="697"/>
        <v>0</v>
      </c>
      <c r="R630" s="196" t="str">
        <f t="shared" si="698"/>
        <v xml:space="preserve">, </v>
      </c>
      <c r="S630" s="196" t="str">
        <f t="shared" si="699"/>
        <v>NO BID</v>
      </c>
      <c r="T630" s="117">
        <f t="shared" si="700"/>
        <v>0</v>
      </c>
      <c r="U630" s="118" t="str">
        <f t="shared" si="701"/>
        <v>NOT AWARDED</v>
      </c>
      <c r="V630" s="167"/>
      <c r="W630" s="171"/>
      <c r="X630" s="89"/>
      <c r="Y630" s="90"/>
      <c r="Z630" s="172" t="str">
        <f t="shared" si="702"/>
        <v/>
      </c>
      <c r="AA630" s="154" t="str">
        <f t="shared" si="703"/>
        <v>NO BID</v>
      </c>
      <c r="AB630" s="171"/>
      <c r="AC630" s="89"/>
      <c r="AD630" s="90"/>
      <c r="AE630" s="172" t="str">
        <f t="shared" si="704"/>
        <v/>
      </c>
      <c r="AF630" s="154" t="str">
        <f t="shared" si="705"/>
        <v>NO BID</v>
      </c>
      <c r="AG630" s="171"/>
      <c r="AH630" s="89"/>
      <c r="AI630" s="90"/>
      <c r="AJ630" s="172" t="str">
        <f t="shared" si="706"/>
        <v/>
      </c>
      <c r="AK630" s="154" t="str">
        <f t="shared" si="707"/>
        <v>NO BID</v>
      </c>
      <c r="AL630" s="171"/>
      <c r="AM630" s="89"/>
      <c r="AN630" s="90"/>
      <c r="AO630" s="172" t="str">
        <f t="shared" si="708"/>
        <v/>
      </c>
      <c r="AP630" s="154" t="str">
        <f t="shared" si="709"/>
        <v>NO BID</v>
      </c>
      <c r="AQ630" s="171"/>
      <c r="AR630" s="89"/>
      <c r="AS630" s="90"/>
      <c r="AT630" s="172" t="str">
        <f t="shared" si="710"/>
        <v/>
      </c>
      <c r="AU630" s="154" t="str">
        <f t="shared" si="711"/>
        <v>NO BID</v>
      </c>
      <c r="AV630" s="171"/>
      <c r="AW630" s="89"/>
      <c r="AX630" s="90"/>
      <c r="AY630" s="172" t="str">
        <f t="shared" si="712"/>
        <v/>
      </c>
      <c r="AZ630" s="154" t="str">
        <f t="shared" si="713"/>
        <v>NO BID</v>
      </c>
      <c r="BA630" s="171"/>
      <c r="BB630" s="89"/>
      <c r="BC630" s="90"/>
      <c r="BD630" s="172" t="str">
        <f t="shared" si="714"/>
        <v/>
      </c>
      <c r="BE630" s="154" t="str">
        <f t="shared" si="771"/>
        <v>NO BID</v>
      </c>
      <c r="BF630" s="171"/>
      <c r="BG630" s="89"/>
      <c r="BH630" s="90"/>
      <c r="BI630" s="172" t="str">
        <f t="shared" si="715"/>
        <v/>
      </c>
      <c r="BJ630" s="154" t="str">
        <f t="shared" si="716"/>
        <v>NO BID</v>
      </c>
      <c r="BK630" s="171"/>
      <c r="BL630" s="89"/>
      <c r="BM630" s="90"/>
      <c r="BN630" s="172" t="str">
        <f t="shared" si="717"/>
        <v/>
      </c>
      <c r="BO630" s="154" t="str">
        <f t="shared" si="718"/>
        <v>NO BID</v>
      </c>
      <c r="BP630" s="178"/>
      <c r="BQ630" s="171"/>
      <c r="BR630" s="89"/>
      <c r="BS630" s="90" t="str">
        <f t="shared" si="719"/>
        <v/>
      </c>
      <c r="BT630" s="172"/>
      <c r="BU630" s="154" t="str">
        <f t="shared" si="720"/>
        <v>NO BID</v>
      </c>
      <c r="BV630" s="171"/>
      <c r="BW630" s="89"/>
      <c r="BX630" s="90" t="str">
        <f t="shared" si="721"/>
        <v/>
      </c>
      <c r="BY630" s="172"/>
      <c r="BZ630" s="154" t="str">
        <f t="shared" si="722"/>
        <v>NO BID</v>
      </c>
      <c r="CA630" s="171"/>
      <c r="CB630" s="89"/>
      <c r="CC630" s="90" t="str">
        <f t="shared" si="723"/>
        <v/>
      </c>
      <c r="CD630" s="172"/>
      <c r="CE630" s="154" t="str">
        <f t="shared" si="724"/>
        <v>NO BID</v>
      </c>
      <c r="CF630" s="171"/>
      <c r="CG630" s="89"/>
      <c r="CH630" s="90" t="str">
        <f t="shared" si="725"/>
        <v/>
      </c>
      <c r="CI630" s="172"/>
      <c r="CJ630" s="154" t="str">
        <f t="shared" si="726"/>
        <v>NO BID</v>
      </c>
      <c r="CK630" s="171"/>
      <c r="CL630" s="89"/>
      <c r="CM630" s="90" t="str">
        <f t="shared" si="727"/>
        <v/>
      </c>
      <c r="CN630" s="172"/>
      <c r="CO630" s="154" t="str">
        <f t="shared" si="728"/>
        <v>NO BID</v>
      </c>
      <c r="CP630" s="171"/>
      <c r="CQ630" s="89"/>
      <c r="CR630" s="90" t="str">
        <f t="shared" si="729"/>
        <v/>
      </c>
      <c r="CS630" s="172"/>
      <c r="CT630" s="154" t="str">
        <f t="shared" si="730"/>
        <v>NO BID</v>
      </c>
      <c r="CU630" s="171"/>
      <c r="CV630" s="89"/>
      <c r="CW630" s="90" t="str">
        <f t="shared" si="731"/>
        <v/>
      </c>
      <c r="CX630" s="172"/>
      <c r="CY630" s="154" t="str">
        <f t="shared" si="732"/>
        <v>NO BID</v>
      </c>
      <c r="CZ630" s="171"/>
      <c r="DA630" s="89"/>
      <c r="DB630" s="90" t="str">
        <f t="shared" si="733"/>
        <v/>
      </c>
      <c r="DC630" s="172"/>
      <c r="DD630" s="154" t="str">
        <f t="shared" si="734"/>
        <v>NO BID</v>
      </c>
      <c r="DE630" s="171"/>
      <c r="DF630" s="89"/>
      <c r="DG630" s="90" t="str">
        <f t="shared" si="735"/>
        <v/>
      </c>
      <c r="DH630" s="172"/>
      <c r="DI630" s="154" t="str">
        <f t="shared" si="736"/>
        <v>NO BID</v>
      </c>
      <c r="DJ630" s="171"/>
      <c r="DK630" s="89"/>
      <c r="DL630" s="90" t="str">
        <f t="shared" si="737"/>
        <v/>
      </c>
      <c r="DM630" s="172"/>
      <c r="DN630" s="154" t="str">
        <f t="shared" si="738"/>
        <v>NO BID</v>
      </c>
      <c r="DO630" s="171"/>
      <c r="DP630" s="89"/>
      <c r="DQ630" s="90" t="str">
        <f t="shared" si="739"/>
        <v/>
      </c>
      <c r="DR630" s="172"/>
      <c r="DS630" s="154" t="str">
        <f t="shared" si="740"/>
        <v>NO BID</v>
      </c>
      <c r="DT630" s="171"/>
      <c r="DU630" s="89"/>
      <c r="DV630" s="90" t="str">
        <f t="shared" si="741"/>
        <v/>
      </c>
      <c r="DW630" s="172"/>
      <c r="DX630" s="154" t="str">
        <f t="shared" si="742"/>
        <v>NO BID</v>
      </c>
      <c r="DY630" s="171"/>
      <c r="DZ630" s="89"/>
      <c r="EA630" s="90" t="str">
        <f t="shared" si="743"/>
        <v/>
      </c>
      <c r="EB630" s="172"/>
      <c r="EC630" s="154" t="str">
        <f t="shared" si="744"/>
        <v>NO BID</v>
      </c>
      <c r="ED630" s="171"/>
      <c r="EE630" s="89"/>
      <c r="EF630" s="90" t="str">
        <f t="shared" si="745"/>
        <v/>
      </c>
      <c r="EG630" s="172"/>
      <c r="EH630" s="154" t="str">
        <f t="shared" si="746"/>
        <v>NO BID</v>
      </c>
      <c r="EI630" s="171"/>
      <c r="EJ630" s="89"/>
      <c r="EK630" s="90" t="str">
        <f t="shared" si="747"/>
        <v/>
      </c>
      <c r="EL630" s="172"/>
      <c r="EM630" s="154" t="str">
        <f t="shared" si="748"/>
        <v>NO BID</v>
      </c>
      <c r="EN630" s="171"/>
      <c r="EO630" s="89"/>
      <c r="EP630" s="90" t="str">
        <f t="shared" si="749"/>
        <v/>
      </c>
      <c r="EQ630" s="172"/>
      <c r="ER630" s="154" t="str">
        <f t="shared" si="750"/>
        <v>NO BID</v>
      </c>
      <c r="ES630" s="171"/>
      <c r="ET630" s="89"/>
      <c r="EU630" s="90" t="str">
        <f t="shared" si="751"/>
        <v/>
      </c>
      <c r="EV630" s="172"/>
      <c r="EW630" s="154" t="str">
        <f t="shared" si="752"/>
        <v>NO BID</v>
      </c>
      <c r="EX630" s="171"/>
      <c r="EY630" s="89"/>
      <c r="EZ630" s="90" t="str">
        <f t="shared" si="753"/>
        <v/>
      </c>
      <c r="FA630" s="172"/>
      <c r="FB630" s="154" t="str">
        <f t="shared" si="754"/>
        <v>NO BID</v>
      </c>
      <c r="FC630" s="171"/>
      <c r="FD630" s="89"/>
      <c r="FE630" s="90" t="str">
        <f t="shared" si="755"/>
        <v/>
      </c>
      <c r="FF630" s="172"/>
      <c r="FG630" s="154" t="str">
        <f t="shared" si="756"/>
        <v>NO BID</v>
      </c>
      <c r="FH630" s="171"/>
      <c r="FI630" s="89"/>
      <c r="FJ630" s="90" t="str">
        <f t="shared" si="757"/>
        <v/>
      </c>
      <c r="FK630" s="172"/>
      <c r="FL630" s="154" t="str">
        <f t="shared" si="758"/>
        <v>NO BID</v>
      </c>
      <c r="FM630" s="171"/>
      <c r="FN630" s="89"/>
      <c r="FO630" s="90" t="str">
        <f t="shared" si="759"/>
        <v/>
      </c>
      <c r="FP630" s="172"/>
      <c r="FQ630" s="154" t="str">
        <f t="shared" si="760"/>
        <v>NO BID</v>
      </c>
      <c r="FR630" s="174"/>
      <c r="FS630" s="91">
        <v>15.99</v>
      </c>
      <c r="FT630" s="92">
        <f t="shared" si="761"/>
        <v>63.96</v>
      </c>
      <c r="FU630" s="175">
        <f t="shared" si="762"/>
        <v>0</v>
      </c>
      <c r="FV630" s="93" t="str">
        <f t="shared" si="763"/>
        <v/>
      </c>
      <c r="FW630" s="94">
        <f t="shared" si="764"/>
        <v>63.96</v>
      </c>
      <c r="FX630" s="95">
        <f t="shared" si="765"/>
        <v>0</v>
      </c>
      <c r="FY630" s="129" t="str">
        <f t="shared" si="766"/>
        <v>NOT AWARDED</v>
      </c>
      <c r="FZ630" s="130">
        <f t="shared" si="767"/>
        <v>0</v>
      </c>
      <c r="GA630" s="129" t="str">
        <f t="shared" si="768"/>
        <v>VENDOR 09</v>
      </c>
      <c r="GB630" s="176"/>
      <c r="GC630" s="177"/>
      <c r="GD630" s="96"/>
      <c r="GE630" s="97"/>
    </row>
    <row r="631" spans="1:187" ht="30" customHeight="1" thickTop="1" thickBot="1" x14ac:dyDescent="0.4">
      <c r="A631" s="162">
        <v>627</v>
      </c>
      <c r="B631" s="163">
        <v>5</v>
      </c>
      <c r="C631" s="164">
        <v>9781797217567</v>
      </c>
      <c r="D631" s="165" t="s">
        <v>499</v>
      </c>
      <c r="E631" s="165" t="s">
        <v>1180</v>
      </c>
      <c r="F631" s="165" t="s">
        <v>1479</v>
      </c>
      <c r="G631" s="166" t="s">
        <v>1415</v>
      </c>
      <c r="H631" s="166" t="s">
        <v>1453</v>
      </c>
      <c r="I631" s="167"/>
      <c r="J631" s="227">
        <f t="shared" si="769"/>
        <v>5</v>
      </c>
      <c r="K631" s="228"/>
      <c r="L631" s="99" t="str">
        <f t="shared" si="695"/>
        <v/>
      </c>
      <c r="M631" s="241"/>
      <c r="N631" s="168"/>
      <c r="O631" s="195" t="str">
        <f t="shared" si="696"/>
        <v>VENDOR 09</v>
      </c>
      <c r="P631" s="149">
        <v>241360</v>
      </c>
      <c r="Q631" s="149">
        <f t="shared" si="697"/>
        <v>0</v>
      </c>
      <c r="R631" s="196" t="str">
        <f t="shared" si="698"/>
        <v xml:space="preserve">, </v>
      </c>
      <c r="S631" s="196" t="str">
        <f t="shared" si="699"/>
        <v>NO BID</v>
      </c>
      <c r="T631" s="117">
        <f t="shared" si="700"/>
        <v>0</v>
      </c>
      <c r="U631" s="118" t="str">
        <f t="shared" si="701"/>
        <v>NOT AWARDED</v>
      </c>
      <c r="V631" s="167"/>
      <c r="W631" s="171"/>
      <c r="X631" s="89"/>
      <c r="Y631" s="90"/>
      <c r="Z631" s="172" t="str">
        <f t="shared" si="702"/>
        <v/>
      </c>
      <c r="AA631" s="154" t="str">
        <f t="shared" si="703"/>
        <v>NO BID</v>
      </c>
      <c r="AB631" s="171"/>
      <c r="AC631" s="89"/>
      <c r="AD631" s="90"/>
      <c r="AE631" s="172" t="str">
        <f t="shared" si="704"/>
        <v/>
      </c>
      <c r="AF631" s="154" t="str">
        <f t="shared" si="705"/>
        <v>NO BID</v>
      </c>
      <c r="AG631" s="171"/>
      <c r="AH631" s="89"/>
      <c r="AI631" s="90"/>
      <c r="AJ631" s="172" t="str">
        <f t="shared" si="706"/>
        <v/>
      </c>
      <c r="AK631" s="154" t="str">
        <f t="shared" si="707"/>
        <v>NO BID</v>
      </c>
      <c r="AL631" s="171"/>
      <c r="AM631" s="89"/>
      <c r="AN631" s="90"/>
      <c r="AO631" s="172" t="str">
        <f t="shared" si="708"/>
        <v/>
      </c>
      <c r="AP631" s="154" t="str">
        <f t="shared" si="709"/>
        <v>NO BID</v>
      </c>
      <c r="AQ631" s="171"/>
      <c r="AR631" s="89"/>
      <c r="AS631" s="90"/>
      <c r="AT631" s="172" t="str">
        <f t="shared" si="710"/>
        <v/>
      </c>
      <c r="AU631" s="154" t="str">
        <f t="shared" si="711"/>
        <v>NO BID</v>
      </c>
      <c r="AV631" s="171"/>
      <c r="AW631" s="89"/>
      <c r="AX631" s="90"/>
      <c r="AY631" s="172" t="str">
        <f t="shared" si="712"/>
        <v/>
      </c>
      <c r="AZ631" s="154" t="str">
        <f t="shared" si="713"/>
        <v>NO BID</v>
      </c>
      <c r="BA631" s="171"/>
      <c r="BB631" s="89"/>
      <c r="BC631" s="90"/>
      <c r="BD631" s="172" t="str">
        <f t="shared" si="714"/>
        <v/>
      </c>
      <c r="BE631" s="154" t="str">
        <f t="shared" si="771"/>
        <v>NO BID</v>
      </c>
      <c r="BF631" s="171"/>
      <c r="BG631" s="89"/>
      <c r="BH631" s="90"/>
      <c r="BI631" s="172" t="str">
        <f t="shared" si="715"/>
        <v/>
      </c>
      <c r="BJ631" s="154" t="str">
        <f t="shared" si="716"/>
        <v>NO BID</v>
      </c>
      <c r="BK631" s="171"/>
      <c r="BL631" s="89"/>
      <c r="BM631" s="90"/>
      <c r="BN631" s="172" t="str">
        <f t="shared" si="717"/>
        <v/>
      </c>
      <c r="BO631" s="154" t="str">
        <f t="shared" si="718"/>
        <v>NO BID</v>
      </c>
      <c r="BP631" s="178"/>
      <c r="BQ631" s="171"/>
      <c r="BR631" s="89"/>
      <c r="BS631" s="90" t="str">
        <f t="shared" si="719"/>
        <v/>
      </c>
      <c r="BT631" s="172"/>
      <c r="BU631" s="154" t="str">
        <f t="shared" si="720"/>
        <v>NO BID</v>
      </c>
      <c r="BV631" s="171"/>
      <c r="BW631" s="89"/>
      <c r="BX631" s="90" t="str">
        <f t="shared" si="721"/>
        <v/>
      </c>
      <c r="BY631" s="172"/>
      <c r="BZ631" s="154" t="str">
        <f t="shared" si="722"/>
        <v>NO BID</v>
      </c>
      <c r="CA631" s="171"/>
      <c r="CB631" s="89"/>
      <c r="CC631" s="90" t="str">
        <f t="shared" si="723"/>
        <v/>
      </c>
      <c r="CD631" s="172"/>
      <c r="CE631" s="154" t="str">
        <f t="shared" si="724"/>
        <v>NO BID</v>
      </c>
      <c r="CF631" s="171"/>
      <c r="CG631" s="89"/>
      <c r="CH631" s="90" t="str">
        <f t="shared" si="725"/>
        <v/>
      </c>
      <c r="CI631" s="172"/>
      <c r="CJ631" s="154" t="str">
        <f t="shared" si="726"/>
        <v>NO BID</v>
      </c>
      <c r="CK631" s="171"/>
      <c r="CL631" s="89"/>
      <c r="CM631" s="90" t="str">
        <f t="shared" si="727"/>
        <v/>
      </c>
      <c r="CN631" s="172"/>
      <c r="CO631" s="154" t="str">
        <f t="shared" si="728"/>
        <v>NO BID</v>
      </c>
      <c r="CP631" s="171"/>
      <c r="CQ631" s="89"/>
      <c r="CR631" s="90" t="str">
        <f t="shared" si="729"/>
        <v/>
      </c>
      <c r="CS631" s="172"/>
      <c r="CT631" s="154" t="str">
        <f t="shared" si="730"/>
        <v>NO BID</v>
      </c>
      <c r="CU631" s="171"/>
      <c r="CV631" s="89"/>
      <c r="CW631" s="90" t="str">
        <f t="shared" si="731"/>
        <v/>
      </c>
      <c r="CX631" s="172"/>
      <c r="CY631" s="154" t="str">
        <f t="shared" si="732"/>
        <v>NO BID</v>
      </c>
      <c r="CZ631" s="171"/>
      <c r="DA631" s="89"/>
      <c r="DB631" s="90" t="str">
        <f t="shared" si="733"/>
        <v/>
      </c>
      <c r="DC631" s="172"/>
      <c r="DD631" s="154" t="str">
        <f t="shared" si="734"/>
        <v>NO BID</v>
      </c>
      <c r="DE631" s="171"/>
      <c r="DF631" s="89"/>
      <c r="DG631" s="90" t="str">
        <f t="shared" si="735"/>
        <v/>
      </c>
      <c r="DH631" s="172"/>
      <c r="DI631" s="154" t="str">
        <f t="shared" si="736"/>
        <v>NO BID</v>
      </c>
      <c r="DJ631" s="171"/>
      <c r="DK631" s="89"/>
      <c r="DL631" s="90" t="str">
        <f t="shared" si="737"/>
        <v/>
      </c>
      <c r="DM631" s="172"/>
      <c r="DN631" s="154" t="str">
        <f t="shared" si="738"/>
        <v>NO BID</v>
      </c>
      <c r="DO631" s="171"/>
      <c r="DP631" s="89"/>
      <c r="DQ631" s="90" t="str">
        <f t="shared" si="739"/>
        <v/>
      </c>
      <c r="DR631" s="172"/>
      <c r="DS631" s="154" t="str">
        <f t="shared" si="740"/>
        <v>NO BID</v>
      </c>
      <c r="DT631" s="171"/>
      <c r="DU631" s="89"/>
      <c r="DV631" s="90" t="str">
        <f t="shared" si="741"/>
        <v/>
      </c>
      <c r="DW631" s="172"/>
      <c r="DX631" s="154" t="str">
        <f t="shared" si="742"/>
        <v>NO BID</v>
      </c>
      <c r="DY631" s="171"/>
      <c r="DZ631" s="89"/>
      <c r="EA631" s="90" t="str">
        <f t="shared" si="743"/>
        <v/>
      </c>
      <c r="EB631" s="172"/>
      <c r="EC631" s="154" t="str">
        <f t="shared" si="744"/>
        <v>NO BID</v>
      </c>
      <c r="ED631" s="171"/>
      <c r="EE631" s="89"/>
      <c r="EF631" s="90" t="str">
        <f t="shared" si="745"/>
        <v/>
      </c>
      <c r="EG631" s="172"/>
      <c r="EH631" s="154" t="str">
        <f t="shared" si="746"/>
        <v>NO BID</v>
      </c>
      <c r="EI631" s="171"/>
      <c r="EJ631" s="89"/>
      <c r="EK631" s="90" t="str">
        <f t="shared" si="747"/>
        <v/>
      </c>
      <c r="EL631" s="172"/>
      <c r="EM631" s="154" t="str">
        <f t="shared" si="748"/>
        <v>NO BID</v>
      </c>
      <c r="EN631" s="171"/>
      <c r="EO631" s="89"/>
      <c r="EP631" s="90" t="str">
        <f t="shared" si="749"/>
        <v/>
      </c>
      <c r="EQ631" s="172"/>
      <c r="ER631" s="154" t="str">
        <f t="shared" si="750"/>
        <v>NO BID</v>
      </c>
      <c r="ES631" s="171"/>
      <c r="ET631" s="89"/>
      <c r="EU631" s="90" t="str">
        <f t="shared" si="751"/>
        <v/>
      </c>
      <c r="EV631" s="172"/>
      <c r="EW631" s="154" t="str">
        <f t="shared" si="752"/>
        <v>NO BID</v>
      </c>
      <c r="EX631" s="171"/>
      <c r="EY631" s="89"/>
      <c r="EZ631" s="90" t="str">
        <f t="shared" si="753"/>
        <v/>
      </c>
      <c r="FA631" s="172"/>
      <c r="FB631" s="154" t="str">
        <f t="shared" si="754"/>
        <v>NO BID</v>
      </c>
      <c r="FC631" s="171"/>
      <c r="FD631" s="89"/>
      <c r="FE631" s="90" t="str">
        <f t="shared" si="755"/>
        <v/>
      </c>
      <c r="FF631" s="172"/>
      <c r="FG631" s="154" t="str">
        <f t="shared" si="756"/>
        <v>NO BID</v>
      </c>
      <c r="FH631" s="171"/>
      <c r="FI631" s="89"/>
      <c r="FJ631" s="90" t="str">
        <f t="shared" si="757"/>
        <v/>
      </c>
      <c r="FK631" s="172"/>
      <c r="FL631" s="154" t="str">
        <f t="shared" si="758"/>
        <v>NO BID</v>
      </c>
      <c r="FM631" s="171"/>
      <c r="FN631" s="89"/>
      <c r="FO631" s="90" t="str">
        <f t="shared" si="759"/>
        <v/>
      </c>
      <c r="FP631" s="172"/>
      <c r="FQ631" s="154" t="str">
        <f t="shared" si="760"/>
        <v>NO BID</v>
      </c>
      <c r="FR631" s="174"/>
      <c r="FS631" s="91">
        <v>21.49</v>
      </c>
      <c r="FT631" s="92">
        <f t="shared" si="761"/>
        <v>107.44999999999999</v>
      </c>
      <c r="FU631" s="175">
        <f t="shared" si="762"/>
        <v>0</v>
      </c>
      <c r="FV631" s="93" t="str">
        <f t="shared" si="763"/>
        <v/>
      </c>
      <c r="FW631" s="94">
        <f t="shared" si="764"/>
        <v>107.44999999999999</v>
      </c>
      <c r="FX631" s="95">
        <f t="shared" si="765"/>
        <v>0</v>
      </c>
      <c r="FY631" s="129" t="str">
        <f t="shared" si="766"/>
        <v>NOT AWARDED</v>
      </c>
      <c r="FZ631" s="130">
        <f t="shared" si="767"/>
        <v>0</v>
      </c>
      <c r="GA631" s="129" t="str">
        <f t="shared" si="768"/>
        <v>VENDOR 09</v>
      </c>
      <c r="GB631" s="176"/>
      <c r="GC631" s="177"/>
      <c r="GD631" s="96"/>
      <c r="GE631" s="97"/>
    </row>
    <row r="632" spans="1:187" ht="30" customHeight="1" thickTop="1" thickBot="1" x14ac:dyDescent="0.4">
      <c r="A632" s="162">
        <v>628</v>
      </c>
      <c r="B632" s="194">
        <v>5</v>
      </c>
      <c r="C632" s="164">
        <v>9781419744365</v>
      </c>
      <c r="D632" s="165" t="s">
        <v>506</v>
      </c>
      <c r="E632" s="165" t="s">
        <v>1186</v>
      </c>
      <c r="F632" s="165" t="s">
        <v>1479</v>
      </c>
      <c r="G632" s="166" t="s">
        <v>1415</v>
      </c>
      <c r="H632" s="166" t="s">
        <v>1416</v>
      </c>
      <c r="I632" s="167"/>
      <c r="J632" s="227">
        <f t="shared" si="769"/>
        <v>5</v>
      </c>
      <c r="K632" s="228"/>
      <c r="L632" s="99" t="str">
        <f t="shared" si="695"/>
        <v/>
      </c>
      <c r="M632" s="241"/>
      <c r="N632" s="168"/>
      <c r="O632" s="169" t="str">
        <f t="shared" si="696"/>
        <v>VENDOR 09</v>
      </c>
      <c r="P632" s="149">
        <v>241363</v>
      </c>
      <c r="Q632" s="149">
        <f t="shared" si="697"/>
        <v>0</v>
      </c>
      <c r="R632" s="170" t="str">
        <f t="shared" si="698"/>
        <v xml:space="preserve">, </v>
      </c>
      <c r="S632" s="170" t="str">
        <f t="shared" si="699"/>
        <v>NO BID</v>
      </c>
      <c r="T632" s="87">
        <f t="shared" si="700"/>
        <v>0</v>
      </c>
      <c r="U632" s="88" t="str">
        <f t="shared" si="701"/>
        <v>NOT AWARDED</v>
      </c>
      <c r="V632" s="167"/>
      <c r="W632" s="171"/>
      <c r="X632" s="89"/>
      <c r="Y632" s="90"/>
      <c r="Z632" s="172" t="str">
        <f t="shared" si="702"/>
        <v/>
      </c>
      <c r="AA632" s="154" t="str">
        <f t="shared" si="703"/>
        <v>NO BID</v>
      </c>
      <c r="AB632" s="171"/>
      <c r="AC632" s="89"/>
      <c r="AD632" s="90"/>
      <c r="AE632" s="172" t="str">
        <f t="shared" si="704"/>
        <v/>
      </c>
      <c r="AF632" s="154" t="str">
        <f t="shared" si="705"/>
        <v>NO BID</v>
      </c>
      <c r="AG632" s="171"/>
      <c r="AH632" s="89"/>
      <c r="AI632" s="90"/>
      <c r="AJ632" s="172" t="str">
        <f t="shared" si="706"/>
        <v/>
      </c>
      <c r="AK632" s="154" t="str">
        <f t="shared" si="707"/>
        <v>NO BID</v>
      </c>
      <c r="AL632" s="171"/>
      <c r="AM632" s="89"/>
      <c r="AN632" s="90"/>
      <c r="AO632" s="172" t="str">
        <f t="shared" si="708"/>
        <v/>
      </c>
      <c r="AP632" s="154" t="str">
        <f t="shared" si="709"/>
        <v>NO BID</v>
      </c>
      <c r="AQ632" s="171"/>
      <c r="AR632" s="89"/>
      <c r="AS632" s="90"/>
      <c r="AT632" s="172" t="str">
        <f t="shared" si="710"/>
        <v/>
      </c>
      <c r="AU632" s="154" t="str">
        <f t="shared" si="711"/>
        <v>NO BID</v>
      </c>
      <c r="AV632" s="171"/>
      <c r="AW632" s="89"/>
      <c r="AX632" s="90"/>
      <c r="AY632" s="172" t="str">
        <f t="shared" si="712"/>
        <v/>
      </c>
      <c r="AZ632" s="154" t="str">
        <f t="shared" si="713"/>
        <v>NO BID</v>
      </c>
      <c r="BA632" s="171"/>
      <c r="BB632" s="89"/>
      <c r="BC632" s="90"/>
      <c r="BD632" s="172" t="str">
        <f t="shared" si="714"/>
        <v/>
      </c>
      <c r="BE632" s="154" t="str">
        <f t="shared" si="771"/>
        <v>NO BID</v>
      </c>
      <c r="BF632" s="171"/>
      <c r="BG632" s="89"/>
      <c r="BH632" s="90"/>
      <c r="BI632" s="172" t="str">
        <f t="shared" si="715"/>
        <v/>
      </c>
      <c r="BJ632" s="154" t="str">
        <f t="shared" si="716"/>
        <v>NO BID</v>
      </c>
      <c r="BK632" s="171"/>
      <c r="BL632" s="89"/>
      <c r="BM632" s="90"/>
      <c r="BN632" s="172" t="str">
        <f t="shared" si="717"/>
        <v/>
      </c>
      <c r="BO632" s="154" t="str">
        <f t="shared" si="718"/>
        <v>NO BID</v>
      </c>
      <c r="BP632" s="178"/>
      <c r="BQ632" s="171"/>
      <c r="BR632" s="89"/>
      <c r="BS632" s="90" t="str">
        <f t="shared" si="719"/>
        <v/>
      </c>
      <c r="BT632" s="172"/>
      <c r="BU632" s="154" t="str">
        <f t="shared" si="720"/>
        <v>NO BID</v>
      </c>
      <c r="BV632" s="171"/>
      <c r="BW632" s="89"/>
      <c r="BX632" s="90" t="str">
        <f t="shared" si="721"/>
        <v/>
      </c>
      <c r="BY632" s="172"/>
      <c r="BZ632" s="154" t="str">
        <f t="shared" si="722"/>
        <v>NO BID</v>
      </c>
      <c r="CA632" s="171"/>
      <c r="CB632" s="89"/>
      <c r="CC632" s="90" t="str">
        <f t="shared" si="723"/>
        <v/>
      </c>
      <c r="CD632" s="172"/>
      <c r="CE632" s="154" t="str">
        <f t="shared" si="724"/>
        <v>NO BID</v>
      </c>
      <c r="CF632" s="171"/>
      <c r="CG632" s="89"/>
      <c r="CH632" s="90" t="str">
        <f t="shared" si="725"/>
        <v/>
      </c>
      <c r="CI632" s="172"/>
      <c r="CJ632" s="154" t="str">
        <f t="shared" si="726"/>
        <v>NO BID</v>
      </c>
      <c r="CK632" s="171"/>
      <c r="CL632" s="89"/>
      <c r="CM632" s="90" t="str">
        <f t="shared" si="727"/>
        <v/>
      </c>
      <c r="CN632" s="172"/>
      <c r="CO632" s="154" t="str">
        <f t="shared" si="728"/>
        <v>NO BID</v>
      </c>
      <c r="CP632" s="171"/>
      <c r="CQ632" s="89"/>
      <c r="CR632" s="90" t="str">
        <f t="shared" si="729"/>
        <v/>
      </c>
      <c r="CS632" s="172"/>
      <c r="CT632" s="154" t="str">
        <f t="shared" si="730"/>
        <v>NO BID</v>
      </c>
      <c r="CU632" s="171"/>
      <c r="CV632" s="89"/>
      <c r="CW632" s="90" t="str">
        <f t="shared" si="731"/>
        <v/>
      </c>
      <c r="CX632" s="172"/>
      <c r="CY632" s="154" t="str">
        <f t="shared" si="732"/>
        <v>NO BID</v>
      </c>
      <c r="CZ632" s="171"/>
      <c r="DA632" s="89"/>
      <c r="DB632" s="90" t="str">
        <f t="shared" si="733"/>
        <v/>
      </c>
      <c r="DC632" s="172"/>
      <c r="DD632" s="154" t="str">
        <f t="shared" si="734"/>
        <v>NO BID</v>
      </c>
      <c r="DE632" s="171"/>
      <c r="DF632" s="89"/>
      <c r="DG632" s="90" t="str">
        <f t="shared" si="735"/>
        <v/>
      </c>
      <c r="DH632" s="172"/>
      <c r="DI632" s="154" t="str">
        <f t="shared" si="736"/>
        <v>NO BID</v>
      </c>
      <c r="DJ632" s="171"/>
      <c r="DK632" s="89"/>
      <c r="DL632" s="90" t="str">
        <f t="shared" si="737"/>
        <v/>
      </c>
      <c r="DM632" s="172"/>
      <c r="DN632" s="154" t="str">
        <f t="shared" si="738"/>
        <v>NO BID</v>
      </c>
      <c r="DO632" s="171"/>
      <c r="DP632" s="89"/>
      <c r="DQ632" s="90" t="str">
        <f t="shared" si="739"/>
        <v/>
      </c>
      <c r="DR632" s="172"/>
      <c r="DS632" s="154" t="str">
        <f t="shared" si="740"/>
        <v>NO BID</v>
      </c>
      <c r="DT632" s="171"/>
      <c r="DU632" s="89"/>
      <c r="DV632" s="90" t="str">
        <f t="shared" si="741"/>
        <v/>
      </c>
      <c r="DW632" s="172"/>
      <c r="DX632" s="154" t="str">
        <f t="shared" si="742"/>
        <v>NO BID</v>
      </c>
      <c r="DY632" s="171"/>
      <c r="DZ632" s="89"/>
      <c r="EA632" s="90" t="str">
        <f t="shared" si="743"/>
        <v/>
      </c>
      <c r="EB632" s="172"/>
      <c r="EC632" s="154" t="str">
        <f t="shared" si="744"/>
        <v>NO BID</v>
      </c>
      <c r="ED632" s="171"/>
      <c r="EE632" s="89"/>
      <c r="EF632" s="90" t="str">
        <f t="shared" si="745"/>
        <v/>
      </c>
      <c r="EG632" s="172"/>
      <c r="EH632" s="154" t="str">
        <f t="shared" si="746"/>
        <v>NO BID</v>
      </c>
      <c r="EI632" s="171"/>
      <c r="EJ632" s="89"/>
      <c r="EK632" s="90" t="str">
        <f t="shared" si="747"/>
        <v/>
      </c>
      <c r="EL632" s="172"/>
      <c r="EM632" s="154" t="str">
        <f t="shared" si="748"/>
        <v>NO BID</v>
      </c>
      <c r="EN632" s="171"/>
      <c r="EO632" s="89"/>
      <c r="EP632" s="90" t="str">
        <f t="shared" si="749"/>
        <v/>
      </c>
      <c r="EQ632" s="172"/>
      <c r="ER632" s="154" t="str">
        <f t="shared" si="750"/>
        <v>NO BID</v>
      </c>
      <c r="ES632" s="171"/>
      <c r="ET632" s="89"/>
      <c r="EU632" s="90" t="str">
        <f t="shared" si="751"/>
        <v/>
      </c>
      <c r="EV632" s="172"/>
      <c r="EW632" s="154" t="str">
        <f t="shared" si="752"/>
        <v>NO BID</v>
      </c>
      <c r="EX632" s="171"/>
      <c r="EY632" s="89"/>
      <c r="EZ632" s="90" t="str">
        <f t="shared" si="753"/>
        <v/>
      </c>
      <c r="FA632" s="172"/>
      <c r="FB632" s="154" t="str">
        <f t="shared" si="754"/>
        <v>NO BID</v>
      </c>
      <c r="FC632" s="171"/>
      <c r="FD632" s="89"/>
      <c r="FE632" s="90" t="str">
        <f t="shared" si="755"/>
        <v/>
      </c>
      <c r="FF632" s="172"/>
      <c r="FG632" s="154" t="str">
        <f t="shared" si="756"/>
        <v>NO BID</v>
      </c>
      <c r="FH632" s="171"/>
      <c r="FI632" s="89"/>
      <c r="FJ632" s="90" t="str">
        <f t="shared" si="757"/>
        <v/>
      </c>
      <c r="FK632" s="172"/>
      <c r="FL632" s="154" t="str">
        <f t="shared" si="758"/>
        <v>NO BID</v>
      </c>
      <c r="FM632" s="171"/>
      <c r="FN632" s="89"/>
      <c r="FO632" s="90" t="str">
        <f t="shared" si="759"/>
        <v/>
      </c>
      <c r="FP632" s="172"/>
      <c r="FQ632" s="154" t="str">
        <f t="shared" si="760"/>
        <v>NO BID</v>
      </c>
      <c r="FR632" s="174"/>
      <c r="FS632" s="91">
        <v>18.37</v>
      </c>
      <c r="FT632" s="92">
        <f t="shared" si="761"/>
        <v>91.850000000000009</v>
      </c>
      <c r="FU632" s="175">
        <f t="shared" si="762"/>
        <v>0</v>
      </c>
      <c r="FV632" s="93" t="str">
        <f t="shared" si="763"/>
        <v/>
      </c>
      <c r="FW632" s="94">
        <f t="shared" si="764"/>
        <v>91.850000000000009</v>
      </c>
      <c r="FX632" s="95">
        <f t="shared" si="765"/>
        <v>0</v>
      </c>
      <c r="FY632" s="129" t="str">
        <f t="shared" si="766"/>
        <v>NOT AWARDED</v>
      </c>
      <c r="FZ632" s="130">
        <f t="shared" si="767"/>
        <v>0</v>
      </c>
      <c r="GA632" s="129" t="str">
        <f t="shared" si="768"/>
        <v>VENDOR 09</v>
      </c>
      <c r="GB632" s="176"/>
      <c r="GC632" s="177"/>
      <c r="GD632" s="96"/>
      <c r="GE632" s="97"/>
    </row>
    <row r="633" spans="1:187" ht="30" customHeight="1" thickTop="1" thickBot="1" x14ac:dyDescent="0.4">
      <c r="A633" s="162">
        <v>629</v>
      </c>
      <c r="B633" s="163">
        <v>3</v>
      </c>
      <c r="C633" s="164">
        <v>9781984857705</v>
      </c>
      <c r="D633" s="165" t="s">
        <v>729</v>
      </c>
      <c r="E633" s="165" t="s">
        <v>1365</v>
      </c>
      <c r="F633" s="165" t="s">
        <v>1480</v>
      </c>
      <c r="G633" s="166" t="s">
        <v>1415</v>
      </c>
      <c r="H633" s="166" t="s">
        <v>1416</v>
      </c>
      <c r="I633" s="167"/>
      <c r="J633" s="227">
        <f t="shared" si="769"/>
        <v>3</v>
      </c>
      <c r="K633" s="228"/>
      <c r="L633" s="99" t="str">
        <f t="shared" si="695"/>
        <v/>
      </c>
      <c r="M633" s="241"/>
      <c r="N633" s="168"/>
      <c r="O633" s="169" t="str">
        <f t="shared" si="696"/>
        <v>VENDOR 09</v>
      </c>
      <c r="P633" s="149">
        <v>241363</v>
      </c>
      <c r="Q633" s="149">
        <f t="shared" si="697"/>
        <v>0</v>
      </c>
      <c r="R633" s="170" t="str">
        <f t="shared" si="698"/>
        <v xml:space="preserve">, </v>
      </c>
      <c r="S633" s="170" t="str">
        <f t="shared" si="699"/>
        <v>NO BID</v>
      </c>
      <c r="T633" s="87">
        <f t="shared" si="700"/>
        <v>0</v>
      </c>
      <c r="U633" s="88" t="str">
        <f t="shared" si="701"/>
        <v>NOT AWARDED</v>
      </c>
      <c r="V633" s="167"/>
      <c r="W633" s="171"/>
      <c r="X633" s="89"/>
      <c r="Y633" s="90"/>
      <c r="Z633" s="172" t="str">
        <f t="shared" si="702"/>
        <v/>
      </c>
      <c r="AA633" s="154" t="str">
        <f t="shared" si="703"/>
        <v>NO BID</v>
      </c>
      <c r="AB633" s="171"/>
      <c r="AC633" s="89"/>
      <c r="AD633" s="90"/>
      <c r="AE633" s="172" t="str">
        <f t="shared" si="704"/>
        <v/>
      </c>
      <c r="AF633" s="154" t="str">
        <f t="shared" si="705"/>
        <v>NO BID</v>
      </c>
      <c r="AG633" s="171"/>
      <c r="AH633" s="89"/>
      <c r="AI633" s="90"/>
      <c r="AJ633" s="172" t="str">
        <f t="shared" si="706"/>
        <v/>
      </c>
      <c r="AK633" s="154" t="str">
        <f t="shared" si="707"/>
        <v>NO BID</v>
      </c>
      <c r="AL633" s="171"/>
      <c r="AM633" s="89"/>
      <c r="AN633" s="90"/>
      <c r="AO633" s="172" t="str">
        <f t="shared" si="708"/>
        <v/>
      </c>
      <c r="AP633" s="154" t="str">
        <f t="shared" si="709"/>
        <v>NO BID</v>
      </c>
      <c r="AQ633" s="171"/>
      <c r="AR633" s="89"/>
      <c r="AS633" s="90"/>
      <c r="AT633" s="172" t="str">
        <f t="shared" si="710"/>
        <v/>
      </c>
      <c r="AU633" s="154" t="str">
        <f t="shared" si="711"/>
        <v>NO BID</v>
      </c>
      <c r="AV633" s="171"/>
      <c r="AW633" s="89"/>
      <c r="AX633" s="90"/>
      <c r="AY633" s="172" t="str">
        <f t="shared" si="712"/>
        <v/>
      </c>
      <c r="AZ633" s="154" t="str">
        <f t="shared" si="713"/>
        <v>NO BID</v>
      </c>
      <c r="BA633" s="171"/>
      <c r="BB633" s="89"/>
      <c r="BC633" s="90"/>
      <c r="BD633" s="172" t="str">
        <f t="shared" si="714"/>
        <v/>
      </c>
      <c r="BE633" s="154" t="str">
        <f t="shared" si="771"/>
        <v>NO BID</v>
      </c>
      <c r="BF633" s="171"/>
      <c r="BG633" s="89"/>
      <c r="BH633" s="90"/>
      <c r="BI633" s="172" t="str">
        <f t="shared" si="715"/>
        <v/>
      </c>
      <c r="BJ633" s="154" t="str">
        <f t="shared" si="716"/>
        <v>NO BID</v>
      </c>
      <c r="BK633" s="171"/>
      <c r="BL633" s="89"/>
      <c r="BM633" s="90"/>
      <c r="BN633" s="172" t="str">
        <f t="shared" si="717"/>
        <v/>
      </c>
      <c r="BO633" s="154" t="str">
        <f t="shared" si="718"/>
        <v>NO BID</v>
      </c>
      <c r="BP633" s="178"/>
      <c r="BQ633" s="171"/>
      <c r="BR633" s="89"/>
      <c r="BS633" s="90" t="str">
        <f t="shared" si="719"/>
        <v/>
      </c>
      <c r="BT633" s="172"/>
      <c r="BU633" s="154" t="str">
        <f t="shared" si="720"/>
        <v>NO BID</v>
      </c>
      <c r="BV633" s="171"/>
      <c r="BW633" s="89"/>
      <c r="BX633" s="90" t="str">
        <f t="shared" si="721"/>
        <v/>
      </c>
      <c r="BY633" s="172"/>
      <c r="BZ633" s="154" t="str">
        <f t="shared" si="722"/>
        <v>NO BID</v>
      </c>
      <c r="CA633" s="171"/>
      <c r="CB633" s="89"/>
      <c r="CC633" s="90" t="str">
        <f t="shared" si="723"/>
        <v/>
      </c>
      <c r="CD633" s="172"/>
      <c r="CE633" s="154" t="str">
        <f t="shared" si="724"/>
        <v>NO BID</v>
      </c>
      <c r="CF633" s="171"/>
      <c r="CG633" s="89"/>
      <c r="CH633" s="90" t="str">
        <f t="shared" si="725"/>
        <v/>
      </c>
      <c r="CI633" s="172"/>
      <c r="CJ633" s="154" t="str">
        <f t="shared" si="726"/>
        <v>NO BID</v>
      </c>
      <c r="CK633" s="171"/>
      <c r="CL633" s="89"/>
      <c r="CM633" s="90" t="str">
        <f t="shared" si="727"/>
        <v/>
      </c>
      <c r="CN633" s="172"/>
      <c r="CO633" s="154" t="str">
        <f t="shared" si="728"/>
        <v>NO BID</v>
      </c>
      <c r="CP633" s="171"/>
      <c r="CQ633" s="89"/>
      <c r="CR633" s="90" t="str">
        <f t="shared" si="729"/>
        <v/>
      </c>
      <c r="CS633" s="172"/>
      <c r="CT633" s="154" t="str">
        <f t="shared" si="730"/>
        <v>NO BID</v>
      </c>
      <c r="CU633" s="171"/>
      <c r="CV633" s="89"/>
      <c r="CW633" s="90" t="str">
        <f t="shared" si="731"/>
        <v/>
      </c>
      <c r="CX633" s="172"/>
      <c r="CY633" s="154" t="str">
        <f t="shared" si="732"/>
        <v>NO BID</v>
      </c>
      <c r="CZ633" s="171"/>
      <c r="DA633" s="89"/>
      <c r="DB633" s="90" t="str">
        <f t="shared" si="733"/>
        <v/>
      </c>
      <c r="DC633" s="172"/>
      <c r="DD633" s="154" t="str">
        <f t="shared" si="734"/>
        <v>NO BID</v>
      </c>
      <c r="DE633" s="171"/>
      <c r="DF633" s="89"/>
      <c r="DG633" s="90" t="str">
        <f t="shared" si="735"/>
        <v/>
      </c>
      <c r="DH633" s="172"/>
      <c r="DI633" s="154" t="str">
        <f t="shared" si="736"/>
        <v>NO BID</v>
      </c>
      <c r="DJ633" s="171"/>
      <c r="DK633" s="89"/>
      <c r="DL633" s="90" t="str">
        <f t="shared" si="737"/>
        <v/>
      </c>
      <c r="DM633" s="172"/>
      <c r="DN633" s="154" t="str">
        <f t="shared" si="738"/>
        <v>NO BID</v>
      </c>
      <c r="DO633" s="171"/>
      <c r="DP633" s="89"/>
      <c r="DQ633" s="90" t="str">
        <f t="shared" si="739"/>
        <v/>
      </c>
      <c r="DR633" s="172"/>
      <c r="DS633" s="154" t="str">
        <f t="shared" si="740"/>
        <v>NO BID</v>
      </c>
      <c r="DT633" s="171"/>
      <c r="DU633" s="89"/>
      <c r="DV633" s="90" t="str">
        <f t="shared" si="741"/>
        <v/>
      </c>
      <c r="DW633" s="172"/>
      <c r="DX633" s="154" t="str">
        <f t="shared" si="742"/>
        <v>NO BID</v>
      </c>
      <c r="DY633" s="171"/>
      <c r="DZ633" s="89"/>
      <c r="EA633" s="90" t="str">
        <f t="shared" si="743"/>
        <v/>
      </c>
      <c r="EB633" s="172"/>
      <c r="EC633" s="154" t="str">
        <f t="shared" si="744"/>
        <v>NO BID</v>
      </c>
      <c r="ED633" s="171"/>
      <c r="EE633" s="89"/>
      <c r="EF633" s="90" t="str">
        <f t="shared" si="745"/>
        <v/>
      </c>
      <c r="EG633" s="172"/>
      <c r="EH633" s="154" t="str">
        <f t="shared" si="746"/>
        <v>NO BID</v>
      </c>
      <c r="EI633" s="171"/>
      <c r="EJ633" s="89"/>
      <c r="EK633" s="90" t="str">
        <f t="shared" si="747"/>
        <v/>
      </c>
      <c r="EL633" s="172"/>
      <c r="EM633" s="154" t="str">
        <f t="shared" si="748"/>
        <v>NO BID</v>
      </c>
      <c r="EN633" s="171"/>
      <c r="EO633" s="89"/>
      <c r="EP633" s="90" t="str">
        <f t="shared" si="749"/>
        <v/>
      </c>
      <c r="EQ633" s="172"/>
      <c r="ER633" s="154" t="str">
        <f t="shared" si="750"/>
        <v>NO BID</v>
      </c>
      <c r="ES633" s="171"/>
      <c r="ET633" s="89"/>
      <c r="EU633" s="90" t="str">
        <f t="shared" si="751"/>
        <v/>
      </c>
      <c r="EV633" s="172"/>
      <c r="EW633" s="154" t="str">
        <f t="shared" si="752"/>
        <v>NO BID</v>
      </c>
      <c r="EX633" s="171"/>
      <c r="EY633" s="89"/>
      <c r="EZ633" s="90" t="str">
        <f t="shared" si="753"/>
        <v/>
      </c>
      <c r="FA633" s="172"/>
      <c r="FB633" s="154" t="str">
        <f t="shared" si="754"/>
        <v>NO BID</v>
      </c>
      <c r="FC633" s="171"/>
      <c r="FD633" s="89"/>
      <c r="FE633" s="90" t="str">
        <f t="shared" si="755"/>
        <v/>
      </c>
      <c r="FF633" s="172"/>
      <c r="FG633" s="154" t="str">
        <f t="shared" si="756"/>
        <v>NO BID</v>
      </c>
      <c r="FH633" s="171"/>
      <c r="FI633" s="89"/>
      <c r="FJ633" s="90" t="str">
        <f t="shared" si="757"/>
        <v/>
      </c>
      <c r="FK633" s="172"/>
      <c r="FL633" s="154" t="str">
        <f t="shared" si="758"/>
        <v>NO BID</v>
      </c>
      <c r="FM633" s="171"/>
      <c r="FN633" s="89"/>
      <c r="FO633" s="90" t="str">
        <f t="shared" si="759"/>
        <v/>
      </c>
      <c r="FP633" s="172"/>
      <c r="FQ633" s="154" t="str">
        <f t="shared" si="760"/>
        <v>NO BID</v>
      </c>
      <c r="FR633" s="174"/>
      <c r="FS633" s="91">
        <v>11.81</v>
      </c>
      <c r="FT633" s="92">
        <f t="shared" si="761"/>
        <v>35.43</v>
      </c>
      <c r="FU633" s="175">
        <f t="shared" si="762"/>
        <v>0</v>
      </c>
      <c r="FV633" s="93" t="str">
        <f t="shared" si="763"/>
        <v/>
      </c>
      <c r="FW633" s="94">
        <f t="shared" si="764"/>
        <v>35.43</v>
      </c>
      <c r="FX633" s="95">
        <f t="shared" si="765"/>
        <v>0</v>
      </c>
      <c r="FY633" s="129" t="str">
        <f t="shared" si="766"/>
        <v>NOT AWARDED</v>
      </c>
      <c r="FZ633" s="130">
        <f t="shared" si="767"/>
        <v>0</v>
      </c>
      <c r="GA633" s="129" t="str">
        <f t="shared" si="768"/>
        <v>VENDOR 09</v>
      </c>
      <c r="GB633" s="176"/>
      <c r="GC633" s="177"/>
      <c r="GD633" s="96"/>
      <c r="GE633" s="97"/>
    </row>
    <row r="634" spans="1:187" ht="30" customHeight="1" thickTop="1" thickBot="1" x14ac:dyDescent="0.4">
      <c r="A634" s="162">
        <v>630</v>
      </c>
      <c r="B634" s="163">
        <v>5</v>
      </c>
      <c r="C634" s="164">
        <v>9781728445656</v>
      </c>
      <c r="D634" s="165" t="s">
        <v>511</v>
      </c>
      <c r="E634" s="165" t="s">
        <v>1190</v>
      </c>
      <c r="F634" s="165" t="s">
        <v>1481</v>
      </c>
      <c r="G634" s="166" t="s">
        <v>1415</v>
      </c>
      <c r="H634" s="166" t="s">
        <v>1434</v>
      </c>
      <c r="I634" s="167"/>
      <c r="J634" s="227">
        <f t="shared" si="769"/>
        <v>5</v>
      </c>
      <c r="K634" s="228"/>
      <c r="L634" s="99" t="str">
        <f t="shared" si="695"/>
        <v/>
      </c>
      <c r="M634" s="241"/>
      <c r="N634" s="168"/>
      <c r="O634" s="169" t="str">
        <f t="shared" si="696"/>
        <v>VENDOR 09</v>
      </c>
      <c r="P634" s="149">
        <v>241365</v>
      </c>
      <c r="Q634" s="149">
        <f t="shared" si="697"/>
        <v>0</v>
      </c>
      <c r="R634" s="170" t="str">
        <f t="shared" si="698"/>
        <v xml:space="preserve">, </v>
      </c>
      <c r="S634" s="170" t="str">
        <f t="shared" si="699"/>
        <v>NO BID</v>
      </c>
      <c r="T634" s="87">
        <f t="shared" si="700"/>
        <v>0</v>
      </c>
      <c r="U634" s="88" t="str">
        <f t="shared" si="701"/>
        <v>NOT AWARDED</v>
      </c>
      <c r="V634" s="167"/>
      <c r="W634" s="171"/>
      <c r="X634" s="89"/>
      <c r="Y634" s="90"/>
      <c r="Z634" s="172" t="str">
        <f t="shared" si="702"/>
        <v/>
      </c>
      <c r="AA634" s="154" t="str">
        <f t="shared" si="703"/>
        <v>NO BID</v>
      </c>
      <c r="AB634" s="171"/>
      <c r="AC634" s="89"/>
      <c r="AD634" s="90"/>
      <c r="AE634" s="172" t="str">
        <f t="shared" si="704"/>
        <v/>
      </c>
      <c r="AF634" s="154" t="str">
        <f t="shared" si="705"/>
        <v>NO BID</v>
      </c>
      <c r="AG634" s="171"/>
      <c r="AH634" s="89"/>
      <c r="AI634" s="90"/>
      <c r="AJ634" s="172" t="str">
        <f t="shared" si="706"/>
        <v/>
      </c>
      <c r="AK634" s="154" t="str">
        <f t="shared" si="707"/>
        <v>NO BID</v>
      </c>
      <c r="AL634" s="171"/>
      <c r="AM634" s="89"/>
      <c r="AN634" s="90"/>
      <c r="AO634" s="172" t="str">
        <f t="shared" si="708"/>
        <v/>
      </c>
      <c r="AP634" s="154" t="str">
        <f t="shared" si="709"/>
        <v>NO BID</v>
      </c>
      <c r="AQ634" s="171"/>
      <c r="AR634" s="89"/>
      <c r="AS634" s="90"/>
      <c r="AT634" s="172" t="str">
        <f t="shared" si="710"/>
        <v/>
      </c>
      <c r="AU634" s="154" t="str">
        <f t="shared" si="711"/>
        <v>NO BID</v>
      </c>
      <c r="AV634" s="171"/>
      <c r="AW634" s="89"/>
      <c r="AX634" s="90"/>
      <c r="AY634" s="172" t="str">
        <f t="shared" si="712"/>
        <v/>
      </c>
      <c r="AZ634" s="154" t="str">
        <f t="shared" si="713"/>
        <v>NO BID</v>
      </c>
      <c r="BA634" s="171"/>
      <c r="BB634" s="89"/>
      <c r="BC634" s="90"/>
      <c r="BD634" s="172" t="str">
        <f t="shared" si="714"/>
        <v/>
      </c>
      <c r="BE634" s="154" t="s">
        <v>84</v>
      </c>
      <c r="BF634" s="171"/>
      <c r="BG634" s="89"/>
      <c r="BH634" s="90"/>
      <c r="BI634" s="172" t="str">
        <f t="shared" si="715"/>
        <v/>
      </c>
      <c r="BJ634" s="154" t="str">
        <f t="shared" si="716"/>
        <v>NO BID</v>
      </c>
      <c r="BK634" s="171"/>
      <c r="BL634" s="89"/>
      <c r="BM634" s="90"/>
      <c r="BN634" s="172" t="str">
        <f t="shared" si="717"/>
        <v/>
      </c>
      <c r="BO634" s="154" t="str">
        <f t="shared" si="718"/>
        <v>NO BID</v>
      </c>
      <c r="BP634" s="178"/>
      <c r="BQ634" s="171"/>
      <c r="BR634" s="89"/>
      <c r="BS634" s="90" t="str">
        <f t="shared" si="719"/>
        <v/>
      </c>
      <c r="BT634" s="172"/>
      <c r="BU634" s="154" t="str">
        <f t="shared" si="720"/>
        <v>NO BID</v>
      </c>
      <c r="BV634" s="171"/>
      <c r="BW634" s="89"/>
      <c r="BX634" s="90" t="str">
        <f t="shared" si="721"/>
        <v/>
      </c>
      <c r="BY634" s="172"/>
      <c r="BZ634" s="154" t="str">
        <f t="shared" si="722"/>
        <v>NO BID</v>
      </c>
      <c r="CA634" s="171"/>
      <c r="CB634" s="89"/>
      <c r="CC634" s="90" t="str">
        <f t="shared" si="723"/>
        <v/>
      </c>
      <c r="CD634" s="172"/>
      <c r="CE634" s="154" t="str">
        <f t="shared" si="724"/>
        <v>NO BID</v>
      </c>
      <c r="CF634" s="171"/>
      <c r="CG634" s="89"/>
      <c r="CH634" s="90" t="str">
        <f t="shared" si="725"/>
        <v/>
      </c>
      <c r="CI634" s="172"/>
      <c r="CJ634" s="154" t="str">
        <f t="shared" si="726"/>
        <v>NO BID</v>
      </c>
      <c r="CK634" s="171"/>
      <c r="CL634" s="89"/>
      <c r="CM634" s="90" t="str">
        <f t="shared" si="727"/>
        <v/>
      </c>
      <c r="CN634" s="172"/>
      <c r="CO634" s="154" t="str">
        <f t="shared" si="728"/>
        <v>NO BID</v>
      </c>
      <c r="CP634" s="171"/>
      <c r="CQ634" s="89"/>
      <c r="CR634" s="90" t="str">
        <f t="shared" si="729"/>
        <v/>
      </c>
      <c r="CS634" s="172"/>
      <c r="CT634" s="154" t="str">
        <f t="shared" si="730"/>
        <v>NO BID</v>
      </c>
      <c r="CU634" s="171"/>
      <c r="CV634" s="89"/>
      <c r="CW634" s="90" t="str">
        <f t="shared" si="731"/>
        <v/>
      </c>
      <c r="CX634" s="172"/>
      <c r="CY634" s="154" t="str">
        <f t="shared" si="732"/>
        <v>NO BID</v>
      </c>
      <c r="CZ634" s="171"/>
      <c r="DA634" s="89"/>
      <c r="DB634" s="90" t="str">
        <f t="shared" si="733"/>
        <v/>
      </c>
      <c r="DC634" s="172"/>
      <c r="DD634" s="154" t="str">
        <f t="shared" si="734"/>
        <v>NO BID</v>
      </c>
      <c r="DE634" s="171"/>
      <c r="DF634" s="89"/>
      <c r="DG634" s="90" t="str">
        <f t="shared" si="735"/>
        <v/>
      </c>
      <c r="DH634" s="172"/>
      <c r="DI634" s="154" t="str">
        <f t="shared" si="736"/>
        <v>NO BID</v>
      </c>
      <c r="DJ634" s="171"/>
      <c r="DK634" s="89"/>
      <c r="DL634" s="90" t="str">
        <f t="shared" si="737"/>
        <v/>
      </c>
      <c r="DM634" s="172"/>
      <c r="DN634" s="154" t="str">
        <f t="shared" si="738"/>
        <v>NO BID</v>
      </c>
      <c r="DO634" s="171"/>
      <c r="DP634" s="89"/>
      <c r="DQ634" s="90" t="str">
        <f t="shared" si="739"/>
        <v/>
      </c>
      <c r="DR634" s="172"/>
      <c r="DS634" s="154" t="str">
        <f t="shared" si="740"/>
        <v>NO BID</v>
      </c>
      <c r="DT634" s="171"/>
      <c r="DU634" s="89"/>
      <c r="DV634" s="90" t="str">
        <f t="shared" si="741"/>
        <v/>
      </c>
      <c r="DW634" s="172"/>
      <c r="DX634" s="154" t="str">
        <f t="shared" si="742"/>
        <v>NO BID</v>
      </c>
      <c r="DY634" s="171"/>
      <c r="DZ634" s="89"/>
      <c r="EA634" s="90" t="str">
        <f t="shared" si="743"/>
        <v/>
      </c>
      <c r="EB634" s="172"/>
      <c r="EC634" s="154" t="str">
        <f t="shared" si="744"/>
        <v>NO BID</v>
      </c>
      <c r="ED634" s="171"/>
      <c r="EE634" s="89"/>
      <c r="EF634" s="90" t="str">
        <f t="shared" si="745"/>
        <v/>
      </c>
      <c r="EG634" s="172"/>
      <c r="EH634" s="154" t="str">
        <f t="shared" si="746"/>
        <v>NO BID</v>
      </c>
      <c r="EI634" s="171"/>
      <c r="EJ634" s="89"/>
      <c r="EK634" s="90" t="str">
        <f t="shared" si="747"/>
        <v/>
      </c>
      <c r="EL634" s="172"/>
      <c r="EM634" s="154" t="str">
        <f t="shared" si="748"/>
        <v>NO BID</v>
      </c>
      <c r="EN634" s="171"/>
      <c r="EO634" s="89"/>
      <c r="EP634" s="90" t="str">
        <f t="shared" si="749"/>
        <v/>
      </c>
      <c r="EQ634" s="172"/>
      <c r="ER634" s="154" t="str">
        <f t="shared" si="750"/>
        <v>NO BID</v>
      </c>
      <c r="ES634" s="171"/>
      <c r="ET634" s="89"/>
      <c r="EU634" s="90" t="str">
        <f t="shared" si="751"/>
        <v/>
      </c>
      <c r="EV634" s="172"/>
      <c r="EW634" s="154" t="str">
        <f t="shared" si="752"/>
        <v>NO BID</v>
      </c>
      <c r="EX634" s="171"/>
      <c r="EY634" s="89"/>
      <c r="EZ634" s="90" t="str">
        <f t="shared" si="753"/>
        <v/>
      </c>
      <c r="FA634" s="172"/>
      <c r="FB634" s="154" t="str">
        <f t="shared" si="754"/>
        <v>NO BID</v>
      </c>
      <c r="FC634" s="171"/>
      <c r="FD634" s="89"/>
      <c r="FE634" s="90" t="str">
        <f t="shared" si="755"/>
        <v/>
      </c>
      <c r="FF634" s="172"/>
      <c r="FG634" s="154" t="str">
        <f t="shared" si="756"/>
        <v>NO BID</v>
      </c>
      <c r="FH634" s="171"/>
      <c r="FI634" s="89"/>
      <c r="FJ634" s="90" t="str">
        <f t="shared" si="757"/>
        <v/>
      </c>
      <c r="FK634" s="172"/>
      <c r="FL634" s="154" t="str">
        <f t="shared" si="758"/>
        <v>NO BID</v>
      </c>
      <c r="FM634" s="171"/>
      <c r="FN634" s="89"/>
      <c r="FO634" s="90" t="str">
        <f t="shared" si="759"/>
        <v/>
      </c>
      <c r="FP634" s="172"/>
      <c r="FQ634" s="154" t="str">
        <f t="shared" si="760"/>
        <v>NO BID</v>
      </c>
      <c r="FR634" s="174"/>
      <c r="FS634" s="91">
        <v>24.69</v>
      </c>
      <c r="FT634" s="92">
        <f t="shared" si="761"/>
        <v>123.45</v>
      </c>
      <c r="FU634" s="175">
        <f t="shared" si="762"/>
        <v>0</v>
      </c>
      <c r="FV634" s="93" t="str">
        <f t="shared" si="763"/>
        <v/>
      </c>
      <c r="FW634" s="94">
        <f t="shared" si="764"/>
        <v>123.45</v>
      </c>
      <c r="FX634" s="95">
        <f t="shared" si="765"/>
        <v>0</v>
      </c>
      <c r="FY634" s="129" t="str">
        <f t="shared" si="766"/>
        <v>NOT AWARDED</v>
      </c>
      <c r="FZ634" s="130">
        <f t="shared" si="767"/>
        <v>0</v>
      </c>
      <c r="GA634" s="129" t="str">
        <f t="shared" si="768"/>
        <v>VENDOR 09</v>
      </c>
      <c r="GB634" s="176"/>
      <c r="GC634" s="177"/>
      <c r="GD634" s="96"/>
      <c r="GE634" s="97"/>
    </row>
    <row r="635" spans="1:187" ht="30" customHeight="1" thickTop="1" thickBot="1" x14ac:dyDescent="0.4">
      <c r="A635" s="141">
        <v>631</v>
      </c>
      <c r="B635" s="163">
        <v>3</v>
      </c>
      <c r="C635" s="164">
        <v>9781541702042</v>
      </c>
      <c r="D635" s="165" t="s">
        <v>512</v>
      </c>
      <c r="E635" s="165" t="s">
        <v>1191</v>
      </c>
      <c r="F635" s="165" t="s">
        <v>1479</v>
      </c>
      <c r="G635" s="166" t="s">
        <v>1415</v>
      </c>
      <c r="H635" s="166" t="s">
        <v>1416</v>
      </c>
      <c r="I635" s="167"/>
      <c r="J635" s="227">
        <f t="shared" si="769"/>
        <v>3</v>
      </c>
      <c r="K635" s="228"/>
      <c r="L635" s="99" t="str">
        <f t="shared" si="695"/>
        <v/>
      </c>
      <c r="M635" s="241"/>
      <c r="N635" s="168"/>
      <c r="O635" s="169" t="str">
        <f t="shared" si="696"/>
        <v>VENDOR 09</v>
      </c>
      <c r="P635" s="149">
        <v>241363</v>
      </c>
      <c r="Q635" s="149">
        <f t="shared" si="697"/>
        <v>0</v>
      </c>
      <c r="R635" s="170" t="str">
        <f t="shared" si="698"/>
        <v xml:space="preserve">, </v>
      </c>
      <c r="S635" s="170" t="str">
        <f t="shared" si="699"/>
        <v>NO BID</v>
      </c>
      <c r="T635" s="87">
        <f t="shared" si="700"/>
        <v>0</v>
      </c>
      <c r="U635" s="88" t="str">
        <f t="shared" si="701"/>
        <v>NOT AWARDED</v>
      </c>
      <c r="V635" s="167"/>
      <c r="W635" s="171"/>
      <c r="X635" s="89"/>
      <c r="Y635" s="90"/>
      <c r="Z635" s="172" t="str">
        <f t="shared" si="702"/>
        <v/>
      </c>
      <c r="AA635" s="154" t="str">
        <f t="shared" si="703"/>
        <v>NO BID</v>
      </c>
      <c r="AB635" s="171"/>
      <c r="AC635" s="89"/>
      <c r="AD635" s="90"/>
      <c r="AE635" s="172" t="str">
        <f t="shared" si="704"/>
        <v/>
      </c>
      <c r="AF635" s="154" t="str">
        <f t="shared" si="705"/>
        <v>NO BID</v>
      </c>
      <c r="AG635" s="171"/>
      <c r="AH635" s="89"/>
      <c r="AI635" s="90"/>
      <c r="AJ635" s="172" t="str">
        <f t="shared" si="706"/>
        <v/>
      </c>
      <c r="AK635" s="154" t="str">
        <f t="shared" si="707"/>
        <v>NO BID</v>
      </c>
      <c r="AL635" s="171"/>
      <c r="AM635" s="89"/>
      <c r="AN635" s="90"/>
      <c r="AO635" s="172" t="str">
        <f t="shared" si="708"/>
        <v/>
      </c>
      <c r="AP635" s="154" t="str">
        <f t="shared" si="709"/>
        <v>NO BID</v>
      </c>
      <c r="AQ635" s="171"/>
      <c r="AR635" s="89"/>
      <c r="AS635" s="90"/>
      <c r="AT635" s="172" t="str">
        <f t="shared" si="710"/>
        <v/>
      </c>
      <c r="AU635" s="154" t="str">
        <f t="shared" si="711"/>
        <v>NO BID</v>
      </c>
      <c r="AV635" s="171"/>
      <c r="AW635" s="89"/>
      <c r="AX635" s="90"/>
      <c r="AY635" s="172" t="str">
        <f t="shared" si="712"/>
        <v/>
      </c>
      <c r="AZ635" s="154" t="str">
        <f t="shared" si="713"/>
        <v>NO BID</v>
      </c>
      <c r="BA635" s="171"/>
      <c r="BB635" s="89"/>
      <c r="BC635" s="90"/>
      <c r="BD635" s="172" t="str">
        <f t="shared" si="714"/>
        <v/>
      </c>
      <c r="BE635" s="154" t="str">
        <f t="shared" ref="BE635:BE642" si="772">IF($B635=0,"",IF(ISNUMBER(BB635),"","NO BID"))</f>
        <v>NO BID</v>
      </c>
      <c r="BF635" s="171"/>
      <c r="BG635" s="89"/>
      <c r="BH635" s="90"/>
      <c r="BI635" s="172" t="str">
        <f t="shared" si="715"/>
        <v/>
      </c>
      <c r="BJ635" s="154" t="str">
        <f t="shared" si="716"/>
        <v>NO BID</v>
      </c>
      <c r="BK635" s="171"/>
      <c r="BL635" s="89"/>
      <c r="BM635" s="90"/>
      <c r="BN635" s="172" t="str">
        <f t="shared" si="717"/>
        <v/>
      </c>
      <c r="BO635" s="154" t="str">
        <f t="shared" si="718"/>
        <v>NO BID</v>
      </c>
      <c r="BP635" s="178"/>
      <c r="BQ635" s="171"/>
      <c r="BR635" s="89"/>
      <c r="BS635" s="90" t="str">
        <f t="shared" si="719"/>
        <v/>
      </c>
      <c r="BT635" s="172"/>
      <c r="BU635" s="154" t="str">
        <f t="shared" si="720"/>
        <v>NO BID</v>
      </c>
      <c r="BV635" s="171"/>
      <c r="BW635" s="89"/>
      <c r="BX635" s="90" t="str">
        <f t="shared" si="721"/>
        <v/>
      </c>
      <c r="BY635" s="172"/>
      <c r="BZ635" s="154" t="str">
        <f t="shared" si="722"/>
        <v>NO BID</v>
      </c>
      <c r="CA635" s="171"/>
      <c r="CB635" s="89"/>
      <c r="CC635" s="90" t="str">
        <f t="shared" si="723"/>
        <v/>
      </c>
      <c r="CD635" s="172"/>
      <c r="CE635" s="154" t="str">
        <f t="shared" si="724"/>
        <v>NO BID</v>
      </c>
      <c r="CF635" s="171"/>
      <c r="CG635" s="89"/>
      <c r="CH635" s="90" t="str">
        <f t="shared" si="725"/>
        <v/>
      </c>
      <c r="CI635" s="172"/>
      <c r="CJ635" s="154" t="str">
        <f t="shared" si="726"/>
        <v>NO BID</v>
      </c>
      <c r="CK635" s="171"/>
      <c r="CL635" s="89"/>
      <c r="CM635" s="90" t="str">
        <f t="shared" si="727"/>
        <v/>
      </c>
      <c r="CN635" s="172"/>
      <c r="CO635" s="154" t="str">
        <f t="shared" si="728"/>
        <v>NO BID</v>
      </c>
      <c r="CP635" s="171"/>
      <c r="CQ635" s="89"/>
      <c r="CR635" s="90" t="str">
        <f t="shared" si="729"/>
        <v/>
      </c>
      <c r="CS635" s="172"/>
      <c r="CT635" s="154" t="str">
        <f t="shared" si="730"/>
        <v>NO BID</v>
      </c>
      <c r="CU635" s="171"/>
      <c r="CV635" s="89"/>
      <c r="CW635" s="90" t="str">
        <f t="shared" si="731"/>
        <v/>
      </c>
      <c r="CX635" s="172"/>
      <c r="CY635" s="154" t="str">
        <f t="shared" si="732"/>
        <v>NO BID</v>
      </c>
      <c r="CZ635" s="171"/>
      <c r="DA635" s="89"/>
      <c r="DB635" s="90" t="str">
        <f t="shared" si="733"/>
        <v/>
      </c>
      <c r="DC635" s="172"/>
      <c r="DD635" s="154" t="str">
        <f t="shared" si="734"/>
        <v>NO BID</v>
      </c>
      <c r="DE635" s="171"/>
      <c r="DF635" s="89"/>
      <c r="DG635" s="90" t="str">
        <f t="shared" si="735"/>
        <v/>
      </c>
      <c r="DH635" s="172"/>
      <c r="DI635" s="154" t="str">
        <f t="shared" si="736"/>
        <v>NO BID</v>
      </c>
      <c r="DJ635" s="171"/>
      <c r="DK635" s="89"/>
      <c r="DL635" s="90" t="str">
        <f t="shared" si="737"/>
        <v/>
      </c>
      <c r="DM635" s="172"/>
      <c r="DN635" s="154" t="str">
        <f t="shared" si="738"/>
        <v>NO BID</v>
      </c>
      <c r="DO635" s="171"/>
      <c r="DP635" s="89"/>
      <c r="DQ635" s="90" t="str">
        <f t="shared" si="739"/>
        <v/>
      </c>
      <c r="DR635" s="172"/>
      <c r="DS635" s="154" t="str">
        <f t="shared" si="740"/>
        <v>NO BID</v>
      </c>
      <c r="DT635" s="171"/>
      <c r="DU635" s="89"/>
      <c r="DV635" s="90" t="str">
        <f t="shared" si="741"/>
        <v/>
      </c>
      <c r="DW635" s="172"/>
      <c r="DX635" s="154" t="str">
        <f t="shared" si="742"/>
        <v>NO BID</v>
      </c>
      <c r="DY635" s="171"/>
      <c r="DZ635" s="89"/>
      <c r="EA635" s="90" t="str">
        <f t="shared" si="743"/>
        <v/>
      </c>
      <c r="EB635" s="172"/>
      <c r="EC635" s="154" t="str">
        <f t="shared" si="744"/>
        <v>NO BID</v>
      </c>
      <c r="ED635" s="171"/>
      <c r="EE635" s="89"/>
      <c r="EF635" s="90" t="str">
        <f t="shared" si="745"/>
        <v/>
      </c>
      <c r="EG635" s="172"/>
      <c r="EH635" s="154" t="str">
        <f t="shared" si="746"/>
        <v>NO BID</v>
      </c>
      <c r="EI635" s="171"/>
      <c r="EJ635" s="89"/>
      <c r="EK635" s="90" t="str">
        <f t="shared" si="747"/>
        <v/>
      </c>
      <c r="EL635" s="172"/>
      <c r="EM635" s="154" t="str">
        <f t="shared" si="748"/>
        <v>NO BID</v>
      </c>
      <c r="EN635" s="171"/>
      <c r="EO635" s="89"/>
      <c r="EP635" s="90" t="str">
        <f t="shared" si="749"/>
        <v/>
      </c>
      <c r="EQ635" s="172"/>
      <c r="ER635" s="154" t="str">
        <f t="shared" si="750"/>
        <v>NO BID</v>
      </c>
      <c r="ES635" s="171"/>
      <c r="ET635" s="89"/>
      <c r="EU635" s="90" t="str">
        <f t="shared" si="751"/>
        <v/>
      </c>
      <c r="EV635" s="172"/>
      <c r="EW635" s="154" t="str">
        <f t="shared" si="752"/>
        <v>NO BID</v>
      </c>
      <c r="EX635" s="171"/>
      <c r="EY635" s="89"/>
      <c r="EZ635" s="90" t="str">
        <f t="shared" si="753"/>
        <v/>
      </c>
      <c r="FA635" s="172"/>
      <c r="FB635" s="154" t="str">
        <f t="shared" si="754"/>
        <v>NO BID</v>
      </c>
      <c r="FC635" s="171"/>
      <c r="FD635" s="89"/>
      <c r="FE635" s="90" t="str">
        <f t="shared" si="755"/>
        <v/>
      </c>
      <c r="FF635" s="172"/>
      <c r="FG635" s="154" t="str">
        <f t="shared" si="756"/>
        <v>NO BID</v>
      </c>
      <c r="FH635" s="171"/>
      <c r="FI635" s="89"/>
      <c r="FJ635" s="90" t="str">
        <f t="shared" si="757"/>
        <v/>
      </c>
      <c r="FK635" s="172"/>
      <c r="FL635" s="154" t="str">
        <f t="shared" si="758"/>
        <v>NO BID</v>
      </c>
      <c r="FM635" s="171"/>
      <c r="FN635" s="89"/>
      <c r="FO635" s="90" t="str">
        <f t="shared" si="759"/>
        <v/>
      </c>
      <c r="FP635" s="172"/>
      <c r="FQ635" s="154" t="str">
        <f t="shared" si="760"/>
        <v>NO BID</v>
      </c>
      <c r="FR635" s="174"/>
      <c r="FS635" s="91">
        <v>25.3</v>
      </c>
      <c r="FT635" s="92">
        <f t="shared" si="761"/>
        <v>75.900000000000006</v>
      </c>
      <c r="FU635" s="175">
        <f t="shared" si="762"/>
        <v>0</v>
      </c>
      <c r="FV635" s="93" t="str">
        <f t="shared" si="763"/>
        <v/>
      </c>
      <c r="FW635" s="94">
        <f t="shared" si="764"/>
        <v>75.900000000000006</v>
      </c>
      <c r="FX635" s="95">
        <f t="shared" si="765"/>
        <v>0</v>
      </c>
      <c r="FY635" s="129" t="str">
        <f t="shared" si="766"/>
        <v>NOT AWARDED</v>
      </c>
      <c r="FZ635" s="130">
        <f t="shared" si="767"/>
        <v>0</v>
      </c>
      <c r="GA635" s="129" t="str">
        <f t="shared" si="768"/>
        <v>VENDOR 09</v>
      </c>
      <c r="GB635" s="176"/>
      <c r="GC635" s="177"/>
      <c r="GD635" s="96"/>
      <c r="GE635" s="97"/>
    </row>
    <row r="636" spans="1:187" s="159" customFormat="1" ht="30" customHeight="1" thickTop="1" thickBot="1" x14ac:dyDescent="0.4">
      <c r="A636" s="162">
        <v>632</v>
      </c>
      <c r="B636" s="197">
        <v>4</v>
      </c>
      <c r="C636" s="164">
        <v>9781571315120</v>
      </c>
      <c r="D636" s="165" t="s">
        <v>514</v>
      </c>
      <c r="E636" s="165" t="s">
        <v>882</v>
      </c>
      <c r="F636" s="165" t="s">
        <v>1479</v>
      </c>
      <c r="G636" s="166" t="s">
        <v>1415</v>
      </c>
      <c r="H636" s="166" t="s">
        <v>1419</v>
      </c>
      <c r="I636" s="167"/>
      <c r="J636" s="227">
        <f t="shared" si="769"/>
        <v>4</v>
      </c>
      <c r="K636" s="228"/>
      <c r="L636" s="99" t="str">
        <f t="shared" si="695"/>
        <v/>
      </c>
      <c r="M636" s="241"/>
      <c r="N636" s="168"/>
      <c r="O636" s="169" t="str">
        <f t="shared" si="696"/>
        <v>VENDOR 09</v>
      </c>
      <c r="P636" s="149">
        <v>241363</v>
      </c>
      <c r="Q636" s="149">
        <f t="shared" si="697"/>
        <v>0</v>
      </c>
      <c r="R636" s="170" t="str">
        <f t="shared" si="698"/>
        <v xml:space="preserve">, </v>
      </c>
      <c r="S636" s="170" t="str">
        <f t="shared" si="699"/>
        <v>NO BID</v>
      </c>
      <c r="T636" s="87">
        <f t="shared" si="700"/>
        <v>0</v>
      </c>
      <c r="U636" s="88" t="str">
        <f t="shared" si="701"/>
        <v>NOT AWARDED</v>
      </c>
      <c r="V636" s="167"/>
      <c r="W636" s="171"/>
      <c r="X636" s="89"/>
      <c r="Y636" s="90"/>
      <c r="Z636" s="172" t="str">
        <f t="shared" si="702"/>
        <v/>
      </c>
      <c r="AA636" s="154" t="str">
        <f t="shared" si="703"/>
        <v>NO BID</v>
      </c>
      <c r="AB636" s="171"/>
      <c r="AC636" s="89"/>
      <c r="AD636" s="90"/>
      <c r="AE636" s="172" t="str">
        <f t="shared" si="704"/>
        <v/>
      </c>
      <c r="AF636" s="154" t="str">
        <f t="shared" si="705"/>
        <v>NO BID</v>
      </c>
      <c r="AG636" s="171"/>
      <c r="AH636" s="89"/>
      <c r="AI636" s="90"/>
      <c r="AJ636" s="172" t="str">
        <f t="shared" si="706"/>
        <v/>
      </c>
      <c r="AK636" s="154" t="str">
        <f t="shared" si="707"/>
        <v>NO BID</v>
      </c>
      <c r="AL636" s="171"/>
      <c r="AM636" s="89"/>
      <c r="AN636" s="90"/>
      <c r="AO636" s="172" t="str">
        <f t="shared" si="708"/>
        <v/>
      </c>
      <c r="AP636" s="154" t="str">
        <f t="shared" si="709"/>
        <v>NO BID</v>
      </c>
      <c r="AQ636" s="171"/>
      <c r="AR636" s="89"/>
      <c r="AS636" s="90"/>
      <c r="AT636" s="172" t="str">
        <f t="shared" si="710"/>
        <v/>
      </c>
      <c r="AU636" s="154" t="str">
        <f t="shared" si="711"/>
        <v>NO BID</v>
      </c>
      <c r="AV636" s="171"/>
      <c r="AW636" s="89"/>
      <c r="AX636" s="90"/>
      <c r="AY636" s="172" t="str">
        <f t="shared" si="712"/>
        <v/>
      </c>
      <c r="AZ636" s="154" t="str">
        <f t="shared" si="713"/>
        <v>NO BID</v>
      </c>
      <c r="BA636" s="171"/>
      <c r="BB636" s="89"/>
      <c r="BC636" s="90"/>
      <c r="BD636" s="172" t="str">
        <f t="shared" si="714"/>
        <v/>
      </c>
      <c r="BE636" s="154" t="str">
        <f t="shared" si="772"/>
        <v>NO BID</v>
      </c>
      <c r="BF636" s="171"/>
      <c r="BG636" s="89"/>
      <c r="BH636" s="90"/>
      <c r="BI636" s="172" t="str">
        <f t="shared" si="715"/>
        <v/>
      </c>
      <c r="BJ636" s="154" t="str">
        <f t="shared" si="716"/>
        <v>NO BID</v>
      </c>
      <c r="BK636" s="171"/>
      <c r="BL636" s="89"/>
      <c r="BM636" s="90"/>
      <c r="BN636" s="172" t="str">
        <f t="shared" si="717"/>
        <v/>
      </c>
      <c r="BO636" s="154" t="str">
        <f t="shared" si="718"/>
        <v>NO BID</v>
      </c>
      <c r="BP636" s="178"/>
      <c r="BQ636" s="171"/>
      <c r="BR636" s="89"/>
      <c r="BS636" s="90" t="str">
        <f t="shared" si="719"/>
        <v/>
      </c>
      <c r="BT636" s="172"/>
      <c r="BU636" s="154" t="str">
        <f t="shared" si="720"/>
        <v>NO BID</v>
      </c>
      <c r="BV636" s="171"/>
      <c r="BW636" s="89"/>
      <c r="BX636" s="90" t="str">
        <f t="shared" si="721"/>
        <v/>
      </c>
      <c r="BY636" s="172"/>
      <c r="BZ636" s="154" t="str">
        <f t="shared" si="722"/>
        <v>NO BID</v>
      </c>
      <c r="CA636" s="171"/>
      <c r="CB636" s="89"/>
      <c r="CC636" s="90" t="str">
        <f t="shared" si="723"/>
        <v/>
      </c>
      <c r="CD636" s="172"/>
      <c r="CE636" s="154" t="str">
        <f t="shared" si="724"/>
        <v>NO BID</v>
      </c>
      <c r="CF636" s="171"/>
      <c r="CG636" s="89"/>
      <c r="CH636" s="90" t="str">
        <f t="shared" si="725"/>
        <v/>
      </c>
      <c r="CI636" s="172"/>
      <c r="CJ636" s="154" t="str">
        <f t="shared" si="726"/>
        <v>NO BID</v>
      </c>
      <c r="CK636" s="171"/>
      <c r="CL636" s="89"/>
      <c r="CM636" s="90" t="str">
        <f t="shared" si="727"/>
        <v/>
      </c>
      <c r="CN636" s="172"/>
      <c r="CO636" s="154" t="str">
        <f t="shared" si="728"/>
        <v>NO BID</v>
      </c>
      <c r="CP636" s="171"/>
      <c r="CQ636" s="89"/>
      <c r="CR636" s="90" t="str">
        <f t="shared" si="729"/>
        <v/>
      </c>
      <c r="CS636" s="172"/>
      <c r="CT636" s="154" t="str">
        <f t="shared" si="730"/>
        <v>NO BID</v>
      </c>
      <c r="CU636" s="171"/>
      <c r="CV636" s="89"/>
      <c r="CW636" s="90" t="str">
        <f t="shared" si="731"/>
        <v/>
      </c>
      <c r="CX636" s="172"/>
      <c r="CY636" s="154" t="str">
        <f t="shared" si="732"/>
        <v>NO BID</v>
      </c>
      <c r="CZ636" s="171"/>
      <c r="DA636" s="89"/>
      <c r="DB636" s="90" t="str">
        <f t="shared" si="733"/>
        <v/>
      </c>
      <c r="DC636" s="172"/>
      <c r="DD636" s="154" t="str">
        <f t="shared" si="734"/>
        <v>NO BID</v>
      </c>
      <c r="DE636" s="171"/>
      <c r="DF636" s="89"/>
      <c r="DG636" s="90" t="str">
        <f t="shared" si="735"/>
        <v/>
      </c>
      <c r="DH636" s="172"/>
      <c r="DI636" s="154" t="str">
        <f t="shared" si="736"/>
        <v>NO BID</v>
      </c>
      <c r="DJ636" s="171"/>
      <c r="DK636" s="89"/>
      <c r="DL636" s="90" t="str">
        <f t="shared" si="737"/>
        <v/>
      </c>
      <c r="DM636" s="172"/>
      <c r="DN636" s="154" t="str">
        <f t="shared" si="738"/>
        <v>NO BID</v>
      </c>
      <c r="DO636" s="171"/>
      <c r="DP636" s="89"/>
      <c r="DQ636" s="90" t="str">
        <f t="shared" si="739"/>
        <v/>
      </c>
      <c r="DR636" s="172"/>
      <c r="DS636" s="154" t="str">
        <f t="shared" si="740"/>
        <v>NO BID</v>
      </c>
      <c r="DT636" s="171"/>
      <c r="DU636" s="89"/>
      <c r="DV636" s="90" t="str">
        <f t="shared" si="741"/>
        <v/>
      </c>
      <c r="DW636" s="172"/>
      <c r="DX636" s="154" t="str">
        <f t="shared" si="742"/>
        <v>NO BID</v>
      </c>
      <c r="DY636" s="171"/>
      <c r="DZ636" s="89"/>
      <c r="EA636" s="90" t="str">
        <f t="shared" si="743"/>
        <v/>
      </c>
      <c r="EB636" s="172"/>
      <c r="EC636" s="154" t="str">
        <f t="shared" si="744"/>
        <v>NO BID</v>
      </c>
      <c r="ED636" s="171"/>
      <c r="EE636" s="89"/>
      <c r="EF636" s="90" t="str">
        <f t="shared" si="745"/>
        <v/>
      </c>
      <c r="EG636" s="172"/>
      <c r="EH636" s="154" t="str">
        <f t="shared" si="746"/>
        <v>NO BID</v>
      </c>
      <c r="EI636" s="171"/>
      <c r="EJ636" s="89"/>
      <c r="EK636" s="90" t="str">
        <f t="shared" si="747"/>
        <v/>
      </c>
      <c r="EL636" s="172"/>
      <c r="EM636" s="154" t="str">
        <f t="shared" si="748"/>
        <v>NO BID</v>
      </c>
      <c r="EN636" s="171"/>
      <c r="EO636" s="89"/>
      <c r="EP636" s="90" t="str">
        <f t="shared" si="749"/>
        <v/>
      </c>
      <c r="EQ636" s="172"/>
      <c r="ER636" s="154" t="str">
        <f t="shared" si="750"/>
        <v>NO BID</v>
      </c>
      <c r="ES636" s="171"/>
      <c r="ET636" s="89"/>
      <c r="EU636" s="90" t="str">
        <f t="shared" si="751"/>
        <v/>
      </c>
      <c r="EV636" s="172"/>
      <c r="EW636" s="154" t="str">
        <f t="shared" si="752"/>
        <v>NO BID</v>
      </c>
      <c r="EX636" s="171"/>
      <c r="EY636" s="89"/>
      <c r="EZ636" s="90" t="str">
        <f t="shared" si="753"/>
        <v/>
      </c>
      <c r="FA636" s="172"/>
      <c r="FB636" s="154" t="str">
        <f t="shared" si="754"/>
        <v>NO BID</v>
      </c>
      <c r="FC636" s="171"/>
      <c r="FD636" s="89"/>
      <c r="FE636" s="90" t="str">
        <f t="shared" si="755"/>
        <v/>
      </c>
      <c r="FF636" s="172"/>
      <c r="FG636" s="154" t="str">
        <f t="shared" si="756"/>
        <v>NO BID</v>
      </c>
      <c r="FH636" s="171"/>
      <c r="FI636" s="89"/>
      <c r="FJ636" s="90" t="str">
        <f t="shared" si="757"/>
        <v/>
      </c>
      <c r="FK636" s="172"/>
      <c r="FL636" s="154" t="str">
        <f t="shared" si="758"/>
        <v>NO BID</v>
      </c>
      <c r="FM636" s="171"/>
      <c r="FN636" s="89"/>
      <c r="FO636" s="90" t="str">
        <f t="shared" si="759"/>
        <v/>
      </c>
      <c r="FP636" s="172"/>
      <c r="FQ636" s="154" t="str">
        <f t="shared" si="760"/>
        <v>NO BID</v>
      </c>
      <c r="FR636" s="174"/>
      <c r="FS636" s="91">
        <v>16</v>
      </c>
      <c r="FT636" s="92">
        <f t="shared" si="761"/>
        <v>64</v>
      </c>
      <c r="FU636" s="175">
        <f t="shared" si="762"/>
        <v>0</v>
      </c>
      <c r="FV636" s="93" t="str">
        <f t="shared" si="763"/>
        <v/>
      </c>
      <c r="FW636" s="94">
        <f t="shared" si="764"/>
        <v>64</v>
      </c>
      <c r="FX636" s="95">
        <f t="shared" si="765"/>
        <v>0</v>
      </c>
      <c r="FY636" s="129" t="str">
        <f t="shared" si="766"/>
        <v>NOT AWARDED</v>
      </c>
      <c r="FZ636" s="130">
        <f t="shared" si="767"/>
        <v>0</v>
      </c>
      <c r="GA636" s="129" t="str">
        <f t="shared" si="768"/>
        <v>VENDOR 09</v>
      </c>
      <c r="GB636" s="176"/>
      <c r="GC636" s="177"/>
      <c r="GD636" s="96"/>
      <c r="GE636" s="97"/>
    </row>
    <row r="637" spans="1:187" ht="30" customHeight="1" thickTop="1" thickBot="1" x14ac:dyDescent="0.4">
      <c r="A637" s="162">
        <v>633</v>
      </c>
      <c r="B637" s="194">
        <v>5</v>
      </c>
      <c r="C637" s="164">
        <v>9781541724709</v>
      </c>
      <c r="D637" s="165" t="s">
        <v>521</v>
      </c>
      <c r="E637" s="165" t="s">
        <v>1198</v>
      </c>
      <c r="F637" s="165" t="s">
        <v>1479</v>
      </c>
      <c r="G637" s="166" t="s">
        <v>1415</v>
      </c>
      <c r="H637" s="166" t="s">
        <v>1416</v>
      </c>
      <c r="I637" s="167"/>
      <c r="J637" s="227">
        <f t="shared" si="769"/>
        <v>5</v>
      </c>
      <c r="K637" s="228"/>
      <c r="L637" s="99" t="str">
        <f t="shared" si="695"/>
        <v/>
      </c>
      <c r="M637" s="241"/>
      <c r="N637" s="168"/>
      <c r="O637" s="169" t="str">
        <f t="shared" si="696"/>
        <v>VENDOR 09</v>
      </c>
      <c r="P637" s="149">
        <v>241362</v>
      </c>
      <c r="Q637" s="149">
        <f t="shared" si="697"/>
        <v>0</v>
      </c>
      <c r="R637" s="170" t="str">
        <f t="shared" si="698"/>
        <v xml:space="preserve">, </v>
      </c>
      <c r="S637" s="170" t="str">
        <f t="shared" si="699"/>
        <v>NO BID</v>
      </c>
      <c r="T637" s="87">
        <f t="shared" si="700"/>
        <v>0</v>
      </c>
      <c r="U637" s="88" t="str">
        <f t="shared" si="701"/>
        <v>NOT AWARDED</v>
      </c>
      <c r="V637" s="167"/>
      <c r="W637" s="171"/>
      <c r="X637" s="89"/>
      <c r="Y637" s="90"/>
      <c r="Z637" s="172" t="str">
        <f t="shared" si="702"/>
        <v/>
      </c>
      <c r="AA637" s="154" t="str">
        <f t="shared" si="703"/>
        <v>NO BID</v>
      </c>
      <c r="AB637" s="171"/>
      <c r="AC637" s="89"/>
      <c r="AD637" s="90"/>
      <c r="AE637" s="172" t="str">
        <f t="shared" si="704"/>
        <v/>
      </c>
      <c r="AF637" s="154" t="str">
        <f t="shared" si="705"/>
        <v>NO BID</v>
      </c>
      <c r="AG637" s="171"/>
      <c r="AH637" s="89"/>
      <c r="AI637" s="90"/>
      <c r="AJ637" s="172" t="str">
        <f t="shared" si="706"/>
        <v/>
      </c>
      <c r="AK637" s="154" t="str">
        <f t="shared" si="707"/>
        <v>NO BID</v>
      </c>
      <c r="AL637" s="171"/>
      <c r="AM637" s="89"/>
      <c r="AN637" s="90"/>
      <c r="AO637" s="172" t="str">
        <f t="shared" si="708"/>
        <v/>
      </c>
      <c r="AP637" s="154" t="str">
        <f t="shared" si="709"/>
        <v>NO BID</v>
      </c>
      <c r="AQ637" s="171"/>
      <c r="AR637" s="89"/>
      <c r="AS637" s="90"/>
      <c r="AT637" s="172" t="str">
        <f t="shared" si="710"/>
        <v/>
      </c>
      <c r="AU637" s="154" t="str">
        <f t="shared" si="711"/>
        <v>NO BID</v>
      </c>
      <c r="AV637" s="171"/>
      <c r="AW637" s="89"/>
      <c r="AX637" s="90"/>
      <c r="AY637" s="172" t="str">
        <f t="shared" si="712"/>
        <v/>
      </c>
      <c r="AZ637" s="154" t="str">
        <f t="shared" si="713"/>
        <v>NO BID</v>
      </c>
      <c r="BA637" s="171"/>
      <c r="BB637" s="89"/>
      <c r="BC637" s="90"/>
      <c r="BD637" s="172" t="str">
        <f t="shared" si="714"/>
        <v/>
      </c>
      <c r="BE637" s="154" t="str">
        <f t="shared" si="772"/>
        <v>NO BID</v>
      </c>
      <c r="BF637" s="171"/>
      <c r="BG637" s="89"/>
      <c r="BH637" s="90"/>
      <c r="BI637" s="172" t="str">
        <f t="shared" si="715"/>
        <v/>
      </c>
      <c r="BJ637" s="154" t="str">
        <f t="shared" si="716"/>
        <v>NO BID</v>
      </c>
      <c r="BK637" s="171"/>
      <c r="BL637" s="89"/>
      <c r="BM637" s="90"/>
      <c r="BN637" s="172" t="str">
        <f t="shared" si="717"/>
        <v/>
      </c>
      <c r="BO637" s="154" t="str">
        <f t="shared" si="718"/>
        <v>NO BID</v>
      </c>
      <c r="BP637" s="178"/>
      <c r="BQ637" s="171"/>
      <c r="BR637" s="89"/>
      <c r="BS637" s="90" t="str">
        <f t="shared" si="719"/>
        <v/>
      </c>
      <c r="BT637" s="172"/>
      <c r="BU637" s="154" t="str">
        <f t="shared" si="720"/>
        <v>NO BID</v>
      </c>
      <c r="BV637" s="171"/>
      <c r="BW637" s="89"/>
      <c r="BX637" s="90" t="str">
        <f t="shared" si="721"/>
        <v/>
      </c>
      <c r="BY637" s="172"/>
      <c r="BZ637" s="154" t="str">
        <f t="shared" si="722"/>
        <v>NO BID</v>
      </c>
      <c r="CA637" s="171"/>
      <c r="CB637" s="89"/>
      <c r="CC637" s="90" t="str">
        <f t="shared" si="723"/>
        <v/>
      </c>
      <c r="CD637" s="172"/>
      <c r="CE637" s="154" t="str">
        <f t="shared" si="724"/>
        <v>NO BID</v>
      </c>
      <c r="CF637" s="171"/>
      <c r="CG637" s="89"/>
      <c r="CH637" s="90" t="str">
        <f t="shared" si="725"/>
        <v/>
      </c>
      <c r="CI637" s="172"/>
      <c r="CJ637" s="154" t="str">
        <f t="shared" si="726"/>
        <v>NO BID</v>
      </c>
      <c r="CK637" s="171"/>
      <c r="CL637" s="89"/>
      <c r="CM637" s="90" t="str">
        <f t="shared" si="727"/>
        <v/>
      </c>
      <c r="CN637" s="172"/>
      <c r="CO637" s="154" t="str">
        <f t="shared" si="728"/>
        <v>NO BID</v>
      </c>
      <c r="CP637" s="171"/>
      <c r="CQ637" s="89"/>
      <c r="CR637" s="90" t="str">
        <f t="shared" si="729"/>
        <v/>
      </c>
      <c r="CS637" s="172"/>
      <c r="CT637" s="154" t="str">
        <f t="shared" si="730"/>
        <v>NO BID</v>
      </c>
      <c r="CU637" s="171"/>
      <c r="CV637" s="89"/>
      <c r="CW637" s="90" t="str">
        <f t="shared" si="731"/>
        <v/>
      </c>
      <c r="CX637" s="172"/>
      <c r="CY637" s="154" t="str">
        <f t="shared" si="732"/>
        <v>NO BID</v>
      </c>
      <c r="CZ637" s="171"/>
      <c r="DA637" s="89"/>
      <c r="DB637" s="90" t="str">
        <f t="shared" si="733"/>
        <v/>
      </c>
      <c r="DC637" s="172"/>
      <c r="DD637" s="154" t="str">
        <f t="shared" si="734"/>
        <v>NO BID</v>
      </c>
      <c r="DE637" s="171"/>
      <c r="DF637" s="89"/>
      <c r="DG637" s="90" t="str">
        <f t="shared" si="735"/>
        <v/>
      </c>
      <c r="DH637" s="172"/>
      <c r="DI637" s="154" t="str">
        <f t="shared" si="736"/>
        <v>NO BID</v>
      </c>
      <c r="DJ637" s="171"/>
      <c r="DK637" s="89"/>
      <c r="DL637" s="90" t="str">
        <f t="shared" si="737"/>
        <v/>
      </c>
      <c r="DM637" s="172"/>
      <c r="DN637" s="154" t="str">
        <f t="shared" si="738"/>
        <v>NO BID</v>
      </c>
      <c r="DO637" s="171"/>
      <c r="DP637" s="89"/>
      <c r="DQ637" s="90" t="str">
        <f t="shared" si="739"/>
        <v/>
      </c>
      <c r="DR637" s="172"/>
      <c r="DS637" s="154" t="str">
        <f t="shared" si="740"/>
        <v>NO BID</v>
      </c>
      <c r="DT637" s="171"/>
      <c r="DU637" s="89"/>
      <c r="DV637" s="90" t="str">
        <f t="shared" si="741"/>
        <v/>
      </c>
      <c r="DW637" s="172"/>
      <c r="DX637" s="154" t="str">
        <f t="shared" si="742"/>
        <v>NO BID</v>
      </c>
      <c r="DY637" s="171"/>
      <c r="DZ637" s="89"/>
      <c r="EA637" s="90" t="str">
        <f t="shared" si="743"/>
        <v/>
      </c>
      <c r="EB637" s="172"/>
      <c r="EC637" s="154" t="str">
        <f t="shared" si="744"/>
        <v>NO BID</v>
      </c>
      <c r="ED637" s="171"/>
      <c r="EE637" s="89"/>
      <c r="EF637" s="90" t="str">
        <f t="shared" si="745"/>
        <v/>
      </c>
      <c r="EG637" s="172"/>
      <c r="EH637" s="154" t="str">
        <f t="shared" si="746"/>
        <v>NO BID</v>
      </c>
      <c r="EI637" s="171"/>
      <c r="EJ637" s="89"/>
      <c r="EK637" s="90" t="str">
        <f t="shared" si="747"/>
        <v/>
      </c>
      <c r="EL637" s="172"/>
      <c r="EM637" s="154" t="str">
        <f t="shared" si="748"/>
        <v>NO BID</v>
      </c>
      <c r="EN637" s="171"/>
      <c r="EO637" s="89"/>
      <c r="EP637" s="90" t="str">
        <f t="shared" si="749"/>
        <v/>
      </c>
      <c r="EQ637" s="172"/>
      <c r="ER637" s="154" t="str">
        <f t="shared" si="750"/>
        <v>NO BID</v>
      </c>
      <c r="ES637" s="171"/>
      <c r="ET637" s="89"/>
      <c r="EU637" s="90" t="str">
        <f t="shared" si="751"/>
        <v/>
      </c>
      <c r="EV637" s="172"/>
      <c r="EW637" s="154" t="str">
        <f t="shared" si="752"/>
        <v>NO BID</v>
      </c>
      <c r="EX637" s="171"/>
      <c r="EY637" s="89"/>
      <c r="EZ637" s="90" t="str">
        <f t="shared" si="753"/>
        <v/>
      </c>
      <c r="FA637" s="172"/>
      <c r="FB637" s="154" t="str">
        <f t="shared" si="754"/>
        <v>NO BID</v>
      </c>
      <c r="FC637" s="171"/>
      <c r="FD637" s="89"/>
      <c r="FE637" s="90" t="str">
        <f t="shared" si="755"/>
        <v/>
      </c>
      <c r="FF637" s="172"/>
      <c r="FG637" s="154" t="str">
        <f t="shared" si="756"/>
        <v>NO BID</v>
      </c>
      <c r="FH637" s="171"/>
      <c r="FI637" s="89"/>
      <c r="FJ637" s="90" t="str">
        <f t="shared" si="757"/>
        <v/>
      </c>
      <c r="FK637" s="172"/>
      <c r="FL637" s="154" t="str">
        <f t="shared" si="758"/>
        <v>NO BID</v>
      </c>
      <c r="FM637" s="171"/>
      <c r="FN637" s="89"/>
      <c r="FO637" s="90" t="str">
        <f t="shared" si="759"/>
        <v/>
      </c>
      <c r="FP637" s="172"/>
      <c r="FQ637" s="154" t="str">
        <f t="shared" si="760"/>
        <v>NO BID</v>
      </c>
      <c r="FR637" s="174"/>
      <c r="FS637" s="91">
        <v>15.59</v>
      </c>
      <c r="FT637" s="92">
        <f t="shared" si="761"/>
        <v>77.95</v>
      </c>
      <c r="FU637" s="175">
        <f t="shared" si="762"/>
        <v>0</v>
      </c>
      <c r="FV637" s="93" t="str">
        <f t="shared" si="763"/>
        <v/>
      </c>
      <c r="FW637" s="94">
        <f t="shared" si="764"/>
        <v>77.95</v>
      </c>
      <c r="FX637" s="95">
        <f t="shared" si="765"/>
        <v>0</v>
      </c>
      <c r="FY637" s="129" t="str">
        <f t="shared" si="766"/>
        <v>NOT AWARDED</v>
      </c>
      <c r="FZ637" s="130">
        <f t="shared" si="767"/>
        <v>0</v>
      </c>
      <c r="GA637" s="129" t="str">
        <f t="shared" si="768"/>
        <v>VENDOR 09</v>
      </c>
      <c r="GB637" s="176"/>
      <c r="GC637" s="177"/>
      <c r="GD637" s="96"/>
      <c r="GE637" s="97"/>
    </row>
    <row r="638" spans="1:187" ht="30" customHeight="1" thickTop="1" thickBot="1" x14ac:dyDescent="0.4">
      <c r="A638" s="162">
        <v>634</v>
      </c>
      <c r="B638" s="199">
        <v>5</v>
      </c>
      <c r="C638" s="164">
        <v>9781982131838</v>
      </c>
      <c r="D638" s="165" t="s">
        <v>777</v>
      </c>
      <c r="E638" s="165" t="s">
        <v>1405</v>
      </c>
      <c r="F638" s="165" t="s">
        <v>1479</v>
      </c>
      <c r="G638" s="166" t="s">
        <v>1415</v>
      </c>
      <c r="H638" s="166" t="s">
        <v>1434</v>
      </c>
      <c r="I638" s="167"/>
      <c r="J638" s="227">
        <f t="shared" si="769"/>
        <v>5</v>
      </c>
      <c r="K638" s="228"/>
      <c r="L638" s="99" t="str">
        <f t="shared" si="695"/>
        <v/>
      </c>
      <c r="M638" s="241"/>
      <c r="N638" s="168"/>
      <c r="O638" s="169" t="str">
        <f t="shared" si="696"/>
        <v>VENDOR 09</v>
      </c>
      <c r="P638" s="149">
        <v>241363</v>
      </c>
      <c r="Q638" s="149">
        <f t="shared" si="697"/>
        <v>0</v>
      </c>
      <c r="R638" s="170" t="str">
        <f t="shared" si="698"/>
        <v xml:space="preserve">, </v>
      </c>
      <c r="S638" s="170" t="str">
        <f t="shared" si="699"/>
        <v>NO BID</v>
      </c>
      <c r="T638" s="87">
        <f t="shared" si="700"/>
        <v>0</v>
      </c>
      <c r="U638" s="88" t="str">
        <f t="shared" si="701"/>
        <v>NOT AWARDED</v>
      </c>
      <c r="V638" s="167"/>
      <c r="W638" s="171"/>
      <c r="X638" s="89"/>
      <c r="Y638" s="90"/>
      <c r="Z638" s="172" t="str">
        <f t="shared" si="702"/>
        <v/>
      </c>
      <c r="AA638" s="154" t="str">
        <f t="shared" si="703"/>
        <v>NO BID</v>
      </c>
      <c r="AB638" s="171"/>
      <c r="AC638" s="89"/>
      <c r="AD638" s="90"/>
      <c r="AE638" s="172" t="str">
        <f t="shared" si="704"/>
        <v/>
      </c>
      <c r="AF638" s="154" t="str">
        <f t="shared" si="705"/>
        <v>NO BID</v>
      </c>
      <c r="AG638" s="171"/>
      <c r="AH638" s="89"/>
      <c r="AI638" s="90"/>
      <c r="AJ638" s="172" t="str">
        <f t="shared" si="706"/>
        <v/>
      </c>
      <c r="AK638" s="154" t="str">
        <f t="shared" si="707"/>
        <v>NO BID</v>
      </c>
      <c r="AL638" s="171"/>
      <c r="AM638" s="89"/>
      <c r="AN638" s="90"/>
      <c r="AO638" s="172" t="str">
        <f t="shared" si="708"/>
        <v/>
      </c>
      <c r="AP638" s="154" t="str">
        <f t="shared" si="709"/>
        <v>NO BID</v>
      </c>
      <c r="AQ638" s="171"/>
      <c r="AR638" s="89"/>
      <c r="AS638" s="90"/>
      <c r="AT638" s="172" t="str">
        <f t="shared" si="710"/>
        <v/>
      </c>
      <c r="AU638" s="154" t="str">
        <f t="shared" si="711"/>
        <v>NO BID</v>
      </c>
      <c r="AV638" s="171"/>
      <c r="AW638" s="89"/>
      <c r="AX638" s="90"/>
      <c r="AY638" s="172" t="str">
        <f t="shared" si="712"/>
        <v/>
      </c>
      <c r="AZ638" s="154" t="str">
        <f t="shared" si="713"/>
        <v>NO BID</v>
      </c>
      <c r="BA638" s="171"/>
      <c r="BB638" s="89"/>
      <c r="BC638" s="90"/>
      <c r="BD638" s="172" t="str">
        <f t="shared" si="714"/>
        <v/>
      </c>
      <c r="BE638" s="154" t="str">
        <f t="shared" si="772"/>
        <v>NO BID</v>
      </c>
      <c r="BF638" s="171"/>
      <c r="BG638" s="89"/>
      <c r="BH638" s="90"/>
      <c r="BI638" s="172" t="str">
        <f t="shared" si="715"/>
        <v/>
      </c>
      <c r="BJ638" s="154" t="str">
        <f t="shared" si="716"/>
        <v>NO BID</v>
      </c>
      <c r="BK638" s="171"/>
      <c r="BL638" s="89"/>
      <c r="BM638" s="90"/>
      <c r="BN638" s="172" t="str">
        <f t="shared" si="717"/>
        <v/>
      </c>
      <c r="BO638" s="154" t="str">
        <f t="shared" si="718"/>
        <v>NO BID</v>
      </c>
      <c r="BP638" s="178"/>
      <c r="BQ638" s="171"/>
      <c r="BR638" s="89"/>
      <c r="BS638" s="90" t="str">
        <f t="shared" si="719"/>
        <v/>
      </c>
      <c r="BT638" s="172"/>
      <c r="BU638" s="154" t="str">
        <f t="shared" si="720"/>
        <v>NO BID</v>
      </c>
      <c r="BV638" s="171"/>
      <c r="BW638" s="89"/>
      <c r="BX638" s="90" t="str">
        <f t="shared" si="721"/>
        <v/>
      </c>
      <c r="BY638" s="172"/>
      <c r="BZ638" s="154" t="str">
        <f t="shared" si="722"/>
        <v>NO BID</v>
      </c>
      <c r="CA638" s="171"/>
      <c r="CB638" s="89"/>
      <c r="CC638" s="90" t="str">
        <f t="shared" si="723"/>
        <v/>
      </c>
      <c r="CD638" s="172"/>
      <c r="CE638" s="154" t="str">
        <f t="shared" si="724"/>
        <v>NO BID</v>
      </c>
      <c r="CF638" s="171"/>
      <c r="CG638" s="89"/>
      <c r="CH638" s="90" t="str">
        <f t="shared" si="725"/>
        <v/>
      </c>
      <c r="CI638" s="172"/>
      <c r="CJ638" s="154" t="str">
        <f t="shared" si="726"/>
        <v>NO BID</v>
      </c>
      <c r="CK638" s="171"/>
      <c r="CL638" s="89"/>
      <c r="CM638" s="90" t="str">
        <f t="shared" si="727"/>
        <v/>
      </c>
      <c r="CN638" s="172"/>
      <c r="CO638" s="154" t="str">
        <f t="shared" si="728"/>
        <v>NO BID</v>
      </c>
      <c r="CP638" s="171"/>
      <c r="CQ638" s="89"/>
      <c r="CR638" s="90" t="str">
        <f t="shared" si="729"/>
        <v/>
      </c>
      <c r="CS638" s="172"/>
      <c r="CT638" s="154" t="str">
        <f t="shared" si="730"/>
        <v>NO BID</v>
      </c>
      <c r="CU638" s="171"/>
      <c r="CV638" s="89"/>
      <c r="CW638" s="90" t="str">
        <f t="shared" si="731"/>
        <v/>
      </c>
      <c r="CX638" s="172"/>
      <c r="CY638" s="154" t="str">
        <f t="shared" si="732"/>
        <v>NO BID</v>
      </c>
      <c r="CZ638" s="171"/>
      <c r="DA638" s="89"/>
      <c r="DB638" s="90" t="str">
        <f t="shared" si="733"/>
        <v/>
      </c>
      <c r="DC638" s="172"/>
      <c r="DD638" s="154" t="str">
        <f t="shared" si="734"/>
        <v>NO BID</v>
      </c>
      <c r="DE638" s="171"/>
      <c r="DF638" s="89"/>
      <c r="DG638" s="90" t="str">
        <f t="shared" si="735"/>
        <v/>
      </c>
      <c r="DH638" s="172"/>
      <c r="DI638" s="154" t="str">
        <f t="shared" si="736"/>
        <v>NO BID</v>
      </c>
      <c r="DJ638" s="171"/>
      <c r="DK638" s="89"/>
      <c r="DL638" s="90" t="str">
        <f t="shared" si="737"/>
        <v/>
      </c>
      <c r="DM638" s="172"/>
      <c r="DN638" s="154" t="str">
        <f t="shared" si="738"/>
        <v>NO BID</v>
      </c>
      <c r="DO638" s="171"/>
      <c r="DP638" s="89"/>
      <c r="DQ638" s="90" t="str">
        <f t="shared" si="739"/>
        <v/>
      </c>
      <c r="DR638" s="172"/>
      <c r="DS638" s="154" t="str">
        <f t="shared" si="740"/>
        <v>NO BID</v>
      </c>
      <c r="DT638" s="171"/>
      <c r="DU638" s="89"/>
      <c r="DV638" s="90" t="str">
        <f t="shared" si="741"/>
        <v/>
      </c>
      <c r="DW638" s="172"/>
      <c r="DX638" s="154" t="str">
        <f t="shared" si="742"/>
        <v>NO BID</v>
      </c>
      <c r="DY638" s="171"/>
      <c r="DZ638" s="89"/>
      <c r="EA638" s="90" t="str">
        <f t="shared" si="743"/>
        <v/>
      </c>
      <c r="EB638" s="172"/>
      <c r="EC638" s="154" t="str">
        <f t="shared" si="744"/>
        <v>NO BID</v>
      </c>
      <c r="ED638" s="171"/>
      <c r="EE638" s="89"/>
      <c r="EF638" s="90" t="str">
        <f t="shared" si="745"/>
        <v/>
      </c>
      <c r="EG638" s="172"/>
      <c r="EH638" s="154" t="str">
        <f t="shared" si="746"/>
        <v>NO BID</v>
      </c>
      <c r="EI638" s="171"/>
      <c r="EJ638" s="89"/>
      <c r="EK638" s="90" t="str">
        <f t="shared" si="747"/>
        <v/>
      </c>
      <c r="EL638" s="172"/>
      <c r="EM638" s="154" t="str">
        <f t="shared" si="748"/>
        <v>NO BID</v>
      </c>
      <c r="EN638" s="171"/>
      <c r="EO638" s="89"/>
      <c r="EP638" s="90" t="str">
        <f t="shared" si="749"/>
        <v/>
      </c>
      <c r="EQ638" s="172"/>
      <c r="ER638" s="154" t="str">
        <f t="shared" si="750"/>
        <v>NO BID</v>
      </c>
      <c r="ES638" s="171"/>
      <c r="ET638" s="89"/>
      <c r="EU638" s="90" t="str">
        <f t="shared" si="751"/>
        <v/>
      </c>
      <c r="EV638" s="172"/>
      <c r="EW638" s="154" t="str">
        <f t="shared" si="752"/>
        <v>NO BID</v>
      </c>
      <c r="EX638" s="171"/>
      <c r="EY638" s="89"/>
      <c r="EZ638" s="90" t="str">
        <f t="shared" si="753"/>
        <v/>
      </c>
      <c r="FA638" s="172"/>
      <c r="FB638" s="154" t="str">
        <f t="shared" si="754"/>
        <v>NO BID</v>
      </c>
      <c r="FC638" s="171"/>
      <c r="FD638" s="89"/>
      <c r="FE638" s="90" t="str">
        <f t="shared" si="755"/>
        <v/>
      </c>
      <c r="FF638" s="172"/>
      <c r="FG638" s="154" t="str">
        <f t="shared" si="756"/>
        <v>NO BID</v>
      </c>
      <c r="FH638" s="171"/>
      <c r="FI638" s="89"/>
      <c r="FJ638" s="90" t="str">
        <f t="shared" si="757"/>
        <v/>
      </c>
      <c r="FK638" s="172"/>
      <c r="FL638" s="154" t="str">
        <f t="shared" si="758"/>
        <v>NO BID</v>
      </c>
      <c r="FM638" s="171"/>
      <c r="FN638" s="89"/>
      <c r="FO638" s="90" t="str">
        <f t="shared" si="759"/>
        <v/>
      </c>
      <c r="FP638" s="172"/>
      <c r="FQ638" s="154" t="str">
        <f t="shared" si="760"/>
        <v>NO BID</v>
      </c>
      <c r="FR638" s="174"/>
      <c r="FS638" s="91">
        <v>15</v>
      </c>
      <c r="FT638" s="92">
        <f t="shared" si="761"/>
        <v>75</v>
      </c>
      <c r="FU638" s="175">
        <f t="shared" si="762"/>
        <v>0</v>
      </c>
      <c r="FV638" s="93" t="str">
        <f t="shared" si="763"/>
        <v/>
      </c>
      <c r="FW638" s="94">
        <f t="shared" si="764"/>
        <v>75</v>
      </c>
      <c r="FX638" s="95">
        <f t="shared" si="765"/>
        <v>0</v>
      </c>
      <c r="FY638" s="129" t="str">
        <f t="shared" si="766"/>
        <v>NOT AWARDED</v>
      </c>
      <c r="FZ638" s="130">
        <f t="shared" si="767"/>
        <v>0</v>
      </c>
      <c r="GA638" s="129" t="str">
        <f t="shared" si="768"/>
        <v>VENDOR 09</v>
      </c>
      <c r="GB638" s="176"/>
      <c r="GC638" s="177"/>
      <c r="GD638" s="96"/>
      <c r="GE638" s="97"/>
    </row>
    <row r="639" spans="1:187" ht="30" customHeight="1" thickTop="1" thickBot="1" x14ac:dyDescent="0.4">
      <c r="A639" s="162">
        <v>635</v>
      </c>
      <c r="B639" s="163">
        <v>3</v>
      </c>
      <c r="C639" s="164">
        <v>9780593111994</v>
      </c>
      <c r="D639" s="144" t="s">
        <v>801</v>
      </c>
      <c r="E639" s="144" t="s">
        <v>805</v>
      </c>
      <c r="F639" s="144" t="s">
        <v>1479</v>
      </c>
      <c r="G639" s="145" t="s">
        <v>1415</v>
      </c>
      <c r="H639" s="145" t="s">
        <v>1416</v>
      </c>
      <c r="I639" s="167"/>
      <c r="J639" s="240">
        <f t="shared" si="769"/>
        <v>3</v>
      </c>
      <c r="K639" s="235"/>
      <c r="L639" s="99" t="str">
        <f t="shared" si="695"/>
        <v/>
      </c>
      <c r="M639" s="241"/>
      <c r="N639" s="179"/>
      <c r="O639" s="169" t="str">
        <f t="shared" si="696"/>
        <v>VENDOR 09</v>
      </c>
      <c r="P639" s="149">
        <v>241360</v>
      </c>
      <c r="Q639" s="149">
        <f t="shared" si="697"/>
        <v>0</v>
      </c>
      <c r="R639" s="170" t="str">
        <f t="shared" si="698"/>
        <v xml:space="preserve">, </v>
      </c>
      <c r="S639" s="170" t="str">
        <f t="shared" si="699"/>
        <v>NO BID</v>
      </c>
      <c r="T639" s="87">
        <f t="shared" si="700"/>
        <v>0</v>
      </c>
      <c r="U639" s="88" t="str">
        <f t="shared" si="701"/>
        <v>NOT AWARDED</v>
      </c>
      <c r="V639" s="167"/>
      <c r="W639" s="171"/>
      <c r="X639" s="89"/>
      <c r="Y639" s="90"/>
      <c r="Z639" s="172" t="str">
        <f t="shared" si="702"/>
        <v/>
      </c>
      <c r="AA639" s="154" t="str">
        <f t="shared" si="703"/>
        <v>NO BID</v>
      </c>
      <c r="AB639" s="171"/>
      <c r="AC639" s="89"/>
      <c r="AD639" s="90"/>
      <c r="AE639" s="172" t="str">
        <f t="shared" si="704"/>
        <v/>
      </c>
      <c r="AF639" s="154" t="str">
        <f t="shared" si="705"/>
        <v>NO BID</v>
      </c>
      <c r="AG639" s="171"/>
      <c r="AH639" s="89"/>
      <c r="AI639" s="90"/>
      <c r="AJ639" s="172" t="str">
        <f t="shared" si="706"/>
        <v/>
      </c>
      <c r="AK639" s="154" t="str">
        <f t="shared" si="707"/>
        <v>NO BID</v>
      </c>
      <c r="AL639" s="171"/>
      <c r="AM639" s="89"/>
      <c r="AN639" s="90"/>
      <c r="AO639" s="172" t="str">
        <f t="shared" si="708"/>
        <v/>
      </c>
      <c r="AP639" s="154" t="str">
        <f t="shared" si="709"/>
        <v>NO BID</v>
      </c>
      <c r="AQ639" s="171"/>
      <c r="AR639" s="89"/>
      <c r="AS639" s="90"/>
      <c r="AT639" s="172" t="str">
        <f t="shared" si="710"/>
        <v/>
      </c>
      <c r="AU639" s="154" t="str">
        <f t="shared" si="711"/>
        <v>NO BID</v>
      </c>
      <c r="AV639" s="171"/>
      <c r="AW639" s="89"/>
      <c r="AX639" s="90"/>
      <c r="AY639" s="172" t="str">
        <f t="shared" si="712"/>
        <v/>
      </c>
      <c r="AZ639" s="154" t="str">
        <f t="shared" si="713"/>
        <v>NO BID</v>
      </c>
      <c r="BA639" s="171"/>
      <c r="BB639" s="89"/>
      <c r="BC639" s="90"/>
      <c r="BD639" s="172" t="str">
        <f t="shared" si="714"/>
        <v/>
      </c>
      <c r="BE639" s="154" t="str">
        <f t="shared" si="772"/>
        <v>NO BID</v>
      </c>
      <c r="BF639" s="171"/>
      <c r="BG639" s="89"/>
      <c r="BH639" s="90"/>
      <c r="BI639" s="172" t="str">
        <f t="shared" si="715"/>
        <v/>
      </c>
      <c r="BJ639" s="154" t="str">
        <f t="shared" si="716"/>
        <v>NO BID</v>
      </c>
      <c r="BK639" s="171"/>
      <c r="BL639" s="89"/>
      <c r="BM639" s="90"/>
      <c r="BN639" s="172" t="str">
        <f t="shared" si="717"/>
        <v/>
      </c>
      <c r="BO639" s="154" t="str">
        <f t="shared" si="718"/>
        <v>NO BID</v>
      </c>
      <c r="BP639" s="178"/>
      <c r="BQ639" s="171"/>
      <c r="BR639" s="89"/>
      <c r="BS639" s="90" t="str">
        <f t="shared" si="719"/>
        <v/>
      </c>
      <c r="BT639" s="172"/>
      <c r="BU639" s="154" t="str">
        <f t="shared" si="720"/>
        <v>NO BID</v>
      </c>
      <c r="BV639" s="171"/>
      <c r="BW639" s="89"/>
      <c r="BX639" s="90" t="str">
        <f t="shared" si="721"/>
        <v/>
      </c>
      <c r="BY639" s="172"/>
      <c r="BZ639" s="154" t="str">
        <f t="shared" si="722"/>
        <v>NO BID</v>
      </c>
      <c r="CA639" s="171"/>
      <c r="CB639" s="89"/>
      <c r="CC639" s="90" t="str">
        <f t="shared" si="723"/>
        <v/>
      </c>
      <c r="CD639" s="172"/>
      <c r="CE639" s="154" t="str">
        <f t="shared" si="724"/>
        <v>NO BID</v>
      </c>
      <c r="CF639" s="171"/>
      <c r="CG639" s="89"/>
      <c r="CH639" s="90" t="str">
        <f t="shared" si="725"/>
        <v/>
      </c>
      <c r="CI639" s="172"/>
      <c r="CJ639" s="154" t="str">
        <f t="shared" si="726"/>
        <v>NO BID</v>
      </c>
      <c r="CK639" s="171"/>
      <c r="CL639" s="89"/>
      <c r="CM639" s="90" t="str">
        <f t="shared" si="727"/>
        <v/>
      </c>
      <c r="CN639" s="172"/>
      <c r="CO639" s="154" t="str">
        <f t="shared" si="728"/>
        <v>NO BID</v>
      </c>
      <c r="CP639" s="171"/>
      <c r="CQ639" s="89"/>
      <c r="CR639" s="90" t="str">
        <f t="shared" si="729"/>
        <v/>
      </c>
      <c r="CS639" s="172"/>
      <c r="CT639" s="154" t="str">
        <f t="shared" si="730"/>
        <v>NO BID</v>
      </c>
      <c r="CU639" s="171"/>
      <c r="CV639" s="89"/>
      <c r="CW639" s="90" t="str">
        <f t="shared" si="731"/>
        <v/>
      </c>
      <c r="CX639" s="172"/>
      <c r="CY639" s="154" t="str">
        <f t="shared" si="732"/>
        <v>NO BID</v>
      </c>
      <c r="CZ639" s="171"/>
      <c r="DA639" s="89"/>
      <c r="DB639" s="90" t="str">
        <f t="shared" si="733"/>
        <v/>
      </c>
      <c r="DC639" s="172"/>
      <c r="DD639" s="154" t="str">
        <f t="shared" si="734"/>
        <v>NO BID</v>
      </c>
      <c r="DE639" s="171"/>
      <c r="DF639" s="89"/>
      <c r="DG639" s="90" t="str">
        <f t="shared" si="735"/>
        <v/>
      </c>
      <c r="DH639" s="172"/>
      <c r="DI639" s="154" t="str">
        <f t="shared" si="736"/>
        <v>NO BID</v>
      </c>
      <c r="DJ639" s="171"/>
      <c r="DK639" s="89"/>
      <c r="DL639" s="90" t="str">
        <f t="shared" si="737"/>
        <v/>
      </c>
      <c r="DM639" s="172"/>
      <c r="DN639" s="154" t="str">
        <f t="shared" si="738"/>
        <v>NO BID</v>
      </c>
      <c r="DO639" s="171"/>
      <c r="DP639" s="89"/>
      <c r="DQ639" s="90" t="str">
        <f t="shared" si="739"/>
        <v/>
      </c>
      <c r="DR639" s="172"/>
      <c r="DS639" s="154" t="str">
        <f t="shared" si="740"/>
        <v>NO BID</v>
      </c>
      <c r="DT639" s="171"/>
      <c r="DU639" s="89"/>
      <c r="DV639" s="90" t="str">
        <f t="shared" si="741"/>
        <v/>
      </c>
      <c r="DW639" s="172"/>
      <c r="DX639" s="154" t="str">
        <f t="shared" si="742"/>
        <v>NO BID</v>
      </c>
      <c r="DY639" s="171"/>
      <c r="DZ639" s="89"/>
      <c r="EA639" s="90" t="str">
        <f t="shared" si="743"/>
        <v/>
      </c>
      <c r="EB639" s="172"/>
      <c r="EC639" s="154" t="str">
        <f t="shared" si="744"/>
        <v>NO BID</v>
      </c>
      <c r="ED639" s="171"/>
      <c r="EE639" s="89"/>
      <c r="EF639" s="90" t="str">
        <f t="shared" si="745"/>
        <v/>
      </c>
      <c r="EG639" s="172"/>
      <c r="EH639" s="154" t="str">
        <f t="shared" si="746"/>
        <v>NO BID</v>
      </c>
      <c r="EI639" s="171"/>
      <c r="EJ639" s="89"/>
      <c r="EK639" s="90" t="str">
        <f t="shared" si="747"/>
        <v/>
      </c>
      <c r="EL639" s="172"/>
      <c r="EM639" s="154" t="str">
        <f t="shared" si="748"/>
        <v>NO BID</v>
      </c>
      <c r="EN639" s="171"/>
      <c r="EO639" s="89"/>
      <c r="EP639" s="90" t="str">
        <f t="shared" si="749"/>
        <v/>
      </c>
      <c r="EQ639" s="172"/>
      <c r="ER639" s="154" t="str">
        <f t="shared" si="750"/>
        <v>NO BID</v>
      </c>
      <c r="ES639" s="171"/>
      <c r="ET639" s="89"/>
      <c r="EU639" s="90" t="str">
        <f t="shared" si="751"/>
        <v/>
      </c>
      <c r="EV639" s="172"/>
      <c r="EW639" s="154" t="str">
        <f t="shared" si="752"/>
        <v>NO BID</v>
      </c>
      <c r="EX639" s="171"/>
      <c r="EY639" s="89"/>
      <c r="EZ639" s="90" t="str">
        <f t="shared" si="753"/>
        <v/>
      </c>
      <c r="FA639" s="172"/>
      <c r="FB639" s="154" t="str">
        <f t="shared" si="754"/>
        <v>NO BID</v>
      </c>
      <c r="FC639" s="171"/>
      <c r="FD639" s="89"/>
      <c r="FE639" s="90" t="str">
        <f t="shared" si="755"/>
        <v/>
      </c>
      <c r="FF639" s="172"/>
      <c r="FG639" s="154" t="str">
        <f t="shared" si="756"/>
        <v>NO BID</v>
      </c>
      <c r="FH639" s="171"/>
      <c r="FI639" s="89"/>
      <c r="FJ639" s="90" t="str">
        <f t="shared" si="757"/>
        <v/>
      </c>
      <c r="FK639" s="172"/>
      <c r="FL639" s="154" t="str">
        <f t="shared" si="758"/>
        <v>NO BID</v>
      </c>
      <c r="FM639" s="171"/>
      <c r="FN639" s="89"/>
      <c r="FO639" s="90" t="str">
        <f t="shared" si="759"/>
        <v/>
      </c>
      <c r="FP639" s="172"/>
      <c r="FQ639" s="154" t="str">
        <f t="shared" si="760"/>
        <v>NO BID</v>
      </c>
      <c r="FR639" s="167"/>
      <c r="FS639" s="91">
        <v>12.99</v>
      </c>
      <c r="FT639" s="92">
        <f t="shared" si="761"/>
        <v>38.97</v>
      </c>
      <c r="FU639" s="175">
        <f t="shared" si="762"/>
        <v>0</v>
      </c>
      <c r="FV639" s="93" t="str">
        <f t="shared" si="763"/>
        <v/>
      </c>
      <c r="FW639" s="94">
        <f t="shared" si="764"/>
        <v>38.97</v>
      </c>
      <c r="FX639" s="95">
        <f t="shared" si="765"/>
        <v>0</v>
      </c>
      <c r="FY639" s="129" t="str">
        <f t="shared" si="766"/>
        <v>NOT AWARDED</v>
      </c>
      <c r="FZ639" s="130">
        <f t="shared" si="767"/>
        <v>0</v>
      </c>
      <c r="GA639" s="129" t="str">
        <f t="shared" si="768"/>
        <v>VENDOR 09</v>
      </c>
      <c r="GB639" s="176"/>
      <c r="GC639" s="198"/>
      <c r="GD639" s="96"/>
      <c r="GE639" s="98"/>
    </row>
    <row r="640" spans="1:187" ht="30" customHeight="1" thickTop="1" thickBot="1" x14ac:dyDescent="0.4">
      <c r="A640" s="141">
        <v>636</v>
      </c>
      <c r="B640" s="214">
        <v>5</v>
      </c>
      <c r="C640" s="181">
        <v>9781536219135</v>
      </c>
      <c r="D640" s="182" t="s">
        <v>531</v>
      </c>
      <c r="E640" s="182" t="s">
        <v>1203</v>
      </c>
      <c r="F640" s="182" t="s">
        <v>1479</v>
      </c>
      <c r="G640" s="183" t="s">
        <v>1415</v>
      </c>
      <c r="H640" s="183" t="s">
        <v>1454</v>
      </c>
      <c r="I640" s="167"/>
      <c r="J640" s="230">
        <f t="shared" si="769"/>
        <v>5</v>
      </c>
      <c r="K640" s="231"/>
      <c r="L640" s="99" t="str">
        <f t="shared" si="695"/>
        <v/>
      </c>
      <c r="M640" s="242"/>
      <c r="N640" s="179"/>
      <c r="O640" s="184" t="str">
        <f t="shared" si="696"/>
        <v>VENDOR 09</v>
      </c>
      <c r="P640" s="149">
        <v>241363</v>
      </c>
      <c r="Q640" s="149">
        <f t="shared" si="697"/>
        <v>0</v>
      </c>
      <c r="R640" s="185" t="str">
        <f t="shared" si="698"/>
        <v xml:space="preserve">, </v>
      </c>
      <c r="S640" s="185" t="str">
        <f t="shared" si="699"/>
        <v>NO BID</v>
      </c>
      <c r="T640" s="111">
        <f t="shared" si="700"/>
        <v>0</v>
      </c>
      <c r="U640" s="112" t="str">
        <f t="shared" si="701"/>
        <v>NOT AWARDED</v>
      </c>
      <c r="V640" s="186"/>
      <c r="W640" s="187"/>
      <c r="X640" s="113"/>
      <c r="Y640" s="114"/>
      <c r="Z640" s="188" t="str">
        <f t="shared" si="702"/>
        <v/>
      </c>
      <c r="AA640" s="154" t="str">
        <f t="shared" si="703"/>
        <v>NO BID</v>
      </c>
      <c r="AB640" s="187"/>
      <c r="AC640" s="113"/>
      <c r="AD640" s="114"/>
      <c r="AE640" s="188" t="str">
        <f t="shared" si="704"/>
        <v/>
      </c>
      <c r="AF640" s="154" t="str">
        <f t="shared" si="705"/>
        <v>NO BID</v>
      </c>
      <c r="AG640" s="187"/>
      <c r="AH640" s="113"/>
      <c r="AI640" s="114"/>
      <c r="AJ640" s="188" t="str">
        <f t="shared" si="706"/>
        <v/>
      </c>
      <c r="AK640" s="154" t="str">
        <f t="shared" si="707"/>
        <v>NO BID</v>
      </c>
      <c r="AL640" s="187"/>
      <c r="AM640" s="113"/>
      <c r="AN640" s="114"/>
      <c r="AO640" s="188" t="str">
        <f t="shared" si="708"/>
        <v/>
      </c>
      <c r="AP640" s="154" t="str">
        <f t="shared" si="709"/>
        <v>NO BID</v>
      </c>
      <c r="AQ640" s="187"/>
      <c r="AR640" s="113"/>
      <c r="AS640" s="114"/>
      <c r="AT640" s="188" t="str">
        <f t="shared" si="710"/>
        <v/>
      </c>
      <c r="AU640" s="154" t="str">
        <f t="shared" si="711"/>
        <v>NO BID</v>
      </c>
      <c r="AV640" s="187"/>
      <c r="AW640" s="113"/>
      <c r="AX640" s="114"/>
      <c r="AY640" s="188" t="str">
        <f t="shared" si="712"/>
        <v/>
      </c>
      <c r="AZ640" s="154" t="str">
        <f t="shared" si="713"/>
        <v>NO BID</v>
      </c>
      <c r="BA640" s="187"/>
      <c r="BB640" s="113"/>
      <c r="BC640" s="114"/>
      <c r="BD640" s="188" t="str">
        <f t="shared" si="714"/>
        <v/>
      </c>
      <c r="BE640" s="189" t="str">
        <f t="shared" si="772"/>
        <v>NO BID</v>
      </c>
      <c r="BF640" s="187"/>
      <c r="BG640" s="113"/>
      <c r="BH640" s="114"/>
      <c r="BI640" s="188" t="str">
        <f t="shared" si="715"/>
        <v/>
      </c>
      <c r="BJ640" s="189" t="str">
        <f t="shared" si="716"/>
        <v>NO BID</v>
      </c>
      <c r="BK640" s="187"/>
      <c r="BL640" s="113"/>
      <c r="BM640" s="114"/>
      <c r="BN640" s="188" t="str">
        <f t="shared" si="717"/>
        <v/>
      </c>
      <c r="BO640" s="154" t="str">
        <f t="shared" si="718"/>
        <v>NO BID</v>
      </c>
      <c r="BP640" s="193"/>
      <c r="BQ640" s="187"/>
      <c r="BR640" s="113"/>
      <c r="BS640" s="114" t="str">
        <f t="shared" si="719"/>
        <v/>
      </c>
      <c r="BT640" s="188"/>
      <c r="BU640" s="189" t="str">
        <f t="shared" si="720"/>
        <v>NO BID</v>
      </c>
      <c r="BV640" s="187"/>
      <c r="BW640" s="113"/>
      <c r="BX640" s="114" t="str">
        <f t="shared" si="721"/>
        <v/>
      </c>
      <c r="BY640" s="188"/>
      <c r="BZ640" s="189" t="str">
        <f t="shared" si="722"/>
        <v>NO BID</v>
      </c>
      <c r="CA640" s="187"/>
      <c r="CB640" s="113"/>
      <c r="CC640" s="114" t="str">
        <f t="shared" si="723"/>
        <v/>
      </c>
      <c r="CD640" s="188"/>
      <c r="CE640" s="189" t="str">
        <f t="shared" si="724"/>
        <v>NO BID</v>
      </c>
      <c r="CF640" s="187"/>
      <c r="CG640" s="113"/>
      <c r="CH640" s="114" t="str">
        <f t="shared" si="725"/>
        <v/>
      </c>
      <c r="CI640" s="188"/>
      <c r="CJ640" s="189" t="str">
        <f t="shared" si="726"/>
        <v>NO BID</v>
      </c>
      <c r="CK640" s="187"/>
      <c r="CL640" s="113"/>
      <c r="CM640" s="114" t="str">
        <f t="shared" si="727"/>
        <v/>
      </c>
      <c r="CN640" s="188"/>
      <c r="CO640" s="189" t="str">
        <f t="shared" si="728"/>
        <v>NO BID</v>
      </c>
      <c r="CP640" s="187"/>
      <c r="CQ640" s="113"/>
      <c r="CR640" s="114" t="str">
        <f t="shared" si="729"/>
        <v/>
      </c>
      <c r="CS640" s="188"/>
      <c r="CT640" s="189" t="str">
        <f t="shared" si="730"/>
        <v>NO BID</v>
      </c>
      <c r="CU640" s="187"/>
      <c r="CV640" s="113"/>
      <c r="CW640" s="114" t="str">
        <f t="shared" si="731"/>
        <v/>
      </c>
      <c r="CX640" s="188"/>
      <c r="CY640" s="189" t="str">
        <f t="shared" si="732"/>
        <v>NO BID</v>
      </c>
      <c r="CZ640" s="187"/>
      <c r="DA640" s="113"/>
      <c r="DB640" s="114" t="str">
        <f t="shared" si="733"/>
        <v/>
      </c>
      <c r="DC640" s="188"/>
      <c r="DD640" s="189" t="str">
        <f t="shared" si="734"/>
        <v>NO BID</v>
      </c>
      <c r="DE640" s="187"/>
      <c r="DF640" s="113"/>
      <c r="DG640" s="114" t="str">
        <f t="shared" si="735"/>
        <v/>
      </c>
      <c r="DH640" s="188"/>
      <c r="DI640" s="189" t="str">
        <f t="shared" si="736"/>
        <v>NO BID</v>
      </c>
      <c r="DJ640" s="187"/>
      <c r="DK640" s="113"/>
      <c r="DL640" s="114" t="str">
        <f t="shared" si="737"/>
        <v/>
      </c>
      <c r="DM640" s="188"/>
      <c r="DN640" s="189" t="str">
        <f t="shared" si="738"/>
        <v>NO BID</v>
      </c>
      <c r="DO640" s="187"/>
      <c r="DP640" s="113"/>
      <c r="DQ640" s="114" t="str">
        <f t="shared" si="739"/>
        <v/>
      </c>
      <c r="DR640" s="188"/>
      <c r="DS640" s="189" t="str">
        <f t="shared" si="740"/>
        <v>NO BID</v>
      </c>
      <c r="DT640" s="187"/>
      <c r="DU640" s="113"/>
      <c r="DV640" s="114" t="str">
        <f t="shared" si="741"/>
        <v/>
      </c>
      <c r="DW640" s="188"/>
      <c r="DX640" s="189" t="str">
        <f t="shared" si="742"/>
        <v>NO BID</v>
      </c>
      <c r="DY640" s="187"/>
      <c r="DZ640" s="113"/>
      <c r="EA640" s="114" t="str">
        <f t="shared" si="743"/>
        <v/>
      </c>
      <c r="EB640" s="188"/>
      <c r="EC640" s="189" t="str">
        <f t="shared" si="744"/>
        <v>NO BID</v>
      </c>
      <c r="ED640" s="187"/>
      <c r="EE640" s="113"/>
      <c r="EF640" s="114" t="str">
        <f t="shared" si="745"/>
        <v/>
      </c>
      <c r="EG640" s="188"/>
      <c r="EH640" s="189" t="str">
        <f t="shared" si="746"/>
        <v>NO BID</v>
      </c>
      <c r="EI640" s="187"/>
      <c r="EJ640" s="113"/>
      <c r="EK640" s="114" t="str">
        <f t="shared" si="747"/>
        <v/>
      </c>
      <c r="EL640" s="188"/>
      <c r="EM640" s="189" t="str">
        <f t="shared" si="748"/>
        <v>NO BID</v>
      </c>
      <c r="EN640" s="187"/>
      <c r="EO640" s="113"/>
      <c r="EP640" s="114" t="str">
        <f t="shared" si="749"/>
        <v/>
      </c>
      <c r="EQ640" s="188"/>
      <c r="ER640" s="189" t="str">
        <f t="shared" si="750"/>
        <v>NO BID</v>
      </c>
      <c r="ES640" s="187"/>
      <c r="ET640" s="113"/>
      <c r="EU640" s="114" t="str">
        <f t="shared" si="751"/>
        <v/>
      </c>
      <c r="EV640" s="188"/>
      <c r="EW640" s="189" t="str">
        <f t="shared" si="752"/>
        <v>NO BID</v>
      </c>
      <c r="EX640" s="187"/>
      <c r="EY640" s="113"/>
      <c r="EZ640" s="114" t="str">
        <f t="shared" si="753"/>
        <v/>
      </c>
      <c r="FA640" s="188"/>
      <c r="FB640" s="189" t="str">
        <f t="shared" si="754"/>
        <v>NO BID</v>
      </c>
      <c r="FC640" s="187"/>
      <c r="FD640" s="113"/>
      <c r="FE640" s="114" t="str">
        <f t="shared" si="755"/>
        <v/>
      </c>
      <c r="FF640" s="188"/>
      <c r="FG640" s="189" t="str">
        <f t="shared" si="756"/>
        <v>NO BID</v>
      </c>
      <c r="FH640" s="187"/>
      <c r="FI640" s="113"/>
      <c r="FJ640" s="114" t="str">
        <f t="shared" si="757"/>
        <v/>
      </c>
      <c r="FK640" s="188"/>
      <c r="FL640" s="189" t="str">
        <f t="shared" si="758"/>
        <v>NO BID</v>
      </c>
      <c r="FM640" s="187"/>
      <c r="FN640" s="113"/>
      <c r="FO640" s="114" t="str">
        <f t="shared" si="759"/>
        <v/>
      </c>
      <c r="FP640" s="188"/>
      <c r="FQ640" s="189" t="str">
        <f t="shared" si="760"/>
        <v>NO BID</v>
      </c>
      <c r="FR640" s="191"/>
      <c r="FS640" s="91">
        <v>16.96</v>
      </c>
      <c r="FT640" s="92">
        <f t="shared" si="761"/>
        <v>84.800000000000011</v>
      </c>
      <c r="FU640" s="175">
        <f t="shared" si="762"/>
        <v>0</v>
      </c>
      <c r="FV640" s="93" t="str">
        <f t="shared" si="763"/>
        <v/>
      </c>
      <c r="FW640" s="94">
        <f t="shared" si="764"/>
        <v>84.800000000000011</v>
      </c>
      <c r="FX640" s="95">
        <f t="shared" si="765"/>
        <v>0</v>
      </c>
      <c r="FY640" s="129" t="str">
        <f t="shared" si="766"/>
        <v>NOT AWARDED</v>
      </c>
      <c r="FZ640" s="130">
        <f t="shared" si="767"/>
        <v>0</v>
      </c>
      <c r="GA640" s="129" t="str">
        <f t="shared" si="768"/>
        <v>VENDOR 09</v>
      </c>
      <c r="GB640" s="176"/>
      <c r="GC640" s="177"/>
      <c r="GD640" s="96"/>
      <c r="GE640" s="97"/>
    </row>
    <row r="641" spans="1:187" ht="30" customHeight="1" thickTop="1" thickBot="1" x14ac:dyDescent="0.4">
      <c r="A641" s="162">
        <v>637</v>
      </c>
      <c r="B641" s="214">
        <v>5</v>
      </c>
      <c r="C641" s="181">
        <v>9781982185503</v>
      </c>
      <c r="D641" s="182" t="s">
        <v>532</v>
      </c>
      <c r="E641" s="182" t="s">
        <v>1204</v>
      </c>
      <c r="F641" s="182" t="s">
        <v>1479</v>
      </c>
      <c r="G641" s="183" t="s">
        <v>1415</v>
      </c>
      <c r="H641" s="183" t="s">
        <v>1422</v>
      </c>
      <c r="I641" s="167"/>
      <c r="J641" s="230">
        <f t="shared" si="769"/>
        <v>5</v>
      </c>
      <c r="K641" s="231"/>
      <c r="L641" s="99" t="str">
        <f t="shared" si="695"/>
        <v/>
      </c>
      <c r="M641" s="242"/>
      <c r="N641" s="168"/>
      <c r="O641" s="184" t="str">
        <f t="shared" si="696"/>
        <v>VENDOR 09</v>
      </c>
      <c r="P641" s="149">
        <v>241360</v>
      </c>
      <c r="Q641" s="149">
        <f t="shared" si="697"/>
        <v>0</v>
      </c>
      <c r="R641" s="185" t="str">
        <f t="shared" si="698"/>
        <v xml:space="preserve">, </v>
      </c>
      <c r="S641" s="185" t="str">
        <f t="shared" si="699"/>
        <v>NO BID</v>
      </c>
      <c r="T641" s="111">
        <f t="shared" si="700"/>
        <v>0</v>
      </c>
      <c r="U641" s="112" t="str">
        <f t="shared" si="701"/>
        <v>NOT AWARDED</v>
      </c>
      <c r="V641" s="167"/>
      <c r="W641" s="187"/>
      <c r="X641" s="113"/>
      <c r="Y641" s="114"/>
      <c r="Z641" s="188" t="str">
        <f t="shared" si="702"/>
        <v/>
      </c>
      <c r="AA641" s="154" t="str">
        <f t="shared" si="703"/>
        <v>NO BID</v>
      </c>
      <c r="AB641" s="187"/>
      <c r="AC641" s="113"/>
      <c r="AD641" s="114"/>
      <c r="AE641" s="188" t="str">
        <f t="shared" si="704"/>
        <v/>
      </c>
      <c r="AF641" s="154" t="str">
        <f t="shared" si="705"/>
        <v>NO BID</v>
      </c>
      <c r="AG641" s="187"/>
      <c r="AH641" s="113"/>
      <c r="AI641" s="114"/>
      <c r="AJ641" s="188" t="str">
        <f t="shared" si="706"/>
        <v/>
      </c>
      <c r="AK641" s="154" t="str">
        <f t="shared" si="707"/>
        <v>NO BID</v>
      </c>
      <c r="AL641" s="187"/>
      <c r="AM641" s="113"/>
      <c r="AN641" s="114"/>
      <c r="AO641" s="188" t="str">
        <f t="shared" si="708"/>
        <v/>
      </c>
      <c r="AP641" s="154" t="str">
        <f t="shared" si="709"/>
        <v>NO BID</v>
      </c>
      <c r="AQ641" s="187"/>
      <c r="AR641" s="113"/>
      <c r="AS641" s="114"/>
      <c r="AT641" s="188" t="str">
        <f t="shared" si="710"/>
        <v/>
      </c>
      <c r="AU641" s="154" t="str">
        <f t="shared" si="711"/>
        <v>NO BID</v>
      </c>
      <c r="AV641" s="187"/>
      <c r="AW641" s="113"/>
      <c r="AX641" s="114"/>
      <c r="AY641" s="188" t="str">
        <f t="shared" si="712"/>
        <v/>
      </c>
      <c r="AZ641" s="154" t="str">
        <f t="shared" si="713"/>
        <v>NO BID</v>
      </c>
      <c r="BA641" s="187"/>
      <c r="BB641" s="113"/>
      <c r="BC641" s="114"/>
      <c r="BD641" s="188" t="str">
        <f t="shared" si="714"/>
        <v/>
      </c>
      <c r="BE641" s="189" t="str">
        <f t="shared" si="772"/>
        <v>NO BID</v>
      </c>
      <c r="BF641" s="187"/>
      <c r="BG641" s="113"/>
      <c r="BH641" s="114"/>
      <c r="BI641" s="188" t="str">
        <f t="shared" si="715"/>
        <v/>
      </c>
      <c r="BJ641" s="189" t="str">
        <f t="shared" si="716"/>
        <v>NO BID</v>
      </c>
      <c r="BK641" s="187"/>
      <c r="BL641" s="113"/>
      <c r="BM641" s="114"/>
      <c r="BN641" s="188" t="str">
        <f t="shared" si="717"/>
        <v/>
      </c>
      <c r="BO641" s="154" t="str">
        <f t="shared" si="718"/>
        <v>NO BID</v>
      </c>
      <c r="BP641" s="193"/>
      <c r="BQ641" s="187"/>
      <c r="BR641" s="113"/>
      <c r="BS641" s="114" t="str">
        <f t="shared" si="719"/>
        <v/>
      </c>
      <c r="BT641" s="188"/>
      <c r="BU641" s="189" t="str">
        <f t="shared" si="720"/>
        <v>NO BID</v>
      </c>
      <c r="BV641" s="187"/>
      <c r="BW641" s="113"/>
      <c r="BX641" s="114" t="str">
        <f t="shared" si="721"/>
        <v/>
      </c>
      <c r="BY641" s="188"/>
      <c r="BZ641" s="189" t="str">
        <f t="shared" si="722"/>
        <v>NO BID</v>
      </c>
      <c r="CA641" s="187"/>
      <c r="CB641" s="113"/>
      <c r="CC641" s="114" t="str">
        <f t="shared" si="723"/>
        <v/>
      </c>
      <c r="CD641" s="188"/>
      <c r="CE641" s="189" t="str">
        <f t="shared" si="724"/>
        <v>NO BID</v>
      </c>
      <c r="CF641" s="187"/>
      <c r="CG641" s="113"/>
      <c r="CH641" s="114" t="str">
        <f t="shared" si="725"/>
        <v/>
      </c>
      <c r="CI641" s="188"/>
      <c r="CJ641" s="189" t="str">
        <f t="shared" si="726"/>
        <v>NO BID</v>
      </c>
      <c r="CK641" s="187"/>
      <c r="CL641" s="113"/>
      <c r="CM641" s="114" t="str">
        <f t="shared" si="727"/>
        <v/>
      </c>
      <c r="CN641" s="188"/>
      <c r="CO641" s="189" t="str">
        <f t="shared" si="728"/>
        <v>NO BID</v>
      </c>
      <c r="CP641" s="187"/>
      <c r="CQ641" s="113"/>
      <c r="CR641" s="114" t="str">
        <f t="shared" si="729"/>
        <v/>
      </c>
      <c r="CS641" s="188"/>
      <c r="CT641" s="189" t="str">
        <f t="shared" si="730"/>
        <v>NO BID</v>
      </c>
      <c r="CU641" s="187"/>
      <c r="CV641" s="113"/>
      <c r="CW641" s="114" t="str">
        <f t="shared" si="731"/>
        <v/>
      </c>
      <c r="CX641" s="188"/>
      <c r="CY641" s="189" t="str">
        <f t="shared" si="732"/>
        <v>NO BID</v>
      </c>
      <c r="CZ641" s="187"/>
      <c r="DA641" s="113"/>
      <c r="DB641" s="114" t="str">
        <f t="shared" si="733"/>
        <v/>
      </c>
      <c r="DC641" s="188"/>
      <c r="DD641" s="189" t="str">
        <f t="shared" si="734"/>
        <v>NO BID</v>
      </c>
      <c r="DE641" s="187"/>
      <c r="DF641" s="113"/>
      <c r="DG641" s="114" t="str">
        <f t="shared" si="735"/>
        <v/>
      </c>
      <c r="DH641" s="188"/>
      <c r="DI641" s="189" t="str">
        <f t="shared" si="736"/>
        <v>NO BID</v>
      </c>
      <c r="DJ641" s="187"/>
      <c r="DK641" s="113"/>
      <c r="DL641" s="114" t="str">
        <f t="shared" si="737"/>
        <v/>
      </c>
      <c r="DM641" s="188"/>
      <c r="DN641" s="189" t="str">
        <f t="shared" si="738"/>
        <v>NO BID</v>
      </c>
      <c r="DO641" s="187"/>
      <c r="DP641" s="113"/>
      <c r="DQ641" s="114" t="str">
        <f t="shared" si="739"/>
        <v/>
      </c>
      <c r="DR641" s="188"/>
      <c r="DS641" s="189" t="str">
        <f t="shared" si="740"/>
        <v>NO BID</v>
      </c>
      <c r="DT641" s="187"/>
      <c r="DU641" s="113"/>
      <c r="DV641" s="114" t="str">
        <f t="shared" si="741"/>
        <v/>
      </c>
      <c r="DW641" s="188"/>
      <c r="DX641" s="189" t="str">
        <f t="shared" si="742"/>
        <v>NO BID</v>
      </c>
      <c r="DY641" s="187"/>
      <c r="DZ641" s="113"/>
      <c r="EA641" s="114" t="str">
        <f t="shared" si="743"/>
        <v/>
      </c>
      <c r="EB641" s="188"/>
      <c r="EC641" s="189" t="str">
        <f t="shared" si="744"/>
        <v>NO BID</v>
      </c>
      <c r="ED641" s="187"/>
      <c r="EE641" s="113"/>
      <c r="EF641" s="114" t="str">
        <f t="shared" si="745"/>
        <v/>
      </c>
      <c r="EG641" s="188"/>
      <c r="EH641" s="189" t="str">
        <f t="shared" si="746"/>
        <v>NO BID</v>
      </c>
      <c r="EI641" s="187"/>
      <c r="EJ641" s="113"/>
      <c r="EK641" s="114" t="str">
        <f t="shared" si="747"/>
        <v/>
      </c>
      <c r="EL641" s="188"/>
      <c r="EM641" s="189" t="str">
        <f t="shared" si="748"/>
        <v>NO BID</v>
      </c>
      <c r="EN641" s="187"/>
      <c r="EO641" s="113"/>
      <c r="EP641" s="114" t="str">
        <f t="shared" si="749"/>
        <v/>
      </c>
      <c r="EQ641" s="188"/>
      <c r="ER641" s="189" t="str">
        <f t="shared" si="750"/>
        <v>NO BID</v>
      </c>
      <c r="ES641" s="187"/>
      <c r="ET641" s="113"/>
      <c r="EU641" s="114" t="str">
        <f t="shared" si="751"/>
        <v/>
      </c>
      <c r="EV641" s="188"/>
      <c r="EW641" s="189" t="str">
        <f t="shared" si="752"/>
        <v>NO BID</v>
      </c>
      <c r="EX641" s="187"/>
      <c r="EY641" s="113"/>
      <c r="EZ641" s="114" t="str">
        <f t="shared" si="753"/>
        <v/>
      </c>
      <c r="FA641" s="188"/>
      <c r="FB641" s="189" t="str">
        <f t="shared" si="754"/>
        <v>NO BID</v>
      </c>
      <c r="FC641" s="187"/>
      <c r="FD641" s="113"/>
      <c r="FE641" s="114" t="str">
        <f t="shared" si="755"/>
        <v/>
      </c>
      <c r="FF641" s="188"/>
      <c r="FG641" s="189" t="str">
        <f t="shared" si="756"/>
        <v>NO BID</v>
      </c>
      <c r="FH641" s="187"/>
      <c r="FI641" s="113"/>
      <c r="FJ641" s="114" t="str">
        <f t="shared" si="757"/>
        <v/>
      </c>
      <c r="FK641" s="188"/>
      <c r="FL641" s="189" t="str">
        <f t="shared" si="758"/>
        <v>NO BID</v>
      </c>
      <c r="FM641" s="187"/>
      <c r="FN641" s="113"/>
      <c r="FO641" s="114" t="str">
        <f t="shared" si="759"/>
        <v/>
      </c>
      <c r="FP641" s="188"/>
      <c r="FQ641" s="189" t="str">
        <f t="shared" si="760"/>
        <v>NO BID</v>
      </c>
      <c r="FR641" s="174"/>
      <c r="FS641" s="115">
        <v>14</v>
      </c>
      <c r="FT641" s="116">
        <f t="shared" si="761"/>
        <v>70</v>
      </c>
      <c r="FU641" s="175">
        <f t="shared" si="762"/>
        <v>0</v>
      </c>
      <c r="FV641" s="93" t="str">
        <f t="shared" si="763"/>
        <v/>
      </c>
      <c r="FW641" s="94">
        <f t="shared" si="764"/>
        <v>70</v>
      </c>
      <c r="FX641" s="95">
        <f t="shared" si="765"/>
        <v>0</v>
      </c>
      <c r="FY641" s="129" t="str">
        <f t="shared" si="766"/>
        <v>NOT AWARDED</v>
      </c>
      <c r="FZ641" s="130">
        <f t="shared" si="767"/>
        <v>0</v>
      </c>
      <c r="GA641" s="129" t="str">
        <f t="shared" si="768"/>
        <v>VENDOR 09</v>
      </c>
      <c r="GB641" s="176"/>
      <c r="GC641" s="177"/>
      <c r="GD641" s="96"/>
      <c r="GE641" s="97"/>
    </row>
    <row r="642" spans="1:187" ht="30" customHeight="1" thickTop="1" thickBot="1" x14ac:dyDescent="0.4">
      <c r="A642" s="162">
        <v>638</v>
      </c>
      <c r="B642" s="163">
        <v>4</v>
      </c>
      <c r="C642" s="164">
        <v>9780593203477</v>
      </c>
      <c r="D642" s="165" t="s">
        <v>533</v>
      </c>
      <c r="E642" s="165" t="s">
        <v>1205</v>
      </c>
      <c r="F642" s="165" t="s">
        <v>1479</v>
      </c>
      <c r="G642" s="166" t="s">
        <v>1415</v>
      </c>
      <c r="H642" s="166" t="s">
        <v>1418</v>
      </c>
      <c r="I642" s="167"/>
      <c r="J642" s="227">
        <f t="shared" si="769"/>
        <v>4</v>
      </c>
      <c r="K642" s="228"/>
      <c r="L642" s="99" t="str">
        <f t="shared" si="695"/>
        <v/>
      </c>
      <c r="M642" s="241"/>
      <c r="N642" s="168"/>
      <c r="O642" s="169" t="str">
        <f t="shared" si="696"/>
        <v>VENDOR 09</v>
      </c>
      <c r="P642" s="149">
        <v>241360</v>
      </c>
      <c r="Q642" s="149">
        <f t="shared" si="697"/>
        <v>0</v>
      </c>
      <c r="R642" s="170" t="str">
        <f t="shared" si="698"/>
        <v xml:space="preserve">, </v>
      </c>
      <c r="S642" s="170" t="str">
        <f t="shared" si="699"/>
        <v>NO BID</v>
      </c>
      <c r="T642" s="87">
        <f t="shared" si="700"/>
        <v>0</v>
      </c>
      <c r="U642" s="88" t="str">
        <f t="shared" si="701"/>
        <v>NOT AWARDED</v>
      </c>
      <c r="V642" s="167"/>
      <c r="W642" s="171"/>
      <c r="X642" s="89"/>
      <c r="Y642" s="90"/>
      <c r="Z642" s="172" t="str">
        <f t="shared" si="702"/>
        <v/>
      </c>
      <c r="AA642" s="154" t="str">
        <f t="shared" si="703"/>
        <v>NO BID</v>
      </c>
      <c r="AB642" s="171"/>
      <c r="AC642" s="89"/>
      <c r="AD642" s="90"/>
      <c r="AE642" s="172" t="str">
        <f t="shared" si="704"/>
        <v/>
      </c>
      <c r="AF642" s="154" t="str">
        <f t="shared" si="705"/>
        <v>NO BID</v>
      </c>
      <c r="AG642" s="171"/>
      <c r="AH642" s="89"/>
      <c r="AI642" s="90"/>
      <c r="AJ642" s="172" t="str">
        <f t="shared" si="706"/>
        <v/>
      </c>
      <c r="AK642" s="154" t="str">
        <f t="shared" si="707"/>
        <v>NO BID</v>
      </c>
      <c r="AL642" s="171"/>
      <c r="AM642" s="89"/>
      <c r="AN642" s="90"/>
      <c r="AO642" s="172" t="str">
        <f t="shared" si="708"/>
        <v/>
      </c>
      <c r="AP642" s="154" t="str">
        <f t="shared" si="709"/>
        <v>NO BID</v>
      </c>
      <c r="AQ642" s="171"/>
      <c r="AR642" s="89"/>
      <c r="AS642" s="90"/>
      <c r="AT642" s="172" t="str">
        <f t="shared" si="710"/>
        <v/>
      </c>
      <c r="AU642" s="154" t="str">
        <f t="shared" si="711"/>
        <v>NO BID</v>
      </c>
      <c r="AV642" s="171"/>
      <c r="AW642" s="89"/>
      <c r="AX642" s="90"/>
      <c r="AY642" s="172" t="str">
        <f t="shared" si="712"/>
        <v/>
      </c>
      <c r="AZ642" s="154" t="str">
        <f t="shared" si="713"/>
        <v>NO BID</v>
      </c>
      <c r="BA642" s="171"/>
      <c r="BB642" s="89"/>
      <c r="BC642" s="90"/>
      <c r="BD642" s="172" t="str">
        <f t="shared" si="714"/>
        <v/>
      </c>
      <c r="BE642" s="154" t="str">
        <f t="shared" si="772"/>
        <v>NO BID</v>
      </c>
      <c r="BF642" s="171"/>
      <c r="BG642" s="89"/>
      <c r="BH642" s="90"/>
      <c r="BI642" s="172" t="str">
        <f t="shared" si="715"/>
        <v/>
      </c>
      <c r="BJ642" s="154" t="str">
        <f t="shared" si="716"/>
        <v>NO BID</v>
      </c>
      <c r="BK642" s="171"/>
      <c r="BL642" s="89"/>
      <c r="BM642" s="90"/>
      <c r="BN642" s="172" t="str">
        <f t="shared" si="717"/>
        <v/>
      </c>
      <c r="BO642" s="154" t="str">
        <f t="shared" si="718"/>
        <v>NO BID</v>
      </c>
      <c r="BP642" s="178"/>
      <c r="BQ642" s="171"/>
      <c r="BR642" s="89"/>
      <c r="BS642" s="90" t="str">
        <f t="shared" si="719"/>
        <v/>
      </c>
      <c r="BT642" s="172"/>
      <c r="BU642" s="154" t="str">
        <f t="shared" si="720"/>
        <v>NO BID</v>
      </c>
      <c r="BV642" s="171"/>
      <c r="BW642" s="89"/>
      <c r="BX642" s="90" t="str">
        <f t="shared" si="721"/>
        <v/>
      </c>
      <c r="BY642" s="172"/>
      <c r="BZ642" s="154" t="str">
        <f t="shared" si="722"/>
        <v>NO BID</v>
      </c>
      <c r="CA642" s="171"/>
      <c r="CB642" s="89"/>
      <c r="CC642" s="90" t="str">
        <f t="shared" si="723"/>
        <v/>
      </c>
      <c r="CD642" s="172"/>
      <c r="CE642" s="154" t="str">
        <f t="shared" si="724"/>
        <v>NO BID</v>
      </c>
      <c r="CF642" s="171"/>
      <c r="CG642" s="89"/>
      <c r="CH642" s="90" t="str">
        <f t="shared" si="725"/>
        <v/>
      </c>
      <c r="CI642" s="172"/>
      <c r="CJ642" s="154" t="str">
        <f t="shared" si="726"/>
        <v>NO BID</v>
      </c>
      <c r="CK642" s="171"/>
      <c r="CL642" s="89"/>
      <c r="CM642" s="90" t="str">
        <f t="shared" si="727"/>
        <v/>
      </c>
      <c r="CN642" s="172"/>
      <c r="CO642" s="154" t="str">
        <f t="shared" si="728"/>
        <v>NO BID</v>
      </c>
      <c r="CP642" s="171"/>
      <c r="CQ642" s="89"/>
      <c r="CR642" s="90" t="str">
        <f t="shared" si="729"/>
        <v/>
      </c>
      <c r="CS642" s="172"/>
      <c r="CT642" s="154" t="str">
        <f t="shared" si="730"/>
        <v>NO BID</v>
      </c>
      <c r="CU642" s="171"/>
      <c r="CV642" s="89"/>
      <c r="CW642" s="90" t="str">
        <f t="shared" si="731"/>
        <v/>
      </c>
      <c r="CX642" s="172"/>
      <c r="CY642" s="154" t="str">
        <f t="shared" si="732"/>
        <v>NO BID</v>
      </c>
      <c r="CZ642" s="171"/>
      <c r="DA642" s="89"/>
      <c r="DB642" s="90" t="str">
        <f t="shared" si="733"/>
        <v/>
      </c>
      <c r="DC642" s="172"/>
      <c r="DD642" s="154" t="str">
        <f t="shared" si="734"/>
        <v>NO BID</v>
      </c>
      <c r="DE642" s="171"/>
      <c r="DF642" s="89"/>
      <c r="DG642" s="90" t="str">
        <f t="shared" si="735"/>
        <v/>
      </c>
      <c r="DH642" s="172"/>
      <c r="DI642" s="154" t="str">
        <f t="shared" si="736"/>
        <v>NO BID</v>
      </c>
      <c r="DJ642" s="171"/>
      <c r="DK642" s="89"/>
      <c r="DL642" s="90" t="str">
        <f t="shared" si="737"/>
        <v/>
      </c>
      <c r="DM642" s="172"/>
      <c r="DN642" s="154" t="str">
        <f t="shared" si="738"/>
        <v>NO BID</v>
      </c>
      <c r="DO642" s="171"/>
      <c r="DP642" s="89"/>
      <c r="DQ642" s="90" t="str">
        <f t="shared" si="739"/>
        <v/>
      </c>
      <c r="DR642" s="172"/>
      <c r="DS642" s="154" t="str">
        <f t="shared" si="740"/>
        <v>NO BID</v>
      </c>
      <c r="DT642" s="171"/>
      <c r="DU642" s="89"/>
      <c r="DV642" s="90" t="str">
        <f t="shared" si="741"/>
        <v/>
      </c>
      <c r="DW642" s="172"/>
      <c r="DX642" s="154" t="str">
        <f t="shared" si="742"/>
        <v>NO BID</v>
      </c>
      <c r="DY642" s="171"/>
      <c r="DZ642" s="89"/>
      <c r="EA642" s="90" t="str">
        <f t="shared" si="743"/>
        <v/>
      </c>
      <c r="EB642" s="172"/>
      <c r="EC642" s="154" t="str">
        <f t="shared" si="744"/>
        <v>NO BID</v>
      </c>
      <c r="ED642" s="171"/>
      <c r="EE642" s="89"/>
      <c r="EF642" s="90" t="str">
        <f t="shared" si="745"/>
        <v/>
      </c>
      <c r="EG642" s="172"/>
      <c r="EH642" s="154" t="str">
        <f t="shared" si="746"/>
        <v>NO BID</v>
      </c>
      <c r="EI642" s="171"/>
      <c r="EJ642" s="89"/>
      <c r="EK642" s="90" t="str">
        <f t="shared" si="747"/>
        <v/>
      </c>
      <c r="EL642" s="172"/>
      <c r="EM642" s="154" t="str">
        <f t="shared" si="748"/>
        <v>NO BID</v>
      </c>
      <c r="EN642" s="171"/>
      <c r="EO642" s="89"/>
      <c r="EP642" s="90" t="str">
        <f t="shared" si="749"/>
        <v/>
      </c>
      <c r="EQ642" s="172"/>
      <c r="ER642" s="154" t="str">
        <f t="shared" si="750"/>
        <v>NO BID</v>
      </c>
      <c r="ES642" s="171"/>
      <c r="ET642" s="89"/>
      <c r="EU642" s="90" t="str">
        <f t="shared" si="751"/>
        <v/>
      </c>
      <c r="EV642" s="172"/>
      <c r="EW642" s="154" t="str">
        <f t="shared" si="752"/>
        <v>NO BID</v>
      </c>
      <c r="EX642" s="171"/>
      <c r="EY642" s="89"/>
      <c r="EZ642" s="90" t="str">
        <f t="shared" si="753"/>
        <v/>
      </c>
      <c r="FA642" s="172"/>
      <c r="FB642" s="154" t="str">
        <f t="shared" si="754"/>
        <v>NO BID</v>
      </c>
      <c r="FC642" s="171"/>
      <c r="FD642" s="89"/>
      <c r="FE642" s="90" t="str">
        <f t="shared" si="755"/>
        <v/>
      </c>
      <c r="FF642" s="172"/>
      <c r="FG642" s="154" t="str">
        <f t="shared" si="756"/>
        <v>NO BID</v>
      </c>
      <c r="FH642" s="171"/>
      <c r="FI642" s="89"/>
      <c r="FJ642" s="90" t="str">
        <f t="shared" si="757"/>
        <v/>
      </c>
      <c r="FK642" s="172"/>
      <c r="FL642" s="154" t="str">
        <f t="shared" si="758"/>
        <v>NO BID</v>
      </c>
      <c r="FM642" s="171"/>
      <c r="FN642" s="89"/>
      <c r="FO642" s="90" t="str">
        <f t="shared" si="759"/>
        <v/>
      </c>
      <c r="FP642" s="172"/>
      <c r="FQ642" s="154" t="str">
        <f t="shared" si="760"/>
        <v>NO BID</v>
      </c>
      <c r="FR642" s="174"/>
      <c r="FS642" s="91">
        <v>19.989999999999998</v>
      </c>
      <c r="FT642" s="92">
        <f t="shared" si="761"/>
        <v>79.959999999999994</v>
      </c>
      <c r="FU642" s="175">
        <f t="shared" si="762"/>
        <v>0</v>
      </c>
      <c r="FV642" s="93" t="str">
        <f t="shared" si="763"/>
        <v/>
      </c>
      <c r="FW642" s="94">
        <f t="shared" si="764"/>
        <v>79.959999999999994</v>
      </c>
      <c r="FX642" s="95">
        <f t="shared" si="765"/>
        <v>0</v>
      </c>
      <c r="FY642" s="129" t="str">
        <f t="shared" si="766"/>
        <v>NOT AWARDED</v>
      </c>
      <c r="FZ642" s="130">
        <f t="shared" si="767"/>
        <v>0</v>
      </c>
      <c r="GA642" s="129" t="str">
        <f t="shared" si="768"/>
        <v>VENDOR 09</v>
      </c>
      <c r="GB642" s="176"/>
      <c r="GC642" s="177"/>
      <c r="GD642" s="96"/>
      <c r="GE642" s="97"/>
    </row>
    <row r="643" spans="1:187" ht="30" customHeight="1" thickTop="1" thickBot="1" x14ac:dyDescent="0.4">
      <c r="A643" s="162">
        <v>639</v>
      </c>
      <c r="B643" s="194">
        <v>5</v>
      </c>
      <c r="C643" s="164">
        <v>9781538168738</v>
      </c>
      <c r="D643" s="165" t="s">
        <v>538</v>
      </c>
      <c r="E643" s="165" t="s">
        <v>1210</v>
      </c>
      <c r="F643" s="165" t="s">
        <v>1479</v>
      </c>
      <c r="G643" s="166" t="s">
        <v>1415</v>
      </c>
      <c r="H643" s="166" t="s">
        <v>1416</v>
      </c>
      <c r="I643" s="167"/>
      <c r="J643" s="227">
        <f t="shared" si="769"/>
        <v>5</v>
      </c>
      <c r="K643" s="228"/>
      <c r="L643" s="99" t="str">
        <f t="shared" si="695"/>
        <v/>
      </c>
      <c r="M643" s="241"/>
      <c r="N643" s="168"/>
      <c r="O643" s="169" t="str">
        <f t="shared" si="696"/>
        <v>VENDOR 09</v>
      </c>
      <c r="P643" s="149" t="s">
        <v>88</v>
      </c>
      <c r="Q643" s="149">
        <f t="shared" si="697"/>
        <v>0</v>
      </c>
      <c r="R643" s="170" t="str">
        <f t="shared" si="698"/>
        <v xml:space="preserve">, </v>
      </c>
      <c r="S643" s="170" t="str">
        <f t="shared" si="699"/>
        <v>NO BID</v>
      </c>
      <c r="T643" s="87">
        <f t="shared" si="700"/>
        <v>0</v>
      </c>
      <c r="U643" s="88" t="str">
        <f t="shared" si="701"/>
        <v>NOT AWARDED</v>
      </c>
      <c r="V643" s="167"/>
      <c r="W643" s="171"/>
      <c r="X643" s="89"/>
      <c r="Y643" s="90"/>
      <c r="Z643" s="172" t="str">
        <f t="shared" si="702"/>
        <v/>
      </c>
      <c r="AA643" s="154" t="str">
        <f t="shared" si="703"/>
        <v>NO BID</v>
      </c>
      <c r="AB643" s="171"/>
      <c r="AC643" s="89"/>
      <c r="AD643" s="90"/>
      <c r="AE643" s="172" t="str">
        <f t="shared" si="704"/>
        <v/>
      </c>
      <c r="AF643" s="154" t="str">
        <f t="shared" si="705"/>
        <v>NO BID</v>
      </c>
      <c r="AG643" s="171"/>
      <c r="AH643" s="89"/>
      <c r="AI643" s="90"/>
      <c r="AJ643" s="172" t="str">
        <f t="shared" si="706"/>
        <v/>
      </c>
      <c r="AK643" s="154" t="str">
        <f t="shared" si="707"/>
        <v>NO BID</v>
      </c>
      <c r="AL643" s="171"/>
      <c r="AM643" s="89"/>
      <c r="AN643" s="90"/>
      <c r="AO643" s="172" t="str">
        <f t="shared" si="708"/>
        <v/>
      </c>
      <c r="AP643" s="154" t="str">
        <f t="shared" si="709"/>
        <v>NO BID</v>
      </c>
      <c r="AQ643" s="171"/>
      <c r="AR643" s="89"/>
      <c r="AS643" s="90"/>
      <c r="AT643" s="172" t="str">
        <f t="shared" si="710"/>
        <v/>
      </c>
      <c r="AU643" s="154" t="str">
        <f t="shared" si="711"/>
        <v>NO BID</v>
      </c>
      <c r="AV643" s="171"/>
      <c r="AW643" s="89"/>
      <c r="AX643" s="90"/>
      <c r="AY643" s="172" t="str">
        <f t="shared" si="712"/>
        <v/>
      </c>
      <c r="AZ643" s="154" t="str">
        <f t="shared" si="713"/>
        <v>NO BID</v>
      </c>
      <c r="BA643" s="171"/>
      <c r="BB643" s="89"/>
      <c r="BC643" s="90"/>
      <c r="BD643" s="172" t="str">
        <f t="shared" si="714"/>
        <v/>
      </c>
      <c r="BE643" s="154" t="s">
        <v>76</v>
      </c>
      <c r="BF643" s="171"/>
      <c r="BG643" s="89"/>
      <c r="BH643" s="90"/>
      <c r="BI643" s="172" t="str">
        <f t="shared" si="715"/>
        <v/>
      </c>
      <c r="BJ643" s="154" t="str">
        <f t="shared" si="716"/>
        <v>NO BID</v>
      </c>
      <c r="BK643" s="171"/>
      <c r="BL643" s="89"/>
      <c r="BM643" s="90"/>
      <c r="BN643" s="172" t="str">
        <f t="shared" si="717"/>
        <v/>
      </c>
      <c r="BO643" s="154" t="str">
        <f t="shared" si="718"/>
        <v>NO BID</v>
      </c>
      <c r="BP643" s="178"/>
      <c r="BQ643" s="171"/>
      <c r="BR643" s="89"/>
      <c r="BS643" s="90" t="str">
        <f t="shared" si="719"/>
        <v/>
      </c>
      <c r="BT643" s="172"/>
      <c r="BU643" s="154" t="str">
        <f t="shared" si="720"/>
        <v>NO BID</v>
      </c>
      <c r="BV643" s="171"/>
      <c r="BW643" s="89"/>
      <c r="BX643" s="90" t="str">
        <f t="shared" si="721"/>
        <v/>
      </c>
      <c r="BY643" s="172"/>
      <c r="BZ643" s="154" t="str">
        <f t="shared" si="722"/>
        <v>NO BID</v>
      </c>
      <c r="CA643" s="171"/>
      <c r="CB643" s="89"/>
      <c r="CC643" s="90" t="str">
        <f t="shared" si="723"/>
        <v/>
      </c>
      <c r="CD643" s="172"/>
      <c r="CE643" s="154" t="str">
        <f t="shared" si="724"/>
        <v>NO BID</v>
      </c>
      <c r="CF643" s="171"/>
      <c r="CG643" s="89"/>
      <c r="CH643" s="90" t="str">
        <f t="shared" si="725"/>
        <v/>
      </c>
      <c r="CI643" s="172"/>
      <c r="CJ643" s="154" t="str">
        <f t="shared" si="726"/>
        <v>NO BID</v>
      </c>
      <c r="CK643" s="171"/>
      <c r="CL643" s="89"/>
      <c r="CM643" s="90" t="str">
        <f t="shared" si="727"/>
        <v/>
      </c>
      <c r="CN643" s="172"/>
      <c r="CO643" s="154" t="str">
        <f t="shared" si="728"/>
        <v>NO BID</v>
      </c>
      <c r="CP643" s="171"/>
      <c r="CQ643" s="89"/>
      <c r="CR643" s="90" t="str">
        <f t="shared" si="729"/>
        <v/>
      </c>
      <c r="CS643" s="172"/>
      <c r="CT643" s="154" t="str">
        <f t="shared" si="730"/>
        <v>NO BID</v>
      </c>
      <c r="CU643" s="171"/>
      <c r="CV643" s="89"/>
      <c r="CW643" s="90" t="str">
        <f t="shared" si="731"/>
        <v/>
      </c>
      <c r="CX643" s="172"/>
      <c r="CY643" s="154" t="str">
        <f t="shared" si="732"/>
        <v>NO BID</v>
      </c>
      <c r="CZ643" s="171"/>
      <c r="DA643" s="89"/>
      <c r="DB643" s="90" t="str">
        <f t="shared" si="733"/>
        <v/>
      </c>
      <c r="DC643" s="172"/>
      <c r="DD643" s="154" t="str">
        <f t="shared" si="734"/>
        <v>NO BID</v>
      </c>
      <c r="DE643" s="171"/>
      <c r="DF643" s="89"/>
      <c r="DG643" s="90" t="str">
        <f t="shared" si="735"/>
        <v/>
      </c>
      <c r="DH643" s="172"/>
      <c r="DI643" s="154" t="str">
        <f t="shared" si="736"/>
        <v>NO BID</v>
      </c>
      <c r="DJ643" s="171"/>
      <c r="DK643" s="89"/>
      <c r="DL643" s="90" t="str">
        <f t="shared" si="737"/>
        <v/>
      </c>
      <c r="DM643" s="172"/>
      <c r="DN643" s="154" t="str">
        <f t="shared" si="738"/>
        <v>NO BID</v>
      </c>
      <c r="DO643" s="171"/>
      <c r="DP643" s="89"/>
      <c r="DQ643" s="90" t="str">
        <f t="shared" si="739"/>
        <v/>
      </c>
      <c r="DR643" s="172"/>
      <c r="DS643" s="154" t="str">
        <f t="shared" si="740"/>
        <v>NO BID</v>
      </c>
      <c r="DT643" s="171"/>
      <c r="DU643" s="89"/>
      <c r="DV643" s="90" t="str">
        <f t="shared" si="741"/>
        <v/>
      </c>
      <c r="DW643" s="172"/>
      <c r="DX643" s="154" t="str">
        <f t="shared" si="742"/>
        <v>NO BID</v>
      </c>
      <c r="DY643" s="171"/>
      <c r="DZ643" s="89"/>
      <c r="EA643" s="90" t="str">
        <f t="shared" si="743"/>
        <v/>
      </c>
      <c r="EB643" s="172"/>
      <c r="EC643" s="154" t="str">
        <f t="shared" si="744"/>
        <v>NO BID</v>
      </c>
      <c r="ED643" s="171"/>
      <c r="EE643" s="89"/>
      <c r="EF643" s="90" t="str">
        <f t="shared" si="745"/>
        <v/>
      </c>
      <c r="EG643" s="172"/>
      <c r="EH643" s="154" t="str">
        <f t="shared" si="746"/>
        <v>NO BID</v>
      </c>
      <c r="EI643" s="171"/>
      <c r="EJ643" s="89"/>
      <c r="EK643" s="90" t="str">
        <f t="shared" si="747"/>
        <v/>
      </c>
      <c r="EL643" s="172"/>
      <c r="EM643" s="154" t="str">
        <f t="shared" si="748"/>
        <v>NO BID</v>
      </c>
      <c r="EN643" s="171"/>
      <c r="EO643" s="89"/>
      <c r="EP643" s="90" t="str">
        <f t="shared" si="749"/>
        <v/>
      </c>
      <c r="EQ643" s="172"/>
      <c r="ER643" s="154" t="str">
        <f t="shared" si="750"/>
        <v>NO BID</v>
      </c>
      <c r="ES643" s="171"/>
      <c r="ET643" s="89"/>
      <c r="EU643" s="90" t="str">
        <f t="shared" si="751"/>
        <v/>
      </c>
      <c r="EV643" s="172"/>
      <c r="EW643" s="154" t="str">
        <f t="shared" si="752"/>
        <v>NO BID</v>
      </c>
      <c r="EX643" s="171"/>
      <c r="EY643" s="89"/>
      <c r="EZ643" s="90" t="str">
        <f t="shared" si="753"/>
        <v/>
      </c>
      <c r="FA643" s="172"/>
      <c r="FB643" s="154" t="str">
        <f t="shared" si="754"/>
        <v>NO BID</v>
      </c>
      <c r="FC643" s="171"/>
      <c r="FD643" s="89"/>
      <c r="FE643" s="90" t="str">
        <f t="shared" si="755"/>
        <v/>
      </c>
      <c r="FF643" s="172"/>
      <c r="FG643" s="154" t="str">
        <f t="shared" si="756"/>
        <v>NO BID</v>
      </c>
      <c r="FH643" s="171"/>
      <c r="FI643" s="89"/>
      <c r="FJ643" s="90" t="str">
        <f t="shared" si="757"/>
        <v/>
      </c>
      <c r="FK643" s="172"/>
      <c r="FL643" s="154" t="str">
        <f t="shared" si="758"/>
        <v>NO BID</v>
      </c>
      <c r="FM643" s="171"/>
      <c r="FN643" s="89"/>
      <c r="FO643" s="90" t="str">
        <f t="shared" si="759"/>
        <v/>
      </c>
      <c r="FP643" s="172"/>
      <c r="FQ643" s="154" t="str">
        <f t="shared" si="760"/>
        <v>NO BID</v>
      </c>
      <c r="FR643" s="174"/>
      <c r="FS643" s="91">
        <v>28</v>
      </c>
      <c r="FT643" s="92">
        <f t="shared" si="761"/>
        <v>140</v>
      </c>
      <c r="FU643" s="175">
        <f t="shared" si="762"/>
        <v>0</v>
      </c>
      <c r="FV643" s="93" t="str">
        <f t="shared" si="763"/>
        <v/>
      </c>
      <c r="FW643" s="94">
        <f t="shared" si="764"/>
        <v>140</v>
      </c>
      <c r="FX643" s="95">
        <f t="shared" si="765"/>
        <v>0</v>
      </c>
      <c r="FY643" s="129" t="str">
        <f t="shared" si="766"/>
        <v>NOT AWARDED</v>
      </c>
      <c r="FZ643" s="130">
        <f t="shared" si="767"/>
        <v>0</v>
      </c>
      <c r="GA643" s="129" t="str">
        <f t="shared" si="768"/>
        <v>VENDOR 09</v>
      </c>
      <c r="GB643" s="176"/>
      <c r="GC643" s="177"/>
      <c r="GD643" s="96"/>
      <c r="GE643" s="97"/>
    </row>
    <row r="644" spans="1:187" ht="30" customHeight="1" thickTop="1" thickBot="1" x14ac:dyDescent="0.4">
      <c r="A644" s="162">
        <v>640</v>
      </c>
      <c r="B644" s="194">
        <v>4</v>
      </c>
      <c r="C644" s="164">
        <v>9781639550494</v>
      </c>
      <c r="D644" s="165" t="s">
        <v>539</v>
      </c>
      <c r="E644" s="165" t="s">
        <v>882</v>
      </c>
      <c r="F644" s="165" t="s">
        <v>1479</v>
      </c>
      <c r="G644" s="166" t="s">
        <v>1415</v>
      </c>
      <c r="H644" s="166" t="s">
        <v>1419</v>
      </c>
      <c r="I644" s="167"/>
      <c r="J644" s="227">
        <f t="shared" si="769"/>
        <v>4</v>
      </c>
      <c r="K644" s="228"/>
      <c r="L644" s="99" t="str">
        <f t="shared" si="695"/>
        <v/>
      </c>
      <c r="M644" s="241"/>
      <c r="N644" s="168"/>
      <c r="O644" s="169" t="str">
        <f t="shared" si="696"/>
        <v>VENDOR 09</v>
      </c>
      <c r="P644" s="149">
        <v>241363</v>
      </c>
      <c r="Q644" s="149">
        <f t="shared" si="697"/>
        <v>0</v>
      </c>
      <c r="R644" s="170" t="str">
        <f t="shared" si="698"/>
        <v xml:space="preserve">, </v>
      </c>
      <c r="S644" s="170" t="str">
        <f t="shared" si="699"/>
        <v>NO BID</v>
      </c>
      <c r="T644" s="87">
        <f t="shared" si="700"/>
        <v>0</v>
      </c>
      <c r="U644" s="88" t="str">
        <f t="shared" si="701"/>
        <v>NOT AWARDED</v>
      </c>
      <c r="V644" s="167"/>
      <c r="W644" s="171"/>
      <c r="X644" s="89"/>
      <c r="Y644" s="90"/>
      <c r="Z644" s="172" t="str">
        <f t="shared" si="702"/>
        <v/>
      </c>
      <c r="AA644" s="154" t="str">
        <f t="shared" si="703"/>
        <v>NO BID</v>
      </c>
      <c r="AB644" s="171"/>
      <c r="AC644" s="89"/>
      <c r="AD644" s="90"/>
      <c r="AE644" s="172" t="str">
        <f t="shared" si="704"/>
        <v/>
      </c>
      <c r="AF644" s="154" t="str">
        <f t="shared" si="705"/>
        <v>NO BID</v>
      </c>
      <c r="AG644" s="171"/>
      <c r="AH644" s="89"/>
      <c r="AI644" s="90"/>
      <c r="AJ644" s="172" t="str">
        <f t="shared" si="706"/>
        <v/>
      </c>
      <c r="AK644" s="154" t="str">
        <f t="shared" si="707"/>
        <v>NO BID</v>
      </c>
      <c r="AL644" s="171"/>
      <c r="AM644" s="89"/>
      <c r="AN644" s="90"/>
      <c r="AO644" s="172" t="str">
        <f t="shared" si="708"/>
        <v/>
      </c>
      <c r="AP644" s="154" t="str">
        <f t="shared" si="709"/>
        <v>NO BID</v>
      </c>
      <c r="AQ644" s="171"/>
      <c r="AR644" s="89"/>
      <c r="AS644" s="90"/>
      <c r="AT644" s="172" t="str">
        <f t="shared" si="710"/>
        <v/>
      </c>
      <c r="AU644" s="154" t="str">
        <f t="shared" si="711"/>
        <v>NO BID</v>
      </c>
      <c r="AV644" s="171"/>
      <c r="AW644" s="89"/>
      <c r="AX644" s="90"/>
      <c r="AY644" s="172" t="str">
        <f t="shared" si="712"/>
        <v/>
      </c>
      <c r="AZ644" s="154" t="str">
        <f t="shared" si="713"/>
        <v>NO BID</v>
      </c>
      <c r="BA644" s="171"/>
      <c r="BB644" s="89"/>
      <c r="BC644" s="90"/>
      <c r="BD644" s="172" t="str">
        <f t="shared" si="714"/>
        <v/>
      </c>
      <c r="BE644" s="154" t="str">
        <f>IF($B644=0,"",IF(ISNUMBER(BB644),"","NO BID"))</f>
        <v>NO BID</v>
      </c>
      <c r="BF644" s="171"/>
      <c r="BG644" s="89"/>
      <c r="BH644" s="90"/>
      <c r="BI644" s="172" t="str">
        <f t="shared" si="715"/>
        <v/>
      </c>
      <c r="BJ644" s="154" t="str">
        <f t="shared" si="716"/>
        <v>NO BID</v>
      </c>
      <c r="BK644" s="171"/>
      <c r="BL644" s="89"/>
      <c r="BM644" s="90"/>
      <c r="BN644" s="172" t="str">
        <f t="shared" si="717"/>
        <v/>
      </c>
      <c r="BO644" s="154" t="str">
        <f t="shared" si="718"/>
        <v>NO BID</v>
      </c>
      <c r="BP644" s="178"/>
      <c r="BQ644" s="171"/>
      <c r="BR644" s="89"/>
      <c r="BS644" s="90" t="str">
        <f t="shared" si="719"/>
        <v/>
      </c>
      <c r="BT644" s="172"/>
      <c r="BU644" s="154" t="str">
        <f t="shared" si="720"/>
        <v>NO BID</v>
      </c>
      <c r="BV644" s="171"/>
      <c r="BW644" s="89"/>
      <c r="BX644" s="90" t="str">
        <f t="shared" si="721"/>
        <v/>
      </c>
      <c r="BY644" s="172"/>
      <c r="BZ644" s="154" t="str">
        <f t="shared" si="722"/>
        <v>NO BID</v>
      </c>
      <c r="CA644" s="171"/>
      <c r="CB644" s="89"/>
      <c r="CC644" s="90" t="str">
        <f t="shared" si="723"/>
        <v/>
      </c>
      <c r="CD644" s="172"/>
      <c r="CE644" s="154" t="str">
        <f t="shared" si="724"/>
        <v>NO BID</v>
      </c>
      <c r="CF644" s="171"/>
      <c r="CG644" s="89"/>
      <c r="CH644" s="90" t="str">
        <f t="shared" si="725"/>
        <v/>
      </c>
      <c r="CI644" s="172"/>
      <c r="CJ644" s="154" t="str">
        <f t="shared" si="726"/>
        <v>NO BID</v>
      </c>
      <c r="CK644" s="171"/>
      <c r="CL644" s="89"/>
      <c r="CM644" s="90" t="str">
        <f t="shared" si="727"/>
        <v/>
      </c>
      <c r="CN644" s="172"/>
      <c r="CO644" s="154" t="str">
        <f t="shared" si="728"/>
        <v>NO BID</v>
      </c>
      <c r="CP644" s="171"/>
      <c r="CQ644" s="89"/>
      <c r="CR644" s="90" t="str">
        <f t="shared" si="729"/>
        <v/>
      </c>
      <c r="CS644" s="172"/>
      <c r="CT644" s="154" t="str">
        <f t="shared" si="730"/>
        <v>NO BID</v>
      </c>
      <c r="CU644" s="171"/>
      <c r="CV644" s="89"/>
      <c r="CW644" s="90" t="str">
        <f t="shared" si="731"/>
        <v/>
      </c>
      <c r="CX644" s="172"/>
      <c r="CY644" s="154" t="str">
        <f t="shared" si="732"/>
        <v>NO BID</v>
      </c>
      <c r="CZ644" s="171"/>
      <c r="DA644" s="89"/>
      <c r="DB644" s="90" t="str">
        <f t="shared" si="733"/>
        <v/>
      </c>
      <c r="DC644" s="172"/>
      <c r="DD644" s="154" t="str">
        <f t="shared" si="734"/>
        <v>NO BID</v>
      </c>
      <c r="DE644" s="171"/>
      <c r="DF644" s="89"/>
      <c r="DG644" s="90" t="str">
        <f t="shared" si="735"/>
        <v/>
      </c>
      <c r="DH644" s="172"/>
      <c r="DI644" s="154" t="str">
        <f t="shared" si="736"/>
        <v>NO BID</v>
      </c>
      <c r="DJ644" s="171"/>
      <c r="DK644" s="89"/>
      <c r="DL644" s="90" t="str">
        <f t="shared" si="737"/>
        <v/>
      </c>
      <c r="DM644" s="172"/>
      <c r="DN644" s="154" t="str">
        <f t="shared" si="738"/>
        <v>NO BID</v>
      </c>
      <c r="DO644" s="171"/>
      <c r="DP644" s="89"/>
      <c r="DQ644" s="90" t="str">
        <f t="shared" si="739"/>
        <v/>
      </c>
      <c r="DR644" s="172"/>
      <c r="DS644" s="154" t="str">
        <f t="shared" si="740"/>
        <v>NO BID</v>
      </c>
      <c r="DT644" s="171"/>
      <c r="DU644" s="89"/>
      <c r="DV644" s="90" t="str">
        <f t="shared" si="741"/>
        <v/>
      </c>
      <c r="DW644" s="172"/>
      <c r="DX644" s="154" t="str">
        <f t="shared" si="742"/>
        <v>NO BID</v>
      </c>
      <c r="DY644" s="171"/>
      <c r="DZ644" s="89"/>
      <c r="EA644" s="90" t="str">
        <f t="shared" si="743"/>
        <v/>
      </c>
      <c r="EB644" s="172"/>
      <c r="EC644" s="154" t="str">
        <f t="shared" si="744"/>
        <v>NO BID</v>
      </c>
      <c r="ED644" s="171"/>
      <c r="EE644" s="89"/>
      <c r="EF644" s="90" t="str">
        <f t="shared" si="745"/>
        <v/>
      </c>
      <c r="EG644" s="172"/>
      <c r="EH644" s="154" t="str">
        <f t="shared" si="746"/>
        <v>NO BID</v>
      </c>
      <c r="EI644" s="171"/>
      <c r="EJ644" s="89"/>
      <c r="EK644" s="90" t="str">
        <f t="shared" si="747"/>
        <v/>
      </c>
      <c r="EL644" s="172"/>
      <c r="EM644" s="154" t="str">
        <f t="shared" si="748"/>
        <v>NO BID</v>
      </c>
      <c r="EN644" s="171"/>
      <c r="EO644" s="89"/>
      <c r="EP644" s="90" t="str">
        <f t="shared" si="749"/>
        <v/>
      </c>
      <c r="EQ644" s="172"/>
      <c r="ER644" s="154" t="str">
        <f t="shared" si="750"/>
        <v>NO BID</v>
      </c>
      <c r="ES644" s="171"/>
      <c r="ET644" s="89"/>
      <c r="EU644" s="90" t="str">
        <f t="shared" si="751"/>
        <v/>
      </c>
      <c r="EV644" s="172"/>
      <c r="EW644" s="154" t="str">
        <f t="shared" si="752"/>
        <v>NO BID</v>
      </c>
      <c r="EX644" s="171"/>
      <c r="EY644" s="89"/>
      <c r="EZ644" s="90" t="str">
        <f t="shared" si="753"/>
        <v/>
      </c>
      <c r="FA644" s="172"/>
      <c r="FB644" s="154" t="str">
        <f t="shared" si="754"/>
        <v>NO BID</v>
      </c>
      <c r="FC644" s="171"/>
      <c r="FD644" s="89"/>
      <c r="FE644" s="90" t="str">
        <f t="shared" si="755"/>
        <v/>
      </c>
      <c r="FF644" s="172"/>
      <c r="FG644" s="154" t="str">
        <f t="shared" si="756"/>
        <v>NO BID</v>
      </c>
      <c r="FH644" s="171"/>
      <c r="FI644" s="89"/>
      <c r="FJ644" s="90" t="str">
        <f t="shared" si="757"/>
        <v/>
      </c>
      <c r="FK644" s="172"/>
      <c r="FL644" s="154" t="str">
        <f t="shared" si="758"/>
        <v>NO BID</v>
      </c>
      <c r="FM644" s="171"/>
      <c r="FN644" s="89"/>
      <c r="FO644" s="90" t="str">
        <f t="shared" si="759"/>
        <v/>
      </c>
      <c r="FP644" s="172"/>
      <c r="FQ644" s="154" t="str">
        <f t="shared" si="760"/>
        <v>NO BID</v>
      </c>
      <c r="FR644" s="174"/>
      <c r="FS644" s="91">
        <v>17.27</v>
      </c>
      <c r="FT644" s="92">
        <f t="shared" si="761"/>
        <v>69.08</v>
      </c>
      <c r="FU644" s="175">
        <f t="shared" si="762"/>
        <v>0</v>
      </c>
      <c r="FV644" s="93" t="str">
        <f t="shared" si="763"/>
        <v/>
      </c>
      <c r="FW644" s="94">
        <f t="shared" si="764"/>
        <v>69.08</v>
      </c>
      <c r="FX644" s="95">
        <f t="shared" si="765"/>
        <v>0</v>
      </c>
      <c r="FY644" s="129" t="str">
        <f t="shared" si="766"/>
        <v>NOT AWARDED</v>
      </c>
      <c r="FZ644" s="130">
        <f t="shared" si="767"/>
        <v>0</v>
      </c>
      <c r="GA644" s="129" t="str">
        <f t="shared" si="768"/>
        <v>VENDOR 09</v>
      </c>
      <c r="GB644" s="176"/>
      <c r="GC644" s="177"/>
      <c r="GD644" s="96"/>
      <c r="GE644" s="97"/>
    </row>
    <row r="645" spans="1:187" ht="30" customHeight="1" thickTop="1" thickBot="1" x14ac:dyDescent="0.4">
      <c r="A645" s="141">
        <v>641</v>
      </c>
      <c r="B645" s="194">
        <v>4</v>
      </c>
      <c r="C645" s="164">
        <v>9780241409688</v>
      </c>
      <c r="D645" s="165" t="s">
        <v>541</v>
      </c>
      <c r="E645" s="165" t="s">
        <v>1212</v>
      </c>
      <c r="F645" s="165" t="s">
        <v>1479</v>
      </c>
      <c r="G645" s="166" t="s">
        <v>1415</v>
      </c>
      <c r="H645" s="166" t="s">
        <v>1424</v>
      </c>
      <c r="I645" s="167"/>
      <c r="J645" s="227">
        <f t="shared" si="769"/>
        <v>4</v>
      </c>
      <c r="K645" s="228"/>
      <c r="L645" s="99" t="str">
        <f t="shared" ref="L645:L699" si="773">IF(J645&gt;B645,"QUOTED TOO MANY",IF($J645&gt;0,IF(K645&gt;0,$J645*K645,""),""))</f>
        <v/>
      </c>
      <c r="M645" s="241"/>
      <c r="N645" s="168"/>
      <c r="O645" s="169" t="str">
        <f t="shared" ref="O645:O696" si="774">IF(GA645="","",GA645)</f>
        <v>VENDOR 09</v>
      </c>
      <c r="P645" s="149">
        <v>241360</v>
      </c>
      <c r="Q645" s="149">
        <f t="shared" ref="Q645:Q696" si="775">GC645</f>
        <v>0</v>
      </c>
      <c r="R645" s="170" t="str">
        <f t="shared" ref="R645:R696" si="776">IF(O645="","",IF(O645=$X$2,CONCATENATE($W645,", ",$Z645),IF(O645=$AC$2,CONCATENATE($AB645,", ",$AE645),IF(O645=$AH$2,CONCATENATE($AG645,", ",$AJ645),IF(O645=$AM$2,CONCATENATE($AL645,", ",$AO645),IF(O645=$AR$2,CONCATENATE($AQ645,", ",$AT645),IF(O645=$AW$2,CONCATENATE($AV645,", ",$AY645),IF(O645=$BB$2,CONCATENATE($BA645,", ",$BD645),IF(O645=$BG$2,CONCATENATE($BF645,", ",$BI645),IF(O645=$BL$2,CONCATENATE($BK645,", ",$BN645),IF(O645=$BR$2,CONCATENATE($BQ645,", ",$BT645),IF(O645=$BW$2,CONCATENATE($BV645,", ",$BY645),IF(O645=$CB$2,CONCATENATE($CA645,", ",$CD645),IF(O645=$CG$2,CONCATENATE($CF645,", ",$CI645),IF(O645=$CL$2,CONCATENATE($CK645,", ",$CN645),IF(O645=$CQ$2,CONCATENATE($CP645,", ",$CS645),IF(O645=$CV$2,CONCATENATE($CU645,", ",$CX645),IF(O645=$DA$2,CONCATENATE($CZ645,", ",$DC645),IF(O645=$DF$2,CONCATENATE($DE645,", ",$DH645),IF(O645=$DK$2,CONCATENATE($DJ645,", ",$DM645),IF(O645=$DP$2,CONCATENATE($DO645,", ",$DR645),IF(O645=$DU$2,CONCATENATE($DT645,", ",$DW645),IF(O645=$DZ$2,CONCATENATE($DY645,", ",$EB645),IF(O645=$EE$2,CONCATENATE($ED645,", ",$EG645),IF(O645=$EJ$2,CONCATENATE($EI645,", ",$EL645),IF(O645=$EO$2,CONCATENATE($EN645,", ",$EQ645),IF(O645=$ET$2,CONCATENATE($EUT645,", ",$EV645),IF(O645=$EY$2,CONCATENATE($EX645,", ",$FA645),IF(O645=$FD$2,CONCATENATE($FC645,", ",$FF645),IF(O645=$FI$2,CONCATENATE($FH645,", ",$FK645),IF(O645=$FN$2,CONCATENATE($FM645,", ",$FP645),0)))))))))))))))))))))))))))))))</f>
        <v xml:space="preserve">, </v>
      </c>
      <c r="S645" s="170" t="str">
        <f t="shared" ref="S645:S696" si="777">IF(O645="","",IF(O645=$X$2,(AA645),IF(O645=$AC$2,($AF645),IF(O645=$AH$2,($AK645),IF(O645=$AM$2,($AP645),IF(O645=$AR$2,($AU645),IF(O645=$AW$2,($AZ645),IF(O645=$BB$2,($BE645),IF(O645=$BG$2,($BJ645),IF(O645=$BL$2,($BO645),IF(O645=$BR$2,($BU645),IF(O645=$BW$2,($BZ645),IF(O645=$CB$2,(CE645),IF(O645=$CG$2,($CJ645),IF(O645=$CL$2,($CO645),IF(O645=$CQ$2,($CT645),IF(O645=$CV$2,($CY645),IF(O645=$DA$2,($DD645),IF(O645=$DF$2,($DI645),IF(O645=$DK$2,($DN645),IF(O645=$DP$2,($DS645),IF(O645=$DU$2,($DX645),IF(O645=$DZ$2,($EC645),IF(O645=$EE$2,($EH645),IF(O645=$EJ$2,($EM645),IF(O645=$EO$2,($ER645),IF(O645=$ET$2,($EW645),IF(O645=$EY$2,($FB645),IF(O645=$FD$2,($FG645),IF(O645=$FI$2,($FL645),IF(O645=$FN$2,($FQ645),0)))))))))))))))))))))))))))))))</f>
        <v>NO BID</v>
      </c>
      <c r="T645" s="87">
        <f t="shared" ref="T645:T696" si="778">IF(O645=$X$2,$X645,IF(O645=$AC$2,$AC645,IF(O645=$AH$2,$AH645,IF(O645=$AM$2,$AM645,IF(O645=$AR$2,$AR645,IF(O645=$AW$2,$AW645,IF(O645=$BB$2,$BB645,IF(O645=$BG$2,$BG645,IF(O645=$BL$2,$BL645,IF(O645=$BR$2,$BR645,IF(O645=$BW$2,$BW645,IF(O645=$CB$2,$CB645,IF(O645=$CG$2,$CG645,IF(O645=$CL$2,$CL645,IF(O645=$CQ$2,$CQ645,IF(O645=$CV$2,$CV645,IF(O645=$DA$2,$DA645,IF(O645=$DF$2,$DF645,IF(O645=$DK$2,$DK645,IF(O645=$DP$2,$DP645,IF(O645=$DU$2,$DU645,IF(O645=$DZ$2,$DZ645,IF(O645=$EE$2,$EE645,IF(O645=$EJ$2,$EJ645,IF(O645=$EO$2,$EO645,IF(O645=$ET$2,$ET645,IF(O645=$EY$2,$EY645,IF(O645=$FD$2,$FD645,IF(O645=$FI$2,$FI645,IF(O645=$FN$2,$FN645,0))))))))))))))))))))))))))))))</f>
        <v>0</v>
      </c>
      <c r="U645" s="88" t="str">
        <f t="shared" ref="U645:U699" si="779">IF(B645=0,"NA",IF(T645=0,"NOT AWARDED",$B645*T645))</f>
        <v>NOT AWARDED</v>
      </c>
      <c r="V645" s="167"/>
      <c r="W645" s="171"/>
      <c r="X645" s="89"/>
      <c r="Y645" s="90"/>
      <c r="Z645" s="172" t="str">
        <f t="shared" ref="Z645:Z696" si="780">IF(W645="","",IF(W645=$B645,"QTY Matches","Check"))</f>
        <v/>
      </c>
      <c r="AA645" s="154" t="str">
        <f t="shared" ref="AA645:AA699" si="781">IF($B645=0,"",IF(ISNUMBER(X645),"","NO BID"))</f>
        <v>NO BID</v>
      </c>
      <c r="AB645" s="171"/>
      <c r="AC645" s="89"/>
      <c r="AD645" s="90"/>
      <c r="AE645" s="172" t="str">
        <f t="shared" ref="AE645:AE696" si="782">IF(AB645="","",IF(AB645=$B645,"QTY Matches","Check"))</f>
        <v/>
      </c>
      <c r="AF645" s="154" t="str">
        <f t="shared" ref="AF645:AF699" si="783">IF($B645=0,"",IF(ISNUMBER(AC645),"","NO BID"))</f>
        <v>NO BID</v>
      </c>
      <c r="AG645" s="171"/>
      <c r="AH645" s="89"/>
      <c r="AI645" s="90"/>
      <c r="AJ645" s="172" t="str">
        <f t="shared" ref="AJ645:AJ696" si="784">IF(AG645="","",IF(AG645=$B645,"QTY Matches","Check"))</f>
        <v/>
      </c>
      <c r="AK645" s="154" t="str">
        <f t="shared" ref="AK645:AK699" si="785">IF($B645=0,"",IF(ISNUMBER(AH645),"","NO BID"))</f>
        <v>NO BID</v>
      </c>
      <c r="AL645" s="171"/>
      <c r="AM645" s="89"/>
      <c r="AN645" s="90"/>
      <c r="AO645" s="172" t="str">
        <f t="shared" ref="AO645:AO696" si="786">IF(AL645="","",IF(AL645=$B645,"QTY Matches","Check"))</f>
        <v/>
      </c>
      <c r="AP645" s="154" t="str">
        <f t="shared" ref="AP645:AP699" si="787">IF($B645=0,"",IF(ISNUMBER(AM645),"","NO BID"))</f>
        <v>NO BID</v>
      </c>
      <c r="AQ645" s="171"/>
      <c r="AR645" s="89"/>
      <c r="AS645" s="90"/>
      <c r="AT645" s="172" t="str">
        <f t="shared" ref="AT645:AT696" si="788">IF(AQ645="","",IF(AQ645=$B645,"QTY Matches","Check"))</f>
        <v/>
      </c>
      <c r="AU645" s="154" t="str">
        <f t="shared" ref="AU645:AU699" si="789">IF($B645=0,"",IF(ISNUMBER(AR645),"","NO BID"))</f>
        <v>NO BID</v>
      </c>
      <c r="AV645" s="171"/>
      <c r="AW645" s="89"/>
      <c r="AX645" s="90"/>
      <c r="AY645" s="172" t="str">
        <f t="shared" ref="AY645:AY696" si="790">IF(AV645="","",IF(AV645=$B645,"QTY Matches","Check"))</f>
        <v/>
      </c>
      <c r="AZ645" s="154" t="str">
        <f t="shared" ref="AZ645:AZ699" si="791">IF($B645=0,"",IF(ISNUMBER(AW645),"","NO BID"))</f>
        <v>NO BID</v>
      </c>
      <c r="BA645" s="171"/>
      <c r="BB645" s="89"/>
      <c r="BC645" s="90"/>
      <c r="BD645" s="172" t="str">
        <f t="shared" ref="BD645:BD696" si="792">IF(BA645="","",IF(BA645=$B645,"QTY Matches","Check"))</f>
        <v/>
      </c>
      <c r="BE645" s="154" t="s">
        <v>77</v>
      </c>
      <c r="BF645" s="171"/>
      <c r="BG645" s="89"/>
      <c r="BH645" s="90"/>
      <c r="BI645" s="172" t="str">
        <f t="shared" ref="BI645:BI696" si="793">IF(BF645="","",IF(BF645=$B645,"QTY Matches","Check"))</f>
        <v/>
      </c>
      <c r="BJ645" s="154" t="str">
        <f t="shared" ref="BJ645:BJ699" si="794">IF($B645=0,"",IF(ISNUMBER(BG645),"","NO BID"))</f>
        <v>NO BID</v>
      </c>
      <c r="BK645" s="171"/>
      <c r="BL645" s="89"/>
      <c r="BM645" s="90"/>
      <c r="BN645" s="172" t="str">
        <f t="shared" ref="BN645:BN696" si="795">IF(BK645="","",IF(BK645=$B645,"QTY Matches","Check"))</f>
        <v/>
      </c>
      <c r="BO645" s="154" t="str">
        <f t="shared" ref="BO645:BO699" si="796">IF($B645=0,"",IF(ISNUMBER(BL645),"","NO BID"))</f>
        <v>NO BID</v>
      </c>
      <c r="BP645" s="178"/>
      <c r="BQ645" s="171"/>
      <c r="BR645" s="89"/>
      <c r="BS645" s="90" t="str">
        <f t="shared" ref="BS645:BS699" si="797">IF(BU645="APPARENT LOW - ISBN NOT MATCHING","NR",IF(BU645="APPARENT LOW - INSUFFICIENT QUANTITY","NR",IF(BR645&gt;0,$B645*BR645,"")))</f>
        <v/>
      </c>
      <c r="BT645" s="172"/>
      <c r="BU645" s="154" t="str">
        <f t="shared" ref="BU645:BU699" si="798">IF($B645=0,"",IF(ISNUMBER(BR645),"","NO BID"))</f>
        <v>NO BID</v>
      </c>
      <c r="BV645" s="171"/>
      <c r="BW645" s="89"/>
      <c r="BX645" s="90" t="str">
        <f t="shared" ref="BX645:BX699" si="799">IF(BZ645="APPARENT LOW - ISBN NOT MATCHING","NR",IF(BZ645="APPARENT LOW - INSUFFICIENT QUANTITY","NR",IF(BW645&gt;0,$B645*BW645,"")))</f>
        <v/>
      </c>
      <c r="BY645" s="172"/>
      <c r="BZ645" s="154" t="str">
        <f t="shared" ref="BZ645:BZ699" si="800">IF($B645=0,"",IF(ISNUMBER(BW645),"","NO BID"))</f>
        <v>NO BID</v>
      </c>
      <c r="CA645" s="171"/>
      <c r="CB645" s="89"/>
      <c r="CC645" s="90" t="str">
        <f t="shared" ref="CC645:CC699" si="801">IF(CE645="APPARENT LOW - ISBN NOT MATCHING","NR",IF(CE645="APPARENT LOW - INSUFFICIENT QUANTITY","NR",IF(CB645&gt;0,$B645*CB645,"")))</f>
        <v/>
      </c>
      <c r="CD645" s="172"/>
      <c r="CE645" s="154" t="str">
        <f t="shared" ref="CE645:CE699" si="802">IF($B645=0,"",IF(ISNUMBER(CB645),"","NO BID"))</f>
        <v>NO BID</v>
      </c>
      <c r="CF645" s="171"/>
      <c r="CG645" s="89"/>
      <c r="CH645" s="90" t="str">
        <f t="shared" ref="CH645:CH699" si="803">IF(CJ645="APPARENT LOW - ISBN NOT MATCHING","NR",IF(CJ645="APPARENT LOW - INSUFFICIENT QUANTITY","NR",IF(CG645&gt;0,$B645*CG645,"")))</f>
        <v/>
      </c>
      <c r="CI645" s="172"/>
      <c r="CJ645" s="154" t="str">
        <f t="shared" ref="CJ645:CJ699" si="804">IF($B645=0,"",IF(ISNUMBER(CG645),"","NO BID"))</f>
        <v>NO BID</v>
      </c>
      <c r="CK645" s="171"/>
      <c r="CL645" s="89"/>
      <c r="CM645" s="90" t="str">
        <f t="shared" ref="CM645:CM699" si="805">IF(CO645="APPARENT LOW - ISBN NOT MATCHING","NR",IF(CO645="APPARENT LOW - INSUFFICIENT QUANTITY","NR",IF(CL645&gt;0,$B645*CL645,"")))</f>
        <v/>
      </c>
      <c r="CN645" s="172"/>
      <c r="CO645" s="154" t="str">
        <f t="shared" ref="CO645:CO699" si="806">IF($B645=0,"",IF(ISNUMBER(CL645),"","NO BID"))</f>
        <v>NO BID</v>
      </c>
      <c r="CP645" s="171"/>
      <c r="CQ645" s="89"/>
      <c r="CR645" s="90" t="str">
        <f t="shared" ref="CR645:CR699" si="807">IF(CT645="APPARENT LOW - ISBN NOT MATCHING","NR",IF(CT645="APPARENT LOW - INSUFFICIENT QUANTITY","NR",IF(CQ645&gt;0,$B645*CQ645,"")))</f>
        <v/>
      </c>
      <c r="CS645" s="172"/>
      <c r="CT645" s="154" t="str">
        <f t="shared" ref="CT645:CT699" si="808">IF($B645=0,"",IF(ISNUMBER(CQ645),"","NO BID"))</f>
        <v>NO BID</v>
      </c>
      <c r="CU645" s="171"/>
      <c r="CV645" s="89"/>
      <c r="CW645" s="90" t="str">
        <f t="shared" ref="CW645:CW699" si="809">IF(CY645="APPARENT LOW - ISBN NOT MATCHING","NR",IF(CY645="APPARENT LOW - INSUFFICIENT QUANTITY","NR",IF(CV645&gt;0,$B645*CV645,"")))</f>
        <v/>
      </c>
      <c r="CX645" s="172"/>
      <c r="CY645" s="154" t="str">
        <f t="shared" ref="CY645:CY699" si="810">IF($B645=0,"",IF(ISNUMBER(CV645),"","NO BID"))</f>
        <v>NO BID</v>
      </c>
      <c r="CZ645" s="171"/>
      <c r="DA645" s="89"/>
      <c r="DB645" s="90" t="str">
        <f t="shared" ref="DB645:DB699" si="811">IF(DD645="APPARENT LOW - ISBN NOT MATCHING","NR",IF(DD645="APPARENT LOW - INSUFFICIENT QUANTITY","NR",IF(DA645&gt;0,$B645*DA645,"")))</f>
        <v/>
      </c>
      <c r="DC645" s="172"/>
      <c r="DD645" s="154" t="str">
        <f t="shared" ref="DD645:DD699" si="812">IF($B645=0,"",IF(ISNUMBER(DA645),"","NO BID"))</f>
        <v>NO BID</v>
      </c>
      <c r="DE645" s="171"/>
      <c r="DF645" s="89"/>
      <c r="DG645" s="90" t="str">
        <f t="shared" ref="DG645:DG699" si="813">IF(DI645="APPARENT LOW - ISBN NOT MATCHING","NR",IF(DI645="APPARENT LOW - INSUFFICIENT QUANTITY","NR",IF(DF645&gt;0,$B645*DF645,"")))</f>
        <v/>
      </c>
      <c r="DH645" s="172"/>
      <c r="DI645" s="154" t="str">
        <f t="shared" ref="DI645:DI699" si="814">IF($B645=0,"",IF(ISNUMBER(DF645),"","NO BID"))</f>
        <v>NO BID</v>
      </c>
      <c r="DJ645" s="171"/>
      <c r="DK645" s="89"/>
      <c r="DL645" s="90" t="str">
        <f t="shared" ref="DL645:DL699" si="815">IF(DN645="APPARENT LOW - ISBN NOT MATCHING","NR",IF(DN645="APPARENT LOW - INSUFFICIENT QUANTITY","NR",IF(DK645&gt;0,$B645*DK645,"")))</f>
        <v/>
      </c>
      <c r="DM645" s="172"/>
      <c r="DN645" s="154" t="str">
        <f t="shared" ref="DN645:DN699" si="816">IF($B645=0,"",IF(ISNUMBER(DK645),"","NO BID"))</f>
        <v>NO BID</v>
      </c>
      <c r="DO645" s="171"/>
      <c r="DP645" s="89"/>
      <c r="DQ645" s="90" t="str">
        <f t="shared" ref="DQ645:DQ699" si="817">IF(DS645="APPARENT LOW - ISBN NOT MATCHING","NR",IF(DS645="APPARENT LOW - INSUFFICIENT QUANTITY","NR",IF(DP645&gt;0,$B645*DP645,"")))</f>
        <v/>
      </c>
      <c r="DR645" s="172"/>
      <c r="DS645" s="154" t="str">
        <f t="shared" ref="DS645:DS699" si="818">IF($B645=0,"",IF(ISNUMBER(DP645),"","NO BID"))</f>
        <v>NO BID</v>
      </c>
      <c r="DT645" s="171"/>
      <c r="DU645" s="89"/>
      <c r="DV645" s="90" t="str">
        <f t="shared" ref="DV645:DV699" si="819">IF(DX645="APPARENT LOW - ISBN NOT MATCHING","NR",IF(DX645="APPARENT LOW - INSUFFICIENT QUANTITY","NR",IF(DU645&gt;0,$B645*DU645,"")))</f>
        <v/>
      </c>
      <c r="DW645" s="172"/>
      <c r="DX645" s="154" t="str">
        <f t="shared" ref="DX645:DX699" si="820">IF($B645=0,"",IF(ISNUMBER(DU645),"","NO BID"))</f>
        <v>NO BID</v>
      </c>
      <c r="DY645" s="171"/>
      <c r="DZ645" s="89"/>
      <c r="EA645" s="90" t="str">
        <f t="shared" ref="EA645:EA699" si="821">IF(EC645="APPARENT LOW - ISBN NOT MATCHING","NR",IF(EC645="APPARENT LOW - INSUFFICIENT QUANTITY","NR",IF(DZ645&gt;0,$B645*DZ645,"")))</f>
        <v/>
      </c>
      <c r="EB645" s="172"/>
      <c r="EC645" s="154" t="str">
        <f t="shared" ref="EC645:EC699" si="822">IF($B645=0,"",IF(ISNUMBER(DZ645),"","NO BID"))</f>
        <v>NO BID</v>
      </c>
      <c r="ED645" s="171"/>
      <c r="EE645" s="89"/>
      <c r="EF645" s="90" t="str">
        <f t="shared" ref="EF645:EF699" si="823">IF(EH645="APPARENT LOW - ISBN NOT MATCHING","NR",IF(EH645="APPARENT LOW - INSUFFICIENT QUANTITY","NR",IF(EE645&gt;0,$B645*EE645,"")))</f>
        <v/>
      </c>
      <c r="EG645" s="172"/>
      <c r="EH645" s="154" t="str">
        <f t="shared" ref="EH645:EH699" si="824">IF($B645=0,"",IF(ISNUMBER(EE645),"","NO BID"))</f>
        <v>NO BID</v>
      </c>
      <c r="EI645" s="171"/>
      <c r="EJ645" s="89"/>
      <c r="EK645" s="90" t="str">
        <f t="shared" ref="EK645:EK699" si="825">IF(EM645="APPARENT LOW - ISBN NOT MATCHING","NR",IF(EM645="APPARENT LOW - INSUFFICIENT QUANTITY","NR",IF(EJ645&gt;0,$B645*EJ645,"")))</f>
        <v/>
      </c>
      <c r="EL645" s="172"/>
      <c r="EM645" s="154" t="str">
        <f t="shared" ref="EM645:EM699" si="826">IF($B645=0,"",IF(ISNUMBER(EJ645),"","NO BID"))</f>
        <v>NO BID</v>
      </c>
      <c r="EN645" s="171"/>
      <c r="EO645" s="89"/>
      <c r="EP645" s="90" t="str">
        <f t="shared" ref="EP645:EP699" si="827">IF(ER645="APPARENT LOW - ISBN NOT MATCHING","NR",IF(ER645="APPARENT LOW - INSUFFICIENT QUANTITY","NR",IF(EO645&gt;0,$B645*EO645,"")))</f>
        <v/>
      </c>
      <c r="EQ645" s="172"/>
      <c r="ER645" s="154" t="str">
        <f t="shared" ref="ER645:ER699" si="828">IF($B645=0,"",IF(ISNUMBER(EO645),"","NO BID"))</f>
        <v>NO BID</v>
      </c>
      <c r="ES645" s="171"/>
      <c r="ET645" s="89"/>
      <c r="EU645" s="90" t="str">
        <f t="shared" ref="EU645:EU699" si="829">IF(EW645="APPARENT LOW - ISBN NOT MATCHING","NR",IF(EW645="APPARENT LOW - INSUFFICIENT QUANTITY","NR",IF(ET645&gt;0,$B645*ET645,"")))</f>
        <v/>
      </c>
      <c r="EV645" s="172"/>
      <c r="EW645" s="154" t="str">
        <f t="shared" ref="EW645:EW699" si="830">IF($B645=0,"",IF(ISNUMBER(ET645),"","NO BID"))</f>
        <v>NO BID</v>
      </c>
      <c r="EX645" s="171"/>
      <c r="EY645" s="89"/>
      <c r="EZ645" s="90" t="str">
        <f t="shared" ref="EZ645:EZ699" si="831">IF(FB645="APPARENT LOW - ISBN NOT MATCHING","NR",IF(FB645="APPARENT LOW - INSUFFICIENT QUANTITY","NR",IF(EY645&gt;0,$B645*EY645,"")))</f>
        <v/>
      </c>
      <c r="FA645" s="172"/>
      <c r="FB645" s="154" t="str">
        <f t="shared" ref="FB645:FB699" si="832">IF($B645=0,"",IF(ISNUMBER(EY645),"","NO BID"))</f>
        <v>NO BID</v>
      </c>
      <c r="FC645" s="171"/>
      <c r="FD645" s="89"/>
      <c r="FE645" s="90" t="str">
        <f t="shared" ref="FE645:FE699" si="833">IF(FG645="APPARENT LOW - ISBN NOT MATCHING","NR",IF(FG645="APPARENT LOW - INSUFFICIENT QUANTITY","NR",IF(FD645&gt;0,$B645*FD645,"")))</f>
        <v/>
      </c>
      <c r="FF645" s="172"/>
      <c r="FG645" s="154" t="str">
        <f t="shared" ref="FG645:FG699" si="834">IF($B645=0,"",IF(ISNUMBER(FD645),"","NO BID"))</f>
        <v>NO BID</v>
      </c>
      <c r="FH645" s="171"/>
      <c r="FI645" s="89"/>
      <c r="FJ645" s="90" t="str">
        <f t="shared" ref="FJ645:FJ699" si="835">IF(FL645="APPARENT LOW - ISBN NOT MATCHING","NR",IF(FL645="APPARENT LOW - INSUFFICIENT QUANTITY","NR",IF(FI645&gt;0,$B645*FI645,"")))</f>
        <v/>
      </c>
      <c r="FK645" s="172"/>
      <c r="FL645" s="154" t="str">
        <f t="shared" ref="FL645:FL699" si="836">IF($B645=0,"",IF(ISNUMBER(FI645),"","NO BID"))</f>
        <v>NO BID</v>
      </c>
      <c r="FM645" s="171"/>
      <c r="FN645" s="89"/>
      <c r="FO645" s="90" t="str">
        <f t="shared" ref="FO645:FO699" si="837">IF(FQ645="APPARENT LOW - ISBN NOT MATCHING","NR",IF(FQ645="APPARENT LOW - INSUFFICIENT QUANTITY","NR",IF(FN645&gt;0,$B645*FN645,"")))</f>
        <v/>
      </c>
      <c r="FP645" s="172"/>
      <c r="FQ645" s="154" t="str">
        <f t="shared" ref="FQ645:FQ699" si="838">IF($B645=0,"",IF(ISNUMBER(FN645),"","NO BID"))</f>
        <v>NO BID</v>
      </c>
      <c r="FR645" s="174"/>
      <c r="FS645" s="91">
        <v>27.81</v>
      </c>
      <c r="FT645" s="92">
        <f t="shared" ref="FT645:FT699" si="839">IF(B645&gt;0,$B645*FS645,"")</f>
        <v>111.24</v>
      </c>
      <c r="FU645" s="175">
        <f t="shared" ref="FU645:FU699" si="840">IF((B645=0),"",T645)</f>
        <v>0</v>
      </c>
      <c r="FV645" s="93" t="str">
        <f t="shared" ref="FV645:FV696" si="841">IF(T645=0,"",U645)</f>
        <v/>
      </c>
      <c r="FW645" s="94">
        <f t="shared" ref="FW645:FW699" si="842">IF(B645=0,"",IF(FU645=0,FT645,FV645-FT645))</f>
        <v>111.24</v>
      </c>
      <c r="FX645" s="95">
        <f t="shared" ref="FX645:FX696" si="843">MIN(CM645,CH645,CC645,BX645,BS645,BM645,BH645,BC645,AX645,AS645,AN645,AI645,AD645,Y645,CR645,CW645,DB645,DG645,DL645,DQ645,DV645,EA645,EF645,EK645,EP645,EU645,EZ645,FE645,FJ645,FO645)</f>
        <v>0</v>
      </c>
      <c r="FY645" s="129" t="str">
        <f t="shared" ref="FY645:FY696" si="844">IF(U645="NOT AWARDED",U645,IF(FX645-U645=0,"OKAY","CHECK"))</f>
        <v>NOT AWARDED</v>
      </c>
      <c r="FZ645" s="130">
        <f t="shared" ref="FZ645:FZ696" si="845">COUNTIF(W645:FQ645,FX645)</f>
        <v>0</v>
      </c>
      <c r="GA645" s="129" t="str">
        <f t="shared" ref="GA645:GA696" si="846">IF(FZ645&gt;1,"TIE",IF(CM645=$FX645,CL$2,IF(CH645=$FX645,CG$2,IF(CC645=$FX645,CB$2,IF(BX645=$FX645,BW$2,IF(BS645=$FX645,BR$2,IF(BM645=$FX645,BL$2,IF(BH645=$FX645,BG$2,IF(BC645=$FX645,BB$2,IF(AX645=$FX645,AW$2,IF(AS645=$FX645,AR$2,IF(AN645=$FX645,AM$2,IF(AI645=$FX645,AH$2,IF(AD645=$FX645,AC$2,IF(Y645=$FX645,X$2,IF(CR645=$FX645,CQ$2,IF(CW645=$FX645,CV$2,IF(DB645=$FX645,DA$2,IF(DG645=$FX645,DF$2,IF(DL645=$FX645,DK$2,IF(DQ645=$FX645,DP$2,IF(DV645=$FX645,DU$2,IF(EA645=$FX645,DZ$2,IF(EF645=$FX645,EE$2,IF(EK645=$FX645,EJ$2,IF(EP645=$FX645,EO$2,IF(EU645=$FX645,ET$2,IF(EZ645=$FX645,EY$2,IF(FE645=$FX645,FD$2,IF(FJ645=$FX645,FI$2,IF(FO645=$FX645,FN$2,"")))))))))))))))))))))))))))))))</f>
        <v>VENDOR 09</v>
      </c>
      <c r="GB645" s="176"/>
      <c r="GC645" s="177"/>
      <c r="GD645" s="96"/>
      <c r="GE645" s="97"/>
    </row>
    <row r="646" spans="1:187" ht="30" customHeight="1" thickTop="1" thickBot="1" x14ac:dyDescent="0.4">
      <c r="A646" s="162">
        <v>642</v>
      </c>
      <c r="B646" s="163">
        <v>5</v>
      </c>
      <c r="C646" s="164">
        <v>9780593539187</v>
      </c>
      <c r="D646" s="165" t="s">
        <v>543</v>
      </c>
      <c r="E646" s="165" t="s">
        <v>1214</v>
      </c>
      <c r="F646" s="165" t="s">
        <v>1480</v>
      </c>
      <c r="G646" s="166" t="s">
        <v>1415</v>
      </c>
      <c r="H646" s="166" t="s">
        <v>1434</v>
      </c>
      <c r="I646" s="167"/>
      <c r="J646" s="227">
        <f t="shared" ref="J646:J696" si="847">B646</f>
        <v>5</v>
      </c>
      <c r="K646" s="228"/>
      <c r="L646" s="99" t="str">
        <f t="shared" si="773"/>
        <v/>
      </c>
      <c r="M646" s="241"/>
      <c r="N646" s="168"/>
      <c r="O646" s="169" t="str">
        <f t="shared" si="774"/>
        <v>VENDOR 09</v>
      </c>
      <c r="P646" s="149">
        <v>241363</v>
      </c>
      <c r="Q646" s="149">
        <f t="shared" si="775"/>
        <v>0</v>
      </c>
      <c r="R646" s="170" t="str">
        <f t="shared" si="776"/>
        <v xml:space="preserve">, </v>
      </c>
      <c r="S646" s="170" t="str">
        <f t="shared" si="777"/>
        <v>NO BID</v>
      </c>
      <c r="T646" s="87">
        <f t="shared" si="778"/>
        <v>0</v>
      </c>
      <c r="U646" s="88" t="str">
        <f t="shared" si="779"/>
        <v>NOT AWARDED</v>
      </c>
      <c r="V646" s="167"/>
      <c r="W646" s="171"/>
      <c r="X646" s="89"/>
      <c r="Y646" s="90"/>
      <c r="Z646" s="172" t="str">
        <f t="shared" si="780"/>
        <v/>
      </c>
      <c r="AA646" s="154" t="str">
        <f t="shared" si="781"/>
        <v>NO BID</v>
      </c>
      <c r="AB646" s="171"/>
      <c r="AC646" s="89"/>
      <c r="AD646" s="90"/>
      <c r="AE646" s="172" t="str">
        <f t="shared" si="782"/>
        <v/>
      </c>
      <c r="AF646" s="154" t="str">
        <f t="shared" si="783"/>
        <v>NO BID</v>
      </c>
      <c r="AG646" s="171"/>
      <c r="AH646" s="89"/>
      <c r="AI646" s="90"/>
      <c r="AJ646" s="172" t="str">
        <f t="shared" si="784"/>
        <v/>
      </c>
      <c r="AK646" s="154" t="str">
        <f t="shared" si="785"/>
        <v>NO BID</v>
      </c>
      <c r="AL646" s="171"/>
      <c r="AM646" s="89"/>
      <c r="AN646" s="90"/>
      <c r="AO646" s="172" t="str">
        <f t="shared" si="786"/>
        <v/>
      </c>
      <c r="AP646" s="154" t="str">
        <f t="shared" si="787"/>
        <v>NO BID</v>
      </c>
      <c r="AQ646" s="171"/>
      <c r="AR646" s="89"/>
      <c r="AS646" s="90"/>
      <c r="AT646" s="172" t="str">
        <f t="shared" si="788"/>
        <v/>
      </c>
      <c r="AU646" s="154" t="str">
        <f t="shared" si="789"/>
        <v>NO BID</v>
      </c>
      <c r="AV646" s="171"/>
      <c r="AW646" s="89"/>
      <c r="AX646" s="90"/>
      <c r="AY646" s="172" t="str">
        <f t="shared" si="790"/>
        <v/>
      </c>
      <c r="AZ646" s="154" t="str">
        <f t="shared" si="791"/>
        <v>NO BID</v>
      </c>
      <c r="BA646" s="171"/>
      <c r="BB646" s="89"/>
      <c r="BC646" s="90"/>
      <c r="BD646" s="172" t="str">
        <f t="shared" si="792"/>
        <v/>
      </c>
      <c r="BE646" s="154" t="str">
        <f>IF($B646=0,"",IF(ISNUMBER(BB646),"","NO BID"))</f>
        <v>NO BID</v>
      </c>
      <c r="BF646" s="171"/>
      <c r="BG646" s="89"/>
      <c r="BH646" s="90"/>
      <c r="BI646" s="172" t="str">
        <f t="shared" si="793"/>
        <v/>
      </c>
      <c r="BJ646" s="154" t="str">
        <f t="shared" si="794"/>
        <v>NO BID</v>
      </c>
      <c r="BK646" s="171"/>
      <c r="BL646" s="89"/>
      <c r="BM646" s="90"/>
      <c r="BN646" s="172" t="str">
        <f t="shared" si="795"/>
        <v/>
      </c>
      <c r="BO646" s="154" t="str">
        <f t="shared" si="796"/>
        <v>NO BID</v>
      </c>
      <c r="BP646" s="178"/>
      <c r="BQ646" s="171"/>
      <c r="BR646" s="89"/>
      <c r="BS646" s="90" t="str">
        <f t="shared" si="797"/>
        <v/>
      </c>
      <c r="BT646" s="172"/>
      <c r="BU646" s="154" t="str">
        <f t="shared" si="798"/>
        <v>NO BID</v>
      </c>
      <c r="BV646" s="171"/>
      <c r="BW646" s="89"/>
      <c r="BX646" s="90" t="str">
        <f t="shared" si="799"/>
        <v/>
      </c>
      <c r="BY646" s="172"/>
      <c r="BZ646" s="154" t="str">
        <f t="shared" si="800"/>
        <v>NO BID</v>
      </c>
      <c r="CA646" s="171"/>
      <c r="CB646" s="89"/>
      <c r="CC646" s="90" t="str">
        <f t="shared" si="801"/>
        <v/>
      </c>
      <c r="CD646" s="172"/>
      <c r="CE646" s="154" t="str">
        <f t="shared" si="802"/>
        <v>NO BID</v>
      </c>
      <c r="CF646" s="171"/>
      <c r="CG646" s="89"/>
      <c r="CH646" s="90" t="str">
        <f t="shared" si="803"/>
        <v/>
      </c>
      <c r="CI646" s="172"/>
      <c r="CJ646" s="154" t="str">
        <f t="shared" si="804"/>
        <v>NO BID</v>
      </c>
      <c r="CK646" s="171"/>
      <c r="CL646" s="89"/>
      <c r="CM646" s="90" t="str">
        <f t="shared" si="805"/>
        <v/>
      </c>
      <c r="CN646" s="172"/>
      <c r="CO646" s="154" t="str">
        <f t="shared" si="806"/>
        <v>NO BID</v>
      </c>
      <c r="CP646" s="171"/>
      <c r="CQ646" s="89"/>
      <c r="CR646" s="90" t="str">
        <f t="shared" si="807"/>
        <v/>
      </c>
      <c r="CS646" s="172"/>
      <c r="CT646" s="154" t="str">
        <f t="shared" si="808"/>
        <v>NO BID</v>
      </c>
      <c r="CU646" s="171"/>
      <c r="CV646" s="89"/>
      <c r="CW646" s="90" t="str">
        <f t="shared" si="809"/>
        <v/>
      </c>
      <c r="CX646" s="172"/>
      <c r="CY646" s="154" t="str">
        <f t="shared" si="810"/>
        <v>NO BID</v>
      </c>
      <c r="CZ646" s="171"/>
      <c r="DA646" s="89"/>
      <c r="DB646" s="90" t="str">
        <f t="shared" si="811"/>
        <v/>
      </c>
      <c r="DC646" s="172"/>
      <c r="DD646" s="154" t="str">
        <f t="shared" si="812"/>
        <v>NO BID</v>
      </c>
      <c r="DE646" s="171"/>
      <c r="DF646" s="89"/>
      <c r="DG646" s="90" t="str">
        <f t="shared" si="813"/>
        <v/>
      </c>
      <c r="DH646" s="172"/>
      <c r="DI646" s="154" t="str">
        <f t="shared" si="814"/>
        <v>NO BID</v>
      </c>
      <c r="DJ646" s="171"/>
      <c r="DK646" s="89"/>
      <c r="DL646" s="90" t="str">
        <f t="shared" si="815"/>
        <v/>
      </c>
      <c r="DM646" s="172"/>
      <c r="DN646" s="154" t="str">
        <f t="shared" si="816"/>
        <v>NO BID</v>
      </c>
      <c r="DO646" s="171"/>
      <c r="DP646" s="89"/>
      <c r="DQ646" s="90" t="str">
        <f t="shared" si="817"/>
        <v/>
      </c>
      <c r="DR646" s="172"/>
      <c r="DS646" s="154" t="str">
        <f t="shared" si="818"/>
        <v>NO BID</v>
      </c>
      <c r="DT646" s="171"/>
      <c r="DU646" s="89"/>
      <c r="DV646" s="90" t="str">
        <f t="shared" si="819"/>
        <v/>
      </c>
      <c r="DW646" s="172"/>
      <c r="DX646" s="154" t="str">
        <f t="shared" si="820"/>
        <v>NO BID</v>
      </c>
      <c r="DY646" s="171"/>
      <c r="DZ646" s="89"/>
      <c r="EA646" s="90" t="str">
        <f t="shared" si="821"/>
        <v/>
      </c>
      <c r="EB646" s="172"/>
      <c r="EC646" s="154" t="str">
        <f t="shared" si="822"/>
        <v>NO BID</v>
      </c>
      <c r="ED646" s="171"/>
      <c r="EE646" s="89"/>
      <c r="EF646" s="90" t="str">
        <f t="shared" si="823"/>
        <v/>
      </c>
      <c r="EG646" s="172"/>
      <c r="EH646" s="154" t="str">
        <f t="shared" si="824"/>
        <v>NO BID</v>
      </c>
      <c r="EI646" s="171"/>
      <c r="EJ646" s="89"/>
      <c r="EK646" s="90" t="str">
        <f t="shared" si="825"/>
        <v/>
      </c>
      <c r="EL646" s="172"/>
      <c r="EM646" s="154" t="str">
        <f t="shared" si="826"/>
        <v>NO BID</v>
      </c>
      <c r="EN646" s="171"/>
      <c r="EO646" s="89"/>
      <c r="EP646" s="90" t="str">
        <f t="shared" si="827"/>
        <v/>
      </c>
      <c r="EQ646" s="172"/>
      <c r="ER646" s="154" t="str">
        <f t="shared" si="828"/>
        <v>NO BID</v>
      </c>
      <c r="ES646" s="171"/>
      <c r="ET646" s="89"/>
      <c r="EU646" s="90" t="str">
        <f t="shared" si="829"/>
        <v/>
      </c>
      <c r="EV646" s="172"/>
      <c r="EW646" s="154" t="str">
        <f t="shared" si="830"/>
        <v>NO BID</v>
      </c>
      <c r="EX646" s="171"/>
      <c r="EY646" s="89"/>
      <c r="EZ646" s="90" t="str">
        <f t="shared" si="831"/>
        <v/>
      </c>
      <c r="FA646" s="172"/>
      <c r="FB646" s="154" t="str">
        <f t="shared" si="832"/>
        <v>NO BID</v>
      </c>
      <c r="FC646" s="171"/>
      <c r="FD646" s="89"/>
      <c r="FE646" s="90" t="str">
        <f t="shared" si="833"/>
        <v/>
      </c>
      <c r="FF646" s="172"/>
      <c r="FG646" s="154" t="str">
        <f t="shared" si="834"/>
        <v>NO BID</v>
      </c>
      <c r="FH646" s="171"/>
      <c r="FI646" s="89"/>
      <c r="FJ646" s="90" t="str">
        <f t="shared" si="835"/>
        <v/>
      </c>
      <c r="FK646" s="172"/>
      <c r="FL646" s="154" t="str">
        <f t="shared" si="836"/>
        <v>NO BID</v>
      </c>
      <c r="FM646" s="171"/>
      <c r="FN646" s="89"/>
      <c r="FO646" s="90" t="str">
        <f t="shared" si="837"/>
        <v/>
      </c>
      <c r="FP646" s="172"/>
      <c r="FQ646" s="154" t="str">
        <f t="shared" si="838"/>
        <v>NO BID</v>
      </c>
      <c r="FR646" s="174"/>
      <c r="FS646" s="91">
        <v>17.649999999999999</v>
      </c>
      <c r="FT646" s="92">
        <f t="shared" si="839"/>
        <v>88.25</v>
      </c>
      <c r="FU646" s="175">
        <f t="shared" si="840"/>
        <v>0</v>
      </c>
      <c r="FV646" s="93" t="str">
        <f t="shared" si="841"/>
        <v/>
      </c>
      <c r="FW646" s="94">
        <f t="shared" si="842"/>
        <v>88.25</v>
      </c>
      <c r="FX646" s="95">
        <f t="shared" si="843"/>
        <v>0</v>
      </c>
      <c r="FY646" s="129" t="str">
        <f t="shared" si="844"/>
        <v>NOT AWARDED</v>
      </c>
      <c r="FZ646" s="130">
        <f t="shared" si="845"/>
        <v>0</v>
      </c>
      <c r="GA646" s="129" t="str">
        <f t="shared" si="846"/>
        <v>VENDOR 09</v>
      </c>
      <c r="GB646" s="176"/>
      <c r="GC646" s="177"/>
      <c r="GD646" s="96"/>
      <c r="GE646" s="97"/>
    </row>
    <row r="647" spans="1:187" ht="30" customHeight="1" thickTop="1" thickBot="1" x14ac:dyDescent="0.4">
      <c r="A647" s="162">
        <v>643</v>
      </c>
      <c r="B647" s="197">
        <v>3</v>
      </c>
      <c r="C647" s="164">
        <v>9780744070736</v>
      </c>
      <c r="D647" s="165" t="s">
        <v>550</v>
      </c>
      <c r="E647" s="165" t="s">
        <v>1220</v>
      </c>
      <c r="F647" s="165" t="s">
        <v>1479</v>
      </c>
      <c r="G647" s="166" t="s">
        <v>1415</v>
      </c>
      <c r="H647" s="166" t="s">
        <v>1421</v>
      </c>
      <c r="I647" s="167"/>
      <c r="J647" s="227">
        <f t="shared" si="847"/>
        <v>3</v>
      </c>
      <c r="K647" s="228"/>
      <c r="L647" s="99" t="str">
        <f t="shared" si="773"/>
        <v/>
      </c>
      <c r="M647" s="241"/>
      <c r="N647" s="168"/>
      <c r="O647" s="195" t="str">
        <f t="shared" si="774"/>
        <v>VENDOR 09</v>
      </c>
      <c r="P647" s="149">
        <v>241363</v>
      </c>
      <c r="Q647" s="149">
        <f t="shared" si="775"/>
        <v>0</v>
      </c>
      <c r="R647" s="196" t="str">
        <f t="shared" si="776"/>
        <v xml:space="preserve">, </v>
      </c>
      <c r="S647" s="196" t="str">
        <f t="shared" si="777"/>
        <v>NO BID</v>
      </c>
      <c r="T647" s="117">
        <f t="shared" si="778"/>
        <v>0</v>
      </c>
      <c r="U647" s="118" t="str">
        <f t="shared" si="779"/>
        <v>NOT AWARDED</v>
      </c>
      <c r="V647" s="167"/>
      <c r="W647" s="171"/>
      <c r="X647" s="89"/>
      <c r="Y647" s="90"/>
      <c r="Z647" s="172" t="str">
        <f t="shared" si="780"/>
        <v/>
      </c>
      <c r="AA647" s="154" t="str">
        <f t="shared" si="781"/>
        <v>NO BID</v>
      </c>
      <c r="AB647" s="171"/>
      <c r="AC647" s="89"/>
      <c r="AD647" s="90"/>
      <c r="AE647" s="172" t="str">
        <f t="shared" si="782"/>
        <v/>
      </c>
      <c r="AF647" s="154" t="str">
        <f t="shared" si="783"/>
        <v>NO BID</v>
      </c>
      <c r="AG647" s="171"/>
      <c r="AH647" s="89"/>
      <c r="AI647" s="90"/>
      <c r="AJ647" s="172" t="str">
        <f t="shared" si="784"/>
        <v/>
      </c>
      <c r="AK647" s="154" t="str">
        <f t="shared" si="785"/>
        <v>NO BID</v>
      </c>
      <c r="AL647" s="171"/>
      <c r="AM647" s="89"/>
      <c r="AN647" s="90"/>
      <c r="AO647" s="172" t="str">
        <f t="shared" si="786"/>
        <v/>
      </c>
      <c r="AP647" s="154" t="str">
        <f t="shared" si="787"/>
        <v>NO BID</v>
      </c>
      <c r="AQ647" s="171"/>
      <c r="AR647" s="89"/>
      <c r="AS647" s="90"/>
      <c r="AT647" s="172" t="str">
        <f t="shared" si="788"/>
        <v/>
      </c>
      <c r="AU647" s="154" t="str">
        <f t="shared" si="789"/>
        <v>NO BID</v>
      </c>
      <c r="AV647" s="171"/>
      <c r="AW647" s="89"/>
      <c r="AX647" s="90"/>
      <c r="AY647" s="172" t="str">
        <f t="shared" si="790"/>
        <v/>
      </c>
      <c r="AZ647" s="154" t="str">
        <f t="shared" si="791"/>
        <v>NO BID</v>
      </c>
      <c r="BA647" s="171"/>
      <c r="BB647" s="89"/>
      <c r="BC647" s="90"/>
      <c r="BD647" s="172" t="str">
        <f t="shared" si="792"/>
        <v/>
      </c>
      <c r="BE647" s="154" t="str">
        <f>IF($B647=0,"",IF(ISNUMBER(BB647),"","NO BID"))</f>
        <v>NO BID</v>
      </c>
      <c r="BF647" s="171"/>
      <c r="BG647" s="89"/>
      <c r="BH647" s="90"/>
      <c r="BI647" s="172" t="str">
        <f t="shared" si="793"/>
        <v/>
      </c>
      <c r="BJ647" s="154" t="str">
        <f t="shared" si="794"/>
        <v>NO BID</v>
      </c>
      <c r="BK647" s="171"/>
      <c r="BL647" s="89"/>
      <c r="BM647" s="90"/>
      <c r="BN647" s="172" t="str">
        <f t="shared" si="795"/>
        <v/>
      </c>
      <c r="BO647" s="154" t="str">
        <f t="shared" si="796"/>
        <v>NO BID</v>
      </c>
      <c r="BP647" s="178"/>
      <c r="BQ647" s="171"/>
      <c r="BR647" s="89"/>
      <c r="BS647" s="90" t="str">
        <f t="shared" si="797"/>
        <v/>
      </c>
      <c r="BT647" s="172"/>
      <c r="BU647" s="154" t="str">
        <f t="shared" si="798"/>
        <v>NO BID</v>
      </c>
      <c r="BV647" s="171"/>
      <c r="BW647" s="89"/>
      <c r="BX647" s="90" t="str">
        <f t="shared" si="799"/>
        <v/>
      </c>
      <c r="BY647" s="172"/>
      <c r="BZ647" s="154" t="str">
        <f t="shared" si="800"/>
        <v>NO BID</v>
      </c>
      <c r="CA647" s="171"/>
      <c r="CB647" s="89"/>
      <c r="CC647" s="90" t="str">
        <f t="shared" si="801"/>
        <v/>
      </c>
      <c r="CD647" s="172"/>
      <c r="CE647" s="154" t="str">
        <f t="shared" si="802"/>
        <v>NO BID</v>
      </c>
      <c r="CF647" s="171"/>
      <c r="CG647" s="89"/>
      <c r="CH647" s="90" t="str">
        <f t="shared" si="803"/>
        <v/>
      </c>
      <c r="CI647" s="172"/>
      <c r="CJ647" s="154" t="str">
        <f t="shared" si="804"/>
        <v>NO BID</v>
      </c>
      <c r="CK647" s="171"/>
      <c r="CL647" s="89"/>
      <c r="CM647" s="90" t="str">
        <f t="shared" si="805"/>
        <v/>
      </c>
      <c r="CN647" s="172"/>
      <c r="CO647" s="154" t="str">
        <f t="shared" si="806"/>
        <v>NO BID</v>
      </c>
      <c r="CP647" s="171"/>
      <c r="CQ647" s="89"/>
      <c r="CR647" s="90" t="str">
        <f t="shared" si="807"/>
        <v/>
      </c>
      <c r="CS647" s="172"/>
      <c r="CT647" s="154" t="str">
        <f t="shared" si="808"/>
        <v>NO BID</v>
      </c>
      <c r="CU647" s="171"/>
      <c r="CV647" s="89"/>
      <c r="CW647" s="90" t="str">
        <f t="shared" si="809"/>
        <v/>
      </c>
      <c r="CX647" s="172"/>
      <c r="CY647" s="154" t="str">
        <f t="shared" si="810"/>
        <v>NO BID</v>
      </c>
      <c r="CZ647" s="171"/>
      <c r="DA647" s="89"/>
      <c r="DB647" s="90" t="str">
        <f t="shared" si="811"/>
        <v/>
      </c>
      <c r="DC647" s="172"/>
      <c r="DD647" s="154" t="str">
        <f t="shared" si="812"/>
        <v>NO BID</v>
      </c>
      <c r="DE647" s="171"/>
      <c r="DF647" s="89"/>
      <c r="DG647" s="90" t="str">
        <f t="shared" si="813"/>
        <v/>
      </c>
      <c r="DH647" s="172"/>
      <c r="DI647" s="154" t="str">
        <f t="shared" si="814"/>
        <v>NO BID</v>
      </c>
      <c r="DJ647" s="171"/>
      <c r="DK647" s="89"/>
      <c r="DL647" s="90" t="str">
        <f t="shared" si="815"/>
        <v/>
      </c>
      <c r="DM647" s="172"/>
      <c r="DN647" s="154" t="str">
        <f t="shared" si="816"/>
        <v>NO BID</v>
      </c>
      <c r="DO647" s="171"/>
      <c r="DP647" s="89"/>
      <c r="DQ647" s="90" t="str">
        <f t="shared" si="817"/>
        <v/>
      </c>
      <c r="DR647" s="172"/>
      <c r="DS647" s="154" t="str">
        <f t="shared" si="818"/>
        <v>NO BID</v>
      </c>
      <c r="DT647" s="171"/>
      <c r="DU647" s="89"/>
      <c r="DV647" s="90" t="str">
        <f t="shared" si="819"/>
        <v/>
      </c>
      <c r="DW647" s="172"/>
      <c r="DX647" s="154" t="str">
        <f t="shared" si="820"/>
        <v>NO BID</v>
      </c>
      <c r="DY647" s="171"/>
      <c r="DZ647" s="89"/>
      <c r="EA647" s="90" t="str">
        <f t="shared" si="821"/>
        <v/>
      </c>
      <c r="EB647" s="172"/>
      <c r="EC647" s="154" t="str">
        <f t="shared" si="822"/>
        <v>NO BID</v>
      </c>
      <c r="ED647" s="171"/>
      <c r="EE647" s="89"/>
      <c r="EF647" s="90" t="str">
        <f t="shared" si="823"/>
        <v/>
      </c>
      <c r="EG647" s="172"/>
      <c r="EH647" s="154" t="str">
        <f t="shared" si="824"/>
        <v>NO BID</v>
      </c>
      <c r="EI647" s="171"/>
      <c r="EJ647" s="89"/>
      <c r="EK647" s="90" t="str">
        <f t="shared" si="825"/>
        <v/>
      </c>
      <c r="EL647" s="172"/>
      <c r="EM647" s="154" t="str">
        <f t="shared" si="826"/>
        <v>NO BID</v>
      </c>
      <c r="EN647" s="171"/>
      <c r="EO647" s="89"/>
      <c r="EP647" s="90" t="str">
        <f t="shared" si="827"/>
        <v/>
      </c>
      <c r="EQ647" s="172"/>
      <c r="ER647" s="154" t="str">
        <f t="shared" si="828"/>
        <v>NO BID</v>
      </c>
      <c r="ES647" s="171"/>
      <c r="ET647" s="89"/>
      <c r="EU647" s="90" t="str">
        <f t="shared" si="829"/>
        <v/>
      </c>
      <c r="EV647" s="172"/>
      <c r="EW647" s="154" t="str">
        <f t="shared" si="830"/>
        <v>NO BID</v>
      </c>
      <c r="EX647" s="171"/>
      <c r="EY647" s="89"/>
      <c r="EZ647" s="90" t="str">
        <f t="shared" si="831"/>
        <v/>
      </c>
      <c r="FA647" s="172"/>
      <c r="FB647" s="154" t="str">
        <f t="shared" si="832"/>
        <v>NO BID</v>
      </c>
      <c r="FC647" s="171"/>
      <c r="FD647" s="89"/>
      <c r="FE647" s="90" t="str">
        <f t="shared" si="833"/>
        <v/>
      </c>
      <c r="FF647" s="172"/>
      <c r="FG647" s="154" t="str">
        <f t="shared" si="834"/>
        <v>NO BID</v>
      </c>
      <c r="FH647" s="171"/>
      <c r="FI647" s="89"/>
      <c r="FJ647" s="90" t="str">
        <f t="shared" si="835"/>
        <v/>
      </c>
      <c r="FK647" s="172"/>
      <c r="FL647" s="154" t="str">
        <f t="shared" si="836"/>
        <v>NO BID</v>
      </c>
      <c r="FM647" s="171"/>
      <c r="FN647" s="89"/>
      <c r="FO647" s="90" t="str">
        <f t="shared" si="837"/>
        <v/>
      </c>
      <c r="FP647" s="172"/>
      <c r="FQ647" s="154" t="str">
        <f t="shared" si="838"/>
        <v>NO BID</v>
      </c>
      <c r="FR647" s="174"/>
      <c r="FS647" s="91">
        <v>19.690000000000001</v>
      </c>
      <c r="FT647" s="92">
        <f t="shared" si="839"/>
        <v>59.070000000000007</v>
      </c>
      <c r="FU647" s="175">
        <f t="shared" si="840"/>
        <v>0</v>
      </c>
      <c r="FV647" s="93" t="str">
        <f t="shared" si="841"/>
        <v/>
      </c>
      <c r="FW647" s="94">
        <f t="shared" si="842"/>
        <v>59.070000000000007</v>
      </c>
      <c r="FX647" s="95">
        <f t="shared" si="843"/>
        <v>0</v>
      </c>
      <c r="FY647" s="129" t="str">
        <f t="shared" si="844"/>
        <v>NOT AWARDED</v>
      </c>
      <c r="FZ647" s="130">
        <f t="shared" si="845"/>
        <v>0</v>
      </c>
      <c r="GA647" s="129" t="str">
        <f t="shared" si="846"/>
        <v>VENDOR 09</v>
      </c>
      <c r="GB647" s="176"/>
      <c r="GC647" s="177"/>
      <c r="GD647" s="96"/>
      <c r="GE647" s="97"/>
    </row>
    <row r="648" spans="1:187" ht="30" customHeight="1" thickTop="1" thickBot="1" x14ac:dyDescent="0.4">
      <c r="A648" s="162">
        <v>644</v>
      </c>
      <c r="B648" s="194">
        <v>2</v>
      </c>
      <c r="C648" s="164">
        <v>9780593237465</v>
      </c>
      <c r="D648" s="165" t="s">
        <v>553</v>
      </c>
      <c r="E648" s="165" t="s">
        <v>1223</v>
      </c>
      <c r="F648" s="165" t="s">
        <v>1479</v>
      </c>
      <c r="G648" s="166" t="s">
        <v>1415</v>
      </c>
      <c r="H648" s="166" t="s">
        <v>1416</v>
      </c>
      <c r="I648" s="167"/>
      <c r="J648" s="227">
        <f t="shared" si="847"/>
        <v>2</v>
      </c>
      <c r="K648" s="228"/>
      <c r="L648" s="99" t="str">
        <f t="shared" si="773"/>
        <v/>
      </c>
      <c r="M648" s="241"/>
      <c r="N648" s="168"/>
      <c r="O648" s="195" t="str">
        <f t="shared" si="774"/>
        <v>VENDOR 09</v>
      </c>
      <c r="P648" s="149">
        <v>241365</v>
      </c>
      <c r="Q648" s="149">
        <f t="shared" si="775"/>
        <v>0</v>
      </c>
      <c r="R648" s="196" t="str">
        <f t="shared" si="776"/>
        <v xml:space="preserve">, </v>
      </c>
      <c r="S648" s="196" t="str">
        <f t="shared" si="777"/>
        <v>NO BID</v>
      </c>
      <c r="T648" s="117">
        <f t="shared" si="778"/>
        <v>0</v>
      </c>
      <c r="U648" s="118" t="str">
        <f t="shared" si="779"/>
        <v>NOT AWARDED</v>
      </c>
      <c r="V648" s="167"/>
      <c r="W648" s="171"/>
      <c r="X648" s="89"/>
      <c r="Y648" s="90"/>
      <c r="Z648" s="172" t="str">
        <f t="shared" si="780"/>
        <v/>
      </c>
      <c r="AA648" s="154" t="str">
        <f t="shared" si="781"/>
        <v>NO BID</v>
      </c>
      <c r="AB648" s="171"/>
      <c r="AC648" s="89"/>
      <c r="AD648" s="90"/>
      <c r="AE648" s="172" t="str">
        <f t="shared" si="782"/>
        <v/>
      </c>
      <c r="AF648" s="154" t="str">
        <f t="shared" si="783"/>
        <v>NO BID</v>
      </c>
      <c r="AG648" s="171"/>
      <c r="AH648" s="89"/>
      <c r="AI648" s="90"/>
      <c r="AJ648" s="172" t="str">
        <f t="shared" si="784"/>
        <v/>
      </c>
      <c r="AK648" s="154" t="str">
        <f t="shared" si="785"/>
        <v>NO BID</v>
      </c>
      <c r="AL648" s="171"/>
      <c r="AM648" s="89"/>
      <c r="AN648" s="90"/>
      <c r="AO648" s="172" t="str">
        <f t="shared" si="786"/>
        <v/>
      </c>
      <c r="AP648" s="154" t="str">
        <f t="shared" si="787"/>
        <v>NO BID</v>
      </c>
      <c r="AQ648" s="171"/>
      <c r="AR648" s="89"/>
      <c r="AS648" s="90"/>
      <c r="AT648" s="172" t="str">
        <f t="shared" si="788"/>
        <v/>
      </c>
      <c r="AU648" s="154" t="str">
        <f t="shared" si="789"/>
        <v>NO BID</v>
      </c>
      <c r="AV648" s="171"/>
      <c r="AW648" s="89"/>
      <c r="AX648" s="90"/>
      <c r="AY648" s="172" t="str">
        <f t="shared" si="790"/>
        <v/>
      </c>
      <c r="AZ648" s="154" t="str">
        <f t="shared" si="791"/>
        <v>NO BID</v>
      </c>
      <c r="BA648" s="171"/>
      <c r="BB648" s="89"/>
      <c r="BC648" s="90"/>
      <c r="BD648" s="172" t="str">
        <f t="shared" si="792"/>
        <v/>
      </c>
      <c r="BE648" s="154" t="s">
        <v>81</v>
      </c>
      <c r="BF648" s="171"/>
      <c r="BG648" s="89"/>
      <c r="BH648" s="90"/>
      <c r="BI648" s="172" t="str">
        <f t="shared" si="793"/>
        <v/>
      </c>
      <c r="BJ648" s="154" t="str">
        <f t="shared" si="794"/>
        <v>NO BID</v>
      </c>
      <c r="BK648" s="171"/>
      <c r="BL648" s="89"/>
      <c r="BM648" s="90"/>
      <c r="BN648" s="172" t="str">
        <f t="shared" si="795"/>
        <v/>
      </c>
      <c r="BO648" s="154" t="str">
        <f t="shared" si="796"/>
        <v>NO BID</v>
      </c>
      <c r="BP648" s="173"/>
      <c r="BQ648" s="171"/>
      <c r="BR648" s="89"/>
      <c r="BS648" s="90" t="str">
        <f t="shared" si="797"/>
        <v/>
      </c>
      <c r="BT648" s="172"/>
      <c r="BU648" s="154" t="str">
        <f t="shared" si="798"/>
        <v>NO BID</v>
      </c>
      <c r="BV648" s="171"/>
      <c r="BW648" s="89"/>
      <c r="BX648" s="90" t="str">
        <f t="shared" si="799"/>
        <v/>
      </c>
      <c r="BY648" s="172"/>
      <c r="BZ648" s="154" t="str">
        <f t="shared" si="800"/>
        <v>NO BID</v>
      </c>
      <c r="CA648" s="171"/>
      <c r="CB648" s="89"/>
      <c r="CC648" s="90" t="str">
        <f t="shared" si="801"/>
        <v/>
      </c>
      <c r="CD648" s="172"/>
      <c r="CE648" s="154" t="str">
        <f t="shared" si="802"/>
        <v>NO BID</v>
      </c>
      <c r="CF648" s="171"/>
      <c r="CG648" s="89"/>
      <c r="CH648" s="90" t="str">
        <f t="shared" si="803"/>
        <v/>
      </c>
      <c r="CI648" s="172"/>
      <c r="CJ648" s="154" t="str">
        <f t="shared" si="804"/>
        <v>NO BID</v>
      </c>
      <c r="CK648" s="171"/>
      <c r="CL648" s="89"/>
      <c r="CM648" s="90" t="str">
        <f t="shared" si="805"/>
        <v/>
      </c>
      <c r="CN648" s="172"/>
      <c r="CO648" s="154" t="str">
        <f t="shared" si="806"/>
        <v>NO BID</v>
      </c>
      <c r="CP648" s="171"/>
      <c r="CQ648" s="89"/>
      <c r="CR648" s="90" t="str">
        <f t="shared" si="807"/>
        <v/>
      </c>
      <c r="CS648" s="172"/>
      <c r="CT648" s="154" t="str">
        <f t="shared" si="808"/>
        <v>NO BID</v>
      </c>
      <c r="CU648" s="171"/>
      <c r="CV648" s="89"/>
      <c r="CW648" s="90" t="str">
        <f t="shared" si="809"/>
        <v/>
      </c>
      <c r="CX648" s="172"/>
      <c r="CY648" s="154" t="str">
        <f t="shared" si="810"/>
        <v>NO BID</v>
      </c>
      <c r="CZ648" s="171"/>
      <c r="DA648" s="89"/>
      <c r="DB648" s="90" t="str">
        <f t="shared" si="811"/>
        <v/>
      </c>
      <c r="DC648" s="172"/>
      <c r="DD648" s="154" t="str">
        <f t="shared" si="812"/>
        <v>NO BID</v>
      </c>
      <c r="DE648" s="171"/>
      <c r="DF648" s="89"/>
      <c r="DG648" s="90" t="str">
        <f t="shared" si="813"/>
        <v/>
      </c>
      <c r="DH648" s="172"/>
      <c r="DI648" s="154" t="str">
        <f t="shared" si="814"/>
        <v>NO BID</v>
      </c>
      <c r="DJ648" s="171"/>
      <c r="DK648" s="89"/>
      <c r="DL648" s="90" t="str">
        <f t="shared" si="815"/>
        <v/>
      </c>
      <c r="DM648" s="172"/>
      <c r="DN648" s="154" t="str">
        <f t="shared" si="816"/>
        <v>NO BID</v>
      </c>
      <c r="DO648" s="171"/>
      <c r="DP648" s="89"/>
      <c r="DQ648" s="90" t="str">
        <f t="shared" si="817"/>
        <v/>
      </c>
      <c r="DR648" s="172"/>
      <c r="DS648" s="154" t="str">
        <f t="shared" si="818"/>
        <v>NO BID</v>
      </c>
      <c r="DT648" s="171"/>
      <c r="DU648" s="89"/>
      <c r="DV648" s="90" t="str">
        <f t="shared" si="819"/>
        <v/>
      </c>
      <c r="DW648" s="172"/>
      <c r="DX648" s="154" t="str">
        <f t="shared" si="820"/>
        <v>NO BID</v>
      </c>
      <c r="DY648" s="171"/>
      <c r="DZ648" s="89"/>
      <c r="EA648" s="90" t="str">
        <f t="shared" si="821"/>
        <v/>
      </c>
      <c r="EB648" s="172"/>
      <c r="EC648" s="154" t="str">
        <f t="shared" si="822"/>
        <v>NO BID</v>
      </c>
      <c r="ED648" s="171"/>
      <c r="EE648" s="89"/>
      <c r="EF648" s="90" t="str">
        <f t="shared" si="823"/>
        <v/>
      </c>
      <c r="EG648" s="172"/>
      <c r="EH648" s="154" t="str">
        <f t="shared" si="824"/>
        <v>NO BID</v>
      </c>
      <c r="EI648" s="171"/>
      <c r="EJ648" s="89"/>
      <c r="EK648" s="90" t="str">
        <f t="shared" si="825"/>
        <v/>
      </c>
      <c r="EL648" s="172"/>
      <c r="EM648" s="154" t="str">
        <f t="shared" si="826"/>
        <v>NO BID</v>
      </c>
      <c r="EN648" s="171"/>
      <c r="EO648" s="89"/>
      <c r="EP648" s="90" t="str">
        <f t="shared" si="827"/>
        <v/>
      </c>
      <c r="EQ648" s="172"/>
      <c r="ER648" s="154" t="str">
        <f t="shared" si="828"/>
        <v>NO BID</v>
      </c>
      <c r="ES648" s="171"/>
      <c r="ET648" s="89"/>
      <c r="EU648" s="90" t="str">
        <f t="shared" si="829"/>
        <v/>
      </c>
      <c r="EV648" s="172"/>
      <c r="EW648" s="154" t="str">
        <f t="shared" si="830"/>
        <v>NO BID</v>
      </c>
      <c r="EX648" s="171"/>
      <c r="EY648" s="89"/>
      <c r="EZ648" s="90" t="str">
        <f t="shared" si="831"/>
        <v/>
      </c>
      <c r="FA648" s="172"/>
      <c r="FB648" s="154" t="str">
        <f t="shared" si="832"/>
        <v>NO BID</v>
      </c>
      <c r="FC648" s="171"/>
      <c r="FD648" s="89"/>
      <c r="FE648" s="90" t="str">
        <f t="shared" si="833"/>
        <v/>
      </c>
      <c r="FF648" s="172"/>
      <c r="FG648" s="154" t="str">
        <f t="shared" si="834"/>
        <v>NO BID</v>
      </c>
      <c r="FH648" s="171"/>
      <c r="FI648" s="89"/>
      <c r="FJ648" s="90" t="str">
        <f t="shared" si="835"/>
        <v/>
      </c>
      <c r="FK648" s="172"/>
      <c r="FL648" s="154" t="str">
        <f t="shared" si="836"/>
        <v>NO BID</v>
      </c>
      <c r="FM648" s="171"/>
      <c r="FN648" s="89"/>
      <c r="FO648" s="90" t="str">
        <f t="shared" si="837"/>
        <v/>
      </c>
      <c r="FP648" s="172"/>
      <c r="FQ648" s="154" t="str">
        <f t="shared" si="838"/>
        <v>NO BID</v>
      </c>
      <c r="FR648" s="174"/>
      <c r="FS648" s="91">
        <v>18.48</v>
      </c>
      <c r="FT648" s="92">
        <f t="shared" si="839"/>
        <v>36.96</v>
      </c>
      <c r="FU648" s="175">
        <f t="shared" si="840"/>
        <v>0</v>
      </c>
      <c r="FV648" s="93" t="str">
        <f t="shared" si="841"/>
        <v/>
      </c>
      <c r="FW648" s="94">
        <f t="shared" si="842"/>
        <v>36.96</v>
      </c>
      <c r="FX648" s="95">
        <f t="shared" si="843"/>
        <v>0</v>
      </c>
      <c r="FY648" s="129" t="str">
        <f t="shared" si="844"/>
        <v>NOT AWARDED</v>
      </c>
      <c r="FZ648" s="130">
        <f t="shared" si="845"/>
        <v>0</v>
      </c>
      <c r="GA648" s="129" t="str">
        <f t="shared" si="846"/>
        <v>VENDOR 09</v>
      </c>
      <c r="GB648" s="176"/>
      <c r="GC648" s="177"/>
      <c r="GD648" s="96"/>
      <c r="GE648" s="97"/>
    </row>
    <row r="649" spans="1:187" ht="30" customHeight="1" thickTop="1" thickBot="1" x14ac:dyDescent="0.4">
      <c r="A649" s="162">
        <v>645</v>
      </c>
      <c r="B649" s="163">
        <v>5</v>
      </c>
      <c r="C649" s="164">
        <v>9781250835048</v>
      </c>
      <c r="D649" s="165" t="s">
        <v>742</v>
      </c>
      <c r="E649" s="165" t="s">
        <v>1375</v>
      </c>
      <c r="F649" s="165" t="s">
        <v>1479</v>
      </c>
      <c r="G649" s="166" t="s">
        <v>1415</v>
      </c>
      <c r="H649" s="166" t="s">
        <v>1467</v>
      </c>
      <c r="I649" s="167"/>
      <c r="J649" s="227">
        <f t="shared" si="847"/>
        <v>5</v>
      </c>
      <c r="K649" s="228"/>
      <c r="L649" s="99" t="str">
        <f t="shared" si="773"/>
        <v/>
      </c>
      <c r="M649" s="241"/>
      <c r="N649" s="168"/>
      <c r="O649" s="195" t="str">
        <f t="shared" si="774"/>
        <v>VENDOR 09</v>
      </c>
      <c r="P649" s="149">
        <v>241365</v>
      </c>
      <c r="Q649" s="149">
        <f t="shared" si="775"/>
        <v>0</v>
      </c>
      <c r="R649" s="196" t="str">
        <f t="shared" si="776"/>
        <v xml:space="preserve">, </v>
      </c>
      <c r="S649" s="196" t="str">
        <f t="shared" si="777"/>
        <v>NO BID</v>
      </c>
      <c r="T649" s="117">
        <f t="shared" si="778"/>
        <v>0</v>
      </c>
      <c r="U649" s="118" t="str">
        <f t="shared" si="779"/>
        <v>NOT AWARDED</v>
      </c>
      <c r="V649" s="167"/>
      <c r="W649" s="171"/>
      <c r="X649" s="89"/>
      <c r="Y649" s="90"/>
      <c r="Z649" s="172" t="str">
        <f t="shared" si="780"/>
        <v/>
      </c>
      <c r="AA649" s="154" t="str">
        <f t="shared" si="781"/>
        <v>NO BID</v>
      </c>
      <c r="AB649" s="171"/>
      <c r="AC649" s="89"/>
      <c r="AD649" s="90"/>
      <c r="AE649" s="172" t="str">
        <f t="shared" si="782"/>
        <v/>
      </c>
      <c r="AF649" s="154" t="str">
        <f t="shared" si="783"/>
        <v>NO BID</v>
      </c>
      <c r="AG649" s="171"/>
      <c r="AH649" s="89"/>
      <c r="AI649" s="90"/>
      <c r="AJ649" s="172" t="str">
        <f t="shared" si="784"/>
        <v/>
      </c>
      <c r="AK649" s="154" t="str">
        <f t="shared" si="785"/>
        <v>NO BID</v>
      </c>
      <c r="AL649" s="171"/>
      <c r="AM649" s="89"/>
      <c r="AN649" s="90"/>
      <c r="AO649" s="172" t="str">
        <f t="shared" si="786"/>
        <v/>
      </c>
      <c r="AP649" s="154" t="str">
        <f t="shared" si="787"/>
        <v>NO BID</v>
      </c>
      <c r="AQ649" s="171"/>
      <c r="AR649" s="89"/>
      <c r="AS649" s="90"/>
      <c r="AT649" s="172" t="str">
        <f t="shared" si="788"/>
        <v/>
      </c>
      <c r="AU649" s="154" t="str">
        <f t="shared" si="789"/>
        <v>NO BID</v>
      </c>
      <c r="AV649" s="171"/>
      <c r="AW649" s="89"/>
      <c r="AX649" s="90"/>
      <c r="AY649" s="172" t="str">
        <f t="shared" si="790"/>
        <v/>
      </c>
      <c r="AZ649" s="154" t="str">
        <f t="shared" si="791"/>
        <v>NO BID</v>
      </c>
      <c r="BA649" s="171"/>
      <c r="BB649" s="89"/>
      <c r="BC649" s="90"/>
      <c r="BD649" s="172" t="str">
        <f t="shared" si="792"/>
        <v/>
      </c>
      <c r="BE649" s="154" t="s">
        <v>84</v>
      </c>
      <c r="BF649" s="171"/>
      <c r="BG649" s="89"/>
      <c r="BH649" s="90"/>
      <c r="BI649" s="172" t="str">
        <f t="shared" si="793"/>
        <v/>
      </c>
      <c r="BJ649" s="154" t="str">
        <f t="shared" si="794"/>
        <v>NO BID</v>
      </c>
      <c r="BK649" s="171"/>
      <c r="BL649" s="89"/>
      <c r="BM649" s="90"/>
      <c r="BN649" s="172" t="str">
        <f t="shared" si="795"/>
        <v/>
      </c>
      <c r="BO649" s="154" t="str">
        <f t="shared" si="796"/>
        <v>NO BID</v>
      </c>
      <c r="BP649" s="178"/>
      <c r="BQ649" s="171"/>
      <c r="BR649" s="89"/>
      <c r="BS649" s="90" t="str">
        <f t="shared" si="797"/>
        <v/>
      </c>
      <c r="BT649" s="172"/>
      <c r="BU649" s="154" t="str">
        <f t="shared" si="798"/>
        <v>NO BID</v>
      </c>
      <c r="BV649" s="171"/>
      <c r="BW649" s="89"/>
      <c r="BX649" s="90" t="str">
        <f t="shared" si="799"/>
        <v/>
      </c>
      <c r="BY649" s="172"/>
      <c r="BZ649" s="154" t="str">
        <f t="shared" si="800"/>
        <v>NO BID</v>
      </c>
      <c r="CA649" s="171"/>
      <c r="CB649" s="89"/>
      <c r="CC649" s="90" t="str">
        <f t="shared" si="801"/>
        <v/>
      </c>
      <c r="CD649" s="172"/>
      <c r="CE649" s="154" t="str">
        <f t="shared" si="802"/>
        <v>NO BID</v>
      </c>
      <c r="CF649" s="171"/>
      <c r="CG649" s="89"/>
      <c r="CH649" s="90" t="str">
        <f t="shared" si="803"/>
        <v/>
      </c>
      <c r="CI649" s="172"/>
      <c r="CJ649" s="154" t="str">
        <f t="shared" si="804"/>
        <v>NO BID</v>
      </c>
      <c r="CK649" s="171"/>
      <c r="CL649" s="89"/>
      <c r="CM649" s="90" t="str">
        <f t="shared" si="805"/>
        <v/>
      </c>
      <c r="CN649" s="172"/>
      <c r="CO649" s="154" t="str">
        <f t="shared" si="806"/>
        <v>NO BID</v>
      </c>
      <c r="CP649" s="171"/>
      <c r="CQ649" s="89"/>
      <c r="CR649" s="90" t="str">
        <f t="shared" si="807"/>
        <v/>
      </c>
      <c r="CS649" s="172"/>
      <c r="CT649" s="154" t="str">
        <f t="shared" si="808"/>
        <v>NO BID</v>
      </c>
      <c r="CU649" s="171"/>
      <c r="CV649" s="89"/>
      <c r="CW649" s="90" t="str">
        <f t="shared" si="809"/>
        <v/>
      </c>
      <c r="CX649" s="172"/>
      <c r="CY649" s="154" t="str">
        <f t="shared" si="810"/>
        <v>NO BID</v>
      </c>
      <c r="CZ649" s="171"/>
      <c r="DA649" s="89"/>
      <c r="DB649" s="90" t="str">
        <f t="shared" si="811"/>
        <v/>
      </c>
      <c r="DC649" s="172"/>
      <c r="DD649" s="154" t="str">
        <f t="shared" si="812"/>
        <v>NO BID</v>
      </c>
      <c r="DE649" s="171"/>
      <c r="DF649" s="89"/>
      <c r="DG649" s="90" t="str">
        <f t="shared" si="813"/>
        <v/>
      </c>
      <c r="DH649" s="172"/>
      <c r="DI649" s="154" t="str">
        <f t="shared" si="814"/>
        <v>NO BID</v>
      </c>
      <c r="DJ649" s="171"/>
      <c r="DK649" s="89"/>
      <c r="DL649" s="90" t="str">
        <f t="shared" si="815"/>
        <v/>
      </c>
      <c r="DM649" s="172"/>
      <c r="DN649" s="154" t="str">
        <f t="shared" si="816"/>
        <v>NO BID</v>
      </c>
      <c r="DO649" s="171"/>
      <c r="DP649" s="89"/>
      <c r="DQ649" s="90" t="str">
        <f t="shared" si="817"/>
        <v/>
      </c>
      <c r="DR649" s="172"/>
      <c r="DS649" s="154" t="str">
        <f t="shared" si="818"/>
        <v>NO BID</v>
      </c>
      <c r="DT649" s="171"/>
      <c r="DU649" s="89"/>
      <c r="DV649" s="90" t="str">
        <f t="shared" si="819"/>
        <v/>
      </c>
      <c r="DW649" s="172"/>
      <c r="DX649" s="154" t="str">
        <f t="shared" si="820"/>
        <v>NO BID</v>
      </c>
      <c r="DY649" s="171"/>
      <c r="DZ649" s="89"/>
      <c r="EA649" s="90" t="str">
        <f t="shared" si="821"/>
        <v/>
      </c>
      <c r="EB649" s="172"/>
      <c r="EC649" s="154" t="str">
        <f t="shared" si="822"/>
        <v>NO BID</v>
      </c>
      <c r="ED649" s="171"/>
      <c r="EE649" s="89"/>
      <c r="EF649" s="90" t="str">
        <f t="shared" si="823"/>
        <v/>
      </c>
      <c r="EG649" s="172"/>
      <c r="EH649" s="154" t="str">
        <f t="shared" si="824"/>
        <v>NO BID</v>
      </c>
      <c r="EI649" s="171"/>
      <c r="EJ649" s="89"/>
      <c r="EK649" s="90" t="str">
        <f t="shared" si="825"/>
        <v/>
      </c>
      <c r="EL649" s="172"/>
      <c r="EM649" s="154" t="str">
        <f t="shared" si="826"/>
        <v>NO BID</v>
      </c>
      <c r="EN649" s="171"/>
      <c r="EO649" s="89"/>
      <c r="EP649" s="90" t="str">
        <f t="shared" si="827"/>
        <v/>
      </c>
      <c r="EQ649" s="172"/>
      <c r="ER649" s="154" t="str">
        <f t="shared" si="828"/>
        <v>NO BID</v>
      </c>
      <c r="ES649" s="171"/>
      <c r="ET649" s="89"/>
      <c r="EU649" s="90" t="str">
        <f t="shared" si="829"/>
        <v/>
      </c>
      <c r="EV649" s="172"/>
      <c r="EW649" s="154" t="str">
        <f t="shared" si="830"/>
        <v>NO BID</v>
      </c>
      <c r="EX649" s="171"/>
      <c r="EY649" s="89"/>
      <c r="EZ649" s="90" t="str">
        <f t="shared" si="831"/>
        <v/>
      </c>
      <c r="FA649" s="172"/>
      <c r="FB649" s="154" t="str">
        <f t="shared" si="832"/>
        <v>NO BID</v>
      </c>
      <c r="FC649" s="171"/>
      <c r="FD649" s="89"/>
      <c r="FE649" s="90" t="str">
        <f t="shared" si="833"/>
        <v/>
      </c>
      <c r="FF649" s="172"/>
      <c r="FG649" s="154" t="str">
        <f t="shared" si="834"/>
        <v>NO BID</v>
      </c>
      <c r="FH649" s="171"/>
      <c r="FI649" s="89"/>
      <c r="FJ649" s="90" t="str">
        <f t="shared" si="835"/>
        <v/>
      </c>
      <c r="FK649" s="172"/>
      <c r="FL649" s="154" t="str">
        <f t="shared" si="836"/>
        <v>NO BID</v>
      </c>
      <c r="FM649" s="171"/>
      <c r="FN649" s="89"/>
      <c r="FO649" s="90" t="str">
        <f t="shared" si="837"/>
        <v/>
      </c>
      <c r="FP649" s="172"/>
      <c r="FQ649" s="154" t="str">
        <f t="shared" si="838"/>
        <v>NO BID</v>
      </c>
      <c r="FR649" s="174"/>
      <c r="FS649" s="91">
        <v>30</v>
      </c>
      <c r="FT649" s="92">
        <f t="shared" si="839"/>
        <v>150</v>
      </c>
      <c r="FU649" s="175">
        <f t="shared" si="840"/>
        <v>0</v>
      </c>
      <c r="FV649" s="93" t="str">
        <f t="shared" si="841"/>
        <v/>
      </c>
      <c r="FW649" s="94">
        <f t="shared" si="842"/>
        <v>150</v>
      </c>
      <c r="FX649" s="95">
        <f t="shared" si="843"/>
        <v>0</v>
      </c>
      <c r="FY649" s="129" t="str">
        <f t="shared" si="844"/>
        <v>NOT AWARDED</v>
      </c>
      <c r="FZ649" s="130">
        <f t="shared" si="845"/>
        <v>0</v>
      </c>
      <c r="GA649" s="129" t="str">
        <f t="shared" si="846"/>
        <v>VENDOR 09</v>
      </c>
      <c r="GB649" s="176"/>
      <c r="GC649" s="177"/>
      <c r="GD649" s="96"/>
      <c r="GE649" s="97"/>
    </row>
    <row r="650" spans="1:187" ht="30" customHeight="1" thickTop="1" thickBot="1" x14ac:dyDescent="0.4">
      <c r="A650" s="141">
        <v>646</v>
      </c>
      <c r="B650" s="163">
        <v>4</v>
      </c>
      <c r="C650" s="164">
        <v>9781635865332</v>
      </c>
      <c r="D650" s="165" t="s">
        <v>567</v>
      </c>
      <c r="E650" s="165" t="s">
        <v>993</v>
      </c>
      <c r="F650" s="165" t="s">
        <v>1480</v>
      </c>
      <c r="G650" s="166" t="s">
        <v>1415</v>
      </c>
      <c r="H650" s="166" t="s">
        <v>1417</v>
      </c>
      <c r="I650" s="167"/>
      <c r="J650" s="227">
        <f t="shared" si="847"/>
        <v>4</v>
      </c>
      <c r="K650" s="228"/>
      <c r="L650" s="99" t="str">
        <f t="shared" si="773"/>
        <v/>
      </c>
      <c r="M650" s="241"/>
      <c r="N650" s="168"/>
      <c r="O650" s="195" t="str">
        <f t="shared" si="774"/>
        <v>VENDOR 09</v>
      </c>
      <c r="P650" s="149">
        <v>241365</v>
      </c>
      <c r="Q650" s="149">
        <f t="shared" si="775"/>
        <v>0</v>
      </c>
      <c r="R650" s="196" t="str">
        <f t="shared" si="776"/>
        <v xml:space="preserve">, </v>
      </c>
      <c r="S650" s="196" t="str">
        <f t="shared" si="777"/>
        <v>NO BID</v>
      </c>
      <c r="T650" s="117">
        <f t="shared" si="778"/>
        <v>0</v>
      </c>
      <c r="U650" s="118" t="str">
        <f t="shared" si="779"/>
        <v>NOT AWARDED</v>
      </c>
      <c r="V650" s="167"/>
      <c r="W650" s="171"/>
      <c r="X650" s="89"/>
      <c r="Y650" s="90"/>
      <c r="Z650" s="172" t="str">
        <f t="shared" si="780"/>
        <v/>
      </c>
      <c r="AA650" s="154" t="str">
        <f t="shared" si="781"/>
        <v>NO BID</v>
      </c>
      <c r="AB650" s="171"/>
      <c r="AC650" s="89"/>
      <c r="AD650" s="90"/>
      <c r="AE650" s="172" t="str">
        <f t="shared" si="782"/>
        <v/>
      </c>
      <c r="AF650" s="154" t="str">
        <f t="shared" si="783"/>
        <v>NO BID</v>
      </c>
      <c r="AG650" s="171"/>
      <c r="AH650" s="89"/>
      <c r="AI650" s="90"/>
      <c r="AJ650" s="172" t="str">
        <f t="shared" si="784"/>
        <v/>
      </c>
      <c r="AK650" s="154" t="str">
        <f t="shared" si="785"/>
        <v>NO BID</v>
      </c>
      <c r="AL650" s="171"/>
      <c r="AM650" s="89"/>
      <c r="AN650" s="90"/>
      <c r="AO650" s="172" t="str">
        <f t="shared" si="786"/>
        <v/>
      </c>
      <c r="AP650" s="154" t="str">
        <f t="shared" si="787"/>
        <v>NO BID</v>
      </c>
      <c r="AQ650" s="171"/>
      <c r="AR650" s="89"/>
      <c r="AS650" s="90"/>
      <c r="AT650" s="172" t="str">
        <f t="shared" si="788"/>
        <v/>
      </c>
      <c r="AU650" s="154" t="str">
        <f t="shared" si="789"/>
        <v>NO BID</v>
      </c>
      <c r="AV650" s="171"/>
      <c r="AW650" s="89"/>
      <c r="AX650" s="90"/>
      <c r="AY650" s="172" t="str">
        <f t="shared" si="790"/>
        <v/>
      </c>
      <c r="AZ650" s="154" t="str">
        <f t="shared" si="791"/>
        <v>NO BID</v>
      </c>
      <c r="BA650" s="171"/>
      <c r="BB650" s="89"/>
      <c r="BC650" s="90"/>
      <c r="BD650" s="172" t="str">
        <f t="shared" si="792"/>
        <v/>
      </c>
      <c r="BE650" s="154" t="s">
        <v>83</v>
      </c>
      <c r="BF650" s="171"/>
      <c r="BG650" s="89"/>
      <c r="BH650" s="90"/>
      <c r="BI650" s="172" t="str">
        <f t="shared" si="793"/>
        <v/>
      </c>
      <c r="BJ650" s="154" t="str">
        <f t="shared" si="794"/>
        <v>NO BID</v>
      </c>
      <c r="BK650" s="171"/>
      <c r="BL650" s="89"/>
      <c r="BM650" s="90"/>
      <c r="BN650" s="172" t="str">
        <f t="shared" si="795"/>
        <v/>
      </c>
      <c r="BO650" s="154" t="str">
        <f t="shared" si="796"/>
        <v>NO BID</v>
      </c>
      <c r="BP650" s="173"/>
      <c r="BQ650" s="171"/>
      <c r="BR650" s="89"/>
      <c r="BS650" s="90" t="str">
        <f t="shared" si="797"/>
        <v/>
      </c>
      <c r="BT650" s="172"/>
      <c r="BU650" s="154" t="str">
        <f t="shared" si="798"/>
        <v>NO BID</v>
      </c>
      <c r="BV650" s="171"/>
      <c r="BW650" s="89"/>
      <c r="BX650" s="90" t="str">
        <f t="shared" si="799"/>
        <v/>
      </c>
      <c r="BY650" s="172"/>
      <c r="BZ650" s="154" t="str">
        <f t="shared" si="800"/>
        <v>NO BID</v>
      </c>
      <c r="CA650" s="171"/>
      <c r="CB650" s="89"/>
      <c r="CC650" s="90" t="str">
        <f t="shared" si="801"/>
        <v/>
      </c>
      <c r="CD650" s="172"/>
      <c r="CE650" s="154" t="str">
        <f t="shared" si="802"/>
        <v>NO BID</v>
      </c>
      <c r="CF650" s="171"/>
      <c r="CG650" s="89"/>
      <c r="CH650" s="90" t="str">
        <f t="shared" si="803"/>
        <v/>
      </c>
      <c r="CI650" s="172"/>
      <c r="CJ650" s="154" t="str">
        <f t="shared" si="804"/>
        <v>NO BID</v>
      </c>
      <c r="CK650" s="171"/>
      <c r="CL650" s="89"/>
      <c r="CM650" s="90" t="str">
        <f t="shared" si="805"/>
        <v/>
      </c>
      <c r="CN650" s="172"/>
      <c r="CO650" s="154" t="str">
        <f t="shared" si="806"/>
        <v>NO BID</v>
      </c>
      <c r="CP650" s="171"/>
      <c r="CQ650" s="89"/>
      <c r="CR650" s="90" t="str">
        <f t="shared" si="807"/>
        <v/>
      </c>
      <c r="CS650" s="172"/>
      <c r="CT650" s="154" t="str">
        <f t="shared" si="808"/>
        <v>NO BID</v>
      </c>
      <c r="CU650" s="171"/>
      <c r="CV650" s="89"/>
      <c r="CW650" s="90" t="str">
        <f t="shared" si="809"/>
        <v/>
      </c>
      <c r="CX650" s="172"/>
      <c r="CY650" s="154" t="str">
        <f t="shared" si="810"/>
        <v>NO BID</v>
      </c>
      <c r="CZ650" s="171"/>
      <c r="DA650" s="89"/>
      <c r="DB650" s="90" t="str">
        <f t="shared" si="811"/>
        <v/>
      </c>
      <c r="DC650" s="172"/>
      <c r="DD650" s="154" t="str">
        <f t="shared" si="812"/>
        <v>NO BID</v>
      </c>
      <c r="DE650" s="171"/>
      <c r="DF650" s="89"/>
      <c r="DG650" s="90" t="str">
        <f t="shared" si="813"/>
        <v/>
      </c>
      <c r="DH650" s="172"/>
      <c r="DI650" s="154" t="str">
        <f t="shared" si="814"/>
        <v>NO BID</v>
      </c>
      <c r="DJ650" s="171"/>
      <c r="DK650" s="89"/>
      <c r="DL650" s="90" t="str">
        <f t="shared" si="815"/>
        <v/>
      </c>
      <c r="DM650" s="172"/>
      <c r="DN650" s="154" t="str">
        <f t="shared" si="816"/>
        <v>NO BID</v>
      </c>
      <c r="DO650" s="171"/>
      <c r="DP650" s="89"/>
      <c r="DQ650" s="90" t="str">
        <f t="shared" si="817"/>
        <v/>
      </c>
      <c r="DR650" s="172"/>
      <c r="DS650" s="154" t="str">
        <f t="shared" si="818"/>
        <v>NO BID</v>
      </c>
      <c r="DT650" s="171"/>
      <c r="DU650" s="89"/>
      <c r="DV650" s="90" t="str">
        <f t="shared" si="819"/>
        <v/>
      </c>
      <c r="DW650" s="172"/>
      <c r="DX650" s="154" t="str">
        <f t="shared" si="820"/>
        <v>NO BID</v>
      </c>
      <c r="DY650" s="171"/>
      <c r="DZ650" s="89"/>
      <c r="EA650" s="90" t="str">
        <f t="shared" si="821"/>
        <v/>
      </c>
      <c r="EB650" s="172"/>
      <c r="EC650" s="154" t="str">
        <f t="shared" si="822"/>
        <v>NO BID</v>
      </c>
      <c r="ED650" s="171"/>
      <c r="EE650" s="89"/>
      <c r="EF650" s="90" t="str">
        <f t="shared" si="823"/>
        <v/>
      </c>
      <c r="EG650" s="172"/>
      <c r="EH650" s="154" t="str">
        <f t="shared" si="824"/>
        <v>NO BID</v>
      </c>
      <c r="EI650" s="171"/>
      <c r="EJ650" s="89"/>
      <c r="EK650" s="90" t="str">
        <f t="shared" si="825"/>
        <v/>
      </c>
      <c r="EL650" s="172"/>
      <c r="EM650" s="154" t="str">
        <f t="shared" si="826"/>
        <v>NO BID</v>
      </c>
      <c r="EN650" s="171"/>
      <c r="EO650" s="89"/>
      <c r="EP650" s="90" t="str">
        <f t="shared" si="827"/>
        <v/>
      </c>
      <c r="EQ650" s="172"/>
      <c r="ER650" s="154" t="str">
        <f t="shared" si="828"/>
        <v>NO BID</v>
      </c>
      <c r="ES650" s="171"/>
      <c r="ET650" s="89"/>
      <c r="EU650" s="90" t="str">
        <f t="shared" si="829"/>
        <v/>
      </c>
      <c r="EV650" s="172"/>
      <c r="EW650" s="154" t="str">
        <f t="shared" si="830"/>
        <v>NO BID</v>
      </c>
      <c r="EX650" s="171"/>
      <c r="EY650" s="89"/>
      <c r="EZ650" s="90" t="str">
        <f t="shared" si="831"/>
        <v/>
      </c>
      <c r="FA650" s="172"/>
      <c r="FB650" s="154" t="str">
        <f t="shared" si="832"/>
        <v>NO BID</v>
      </c>
      <c r="FC650" s="171"/>
      <c r="FD650" s="89"/>
      <c r="FE650" s="90" t="str">
        <f t="shared" si="833"/>
        <v/>
      </c>
      <c r="FF650" s="172"/>
      <c r="FG650" s="154" t="str">
        <f t="shared" si="834"/>
        <v>NO BID</v>
      </c>
      <c r="FH650" s="171"/>
      <c r="FI650" s="89"/>
      <c r="FJ650" s="90" t="str">
        <f t="shared" si="835"/>
        <v/>
      </c>
      <c r="FK650" s="172"/>
      <c r="FL650" s="154" t="str">
        <f t="shared" si="836"/>
        <v>NO BID</v>
      </c>
      <c r="FM650" s="171"/>
      <c r="FN650" s="89"/>
      <c r="FO650" s="90" t="str">
        <f t="shared" si="837"/>
        <v/>
      </c>
      <c r="FP650" s="172"/>
      <c r="FQ650" s="154" t="str">
        <f t="shared" si="838"/>
        <v>NO BID</v>
      </c>
      <c r="FR650" s="174"/>
      <c r="FS650" s="91">
        <v>9.8800000000000008</v>
      </c>
      <c r="FT650" s="92">
        <f t="shared" si="839"/>
        <v>39.520000000000003</v>
      </c>
      <c r="FU650" s="175">
        <f t="shared" si="840"/>
        <v>0</v>
      </c>
      <c r="FV650" s="93" t="str">
        <f t="shared" si="841"/>
        <v/>
      </c>
      <c r="FW650" s="94">
        <f t="shared" si="842"/>
        <v>39.520000000000003</v>
      </c>
      <c r="FX650" s="95">
        <f t="shared" si="843"/>
        <v>0</v>
      </c>
      <c r="FY650" s="129" t="str">
        <f t="shared" si="844"/>
        <v>NOT AWARDED</v>
      </c>
      <c r="FZ650" s="130">
        <f t="shared" si="845"/>
        <v>0</v>
      </c>
      <c r="GA650" s="129" t="str">
        <f t="shared" si="846"/>
        <v>VENDOR 09</v>
      </c>
      <c r="GB650" s="176"/>
      <c r="GC650" s="177"/>
      <c r="GD650" s="96"/>
      <c r="GE650" s="97"/>
    </row>
    <row r="651" spans="1:187" ht="30" customHeight="1" thickTop="1" thickBot="1" x14ac:dyDescent="0.4">
      <c r="A651" s="162">
        <v>647</v>
      </c>
      <c r="B651" s="194">
        <v>5</v>
      </c>
      <c r="C651" s="164">
        <v>9781773214900</v>
      </c>
      <c r="D651" s="165" t="s">
        <v>569</v>
      </c>
      <c r="E651" s="165" t="s">
        <v>1236</v>
      </c>
      <c r="F651" s="165" t="s">
        <v>1479</v>
      </c>
      <c r="G651" s="166" t="s">
        <v>1415</v>
      </c>
      <c r="H651" s="166" t="s">
        <v>1418</v>
      </c>
      <c r="I651" s="167"/>
      <c r="J651" s="227">
        <f t="shared" si="847"/>
        <v>5</v>
      </c>
      <c r="K651" s="228"/>
      <c r="L651" s="99" t="str">
        <f t="shared" si="773"/>
        <v/>
      </c>
      <c r="M651" s="241"/>
      <c r="N651" s="168"/>
      <c r="O651" s="169" t="str">
        <f t="shared" si="774"/>
        <v>VENDOR 09</v>
      </c>
      <c r="P651" s="149">
        <v>241360</v>
      </c>
      <c r="Q651" s="149">
        <f t="shared" si="775"/>
        <v>0</v>
      </c>
      <c r="R651" s="170" t="str">
        <f t="shared" si="776"/>
        <v xml:space="preserve">, </v>
      </c>
      <c r="S651" s="170" t="str">
        <f t="shared" si="777"/>
        <v>NO BID</v>
      </c>
      <c r="T651" s="87">
        <f t="shared" si="778"/>
        <v>0</v>
      </c>
      <c r="U651" s="88" t="str">
        <f t="shared" si="779"/>
        <v>NOT AWARDED</v>
      </c>
      <c r="V651" s="167"/>
      <c r="W651" s="171"/>
      <c r="X651" s="89"/>
      <c r="Y651" s="90"/>
      <c r="Z651" s="172" t="str">
        <f t="shared" si="780"/>
        <v/>
      </c>
      <c r="AA651" s="154" t="str">
        <f t="shared" si="781"/>
        <v>NO BID</v>
      </c>
      <c r="AB651" s="171"/>
      <c r="AC651" s="89"/>
      <c r="AD651" s="90"/>
      <c r="AE651" s="172" t="str">
        <f t="shared" si="782"/>
        <v/>
      </c>
      <c r="AF651" s="154" t="str">
        <f t="shared" si="783"/>
        <v>NO BID</v>
      </c>
      <c r="AG651" s="171"/>
      <c r="AH651" s="89"/>
      <c r="AI651" s="90"/>
      <c r="AJ651" s="172" t="str">
        <f t="shared" si="784"/>
        <v/>
      </c>
      <c r="AK651" s="154" t="str">
        <f t="shared" si="785"/>
        <v>NO BID</v>
      </c>
      <c r="AL651" s="171"/>
      <c r="AM651" s="89"/>
      <c r="AN651" s="90"/>
      <c r="AO651" s="172" t="str">
        <f t="shared" si="786"/>
        <v/>
      </c>
      <c r="AP651" s="154" t="str">
        <f t="shared" si="787"/>
        <v>NO BID</v>
      </c>
      <c r="AQ651" s="171"/>
      <c r="AR651" s="89"/>
      <c r="AS651" s="90"/>
      <c r="AT651" s="172" t="str">
        <f t="shared" si="788"/>
        <v/>
      </c>
      <c r="AU651" s="154" t="str">
        <f t="shared" si="789"/>
        <v>NO BID</v>
      </c>
      <c r="AV651" s="171"/>
      <c r="AW651" s="89"/>
      <c r="AX651" s="90"/>
      <c r="AY651" s="172" t="str">
        <f t="shared" si="790"/>
        <v/>
      </c>
      <c r="AZ651" s="154" t="str">
        <f t="shared" si="791"/>
        <v>NO BID</v>
      </c>
      <c r="BA651" s="171"/>
      <c r="BB651" s="89"/>
      <c r="BC651" s="90"/>
      <c r="BD651" s="172" t="str">
        <f t="shared" si="792"/>
        <v/>
      </c>
      <c r="BE651" s="154" t="str">
        <f>IF($B651=0,"",IF(ISNUMBER(BB651),"","NO BID"))</f>
        <v>NO BID</v>
      </c>
      <c r="BF651" s="171"/>
      <c r="BG651" s="89"/>
      <c r="BH651" s="90"/>
      <c r="BI651" s="172" t="str">
        <f t="shared" si="793"/>
        <v/>
      </c>
      <c r="BJ651" s="154" t="str">
        <f t="shared" si="794"/>
        <v>NO BID</v>
      </c>
      <c r="BK651" s="171"/>
      <c r="BL651" s="89"/>
      <c r="BM651" s="90"/>
      <c r="BN651" s="172" t="str">
        <f t="shared" si="795"/>
        <v/>
      </c>
      <c r="BO651" s="154" t="str">
        <f t="shared" si="796"/>
        <v>NO BID</v>
      </c>
      <c r="BP651" s="178"/>
      <c r="BQ651" s="171"/>
      <c r="BR651" s="89"/>
      <c r="BS651" s="90" t="str">
        <f t="shared" si="797"/>
        <v/>
      </c>
      <c r="BT651" s="172"/>
      <c r="BU651" s="154" t="str">
        <f t="shared" si="798"/>
        <v>NO BID</v>
      </c>
      <c r="BV651" s="171"/>
      <c r="BW651" s="89"/>
      <c r="BX651" s="90" t="str">
        <f t="shared" si="799"/>
        <v/>
      </c>
      <c r="BY651" s="172"/>
      <c r="BZ651" s="154" t="str">
        <f t="shared" si="800"/>
        <v>NO BID</v>
      </c>
      <c r="CA651" s="171"/>
      <c r="CB651" s="89"/>
      <c r="CC651" s="90" t="str">
        <f t="shared" si="801"/>
        <v/>
      </c>
      <c r="CD651" s="172"/>
      <c r="CE651" s="154" t="str">
        <f t="shared" si="802"/>
        <v>NO BID</v>
      </c>
      <c r="CF651" s="171"/>
      <c r="CG651" s="89"/>
      <c r="CH651" s="90" t="str">
        <f t="shared" si="803"/>
        <v/>
      </c>
      <c r="CI651" s="172"/>
      <c r="CJ651" s="154" t="str">
        <f t="shared" si="804"/>
        <v>NO BID</v>
      </c>
      <c r="CK651" s="171"/>
      <c r="CL651" s="89"/>
      <c r="CM651" s="90" t="str">
        <f t="shared" si="805"/>
        <v/>
      </c>
      <c r="CN651" s="172"/>
      <c r="CO651" s="154" t="str">
        <f t="shared" si="806"/>
        <v>NO BID</v>
      </c>
      <c r="CP651" s="171"/>
      <c r="CQ651" s="89"/>
      <c r="CR651" s="90" t="str">
        <f t="shared" si="807"/>
        <v/>
      </c>
      <c r="CS651" s="172"/>
      <c r="CT651" s="154" t="str">
        <f t="shared" si="808"/>
        <v>NO BID</v>
      </c>
      <c r="CU651" s="171"/>
      <c r="CV651" s="89"/>
      <c r="CW651" s="90" t="str">
        <f t="shared" si="809"/>
        <v/>
      </c>
      <c r="CX651" s="172"/>
      <c r="CY651" s="154" t="str">
        <f t="shared" si="810"/>
        <v>NO BID</v>
      </c>
      <c r="CZ651" s="171"/>
      <c r="DA651" s="89"/>
      <c r="DB651" s="90" t="str">
        <f t="shared" si="811"/>
        <v/>
      </c>
      <c r="DC651" s="172"/>
      <c r="DD651" s="154" t="str">
        <f t="shared" si="812"/>
        <v>NO BID</v>
      </c>
      <c r="DE651" s="171"/>
      <c r="DF651" s="89"/>
      <c r="DG651" s="90" t="str">
        <f t="shared" si="813"/>
        <v/>
      </c>
      <c r="DH651" s="172"/>
      <c r="DI651" s="154" t="str">
        <f t="shared" si="814"/>
        <v>NO BID</v>
      </c>
      <c r="DJ651" s="171"/>
      <c r="DK651" s="89"/>
      <c r="DL651" s="90" t="str">
        <f t="shared" si="815"/>
        <v/>
      </c>
      <c r="DM651" s="172"/>
      <c r="DN651" s="154" t="str">
        <f t="shared" si="816"/>
        <v>NO BID</v>
      </c>
      <c r="DO651" s="171"/>
      <c r="DP651" s="89"/>
      <c r="DQ651" s="90" t="str">
        <f t="shared" si="817"/>
        <v/>
      </c>
      <c r="DR651" s="172"/>
      <c r="DS651" s="154" t="str">
        <f t="shared" si="818"/>
        <v>NO BID</v>
      </c>
      <c r="DT651" s="171"/>
      <c r="DU651" s="89"/>
      <c r="DV651" s="90" t="str">
        <f t="shared" si="819"/>
        <v/>
      </c>
      <c r="DW651" s="172"/>
      <c r="DX651" s="154" t="str">
        <f t="shared" si="820"/>
        <v>NO BID</v>
      </c>
      <c r="DY651" s="171"/>
      <c r="DZ651" s="89"/>
      <c r="EA651" s="90" t="str">
        <f t="shared" si="821"/>
        <v/>
      </c>
      <c r="EB651" s="172"/>
      <c r="EC651" s="154" t="str">
        <f t="shared" si="822"/>
        <v>NO BID</v>
      </c>
      <c r="ED651" s="171"/>
      <c r="EE651" s="89"/>
      <c r="EF651" s="90" t="str">
        <f t="shared" si="823"/>
        <v/>
      </c>
      <c r="EG651" s="172"/>
      <c r="EH651" s="154" t="str">
        <f t="shared" si="824"/>
        <v>NO BID</v>
      </c>
      <c r="EI651" s="171"/>
      <c r="EJ651" s="89"/>
      <c r="EK651" s="90" t="str">
        <f t="shared" si="825"/>
        <v/>
      </c>
      <c r="EL651" s="172"/>
      <c r="EM651" s="154" t="str">
        <f t="shared" si="826"/>
        <v>NO BID</v>
      </c>
      <c r="EN651" s="171"/>
      <c r="EO651" s="89"/>
      <c r="EP651" s="90" t="str">
        <f t="shared" si="827"/>
        <v/>
      </c>
      <c r="EQ651" s="172"/>
      <c r="ER651" s="154" t="str">
        <f t="shared" si="828"/>
        <v>NO BID</v>
      </c>
      <c r="ES651" s="171"/>
      <c r="ET651" s="89"/>
      <c r="EU651" s="90" t="str">
        <f t="shared" si="829"/>
        <v/>
      </c>
      <c r="EV651" s="172"/>
      <c r="EW651" s="154" t="str">
        <f t="shared" si="830"/>
        <v>NO BID</v>
      </c>
      <c r="EX651" s="171"/>
      <c r="EY651" s="89"/>
      <c r="EZ651" s="90" t="str">
        <f t="shared" si="831"/>
        <v/>
      </c>
      <c r="FA651" s="172"/>
      <c r="FB651" s="154" t="str">
        <f t="shared" si="832"/>
        <v>NO BID</v>
      </c>
      <c r="FC651" s="171"/>
      <c r="FD651" s="89"/>
      <c r="FE651" s="90" t="str">
        <f t="shared" si="833"/>
        <v/>
      </c>
      <c r="FF651" s="172"/>
      <c r="FG651" s="154" t="str">
        <f t="shared" si="834"/>
        <v>NO BID</v>
      </c>
      <c r="FH651" s="171"/>
      <c r="FI651" s="89"/>
      <c r="FJ651" s="90" t="str">
        <f t="shared" si="835"/>
        <v/>
      </c>
      <c r="FK651" s="172"/>
      <c r="FL651" s="154" t="str">
        <f t="shared" si="836"/>
        <v>NO BID</v>
      </c>
      <c r="FM651" s="171"/>
      <c r="FN651" s="89"/>
      <c r="FO651" s="90" t="str">
        <f t="shared" si="837"/>
        <v/>
      </c>
      <c r="FP651" s="172"/>
      <c r="FQ651" s="154" t="str">
        <f t="shared" si="838"/>
        <v>NO BID</v>
      </c>
      <c r="FR651" s="174"/>
      <c r="FS651" s="91">
        <v>15.99</v>
      </c>
      <c r="FT651" s="92">
        <f t="shared" si="839"/>
        <v>79.95</v>
      </c>
      <c r="FU651" s="175">
        <f t="shared" si="840"/>
        <v>0</v>
      </c>
      <c r="FV651" s="93" t="str">
        <f t="shared" si="841"/>
        <v/>
      </c>
      <c r="FW651" s="94">
        <f t="shared" si="842"/>
        <v>79.95</v>
      </c>
      <c r="FX651" s="95">
        <f t="shared" si="843"/>
        <v>0</v>
      </c>
      <c r="FY651" s="129" t="str">
        <f t="shared" si="844"/>
        <v>NOT AWARDED</v>
      </c>
      <c r="FZ651" s="130">
        <f t="shared" si="845"/>
        <v>0</v>
      </c>
      <c r="GA651" s="129" t="str">
        <f t="shared" si="846"/>
        <v>VENDOR 09</v>
      </c>
      <c r="GB651" s="176"/>
      <c r="GC651" s="177"/>
      <c r="GD651" s="96"/>
      <c r="GE651" s="97"/>
    </row>
    <row r="652" spans="1:187" ht="30" customHeight="1" thickTop="1" thickBot="1" x14ac:dyDescent="0.4">
      <c r="A652" s="162">
        <v>648</v>
      </c>
      <c r="B652" s="194">
        <v>5</v>
      </c>
      <c r="C652" s="164">
        <v>9780807067574</v>
      </c>
      <c r="D652" s="165" t="s">
        <v>574</v>
      </c>
      <c r="E652" s="165" t="s">
        <v>867</v>
      </c>
      <c r="F652" s="165" t="s">
        <v>1480</v>
      </c>
      <c r="G652" s="166" t="s">
        <v>1415</v>
      </c>
      <c r="H652" s="166" t="s">
        <v>1416</v>
      </c>
      <c r="I652" s="167"/>
      <c r="J652" s="232">
        <f t="shared" si="847"/>
        <v>5</v>
      </c>
      <c r="K652" s="233"/>
      <c r="L652" s="99" t="str">
        <f t="shared" si="773"/>
        <v/>
      </c>
      <c r="M652" s="241"/>
      <c r="N652" s="168"/>
      <c r="O652" s="169" t="str">
        <f t="shared" si="774"/>
        <v>VENDOR 09</v>
      </c>
      <c r="P652" s="149">
        <v>241360</v>
      </c>
      <c r="Q652" s="149">
        <f t="shared" si="775"/>
        <v>0</v>
      </c>
      <c r="R652" s="170" t="str">
        <f t="shared" si="776"/>
        <v xml:space="preserve">, </v>
      </c>
      <c r="S652" s="170" t="str">
        <f t="shared" si="777"/>
        <v>NO BID</v>
      </c>
      <c r="T652" s="87">
        <f t="shared" si="778"/>
        <v>0</v>
      </c>
      <c r="U652" s="88" t="str">
        <f t="shared" si="779"/>
        <v>NOT AWARDED</v>
      </c>
      <c r="V652" s="167"/>
      <c r="W652" s="171"/>
      <c r="X652" s="89"/>
      <c r="Y652" s="90"/>
      <c r="Z652" s="172" t="str">
        <f t="shared" si="780"/>
        <v/>
      </c>
      <c r="AA652" s="154" t="str">
        <f t="shared" si="781"/>
        <v>NO BID</v>
      </c>
      <c r="AB652" s="171"/>
      <c r="AC652" s="89"/>
      <c r="AD652" s="90"/>
      <c r="AE652" s="172" t="str">
        <f t="shared" si="782"/>
        <v/>
      </c>
      <c r="AF652" s="154" t="str">
        <f t="shared" si="783"/>
        <v>NO BID</v>
      </c>
      <c r="AG652" s="171"/>
      <c r="AH652" s="89"/>
      <c r="AI652" s="90"/>
      <c r="AJ652" s="172" t="str">
        <f t="shared" si="784"/>
        <v/>
      </c>
      <c r="AK652" s="154" t="str">
        <f t="shared" si="785"/>
        <v>NO BID</v>
      </c>
      <c r="AL652" s="171"/>
      <c r="AM652" s="89"/>
      <c r="AN652" s="90"/>
      <c r="AO652" s="172" t="str">
        <f t="shared" si="786"/>
        <v/>
      </c>
      <c r="AP652" s="154" t="str">
        <f t="shared" si="787"/>
        <v>NO BID</v>
      </c>
      <c r="AQ652" s="171"/>
      <c r="AR652" s="89"/>
      <c r="AS652" s="90"/>
      <c r="AT652" s="172" t="str">
        <f t="shared" si="788"/>
        <v/>
      </c>
      <c r="AU652" s="154" t="str">
        <f t="shared" si="789"/>
        <v>NO BID</v>
      </c>
      <c r="AV652" s="171"/>
      <c r="AW652" s="89"/>
      <c r="AX652" s="90"/>
      <c r="AY652" s="172" t="str">
        <f t="shared" si="790"/>
        <v/>
      </c>
      <c r="AZ652" s="154" t="str">
        <f t="shared" si="791"/>
        <v>NO BID</v>
      </c>
      <c r="BA652" s="171"/>
      <c r="BB652" s="89"/>
      <c r="BC652" s="90"/>
      <c r="BD652" s="172" t="str">
        <f t="shared" si="792"/>
        <v/>
      </c>
      <c r="BE652" s="154" t="s">
        <v>77</v>
      </c>
      <c r="BF652" s="171"/>
      <c r="BG652" s="89"/>
      <c r="BH652" s="90"/>
      <c r="BI652" s="172" t="str">
        <f t="shared" si="793"/>
        <v/>
      </c>
      <c r="BJ652" s="154" t="str">
        <f t="shared" si="794"/>
        <v>NO BID</v>
      </c>
      <c r="BK652" s="171"/>
      <c r="BL652" s="89"/>
      <c r="BM652" s="90"/>
      <c r="BN652" s="172" t="str">
        <f t="shared" si="795"/>
        <v/>
      </c>
      <c r="BO652" s="154" t="str">
        <f t="shared" si="796"/>
        <v>NO BID</v>
      </c>
      <c r="BP652" s="178"/>
      <c r="BQ652" s="171"/>
      <c r="BR652" s="89"/>
      <c r="BS652" s="90" t="str">
        <f t="shared" si="797"/>
        <v/>
      </c>
      <c r="BT652" s="172"/>
      <c r="BU652" s="154" t="str">
        <f t="shared" si="798"/>
        <v>NO BID</v>
      </c>
      <c r="BV652" s="171"/>
      <c r="BW652" s="89"/>
      <c r="BX652" s="90" t="str">
        <f t="shared" si="799"/>
        <v/>
      </c>
      <c r="BY652" s="172"/>
      <c r="BZ652" s="154" t="str">
        <f t="shared" si="800"/>
        <v>NO BID</v>
      </c>
      <c r="CA652" s="171"/>
      <c r="CB652" s="89"/>
      <c r="CC652" s="90" t="str">
        <f t="shared" si="801"/>
        <v/>
      </c>
      <c r="CD652" s="172"/>
      <c r="CE652" s="154" t="str">
        <f t="shared" si="802"/>
        <v>NO BID</v>
      </c>
      <c r="CF652" s="171"/>
      <c r="CG652" s="89"/>
      <c r="CH652" s="90" t="str">
        <f t="shared" si="803"/>
        <v/>
      </c>
      <c r="CI652" s="172"/>
      <c r="CJ652" s="154" t="str">
        <f t="shared" si="804"/>
        <v>NO BID</v>
      </c>
      <c r="CK652" s="171"/>
      <c r="CL652" s="89"/>
      <c r="CM652" s="90" t="str">
        <f t="shared" si="805"/>
        <v/>
      </c>
      <c r="CN652" s="172"/>
      <c r="CO652" s="154" t="str">
        <f t="shared" si="806"/>
        <v>NO BID</v>
      </c>
      <c r="CP652" s="171"/>
      <c r="CQ652" s="89"/>
      <c r="CR652" s="90" t="str">
        <f t="shared" si="807"/>
        <v/>
      </c>
      <c r="CS652" s="172"/>
      <c r="CT652" s="154" t="str">
        <f t="shared" si="808"/>
        <v>NO BID</v>
      </c>
      <c r="CU652" s="171"/>
      <c r="CV652" s="89"/>
      <c r="CW652" s="90" t="str">
        <f t="shared" si="809"/>
        <v/>
      </c>
      <c r="CX652" s="172"/>
      <c r="CY652" s="154" t="str">
        <f t="shared" si="810"/>
        <v>NO BID</v>
      </c>
      <c r="CZ652" s="171"/>
      <c r="DA652" s="89"/>
      <c r="DB652" s="90" t="str">
        <f t="shared" si="811"/>
        <v/>
      </c>
      <c r="DC652" s="172"/>
      <c r="DD652" s="154" t="str">
        <f t="shared" si="812"/>
        <v>NO BID</v>
      </c>
      <c r="DE652" s="171"/>
      <c r="DF652" s="89"/>
      <c r="DG652" s="90" t="str">
        <f t="shared" si="813"/>
        <v/>
      </c>
      <c r="DH652" s="172"/>
      <c r="DI652" s="154" t="str">
        <f t="shared" si="814"/>
        <v>NO BID</v>
      </c>
      <c r="DJ652" s="171"/>
      <c r="DK652" s="89"/>
      <c r="DL652" s="90" t="str">
        <f t="shared" si="815"/>
        <v/>
      </c>
      <c r="DM652" s="172"/>
      <c r="DN652" s="154" t="str">
        <f t="shared" si="816"/>
        <v>NO BID</v>
      </c>
      <c r="DO652" s="171"/>
      <c r="DP652" s="89"/>
      <c r="DQ652" s="90" t="str">
        <f t="shared" si="817"/>
        <v/>
      </c>
      <c r="DR652" s="172"/>
      <c r="DS652" s="154" t="str">
        <f t="shared" si="818"/>
        <v>NO BID</v>
      </c>
      <c r="DT652" s="171"/>
      <c r="DU652" s="89"/>
      <c r="DV652" s="90" t="str">
        <f t="shared" si="819"/>
        <v/>
      </c>
      <c r="DW652" s="172"/>
      <c r="DX652" s="154" t="str">
        <f t="shared" si="820"/>
        <v>NO BID</v>
      </c>
      <c r="DY652" s="171"/>
      <c r="DZ652" s="89"/>
      <c r="EA652" s="90" t="str">
        <f t="shared" si="821"/>
        <v/>
      </c>
      <c r="EB652" s="172"/>
      <c r="EC652" s="154" t="str">
        <f t="shared" si="822"/>
        <v>NO BID</v>
      </c>
      <c r="ED652" s="171"/>
      <c r="EE652" s="89"/>
      <c r="EF652" s="90" t="str">
        <f t="shared" si="823"/>
        <v/>
      </c>
      <c r="EG652" s="172"/>
      <c r="EH652" s="154" t="str">
        <f t="shared" si="824"/>
        <v>NO BID</v>
      </c>
      <c r="EI652" s="171"/>
      <c r="EJ652" s="89"/>
      <c r="EK652" s="90" t="str">
        <f t="shared" si="825"/>
        <v/>
      </c>
      <c r="EL652" s="172"/>
      <c r="EM652" s="154" t="str">
        <f t="shared" si="826"/>
        <v>NO BID</v>
      </c>
      <c r="EN652" s="171"/>
      <c r="EO652" s="89"/>
      <c r="EP652" s="90" t="str">
        <f t="shared" si="827"/>
        <v/>
      </c>
      <c r="EQ652" s="172"/>
      <c r="ER652" s="154" t="str">
        <f t="shared" si="828"/>
        <v>NO BID</v>
      </c>
      <c r="ES652" s="171"/>
      <c r="ET652" s="89"/>
      <c r="EU652" s="90" t="str">
        <f t="shared" si="829"/>
        <v/>
      </c>
      <c r="EV652" s="172"/>
      <c r="EW652" s="154" t="str">
        <f t="shared" si="830"/>
        <v>NO BID</v>
      </c>
      <c r="EX652" s="171"/>
      <c r="EY652" s="89"/>
      <c r="EZ652" s="90" t="str">
        <f t="shared" si="831"/>
        <v/>
      </c>
      <c r="FA652" s="172"/>
      <c r="FB652" s="154" t="str">
        <f t="shared" si="832"/>
        <v>NO BID</v>
      </c>
      <c r="FC652" s="171"/>
      <c r="FD652" s="89"/>
      <c r="FE652" s="90" t="str">
        <f t="shared" si="833"/>
        <v/>
      </c>
      <c r="FF652" s="172"/>
      <c r="FG652" s="154" t="str">
        <f t="shared" si="834"/>
        <v>NO BID</v>
      </c>
      <c r="FH652" s="171"/>
      <c r="FI652" s="89"/>
      <c r="FJ652" s="90" t="str">
        <f t="shared" si="835"/>
        <v/>
      </c>
      <c r="FK652" s="172"/>
      <c r="FL652" s="154" t="str">
        <f t="shared" si="836"/>
        <v>NO BID</v>
      </c>
      <c r="FM652" s="171"/>
      <c r="FN652" s="89"/>
      <c r="FO652" s="90" t="str">
        <f t="shared" si="837"/>
        <v/>
      </c>
      <c r="FP652" s="172"/>
      <c r="FQ652" s="154" t="str">
        <f t="shared" si="838"/>
        <v>NO BID</v>
      </c>
      <c r="FR652" s="174"/>
      <c r="FS652" s="91">
        <v>10.69</v>
      </c>
      <c r="FT652" s="92">
        <f t="shared" si="839"/>
        <v>53.449999999999996</v>
      </c>
      <c r="FU652" s="175">
        <f t="shared" si="840"/>
        <v>0</v>
      </c>
      <c r="FV652" s="93" t="str">
        <f t="shared" si="841"/>
        <v/>
      </c>
      <c r="FW652" s="94">
        <f t="shared" si="842"/>
        <v>53.449999999999996</v>
      </c>
      <c r="FX652" s="95">
        <f t="shared" si="843"/>
        <v>0</v>
      </c>
      <c r="FY652" s="129" t="str">
        <f t="shared" si="844"/>
        <v>NOT AWARDED</v>
      </c>
      <c r="FZ652" s="130">
        <f t="shared" si="845"/>
        <v>0</v>
      </c>
      <c r="GA652" s="129" t="str">
        <f t="shared" si="846"/>
        <v>VENDOR 09</v>
      </c>
      <c r="GB652" s="176"/>
      <c r="GC652" s="177"/>
      <c r="GD652" s="96"/>
      <c r="GE652" s="97"/>
    </row>
    <row r="653" spans="1:187" ht="30" customHeight="1" thickTop="1" thickBot="1" x14ac:dyDescent="0.4">
      <c r="A653" s="162">
        <v>649</v>
      </c>
      <c r="B653" s="199">
        <v>2</v>
      </c>
      <c r="C653" s="164">
        <v>9781250275721</v>
      </c>
      <c r="D653" s="165" t="s">
        <v>579</v>
      </c>
      <c r="E653" s="165" t="s">
        <v>1243</v>
      </c>
      <c r="F653" s="165" t="s">
        <v>1479</v>
      </c>
      <c r="G653" s="166" t="s">
        <v>1415</v>
      </c>
      <c r="H653" s="166" t="s">
        <v>1416</v>
      </c>
      <c r="I653" s="167"/>
      <c r="J653" s="227">
        <f t="shared" si="847"/>
        <v>2</v>
      </c>
      <c r="K653" s="228"/>
      <c r="L653" s="99" t="str">
        <f t="shared" si="773"/>
        <v/>
      </c>
      <c r="M653" s="241"/>
      <c r="N653" s="168"/>
      <c r="O653" s="169" t="str">
        <f t="shared" si="774"/>
        <v>VENDOR 09</v>
      </c>
      <c r="P653" s="149">
        <v>241363</v>
      </c>
      <c r="Q653" s="149">
        <f t="shared" si="775"/>
        <v>0</v>
      </c>
      <c r="R653" s="170" t="str">
        <f t="shared" si="776"/>
        <v xml:space="preserve">, </v>
      </c>
      <c r="S653" s="170" t="str">
        <f t="shared" si="777"/>
        <v>NO BID</v>
      </c>
      <c r="T653" s="87">
        <f t="shared" si="778"/>
        <v>0</v>
      </c>
      <c r="U653" s="88" t="str">
        <f t="shared" si="779"/>
        <v>NOT AWARDED</v>
      </c>
      <c r="V653" s="167"/>
      <c r="W653" s="171"/>
      <c r="X653" s="89"/>
      <c r="Y653" s="90"/>
      <c r="Z653" s="172" t="str">
        <f t="shared" si="780"/>
        <v/>
      </c>
      <c r="AA653" s="154" t="str">
        <f t="shared" si="781"/>
        <v>NO BID</v>
      </c>
      <c r="AB653" s="171"/>
      <c r="AC653" s="89"/>
      <c r="AD653" s="90"/>
      <c r="AE653" s="172" t="str">
        <f t="shared" si="782"/>
        <v/>
      </c>
      <c r="AF653" s="154" t="str">
        <f t="shared" si="783"/>
        <v>NO BID</v>
      </c>
      <c r="AG653" s="171"/>
      <c r="AH653" s="89"/>
      <c r="AI653" s="90"/>
      <c r="AJ653" s="172" t="str">
        <f t="shared" si="784"/>
        <v/>
      </c>
      <c r="AK653" s="154" t="str">
        <f t="shared" si="785"/>
        <v>NO BID</v>
      </c>
      <c r="AL653" s="171"/>
      <c r="AM653" s="89"/>
      <c r="AN653" s="90"/>
      <c r="AO653" s="172" t="str">
        <f t="shared" si="786"/>
        <v/>
      </c>
      <c r="AP653" s="154" t="str">
        <f t="shared" si="787"/>
        <v>NO BID</v>
      </c>
      <c r="AQ653" s="171"/>
      <c r="AR653" s="89"/>
      <c r="AS653" s="90"/>
      <c r="AT653" s="172" t="str">
        <f t="shared" si="788"/>
        <v/>
      </c>
      <c r="AU653" s="154" t="str">
        <f t="shared" si="789"/>
        <v>NO BID</v>
      </c>
      <c r="AV653" s="171"/>
      <c r="AW653" s="89"/>
      <c r="AX653" s="90"/>
      <c r="AY653" s="172" t="str">
        <f t="shared" si="790"/>
        <v/>
      </c>
      <c r="AZ653" s="154" t="str">
        <f t="shared" si="791"/>
        <v>NO BID</v>
      </c>
      <c r="BA653" s="171"/>
      <c r="BB653" s="89"/>
      <c r="BC653" s="90"/>
      <c r="BD653" s="172" t="str">
        <f t="shared" si="792"/>
        <v/>
      </c>
      <c r="BE653" s="154" t="str">
        <f>IF($B653=0,"",IF(ISNUMBER(BB653),"","NO BID"))</f>
        <v>NO BID</v>
      </c>
      <c r="BF653" s="171"/>
      <c r="BG653" s="89"/>
      <c r="BH653" s="90"/>
      <c r="BI653" s="172" t="str">
        <f t="shared" si="793"/>
        <v/>
      </c>
      <c r="BJ653" s="154" t="str">
        <f t="shared" si="794"/>
        <v>NO BID</v>
      </c>
      <c r="BK653" s="171"/>
      <c r="BL653" s="89"/>
      <c r="BM653" s="90"/>
      <c r="BN653" s="172" t="str">
        <f t="shared" si="795"/>
        <v/>
      </c>
      <c r="BO653" s="154" t="str">
        <f t="shared" si="796"/>
        <v>NO BID</v>
      </c>
      <c r="BP653" s="178"/>
      <c r="BQ653" s="171"/>
      <c r="BR653" s="89"/>
      <c r="BS653" s="90" t="str">
        <f t="shared" si="797"/>
        <v/>
      </c>
      <c r="BT653" s="172"/>
      <c r="BU653" s="154" t="str">
        <f t="shared" si="798"/>
        <v>NO BID</v>
      </c>
      <c r="BV653" s="171"/>
      <c r="BW653" s="89"/>
      <c r="BX653" s="90" t="str">
        <f t="shared" si="799"/>
        <v/>
      </c>
      <c r="BY653" s="172"/>
      <c r="BZ653" s="154" t="str">
        <f t="shared" si="800"/>
        <v>NO BID</v>
      </c>
      <c r="CA653" s="171"/>
      <c r="CB653" s="89"/>
      <c r="CC653" s="90" t="str">
        <f t="shared" si="801"/>
        <v/>
      </c>
      <c r="CD653" s="172"/>
      <c r="CE653" s="154" t="str">
        <f t="shared" si="802"/>
        <v>NO BID</v>
      </c>
      <c r="CF653" s="171"/>
      <c r="CG653" s="89"/>
      <c r="CH653" s="90" t="str">
        <f t="shared" si="803"/>
        <v/>
      </c>
      <c r="CI653" s="172"/>
      <c r="CJ653" s="154" t="str">
        <f t="shared" si="804"/>
        <v>NO BID</v>
      </c>
      <c r="CK653" s="171"/>
      <c r="CL653" s="89"/>
      <c r="CM653" s="90" t="str">
        <f t="shared" si="805"/>
        <v/>
      </c>
      <c r="CN653" s="172"/>
      <c r="CO653" s="154" t="str">
        <f t="shared" si="806"/>
        <v>NO BID</v>
      </c>
      <c r="CP653" s="171"/>
      <c r="CQ653" s="89"/>
      <c r="CR653" s="90" t="str">
        <f t="shared" si="807"/>
        <v/>
      </c>
      <c r="CS653" s="172"/>
      <c r="CT653" s="154" t="str">
        <f t="shared" si="808"/>
        <v>NO BID</v>
      </c>
      <c r="CU653" s="171"/>
      <c r="CV653" s="89"/>
      <c r="CW653" s="90" t="str">
        <f t="shared" si="809"/>
        <v/>
      </c>
      <c r="CX653" s="172"/>
      <c r="CY653" s="154" t="str">
        <f t="shared" si="810"/>
        <v>NO BID</v>
      </c>
      <c r="CZ653" s="171"/>
      <c r="DA653" s="89"/>
      <c r="DB653" s="90" t="str">
        <f t="shared" si="811"/>
        <v/>
      </c>
      <c r="DC653" s="172"/>
      <c r="DD653" s="154" t="str">
        <f t="shared" si="812"/>
        <v>NO BID</v>
      </c>
      <c r="DE653" s="171"/>
      <c r="DF653" s="89"/>
      <c r="DG653" s="90" t="str">
        <f t="shared" si="813"/>
        <v/>
      </c>
      <c r="DH653" s="172"/>
      <c r="DI653" s="154" t="str">
        <f t="shared" si="814"/>
        <v>NO BID</v>
      </c>
      <c r="DJ653" s="171"/>
      <c r="DK653" s="89"/>
      <c r="DL653" s="90" t="str">
        <f t="shared" si="815"/>
        <v/>
      </c>
      <c r="DM653" s="172"/>
      <c r="DN653" s="154" t="str">
        <f t="shared" si="816"/>
        <v>NO BID</v>
      </c>
      <c r="DO653" s="171"/>
      <c r="DP653" s="89"/>
      <c r="DQ653" s="90" t="str">
        <f t="shared" si="817"/>
        <v/>
      </c>
      <c r="DR653" s="172"/>
      <c r="DS653" s="154" t="str">
        <f t="shared" si="818"/>
        <v>NO BID</v>
      </c>
      <c r="DT653" s="171"/>
      <c r="DU653" s="89"/>
      <c r="DV653" s="90" t="str">
        <f t="shared" si="819"/>
        <v/>
      </c>
      <c r="DW653" s="172"/>
      <c r="DX653" s="154" t="str">
        <f t="shared" si="820"/>
        <v>NO BID</v>
      </c>
      <c r="DY653" s="171"/>
      <c r="DZ653" s="89"/>
      <c r="EA653" s="90" t="str">
        <f t="shared" si="821"/>
        <v/>
      </c>
      <c r="EB653" s="172"/>
      <c r="EC653" s="154" t="str">
        <f t="shared" si="822"/>
        <v>NO BID</v>
      </c>
      <c r="ED653" s="171"/>
      <c r="EE653" s="89"/>
      <c r="EF653" s="90" t="str">
        <f t="shared" si="823"/>
        <v/>
      </c>
      <c r="EG653" s="172"/>
      <c r="EH653" s="154" t="str">
        <f t="shared" si="824"/>
        <v>NO BID</v>
      </c>
      <c r="EI653" s="171"/>
      <c r="EJ653" s="89"/>
      <c r="EK653" s="90" t="str">
        <f t="shared" si="825"/>
        <v/>
      </c>
      <c r="EL653" s="172"/>
      <c r="EM653" s="154" t="str">
        <f t="shared" si="826"/>
        <v>NO BID</v>
      </c>
      <c r="EN653" s="171"/>
      <c r="EO653" s="89"/>
      <c r="EP653" s="90" t="str">
        <f t="shared" si="827"/>
        <v/>
      </c>
      <c r="EQ653" s="172"/>
      <c r="ER653" s="154" t="str">
        <f t="shared" si="828"/>
        <v>NO BID</v>
      </c>
      <c r="ES653" s="171"/>
      <c r="ET653" s="89"/>
      <c r="EU653" s="90" t="str">
        <f t="shared" si="829"/>
        <v/>
      </c>
      <c r="EV653" s="172"/>
      <c r="EW653" s="154" t="str">
        <f t="shared" si="830"/>
        <v>NO BID</v>
      </c>
      <c r="EX653" s="171"/>
      <c r="EY653" s="89"/>
      <c r="EZ653" s="90" t="str">
        <f t="shared" si="831"/>
        <v/>
      </c>
      <c r="FA653" s="172"/>
      <c r="FB653" s="154" t="str">
        <f t="shared" si="832"/>
        <v>NO BID</v>
      </c>
      <c r="FC653" s="171"/>
      <c r="FD653" s="89"/>
      <c r="FE653" s="90" t="str">
        <f t="shared" si="833"/>
        <v/>
      </c>
      <c r="FF653" s="172"/>
      <c r="FG653" s="154" t="str">
        <f t="shared" si="834"/>
        <v>NO BID</v>
      </c>
      <c r="FH653" s="171"/>
      <c r="FI653" s="89"/>
      <c r="FJ653" s="90" t="str">
        <f t="shared" si="835"/>
        <v/>
      </c>
      <c r="FK653" s="172"/>
      <c r="FL653" s="154" t="str">
        <f t="shared" si="836"/>
        <v>NO BID</v>
      </c>
      <c r="FM653" s="171"/>
      <c r="FN653" s="89"/>
      <c r="FO653" s="90" t="str">
        <f t="shared" si="837"/>
        <v/>
      </c>
      <c r="FP653" s="172"/>
      <c r="FQ653" s="154" t="str">
        <f t="shared" si="838"/>
        <v>NO BID</v>
      </c>
      <c r="FR653" s="174"/>
      <c r="FS653" s="91">
        <v>11.28</v>
      </c>
      <c r="FT653" s="92">
        <f t="shared" si="839"/>
        <v>22.56</v>
      </c>
      <c r="FU653" s="175">
        <f t="shared" si="840"/>
        <v>0</v>
      </c>
      <c r="FV653" s="93" t="str">
        <f t="shared" si="841"/>
        <v/>
      </c>
      <c r="FW653" s="94">
        <f t="shared" si="842"/>
        <v>22.56</v>
      </c>
      <c r="FX653" s="95">
        <f t="shared" si="843"/>
        <v>0</v>
      </c>
      <c r="FY653" s="129" t="str">
        <f t="shared" si="844"/>
        <v>NOT AWARDED</v>
      </c>
      <c r="FZ653" s="130">
        <f t="shared" si="845"/>
        <v>0</v>
      </c>
      <c r="GA653" s="129" t="str">
        <f t="shared" si="846"/>
        <v>VENDOR 09</v>
      </c>
      <c r="GB653" s="176"/>
      <c r="GC653" s="177"/>
      <c r="GD653" s="96"/>
      <c r="GE653" s="97"/>
    </row>
    <row r="654" spans="1:187" ht="30" customHeight="1" thickTop="1" thickBot="1" x14ac:dyDescent="0.4">
      <c r="A654" s="162">
        <v>650</v>
      </c>
      <c r="B654" s="194">
        <v>5</v>
      </c>
      <c r="C654" s="164">
        <v>9780063119208</v>
      </c>
      <c r="D654" s="165" t="s">
        <v>584</v>
      </c>
      <c r="E654" s="165" t="s">
        <v>1248</v>
      </c>
      <c r="F654" s="165" t="s">
        <v>1479</v>
      </c>
      <c r="G654" s="166" t="s">
        <v>1415</v>
      </c>
      <c r="H654" s="166" t="s">
        <v>1418</v>
      </c>
      <c r="I654" s="167"/>
      <c r="J654" s="227">
        <f t="shared" si="847"/>
        <v>5</v>
      </c>
      <c r="K654" s="228"/>
      <c r="L654" s="99" t="str">
        <f t="shared" si="773"/>
        <v/>
      </c>
      <c r="M654" s="241"/>
      <c r="N654" s="168"/>
      <c r="O654" s="169" t="str">
        <f t="shared" si="774"/>
        <v>VENDOR 09</v>
      </c>
      <c r="P654" s="149">
        <v>241365</v>
      </c>
      <c r="Q654" s="149">
        <f t="shared" si="775"/>
        <v>0</v>
      </c>
      <c r="R654" s="170" t="str">
        <f t="shared" si="776"/>
        <v xml:space="preserve">, </v>
      </c>
      <c r="S654" s="170" t="str">
        <f t="shared" si="777"/>
        <v>NO BID</v>
      </c>
      <c r="T654" s="87">
        <f t="shared" si="778"/>
        <v>0</v>
      </c>
      <c r="U654" s="88" t="str">
        <f t="shared" si="779"/>
        <v>NOT AWARDED</v>
      </c>
      <c r="V654" s="167"/>
      <c r="W654" s="171"/>
      <c r="X654" s="89"/>
      <c r="Y654" s="90"/>
      <c r="Z654" s="172" t="str">
        <f t="shared" si="780"/>
        <v/>
      </c>
      <c r="AA654" s="154" t="str">
        <f t="shared" si="781"/>
        <v>NO BID</v>
      </c>
      <c r="AB654" s="171"/>
      <c r="AC654" s="89"/>
      <c r="AD654" s="90"/>
      <c r="AE654" s="172" t="str">
        <f t="shared" si="782"/>
        <v/>
      </c>
      <c r="AF654" s="154" t="str">
        <f t="shared" si="783"/>
        <v>NO BID</v>
      </c>
      <c r="AG654" s="171"/>
      <c r="AH654" s="89"/>
      <c r="AI654" s="90"/>
      <c r="AJ654" s="172" t="str">
        <f t="shared" si="784"/>
        <v/>
      </c>
      <c r="AK654" s="154" t="str">
        <f t="shared" si="785"/>
        <v>NO BID</v>
      </c>
      <c r="AL654" s="171"/>
      <c r="AM654" s="89"/>
      <c r="AN654" s="90"/>
      <c r="AO654" s="172" t="str">
        <f t="shared" si="786"/>
        <v/>
      </c>
      <c r="AP654" s="154" t="str">
        <f t="shared" si="787"/>
        <v>NO BID</v>
      </c>
      <c r="AQ654" s="171"/>
      <c r="AR654" s="89"/>
      <c r="AS654" s="90"/>
      <c r="AT654" s="172" t="str">
        <f t="shared" si="788"/>
        <v/>
      </c>
      <c r="AU654" s="154" t="str">
        <f t="shared" si="789"/>
        <v>NO BID</v>
      </c>
      <c r="AV654" s="171"/>
      <c r="AW654" s="89"/>
      <c r="AX654" s="90"/>
      <c r="AY654" s="172" t="str">
        <f t="shared" si="790"/>
        <v/>
      </c>
      <c r="AZ654" s="154" t="str">
        <f t="shared" si="791"/>
        <v>NO BID</v>
      </c>
      <c r="BA654" s="171"/>
      <c r="BB654" s="89"/>
      <c r="BC654" s="90"/>
      <c r="BD654" s="172" t="str">
        <f t="shared" si="792"/>
        <v/>
      </c>
      <c r="BE654" s="154" t="s">
        <v>80</v>
      </c>
      <c r="BF654" s="171"/>
      <c r="BG654" s="89"/>
      <c r="BH654" s="90"/>
      <c r="BI654" s="172" t="str">
        <f t="shared" si="793"/>
        <v/>
      </c>
      <c r="BJ654" s="154" t="str">
        <f t="shared" si="794"/>
        <v>NO BID</v>
      </c>
      <c r="BK654" s="171"/>
      <c r="BL654" s="89"/>
      <c r="BM654" s="90"/>
      <c r="BN654" s="172" t="str">
        <f t="shared" si="795"/>
        <v/>
      </c>
      <c r="BO654" s="154" t="str">
        <f t="shared" si="796"/>
        <v>NO BID</v>
      </c>
      <c r="BP654" s="178"/>
      <c r="BQ654" s="171"/>
      <c r="BR654" s="89"/>
      <c r="BS654" s="90" t="str">
        <f t="shared" si="797"/>
        <v/>
      </c>
      <c r="BT654" s="172"/>
      <c r="BU654" s="154" t="str">
        <f t="shared" si="798"/>
        <v>NO BID</v>
      </c>
      <c r="BV654" s="171"/>
      <c r="BW654" s="89"/>
      <c r="BX654" s="90" t="str">
        <f t="shared" si="799"/>
        <v/>
      </c>
      <c r="BY654" s="172"/>
      <c r="BZ654" s="154" t="str">
        <f t="shared" si="800"/>
        <v>NO BID</v>
      </c>
      <c r="CA654" s="171"/>
      <c r="CB654" s="89"/>
      <c r="CC654" s="90" t="str">
        <f t="shared" si="801"/>
        <v/>
      </c>
      <c r="CD654" s="172"/>
      <c r="CE654" s="154" t="str">
        <f t="shared" si="802"/>
        <v>NO BID</v>
      </c>
      <c r="CF654" s="171"/>
      <c r="CG654" s="89"/>
      <c r="CH654" s="90" t="str">
        <f t="shared" si="803"/>
        <v/>
      </c>
      <c r="CI654" s="172"/>
      <c r="CJ654" s="154" t="str">
        <f t="shared" si="804"/>
        <v>NO BID</v>
      </c>
      <c r="CK654" s="171"/>
      <c r="CL654" s="89"/>
      <c r="CM654" s="90" t="str">
        <f t="shared" si="805"/>
        <v/>
      </c>
      <c r="CN654" s="172"/>
      <c r="CO654" s="154" t="str">
        <f t="shared" si="806"/>
        <v>NO BID</v>
      </c>
      <c r="CP654" s="171"/>
      <c r="CQ654" s="89"/>
      <c r="CR654" s="90" t="str">
        <f t="shared" si="807"/>
        <v/>
      </c>
      <c r="CS654" s="172"/>
      <c r="CT654" s="154" t="str">
        <f t="shared" si="808"/>
        <v>NO BID</v>
      </c>
      <c r="CU654" s="171"/>
      <c r="CV654" s="89"/>
      <c r="CW654" s="90" t="str">
        <f t="shared" si="809"/>
        <v/>
      </c>
      <c r="CX654" s="172"/>
      <c r="CY654" s="154" t="str">
        <f t="shared" si="810"/>
        <v>NO BID</v>
      </c>
      <c r="CZ654" s="171"/>
      <c r="DA654" s="89"/>
      <c r="DB654" s="90" t="str">
        <f t="shared" si="811"/>
        <v/>
      </c>
      <c r="DC654" s="172"/>
      <c r="DD654" s="154" t="str">
        <f t="shared" si="812"/>
        <v>NO BID</v>
      </c>
      <c r="DE654" s="171"/>
      <c r="DF654" s="89"/>
      <c r="DG654" s="90" t="str">
        <f t="shared" si="813"/>
        <v/>
      </c>
      <c r="DH654" s="172"/>
      <c r="DI654" s="154" t="str">
        <f t="shared" si="814"/>
        <v>NO BID</v>
      </c>
      <c r="DJ654" s="171"/>
      <c r="DK654" s="89"/>
      <c r="DL654" s="90" t="str">
        <f t="shared" si="815"/>
        <v/>
      </c>
      <c r="DM654" s="172"/>
      <c r="DN654" s="154" t="str">
        <f t="shared" si="816"/>
        <v>NO BID</v>
      </c>
      <c r="DO654" s="171"/>
      <c r="DP654" s="89"/>
      <c r="DQ654" s="90" t="str">
        <f t="shared" si="817"/>
        <v/>
      </c>
      <c r="DR654" s="172"/>
      <c r="DS654" s="154" t="str">
        <f t="shared" si="818"/>
        <v>NO BID</v>
      </c>
      <c r="DT654" s="171"/>
      <c r="DU654" s="89"/>
      <c r="DV654" s="90" t="str">
        <f t="shared" si="819"/>
        <v/>
      </c>
      <c r="DW654" s="172"/>
      <c r="DX654" s="154" t="str">
        <f t="shared" si="820"/>
        <v>NO BID</v>
      </c>
      <c r="DY654" s="171"/>
      <c r="DZ654" s="89"/>
      <c r="EA654" s="90" t="str">
        <f t="shared" si="821"/>
        <v/>
      </c>
      <c r="EB654" s="172"/>
      <c r="EC654" s="154" t="str">
        <f t="shared" si="822"/>
        <v>NO BID</v>
      </c>
      <c r="ED654" s="171"/>
      <c r="EE654" s="89"/>
      <c r="EF654" s="90" t="str">
        <f t="shared" si="823"/>
        <v/>
      </c>
      <c r="EG654" s="172"/>
      <c r="EH654" s="154" t="str">
        <f t="shared" si="824"/>
        <v>NO BID</v>
      </c>
      <c r="EI654" s="171"/>
      <c r="EJ654" s="89"/>
      <c r="EK654" s="90" t="str">
        <f t="shared" si="825"/>
        <v/>
      </c>
      <c r="EL654" s="172"/>
      <c r="EM654" s="154" t="str">
        <f t="shared" si="826"/>
        <v>NO BID</v>
      </c>
      <c r="EN654" s="171"/>
      <c r="EO654" s="89"/>
      <c r="EP654" s="90" t="str">
        <f t="shared" si="827"/>
        <v/>
      </c>
      <c r="EQ654" s="172"/>
      <c r="ER654" s="154" t="str">
        <f t="shared" si="828"/>
        <v>NO BID</v>
      </c>
      <c r="ES654" s="171"/>
      <c r="ET654" s="89"/>
      <c r="EU654" s="90" t="str">
        <f t="shared" si="829"/>
        <v/>
      </c>
      <c r="EV654" s="172"/>
      <c r="EW654" s="154" t="str">
        <f t="shared" si="830"/>
        <v>NO BID</v>
      </c>
      <c r="EX654" s="171"/>
      <c r="EY654" s="89"/>
      <c r="EZ654" s="90" t="str">
        <f t="shared" si="831"/>
        <v/>
      </c>
      <c r="FA654" s="172"/>
      <c r="FB654" s="154" t="str">
        <f t="shared" si="832"/>
        <v>NO BID</v>
      </c>
      <c r="FC654" s="171"/>
      <c r="FD654" s="89"/>
      <c r="FE654" s="90" t="str">
        <f t="shared" si="833"/>
        <v/>
      </c>
      <c r="FF654" s="172"/>
      <c r="FG654" s="154" t="str">
        <f t="shared" si="834"/>
        <v>NO BID</v>
      </c>
      <c r="FH654" s="171"/>
      <c r="FI654" s="89"/>
      <c r="FJ654" s="90" t="str">
        <f t="shared" si="835"/>
        <v/>
      </c>
      <c r="FK654" s="172"/>
      <c r="FL654" s="154" t="str">
        <f t="shared" si="836"/>
        <v>NO BID</v>
      </c>
      <c r="FM654" s="171"/>
      <c r="FN654" s="89"/>
      <c r="FO654" s="90" t="str">
        <f t="shared" si="837"/>
        <v/>
      </c>
      <c r="FP654" s="172"/>
      <c r="FQ654" s="154" t="str">
        <f t="shared" si="838"/>
        <v>NO BID</v>
      </c>
      <c r="FR654" s="174"/>
      <c r="FS654" s="91">
        <v>17.59</v>
      </c>
      <c r="FT654" s="92">
        <f t="shared" si="839"/>
        <v>87.95</v>
      </c>
      <c r="FU654" s="175">
        <f t="shared" si="840"/>
        <v>0</v>
      </c>
      <c r="FV654" s="93" t="str">
        <f t="shared" si="841"/>
        <v/>
      </c>
      <c r="FW654" s="94">
        <f t="shared" si="842"/>
        <v>87.95</v>
      </c>
      <c r="FX654" s="95">
        <f t="shared" si="843"/>
        <v>0</v>
      </c>
      <c r="FY654" s="129" t="str">
        <f t="shared" si="844"/>
        <v>NOT AWARDED</v>
      </c>
      <c r="FZ654" s="130">
        <f t="shared" si="845"/>
        <v>0</v>
      </c>
      <c r="GA654" s="129" t="str">
        <f t="shared" si="846"/>
        <v>VENDOR 09</v>
      </c>
      <c r="GB654" s="176"/>
      <c r="GC654" s="177"/>
      <c r="GD654" s="96"/>
      <c r="GE654" s="97"/>
    </row>
    <row r="655" spans="1:187" ht="30" customHeight="1" thickTop="1" thickBot="1" x14ac:dyDescent="0.4">
      <c r="A655" s="141">
        <v>651</v>
      </c>
      <c r="B655" s="194">
        <v>5</v>
      </c>
      <c r="C655" s="164">
        <v>9781982172800</v>
      </c>
      <c r="D655" s="165" t="s">
        <v>587</v>
      </c>
      <c r="E655" s="165" t="s">
        <v>1251</v>
      </c>
      <c r="F655" s="165" t="s">
        <v>1479</v>
      </c>
      <c r="G655" s="166" t="s">
        <v>1415</v>
      </c>
      <c r="H655" s="166" t="s">
        <v>1434</v>
      </c>
      <c r="I655" s="167"/>
      <c r="J655" s="227">
        <f t="shared" si="847"/>
        <v>5</v>
      </c>
      <c r="K655" s="228"/>
      <c r="L655" s="99" t="str">
        <f t="shared" si="773"/>
        <v/>
      </c>
      <c r="M655" s="241"/>
      <c r="N655" s="168"/>
      <c r="O655" s="169" t="str">
        <f t="shared" si="774"/>
        <v>VENDOR 09</v>
      </c>
      <c r="P655" s="149">
        <v>241362</v>
      </c>
      <c r="Q655" s="149">
        <f t="shared" si="775"/>
        <v>0</v>
      </c>
      <c r="R655" s="170" t="str">
        <f t="shared" si="776"/>
        <v xml:space="preserve">, </v>
      </c>
      <c r="S655" s="170" t="str">
        <f t="shared" si="777"/>
        <v>NO BID</v>
      </c>
      <c r="T655" s="87">
        <f t="shared" si="778"/>
        <v>0</v>
      </c>
      <c r="U655" s="88" t="str">
        <f t="shared" si="779"/>
        <v>NOT AWARDED</v>
      </c>
      <c r="V655" s="167"/>
      <c r="W655" s="171"/>
      <c r="X655" s="89"/>
      <c r="Y655" s="90"/>
      <c r="Z655" s="172" t="str">
        <f t="shared" si="780"/>
        <v/>
      </c>
      <c r="AA655" s="154" t="str">
        <f t="shared" si="781"/>
        <v>NO BID</v>
      </c>
      <c r="AB655" s="171"/>
      <c r="AC655" s="89"/>
      <c r="AD655" s="90"/>
      <c r="AE655" s="172" t="str">
        <f t="shared" si="782"/>
        <v/>
      </c>
      <c r="AF655" s="154" t="str">
        <f t="shared" si="783"/>
        <v>NO BID</v>
      </c>
      <c r="AG655" s="171"/>
      <c r="AH655" s="89"/>
      <c r="AI655" s="90"/>
      <c r="AJ655" s="172" t="str">
        <f t="shared" si="784"/>
        <v/>
      </c>
      <c r="AK655" s="154" t="str">
        <f t="shared" si="785"/>
        <v>NO BID</v>
      </c>
      <c r="AL655" s="171"/>
      <c r="AM655" s="89"/>
      <c r="AN655" s="90"/>
      <c r="AO655" s="172" t="str">
        <f t="shared" si="786"/>
        <v/>
      </c>
      <c r="AP655" s="154" t="str">
        <f t="shared" si="787"/>
        <v>NO BID</v>
      </c>
      <c r="AQ655" s="171"/>
      <c r="AR655" s="89"/>
      <c r="AS655" s="90"/>
      <c r="AT655" s="172" t="str">
        <f t="shared" si="788"/>
        <v/>
      </c>
      <c r="AU655" s="154" t="str">
        <f t="shared" si="789"/>
        <v>NO BID</v>
      </c>
      <c r="AV655" s="171"/>
      <c r="AW655" s="89"/>
      <c r="AX655" s="90"/>
      <c r="AY655" s="172" t="str">
        <f t="shared" si="790"/>
        <v/>
      </c>
      <c r="AZ655" s="154" t="str">
        <f t="shared" si="791"/>
        <v>NO BID</v>
      </c>
      <c r="BA655" s="171"/>
      <c r="BB655" s="89"/>
      <c r="BC655" s="90"/>
      <c r="BD655" s="172" t="str">
        <f t="shared" si="792"/>
        <v/>
      </c>
      <c r="BE655" s="154" t="str">
        <f>IF($B655=0,"",IF(ISNUMBER(BB655),"","NO BID"))</f>
        <v>NO BID</v>
      </c>
      <c r="BF655" s="171"/>
      <c r="BG655" s="89"/>
      <c r="BH655" s="90"/>
      <c r="BI655" s="172" t="str">
        <f t="shared" si="793"/>
        <v/>
      </c>
      <c r="BJ655" s="154" t="str">
        <f t="shared" si="794"/>
        <v>NO BID</v>
      </c>
      <c r="BK655" s="171"/>
      <c r="BL655" s="89"/>
      <c r="BM655" s="90"/>
      <c r="BN655" s="172" t="str">
        <f t="shared" si="795"/>
        <v/>
      </c>
      <c r="BO655" s="154" t="str">
        <f t="shared" si="796"/>
        <v>NO BID</v>
      </c>
      <c r="BP655" s="178"/>
      <c r="BQ655" s="171"/>
      <c r="BR655" s="89"/>
      <c r="BS655" s="90" t="str">
        <f t="shared" si="797"/>
        <v/>
      </c>
      <c r="BT655" s="172"/>
      <c r="BU655" s="154" t="str">
        <f t="shared" si="798"/>
        <v>NO BID</v>
      </c>
      <c r="BV655" s="171"/>
      <c r="BW655" s="89"/>
      <c r="BX655" s="90" t="str">
        <f t="shared" si="799"/>
        <v/>
      </c>
      <c r="BY655" s="172"/>
      <c r="BZ655" s="154" t="str">
        <f t="shared" si="800"/>
        <v>NO BID</v>
      </c>
      <c r="CA655" s="171"/>
      <c r="CB655" s="89"/>
      <c r="CC655" s="90" t="str">
        <f t="shared" si="801"/>
        <v/>
      </c>
      <c r="CD655" s="172"/>
      <c r="CE655" s="154" t="str">
        <f t="shared" si="802"/>
        <v>NO BID</v>
      </c>
      <c r="CF655" s="171"/>
      <c r="CG655" s="89"/>
      <c r="CH655" s="90" t="str">
        <f t="shared" si="803"/>
        <v/>
      </c>
      <c r="CI655" s="172"/>
      <c r="CJ655" s="154" t="str">
        <f t="shared" si="804"/>
        <v>NO BID</v>
      </c>
      <c r="CK655" s="171"/>
      <c r="CL655" s="89"/>
      <c r="CM655" s="90" t="str">
        <f t="shared" si="805"/>
        <v/>
      </c>
      <c r="CN655" s="172"/>
      <c r="CO655" s="154" t="str">
        <f t="shared" si="806"/>
        <v>NO BID</v>
      </c>
      <c r="CP655" s="171"/>
      <c r="CQ655" s="89"/>
      <c r="CR655" s="90" t="str">
        <f t="shared" si="807"/>
        <v/>
      </c>
      <c r="CS655" s="172"/>
      <c r="CT655" s="154" t="str">
        <f t="shared" si="808"/>
        <v>NO BID</v>
      </c>
      <c r="CU655" s="171"/>
      <c r="CV655" s="89"/>
      <c r="CW655" s="90" t="str">
        <f t="shared" si="809"/>
        <v/>
      </c>
      <c r="CX655" s="172"/>
      <c r="CY655" s="154" t="str">
        <f t="shared" si="810"/>
        <v>NO BID</v>
      </c>
      <c r="CZ655" s="171"/>
      <c r="DA655" s="89"/>
      <c r="DB655" s="90" t="str">
        <f t="shared" si="811"/>
        <v/>
      </c>
      <c r="DC655" s="172"/>
      <c r="DD655" s="154" t="str">
        <f t="shared" si="812"/>
        <v>NO BID</v>
      </c>
      <c r="DE655" s="171"/>
      <c r="DF655" s="89"/>
      <c r="DG655" s="90" t="str">
        <f t="shared" si="813"/>
        <v/>
      </c>
      <c r="DH655" s="172"/>
      <c r="DI655" s="154" t="str">
        <f t="shared" si="814"/>
        <v>NO BID</v>
      </c>
      <c r="DJ655" s="171"/>
      <c r="DK655" s="89"/>
      <c r="DL655" s="90" t="str">
        <f t="shared" si="815"/>
        <v/>
      </c>
      <c r="DM655" s="172"/>
      <c r="DN655" s="154" t="str">
        <f t="shared" si="816"/>
        <v>NO BID</v>
      </c>
      <c r="DO655" s="171"/>
      <c r="DP655" s="89"/>
      <c r="DQ655" s="90" t="str">
        <f t="shared" si="817"/>
        <v/>
      </c>
      <c r="DR655" s="172"/>
      <c r="DS655" s="154" t="str">
        <f t="shared" si="818"/>
        <v>NO BID</v>
      </c>
      <c r="DT655" s="171"/>
      <c r="DU655" s="89"/>
      <c r="DV655" s="90" t="str">
        <f t="shared" si="819"/>
        <v/>
      </c>
      <c r="DW655" s="172"/>
      <c r="DX655" s="154" t="str">
        <f t="shared" si="820"/>
        <v>NO BID</v>
      </c>
      <c r="DY655" s="171"/>
      <c r="DZ655" s="89"/>
      <c r="EA655" s="90" t="str">
        <f t="shared" si="821"/>
        <v/>
      </c>
      <c r="EB655" s="172"/>
      <c r="EC655" s="154" t="str">
        <f t="shared" si="822"/>
        <v>NO BID</v>
      </c>
      <c r="ED655" s="171"/>
      <c r="EE655" s="89"/>
      <c r="EF655" s="90" t="str">
        <f t="shared" si="823"/>
        <v/>
      </c>
      <c r="EG655" s="172"/>
      <c r="EH655" s="154" t="str">
        <f t="shared" si="824"/>
        <v>NO BID</v>
      </c>
      <c r="EI655" s="171"/>
      <c r="EJ655" s="89"/>
      <c r="EK655" s="90" t="str">
        <f t="shared" si="825"/>
        <v/>
      </c>
      <c r="EL655" s="172"/>
      <c r="EM655" s="154" t="str">
        <f t="shared" si="826"/>
        <v>NO BID</v>
      </c>
      <c r="EN655" s="171"/>
      <c r="EO655" s="89"/>
      <c r="EP655" s="90" t="str">
        <f t="shared" si="827"/>
        <v/>
      </c>
      <c r="EQ655" s="172"/>
      <c r="ER655" s="154" t="str">
        <f t="shared" si="828"/>
        <v>NO BID</v>
      </c>
      <c r="ES655" s="171"/>
      <c r="ET655" s="89"/>
      <c r="EU655" s="90" t="str">
        <f t="shared" si="829"/>
        <v/>
      </c>
      <c r="EV655" s="172"/>
      <c r="EW655" s="154" t="str">
        <f t="shared" si="830"/>
        <v>NO BID</v>
      </c>
      <c r="EX655" s="171"/>
      <c r="EY655" s="89"/>
      <c r="EZ655" s="90" t="str">
        <f t="shared" si="831"/>
        <v/>
      </c>
      <c r="FA655" s="172"/>
      <c r="FB655" s="154" t="str">
        <f t="shared" si="832"/>
        <v>NO BID</v>
      </c>
      <c r="FC655" s="171"/>
      <c r="FD655" s="89"/>
      <c r="FE655" s="90" t="str">
        <f t="shared" si="833"/>
        <v/>
      </c>
      <c r="FF655" s="172"/>
      <c r="FG655" s="154" t="str">
        <f t="shared" si="834"/>
        <v>NO BID</v>
      </c>
      <c r="FH655" s="171"/>
      <c r="FI655" s="89"/>
      <c r="FJ655" s="90" t="str">
        <f t="shared" si="835"/>
        <v/>
      </c>
      <c r="FK655" s="172"/>
      <c r="FL655" s="154" t="str">
        <f t="shared" si="836"/>
        <v>NO BID</v>
      </c>
      <c r="FM655" s="171"/>
      <c r="FN655" s="89"/>
      <c r="FO655" s="90" t="str">
        <f t="shared" si="837"/>
        <v/>
      </c>
      <c r="FP655" s="172"/>
      <c r="FQ655" s="154" t="str">
        <f t="shared" si="838"/>
        <v>NO BID</v>
      </c>
      <c r="FR655" s="174"/>
      <c r="FS655" s="91">
        <v>21.49</v>
      </c>
      <c r="FT655" s="92">
        <f t="shared" si="839"/>
        <v>107.44999999999999</v>
      </c>
      <c r="FU655" s="175">
        <f t="shared" si="840"/>
        <v>0</v>
      </c>
      <c r="FV655" s="93" t="str">
        <f t="shared" si="841"/>
        <v/>
      </c>
      <c r="FW655" s="94">
        <f t="shared" si="842"/>
        <v>107.44999999999999</v>
      </c>
      <c r="FX655" s="95">
        <f t="shared" si="843"/>
        <v>0</v>
      </c>
      <c r="FY655" s="129" t="str">
        <f t="shared" si="844"/>
        <v>NOT AWARDED</v>
      </c>
      <c r="FZ655" s="130">
        <f t="shared" si="845"/>
        <v>0</v>
      </c>
      <c r="GA655" s="129" t="str">
        <f t="shared" si="846"/>
        <v>VENDOR 09</v>
      </c>
      <c r="GB655" s="176"/>
      <c r="GC655" s="177"/>
      <c r="GD655" s="96"/>
      <c r="GE655" s="97"/>
    </row>
    <row r="656" spans="1:187" ht="30" customHeight="1" thickTop="1" thickBot="1" x14ac:dyDescent="0.4">
      <c r="A656" s="162">
        <v>652</v>
      </c>
      <c r="B656" s="163">
        <v>5</v>
      </c>
      <c r="C656" s="164">
        <v>9780525509561</v>
      </c>
      <c r="D656" s="165" t="s">
        <v>593</v>
      </c>
      <c r="E656" s="165" t="s">
        <v>1255</v>
      </c>
      <c r="F656" s="165" t="s">
        <v>1479</v>
      </c>
      <c r="G656" s="166" t="s">
        <v>1415</v>
      </c>
      <c r="H656" s="166" t="s">
        <v>1417</v>
      </c>
      <c r="I656" s="167"/>
      <c r="J656" s="227">
        <f t="shared" si="847"/>
        <v>5</v>
      </c>
      <c r="K656" s="228"/>
      <c r="L656" s="99" t="str">
        <f t="shared" si="773"/>
        <v/>
      </c>
      <c r="M656" s="241"/>
      <c r="N656" s="168"/>
      <c r="O656" s="169" t="str">
        <f t="shared" si="774"/>
        <v>VENDOR 09</v>
      </c>
      <c r="P656" s="149">
        <v>241365</v>
      </c>
      <c r="Q656" s="149">
        <f t="shared" si="775"/>
        <v>0</v>
      </c>
      <c r="R656" s="170" t="str">
        <f t="shared" si="776"/>
        <v xml:space="preserve">, </v>
      </c>
      <c r="S656" s="170" t="str">
        <f t="shared" si="777"/>
        <v>NO BID</v>
      </c>
      <c r="T656" s="87">
        <f t="shared" si="778"/>
        <v>0</v>
      </c>
      <c r="U656" s="88" t="str">
        <f t="shared" si="779"/>
        <v>NOT AWARDED</v>
      </c>
      <c r="V656" s="167"/>
      <c r="W656" s="171"/>
      <c r="X656" s="89"/>
      <c r="Y656" s="90"/>
      <c r="Z656" s="172" t="str">
        <f t="shared" si="780"/>
        <v/>
      </c>
      <c r="AA656" s="154" t="str">
        <f t="shared" si="781"/>
        <v>NO BID</v>
      </c>
      <c r="AB656" s="171"/>
      <c r="AC656" s="89"/>
      <c r="AD656" s="90"/>
      <c r="AE656" s="172" t="str">
        <f t="shared" si="782"/>
        <v/>
      </c>
      <c r="AF656" s="154" t="str">
        <f t="shared" si="783"/>
        <v>NO BID</v>
      </c>
      <c r="AG656" s="171"/>
      <c r="AH656" s="89"/>
      <c r="AI656" s="90"/>
      <c r="AJ656" s="172" t="str">
        <f t="shared" si="784"/>
        <v/>
      </c>
      <c r="AK656" s="154" t="str">
        <f t="shared" si="785"/>
        <v>NO BID</v>
      </c>
      <c r="AL656" s="171"/>
      <c r="AM656" s="89"/>
      <c r="AN656" s="90"/>
      <c r="AO656" s="172" t="str">
        <f t="shared" si="786"/>
        <v/>
      </c>
      <c r="AP656" s="154" t="str">
        <f t="shared" si="787"/>
        <v>NO BID</v>
      </c>
      <c r="AQ656" s="171"/>
      <c r="AR656" s="89"/>
      <c r="AS656" s="90"/>
      <c r="AT656" s="172" t="str">
        <f t="shared" si="788"/>
        <v/>
      </c>
      <c r="AU656" s="154" t="str">
        <f t="shared" si="789"/>
        <v>NO BID</v>
      </c>
      <c r="AV656" s="171"/>
      <c r="AW656" s="89"/>
      <c r="AX656" s="90"/>
      <c r="AY656" s="172" t="str">
        <f t="shared" si="790"/>
        <v/>
      </c>
      <c r="AZ656" s="154" t="str">
        <f t="shared" si="791"/>
        <v>NO BID</v>
      </c>
      <c r="BA656" s="171"/>
      <c r="BB656" s="89"/>
      <c r="BC656" s="90"/>
      <c r="BD656" s="172" t="str">
        <f t="shared" si="792"/>
        <v/>
      </c>
      <c r="BE656" s="154" t="s">
        <v>82</v>
      </c>
      <c r="BF656" s="171"/>
      <c r="BG656" s="89"/>
      <c r="BH656" s="90"/>
      <c r="BI656" s="172" t="str">
        <f t="shared" si="793"/>
        <v/>
      </c>
      <c r="BJ656" s="154" t="str">
        <f t="shared" si="794"/>
        <v>NO BID</v>
      </c>
      <c r="BK656" s="171"/>
      <c r="BL656" s="89"/>
      <c r="BM656" s="90"/>
      <c r="BN656" s="172" t="str">
        <f t="shared" si="795"/>
        <v/>
      </c>
      <c r="BO656" s="154" t="str">
        <f t="shared" si="796"/>
        <v>NO BID</v>
      </c>
      <c r="BP656" s="173"/>
      <c r="BQ656" s="171"/>
      <c r="BR656" s="89"/>
      <c r="BS656" s="90" t="str">
        <f t="shared" si="797"/>
        <v/>
      </c>
      <c r="BT656" s="172"/>
      <c r="BU656" s="154" t="str">
        <f t="shared" si="798"/>
        <v>NO BID</v>
      </c>
      <c r="BV656" s="171"/>
      <c r="BW656" s="89"/>
      <c r="BX656" s="90" t="str">
        <f t="shared" si="799"/>
        <v/>
      </c>
      <c r="BY656" s="172"/>
      <c r="BZ656" s="154" t="str">
        <f t="shared" si="800"/>
        <v>NO BID</v>
      </c>
      <c r="CA656" s="171"/>
      <c r="CB656" s="89"/>
      <c r="CC656" s="90" t="str">
        <f t="shared" si="801"/>
        <v/>
      </c>
      <c r="CD656" s="172"/>
      <c r="CE656" s="154" t="str">
        <f t="shared" si="802"/>
        <v>NO BID</v>
      </c>
      <c r="CF656" s="171"/>
      <c r="CG656" s="89"/>
      <c r="CH656" s="90" t="str">
        <f t="shared" si="803"/>
        <v/>
      </c>
      <c r="CI656" s="172"/>
      <c r="CJ656" s="154" t="str">
        <f t="shared" si="804"/>
        <v>NO BID</v>
      </c>
      <c r="CK656" s="171"/>
      <c r="CL656" s="89"/>
      <c r="CM656" s="90" t="str">
        <f t="shared" si="805"/>
        <v/>
      </c>
      <c r="CN656" s="172"/>
      <c r="CO656" s="154" t="str">
        <f t="shared" si="806"/>
        <v>NO BID</v>
      </c>
      <c r="CP656" s="171"/>
      <c r="CQ656" s="89"/>
      <c r="CR656" s="90" t="str">
        <f t="shared" si="807"/>
        <v/>
      </c>
      <c r="CS656" s="172"/>
      <c r="CT656" s="154" t="str">
        <f t="shared" si="808"/>
        <v>NO BID</v>
      </c>
      <c r="CU656" s="171"/>
      <c r="CV656" s="89"/>
      <c r="CW656" s="90" t="str">
        <f t="shared" si="809"/>
        <v/>
      </c>
      <c r="CX656" s="172"/>
      <c r="CY656" s="154" t="str">
        <f t="shared" si="810"/>
        <v>NO BID</v>
      </c>
      <c r="CZ656" s="171"/>
      <c r="DA656" s="89"/>
      <c r="DB656" s="90" t="str">
        <f t="shared" si="811"/>
        <v/>
      </c>
      <c r="DC656" s="172"/>
      <c r="DD656" s="154" t="str">
        <f t="shared" si="812"/>
        <v>NO BID</v>
      </c>
      <c r="DE656" s="171"/>
      <c r="DF656" s="89"/>
      <c r="DG656" s="90" t="str">
        <f t="shared" si="813"/>
        <v/>
      </c>
      <c r="DH656" s="172"/>
      <c r="DI656" s="154" t="str">
        <f t="shared" si="814"/>
        <v>NO BID</v>
      </c>
      <c r="DJ656" s="171"/>
      <c r="DK656" s="89"/>
      <c r="DL656" s="90" t="str">
        <f t="shared" si="815"/>
        <v/>
      </c>
      <c r="DM656" s="172"/>
      <c r="DN656" s="154" t="str">
        <f t="shared" si="816"/>
        <v>NO BID</v>
      </c>
      <c r="DO656" s="171"/>
      <c r="DP656" s="89"/>
      <c r="DQ656" s="90" t="str">
        <f t="shared" si="817"/>
        <v/>
      </c>
      <c r="DR656" s="172"/>
      <c r="DS656" s="154" t="str">
        <f t="shared" si="818"/>
        <v>NO BID</v>
      </c>
      <c r="DT656" s="171"/>
      <c r="DU656" s="89"/>
      <c r="DV656" s="90" t="str">
        <f t="shared" si="819"/>
        <v/>
      </c>
      <c r="DW656" s="172"/>
      <c r="DX656" s="154" t="str">
        <f t="shared" si="820"/>
        <v>NO BID</v>
      </c>
      <c r="DY656" s="171"/>
      <c r="DZ656" s="89"/>
      <c r="EA656" s="90" t="str">
        <f t="shared" si="821"/>
        <v/>
      </c>
      <c r="EB656" s="172"/>
      <c r="EC656" s="154" t="str">
        <f t="shared" si="822"/>
        <v>NO BID</v>
      </c>
      <c r="ED656" s="171"/>
      <c r="EE656" s="89"/>
      <c r="EF656" s="90" t="str">
        <f t="shared" si="823"/>
        <v/>
      </c>
      <c r="EG656" s="172"/>
      <c r="EH656" s="154" t="str">
        <f t="shared" si="824"/>
        <v>NO BID</v>
      </c>
      <c r="EI656" s="171"/>
      <c r="EJ656" s="89"/>
      <c r="EK656" s="90" t="str">
        <f t="shared" si="825"/>
        <v/>
      </c>
      <c r="EL656" s="172"/>
      <c r="EM656" s="154" t="str">
        <f t="shared" si="826"/>
        <v>NO BID</v>
      </c>
      <c r="EN656" s="171"/>
      <c r="EO656" s="89"/>
      <c r="EP656" s="90" t="str">
        <f t="shared" si="827"/>
        <v/>
      </c>
      <c r="EQ656" s="172"/>
      <c r="ER656" s="154" t="str">
        <f t="shared" si="828"/>
        <v>NO BID</v>
      </c>
      <c r="ES656" s="171"/>
      <c r="ET656" s="89"/>
      <c r="EU656" s="90" t="str">
        <f t="shared" si="829"/>
        <v/>
      </c>
      <c r="EV656" s="172"/>
      <c r="EW656" s="154" t="str">
        <f t="shared" si="830"/>
        <v>NO BID</v>
      </c>
      <c r="EX656" s="171"/>
      <c r="EY656" s="89"/>
      <c r="EZ656" s="90" t="str">
        <f t="shared" si="831"/>
        <v/>
      </c>
      <c r="FA656" s="172"/>
      <c r="FB656" s="154" t="str">
        <f t="shared" si="832"/>
        <v>NO BID</v>
      </c>
      <c r="FC656" s="171"/>
      <c r="FD656" s="89"/>
      <c r="FE656" s="90" t="str">
        <f t="shared" si="833"/>
        <v/>
      </c>
      <c r="FF656" s="172"/>
      <c r="FG656" s="154" t="str">
        <f t="shared" si="834"/>
        <v>NO BID</v>
      </c>
      <c r="FH656" s="171"/>
      <c r="FI656" s="89"/>
      <c r="FJ656" s="90" t="str">
        <f t="shared" si="835"/>
        <v/>
      </c>
      <c r="FK656" s="172"/>
      <c r="FL656" s="154" t="str">
        <f t="shared" si="836"/>
        <v>NO BID</v>
      </c>
      <c r="FM656" s="171"/>
      <c r="FN656" s="89"/>
      <c r="FO656" s="90" t="str">
        <f t="shared" si="837"/>
        <v/>
      </c>
      <c r="FP656" s="172"/>
      <c r="FQ656" s="154" t="str">
        <f t="shared" si="838"/>
        <v>NO BID</v>
      </c>
      <c r="FR656" s="174"/>
      <c r="FS656" s="91">
        <v>15.8</v>
      </c>
      <c r="FT656" s="92">
        <f t="shared" si="839"/>
        <v>79</v>
      </c>
      <c r="FU656" s="175">
        <f t="shared" si="840"/>
        <v>0</v>
      </c>
      <c r="FV656" s="93" t="str">
        <f t="shared" si="841"/>
        <v/>
      </c>
      <c r="FW656" s="94">
        <f t="shared" si="842"/>
        <v>79</v>
      </c>
      <c r="FX656" s="95">
        <f t="shared" si="843"/>
        <v>0</v>
      </c>
      <c r="FY656" s="129" t="str">
        <f t="shared" si="844"/>
        <v>NOT AWARDED</v>
      </c>
      <c r="FZ656" s="130">
        <f t="shared" si="845"/>
        <v>0</v>
      </c>
      <c r="GA656" s="129" t="str">
        <f t="shared" si="846"/>
        <v>VENDOR 09</v>
      </c>
      <c r="GB656" s="176"/>
      <c r="GC656" s="177"/>
      <c r="GD656" s="96"/>
      <c r="GE656" s="97"/>
    </row>
    <row r="657" spans="1:187" ht="30" customHeight="1" thickTop="1" thickBot="1" x14ac:dyDescent="0.4">
      <c r="A657" s="162">
        <v>653</v>
      </c>
      <c r="B657" s="163">
        <v>4</v>
      </c>
      <c r="C657" s="164">
        <v>9781250805140</v>
      </c>
      <c r="D657" s="165" t="s">
        <v>595</v>
      </c>
      <c r="E657" s="165" t="s">
        <v>1256</v>
      </c>
      <c r="F657" s="165" t="s">
        <v>1479</v>
      </c>
      <c r="G657" s="166" t="s">
        <v>1415</v>
      </c>
      <c r="H657" s="166" t="s">
        <v>1416</v>
      </c>
      <c r="I657" s="167"/>
      <c r="J657" s="227">
        <f t="shared" si="847"/>
        <v>4</v>
      </c>
      <c r="K657" s="228"/>
      <c r="L657" s="99" t="str">
        <f t="shared" si="773"/>
        <v/>
      </c>
      <c r="M657" s="241"/>
      <c r="N657" s="168"/>
      <c r="O657" s="169" t="str">
        <f t="shared" si="774"/>
        <v>VENDOR 09</v>
      </c>
      <c r="P657" s="149">
        <v>241363</v>
      </c>
      <c r="Q657" s="149">
        <f t="shared" si="775"/>
        <v>0</v>
      </c>
      <c r="R657" s="170" t="str">
        <f t="shared" si="776"/>
        <v xml:space="preserve">, </v>
      </c>
      <c r="S657" s="170" t="str">
        <f t="shared" si="777"/>
        <v>NO BID</v>
      </c>
      <c r="T657" s="87">
        <f t="shared" si="778"/>
        <v>0</v>
      </c>
      <c r="U657" s="88" t="str">
        <f t="shared" si="779"/>
        <v>NOT AWARDED</v>
      </c>
      <c r="V657" s="167"/>
      <c r="W657" s="171"/>
      <c r="X657" s="89"/>
      <c r="Y657" s="90"/>
      <c r="Z657" s="172" t="str">
        <f t="shared" si="780"/>
        <v/>
      </c>
      <c r="AA657" s="154" t="str">
        <f t="shared" si="781"/>
        <v>NO BID</v>
      </c>
      <c r="AB657" s="171"/>
      <c r="AC657" s="89"/>
      <c r="AD657" s="90"/>
      <c r="AE657" s="172" t="str">
        <f t="shared" si="782"/>
        <v/>
      </c>
      <c r="AF657" s="154" t="str">
        <f t="shared" si="783"/>
        <v>NO BID</v>
      </c>
      <c r="AG657" s="171"/>
      <c r="AH657" s="89"/>
      <c r="AI657" s="90"/>
      <c r="AJ657" s="172" t="str">
        <f t="shared" si="784"/>
        <v/>
      </c>
      <c r="AK657" s="154" t="str">
        <f t="shared" si="785"/>
        <v>NO BID</v>
      </c>
      <c r="AL657" s="171"/>
      <c r="AM657" s="89"/>
      <c r="AN657" s="90"/>
      <c r="AO657" s="172" t="str">
        <f t="shared" si="786"/>
        <v/>
      </c>
      <c r="AP657" s="154" t="str">
        <f t="shared" si="787"/>
        <v>NO BID</v>
      </c>
      <c r="AQ657" s="171"/>
      <c r="AR657" s="89"/>
      <c r="AS657" s="90"/>
      <c r="AT657" s="172" t="str">
        <f t="shared" si="788"/>
        <v/>
      </c>
      <c r="AU657" s="154" t="str">
        <f t="shared" si="789"/>
        <v>NO BID</v>
      </c>
      <c r="AV657" s="171"/>
      <c r="AW657" s="89"/>
      <c r="AX657" s="90"/>
      <c r="AY657" s="172" t="str">
        <f t="shared" si="790"/>
        <v/>
      </c>
      <c r="AZ657" s="154" t="str">
        <f t="shared" si="791"/>
        <v>NO BID</v>
      </c>
      <c r="BA657" s="171"/>
      <c r="BB657" s="89"/>
      <c r="BC657" s="90"/>
      <c r="BD657" s="172" t="str">
        <f t="shared" si="792"/>
        <v/>
      </c>
      <c r="BE657" s="154" t="str">
        <f t="shared" ref="BE657:BE663" si="848">IF($B657=0,"",IF(ISNUMBER(BB657),"","NO BID"))</f>
        <v>NO BID</v>
      </c>
      <c r="BF657" s="171"/>
      <c r="BG657" s="89"/>
      <c r="BH657" s="90"/>
      <c r="BI657" s="172" t="str">
        <f t="shared" si="793"/>
        <v/>
      </c>
      <c r="BJ657" s="154" t="str">
        <f t="shared" si="794"/>
        <v>NO BID</v>
      </c>
      <c r="BK657" s="171"/>
      <c r="BL657" s="89"/>
      <c r="BM657" s="90"/>
      <c r="BN657" s="172" t="str">
        <f t="shared" si="795"/>
        <v/>
      </c>
      <c r="BO657" s="154" t="str">
        <f t="shared" si="796"/>
        <v>NO BID</v>
      </c>
      <c r="BP657" s="178"/>
      <c r="BQ657" s="171"/>
      <c r="BR657" s="89"/>
      <c r="BS657" s="90" t="str">
        <f t="shared" si="797"/>
        <v/>
      </c>
      <c r="BT657" s="172"/>
      <c r="BU657" s="154" t="str">
        <f t="shared" si="798"/>
        <v>NO BID</v>
      </c>
      <c r="BV657" s="171"/>
      <c r="BW657" s="89"/>
      <c r="BX657" s="90" t="str">
        <f t="shared" si="799"/>
        <v/>
      </c>
      <c r="BY657" s="172"/>
      <c r="BZ657" s="154" t="str">
        <f t="shared" si="800"/>
        <v>NO BID</v>
      </c>
      <c r="CA657" s="171"/>
      <c r="CB657" s="89"/>
      <c r="CC657" s="90" t="str">
        <f t="shared" si="801"/>
        <v/>
      </c>
      <c r="CD657" s="172"/>
      <c r="CE657" s="154" t="str">
        <f t="shared" si="802"/>
        <v>NO BID</v>
      </c>
      <c r="CF657" s="171"/>
      <c r="CG657" s="89"/>
      <c r="CH657" s="90" t="str">
        <f t="shared" si="803"/>
        <v/>
      </c>
      <c r="CI657" s="172"/>
      <c r="CJ657" s="154" t="str">
        <f t="shared" si="804"/>
        <v>NO BID</v>
      </c>
      <c r="CK657" s="171"/>
      <c r="CL657" s="89"/>
      <c r="CM657" s="90" t="str">
        <f t="shared" si="805"/>
        <v/>
      </c>
      <c r="CN657" s="172"/>
      <c r="CO657" s="154" t="str">
        <f t="shared" si="806"/>
        <v>NO BID</v>
      </c>
      <c r="CP657" s="171"/>
      <c r="CQ657" s="89"/>
      <c r="CR657" s="90" t="str">
        <f t="shared" si="807"/>
        <v/>
      </c>
      <c r="CS657" s="172"/>
      <c r="CT657" s="154" t="str">
        <f t="shared" si="808"/>
        <v>NO BID</v>
      </c>
      <c r="CU657" s="171"/>
      <c r="CV657" s="89"/>
      <c r="CW657" s="90" t="str">
        <f t="shared" si="809"/>
        <v/>
      </c>
      <c r="CX657" s="172"/>
      <c r="CY657" s="154" t="str">
        <f t="shared" si="810"/>
        <v>NO BID</v>
      </c>
      <c r="CZ657" s="171"/>
      <c r="DA657" s="89"/>
      <c r="DB657" s="90" t="str">
        <f t="shared" si="811"/>
        <v/>
      </c>
      <c r="DC657" s="172"/>
      <c r="DD657" s="154" t="str">
        <f t="shared" si="812"/>
        <v>NO BID</v>
      </c>
      <c r="DE657" s="171"/>
      <c r="DF657" s="89"/>
      <c r="DG657" s="90" t="str">
        <f t="shared" si="813"/>
        <v/>
      </c>
      <c r="DH657" s="172"/>
      <c r="DI657" s="154" t="str">
        <f t="shared" si="814"/>
        <v>NO BID</v>
      </c>
      <c r="DJ657" s="171"/>
      <c r="DK657" s="89"/>
      <c r="DL657" s="90" t="str">
        <f t="shared" si="815"/>
        <v/>
      </c>
      <c r="DM657" s="172"/>
      <c r="DN657" s="154" t="str">
        <f t="shared" si="816"/>
        <v>NO BID</v>
      </c>
      <c r="DO657" s="171"/>
      <c r="DP657" s="89"/>
      <c r="DQ657" s="90" t="str">
        <f t="shared" si="817"/>
        <v/>
      </c>
      <c r="DR657" s="172"/>
      <c r="DS657" s="154" t="str">
        <f t="shared" si="818"/>
        <v>NO BID</v>
      </c>
      <c r="DT657" s="171"/>
      <c r="DU657" s="89"/>
      <c r="DV657" s="90" t="str">
        <f t="shared" si="819"/>
        <v/>
      </c>
      <c r="DW657" s="172"/>
      <c r="DX657" s="154" t="str">
        <f t="shared" si="820"/>
        <v>NO BID</v>
      </c>
      <c r="DY657" s="171"/>
      <c r="DZ657" s="89"/>
      <c r="EA657" s="90" t="str">
        <f t="shared" si="821"/>
        <v/>
      </c>
      <c r="EB657" s="172"/>
      <c r="EC657" s="154" t="str">
        <f t="shared" si="822"/>
        <v>NO BID</v>
      </c>
      <c r="ED657" s="171"/>
      <c r="EE657" s="89"/>
      <c r="EF657" s="90" t="str">
        <f t="shared" si="823"/>
        <v/>
      </c>
      <c r="EG657" s="172"/>
      <c r="EH657" s="154" t="str">
        <f t="shared" si="824"/>
        <v>NO BID</v>
      </c>
      <c r="EI657" s="171"/>
      <c r="EJ657" s="89"/>
      <c r="EK657" s="90" t="str">
        <f t="shared" si="825"/>
        <v/>
      </c>
      <c r="EL657" s="172"/>
      <c r="EM657" s="154" t="str">
        <f t="shared" si="826"/>
        <v>NO BID</v>
      </c>
      <c r="EN657" s="171"/>
      <c r="EO657" s="89"/>
      <c r="EP657" s="90" t="str">
        <f t="shared" si="827"/>
        <v/>
      </c>
      <c r="EQ657" s="172"/>
      <c r="ER657" s="154" t="str">
        <f t="shared" si="828"/>
        <v>NO BID</v>
      </c>
      <c r="ES657" s="171"/>
      <c r="ET657" s="89"/>
      <c r="EU657" s="90" t="str">
        <f t="shared" si="829"/>
        <v/>
      </c>
      <c r="EV657" s="172"/>
      <c r="EW657" s="154" t="str">
        <f t="shared" si="830"/>
        <v>NO BID</v>
      </c>
      <c r="EX657" s="171"/>
      <c r="EY657" s="89"/>
      <c r="EZ657" s="90" t="str">
        <f t="shared" si="831"/>
        <v/>
      </c>
      <c r="FA657" s="172"/>
      <c r="FB657" s="154" t="str">
        <f t="shared" si="832"/>
        <v>NO BID</v>
      </c>
      <c r="FC657" s="171"/>
      <c r="FD657" s="89"/>
      <c r="FE657" s="90" t="str">
        <f t="shared" si="833"/>
        <v/>
      </c>
      <c r="FF657" s="172"/>
      <c r="FG657" s="154" t="str">
        <f t="shared" si="834"/>
        <v>NO BID</v>
      </c>
      <c r="FH657" s="171"/>
      <c r="FI657" s="89"/>
      <c r="FJ657" s="90" t="str">
        <f t="shared" si="835"/>
        <v/>
      </c>
      <c r="FK657" s="172"/>
      <c r="FL657" s="154" t="str">
        <f t="shared" si="836"/>
        <v>NO BID</v>
      </c>
      <c r="FM657" s="171"/>
      <c r="FN657" s="89"/>
      <c r="FO657" s="90" t="str">
        <f t="shared" si="837"/>
        <v/>
      </c>
      <c r="FP657" s="172"/>
      <c r="FQ657" s="154" t="str">
        <f t="shared" si="838"/>
        <v>NO BID</v>
      </c>
      <c r="FR657" s="174"/>
      <c r="FS657" s="91">
        <v>22.99</v>
      </c>
      <c r="FT657" s="92">
        <f t="shared" si="839"/>
        <v>91.96</v>
      </c>
      <c r="FU657" s="175">
        <f t="shared" si="840"/>
        <v>0</v>
      </c>
      <c r="FV657" s="93" t="str">
        <f t="shared" si="841"/>
        <v/>
      </c>
      <c r="FW657" s="94">
        <f t="shared" si="842"/>
        <v>91.96</v>
      </c>
      <c r="FX657" s="95">
        <f t="shared" si="843"/>
        <v>0</v>
      </c>
      <c r="FY657" s="129" t="str">
        <f t="shared" si="844"/>
        <v>NOT AWARDED</v>
      </c>
      <c r="FZ657" s="130">
        <f t="shared" si="845"/>
        <v>0</v>
      </c>
      <c r="GA657" s="129" t="str">
        <f t="shared" si="846"/>
        <v>VENDOR 09</v>
      </c>
      <c r="GB657" s="176"/>
      <c r="GC657" s="177"/>
      <c r="GD657" s="96"/>
      <c r="GE657" s="97"/>
    </row>
    <row r="658" spans="1:187" ht="30" customHeight="1" thickTop="1" thickBot="1" x14ac:dyDescent="0.4">
      <c r="A658" s="162">
        <v>654</v>
      </c>
      <c r="B658" s="163">
        <v>5</v>
      </c>
      <c r="C658" s="164">
        <v>9781538737897</v>
      </c>
      <c r="D658" s="165" t="s">
        <v>596</v>
      </c>
      <c r="E658" s="165" t="s">
        <v>1257</v>
      </c>
      <c r="F658" s="165" t="s">
        <v>1479</v>
      </c>
      <c r="G658" s="166" t="s">
        <v>1415</v>
      </c>
      <c r="H658" s="166" t="s">
        <v>1416</v>
      </c>
      <c r="I658" s="167"/>
      <c r="J658" s="227">
        <f t="shared" si="847"/>
        <v>5</v>
      </c>
      <c r="K658" s="228"/>
      <c r="L658" s="99" t="str">
        <f t="shared" si="773"/>
        <v/>
      </c>
      <c r="M658" s="241"/>
      <c r="N658" s="168"/>
      <c r="O658" s="195" t="str">
        <f t="shared" si="774"/>
        <v>VENDOR 09</v>
      </c>
      <c r="P658" s="149">
        <v>241360</v>
      </c>
      <c r="Q658" s="149">
        <f t="shared" si="775"/>
        <v>0</v>
      </c>
      <c r="R658" s="196" t="str">
        <f t="shared" si="776"/>
        <v xml:space="preserve">, </v>
      </c>
      <c r="S658" s="196" t="str">
        <f t="shared" si="777"/>
        <v>NO BID</v>
      </c>
      <c r="T658" s="117">
        <f t="shared" si="778"/>
        <v>0</v>
      </c>
      <c r="U658" s="118" t="str">
        <f t="shared" si="779"/>
        <v>NOT AWARDED</v>
      </c>
      <c r="V658" s="167"/>
      <c r="W658" s="171"/>
      <c r="X658" s="89"/>
      <c r="Y658" s="90"/>
      <c r="Z658" s="172" t="str">
        <f t="shared" si="780"/>
        <v/>
      </c>
      <c r="AA658" s="154" t="str">
        <f t="shared" si="781"/>
        <v>NO BID</v>
      </c>
      <c r="AB658" s="171"/>
      <c r="AC658" s="89"/>
      <c r="AD658" s="90"/>
      <c r="AE658" s="172" t="str">
        <f t="shared" si="782"/>
        <v/>
      </c>
      <c r="AF658" s="154" t="str">
        <f t="shared" si="783"/>
        <v>NO BID</v>
      </c>
      <c r="AG658" s="171"/>
      <c r="AH658" s="89"/>
      <c r="AI658" s="90"/>
      <c r="AJ658" s="172" t="str">
        <f t="shared" si="784"/>
        <v/>
      </c>
      <c r="AK658" s="154" t="str">
        <f t="shared" si="785"/>
        <v>NO BID</v>
      </c>
      <c r="AL658" s="171"/>
      <c r="AM658" s="89"/>
      <c r="AN658" s="90"/>
      <c r="AO658" s="172" t="str">
        <f t="shared" si="786"/>
        <v/>
      </c>
      <c r="AP658" s="154" t="str">
        <f t="shared" si="787"/>
        <v>NO BID</v>
      </c>
      <c r="AQ658" s="171"/>
      <c r="AR658" s="89"/>
      <c r="AS658" s="90"/>
      <c r="AT658" s="172" t="str">
        <f t="shared" si="788"/>
        <v/>
      </c>
      <c r="AU658" s="154" t="str">
        <f t="shared" si="789"/>
        <v>NO BID</v>
      </c>
      <c r="AV658" s="171"/>
      <c r="AW658" s="89"/>
      <c r="AX658" s="90"/>
      <c r="AY658" s="172" t="str">
        <f t="shared" si="790"/>
        <v/>
      </c>
      <c r="AZ658" s="154" t="str">
        <f t="shared" si="791"/>
        <v>NO BID</v>
      </c>
      <c r="BA658" s="171"/>
      <c r="BB658" s="89"/>
      <c r="BC658" s="90"/>
      <c r="BD658" s="172" t="str">
        <f t="shared" si="792"/>
        <v/>
      </c>
      <c r="BE658" s="154" t="str">
        <f t="shared" si="848"/>
        <v>NO BID</v>
      </c>
      <c r="BF658" s="171"/>
      <c r="BG658" s="89"/>
      <c r="BH658" s="90"/>
      <c r="BI658" s="172" t="str">
        <f t="shared" si="793"/>
        <v/>
      </c>
      <c r="BJ658" s="154" t="str">
        <f t="shared" si="794"/>
        <v>NO BID</v>
      </c>
      <c r="BK658" s="171"/>
      <c r="BL658" s="89"/>
      <c r="BM658" s="90"/>
      <c r="BN658" s="172" t="str">
        <f t="shared" si="795"/>
        <v/>
      </c>
      <c r="BO658" s="154" t="str">
        <f t="shared" si="796"/>
        <v>NO BID</v>
      </c>
      <c r="BP658" s="178"/>
      <c r="BQ658" s="171"/>
      <c r="BR658" s="89"/>
      <c r="BS658" s="90" t="str">
        <f t="shared" si="797"/>
        <v/>
      </c>
      <c r="BT658" s="172"/>
      <c r="BU658" s="154" t="str">
        <f t="shared" si="798"/>
        <v>NO BID</v>
      </c>
      <c r="BV658" s="171"/>
      <c r="BW658" s="89"/>
      <c r="BX658" s="90" t="str">
        <f t="shared" si="799"/>
        <v/>
      </c>
      <c r="BY658" s="172"/>
      <c r="BZ658" s="154" t="str">
        <f t="shared" si="800"/>
        <v>NO BID</v>
      </c>
      <c r="CA658" s="171"/>
      <c r="CB658" s="89"/>
      <c r="CC658" s="90" t="str">
        <f t="shared" si="801"/>
        <v/>
      </c>
      <c r="CD658" s="172"/>
      <c r="CE658" s="154" t="str">
        <f t="shared" si="802"/>
        <v>NO BID</v>
      </c>
      <c r="CF658" s="171"/>
      <c r="CG658" s="89"/>
      <c r="CH658" s="90" t="str">
        <f t="shared" si="803"/>
        <v/>
      </c>
      <c r="CI658" s="172"/>
      <c r="CJ658" s="154" t="str">
        <f t="shared" si="804"/>
        <v>NO BID</v>
      </c>
      <c r="CK658" s="171"/>
      <c r="CL658" s="89"/>
      <c r="CM658" s="90" t="str">
        <f t="shared" si="805"/>
        <v/>
      </c>
      <c r="CN658" s="172"/>
      <c r="CO658" s="154" t="str">
        <f t="shared" si="806"/>
        <v>NO BID</v>
      </c>
      <c r="CP658" s="171"/>
      <c r="CQ658" s="89"/>
      <c r="CR658" s="90" t="str">
        <f t="shared" si="807"/>
        <v/>
      </c>
      <c r="CS658" s="172"/>
      <c r="CT658" s="154" t="str">
        <f t="shared" si="808"/>
        <v>NO BID</v>
      </c>
      <c r="CU658" s="171"/>
      <c r="CV658" s="89"/>
      <c r="CW658" s="90" t="str">
        <f t="shared" si="809"/>
        <v/>
      </c>
      <c r="CX658" s="172"/>
      <c r="CY658" s="154" t="str">
        <f t="shared" si="810"/>
        <v>NO BID</v>
      </c>
      <c r="CZ658" s="171"/>
      <c r="DA658" s="89"/>
      <c r="DB658" s="90" t="str">
        <f t="shared" si="811"/>
        <v/>
      </c>
      <c r="DC658" s="172"/>
      <c r="DD658" s="154" t="str">
        <f t="shared" si="812"/>
        <v>NO BID</v>
      </c>
      <c r="DE658" s="171"/>
      <c r="DF658" s="89"/>
      <c r="DG658" s="90" t="str">
        <f t="shared" si="813"/>
        <v/>
      </c>
      <c r="DH658" s="172"/>
      <c r="DI658" s="154" t="str">
        <f t="shared" si="814"/>
        <v>NO BID</v>
      </c>
      <c r="DJ658" s="171"/>
      <c r="DK658" s="89"/>
      <c r="DL658" s="90" t="str">
        <f t="shared" si="815"/>
        <v/>
      </c>
      <c r="DM658" s="172"/>
      <c r="DN658" s="154" t="str">
        <f t="shared" si="816"/>
        <v>NO BID</v>
      </c>
      <c r="DO658" s="171"/>
      <c r="DP658" s="89"/>
      <c r="DQ658" s="90" t="str">
        <f t="shared" si="817"/>
        <v/>
      </c>
      <c r="DR658" s="172"/>
      <c r="DS658" s="154" t="str">
        <f t="shared" si="818"/>
        <v>NO BID</v>
      </c>
      <c r="DT658" s="171"/>
      <c r="DU658" s="89"/>
      <c r="DV658" s="90" t="str">
        <f t="shared" si="819"/>
        <v/>
      </c>
      <c r="DW658" s="172"/>
      <c r="DX658" s="154" t="str">
        <f t="shared" si="820"/>
        <v>NO BID</v>
      </c>
      <c r="DY658" s="171"/>
      <c r="DZ658" s="89"/>
      <c r="EA658" s="90" t="str">
        <f t="shared" si="821"/>
        <v/>
      </c>
      <c r="EB658" s="172"/>
      <c r="EC658" s="154" t="str">
        <f t="shared" si="822"/>
        <v>NO BID</v>
      </c>
      <c r="ED658" s="171"/>
      <c r="EE658" s="89"/>
      <c r="EF658" s="90" t="str">
        <f t="shared" si="823"/>
        <v/>
      </c>
      <c r="EG658" s="172"/>
      <c r="EH658" s="154" t="str">
        <f t="shared" si="824"/>
        <v>NO BID</v>
      </c>
      <c r="EI658" s="171"/>
      <c r="EJ658" s="89"/>
      <c r="EK658" s="90" t="str">
        <f t="shared" si="825"/>
        <v/>
      </c>
      <c r="EL658" s="172"/>
      <c r="EM658" s="154" t="str">
        <f t="shared" si="826"/>
        <v>NO BID</v>
      </c>
      <c r="EN658" s="171"/>
      <c r="EO658" s="89"/>
      <c r="EP658" s="90" t="str">
        <f t="shared" si="827"/>
        <v/>
      </c>
      <c r="EQ658" s="172"/>
      <c r="ER658" s="154" t="str">
        <f t="shared" si="828"/>
        <v>NO BID</v>
      </c>
      <c r="ES658" s="171"/>
      <c r="ET658" s="89"/>
      <c r="EU658" s="90" t="str">
        <f t="shared" si="829"/>
        <v/>
      </c>
      <c r="EV658" s="172"/>
      <c r="EW658" s="154" t="str">
        <f t="shared" si="830"/>
        <v>NO BID</v>
      </c>
      <c r="EX658" s="171"/>
      <c r="EY658" s="89"/>
      <c r="EZ658" s="90" t="str">
        <f t="shared" si="831"/>
        <v/>
      </c>
      <c r="FA658" s="172"/>
      <c r="FB658" s="154" t="str">
        <f t="shared" si="832"/>
        <v>NO BID</v>
      </c>
      <c r="FC658" s="171"/>
      <c r="FD658" s="89"/>
      <c r="FE658" s="90" t="str">
        <f t="shared" si="833"/>
        <v/>
      </c>
      <c r="FF658" s="172"/>
      <c r="FG658" s="154" t="str">
        <f t="shared" si="834"/>
        <v>NO BID</v>
      </c>
      <c r="FH658" s="171"/>
      <c r="FI658" s="89"/>
      <c r="FJ658" s="90" t="str">
        <f t="shared" si="835"/>
        <v/>
      </c>
      <c r="FK658" s="172"/>
      <c r="FL658" s="154" t="str">
        <f t="shared" si="836"/>
        <v>NO BID</v>
      </c>
      <c r="FM658" s="171"/>
      <c r="FN658" s="89"/>
      <c r="FO658" s="90" t="str">
        <f t="shared" si="837"/>
        <v/>
      </c>
      <c r="FP658" s="172"/>
      <c r="FQ658" s="154" t="str">
        <f t="shared" si="838"/>
        <v>NO BID</v>
      </c>
      <c r="FR658" s="174"/>
      <c r="FS658" s="91">
        <v>11.99</v>
      </c>
      <c r="FT658" s="92">
        <f t="shared" si="839"/>
        <v>59.95</v>
      </c>
      <c r="FU658" s="175">
        <f t="shared" si="840"/>
        <v>0</v>
      </c>
      <c r="FV658" s="93" t="str">
        <f t="shared" si="841"/>
        <v/>
      </c>
      <c r="FW658" s="94">
        <f t="shared" si="842"/>
        <v>59.95</v>
      </c>
      <c r="FX658" s="95">
        <f t="shared" si="843"/>
        <v>0</v>
      </c>
      <c r="FY658" s="129" t="str">
        <f t="shared" si="844"/>
        <v>NOT AWARDED</v>
      </c>
      <c r="FZ658" s="130">
        <f t="shared" si="845"/>
        <v>0</v>
      </c>
      <c r="GA658" s="129" t="str">
        <f t="shared" si="846"/>
        <v>VENDOR 09</v>
      </c>
      <c r="GB658" s="176"/>
      <c r="GC658" s="177"/>
      <c r="GD658" s="96"/>
      <c r="GE658" s="97"/>
    </row>
    <row r="659" spans="1:187" ht="30" customHeight="1" thickTop="1" thickBot="1" x14ac:dyDescent="0.4">
      <c r="A659" s="162">
        <v>655</v>
      </c>
      <c r="B659" s="163">
        <v>5</v>
      </c>
      <c r="C659" s="164">
        <v>9781338741308</v>
      </c>
      <c r="D659" s="165" t="s">
        <v>597</v>
      </c>
      <c r="E659" s="165" t="s">
        <v>1258</v>
      </c>
      <c r="F659" s="165" t="s">
        <v>1479</v>
      </c>
      <c r="G659" s="166" t="s">
        <v>1415</v>
      </c>
      <c r="H659" s="166" t="s">
        <v>1425</v>
      </c>
      <c r="I659" s="167"/>
      <c r="J659" s="227">
        <f t="shared" si="847"/>
        <v>5</v>
      </c>
      <c r="K659" s="228"/>
      <c r="L659" s="99" t="str">
        <f t="shared" si="773"/>
        <v/>
      </c>
      <c r="M659" s="241"/>
      <c r="N659" s="168"/>
      <c r="O659" s="195" t="str">
        <f t="shared" si="774"/>
        <v>VENDOR 09</v>
      </c>
      <c r="P659" s="149">
        <v>241363</v>
      </c>
      <c r="Q659" s="149">
        <f t="shared" si="775"/>
        <v>0</v>
      </c>
      <c r="R659" s="196" t="str">
        <f t="shared" si="776"/>
        <v xml:space="preserve">, </v>
      </c>
      <c r="S659" s="196" t="str">
        <f t="shared" si="777"/>
        <v>NO BID</v>
      </c>
      <c r="T659" s="117">
        <f t="shared" si="778"/>
        <v>0</v>
      </c>
      <c r="U659" s="118" t="str">
        <f t="shared" si="779"/>
        <v>NOT AWARDED</v>
      </c>
      <c r="V659" s="167"/>
      <c r="W659" s="171"/>
      <c r="X659" s="89"/>
      <c r="Y659" s="90"/>
      <c r="Z659" s="172" t="str">
        <f t="shared" si="780"/>
        <v/>
      </c>
      <c r="AA659" s="154" t="str">
        <f t="shared" si="781"/>
        <v>NO BID</v>
      </c>
      <c r="AB659" s="171"/>
      <c r="AC659" s="89"/>
      <c r="AD659" s="90"/>
      <c r="AE659" s="172" t="str">
        <f t="shared" si="782"/>
        <v/>
      </c>
      <c r="AF659" s="154" t="str">
        <f t="shared" si="783"/>
        <v>NO BID</v>
      </c>
      <c r="AG659" s="171"/>
      <c r="AH659" s="89"/>
      <c r="AI659" s="90"/>
      <c r="AJ659" s="172" t="str">
        <f t="shared" si="784"/>
        <v/>
      </c>
      <c r="AK659" s="154" t="str">
        <f t="shared" si="785"/>
        <v>NO BID</v>
      </c>
      <c r="AL659" s="171"/>
      <c r="AM659" s="89"/>
      <c r="AN659" s="90"/>
      <c r="AO659" s="172" t="str">
        <f t="shared" si="786"/>
        <v/>
      </c>
      <c r="AP659" s="154" t="str">
        <f t="shared" si="787"/>
        <v>NO BID</v>
      </c>
      <c r="AQ659" s="171"/>
      <c r="AR659" s="89"/>
      <c r="AS659" s="90"/>
      <c r="AT659" s="172" t="str">
        <f t="shared" si="788"/>
        <v/>
      </c>
      <c r="AU659" s="154" t="str">
        <f t="shared" si="789"/>
        <v>NO BID</v>
      </c>
      <c r="AV659" s="171"/>
      <c r="AW659" s="89"/>
      <c r="AX659" s="90"/>
      <c r="AY659" s="172" t="str">
        <f t="shared" si="790"/>
        <v/>
      </c>
      <c r="AZ659" s="154" t="str">
        <f t="shared" si="791"/>
        <v>NO BID</v>
      </c>
      <c r="BA659" s="171"/>
      <c r="BB659" s="89"/>
      <c r="BC659" s="90"/>
      <c r="BD659" s="172" t="str">
        <f t="shared" si="792"/>
        <v/>
      </c>
      <c r="BE659" s="154" t="str">
        <f t="shared" si="848"/>
        <v>NO BID</v>
      </c>
      <c r="BF659" s="171"/>
      <c r="BG659" s="89"/>
      <c r="BH659" s="90"/>
      <c r="BI659" s="172" t="str">
        <f t="shared" si="793"/>
        <v/>
      </c>
      <c r="BJ659" s="154" t="str">
        <f t="shared" si="794"/>
        <v>NO BID</v>
      </c>
      <c r="BK659" s="171"/>
      <c r="BL659" s="89"/>
      <c r="BM659" s="90"/>
      <c r="BN659" s="172" t="str">
        <f t="shared" si="795"/>
        <v/>
      </c>
      <c r="BO659" s="154" t="str">
        <f t="shared" si="796"/>
        <v>NO BID</v>
      </c>
      <c r="BP659" s="178"/>
      <c r="BQ659" s="171"/>
      <c r="BR659" s="89"/>
      <c r="BS659" s="90" t="str">
        <f t="shared" si="797"/>
        <v/>
      </c>
      <c r="BT659" s="172"/>
      <c r="BU659" s="154" t="str">
        <f t="shared" si="798"/>
        <v>NO BID</v>
      </c>
      <c r="BV659" s="171"/>
      <c r="BW659" s="89"/>
      <c r="BX659" s="90" t="str">
        <f t="shared" si="799"/>
        <v/>
      </c>
      <c r="BY659" s="172"/>
      <c r="BZ659" s="154" t="str">
        <f t="shared" si="800"/>
        <v>NO BID</v>
      </c>
      <c r="CA659" s="171"/>
      <c r="CB659" s="89"/>
      <c r="CC659" s="90" t="str">
        <f t="shared" si="801"/>
        <v/>
      </c>
      <c r="CD659" s="172"/>
      <c r="CE659" s="154" t="str">
        <f t="shared" si="802"/>
        <v>NO BID</v>
      </c>
      <c r="CF659" s="171"/>
      <c r="CG659" s="89"/>
      <c r="CH659" s="90" t="str">
        <f t="shared" si="803"/>
        <v/>
      </c>
      <c r="CI659" s="172"/>
      <c r="CJ659" s="154" t="str">
        <f t="shared" si="804"/>
        <v>NO BID</v>
      </c>
      <c r="CK659" s="171"/>
      <c r="CL659" s="89"/>
      <c r="CM659" s="90" t="str">
        <f t="shared" si="805"/>
        <v/>
      </c>
      <c r="CN659" s="172"/>
      <c r="CO659" s="154" t="str">
        <f t="shared" si="806"/>
        <v>NO BID</v>
      </c>
      <c r="CP659" s="171"/>
      <c r="CQ659" s="89"/>
      <c r="CR659" s="90" t="str">
        <f t="shared" si="807"/>
        <v/>
      </c>
      <c r="CS659" s="172"/>
      <c r="CT659" s="154" t="str">
        <f t="shared" si="808"/>
        <v>NO BID</v>
      </c>
      <c r="CU659" s="171"/>
      <c r="CV659" s="89"/>
      <c r="CW659" s="90" t="str">
        <f t="shared" si="809"/>
        <v/>
      </c>
      <c r="CX659" s="172"/>
      <c r="CY659" s="154" t="str">
        <f t="shared" si="810"/>
        <v>NO BID</v>
      </c>
      <c r="CZ659" s="171"/>
      <c r="DA659" s="89"/>
      <c r="DB659" s="90" t="str">
        <f t="shared" si="811"/>
        <v/>
      </c>
      <c r="DC659" s="172"/>
      <c r="DD659" s="154" t="str">
        <f t="shared" si="812"/>
        <v>NO BID</v>
      </c>
      <c r="DE659" s="171"/>
      <c r="DF659" s="89"/>
      <c r="DG659" s="90" t="str">
        <f t="shared" si="813"/>
        <v/>
      </c>
      <c r="DH659" s="172"/>
      <c r="DI659" s="154" t="str">
        <f t="shared" si="814"/>
        <v>NO BID</v>
      </c>
      <c r="DJ659" s="171"/>
      <c r="DK659" s="89"/>
      <c r="DL659" s="90" t="str">
        <f t="shared" si="815"/>
        <v/>
      </c>
      <c r="DM659" s="172"/>
      <c r="DN659" s="154" t="str">
        <f t="shared" si="816"/>
        <v>NO BID</v>
      </c>
      <c r="DO659" s="171"/>
      <c r="DP659" s="89"/>
      <c r="DQ659" s="90" t="str">
        <f t="shared" si="817"/>
        <v/>
      </c>
      <c r="DR659" s="172"/>
      <c r="DS659" s="154" t="str">
        <f t="shared" si="818"/>
        <v>NO BID</v>
      </c>
      <c r="DT659" s="171"/>
      <c r="DU659" s="89"/>
      <c r="DV659" s="90" t="str">
        <f t="shared" si="819"/>
        <v/>
      </c>
      <c r="DW659" s="172"/>
      <c r="DX659" s="154" t="str">
        <f t="shared" si="820"/>
        <v>NO BID</v>
      </c>
      <c r="DY659" s="171"/>
      <c r="DZ659" s="89"/>
      <c r="EA659" s="90" t="str">
        <f t="shared" si="821"/>
        <v/>
      </c>
      <c r="EB659" s="172"/>
      <c r="EC659" s="154" t="str">
        <f t="shared" si="822"/>
        <v>NO BID</v>
      </c>
      <c r="ED659" s="171"/>
      <c r="EE659" s="89"/>
      <c r="EF659" s="90" t="str">
        <f t="shared" si="823"/>
        <v/>
      </c>
      <c r="EG659" s="172"/>
      <c r="EH659" s="154" t="str">
        <f t="shared" si="824"/>
        <v>NO BID</v>
      </c>
      <c r="EI659" s="171"/>
      <c r="EJ659" s="89"/>
      <c r="EK659" s="90" t="str">
        <f t="shared" si="825"/>
        <v/>
      </c>
      <c r="EL659" s="172"/>
      <c r="EM659" s="154" t="str">
        <f t="shared" si="826"/>
        <v>NO BID</v>
      </c>
      <c r="EN659" s="171"/>
      <c r="EO659" s="89"/>
      <c r="EP659" s="90" t="str">
        <f t="shared" si="827"/>
        <v/>
      </c>
      <c r="EQ659" s="172"/>
      <c r="ER659" s="154" t="str">
        <f t="shared" si="828"/>
        <v>NO BID</v>
      </c>
      <c r="ES659" s="171"/>
      <c r="ET659" s="89"/>
      <c r="EU659" s="90" t="str">
        <f t="shared" si="829"/>
        <v/>
      </c>
      <c r="EV659" s="172"/>
      <c r="EW659" s="154" t="str">
        <f t="shared" si="830"/>
        <v>NO BID</v>
      </c>
      <c r="EX659" s="171"/>
      <c r="EY659" s="89"/>
      <c r="EZ659" s="90" t="str">
        <f t="shared" si="831"/>
        <v/>
      </c>
      <c r="FA659" s="172"/>
      <c r="FB659" s="154" t="str">
        <f t="shared" si="832"/>
        <v>NO BID</v>
      </c>
      <c r="FC659" s="171"/>
      <c r="FD659" s="89"/>
      <c r="FE659" s="90" t="str">
        <f t="shared" si="833"/>
        <v/>
      </c>
      <c r="FF659" s="172"/>
      <c r="FG659" s="154" t="str">
        <f t="shared" si="834"/>
        <v>NO BID</v>
      </c>
      <c r="FH659" s="171"/>
      <c r="FI659" s="89"/>
      <c r="FJ659" s="90" t="str">
        <f t="shared" si="835"/>
        <v/>
      </c>
      <c r="FK659" s="172"/>
      <c r="FL659" s="154" t="str">
        <f t="shared" si="836"/>
        <v>NO BID</v>
      </c>
      <c r="FM659" s="171"/>
      <c r="FN659" s="89"/>
      <c r="FO659" s="90" t="str">
        <f t="shared" si="837"/>
        <v/>
      </c>
      <c r="FP659" s="172"/>
      <c r="FQ659" s="154" t="str">
        <f t="shared" si="838"/>
        <v>NO BID</v>
      </c>
      <c r="FR659" s="174"/>
      <c r="FS659" s="91">
        <v>22.8</v>
      </c>
      <c r="FT659" s="92">
        <f t="shared" si="839"/>
        <v>114</v>
      </c>
      <c r="FU659" s="175">
        <f t="shared" si="840"/>
        <v>0</v>
      </c>
      <c r="FV659" s="93" t="str">
        <f t="shared" si="841"/>
        <v/>
      </c>
      <c r="FW659" s="94">
        <f t="shared" si="842"/>
        <v>114</v>
      </c>
      <c r="FX659" s="95">
        <f t="shared" si="843"/>
        <v>0</v>
      </c>
      <c r="FY659" s="129" t="str">
        <f t="shared" si="844"/>
        <v>NOT AWARDED</v>
      </c>
      <c r="FZ659" s="130">
        <f t="shared" si="845"/>
        <v>0</v>
      </c>
      <c r="GA659" s="129" t="str">
        <f t="shared" si="846"/>
        <v>VENDOR 09</v>
      </c>
      <c r="GB659" s="176"/>
      <c r="GC659" s="177"/>
      <c r="GD659" s="96"/>
      <c r="GE659" s="97"/>
    </row>
    <row r="660" spans="1:187" ht="30" customHeight="1" thickTop="1" thickBot="1" x14ac:dyDescent="0.4">
      <c r="A660" s="141">
        <v>656</v>
      </c>
      <c r="B660" s="163">
        <v>5</v>
      </c>
      <c r="C660" s="164">
        <v>9781678204860</v>
      </c>
      <c r="D660" s="165" t="s">
        <v>755</v>
      </c>
      <c r="E660" s="165" t="s">
        <v>1412</v>
      </c>
      <c r="F660" s="165" t="s">
        <v>1479</v>
      </c>
      <c r="G660" s="166" t="s">
        <v>1415</v>
      </c>
      <c r="H660" s="166" t="s">
        <v>1475</v>
      </c>
      <c r="I660" s="167"/>
      <c r="J660" s="234">
        <f t="shared" si="847"/>
        <v>5</v>
      </c>
      <c r="K660" s="235"/>
      <c r="L660" s="99" t="str">
        <f t="shared" si="773"/>
        <v/>
      </c>
      <c r="M660" s="241"/>
      <c r="N660" s="168"/>
      <c r="O660" s="195" t="str">
        <f t="shared" si="774"/>
        <v>VENDOR 09</v>
      </c>
      <c r="P660" s="149">
        <v>241360</v>
      </c>
      <c r="Q660" s="149">
        <f t="shared" si="775"/>
        <v>0</v>
      </c>
      <c r="R660" s="196" t="str">
        <f t="shared" si="776"/>
        <v xml:space="preserve">, </v>
      </c>
      <c r="S660" s="196" t="str">
        <f t="shared" si="777"/>
        <v>NO BID</v>
      </c>
      <c r="T660" s="117">
        <f t="shared" si="778"/>
        <v>0</v>
      </c>
      <c r="U660" s="118" t="str">
        <f t="shared" si="779"/>
        <v>NOT AWARDED</v>
      </c>
      <c r="V660" s="167"/>
      <c r="W660" s="171"/>
      <c r="X660" s="89"/>
      <c r="Y660" s="90"/>
      <c r="Z660" s="172" t="str">
        <f t="shared" si="780"/>
        <v/>
      </c>
      <c r="AA660" s="154" t="str">
        <f t="shared" si="781"/>
        <v>NO BID</v>
      </c>
      <c r="AB660" s="171"/>
      <c r="AC660" s="89"/>
      <c r="AD660" s="90"/>
      <c r="AE660" s="172" t="str">
        <f t="shared" si="782"/>
        <v/>
      </c>
      <c r="AF660" s="154" t="str">
        <f t="shared" si="783"/>
        <v>NO BID</v>
      </c>
      <c r="AG660" s="171"/>
      <c r="AH660" s="89"/>
      <c r="AI660" s="90"/>
      <c r="AJ660" s="172" t="str">
        <f t="shared" si="784"/>
        <v/>
      </c>
      <c r="AK660" s="154" t="str">
        <f t="shared" si="785"/>
        <v>NO BID</v>
      </c>
      <c r="AL660" s="171"/>
      <c r="AM660" s="89"/>
      <c r="AN660" s="90"/>
      <c r="AO660" s="172" t="str">
        <f t="shared" si="786"/>
        <v/>
      </c>
      <c r="AP660" s="154" t="str">
        <f t="shared" si="787"/>
        <v>NO BID</v>
      </c>
      <c r="AQ660" s="171"/>
      <c r="AR660" s="89"/>
      <c r="AS660" s="90"/>
      <c r="AT660" s="172" t="str">
        <f t="shared" si="788"/>
        <v/>
      </c>
      <c r="AU660" s="154" t="str">
        <f t="shared" si="789"/>
        <v>NO BID</v>
      </c>
      <c r="AV660" s="171"/>
      <c r="AW660" s="89"/>
      <c r="AX660" s="90"/>
      <c r="AY660" s="172" t="str">
        <f t="shared" si="790"/>
        <v/>
      </c>
      <c r="AZ660" s="154" t="str">
        <f t="shared" si="791"/>
        <v>NO BID</v>
      </c>
      <c r="BA660" s="171"/>
      <c r="BB660" s="89"/>
      <c r="BC660" s="90"/>
      <c r="BD660" s="172" t="str">
        <f t="shared" si="792"/>
        <v/>
      </c>
      <c r="BE660" s="154" t="str">
        <f t="shared" si="848"/>
        <v>NO BID</v>
      </c>
      <c r="BF660" s="171"/>
      <c r="BG660" s="89"/>
      <c r="BH660" s="90"/>
      <c r="BI660" s="172" t="str">
        <f t="shared" si="793"/>
        <v/>
      </c>
      <c r="BJ660" s="154" t="str">
        <f t="shared" si="794"/>
        <v>NO BID</v>
      </c>
      <c r="BK660" s="171"/>
      <c r="BL660" s="89"/>
      <c r="BM660" s="90"/>
      <c r="BN660" s="172" t="str">
        <f t="shared" si="795"/>
        <v/>
      </c>
      <c r="BO660" s="154" t="str">
        <f t="shared" si="796"/>
        <v>NO BID</v>
      </c>
      <c r="BP660" s="178"/>
      <c r="BQ660" s="171"/>
      <c r="BR660" s="89"/>
      <c r="BS660" s="90" t="str">
        <f t="shared" si="797"/>
        <v/>
      </c>
      <c r="BT660" s="172"/>
      <c r="BU660" s="154" t="str">
        <f t="shared" si="798"/>
        <v>NO BID</v>
      </c>
      <c r="BV660" s="171"/>
      <c r="BW660" s="89"/>
      <c r="BX660" s="90" t="str">
        <f t="shared" si="799"/>
        <v/>
      </c>
      <c r="BY660" s="172"/>
      <c r="BZ660" s="154" t="str">
        <f t="shared" si="800"/>
        <v>NO BID</v>
      </c>
      <c r="CA660" s="171"/>
      <c r="CB660" s="89"/>
      <c r="CC660" s="90" t="str">
        <f t="shared" si="801"/>
        <v/>
      </c>
      <c r="CD660" s="172"/>
      <c r="CE660" s="154" t="str">
        <f t="shared" si="802"/>
        <v>NO BID</v>
      </c>
      <c r="CF660" s="171"/>
      <c r="CG660" s="89"/>
      <c r="CH660" s="90" t="str">
        <f t="shared" si="803"/>
        <v/>
      </c>
      <c r="CI660" s="172"/>
      <c r="CJ660" s="154" t="str">
        <f t="shared" si="804"/>
        <v>NO BID</v>
      </c>
      <c r="CK660" s="171"/>
      <c r="CL660" s="89"/>
      <c r="CM660" s="90" t="str">
        <f t="shared" si="805"/>
        <v/>
      </c>
      <c r="CN660" s="172"/>
      <c r="CO660" s="154" t="str">
        <f t="shared" si="806"/>
        <v>NO BID</v>
      </c>
      <c r="CP660" s="171"/>
      <c r="CQ660" s="89"/>
      <c r="CR660" s="90" t="str">
        <f t="shared" si="807"/>
        <v/>
      </c>
      <c r="CS660" s="172"/>
      <c r="CT660" s="154" t="str">
        <f t="shared" si="808"/>
        <v>NO BID</v>
      </c>
      <c r="CU660" s="171"/>
      <c r="CV660" s="89"/>
      <c r="CW660" s="90" t="str">
        <f t="shared" si="809"/>
        <v/>
      </c>
      <c r="CX660" s="172"/>
      <c r="CY660" s="154" t="str">
        <f t="shared" si="810"/>
        <v>NO BID</v>
      </c>
      <c r="CZ660" s="171"/>
      <c r="DA660" s="89"/>
      <c r="DB660" s="90" t="str">
        <f t="shared" si="811"/>
        <v/>
      </c>
      <c r="DC660" s="172"/>
      <c r="DD660" s="154" t="str">
        <f t="shared" si="812"/>
        <v>NO BID</v>
      </c>
      <c r="DE660" s="171"/>
      <c r="DF660" s="89"/>
      <c r="DG660" s="90" t="str">
        <f t="shared" si="813"/>
        <v/>
      </c>
      <c r="DH660" s="172"/>
      <c r="DI660" s="154" t="str">
        <f t="shared" si="814"/>
        <v>NO BID</v>
      </c>
      <c r="DJ660" s="171"/>
      <c r="DK660" s="89"/>
      <c r="DL660" s="90" t="str">
        <f t="shared" si="815"/>
        <v/>
      </c>
      <c r="DM660" s="172"/>
      <c r="DN660" s="154" t="str">
        <f t="shared" si="816"/>
        <v>NO BID</v>
      </c>
      <c r="DO660" s="171"/>
      <c r="DP660" s="89"/>
      <c r="DQ660" s="90" t="str">
        <f t="shared" si="817"/>
        <v/>
      </c>
      <c r="DR660" s="172"/>
      <c r="DS660" s="154" t="str">
        <f t="shared" si="818"/>
        <v>NO BID</v>
      </c>
      <c r="DT660" s="171"/>
      <c r="DU660" s="89"/>
      <c r="DV660" s="90" t="str">
        <f t="shared" si="819"/>
        <v/>
      </c>
      <c r="DW660" s="172"/>
      <c r="DX660" s="154" t="str">
        <f t="shared" si="820"/>
        <v>NO BID</v>
      </c>
      <c r="DY660" s="171"/>
      <c r="DZ660" s="89"/>
      <c r="EA660" s="90" t="str">
        <f t="shared" si="821"/>
        <v/>
      </c>
      <c r="EB660" s="172"/>
      <c r="EC660" s="154" t="str">
        <f t="shared" si="822"/>
        <v>NO BID</v>
      </c>
      <c r="ED660" s="171"/>
      <c r="EE660" s="89"/>
      <c r="EF660" s="90" t="str">
        <f t="shared" si="823"/>
        <v/>
      </c>
      <c r="EG660" s="172"/>
      <c r="EH660" s="154" t="str">
        <f t="shared" si="824"/>
        <v>NO BID</v>
      </c>
      <c r="EI660" s="171"/>
      <c r="EJ660" s="89"/>
      <c r="EK660" s="90" t="str">
        <f t="shared" si="825"/>
        <v/>
      </c>
      <c r="EL660" s="172"/>
      <c r="EM660" s="154" t="str">
        <f t="shared" si="826"/>
        <v>NO BID</v>
      </c>
      <c r="EN660" s="171"/>
      <c r="EO660" s="89"/>
      <c r="EP660" s="90" t="str">
        <f t="shared" si="827"/>
        <v/>
      </c>
      <c r="EQ660" s="172"/>
      <c r="ER660" s="154" t="str">
        <f t="shared" si="828"/>
        <v>NO BID</v>
      </c>
      <c r="ES660" s="171"/>
      <c r="ET660" s="89"/>
      <c r="EU660" s="90" t="str">
        <f t="shared" si="829"/>
        <v/>
      </c>
      <c r="EV660" s="172"/>
      <c r="EW660" s="154" t="str">
        <f t="shared" si="830"/>
        <v>NO BID</v>
      </c>
      <c r="EX660" s="171"/>
      <c r="EY660" s="89"/>
      <c r="EZ660" s="90" t="str">
        <f t="shared" si="831"/>
        <v/>
      </c>
      <c r="FA660" s="172"/>
      <c r="FB660" s="154" t="str">
        <f t="shared" si="832"/>
        <v>NO BID</v>
      </c>
      <c r="FC660" s="171"/>
      <c r="FD660" s="89"/>
      <c r="FE660" s="90" t="str">
        <f t="shared" si="833"/>
        <v/>
      </c>
      <c r="FF660" s="172"/>
      <c r="FG660" s="154" t="str">
        <f t="shared" si="834"/>
        <v>NO BID</v>
      </c>
      <c r="FH660" s="171"/>
      <c r="FI660" s="89"/>
      <c r="FJ660" s="90" t="str">
        <f t="shared" si="835"/>
        <v/>
      </c>
      <c r="FK660" s="172"/>
      <c r="FL660" s="154" t="str">
        <f t="shared" si="836"/>
        <v>NO BID</v>
      </c>
      <c r="FM660" s="171"/>
      <c r="FN660" s="89"/>
      <c r="FO660" s="90" t="str">
        <f t="shared" si="837"/>
        <v/>
      </c>
      <c r="FP660" s="172"/>
      <c r="FQ660" s="154" t="str">
        <f t="shared" si="838"/>
        <v>NO BID</v>
      </c>
      <c r="FR660" s="174"/>
      <c r="FS660" s="91">
        <v>32.950000000000003</v>
      </c>
      <c r="FT660" s="92">
        <f t="shared" si="839"/>
        <v>164.75</v>
      </c>
      <c r="FU660" s="175">
        <f t="shared" si="840"/>
        <v>0</v>
      </c>
      <c r="FV660" s="93" t="str">
        <f t="shared" si="841"/>
        <v/>
      </c>
      <c r="FW660" s="94">
        <f t="shared" si="842"/>
        <v>164.75</v>
      </c>
      <c r="FX660" s="95">
        <f t="shared" si="843"/>
        <v>0</v>
      </c>
      <c r="FY660" s="129" t="str">
        <f t="shared" si="844"/>
        <v>NOT AWARDED</v>
      </c>
      <c r="FZ660" s="130">
        <f t="shared" si="845"/>
        <v>0</v>
      </c>
      <c r="GA660" s="129" t="str">
        <f t="shared" si="846"/>
        <v>VENDOR 09</v>
      </c>
      <c r="GB660" s="176"/>
      <c r="GC660" s="198"/>
      <c r="GD660" s="96"/>
      <c r="GE660" s="98"/>
    </row>
    <row r="661" spans="1:187" ht="30" customHeight="1" thickTop="1" thickBot="1" x14ac:dyDescent="0.4">
      <c r="A661" s="162">
        <v>657</v>
      </c>
      <c r="B661" s="163">
        <v>5</v>
      </c>
      <c r="C661" s="164">
        <v>9780593446928</v>
      </c>
      <c r="D661" s="165" t="s">
        <v>598</v>
      </c>
      <c r="E661" s="165" t="s">
        <v>1259</v>
      </c>
      <c r="F661" s="165" t="s">
        <v>1479</v>
      </c>
      <c r="G661" s="166" t="s">
        <v>1415</v>
      </c>
      <c r="H661" s="166" t="s">
        <v>1416</v>
      </c>
      <c r="I661" s="167"/>
      <c r="J661" s="227">
        <f t="shared" si="847"/>
        <v>5</v>
      </c>
      <c r="K661" s="228"/>
      <c r="L661" s="99" t="str">
        <f t="shared" si="773"/>
        <v/>
      </c>
      <c r="M661" s="241"/>
      <c r="N661" s="168"/>
      <c r="O661" s="195" t="str">
        <f t="shared" si="774"/>
        <v>VENDOR 09</v>
      </c>
      <c r="P661" s="149">
        <v>241360</v>
      </c>
      <c r="Q661" s="149">
        <f t="shared" si="775"/>
        <v>0</v>
      </c>
      <c r="R661" s="196" t="str">
        <f t="shared" si="776"/>
        <v xml:space="preserve">, </v>
      </c>
      <c r="S661" s="196" t="str">
        <f t="shared" si="777"/>
        <v>NO BID</v>
      </c>
      <c r="T661" s="117">
        <f t="shared" si="778"/>
        <v>0</v>
      </c>
      <c r="U661" s="118" t="str">
        <f t="shared" si="779"/>
        <v>NOT AWARDED</v>
      </c>
      <c r="V661" s="167"/>
      <c r="W661" s="171"/>
      <c r="X661" s="89"/>
      <c r="Y661" s="90"/>
      <c r="Z661" s="172" t="str">
        <f t="shared" si="780"/>
        <v/>
      </c>
      <c r="AA661" s="154" t="str">
        <f t="shared" si="781"/>
        <v>NO BID</v>
      </c>
      <c r="AB661" s="171"/>
      <c r="AC661" s="89"/>
      <c r="AD661" s="90"/>
      <c r="AE661" s="172" t="str">
        <f t="shared" si="782"/>
        <v/>
      </c>
      <c r="AF661" s="154" t="str">
        <f t="shared" si="783"/>
        <v>NO BID</v>
      </c>
      <c r="AG661" s="171"/>
      <c r="AH661" s="89"/>
      <c r="AI661" s="90"/>
      <c r="AJ661" s="172" t="str">
        <f t="shared" si="784"/>
        <v/>
      </c>
      <c r="AK661" s="154" t="str">
        <f t="shared" si="785"/>
        <v>NO BID</v>
      </c>
      <c r="AL661" s="171"/>
      <c r="AM661" s="89"/>
      <c r="AN661" s="90"/>
      <c r="AO661" s="172" t="str">
        <f t="shared" si="786"/>
        <v/>
      </c>
      <c r="AP661" s="154" t="str">
        <f t="shared" si="787"/>
        <v>NO BID</v>
      </c>
      <c r="AQ661" s="171"/>
      <c r="AR661" s="89"/>
      <c r="AS661" s="90"/>
      <c r="AT661" s="172" t="str">
        <f t="shared" si="788"/>
        <v/>
      </c>
      <c r="AU661" s="154" t="str">
        <f t="shared" si="789"/>
        <v>NO BID</v>
      </c>
      <c r="AV661" s="171"/>
      <c r="AW661" s="89"/>
      <c r="AX661" s="90"/>
      <c r="AY661" s="172" t="str">
        <f t="shared" si="790"/>
        <v/>
      </c>
      <c r="AZ661" s="154" t="str">
        <f t="shared" si="791"/>
        <v>NO BID</v>
      </c>
      <c r="BA661" s="171"/>
      <c r="BB661" s="89"/>
      <c r="BC661" s="90"/>
      <c r="BD661" s="172" t="str">
        <f t="shared" si="792"/>
        <v/>
      </c>
      <c r="BE661" s="154" t="str">
        <f t="shared" si="848"/>
        <v>NO BID</v>
      </c>
      <c r="BF661" s="171"/>
      <c r="BG661" s="89"/>
      <c r="BH661" s="90"/>
      <c r="BI661" s="172" t="str">
        <f t="shared" si="793"/>
        <v/>
      </c>
      <c r="BJ661" s="154" t="str">
        <f t="shared" si="794"/>
        <v>NO BID</v>
      </c>
      <c r="BK661" s="171"/>
      <c r="BL661" s="89"/>
      <c r="BM661" s="90"/>
      <c r="BN661" s="172" t="str">
        <f t="shared" si="795"/>
        <v/>
      </c>
      <c r="BO661" s="154" t="str">
        <f t="shared" si="796"/>
        <v>NO BID</v>
      </c>
      <c r="BP661" s="178"/>
      <c r="BQ661" s="171"/>
      <c r="BR661" s="89"/>
      <c r="BS661" s="90" t="str">
        <f t="shared" si="797"/>
        <v/>
      </c>
      <c r="BT661" s="172"/>
      <c r="BU661" s="154" t="str">
        <f t="shared" si="798"/>
        <v>NO BID</v>
      </c>
      <c r="BV661" s="171"/>
      <c r="BW661" s="89"/>
      <c r="BX661" s="90" t="str">
        <f t="shared" si="799"/>
        <v/>
      </c>
      <c r="BY661" s="172"/>
      <c r="BZ661" s="154" t="str">
        <f t="shared" si="800"/>
        <v>NO BID</v>
      </c>
      <c r="CA661" s="171"/>
      <c r="CB661" s="89"/>
      <c r="CC661" s="90" t="str">
        <f t="shared" si="801"/>
        <v/>
      </c>
      <c r="CD661" s="172"/>
      <c r="CE661" s="154" t="str">
        <f t="shared" si="802"/>
        <v>NO BID</v>
      </c>
      <c r="CF661" s="171"/>
      <c r="CG661" s="89"/>
      <c r="CH661" s="90" t="str">
        <f t="shared" si="803"/>
        <v/>
      </c>
      <c r="CI661" s="172"/>
      <c r="CJ661" s="154" t="str">
        <f t="shared" si="804"/>
        <v>NO BID</v>
      </c>
      <c r="CK661" s="171"/>
      <c r="CL661" s="89"/>
      <c r="CM661" s="90" t="str">
        <f t="shared" si="805"/>
        <v/>
      </c>
      <c r="CN661" s="172"/>
      <c r="CO661" s="154" t="str">
        <f t="shared" si="806"/>
        <v>NO BID</v>
      </c>
      <c r="CP661" s="171"/>
      <c r="CQ661" s="89"/>
      <c r="CR661" s="90" t="str">
        <f t="shared" si="807"/>
        <v/>
      </c>
      <c r="CS661" s="172"/>
      <c r="CT661" s="154" t="str">
        <f t="shared" si="808"/>
        <v>NO BID</v>
      </c>
      <c r="CU661" s="171"/>
      <c r="CV661" s="89"/>
      <c r="CW661" s="90" t="str">
        <f t="shared" si="809"/>
        <v/>
      </c>
      <c r="CX661" s="172"/>
      <c r="CY661" s="154" t="str">
        <f t="shared" si="810"/>
        <v>NO BID</v>
      </c>
      <c r="CZ661" s="171"/>
      <c r="DA661" s="89"/>
      <c r="DB661" s="90" t="str">
        <f t="shared" si="811"/>
        <v/>
      </c>
      <c r="DC661" s="172"/>
      <c r="DD661" s="154" t="str">
        <f t="shared" si="812"/>
        <v>NO BID</v>
      </c>
      <c r="DE661" s="171"/>
      <c r="DF661" s="89"/>
      <c r="DG661" s="90" t="str">
        <f t="shared" si="813"/>
        <v/>
      </c>
      <c r="DH661" s="172"/>
      <c r="DI661" s="154" t="str">
        <f t="shared" si="814"/>
        <v>NO BID</v>
      </c>
      <c r="DJ661" s="171"/>
      <c r="DK661" s="89"/>
      <c r="DL661" s="90" t="str">
        <f t="shared" si="815"/>
        <v/>
      </c>
      <c r="DM661" s="172"/>
      <c r="DN661" s="154" t="str">
        <f t="shared" si="816"/>
        <v>NO BID</v>
      </c>
      <c r="DO661" s="171"/>
      <c r="DP661" s="89"/>
      <c r="DQ661" s="90" t="str">
        <f t="shared" si="817"/>
        <v/>
      </c>
      <c r="DR661" s="172"/>
      <c r="DS661" s="154" t="str">
        <f t="shared" si="818"/>
        <v>NO BID</v>
      </c>
      <c r="DT661" s="171"/>
      <c r="DU661" s="89"/>
      <c r="DV661" s="90" t="str">
        <f t="shared" si="819"/>
        <v/>
      </c>
      <c r="DW661" s="172"/>
      <c r="DX661" s="154" t="str">
        <f t="shared" si="820"/>
        <v>NO BID</v>
      </c>
      <c r="DY661" s="171"/>
      <c r="DZ661" s="89"/>
      <c r="EA661" s="90" t="str">
        <f t="shared" si="821"/>
        <v/>
      </c>
      <c r="EB661" s="172"/>
      <c r="EC661" s="154" t="str">
        <f t="shared" si="822"/>
        <v>NO BID</v>
      </c>
      <c r="ED661" s="171"/>
      <c r="EE661" s="89"/>
      <c r="EF661" s="90" t="str">
        <f t="shared" si="823"/>
        <v/>
      </c>
      <c r="EG661" s="172"/>
      <c r="EH661" s="154" t="str">
        <f t="shared" si="824"/>
        <v>NO BID</v>
      </c>
      <c r="EI661" s="171"/>
      <c r="EJ661" s="89"/>
      <c r="EK661" s="90" t="str">
        <f t="shared" si="825"/>
        <v/>
      </c>
      <c r="EL661" s="172"/>
      <c r="EM661" s="154" t="str">
        <f t="shared" si="826"/>
        <v>NO BID</v>
      </c>
      <c r="EN661" s="171"/>
      <c r="EO661" s="89"/>
      <c r="EP661" s="90" t="str">
        <f t="shared" si="827"/>
        <v/>
      </c>
      <c r="EQ661" s="172"/>
      <c r="ER661" s="154" t="str">
        <f t="shared" si="828"/>
        <v>NO BID</v>
      </c>
      <c r="ES661" s="171"/>
      <c r="ET661" s="89"/>
      <c r="EU661" s="90" t="str">
        <f t="shared" si="829"/>
        <v/>
      </c>
      <c r="EV661" s="172"/>
      <c r="EW661" s="154" t="str">
        <f t="shared" si="830"/>
        <v>NO BID</v>
      </c>
      <c r="EX661" s="171"/>
      <c r="EY661" s="89"/>
      <c r="EZ661" s="90" t="str">
        <f t="shared" si="831"/>
        <v/>
      </c>
      <c r="FA661" s="172"/>
      <c r="FB661" s="154" t="str">
        <f t="shared" si="832"/>
        <v>NO BID</v>
      </c>
      <c r="FC661" s="171"/>
      <c r="FD661" s="89"/>
      <c r="FE661" s="90" t="str">
        <f t="shared" si="833"/>
        <v/>
      </c>
      <c r="FF661" s="172"/>
      <c r="FG661" s="154" t="str">
        <f t="shared" si="834"/>
        <v>NO BID</v>
      </c>
      <c r="FH661" s="171"/>
      <c r="FI661" s="89"/>
      <c r="FJ661" s="90" t="str">
        <f t="shared" si="835"/>
        <v/>
      </c>
      <c r="FK661" s="172"/>
      <c r="FL661" s="154" t="str">
        <f t="shared" si="836"/>
        <v>NO BID</v>
      </c>
      <c r="FM661" s="171"/>
      <c r="FN661" s="89"/>
      <c r="FO661" s="90" t="str">
        <f t="shared" si="837"/>
        <v/>
      </c>
      <c r="FP661" s="172"/>
      <c r="FQ661" s="154" t="str">
        <f t="shared" si="838"/>
        <v>NO BID</v>
      </c>
      <c r="FR661" s="174"/>
      <c r="FS661" s="91">
        <v>19.57</v>
      </c>
      <c r="FT661" s="92">
        <f t="shared" si="839"/>
        <v>97.85</v>
      </c>
      <c r="FU661" s="175">
        <f t="shared" si="840"/>
        <v>0</v>
      </c>
      <c r="FV661" s="93" t="str">
        <f t="shared" si="841"/>
        <v/>
      </c>
      <c r="FW661" s="94">
        <f t="shared" si="842"/>
        <v>97.85</v>
      </c>
      <c r="FX661" s="95">
        <f t="shared" si="843"/>
        <v>0</v>
      </c>
      <c r="FY661" s="129" t="str">
        <f t="shared" si="844"/>
        <v>NOT AWARDED</v>
      </c>
      <c r="FZ661" s="130">
        <f t="shared" si="845"/>
        <v>0</v>
      </c>
      <c r="GA661" s="129" t="str">
        <f t="shared" si="846"/>
        <v>VENDOR 09</v>
      </c>
      <c r="GB661" s="176"/>
      <c r="GC661" s="177"/>
      <c r="GD661" s="96"/>
      <c r="GE661" s="97"/>
    </row>
    <row r="662" spans="1:187" ht="30" customHeight="1" thickTop="1" thickBot="1" x14ac:dyDescent="0.4">
      <c r="A662" s="162">
        <v>658</v>
      </c>
      <c r="B662" s="194">
        <v>1</v>
      </c>
      <c r="C662" s="164">
        <v>9781459836129</v>
      </c>
      <c r="D662" s="165" t="s">
        <v>602</v>
      </c>
      <c r="E662" s="165" t="s">
        <v>1263</v>
      </c>
      <c r="F662" s="165" t="s">
        <v>1479</v>
      </c>
      <c r="G662" s="166" t="s">
        <v>1415</v>
      </c>
      <c r="H662" s="166" t="s">
        <v>1418</v>
      </c>
      <c r="I662" s="167"/>
      <c r="J662" s="227">
        <f t="shared" si="847"/>
        <v>1</v>
      </c>
      <c r="K662" s="228"/>
      <c r="L662" s="99" t="str">
        <f t="shared" si="773"/>
        <v/>
      </c>
      <c r="M662" s="241"/>
      <c r="N662" s="168"/>
      <c r="O662" s="195" t="str">
        <f t="shared" si="774"/>
        <v>VENDOR 09</v>
      </c>
      <c r="P662" s="149">
        <v>241360</v>
      </c>
      <c r="Q662" s="149">
        <f t="shared" si="775"/>
        <v>0</v>
      </c>
      <c r="R662" s="196" t="str">
        <f t="shared" si="776"/>
        <v xml:space="preserve">, </v>
      </c>
      <c r="S662" s="196" t="str">
        <f t="shared" si="777"/>
        <v>NO BID</v>
      </c>
      <c r="T662" s="117">
        <f t="shared" si="778"/>
        <v>0</v>
      </c>
      <c r="U662" s="118" t="str">
        <f t="shared" si="779"/>
        <v>NOT AWARDED</v>
      </c>
      <c r="V662" s="167"/>
      <c r="W662" s="171"/>
      <c r="X662" s="89"/>
      <c r="Y662" s="90"/>
      <c r="Z662" s="172" t="str">
        <f t="shared" si="780"/>
        <v/>
      </c>
      <c r="AA662" s="154" t="str">
        <f t="shared" si="781"/>
        <v>NO BID</v>
      </c>
      <c r="AB662" s="171"/>
      <c r="AC662" s="89"/>
      <c r="AD662" s="90"/>
      <c r="AE662" s="172" t="str">
        <f t="shared" si="782"/>
        <v/>
      </c>
      <c r="AF662" s="154" t="str">
        <f t="shared" si="783"/>
        <v>NO BID</v>
      </c>
      <c r="AG662" s="171"/>
      <c r="AH662" s="89"/>
      <c r="AI662" s="90"/>
      <c r="AJ662" s="172" t="str">
        <f t="shared" si="784"/>
        <v/>
      </c>
      <c r="AK662" s="154" t="str">
        <f t="shared" si="785"/>
        <v>NO BID</v>
      </c>
      <c r="AL662" s="171"/>
      <c r="AM662" s="89"/>
      <c r="AN662" s="90"/>
      <c r="AO662" s="172" t="str">
        <f t="shared" si="786"/>
        <v/>
      </c>
      <c r="AP662" s="154" t="str">
        <f t="shared" si="787"/>
        <v>NO BID</v>
      </c>
      <c r="AQ662" s="171"/>
      <c r="AR662" s="89"/>
      <c r="AS662" s="90"/>
      <c r="AT662" s="172" t="str">
        <f t="shared" si="788"/>
        <v/>
      </c>
      <c r="AU662" s="154" t="str">
        <f t="shared" si="789"/>
        <v>NO BID</v>
      </c>
      <c r="AV662" s="171"/>
      <c r="AW662" s="89"/>
      <c r="AX662" s="90"/>
      <c r="AY662" s="172" t="str">
        <f t="shared" si="790"/>
        <v/>
      </c>
      <c r="AZ662" s="154" t="str">
        <f t="shared" si="791"/>
        <v>NO BID</v>
      </c>
      <c r="BA662" s="171"/>
      <c r="BB662" s="89"/>
      <c r="BC662" s="90"/>
      <c r="BD662" s="172" t="str">
        <f t="shared" si="792"/>
        <v/>
      </c>
      <c r="BE662" s="154" t="str">
        <f t="shared" si="848"/>
        <v>NO BID</v>
      </c>
      <c r="BF662" s="171"/>
      <c r="BG662" s="89"/>
      <c r="BH662" s="90"/>
      <c r="BI662" s="172" t="str">
        <f t="shared" si="793"/>
        <v/>
      </c>
      <c r="BJ662" s="154" t="str">
        <f t="shared" si="794"/>
        <v>NO BID</v>
      </c>
      <c r="BK662" s="171"/>
      <c r="BL662" s="89"/>
      <c r="BM662" s="90"/>
      <c r="BN662" s="172" t="str">
        <f t="shared" si="795"/>
        <v/>
      </c>
      <c r="BO662" s="154" t="str">
        <f t="shared" si="796"/>
        <v>NO BID</v>
      </c>
      <c r="BP662" s="178"/>
      <c r="BQ662" s="171"/>
      <c r="BR662" s="89"/>
      <c r="BS662" s="90" t="str">
        <f t="shared" si="797"/>
        <v/>
      </c>
      <c r="BT662" s="172"/>
      <c r="BU662" s="154" t="str">
        <f t="shared" si="798"/>
        <v>NO BID</v>
      </c>
      <c r="BV662" s="171"/>
      <c r="BW662" s="89"/>
      <c r="BX662" s="90" t="str">
        <f t="shared" si="799"/>
        <v/>
      </c>
      <c r="BY662" s="172"/>
      <c r="BZ662" s="154" t="str">
        <f t="shared" si="800"/>
        <v>NO BID</v>
      </c>
      <c r="CA662" s="171"/>
      <c r="CB662" s="89"/>
      <c r="CC662" s="90" t="str">
        <f t="shared" si="801"/>
        <v/>
      </c>
      <c r="CD662" s="172"/>
      <c r="CE662" s="154" t="str">
        <f t="shared" si="802"/>
        <v>NO BID</v>
      </c>
      <c r="CF662" s="171"/>
      <c r="CG662" s="89"/>
      <c r="CH662" s="90" t="str">
        <f t="shared" si="803"/>
        <v/>
      </c>
      <c r="CI662" s="172"/>
      <c r="CJ662" s="154" t="str">
        <f t="shared" si="804"/>
        <v>NO BID</v>
      </c>
      <c r="CK662" s="171"/>
      <c r="CL662" s="89"/>
      <c r="CM662" s="90" t="str">
        <f t="shared" si="805"/>
        <v/>
      </c>
      <c r="CN662" s="172"/>
      <c r="CO662" s="154" t="str">
        <f t="shared" si="806"/>
        <v>NO BID</v>
      </c>
      <c r="CP662" s="171"/>
      <c r="CQ662" s="89"/>
      <c r="CR662" s="90" t="str">
        <f t="shared" si="807"/>
        <v/>
      </c>
      <c r="CS662" s="172"/>
      <c r="CT662" s="154" t="str">
        <f t="shared" si="808"/>
        <v>NO BID</v>
      </c>
      <c r="CU662" s="171"/>
      <c r="CV662" s="89"/>
      <c r="CW662" s="90" t="str">
        <f t="shared" si="809"/>
        <v/>
      </c>
      <c r="CX662" s="172"/>
      <c r="CY662" s="154" t="str">
        <f t="shared" si="810"/>
        <v>NO BID</v>
      </c>
      <c r="CZ662" s="171"/>
      <c r="DA662" s="89"/>
      <c r="DB662" s="90" t="str">
        <f t="shared" si="811"/>
        <v/>
      </c>
      <c r="DC662" s="172"/>
      <c r="DD662" s="154" t="str">
        <f t="shared" si="812"/>
        <v>NO BID</v>
      </c>
      <c r="DE662" s="171"/>
      <c r="DF662" s="89"/>
      <c r="DG662" s="90" t="str">
        <f t="shared" si="813"/>
        <v/>
      </c>
      <c r="DH662" s="172"/>
      <c r="DI662" s="154" t="str">
        <f t="shared" si="814"/>
        <v>NO BID</v>
      </c>
      <c r="DJ662" s="171"/>
      <c r="DK662" s="89"/>
      <c r="DL662" s="90" t="str">
        <f t="shared" si="815"/>
        <v/>
      </c>
      <c r="DM662" s="172"/>
      <c r="DN662" s="154" t="str">
        <f t="shared" si="816"/>
        <v>NO BID</v>
      </c>
      <c r="DO662" s="171"/>
      <c r="DP662" s="89"/>
      <c r="DQ662" s="90" t="str">
        <f t="shared" si="817"/>
        <v/>
      </c>
      <c r="DR662" s="172"/>
      <c r="DS662" s="154" t="str">
        <f t="shared" si="818"/>
        <v>NO BID</v>
      </c>
      <c r="DT662" s="171"/>
      <c r="DU662" s="89"/>
      <c r="DV662" s="90" t="str">
        <f t="shared" si="819"/>
        <v/>
      </c>
      <c r="DW662" s="172"/>
      <c r="DX662" s="154" t="str">
        <f t="shared" si="820"/>
        <v>NO BID</v>
      </c>
      <c r="DY662" s="171"/>
      <c r="DZ662" s="89"/>
      <c r="EA662" s="90" t="str">
        <f t="shared" si="821"/>
        <v/>
      </c>
      <c r="EB662" s="172"/>
      <c r="EC662" s="154" t="str">
        <f t="shared" si="822"/>
        <v>NO BID</v>
      </c>
      <c r="ED662" s="171"/>
      <c r="EE662" s="89"/>
      <c r="EF662" s="90" t="str">
        <f t="shared" si="823"/>
        <v/>
      </c>
      <c r="EG662" s="172"/>
      <c r="EH662" s="154" t="str">
        <f t="shared" si="824"/>
        <v>NO BID</v>
      </c>
      <c r="EI662" s="171"/>
      <c r="EJ662" s="89"/>
      <c r="EK662" s="90" t="str">
        <f t="shared" si="825"/>
        <v/>
      </c>
      <c r="EL662" s="172"/>
      <c r="EM662" s="154" t="str">
        <f t="shared" si="826"/>
        <v>NO BID</v>
      </c>
      <c r="EN662" s="171"/>
      <c r="EO662" s="89"/>
      <c r="EP662" s="90" t="str">
        <f t="shared" si="827"/>
        <v/>
      </c>
      <c r="EQ662" s="172"/>
      <c r="ER662" s="154" t="str">
        <f t="shared" si="828"/>
        <v>NO BID</v>
      </c>
      <c r="ES662" s="171"/>
      <c r="ET662" s="89"/>
      <c r="EU662" s="90" t="str">
        <f t="shared" si="829"/>
        <v/>
      </c>
      <c r="EV662" s="172"/>
      <c r="EW662" s="154" t="str">
        <f t="shared" si="830"/>
        <v>NO BID</v>
      </c>
      <c r="EX662" s="171"/>
      <c r="EY662" s="89"/>
      <c r="EZ662" s="90" t="str">
        <f t="shared" si="831"/>
        <v/>
      </c>
      <c r="FA662" s="172"/>
      <c r="FB662" s="154" t="str">
        <f t="shared" si="832"/>
        <v>NO BID</v>
      </c>
      <c r="FC662" s="171"/>
      <c r="FD662" s="89"/>
      <c r="FE662" s="90" t="str">
        <f t="shared" si="833"/>
        <v/>
      </c>
      <c r="FF662" s="172"/>
      <c r="FG662" s="154" t="str">
        <f t="shared" si="834"/>
        <v>NO BID</v>
      </c>
      <c r="FH662" s="171"/>
      <c r="FI662" s="89"/>
      <c r="FJ662" s="90" t="str">
        <f t="shared" si="835"/>
        <v/>
      </c>
      <c r="FK662" s="172"/>
      <c r="FL662" s="154" t="str">
        <f t="shared" si="836"/>
        <v>NO BID</v>
      </c>
      <c r="FM662" s="171"/>
      <c r="FN662" s="89"/>
      <c r="FO662" s="90" t="str">
        <f t="shared" si="837"/>
        <v/>
      </c>
      <c r="FP662" s="172"/>
      <c r="FQ662" s="154" t="str">
        <f t="shared" si="838"/>
        <v>NO BID</v>
      </c>
      <c r="FR662" s="174"/>
      <c r="FS662" s="91">
        <v>24.95</v>
      </c>
      <c r="FT662" s="92">
        <f t="shared" si="839"/>
        <v>24.95</v>
      </c>
      <c r="FU662" s="175">
        <f t="shared" si="840"/>
        <v>0</v>
      </c>
      <c r="FV662" s="93" t="str">
        <f t="shared" si="841"/>
        <v/>
      </c>
      <c r="FW662" s="94">
        <f t="shared" si="842"/>
        <v>24.95</v>
      </c>
      <c r="FX662" s="95">
        <f t="shared" si="843"/>
        <v>0</v>
      </c>
      <c r="FY662" s="129" t="str">
        <f t="shared" si="844"/>
        <v>NOT AWARDED</v>
      </c>
      <c r="FZ662" s="130">
        <f t="shared" si="845"/>
        <v>0</v>
      </c>
      <c r="GA662" s="129" t="str">
        <f t="shared" si="846"/>
        <v>VENDOR 09</v>
      </c>
      <c r="GB662" s="176"/>
      <c r="GC662" s="177"/>
      <c r="GD662" s="96"/>
      <c r="GE662" s="97"/>
    </row>
    <row r="663" spans="1:187" ht="30" customHeight="1" thickTop="1" thickBot="1" x14ac:dyDescent="0.4">
      <c r="A663" s="162">
        <v>659</v>
      </c>
      <c r="B663" s="194">
        <v>1</v>
      </c>
      <c r="C663" s="164">
        <v>9781626728561</v>
      </c>
      <c r="D663" s="165" t="s">
        <v>603</v>
      </c>
      <c r="E663" s="165" t="s">
        <v>1264</v>
      </c>
      <c r="F663" s="165" t="s">
        <v>1479</v>
      </c>
      <c r="G663" s="166" t="s">
        <v>1415</v>
      </c>
      <c r="H663" s="166" t="s">
        <v>1434</v>
      </c>
      <c r="I663" s="167"/>
      <c r="J663" s="227">
        <f t="shared" si="847"/>
        <v>1</v>
      </c>
      <c r="K663" s="228"/>
      <c r="L663" s="99" t="str">
        <f t="shared" si="773"/>
        <v/>
      </c>
      <c r="M663" s="241"/>
      <c r="N663" s="168"/>
      <c r="O663" s="195" t="str">
        <f t="shared" si="774"/>
        <v>VENDOR 09</v>
      </c>
      <c r="P663" s="149">
        <v>241360</v>
      </c>
      <c r="Q663" s="149">
        <f t="shared" si="775"/>
        <v>0</v>
      </c>
      <c r="R663" s="196" t="str">
        <f t="shared" si="776"/>
        <v xml:space="preserve">, </v>
      </c>
      <c r="S663" s="196" t="str">
        <f t="shared" si="777"/>
        <v>NO BID</v>
      </c>
      <c r="T663" s="117">
        <f t="shared" si="778"/>
        <v>0</v>
      </c>
      <c r="U663" s="118" t="str">
        <f t="shared" si="779"/>
        <v>NOT AWARDED</v>
      </c>
      <c r="V663" s="167"/>
      <c r="W663" s="171"/>
      <c r="X663" s="89"/>
      <c r="Y663" s="90"/>
      <c r="Z663" s="172" t="str">
        <f t="shared" si="780"/>
        <v/>
      </c>
      <c r="AA663" s="154" t="str">
        <f t="shared" si="781"/>
        <v>NO BID</v>
      </c>
      <c r="AB663" s="171"/>
      <c r="AC663" s="89"/>
      <c r="AD663" s="90"/>
      <c r="AE663" s="172" t="str">
        <f t="shared" si="782"/>
        <v/>
      </c>
      <c r="AF663" s="154" t="str">
        <f t="shared" si="783"/>
        <v>NO BID</v>
      </c>
      <c r="AG663" s="171"/>
      <c r="AH663" s="89"/>
      <c r="AI663" s="90"/>
      <c r="AJ663" s="172" t="str">
        <f t="shared" si="784"/>
        <v/>
      </c>
      <c r="AK663" s="154" t="str">
        <f t="shared" si="785"/>
        <v>NO BID</v>
      </c>
      <c r="AL663" s="171"/>
      <c r="AM663" s="89"/>
      <c r="AN663" s="90"/>
      <c r="AO663" s="172" t="str">
        <f t="shared" si="786"/>
        <v/>
      </c>
      <c r="AP663" s="154" t="str">
        <f t="shared" si="787"/>
        <v>NO BID</v>
      </c>
      <c r="AQ663" s="171"/>
      <c r="AR663" s="89"/>
      <c r="AS663" s="90"/>
      <c r="AT663" s="172" t="str">
        <f t="shared" si="788"/>
        <v/>
      </c>
      <c r="AU663" s="154" t="str">
        <f t="shared" si="789"/>
        <v>NO BID</v>
      </c>
      <c r="AV663" s="171"/>
      <c r="AW663" s="89"/>
      <c r="AX663" s="90"/>
      <c r="AY663" s="172" t="str">
        <f t="shared" si="790"/>
        <v/>
      </c>
      <c r="AZ663" s="154" t="str">
        <f t="shared" si="791"/>
        <v>NO BID</v>
      </c>
      <c r="BA663" s="171"/>
      <c r="BB663" s="89"/>
      <c r="BC663" s="90"/>
      <c r="BD663" s="172" t="str">
        <f t="shared" si="792"/>
        <v/>
      </c>
      <c r="BE663" s="154" t="str">
        <f t="shared" si="848"/>
        <v>NO BID</v>
      </c>
      <c r="BF663" s="171"/>
      <c r="BG663" s="89"/>
      <c r="BH663" s="90"/>
      <c r="BI663" s="172" t="str">
        <f t="shared" si="793"/>
        <v/>
      </c>
      <c r="BJ663" s="154" t="str">
        <f t="shared" si="794"/>
        <v>NO BID</v>
      </c>
      <c r="BK663" s="171"/>
      <c r="BL663" s="89"/>
      <c r="BM663" s="90"/>
      <c r="BN663" s="172" t="str">
        <f t="shared" si="795"/>
        <v/>
      </c>
      <c r="BO663" s="154" t="str">
        <f t="shared" si="796"/>
        <v>NO BID</v>
      </c>
      <c r="BP663" s="173"/>
      <c r="BQ663" s="171"/>
      <c r="BR663" s="89"/>
      <c r="BS663" s="90" t="str">
        <f t="shared" si="797"/>
        <v/>
      </c>
      <c r="BT663" s="172"/>
      <c r="BU663" s="154" t="str">
        <f t="shared" si="798"/>
        <v>NO BID</v>
      </c>
      <c r="BV663" s="171"/>
      <c r="BW663" s="89"/>
      <c r="BX663" s="90" t="str">
        <f t="shared" si="799"/>
        <v/>
      </c>
      <c r="BY663" s="172"/>
      <c r="BZ663" s="154" t="str">
        <f t="shared" si="800"/>
        <v>NO BID</v>
      </c>
      <c r="CA663" s="171"/>
      <c r="CB663" s="89"/>
      <c r="CC663" s="90" t="str">
        <f t="shared" si="801"/>
        <v/>
      </c>
      <c r="CD663" s="172"/>
      <c r="CE663" s="154" t="str">
        <f t="shared" si="802"/>
        <v>NO BID</v>
      </c>
      <c r="CF663" s="171"/>
      <c r="CG663" s="89"/>
      <c r="CH663" s="90" t="str">
        <f t="shared" si="803"/>
        <v/>
      </c>
      <c r="CI663" s="172"/>
      <c r="CJ663" s="154" t="str">
        <f t="shared" si="804"/>
        <v>NO BID</v>
      </c>
      <c r="CK663" s="171"/>
      <c r="CL663" s="89"/>
      <c r="CM663" s="90" t="str">
        <f t="shared" si="805"/>
        <v/>
      </c>
      <c r="CN663" s="172"/>
      <c r="CO663" s="154" t="str">
        <f t="shared" si="806"/>
        <v>NO BID</v>
      </c>
      <c r="CP663" s="171"/>
      <c r="CQ663" s="89"/>
      <c r="CR663" s="90" t="str">
        <f t="shared" si="807"/>
        <v/>
      </c>
      <c r="CS663" s="172"/>
      <c r="CT663" s="154" t="str">
        <f t="shared" si="808"/>
        <v>NO BID</v>
      </c>
      <c r="CU663" s="171"/>
      <c r="CV663" s="89"/>
      <c r="CW663" s="90" t="str">
        <f t="shared" si="809"/>
        <v/>
      </c>
      <c r="CX663" s="172"/>
      <c r="CY663" s="154" t="str">
        <f t="shared" si="810"/>
        <v>NO BID</v>
      </c>
      <c r="CZ663" s="171"/>
      <c r="DA663" s="89"/>
      <c r="DB663" s="90" t="str">
        <f t="shared" si="811"/>
        <v/>
      </c>
      <c r="DC663" s="172"/>
      <c r="DD663" s="154" t="str">
        <f t="shared" si="812"/>
        <v>NO BID</v>
      </c>
      <c r="DE663" s="171"/>
      <c r="DF663" s="89"/>
      <c r="DG663" s="90" t="str">
        <f t="shared" si="813"/>
        <v/>
      </c>
      <c r="DH663" s="172"/>
      <c r="DI663" s="154" t="str">
        <f t="shared" si="814"/>
        <v>NO BID</v>
      </c>
      <c r="DJ663" s="171"/>
      <c r="DK663" s="89"/>
      <c r="DL663" s="90" t="str">
        <f t="shared" si="815"/>
        <v/>
      </c>
      <c r="DM663" s="172"/>
      <c r="DN663" s="154" t="str">
        <f t="shared" si="816"/>
        <v>NO BID</v>
      </c>
      <c r="DO663" s="171"/>
      <c r="DP663" s="89"/>
      <c r="DQ663" s="90" t="str">
        <f t="shared" si="817"/>
        <v/>
      </c>
      <c r="DR663" s="172"/>
      <c r="DS663" s="154" t="str">
        <f t="shared" si="818"/>
        <v>NO BID</v>
      </c>
      <c r="DT663" s="171"/>
      <c r="DU663" s="89"/>
      <c r="DV663" s="90" t="str">
        <f t="shared" si="819"/>
        <v/>
      </c>
      <c r="DW663" s="172"/>
      <c r="DX663" s="154" t="str">
        <f t="shared" si="820"/>
        <v>NO BID</v>
      </c>
      <c r="DY663" s="171"/>
      <c r="DZ663" s="89"/>
      <c r="EA663" s="90" t="str">
        <f t="shared" si="821"/>
        <v/>
      </c>
      <c r="EB663" s="172"/>
      <c r="EC663" s="154" t="str">
        <f t="shared" si="822"/>
        <v>NO BID</v>
      </c>
      <c r="ED663" s="171"/>
      <c r="EE663" s="89"/>
      <c r="EF663" s="90" t="str">
        <f t="shared" si="823"/>
        <v/>
      </c>
      <c r="EG663" s="172"/>
      <c r="EH663" s="154" t="str">
        <f t="shared" si="824"/>
        <v>NO BID</v>
      </c>
      <c r="EI663" s="171"/>
      <c r="EJ663" s="89"/>
      <c r="EK663" s="90" t="str">
        <f t="shared" si="825"/>
        <v/>
      </c>
      <c r="EL663" s="172"/>
      <c r="EM663" s="154" t="str">
        <f t="shared" si="826"/>
        <v>NO BID</v>
      </c>
      <c r="EN663" s="171"/>
      <c r="EO663" s="89"/>
      <c r="EP663" s="90" t="str">
        <f t="shared" si="827"/>
        <v/>
      </c>
      <c r="EQ663" s="172"/>
      <c r="ER663" s="154" t="str">
        <f t="shared" si="828"/>
        <v>NO BID</v>
      </c>
      <c r="ES663" s="171"/>
      <c r="ET663" s="89"/>
      <c r="EU663" s="90" t="str">
        <f t="shared" si="829"/>
        <v/>
      </c>
      <c r="EV663" s="172"/>
      <c r="EW663" s="154" t="str">
        <f t="shared" si="830"/>
        <v>NO BID</v>
      </c>
      <c r="EX663" s="171"/>
      <c r="EY663" s="89"/>
      <c r="EZ663" s="90" t="str">
        <f t="shared" si="831"/>
        <v/>
      </c>
      <c r="FA663" s="172"/>
      <c r="FB663" s="154" t="str">
        <f t="shared" si="832"/>
        <v>NO BID</v>
      </c>
      <c r="FC663" s="171"/>
      <c r="FD663" s="89"/>
      <c r="FE663" s="90" t="str">
        <f t="shared" si="833"/>
        <v/>
      </c>
      <c r="FF663" s="172"/>
      <c r="FG663" s="154" t="str">
        <f t="shared" si="834"/>
        <v>NO BID</v>
      </c>
      <c r="FH663" s="171"/>
      <c r="FI663" s="89"/>
      <c r="FJ663" s="90" t="str">
        <f t="shared" si="835"/>
        <v/>
      </c>
      <c r="FK663" s="172"/>
      <c r="FL663" s="154" t="str">
        <f t="shared" si="836"/>
        <v>NO BID</v>
      </c>
      <c r="FM663" s="171"/>
      <c r="FN663" s="89"/>
      <c r="FO663" s="90" t="str">
        <f t="shared" si="837"/>
        <v/>
      </c>
      <c r="FP663" s="172"/>
      <c r="FQ663" s="154" t="str">
        <f t="shared" si="838"/>
        <v>NO BID</v>
      </c>
      <c r="FR663" s="174"/>
      <c r="FS663" s="91">
        <v>12.59</v>
      </c>
      <c r="FT663" s="92">
        <f t="shared" si="839"/>
        <v>12.59</v>
      </c>
      <c r="FU663" s="175">
        <f t="shared" si="840"/>
        <v>0</v>
      </c>
      <c r="FV663" s="93" t="str">
        <f t="shared" si="841"/>
        <v/>
      </c>
      <c r="FW663" s="94">
        <f t="shared" si="842"/>
        <v>12.59</v>
      </c>
      <c r="FX663" s="95">
        <f t="shared" si="843"/>
        <v>0</v>
      </c>
      <c r="FY663" s="129" t="str">
        <f t="shared" si="844"/>
        <v>NOT AWARDED</v>
      </c>
      <c r="FZ663" s="130">
        <f t="shared" si="845"/>
        <v>0</v>
      </c>
      <c r="GA663" s="129" t="str">
        <f t="shared" si="846"/>
        <v>VENDOR 09</v>
      </c>
      <c r="GB663" s="176"/>
      <c r="GC663" s="177"/>
      <c r="GD663" s="96"/>
      <c r="GE663" s="97"/>
    </row>
    <row r="664" spans="1:187" ht="30" customHeight="1" thickTop="1" thickBot="1" x14ac:dyDescent="0.4">
      <c r="A664" s="162">
        <v>660</v>
      </c>
      <c r="B664" s="194">
        <v>4</v>
      </c>
      <c r="C664" s="164">
        <v>9781635866445</v>
      </c>
      <c r="D664" s="165" t="s">
        <v>604</v>
      </c>
      <c r="E664" s="165" t="s">
        <v>993</v>
      </c>
      <c r="F664" s="165" t="s">
        <v>1480</v>
      </c>
      <c r="G664" s="166" t="s">
        <v>1415</v>
      </c>
      <c r="H664" s="166" t="s">
        <v>1417</v>
      </c>
      <c r="I664" s="167"/>
      <c r="J664" s="227">
        <f t="shared" si="847"/>
        <v>4</v>
      </c>
      <c r="K664" s="228"/>
      <c r="L664" s="99" t="str">
        <f t="shared" si="773"/>
        <v/>
      </c>
      <c r="M664" s="241"/>
      <c r="N664" s="168"/>
      <c r="O664" s="195" t="str">
        <f t="shared" si="774"/>
        <v>VENDOR 09</v>
      </c>
      <c r="P664" s="149" t="s">
        <v>88</v>
      </c>
      <c r="Q664" s="149">
        <f t="shared" si="775"/>
        <v>0</v>
      </c>
      <c r="R664" s="196" t="str">
        <f t="shared" si="776"/>
        <v xml:space="preserve">, </v>
      </c>
      <c r="S664" s="196" t="str">
        <f t="shared" si="777"/>
        <v>NO BID</v>
      </c>
      <c r="T664" s="117">
        <f t="shared" si="778"/>
        <v>0</v>
      </c>
      <c r="U664" s="118" t="str">
        <f t="shared" si="779"/>
        <v>NOT AWARDED</v>
      </c>
      <c r="V664" s="167"/>
      <c r="W664" s="171"/>
      <c r="X664" s="89"/>
      <c r="Y664" s="90"/>
      <c r="Z664" s="172" t="str">
        <f t="shared" si="780"/>
        <v/>
      </c>
      <c r="AA664" s="154" t="str">
        <f t="shared" si="781"/>
        <v>NO BID</v>
      </c>
      <c r="AB664" s="171"/>
      <c r="AC664" s="89"/>
      <c r="AD664" s="90"/>
      <c r="AE664" s="172" t="str">
        <f t="shared" si="782"/>
        <v/>
      </c>
      <c r="AF664" s="154" t="str">
        <f t="shared" si="783"/>
        <v>NO BID</v>
      </c>
      <c r="AG664" s="171"/>
      <c r="AH664" s="89"/>
      <c r="AI664" s="90"/>
      <c r="AJ664" s="172" t="str">
        <f t="shared" si="784"/>
        <v/>
      </c>
      <c r="AK664" s="154" t="str">
        <f t="shared" si="785"/>
        <v>NO BID</v>
      </c>
      <c r="AL664" s="171"/>
      <c r="AM664" s="89"/>
      <c r="AN664" s="90"/>
      <c r="AO664" s="172" t="str">
        <f t="shared" si="786"/>
        <v/>
      </c>
      <c r="AP664" s="154" t="str">
        <f t="shared" si="787"/>
        <v>NO BID</v>
      </c>
      <c r="AQ664" s="171"/>
      <c r="AR664" s="89"/>
      <c r="AS664" s="90"/>
      <c r="AT664" s="172" t="str">
        <f t="shared" si="788"/>
        <v/>
      </c>
      <c r="AU664" s="154" t="str">
        <f t="shared" si="789"/>
        <v>NO BID</v>
      </c>
      <c r="AV664" s="171"/>
      <c r="AW664" s="89"/>
      <c r="AX664" s="90"/>
      <c r="AY664" s="172" t="str">
        <f t="shared" si="790"/>
        <v/>
      </c>
      <c r="AZ664" s="154" t="str">
        <f t="shared" si="791"/>
        <v>NO BID</v>
      </c>
      <c r="BA664" s="171"/>
      <c r="BB664" s="89"/>
      <c r="BC664" s="90"/>
      <c r="BD664" s="172" t="str">
        <f t="shared" si="792"/>
        <v/>
      </c>
      <c r="BE664" s="154" t="s">
        <v>76</v>
      </c>
      <c r="BF664" s="171"/>
      <c r="BG664" s="89"/>
      <c r="BH664" s="90"/>
      <c r="BI664" s="172" t="str">
        <f t="shared" si="793"/>
        <v/>
      </c>
      <c r="BJ664" s="154" t="str">
        <f t="shared" si="794"/>
        <v>NO BID</v>
      </c>
      <c r="BK664" s="171"/>
      <c r="BL664" s="89"/>
      <c r="BM664" s="90"/>
      <c r="BN664" s="172" t="str">
        <f t="shared" si="795"/>
        <v/>
      </c>
      <c r="BO664" s="154" t="str">
        <f t="shared" si="796"/>
        <v>NO BID</v>
      </c>
      <c r="BP664" s="178"/>
      <c r="BQ664" s="171"/>
      <c r="BR664" s="89"/>
      <c r="BS664" s="90" t="str">
        <f t="shared" si="797"/>
        <v/>
      </c>
      <c r="BT664" s="172"/>
      <c r="BU664" s="154" t="str">
        <f t="shared" si="798"/>
        <v>NO BID</v>
      </c>
      <c r="BV664" s="171"/>
      <c r="BW664" s="89"/>
      <c r="BX664" s="90" t="str">
        <f t="shared" si="799"/>
        <v/>
      </c>
      <c r="BY664" s="172"/>
      <c r="BZ664" s="154" t="str">
        <f t="shared" si="800"/>
        <v>NO BID</v>
      </c>
      <c r="CA664" s="171"/>
      <c r="CB664" s="89"/>
      <c r="CC664" s="90" t="str">
        <f t="shared" si="801"/>
        <v/>
      </c>
      <c r="CD664" s="172"/>
      <c r="CE664" s="154" t="str">
        <f t="shared" si="802"/>
        <v>NO BID</v>
      </c>
      <c r="CF664" s="171"/>
      <c r="CG664" s="89"/>
      <c r="CH664" s="90" t="str">
        <f t="shared" si="803"/>
        <v/>
      </c>
      <c r="CI664" s="172"/>
      <c r="CJ664" s="154" t="str">
        <f t="shared" si="804"/>
        <v>NO BID</v>
      </c>
      <c r="CK664" s="171"/>
      <c r="CL664" s="89"/>
      <c r="CM664" s="90" t="str">
        <f t="shared" si="805"/>
        <v/>
      </c>
      <c r="CN664" s="172"/>
      <c r="CO664" s="154" t="str">
        <f t="shared" si="806"/>
        <v>NO BID</v>
      </c>
      <c r="CP664" s="171"/>
      <c r="CQ664" s="89"/>
      <c r="CR664" s="90" t="str">
        <f t="shared" si="807"/>
        <v/>
      </c>
      <c r="CS664" s="172"/>
      <c r="CT664" s="154" t="str">
        <f t="shared" si="808"/>
        <v>NO BID</v>
      </c>
      <c r="CU664" s="171"/>
      <c r="CV664" s="89"/>
      <c r="CW664" s="90" t="str">
        <f t="shared" si="809"/>
        <v/>
      </c>
      <c r="CX664" s="172"/>
      <c r="CY664" s="154" t="str">
        <f t="shared" si="810"/>
        <v>NO BID</v>
      </c>
      <c r="CZ664" s="171"/>
      <c r="DA664" s="89"/>
      <c r="DB664" s="90" t="str">
        <f t="shared" si="811"/>
        <v/>
      </c>
      <c r="DC664" s="172"/>
      <c r="DD664" s="154" t="str">
        <f t="shared" si="812"/>
        <v>NO BID</v>
      </c>
      <c r="DE664" s="171"/>
      <c r="DF664" s="89"/>
      <c r="DG664" s="90" t="str">
        <f t="shared" si="813"/>
        <v/>
      </c>
      <c r="DH664" s="172"/>
      <c r="DI664" s="154" t="str">
        <f t="shared" si="814"/>
        <v>NO BID</v>
      </c>
      <c r="DJ664" s="171"/>
      <c r="DK664" s="89"/>
      <c r="DL664" s="90" t="str">
        <f t="shared" si="815"/>
        <v/>
      </c>
      <c r="DM664" s="172"/>
      <c r="DN664" s="154" t="str">
        <f t="shared" si="816"/>
        <v>NO BID</v>
      </c>
      <c r="DO664" s="171"/>
      <c r="DP664" s="89"/>
      <c r="DQ664" s="90" t="str">
        <f t="shared" si="817"/>
        <v/>
      </c>
      <c r="DR664" s="172"/>
      <c r="DS664" s="154" t="str">
        <f t="shared" si="818"/>
        <v>NO BID</v>
      </c>
      <c r="DT664" s="171"/>
      <c r="DU664" s="89"/>
      <c r="DV664" s="90" t="str">
        <f t="shared" si="819"/>
        <v/>
      </c>
      <c r="DW664" s="172"/>
      <c r="DX664" s="154" t="str">
        <f t="shared" si="820"/>
        <v>NO BID</v>
      </c>
      <c r="DY664" s="171"/>
      <c r="DZ664" s="89"/>
      <c r="EA664" s="90" t="str">
        <f t="shared" si="821"/>
        <v/>
      </c>
      <c r="EB664" s="172"/>
      <c r="EC664" s="154" t="str">
        <f t="shared" si="822"/>
        <v>NO BID</v>
      </c>
      <c r="ED664" s="171"/>
      <c r="EE664" s="89"/>
      <c r="EF664" s="90" t="str">
        <f t="shared" si="823"/>
        <v/>
      </c>
      <c r="EG664" s="172"/>
      <c r="EH664" s="154" t="str">
        <f t="shared" si="824"/>
        <v>NO BID</v>
      </c>
      <c r="EI664" s="171"/>
      <c r="EJ664" s="89"/>
      <c r="EK664" s="90" t="str">
        <f t="shared" si="825"/>
        <v/>
      </c>
      <c r="EL664" s="172"/>
      <c r="EM664" s="154" t="str">
        <f t="shared" si="826"/>
        <v>NO BID</v>
      </c>
      <c r="EN664" s="171"/>
      <c r="EO664" s="89"/>
      <c r="EP664" s="90" t="str">
        <f t="shared" si="827"/>
        <v/>
      </c>
      <c r="EQ664" s="172"/>
      <c r="ER664" s="154" t="str">
        <f t="shared" si="828"/>
        <v>NO BID</v>
      </c>
      <c r="ES664" s="171"/>
      <c r="ET664" s="89"/>
      <c r="EU664" s="90" t="str">
        <f t="shared" si="829"/>
        <v/>
      </c>
      <c r="EV664" s="172"/>
      <c r="EW664" s="154" t="str">
        <f t="shared" si="830"/>
        <v>NO BID</v>
      </c>
      <c r="EX664" s="171"/>
      <c r="EY664" s="89"/>
      <c r="EZ664" s="90" t="str">
        <f t="shared" si="831"/>
        <v/>
      </c>
      <c r="FA664" s="172"/>
      <c r="FB664" s="154" t="str">
        <f t="shared" si="832"/>
        <v>NO BID</v>
      </c>
      <c r="FC664" s="171"/>
      <c r="FD664" s="89"/>
      <c r="FE664" s="90" t="str">
        <f t="shared" si="833"/>
        <v/>
      </c>
      <c r="FF664" s="172"/>
      <c r="FG664" s="154" t="str">
        <f t="shared" si="834"/>
        <v>NO BID</v>
      </c>
      <c r="FH664" s="171"/>
      <c r="FI664" s="89"/>
      <c r="FJ664" s="90" t="str">
        <f t="shared" si="835"/>
        <v/>
      </c>
      <c r="FK664" s="172"/>
      <c r="FL664" s="154" t="str">
        <f t="shared" si="836"/>
        <v>NO BID</v>
      </c>
      <c r="FM664" s="171"/>
      <c r="FN664" s="89"/>
      <c r="FO664" s="90" t="str">
        <f t="shared" si="837"/>
        <v/>
      </c>
      <c r="FP664" s="172"/>
      <c r="FQ664" s="154" t="str">
        <f t="shared" si="838"/>
        <v>NO BID</v>
      </c>
      <c r="FR664" s="174"/>
      <c r="FS664" s="91">
        <v>14.99</v>
      </c>
      <c r="FT664" s="92">
        <f t="shared" si="839"/>
        <v>59.96</v>
      </c>
      <c r="FU664" s="175">
        <f t="shared" si="840"/>
        <v>0</v>
      </c>
      <c r="FV664" s="93" t="str">
        <f t="shared" si="841"/>
        <v/>
      </c>
      <c r="FW664" s="94">
        <f t="shared" si="842"/>
        <v>59.96</v>
      </c>
      <c r="FX664" s="95">
        <f t="shared" si="843"/>
        <v>0</v>
      </c>
      <c r="FY664" s="129" t="str">
        <f t="shared" si="844"/>
        <v>NOT AWARDED</v>
      </c>
      <c r="FZ664" s="130">
        <f t="shared" si="845"/>
        <v>0</v>
      </c>
      <c r="GA664" s="129" t="str">
        <f t="shared" si="846"/>
        <v>VENDOR 09</v>
      </c>
      <c r="GB664" s="176"/>
      <c r="GC664" s="177"/>
      <c r="GD664" s="96"/>
      <c r="GE664" s="97"/>
    </row>
    <row r="665" spans="1:187" ht="30" customHeight="1" thickTop="1" thickBot="1" x14ac:dyDescent="0.4">
      <c r="A665" s="141">
        <v>661</v>
      </c>
      <c r="B665" s="194">
        <v>5</v>
      </c>
      <c r="C665" s="164">
        <v>9781250897930</v>
      </c>
      <c r="D665" s="165" t="s">
        <v>605</v>
      </c>
      <c r="E665" s="165" t="s">
        <v>1265</v>
      </c>
      <c r="F665" s="165" t="s">
        <v>1479</v>
      </c>
      <c r="G665" s="166" t="s">
        <v>1415</v>
      </c>
      <c r="H665" s="166" t="s">
        <v>1425</v>
      </c>
      <c r="I665" s="167"/>
      <c r="J665" s="227">
        <f t="shared" si="847"/>
        <v>5</v>
      </c>
      <c r="K665" s="228"/>
      <c r="L665" s="99" t="str">
        <f t="shared" si="773"/>
        <v/>
      </c>
      <c r="M665" s="241"/>
      <c r="N665" s="168"/>
      <c r="O665" s="169" t="str">
        <f t="shared" si="774"/>
        <v>VENDOR 09</v>
      </c>
      <c r="P665" s="149">
        <v>241363</v>
      </c>
      <c r="Q665" s="149">
        <f t="shared" si="775"/>
        <v>0</v>
      </c>
      <c r="R665" s="170" t="str">
        <f t="shared" si="776"/>
        <v xml:space="preserve">, </v>
      </c>
      <c r="S665" s="170" t="str">
        <f t="shared" si="777"/>
        <v>NO BID</v>
      </c>
      <c r="T665" s="87">
        <f t="shared" si="778"/>
        <v>0</v>
      </c>
      <c r="U665" s="88" t="str">
        <f t="shared" si="779"/>
        <v>NOT AWARDED</v>
      </c>
      <c r="V665" s="167"/>
      <c r="W665" s="171"/>
      <c r="X665" s="89"/>
      <c r="Y665" s="90"/>
      <c r="Z665" s="172" t="str">
        <f t="shared" si="780"/>
        <v/>
      </c>
      <c r="AA665" s="154" t="str">
        <f t="shared" si="781"/>
        <v>NO BID</v>
      </c>
      <c r="AB665" s="171"/>
      <c r="AC665" s="89"/>
      <c r="AD665" s="90"/>
      <c r="AE665" s="172" t="str">
        <f t="shared" si="782"/>
        <v/>
      </c>
      <c r="AF665" s="154" t="str">
        <f t="shared" si="783"/>
        <v>NO BID</v>
      </c>
      <c r="AG665" s="171"/>
      <c r="AH665" s="89"/>
      <c r="AI665" s="90"/>
      <c r="AJ665" s="172" t="str">
        <f t="shared" si="784"/>
        <v/>
      </c>
      <c r="AK665" s="154" t="str">
        <f t="shared" si="785"/>
        <v>NO BID</v>
      </c>
      <c r="AL665" s="171"/>
      <c r="AM665" s="89"/>
      <c r="AN665" s="90"/>
      <c r="AO665" s="172" t="str">
        <f t="shared" si="786"/>
        <v/>
      </c>
      <c r="AP665" s="154" t="str">
        <f t="shared" si="787"/>
        <v>NO BID</v>
      </c>
      <c r="AQ665" s="171"/>
      <c r="AR665" s="89"/>
      <c r="AS665" s="90"/>
      <c r="AT665" s="172" t="str">
        <f t="shared" si="788"/>
        <v/>
      </c>
      <c r="AU665" s="154" t="str">
        <f t="shared" si="789"/>
        <v>NO BID</v>
      </c>
      <c r="AV665" s="171"/>
      <c r="AW665" s="89"/>
      <c r="AX665" s="90"/>
      <c r="AY665" s="172" t="str">
        <f t="shared" si="790"/>
        <v/>
      </c>
      <c r="AZ665" s="154" t="str">
        <f t="shared" si="791"/>
        <v>NO BID</v>
      </c>
      <c r="BA665" s="171"/>
      <c r="BB665" s="89"/>
      <c r="BC665" s="90"/>
      <c r="BD665" s="172" t="str">
        <f t="shared" si="792"/>
        <v/>
      </c>
      <c r="BE665" s="154" t="str">
        <f>IF($B665=0,"",IF(ISNUMBER(BB665),"","NO BID"))</f>
        <v>NO BID</v>
      </c>
      <c r="BF665" s="171"/>
      <c r="BG665" s="89"/>
      <c r="BH665" s="90"/>
      <c r="BI665" s="172" t="str">
        <f t="shared" si="793"/>
        <v/>
      </c>
      <c r="BJ665" s="154" t="str">
        <f t="shared" si="794"/>
        <v>NO BID</v>
      </c>
      <c r="BK665" s="171"/>
      <c r="BL665" s="89"/>
      <c r="BM665" s="90"/>
      <c r="BN665" s="172" t="str">
        <f t="shared" si="795"/>
        <v/>
      </c>
      <c r="BO665" s="154" t="str">
        <f t="shared" si="796"/>
        <v>NO BID</v>
      </c>
      <c r="BP665" s="178"/>
      <c r="BQ665" s="171"/>
      <c r="BR665" s="89"/>
      <c r="BS665" s="90" t="str">
        <f t="shared" si="797"/>
        <v/>
      </c>
      <c r="BT665" s="172"/>
      <c r="BU665" s="154" t="str">
        <f t="shared" si="798"/>
        <v>NO BID</v>
      </c>
      <c r="BV665" s="171"/>
      <c r="BW665" s="89"/>
      <c r="BX665" s="90" t="str">
        <f t="shared" si="799"/>
        <v/>
      </c>
      <c r="BY665" s="172"/>
      <c r="BZ665" s="154" t="str">
        <f t="shared" si="800"/>
        <v>NO BID</v>
      </c>
      <c r="CA665" s="171"/>
      <c r="CB665" s="89"/>
      <c r="CC665" s="90" t="str">
        <f t="shared" si="801"/>
        <v/>
      </c>
      <c r="CD665" s="172"/>
      <c r="CE665" s="154" t="str">
        <f t="shared" si="802"/>
        <v>NO BID</v>
      </c>
      <c r="CF665" s="171"/>
      <c r="CG665" s="89"/>
      <c r="CH665" s="90" t="str">
        <f t="shared" si="803"/>
        <v/>
      </c>
      <c r="CI665" s="172"/>
      <c r="CJ665" s="154" t="str">
        <f t="shared" si="804"/>
        <v>NO BID</v>
      </c>
      <c r="CK665" s="171"/>
      <c r="CL665" s="89"/>
      <c r="CM665" s="90" t="str">
        <f t="shared" si="805"/>
        <v/>
      </c>
      <c r="CN665" s="172"/>
      <c r="CO665" s="154" t="str">
        <f t="shared" si="806"/>
        <v>NO BID</v>
      </c>
      <c r="CP665" s="171"/>
      <c r="CQ665" s="89"/>
      <c r="CR665" s="90" t="str">
        <f t="shared" si="807"/>
        <v/>
      </c>
      <c r="CS665" s="172"/>
      <c r="CT665" s="154" t="str">
        <f t="shared" si="808"/>
        <v>NO BID</v>
      </c>
      <c r="CU665" s="171"/>
      <c r="CV665" s="89"/>
      <c r="CW665" s="90" t="str">
        <f t="shared" si="809"/>
        <v/>
      </c>
      <c r="CX665" s="172"/>
      <c r="CY665" s="154" t="str">
        <f t="shared" si="810"/>
        <v>NO BID</v>
      </c>
      <c r="CZ665" s="171"/>
      <c r="DA665" s="89"/>
      <c r="DB665" s="90" t="str">
        <f t="shared" si="811"/>
        <v/>
      </c>
      <c r="DC665" s="172"/>
      <c r="DD665" s="154" t="str">
        <f t="shared" si="812"/>
        <v>NO BID</v>
      </c>
      <c r="DE665" s="171"/>
      <c r="DF665" s="89"/>
      <c r="DG665" s="90" t="str">
        <f t="shared" si="813"/>
        <v/>
      </c>
      <c r="DH665" s="172"/>
      <c r="DI665" s="154" t="str">
        <f t="shared" si="814"/>
        <v>NO BID</v>
      </c>
      <c r="DJ665" s="171"/>
      <c r="DK665" s="89"/>
      <c r="DL665" s="90" t="str">
        <f t="shared" si="815"/>
        <v/>
      </c>
      <c r="DM665" s="172"/>
      <c r="DN665" s="154" t="str">
        <f t="shared" si="816"/>
        <v>NO BID</v>
      </c>
      <c r="DO665" s="171"/>
      <c r="DP665" s="89"/>
      <c r="DQ665" s="90" t="str">
        <f t="shared" si="817"/>
        <v/>
      </c>
      <c r="DR665" s="172"/>
      <c r="DS665" s="154" t="str">
        <f t="shared" si="818"/>
        <v>NO BID</v>
      </c>
      <c r="DT665" s="171"/>
      <c r="DU665" s="89"/>
      <c r="DV665" s="90" t="str">
        <f t="shared" si="819"/>
        <v/>
      </c>
      <c r="DW665" s="172"/>
      <c r="DX665" s="154" t="str">
        <f t="shared" si="820"/>
        <v>NO BID</v>
      </c>
      <c r="DY665" s="171"/>
      <c r="DZ665" s="89"/>
      <c r="EA665" s="90" t="str">
        <f t="shared" si="821"/>
        <v/>
      </c>
      <c r="EB665" s="172"/>
      <c r="EC665" s="154" t="str">
        <f t="shared" si="822"/>
        <v>NO BID</v>
      </c>
      <c r="ED665" s="171"/>
      <c r="EE665" s="89"/>
      <c r="EF665" s="90" t="str">
        <f t="shared" si="823"/>
        <v/>
      </c>
      <c r="EG665" s="172"/>
      <c r="EH665" s="154" t="str">
        <f t="shared" si="824"/>
        <v>NO BID</v>
      </c>
      <c r="EI665" s="171"/>
      <c r="EJ665" s="89"/>
      <c r="EK665" s="90" t="str">
        <f t="shared" si="825"/>
        <v/>
      </c>
      <c r="EL665" s="172"/>
      <c r="EM665" s="154" t="str">
        <f t="shared" si="826"/>
        <v>NO BID</v>
      </c>
      <c r="EN665" s="171"/>
      <c r="EO665" s="89"/>
      <c r="EP665" s="90" t="str">
        <f t="shared" si="827"/>
        <v/>
      </c>
      <c r="EQ665" s="172"/>
      <c r="ER665" s="154" t="str">
        <f t="shared" si="828"/>
        <v>NO BID</v>
      </c>
      <c r="ES665" s="171"/>
      <c r="ET665" s="89"/>
      <c r="EU665" s="90" t="str">
        <f t="shared" si="829"/>
        <v/>
      </c>
      <c r="EV665" s="172"/>
      <c r="EW665" s="154" t="str">
        <f t="shared" si="830"/>
        <v>NO BID</v>
      </c>
      <c r="EX665" s="171"/>
      <c r="EY665" s="89"/>
      <c r="EZ665" s="90" t="str">
        <f t="shared" si="831"/>
        <v/>
      </c>
      <c r="FA665" s="172"/>
      <c r="FB665" s="154" t="str">
        <f t="shared" si="832"/>
        <v>NO BID</v>
      </c>
      <c r="FC665" s="171"/>
      <c r="FD665" s="89"/>
      <c r="FE665" s="90" t="str">
        <f t="shared" si="833"/>
        <v/>
      </c>
      <c r="FF665" s="172"/>
      <c r="FG665" s="154" t="str">
        <f t="shared" si="834"/>
        <v>NO BID</v>
      </c>
      <c r="FH665" s="171"/>
      <c r="FI665" s="89"/>
      <c r="FJ665" s="90" t="str">
        <f t="shared" si="835"/>
        <v/>
      </c>
      <c r="FK665" s="172"/>
      <c r="FL665" s="154" t="str">
        <f t="shared" si="836"/>
        <v>NO BID</v>
      </c>
      <c r="FM665" s="171"/>
      <c r="FN665" s="89"/>
      <c r="FO665" s="90" t="str">
        <f t="shared" si="837"/>
        <v/>
      </c>
      <c r="FP665" s="172"/>
      <c r="FQ665" s="154" t="str">
        <f t="shared" si="838"/>
        <v>NO BID</v>
      </c>
      <c r="FR665" s="174"/>
      <c r="FS665" s="91">
        <v>22.1</v>
      </c>
      <c r="FT665" s="92">
        <f t="shared" si="839"/>
        <v>110.5</v>
      </c>
      <c r="FU665" s="175">
        <f t="shared" si="840"/>
        <v>0</v>
      </c>
      <c r="FV665" s="93" t="str">
        <f t="shared" si="841"/>
        <v/>
      </c>
      <c r="FW665" s="94">
        <f t="shared" si="842"/>
        <v>110.5</v>
      </c>
      <c r="FX665" s="95">
        <f t="shared" si="843"/>
        <v>0</v>
      </c>
      <c r="FY665" s="129" t="str">
        <f t="shared" si="844"/>
        <v>NOT AWARDED</v>
      </c>
      <c r="FZ665" s="130">
        <f t="shared" si="845"/>
        <v>0</v>
      </c>
      <c r="GA665" s="129" t="str">
        <f t="shared" si="846"/>
        <v>VENDOR 09</v>
      </c>
      <c r="GB665" s="176"/>
      <c r="GC665" s="177"/>
      <c r="GD665" s="96"/>
      <c r="GE665" s="97"/>
    </row>
    <row r="666" spans="1:187" ht="30" customHeight="1" thickTop="1" thickBot="1" x14ac:dyDescent="0.4">
      <c r="A666" s="162">
        <v>662</v>
      </c>
      <c r="B666" s="194">
        <v>5</v>
      </c>
      <c r="C666" s="164">
        <v>9781529083606</v>
      </c>
      <c r="D666" s="165" t="s">
        <v>608</v>
      </c>
      <c r="E666" s="165" t="s">
        <v>1268</v>
      </c>
      <c r="F666" s="165" t="s">
        <v>1480</v>
      </c>
      <c r="G666" s="166" t="s">
        <v>1415</v>
      </c>
      <c r="H666" s="166" t="s">
        <v>1425</v>
      </c>
      <c r="I666" s="167"/>
      <c r="J666" s="227">
        <f t="shared" si="847"/>
        <v>5</v>
      </c>
      <c r="K666" s="228"/>
      <c r="L666" s="99" t="str">
        <f t="shared" si="773"/>
        <v/>
      </c>
      <c r="M666" s="241"/>
      <c r="N666" s="168"/>
      <c r="O666" s="169" t="str">
        <f t="shared" si="774"/>
        <v>VENDOR 09</v>
      </c>
      <c r="P666" s="149">
        <v>241360</v>
      </c>
      <c r="Q666" s="149">
        <f t="shared" si="775"/>
        <v>0</v>
      </c>
      <c r="R666" s="170" t="str">
        <f t="shared" si="776"/>
        <v xml:space="preserve">, </v>
      </c>
      <c r="S666" s="170" t="str">
        <f t="shared" si="777"/>
        <v>NO BID</v>
      </c>
      <c r="T666" s="87">
        <f t="shared" si="778"/>
        <v>0</v>
      </c>
      <c r="U666" s="88" t="str">
        <f t="shared" si="779"/>
        <v>NOT AWARDED</v>
      </c>
      <c r="V666" s="167"/>
      <c r="W666" s="171"/>
      <c r="X666" s="89"/>
      <c r="Y666" s="90"/>
      <c r="Z666" s="172" t="str">
        <f t="shared" si="780"/>
        <v/>
      </c>
      <c r="AA666" s="154" t="str">
        <f t="shared" si="781"/>
        <v>NO BID</v>
      </c>
      <c r="AB666" s="171"/>
      <c r="AC666" s="89"/>
      <c r="AD666" s="90"/>
      <c r="AE666" s="172" t="str">
        <f t="shared" si="782"/>
        <v/>
      </c>
      <c r="AF666" s="154" t="str">
        <f t="shared" si="783"/>
        <v>NO BID</v>
      </c>
      <c r="AG666" s="171"/>
      <c r="AH666" s="89"/>
      <c r="AI666" s="90"/>
      <c r="AJ666" s="172" t="str">
        <f t="shared" si="784"/>
        <v/>
      </c>
      <c r="AK666" s="154" t="str">
        <f t="shared" si="785"/>
        <v>NO BID</v>
      </c>
      <c r="AL666" s="171"/>
      <c r="AM666" s="89"/>
      <c r="AN666" s="90"/>
      <c r="AO666" s="172" t="str">
        <f t="shared" si="786"/>
        <v/>
      </c>
      <c r="AP666" s="154" t="str">
        <f t="shared" si="787"/>
        <v>NO BID</v>
      </c>
      <c r="AQ666" s="171"/>
      <c r="AR666" s="89"/>
      <c r="AS666" s="90"/>
      <c r="AT666" s="172" t="str">
        <f t="shared" si="788"/>
        <v/>
      </c>
      <c r="AU666" s="154" t="str">
        <f t="shared" si="789"/>
        <v>NO BID</v>
      </c>
      <c r="AV666" s="171"/>
      <c r="AW666" s="89"/>
      <c r="AX666" s="90"/>
      <c r="AY666" s="172" t="str">
        <f t="shared" si="790"/>
        <v/>
      </c>
      <c r="AZ666" s="154" t="str">
        <f t="shared" si="791"/>
        <v>NO BID</v>
      </c>
      <c r="BA666" s="171"/>
      <c r="BB666" s="89"/>
      <c r="BC666" s="90"/>
      <c r="BD666" s="172" t="str">
        <f t="shared" si="792"/>
        <v/>
      </c>
      <c r="BE666" s="154" t="str">
        <f>IF($B666=0,"",IF(ISNUMBER(BB666),"","NO BID"))</f>
        <v>NO BID</v>
      </c>
      <c r="BF666" s="171"/>
      <c r="BG666" s="89"/>
      <c r="BH666" s="90"/>
      <c r="BI666" s="172" t="str">
        <f t="shared" si="793"/>
        <v/>
      </c>
      <c r="BJ666" s="154" t="str">
        <f t="shared" si="794"/>
        <v>NO BID</v>
      </c>
      <c r="BK666" s="171"/>
      <c r="BL666" s="89"/>
      <c r="BM666" s="90"/>
      <c r="BN666" s="172" t="str">
        <f t="shared" si="795"/>
        <v/>
      </c>
      <c r="BO666" s="154" t="str">
        <f t="shared" si="796"/>
        <v>NO BID</v>
      </c>
      <c r="BP666" s="178"/>
      <c r="BQ666" s="171"/>
      <c r="BR666" s="89"/>
      <c r="BS666" s="90" t="str">
        <f t="shared" si="797"/>
        <v/>
      </c>
      <c r="BT666" s="172"/>
      <c r="BU666" s="154" t="str">
        <f t="shared" si="798"/>
        <v>NO BID</v>
      </c>
      <c r="BV666" s="171"/>
      <c r="BW666" s="89"/>
      <c r="BX666" s="90" t="str">
        <f t="shared" si="799"/>
        <v/>
      </c>
      <c r="BY666" s="172"/>
      <c r="BZ666" s="154" t="str">
        <f t="shared" si="800"/>
        <v>NO BID</v>
      </c>
      <c r="CA666" s="171"/>
      <c r="CB666" s="89"/>
      <c r="CC666" s="90" t="str">
        <f t="shared" si="801"/>
        <v/>
      </c>
      <c r="CD666" s="172"/>
      <c r="CE666" s="154" t="str">
        <f t="shared" si="802"/>
        <v>NO BID</v>
      </c>
      <c r="CF666" s="171"/>
      <c r="CG666" s="89"/>
      <c r="CH666" s="90" t="str">
        <f t="shared" si="803"/>
        <v/>
      </c>
      <c r="CI666" s="172"/>
      <c r="CJ666" s="154" t="str">
        <f t="shared" si="804"/>
        <v>NO BID</v>
      </c>
      <c r="CK666" s="171"/>
      <c r="CL666" s="89"/>
      <c r="CM666" s="90" t="str">
        <f t="shared" si="805"/>
        <v/>
      </c>
      <c r="CN666" s="172"/>
      <c r="CO666" s="154" t="str">
        <f t="shared" si="806"/>
        <v>NO BID</v>
      </c>
      <c r="CP666" s="171"/>
      <c r="CQ666" s="89"/>
      <c r="CR666" s="90" t="str">
        <f t="shared" si="807"/>
        <v/>
      </c>
      <c r="CS666" s="172"/>
      <c r="CT666" s="154" t="str">
        <f t="shared" si="808"/>
        <v>NO BID</v>
      </c>
      <c r="CU666" s="171"/>
      <c r="CV666" s="89"/>
      <c r="CW666" s="90" t="str">
        <f t="shared" si="809"/>
        <v/>
      </c>
      <c r="CX666" s="172"/>
      <c r="CY666" s="154" t="str">
        <f t="shared" si="810"/>
        <v>NO BID</v>
      </c>
      <c r="CZ666" s="171"/>
      <c r="DA666" s="89"/>
      <c r="DB666" s="90" t="str">
        <f t="shared" si="811"/>
        <v/>
      </c>
      <c r="DC666" s="172"/>
      <c r="DD666" s="154" t="str">
        <f t="shared" si="812"/>
        <v>NO BID</v>
      </c>
      <c r="DE666" s="171"/>
      <c r="DF666" s="89"/>
      <c r="DG666" s="90" t="str">
        <f t="shared" si="813"/>
        <v/>
      </c>
      <c r="DH666" s="172"/>
      <c r="DI666" s="154" t="str">
        <f t="shared" si="814"/>
        <v>NO BID</v>
      </c>
      <c r="DJ666" s="171"/>
      <c r="DK666" s="89"/>
      <c r="DL666" s="90" t="str">
        <f t="shared" si="815"/>
        <v/>
      </c>
      <c r="DM666" s="172"/>
      <c r="DN666" s="154" t="str">
        <f t="shared" si="816"/>
        <v>NO BID</v>
      </c>
      <c r="DO666" s="171"/>
      <c r="DP666" s="89"/>
      <c r="DQ666" s="90" t="str">
        <f t="shared" si="817"/>
        <v/>
      </c>
      <c r="DR666" s="172"/>
      <c r="DS666" s="154" t="str">
        <f t="shared" si="818"/>
        <v>NO BID</v>
      </c>
      <c r="DT666" s="171"/>
      <c r="DU666" s="89"/>
      <c r="DV666" s="90" t="str">
        <f t="shared" si="819"/>
        <v/>
      </c>
      <c r="DW666" s="172"/>
      <c r="DX666" s="154" t="str">
        <f t="shared" si="820"/>
        <v>NO BID</v>
      </c>
      <c r="DY666" s="171"/>
      <c r="DZ666" s="89"/>
      <c r="EA666" s="90" t="str">
        <f t="shared" si="821"/>
        <v/>
      </c>
      <c r="EB666" s="172"/>
      <c r="EC666" s="154" t="str">
        <f t="shared" si="822"/>
        <v>NO BID</v>
      </c>
      <c r="ED666" s="171"/>
      <c r="EE666" s="89"/>
      <c r="EF666" s="90" t="str">
        <f t="shared" si="823"/>
        <v/>
      </c>
      <c r="EG666" s="172"/>
      <c r="EH666" s="154" t="str">
        <f t="shared" si="824"/>
        <v>NO BID</v>
      </c>
      <c r="EI666" s="171"/>
      <c r="EJ666" s="89"/>
      <c r="EK666" s="90" t="str">
        <f t="shared" si="825"/>
        <v/>
      </c>
      <c r="EL666" s="172"/>
      <c r="EM666" s="154" t="str">
        <f t="shared" si="826"/>
        <v>NO BID</v>
      </c>
      <c r="EN666" s="171"/>
      <c r="EO666" s="89"/>
      <c r="EP666" s="90" t="str">
        <f t="shared" si="827"/>
        <v/>
      </c>
      <c r="EQ666" s="172"/>
      <c r="ER666" s="154" t="str">
        <f t="shared" si="828"/>
        <v>NO BID</v>
      </c>
      <c r="ES666" s="171"/>
      <c r="ET666" s="89"/>
      <c r="EU666" s="90" t="str">
        <f t="shared" si="829"/>
        <v/>
      </c>
      <c r="EV666" s="172"/>
      <c r="EW666" s="154" t="str">
        <f t="shared" si="830"/>
        <v>NO BID</v>
      </c>
      <c r="EX666" s="171"/>
      <c r="EY666" s="89"/>
      <c r="EZ666" s="90" t="str">
        <f t="shared" si="831"/>
        <v/>
      </c>
      <c r="FA666" s="172"/>
      <c r="FB666" s="154" t="str">
        <f t="shared" si="832"/>
        <v>NO BID</v>
      </c>
      <c r="FC666" s="171"/>
      <c r="FD666" s="89"/>
      <c r="FE666" s="90" t="str">
        <f t="shared" si="833"/>
        <v/>
      </c>
      <c r="FF666" s="172"/>
      <c r="FG666" s="154" t="str">
        <f t="shared" si="834"/>
        <v>NO BID</v>
      </c>
      <c r="FH666" s="171"/>
      <c r="FI666" s="89"/>
      <c r="FJ666" s="90" t="str">
        <f t="shared" si="835"/>
        <v/>
      </c>
      <c r="FK666" s="172"/>
      <c r="FL666" s="154" t="str">
        <f t="shared" si="836"/>
        <v>NO BID</v>
      </c>
      <c r="FM666" s="171"/>
      <c r="FN666" s="89"/>
      <c r="FO666" s="90" t="str">
        <f t="shared" si="837"/>
        <v/>
      </c>
      <c r="FP666" s="172"/>
      <c r="FQ666" s="154" t="str">
        <f t="shared" si="838"/>
        <v>NO BID</v>
      </c>
      <c r="FR666" s="174"/>
      <c r="FS666" s="91">
        <v>11.48</v>
      </c>
      <c r="FT666" s="92">
        <f t="shared" si="839"/>
        <v>57.400000000000006</v>
      </c>
      <c r="FU666" s="175">
        <f t="shared" si="840"/>
        <v>0</v>
      </c>
      <c r="FV666" s="93" t="str">
        <f t="shared" si="841"/>
        <v/>
      </c>
      <c r="FW666" s="94">
        <f t="shared" si="842"/>
        <v>57.400000000000006</v>
      </c>
      <c r="FX666" s="95">
        <f t="shared" si="843"/>
        <v>0</v>
      </c>
      <c r="FY666" s="129" t="str">
        <f t="shared" si="844"/>
        <v>NOT AWARDED</v>
      </c>
      <c r="FZ666" s="130">
        <f t="shared" si="845"/>
        <v>0</v>
      </c>
      <c r="GA666" s="129" t="str">
        <f t="shared" si="846"/>
        <v>VENDOR 09</v>
      </c>
      <c r="GB666" s="176"/>
      <c r="GC666" s="177"/>
      <c r="GD666" s="96"/>
      <c r="GE666" s="97"/>
    </row>
    <row r="667" spans="1:187" ht="30" customHeight="1" thickTop="1" thickBot="1" x14ac:dyDescent="0.4">
      <c r="A667" s="162">
        <v>663</v>
      </c>
      <c r="B667" s="197">
        <v>5</v>
      </c>
      <c r="C667" s="164">
        <v>9780593134580</v>
      </c>
      <c r="D667" s="165" t="s">
        <v>780</v>
      </c>
      <c r="E667" s="165" t="s">
        <v>1408</v>
      </c>
      <c r="F667" s="165" t="s">
        <v>1479</v>
      </c>
      <c r="G667" s="166" t="s">
        <v>1415</v>
      </c>
      <c r="H667" s="166" t="s">
        <v>1443</v>
      </c>
      <c r="I667" s="167"/>
      <c r="J667" s="227">
        <f t="shared" si="847"/>
        <v>5</v>
      </c>
      <c r="K667" s="228"/>
      <c r="L667" s="99" t="str">
        <f t="shared" si="773"/>
        <v/>
      </c>
      <c r="M667" s="241"/>
      <c r="N667" s="168"/>
      <c r="O667" s="169" t="str">
        <f t="shared" si="774"/>
        <v>VENDOR 09</v>
      </c>
      <c r="P667" s="149" t="s">
        <v>88</v>
      </c>
      <c r="Q667" s="149">
        <f t="shared" si="775"/>
        <v>0</v>
      </c>
      <c r="R667" s="170" t="str">
        <f t="shared" si="776"/>
        <v xml:space="preserve">, </v>
      </c>
      <c r="S667" s="170" t="str">
        <f t="shared" si="777"/>
        <v>NO BID</v>
      </c>
      <c r="T667" s="87">
        <f t="shared" si="778"/>
        <v>0</v>
      </c>
      <c r="U667" s="88" t="str">
        <f t="shared" si="779"/>
        <v>NOT AWARDED</v>
      </c>
      <c r="V667" s="167"/>
      <c r="W667" s="171"/>
      <c r="X667" s="89"/>
      <c r="Y667" s="90"/>
      <c r="Z667" s="172" t="str">
        <f t="shared" si="780"/>
        <v/>
      </c>
      <c r="AA667" s="154" t="str">
        <f t="shared" si="781"/>
        <v>NO BID</v>
      </c>
      <c r="AB667" s="171"/>
      <c r="AC667" s="89"/>
      <c r="AD667" s="90"/>
      <c r="AE667" s="172" t="str">
        <f t="shared" si="782"/>
        <v/>
      </c>
      <c r="AF667" s="154" t="str">
        <f t="shared" si="783"/>
        <v>NO BID</v>
      </c>
      <c r="AG667" s="171"/>
      <c r="AH667" s="89"/>
      <c r="AI667" s="90"/>
      <c r="AJ667" s="172" t="str">
        <f t="shared" si="784"/>
        <v/>
      </c>
      <c r="AK667" s="154" t="str">
        <f t="shared" si="785"/>
        <v>NO BID</v>
      </c>
      <c r="AL667" s="171"/>
      <c r="AM667" s="89"/>
      <c r="AN667" s="90"/>
      <c r="AO667" s="172" t="str">
        <f t="shared" si="786"/>
        <v/>
      </c>
      <c r="AP667" s="154" t="str">
        <f t="shared" si="787"/>
        <v>NO BID</v>
      </c>
      <c r="AQ667" s="171"/>
      <c r="AR667" s="89"/>
      <c r="AS667" s="90"/>
      <c r="AT667" s="172" t="str">
        <f t="shared" si="788"/>
        <v/>
      </c>
      <c r="AU667" s="154" t="str">
        <f t="shared" si="789"/>
        <v>NO BID</v>
      </c>
      <c r="AV667" s="171"/>
      <c r="AW667" s="89"/>
      <c r="AX667" s="90"/>
      <c r="AY667" s="172" t="str">
        <f t="shared" si="790"/>
        <v/>
      </c>
      <c r="AZ667" s="154" t="str">
        <f t="shared" si="791"/>
        <v>NO BID</v>
      </c>
      <c r="BA667" s="171"/>
      <c r="BB667" s="89"/>
      <c r="BC667" s="90"/>
      <c r="BD667" s="172" t="str">
        <f t="shared" si="792"/>
        <v/>
      </c>
      <c r="BE667" s="154" t="s">
        <v>79</v>
      </c>
      <c r="BF667" s="171"/>
      <c r="BG667" s="89"/>
      <c r="BH667" s="90"/>
      <c r="BI667" s="172" t="str">
        <f t="shared" si="793"/>
        <v/>
      </c>
      <c r="BJ667" s="154" t="str">
        <f t="shared" si="794"/>
        <v>NO BID</v>
      </c>
      <c r="BK667" s="171"/>
      <c r="BL667" s="89"/>
      <c r="BM667" s="90"/>
      <c r="BN667" s="172" t="str">
        <f t="shared" si="795"/>
        <v/>
      </c>
      <c r="BO667" s="154" t="str">
        <f t="shared" si="796"/>
        <v>NO BID</v>
      </c>
      <c r="BP667" s="178"/>
      <c r="BQ667" s="171"/>
      <c r="BR667" s="89"/>
      <c r="BS667" s="90" t="str">
        <f t="shared" si="797"/>
        <v/>
      </c>
      <c r="BT667" s="172"/>
      <c r="BU667" s="154" t="str">
        <f t="shared" si="798"/>
        <v>NO BID</v>
      </c>
      <c r="BV667" s="171"/>
      <c r="BW667" s="89"/>
      <c r="BX667" s="90" t="str">
        <f t="shared" si="799"/>
        <v/>
      </c>
      <c r="BY667" s="172"/>
      <c r="BZ667" s="154" t="str">
        <f t="shared" si="800"/>
        <v>NO BID</v>
      </c>
      <c r="CA667" s="171"/>
      <c r="CB667" s="89"/>
      <c r="CC667" s="90" t="str">
        <f t="shared" si="801"/>
        <v/>
      </c>
      <c r="CD667" s="172"/>
      <c r="CE667" s="154" t="str">
        <f t="shared" si="802"/>
        <v>NO BID</v>
      </c>
      <c r="CF667" s="171"/>
      <c r="CG667" s="89"/>
      <c r="CH667" s="90" t="str">
        <f t="shared" si="803"/>
        <v/>
      </c>
      <c r="CI667" s="172"/>
      <c r="CJ667" s="154" t="str">
        <f t="shared" si="804"/>
        <v>NO BID</v>
      </c>
      <c r="CK667" s="171"/>
      <c r="CL667" s="89"/>
      <c r="CM667" s="90" t="str">
        <f t="shared" si="805"/>
        <v/>
      </c>
      <c r="CN667" s="172"/>
      <c r="CO667" s="154" t="str">
        <f t="shared" si="806"/>
        <v>NO BID</v>
      </c>
      <c r="CP667" s="171"/>
      <c r="CQ667" s="89"/>
      <c r="CR667" s="90" t="str">
        <f t="shared" si="807"/>
        <v/>
      </c>
      <c r="CS667" s="172"/>
      <c r="CT667" s="154" t="str">
        <f t="shared" si="808"/>
        <v>NO BID</v>
      </c>
      <c r="CU667" s="171"/>
      <c r="CV667" s="89"/>
      <c r="CW667" s="90" t="str">
        <f t="shared" si="809"/>
        <v/>
      </c>
      <c r="CX667" s="172"/>
      <c r="CY667" s="154" t="str">
        <f t="shared" si="810"/>
        <v>NO BID</v>
      </c>
      <c r="CZ667" s="171"/>
      <c r="DA667" s="89"/>
      <c r="DB667" s="90" t="str">
        <f t="shared" si="811"/>
        <v/>
      </c>
      <c r="DC667" s="172"/>
      <c r="DD667" s="154" t="str">
        <f t="shared" si="812"/>
        <v>NO BID</v>
      </c>
      <c r="DE667" s="171"/>
      <c r="DF667" s="89"/>
      <c r="DG667" s="90" t="str">
        <f t="shared" si="813"/>
        <v/>
      </c>
      <c r="DH667" s="172"/>
      <c r="DI667" s="154" t="str">
        <f t="shared" si="814"/>
        <v>NO BID</v>
      </c>
      <c r="DJ667" s="171"/>
      <c r="DK667" s="89"/>
      <c r="DL667" s="90" t="str">
        <f t="shared" si="815"/>
        <v/>
      </c>
      <c r="DM667" s="172"/>
      <c r="DN667" s="154" t="str">
        <f t="shared" si="816"/>
        <v>NO BID</v>
      </c>
      <c r="DO667" s="171"/>
      <c r="DP667" s="89"/>
      <c r="DQ667" s="90" t="str">
        <f t="shared" si="817"/>
        <v/>
      </c>
      <c r="DR667" s="172"/>
      <c r="DS667" s="154" t="str">
        <f t="shared" si="818"/>
        <v>NO BID</v>
      </c>
      <c r="DT667" s="171"/>
      <c r="DU667" s="89"/>
      <c r="DV667" s="90" t="str">
        <f t="shared" si="819"/>
        <v/>
      </c>
      <c r="DW667" s="172"/>
      <c r="DX667" s="154" t="str">
        <f t="shared" si="820"/>
        <v>NO BID</v>
      </c>
      <c r="DY667" s="171"/>
      <c r="DZ667" s="89"/>
      <c r="EA667" s="90" t="str">
        <f t="shared" si="821"/>
        <v/>
      </c>
      <c r="EB667" s="172"/>
      <c r="EC667" s="154" t="str">
        <f t="shared" si="822"/>
        <v>NO BID</v>
      </c>
      <c r="ED667" s="171"/>
      <c r="EE667" s="89"/>
      <c r="EF667" s="90" t="str">
        <f t="shared" si="823"/>
        <v/>
      </c>
      <c r="EG667" s="172"/>
      <c r="EH667" s="154" t="str">
        <f t="shared" si="824"/>
        <v>NO BID</v>
      </c>
      <c r="EI667" s="171"/>
      <c r="EJ667" s="89"/>
      <c r="EK667" s="90" t="str">
        <f t="shared" si="825"/>
        <v/>
      </c>
      <c r="EL667" s="172"/>
      <c r="EM667" s="154" t="str">
        <f t="shared" si="826"/>
        <v>NO BID</v>
      </c>
      <c r="EN667" s="171"/>
      <c r="EO667" s="89"/>
      <c r="EP667" s="90" t="str">
        <f t="shared" si="827"/>
        <v/>
      </c>
      <c r="EQ667" s="172"/>
      <c r="ER667" s="154" t="str">
        <f t="shared" si="828"/>
        <v>NO BID</v>
      </c>
      <c r="ES667" s="171"/>
      <c r="ET667" s="89"/>
      <c r="EU667" s="90" t="str">
        <f t="shared" si="829"/>
        <v/>
      </c>
      <c r="EV667" s="172"/>
      <c r="EW667" s="154" t="str">
        <f t="shared" si="830"/>
        <v>NO BID</v>
      </c>
      <c r="EX667" s="171"/>
      <c r="EY667" s="89"/>
      <c r="EZ667" s="90" t="str">
        <f t="shared" si="831"/>
        <v/>
      </c>
      <c r="FA667" s="172"/>
      <c r="FB667" s="154" t="str">
        <f t="shared" si="832"/>
        <v>NO BID</v>
      </c>
      <c r="FC667" s="171"/>
      <c r="FD667" s="89"/>
      <c r="FE667" s="90" t="str">
        <f t="shared" si="833"/>
        <v/>
      </c>
      <c r="FF667" s="172"/>
      <c r="FG667" s="154" t="str">
        <f t="shared" si="834"/>
        <v>NO BID</v>
      </c>
      <c r="FH667" s="171"/>
      <c r="FI667" s="89"/>
      <c r="FJ667" s="90" t="str">
        <f t="shared" si="835"/>
        <v/>
      </c>
      <c r="FK667" s="172"/>
      <c r="FL667" s="154" t="str">
        <f t="shared" si="836"/>
        <v>NO BID</v>
      </c>
      <c r="FM667" s="171"/>
      <c r="FN667" s="89"/>
      <c r="FO667" s="90" t="str">
        <f t="shared" si="837"/>
        <v/>
      </c>
      <c r="FP667" s="172"/>
      <c r="FQ667" s="154" t="str">
        <f t="shared" si="838"/>
        <v>NO BID</v>
      </c>
      <c r="FR667" s="174"/>
      <c r="FS667" s="91">
        <v>27</v>
      </c>
      <c r="FT667" s="92">
        <f t="shared" si="839"/>
        <v>135</v>
      </c>
      <c r="FU667" s="175">
        <f t="shared" si="840"/>
        <v>0</v>
      </c>
      <c r="FV667" s="93" t="str">
        <f t="shared" si="841"/>
        <v/>
      </c>
      <c r="FW667" s="94">
        <f t="shared" si="842"/>
        <v>135</v>
      </c>
      <c r="FX667" s="95">
        <f t="shared" si="843"/>
        <v>0</v>
      </c>
      <c r="FY667" s="129" t="str">
        <f t="shared" si="844"/>
        <v>NOT AWARDED</v>
      </c>
      <c r="FZ667" s="130">
        <f t="shared" si="845"/>
        <v>0</v>
      </c>
      <c r="GA667" s="129" t="str">
        <f t="shared" si="846"/>
        <v>VENDOR 09</v>
      </c>
      <c r="GB667" s="176"/>
      <c r="GC667" s="177"/>
      <c r="GD667" s="96"/>
      <c r="GE667" s="97"/>
    </row>
    <row r="668" spans="1:187" ht="30" customHeight="1" thickTop="1" thickBot="1" x14ac:dyDescent="0.4">
      <c r="A668" s="162">
        <v>664</v>
      </c>
      <c r="B668" s="197">
        <v>3</v>
      </c>
      <c r="C668" s="164">
        <v>9780593239797</v>
      </c>
      <c r="D668" s="165" t="s">
        <v>614</v>
      </c>
      <c r="E668" s="165" t="s">
        <v>1273</v>
      </c>
      <c r="F668" s="165" t="s">
        <v>1479</v>
      </c>
      <c r="G668" s="166" t="s">
        <v>1415</v>
      </c>
      <c r="H668" s="166" t="s">
        <v>1416</v>
      </c>
      <c r="I668" s="167"/>
      <c r="J668" s="227">
        <f t="shared" si="847"/>
        <v>3</v>
      </c>
      <c r="K668" s="228"/>
      <c r="L668" s="99" t="str">
        <f t="shared" si="773"/>
        <v/>
      </c>
      <c r="M668" s="241"/>
      <c r="N668" s="168"/>
      <c r="O668" s="169" t="str">
        <f t="shared" si="774"/>
        <v>VENDOR 09</v>
      </c>
      <c r="P668" s="149">
        <v>241365</v>
      </c>
      <c r="Q668" s="149">
        <f t="shared" si="775"/>
        <v>0</v>
      </c>
      <c r="R668" s="170" t="str">
        <f t="shared" si="776"/>
        <v xml:space="preserve">, </v>
      </c>
      <c r="S668" s="170" t="str">
        <f t="shared" si="777"/>
        <v>NO BID</v>
      </c>
      <c r="T668" s="87">
        <f t="shared" si="778"/>
        <v>0</v>
      </c>
      <c r="U668" s="88" t="str">
        <f t="shared" si="779"/>
        <v>NOT AWARDED</v>
      </c>
      <c r="V668" s="167"/>
      <c r="W668" s="171"/>
      <c r="X668" s="89"/>
      <c r="Y668" s="90"/>
      <c r="Z668" s="172" t="str">
        <f t="shared" si="780"/>
        <v/>
      </c>
      <c r="AA668" s="154" t="str">
        <f t="shared" si="781"/>
        <v>NO BID</v>
      </c>
      <c r="AB668" s="171"/>
      <c r="AC668" s="89"/>
      <c r="AD668" s="90"/>
      <c r="AE668" s="172" t="str">
        <f t="shared" si="782"/>
        <v/>
      </c>
      <c r="AF668" s="154" t="str">
        <f t="shared" si="783"/>
        <v>NO BID</v>
      </c>
      <c r="AG668" s="171"/>
      <c r="AH668" s="89"/>
      <c r="AI668" s="90"/>
      <c r="AJ668" s="172" t="str">
        <f t="shared" si="784"/>
        <v/>
      </c>
      <c r="AK668" s="154" t="str">
        <f t="shared" si="785"/>
        <v>NO BID</v>
      </c>
      <c r="AL668" s="171"/>
      <c r="AM668" s="89"/>
      <c r="AN668" s="90"/>
      <c r="AO668" s="172" t="str">
        <f t="shared" si="786"/>
        <v/>
      </c>
      <c r="AP668" s="154" t="str">
        <f t="shared" si="787"/>
        <v>NO BID</v>
      </c>
      <c r="AQ668" s="171"/>
      <c r="AR668" s="89"/>
      <c r="AS668" s="90"/>
      <c r="AT668" s="172" t="str">
        <f t="shared" si="788"/>
        <v/>
      </c>
      <c r="AU668" s="154" t="str">
        <f t="shared" si="789"/>
        <v>NO BID</v>
      </c>
      <c r="AV668" s="171"/>
      <c r="AW668" s="89"/>
      <c r="AX668" s="90"/>
      <c r="AY668" s="172" t="str">
        <f t="shared" si="790"/>
        <v/>
      </c>
      <c r="AZ668" s="154" t="str">
        <f t="shared" si="791"/>
        <v>NO BID</v>
      </c>
      <c r="BA668" s="171"/>
      <c r="BB668" s="89"/>
      <c r="BC668" s="90"/>
      <c r="BD668" s="172" t="str">
        <f t="shared" si="792"/>
        <v/>
      </c>
      <c r="BE668" s="154" t="s">
        <v>78</v>
      </c>
      <c r="BF668" s="171"/>
      <c r="BG668" s="89"/>
      <c r="BH668" s="90"/>
      <c r="BI668" s="172" t="str">
        <f t="shared" si="793"/>
        <v/>
      </c>
      <c r="BJ668" s="154" t="str">
        <f t="shared" si="794"/>
        <v>NO BID</v>
      </c>
      <c r="BK668" s="171"/>
      <c r="BL668" s="89"/>
      <c r="BM668" s="90"/>
      <c r="BN668" s="172" t="str">
        <f t="shared" si="795"/>
        <v/>
      </c>
      <c r="BO668" s="154" t="str">
        <f t="shared" si="796"/>
        <v>NO BID</v>
      </c>
      <c r="BP668" s="173"/>
      <c r="BQ668" s="171"/>
      <c r="BR668" s="89"/>
      <c r="BS668" s="90" t="str">
        <f t="shared" si="797"/>
        <v/>
      </c>
      <c r="BT668" s="172"/>
      <c r="BU668" s="154" t="str">
        <f t="shared" si="798"/>
        <v>NO BID</v>
      </c>
      <c r="BV668" s="171"/>
      <c r="BW668" s="89"/>
      <c r="BX668" s="90" t="str">
        <f t="shared" si="799"/>
        <v/>
      </c>
      <c r="BY668" s="172"/>
      <c r="BZ668" s="154" t="str">
        <f t="shared" si="800"/>
        <v>NO BID</v>
      </c>
      <c r="CA668" s="171"/>
      <c r="CB668" s="89"/>
      <c r="CC668" s="90" t="str">
        <f t="shared" si="801"/>
        <v/>
      </c>
      <c r="CD668" s="172"/>
      <c r="CE668" s="154" t="str">
        <f t="shared" si="802"/>
        <v>NO BID</v>
      </c>
      <c r="CF668" s="171"/>
      <c r="CG668" s="89"/>
      <c r="CH668" s="90" t="str">
        <f t="shared" si="803"/>
        <v/>
      </c>
      <c r="CI668" s="172"/>
      <c r="CJ668" s="154" t="str">
        <f t="shared" si="804"/>
        <v>NO BID</v>
      </c>
      <c r="CK668" s="171"/>
      <c r="CL668" s="89"/>
      <c r="CM668" s="90" t="str">
        <f t="shared" si="805"/>
        <v/>
      </c>
      <c r="CN668" s="172"/>
      <c r="CO668" s="154" t="str">
        <f t="shared" si="806"/>
        <v>NO BID</v>
      </c>
      <c r="CP668" s="171"/>
      <c r="CQ668" s="89"/>
      <c r="CR668" s="90" t="str">
        <f t="shared" si="807"/>
        <v/>
      </c>
      <c r="CS668" s="172"/>
      <c r="CT668" s="154" t="str">
        <f t="shared" si="808"/>
        <v>NO BID</v>
      </c>
      <c r="CU668" s="171"/>
      <c r="CV668" s="89"/>
      <c r="CW668" s="90" t="str">
        <f t="shared" si="809"/>
        <v/>
      </c>
      <c r="CX668" s="172"/>
      <c r="CY668" s="154" t="str">
        <f t="shared" si="810"/>
        <v>NO BID</v>
      </c>
      <c r="CZ668" s="171"/>
      <c r="DA668" s="89"/>
      <c r="DB668" s="90" t="str">
        <f t="shared" si="811"/>
        <v/>
      </c>
      <c r="DC668" s="172"/>
      <c r="DD668" s="154" t="str">
        <f t="shared" si="812"/>
        <v>NO BID</v>
      </c>
      <c r="DE668" s="171"/>
      <c r="DF668" s="89"/>
      <c r="DG668" s="90" t="str">
        <f t="shared" si="813"/>
        <v/>
      </c>
      <c r="DH668" s="172"/>
      <c r="DI668" s="154" t="str">
        <f t="shared" si="814"/>
        <v>NO BID</v>
      </c>
      <c r="DJ668" s="171"/>
      <c r="DK668" s="89"/>
      <c r="DL668" s="90" t="str">
        <f t="shared" si="815"/>
        <v/>
      </c>
      <c r="DM668" s="172"/>
      <c r="DN668" s="154" t="str">
        <f t="shared" si="816"/>
        <v>NO BID</v>
      </c>
      <c r="DO668" s="171"/>
      <c r="DP668" s="89"/>
      <c r="DQ668" s="90" t="str">
        <f t="shared" si="817"/>
        <v/>
      </c>
      <c r="DR668" s="172"/>
      <c r="DS668" s="154" t="str">
        <f t="shared" si="818"/>
        <v>NO BID</v>
      </c>
      <c r="DT668" s="171"/>
      <c r="DU668" s="89"/>
      <c r="DV668" s="90" t="str">
        <f t="shared" si="819"/>
        <v/>
      </c>
      <c r="DW668" s="172"/>
      <c r="DX668" s="154" t="str">
        <f t="shared" si="820"/>
        <v>NO BID</v>
      </c>
      <c r="DY668" s="171"/>
      <c r="DZ668" s="89"/>
      <c r="EA668" s="90" t="str">
        <f t="shared" si="821"/>
        <v/>
      </c>
      <c r="EB668" s="172"/>
      <c r="EC668" s="154" t="str">
        <f t="shared" si="822"/>
        <v>NO BID</v>
      </c>
      <c r="ED668" s="171"/>
      <c r="EE668" s="89"/>
      <c r="EF668" s="90" t="str">
        <f t="shared" si="823"/>
        <v/>
      </c>
      <c r="EG668" s="172"/>
      <c r="EH668" s="154" t="str">
        <f t="shared" si="824"/>
        <v>NO BID</v>
      </c>
      <c r="EI668" s="171"/>
      <c r="EJ668" s="89"/>
      <c r="EK668" s="90" t="str">
        <f t="shared" si="825"/>
        <v/>
      </c>
      <c r="EL668" s="172"/>
      <c r="EM668" s="154" t="str">
        <f t="shared" si="826"/>
        <v>NO BID</v>
      </c>
      <c r="EN668" s="171"/>
      <c r="EO668" s="89"/>
      <c r="EP668" s="90" t="str">
        <f t="shared" si="827"/>
        <v/>
      </c>
      <c r="EQ668" s="172"/>
      <c r="ER668" s="154" t="str">
        <f t="shared" si="828"/>
        <v>NO BID</v>
      </c>
      <c r="ES668" s="171"/>
      <c r="ET668" s="89"/>
      <c r="EU668" s="90" t="str">
        <f t="shared" si="829"/>
        <v/>
      </c>
      <c r="EV668" s="172"/>
      <c r="EW668" s="154" t="str">
        <f t="shared" si="830"/>
        <v>NO BID</v>
      </c>
      <c r="EX668" s="171"/>
      <c r="EY668" s="89"/>
      <c r="EZ668" s="90" t="str">
        <f t="shared" si="831"/>
        <v/>
      </c>
      <c r="FA668" s="172"/>
      <c r="FB668" s="154" t="str">
        <f t="shared" si="832"/>
        <v>NO BID</v>
      </c>
      <c r="FC668" s="171"/>
      <c r="FD668" s="89"/>
      <c r="FE668" s="90" t="str">
        <f t="shared" si="833"/>
        <v/>
      </c>
      <c r="FF668" s="172"/>
      <c r="FG668" s="154" t="str">
        <f t="shared" si="834"/>
        <v>NO BID</v>
      </c>
      <c r="FH668" s="171"/>
      <c r="FI668" s="89"/>
      <c r="FJ668" s="90" t="str">
        <f t="shared" si="835"/>
        <v/>
      </c>
      <c r="FK668" s="172"/>
      <c r="FL668" s="154" t="str">
        <f t="shared" si="836"/>
        <v>NO BID</v>
      </c>
      <c r="FM668" s="171"/>
      <c r="FN668" s="89"/>
      <c r="FO668" s="90" t="str">
        <f t="shared" si="837"/>
        <v/>
      </c>
      <c r="FP668" s="172"/>
      <c r="FQ668" s="154" t="str">
        <f t="shared" si="838"/>
        <v>NO BID</v>
      </c>
      <c r="FR668" s="174"/>
      <c r="FS668" s="91">
        <v>16.2</v>
      </c>
      <c r="FT668" s="92">
        <f t="shared" si="839"/>
        <v>48.599999999999994</v>
      </c>
      <c r="FU668" s="175">
        <f t="shared" si="840"/>
        <v>0</v>
      </c>
      <c r="FV668" s="93" t="str">
        <f t="shared" si="841"/>
        <v/>
      </c>
      <c r="FW668" s="94">
        <f t="shared" si="842"/>
        <v>48.599999999999994</v>
      </c>
      <c r="FX668" s="95">
        <f t="shared" si="843"/>
        <v>0</v>
      </c>
      <c r="FY668" s="129" t="str">
        <f t="shared" si="844"/>
        <v>NOT AWARDED</v>
      </c>
      <c r="FZ668" s="130">
        <f t="shared" si="845"/>
        <v>0</v>
      </c>
      <c r="GA668" s="129" t="str">
        <f t="shared" si="846"/>
        <v>VENDOR 09</v>
      </c>
      <c r="GB668" s="176"/>
      <c r="GC668" s="177"/>
      <c r="GD668" s="96"/>
      <c r="GE668" s="97"/>
    </row>
    <row r="669" spans="1:187" s="159" customFormat="1" ht="30" customHeight="1" thickTop="1" thickBot="1" x14ac:dyDescent="0.4">
      <c r="A669" s="162">
        <v>665</v>
      </c>
      <c r="B669" s="197">
        <v>4</v>
      </c>
      <c r="C669" s="217" t="s">
        <v>795</v>
      </c>
      <c r="D669" s="165" t="s">
        <v>615</v>
      </c>
      <c r="E669" s="165" t="s">
        <v>1274</v>
      </c>
      <c r="F669" s="165" t="s">
        <v>1479</v>
      </c>
      <c r="G669" s="166" t="s">
        <v>1415</v>
      </c>
      <c r="H669" s="166" t="s">
        <v>1418</v>
      </c>
      <c r="I669" s="167"/>
      <c r="J669" s="227">
        <f t="shared" si="847"/>
        <v>4</v>
      </c>
      <c r="K669" s="228"/>
      <c r="L669" s="99" t="str">
        <f t="shared" si="773"/>
        <v/>
      </c>
      <c r="M669" s="241"/>
      <c r="N669" s="168"/>
      <c r="O669" s="169" t="str">
        <f t="shared" si="774"/>
        <v>VENDOR 09</v>
      </c>
      <c r="P669" s="149" t="s">
        <v>88</v>
      </c>
      <c r="Q669" s="149">
        <f t="shared" si="775"/>
        <v>0</v>
      </c>
      <c r="R669" s="170" t="str">
        <f t="shared" si="776"/>
        <v xml:space="preserve">, </v>
      </c>
      <c r="S669" s="170" t="str">
        <f t="shared" si="777"/>
        <v>NO BID</v>
      </c>
      <c r="T669" s="87">
        <f t="shared" si="778"/>
        <v>0</v>
      </c>
      <c r="U669" s="88" t="str">
        <f t="shared" si="779"/>
        <v>NOT AWARDED</v>
      </c>
      <c r="V669" s="167"/>
      <c r="W669" s="171"/>
      <c r="X669" s="89"/>
      <c r="Y669" s="90"/>
      <c r="Z669" s="172" t="str">
        <f t="shared" si="780"/>
        <v/>
      </c>
      <c r="AA669" s="154" t="str">
        <f t="shared" si="781"/>
        <v>NO BID</v>
      </c>
      <c r="AB669" s="171"/>
      <c r="AC669" s="89"/>
      <c r="AD669" s="90"/>
      <c r="AE669" s="172" t="str">
        <f t="shared" si="782"/>
        <v/>
      </c>
      <c r="AF669" s="154" t="str">
        <f t="shared" si="783"/>
        <v>NO BID</v>
      </c>
      <c r="AG669" s="171"/>
      <c r="AH669" s="89"/>
      <c r="AI669" s="90"/>
      <c r="AJ669" s="172" t="str">
        <f t="shared" si="784"/>
        <v/>
      </c>
      <c r="AK669" s="154" t="str">
        <f t="shared" si="785"/>
        <v>NO BID</v>
      </c>
      <c r="AL669" s="171"/>
      <c r="AM669" s="89"/>
      <c r="AN669" s="90"/>
      <c r="AO669" s="172" t="str">
        <f t="shared" si="786"/>
        <v/>
      </c>
      <c r="AP669" s="154" t="str">
        <f t="shared" si="787"/>
        <v>NO BID</v>
      </c>
      <c r="AQ669" s="171"/>
      <c r="AR669" s="89"/>
      <c r="AS669" s="90"/>
      <c r="AT669" s="172" t="str">
        <f t="shared" si="788"/>
        <v/>
      </c>
      <c r="AU669" s="154" t="str">
        <f t="shared" si="789"/>
        <v>NO BID</v>
      </c>
      <c r="AV669" s="171"/>
      <c r="AW669" s="89"/>
      <c r="AX669" s="90"/>
      <c r="AY669" s="172" t="str">
        <f t="shared" si="790"/>
        <v/>
      </c>
      <c r="AZ669" s="154" t="str">
        <f t="shared" si="791"/>
        <v>NO BID</v>
      </c>
      <c r="BA669" s="171"/>
      <c r="BB669" s="89"/>
      <c r="BC669" s="90"/>
      <c r="BD669" s="172" t="str">
        <f t="shared" si="792"/>
        <v/>
      </c>
      <c r="BE669" s="154" t="s">
        <v>79</v>
      </c>
      <c r="BF669" s="171"/>
      <c r="BG669" s="89"/>
      <c r="BH669" s="90"/>
      <c r="BI669" s="172" t="str">
        <f t="shared" si="793"/>
        <v/>
      </c>
      <c r="BJ669" s="154" t="str">
        <f t="shared" si="794"/>
        <v>NO BID</v>
      </c>
      <c r="BK669" s="171"/>
      <c r="BL669" s="89"/>
      <c r="BM669" s="90"/>
      <c r="BN669" s="172" t="str">
        <f t="shared" si="795"/>
        <v/>
      </c>
      <c r="BO669" s="154" t="str">
        <f t="shared" si="796"/>
        <v>NO BID</v>
      </c>
      <c r="BP669" s="178"/>
      <c r="BQ669" s="171"/>
      <c r="BR669" s="89"/>
      <c r="BS669" s="90" t="str">
        <f t="shared" si="797"/>
        <v/>
      </c>
      <c r="BT669" s="172"/>
      <c r="BU669" s="154" t="str">
        <f t="shared" si="798"/>
        <v>NO BID</v>
      </c>
      <c r="BV669" s="171"/>
      <c r="BW669" s="89"/>
      <c r="BX669" s="90" t="str">
        <f t="shared" si="799"/>
        <v/>
      </c>
      <c r="BY669" s="172"/>
      <c r="BZ669" s="154" t="str">
        <f t="shared" si="800"/>
        <v>NO BID</v>
      </c>
      <c r="CA669" s="171"/>
      <c r="CB669" s="89"/>
      <c r="CC669" s="90" t="str">
        <f t="shared" si="801"/>
        <v/>
      </c>
      <c r="CD669" s="172"/>
      <c r="CE669" s="154" t="str">
        <f t="shared" si="802"/>
        <v>NO BID</v>
      </c>
      <c r="CF669" s="171"/>
      <c r="CG669" s="89"/>
      <c r="CH669" s="90" t="str">
        <f t="shared" si="803"/>
        <v/>
      </c>
      <c r="CI669" s="172"/>
      <c r="CJ669" s="154" t="str">
        <f t="shared" si="804"/>
        <v>NO BID</v>
      </c>
      <c r="CK669" s="171"/>
      <c r="CL669" s="89"/>
      <c r="CM669" s="90" t="str">
        <f t="shared" si="805"/>
        <v/>
      </c>
      <c r="CN669" s="172"/>
      <c r="CO669" s="154" t="str">
        <f t="shared" si="806"/>
        <v>NO BID</v>
      </c>
      <c r="CP669" s="171"/>
      <c r="CQ669" s="89"/>
      <c r="CR669" s="90" t="str">
        <f t="shared" si="807"/>
        <v/>
      </c>
      <c r="CS669" s="172"/>
      <c r="CT669" s="154" t="str">
        <f t="shared" si="808"/>
        <v>NO BID</v>
      </c>
      <c r="CU669" s="171"/>
      <c r="CV669" s="89"/>
      <c r="CW669" s="90" t="str">
        <f t="shared" si="809"/>
        <v/>
      </c>
      <c r="CX669" s="172"/>
      <c r="CY669" s="154" t="str">
        <f t="shared" si="810"/>
        <v>NO BID</v>
      </c>
      <c r="CZ669" s="171"/>
      <c r="DA669" s="89"/>
      <c r="DB669" s="90" t="str">
        <f t="shared" si="811"/>
        <v/>
      </c>
      <c r="DC669" s="172"/>
      <c r="DD669" s="154" t="str">
        <f t="shared" si="812"/>
        <v>NO BID</v>
      </c>
      <c r="DE669" s="171"/>
      <c r="DF669" s="89"/>
      <c r="DG669" s="90" t="str">
        <f t="shared" si="813"/>
        <v/>
      </c>
      <c r="DH669" s="172"/>
      <c r="DI669" s="154" t="str">
        <f t="shared" si="814"/>
        <v>NO BID</v>
      </c>
      <c r="DJ669" s="171"/>
      <c r="DK669" s="89"/>
      <c r="DL669" s="90" t="str">
        <f t="shared" si="815"/>
        <v/>
      </c>
      <c r="DM669" s="172"/>
      <c r="DN669" s="154" t="str">
        <f t="shared" si="816"/>
        <v>NO BID</v>
      </c>
      <c r="DO669" s="171"/>
      <c r="DP669" s="89"/>
      <c r="DQ669" s="90" t="str">
        <f t="shared" si="817"/>
        <v/>
      </c>
      <c r="DR669" s="172"/>
      <c r="DS669" s="154" t="str">
        <f t="shared" si="818"/>
        <v>NO BID</v>
      </c>
      <c r="DT669" s="171"/>
      <c r="DU669" s="89"/>
      <c r="DV669" s="90" t="str">
        <f t="shared" si="819"/>
        <v/>
      </c>
      <c r="DW669" s="172"/>
      <c r="DX669" s="154" t="str">
        <f t="shared" si="820"/>
        <v>NO BID</v>
      </c>
      <c r="DY669" s="171"/>
      <c r="DZ669" s="89"/>
      <c r="EA669" s="90" t="str">
        <f t="shared" si="821"/>
        <v/>
      </c>
      <c r="EB669" s="172"/>
      <c r="EC669" s="154" t="str">
        <f t="shared" si="822"/>
        <v>NO BID</v>
      </c>
      <c r="ED669" s="171"/>
      <c r="EE669" s="89"/>
      <c r="EF669" s="90" t="str">
        <f t="shared" si="823"/>
        <v/>
      </c>
      <c r="EG669" s="172"/>
      <c r="EH669" s="154" t="str">
        <f t="shared" si="824"/>
        <v>NO BID</v>
      </c>
      <c r="EI669" s="171"/>
      <c r="EJ669" s="89"/>
      <c r="EK669" s="90" t="str">
        <f t="shared" si="825"/>
        <v/>
      </c>
      <c r="EL669" s="172"/>
      <c r="EM669" s="154" t="str">
        <f t="shared" si="826"/>
        <v>NO BID</v>
      </c>
      <c r="EN669" s="171"/>
      <c r="EO669" s="89"/>
      <c r="EP669" s="90" t="str">
        <f t="shared" si="827"/>
        <v/>
      </c>
      <c r="EQ669" s="172"/>
      <c r="ER669" s="154" t="str">
        <f t="shared" si="828"/>
        <v>NO BID</v>
      </c>
      <c r="ES669" s="171"/>
      <c r="ET669" s="89"/>
      <c r="EU669" s="90" t="str">
        <f t="shared" si="829"/>
        <v/>
      </c>
      <c r="EV669" s="172"/>
      <c r="EW669" s="154" t="str">
        <f t="shared" si="830"/>
        <v>NO BID</v>
      </c>
      <c r="EX669" s="171"/>
      <c r="EY669" s="89"/>
      <c r="EZ669" s="90" t="str">
        <f t="shared" si="831"/>
        <v/>
      </c>
      <c r="FA669" s="172"/>
      <c r="FB669" s="154" t="str">
        <f t="shared" si="832"/>
        <v>NO BID</v>
      </c>
      <c r="FC669" s="171"/>
      <c r="FD669" s="89"/>
      <c r="FE669" s="90" t="str">
        <f t="shared" si="833"/>
        <v/>
      </c>
      <c r="FF669" s="172"/>
      <c r="FG669" s="154" t="str">
        <f t="shared" si="834"/>
        <v>NO BID</v>
      </c>
      <c r="FH669" s="171"/>
      <c r="FI669" s="89"/>
      <c r="FJ669" s="90" t="str">
        <f t="shared" si="835"/>
        <v/>
      </c>
      <c r="FK669" s="172"/>
      <c r="FL669" s="154" t="str">
        <f t="shared" si="836"/>
        <v>NO BID</v>
      </c>
      <c r="FM669" s="171"/>
      <c r="FN669" s="89"/>
      <c r="FO669" s="90" t="str">
        <f t="shared" si="837"/>
        <v/>
      </c>
      <c r="FP669" s="172"/>
      <c r="FQ669" s="154" t="str">
        <f t="shared" si="838"/>
        <v>NO BID</v>
      </c>
      <c r="FR669" s="174"/>
      <c r="FS669" s="91">
        <v>16.100000000000001</v>
      </c>
      <c r="FT669" s="92">
        <f t="shared" si="839"/>
        <v>64.400000000000006</v>
      </c>
      <c r="FU669" s="175">
        <f t="shared" si="840"/>
        <v>0</v>
      </c>
      <c r="FV669" s="93" t="str">
        <f t="shared" si="841"/>
        <v/>
      </c>
      <c r="FW669" s="94">
        <f t="shared" si="842"/>
        <v>64.400000000000006</v>
      </c>
      <c r="FX669" s="95">
        <f t="shared" si="843"/>
        <v>0</v>
      </c>
      <c r="FY669" s="129" t="str">
        <f t="shared" si="844"/>
        <v>NOT AWARDED</v>
      </c>
      <c r="FZ669" s="130">
        <f t="shared" si="845"/>
        <v>0</v>
      </c>
      <c r="GA669" s="129" t="str">
        <f t="shared" si="846"/>
        <v>VENDOR 09</v>
      </c>
      <c r="GB669" s="176"/>
      <c r="GC669" s="177"/>
      <c r="GD669" s="96"/>
      <c r="GE669" s="97"/>
    </row>
    <row r="670" spans="1:187" ht="30" customHeight="1" thickTop="1" thickBot="1" x14ac:dyDescent="0.4">
      <c r="A670" s="141">
        <v>666</v>
      </c>
      <c r="B670" s="194">
        <v>5</v>
      </c>
      <c r="C670" s="164">
        <v>9780316417525</v>
      </c>
      <c r="D670" s="165" t="s">
        <v>618</v>
      </c>
      <c r="E670" s="165" t="s">
        <v>1277</v>
      </c>
      <c r="F670" s="165" t="s">
        <v>1479</v>
      </c>
      <c r="G670" s="166" t="s">
        <v>1415</v>
      </c>
      <c r="H670" s="166" t="s">
        <v>1416</v>
      </c>
      <c r="I670" s="167"/>
      <c r="J670" s="227">
        <f t="shared" si="847"/>
        <v>5</v>
      </c>
      <c r="K670" s="228"/>
      <c r="L670" s="99" t="str">
        <f t="shared" si="773"/>
        <v/>
      </c>
      <c r="M670" s="241"/>
      <c r="N670" s="168"/>
      <c r="O670" s="169" t="str">
        <f t="shared" si="774"/>
        <v>VENDOR 09</v>
      </c>
      <c r="P670" s="149">
        <v>241363</v>
      </c>
      <c r="Q670" s="149">
        <f t="shared" si="775"/>
        <v>0</v>
      </c>
      <c r="R670" s="170" t="str">
        <f t="shared" si="776"/>
        <v xml:space="preserve">, </v>
      </c>
      <c r="S670" s="170" t="str">
        <f t="shared" si="777"/>
        <v>NO BID</v>
      </c>
      <c r="T670" s="87">
        <f t="shared" si="778"/>
        <v>0</v>
      </c>
      <c r="U670" s="88" t="str">
        <f t="shared" si="779"/>
        <v>NOT AWARDED</v>
      </c>
      <c r="V670" s="167"/>
      <c r="W670" s="171"/>
      <c r="X670" s="89"/>
      <c r="Y670" s="90"/>
      <c r="Z670" s="172" t="str">
        <f t="shared" si="780"/>
        <v/>
      </c>
      <c r="AA670" s="154" t="str">
        <f t="shared" si="781"/>
        <v>NO BID</v>
      </c>
      <c r="AB670" s="171"/>
      <c r="AC670" s="89"/>
      <c r="AD670" s="90"/>
      <c r="AE670" s="172" t="str">
        <f t="shared" si="782"/>
        <v/>
      </c>
      <c r="AF670" s="154" t="str">
        <f t="shared" si="783"/>
        <v>NO BID</v>
      </c>
      <c r="AG670" s="171"/>
      <c r="AH670" s="89"/>
      <c r="AI670" s="90"/>
      <c r="AJ670" s="172" t="str">
        <f t="shared" si="784"/>
        <v/>
      </c>
      <c r="AK670" s="154" t="str">
        <f t="shared" si="785"/>
        <v>NO BID</v>
      </c>
      <c r="AL670" s="171"/>
      <c r="AM670" s="89"/>
      <c r="AN670" s="90"/>
      <c r="AO670" s="172" t="str">
        <f t="shared" si="786"/>
        <v/>
      </c>
      <c r="AP670" s="154" t="str">
        <f t="shared" si="787"/>
        <v>NO BID</v>
      </c>
      <c r="AQ670" s="171"/>
      <c r="AR670" s="89"/>
      <c r="AS670" s="90"/>
      <c r="AT670" s="172" t="str">
        <f t="shared" si="788"/>
        <v/>
      </c>
      <c r="AU670" s="154" t="str">
        <f t="shared" si="789"/>
        <v>NO BID</v>
      </c>
      <c r="AV670" s="171"/>
      <c r="AW670" s="89"/>
      <c r="AX670" s="90"/>
      <c r="AY670" s="172" t="str">
        <f t="shared" si="790"/>
        <v/>
      </c>
      <c r="AZ670" s="154" t="str">
        <f t="shared" si="791"/>
        <v>NO BID</v>
      </c>
      <c r="BA670" s="171"/>
      <c r="BB670" s="89"/>
      <c r="BC670" s="90"/>
      <c r="BD670" s="172" t="str">
        <f t="shared" si="792"/>
        <v/>
      </c>
      <c r="BE670" s="154" t="str">
        <f t="shared" ref="BE670:BE675" si="849">IF($B670=0,"",IF(ISNUMBER(BB670),"","NO BID"))</f>
        <v>NO BID</v>
      </c>
      <c r="BF670" s="171"/>
      <c r="BG670" s="89"/>
      <c r="BH670" s="90"/>
      <c r="BI670" s="172" t="str">
        <f t="shared" si="793"/>
        <v/>
      </c>
      <c r="BJ670" s="154" t="str">
        <f t="shared" si="794"/>
        <v>NO BID</v>
      </c>
      <c r="BK670" s="171"/>
      <c r="BL670" s="89"/>
      <c r="BM670" s="90"/>
      <c r="BN670" s="172" t="str">
        <f t="shared" si="795"/>
        <v/>
      </c>
      <c r="BO670" s="154" t="str">
        <f t="shared" si="796"/>
        <v>NO BID</v>
      </c>
      <c r="BP670" s="178"/>
      <c r="BQ670" s="171"/>
      <c r="BR670" s="89"/>
      <c r="BS670" s="90" t="str">
        <f t="shared" si="797"/>
        <v/>
      </c>
      <c r="BT670" s="172"/>
      <c r="BU670" s="154" t="str">
        <f t="shared" si="798"/>
        <v>NO BID</v>
      </c>
      <c r="BV670" s="171"/>
      <c r="BW670" s="89"/>
      <c r="BX670" s="90" t="str">
        <f t="shared" si="799"/>
        <v/>
      </c>
      <c r="BY670" s="172"/>
      <c r="BZ670" s="154" t="str">
        <f t="shared" si="800"/>
        <v>NO BID</v>
      </c>
      <c r="CA670" s="171"/>
      <c r="CB670" s="89"/>
      <c r="CC670" s="90" t="str">
        <f t="shared" si="801"/>
        <v/>
      </c>
      <c r="CD670" s="172"/>
      <c r="CE670" s="154" t="str">
        <f t="shared" si="802"/>
        <v>NO BID</v>
      </c>
      <c r="CF670" s="171"/>
      <c r="CG670" s="89"/>
      <c r="CH670" s="90" t="str">
        <f t="shared" si="803"/>
        <v/>
      </c>
      <c r="CI670" s="172"/>
      <c r="CJ670" s="154" t="str">
        <f t="shared" si="804"/>
        <v>NO BID</v>
      </c>
      <c r="CK670" s="171"/>
      <c r="CL670" s="89"/>
      <c r="CM670" s="90" t="str">
        <f t="shared" si="805"/>
        <v/>
      </c>
      <c r="CN670" s="172"/>
      <c r="CO670" s="154" t="str">
        <f t="shared" si="806"/>
        <v>NO BID</v>
      </c>
      <c r="CP670" s="171"/>
      <c r="CQ670" s="89"/>
      <c r="CR670" s="90" t="str">
        <f t="shared" si="807"/>
        <v/>
      </c>
      <c r="CS670" s="172"/>
      <c r="CT670" s="154" t="str">
        <f t="shared" si="808"/>
        <v>NO BID</v>
      </c>
      <c r="CU670" s="171"/>
      <c r="CV670" s="89"/>
      <c r="CW670" s="90" t="str">
        <f t="shared" si="809"/>
        <v/>
      </c>
      <c r="CX670" s="172"/>
      <c r="CY670" s="154" t="str">
        <f t="shared" si="810"/>
        <v>NO BID</v>
      </c>
      <c r="CZ670" s="171"/>
      <c r="DA670" s="89"/>
      <c r="DB670" s="90" t="str">
        <f t="shared" si="811"/>
        <v/>
      </c>
      <c r="DC670" s="172"/>
      <c r="DD670" s="154" t="str">
        <f t="shared" si="812"/>
        <v>NO BID</v>
      </c>
      <c r="DE670" s="171"/>
      <c r="DF670" s="89"/>
      <c r="DG670" s="90" t="str">
        <f t="shared" si="813"/>
        <v/>
      </c>
      <c r="DH670" s="172"/>
      <c r="DI670" s="154" t="str">
        <f t="shared" si="814"/>
        <v>NO BID</v>
      </c>
      <c r="DJ670" s="171"/>
      <c r="DK670" s="89"/>
      <c r="DL670" s="90" t="str">
        <f t="shared" si="815"/>
        <v/>
      </c>
      <c r="DM670" s="172"/>
      <c r="DN670" s="154" t="str">
        <f t="shared" si="816"/>
        <v>NO BID</v>
      </c>
      <c r="DO670" s="171"/>
      <c r="DP670" s="89"/>
      <c r="DQ670" s="90" t="str">
        <f t="shared" si="817"/>
        <v/>
      </c>
      <c r="DR670" s="172"/>
      <c r="DS670" s="154" t="str">
        <f t="shared" si="818"/>
        <v>NO BID</v>
      </c>
      <c r="DT670" s="171"/>
      <c r="DU670" s="89"/>
      <c r="DV670" s="90" t="str">
        <f t="shared" si="819"/>
        <v/>
      </c>
      <c r="DW670" s="172"/>
      <c r="DX670" s="154" t="str">
        <f t="shared" si="820"/>
        <v>NO BID</v>
      </c>
      <c r="DY670" s="171"/>
      <c r="DZ670" s="89"/>
      <c r="EA670" s="90" t="str">
        <f t="shared" si="821"/>
        <v/>
      </c>
      <c r="EB670" s="172"/>
      <c r="EC670" s="154" t="str">
        <f t="shared" si="822"/>
        <v>NO BID</v>
      </c>
      <c r="ED670" s="171"/>
      <c r="EE670" s="89"/>
      <c r="EF670" s="90" t="str">
        <f t="shared" si="823"/>
        <v/>
      </c>
      <c r="EG670" s="172"/>
      <c r="EH670" s="154" t="str">
        <f t="shared" si="824"/>
        <v>NO BID</v>
      </c>
      <c r="EI670" s="171"/>
      <c r="EJ670" s="89"/>
      <c r="EK670" s="90" t="str">
        <f t="shared" si="825"/>
        <v/>
      </c>
      <c r="EL670" s="172"/>
      <c r="EM670" s="154" t="str">
        <f t="shared" si="826"/>
        <v>NO BID</v>
      </c>
      <c r="EN670" s="171"/>
      <c r="EO670" s="89"/>
      <c r="EP670" s="90" t="str">
        <f t="shared" si="827"/>
        <v/>
      </c>
      <c r="EQ670" s="172"/>
      <c r="ER670" s="154" t="str">
        <f t="shared" si="828"/>
        <v>NO BID</v>
      </c>
      <c r="ES670" s="171"/>
      <c r="ET670" s="89"/>
      <c r="EU670" s="90" t="str">
        <f t="shared" si="829"/>
        <v/>
      </c>
      <c r="EV670" s="172"/>
      <c r="EW670" s="154" t="str">
        <f t="shared" si="830"/>
        <v>NO BID</v>
      </c>
      <c r="EX670" s="171"/>
      <c r="EY670" s="89"/>
      <c r="EZ670" s="90" t="str">
        <f t="shared" si="831"/>
        <v/>
      </c>
      <c r="FA670" s="172"/>
      <c r="FB670" s="154" t="str">
        <f t="shared" si="832"/>
        <v>NO BID</v>
      </c>
      <c r="FC670" s="171"/>
      <c r="FD670" s="89"/>
      <c r="FE670" s="90" t="str">
        <f t="shared" si="833"/>
        <v/>
      </c>
      <c r="FF670" s="172"/>
      <c r="FG670" s="154" t="str">
        <f t="shared" si="834"/>
        <v>NO BID</v>
      </c>
      <c r="FH670" s="171"/>
      <c r="FI670" s="89"/>
      <c r="FJ670" s="90" t="str">
        <f t="shared" si="835"/>
        <v/>
      </c>
      <c r="FK670" s="172"/>
      <c r="FL670" s="154" t="str">
        <f t="shared" si="836"/>
        <v>NO BID</v>
      </c>
      <c r="FM670" s="171"/>
      <c r="FN670" s="89"/>
      <c r="FO670" s="90" t="str">
        <f t="shared" si="837"/>
        <v/>
      </c>
      <c r="FP670" s="172"/>
      <c r="FQ670" s="154" t="str">
        <f t="shared" si="838"/>
        <v>NO BID</v>
      </c>
      <c r="FR670" s="174"/>
      <c r="FS670" s="91">
        <v>31.5</v>
      </c>
      <c r="FT670" s="92">
        <f t="shared" si="839"/>
        <v>157.5</v>
      </c>
      <c r="FU670" s="175">
        <f t="shared" si="840"/>
        <v>0</v>
      </c>
      <c r="FV670" s="93" t="str">
        <f t="shared" si="841"/>
        <v/>
      </c>
      <c r="FW670" s="94">
        <f t="shared" si="842"/>
        <v>157.5</v>
      </c>
      <c r="FX670" s="95">
        <f t="shared" si="843"/>
        <v>0</v>
      </c>
      <c r="FY670" s="129" t="str">
        <f t="shared" si="844"/>
        <v>NOT AWARDED</v>
      </c>
      <c r="FZ670" s="130">
        <f t="shared" si="845"/>
        <v>0</v>
      </c>
      <c r="GA670" s="129" t="str">
        <f t="shared" si="846"/>
        <v>VENDOR 09</v>
      </c>
      <c r="GB670" s="176"/>
      <c r="GC670" s="177"/>
      <c r="GD670" s="96"/>
      <c r="GE670" s="97"/>
    </row>
    <row r="671" spans="1:187" ht="30" customHeight="1" thickTop="1" thickBot="1" x14ac:dyDescent="0.4">
      <c r="A671" s="162">
        <v>667</v>
      </c>
      <c r="B671" s="163">
        <v>5</v>
      </c>
      <c r="C671" s="164">
        <v>9781646142446</v>
      </c>
      <c r="D671" s="165" t="s">
        <v>622</v>
      </c>
      <c r="E671" s="165" t="s">
        <v>1281</v>
      </c>
      <c r="F671" s="165" t="s">
        <v>1479</v>
      </c>
      <c r="G671" s="166" t="s">
        <v>1415</v>
      </c>
      <c r="H671" s="166" t="s">
        <v>1416</v>
      </c>
      <c r="I671" s="167"/>
      <c r="J671" s="227">
        <f t="shared" si="847"/>
        <v>5</v>
      </c>
      <c r="K671" s="228"/>
      <c r="L671" s="99" t="str">
        <f t="shared" si="773"/>
        <v/>
      </c>
      <c r="M671" s="241"/>
      <c r="N671" s="168"/>
      <c r="O671" s="169" t="str">
        <f t="shared" si="774"/>
        <v>VENDOR 09</v>
      </c>
      <c r="P671" s="149">
        <v>241360</v>
      </c>
      <c r="Q671" s="149">
        <f t="shared" si="775"/>
        <v>0</v>
      </c>
      <c r="R671" s="170" t="str">
        <f t="shared" si="776"/>
        <v xml:space="preserve">, </v>
      </c>
      <c r="S671" s="170" t="str">
        <f t="shared" si="777"/>
        <v>NO BID</v>
      </c>
      <c r="T671" s="87">
        <f t="shared" si="778"/>
        <v>0</v>
      </c>
      <c r="U671" s="88" t="str">
        <f t="shared" si="779"/>
        <v>NOT AWARDED</v>
      </c>
      <c r="V671" s="167"/>
      <c r="W671" s="171"/>
      <c r="X671" s="89"/>
      <c r="Y671" s="90"/>
      <c r="Z671" s="172" t="str">
        <f t="shared" si="780"/>
        <v/>
      </c>
      <c r="AA671" s="154" t="str">
        <f t="shared" si="781"/>
        <v>NO BID</v>
      </c>
      <c r="AB671" s="171"/>
      <c r="AC671" s="89"/>
      <c r="AD671" s="90"/>
      <c r="AE671" s="172" t="str">
        <f t="shared" si="782"/>
        <v/>
      </c>
      <c r="AF671" s="154" t="str">
        <f t="shared" si="783"/>
        <v>NO BID</v>
      </c>
      <c r="AG671" s="171"/>
      <c r="AH671" s="89"/>
      <c r="AI671" s="90"/>
      <c r="AJ671" s="172" t="str">
        <f t="shared" si="784"/>
        <v/>
      </c>
      <c r="AK671" s="154" t="str">
        <f t="shared" si="785"/>
        <v>NO BID</v>
      </c>
      <c r="AL671" s="171"/>
      <c r="AM671" s="89"/>
      <c r="AN671" s="90"/>
      <c r="AO671" s="172" t="str">
        <f t="shared" si="786"/>
        <v/>
      </c>
      <c r="AP671" s="154" t="str">
        <f t="shared" si="787"/>
        <v>NO BID</v>
      </c>
      <c r="AQ671" s="171"/>
      <c r="AR671" s="89"/>
      <c r="AS671" s="90"/>
      <c r="AT671" s="172" t="str">
        <f t="shared" si="788"/>
        <v/>
      </c>
      <c r="AU671" s="154" t="str">
        <f t="shared" si="789"/>
        <v>NO BID</v>
      </c>
      <c r="AV671" s="171"/>
      <c r="AW671" s="89"/>
      <c r="AX671" s="90"/>
      <c r="AY671" s="172" t="str">
        <f t="shared" si="790"/>
        <v/>
      </c>
      <c r="AZ671" s="154" t="str">
        <f t="shared" si="791"/>
        <v>NO BID</v>
      </c>
      <c r="BA671" s="171"/>
      <c r="BB671" s="89"/>
      <c r="BC671" s="90"/>
      <c r="BD671" s="172" t="str">
        <f t="shared" si="792"/>
        <v/>
      </c>
      <c r="BE671" s="154" t="str">
        <f t="shared" si="849"/>
        <v>NO BID</v>
      </c>
      <c r="BF671" s="171"/>
      <c r="BG671" s="89"/>
      <c r="BH671" s="90"/>
      <c r="BI671" s="172" t="str">
        <f t="shared" si="793"/>
        <v/>
      </c>
      <c r="BJ671" s="154" t="str">
        <f t="shared" si="794"/>
        <v>NO BID</v>
      </c>
      <c r="BK671" s="171"/>
      <c r="BL671" s="89"/>
      <c r="BM671" s="90"/>
      <c r="BN671" s="172" t="str">
        <f t="shared" si="795"/>
        <v/>
      </c>
      <c r="BO671" s="154" t="str">
        <f t="shared" si="796"/>
        <v>NO BID</v>
      </c>
      <c r="BP671" s="178"/>
      <c r="BQ671" s="171"/>
      <c r="BR671" s="89"/>
      <c r="BS671" s="90" t="str">
        <f t="shared" si="797"/>
        <v/>
      </c>
      <c r="BT671" s="172"/>
      <c r="BU671" s="154" t="str">
        <f t="shared" si="798"/>
        <v>NO BID</v>
      </c>
      <c r="BV671" s="171"/>
      <c r="BW671" s="89"/>
      <c r="BX671" s="90" t="str">
        <f t="shared" si="799"/>
        <v/>
      </c>
      <c r="BY671" s="172"/>
      <c r="BZ671" s="154" t="str">
        <f t="shared" si="800"/>
        <v>NO BID</v>
      </c>
      <c r="CA671" s="171"/>
      <c r="CB671" s="89"/>
      <c r="CC671" s="90" t="str">
        <f t="shared" si="801"/>
        <v/>
      </c>
      <c r="CD671" s="172"/>
      <c r="CE671" s="154" t="str">
        <f t="shared" si="802"/>
        <v>NO BID</v>
      </c>
      <c r="CF671" s="171"/>
      <c r="CG671" s="89"/>
      <c r="CH671" s="90" t="str">
        <f t="shared" si="803"/>
        <v/>
      </c>
      <c r="CI671" s="172"/>
      <c r="CJ671" s="154" t="str">
        <f t="shared" si="804"/>
        <v>NO BID</v>
      </c>
      <c r="CK671" s="171"/>
      <c r="CL671" s="89"/>
      <c r="CM671" s="90" t="str">
        <f t="shared" si="805"/>
        <v/>
      </c>
      <c r="CN671" s="172"/>
      <c r="CO671" s="154" t="str">
        <f t="shared" si="806"/>
        <v>NO BID</v>
      </c>
      <c r="CP671" s="171"/>
      <c r="CQ671" s="89"/>
      <c r="CR671" s="90" t="str">
        <f t="shared" si="807"/>
        <v/>
      </c>
      <c r="CS671" s="172"/>
      <c r="CT671" s="154" t="str">
        <f t="shared" si="808"/>
        <v>NO BID</v>
      </c>
      <c r="CU671" s="171"/>
      <c r="CV671" s="89"/>
      <c r="CW671" s="90" t="str">
        <f t="shared" si="809"/>
        <v/>
      </c>
      <c r="CX671" s="172"/>
      <c r="CY671" s="154" t="str">
        <f t="shared" si="810"/>
        <v>NO BID</v>
      </c>
      <c r="CZ671" s="171"/>
      <c r="DA671" s="89"/>
      <c r="DB671" s="90" t="str">
        <f t="shared" si="811"/>
        <v/>
      </c>
      <c r="DC671" s="172"/>
      <c r="DD671" s="154" t="str">
        <f t="shared" si="812"/>
        <v>NO BID</v>
      </c>
      <c r="DE671" s="171"/>
      <c r="DF671" s="89"/>
      <c r="DG671" s="90" t="str">
        <f t="shared" si="813"/>
        <v/>
      </c>
      <c r="DH671" s="172"/>
      <c r="DI671" s="154" t="str">
        <f t="shared" si="814"/>
        <v>NO BID</v>
      </c>
      <c r="DJ671" s="171"/>
      <c r="DK671" s="89"/>
      <c r="DL671" s="90" t="str">
        <f t="shared" si="815"/>
        <v/>
      </c>
      <c r="DM671" s="172"/>
      <c r="DN671" s="154" t="str">
        <f t="shared" si="816"/>
        <v>NO BID</v>
      </c>
      <c r="DO671" s="171"/>
      <c r="DP671" s="89"/>
      <c r="DQ671" s="90" t="str">
        <f t="shared" si="817"/>
        <v/>
      </c>
      <c r="DR671" s="172"/>
      <c r="DS671" s="154" t="str">
        <f t="shared" si="818"/>
        <v>NO BID</v>
      </c>
      <c r="DT671" s="171"/>
      <c r="DU671" s="89"/>
      <c r="DV671" s="90" t="str">
        <f t="shared" si="819"/>
        <v/>
      </c>
      <c r="DW671" s="172"/>
      <c r="DX671" s="154" t="str">
        <f t="shared" si="820"/>
        <v>NO BID</v>
      </c>
      <c r="DY671" s="171"/>
      <c r="DZ671" s="89"/>
      <c r="EA671" s="90" t="str">
        <f t="shared" si="821"/>
        <v/>
      </c>
      <c r="EB671" s="172"/>
      <c r="EC671" s="154" t="str">
        <f t="shared" si="822"/>
        <v>NO BID</v>
      </c>
      <c r="ED671" s="171"/>
      <c r="EE671" s="89"/>
      <c r="EF671" s="90" t="str">
        <f t="shared" si="823"/>
        <v/>
      </c>
      <c r="EG671" s="172"/>
      <c r="EH671" s="154" t="str">
        <f t="shared" si="824"/>
        <v>NO BID</v>
      </c>
      <c r="EI671" s="171"/>
      <c r="EJ671" s="89"/>
      <c r="EK671" s="90" t="str">
        <f t="shared" si="825"/>
        <v/>
      </c>
      <c r="EL671" s="172"/>
      <c r="EM671" s="154" t="str">
        <f t="shared" si="826"/>
        <v>NO BID</v>
      </c>
      <c r="EN671" s="171"/>
      <c r="EO671" s="89"/>
      <c r="EP671" s="90" t="str">
        <f t="shared" si="827"/>
        <v/>
      </c>
      <c r="EQ671" s="172"/>
      <c r="ER671" s="154" t="str">
        <f t="shared" si="828"/>
        <v>NO BID</v>
      </c>
      <c r="ES671" s="171"/>
      <c r="ET671" s="89"/>
      <c r="EU671" s="90" t="str">
        <f t="shared" si="829"/>
        <v/>
      </c>
      <c r="EV671" s="172"/>
      <c r="EW671" s="154" t="str">
        <f t="shared" si="830"/>
        <v>NO BID</v>
      </c>
      <c r="EX671" s="171"/>
      <c r="EY671" s="89"/>
      <c r="EZ671" s="90" t="str">
        <f t="shared" si="831"/>
        <v/>
      </c>
      <c r="FA671" s="172"/>
      <c r="FB671" s="154" t="str">
        <f t="shared" si="832"/>
        <v>NO BID</v>
      </c>
      <c r="FC671" s="171"/>
      <c r="FD671" s="89"/>
      <c r="FE671" s="90" t="str">
        <f t="shared" si="833"/>
        <v/>
      </c>
      <c r="FF671" s="172"/>
      <c r="FG671" s="154" t="str">
        <f t="shared" si="834"/>
        <v>NO BID</v>
      </c>
      <c r="FH671" s="171"/>
      <c r="FI671" s="89"/>
      <c r="FJ671" s="90" t="str">
        <f t="shared" si="835"/>
        <v/>
      </c>
      <c r="FK671" s="172"/>
      <c r="FL671" s="154" t="str">
        <f t="shared" si="836"/>
        <v>NO BID</v>
      </c>
      <c r="FM671" s="171"/>
      <c r="FN671" s="89"/>
      <c r="FO671" s="90" t="str">
        <f t="shared" si="837"/>
        <v/>
      </c>
      <c r="FP671" s="172"/>
      <c r="FQ671" s="154" t="str">
        <f t="shared" si="838"/>
        <v>NO BID</v>
      </c>
      <c r="FR671" s="174"/>
      <c r="FS671" s="91">
        <v>14.39</v>
      </c>
      <c r="FT671" s="92">
        <f t="shared" si="839"/>
        <v>71.95</v>
      </c>
      <c r="FU671" s="175">
        <f t="shared" si="840"/>
        <v>0</v>
      </c>
      <c r="FV671" s="93" t="str">
        <f t="shared" si="841"/>
        <v/>
      </c>
      <c r="FW671" s="94">
        <f t="shared" si="842"/>
        <v>71.95</v>
      </c>
      <c r="FX671" s="95">
        <f t="shared" si="843"/>
        <v>0</v>
      </c>
      <c r="FY671" s="129" t="str">
        <f t="shared" si="844"/>
        <v>NOT AWARDED</v>
      </c>
      <c r="FZ671" s="130">
        <f t="shared" si="845"/>
        <v>0</v>
      </c>
      <c r="GA671" s="129" t="str">
        <f t="shared" si="846"/>
        <v>VENDOR 09</v>
      </c>
      <c r="GB671" s="176"/>
      <c r="GC671" s="177"/>
      <c r="GD671" s="96"/>
      <c r="GE671" s="98"/>
    </row>
    <row r="672" spans="1:187" ht="30" customHeight="1" thickTop="1" thickBot="1" x14ac:dyDescent="0.4">
      <c r="A672" s="162">
        <v>668</v>
      </c>
      <c r="B672" s="194">
        <v>5</v>
      </c>
      <c r="C672" s="164">
        <v>9781640096356</v>
      </c>
      <c r="D672" s="165" t="s">
        <v>738</v>
      </c>
      <c r="E672" s="165" t="s">
        <v>1343</v>
      </c>
      <c r="F672" s="165" t="s">
        <v>1479</v>
      </c>
      <c r="G672" s="166" t="s">
        <v>1415</v>
      </c>
      <c r="H672" s="166" t="s">
        <v>1418</v>
      </c>
      <c r="I672" s="167"/>
      <c r="J672" s="229">
        <f t="shared" si="847"/>
        <v>5</v>
      </c>
      <c r="K672" s="228"/>
      <c r="L672" s="99" t="str">
        <f t="shared" si="773"/>
        <v/>
      </c>
      <c r="M672" s="241"/>
      <c r="N672" s="179"/>
      <c r="O672" s="169" t="str">
        <f t="shared" si="774"/>
        <v>VENDOR 09</v>
      </c>
      <c r="P672" s="149">
        <v>241360</v>
      </c>
      <c r="Q672" s="149">
        <f t="shared" si="775"/>
        <v>0</v>
      </c>
      <c r="R672" s="170" t="str">
        <f t="shared" si="776"/>
        <v xml:space="preserve">, </v>
      </c>
      <c r="S672" s="170" t="str">
        <f t="shared" si="777"/>
        <v>NO BID</v>
      </c>
      <c r="T672" s="87">
        <f t="shared" si="778"/>
        <v>0</v>
      </c>
      <c r="U672" s="88" t="str">
        <f t="shared" si="779"/>
        <v>NOT AWARDED</v>
      </c>
      <c r="V672" s="167"/>
      <c r="W672" s="171"/>
      <c r="X672" s="89"/>
      <c r="Y672" s="90"/>
      <c r="Z672" s="172" t="str">
        <f t="shared" si="780"/>
        <v/>
      </c>
      <c r="AA672" s="154" t="str">
        <f t="shared" si="781"/>
        <v>NO BID</v>
      </c>
      <c r="AB672" s="171"/>
      <c r="AC672" s="89"/>
      <c r="AD672" s="90"/>
      <c r="AE672" s="172" t="str">
        <f t="shared" si="782"/>
        <v/>
      </c>
      <c r="AF672" s="154" t="str">
        <f t="shared" si="783"/>
        <v>NO BID</v>
      </c>
      <c r="AG672" s="171"/>
      <c r="AH672" s="89"/>
      <c r="AI672" s="90"/>
      <c r="AJ672" s="172" t="str">
        <f t="shared" si="784"/>
        <v/>
      </c>
      <c r="AK672" s="154" t="str">
        <f t="shared" si="785"/>
        <v>NO BID</v>
      </c>
      <c r="AL672" s="171"/>
      <c r="AM672" s="89"/>
      <c r="AN672" s="90"/>
      <c r="AO672" s="172" t="str">
        <f t="shared" si="786"/>
        <v/>
      </c>
      <c r="AP672" s="154" t="str">
        <f t="shared" si="787"/>
        <v>NO BID</v>
      </c>
      <c r="AQ672" s="171"/>
      <c r="AR672" s="89"/>
      <c r="AS672" s="90"/>
      <c r="AT672" s="172" t="str">
        <f t="shared" si="788"/>
        <v/>
      </c>
      <c r="AU672" s="154" t="str">
        <f t="shared" si="789"/>
        <v>NO BID</v>
      </c>
      <c r="AV672" s="171"/>
      <c r="AW672" s="89"/>
      <c r="AX672" s="90"/>
      <c r="AY672" s="172" t="str">
        <f t="shared" si="790"/>
        <v/>
      </c>
      <c r="AZ672" s="154" t="str">
        <f t="shared" si="791"/>
        <v>NO BID</v>
      </c>
      <c r="BA672" s="171"/>
      <c r="BB672" s="89"/>
      <c r="BC672" s="90"/>
      <c r="BD672" s="172" t="str">
        <f t="shared" si="792"/>
        <v/>
      </c>
      <c r="BE672" s="154" t="str">
        <f t="shared" si="849"/>
        <v>NO BID</v>
      </c>
      <c r="BF672" s="171"/>
      <c r="BG672" s="89"/>
      <c r="BH672" s="90"/>
      <c r="BI672" s="172" t="str">
        <f t="shared" si="793"/>
        <v/>
      </c>
      <c r="BJ672" s="154" t="str">
        <f t="shared" si="794"/>
        <v>NO BID</v>
      </c>
      <c r="BK672" s="171"/>
      <c r="BL672" s="89"/>
      <c r="BM672" s="90"/>
      <c r="BN672" s="172" t="str">
        <f t="shared" si="795"/>
        <v/>
      </c>
      <c r="BO672" s="154" t="str">
        <f t="shared" si="796"/>
        <v>NO BID</v>
      </c>
      <c r="BP672" s="178"/>
      <c r="BQ672" s="171"/>
      <c r="BR672" s="89"/>
      <c r="BS672" s="90" t="str">
        <f t="shared" si="797"/>
        <v/>
      </c>
      <c r="BT672" s="172"/>
      <c r="BU672" s="154" t="str">
        <f t="shared" si="798"/>
        <v>NO BID</v>
      </c>
      <c r="BV672" s="171"/>
      <c r="BW672" s="89"/>
      <c r="BX672" s="90" t="str">
        <f t="shared" si="799"/>
        <v/>
      </c>
      <c r="BY672" s="172"/>
      <c r="BZ672" s="154" t="str">
        <f t="shared" si="800"/>
        <v>NO BID</v>
      </c>
      <c r="CA672" s="171"/>
      <c r="CB672" s="89"/>
      <c r="CC672" s="90" t="str">
        <f t="shared" si="801"/>
        <v/>
      </c>
      <c r="CD672" s="172"/>
      <c r="CE672" s="154" t="str">
        <f t="shared" si="802"/>
        <v>NO BID</v>
      </c>
      <c r="CF672" s="171"/>
      <c r="CG672" s="89"/>
      <c r="CH672" s="90" t="str">
        <f t="shared" si="803"/>
        <v/>
      </c>
      <c r="CI672" s="172"/>
      <c r="CJ672" s="154" t="str">
        <f t="shared" si="804"/>
        <v>NO BID</v>
      </c>
      <c r="CK672" s="171"/>
      <c r="CL672" s="89"/>
      <c r="CM672" s="90" t="str">
        <f t="shared" si="805"/>
        <v/>
      </c>
      <c r="CN672" s="172"/>
      <c r="CO672" s="154" t="str">
        <f t="shared" si="806"/>
        <v>NO BID</v>
      </c>
      <c r="CP672" s="171"/>
      <c r="CQ672" s="89"/>
      <c r="CR672" s="90" t="str">
        <f t="shared" si="807"/>
        <v/>
      </c>
      <c r="CS672" s="172"/>
      <c r="CT672" s="154" t="str">
        <f t="shared" si="808"/>
        <v>NO BID</v>
      </c>
      <c r="CU672" s="171"/>
      <c r="CV672" s="89"/>
      <c r="CW672" s="90" t="str">
        <f t="shared" si="809"/>
        <v/>
      </c>
      <c r="CX672" s="172"/>
      <c r="CY672" s="154" t="str">
        <f t="shared" si="810"/>
        <v>NO BID</v>
      </c>
      <c r="CZ672" s="171"/>
      <c r="DA672" s="89"/>
      <c r="DB672" s="90" t="str">
        <f t="shared" si="811"/>
        <v/>
      </c>
      <c r="DC672" s="172"/>
      <c r="DD672" s="154" t="str">
        <f t="shared" si="812"/>
        <v>NO BID</v>
      </c>
      <c r="DE672" s="171"/>
      <c r="DF672" s="89"/>
      <c r="DG672" s="90" t="str">
        <f t="shared" si="813"/>
        <v/>
      </c>
      <c r="DH672" s="172"/>
      <c r="DI672" s="154" t="str">
        <f t="shared" si="814"/>
        <v>NO BID</v>
      </c>
      <c r="DJ672" s="171"/>
      <c r="DK672" s="89"/>
      <c r="DL672" s="90" t="str">
        <f t="shared" si="815"/>
        <v/>
      </c>
      <c r="DM672" s="172"/>
      <c r="DN672" s="154" t="str">
        <f t="shared" si="816"/>
        <v>NO BID</v>
      </c>
      <c r="DO672" s="171"/>
      <c r="DP672" s="89"/>
      <c r="DQ672" s="90" t="str">
        <f t="shared" si="817"/>
        <v/>
      </c>
      <c r="DR672" s="172"/>
      <c r="DS672" s="154" t="str">
        <f t="shared" si="818"/>
        <v>NO BID</v>
      </c>
      <c r="DT672" s="171"/>
      <c r="DU672" s="89"/>
      <c r="DV672" s="90" t="str">
        <f t="shared" si="819"/>
        <v/>
      </c>
      <c r="DW672" s="172"/>
      <c r="DX672" s="154" t="str">
        <f t="shared" si="820"/>
        <v>NO BID</v>
      </c>
      <c r="DY672" s="171"/>
      <c r="DZ672" s="89"/>
      <c r="EA672" s="90" t="str">
        <f t="shared" si="821"/>
        <v/>
      </c>
      <c r="EB672" s="172"/>
      <c r="EC672" s="154" t="str">
        <f t="shared" si="822"/>
        <v>NO BID</v>
      </c>
      <c r="ED672" s="171"/>
      <c r="EE672" s="89"/>
      <c r="EF672" s="90" t="str">
        <f t="shared" si="823"/>
        <v/>
      </c>
      <c r="EG672" s="172"/>
      <c r="EH672" s="154" t="str">
        <f t="shared" si="824"/>
        <v>NO BID</v>
      </c>
      <c r="EI672" s="171"/>
      <c r="EJ672" s="89"/>
      <c r="EK672" s="90" t="str">
        <f t="shared" si="825"/>
        <v/>
      </c>
      <c r="EL672" s="172"/>
      <c r="EM672" s="154" t="str">
        <f t="shared" si="826"/>
        <v>NO BID</v>
      </c>
      <c r="EN672" s="171"/>
      <c r="EO672" s="89"/>
      <c r="EP672" s="90" t="str">
        <f t="shared" si="827"/>
        <v/>
      </c>
      <c r="EQ672" s="172"/>
      <c r="ER672" s="154" t="str">
        <f t="shared" si="828"/>
        <v>NO BID</v>
      </c>
      <c r="ES672" s="171"/>
      <c r="ET672" s="89"/>
      <c r="EU672" s="90" t="str">
        <f t="shared" si="829"/>
        <v/>
      </c>
      <c r="EV672" s="172"/>
      <c r="EW672" s="154" t="str">
        <f t="shared" si="830"/>
        <v>NO BID</v>
      </c>
      <c r="EX672" s="171"/>
      <c r="EY672" s="89"/>
      <c r="EZ672" s="90" t="str">
        <f t="shared" si="831"/>
        <v/>
      </c>
      <c r="FA672" s="172"/>
      <c r="FB672" s="154" t="str">
        <f t="shared" si="832"/>
        <v>NO BID</v>
      </c>
      <c r="FC672" s="171"/>
      <c r="FD672" s="89"/>
      <c r="FE672" s="90" t="str">
        <f t="shared" si="833"/>
        <v/>
      </c>
      <c r="FF672" s="172"/>
      <c r="FG672" s="154" t="str">
        <f t="shared" si="834"/>
        <v>NO BID</v>
      </c>
      <c r="FH672" s="171"/>
      <c r="FI672" s="89"/>
      <c r="FJ672" s="90" t="str">
        <f t="shared" si="835"/>
        <v/>
      </c>
      <c r="FK672" s="172"/>
      <c r="FL672" s="154" t="str">
        <f t="shared" si="836"/>
        <v>NO BID</v>
      </c>
      <c r="FM672" s="171"/>
      <c r="FN672" s="89"/>
      <c r="FO672" s="90" t="str">
        <f t="shared" si="837"/>
        <v/>
      </c>
      <c r="FP672" s="172"/>
      <c r="FQ672" s="154" t="str">
        <f t="shared" si="838"/>
        <v>NO BID</v>
      </c>
      <c r="FR672" s="167"/>
      <c r="FS672" s="91">
        <v>27.99</v>
      </c>
      <c r="FT672" s="92">
        <f t="shared" si="839"/>
        <v>139.94999999999999</v>
      </c>
      <c r="FU672" s="175">
        <f t="shared" si="840"/>
        <v>0</v>
      </c>
      <c r="FV672" s="93" t="str">
        <f t="shared" si="841"/>
        <v/>
      </c>
      <c r="FW672" s="94">
        <f t="shared" si="842"/>
        <v>139.94999999999999</v>
      </c>
      <c r="FX672" s="95">
        <f t="shared" si="843"/>
        <v>0</v>
      </c>
      <c r="FY672" s="129" t="str">
        <f t="shared" si="844"/>
        <v>NOT AWARDED</v>
      </c>
      <c r="FZ672" s="130">
        <f t="shared" si="845"/>
        <v>0</v>
      </c>
      <c r="GA672" s="129" t="str">
        <f t="shared" si="846"/>
        <v>VENDOR 09</v>
      </c>
      <c r="GB672" s="176"/>
      <c r="GC672" s="177"/>
      <c r="GD672" s="96"/>
      <c r="GE672" s="97"/>
    </row>
    <row r="673" spans="1:187" ht="30" customHeight="1" thickTop="1" thickBot="1" x14ac:dyDescent="0.4">
      <c r="A673" s="162">
        <v>669</v>
      </c>
      <c r="B673" s="214">
        <v>5</v>
      </c>
      <c r="C673" s="181">
        <v>9781951491208</v>
      </c>
      <c r="D673" s="182" t="s">
        <v>630</v>
      </c>
      <c r="E673" s="182" t="s">
        <v>1288</v>
      </c>
      <c r="F673" s="182" t="s">
        <v>1480</v>
      </c>
      <c r="G673" s="183" t="s">
        <v>1415</v>
      </c>
      <c r="H673" s="183" t="s">
        <v>1417</v>
      </c>
      <c r="I673" s="167"/>
      <c r="J673" s="230">
        <f t="shared" si="847"/>
        <v>5</v>
      </c>
      <c r="K673" s="231"/>
      <c r="L673" s="99" t="str">
        <f t="shared" si="773"/>
        <v/>
      </c>
      <c r="M673" s="242"/>
      <c r="N673" s="179"/>
      <c r="O673" s="184" t="str">
        <f t="shared" si="774"/>
        <v>VENDOR 09</v>
      </c>
      <c r="P673" s="149">
        <v>241363</v>
      </c>
      <c r="Q673" s="149">
        <f t="shared" si="775"/>
        <v>0</v>
      </c>
      <c r="R673" s="185" t="str">
        <f t="shared" si="776"/>
        <v xml:space="preserve">, </v>
      </c>
      <c r="S673" s="185" t="str">
        <f t="shared" si="777"/>
        <v>NO BID</v>
      </c>
      <c r="T673" s="111">
        <f t="shared" si="778"/>
        <v>0</v>
      </c>
      <c r="U673" s="112" t="str">
        <f t="shared" si="779"/>
        <v>NOT AWARDED</v>
      </c>
      <c r="V673" s="186"/>
      <c r="W673" s="187"/>
      <c r="X673" s="113"/>
      <c r="Y673" s="114"/>
      <c r="Z673" s="188" t="str">
        <f t="shared" si="780"/>
        <v/>
      </c>
      <c r="AA673" s="154" t="str">
        <f t="shared" si="781"/>
        <v>NO BID</v>
      </c>
      <c r="AB673" s="187"/>
      <c r="AC673" s="113"/>
      <c r="AD673" s="114"/>
      <c r="AE673" s="188" t="str">
        <f t="shared" si="782"/>
        <v/>
      </c>
      <c r="AF673" s="154" t="str">
        <f t="shared" si="783"/>
        <v>NO BID</v>
      </c>
      <c r="AG673" s="187"/>
      <c r="AH673" s="113"/>
      <c r="AI673" s="114"/>
      <c r="AJ673" s="188" t="str">
        <f t="shared" si="784"/>
        <v/>
      </c>
      <c r="AK673" s="154" t="str">
        <f t="shared" si="785"/>
        <v>NO BID</v>
      </c>
      <c r="AL673" s="187"/>
      <c r="AM673" s="113"/>
      <c r="AN673" s="114"/>
      <c r="AO673" s="188" t="str">
        <f t="shared" si="786"/>
        <v/>
      </c>
      <c r="AP673" s="154" t="str">
        <f t="shared" si="787"/>
        <v>NO BID</v>
      </c>
      <c r="AQ673" s="187"/>
      <c r="AR673" s="113"/>
      <c r="AS673" s="114"/>
      <c r="AT673" s="188" t="str">
        <f t="shared" si="788"/>
        <v/>
      </c>
      <c r="AU673" s="154" t="str">
        <f t="shared" si="789"/>
        <v>NO BID</v>
      </c>
      <c r="AV673" s="187"/>
      <c r="AW673" s="113"/>
      <c r="AX673" s="114"/>
      <c r="AY673" s="188" t="str">
        <f t="shared" si="790"/>
        <v/>
      </c>
      <c r="AZ673" s="154" t="str">
        <f t="shared" si="791"/>
        <v>NO BID</v>
      </c>
      <c r="BA673" s="187"/>
      <c r="BB673" s="113"/>
      <c r="BC673" s="114"/>
      <c r="BD673" s="188" t="str">
        <f t="shared" si="792"/>
        <v/>
      </c>
      <c r="BE673" s="189" t="str">
        <f t="shared" si="849"/>
        <v>NO BID</v>
      </c>
      <c r="BF673" s="187"/>
      <c r="BG673" s="113"/>
      <c r="BH673" s="114"/>
      <c r="BI673" s="188" t="str">
        <f t="shared" si="793"/>
        <v/>
      </c>
      <c r="BJ673" s="189" t="str">
        <f t="shared" si="794"/>
        <v>NO BID</v>
      </c>
      <c r="BK673" s="187"/>
      <c r="BL673" s="113"/>
      <c r="BM673" s="114"/>
      <c r="BN673" s="188" t="str">
        <f t="shared" si="795"/>
        <v/>
      </c>
      <c r="BO673" s="154" t="str">
        <f t="shared" si="796"/>
        <v>NO BID</v>
      </c>
      <c r="BP673" s="193"/>
      <c r="BQ673" s="187"/>
      <c r="BR673" s="113"/>
      <c r="BS673" s="114" t="str">
        <f t="shared" si="797"/>
        <v/>
      </c>
      <c r="BT673" s="188"/>
      <c r="BU673" s="189" t="str">
        <f t="shared" si="798"/>
        <v>NO BID</v>
      </c>
      <c r="BV673" s="187"/>
      <c r="BW673" s="113"/>
      <c r="BX673" s="114" t="str">
        <f t="shared" si="799"/>
        <v/>
      </c>
      <c r="BY673" s="188"/>
      <c r="BZ673" s="189" t="str">
        <f t="shared" si="800"/>
        <v>NO BID</v>
      </c>
      <c r="CA673" s="187"/>
      <c r="CB673" s="113"/>
      <c r="CC673" s="114" t="str">
        <f t="shared" si="801"/>
        <v/>
      </c>
      <c r="CD673" s="188"/>
      <c r="CE673" s="189" t="str">
        <f t="shared" si="802"/>
        <v>NO BID</v>
      </c>
      <c r="CF673" s="187"/>
      <c r="CG673" s="113"/>
      <c r="CH673" s="114" t="str">
        <f t="shared" si="803"/>
        <v/>
      </c>
      <c r="CI673" s="188"/>
      <c r="CJ673" s="189" t="str">
        <f t="shared" si="804"/>
        <v>NO BID</v>
      </c>
      <c r="CK673" s="187"/>
      <c r="CL673" s="113"/>
      <c r="CM673" s="114" t="str">
        <f t="shared" si="805"/>
        <v/>
      </c>
      <c r="CN673" s="188"/>
      <c r="CO673" s="189" t="str">
        <f t="shared" si="806"/>
        <v>NO BID</v>
      </c>
      <c r="CP673" s="187"/>
      <c r="CQ673" s="113"/>
      <c r="CR673" s="114" t="str">
        <f t="shared" si="807"/>
        <v/>
      </c>
      <c r="CS673" s="188"/>
      <c r="CT673" s="189" t="str">
        <f t="shared" si="808"/>
        <v>NO BID</v>
      </c>
      <c r="CU673" s="187"/>
      <c r="CV673" s="113"/>
      <c r="CW673" s="114" t="str">
        <f t="shared" si="809"/>
        <v/>
      </c>
      <c r="CX673" s="188"/>
      <c r="CY673" s="189" t="str">
        <f t="shared" si="810"/>
        <v>NO BID</v>
      </c>
      <c r="CZ673" s="187"/>
      <c r="DA673" s="113"/>
      <c r="DB673" s="114" t="str">
        <f t="shared" si="811"/>
        <v/>
      </c>
      <c r="DC673" s="188"/>
      <c r="DD673" s="189" t="str">
        <f t="shared" si="812"/>
        <v>NO BID</v>
      </c>
      <c r="DE673" s="187"/>
      <c r="DF673" s="113"/>
      <c r="DG673" s="114" t="str">
        <f t="shared" si="813"/>
        <v/>
      </c>
      <c r="DH673" s="188"/>
      <c r="DI673" s="189" t="str">
        <f t="shared" si="814"/>
        <v>NO BID</v>
      </c>
      <c r="DJ673" s="187"/>
      <c r="DK673" s="113"/>
      <c r="DL673" s="114" t="str">
        <f t="shared" si="815"/>
        <v/>
      </c>
      <c r="DM673" s="188"/>
      <c r="DN673" s="189" t="str">
        <f t="shared" si="816"/>
        <v>NO BID</v>
      </c>
      <c r="DO673" s="187"/>
      <c r="DP673" s="113"/>
      <c r="DQ673" s="114" t="str">
        <f t="shared" si="817"/>
        <v/>
      </c>
      <c r="DR673" s="188"/>
      <c r="DS673" s="189" t="str">
        <f t="shared" si="818"/>
        <v>NO BID</v>
      </c>
      <c r="DT673" s="187"/>
      <c r="DU673" s="113"/>
      <c r="DV673" s="114" t="str">
        <f t="shared" si="819"/>
        <v/>
      </c>
      <c r="DW673" s="188"/>
      <c r="DX673" s="189" t="str">
        <f t="shared" si="820"/>
        <v>NO BID</v>
      </c>
      <c r="DY673" s="187"/>
      <c r="DZ673" s="113"/>
      <c r="EA673" s="114" t="str">
        <f t="shared" si="821"/>
        <v/>
      </c>
      <c r="EB673" s="188"/>
      <c r="EC673" s="189" t="str">
        <f t="shared" si="822"/>
        <v>NO BID</v>
      </c>
      <c r="ED673" s="187"/>
      <c r="EE673" s="113"/>
      <c r="EF673" s="114" t="str">
        <f t="shared" si="823"/>
        <v/>
      </c>
      <c r="EG673" s="188"/>
      <c r="EH673" s="189" t="str">
        <f t="shared" si="824"/>
        <v>NO BID</v>
      </c>
      <c r="EI673" s="187"/>
      <c r="EJ673" s="113"/>
      <c r="EK673" s="114" t="str">
        <f t="shared" si="825"/>
        <v/>
      </c>
      <c r="EL673" s="188"/>
      <c r="EM673" s="189" t="str">
        <f t="shared" si="826"/>
        <v>NO BID</v>
      </c>
      <c r="EN673" s="187"/>
      <c r="EO673" s="113"/>
      <c r="EP673" s="114" t="str">
        <f t="shared" si="827"/>
        <v/>
      </c>
      <c r="EQ673" s="188"/>
      <c r="ER673" s="189" t="str">
        <f t="shared" si="828"/>
        <v>NO BID</v>
      </c>
      <c r="ES673" s="187"/>
      <c r="ET673" s="113"/>
      <c r="EU673" s="114" t="str">
        <f t="shared" si="829"/>
        <v/>
      </c>
      <c r="EV673" s="188"/>
      <c r="EW673" s="189" t="str">
        <f t="shared" si="830"/>
        <v>NO BID</v>
      </c>
      <c r="EX673" s="187"/>
      <c r="EY673" s="113"/>
      <c r="EZ673" s="114" t="str">
        <f t="shared" si="831"/>
        <v/>
      </c>
      <c r="FA673" s="188"/>
      <c r="FB673" s="189" t="str">
        <f t="shared" si="832"/>
        <v>NO BID</v>
      </c>
      <c r="FC673" s="187"/>
      <c r="FD673" s="113"/>
      <c r="FE673" s="114" t="str">
        <f t="shared" si="833"/>
        <v/>
      </c>
      <c r="FF673" s="188"/>
      <c r="FG673" s="189" t="str">
        <f t="shared" si="834"/>
        <v>NO BID</v>
      </c>
      <c r="FH673" s="187"/>
      <c r="FI673" s="113"/>
      <c r="FJ673" s="114" t="str">
        <f t="shared" si="835"/>
        <v/>
      </c>
      <c r="FK673" s="188"/>
      <c r="FL673" s="189" t="str">
        <f t="shared" si="836"/>
        <v>NO BID</v>
      </c>
      <c r="FM673" s="187"/>
      <c r="FN673" s="113"/>
      <c r="FO673" s="114" t="str">
        <f t="shared" si="837"/>
        <v/>
      </c>
      <c r="FP673" s="188"/>
      <c r="FQ673" s="189" t="str">
        <f t="shared" si="838"/>
        <v>NO BID</v>
      </c>
      <c r="FR673" s="191"/>
      <c r="FS673" s="91">
        <v>16.989999999999998</v>
      </c>
      <c r="FT673" s="92">
        <f t="shared" si="839"/>
        <v>84.949999999999989</v>
      </c>
      <c r="FU673" s="175">
        <f t="shared" si="840"/>
        <v>0</v>
      </c>
      <c r="FV673" s="93" t="str">
        <f t="shared" si="841"/>
        <v/>
      </c>
      <c r="FW673" s="94">
        <f t="shared" si="842"/>
        <v>84.949999999999989</v>
      </c>
      <c r="FX673" s="95">
        <f t="shared" si="843"/>
        <v>0</v>
      </c>
      <c r="FY673" s="129" t="str">
        <f t="shared" si="844"/>
        <v>NOT AWARDED</v>
      </c>
      <c r="FZ673" s="130">
        <f t="shared" si="845"/>
        <v>0</v>
      </c>
      <c r="GA673" s="129" t="str">
        <f t="shared" si="846"/>
        <v>VENDOR 09</v>
      </c>
      <c r="GB673" s="176"/>
      <c r="GC673" s="177"/>
      <c r="GD673" s="96"/>
      <c r="GE673" s="97"/>
    </row>
    <row r="674" spans="1:187" ht="30" customHeight="1" thickTop="1" thickBot="1" x14ac:dyDescent="0.4">
      <c r="A674" s="162">
        <v>670</v>
      </c>
      <c r="B674" s="214">
        <v>3</v>
      </c>
      <c r="C674" s="181">
        <v>9780374306120</v>
      </c>
      <c r="D674" s="182" t="s">
        <v>631</v>
      </c>
      <c r="E674" s="182" t="s">
        <v>1289</v>
      </c>
      <c r="F674" s="182" t="s">
        <v>1479</v>
      </c>
      <c r="G674" s="183" t="s">
        <v>1415</v>
      </c>
      <c r="H674" s="183" t="s">
        <v>1416</v>
      </c>
      <c r="I674" s="167"/>
      <c r="J674" s="230">
        <f t="shared" si="847"/>
        <v>3</v>
      </c>
      <c r="K674" s="231"/>
      <c r="L674" s="99" t="str">
        <f t="shared" si="773"/>
        <v/>
      </c>
      <c r="M674" s="242"/>
      <c r="N674" s="168"/>
      <c r="O674" s="184" t="str">
        <f t="shared" si="774"/>
        <v>VENDOR 09</v>
      </c>
      <c r="P674" s="149">
        <v>241360</v>
      </c>
      <c r="Q674" s="149">
        <f t="shared" si="775"/>
        <v>0</v>
      </c>
      <c r="R674" s="185" t="str">
        <f t="shared" si="776"/>
        <v xml:space="preserve">, </v>
      </c>
      <c r="S674" s="185" t="str">
        <f t="shared" si="777"/>
        <v>NO BID</v>
      </c>
      <c r="T674" s="111">
        <f t="shared" si="778"/>
        <v>0</v>
      </c>
      <c r="U674" s="112" t="str">
        <f t="shared" si="779"/>
        <v>NOT AWARDED</v>
      </c>
      <c r="V674" s="167"/>
      <c r="W674" s="187"/>
      <c r="X674" s="113"/>
      <c r="Y674" s="114"/>
      <c r="Z674" s="188" t="str">
        <f t="shared" si="780"/>
        <v/>
      </c>
      <c r="AA674" s="154" t="str">
        <f t="shared" si="781"/>
        <v>NO BID</v>
      </c>
      <c r="AB674" s="187"/>
      <c r="AC674" s="113"/>
      <c r="AD674" s="114"/>
      <c r="AE674" s="188" t="str">
        <f t="shared" si="782"/>
        <v/>
      </c>
      <c r="AF674" s="154" t="str">
        <f t="shared" si="783"/>
        <v>NO BID</v>
      </c>
      <c r="AG674" s="187"/>
      <c r="AH674" s="113"/>
      <c r="AI674" s="114"/>
      <c r="AJ674" s="188" t="str">
        <f t="shared" si="784"/>
        <v/>
      </c>
      <c r="AK674" s="154" t="str">
        <f t="shared" si="785"/>
        <v>NO BID</v>
      </c>
      <c r="AL674" s="187"/>
      <c r="AM674" s="113"/>
      <c r="AN674" s="114"/>
      <c r="AO674" s="188" t="str">
        <f t="shared" si="786"/>
        <v/>
      </c>
      <c r="AP674" s="154" t="str">
        <f t="shared" si="787"/>
        <v>NO BID</v>
      </c>
      <c r="AQ674" s="187"/>
      <c r="AR674" s="113"/>
      <c r="AS674" s="114"/>
      <c r="AT674" s="188" t="str">
        <f t="shared" si="788"/>
        <v/>
      </c>
      <c r="AU674" s="154" t="str">
        <f t="shared" si="789"/>
        <v>NO BID</v>
      </c>
      <c r="AV674" s="187"/>
      <c r="AW674" s="113"/>
      <c r="AX674" s="114"/>
      <c r="AY674" s="188" t="str">
        <f t="shared" si="790"/>
        <v/>
      </c>
      <c r="AZ674" s="154" t="str">
        <f t="shared" si="791"/>
        <v>NO BID</v>
      </c>
      <c r="BA674" s="187"/>
      <c r="BB674" s="113"/>
      <c r="BC674" s="114"/>
      <c r="BD674" s="188" t="str">
        <f t="shared" si="792"/>
        <v/>
      </c>
      <c r="BE674" s="189" t="str">
        <f t="shared" si="849"/>
        <v>NO BID</v>
      </c>
      <c r="BF674" s="187"/>
      <c r="BG674" s="113"/>
      <c r="BH674" s="114"/>
      <c r="BI674" s="188" t="str">
        <f t="shared" si="793"/>
        <v/>
      </c>
      <c r="BJ674" s="189" t="str">
        <f t="shared" si="794"/>
        <v>NO BID</v>
      </c>
      <c r="BK674" s="187"/>
      <c r="BL674" s="113"/>
      <c r="BM674" s="114"/>
      <c r="BN674" s="188" t="str">
        <f t="shared" si="795"/>
        <v/>
      </c>
      <c r="BO674" s="154" t="str">
        <f t="shared" si="796"/>
        <v>NO BID</v>
      </c>
      <c r="BP674" s="193"/>
      <c r="BQ674" s="187"/>
      <c r="BR674" s="113"/>
      <c r="BS674" s="114" t="str">
        <f t="shared" si="797"/>
        <v/>
      </c>
      <c r="BT674" s="188"/>
      <c r="BU674" s="189" t="str">
        <f t="shared" si="798"/>
        <v>NO BID</v>
      </c>
      <c r="BV674" s="187"/>
      <c r="BW674" s="113"/>
      <c r="BX674" s="114" t="str">
        <f t="shared" si="799"/>
        <v/>
      </c>
      <c r="BY674" s="188"/>
      <c r="BZ674" s="189" t="str">
        <f t="shared" si="800"/>
        <v>NO BID</v>
      </c>
      <c r="CA674" s="187"/>
      <c r="CB674" s="113"/>
      <c r="CC674" s="114" t="str">
        <f t="shared" si="801"/>
        <v/>
      </c>
      <c r="CD674" s="188"/>
      <c r="CE674" s="189" t="str">
        <f t="shared" si="802"/>
        <v>NO BID</v>
      </c>
      <c r="CF674" s="187"/>
      <c r="CG674" s="113"/>
      <c r="CH674" s="114" t="str">
        <f t="shared" si="803"/>
        <v/>
      </c>
      <c r="CI674" s="188"/>
      <c r="CJ674" s="189" t="str">
        <f t="shared" si="804"/>
        <v>NO BID</v>
      </c>
      <c r="CK674" s="187"/>
      <c r="CL674" s="113"/>
      <c r="CM674" s="114" t="str">
        <f t="shared" si="805"/>
        <v/>
      </c>
      <c r="CN674" s="188"/>
      <c r="CO674" s="189" t="str">
        <f t="shared" si="806"/>
        <v>NO BID</v>
      </c>
      <c r="CP674" s="187"/>
      <c r="CQ674" s="113"/>
      <c r="CR674" s="114" t="str">
        <f t="shared" si="807"/>
        <v/>
      </c>
      <c r="CS674" s="188"/>
      <c r="CT674" s="189" t="str">
        <f t="shared" si="808"/>
        <v>NO BID</v>
      </c>
      <c r="CU674" s="187"/>
      <c r="CV674" s="113"/>
      <c r="CW674" s="114" t="str">
        <f t="shared" si="809"/>
        <v/>
      </c>
      <c r="CX674" s="188"/>
      <c r="CY674" s="189" t="str">
        <f t="shared" si="810"/>
        <v>NO BID</v>
      </c>
      <c r="CZ674" s="187"/>
      <c r="DA674" s="113"/>
      <c r="DB674" s="114" t="str">
        <f t="shared" si="811"/>
        <v/>
      </c>
      <c r="DC674" s="188"/>
      <c r="DD674" s="189" t="str">
        <f t="shared" si="812"/>
        <v>NO BID</v>
      </c>
      <c r="DE674" s="187"/>
      <c r="DF674" s="113"/>
      <c r="DG674" s="114" t="str">
        <f t="shared" si="813"/>
        <v/>
      </c>
      <c r="DH674" s="188"/>
      <c r="DI674" s="189" t="str">
        <f t="shared" si="814"/>
        <v>NO BID</v>
      </c>
      <c r="DJ674" s="187"/>
      <c r="DK674" s="113"/>
      <c r="DL674" s="114" t="str">
        <f t="shared" si="815"/>
        <v/>
      </c>
      <c r="DM674" s="188"/>
      <c r="DN674" s="189" t="str">
        <f t="shared" si="816"/>
        <v>NO BID</v>
      </c>
      <c r="DO674" s="187"/>
      <c r="DP674" s="113"/>
      <c r="DQ674" s="114" t="str">
        <f t="shared" si="817"/>
        <v/>
      </c>
      <c r="DR674" s="188"/>
      <c r="DS674" s="189" t="str">
        <f t="shared" si="818"/>
        <v>NO BID</v>
      </c>
      <c r="DT674" s="187"/>
      <c r="DU674" s="113"/>
      <c r="DV674" s="114" t="str">
        <f t="shared" si="819"/>
        <v/>
      </c>
      <c r="DW674" s="188"/>
      <c r="DX674" s="189" t="str">
        <f t="shared" si="820"/>
        <v>NO BID</v>
      </c>
      <c r="DY674" s="187"/>
      <c r="DZ674" s="113"/>
      <c r="EA674" s="114" t="str">
        <f t="shared" si="821"/>
        <v/>
      </c>
      <c r="EB674" s="188"/>
      <c r="EC674" s="189" t="str">
        <f t="shared" si="822"/>
        <v>NO BID</v>
      </c>
      <c r="ED674" s="187"/>
      <c r="EE674" s="113"/>
      <c r="EF674" s="114" t="str">
        <f t="shared" si="823"/>
        <v/>
      </c>
      <c r="EG674" s="188"/>
      <c r="EH674" s="189" t="str">
        <f t="shared" si="824"/>
        <v>NO BID</v>
      </c>
      <c r="EI674" s="187"/>
      <c r="EJ674" s="113"/>
      <c r="EK674" s="114" t="str">
        <f t="shared" si="825"/>
        <v/>
      </c>
      <c r="EL674" s="188"/>
      <c r="EM674" s="189" t="str">
        <f t="shared" si="826"/>
        <v>NO BID</v>
      </c>
      <c r="EN674" s="187"/>
      <c r="EO674" s="113"/>
      <c r="EP674" s="114" t="str">
        <f t="shared" si="827"/>
        <v/>
      </c>
      <c r="EQ674" s="188"/>
      <c r="ER674" s="189" t="str">
        <f t="shared" si="828"/>
        <v>NO BID</v>
      </c>
      <c r="ES674" s="187"/>
      <c r="ET674" s="113"/>
      <c r="EU674" s="114" t="str">
        <f t="shared" si="829"/>
        <v/>
      </c>
      <c r="EV674" s="188"/>
      <c r="EW674" s="189" t="str">
        <f t="shared" si="830"/>
        <v>NO BID</v>
      </c>
      <c r="EX674" s="187"/>
      <c r="EY674" s="113"/>
      <c r="EZ674" s="114" t="str">
        <f t="shared" si="831"/>
        <v/>
      </c>
      <c r="FA674" s="188"/>
      <c r="FB674" s="189" t="str">
        <f t="shared" si="832"/>
        <v>NO BID</v>
      </c>
      <c r="FC674" s="187"/>
      <c r="FD674" s="113"/>
      <c r="FE674" s="114" t="str">
        <f t="shared" si="833"/>
        <v/>
      </c>
      <c r="FF674" s="188"/>
      <c r="FG674" s="189" t="str">
        <f t="shared" si="834"/>
        <v>NO BID</v>
      </c>
      <c r="FH674" s="187"/>
      <c r="FI674" s="113"/>
      <c r="FJ674" s="114" t="str">
        <f t="shared" si="835"/>
        <v/>
      </c>
      <c r="FK674" s="188"/>
      <c r="FL674" s="189" t="str">
        <f t="shared" si="836"/>
        <v>NO BID</v>
      </c>
      <c r="FM674" s="187"/>
      <c r="FN674" s="113"/>
      <c r="FO674" s="114" t="str">
        <f t="shared" si="837"/>
        <v/>
      </c>
      <c r="FP674" s="188"/>
      <c r="FQ674" s="189" t="str">
        <f t="shared" si="838"/>
        <v>NO BID</v>
      </c>
      <c r="FR674" s="174"/>
      <c r="FS674" s="115">
        <v>20</v>
      </c>
      <c r="FT674" s="116">
        <f t="shared" si="839"/>
        <v>60</v>
      </c>
      <c r="FU674" s="175">
        <f t="shared" si="840"/>
        <v>0</v>
      </c>
      <c r="FV674" s="93" t="str">
        <f t="shared" si="841"/>
        <v/>
      </c>
      <c r="FW674" s="94">
        <f t="shared" si="842"/>
        <v>60</v>
      </c>
      <c r="FX674" s="95">
        <f t="shared" si="843"/>
        <v>0</v>
      </c>
      <c r="FY674" s="129" t="str">
        <f t="shared" si="844"/>
        <v>NOT AWARDED</v>
      </c>
      <c r="FZ674" s="130">
        <f t="shared" si="845"/>
        <v>0</v>
      </c>
      <c r="GA674" s="129" t="str">
        <f t="shared" si="846"/>
        <v>VENDOR 09</v>
      </c>
      <c r="GB674" s="176"/>
      <c r="GC674" s="177"/>
      <c r="GD674" s="96"/>
      <c r="GE674" s="97"/>
    </row>
    <row r="675" spans="1:187" ht="30" customHeight="1" thickTop="1" thickBot="1" x14ac:dyDescent="0.4">
      <c r="A675" s="141">
        <v>671</v>
      </c>
      <c r="B675" s="163">
        <v>4</v>
      </c>
      <c r="C675" s="164">
        <v>9780759557017</v>
      </c>
      <c r="D675" s="165" t="s">
        <v>632</v>
      </c>
      <c r="E675" s="165" t="s">
        <v>1290</v>
      </c>
      <c r="F675" s="165" t="s">
        <v>1479</v>
      </c>
      <c r="G675" s="166" t="s">
        <v>1415</v>
      </c>
      <c r="H675" s="166" t="s">
        <v>1416</v>
      </c>
      <c r="I675" s="167"/>
      <c r="J675" s="227">
        <f t="shared" si="847"/>
        <v>4</v>
      </c>
      <c r="K675" s="228"/>
      <c r="L675" s="99" t="str">
        <f t="shared" si="773"/>
        <v/>
      </c>
      <c r="M675" s="241"/>
      <c r="N675" s="168"/>
      <c r="O675" s="169" t="str">
        <f t="shared" si="774"/>
        <v>VENDOR 09</v>
      </c>
      <c r="P675" s="149">
        <v>241360</v>
      </c>
      <c r="Q675" s="149">
        <f t="shared" si="775"/>
        <v>0</v>
      </c>
      <c r="R675" s="170" t="str">
        <f t="shared" si="776"/>
        <v xml:space="preserve">, </v>
      </c>
      <c r="S675" s="170" t="str">
        <f t="shared" si="777"/>
        <v>NO BID</v>
      </c>
      <c r="T675" s="87">
        <f t="shared" si="778"/>
        <v>0</v>
      </c>
      <c r="U675" s="88" t="str">
        <f t="shared" si="779"/>
        <v>NOT AWARDED</v>
      </c>
      <c r="V675" s="167"/>
      <c r="W675" s="171"/>
      <c r="X675" s="89"/>
      <c r="Y675" s="90"/>
      <c r="Z675" s="172" t="str">
        <f t="shared" si="780"/>
        <v/>
      </c>
      <c r="AA675" s="154" t="str">
        <f t="shared" si="781"/>
        <v>NO BID</v>
      </c>
      <c r="AB675" s="171"/>
      <c r="AC675" s="89"/>
      <c r="AD675" s="90"/>
      <c r="AE675" s="172" t="str">
        <f t="shared" si="782"/>
        <v/>
      </c>
      <c r="AF675" s="154" t="str">
        <f t="shared" si="783"/>
        <v>NO BID</v>
      </c>
      <c r="AG675" s="171"/>
      <c r="AH675" s="89"/>
      <c r="AI675" s="90"/>
      <c r="AJ675" s="172" t="str">
        <f t="shared" si="784"/>
        <v/>
      </c>
      <c r="AK675" s="154" t="str">
        <f t="shared" si="785"/>
        <v>NO BID</v>
      </c>
      <c r="AL675" s="171"/>
      <c r="AM675" s="89"/>
      <c r="AN675" s="90"/>
      <c r="AO675" s="172" t="str">
        <f t="shared" si="786"/>
        <v/>
      </c>
      <c r="AP675" s="154" t="str">
        <f t="shared" si="787"/>
        <v>NO BID</v>
      </c>
      <c r="AQ675" s="171"/>
      <c r="AR675" s="89"/>
      <c r="AS675" s="90"/>
      <c r="AT675" s="172" t="str">
        <f t="shared" si="788"/>
        <v/>
      </c>
      <c r="AU675" s="154" t="str">
        <f t="shared" si="789"/>
        <v>NO BID</v>
      </c>
      <c r="AV675" s="171"/>
      <c r="AW675" s="89"/>
      <c r="AX675" s="90"/>
      <c r="AY675" s="172" t="str">
        <f t="shared" si="790"/>
        <v/>
      </c>
      <c r="AZ675" s="154" t="str">
        <f t="shared" si="791"/>
        <v>NO BID</v>
      </c>
      <c r="BA675" s="171"/>
      <c r="BB675" s="89"/>
      <c r="BC675" s="90"/>
      <c r="BD675" s="172" t="str">
        <f t="shared" si="792"/>
        <v/>
      </c>
      <c r="BE675" s="154" t="str">
        <f t="shared" si="849"/>
        <v>NO BID</v>
      </c>
      <c r="BF675" s="171"/>
      <c r="BG675" s="89"/>
      <c r="BH675" s="90"/>
      <c r="BI675" s="172" t="str">
        <f t="shared" si="793"/>
        <v/>
      </c>
      <c r="BJ675" s="154" t="str">
        <f t="shared" si="794"/>
        <v>NO BID</v>
      </c>
      <c r="BK675" s="171"/>
      <c r="BL675" s="89"/>
      <c r="BM675" s="90"/>
      <c r="BN675" s="172" t="str">
        <f t="shared" si="795"/>
        <v/>
      </c>
      <c r="BO675" s="154" t="str">
        <f t="shared" si="796"/>
        <v>NO BID</v>
      </c>
      <c r="BP675" s="178"/>
      <c r="BQ675" s="171"/>
      <c r="BR675" s="89"/>
      <c r="BS675" s="90" t="str">
        <f t="shared" si="797"/>
        <v/>
      </c>
      <c r="BT675" s="172"/>
      <c r="BU675" s="154" t="str">
        <f t="shared" si="798"/>
        <v>NO BID</v>
      </c>
      <c r="BV675" s="171"/>
      <c r="BW675" s="89"/>
      <c r="BX675" s="90" t="str">
        <f t="shared" si="799"/>
        <v/>
      </c>
      <c r="BY675" s="172"/>
      <c r="BZ675" s="154" t="str">
        <f t="shared" si="800"/>
        <v>NO BID</v>
      </c>
      <c r="CA675" s="171"/>
      <c r="CB675" s="89"/>
      <c r="CC675" s="90" t="str">
        <f t="shared" si="801"/>
        <v/>
      </c>
      <c r="CD675" s="172"/>
      <c r="CE675" s="154" t="str">
        <f t="shared" si="802"/>
        <v>NO BID</v>
      </c>
      <c r="CF675" s="171"/>
      <c r="CG675" s="89"/>
      <c r="CH675" s="90" t="str">
        <f t="shared" si="803"/>
        <v/>
      </c>
      <c r="CI675" s="172"/>
      <c r="CJ675" s="154" t="str">
        <f t="shared" si="804"/>
        <v>NO BID</v>
      </c>
      <c r="CK675" s="171"/>
      <c r="CL675" s="89"/>
      <c r="CM675" s="90" t="str">
        <f t="shared" si="805"/>
        <v/>
      </c>
      <c r="CN675" s="172"/>
      <c r="CO675" s="154" t="str">
        <f t="shared" si="806"/>
        <v>NO BID</v>
      </c>
      <c r="CP675" s="171"/>
      <c r="CQ675" s="89"/>
      <c r="CR675" s="90" t="str">
        <f t="shared" si="807"/>
        <v/>
      </c>
      <c r="CS675" s="172"/>
      <c r="CT675" s="154" t="str">
        <f t="shared" si="808"/>
        <v>NO BID</v>
      </c>
      <c r="CU675" s="171"/>
      <c r="CV675" s="89"/>
      <c r="CW675" s="90" t="str">
        <f t="shared" si="809"/>
        <v/>
      </c>
      <c r="CX675" s="172"/>
      <c r="CY675" s="154" t="str">
        <f t="shared" si="810"/>
        <v>NO BID</v>
      </c>
      <c r="CZ675" s="171"/>
      <c r="DA675" s="89"/>
      <c r="DB675" s="90" t="str">
        <f t="shared" si="811"/>
        <v/>
      </c>
      <c r="DC675" s="172"/>
      <c r="DD675" s="154" t="str">
        <f t="shared" si="812"/>
        <v>NO BID</v>
      </c>
      <c r="DE675" s="171"/>
      <c r="DF675" s="89"/>
      <c r="DG675" s="90" t="str">
        <f t="shared" si="813"/>
        <v/>
      </c>
      <c r="DH675" s="172"/>
      <c r="DI675" s="154" t="str">
        <f t="shared" si="814"/>
        <v>NO BID</v>
      </c>
      <c r="DJ675" s="171"/>
      <c r="DK675" s="89"/>
      <c r="DL675" s="90" t="str">
        <f t="shared" si="815"/>
        <v/>
      </c>
      <c r="DM675" s="172"/>
      <c r="DN675" s="154" t="str">
        <f t="shared" si="816"/>
        <v>NO BID</v>
      </c>
      <c r="DO675" s="171"/>
      <c r="DP675" s="89"/>
      <c r="DQ675" s="90" t="str">
        <f t="shared" si="817"/>
        <v/>
      </c>
      <c r="DR675" s="172"/>
      <c r="DS675" s="154" t="str">
        <f t="shared" si="818"/>
        <v>NO BID</v>
      </c>
      <c r="DT675" s="171"/>
      <c r="DU675" s="89"/>
      <c r="DV675" s="90" t="str">
        <f t="shared" si="819"/>
        <v/>
      </c>
      <c r="DW675" s="172"/>
      <c r="DX675" s="154" t="str">
        <f t="shared" si="820"/>
        <v>NO BID</v>
      </c>
      <c r="DY675" s="171"/>
      <c r="DZ675" s="89"/>
      <c r="EA675" s="90" t="str">
        <f t="shared" si="821"/>
        <v/>
      </c>
      <c r="EB675" s="172"/>
      <c r="EC675" s="154" t="str">
        <f t="shared" si="822"/>
        <v>NO BID</v>
      </c>
      <c r="ED675" s="171"/>
      <c r="EE675" s="89"/>
      <c r="EF675" s="90" t="str">
        <f t="shared" si="823"/>
        <v/>
      </c>
      <c r="EG675" s="172"/>
      <c r="EH675" s="154" t="str">
        <f t="shared" si="824"/>
        <v>NO BID</v>
      </c>
      <c r="EI675" s="171"/>
      <c r="EJ675" s="89"/>
      <c r="EK675" s="90" t="str">
        <f t="shared" si="825"/>
        <v/>
      </c>
      <c r="EL675" s="172"/>
      <c r="EM675" s="154" t="str">
        <f t="shared" si="826"/>
        <v>NO BID</v>
      </c>
      <c r="EN675" s="171"/>
      <c r="EO675" s="89"/>
      <c r="EP675" s="90" t="str">
        <f t="shared" si="827"/>
        <v/>
      </c>
      <c r="EQ675" s="172"/>
      <c r="ER675" s="154" t="str">
        <f t="shared" si="828"/>
        <v>NO BID</v>
      </c>
      <c r="ES675" s="171"/>
      <c r="ET675" s="89"/>
      <c r="EU675" s="90" t="str">
        <f t="shared" si="829"/>
        <v/>
      </c>
      <c r="EV675" s="172"/>
      <c r="EW675" s="154" t="str">
        <f t="shared" si="830"/>
        <v>NO BID</v>
      </c>
      <c r="EX675" s="171"/>
      <c r="EY675" s="89"/>
      <c r="EZ675" s="90" t="str">
        <f t="shared" si="831"/>
        <v/>
      </c>
      <c r="FA675" s="172"/>
      <c r="FB675" s="154" t="str">
        <f t="shared" si="832"/>
        <v>NO BID</v>
      </c>
      <c r="FC675" s="171"/>
      <c r="FD675" s="89"/>
      <c r="FE675" s="90" t="str">
        <f t="shared" si="833"/>
        <v/>
      </c>
      <c r="FF675" s="172"/>
      <c r="FG675" s="154" t="str">
        <f t="shared" si="834"/>
        <v>NO BID</v>
      </c>
      <c r="FH675" s="171"/>
      <c r="FI675" s="89"/>
      <c r="FJ675" s="90" t="str">
        <f t="shared" si="835"/>
        <v/>
      </c>
      <c r="FK675" s="172"/>
      <c r="FL675" s="154" t="str">
        <f t="shared" si="836"/>
        <v>NO BID</v>
      </c>
      <c r="FM675" s="171"/>
      <c r="FN675" s="89"/>
      <c r="FO675" s="90" t="str">
        <f t="shared" si="837"/>
        <v/>
      </c>
      <c r="FP675" s="172"/>
      <c r="FQ675" s="154" t="str">
        <f t="shared" si="838"/>
        <v>NO BID</v>
      </c>
      <c r="FR675" s="174"/>
      <c r="FS675" s="91">
        <v>10.99</v>
      </c>
      <c r="FT675" s="92">
        <f t="shared" si="839"/>
        <v>43.96</v>
      </c>
      <c r="FU675" s="175">
        <f t="shared" si="840"/>
        <v>0</v>
      </c>
      <c r="FV675" s="93" t="str">
        <f t="shared" si="841"/>
        <v/>
      </c>
      <c r="FW675" s="94">
        <f t="shared" si="842"/>
        <v>43.96</v>
      </c>
      <c r="FX675" s="95">
        <f t="shared" si="843"/>
        <v>0</v>
      </c>
      <c r="FY675" s="129" t="str">
        <f t="shared" si="844"/>
        <v>NOT AWARDED</v>
      </c>
      <c r="FZ675" s="130">
        <f t="shared" si="845"/>
        <v>0</v>
      </c>
      <c r="GA675" s="129" t="str">
        <f t="shared" si="846"/>
        <v>VENDOR 09</v>
      </c>
      <c r="GB675" s="176"/>
      <c r="GC675" s="177"/>
      <c r="GD675" s="96"/>
      <c r="GE675" s="97"/>
    </row>
    <row r="676" spans="1:187" ht="30" customHeight="1" thickTop="1" thickBot="1" x14ac:dyDescent="0.4">
      <c r="A676" s="162">
        <v>672</v>
      </c>
      <c r="B676" s="163">
        <v>5</v>
      </c>
      <c r="C676" s="164">
        <v>9780593241837</v>
      </c>
      <c r="D676" s="165" t="s">
        <v>633</v>
      </c>
      <c r="E676" s="165" t="s">
        <v>1291</v>
      </c>
      <c r="F676" s="165" t="s">
        <v>1479</v>
      </c>
      <c r="G676" s="166" t="s">
        <v>1415</v>
      </c>
      <c r="H676" s="166" t="s">
        <v>1416</v>
      </c>
      <c r="I676" s="167"/>
      <c r="J676" s="227">
        <f t="shared" si="847"/>
        <v>5</v>
      </c>
      <c r="K676" s="228"/>
      <c r="L676" s="99" t="str">
        <f t="shared" si="773"/>
        <v/>
      </c>
      <c r="M676" s="241"/>
      <c r="N676" s="168"/>
      <c r="O676" s="169" t="str">
        <f t="shared" si="774"/>
        <v>VENDOR 09</v>
      </c>
      <c r="P676" s="149">
        <v>241365</v>
      </c>
      <c r="Q676" s="149">
        <f t="shared" si="775"/>
        <v>0</v>
      </c>
      <c r="R676" s="170" t="str">
        <f t="shared" si="776"/>
        <v xml:space="preserve">, </v>
      </c>
      <c r="S676" s="170" t="str">
        <f t="shared" si="777"/>
        <v>NO BID</v>
      </c>
      <c r="T676" s="87">
        <f t="shared" si="778"/>
        <v>0</v>
      </c>
      <c r="U676" s="88" t="str">
        <f t="shared" si="779"/>
        <v>NOT AWARDED</v>
      </c>
      <c r="V676" s="167"/>
      <c r="W676" s="171"/>
      <c r="X676" s="89"/>
      <c r="Y676" s="90"/>
      <c r="Z676" s="172" t="str">
        <f t="shared" si="780"/>
        <v/>
      </c>
      <c r="AA676" s="154" t="str">
        <f t="shared" si="781"/>
        <v>NO BID</v>
      </c>
      <c r="AB676" s="171"/>
      <c r="AC676" s="89"/>
      <c r="AD676" s="90"/>
      <c r="AE676" s="172" t="str">
        <f t="shared" si="782"/>
        <v/>
      </c>
      <c r="AF676" s="154" t="str">
        <f t="shared" si="783"/>
        <v>NO BID</v>
      </c>
      <c r="AG676" s="171"/>
      <c r="AH676" s="89"/>
      <c r="AI676" s="90"/>
      <c r="AJ676" s="172" t="str">
        <f t="shared" si="784"/>
        <v/>
      </c>
      <c r="AK676" s="154" t="str">
        <f t="shared" si="785"/>
        <v>NO BID</v>
      </c>
      <c r="AL676" s="171"/>
      <c r="AM676" s="89"/>
      <c r="AN676" s="90"/>
      <c r="AO676" s="172" t="str">
        <f t="shared" si="786"/>
        <v/>
      </c>
      <c r="AP676" s="154" t="str">
        <f t="shared" si="787"/>
        <v>NO BID</v>
      </c>
      <c r="AQ676" s="171"/>
      <c r="AR676" s="89"/>
      <c r="AS676" s="90"/>
      <c r="AT676" s="172" t="str">
        <f t="shared" si="788"/>
        <v/>
      </c>
      <c r="AU676" s="154" t="str">
        <f t="shared" si="789"/>
        <v>NO BID</v>
      </c>
      <c r="AV676" s="171"/>
      <c r="AW676" s="89"/>
      <c r="AX676" s="90"/>
      <c r="AY676" s="172" t="str">
        <f t="shared" si="790"/>
        <v/>
      </c>
      <c r="AZ676" s="154" t="str">
        <f t="shared" si="791"/>
        <v>NO BID</v>
      </c>
      <c r="BA676" s="171"/>
      <c r="BB676" s="89"/>
      <c r="BC676" s="90"/>
      <c r="BD676" s="172" t="str">
        <f t="shared" si="792"/>
        <v/>
      </c>
      <c r="BE676" s="154" t="s">
        <v>83</v>
      </c>
      <c r="BF676" s="171"/>
      <c r="BG676" s="89"/>
      <c r="BH676" s="90"/>
      <c r="BI676" s="172" t="str">
        <f t="shared" si="793"/>
        <v/>
      </c>
      <c r="BJ676" s="154" t="str">
        <f t="shared" si="794"/>
        <v>NO BID</v>
      </c>
      <c r="BK676" s="171"/>
      <c r="BL676" s="89"/>
      <c r="BM676" s="90"/>
      <c r="BN676" s="172" t="str">
        <f t="shared" si="795"/>
        <v/>
      </c>
      <c r="BO676" s="154" t="str">
        <f t="shared" si="796"/>
        <v>NO BID</v>
      </c>
      <c r="BP676" s="173"/>
      <c r="BQ676" s="171"/>
      <c r="BR676" s="89"/>
      <c r="BS676" s="90" t="str">
        <f t="shared" si="797"/>
        <v/>
      </c>
      <c r="BT676" s="172"/>
      <c r="BU676" s="154" t="str">
        <f t="shared" si="798"/>
        <v>NO BID</v>
      </c>
      <c r="BV676" s="171"/>
      <c r="BW676" s="89"/>
      <c r="BX676" s="90" t="str">
        <f t="shared" si="799"/>
        <v/>
      </c>
      <c r="BY676" s="172"/>
      <c r="BZ676" s="154" t="str">
        <f t="shared" si="800"/>
        <v>NO BID</v>
      </c>
      <c r="CA676" s="171"/>
      <c r="CB676" s="89"/>
      <c r="CC676" s="90" t="str">
        <f t="shared" si="801"/>
        <v/>
      </c>
      <c r="CD676" s="172"/>
      <c r="CE676" s="154" t="str">
        <f t="shared" si="802"/>
        <v>NO BID</v>
      </c>
      <c r="CF676" s="171"/>
      <c r="CG676" s="89"/>
      <c r="CH676" s="90" t="str">
        <f t="shared" si="803"/>
        <v/>
      </c>
      <c r="CI676" s="172"/>
      <c r="CJ676" s="154" t="str">
        <f t="shared" si="804"/>
        <v>NO BID</v>
      </c>
      <c r="CK676" s="171"/>
      <c r="CL676" s="89"/>
      <c r="CM676" s="90" t="str">
        <f t="shared" si="805"/>
        <v/>
      </c>
      <c r="CN676" s="172"/>
      <c r="CO676" s="154" t="str">
        <f t="shared" si="806"/>
        <v>NO BID</v>
      </c>
      <c r="CP676" s="171"/>
      <c r="CQ676" s="89"/>
      <c r="CR676" s="90" t="str">
        <f t="shared" si="807"/>
        <v/>
      </c>
      <c r="CS676" s="172"/>
      <c r="CT676" s="154" t="str">
        <f t="shared" si="808"/>
        <v>NO BID</v>
      </c>
      <c r="CU676" s="171"/>
      <c r="CV676" s="89"/>
      <c r="CW676" s="90" t="str">
        <f t="shared" si="809"/>
        <v/>
      </c>
      <c r="CX676" s="172"/>
      <c r="CY676" s="154" t="str">
        <f t="shared" si="810"/>
        <v>NO BID</v>
      </c>
      <c r="CZ676" s="171"/>
      <c r="DA676" s="89"/>
      <c r="DB676" s="90" t="str">
        <f t="shared" si="811"/>
        <v/>
      </c>
      <c r="DC676" s="172"/>
      <c r="DD676" s="154" t="str">
        <f t="shared" si="812"/>
        <v>NO BID</v>
      </c>
      <c r="DE676" s="171"/>
      <c r="DF676" s="89"/>
      <c r="DG676" s="90" t="str">
        <f t="shared" si="813"/>
        <v/>
      </c>
      <c r="DH676" s="172"/>
      <c r="DI676" s="154" t="str">
        <f t="shared" si="814"/>
        <v>NO BID</v>
      </c>
      <c r="DJ676" s="171"/>
      <c r="DK676" s="89"/>
      <c r="DL676" s="90" t="str">
        <f t="shared" si="815"/>
        <v/>
      </c>
      <c r="DM676" s="172"/>
      <c r="DN676" s="154" t="str">
        <f t="shared" si="816"/>
        <v>NO BID</v>
      </c>
      <c r="DO676" s="171"/>
      <c r="DP676" s="89"/>
      <c r="DQ676" s="90" t="str">
        <f t="shared" si="817"/>
        <v/>
      </c>
      <c r="DR676" s="172"/>
      <c r="DS676" s="154" t="str">
        <f t="shared" si="818"/>
        <v>NO BID</v>
      </c>
      <c r="DT676" s="171"/>
      <c r="DU676" s="89"/>
      <c r="DV676" s="90" t="str">
        <f t="shared" si="819"/>
        <v/>
      </c>
      <c r="DW676" s="172"/>
      <c r="DX676" s="154" t="str">
        <f t="shared" si="820"/>
        <v>NO BID</v>
      </c>
      <c r="DY676" s="171"/>
      <c r="DZ676" s="89"/>
      <c r="EA676" s="90" t="str">
        <f t="shared" si="821"/>
        <v/>
      </c>
      <c r="EB676" s="172"/>
      <c r="EC676" s="154" t="str">
        <f t="shared" si="822"/>
        <v>NO BID</v>
      </c>
      <c r="ED676" s="171"/>
      <c r="EE676" s="89"/>
      <c r="EF676" s="90" t="str">
        <f t="shared" si="823"/>
        <v/>
      </c>
      <c r="EG676" s="172"/>
      <c r="EH676" s="154" t="str">
        <f t="shared" si="824"/>
        <v>NO BID</v>
      </c>
      <c r="EI676" s="171"/>
      <c r="EJ676" s="89"/>
      <c r="EK676" s="90" t="str">
        <f t="shared" si="825"/>
        <v/>
      </c>
      <c r="EL676" s="172"/>
      <c r="EM676" s="154" t="str">
        <f t="shared" si="826"/>
        <v>NO BID</v>
      </c>
      <c r="EN676" s="171"/>
      <c r="EO676" s="89"/>
      <c r="EP676" s="90" t="str">
        <f t="shared" si="827"/>
        <v/>
      </c>
      <c r="EQ676" s="172"/>
      <c r="ER676" s="154" t="str">
        <f t="shared" si="828"/>
        <v>NO BID</v>
      </c>
      <c r="ES676" s="171"/>
      <c r="ET676" s="89"/>
      <c r="EU676" s="90" t="str">
        <f t="shared" si="829"/>
        <v/>
      </c>
      <c r="EV676" s="172"/>
      <c r="EW676" s="154" t="str">
        <f t="shared" si="830"/>
        <v>NO BID</v>
      </c>
      <c r="EX676" s="171"/>
      <c r="EY676" s="89"/>
      <c r="EZ676" s="90" t="str">
        <f t="shared" si="831"/>
        <v/>
      </c>
      <c r="FA676" s="172"/>
      <c r="FB676" s="154" t="str">
        <f t="shared" si="832"/>
        <v>NO BID</v>
      </c>
      <c r="FC676" s="171"/>
      <c r="FD676" s="89"/>
      <c r="FE676" s="90" t="str">
        <f t="shared" si="833"/>
        <v/>
      </c>
      <c r="FF676" s="172"/>
      <c r="FG676" s="154" t="str">
        <f t="shared" si="834"/>
        <v>NO BID</v>
      </c>
      <c r="FH676" s="171"/>
      <c r="FI676" s="89"/>
      <c r="FJ676" s="90" t="str">
        <f t="shared" si="835"/>
        <v/>
      </c>
      <c r="FK676" s="172"/>
      <c r="FL676" s="154" t="str">
        <f t="shared" si="836"/>
        <v>NO BID</v>
      </c>
      <c r="FM676" s="171"/>
      <c r="FN676" s="89"/>
      <c r="FO676" s="90" t="str">
        <f t="shared" si="837"/>
        <v/>
      </c>
      <c r="FP676" s="172"/>
      <c r="FQ676" s="154" t="str">
        <f t="shared" si="838"/>
        <v>NO BID</v>
      </c>
      <c r="FR676" s="174"/>
      <c r="FS676" s="91">
        <v>23.98</v>
      </c>
      <c r="FT676" s="92">
        <f t="shared" si="839"/>
        <v>119.9</v>
      </c>
      <c r="FU676" s="175">
        <f t="shared" si="840"/>
        <v>0</v>
      </c>
      <c r="FV676" s="93" t="str">
        <f t="shared" si="841"/>
        <v/>
      </c>
      <c r="FW676" s="94">
        <f t="shared" si="842"/>
        <v>119.9</v>
      </c>
      <c r="FX676" s="95">
        <f t="shared" si="843"/>
        <v>0</v>
      </c>
      <c r="FY676" s="129" t="str">
        <f t="shared" si="844"/>
        <v>NOT AWARDED</v>
      </c>
      <c r="FZ676" s="130">
        <f t="shared" si="845"/>
        <v>0</v>
      </c>
      <c r="GA676" s="129" t="str">
        <f t="shared" si="846"/>
        <v>VENDOR 09</v>
      </c>
      <c r="GB676" s="176"/>
      <c r="GC676" s="177"/>
      <c r="GD676" s="96"/>
      <c r="GE676" s="97"/>
    </row>
    <row r="677" spans="1:187" ht="30" customHeight="1" thickTop="1" thickBot="1" x14ac:dyDescent="0.4">
      <c r="A677" s="162">
        <v>673</v>
      </c>
      <c r="B677" s="194">
        <v>3</v>
      </c>
      <c r="C677" s="164">
        <v>9781324003908</v>
      </c>
      <c r="D677" s="165" t="s">
        <v>636</v>
      </c>
      <c r="E677" s="165" t="s">
        <v>1293</v>
      </c>
      <c r="F677" s="165" t="s">
        <v>1479</v>
      </c>
      <c r="G677" s="166" t="s">
        <v>1415</v>
      </c>
      <c r="H677" s="166" t="s">
        <v>1416</v>
      </c>
      <c r="I677" s="167"/>
      <c r="J677" s="227">
        <f t="shared" si="847"/>
        <v>3</v>
      </c>
      <c r="K677" s="228"/>
      <c r="L677" s="99" t="str">
        <f t="shared" si="773"/>
        <v/>
      </c>
      <c r="M677" s="241"/>
      <c r="N677" s="168"/>
      <c r="O677" s="169" t="str">
        <f t="shared" si="774"/>
        <v>VENDOR 09</v>
      </c>
      <c r="P677" s="149">
        <v>241360</v>
      </c>
      <c r="Q677" s="149">
        <f t="shared" si="775"/>
        <v>0</v>
      </c>
      <c r="R677" s="170" t="str">
        <f t="shared" si="776"/>
        <v xml:space="preserve">, </v>
      </c>
      <c r="S677" s="170" t="str">
        <f t="shared" si="777"/>
        <v>NO BID</v>
      </c>
      <c r="T677" s="87">
        <f t="shared" si="778"/>
        <v>0</v>
      </c>
      <c r="U677" s="88" t="str">
        <f t="shared" si="779"/>
        <v>NOT AWARDED</v>
      </c>
      <c r="V677" s="167"/>
      <c r="W677" s="171"/>
      <c r="X677" s="89"/>
      <c r="Y677" s="90"/>
      <c r="Z677" s="172" t="str">
        <f t="shared" si="780"/>
        <v/>
      </c>
      <c r="AA677" s="154" t="str">
        <f t="shared" si="781"/>
        <v>NO BID</v>
      </c>
      <c r="AB677" s="171"/>
      <c r="AC677" s="89"/>
      <c r="AD677" s="90"/>
      <c r="AE677" s="172" t="str">
        <f t="shared" si="782"/>
        <v/>
      </c>
      <c r="AF677" s="154" t="str">
        <f t="shared" si="783"/>
        <v>NO BID</v>
      </c>
      <c r="AG677" s="171"/>
      <c r="AH677" s="89"/>
      <c r="AI677" s="90"/>
      <c r="AJ677" s="172" t="str">
        <f t="shared" si="784"/>
        <v/>
      </c>
      <c r="AK677" s="154" t="str">
        <f t="shared" si="785"/>
        <v>NO BID</v>
      </c>
      <c r="AL677" s="171"/>
      <c r="AM677" s="89"/>
      <c r="AN677" s="90"/>
      <c r="AO677" s="172" t="str">
        <f t="shared" si="786"/>
        <v/>
      </c>
      <c r="AP677" s="154" t="str">
        <f t="shared" si="787"/>
        <v>NO BID</v>
      </c>
      <c r="AQ677" s="171"/>
      <c r="AR677" s="89"/>
      <c r="AS677" s="90"/>
      <c r="AT677" s="172" t="str">
        <f t="shared" si="788"/>
        <v/>
      </c>
      <c r="AU677" s="154" t="str">
        <f t="shared" si="789"/>
        <v>NO BID</v>
      </c>
      <c r="AV677" s="171"/>
      <c r="AW677" s="89"/>
      <c r="AX677" s="90"/>
      <c r="AY677" s="172" t="str">
        <f t="shared" si="790"/>
        <v/>
      </c>
      <c r="AZ677" s="154" t="str">
        <f t="shared" si="791"/>
        <v>NO BID</v>
      </c>
      <c r="BA677" s="171"/>
      <c r="BB677" s="89"/>
      <c r="BC677" s="90"/>
      <c r="BD677" s="172" t="str">
        <f t="shared" si="792"/>
        <v/>
      </c>
      <c r="BE677" s="154" t="str">
        <f>IF($B677=0,"",IF(ISNUMBER(BB677),"","NO BID"))</f>
        <v>NO BID</v>
      </c>
      <c r="BF677" s="171"/>
      <c r="BG677" s="89"/>
      <c r="BH677" s="90"/>
      <c r="BI677" s="172" t="str">
        <f t="shared" si="793"/>
        <v/>
      </c>
      <c r="BJ677" s="154" t="str">
        <f t="shared" si="794"/>
        <v>NO BID</v>
      </c>
      <c r="BK677" s="171"/>
      <c r="BL677" s="89"/>
      <c r="BM677" s="90"/>
      <c r="BN677" s="172" t="str">
        <f t="shared" si="795"/>
        <v/>
      </c>
      <c r="BO677" s="154" t="str">
        <f t="shared" si="796"/>
        <v>NO BID</v>
      </c>
      <c r="BP677" s="173"/>
      <c r="BQ677" s="171"/>
      <c r="BR677" s="89"/>
      <c r="BS677" s="90" t="str">
        <f t="shared" si="797"/>
        <v/>
      </c>
      <c r="BT677" s="172"/>
      <c r="BU677" s="154" t="str">
        <f t="shared" si="798"/>
        <v>NO BID</v>
      </c>
      <c r="BV677" s="171"/>
      <c r="BW677" s="89"/>
      <c r="BX677" s="90" t="str">
        <f t="shared" si="799"/>
        <v/>
      </c>
      <c r="BY677" s="172"/>
      <c r="BZ677" s="154" t="str">
        <f t="shared" si="800"/>
        <v>NO BID</v>
      </c>
      <c r="CA677" s="171"/>
      <c r="CB677" s="89"/>
      <c r="CC677" s="90" t="str">
        <f t="shared" si="801"/>
        <v/>
      </c>
      <c r="CD677" s="172"/>
      <c r="CE677" s="154" t="str">
        <f t="shared" si="802"/>
        <v>NO BID</v>
      </c>
      <c r="CF677" s="171"/>
      <c r="CG677" s="89"/>
      <c r="CH677" s="90" t="str">
        <f t="shared" si="803"/>
        <v/>
      </c>
      <c r="CI677" s="172"/>
      <c r="CJ677" s="154" t="str">
        <f t="shared" si="804"/>
        <v>NO BID</v>
      </c>
      <c r="CK677" s="171"/>
      <c r="CL677" s="89"/>
      <c r="CM677" s="90" t="str">
        <f t="shared" si="805"/>
        <v/>
      </c>
      <c r="CN677" s="172"/>
      <c r="CO677" s="154" t="str">
        <f t="shared" si="806"/>
        <v>NO BID</v>
      </c>
      <c r="CP677" s="171"/>
      <c r="CQ677" s="89"/>
      <c r="CR677" s="90" t="str">
        <f t="shared" si="807"/>
        <v/>
      </c>
      <c r="CS677" s="172"/>
      <c r="CT677" s="154" t="str">
        <f t="shared" si="808"/>
        <v>NO BID</v>
      </c>
      <c r="CU677" s="171"/>
      <c r="CV677" s="89"/>
      <c r="CW677" s="90" t="str">
        <f t="shared" si="809"/>
        <v/>
      </c>
      <c r="CX677" s="172"/>
      <c r="CY677" s="154" t="str">
        <f t="shared" si="810"/>
        <v>NO BID</v>
      </c>
      <c r="CZ677" s="171"/>
      <c r="DA677" s="89"/>
      <c r="DB677" s="90" t="str">
        <f t="shared" si="811"/>
        <v/>
      </c>
      <c r="DC677" s="172"/>
      <c r="DD677" s="154" t="str">
        <f t="shared" si="812"/>
        <v>NO BID</v>
      </c>
      <c r="DE677" s="171"/>
      <c r="DF677" s="89"/>
      <c r="DG677" s="90" t="str">
        <f t="shared" si="813"/>
        <v/>
      </c>
      <c r="DH677" s="172"/>
      <c r="DI677" s="154" t="str">
        <f t="shared" si="814"/>
        <v>NO BID</v>
      </c>
      <c r="DJ677" s="171"/>
      <c r="DK677" s="89"/>
      <c r="DL677" s="90" t="str">
        <f t="shared" si="815"/>
        <v/>
      </c>
      <c r="DM677" s="172"/>
      <c r="DN677" s="154" t="str">
        <f t="shared" si="816"/>
        <v>NO BID</v>
      </c>
      <c r="DO677" s="171"/>
      <c r="DP677" s="89"/>
      <c r="DQ677" s="90" t="str">
        <f t="shared" si="817"/>
        <v/>
      </c>
      <c r="DR677" s="172"/>
      <c r="DS677" s="154" t="str">
        <f t="shared" si="818"/>
        <v>NO BID</v>
      </c>
      <c r="DT677" s="171"/>
      <c r="DU677" s="89"/>
      <c r="DV677" s="90" t="str">
        <f t="shared" si="819"/>
        <v/>
      </c>
      <c r="DW677" s="172"/>
      <c r="DX677" s="154" t="str">
        <f t="shared" si="820"/>
        <v>NO BID</v>
      </c>
      <c r="DY677" s="171"/>
      <c r="DZ677" s="89"/>
      <c r="EA677" s="90" t="str">
        <f t="shared" si="821"/>
        <v/>
      </c>
      <c r="EB677" s="172"/>
      <c r="EC677" s="154" t="str">
        <f t="shared" si="822"/>
        <v>NO BID</v>
      </c>
      <c r="ED677" s="171"/>
      <c r="EE677" s="89"/>
      <c r="EF677" s="90" t="str">
        <f t="shared" si="823"/>
        <v/>
      </c>
      <c r="EG677" s="172"/>
      <c r="EH677" s="154" t="str">
        <f t="shared" si="824"/>
        <v>NO BID</v>
      </c>
      <c r="EI677" s="171"/>
      <c r="EJ677" s="89"/>
      <c r="EK677" s="90" t="str">
        <f t="shared" si="825"/>
        <v/>
      </c>
      <c r="EL677" s="172"/>
      <c r="EM677" s="154" t="str">
        <f t="shared" si="826"/>
        <v>NO BID</v>
      </c>
      <c r="EN677" s="171"/>
      <c r="EO677" s="89"/>
      <c r="EP677" s="90" t="str">
        <f t="shared" si="827"/>
        <v/>
      </c>
      <c r="EQ677" s="172"/>
      <c r="ER677" s="154" t="str">
        <f t="shared" si="828"/>
        <v>NO BID</v>
      </c>
      <c r="ES677" s="171"/>
      <c r="ET677" s="89"/>
      <c r="EU677" s="90" t="str">
        <f t="shared" si="829"/>
        <v/>
      </c>
      <c r="EV677" s="172"/>
      <c r="EW677" s="154" t="str">
        <f t="shared" si="830"/>
        <v>NO BID</v>
      </c>
      <c r="EX677" s="171"/>
      <c r="EY677" s="89"/>
      <c r="EZ677" s="90" t="str">
        <f t="shared" si="831"/>
        <v/>
      </c>
      <c r="FA677" s="172"/>
      <c r="FB677" s="154" t="str">
        <f t="shared" si="832"/>
        <v>NO BID</v>
      </c>
      <c r="FC677" s="171"/>
      <c r="FD677" s="89"/>
      <c r="FE677" s="90" t="str">
        <f t="shared" si="833"/>
        <v/>
      </c>
      <c r="FF677" s="172"/>
      <c r="FG677" s="154" t="str">
        <f t="shared" si="834"/>
        <v>NO BID</v>
      </c>
      <c r="FH677" s="171"/>
      <c r="FI677" s="89"/>
      <c r="FJ677" s="90" t="str">
        <f t="shared" si="835"/>
        <v/>
      </c>
      <c r="FK677" s="172"/>
      <c r="FL677" s="154" t="str">
        <f t="shared" si="836"/>
        <v>NO BID</v>
      </c>
      <c r="FM677" s="171"/>
      <c r="FN677" s="89"/>
      <c r="FO677" s="90" t="str">
        <f t="shared" si="837"/>
        <v/>
      </c>
      <c r="FP677" s="172"/>
      <c r="FQ677" s="154" t="str">
        <f t="shared" si="838"/>
        <v>NO BID</v>
      </c>
      <c r="FR677" s="174"/>
      <c r="FS677" s="91">
        <v>15.9</v>
      </c>
      <c r="FT677" s="92">
        <f t="shared" si="839"/>
        <v>47.7</v>
      </c>
      <c r="FU677" s="175">
        <f t="shared" si="840"/>
        <v>0</v>
      </c>
      <c r="FV677" s="93" t="str">
        <f t="shared" si="841"/>
        <v/>
      </c>
      <c r="FW677" s="94">
        <f t="shared" si="842"/>
        <v>47.7</v>
      </c>
      <c r="FX677" s="95">
        <f t="shared" si="843"/>
        <v>0</v>
      </c>
      <c r="FY677" s="129" t="str">
        <f t="shared" si="844"/>
        <v>NOT AWARDED</v>
      </c>
      <c r="FZ677" s="130">
        <f t="shared" si="845"/>
        <v>0</v>
      </c>
      <c r="GA677" s="129" t="str">
        <f t="shared" si="846"/>
        <v>VENDOR 09</v>
      </c>
      <c r="GB677" s="176"/>
      <c r="GC677" s="177"/>
      <c r="GD677" s="96"/>
      <c r="GE677" s="97"/>
    </row>
    <row r="678" spans="1:187" ht="30" customHeight="1" thickTop="1" thickBot="1" x14ac:dyDescent="0.4">
      <c r="A678" s="162">
        <v>674</v>
      </c>
      <c r="B678" s="194">
        <v>4</v>
      </c>
      <c r="C678" s="164">
        <v>9780593418369</v>
      </c>
      <c r="D678" s="165" t="s">
        <v>638</v>
      </c>
      <c r="E678" s="165" t="s">
        <v>1295</v>
      </c>
      <c r="F678" s="165" t="s">
        <v>1479</v>
      </c>
      <c r="G678" s="166" t="s">
        <v>1415</v>
      </c>
      <c r="H678" s="166" t="s">
        <v>1422</v>
      </c>
      <c r="I678" s="167"/>
      <c r="J678" s="227">
        <f t="shared" si="847"/>
        <v>4</v>
      </c>
      <c r="K678" s="228"/>
      <c r="L678" s="99" t="str">
        <f t="shared" si="773"/>
        <v/>
      </c>
      <c r="M678" s="241"/>
      <c r="N678" s="168"/>
      <c r="O678" s="169" t="str">
        <f t="shared" si="774"/>
        <v>VENDOR 09</v>
      </c>
      <c r="P678" s="149">
        <v>241363</v>
      </c>
      <c r="Q678" s="149">
        <f t="shared" si="775"/>
        <v>0</v>
      </c>
      <c r="R678" s="170" t="str">
        <f t="shared" si="776"/>
        <v xml:space="preserve">, </v>
      </c>
      <c r="S678" s="170" t="str">
        <f t="shared" si="777"/>
        <v>NO BID</v>
      </c>
      <c r="T678" s="87">
        <f t="shared" si="778"/>
        <v>0</v>
      </c>
      <c r="U678" s="88" t="str">
        <f t="shared" si="779"/>
        <v>NOT AWARDED</v>
      </c>
      <c r="V678" s="167"/>
      <c r="W678" s="171"/>
      <c r="X678" s="89"/>
      <c r="Y678" s="90"/>
      <c r="Z678" s="172" t="str">
        <f t="shared" si="780"/>
        <v/>
      </c>
      <c r="AA678" s="154" t="str">
        <f t="shared" si="781"/>
        <v>NO BID</v>
      </c>
      <c r="AB678" s="171"/>
      <c r="AC678" s="89"/>
      <c r="AD678" s="90"/>
      <c r="AE678" s="172" t="str">
        <f t="shared" si="782"/>
        <v/>
      </c>
      <c r="AF678" s="154" t="str">
        <f t="shared" si="783"/>
        <v>NO BID</v>
      </c>
      <c r="AG678" s="171"/>
      <c r="AH678" s="89"/>
      <c r="AI678" s="90"/>
      <c r="AJ678" s="172" t="str">
        <f t="shared" si="784"/>
        <v/>
      </c>
      <c r="AK678" s="154" t="str">
        <f t="shared" si="785"/>
        <v>NO BID</v>
      </c>
      <c r="AL678" s="171"/>
      <c r="AM678" s="89"/>
      <c r="AN678" s="90"/>
      <c r="AO678" s="172" t="str">
        <f t="shared" si="786"/>
        <v/>
      </c>
      <c r="AP678" s="154" t="str">
        <f t="shared" si="787"/>
        <v>NO BID</v>
      </c>
      <c r="AQ678" s="171"/>
      <c r="AR678" s="89"/>
      <c r="AS678" s="90"/>
      <c r="AT678" s="172" t="str">
        <f t="shared" si="788"/>
        <v/>
      </c>
      <c r="AU678" s="154" t="str">
        <f t="shared" si="789"/>
        <v>NO BID</v>
      </c>
      <c r="AV678" s="171"/>
      <c r="AW678" s="89"/>
      <c r="AX678" s="90"/>
      <c r="AY678" s="172" t="str">
        <f t="shared" si="790"/>
        <v/>
      </c>
      <c r="AZ678" s="154" t="str">
        <f t="shared" si="791"/>
        <v>NO BID</v>
      </c>
      <c r="BA678" s="171"/>
      <c r="BB678" s="89"/>
      <c r="BC678" s="90"/>
      <c r="BD678" s="172" t="str">
        <f t="shared" si="792"/>
        <v/>
      </c>
      <c r="BE678" s="154" t="str">
        <f>IF($B678=0,"",IF(ISNUMBER(BB678),"","NO BID"))</f>
        <v>NO BID</v>
      </c>
      <c r="BF678" s="171"/>
      <c r="BG678" s="89"/>
      <c r="BH678" s="90"/>
      <c r="BI678" s="172" t="str">
        <f t="shared" si="793"/>
        <v/>
      </c>
      <c r="BJ678" s="154" t="str">
        <f t="shared" si="794"/>
        <v>NO BID</v>
      </c>
      <c r="BK678" s="171"/>
      <c r="BL678" s="89"/>
      <c r="BM678" s="90"/>
      <c r="BN678" s="172" t="str">
        <f t="shared" si="795"/>
        <v/>
      </c>
      <c r="BO678" s="154" t="str">
        <f t="shared" si="796"/>
        <v>NO BID</v>
      </c>
      <c r="BP678" s="178"/>
      <c r="BQ678" s="171"/>
      <c r="BR678" s="89"/>
      <c r="BS678" s="90" t="str">
        <f t="shared" si="797"/>
        <v/>
      </c>
      <c r="BT678" s="172"/>
      <c r="BU678" s="154" t="str">
        <f t="shared" si="798"/>
        <v>NO BID</v>
      </c>
      <c r="BV678" s="171"/>
      <c r="BW678" s="89"/>
      <c r="BX678" s="90" t="str">
        <f t="shared" si="799"/>
        <v/>
      </c>
      <c r="BY678" s="172"/>
      <c r="BZ678" s="154" t="str">
        <f t="shared" si="800"/>
        <v>NO BID</v>
      </c>
      <c r="CA678" s="171"/>
      <c r="CB678" s="89"/>
      <c r="CC678" s="90" t="str">
        <f t="shared" si="801"/>
        <v/>
      </c>
      <c r="CD678" s="172"/>
      <c r="CE678" s="154" t="str">
        <f t="shared" si="802"/>
        <v>NO BID</v>
      </c>
      <c r="CF678" s="171"/>
      <c r="CG678" s="89"/>
      <c r="CH678" s="90" t="str">
        <f t="shared" si="803"/>
        <v/>
      </c>
      <c r="CI678" s="172"/>
      <c r="CJ678" s="154" t="str">
        <f t="shared" si="804"/>
        <v>NO BID</v>
      </c>
      <c r="CK678" s="171"/>
      <c r="CL678" s="89"/>
      <c r="CM678" s="90" t="str">
        <f t="shared" si="805"/>
        <v/>
      </c>
      <c r="CN678" s="172"/>
      <c r="CO678" s="154" t="str">
        <f t="shared" si="806"/>
        <v>NO BID</v>
      </c>
      <c r="CP678" s="171"/>
      <c r="CQ678" s="89"/>
      <c r="CR678" s="90" t="str">
        <f t="shared" si="807"/>
        <v/>
      </c>
      <c r="CS678" s="172"/>
      <c r="CT678" s="154" t="str">
        <f t="shared" si="808"/>
        <v>NO BID</v>
      </c>
      <c r="CU678" s="171"/>
      <c r="CV678" s="89"/>
      <c r="CW678" s="90" t="str">
        <f t="shared" si="809"/>
        <v/>
      </c>
      <c r="CX678" s="172"/>
      <c r="CY678" s="154" t="str">
        <f t="shared" si="810"/>
        <v>NO BID</v>
      </c>
      <c r="CZ678" s="171"/>
      <c r="DA678" s="89"/>
      <c r="DB678" s="90" t="str">
        <f t="shared" si="811"/>
        <v/>
      </c>
      <c r="DC678" s="172"/>
      <c r="DD678" s="154" t="str">
        <f t="shared" si="812"/>
        <v>NO BID</v>
      </c>
      <c r="DE678" s="171"/>
      <c r="DF678" s="89"/>
      <c r="DG678" s="90" t="str">
        <f t="shared" si="813"/>
        <v/>
      </c>
      <c r="DH678" s="172"/>
      <c r="DI678" s="154" t="str">
        <f t="shared" si="814"/>
        <v>NO BID</v>
      </c>
      <c r="DJ678" s="171"/>
      <c r="DK678" s="89"/>
      <c r="DL678" s="90" t="str">
        <f t="shared" si="815"/>
        <v/>
      </c>
      <c r="DM678" s="172"/>
      <c r="DN678" s="154" t="str">
        <f t="shared" si="816"/>
        <v>NO BID</v>
      </c>
      <c r="DO678" s="171"/>
      <c r="DP678" s="89"/>
      <c r="DQ678" s="90" t="str">
        <f t="shared" si="817"/>
        <v/>
      </c>
      <c r="DR678" s="172"/>
      <c r="DS678" s="154" t="str">
        <f t="shared" si="818"/>
        <v>NO BID</v>
      </c>
      <c r="DT678" s="171"/>
      <c r="DU678" s="89"/>
      <c r="DV678" s="90" t="str">
        <f t="shared" si="819"/>
        <v/>
      </c>
      <c r="DW678" s="172"/>
      <c r="DX678" s="154" t="str">
        <f t="shared" si="820"/>
        <v>NO BID</v>
      </c>
      <c r="DY678" s="171"/>
      <c r="DZ678" s="89"/>
      <c r="EA678" s="90" t="str">
        <f t="shared" si="821"/>
        <v/>
      </c>
      <c r="EB678" s="172"/>
      <c r="EC678" s="154" t="str">
        <f t="shared" si="822"/>
        <v>NO BID</v>
      </c>
      <c r="ED678" s="171"/>
      <c r="EE678" s="89"/>
      <c r="EF678" s="90" t="str">
        <f t="shared" si="823"/>
        <v/>
      </c>
      <c r="EG678" s="172"/>
      <c r="EH678" s="154" t="str">
        <f t="shared" si="824"/>
        <v>NO BID</v>
      </c>
      <c r="EI678" s="171"/>
      <c r="EJ678" s="89"/>
      <c r="EK678" s="90" t="str">
        <f t="shared" si="825"/>
        <v/>
      </c>
      <c r="EL678" s="172"/>
      <c r="EM678" s="154" t="str">
        <f t="shared" si="826"/>
        <v>NO BID</v>
      </c>
      <c r="EN678" s="171"/>
      <c r="EO678" s="89"/>
      <c r="EP678" s="90" t="str">
        <f t="shared" si="827"/>
        <v/>
      </c>
      <c r="EQ678" s="172"/>
      <c r="ER678" s="154" t="str">
        <f t="shared" si="828"/>
        <v>NO BID</v>
      </c>
      <c r="ES678" s="171"/>
      <c r="ET678" s="89"/>
      <c r="EU678" s="90" t="str">
        <f t="shared" si="829"/>
        <v/>
      </c>
      <c r="EV678" s="172"/>
      <c r="EW678" s="154" t="str">
        <f t="shared" si="830"/>
        <v>NO BID</v>
      </c>
      <c r="EX678" s="171"/>
      <c r="EY678" s="89"/>
      <c r="EZ678" s="90" t="str">
        <f t="shared" si="831"/>
        <v/>
      </c>
      <c r="FA678" s="172"/>
      <c r="FB678" s="154" t="str">
        <f t="shared" si="832"/>
        <v>NO BID</v>
      </c>
      <c r="FC678" s="171"/>
      <c r="FD678" s="89"/>
      <c r="FE678" s="90" t="str">
        <f t="shared" si="833"/>
        <v/>
      </c>
      <c r="FF678" s="172"/>
      <c r="FG678" s="154" t="str">
        <f t="shared" si="834"/>
        <v>NO BID</v>
      </c>
      <c r="FH678" s="171"/>
      <c r="FI678" s="89"/>
      <c r="FJ678" s="90" t="str">
        <f t="shared" si="835"/>
        <v/>
      </c>
      <c r="FK678" s="172"/>
      <c r="FL678" s="154" t="str">
        <f t="shared" si="836"/>
        <v>NO BID</v>
      </c>
      <c r="FM678" s="171"/>
      <c r="FN678" s="89"/>
      <c r="FO678" s="90" t="str">
        <f t="shared" si="837"/>
        <v/>
      </c>
      <c r="FP678" s="172"/>
      <c r="FQ678" s="154" t="str">
        <f t="shared" si="838"/>
        <v>NO BID</v>
      </c>
      <c r="FR678" s="174"/>
      <c r="FS678" s="91">
        <v>24.99</v>
      </c>
      <c r="FT678" s="92">
        <f t="shared" si="839"/>
        <v>99.96</v>
      </c>
      <c r="FU678" s="175">
        <f t="shared" si="840"/>
        <v>0</v>
      </c>
      <c r="FV678" s="93" t="str">
        <f t="shared" si="841"/>
        <v/>
      </c>
      <c r="FW678" s="94">
        <f t="shared" si="842"/>
        <v>99.96</v>
      </c>
      <c r="FX678" s="95">
        <f t="shared" si="843"/>
        <v>0</v>
      </c>
      <c r="FY678" s="129" t="str">
        <f t="shared" si="844"/>
        <v>NOT AWARDED</v>
      </c>
      <c r="FZ678" s="130">
        <f t="shared" si="845"/>
        <v>0</v>
      </c>
      <c r="GA678" s="129" t="str">
        <f t="shared" si="846"/>
        <v>VENDOR 09</v>
      </c>
      <c r="GB678" s="176"/>
      <c r="GC678" s="177"/>
      <c r="GD678" s="96"/>
      <c r="GE678" s="97"/>
    </row>
    <row r="679" spans="1:187" ht="30" customHeight="1" thickTop="1" thickBot="1" x14ac:dyDescent="0.4">
      <c r="A679" s="162">
        <v>675</v>
      </c>
      <c r="B679" s="163">
        <v>3</v>
      </c>
      <c r="C679" s="164">
        <v>9781781319260</v>
      </c>
      <c r="D679" s="165" t="s">
        <v>642</v>
      </c>
      <c r="E679" s="165" t="s">
        <v>1299</v>
      </c>
      <c r="F679" s="165" t="s">
        <v>1479</v>
      </c>
      <c r="G679" s="166" t="s">
        <v>1415</v>
      </c>
      <c r="H679" s="166" t="s">
        <v>1434</v>
      </c>
      <c r="I679" s="167"/>
      <c r="J679" s="227">
        <f t="shared" si="847"/>
        <v>3</v>
      </c>
      <c r="K679" s="228"/>
      <c r="L679" s="99" t="str">
        <f t="shared" si="773"/>
        <v/>
      </c>
      <c r="M679" s="241"/>
      <c r="N679" s="168"/>
      <c r="O679" s="169" t="str">
        <f t="shared" si="774"/>
        <v>VENDOR 09</v>
      </c>
      <c r="P679" s="149">
        <v>241363</v>
      </c>
      <c r="Q679" s="149">
        <f t="shared" si="775"/>
        <v>0</v>
      </c>
      <c r="R679" s="170" t="str">
        <f t="shared" si="776"/>
        <v xml:space="preserve">, </v>
      </c>
      <c r="S679" s="170" t="str">
        <f t="shared" si="777"/>
        <v>NO BID</v>
      </c>
      <c r="T679" s="87">
        <f t="shared" si="778"/>
        <v>0</v>
      </c>
      <c r="U679" s="88" t="str">
        <f t="shared" si="779"/>
        <v>NOT AWARDED</v>
      </c>
      <c r="V679" s="167"/>
      <c r="W679" s="171"/>
      <c r="X679" s="89"/>
      <c r="Y679" s="90"/>
      <c r="Z679" s="172" t="str">
        <f t="shared" si="780"/>
        <v/>
      </c>
      <c r="AA679" s="154" t="str">
        <f t="shared" si="781"/>
        <v>NO BID</v>
      </c>
      <c r="AB679" s="171"/>
      <c r="AC679" s="89"/>
      <c r="AD679" s="90"/>
      <c r="AE679" s="172" t="str">
        <f t="shared" si="782"/>
        <v/>
      </c>
      <c r="AF679" s="154" t="str">
        <f t="shared" si="783"/>
        <v>NO BID</v>
      </c>
      <c r="AG679" s="171"/>
      <c r="AH679" s="89"/>
      <c r="AI679" s="90"/>
      <c r="AJ679" s="172" t="str">
        <f t="shared" si="784"/>
        <v/>
      </c>
      <c r="AK679" s="154" t="str">
        <f t="shared" si="785"/>
        <v>NO BID</v>
      </c>
      <c r="AL679" s="171"/>
      <c r="AM679" s="89"/>
      <c r="AN679" s="90"/>
      <c r="AO679" s="172" t="str">
        <f t="shared" si="786"/>
        <v/>
      </c>
      <c r="AP679" s="154" t="str">
        <f t="shared" si="787"/>
        <v>NO BID</v>
      </c>
      <c r="AQ679" s="171"/>
      <c r="AR679" s="89"/>
      <c r="AS679" s="90"/>
      <c r="AT679" s="172" t="str">
        <f t="shared" si="788"/>
        <v/>
      </c>
      <c r="AU679" s="154" t="str">
        <f t="shared" si="789"/>
        <v>NO BID</v>
      </c>
      <c r="AV679" s="171"/>
      <c r="AW679" s="89"/>
      <c r="AX679" s="90"/>
      <c r="AY679" s="172" t="str">
        <f t="shared" si="790"/>
        <v/>
      </c>
      <c r="AZ679" s="154" t="str">
        <f t="shared" si="791"/>
        <v>NO BID</v>
      </c>
      <c r="BA679" s="171"/>
      <c r="BB679" s="89"/>
      <c r="BC679" s="90"/>
      <c r="BD679" s="172" t="str">
        <f t="shared" si="792"/>
        <v/>
      </c>
      <c r="BE679" s="154" t="str">
        <f>IF($B679=0,"",IF(ISNUMBER(BB679),"","NO BID"))</f>
        <v>NO BID</v>
      </c>
      <c r="BF679" s="171"/>
      <c r="BG679" s="89"/>
      <c r="BH679" s="90"/>
      <c r="BI679" s="172" t="str">
        <f t="shared" si="793"/>
        <v/>
      </c>
      <c r="BJ679" s="154" t="str">
        <f t="shared" si="794"/>
        <v>NO BID</v>
      </c>
      <c r="BK679" s="171"/>
      <c r="BL679" s="89"/>
      <c r="BM679" s="90"/>
      <c r="BN679" s="172" t="str">
        <f t="shared" si="795"/>
        <v/>
      </c>
      <c r="BO679" s="154" t="str">
        <f t="shared" si="796"/>
        <v>NO BID</v>
      </c>
      <c r="BP679" s="178"/>
      <c r="BQ679" s="171"/>
      <c r="BR679" s="89"/>
      <c r="BS679" s="90" t="str">
        <f t="shared" si="797"/>
        <v/>
      </c>
      <c r="BT679" s="172"/>
      <c r="BU679" s="154" t="str">
        <f t="shared" si="798"/>
        <v>NO BID</v>
      </c>
      <c r="BV679" s="171"/>
      <c r="BW679" s="89"/>
      <c r="BX679" s="90" t="str">
        <f t="shared" si="799"/>
        <v/>
      </c>
      <c r="BY679" s="172"/>
      <c r="BZ679" s="154" t="str">
        <f t="shared" si="800"/>
        <v>NO BID</v>
      </c>
      <c r="CA679" s="171"/>
      <c r="CB679" s="89"/>
      <c r="CC679" s="90" t="str">
        <f t="shared" si="801"/>
        <v/>
      </c>
      <c r="CD679" s="172"/>
      <c r="CE679" s="154" t="str">
        <f t="shared" si="802"/>
        <v>NO BID</v>
      </c>
      <c r="CF679" s="171"/>
      <c r="CG679" s="89"/>
      <c r="CH679" s="90" t="str">
        <f t="shared" si="803"/>
        <v/>
      </c>
      <c r="CI679" s="172"/>
      <c r="CJ679" s="154" t="str">
        <f t="shared" si="804"/>
        <v>NO BID</v>
      </c>
      <c r="CK679" s="171"/>
      <c r="CL679" s="89"/>
      <c r="CM679" s="90" t="str">
        <f t="shared" si="805"/>
        <v/>
      </c>
      <c r="CN679" s="172"/>
      <c r="CO679" s="154" t="str">
        <f t="shared" si="806"/>
        <v>NO BID</v>
      </c>
      <c r="CP679" s="171"/>
      <c r="CQ679" s="89"/>
      <c r="CR679" s="90" t="str">
        <f t="shared" si="807"/>
        <v/>
      </c>
      <c r="CS679" s="172"/>
      <c r="CT679" s="154" t="str">
        <f t="shared" si="808"/>
        <v>NO BID</v>
      </c>
      <c r="CU679" s="171"/>
      <c r="CV679" s="89"/>
      <c r="CW679" s="90" t="str">
        <f t="shared" si="809"/>
        <v/>
      </c>
      <c r="CX679" s="172"/>
      <c r="CY679" s="154" t="str">
        <f t="shared" si="810"/>
        <v>NO BID</v>
      </c>
      <c r="CZ679" s="171"/>
      <c r="DA679" s="89"/>
      <c r="DB679" s="90" t="str">
        <f t="shared" si="811"/>
        <v/>
      </c>
      <c r="DC679" s="172"/>
      <c r="DD679" s="154" t="str">
        <f t="shared" si="812"/>
        <v>NO BID</v>
      </c>
      <c r="DE679" s="171"/>
      <c r="DF679" s="89"/>
      <c r="DG679" s="90" t="str">
        <f t="shared" si="813"/>
        <v/>
      </c>
      <c r="DH679" s="172"/>
      <c r="DI679" s="154" t="str">
        <f t="shared" si="814"/>
        <v>NO BID</v>
      </c>
      <c r="DJ679" s="171"/>
      <c r="DK679" s="89"/>
      <c r="DL679" s="90" t="str">
        <f t="shared" si="815"/>
        <v/>
      </c>
      <c r="DM679" s="172"/>
      <c r="DN679" s="154" t="str">
        <f t="shared" si="816"/>
        <v>NO BID</v>
      </c>
      <c r="DO679" s="171"/>
      <c r="DP679" s="89"/>
      <c r="DQ679" s="90" t="str">
        <f t="shared" si="817"/>
        <v/>
      </c>
      <c r="DR679" s="172"/>
      <c r="DS679" s="154" t="str">
        <f t="shared" si="818"/>
        <v>NO BID</v>
      </c>
      <c r="DT679" s="171"/>
      <c r="DU679" s="89"/>
      <c r="DV679" s="90" t="str">
        <f t="shared" si="819"/>
        <v/>
      </c>
      <c r="DW679" s="172"/>
      <c r="DX679" s="154" t="str">
        <f t="shared" si="820"/>
        <v>NO BID</v>
      </c>
      <c r="DY679" s="171"/>
      <c r="DZ679" s="89"/>
      <c r="EA679" s="90" t="str">
        <f t="shared" si="821"/>
        <v/>
      </c>
      <c r="EB679" s="172"/>
      <c r="EC679" s="154" t="str">
        <f t="shared" si="822"/>
        <v>NO BID</v>
      </c>
      <c r="ED679" s="171"/>
      <c r="EE679" s="89"/>
      <c r="EF679" s="90" t="str">
        <f t="shared" si="823"/>
        <v/>
      </c>
      <c r="EG679" s="172"/>
      <c r="EH679" s="154" t="str">
        <f t="shared" si="824"/>
        <v>NO BID</v>
      </c>
      <c r="EI679" s="171"/>
      <c r="EJ679" s="89"/>
      <c r="EK679" s="90" t="str">
        <f t="shared" si="825"/>
        <v/>
      </c>
      <c r="EL679" s="172"/>
      <c r="EM679" s="154" t="str">
        <f t="shared" si="826"/>
        <v>NO BID</v>
      </c>
      <c r="EN679" s="171"/>
      <c r="EO679" s="89"/>
      <c r="EP679" s="90" t="str">
        <f t="shared" si="827"/>
        <v/>
      </c>
      <c r="EQ679" s="172"/>
      <c r="ER679" s="154" t="str">
        <f t="shared" si="828"/>
        <v>NO BID</v>
      </c>
      <c r="ES679" s="171"/>
      <c r="ET679" s="89"/>
      <c r="EU679" s="90" t="str">
        <f t="shared" si="829"/>
        <v/>
      </c>
      <c r="EV679" s="172"/>
      <c r="EW679" s="154" t="str">
        <f t="shared" si="830"/>
        <v>NO BID</v>
      </c>
      <c r="EX679" s="171"/>
      <c r="EY679" s="89"/>
      <c r="EZ679" s="90" t="str">
        <f t="shared" si="831"/>
        <v/>
      </c>
      <c r="FA679" s="172"/>
      <c r="FB679" s="154" t="str">
        <f t="shared" si="832"/>
        <v>NO BID</v>
      </c>
      <c r="FC679" s="171"/>
      <c r="FD679" s="89"/>
      <c r="FE679" s="90" t="str">
        <f t="shared" si="833"/>
        <v/>
      </c>
      <c r="FF679" s="172"/>
      <c r="FG679" s="154" t="str">
        <f t="shared" si="834"/>
        <v>NO BID</v>
      </c>
      <c r="FH679" s="171"/>
      <c r="FI679" s="89"/>
      <c r="FJ679" s="90" t="str">
        <f t="shared" si="835"/>
        <v/>
      </c>
      <c r="FK679" s="172"/>
      <c r="FL679" s="154" t="str">
        <f t="shared" si="836"/>
        <v>NO BID</v>
      </c>
      <c r="FM679" s="171"/>
      <c r="FN679" s="89"/>
      <c r="FO679" s="90" t="str">
        <f t="shared" si="837"/>
        <v/>
      </c>
      <c r="FP679" s="172"/>
      <c r="FQ679" s="154" t="str">
        <f t="shared" si="838"/>
        <v>NO BID</v>
      </c>
      <c r="FR679" s="174"/>
      <c r="FS679" s="91">
        <v>15.99</v>
      </c>
      <c r="FT679" s="92">
        <f t="shared" si="839"/>
        <v>47.97</v>
      </c>
      <c r="FU679" s="175">
        <f t="shared" si="840"/>
        <v>0</v>
      </c>
      <c r="FV679" s="93" t="str">
        <f t="shared" si="841"/>
        <v/>
      </c>
      <c r="FW679" s="94">
        <f t="shared" si="842"/>
        <v>47.97</v>
      </c>
      <c r="FX679" s="95">
        <f t="shared" si="843"/>
        <v>0</v>
      </c>
      <c r="FY679" s="129" t="str">
        <f t="shared" si="844"/>
        <v>NOT AWARDED</v>
      </c>
      <c r="FZ679" s="130">
        <f t="shared" si="845"/>
        <v>0</v>
      </c>
      <c r="GA679" s="129" t="str">
        <f t="shared" si="846"/>
        <v>VENDOR 09</v>
      </c>
      <c r="GB679" s="176"/>
      <c r="GC679" s="177"/>
      <c r="GD679" s="96"/>
      <c r="GE679" s="97"/>
    </row>
    <row r="680" spans="1:187" ht="30" customHeight="1" thickTop="1" thickBot="1" x14ac:dyDescent="0.4">
      <c r="A680" s="141">
        <v>676</v>
      </c>
      <c r="B680" s="199">
        <v>3</v>
      </c>
      <c r="C680" s="164">
        <v>9780759554603</v>
      </c>
      <c r="D680" s="165" t="s">
        <v>645</v>
      </c>
      <c r="E680" s="165" t="s">
        <v>1301</v>
      </c>
      <c r="F680" s="165" t="s">
        <v>1479</v>
      </c>
      <c r="G680" s="166" t="s">
        <v>1415</v>
      </c>
      <c r="H680" s="166" t="s">
        <v>1416</v>
      </c>
      <c r="I680" s="167"/>
      <c r="J680" s="227">
        <f t="shared" si="847"/>
        <v>3</v>
      </c>
      <c r="K680" s="228"/>
      <c r="L680" s="99" t="str">
        <f t="shared" si="773"/>
        <v/>
      </c>
      <c r="M680" s="241"/>
      <c r="N680" s="168"/>
      <c r="O680" s="195" t="str">
        <f t="shared" si="774"/>
        <v>VENDOR 09</v>
      </c>
      <c r="P680" s="149">
        <v>241363</v>
      </c>
      <c r="Q680" s="149">
        <f t="shared" si="775"/>
        <v>0</v>
      </c>
      <c r="R680" s="196" t="str">
        <f t="shared" si="776"/>
        <v xml:space="preserve">, </v>
      </c>
      <c r="S680" s="196" t="str">
        <f t="shared" si="777"/>
        <v>NO BID</v>
      </c>
      <c r="T680" s="117">
        <f t="shared" si="778"/>
        <v>0</v>
      </c>
      <c r="U680" s="118" t="str">
        <f t="shared" si="779"/>
        <v>NOT AWARDED</v>
      </c>
      <c r="V680" s="167"/>
      <c r="W680" s="171"/>
      <c r="X680" s="89"/>
      <c r="Y680" s="90"/>
      <c r="Z680" s="172" t="str">
        <f t="shared" si="780"/>
        <v/>
      </c>
      <c r="AA680" s="154" t="str">
        <f t="shared" si="781"/>
        <v>NO BID</v>
      </c>
      <c r="AB680" s="171"/>
      <c r="AC680" s="89"/>
      <c r="AD680" s="90"/>
      <c r="AE680" s="172" t="str">
        <f t="shared" si="782"/>
        <v/>
      </c>
      <c r="AF680" s="154" t="str">
        <f t="shared" si="783"/>
        <v>NO BID</v>
      </c>
      <c r="AG680" s="171"/>
      <c r="AH680" s="89"/>
      <c r="AI680" s="90"/>
      <c r="AJ680" s="172" t="str">
        <f t="shared" si="784"/>
        <v/>
      </c>
      <c r="AK680" s="154" t="str">
        <f t="shared" si="785"/>
        <v>NO BID</v>
      </c>
      <c r="AL680" s="171"/>
      <c r="AM680" s="89"/>
      <c r="AN680" s="90"/>
      <c r="AO680" s="172" t="str">
        <f t="shared" si="786"/>
        <v/>
      </c>
      <c r="AP680" s="154" t="str">
        <f t="shared" si="787"/>
        <v>NO BID</v>
      </c>
      <c r="AQ680" s="171"/>
      <c r="AR680" s="89"/>
      <c r="AS680" s="90"/>
      <c r="AT680" s="172" t="str">
        <f t="shared" si="788"/>
        <v/>
      </c>
      <c r="AU680" s="154" t="str">
        <f t="shared" si="789"/>
        <v>NO BID</v>
      </c>
      <c r="AV680" s="171"/>
      <c r="AW680" s="89"/>
      <c r="AX680" s="90"/>
      <c r="AY680" s="172" t="str">
        <f t="shared" si="790"/>
        <v/>
      </c>
      <c r="AZ680" s="154" t="str">
        <f t="shared" si="791"/>
        <v>NO BID</v>
      </c>
      <c r="BA680" s="171"/>
      <c r="BB680" s="89"/>
      <c r="BC680" s="90"/>
      <c r="BD680" s="172" t="str">
        <f t="shared" si="792"/>
        <v/>
      </c>
      <c r="BE680" s="154" t="str">
        <f>IF($B680=0,"",IF(ISNUMBER(BB680),"","NO BID"))</f>
        <v>NO BID</v>
      </c>
      <c r="BF680" s="171"/>
      <c r="BG680" s="89"/>
      <c r="BH680" s="90"/>
      <c r="BI680" s="172" t="str">
        <f t="shared" si="793"/>
        <v/>
      </c>
      <c r="BJ680" s="154" t="str">
        <f t="shared" si="794"/>
        <v>NO BID</v>
      </c>
      <c r="BK680" s="171"/>
      <c r="BL680" s="89"/>
      <c r="BM680" s="90"/>
      <c r="BN680" s="172" t="str">
        <f t="shared" si="795"/>
        <v/>
      </c>
      <c r="BO680" s="154" t="str">
        <f t="shared" si="796"/>
        <v>NO BID</v>
      </c>
      <c r="BP680" s="178"/>
      <c r="BQ680" s="171"/>
      <c r="BR680" s="89"/>
      <c r="BS680" s="90" t="str">
        <f t="shared" si="797"/>
        <v/>
      </c>
      <c r="BT680" s="172"/>
      <c r="BU680" s="154" t="str">
        <f t="shared" si="798"/>
        <v>NO BID</v>
      </c>
      <c r="BV680" s="171"/>
      <c r="BW680" s="89"/>
      <c r="BX680" s="90" t="str">
        <f t="shared" si="799"/>
        <v/>
      </c>
      <c r="BY680" s="172"/>
      <c r="BZ680" s="154" t="str">
        <f t="shared" si="800"/>
        <v>NO BID</v>
      </c>
      <c r="CA680" s="171"/>
      <c r="CB680" s="89"/>
      <c r="CC680" s="90" t="str">
        <f t="shared" si="801"/>
        <v/>
      </c>
      <c r="CD680" s="172"/>
      <c r="CE680" s="154" t="str">
        <f t="shared" si="802"/>
        <v>NO BID</v>
      </c>
      <c r="CF680" s="171"/>
      <c r="CG680" s="89"/>
      <c r="CH680" s="90" t="str">
        <f t="shared" si="803"/>
        <v/>
      </c>
      <c r="CI680" s="172"/>
      <c r="CJ680" s="154" t="str">
        <f t="shared" si="804"/>
        <v>NO BID</v>
      </c>
      <c r="CK680" s="171"/>
      <c r="CL680" s="89"/>
      <c r="CM680" s="90" t="str">
        <f t="shared" si="805"/>
        <v/>
      </c>
      <c r="CN680" s="172"/>
      <c r="CO680" s="154" t="str">
        <f t="shared" si="806"/>
        <v>NO BID</v>
      </c>
      <c r="CP680" s="171"/>
      <c r="CQ680" s="89"/>
      <c r="CR680" s="90" t="str">
        <f t="shared" si="807"/>
        <v/>
      </c>
      <c r="CS680" s="172"/>
      <c r="CT680" s="154" t="str">
        <f t="shared" si="808"/>
        <v>NO BID</v>
      </c>
      <c r="CU680" s="171"/>
      <c r="CV680" s="89"/>
      <c r="CW680" s="90" t="str">
        <f t="shared" si="809"/>
        <v/>
      </c>
      <c r="CX680" s="172"/>
      <c r="CY680" s="154" t="str">
        <f t="shared" si="810"/>
        <v>NO BID</v>
      </c>
      <c r="CZ680" s="171"/>
      <c r="DA680" s="89"/>
      <c r="DB680" s="90" t="str">
        <f t="shared" si="811"/>
        <v/>
      </c>
      <c r="DC680" s="172"/>
      <c r="DD680" s="154" t="str">
        <f t="shared" si="812"/>
        <v>NO BID</v>
      </c>
      <c r="DE680" s="171"/>
      <c r="DF680" s="89"/>
      <c r="DG680" s="90" t="str">
        <f t="shared" si="813"/>
        <v/>
      </c>
      <c r="DH680" s="172"/>
      <c r="DI680" s="154" t="str">
        <f t="shared" si="814"/>
        <v>NO BID</v>
      </c>
      <c r="DJ680" s="171"/>
      <c r="DK680" s="89"/>
      <c r="DL680" s="90" t="str">
        <f t="shared" si="815"/>
        <v/>
      </c>
      <c r="DM680" s="172"/>
      <c r="DN680" s="154" t="str">
        <f t="shared" si="816"/>
        <v>NO BID</v>
      </c>
      <c r="DO680" s="171"/>
      <c r="DP680" s="89"/>
      <c r="DQ680" s="90" t="str">
        <f t="shared" si="817"/>
        <v/>
      </c>
      <c r="DR680" s="172"/>
      <c r="DS680" s="154" t="str">
        <f t="shared" si="818"/>
        <v>NO BID</v>
      </c>
      <c r="DT680" s="171"/>
      <c r="DU680" s="89"/>
      <c r="DV680" s="90" t="str">
        <f t="shared" si="819"/>
        <v/>
      </c>
      <c r="DW680" s="172"/>
      <c r="DX680" s="154" t="str">
        <f t="shared" si="820"/>
        <v>NO BID</v>
      </c>
      <c r="DY680" s="171"/>
      <c r="DZ680" s="89"/>
      <c r="EA680" s="90" t="str">
        <f t="shared" si="821"/>
        <v/>
      </c>
      <c r="EB680" s="172"/>
      <c r="EC680" s="154" t="str">
        <f t="shared" si="822"/>
        <v>NO BID</v>
      </c>
      <c r="ED680" s="171"/>
      <c r="EE680" s="89"/>
      <c r="EF680" s="90" t="str">
        <f t="shared" si="823"/>
        <v/>
      </c>
      <c r="EG680" s="172"/>
      <c r="EH680" s="154" t="str">
        <f t="shared" si="824"/>
        <v>NO BID</v>
      </c>
      <c r="EI680" s="171"/>
      <c r="EJ680" s="89"/>
      <c r="EK680" s="90" t="str">
        <f t="shared" si="825"/>
        <v/>
      </c>
      <c r="EL680" s="172"/>
      <c r="EM680" s="154" t="str">
        <f t="shared" si="826"/>
        <v>NO BID</v>
      </c>
      <c r="EN680" s="171"/>
      <c r="EO680" s="89"/>
      <c r="EP680" s="90" t="str">
        <f t="shared" si="827"/>
        <v/>
      </c>
      <c r="EQ680" s="172"/>
      <c r="ER680" s="154" t="str">
        <f t="shared" si="828"/>
        <v>NO BID</v>
      </c>
      <c r="ES680" s="171"/>
      <c r="ET680" s="89"/>
      <c r="EU680" s="90" t="str">
        <f t="shared" si="829"/>
        <v/>
      </c>
      <c r="EV680" s="172"/>
      <c r="EW680" s="154" t="str">
        <f t="shared" si="830"/>
        <v>NO BID</v>
      </c>
      <c r="EX680" s="171"/>
      <c r="EY680" s="89"/>
      <c r="EZ680" s="90" t="str">
        <f t="shared" si="831"/>
        <v/>
      </c>
      <c r="FA680" s="172"/>
      <c r="FB680" s="154" t="str">
        <f t="shared" si="832"/>
        <v>NO BID</v>
      </c>
      <c r="FC680" s="171"/>
      <c r="FD680" s="89"/>
      <c r="FE680" s="90" t="str">
        <f t="shared" si="833"/>
        <v/>
      </c>
      <c r="FF680" s="172"/>
      <c r="FG680" s="154" t="str">
        <f t="shared" si="834"/>
        <v>NO BID</v>
      </c>
      <c r="FH680" s="171"/>
      <c r="FI680" s="89"/>
      <c r="FJ680" s="90" t="str">
        <f t="shared" si="835"/>
        <v/>
      </c>
      <c r="FK680" s="172"/>
      <c r="FL680" s="154" t="str">
        <f t="shared" si="836"/>
        <v>NO BID</v>
      </c>
      <c r="FM680" s="171"/>
      <c r="FN680" s="89"/>
      <c r="FO680" s="90" t="str">
        <f t="shared" si="837"/>
        <v/>
      </c>
      <c r="FP680" s="172"/>
      <c r="FQ680" s="154" t="str">
        <f t="shared" si="838"/>
        <v>NO BID</v>
      </c>
      <c r="FR680" s="174"/>
      <c r="FS680" s="91">
        <v>10.69</v>
      </c>
      <c r="FT680" s="92">
        <f t="shared" si="839"/>
        <v>32.07</v>
      </c>
      <c r="FU680" s="175">
        <f t="shared" si="840"/>
        <v>0</v>
      </c>
      <c r="FV680" s="93" t="str">
        <f t="shared" si="841"/>
        <v/>
      </c>
      <c r="FW680" s="94">
        <f t="shared" si="842"/>
        <v>32.07</v>
      </c>
      <c r="FX680" s="95">
        <f t="shared" si="843"/>
        <v>0</v>
      </c>
      <c r="FY680" s="129" t="str">
        <f t="shared" si="844"/>
        <v>NOT AWARDED</v>
      </c>
      <c r="FZ680" s="130">
        <f t="shared" si="845"/>
        <v>0</v>
      </c>
      <c r="GA680" s="129" t="str">
        <f t="shared" si="846"/>
        <v>VENDOR 09</v>
      </c>
      <c r="GB680" s="176"/>
      <c r="GC680" s="177"/>
      <c r="GD680" s="96"/>
      <c r="GE680" s="97"/>
    </row>
    <row r="681" spans="1:187" ht="30" customHeight="1" thickTop="1" thickBot="1" x14ac:dyDescent="0.4">
      <c r="A681" s="162">
        <v>677</v>
      </c>
      <c r="B681" s="199">
        <v>5</v>
      </c>
      <c r="C681" s="164">
        <v>9798985263220</v>
      </c>
      <c r="D681" s="165" t="s">
        <v>744</v>
      </c>
      <c r="E681" s="165" t="s">
        <v>1377</v>
      </c>
      <c r="F681" s="165" t="s">
        <v>1480</v>
      </c>
      <c r="G681" s="166" t="s">
        <v>1415</v>
      </c>
      <c r="H681" s="166" t="s">
        <v>1471</v>
      </c>
      <c r="I681" s="167"/>
      <c r="J681" s="227">
        <f t="shared" si="847"/>
        <v>5</v>
      </c>
      <c r="K681" s="228"/>
      <c r="L681" s="99" t="str">
        <f t="shared" si="773"/>
        <v/>
      </c>
      <c r="M681" s="241"/>
      <c r="N681" s="168"/>
      <c r="O681" s="195" t="str">
        <f t="shared" si="774"/>
        <v>VENDOR 09</v>
      </c>
      <c r="P681" s="149">
        <v>241363</v>
      </c>
      <c r="Q681" s="149">
        <f t="shared" si="775"/>
        <v>0</v>
      </c>
      <c r="R681" s="196" t="str">
        <f t="shared" si="776"/>
        <v xml:space="preserve">, </v>
      </c>
      <c r="S681" s="196" t="str">
        <f t="shared" si="777"/>
        <v>NO BID</v>
      </c>
      <c r="T681" s="117">
        <f t="shared" si="778"/>
        <v>0</v>
      </c>
      <c r="U681" s="118" t="str">
        <f t="shared" si="779"/>
        <v>NOT AWARDED</v>
      </c>
      <c r="V681" s="167"/>
      <c r="W681" s="171"/>
      <c r="X681" s="89"/>
      <c r="Y681" s="90"/>
      <c r="Z681" s="172" t="str">
        <f t="shared" si="780"/>
        <v/>
      </c>
      <c r="AA681" s="154" t="str">
        <f t="shared" si="781"/>
        <v>NO BID</v>
      </c>
      <c r="AB681" s="171"/>
      <c r="AC681" s="89"/>
      <c r="AD681" s="90"/>
      <c r="AE681" s="172" t="str">
        <f t="shared" si="782"/>
        <v/>
      </c>
      <c r="AF681" s="154" t="str">
        <f t="shared" si="783"/>
        <v>NO BID</v>
      </c>
      <c r="AG681" s="171"/>
      <c r="AH681" s="89"/>
      <c r="AI681" s="90"/>
      <c r="AJ681" s="172" t="str">
        <f t="shared" si="784"/>
        <v/>
      </c>
      <c r="AK681" s="154" t="str">
        <f t="shared" si="785"/>
        <v>NO BID</v>
      </c>
      <c r="AL681" s="171"/>
      <c r="AM681" s="89"/>
      <c r="AN681" s="90"/>
      <c r="AO681" s="172" t="str">
        <f t="shared" si="786"/>
        <v/>
      </c>
      <c r="AP681" s="154" t="str">
        <f t="shared" si="787"/>
        <v>NO BID</v>
      </c>
      <c r="AQ681" s="171"/>
      <c r="AR681" s="89"/>
      <c r="AS681" s="90"/>
      <c r="AT681" s="172" t="str">
        <f t="shared" si="788"/>
        <v/>
      </c>
      <c r="AU681" s="154" t="str">
        <f t="shared" si="789"/>
        <v>NO BID</v>
      </c>
      <c r="AV681" s="171"/>
      <c r="AW681" s="89"/>
      <c r="AX681" s="90"/>
      <c r="AY681" s="172" t="str">
        <f t="shared" si="790"/>
        <v/>
      </c>
      <c r="AZ681" s="154" t="str">
        <f t="shared" si="791"/>
        <v>NO BID</v>
      </c>
      <c r="BA681" s="171"/>
      <c r="BB681" s="89"/>
      <c r="BC681" s="90"/>
      <c r="BD681" s="172" t="str">
        <f t="shared" si="792"/>
        <v/>
      </c>
      <c r="BE681" s="154" t="str">
        <f>IF($B681=0,"",IF(ISNUMBER(BB681),"","NO BID"))</f>
        <v>NO BID</v>
      </c>
      <c r="BF681" s="171"/>
      <c r="BG681" s="89"/>
      <c r="BH681" s="90"/>
      <c r="BI681" s="172" t="str">
        <f t="shared" si="793"/>
        <v/>
      </c>
      <c r="BJ681" s="154" t="str">
        <f t="shared" si="794"/>
        <v>NO BID</v>
      </c>
      <c r="BK681" s="171"/>
      <c r="BL681" s="89"/>
      <c r="BM681" s="90"/>
      <c r="BN681" s="172" t="str">
        <f t="shared" si="795"/>
        <v/>
      </c>
      <c r="BO681" s="154" t="str">
        <f t="shared" si="796"/>
        <v>NO BID</v>
      </c>
      <c r="BP681" s="178"/>
      <c r="BQ681" s="171"/>
      <c r="BR681" s="89"/>
      <c r="BS681" s="90" t="str">
        <f t="shared" si="797"/>
        <v/>
      </c>
      <c r="BT681" s="172"/>
      <c r="BU681" s="154" t="str">
        <f t="shared" si="798"/>
        <v>NO BID</v>
      </c>
      <c r="BV681" s="171"/>
      <c r="BW681" s="89"/>
      <c r="BX681" s="90" t="str">
        <f t="shared" si="799"/>
        <v/>
      </c>
      <c r="BY681" s="172"/>
      <c r="BZ681" s="154" t="str">
        <f t="shared" si="800"/>
        <v>NO BID</v>
      </c>
      <c r="CA681" s="171"/>
      <c r="CB681" s="89"/>
      <c r="CC681" s="90" t="str">
        <f t="shared" si="801"/>
        <v/>
      </c>
      <c r="CD681" s="172"/>
      <c r="CE681" s="154" t="str">
        <f t="shared" si="802"/>
        <v>NO BID</v>
      </c>
      <c r="CF681" s="171"/>
      <c r="CG681" s="89"/>
      <c r="CH681" s="90" t="str">
        <f t="shared" si="803"/>
        <v/>
      </c>
      <c r="CI681" s="172"/>
      <c r="CJ681" s="154" t="str">
        <f t="shared" si="804"/>
        <v>NO BID</v>
      </c>
      <c r="CK681" s="171"/>
      <c r="CL681" s="89"/>
      <c r="CM681" s="90" t="str">
        <f t="shared" si="805"/>
        <v/>
      </c>
      <c r="CN681" s="172"/>
      <c r="CO681" s="154" t="str">
        <f t="shared" si="806"/>
        <v>NO BID</v>
      </c>
      <c r="CP681" s="171"/>
      <c r="CQ681" s="89"/>
      <c r="CR681" s="90" t="str">
        <f t="shared" si="807"/>
        <v/>
      </c>
      <c r="CS681" s="172"/>
      <c r="CT681" s="154" t="str">
        <f t="shared" si="808"/>
        <v>NO BID</v>
      </c>
      <c r="CU681" s="171"/>
      <c r="CV681" s="89"/>
      <c r="CW681" s="90" t="str">
        <f t="shared" si="809"/>
        <v/>
      </c>
      <c r="CX681" s="172"/>
      <c r="CY681" s="154" t="str">
        <f t="shared" si="810"/>
        <v>NO BID</v>
      </c>
      <c r="CZ681" s="171"/>
      <c r="DA681" s="89"/>
      <c r="DB681" s="90" t="str">
        <f t="shared" si="811"/>
        <v/>
      </c>
      <c r="DC681" s="172"/>
      <c r="DD681" s="154" t="str">
        <f t="shared" si="812"/>
        <v>NO BID</v>
      </c>
      <c r="DE681" s="171"/>
      <c r="DF681" s="89"/>
      <c r="DG681" s="90" t="str">
        <f t="shared" si="813"/>
        <v/>
      </c>
      <c r="DH681" s="172"/>
      <c r="DI681" s="154" t="str">
        <f t="shared" si="814"/>
        <v>NO BID</v>
      </c>
      <c r="DJ681" s="171"/>
      <c r="DK681" s="89"/>
      <c r="DL681" s="90" t="str">
        <f t="shared" si="815"/>
        <v/>
      </c>
      <c r="DM681" s="172"/>
      <c r="DN681" s="154" t="str">
        <f t="shared" si="816"/>
        <v>NO BID</v>
      </c>
      <c r="DO681" s="171"/>
      <c r="DP681" s="89"/>
      <c r="DQ681" s="90" t="str">
        <f t="shared" si="817"/>
        <v/>
      </c>
      <c r="DR681" s="172"/>
      <c r="DS681" s="154" t="str">
        <f t="shared" si="818"/>
        <v>NO BID</v>
      </c>
      <c r="DT681" s="171"/>
      <c r="DU681" s="89"/>
      <c r="DV681" s="90" t="str">
        <f t="shared" si="819"/>
        <v/>
      </c>
      <c r="DW681" s="172"/>
      <c r="DX681" s="154" t="str">
        <f t="shared" si="820"/>
        <v>NO BID</v>
      </c>
      <c r="DY681" s="171"/>
      <c r="DZ681" s="89"/>
      <c r="EA681" s="90" t="str">
        <f t="shared" si="821"/>
        <v/>
      </c>
      <c r="EB681" s="172"/>
      <c r="EC681" s="154" t="str">
        <f t="shared" si="822"/>
        <v>NO BID</v>
      </c>
      <c r="ED681" s="171"/>
      <c r="EE681" s="89"/>
      <c r="EF681" s="90" t="str">
        <f t="shared" si="823"/>
        <v/>
      </c>
      <c r="EG681" s="172"/>
      <c r="EH681" s="154" t="str">
        <f t="shared" si="824"/>
        <v>NO BID</v>
      </c>
      <c r="EI681" s="171"/>
      <c r="EJ681" s="89"/>
      <c r="EK681" s="90" t="str">
        <f t="shared" si="825"/>
        <v/>
      </c>
      <c r="EL681" s="172"/>
      <c r="EM681" s="154" t="str">
        <f t="shared" si="826"/>
        <v>NO BID</v>
      </c>
      <c r="EN681" s="171"/>
      <c r="EO681" s="89"/>
      <c r="EP681" s="90" t="str">
        <f t="shared" si="827"/>
        <v/>
      </c>
      <c r="EQ681" s="172"/>
      <c r="ER681" s="154" t="str">
        <f t="shared" si="828"/>
        <v>NO BID</v>
      </c>
      <c r="ES681" s="171"/>
      <c r="ET681" s="89"/>
      <c r="EU681" s="90" t="str">
        <f t="shared" si="829"/>
        <v/>
      </c>
      <c r="EV681" s="172"/>
      <c r="EW681" s="154" t="str">
        <f t="shared" si="830"/>
        <v>NO BID</v>
      </c>
      <c r="EX681" s="171"/>
      <c r="EY681" s="89"/>
      <c r="EZ681" s="90" t="str">
        <f t="shared" si="831"/>
        <v/>
      </c>
      <c r="FA681" s="172"/>
      <c r="FB681" s="154" t="str">
        <f t="shared" si="832"/>
        <v>NO BID</v>
      </c>
      <c r="FC681" s="171"/>
      <c r="FD681" s="89"/>
      <c r="FE681" s="90" t="str">
        <f t="shared" si="833"/>
        <v/>
      </c>
      <c r="FF681" s="172"/>
      <c r="FG681" s="154" t="str">
        <f t="shared" si="834"/>
        <v>NO BID</v>
      </c>
      <c r="FH681" s="171"/>
      <c r="FI681" s="89"/>
      <c r="FJ681" s="90" t="str">
        <f t="shared" si="835"/>
        <v/>
      </c>
      <c r="FK681" s="172"/>
      <c r="FL681" s="154" t="str">
        <f t="shared" si="836"/>
        <v>NO BID</v>
      </c>
      <c r="FM681" s="171"/>
      <c r="FN681" s="89"/>
      <c r="FO681" s="90" t="str">
        <f t="shared" si="837"/>
        <v/>
      </c>
      <c r="FP681" s="172"/>
      <c r="FQ681" s="154" t="str">
        <f t="shared" si="838"/>
        <v>NO BID</v>
      </c>
      <c r="FR681" s="174"/>
      <c r="FS681" s="91">
        <v>15.3</v>
      </c>
      <c r="FT681" s="92">
        <f t="shared" si="839"/>
        <v>76.5</v>
      </c>
      <c r="FU681" s="175">
        <f t="shared" si="840"/>
        <v>0</v>
      </c>
      <c r="FV681" s="93" t="str">
        <f t="shared" si="841"/>
        <v/>
      </c>
      <c r="FW681" s="94">
        <f t="shared" si="842"/>
        <v>76.5</v>
      </c>
      <c r="FX681" s="95">
        <f t="shared" si="843"/>
        <v>0</v>
      </c>
      <c r="FY681" s="129" t="str">
        <f t="shared" si="844"/>
        <v>NOT AWARDED</v>
      </c>
      <c r="FZ681" s="130">
        <f t="shared" si="845"/>
        <v>0</v>
      </c>
      <c r="GA681" s="129" t="str">
        <f t="shared" si="846"/>
        <v>VENDOR 09</v>
      </c>
      <c r="GB681" s="176"/>
      <c r="GC681" s="177"/>
      <c r="GD681" s="96"/>
      <c r="GE681" s="97"/>
    </row>
    <row r="682" spans="1:187" ht="30" customHeight="1" thickTop="1" thickBot="1" x14ac:dyDescent="0.4">
      <c r="A682" s="162">
        <v>678</v>
      </c>
      <c r="B682" s="197">
        <v>4</v>
      </c>
      <c r="C682" s="164">
        <v>9781634059763</v>
      </c>
      <c r="D682" s="165" t="s">
        <v>648</v>
      </c>
      <c r="E682" s="165" t="s">
        <v>1302</v>
      </c>
      <c r="F682" s="165" t="s">
        <v>1480</v>
      </c>
      <c r="G682" s="166" t="s">
        <v>1415</v>
      </c>
      <c r="H682" s="166" t="s">
        <v>1420</v>
      </c>
      <c r="I682" s="167"/>
      <c r="J682" s="227">
        <f t="shared" si="847"/>
        <v>4</v>
      </c>
      <c r="K682" s="228"/>
      <c r="L682" s="99" t="str">
        <f t="shared" si="773"/>
        <v/>
      </c>
      <c r="M682" s="241"/>
      <c r="N682" s="168"/>
      <c r="O682" s="195" t="str">
        <f t="shared" si="774"/>
        <v>VENDOR 09</v>
      </c>
      <c r="P682" s="149" t="s">
        <v>88</v>
      </c>
      <c r="Q682" s="149">
        <f t="shared" si="775"/>
        <v>0</v>
      </c>
      <c r="R682" s="196" t="str">
        <f t="shared" si="776"/>
        <v xml:space="preserve">, </v>
      </c>
      <c r="S682" s="196" t="str">
        <f t="shared" si="777"/>
        <v>NO BID</v>
      </c>
      <c r="T682" s="117">
        <f t="shared" si="778"/>
        <v>0</v>
      </c>
      <c r="U682" s="118" t="str">
        <f t="shared" si="779"/>
        <v>NOT AWARDED</v>
      </c>
      <c r="V682" s="167"/>
      <c r="W682" s="171"/>
      <c r="X682" s="89"/>
      <c r="Y682" s="90"/>
      <c r="Z682" s="172" t="str">
        <f t="shared" si="780"/>
        <v/>
      </c>
      <c r="AA682" s="154" t="str">
        <f t="shared" si="781"/>
        <v>NO BID</v>
      </c>
      <c r="AB682" s="171"/>
      <c r="AC682" s="89"/>
      <c r="AD682" s="90"/>
      <c r="AE682" s="172" t="str">
        <f t="shared" si="782"/>
        <v/>
      </c>
      <c r="AF682" s="154" t="str">
        <f t="shared" si="783"/>
        <v>NO BID</v>
      </c>
      <c r="AG682" s="171"/>
      <c r="AH682" s="89"/>
      <c r="AI682" s="90"/>
      <c r="AJ682" s="172" t="str">
        <f t="shared" si="784"/>
        <v/>
      </c>
      <c r="AK682" s="154" t="str">
        <f t="shared" si="785"/>
        <v>NO BID</v>
      </c>
      <c r="AL682" s="171"/>
      <c r="AM682" s="89"/>
      <c r="AN682" s="90"/>
      <c r="AO682" s="172" t="str">
        <f t="shared" si="786"/>
        <v/>
      </c>
      <c r="AP682" s="154" t="str">
        <f t="shared" si="787"/>
        <v>NO BID</v>
      </c>
      <c r="AQ682" s="171"/>
      <c r="AR682" s="89"/>
      <c r="AS682" s="90"/>
      <c r="AT682" s="172" t="str">
        <f t="shared" si="788"/>
        <v/>
      </c>
      <c r="AU682" s="154" t="str">
        <f t="shared" si="789"/>
        <v>NO BID</v>
      </c>
      <c r="AV682" s="171"/>
      <c r="AW682" s="89"/>
      <c r="AX682" s="90"/>
      <c r="AY682" s="172" t="str">
        <f t="shared" si="790"/>
        <v/>
      </c>
      <c r="AZ682" s="154" t="str">
        <f t="shared" si="791"/>
        <v>NO BID</v>
      </c>
      <c r="BA682" s="171"/>
      <c r="BB682" s="89"/>
      <c r="BC682" s="90"/>
      <c r="BD682" s="172" t="str">
        <f t="shared" si="792"/>
        <v/>
      </c>
      <c r="BE682" s="154" t="s">
        <v>79</v>
      </c>
      <c r="BF682" s="171"/>
      <c r="BG682" s="89"/>
      <c r="BH682" s="90"/>
      <c r="BI682" s="172" t="str">
        <f t="shared" si="793"/>
        <v/>
      </c>
      <c r="BJ682" s="154" t="str">
        <f t="shared" si="794"/>
        <v>NO BID</v>
      </c>
      <c r="BK682" s="171"/>
      <c r="BL682" s="89"/>
      <c r="BM682" s="90"/>
      <c r="BN682" s="172" t="str">
        <f t="shared" si="795"/>
        <v/>
      </c>
      <c r="BO682" s="154" t="str">
        <f t="shared" si="796"/>
        <v>NO BID</v>
      </c>
      <c r="BP682" s="178"/>
      <c r="BQ682" s="171"/>
      <c r="BR682" s="89"/>
      <c r="BS682" s="90" t="str">
        <f t="shared" si="797"/>
        <v/>
      </c>
      <c r="BT682" s="172"/>
      <c r="BU682" s="154" t="str">
        <f t="shared" si="798"/>
        <v>NO BID</v>
      </c>
      <c r="BV682" s="171"/>
      <c r="BW682" s="89"/>
      <c r="BX682" s="90" t="str">
        <f t="shared" si="799"/>
        <v/>
      </c>
      <c r="BY682" s="172"/>
      <c r="BZ682" s="154" t="str">
        <f t="shared" si="800"/>
        <v>NO BID</v>
      </c>
      <c r="CA682" s="171"/>
      <c r="CB682" s="89"/>
      <c r="CC682" s="90" t="str">
        <f t="shared" si="801"/>
        <v/>
      </c>
      <c r="CD682" s="172"/>
      <c r="CE682" s="154" t="str">
        <f t="shared" si="802"/>
        <v>NO BID</v>
      </c>
      <c r="CF682" s="171"/>
      <c r="CG682" s="89"/>
      <c r="CH682" s="90" t="str">
        <f t="shared" si="803"/>
        <v/>
      </c>
      <c r="CI682" s="172"/>
      <c r="CJ682" s="154" t="str">
        <f t="shared" si="804"/>
        <v>NO BID</v>
      </c>
      <c r="CK682" s="171"/>
      <c r="CL682" s="89"/>
      <c r="CM682" s="90" t="str">
        <f t="shared" si="805"/>
        <v/>
      </c>
      <c r="CN682" s="172"/>
      <c r="CO682" s="154" t="str">
        <f t="shared" si="806"/>
        <v>NO BID</v>
      </c>
      <c r="CP682" s="171"/>
      <c r="CQ682" s="89"/>
      <c r="CR682" s="90" t="str">
        <f t="shared" si="807"/>
        <v/>
      </c>
      <c r="CS682" s="172"/>
      <c r="CT682" s="154" t="str">
        <f t="shared" si="808"/>
        <v>NO BID</v>
      </c>
      <c r="CU682" s="171"/>
      <c r="CV682" s="89"/>
      <c r="CW682" s="90" t="str">
        <f t="shared" si="809"/>
        <v/>
      </c>
      <c r="CX682" s="172"/>
      <c r="CY682" s="154" t="str">
        <f t="shared" si="810"/>
        <v>NO BID</v>
      </c>
      <c r="CZ682" s="171"/>
      <c r="DA682" s="89"/>
      <c r="DB682" s="90" t="str">
        <f t="shared" si="811"/>
        <v/>
      </c>
      <c r="DC682" s="172"/>
      <c r="DD682" s="154" t="str">
        <f t="shared" si="812"/>
        <v>NO BID</v>
      </c>
      <c r="DE682" s="171"/>
      <c r="DF682" s="89"/>
      <c r="DG682" s="90" t="str">
        <f t="shared" si="813"/>
        <v/>
      </c>
      <c r="DH682" s="172"/>
      <c r="DI682" s="154" t="str">
        <f t="shared" si="814"/>
        <v>NO BID</v>
      </c>
      <c r="DJ682" s="171"/>
      <c r="DK682" s="89"/>
      <c r="DL682" s="90" t="str">
        <f t="shared" si="815"/>
        <v/>
      </c>
      <c r="DM682" s="172"/>
      <c r="DN682" s="154" t="str">
        <f t="shared" si="816"/>
        <v>NO BID</v>
      </c>
      <c r="DO682" s="171"/>
      <c r="DP682" s="89"/>
      <c r="DQ682" s="90" t="str">
        <f t="shared" si="817"/>
        <v/>
      </c>
      <c r="DR682" s="172"/>
      <c r="DS682" s="154" t="str">
        <f t="shared" si="818"/>
        <v>NO BID</v>
      </c>
      <c r="DT682" s="171"/>
      <c r="DU682" s="89"/>
      <c r="DV682" s="90" t="str">
        <f t="shared" si="819"/>
        <v/>
      </c>
      <c r="DW682" s="172"/>
      <c r="DX682" s="154" t="str">
        <f t="shared" si="820"/>
        <v>NO BID</v>
      </c>
      <c r="DY682" s="171"/>
      <c r="DZ682" s="89"/>
      <c r="EA682" s="90" t="str">
        <f t="shared" si="821"/>
        <v/>
      </c>
      <c r="EB682" s="172"/>
      <c r="EC682" s="154" t="str">
        <f t="shared" si="822"/>
        <v>NO BID</v>
      </c>
      <c r="ED682" s="171"/>
      <c r="EE682" s="89"/>
      <c r="EF682" s="90" t="str">
        <f t="shared" si="823"/>
        <v/>
      </c>
      <c r="EG682" s="172"/>
      <c r="EH682" s="154" t="str">
        <f t="shared" si="824"/>
        <v>NO BID</v>
      </c>
      <c r="EI682" s="171"/>
      <c r="EJ682" s="89"/>
      <c r="EK682" s="90" t="str">
        <f t="shared" si="825"/>
        <v/>
      </c>
      <c r="EL682" s="172"/>
      <c r="EM682" s="154" t="str">
        <f t="shared" si="826"/>
        <v>NO BID</v>
      </c>
      <c r="EN682" s="171"/>
      <c r="EO682" s="89"/>
      <c r="EP682" s="90" t="str">
        <f t="shared" si="827"/>
        <v/>
      </c>
      <c r="EQ682" s="172"/>
      <c r="ER682" s="154" t="str">
        <f t="shared" si="828"/>
        <v>NO BID</v>
      </c>
      <c r="ES682" s="171"/>
      <c r="ET682" s="89"/>
      <c r="EU682" s="90" t="str">
        <f t="shared" si="829"/>
        <v/>
      </c>
      <c r="EV682" s="172"/>
      <c r="EW682" s="154" t="str">
        <f t="shared" si="830"/>
        <v>NO BID</v>
      </c>
      <c r="EX682" s="171"/>
      <c r="EY682" s="89"/>
      <c r="EZ682" s="90" t="str">
        <f t="shared" si="831"/>
        <v/>
      </c>
      <c r="FA682" s="172"/>
      <c r="FB682" s="154" t="str">
        <f t="shared" si="832"/>
        <v>NO BID</v>
      </c>
      <c r="FC682" s="171"/>
      <c r="FD682" s="89"/>
      <c r="FE682" s="90" t="str">
        <f t="shared" si="833"/>
        <v/>
      </c>
      <c r="FF682" s="172"/>
      <c r="FG682" s="154" t="str">
        <f t="shared" si="834"/>
        <v>NO BID</v>
      </c>
      <c r="FH682" s="171"/>
      <c r="FI682" s="89"/>
      <c r="FJ682" s="90" t="str">
        <f t="shared" si="835"/>
        <v/>
      </c>
      <c r="FK682" s="172"/>
      <c r="FL682" s="154" t="str">
        <f t="shared" si="836"/>
        <v>NO BID</v>
      </c>
      <c r="FM682" s="171"/>
      <c r="FN682" s="89"/>
      <c r="FO682" s="90" t="str">
        <f t="shared" si="837"/>
        <v/>
      </c>
      <c r="FP682" s="172"/>
      <c r="FQ682" s="154" t="str">
        <f t="shared" si="838"/>
        <v>NO BID</v>
      </c>
      <c r="FR682" s="174"/>
      <c r="FS682" s="91">
        <v>16.989999999999998</v>
      </c>
      <c r="FT682" s="92">
        <f t="shared" si="839"/>
        <v>67.959999999999994</v>
      </c>
      <c r="FU682" s="175">
        <f t="shared" si="840"/>
        <v>0</v>
      </c>
      <c r="FV682" s="93" t="str">
        <f t="shared" si="841"/>
        <v/>
      </c>
      <c r="FW682" s="94">
        <f t="shared" si="842"/>
        <v>67.959999999999994</v>
      </c>
      <c r="FX682" s="95">
        <f t="shared" si="843"/>
        <v>0</v>
      </c>
      <c r="FY682" s="129" t="str">
        <f t="shared" si="844"/>
        <v>NOT AWARDED</v>
      </c>
      <c r="FZ682" s="130">
        <f t="shared" si="845"/>
        <v>0</v>
      </c>
      <c r="GA682" s="129" t="str">
        <f t="shared" si="846"/>
        <v>VENDOR 09</v>
      </c>
      <c r="GB682" s="176"/>
      <c r="GC682" s="177"/>
      <c r="GD682" s="96"/>
      <c r="GE682" s="97"/>
    </row>
    <row r="683" spans="1:187" ht="30" customHeight="1" thickTop="1" thickBot="1" x14ac:dyDescent="0.4">
      <c r="A683" s="162">
        <v>679</v>
      </c>
      <c r="B683" s="194">
        <v>5</v>
      </c>
      <c r="C683" s="164">
        <v>9781637610213</v>
      </c>
      <c r="D683" s="165" t="s">
        <v>650</v>
      </c>
      <c r="E683" s="165" t="s">
        <v>1303</v>
      </c>
      <c r="F683" s="165" t="s">
        <v>1479</v>
      </c>
      <c r="G683" s="166" t="s">
        <v>1415</v>
      </c>
      <c r="H683" s="166" t="s">
        <v>1429</v>
      </c>
      <c r="I683" s="167"/>
      <c r="J683" s="227">
        <f t="shared" si="847"/>
        <v>5</v>
      </c>
      <c r="K683" s="228"/>
      <c r="L683" s="99" t="str">
        <f t="shared" si="773"/>
        <v/>
      </c>
      <c r="M683" s="241"/>
      <c r="N683" s="168"/>
      <c r="O683" s="195" t="str">
        <f t="shared" si="774"/>
        <v>VENDOR 09</v>
      </c>
      <c r="P683" s="149">
        <v>241365</v>
      </c>
      <c r="Q683" s="149">
        <f t="shared" si="775"/>
        <v>0</v>
      </c>
      <c r="R683" s="196" t="str">
        <f t="shared" si="776"/>
        <v xml:space="preserve">, </v>
      </c>
      <c r="S683" s="196" t="str">
        <f t="shared" si="777"/>
        <v>NO BID</v>
      </c>
      <c r="T683" s="117">
        <f t="shared" si="778"/>
        <v>0</v>
      </c>
      <c r="U683" s="118" t="str">
        <f t="shared" si="779"/>
        <v>NOT AWARDED</v>
      </c>
      <c r="V683" s="167"/>
      <c r="W683" s="171"/>
      <c r="X683" s="89"/>
      <c r="Y683" s="90"/>
      <c r="Z683" s="172" t="str">
        <f t="shared" si="780"/>
        <v/>
      </c>
      <c r="AA683" s="154" t="str">
        <f t="shared" si="781"/>
        <v>NO BID</v>
      </c>
      <c r="AB683" s="171"/>
      <c r="AC683" s="89"/>
      <c r="AD683" s="90"/>
      <c r="AE683" s="172" t="str">
        <f t="shared" si="782"/>
        <v/>
      </c>
      <c r="AF683" s="154" t="str">
        <f t="shared" si="783"/>
        <v>NO BID</v>
      </c>
      <c r="AG683" s="171"/>
      <c r="AH683" s="89"/>
      <c r="AI683" s="90"/>
      <c r="AJ683" s="172" t="str">
        <f t="shared" si="784"/>
        <v/>
      </c>
      <c r="AK683" s="154" t="str">
        <f t="shared" si="785"/>
        <v>NO BID</v>
      </c>
      <c r="AL683" s="171"/>
      <c r="AM683" s="89"/>
      <c r="AN683" s="90"/>
      <c r="AO683" s="172" t="str">
        <f t="shared" si="786"/>
        <v/>
      </c>
      <c r="AP683" s="154" t="str">
        <f t="shared" si="787"/>
        <v>NO BID</v>
      </c>
      <c r="AQ683" s="171"/>
      <c r="AR683" s="89"/>
      <c r="AS683" s="90"/>
      <c r="AT683" s="172" t="str">
        <f t="shared" si="788"/>
        <v/>
      </c>
      <c r="AU683" s="154" t="str">
        <f t="shared" si="789"/>
        <v>NO BID</v>
      </c>
      <c r="AV683" s="171"/>
      <c r="AW683" s="89"/>
      <c r="AX683" s="90"/>
      <c r="AY683" s="172" t="str">
        <f t="shared" si="790"/>
        <v/>
      </c>
      <c r="AZ683" s="154" t="str">
        <f t="shared" si="791"/>
        <v>NO BID</v>
      </c>
      <c r="BA683" s="171"/>
      <c r="BB683" s="89"/>
      <c r="BC683" s="90"/>
      <c r="BD683" s="172" t="str">
        <f t="shared" si="792"/>
        <v/>
      </c>
      <c r="BE683" s="154" t="s">
        <v>80</v>
      </c>
      <c r="BF683" s="171"/>
      <c r="BG683" s="89"/>
      <c r="BH683" s="90"/>
      <c r="BI683" s="172" t="str">
        <f t="shared" si="793"/>
        <v/>
      </c>
      <c r="BJ683" s="154" t="str">
        <f t="shared" si="794"/>
        <v>NO BID</v>
      </c>
      <c r="BK683" s="171"/>
      <c r="BL683" s="89"/>
      <c r="BM683" s="90"/>
      <c r="BN683" s="172" t="str">
        <f t="shared" si="795"/>
        <v/>
      </c>
      <c r="BO683" s="154" t="str">
        <f t="shared" si="796"/>
        <v>NO BID</v>
      </c>
      <c r="BP683" s="178"/>
      <c r="BQ683" s="171"/>
      <c r="BR683" s="89"/>
      <c r="BS683" s="90" t="str">
        <f t="shared" si="797"/>
        <v/>
      </c>
      <c r="BT683" s="172"/>
      <c r="BU683" s="154" t="str">
        <f t="shared" si="798"/>
        <v>NO BID</v>
      </c>
      <c r="BV683" s="171"/>
      <c r="BW683" s="89"/>
      <c r="BX683" s="90" t="str">
        <f t="shared" si="799"/>
        <v/>
      </c>
      <c r="BY683" s="172"/>
      <c r="BZ683" s="154" t="str">
        <f t="shared" si="800"/>
        <v>NO BID</v>
      </c>
      <c r="CA683" s="171"/>
      <c r="CB683" s="89"/>
      <c r="CC683" s="90" t="str">
        <f t="shared" si="801"/>
        <v/>
      </c>
      <c r="CD683" s="172"/>
      <c r="CE683" s="154" t="str">
        <f t="shared" si="802"/>
        <v>NO BID</v>
      </c>
      <c r="CF683" s="171"/>
      <c r="CG683" s="89"/>
      <c r="CH683" s="90" t="str">
        <f t="shared" si="803"/>
        <v/>
      </c>
      <c r="CI683" s="172"/>
      <c r="CJ683" s="154" t="str">
        <f t="shared" si="804"/>
        <v>NO BID</v>
      </c>
      <c r="CK683" s="171"/>
      <c r="CL683" s="89"/>
      <c r="CM683" s="90" t="str">
        <f t="shared" si="805"/>
        <v/>
      </c>
      <c r="CN683" s="172"/>
      <c r="CO683" s="154" t="str">
        <f t="shared" si="806"/>
        <v>NO BID</v>
      </c>
      <c r="CP683" s="171"/>
      <c r="CQ683" s="89"/>
      <c r="CR683" s="90" t="str">
        <f t="shared" si="807"/>
        <v/>
      </c>
      <c r="CS683" s="172"/>
      <c r="CT683" s="154" t="str">
        <f t="shared" si="808"/>
        <v>NO BID</v>
      </c>
      <c r="CU683" s="171"/>
      <c r="CV683" s="89"/>
      <c r="CW683" s="90" t="str">
        <f t="shared" si="809"/>
        <v/>
      </c>
      <c r="CX683" s="172"/>
      <c r="CY683" s="154" t="str">
        <f t="shared" si="810"/>
        <v>NO BID</v>
      </c>
      <c r="CZ683" s="171"/>
      <c r="DA683" s="89"/>
      <c r="DB683" s="90" t="str">
        <f t="shared" si="811"/>
        <v/>
      </c>
      <c r="DC683" s="172"/>
      <c r="DD683" s="154" t="str">
        <f t="shared" si="812"/>
        <v>NO BID</v>
      </c>
      <c r="DE683" s="171"/>
      <c r="DF683" s="89"/>
      <c r="DG683" s="90" t="str">
        <f t="shared" si="813"/>
        <v/>
      </c>
      <c r="DH683" s="172"/>
      <c r="DI683" s="154" t="str">
        <f t="shared" si="814"/>
        <v>NO BID</v>
      </c>
      <c r="DJ683" s="171"/>
      <c r="DK683" s="89"/>
      <c r="DL683" s="90" t="str">
        <f t="shared" si="815"/>
        <v/>
      </c>
      <c r="DM683" s="172"/>
      <c r="DN683" s="154" t="str">
        <f t="shared" si="816"/>
        <v>NO BID</v>
      </c>
      <c r="DO683" s="171"/>
      <c r="DP683" s="89"/>
      <c r="DQ683" s="90" t="str">
        <f t="shared" si="817"/>
        <v/>
      </c>
      <c r="DR683" s="172"/>
      <c r="DS683" s="154" t="str">
        <f t="shared" si="818"/>
        <v>NO BID</v>
      </c>
      <c r="DT683" s="171"/>
      <c r="DU683" s="89"/>
      <c r="DV683" s="90" t="str">
        <f t="shared" si="819"/>
        <v/>
      </c>
      <c r="DW683" s="172"/>
      <c r="DX683" s="154" t="str">
        <f t="shared" si="820"/>
        <v>NO BID</v>
      </c>
      <c r="DY683" s="171"/>
      <c r="DZ683" s="89"/>
      <c r="EA683" s="90" t="str">
        <f t="shared" si="821"/>
        <v/>
      </c>
      <c r="EB683" s="172"/>
      <c r="EC683" s="154" t="str">
        <f t="shared" si="822"/>
        <v>NO BID</v>
      </c>
      <c r="ED683" s="171"/>
      <c r="EE683" s="89"/>
      <c r="EF683" s="90" t="str">
        <f t="shared" si="823"/>
        <v/>
      </c>
      <c r="EG683" s="172"/>
      <c r="EH683" s="154" t="str">
        <f t="shared" si="824"/>
        <v>NO BID</v>
      </c>
      <c r="EI683" s="171"/>
      <c r="EJ683" s="89"/>
      <c r="EK683" s="90" t="str">
        <f t="shared" si="825"/>
        <v/>
      </c>
      <c r="EL683" s="172"/>
      <c r="EM683" s="154" t="str">
        <f t="shared" si="826"/>
        <v>NO BID</v>
      </c>
      <c r="EN683" s="171"/>
      <c r="EO683" s="89"/>
      <c r="EP683" s="90" t="str">
        <f t="shared" si="827"/>
        <v/>
      </c>
      <c r="EQ683" s="172"/>
      <c r="ER683" s="154" t="str">
        <f t="shared" si="828"/>
        <v>NO BID</v>
      </c>
      <c r="ES683" s="171"/>
      <c r="ET683" s="89"/>
      <c r="EU683" s="90" t="str">
        <f t="shared" si="829"/>
        <v/>
      </c>
      <c r="EV683" s="172"/>
      <c r="EW683" s="154" t="str">
        <f t="shared" si="830"/>
        <v>NO BID</v>
      </c>
      <c r="EX683" s="171"/>
      <c r="EY683" s="89"/>
      <c r="EZ683" s="90" t="str">
        <f t="shared" si="831"/>
        <v/>
      </c>
      <c r="FA683" s="172"/>
      <c r="FB683" s="154" t="str">
        <f t="shared" si="832"/>
        <v>NO BID</v>
      </c>
      <c r="FC683" s="171"/>
      <c r="FD683" s="89"/>
      <c r="FE683" s="90" t="str">
        <f t="shared" si="833"/>
        <v/>
      </c>
      <c r="FF683" s="172"/>
      <c r="FG683" s="154" t="str">
        <f t="shared" si="834"/>
        <v>NO BID</v>
      </c>
      <c r="FH683" s="171"/>
      <c r="FI683" s="89"/>
      <c r="FJ683" s="90" t="str">
        <f t="shared" si="835"/>
        <v/>
      </c>
      <c r="FK683" s="172"/>
      <c r="FL683" s="154" t="str">
        <f t="shared" si="836"/>
        <v>NO BID</v>
      </c>
      <c r="FM683" s="171"/>
      <c r="FN683" s="89"/>
      <c r="FO683" s="90" t="str">
        <f t="shared" si="837"/>
        <v/>
      </c>
      <c r="FP683" s="172"/>
      <c r="FQ683" s="154" t="str">
        <f t="shared" si="838"/>
        <v>NO BID</v>
      </c>
      <c r="FR683" s="174"/>
      <c r="FS683" s="91">
        <v>24.99</v>
      </c>
      <c r="FT683" s="92">
        <f t="shared" si="839"/>
        <v>124.94999999999999</v>
      </c>
      <c r="FU683" s="175">
        <f t="shared" si="840"/>
        <v>0</v>
      </c>
      <c r="FV683" s="93" t="str">
        <f t="shared" si="841"/>
        <v/>
      </c>
      <c r="FW683" s="94">
        <f t="shared" si="842"/>
        <v>124.94999999999999</v>
      </c>
      <c r="FX683" s="95">
        <f t="shared" si="843"/>
        <v>0</v>
      </c>
      <c r="FY683" s="129" t="str">
        <f t="shared" si="844"/>
        <v>NOT AWARDED</v>
      </c>
      <c r="FZ683" s="130">
        <f t="shared" si="845"/>
        <v>0</v>
      </c>
      <c r="GA683" s="129" t="str">
        <f t="shared" si="846"/>
        <v>VENDOR 09</v>
      </c>
      <c r="GB683" s="176"/>
      <c r="GC683" s="177"/>
      <c r="GD683" s="96"/>
      <c r="GE683" s="97"/>
    </row>
    <row r="684" spans="1:187" ht="30" customHeight="1" thickTop="1" thickBot="1" x14ac:dyDescent="0.4">
      <c r="A684" s="162">
        <v>680</v>
      </c>
      <c r="B684" s="194">
        <v>5</v>
      </c>
      <c r="C684" s="164">
        <v>9781338824445</v>
      </c>
      <c r="D684" s="165" t="s">
        <v>653</v>
      </c>
      <c r="E684" s="165" t="s">
        <v>1305</v>
      </c>
      <c r="F684" s="165" t="s">
        <v>1479</v>
      </c>
      <c r="G684" s="166" t="s">
        <v>1415</v>
      </c>
      <c r="H684" s="166" t="s">
        <v>1421</v>
      </c>
      <c r="I684" s="167"/>
      <c r="J684" s="227">
        <f t="shared" si="847"/>
        <v>5</v>
      </c>
      <c r="K684" s="228"/>
      <c r="L684" s="99" t="str">
        <f t="shared" si="773"/>
        <v/>
      </c>
      <c r="M684" s="241"/>
      <c r="N684" s="168"/>
      <c r="O684" s="169" t="str">
        <f t="shared" si="774"/>
        <v>VENDOR 09</v>
      </c>
      <c r="P684" s="149">
        <v>241362</v>
      </c>
      <c r="Q684" s="149">
        <f t="shared" si="775"/>
        <v>0</v>
      </c>
      <c r="R684" s="170" t="str">
        <f t="shared" si="776"/>
        <v xml:space="preserve">, </v>
      </c>
      <c r="S684" s="170" t="str">
        <f t="shared" si="777"/>
        <v>NO BID</v>
      </c>
      <c r="T684" s="87">
        <f t="shared" si="778"/>
        <v>0</v>
      </c>
      <c r="U684" s="88" t="str">
        <f t="shared" si="779"/>
        <v>NOT AWARDED</v>
      </c>
      <c r="V684" s="167"/>
      <c r="W684" s="171"/>
      <c r="X684" s="89"/>
      <c r="Y684" s="90"/>
      <c r="Z684" s="172" t="str">
        <f t="shared" si="780"/>
        <v/>
      </c>
      <c r="AA684" s="154" t="str">
        <f t="shared" si="781"/>
        <v>NO BID</v>
      </c>
      <c r="AB684" s="171"/>
      <c r="AC684" s="89"/>
      <c r="AD684" s="90"/>
      <c r="AE684" s="172" t="str">
        <f t="shared" si="782"/>
        <v/>
      </c>
      <c r="AF684" s="154" t="str">
        <f t="shared" si="783"/>
        <v>NO BID</v>
      </c>
      <c r="AG684" s="171"/>
      <c r="AH684" s="89"/>
      <c r="AI684" s="90"/>
      <c r="AJ684" s="172" t="str">
        <f t="shared" si="784"/>
        <v/>
      </c>
      <c r="AK684" s="154" t="str">
        <f t="shared" si="785"/>
        <v>NO BID</v>
      </c>
      <c r="AL684" s="171"/>
      <c r="AM684" s="89"/>
      <c r="AN684" s="90"/>
      <c r="AO684" s="172" t="str">
        <f t="shared" si="786"/>
        <v/>
      </c>
      <c r="AP684" s="154" t="str">
        <f t="shared" si="787"/>
        <v>NO BID</v>
      </c>
      <c r="AQ684" s="171"/>
      <c r="AR684" s="89"/>
      <c r="AS684" s="90"/>
      <c r="AT684" s="172" t="str">
        <f t="shared" si="788"/>
        <v/>
      </c>
      <c r="AU684" s="154" t="str">
        <f t="shared" si="789"/>
        <v>NO BID</v>
      </c>
      <c r="AV684" s="171"/>
      <c r="AW684" s="89"/>
      <c r="AX684" s="90"/>
      <c r="AY684" s="172" t="str">
        <f t="shared" si="790"/>
        <v/>
      </c>
      <c r="AZ684" s="154" t="str">
        <f t="shared" si="791"/>
        <v>NO BID</v>
      </c>
      <c r="BA684" s="171"/>
      <c r="BB684" s="89"/>
      <c r="BC684" s="90"/>
      <c r="BD684" s="172" t="str">
        <f t="shared" si="792"/>
        <v/>
      </c>
      <c r="BE684" s="154" t="str">
        <f>IF($B684=0,"",IF(ISNUMBER(BB684),"","NO BID"))</f>
        <v>NO BID</v>
      </c>
      <c r="BF684" s="171"/>
      <c r="BG684" s="89"/>
      <c r="BH684" s="90"/>
      <c r="BI684" s="172" t="str">
        <f t="shared" si="793"/>
        <v/>
      </c>
      <c r="BJ684" s="154" t="str">
        <f t="shared" si="794"/>
        <v>NO BID</v>
      </c>
      <c r="BK684" s="171"/>
      <c r="BL684" s="89"/>
      <c r="BM684" s="90"/>
      <c r="BN684" s="172" t="str">
        <f t="shared" si="795"/>
        <v/>
      </c>
      <c r="BO684" s="154" t="str">
        <f t="shared" si="796"/>
        <v>NO BID</v>
      </c>
      <c r="BP684" s="178"/>
      <c r="BQ684" s="171"/>
      <c r="BR684" s="89"/>
      <c r="BS684" s="90" t="str">
        <f t="shared" si="797"/>
        <v/>
      </c>
      <c r="BT684" s="172"/>
      <c r="BU684" s="154" t="str">
        <f t="shared" si="798"/>
        <v>NO BID</v>
      </c>
      <c r="BV684" s="171"/>
      <c r="BW684" s="89"/>
      <c r="BX684" s="90" t="str">
        <f t="shared" si="799"/>
        <v/>
      </c>
      <c r="BY684" s="172"/>
      <c r="BZ684" s="154" t="str">
        <f t="shared" si="800"/>
        <v>NO BID</v>
      </c>
      <c r="CA684" s="171"/>
      <c r="CB684" s="89"/>
      <c r="CC684" s="90" t="str">
        <f t="shared" si="801"/>
        <v/>
      </c>
      <c r="CD684" s="172"/>
      <c r="CE684" s="154" t="str">
        <f t="shared" si="802"/>
        <v>NO BID</v>
      </c>
      <c r="CF684" s="171"/>
      <c r="CG684" s="89"/>
      <c r="CH684" s="90" t="str">
        <f t="shared" si="803"/>
        <v/>
      </c>
      <c r="CI684" s="172"/>
      <c r="CJ684" s="154" t="str">
        <f t="shared" si="804"/>
        <v>NO BID</v>
      </c>
      <c r="CK684" s="171"/>
      <c r="CL684" s="89"/>
      <c r="CM684" s="90" t="str">
        <f t="shared" si="805"/>
        <v/>
      </c>
      <c r="CN684" s="172"/>
      <c r="CO684" s="154" t="str">
        <f t="shared" si="806"/>
        <v>NO BID</v>
      </c>
      <c r="CP684" s="171"/>
      <c r="CQ684" s="89"/>
      <c r="CR684" s="90" t="str">
        <f t="shared" si="807"/>
        <v/>
      </c>
      <c r="CS684" s="172"/>
      <c r="CT684" s="154" t="str">
        <f t="shared" si="808"/>
        <v>NO BID</v>
      </c>
      <c r="CU684" s="171"/>
      <c r="CV684" s="89"/>
      <c r="CW684" s="90" t="str">
        <f t="shared" si="809"/>
        <v/>
      </c>
      <c r="CX684" s="172"/>
      <c r="CY684" s="154" t="str">
        <f t="shared" si="810"/>
        <v>NO BID</v>
      </c>
      <c r="CZ684" s="171"/>
      <c r="DA684" s="89"/>
      <c r="DB684" s="90" t="str">
        <f t="shared" si="811"/>
        <v/>
      </c>
      <c r="DC684" s="172"/>
      <c r="DD684" s="154" t="str">
        <f t="shared" si="812"/>
        <v>NO BID</v>
      </c>
      <c r="DE684" s="171"/>
      <c r="DF684" s="89"/>
      <c r="DG684" s="90" t="str">
        <f t="shared" si="813"/>
        <v/>
      </c>
      <c r="DH684" s="172"/>
      <c r="DI684" s="154" t="str">
        <f t="shared" si="814"/>
        <v>NO BID</v>
      </c>
      <c r="DJ684" s="171"/>
      <c r="DK684" s="89"/>
      <c r="DL684" s="90" t="str">
        <f t="shared" si="815"/>
        <v/>
      </c>
      <c r="DM684" s="172"/>
      <c r="DN684" s="154" t="str">
        <f t="shared" si="816"/>
        <v>NO BID</v>
      </c>
      <c r="DO684" s="171"/>
      <c r="DP684" s="89"/>
      <c r="DQ684" s="90" t="str">
        <f t="shared" si="817"/>
        <v/>
      </c>
      <c r="DR684" s="172"/>
      <c r="DS684" s="154" t="str">
        <f t="shared" si="818"/>
        <v>NO BID</v>
      </c>
      <c r="DT684" s="171"/>
      <c r="DU684" s="89"/>
      <c r="DV684" s="90" t="str">
        <f t="shared" si="819"/>
        <v/>
      </c>
      <c r="DW684" s="172"/>
      <c r="DX684" s="154" t="str">
        <f t="shared" si="820"/>
        <v>NO BID</v>
      </c>
      <c r="DY684" s="171"/>
      <c r="DZ684" s="89"/>
      <c r="EA684" s="90" t="str">
        <f t="shared" si="821"/>
        <v/>
      </c>
      <c r="EB684" s="172"/>
      <c r="EC684" s="154" t="str">
        <f t="shared" si="822"/>
        <v>NO BID</v>
      </c>
      <c r="ED684" s="171"/>
      <c r="EE684" s="89"/>
      <c r="EF684" s="90" t="str">
        <f t="shared" si="823"/>
        <v/>
      </c>
      <c r="EG684" s="172"/>
      <c r="EH684" s="154" t="str">
        <f t="shared" si="824"/>
        <v>NO BID</v>
      </c>
      <c r="EI684" s="171"/>
      <c r="EJ684" s="89"/>
      <c r="EK684" s="90" t="str">
        <f t="shared" si="825"/>
        <v/>
      </c>
      <c r="EL684" s="172"/>
      <c r="EM684" s="154" t="str">
        <f t="shared" si="826"/>
        <v>NO BID</v>
      </c>
      <c r="EN684" s="171"/>
      <c r="EO684" s="89"/>
      <c r="EP684" s="90" t="str">
        <f t="shared" si="827"/>
        <v/>
      </c>
      <c r="EQ684" s="172"/>
      <c r="ER684" s="154" t="str">
        <f t="shared" si="828"/>
        <v>NO BID</v>
      </c>
      <c r="ES684" s="171"/>
      <c r="ET684" s="89"/>
      <c r="EU684" s="90" t="str">
        <f t="shared" si="829"/>
        <v/>
      </c>
      <c r="EV684" s="172"/>
      <c r="EW684" s="154" t="str">
        <f t="shared" si="830"/>
        <v>NO BID</v>
      </c>
      <c r="EX684" s="171"/>
      <c r="EY684" s="89"/>
      <c r="EZ684" s="90" t="str">
        <f t="shared" si="831"/>
        <v/>
      </c>
      <c r="FA684" s="172"/>
      <c r="FB684" s="154" t="str">
        <f t="shared" si="832"/>
        <v>NO BID</v>
      </c>
      <c r="FC684" s="171"/>
      <c r="FD684" s="89"/>
      <c r="FE684" s="90" t="str">
        <f t="shared" si="833"/>
        <v/>
      </c>
      <c r="FF684" s="172"/>
      <c r="FG684" s="154" t="str">
        <f t="shared" si="834"/>
        <v>NO BID</v>
      </c>
      <c r="FH684" s="171"/>
      <c r="FI684" s="89"/>
      <c r="FJ684" s="90" t="str">
        <f t="shared" si="835"/>
        <v/>
      </c>
      <c r="FK684" s="172"/>
      <c r="FL684" s="154" t="str">
        <f t="shared" si="836"/>
        <v>NO BID</v>
      </c>
      <c r="FM684" s="171"/>
      <c r="FN684" s="89"/>
      <c r="FO684" s="90" t="str">
        <f t="shared" si="837"/>
        <v/>
      </c>
      <c r="FP684" s="172"/>
      <c r="FQ684" s="154" t="str">
        <f t="shared" si="838"/>
        <v>NO BID</v>
      </c>
      <c r="FR684" s="174"/>
      <c r="FS684" s="91">
        <v>19.440000000000001</v>
      </c>
      <c r="FT684" s="92">
        <f t="shared" si="839"/>
        <v>97.2</v>
      </c>
      <c r="FU684" s="175">
        <f t="shared" si="840"/>
        <v>0</v>
      </c>
      <c r="FV684" s="93" t="str">
        <f t="shared" si="841"/>
        <v/>
      </c>
      <c r="FW684" s="94">
        <f t="shared" si="842"/>
        <v>97.2</v>
      </c>
      <c r="FX684" s="95">
        <f t="shared" si="843"/>
        <v>0</v>
      </c>
      <c r="FY684" s="129" t="str">
        <f t="shared" si="844"/>
        <v>NOT AWARDED</v>
      </c>
      <c r="FZ684" s="130">
        <f t="shared" si="845"/>
        <v>0</v>
      </c>
      <c r="GA684" s="129" t="str">
        <f t="shared" si="846"/>
        <v>VENDOR 09</v>
      </c>
      <c r="GB684" s="176"/>
      <c r="GC684" s="177"/>
      <c r="GD684" s="96"/>
      <c r="GE684" s="97"/>
    </row>
    <row r="685" spans="1:187" ht="30" customHeight="1" thickTop="1" thickBot="1" x14ac:dyDescent="0.4">
      <c r="A685" s="141">
        <v>681</v>
      </c>
      <c r="B685" s="163">
        <v>5</v>
      </c>
      <c r="C685" s="164">
        <v>9780593229545</v>
      </c>
      <c r="D685" s="165" t="s">
        <v>660</v>
      </c>
      <c r="E685" s="165" t="s">
        <v>1312</v>
      </c>
      <c r="F685" s="165" t="s">
        <v>1479</v>
      </c>
      <c r="G685" s="166" t="s">
        <v>1415</v>
      </c>
      <c r="H685" s="166" t="s">
        <v>1416</v>
      </c>
      <c r="I685" s="167"/>
      <c r="J685" s="232">
        <f t="shared" si="847"/>
        <v>5</v>
      </c>
      <c r="K685" s="233"/>
      <c r="L685" s="99" t="str">
        <f t="shared" si="773"/>
        <v/>
      </c>
      <c r="M685" s="241"/>
      <c r="N685" s="168"/>
      <c r="O685" s="169" t="str">
        <f t="shared" si="774"/>
        <v>VENDOR 09</v>
      </c>
      <c r="P685" s="149">
        <v>241362</v>
      </c>
      <c r="Q685" s="149">
        <f t="shared" si="775"/>
        <v>0</v>
      </c>
      <c r="R685" s="170" t="str">
        <f t="shared" si="776"/>
        <v xml:space="preserve">, </v>
      </c>
      <c r="S685" s="170" t="str">
        <f t="shared" si="777"/>
        <v>NO BID</v>
      </c>
      <c r="T685" s="87">
        <f t="shared" si="778"/>
        <v>0</v>
      </c>
      <c r="U685" s="88" t="str">
        <f t="shared" si="779"/>
        <v>NOT AWARDED</v>
      </c>
      <c r="V685" s="167"/>
      <c r="W685" s="171"/>
      <c r="X685" s="89"/>
      <c r="Y685" s="90"/>
      <c r="Z685" s="172" t="str">
        <f t="shared" si="780"/>
        <v/>
      </c>
      <c r="AA685" s="154" t="str">
        <f t="shared" si="781"/>
        <v>NO BID</v>
      </c>
      <c r="AB685" s="171"/>
      <c r="AC685" s="89"/>
      <c r="AD685" s="90"/>
      <c r="AE685" s="172" t="str">
        <f t="shared" si="782"/>
        <v/>
      </c>
      <c r="AF685" s="154" t="str">
        <f t="shared" si="783"/>
        <v>NO BID</v>
      </c>
      <c r="AG685" s="171"/>
      <c r="AH685" s="89"/>
      <c r="AI685" s="90"/>
      <c r="AJ685" s="172" t="str">
        <f t="shared" si="784"/>
        <v/>
      </c>
      <c r="AK685" s="154" t="str">
        <f t="shared" si="785"/>
        <v>NO BID</v>
      </c>
      <c r="AL685" s="171"/>
      <c r="AM685" s="89"/>
      <c r="AN685" s="90"/>
      <c r="AO685" s="172" t="str">
        <f t="shared" si="786"/>
        <v/>
      </c>
      <c r="AP685" s="154" t="str">
        <f t="shared" si="787"/>
        <v>NO BID</v>
      </c>
      <c r="AQ685" s="171"/>
      <c r="AR685" s="89"/>
      <c r="AS685" s="90"/>
      <c r="AT685" s="172" t="str">
        <f t="shared" si="788"/>
        <v/>
      </c>
      <c r="AU685" s="154" t="str">
        <f t="shared" si="789"/>
        <v>NO BID</v>
      </c>
      <c r="AV685" s="171"/>
      <c r="AW685" s="89"/>
      <c r="AX685" s="90"/>
      <c r="AY685" s="172" t="str">
        <f t="shared" si="790"/>
        <v/>
      </c>
      <c r="AZ685" s="154" t="str">
        <f t="shared" si="791"/>
        <v>NO BID</v>
      </c>
      <c r="BA685" s="171"/>
      <c r="BB685" s="89"/>
      <c r="BC685" s="90"/>
      <c r="BD685" s="172" t="str">
        <f t="shared" si="792"/>
        <v/>
      </c>
      <c r="BE685" s="154" t="str">
        <f>IF($B685=0,"",IF(ISNUMBER(BB685),"","NO BID"))</f>
        <v>NO BID</v>
      </c>
      <c r="BF685" s="171"/>
      <c r="BG685" s="89"/>
      <c r="BH685" s="90"/>
      <c r="BI685" s="172" t="str">
        <f t="shared" si="793"/>
        <v/>
      </c>
      <c r="BJ685" s="154" t="str">
        <f t="shared" si="794"/>
        <v>NO BID</v>
      </c>
      <c r="BK685" s="171"/>
      <c r="BL685" s="89"/>
      <c r="BM685" s="90"/>
      <c r="BN685" s="172" t="str">
        <f t="shared" si="795"/>
        <v/>
      </c>
      <c r="BO685" s="154" t="str">
        <f t="shared" si="796"/>
        <v>NO BID</v>
      </c>
      <c r="BP685" s="173"/>
      <c r="BQ685" s="171"/>
      <c r="BR685" s="89"/>
      <c r="BS685" s="90" t="str">
        <f t="shared" si="797"/>
        <v/>
      </c>
      <c r="BT685" s="172"/>
      <c r="BU685" s="154" t="str">
        <f t="shared" si="798"/>
        <v>NO BID</v>
      </c>
      <c r="BV685" s="171"/>
      <c r="BW685" s="89"/>
      <c r="BX685" s="90" t="str">
        <f t="shared" si="799"/>
        <v/>
      </c>
      <c r="BY685" s="172"/>
      <c r="BZ685" s="154" t="str">
        <f t="shared" si="800"/>
        <v>NO BID</v>
      </c>
      <c r="CA685" s="171"/>
      <c r="CB685" s="89"/>
      <c r="CC685" s="90" t="str">
        <f t="shared" si="801"/>
        <v/>
      </c>
      <c r="CD685" s="172"/>
      <c r="CE685" s="154" t="str">
        <f t="shared" si="802"/>
        <v>NO BID</v>
      </c>
      <c r="CF685" s="171"/>
      <c r="CG685" s="89"/>
      <c r="CH685" s="90" t="str">
        <f t="shared" si="803"/>
        <v/>
      </c>
      <c r="CI685" s="172"/>
      <c r="CJ685" s="154" t="str">
        <f t="shared" si="804"/>
        <v>NO BID</v>
      </c>
      <c r="CK685" s="171"/>
      <c r="CL685" s="89"/>
      <c r="CM685" s="90" t="str">
        <f t="shared" si="805"/>
        <v/>
      </c>
      <c r="CN685" s="172"/>
      <c r="CO685" s="154" t="str">
        <f t="shared" si="806"/>
        <v>NO BID</v>
      </c>
      <c r="CP685" s="171"/>
      <c r="CQ685" s="89"/>
      <c r="CR685" s="90" t="str">
        <f t="shared" si="807"/>
        <v/>
      </c>
      <c r="CS685" s="172"/>
      <c r="CT685" s="154" t="str">
        <f t="shared" si="808"/>
        <v>NO BID</v>
      </c>
      <c r="CU685" s="171"/>
      <c r="CV685" s="89"/>
      <c r="CW685" s="90" t="str">
        <f t="shared" si="809"/>
        <v/>
      </c>
      <c r="CX685" s="172"/>
      <c r="CY685" s="154" t="str">
        <f t="shared" si="810"/>
        <v>NO BID</v>
      </c>
      <c r="CZ685" s="171"/>
      <c r="DA685" s="89"/>
      <c r="DB685" s="90" t="str">
        <f t="shared" si="811"/>
        <v/>
      </c>
      <c r="DC685" s="172"/>
      <c r="DD685" s="154" t="str">
        <f t="shared" si="812"/>
        <v>NO BID</v>
      </c>
      <c r="DE685" s="171"/>
      <c r="DF685" s="89"/>
      <c r="DG685" s="90" t="str">
        <f t="shared" si="813"/>
        <v/>
      </c>
      <c r="DH685" s="172"/>
      <c r="DI685" s="154" t="str">
        <f t="shared" si="814"/>
        <v>NO BID</v>
      </c>
      <c r="DJ685" s="171"/>
      <c r="DK685" s="89"/>
      <c r="DL685" s="90" t="str">
        <f t="shared" si="815"/>
        <v/>
      </c>
      <c r="DM685" s="172"/>
      <c r="DN685" s="154" t="str">
        <f t="shared" si="816"/>
        <v>NO BID</v>
      </c>
      <c r="DO685" s="171"/>
      <c r="DP685" s="89"/>
      <c r="DQ685" s="90" t="str">
        <f t="shared" si="817"/>
        <v/>
      </c>
      <c r="DR685" s="172"/>
      <c r="DS685" s="154" t="str">
        <f t="shared" si="818"/>
        <v>NO BID</v>
      </c>
      <c r="DT685" s="171"/>
      <c r="DU685" s="89"/>
      <c r="DV685" s="90" t="str">
        <f t="shared" si="819"/>
        <v/>
      </c>
      <c r="DW685" s="172"/>
      <c r="DX685" s="154" t="str">
        <f t="shared" si="820"/>
        <v>NO BID</v>
      </c>
      <c r="DY685" s="171"/>
      <c r="DZ685" s="89"/>
      <c r="EA685" s="90" t="str">
        <f t="shared" si="821"/>
        <v/>
      </c>
      <c r="EB685" s="172"/>
      <c r="EC685" s="154" t="str">
        <f t="shared" si="822"/>
        <v>NO BID</v>
      </c>
      <c r="ED685" s="171"/>
      <c r="EE685" s="89"/>
      <c r="EF685" s="90" t="str">
        <f t="shared" si="823"/>
        <v/>
      </c>
      <c r="EG685" s="172"/>
      <c r="EH685" s="154" t="str">
        <f t="shared" si="824"/>
        <v>NO BID</v>
      </c>
      <c r="EI685" s="171"/>
      <c r="EJ685" s="89"/>
      <c r="EK685" s="90" t="str">
        <f t="shared" si="825"/>
        <v/>
      </c>
      <c r="EL685" s="172"/>
      <c r="EM685" s="154" t="str">
        <f t="shared" si="826"/>
        <v>NO BID</v>
      </c>
      <c r="EN685" s="171"/>
      <c r="EO685" s="89"/>
      <c r="EP685" s="90" t="str">
        <f t="shared" si="827"/>
        <v/>
      </c>
      <c r="EQ685" s="172"/>
      <c r="ER685" s="154" t="str">
        <f t="shared" si="828"/>
        <v>NO BID</v>
      </c>
      <c r="ES685" s="171"/>
      <c r="ET685" s="89"/>
      <c r="EU685" s="90" t="str">
        <f t="shared" si="829"/>
        <v/>
      </c>
      <c r="EV685" s="172"/>
      <c r="EW685" s="154" t="str">
        <f t="shared" si="830"/>
        <v>NO BID</v>
      </c>
      <c r="EX685" s="171"/>
      <c r="EY685" s="89"/>
      <c r="EZ685" s="90" t="str">
        <f t="shared" si="831"/>
        <v/>
      </c>
      <c r="FA685" s="172"/>
      <c r="FB685" s="154" t="str">
        <f t="shared" si="832"/>
        <v>NO BID</v>
      </c>
      <c r="FC685" s="171"/>
      <c r="FD685" s="89"/>
      <c r="FE685" s="90" t="str">
        <f t="shared" si="833"/>
        <v/>
      </c>
      <c r="FF685" s="172"/>
      <c r="FG685" s="154" t="str">
        <f t="shared" si="834"/>
        <v>NO BID</v>
      </c>
      <c r="FH685" s="171"/>
      <c r="FI685" s="89"/>
      <c r="FJ685" s="90" t="str">
        <f t="shared" si="835"/>
        <v/>
      </c>
      <c r="FK685" s="172"/>
      <c r="FL685" s="154" t="str">
        <f t="shared" si="836"/>
        <v>NO BID</v>
      </c>
      <c r="FM685" s="171"/>
      <c r="FN685" s="89"/>
      <c r="FO685" s="90" t="str">
        <f t="shared" si="837"/>
        <v/>
      </c>
      <c r="FP685" s="172"/>
      <c r="FQ685" s="154" t="str">
        <f t="shared" si="838"/>
        <v>NO BID</v>
      </c>
      <c r="FR685" s="174"/>
      <c r="FS685" s="91">
        <v>17.39</v>
      </c>
      <c r="FT685" s="92">
        <f t="shared" si="839"/>
        <v>86.95</v>
      </c>
      <c r="FU685" s="175">
        <f t="shared" si="840"/>
        <v>0</v>
      </c>
      <c r="FV685" s="93" t="str">
        <f t="shared" si="841"/>
        <v/>
      </c>
      <c r="FW685" s="94">
        <f t="shared" si="842"/>
        <v>86.95</v>
      </c>
      <c r="FX685" s="95">
        <f t="shared" si="843"/>
        <v>0</v>
      </c>
      <c r="FY685" s="129" t="str">
        <f t="shared" si="844"/>
        <v>NOT AWARDED</v>
      </c>
      <c r="FZ685" s="130">
        <f t="shared" si="845"/>
        <v>0</v>
      </c>
      <c r="GA685" s="129" t="str">
        <f t="shared" si="846"/>
        <v>VENDOR 09</v>
      </c>
      <c r="GB685" s="176"/>
      <c r="GC685" s="177"/>
      <c r="GD685" s="96"/>
      <c r="GE685" s="97"/>
    </row>
    <row r="686" spans="1:187" ht="30" customHeight="1" thickTop="1" thickBot="1" x14ac:dyDescent="0.4">
      <c r="A686" s="162">
        <v>682</v>
      </c>
      <c r="B686" s="163">
        <v>3</v>
      </c>
      <c r="C686" s="164">
        <v>9781250194985</v>
      </c>
      <c r="D686" s="165" t="s">
        <v>661</v>
      </c>
      <c r="E686" s="165" t="s">
        <v>1313</v>
      </c>
      <c r="F686" s="165" t="s">
        <v>1479</v>
      </c>
      <c r="G686" s="166" t="s">
        <v>1415</v>
      </c>
      <c r="H686" s="166" t="s">
        <v>1416</v>
      </c>
      <c r="I686" s="167"/>
      <c r="J686" s="227">
        <f t="shared" si="847"/>
        <v>3</v>
      </c>
      <c r="K686" s="228"/>
      <c r="L686" s="99" t="str">
        <f t="shared" si="773"/>
        <v/>
      </c>
      <c r="M686" s="241"/>
      <c r="N686" s="168"/>
      <c r="O686" s="169" t="str">
        <f t="shared" si="774"/>
        <v>VENDOR 09</v>
      </c>
      <c r="P686" s="149">
        <v>241363</v>
      </c>
      <c r="Q686" s="149">
        <f t="shared" si="775"/>
        <v>0</v>
      </c>
      <c r="R686" s="170" t="str">
        <f t="shared" si="776"/>
        <v xml:space="preserve">, </v>
      </c>
      <c r="S686" s="170" t="str">
        <f t="shared" si="777"/>
        <v>NO BID</v>
      </c>
      <c r="T686" s="87">
        <f t="shared" si="778"/>
        <v>0</v>
      </c>
      <c r="U686" s="88" t="str">
        <f t="shared" si="779"/>
        <v>NOT AWARDED</v>
      </c>
      <c r="V686" s="167"/>
      <c r="W686" s="171"/>
      <c r="X686" s="89"/>
      <c r="Y686" s="90"/>
      <c r="Z686" s="172" t="str">
        <f t="shared" si="780"/>
        <v/>
      </c>
      <c r="AA686" s="154" t="str">
        <f t="shared" si="781"/>
        <v>NO BID</v>
      </c>
      <c r="AB686" s="171"/>
      <c r="AC686" s="89"/>
      <c r="AD686" s="90"/>
      <c r="AE686" s="172" t="str">
        <f t="shared" si="782"/>
        <v/>
      </c>
      <c r="AF686" s="154" t="str">
        <f t="shared" si="783"/>
        <v>NO BID</v>
      </c>
      <c r="AG686" s="171"/>
      <c r="AH686" s="89"/>
      <c r="AI686" s="90"/>
      <c r="AJ686" s="172" t="str">
        <f t="shared" si="784"/>
        <v/>
      </c>
      <c r="AK686" s="154" t="str">
        <f t="shared" si="785"/>
        <v>NO BID</v>
      </c>
      <c r="AL686" s="171"/>
      <c r="AM686" s="89"/>
      <c r="AN686" s="90"/>
      <c r="AO686" s="172" t="str">
        <f t="shared" si="786"/>
        <v/>
      </c>
      <c r="AP686" s="154" t="str">
        <f t="shared" si="787"/>
        <v>NO BID</v>
      </c>
      <c r="AQ686" s="171"/>
      <c r="AR686" s="89"/>
      <c r="AS686" s="90"/>
      <c r="AT686" s="172" t="str">
        <f t="shared" si="788"/>
        <v/>
      </c>
      <c r="AU686" s="154" t="str">
        <f t="shared" si="789"/>
        <v>NO BID</v>
      </c>
      <c r="AV686" s="171"/>
      <c r="AW686" s="89"/>
      <c r="AX686" s="90"/>
      <c r="AY686" s="172" t="str">
        <f t="shared" si="790"/>
        <v/>
      </c>
      <c r="AZ686" s="154" t="str">
        <f t="shared" si="791"/>
        <v>NO BID</v>
      </c>
      <c r="BA686" s="171"/>
      <c r="BB686" s="89"/>
      <c r="BC686" s="90"/>
      <c r="BD686" s="172" t="str">
        <f t="shared" si="792"/>
        <v/>
      </c>
      <c r="BE686" s="154" t="str">
        <f>IF($B686=0,"",IF(ISNUMBER(BB686),"","NO BID"))</f>
        <v>NO BID</v>
      </c>
      <c r="BF686" s="171"/>
      <c r="BG686" s="89"/>
      <c r="BH686" s="90"/>
      <c r="BI686" s="172" t="str">
        <f t="shared" si="793"/>
        <v/>
      </c>
      <c r="BJ686" s="154" t="str">
        <f t="shared" si="794"/>
        <v>NO BID</v>
      </c>
      <c r="BK686" s="171"/>
      <c r="BL686" s="89"/>
      <c r="BM686" s="90"/>
      <c r="BN686" s="172" t="str">
        <f t="shared" si="795"/>
        <v/>
      </c>
      <c r="BO686" s="154" t="str">
        <f t="shared" si="796"/>
        <v>NO BID</v>
      </c>
      <c r="BP686" s="178"/>
      <c r="BQ686" s="171"/>
      <c r="BR686" s="89"/>
      <c r="BS686" s="90" t="str">
        <f t="shared" si="797"/>
        <v/>
      </c>
      <c r="BT686" s="172"/>
      <c r="BU686" s="154" t="str">
        <f t="shared" si="798"/>
        <v>NO BID</v>
      </c>
      <c r="BV686" s="171"/>
      <c r="BW686" s="89"/>
      <c r="BX686" s="90" t="str">
        <f t="shared" si="799"/>
        <v/>
      </c>
      <c r="BY686" s="172"/>
      <c r="BZ686" s="154" t="str">
        <f t="shared" si="800"/>
        <v>NO BID</v>
      </c>
      <c r="CA686" s="171"/>
      <c r="CB686" s="89"/>
      <c r="CC686" s="90" t="str">
        <f t="shared" si="801"/>
        <v/>
      </c>
      <c r="CD686" s="172"/>
      <c r="CE686" s="154" t="str">
        <f t="shared" si="802"/>
        <v>NO BID</v>
      </c>
      <c r="CF686" s="171"/>
      <c r="CG686" s="89"/>
      <c r="CH686" s="90" t="str">
        <f t="shared" si="803"/>
        <v/>
      </c>
      <c r="CI686" s="172"/>
      <c r="CJ686" s="154" t="str">
        <f t="shared" si="804"/>
        <v>NO BID</v>
      </c>
      <c r="CK686" s="171"/>
      <c r="CL686" s="89"/>
      <c r="CM686" s="90" t="str">
        <f t="shared" si="805"/>
        <v/>
      </c>
      <c r="CN686" s="172"/>
      <c r="CO686" s="154" t="str">
        <f t="shared" si="806"/>
        <v>NO BID</v>
      </c>
      <c r="CP686" s="171"/>
      <c r="CQ686" s="89"/>
      <c r="CR686" s="90" t="str">
        <f t="shared" si="807"/>
        <v/>
      </c>
      <c r="CS686" s="172"/>
      <c r="CT686" s="154" t="str">
        <f t="shared" si="808"/>
        <v>NO BID</v>
      </c>
      <c r="CU686" s="171"/>
      <c r="CV686" s="89"/>
      <c r="CW686" s="90" t="str">
        <f t="shared" si="809"/>
        <v/>
      </c>
      <c r="CX686" s="172"/>
      <c r="CY686" s="154" t="str">
        <f t="shared" si="810"/>
        <v>NO BID</v>
      </c>
      <c r="CZ686" s="171"/>
      <c r="DA686" s="89"/>
      <c r="DB686" s="90" t="str">
        <f t="shared" si="811"/>
        <v/>
      </c>
      <c r="DC686" s="172"/>
      <c r="DD686" s="154" t="str">
        <f t="shared" si="812"/>
        <v>NO BID</v>
      </c>
      <c r="DE686" s="171"/>
      <c r="DF686" s="89"/>
      <c r="DG686" s="90" t="str">
        <f t="shared" si="813"/>
        <v/>
      </c>
      <c r="DH686" s="172"/>
      <c r="DI686" s="154" t="str">
        <f t="shared" si="814"/>
        <v>NO BID</v>
      </c>
      <c r="DJ686" s="171"/>
      <c r="DK686" s="89"/>
      <c r="DL686" s="90" t="str">
        <f t="shared" si="815"/>
        <v/>
      </c>
      <c r="DM686" s="172"/>
      <c r="DN686" s="154" t="str">
        <f t="shared" si="816"/>
        <v>NO BID</v>
      </c>
      <c r="DO686" s="171"/>
      <c r="DP686" s="89"/>
      <c r="DQ686" s="90" t="str">
        <f t="shared" si="817"/>
        <v/>
      </c>
      <c r="DR686" s="172"/>
      <c r="DS686" s="154" t="str">
        <f t="shared" si="818"/>
        <v>NO BID</v>
      </c>
      <c r="DT686" s="171"/>
      <c r="DU686" s="89"/>
      <c r="DV686" s="90" t="str">
        <f t="shared" si="819"/>
        <v/>
      </c>
      <c r="DW686" s="172"/>
      <c r="DX686" s="154" t="str">
        <f t="shared" si="820"/>
        <v>NO BID</v>
      </c>
      <c r="DY686" s="171"/>
      <c r="DZ686" s="89"/>
      <c r="EA686" s="90" t="str">
        <f t="shared" si="821"/>
        <v/>
      </c>
      <c r="EB686" s="172"/>
      <c r="EC686" s="154" t="str">
        <f t="shared" si="822"/>
        <v>NO BID</v>
      </c>
      <c r="ED686" s="171"/>
      <c r="EE686" s="89"/>
      <c r="EF686" s="90" t="str">
        <f t="shared" si="823"/>
        <v/>
      </c>
      <c r="EG686" s="172"/>
      <c r="EH686" s="154" t="str">
        <f t="shared" si="824"/>
        <v>NO BID</v>
      </c>
      <c r="EI686" s="171"/>
      <c r="EJ686" s="89"/>
      <c r="EK686" s="90" t="str">
        <f t="shared" si="825"/>
        <v/>
      </c>
      <c r="EL686" s="172"/>
      <c r="EM686" s="154" t="str">
        <f t="shared" si="826"/>
        <v>NO BID</v>
      </c>
      <c r="EN686" s="171"/>
      <c r="EO686" s="89"/>
      <c r="EP686" s="90" t="str">
        <f t="shared" si="827"/>
        <v/>
      </c>
      <c r="EQ686" s="172"/>
      <c r="ER686" s="154" t="str">
        <f t="shared" si="828"/>
        <v>NO BID</v>
      </c>
      <c r="ES686" s="171"/>
      <c r="ET686" s="89"/>
      <c r="EU686" s="90" t="str">
        <f t="shared" si="829"/>
        <v/>
      </c>
      <c r="EV686" s="172"/>
      <c r="EW686" s="154" t="str">
        <f t="shared" si="830"/>
        <v>NO BID</v>
      </c>
      <c r="EX686" s="171"/>
      <c r="EY686" s="89"/>
      <c r="EZ686" s="90" t="str">
        <f t="shared" si="831"/>
        <v/>
      </c>
      <c r="FA686" s="172"/>
      <c r="FB686" s="154" t="str">
        <f t="shared" si="832"/>
        <v>NO BID</v>
      </c>
      <c r="FC686" s="171"/>
      <c r="FD686" s="89"/>
      <c r="FE686" s="90" t="str">
        <f t="shared" si="833"/>
        <v/>
      </c>
      <c r="FF686" s="172"/>
      <c r="FG686" s="154" t="str">
        <f t="shared" si="834"/>
        <v>NO BID</v>
      </c>
      <c r="FH686" s="171"/>
      <c r="FI686" s="89"/>
      <c r="FJ686" s="90" t="str">
        <f t="shared" si="835"/>
        <v/>
      </c>
      <c r="FK686" s="172"/>
      <c r="FL686" s="154" t="str">
        <f t="shared" si="836"/>
        <v>NO BID</v>
      </c>
      <c r="FM686" s="171"/>
      <c r="FN686" s="89"/>
      <c r="FO686" s="90" t="str">
        <f t="shared" si="837"/>
        <v/>
      </c>
      <c r="FP686" s="172"/>
      <c r="FQ686" s="154" t="str">
        <f t="shared" si="838"/>
        <v>NO BID</v>
      </c>
      <c r="FR686" s="174"/>
      <c r="FS686" s="91">
        <v>11.09</v>
      </c>
      <c r="FT686" s="92">
        <f t="shared" si="839"/>
        <v>33.269999999999996</v>
      </c>
      <c r="FU686" s="175">
        <f t="shared" si="840"/>
        <v>0</v>
      </c>
      <c r="FV686" s="93" t="str">
        <f t="shared" si="841"/>
        <v/>
      </c>
      <c r="FW686" s="94">
        <f t="shared" si="842"/>
        <v>33.269999999999996</v>
      </c>
      <c r="FX686" s="95">
        <f t="shared" si="843"/>
        <v>0</v>
      </c>
      <c r="FY686" s="129" t="str">
        <f t="shared" si="844"/>
        <v>NOT AWARDED</v>
      </c>
      <c r="FZ686" s="130">
        <f t="shared" si="845"/>
        <v>0</v>
      </c>
      <c r="GA686" s="129" t="str">
        <f t="shared" si="846"/>
        <v>VENDOR 09</v>
      </c>
      <c r="GB686" s="176"/>
      <c r="GC686" s="177"/>
      <c r="GD686" s="96"/>
      <c r="GE686" s="97"/>
    </row>
    <row r="687" spans="1:187" ht="30" customHeight="1" thickTop="1" thickBot="1" x14ac:dyDescent="0.4">
      <c r="A687" s="162">
        <v>683</v>
      </c>
      <c r="B687" s="163">
        <v>5</v>
      </c>
      <c r="C687" s="164">
        <v>9781954854260</v>
      </c>
      <c r="D687" s="165" t="s">
        <v>753</v>
      </c>
      <c r="E687" s="165" t="s">
        <v>1384</v>
      </c>
      <c r="F687" s="165" t="s">
        <v>1480</v>
      </c>
      <c r="G687" s="166" t="s">
        <v>1415</v>
      </c>
      <c r="H687" s="166" t="s">
        <v>1418</v>
      </c>
      <c r="I687" s="167"/>
      <c r="J687" s="227">
        <f t="shared" si="847"/>
        <v>5</v>
      </c>
      <c r="K687" s="228"/>
      <c r="L687" s="99" t="str">
        <f t="shared" si="773"/>
        <v/>
      </c>
      <c r="M687" s="241"/>
      <c r="N687" s="168"/>
      <c r="O687" s="169" t="str">
        <f t="shared" si="774"/>
        <v>VENDOR 09</v>
      </c>
      <c r="P687" s="149">
        <v>241360</v>
      </c>
      <c r="Q687" s="149">
        <f t="shared" si="775"/>
        <v>0</v>
      </c>
      <c r="R687" s="170" t="str">
        <f t="shared" si="776"/>
        <v xml:space="preserve">, </v>
      </c>
      <c r="S687" s="170" t="str">
        <f t="shared" si="777"/>
        <v>NO BID</v>
      </c>
      <c r="T687" s="87">
        <f t="shared" si="778"/>
        <v>0</v>
      </c>
      <c r="U687" s="88" t="str">
        <f t="shared" si="779"/>
        <v>NOT AWARDED</v>
      </c>
      <c r="V687" s="167"/>
      <c r="W687" s="171"/>
      <c r="X687" s="89"/>
      <c r="Y687" s="90"/>
      <c r="Z687" s="172" t="str">
        <f t="shared" si="780"/>
        <v/>
      </c>
      <c r="AA687" s="154" t="str">
        <f t="shared" si="781"/>
        <v>NO BID</v>
      </c>
      <c r="AB687" s="171"/>
      <c r="AC687" s="89"/>
      <c r="AD687" s="90"/>
      <c r="AE687" s="172" t="str">
        <f t="shared" si="782"/>
        <v/>
      </c>
      <c r="AF687" s="154" t="str">
        <f t="shared" si="783"/>
        <v>NO BID</v>
      </c>
      <c r="AG687" s="171"/>
      <c r="AH687" s="89"/>
      <c r="AI687" s="90"/>
      <c r="AJ687" s="172" t="str">
        <f t="shared" si="784"/>
        <v/>
      </c>
      <c r="AK687" s="154" t="str">
        <f t="shared" si="785"/>
        <v>NO BID</v>
      </c>
      <c r="AL687" s="171"/>
      <c r="AM687" s="89"/>
      <c r="AN687" s="90"/>
      <c r="AO687" s="172" t="str">
        <f t="shared" si="786"/>
        <v/>
      </c>
      <c r="AP687" s="154" t="str">
        <f t="shared" si="787"/>
        <v>NO BID</v>
      </c>
      <c r="AQ687" s="171"/>
      <c r="AR687" s="89"/>
      <c r="AS687" s="90"/>
      <c r="AT687" s="172" t="str">
        <f t="shared" si="788"/>
        <v/>
      </c>
      <c r="AU687" s="154" t="str">
        <f t="shared" si="789"/>
        <v>NO BID</v>
      </c>
      <c r="AV687" s="171"/>
      <c r="AW687" s="89"/>
      <c r="AX687" s="90"/>
      <c r="AY687" s="172" t="str">
        <f t="shared" si="790"/>
        <v/>
      </c>
      <c r="AZ687" s="154" t="str">
        <f t="shared" si="791"/>
        <v>NO BID</v>
      </c>
      <c r="BA687" s="171"/>
      <c r="BB687" s="89"/>
      <c r="BC687" s="90"/>
      <c r="BD687" s="172" t="str">
        <f t="shared" si="792"/>
        <v/>
      </c>
      <c r="BE687" s="154" t="str">
        <f>IF($B687=0,"",IF(ISNUMBER(BB687),"","NO BID"))</f>
        <v>NO BID</v>
      </c>
      <c r="BF687" s="171"/>
      <c r="BG687" s="89"/>
      <c r="BH687" s="90"/>
      <c r="BI687" s="172" t="str">
        <f t="shared" si="793"/>
        <v/>
      </c>
      <c r="BJ687" s="154" t="str">
        <f t="shared" si="794"/>
        <v>NO BID</v>
      </c>
      <c r="BK687" s="171"/>
      <c r="BL687" s="89"/>
      <c r="BM687" s="90"/>
      <c r="BN687" s="172" t="str">
        <f t="shared" si="795"/>
        <v/>
      </c>
      <c r="BO687" s="154" t="str">
        <f t="shared" si="796"/>
        <v>NO BID</v>
      </c>
      <c r="BP687" s="178"/>
      <c r="BQ687" s="171"/>
      <c r="BR687" s="89"/>
      <c r="BS687" s="90" t="str">
        <f t="shared" si="797"/>
        <v/>
      </c>
      <c r="BT687" s="172"/>
      <c r="BU687" s="154" t="str">
        <f t="shared" si="798"/>
        <v>NO BID</v>
      </c>
      <c r="BV687" s="171"/>
      <c r="BW687" s="89"/>
      <c r="BX687" s="90" t="str">
        <f t="shared" si="799"/>
        <v/>
      </c>
      <c r="BY687" s="172"/>
      <c r="BZ687" s="154" t="str">
        <f t="shared" si="800"/>
        <v>NO BID</v>
      </c>
      <c r="CA687" s="171"/>
      <c r="CB687" s="89"/>
      <c r="CC687" s="90" t="str">
        <f t="shared" si="801"/>
        <v/>
      </c>
      <c r="CD687" s="172"/>
      <c r="CE687" s="154" t="str">
        <f t="shared" si="802"/>
        <v>NO BID</v>
      </c>
      <c r="CF687" s="171"/>
      <c r="CG687" s="89"/>
      <c r="CH687" s="90" t="str">
        <f t="shared" si="803"/>
        <v/>
      </c>
      <c r="CI687" s="172"/>
      <c r="CJ687" s="154" t="str">
        <f t="shared" si="804"/>
        <v>NO BID</v>
      </c>
      <c r="CK687" s="171"/>
      <c r="CL687" s="89"/>
      <c r="CM687" s="90" t="str">
        <f t="shared" si="805"/>
        <v/>
      </c>
      <c r="CN687" s="172"/>
      <c r="CO687" s="154" t="str">
        <f t="shared" si="806"/>
        <v>NO BID</v>
      </c>
      <c r="CP687" s="171"/>
      <c r="CQ687" s="89"/>
      <c r="CR687" s="90" t="str">
        <f t="shared" si="807"/>
        <v/>
      </c>
      <c r="CS687" s="172"/>
      <c r="CT687" s="154" t="str">
        <f t="shared" si="808"/>
        <v>NO BID</v>
      </c>
      <c r="CU687" s="171"/>
      <c r="CV687" s="89"/>
      <c r="CW687" s="90" t="str">
        <f t="shared" si="809"/>
        <v/>
      </c>
      <c r="CX687" s="172"/>
      <c r="CY687" s="154" t="str">
        <f t="shared" si="810"/>
        <v>NO BID</v>
      </c>
      <c r="CZ687" s="171"/>
      <c r="DA687" s="89"/>
      <c r="DB687" s="90" t="str">
        <f t="shared" si="811"/>
        <v/>
      </c>
      <c r="DC687" s="172"/>
      <c r="DD687" s="154" t="str">
        <f t="shared" si="812"/>
        <v>NO BID</v>
      </c>
      <c r="DE687" s="171"/>
      <c r="DF687" s="89"/>
      <c r="DG687" s="90" t="str">
        <f t="shared" si="813"/>
        <v/>
      </c>
      <c r="DH687" s="172"/>
      <c r="DI687" s="154" t="str">
        <f t="shared" si="814"/>
        <v>NO BID</v>
      </c>
      <c r="DJ687" s="171"/>
      <c r="DK687" s="89"/>
      <c r="DL687" s="90" t="str">
        <f t="shared" si="815"/>
        <v/>
      </c>
      <c r="DM687" s="172"/>
      <c r="DN687" s="154" t="str">
        <f t="shared" si="816"/>
        <v>NO BID</v>
      </c>
      <c r="DO687" s="171"/>
      <c r="DP687" s="89"/>
      <c r="DQ687" s="90" t="str">
        <f t="shared" si="817"/>
        <v/>
      </c>
      <c r="DR687" s="172"/>
      <c r="DS687" s="154" t="str">
        <f t="shared" si="818"/>
        <v>NO BID</v>
      </c>
      <c r="DT687" s="171"/>
      <c r="DU687" s="89"/>
      <c r="DV687" s="90" t="str">
        <f t="shared" si="819"/>
        <v/>
      </c>
      <c r="DW687" s="172"/>
      <c r="DX687" s="154" t="str">
        <f t="shared" si="820"/>
        <v>NO BID</v>
      </c>
      <c r="DY687" s="171"/>
      <c r="DZ687" s="89"/>
      <c r="EA687" s="90" t="str">
        <f t="shared" si="821"/>
        <v/>
      </c>
      <c r="EB687" s="172"/>
      <c r="EC687" s="154" t="str">
        <f t="shared" si="822"/>
        <v>NO BID</v>
      </c>
      <c r="ED687" s="171"/>
      <c r="EE687" s="89"/>
      <c r="EF687" s="90" t="str">
        <f t="shared" si="823"/>
        <v/>
      </c>
      <c r="EG687" s="172"/>
      <c r="EH687" s="154" t="str">
        <f t="shared" si="824"/>
        <v>NO BID</v>
      </c>
      <c r="EI687" s="171"/>
      <c r="EJ687" s="89"/>
      <c r="EK687" s="90" t="str">
        <f t="shared" si="825"/>
        <v/>
      </c>
      <c r="EL687" s="172"/>
      <c r="EM687" s="154" t="str">
        <f t="shared" si="826"/>
        <v>NO BID</v>
      </c>
      <c r="EN687" s="171"/>
      <c r="EO687" s="89"/>
      <c r="EP687" s="90" t="str">
        <f t="shared" si="827"/>
        <v/>
      </c>
      <c r="EQ687" s="172"/>
      <c r="ER687" s="154" t="str">
        <f t="shared" si="828"/>
        <v>NO BID</v>
      </c>
      <c r="ES687" s="171"/>
      <c r="ET687" s="89"/>
      <c r="EU687" s="90" t="str">
        <f t="shared" si="829"/>
        <v/>
      </c>
      <c r="EV687" s="172"/>
      <c r="EW687" s="154" t="str">
        <f t="shared" si="830"/>
        <v>NO BID</v>
      </c>
      <c r="EX687" s="171"/>
      <c r="EY687" s="89"/>
      <c r="EZ687" s="90" t="str">
        <f t="shared" si="831"/>
        <v/>
      </c>
      <c r="FA687" s="172"/>
      <c r="FB687" s="154" t="str">
        <f t="shared" si="832"/>
        <v>NO BID</v>
      </c>
      <c r="FC687" s="171"/>
      <c r="FD687" s="89"/>
      <c r="FE687" s="90" t="str">
        <f t="shared" si="833"/>
        <v/>
      </c>
      <c r="FF687" s="172"/>
      <c r="FG687" s="154" t="str">
        <f t="shared" si="834"/>
        <v>NO BID</v>
      </c>
      <c r="FH687" s="171"/>
      <c r="FI687" s="89"/>
      <c r="FJ687" s="90" t="str">
        <f t="shared" si="835"/>
        <v/>
      </c>
      <c r="FK687" s="172"/>
      <c r="FL687" s="154" t="str">
        <f t="shared" si="836"/>
        <v>NO BID</v>
      </c>
      <c r="FM687" s="171"/>
      <c r="FN687" s="89"/>
      <c r="FO687" s="90" t="str">
        <f t="shared" si="837"/>
        <v/>
      </c>
      <c r="FP687" s="172"/>
      <c r="FQ687" s="154" t="str">
        <f t="shared" si="838"/>
        <v>NO BID</v>
      </c>
      <c r="FR687" s="174"/>
      <c r="FS687" s="91">
        <v>16.95</v>
      </c>
      <c r="FT687" s="92">
        <f t="shared" si="839"/>
        <v>84.75</v>
      </c>
      <c r="FU687" s="175">
        <f t="shared" si="840"/>
        <v>0</v>
      </c>
      <c r="FV687" s="93" t="str">
        <f t="shared" si="841"/>
        <v/>
      </c>
      <c r="FW687" s="94">
        <f t="shared" si="842"/>
        <v>84.75</v>
      </c>
      <c r="FX687" s="95">
        <f t="shared" si="843"/>
        <v>0</v>
      </c>
      <c r="FY687" s="129" t="str">
        <f t="shared" si="844"/>
        <v>NOT AWARDED</v>
      </c>
      <c r="FZ687" s="130">
        <f t="shared" si="845"/>
        <v>0</v>
      </c>
      <c r="GA687" s="129" t="str">
        <f t="shared" si="846"/>
        <v>VENDOR 09</v>
      </c>
      <c r="GB687" s="176"/>
      <c r="GC687" s="177"/>
      <c r="GD687" s="96"/>
      <c r="GE687" s="97"/>
    </row>
    <row r="688" spans="1:187" ht="30" customHeight="1" thickTop="1" thickBot="1" x14ac:dyDescent="0.4">
      <c r="A688" s="162">
        <v>684</v>
      </c>
      <c r="B688" s="163">
        <v>4</v>
      </c>
      <c r="C688" s="164">
        <v>9780593531402</v>
      </c>
      <c r="D688" s="165" t="s">
        <v>665</v>
      </c>
      <c r="E688" s="165" t="s">
        <v>1316</v>
      </c>
      <c r="F688" s="165" t="s">
        <v>1479</v>
      </c>
      <c r="G688" s="166" t="s">
        <v>1415</v>
      </c>
      <c r="H688" s="166" t="s">
        <v>1428</v>
      </c>
      <c r="I688" s="167"/>
      <c r="J688" s="227">
        <f t="shared" si="847"/>
        <v>4</v>
      </c>
      <c r="K688" s="228"/>
      <c r="L688" s="99" t="str">
        <f t="shared" si="773"/>
        <v/>
      </c>
      <c r="M688" s="241"/>
      <c r="N688" s="168"/>
      <c r="O688" s="169" t="str">
        <f t="shared" si="774"/>
        <v>VENDOR 09</v>
      </c>
      <c r="P688" s="149">
        <v>241360</v>
      </c>
      <c r="Q688" s="149">
        <f t="shared" si="775"/>
        <v>0</v>
      </c>
      <c r="R688" s="170" t="str">
        <f t="shared" si="776"/>
        <v xml:space="preserve">, </v>
      </c>
      <c r="S688" s="170" t="str">
        <f t="shared" si="777"/>
        <v>NO BID</v>
      </c>
      <c r="T688" s="87">
        <f t="shared" si="778"/>
        <v>0</v>
      </c>
      <c r="U688" s="88" t="str">
        <f t="shared" si="779"/>
        <v>NOT AWARDED</v>
      </c>
      <c r="V688" s="167"/>
      <c r="W688" s="171"/>
      <c r="X688" s="89"/>
      <c r="Y688" s="90"/>
      <c r="Z688" s="172" t="str">
        <f t="shared" si="780"/>
        <v/>
      </c>
      <c r="AA688" s="154" t="str">
        <f t="shared" si="781"/>
        <v>NO BID</v>
      </c>
      <c r="AB688" s="171"/>
      <c r="AC688" s="89"/>
      <c r="AD688" s="90"/>
      <c r="AE688" s="172" t="str">
        <f t="shared" si="782"/>
        <v/>
      </c>
      <c r="AF688" s="154" t="str">
        <f t="shared" si="783"/>
        <v>NO BID</v>
      </c>
      <c r="AG688" s="171"/>
      <c r="AH688" s="89"/>
      <c r="AI688" s="90"/>
      <c r="AJ688" s="172" t="str">
        <f t="shared" si="784"/>
        <v/>
      </c>
      <c r="AK688" s="154" t="str">
        <f t="shared" si="785"/>
        <v>NO BID</v>
      </c>
      <c r="AL688" s="171"/>
      <c r="AM688" s="89"/>
      <c r="AN688" s="90"/>
      <c r="AO688" s="172" t="str">
        <f t="shared" si="786"/>
        <v/>
      </c>
      <c r="AP688" s="154" t="str">
        <f t="shared" si="787"/>
        <v>NO BID</v>
      </c>
      <c r="AQ688" s="171"/>
      <c r="AR688" s="89"/>
      <c r="AS688" s="90"/>
      <c r="AT688" s="172" t="str">
        <f t="shared" si="788"/>
        <v/>
      </c>
      <c r="AU688" s="154" t="str">
        <f t="shared" si="789"/>
        <v>NO BID</v>
      </c>
      <c r="AV688" s="171"/>
      <c r="AW688" s="89"/>
      <c r="AX688" s="90"/>
      <c r="AY688" s="172" t="str">
        <f t="shared" si="790"/>
        <v/>
      </c>
      <c r="AZ688" s="154" t="str">
        <f t="shared" si="791"/>
        <v>NO BID</v>
      </c>
      <c r="BA688" s="171"/>
      <c r="BB688" s="89"/>
      <c r="BC688" s="90"/>
      <c r="BD688" s="172" t="str">
        <f t="shared" si="792"/>
        <v/>
      </c>
      <c r="BE688" s="154" t="str">
        <f>IF($B688=0,"",IF(ISNUMBER(BB688),"","NO BID"))</f>
        <v>NO BID</v>
      </c>
      <c r="BF688" s="171"/>
      <c r="BG688" s="89"/>
      <c r="BH688" s="90"/>
      <c r="BI688" s="172" t="str">
        <f t="shared" si="793"/>
        <v/>
      </c>
      <c r="BJ688" s="154" t="str">
        <f t="shared" si="794"/>
        <v>NO BID</v>
      </c>
      <c r="BK688" s="171"/>
      <c r="BL688" s="89"/>
      <c r="BM688" s="90"/>
      <c r="BN688" s="172" t="str">
        <f t="shared" si="795"/>
        <v/>
      </c>
      <c r="BO688" s="154" t="str">
        <f t="shared" si="796"/>
        <v>NO BID</v>
      </c>
      <c r="BP688" s="178"/>
      <c r="BQ688" s="171"/>
      <c r="BR688" s="89"/>
      <c r="BS688" s="90" t="str">
        <f t="shared" si="797"/>
        <v/>
      </c>
      <c r="BT688" s="172"/>
      <c r="BU688" s="154" t="str">
        <f t="shared" si="798"/>
        <v>NO BID</v>
      </c>
      <c r="BV688" s="171"/>
      <c r="BW688" s="89"/>
      <c r="BX688" s="90" t="str">
        <f t="shared" si="799"/>
        <v/>
      </c>
      <c r="BY688" s="172"/>
      <c r="BZ688" s="154" t="str">
        <f t="shared" si="800"/>
        <v>NO BID</v>
      </c>
      <c r="CA688" s="171"/>
      <c r="CB688" s="89"/>
      <c r="CC688" s="90" t="str">
        <f t="shared" si="801"/>
        <v/>
      </c>
      <c r="CD688" s="172"/>
      <c r="CE688" s="154" t="str">
        <f t="shared" si="802"/>
        <v>NO BID</v>
      </c>
      <c r="CF688" s="171"/>
      <c r="CG688" s="89"/>
      <c r="CH688" s="90" t="str">
        <f t="shared" si="803"/>
        <v/>
      </c>
      <c r="CI688" s="172"/>
      <c r="CJ688" s="154" t="str">
        <f t="shared" si="804"/>
        <v>NO BID</v>
      </c>
      <c r="CK688" s="171"/>
      <c r="CL688" s="89"/>
      <c r="CM688" s="90" t="str">
        <f t="shared" si="805"/>
        <v/>
      </c>
      <c r="CN688" s="172"/>
      <c r="CO688" s="154" t="str">
        <f t="shared" si="806"/>
        <v>NO BID</v>
      </c>
      <c r="CP688" s="171"/>
      <c r="CQ688" s="89"/>
      <c r="CR688" s="90" t="str">
        <f t="shared" si="807"/>
        <v/>
      </c>
      <c r="CS688" s="172"/>
      <c r="CT688" s="154" t="str">
        <f t="shared" si="808"/>
        <v>NO BID</v>
      </c>
      <c r="CU688" s="171"/>
      <c r="CV688" s="89"/>
      <c r="CW688" s="90" t="str">
        <f t="shared" si="809"/>
        <v/>
      </c>
      <c r="CX688" s="172"/>
      <c r="CY688" s="154" t="str">
        <f t="shared" si="810"/>
        <v>NO BID</v>
      </c>
      <c r="CZ688" s="171"/>
      <c r="DA688" s="89"/>
      <c r="DB688" s="90" t="str">
        <f t="shared" si="811"/>
        <v/>
      </c>
      <c r="DC688" s="172"/>
      <c r="DD688" s="154" t="str">
        <f t="shared" si="812"/>
        <v>NO BID</v>
      </c>
      <c r="DE688" s="171"/>
      <c r="DF688" s="89"/>
      <c r="DG688" s="90" t="str">
        <f t="shared" si="813"/>
        <v/>
      </c>
      <c r="DH688" s="172"/>
      <c r="DI688" s="154" t="str">
        <f t="shared" si="814"/>
        <v>NO BID</v>
      </c>
      <c r="DJ688" s="171"/>
      <c r="DK688" s="89"/>
      <c r="DL688" s="90" t="str">
        <f t="shared" si="815"/>
        <v/>
      </c>
      <c r="DM688" s="172"/>
      <c r="DN688" s="154" t="str">
        <f t="shared" si="816"/>
        <v>NO BID</v>
      </c>
      <c r="DO688" s="171"/>
      <c r="DP688" s="89"/>
      <c r="DQ688" s="90" t="str">
        <f t="shared" si="817"/>
        <v/>
      </c>
      <c r="DR688" s="172"/>
      <c r="DS688" s="154" t="str">
        <f t="shared" si="818"/>
        <v>NO BID</v>
      </c>
      <c r="DT688" s="171"/>
      <c r="DU688" s="89"/>
      <c r="DV688" s="90" t="str">
        <f t="shared" si="819"/>
        <v/>
      </c>
      <c r="DW688" s="172"/>
      <c r="DX688" s="154" t="str">
        <f t="shared" si="820"/>
        <v>NO BID</v>
      </c>
      <c r="DY688" s="171"/>
      <c r="DZ688" s="89"/>
      <c r="EA688" s="90" t="str">
        <f t="shared" si="821"/>
        <v/>
      </c>
      <c r="EB688" s="172"/>
      <c r="EC688" s="154" t="str">
        <f t="shared" si="822"/>
        <v>NO BID</v>
      </c>
      <c r="ED688" s="171"/>
      <c r="EE688" s="89"/>
      <c r="EF688" s="90" t="str">
        <f t="shared" si="823"/>
        <v/>
      </c>
      <c r="EG688" s="172"/>
      <c r="EH688" s="154" t="str">
        <f t="shared" si="824"/>
        <v>NO BID</v>
      </c>
      <c r="EI688" s="171"/>
      <c r="EJ688" s="89"/>
      <c r="EK688" s="90" t="str">
        <f t="shared" si="825"/>
        <v/>
      </c>
      <c r="EL688" s="172"/>
      <c r="EM688" s="154" t="str">
        <f t="shared" si="826"/>
        <v>NO BID</v>
      </c>
      <c r="EN688" s="171"/>
      <c r="EO688" s="89"/>
      <c r="EP688" s="90" t="str">
        <f t="shared" si="827"/>
        <v/>
      </c>
      <c r="EQ688" s="172"/>
      <c r="ER688" s="154" t="str">
        <f t="shared" si="828"/>
        <v>NO BID</v>
      </c>
      <c r="ES688" s="171"/>
      <c r="ET688" s="89"/>
      <c r="EU688" s="90" t="str">
        <f t="shared" si="829"/>
        <v/>
      </c>
      <c r="EV688" s="172"/>
      <c r="EW688" s="154" t="str">
        <f t="shared" si="830"/>
        <v>NO BID</v>
      </c>
      <c r="EX688" s="171"/>
      <c r="EY688" s="89"/>
      <c r="EZ688" s="90" t="str">
        <f t="shared" si="831"/>
        <v/>
      </c>
      <c r="FA688" s="172"/>
      <c r="FB688" s="154" t="str">
        <f t="shared" si="832"/>
        <v>NO BID</v>
      </c>
      <c r="FC688" s="171"/>
      <c r="FD688" s="89"/>
      <c r="FE688" s="90" t="str">
        <f t="shared" si="833"/>
        <v/>
      </c>
      <c r="FF688" s="172"/>
      <c r="FG688" s="154" t="str">
        <f t="shared" si="834"/>
        <v>NO BID</v>
      </c>
      <c r="FH688" s="171"/>
      <c r="FI688" s="89"/>
      <c r="FJ688" s="90" t="str">
        <f t="shared" si="835"/>
        <v/>
      </c>
      <c r="FK688" s="172"/>
      <c r="FL688" s="154" t="str">
        <f t="shared" si="836"/>
        <v>NO BID</v>
      </c>
      <c r="FM688" s="171"/>
      <c r="FN688" s="89"/>
      <c r="FO688" s="90" t="str">
        <f t="shared" si="837"/>
        <v/>
      </c>
      <c r="FP688" s="172"/>
      <c r="FQ688" s="154" t="str">
        <f t="shared" si="838"/>
        <v>NO BID</v>
      </c>
      <c r="FR688" s="174"/>
      <c r="FS688" s="91">
        <v>19.39</v>
      </c>
      <c r="FT688" s="92">
        <f t="shared" si="839"/>
        <v>77.56</v>
      </c>
      <c r="FU688" s="175">
        <f t="shared" si="840"/>
        <v>0</v>
      </c>
      <c r="FV688" s="93" t="str">
        <f t="shared" si="841"/>
        <v/>
      </c>
      <c r="FW688" s="94">
        <f t="shared" si="842"/>
        <v>77.56</v>
      </c>
      <c r="FX688" s="95">
        <f t="shared" si="843"/>
        <v>0</v>
      </c>
      <c r="FY688" s="129" t="str">
        <f t="shared" si="844"/>
        <v>NOT AWARDED</v>
      </c>
      <c r="FZ688" s="130">
        <f t="shared" si="845"/>
        <v>0</v>
      </c>
      <c r="GA688" s="129" t="str">
        <f t="shared" si="846"/>
        <v>VENDOR 09</v>
      </c>
      <c r="GB688" s="176"/>
      <c r="GC688" s="177"/>
      <c r="GD688" s="96"/>
      <c r="GE688" s="97"/>
    </row>
    <row r="689" spans="1:187" ht="30" customHeight="1" thickTop="1" thickBot="1" x14ac:dyDescent="0.4">
      <c r="A689" s="162">
        <v>685</v>
      </c>
      <c r="B689" s="199">
        <v>5</v>
      </c>
      <c r="C689" s="164">
        <v>9780063288515</v>
      </c>
      <c r="D689" s="165" t="s">
        <v>667</v>
      </c>
      <c r="E689" s="165" t="s">
        <v>1318</v>
      </c>
      <c r="F689" s="165" t="s">
        <v>1479</v>
      </c>
      <c r="G689" s="166" t="s">
        <v>1415</v>
      </c>
      <c r="H689" s="166" t="s">
        <v>1418</v>
      </c>
      <c r="I689" s="167"/>
      <c r="J689" s="227">
        <f t="shared" si="847"/>
        <v>5</v>
      </c>
      <c r="K689" s="228"/>
      <c r="L689" s="99" t="str">
        <f t="shared" si="773"/>
        <v/>
      </c>
      <c r="M689" s="241"/>
      <c r="N689" s="168"/>
      <c r="O689" s="169" t="str">
        <f t="shared" si="774"/>
        <v>VENDOR 09</v>
      </c>
      <c r="P689" s="149">
        <v>241364</v>
      </c>
      <c r="Q689" s="149">
        <f t="shared" si="775"/>
        <v>0</v>
      </c>
      <c r="R689" s="170" t="str">
        <f t="shared" si="776"/>
        <v xml:space="preserve">, </v>
      </c>
      <c r="S689" s="170" t="str">
        <f t="shared" si="777"/>
        <v>NO BID</v>
      </c>
      <c r="T689" s="87">
        <f t="shared" si="778"/>
        <v>0</v>
      </c>
      <c r="U689" s="88" t="str">
        <f t="shared" si="779"/>
        <v>NOT AWARDED</v>
      </c>
      <c r="V689" s="167"/>
      <c r="W689" s="171"/>
      <c r="X689" s="89"/>
      <c r="Y689" s="90"/>
      <c r="Z689" s="172" t="str">
        <f t="shared" si="780"/>
        <v/>
      </c>
      <c r="AA689" s="154" t="str">
        <f t="shared" si="781"/>
        <v>NO BID</v>
      </c>
      <c r="AB689" s="171"/>
      <c r="AC689" s="89"/>
      <c r="AD689" s="90"/>
      <c r="AE689" s="172" t="str">
        <f t="shared" si="782"/>
        <v/>
      </c>
      <c r="AF689" s="154" t="str">
        <f t="shared" si="783"/>
        <v>NO BID</v>
      </c>
      <c r="AG689" s="171"/>
      <c r="AH689" s="89"/>
      <c r="AI689" s="90"/>
      <c r="AJ689" s="172" t="str">
        <f t="shared" si="784"/>
        <v/>
      </c>
      <c r="AK689" s="154" t="str">
        <f t="shared" si="785"/>
        <v>NO BID</v>
      </c>
      <c r="AL689" s="171"/>
      <c r="AM689" s="89"/>
      <c r="AN689" s="90"/>
      <c r="AO689" s="172" t="str">
        <f t="shared" si="786"/>
        <v/>
      </c>
      <c r="AP689" s="154" t="str">
        <f t="shared" si="787"/>
        <v>NO BID</v>
      </c>
      <c r="AQ689" s="171"/>
      <c r="AR689" s="89"/>
      <c r="AS689" s="90"/>
      <c r="AT689" s="172" t="str">
        <f t="shared" si="788"/>
        <v/>
      </c>
      <c r="AU689" s="154" t="str">
        <f t="shared" si="789"/>
        <v>NO BID</v>
      </c>
      <c r="AV689" s="171"/>
      <c r="AW689" s="89"/>
      <c r="AX689" s="90"/>
      <c r="AY689" s="172" t="str">
        <f t="shared" si="790"/>
        <v/>
      </c>
      <c r="AZ689" s="154" t="str">
        <f t="shared" si="791"/>
        <v>NO BID</v>
      </c>
      <c r="BA689" s="171"/>
      <c r="BB689" s="89"/>
      <c r="BC689" s="90"/>
      <c r="BD689" s="172" t="str">
        <f t="shared" si="792"/>
        <v/>
      </c>
      <c r="BE689" s="154" t="s">
        <v>75</v>
      </c>
      <c r="BF689" s="171"/>
      <c r="BG689" s="89"/>
      <c r="BH689" s="90"/>
      <c r="BI689" s="172" t="str">
        <f t="shared" si="793"/>
        <v/>
      </c>
      <c r="BJ689" s="154" t="str">
        <f t="shared" si="794"/>
        <v>NO BID</v>
      </c>
      <c r="BK689" s="171"/>
      <c r="BL689" s="89"/>
      <c r="BM689" s="90"/>
      <c r="BN689" s="172" t="str">
        <f t="shared" si="795"/>
        <v/>
      </c>
      <c r="BO689" s="154" t="str">
        <f t="shared" si="796"/>
        <v>NO BID</v>
      </c>
      <c r="BP689" s="173"/>
      <c r="BQ689" s="171"/>
      <c r="BR689" s="89"/>
      <c r="BS689" s="90" t="str">
        <f t="shared" si="797"/>
        <v/>
      </c>
      <c r="BT689" s="172"/>
      <c r="BU689" s="154" t="str">
        <f t="shared" si="798"/>
        <v>NO BID</v>
      </c>
      <c r="BV689" s="171"/>
      <c r="BW689" s="89"/>
      <c r="BX689" s="90" t="str">
        <f t="shared" si="799"/>
        <v/>
      </c>
      <c r="BY689" s="172"/>
      <c r="BZ689" s="154" t="str">
        <f t="shared" si="800"/>
        <v>NO BID</v>
      </c>
      <c r="CA689" s="171"/>
      <c r="CB689" s="89"/>
      <c r="CC689" s="90" t="str">
        <f t="shared" si="801"/>
        <v/>
      </c>
      <c r="CD689" s="172"/>
      <c r="CE689" s="154" t="str">
        <f t="shared" si="802"/>
        <v>NO BID</v>
      </c>
      <c r="CF689" s="171"/>
      <c r="CG689" s="89"/>
      <c r="CH689" s="90" t="str">
        <f t="shared" si="803"/>
        <v/>
      </c>
      <c r="CI689" s="172"/>
      <c r="CJ689" s="154" t="str">
        <f t="shared" si="804"/>
        <v>NO BID</v>
      </c>
      <c r="CK689" s="171"/>
      <c r="CL689" s="89"/>
      <c r="CM689" s="90" t="str">
        <f t="shared" si="805"/>
        <v/>
      </c>
      <c r="CN689" s="172"/>
      <c r="CO689" s="154" t="str">
        <f t="shared" si="806"/>
        <v>NO BID</v>
      </c>
      <c r="CP689" s="171"/>
      <c r="CQ689" s="89"/>
      <c r="CR689" s="90" t="str">
        <f t="shared" si="807"/>
        <v/>
      </c>
      <c r="CS689" s="172"/>
      <c r="CT689" s="154" t="str">
        <f t="shared" si="808"/>
        <v>NO BID</v>
      </c>
      <c r="CU689" s="171"/>
      <c r="CV689" s="89"/>
      <c r="CW689" s="90" t="str">
        <f t="shared" si="809"/>
        <v/>
      </c>
      <c r="CX689" s="172"/>
      <c r="CY689" s="154" t="str">
        <f t="shared" si="810"/>
        <v>NO BID</v>
      </c>
      <c r="CZ689" s="171"/>
      <c r="DA689" s="89"/>
      <c r="DB689" s="90" t="str">
        <f t="shared" si="811"/>
        <v/>
      </c>
      <c r="DC689" s="172"/>
      <c r="DD689" s="154" t="str">
        <f t="shared" si="812"/>
        <v>NO BID</v>
      </c>
      <c r="DE689" s="171"/>
      <c r="DF689" s="89"/>
      <c r="DG689" s="90" t="str">
        <f t="shared" si="813"/>
        <v/>
      </c>
      <c r="DH689" s="172"/>
      <c r="DI689" s="154" t="str">
        <f t="shared" si="814"/>
        <v>NO BID</v>
      </c>
      <c r="DJ689" s="171"/>
      <c r="DK689" s="89"/>
      <c r="DL689" s="90" t="str">
        <f t="shared" si="815"/>
        <v/>
      </c>
      <c r="DM689" s="172"/>
      <c r="DN689" s="154" t="str">
        <f t="shared" si="816"/>
        <v>NO BID</v>
      </c>
      <c r="DO689" s="171"/>
      <c r="DP689" s="89"/>
      <c r="DQ689" s="90" t="str">
        <f t="shared" si="817"/>
        <v/>
      </c>
      <c r="DR689" s="172"/>
      <c r="DS689" s="154" t="str">
        <f t="shared" si="818"/>
        <v>NO BID</v>
      </c>
      <c r="DT689" s="171"/>
      <c r="DU689" s="89"/>
      <c r="DV689" s="90" t="str">
        <f t="shared" si="819"/>
        <v/>
      </c>
      <c r="DW689" s="172"/>
      <c r="DX689" s="154" t="str">
        <f t="shared" si="820"/>
        <v>NO BID</v>
      </c>
      <c r="DY689" s="171"/>
      <c r="DZ689" s="89"/>
      <c r="EA689" s="90" t="str">
        <f t="shared" si="821"/>
        <v/>
      </c>
      <c r="EB689" s="172"/>
      <c r="EC689" s="154" t="str">
        <f t="shared" si="822"/>
        <v>NO BID</v>
      </c>
      <c r="ED689" s="171"/>
      <c r="EE689" s="89"/>
      <c r="EF689" s="90" t="str">
        <f t="shared" si="823"/>
        <v/>
      </c>
      <c r="EG689" s="172"/>
      <c r="EH689" s="154" t="str">
        <f t="shared" si="824"/>
        <v>NO BID</v>
      </c>
      <c r="EI689" s="171"/>
      <c r="EJ689" s="89"/>
      <c r="EK689" s="90" t="str">
        <f t="shared" si="825"/>
        <v/>
      </c>
      <c r="EL689" s="172"/>
      <c r="EM689" s="154" t="str">
        <f t="shared" si="826"/>
        <v>NO BID</v>
      </c>
      <c r="EN689" s="171"/>
      <c r="EO689" s="89"/>
      <c r="EP689" s="90" t="str">
        <f t="shared" si="827"/>
        <v/>
      </c>
      <c r="EQ689" s="172"/>
      <c r="ER689" s="154" t="str">
        <f t="shared" si="828"/>
        <v>NO BID</v>
      </c>
      <c r="ES689" s="171"/>
      <c r="ET689" s="89"/>
      <c r="EU689" s="90" t="str">
        <f t="shared" si="829"/>
        <v/>
      </c>
      <c r="EV689" s="172"/>
      <c r="EW689" s="154" t="str">
        <f t="shared" si="830"/>
        <v>NO BID</v>
      </c>
      <c r="EX689" s="171"/>
      <c r="EY689" s="89"/>
      <c r="EZ689" s="90" t="str">
        <f t="shared" si="831"/>
        <v/>
      </c>
      <c r="FA689" s="172"/>
      <c r="FB689" s="154" t="str">
        <f t="shared" si="832"/>
        <v>NO BID</v>
      </c>
      <c r="FC689" s="171"/>
      <c r="FD689" s="89"/>
      <c r="FE689" s="90" t="str">
        <f t="shared" si="833"/>
        <v/>
      </c>
      <c r="FF689" s="172"/>
      <c r="FG689" s="154" t="str">
        <f t="shared" si="834"/>
        <v>NO BID</v>
      </c>
      <c r="FH689" s="171"/>
      <c r="FI689" s="89"/>
      <c r="FJ689" s="90" t="str">
        <f t="shared" si="835"/>
        <v/>
      </c>
      <c r="FK689" s="172"/>
      <c r="FL689" s="154" t="str">
        <f t="shared" si="836"/>
        <v>NO BID</v>
      </c>
      <c r="FM689" s="171"/>
      <c r="FN689" s="89"/>
      <c r="FO689" s="90" t="str">
        <f t="shared" si="837"/>
        <v/>
      </c>
      <c r="FP689" s="172"/>
      <c r="FQ689" s="154" t="str">
        <f t="shared" si="838"/>
        <v>NO BID</v>
      </c>
      <c r="FR689" s="174"/>
      <c r="FS689" s="91">
        <v>26.03</v>
      </c>
      <c r="FT689" s="92">
        <f t="shared" si="839"/>
        <v>130.15</v>
      </c>
      <c r="FU689" s="175">
        <f t="shared" si="840"/>
        <v>0</v>
      </c>
      <c r="FV689" s="93" t="str">
        <f t="shared" si="841"/>
        <v/>
      </c>
      <c r="FW689" s="94">
        <f t="shared" si="842"/>
        <v>130.15</v>
      </c>
      <c r="FX689" s="95">
        <f t="shared" si="843"/>
        <v>0</v>
      </c>
      <c r="FY689" s="129" t="str">
        <f t="shared" si="844"/>
        <v>NOT AWARDED</v>
      </c>
      <c r="FZ689" s="130">
        <f t="shared" si="845"/>
        <v>0</v>
      </c>
      <c r="GA689" s="129" t="str">
        <f t="shared" si="846"/>
        <v>VENDOR 09</v>
      </c>
      <c r="GB689" s="176"/>
      <c r="GC689" s="177"/>
      <c r="GD689" s="96"/>
      <c r="GE689" s="97"/>
    </row>
    <row r="690" spans="1:187" ht="30" customHeight="1" thickTop="1" thickBot="1" x14ac:dyDescent="0.4">
      <c r="A690" s="141">
        <v>686</v>
      </c>
      <c r="B690" s="194">
        <v>1</v>
      </c>
      <c r="C690" s="164">
        <v>9780593521779</v>
      </c>
      <c r="D690" s="165" t="s">
        <v>668</v>
      </c>
      <c r="E690" s="165" t="s">
        <v>1319</v>
      </c>
      <c r="F690" s="165" t="s">
        <v>1479</v>
      </c>
      <c r="G690" s="166" t="s">
        <v>1415</v>
      </c>
      <c r="H690" s="166" t="s">
        <v>1416</v>
      </c>
      <c r="I690" s="167"/>
      <c r="J690" s="227">
        <f t="shared" si="847"/>
        <v>1</v>
      </c>
      <c r="K690" s="228"/>
      <c r="L690" s="99" t="str">
        <f t="shared" si="773"/>
        <v/>
      </c>
      <c r="M690" s="241"/>
      <c r="N690" s="168"/>
      <c r="O690" s="169" t="str">
        <f t="shared" si="774"/>
        <v>VENDOR 09</v>
      </c>
      <c r="P690" s="149">
        <v>241360</v>
      </c>
      <c r="Q690" s="149">
        <f t="shared" si="775"/>
        <v>0</v>
      </c>
      <c r="R690" s="170" t="str">
        <f t="shared" si="776"/>
        <v xml:space="preserve">, </v>
      </c>
      <c r="S690" s="170" t="str">
        <f t="shared" si="777"/>
        <v>NO BID</v>
      </c>
      <c r="T690" s="87">
        <f t="shared" si="778"/>
        <v>0</v>
      </c>
      <c r="U690" s="88" t="str">
        <f t="shared" si="779"/>
        <v>NOT AWARDED</v>
      </c>
      <c r="V690" s="167"/>
      <c r="W690" s="171"/>
      <c r="X690" s="89"/>
      <c r="Y690" s="90"/>
      <c r="Z690" s="172" t="str">
        <f t="shared" si="780"/>
        <v/>
      </c>
      <c r="AA690" s="154" t="str">
        <f t="shared" si="781"/>
        <v>NO BID</v>
      </c>
      <c r="AB690" s="171"/>
      <c r="AC690" s="89"/>
      <c r="AD690" s="90"/>
      <c r="AE690" s="172" t="str">
        <f t="shared" si="782"/>
        <v/>
      </c>
      <c r="AF690" s="154" t="str">
        <f t="shared" si="783"/>
        <v>NO BID</v>
      </c>
      <c r="AG690" s="171"/>
      <c r="AH690" s="89"/>
      <c r="AI690" s="90"/>
      <c r="AJ690" s="172" t="str">
        <f t="shared" si="784"/>
        <v/>
      </c>
      <c r="AK690" s="154" t="str">
        <f t="shared" si="785"/>
        <v>NO BID</v>
      </c>
      <c r="AL690" s="171"/>
      <c r="AM690" s="89"/>
      <c r="AN690" s="90"/>
      <c r="AO690" s="172" t="str">
        <f t="shared" si="786"/>
        <v/>
      </c>
      <c r="AP690" s="154" t="str">
        <f t="shared" si="787"/>
        <v>NO BID</v>
      </c>
      <c r="AQ690" s="171"/>
      <c r="AR690" s="89"/>
      <c r="AS690" s="90"/>
      <c r="AT690" s="172" t="str">
        <f t="shared" si="788"/>
        <v/>
      </c>
      <c r="AU690" s="154" t="str">
        <f t="shared" si="789"/>
        <v>NO BID</v>
      </c>
      <c r="AV690" s="171"/>
      <c r="AW690" s="89"/>
      <c r="AX690" s="90"/>
      <c r="AY690" s="172" t="str">
        <f t="shared" si="790"/>
        <v/>
      </c>
      <c r="AZ690" s="154" t="str">
        <f t="shared" si="791"/>
        <v>NO BID</v>
      </c>
      <c r="BA690" s="171"/>
      <c r="BB690" s="89"/>
      <c r="BC690" s="90"/>
      <c r="BD690" s="172" t="str">
        <f t="shared" si="792"/>
        <v/>
      </c>
      <c r="BE690" s="154" t="str">
        <f>IF($B690=0,"",IF(ISNUMBER(BB690),"","NO BID"))</f>
        <v>NO BID</v>
      </c>
      <c r="BF690" s="171"/>
      <c r="BG690" s="89"/>
      <c r="BH690" s="90"/>
      <c r="BI690" s="172" t="str">
        <f t="shared" si="793"/>
        <v/>
      </c>
      <c r="BJ690" s="154" t="str">
        <f t="shared" si="794"/>
        <v>NO BID</v>
      </c>
      <c r="BK690" s="171"/>
      <c r="BL690" s="89"/>
      <c r="BM690" s="90"/>
      <c r="BN690" s="172" t="str">
        <f t="shared" si="795"/>
        <v/>
      </c>
      <c r="BO690" s="154" t="str">
        <f t="shared" si="796"/>
        <v>NO BID</v>
      </c>
      <c r="BP690" s="178"/>
      <c r="BQ690" s="171"/>
      <c r="BR690" s="89"/>
      <c r="BS690" s="90" t="str">
        <f t="shared" si="797"/>
        <v/>
      </c>
      <c r="BT690" s="172"/>
      <c r="BU690" s="154" t="str">
        <f t="shared" si="798"/>
        <v>NO BID</v>
      </c>
      <c r="BV690" s="171"/>
      <c r="BW690" s="89"/>
      <c r="BX690" s="90" t="str">
        <f t="shared" si="799"/>
        <v/>
      </c>
      <c r="BY690" s="172"/>
      <c r="BZ690" s="154" t="str">
        <f t="shared" si="800"/>
        <v>NO BID</v>
      </c>
      <c r="CA690" s="171"/>
      <c r="CB690" s="89"/>
      <c r="CC690" s="90" t="str">
        <f t="shared" si="801"/>
        <v/>
      </c>
      <c r="CD690" s="172"/>
      <c r="CE690" s="154" t="str">
        <f t="shared" si="802"/>
        <v>NO BID</v>
      </c>
      <c r="CF690" s="171"/>
      <c r="CG690" s="89"/>
      <c r="CH690" s="90" t="str">
        <f t="shared" si="803"/>
        <v/>
      </c>
      <c r="CI690" s="172"/>
      <c r="CJ690" s="154" t="str">
        <f t="shared" si="804"/>
        <v>NO BID</v>
      </c>
      <c r="CK690" s="171"/>
      <c r="CL690" s="89"/>
      <c r="CM690" s="90" t="str">
        <f t="shared" si="805"/>
        <v/>
      </c>
      <c r="CN690" s="172"/>
      <c r="CO690" s="154" t="str">
        <f t="shared" si="806"/>
        <v>NO BID</v>
      </c>
      <c r="CP690" s="171"/>
      <c r="CQ690" s="89"/>
      <c r="CR690" s="90" t="str">
        <f t="shared" si="807"/>
        <v/>
      </c>
      <c r="CS690" s="172"/>
      <c r="CT690" s="154" t="str">
        <f t="shared" si="808"/>
        <v>NO BID</v>
      </c>
      <c r="CU690" s="171"/>
      <c r="CV690" s="89"/>
      <c r="CW690" s="90" t="str">
        <f t="shared" si="809"/>
        <v/>
      </c>
      <c r="CX690" s="172"/>
      <c r="CY690" s="154" t="str">
        <f t="shared" si="810"/>
        <v>NO BID</v>
      </c>
      <c r="CZ690" s="171"/>
      <c r="DA690" s="89"/>
      <c r="DB690" s="90" t="str">
        <f t="shared" si="811"/>
        <v/>
      </c>
      <c r="DC690" s="172"/>
      <c r="DD690" s="154" t="str">
        <f t="shared" si="812"/>
        <v>NO BID</v>
      </c>
      <c r="DE690" s="171"/>
      <c r="DF690" s="89"/>
      <c r="DG690" s="90" t="str">
        <f t="shared" si="813"/>
        <v/>
      </c>
      <c r="DH690" s="172"/>
      <c r="DI690" s="154" t="str">
        <f t="shared" si="814"/>
        <v>NO BID</v>
      </c>
      <c r="DJ690" s="171"/>
      <c r="DK690" s="89"/>
      <c r="DL690" s="90" t="str">
        <f t="shared" si="815"/>
        <v/>
      </c>
      <c r="DM690" s="172"/>
      <c r="DN690" s="154" t="str">
        <f t="shared" si="816"/>
        <v>NO BID</v>
      </c>
      <c r="DO690" s="171"/>
      <c r="DP690" s="89"/>
      <c r="DQ690" s="90" t="str">
        <f t="shared" si="817"/>
        <v/>
      </c>
      <c r="DR690" s="172"/>
      <c r="DS690" s="154" t="str">
        <f t="shared" si="818"/>
        <v>NO BID</v>
      </c>
      <c r="DT690" s="171"/>
      <c r="DU690" s="89"/>
      <c r="DV690" s="90" t="str">
        <f t="shared" si="819"/>
        <v/>
      </c>
      <c r="DW690" s="172"/>
      <c r="DX690" s="154" t="str">
        <f t="shared" si="820"/>
        <v>NO BID</v>
      </c>
      <c r="DY690" s="171"/>
      <c r="DZ690" s="89"/>
      <c r="EA690" s="90" t="str">
        <f t="shared" si="821"/>
        <v/>
      </c>
      <c r="EB690" s="172"/>
      <c r="EC690" s="154" t="str">
        <f t="shared" si="822"/>
        <v>NO BID</v>
      </c>
      <c r="ED690" s="171"/>
      <c r="EE690" s="89"/>
      <c r="EF690" s="90" t="str">
        <f t="shared" si="823"/>
        <v/>
      </c>
      <c r="EG690" s="172"/>
      <c r="EH690" s="154" t="str">
        <f t="shared" si="824"/>
        <v>NO BID</v>
      </c>
      <c r="EI690" s="171"/>
      <c r="EJ690" s="89"/>
      <c r="EK690" s="90" t="str">
        <f t="shared" si="825"/>
        <v/>
      </c>
      <c r="EL690" s="172"/>
      <c r="EM690" s="154" t="str">
        <f t="shared" si="826"/>
        <v>NO BID</v>
      </c>
      <c r="EN690" s="171"/>
      <c r="EO690" s="89"/>
      <c r="EP690" s="90" t="str">
        <f t="shared" si="827"/>
        <v/>
      </c>
      <c r="EQ690" s="172"/>
      <c r="ER690" s="154" t="str">
        <f t="shared" si="828"/>
        <v>NO BID</v>
      </c>
      <c r="ES690" s="171"/>
      <c r="ET690" s="89"/>
      <c r="EU690" s="90" t="str">
        <f t="shared" si="829"/>
        <v/>
      </c>
      <c r="EV690" s="172"/>
      <c r="EW690" s="154" t="str">
        <f t="shared" si="830"/>
        <v>NO BID</v>
      </c>
      <c r="EX690" s="171"/>
      <c r="EY690" s="89"/>
      <c r="EZ690" s="90" t="str">
        <f t="shared" si="831"/>
        <v/>
      </c>
      <c r="FA690" s="172"/>
      <c r="FB690" s="154" t="str">
        <f t="shared" si="832"/>
        <v>NO BID</v>
      </c>
      <c r="FC690" s="171"/>
      <c r="FD690" s="89"/>
      <c r="FE690" s="90" t="str">
        <f t="shared" si="833"/>
        <v/>
      </c>
      <c r="FF690" s="172"/>
      <c r="FG690" s="154" t="str">
        <f t="shared" si="834"/>
        <v>NO BID</v>
      </c>
      <c r="FH690" s="171"/>
      <c r="FI690" s="89"/>
      <c r="FJ690" s="90" t="str">
        <f t="shared" si="835"/>
        <v/>
      </c>
      <c r="FK690" s="172"/>
      <c r="FL690" s="154" t="str">
        <f t="shared" si="836"/>
        <v>NO BID</v>
      </c>
      <c r="FM690" s="171"/>
      <c r="FN690" s="89"/>
      <c r="FO690" s="90" t="str">
        <f t="shared" si="837"/>
        <v/>
      </c>
      <c r="FP690" s="172"/>
      <c r="FQ690" s="154" t="str">
        <f t="shared" si="838"/>
        <v>NO BID</v>
      </c>
      <c r="FR690" s="174"/>
      <c r="FS690" s="91">
        <v>13.99</v>
      </c>
      <c r="FT690" s="92">
        <f t="shared" si="839"/>
        <v>13.99</v>
      </c>
      <c r="FU690" s="175">
        <f t="shared" si="840"/>
        <v>0</v>
      </c>
      <c r="FV690" s="93" t="str">
        <f t="shared" si="841"/>
        <v/>
      </c>
      <c r="FW690" s="94">
        <f t="shared" si="842"/>
        <v>13.99</v>
      </c>
      <c r="FX690" s="95">
        <f t="shared" si="843"/>
        <v>0</v>
      </c>
      <c r="FY690" s="129" t="str">
        <f t="shared" si="844"/>
        <v>NOT AWARDED</v>
      </c>
      <c r="FZ690" s="130">
        <f t="shared" si="845"/>
        <v>0</v>
      </c>
      <c r="GA690" s="129" t="str">
        <f t="shared" si="846"/>
        <v>VENDOR 09</v>
      </c>
      <c r="GB690" s="176"/>
      <c r="GC690" s="177"/>
      <c r="GD690" s="96"/>
      <c r="GE690" s="97"/>
    </row>
    <row r="691" spans="1:187" ht="30" customHeight="1" thickTop="1" thickBot="1" x14ac:dyDescent="0.4">
      <c r="A691" s="162">
        <v>687</v>
      </c>
      <c r="B691" s="194">
        <v>4</v>
      </c>
      <c r="C691" s="164">
        <v>9780399580437</v>
      </c>
      <c r="D691" s="165" t="s">
        <v>671</v>
      </c>
      <c r="E691" s="165" t="s">
        <v>1322</v>
      </c>
      <c r="F691" s="165" t="s">
        <v>1479</v>
      </c>
      <c r="G691" s="166" t="s">
        <v>1415</v>
      </c>
      <c r="H691" s="166" t="s">
        <v>1417</v>
      </c>
      <c r="I691" s="167"/>
      <c r="J691" s="227">
        <f t="shared" si="847"/>
        <v>4</v>
      </c>
      <c r="K691" s="228"/>
      <c r="L691" s="99" t="str">
        <f t="shared" si="773"/>
        <v/>
      </c>
      <c r="M691" s="241"/>
      <c r="N691" s="168"/>
      <c r="O691" s="195" t="str">
        <f t="shared" si="774"/>
        <v>VENDOR 09</v>
      </c>
      <c r="P691" s="149">
        <v>241363</v>
      </c>
      <c r="Q691" s="149">
        <f t="shared" si="775"/>
        <v>0</v>
      </c>
      <c r="R691" s="196" t="str">
        <f t="shared" si="776"/>
        <v xml:space="preserve">, </v>
      </c>
      <c r="S691" s="196" t="str">
        <f t="shared" si="777"/>
        <v>NO BID</v>
      </c>
      <c r="T691" s="117">
        <f t="shared" si="778"/>
        <v>0</v>
      </c>
      <c r="U691" s="118" t="str">
        <f t="shared" si="779"/>
        <v>NOT AWARDED</v>
      </c>
      <c r="V691" s="167"/>
      <c r="W691" s="171"/>
      <c r="X691" s="89"/>
      <c r="Y691" s="90"/>
      <c r="Z691" s="172" t="str">
        <f t="shared" si="780"/>
        <v/>
      </c>
      <c r="AA691" s="154" t="str">
        <f t="shared" si="781"/>
        <v>NO BID</v>
      </c>
      <c r="AB691" s="171"/>
      <c r="AC691" s="89"/>
      <c r="AD691" s="90"/>
      <c r="AE691" s="172" t="str">
        <f t="shared" si="782"/>
        <v/>
      </c>
      <c r="AF691" s="154" t="str">
        <f t="shared" si="783"/>
        <v>NO BID</v>
      </c>
      <c r="AG691" s="171"/>
      <c r="AH691" s="89"/>
      <c r="AI691" s="90"/>
      <c r="AJ691" s="172" t="str">
        <f t="shared" si="784"/>
        <v/>
      </c>
      <c r="AK691" s="154" t="str">
        <f t="shared" si="785"/>
        <v>NO BID</v>
      </c>
      <c r="AL691" s="171"/>
      <c r="AM691" s="89"/>
      <c r="AN691" s="90"/>
      <c r="AO691" s="172" t="str">
        <f t="shared" si="786"/>
        <v/>
      </c>
      <c r="AP691" s="154" t="str">
        <f t="shared" si="787"/>
        <v>NO BID</v>
      </c>
      <c r="AQ691" s="171"/>
      <c r="AR691" s="89"/>
      <c r="AS691" s="90"/>
      <c r="AT691" s="172" t="str">
        <f t="shared" si="788"/>
        <v/>
      </c>
      <c r="AU691" s="154" t="str">
        <f t="shared" si="789"/>
        <v>NO BID</v>
      </c>
      <c r="AV691" s="171"/>
      <c r="AW691" s="89"/>
      <c r="AX691" s="90"/>
      <c r="AY691" s="172" t="str">
        <f t="shared" si="790"/>
        <v/>
      </c>
      <c r="AZ691" s="154" t="str">
        <f t="shared" si="791"/>
        <v>NO BID</v>
      </c>
      <c r="BA691" s="171"/>
      <c r="BB691" s="89"/>
      <c r="BC691" s="90"/>
      <c r="BD691" s="172" t="str">
        <f t="shared" si="792"/>
        <v/>
      </c>
      <c r="BE691" s="154" t="str">
        <f>IF($B691=0,"",IF(ISNUMBER(BB691),"","NO BID"))</f>
        <v>NO BID</v>
      </c>
      <c r="BF691" s="171"/>
      <c r="BG691" s="89"/>
      <c r="BH691" s="90"/>
      <c r="BI691" s="172" t="str">
        <f t="shared" si="793"/>
        <v/>
      </c>
      <c r="BJ691" s="154" t="str">
        <f t="shared" si="794"/>
        <v>NO BID</v>
      </c>
      <c r="BK691" s="171"/>
      <c r="BL691" s="89"/>
      <c r="BM691" s="90"/>
      <c r="BN691" s="172" t="str">
        <f t="shared" si="795"/>
        <v/>
      </c>
      <c r="BO691" s="154" t="str">
        <f t="shared" si="796"/>
        <v>NO BID</v>
      </c>
      <c r="BP691" s="178"/>
      <c r="BQ691" s="171"/>
      <c r="BR691" s="89"/>
      <c r="BS691" s="90" t="str">
        <f t="shared" si="797"/>
        <v/>
      </c>
      <c r="BT691" s="172"/>
      <c r="BU691" s="154" t="str">
        <f t="shared" si="798"/>
        <v>NO BID</v>
      </c>
      <c r="BV691" s="171"/>
      <c r="BW691" s="89"/>
      <c r="BX691" s="90" t="str">
        <f t="shared" si="799"/>
        <v/>
      </c>
      <c r="BY691" s="172"/>
      <c r="BZ691" s="154" t="str">
        <f t="shared" si="800"/>
        <v>NO BID</v>
      </c>
      <c r="CA691" s="171"/>
      <c r="CB691" s="89"/>
      <c r="CC691" s="90" t="str">
        <f t="shared" si="801"/>
        <v/>
      </c>
      <c r="CD691" s="172"/>
      <c r="CE691" s="154" t="str">
        <f t="shared" si="802"/>
        <v>NO BID</v>
      </c>
      <c r="CF691" s="171"/>
      <c r="CG691" s="89"/>
      <c r="CH691" s="90" t="str">
        <f t="shared" si="803"/>
        <v/>
      </c>
      <c r="CI691" s="172"/>
      <c r="CJ691" s="154" t="str">
        <f t="shared" si="804"/>
        <v>NO BID</v>
      </c>
      <c r="CK691" s="171"/>
      <c r="CL691" s="89"/>
      <c r="CM691" s="90" t="str">
        <f t="shared" si="805"/>
        <v/>
      </c>
      <c r="CN691" s="172"/>
      <c r="CO691" s="154" t="str">
        <f t="shared" si="806"/>
        <v>NO BID</v>
      </c>
      <c r="CP691" s="171"/>
      <c r="CQ691" s="89"/>
      <c r="CR691" s="90" t="str">
        <f t="shared" si="807"/>
        <v/>
      </c>
      <c r="CS691" s="172"/>
      <c r="CT691" s="154" t="str">
        <f t="shared" si="808"/>
        <v>NO BID</v>
      </c>
      <c r="CU691" s="171"/>
      <c r="CV691" s="89"/>
      <c r="CW691" s="90" t="str">
        <f t="shared" si="809"/>
        <v/>
      </c>
      <c r="CX691" s="172"/>
      <c r="CY691" s="154" t="str">
        <f t="shared" si="810"/>
        <v>NO BID</v>
      </c>
      <c r="CZ691" s="171"/>
      <c r="DA691" s="89"/>
      <c r="DB691" s="90" t="str">
        <f t="shared" si="811"/>
        <v/>
      </c>
      <c r="DC691" s="172"/>
      <c r="DD691" s="154" t="str">
        <f t="shared" si="812"/>
        <v>NO BID</v>
      </c>
      <c r="DE691" s="171"/>
      <c r="DF691" s="89"/>
      <c r="DG691" s="90" t="str">
        <f t="shared" si="813"/>
        <v/>
      </c>
      <c r="DH691" s="172"/>
      <c r="DI691" s="154" t="str">
        <f t="shared" si="814"/>
        <v>NO BID</v>
      </c>
      <c r="DJ691" s="171"/>
      <c r="DK691" s="89"/>
      <c r="DL691" s="90" t="str">
        <f t="shared" si="815"/>
        <v/>
      </c>
      <c r="DM691" s="172"/>
      <c r="DN691" s="154" t="str">
        <f t="shared" si="816"/>
        <v>NO BID</v>
      </c>
      <c r="DO691" s="171"/>
      <c r="DP691" s="89"/>
      <c r="DQ691" s="90" t="str">
        <f t="shared" si="817"/>
        <v/>
      </c>
      <c r="DR691" s="172"/>
      <c r="DS691" s="154" t="str">
        <f t="shared" si="818"/>
        <v>NO BID</v>
      </c>
      <c r="DT691" s="171"/>
      <c r="DU691" s="89"/>
      <c r="DV691" s="90" t="str">
        <f t="shared" si="819"/>
        <v/>
      </c>
      <c r="DW691" s="172"/>
      <c r="DX691" s="154" t="str">
        <f t="shared" si="820"/>
        <v>NO BID</v>
      </c>
      <c r="DY691" s="171"/>
      <c r="DZ691" s="89"/>
      <c r="EA691" s="90" t="str">
        <f t="shared" si="821"/>
        <v/>
      </c>
      <c r="EB691" s="172"/>
      <c r="EC691" s="154" t="str">
        <f t="shared" si="822"/>
        <v>NO BID</v>
      </c>
      <c r="ED691" s="171"/>
      <c r="EE691" s="89"/>
      <c r="EF691" s="90" t="str">
        <f t="shared" si="823"/>
        <v/>
      </c>
      <c r="EG691" s="172"/>
      <c r="EH691" s="154" t="str">
        <f t="shared" si="824"/>
        <v>NO BID</v>
      </c>
      <c r="EI691" s="171"/>
      <c r="EJ691" s="89"/>
      <c r="EK691" s="90" t="str">
        <f t="shared" si="825"/>
        <v/>
      </c>
      <c r="EL691" s="172"/>
      <c r="EM691" s="154" t="str">
        <f t="shared" si="826"/>
        <v>NO BID</v>
      </c>
      <c r="EN691" s="171"/>
      <c r="EO691" s="89"/>
      <c r="EP691" s="90" t="str">
        <f t="shared" si="827"/>
        <v/>
      </c>
      <c r="EQ691" s="172"/>
      <c r="ER691" s="154" t="str">
        <f t="shared" si="828"/>
        <v>NO BID</v>
      </c>
      <c r="ES691" s="171"/>
      <c r="ET691" s="89"/>
      <c r="EU691" s="90" t="str">
        <f t="shared" si="829"/>
        <v/>
      </c>
      <c r="EV691" s="172"/>
      <c r="EW691" s="154" t="str">
        <f t="shared" si="830"/>
        <v>NO BID</v>
      </c>
      <c r="EX691" s="171"/>
      <c r="EY691" s="89"/>
      <c r="EZ691" s="90" t="str">
        <f t="shared" si="831"/>
        <v/>
      </c>
      <c r="FA691" s="172"/>
      <c r="FB691" s="154" t="str">
        <f t="shared" si="832"/>
        <v>NO BID</v>
      </c>
      <c r="FC691" s="171"/>
      <c r="FD691" s="89"/>
      <c r="FE691" s="90" t="str">
        <f t="shared" si="833"/>
        <v/>
      </c>
      <c r="FF691" s="172"/>
      <c r="FG691" s="154" t="str">
        <f t="shared" si="834"/>
        <v>NO BID</v>
      </c>
      <c r="FH691" s="171"/>
      <c r="FI691" s="89"/>
      <c r="FJ691" s="90" t="str">
        <f t="shared" si="835"/>
        <v/>
      </c>
      <c r="FK691" s="172"/>
      <c r="FL691" s="154" t="str">
        <f t="shared" si="836"/>
        <v>NO BID</v>
      </c>
      <c r="FM691" s="171"/>
      <c r="FN691" s="89"/>
      <c r="FO691" s="90" t="str">
        <f t="shared" si="837"/>
        <v/>
      </c>
      <c r="FP691" s="172"/>
      <c r="FQ691" s="154" t="str">
        <f t="shared" si="838"/>
        <v>NO BID</v>
      </c>
      <c r="FR691" s="174"/>
      <c r="FS691" s="91">
        <v>10.89</v>
      </c>
      <c r="FT691" s="92">
        <f t="shared" si="839"/>
        <v>43.56</v>
      </c>
      <c r="FU691" s="175">
        <f t="shared" si="840"/>
        <v>0</v>
      </c>
      <c r="FV691" s="93" t="str">
        <f t="shared" si="841"/>
        <v/>
      </c>
      <c r="FW691" s="94">
        <f t="shared" si="842"/>
        <v>43.56</v>
      </c>
      <c r="FX691" s="95">
        <f t="shared" si="843"/>
        <v>0</v>
      </c>
      <c r="FY691" s="129" t="str">
        <f t="shared" si="844"/>
        <v>NOT AWARDED</v>
      </c>
      <c r="FZ691" s="130">
        <f t="shared" si="845"/>
        <v>0</v>
      </c>
      <c r="GA691" s="129" t="str">
        <f t="shared" si="846"/>
        <v>VENDOR 09</v>
      </c>
      <c r="GB691" s="176"/>
      <c r="GC691" s="177"/>
      <c r="GD691" s="96"/>
      <c r="GE691" s="97"/>
    </row>
    <row r="692" spans="1:187" ht="30" customHeight="1" thickTop="1" thickBot="1" x14ac:dyDescent="0.4">
      <c r="A692" s="162">
        <v>688</v>
      </c>
      <c r="B692" s="194">
        <v>4</v>
      </c>
      <c r="C692" s="164">
        <v>9781536224214</v>
      </c>
      <c r="D692" s="165" t="s">
        <v>672</v>
      </c>
      <c r="E692" s="165" t="s">
        <v>1323</v>
      </c>
      <c r="F692" s="165" t="s">
        <v>1479</v>
      </c>
      <c r="G692" s="166" t="s">
        <v>1415</v>
      </c>
      <c r="H692" s="166" t="s">
        <v>1416</v>
      </c>
      <c r="I692" s="167"/>
      <c r="J692" s="227">
        <f t="shared" si="847"/>
        <v>4</v>
      </c>
      <c r="K692" s="228"/>
      <c r="L692" s="99" t="str">
        <f t="shared" si="773"/>
        <v/>
      </c>
      <c r="M692" s="241"/>
      <c r="N692" s="168"/>
      <c r="O692" s="195" t="str">
        <f t="shared" si="774"/>
        <v>VENDOR 09</v>
      </c>
      <c r="P692" s="149">
        <v>241360</v>
      </c>
      <c r="Q692" s="149">
        <f t="shared" si="775"/>
        <v>0</v>
      </c>
      <c r="R692" s="196" t="str">
        <f t="shared" si="776"/>
        <v xml:space="preserve">, </v>
      </c>
      <c r="S692" s="196" t="str">
        <f t="shared" si="777"/>
        <v>NO BID</v>
      </c>
      <c r="T692" s="117">
        <f t="shared" si="778"/>
        <v>0</v>
      </c>
      <c r="U692" s="118" t="str">
        <f t="shared" si="779"/>
        <v>NOT AWARDED</v>
      </c>
      <c r="V692" s="167"/>
      <c r="W692" s="171"/>
      <c r="X692" s="89"/>
      <c r="Y692" s="90"/>
      <c r="Z692" s="172" t="str">
        <f t="shared" si="780"/>
        <v/>
      </c>
      <c r="AA692" s="154" t="str">
        <f t="shared" si="781"/>
        <v>NO BID</v>
      </c>
      <c r="AB692" s="171"/>
      <c r="AC692" s="89"/>
      <c r="AD692" s="90"/>
      <c r="AE692" s="172" t="str">
        <f t="shared" si="782"/>
        <v/>
      </c>
      <c r="AF692" s="154" t="str">
        <f t="shared" si="783"/>
        <v>NO BID</v>
      </c>
      <c r="AG692" s="171"/>
      <c r="AH692" s="89"/>
      <c r="AI692" s="90"/>
      <c r="AJ692" s="172" t="str">
        <f t="shared" si="784"/>
        <v/>
      </c>
      <c r="AK692" s="154" t="str">
        <f t="shared" si="785"/>
        <v>NO BID</v>
      </c>
      <c r="AL692" s="171"/>
      <c r="AM692" s="89"/>
      <c r="AN692" s="90"/>
      <c r="AO692" s="172" t="str">
        <f t="shared" si="786"/>
        <v/>
      </c>
      <c r="AP692" s="154" t="str">
        <f t="shared" si="787"/>
        <v>NO BID</v>
      </c>
      <c r="AQ692" s="171"/>
      <c r="AR692" s="89"/>
      <c r="AS692" s="90"/>
      <c r="AT692" s="172" t="str">
        <f t="shared" si="788"/>
        <v/>
      </c>
      <c r="AU692" s="154" t="str">
        <f t="shared" si="789"/>
        <v>NO BID</v>
      </c>
      <c r="AV692" s="171"/>
      <c r="AW692" s="89"/>
      <c r="AX692" s="90"/>
      <c r="AY692" s="172" t="str">
        <f t="shared" si="790"/>
        <v/>
      </c>
      <c r="AZ692" s="154" t="str">
        <f t="shared" si="791"/>
        <v>NO BID</v>
      </c>
      <c r="BA692" s="171"/>
      <c r="BB692" s="89"/>
      <c r="BC692" s="90"/>
      <c r="BD692" s="172" t="str">
        <f t="shared" si="792"/>
        <v/>
      </c>
      <c r="BE692" s="154" t="str">
        <f>IF($B692=0,"",IF(ISNUMBER(BB692),"","NO BID"))</f>
        <v>NO BID</v>
      </c>
      <c r="BF692" s="171"/>
      <c r="BG692" s="89"/>
      <c r="BH692" s="90"/>
      <c r="BI692" s="172" t="str">
        <f t="shared" si="793"/>
        <v/>
      </c>
      <c r="BJ692" s="154" t="str">
        <f t="shared" si="794"/>
        <v>NO BID</v>
      </c>
      <c r="BK692" s="171"/>
      <c r="BL692" s="89"/>
      <c r="BM692" s="90"/>
      <c r="BN692" s="172" t="str">
        <f t="shared" si="795"/>
        <v/>
      </c>
      <c r="BO692" s="154" t="str">
        <f t="shared" si="796"/>
        <v>NO BID</v>
      </c>
      <c r="BP692" s="178"/>
      <c r="BQ692" s="171"/>
      <c r="BR692" s="89"/>
      <c r="BS692" s="90" t="str">
        <f t="shared" si="797"/>
        <v/>
      </c>
      <c r="BT692" s="172"/>
      <c r="BU692" s="154" t="str">
        <f t="shared" si="798"/>
        <v>NO BID</v>
      </c>
      <c r="BV692" s="171"/>
      <c r="BW692" s="89"/>
      <c r="BX692" s="90" t="str">
        <f t="shared" si="799"/>
        <v/>
      </c>
      <c r="BY692" s="172"/>
      <c r="BZ692" s="154" t="str">
        <f t="shared" si="800"/>
        <v>NO BID</v>
      </c>
      <c r="CA692" s="171"/>
      <c r="CB692" s="89"/>
      <c r="CC692" s="90" t="str">
        <f t="shared" si="801"/>
        <v/>
      </c>
      <c r="CD692" s="172"/>
      <c r="CE692" s="154" t="str">
        <f t="shared" si="802"/>
        <v>NO BID</v>
      </c>
      <c r="CF692" s="171"/>
      <c r="CG692" s="89"/>
      <c r="CH692" s="90" t="str">
        <f t="shared" si="803"/>
        <v/>
      </c>
      <c r="CI692" s="172"/>
      <c r="CJ692" s="154" t="str">
        <f t="shared" si="804"/>
        <v>NO BID</v>
      </c>
      <c r="CK692" s="171"/>
      <c r="CL692" s="89"/>
      <c r="CM692" s="90" t="str">
        <f t="shared" si="805"/>
        <v/>
      </c>
      <c r="CN692" s="172"/>
      <c r="CO692" s="154" t="str">
        <f t="shared" si="806"/>
        <v>NO BID</v>
      </c>
      <c r="CP692" s="171"/>
      <c r="CQ692" s="89"/>
      <c r="CR692" s="90" t="str">
        <f t="shared" si="807"/>
        <v/>
      </c>
      <c r="CS692" s="172"/>
      <c r="CT692" s="154" t="str">
        <f t="shared" si="808"/>
        <v>NO BID</v>
      </c>
      <c r="CU692" s="171"/>
      <c r="CV692" s="89"/>
      <c r="CW692" s="90" t="str">
        <f t="shared" si="809"/>
        <v/>
      </c>
      <c r="CX692" s="172"/>
      <c r="CY692" s="154" t="str">
        <f t="shared" si="810"/>
        <v>NO BID</v>
      </c>
      <c r="CZ692" s="171"/>
      <c r="DA692" s="89"/>
      <c r="DB692" s="90" t="str">
        <f t="shared" si="811"/>
        <v/>
      </c>
      <c r="DC692" s="172"/>
      <c r="DD692" s="154" t="str">
        <f t="shared" si="812"/>
        <v>NO BID</v>
      </c>
      <c r="DE692" s="171"/>
      <c r="DF692" s="89"/>
      <c r="DG692" s="90" t="str">
        <f t="shared" si="813"/>
        <v/>
      </c>
      <c r="DH692" s="172"/>
      <c r="DI692" s="154" t="str">
        <f t="shared" si="814"/>
        <v>NO BID</v>
      </c>
      <c r="DJ692" s="171"/>
      <c r="DK692" s="89"/>
      <c r="DL692" s="90" t="str">
        <f t="shared" si="815"/>
        <v/>
      </c>
      <c r="DM692" s="172"/>
      <c r="DN692" s="154" t="str">
        <f t="shared" si="816"/>
        <v>NO BID</v>
      </c>
      <c r="DO692" s="171"/>
      <c r="DP692" s="89"/>
      <c r="DQ692" s="90" t="str">
        <f t="shared" si="817"/>
        <v/>
      </c>
      <c r="DR692" s="172"/>
      <c r="DS692" s="154" t="str">
        <f t="shared" si="818"/>
        <v>NO BID</v>
      </c>
      <c r="DT692" s="171"/>
      <c r="DU692" s="89"/>
      <c r="DV692" s="90" t="str">
        <f t="shared" si="819"/>
        <v/>
      </c>
      <c r="DW692" s="172"/>
      <c r="DX692" s="154" t="str">
        <f t="shared" si="820"/>
        <v>NO BID</v>
      </c>
      <c r="DY692" s="171"/>
      <c r="DZ692" s="89"/>
      <c r="EA692" s="90" t="str">
        <f t="shared" si="821"/>
        <v/>
      </c>
      <c r="EB692" s="172"/>
      <c r="EC692" s="154" t="str">
        <f t="shared" si="822"/>
        <v>NO BID</v>
      </c>
      <c r="ED692" s="171"/>
      <c r="EE692" s="89"/>
      <c r="EF692" s="90" t="str">
        <f t="shared" si="823"/>
        <v/>
      </c>
      <c r="EG692" s="172"/>
      <c r="EH692" s="154" t="str">
        <f t="shared" si="824"/>
        <v>NO BID</v>
      </c>
      <c r="EI692" s="171"/>
      <c r="EJ692" s="89"/>
      <c r="EK692" s="90" t="str">
        <f t="shared" si="825"/>
        <v/>
      </c>
      <c r="EL692" s="172"/>
      <c r="EM692" s="154" t="str">
        <f t="shared" si="826"/>
        <v>NO BID</v>
      </c>
      <c r="EN692" s="171"/>
      <c r="EO692" s="89"/>
      <c r="EP692" s="90" t="str">
        <f t="shared" si="827"/>
        <v/>
      </c>
      <c r="EQ692" s="172"/>
      <c r="ER692" s="154" t="str">
        <f t="shared" si="828"/>
        <v>NO BID</v>
      </c>
      <c r="ES692" s="171"/>
      <c r="ET692" s="89"/>
      <c r="EU692" s="90" t="str">
        <f t="shared" si="829"/>
        <v/>
      </c>
      <c r="EV692" s="172"/>
      <c r="EW692" s="154" t="str">
        <f t="shared" si="830"/>
        <v>NO BID</v>
      </c>
      <c r="EX692" s="171"/>
      <c r="EY692" s="89"/>
      <c r="EZ692" s="90" t="str">
        <f t="shared" si="831"/>
        <v/>
      </c>
      <c r="FA692" s="172"/>
      <c r="FB692" s="154" t="str">
        <f t="shared" si="832"/>
        <v>NO BID</v>
      </c>
      <c r="FC692" s="171"/>
      <c r="FD692" s="89"/>
      <c r="FE692" s="90" t="str">
        <f t="shared" si="833"/>
        <v/>
      </c>
      <c r="FF692" s="172"/>
      <c r="FG692" s="154" t="str">
        <f t="shared" si="834"/>
        <v>NO BID</v>
      </c>
      <c r="FH692" s="171"/>
      <c r="FI692" s="89"/>
      <c r="FJ692" s="90" t="str">
        <f t="shared" si="835"/>
        <v/>
      </c>
      <c r="FK692" s="172"/>
      <c r="FL692" s="154" t="str">
        <f t="shared" si="836"/>
        <v>NO BID</v>
      </c>
      <c r="FM692" s="171"/>
      <c r="FN692" s="89"/>
      <c r="FO692" s="90" t="str">
        <f t="shared" si="837"/>
        <v/>
      </c>
      <c r="FP692" s="172"/>
      <c r="FQ692" s="154" t="str">
        <f t="shared" si="838"/>
        <v>NO BID</v>
      </c>
      <c r="FR692" s="174"/>
      <c r="FS692" s="91">
        <v>11.01</v>
      </c>
      <c r="FT692" s="92">
        <f t="shared" si="839"/>
        <v>44.04</v>
      </c>
      <c r="FU692" s="175">
        <f t="shared" si="840"/>
        <v>0</v>
      </c>
      <c r="FV692" s="93" t="str">
        <f t="shared" si="841"/>
        <v/>
      </c>
      <c r="FW692" s="94">
        <f t="shared" si="842"/>
        <v>44.04</v>
      </c>
      <c r="FX692" s="95">
        <f t="shared" si="843"/>
        <v>0</v>
      </c>
      <c r="FY692" s="129" t="str">
        <f t="shared" si="844"/>
        <v>NOT AWARDED</v>
      </c>
      <c r="FZ692" s="130">
        <f t="shared" si="845"/>
        <v>0</v>
      </c>
      <c r="GA692" s="129" t="str">
        <f t="shared" si="846"/>
        <v>VENDOR 09</v>
      </c>
      <c r="GB692" s="176"/>
      <c r="GC692" s="177"/>
      <c r="GD692" s="96"/>
      <c r="GE692" s="97"/>
    </row>
    <row r="693" spans="1:187" ht="30" customHeight="1" thickTop="1" thickBot="1" x14ac:dyDescent="0.4">
      <c r="A693" s="162">
        <v>689</v>
      </c>
      <c r="B693" s="194">
        <v>5</v>
      </c>
      <c r="C693" s="164">
        <v>9781665925648</v>
      </c>
      <c r="D693" s="165" t="s">
        <v>674</v>
      </c>
      <c r="E693" s="165" t="s">
        <v>1324</v>
      </c>
      <c r="F693" s="165" t="s">
        <v>1479</v>
      </c>
      <c r="G693" s="166" t="s">
        <v>1415</v>
      </c>
      <c r="H693" s="166" t="s">
        <v>1417</v>
      </c>
      <c r="I693" s="167"/>
      <c r="J693" s="227">
        <f t="shared" si="847"/>
        <v>5</v>
      </c>
      <c r="K693" s="228"/>
      <c r="L693" s="99" t="str">
        <f t="shared" si="773"/>
        <v/>
      </c>
      <c r="M693" s="241"/>
      <c r="N693" s="168"/>
      <c r="O693" s="195" t="str">
        <f t="shared" si="774"/>
        <v>VENDOR 09</v>
      </c>
      <c r="P693" s="149">
        <v>241360</v>
      </c>
      <c r="Q693" s="149">
        <f t="shared" si="775"/>
        <v>0</v>
      </c>
      <c r="R693" s="196" t="str">
        <f t="shared" si="776"/>
        <v xml:space="preserve">, </v>
      </c>
      <c r="S693" s="196" t="str">
        <f t="shared" si="777"/>
        <v>NO BID</v>
      </c>
      <c r="T693" s="117">
        <f t="shared" si="778"/>
        <v>0</v>
      </c>
      <c r="U693" s="118" t="str">
        <f t="shared" si="779"/>
        <v>NOT AWARDED</v>
      </c>
      <c r="V693" s="167"/>
      <c r="W693" s="171"/>
      <c r="X693" s="89"/>
      <c r="Y693" s="90"/>
      <c r="Z693" s="172" t="str">
        <f t="shared" si="780"/>
        <v/>
      </c>
      <c r="AA693" s="154" t="str">
        <f t="shared" si="781"/>
        <v>NO BID</v>
      </c>
      <c r="AB693" s="171"/>
      <c r="AC693" s="89"/>
      <c r="AD693" s="90"/>
      <c r="AE693" s="172" t="str">
        <f t="shared" si="782"/>
        <v/>
      </c>
      <c r="AF693" s="154" t="str">
        <f t="shared" si="783"/>
        <v>NO BID</v>
      </c>
      <c r="AG693" s="171"/>
      <c r="AH693" s="89"/>
      <c r="AI693" s="90"/>
      <c r="AJ693" s="172" t="str">
        <f t="shared" si="784"/>
        <v/>
      </c>
      <c r="AK693" s="154" t="str">
        <f t="shared" si="785"/>
        <v>NO BID</v>
      </c>
      <c r="AL693" s="171"/>
      <c r="AM693" s="89"/>
      <c r="AN693" s="90"/>
      <c r="AO693" s="172" t="str">
        <f t="shared" si="786"/>
        <v/>
      </c>
      <c r="AP693" s="154" t="str">
        <f t="shared" si="787"/>
        <v>NO BID</v>
      </c>
      <c r="AQ693" s="171"/>
      <c r="AR693" s="89"/>
      <c r="AS693" s="90"/>
      <c r="AT693" s="172" t="str">
        <f t="shared" si="788"/>
        <v/>
      </c>
      <c r="AU693" s="154" t="str">
        <f t="shared" si="789"/>
        <v>NO BID</v>
      </c>
      <c r="AV693" s="171"/>
      <c r="AW693" s="89"/>
      <c r="AX693" s="90"/>
      <c r="AY693" s="172" t="str">
        <f t="shared" si="790"/>
        <v/>
      </c>
      <c r="AZ693" s="154" t="str">
        <f t="shared" si="791"/>
        <v>NO BID</v>
      </c>
      <c r="BA693" s="171"/>
      <c r="BB693" s="89"/>
      <c r="BC693" s="90"/>
      <c r="BD693" s="172" t="str">
        <f t="shared" si="792"/>
        <v/>
      </c>
      <c r="BE693" s="154" t="str">
        <f>IF($B693=0,"",IF(ISNUMBER(BB693),"","NO BID"))</f>
        <v>NO BID</v>
      </c>
      <c r="BF693" s="171"/>
      <c r="BG693" s="89"/>
      <c r="BH693" s="90"/>
      <c r="BI693" s="172" t="str">
        <f t="shared" si="793"/>
        <v/>
      </c>
      <c r="BJ693" s="154" t="str">
        <f t="shared" si="794"/>
        <v>NO BID</v>
      </c>
      <c r="BK693" s="171"/>
      <c r="BL693" s="89"/>
      <c r="BM693" s="90"/>
      <c r="BN693" s="172" t="str">
        <f t="shared" si="795"/>
        <v/>
      </c>
      <c r="BO693" s="154" t="str">
        <f t="shared" si="796"/>
        <v>NO BID</v>
      </c>
      <c r="BP693" s="178"/>
      <c r="BQ693" s="171"/>
      <c r="BR693" s="89"/>
      <c r="BS693" s="90" t="str">
        <f t="shared" si="797"/>
        <v/>
      </c>
      <c r="BT693" s="172"/>
      <c r="BU693" s="154" t="str">
        <f t="shared" si="798"/>
        <v>NO BID</v>
      </c>
      <c r="BV693" s="171"/>
      <c r="BW693" s="89"/>
      <c r="BX693" s="90" t="str">
        <f t="shared" si="799"/>
        <v/>
      </c>
      <c r="BY693" s="172"/>
      <c r="BZ693" s="154" t="str">
        <f t="shared" si="800"/>
        <v>NO BID</v>
      </c>
      <c r="CA693" s="171"/>
      <c r="CB693" s="89"/>
      <c r="CC693" s="90" t="str">
        <f t="shared" si="801"/>
        <v/>
      </c>
      <c r="CD693" s="172"/>
      <c r="CE693" s="154" t="str">
        <f t="shared" si="802"/>
        <v>NO BID</v>
      </c>
      <c r="CF693" s="171"/>
      <c r="CG693" s="89"/>
      <c r="CH693" s="90" t="str">
        <f t="shared" si="803"/>
        <v/>
      </c>
      <c r="CI693" s="172"/>
      <c r="CJ693" s="154" t="str">
        <f t="shared" si="804"/>
        <v>NO BID</v>
      </c>
      <c r="CK693" s="171"/>
      <c r="CL693" s="89"/>
      <c r="CM693" s="90" t="str">
        <f t="shared" si="805"/>
        <v/>
      </c>
      <c r="CN693" s="172"/>
      <c r="CO693" s="154" t="str">
        <f t="shared" si="806"/>
        <v>NO BID</v>
      </c>
      <c r="CP693" s="171"/>
      <c r="CQ693" s="89"/>
      <c r="CR693" s="90" t="str">
        <f t="shared" si="807"/>
        <v/>
      </c>
      <c r="CS693" s="172"/>
      <c r="CT693" s="154" t="str">
        <f t="shared" si="808"/>
        <v>NO BID</v>
      </c>
      <c r="CU693" s="171"/>
      <c r="CV693" s="89"/>
      <c r="CW693" s="90" t="str">
        <f t="shared" si="809"/>
        <v/>
      </c>
      <c r="CX693" s="172"/>
      <c r="CY693" s="154" t="str">
        <f t="shared" si="810"/>
        <v>NO BID</v>
      </c>
      <c r="CZ693" s="171"/>
      <c r="DA693" s="89"/>
      <c r="DB693" s="90" t="str">
        <f t="shared" si="811"/>
        <v/>
      </c>
      <c r="DC693" s="172"/>
      <c r="DD693" s="154" t="str">
        <f t="shared" si="812"/>
        <v>NO BID</v>
      </c>
      <c r="DE693" s="171"/>
      <c r="DF693" s="89"/>
      <c r="DG693" s="90" t="str">
        <f t="shared" si="813"/>
        <v/>
      </c>
      <c r="DH693" s="172"/>
      <c r="DI693" s="154" t="str">
        <f t="shared" si="814"/>
        <v>NO BID</v>
      </c>
      <c r="DJ693" s="171"/>
      <c r="DK693" s="89"/>
      <c r="DL693" s="90" t="str">
        <f t="shared" si="815"/>
        <v/>
      </c>
      <c r="DM693" s="172"/>
      <c r="DN693" s="154" t="str">
        <f t="shared" si="816"/>
        <v>NO BID</v>
      </c>
      <c r="DO693" s="171"/>
      <c r="DP693" s="89"/>
      <c r="DQ693" s="90" t="str">
        <f t="shared" si="817"/>
        <v/>
      </c>
      <c r="DR693" s="172"/>
      <c r="DS693" s="154" t="str">
        <f t="shared" si="818"/>
        <v>NO BID</v>
      </c>
      <c r="DT693" s="171"/>
      <c r="DU693" s="89"/>
      <c r="DV693" s="90" t="str">
        <f t="shared" si="819"/>
        <v/>
      </c>
      <c r="DW693" s="172"/>
      <c r="DX693" s="154" t="str">
        <f t="shared" si="820"/>
        <v>NO BID</v>
      </c>
      <c r="DY693" s="171"/>
      <c r="DZ693" s="89"/>
      <c r="EA693" s="90" t="str">
        <f t="shared" si="821"/>
        <v/>
      </c>
      <c r="EB693" s="172"/>
      <c r="EC693" s="154" t="str">
        <f t="shared" si="822"/>
        <v>NO BID</v>
      </c>
      <c r="ED693" s="171"/>
      <c r="EE693" s="89"/>
      <c r="EF693" s="90" t="str">
        <f t="shared" si="823"/>
        <v/>
      </c>
      <c r="EG693" s="172"/>
      <c r="EH693" s="154" t="str">
        <f t="shared" si="824"/>
        <v>NO BID</v>
      </c>
      <c r="EI693" s="171"/>
      <c r="EJ693" s="89"/>
      <c r="EK693" s="90" t="str">
        <f t="shared" si="825"/>
        <v/>
      </c>
      <c r="EL693" s="172"/>
      <c r="EM693" s="154" t="str">
        <f t="shared" si="826"/>
        <v>NO BID</v>
      </c>
      <c r="EN693" s="171"/>
      <c r="EO693" s="89"/>
      <c r="EP693" s="90" t="str">
        <f t="shared" si="827"/>
        <v/>
      </c>
      <c r="EQ693" s="172"/>
      <c r="ER693" s="154" t="str">
        <f t="shared" si="828"/>
        <v>NO BID</v>
      </c>
      <c r="ES693" s="171"/>
      <c r="ET693" s="89"/>
      <c r="EU693" s="90" t="str">
        <f t="shared" si="829"/>
        <v/>
      </c>
      <c r="EV693" s="172"/>
      <c r="EW693" s="154" t="str">
        <f t="shared" si="830"/>
        <v>NO BID</v>
      </c>
      <c r="EX693" s="171"/>
      <c r="EY693" s="89"/>
      <c r="EZ693" s="90" t="str">
        <f t="shared" si="831"/>
        <v/>
      </c>
      <c r="FA693" s="172"/>
      <c r="FB693" s="154" t="str">
        <f t="shared" si="832"/>
        <v>NO BID</v>
      </c>
      <c r="FC693" s="171"/>
      <c r="FD693" s="89"/>
      <c r="FE693" s="90" t="str">
        <f t="shared" si="833"/>
        <v/>
      </c>
      <c r="FF693" s="172"/>
      <c r="FG693" s="154" t="str">
        <f t="shared" si="834"/>
        <v>NO BID</v>
      </c>
      <c r="FH693" s="171"/>
      <c r="FI693" s="89"/>
      <c r="FJ693" s="90" t="str">
        <f t="shared" si="835"/>
        <v/>
      </c>
      <c r="FK693" s="172"/>
      <c r="FL693" s="154" t="str">
        <f t="shared" si="836"/>
        <v>NO BID</v>
      </c>
      <c r="FM693" s="171"/>
      <c r="FN693" s="89"/>
      <c r="FO693" s="90" t="str">
        <f t="shared" si="837"/>
        <v/>
      </c>
      <c r="FP693" s="172"/>
      <c r="FQ693" s="154" t="str">
        <f t="shared" si="838"/>
        <v>NO BID</v>
      </c>
      <c r="FR693" s="174"/>
      <c r="FS693" s="91">
        <v>19.989999999999998</v>
      </c>
      <c r="FT693" s="92">
        <f t="shared" si="839"/>
        <v>99.949999999999989</v>
      </c>
      <c r="FU693" s="175">
        <f t="shared" si="840"/>
        <v>0</v>
      </c>
      <c r="FV693" s="93" t="str">
        <f t="shared" si="841"/>
        <v/>
      </c>
      <c r="FW693" s="94">
        <f t="shared" si="842"/>
        <v>99.949999999999989</v>
      </c>
      <c r="FX693" s="95">
        <f t="shared" si="843"/>
        <v>0</v>
      </c>
      <c r="FY693" s="129" t="str">
        <f t="shared" si="844"/>
        <v>NOT AWARDED</v>
      </c>
      <c r="FZ693" s="130">
        <f t="shared" si="845"/>
        <v>0</v>
      </c>
      <c r="GA693" s="129" t="str">
        <f t="shared" si="846"/>
        <v>VENDOR 09</v>
      </c>
      <c r="GB693" s="176"/>
      <c r="GC693" s="177"/>
      <c r="GD693" s="96"/>
      <c r="GE693" s="97"/>
    </row>
    <row r="694" spans="1:187" ht="30" customHeight="1" thickTop="1" thickBot="1" x14ac:dyDescent="0.4">
      <c r="A694" s="162">
        <v>690</v>
      </c>
      <c r="B694" s="163">
        <v>5</v>
      </c>
      <c r="C694" s="164">
        <v>9781770463769</v>
      </c>
      <c r="D694" s="165" t="s">
        <v>730</v>
      </c>
      <c r="E694" s="165" t="s">
        <v>1366</v>
      </c>
      <c r="F694" s="165" t="s">
        <v>1480</v>
      </c>
      <c r="G694" s="166" t="s">
        <v>1415</v>
      </c>
      <c r="H694" s="166" t="s">
        <v>1425</v>
      </c>
      <c r="I694" s="167"/>
      <c r="J694" s="227">
        <f t="shared" si="847"/>
        <v>5</v>
      </c>
      <c r="K694" s="228"/>
      <c r="L694" s="99" t="str">
        <f t="shared" si="773"/>
        <v/>
      </c>
      <c r="M694" s="241"/>
      <c r="N694" s="168"/>
      <c r="O694" s="195" t="str">
        <f t="shared" si="774"/>
        <v>VENDOR 09</v>
      </c>
      <c r="P694" s="149">
        <v>241360</v>
      </c>
      <c r="Q694" s="149">
        <f t="shared" si="775"/>
        <v>0</v>
      </c>
      <c r="R694" s="196" t="str">
        <f t="shared" si="776"/>
        <v xml:space="preserve">, </v>
      </c>
      <c r="S694" s="196" t="str">
        <f t="shared" si="777"/>
        <v>NO BID</v>
      </c>
      <c r="T694" s="117">
        <f t="shared" si="778"/>
        <v>0</v>
      </c>
      <c r="U694" s="118" t="str">
        <f t="shared" si="779"/>
        <v>NOT AWARDED</v>
      </c>
      <c r="V694" s="167"/>
      <c r="W694" s="171"/>
      <c r="X694" s="89"/>
      <c r="Y694" s="90"/>
      <c r="Z694" s="172" t="str">
        <f t="shared" si="780"/>
        <v/>
      </c>
      <c r="AA694" s="154" t="str">
        <f t="shared" si="781"/>
        <v>NO BID</v>
      </c>
      <c r="AB694" s="171"/>
      <c r="AC694" s="89"/>
      <c r="AD694" s="90"/>
      <c r="AE694" s="172" t="str">
        <f t="shared" si="782"/>
        <v/>
      </c>
      <c r="AF694" s="154" t="str">
        <f t="shared" si="783"/>
        <v>NO BID</v>
      </c>
      <c r="AG694" s="171"/>
      <c r="AH694" s="89"/>
      <c r="AI694" s="90"/>
      <c r="AJ694" s="172" t="str">
        <f t="shared" si="784"/>
        <v/>
      </c>
      <c r="AK694" s="154" t="str">
        <f t="shared" si="785"/>
        <v>NO BID</v>
      </c>
      <c r="AL694" s="171"/>
      <c r="AM694" s="89"/>
      <c r="AN694" s="90"/>
      <c r="AO694" s="172" t="str">
        <f t="shared" si="786"/>
        <v/>
      </c>
      <c r="AP694" s="154" t="str">
        <f t="shared" si="787"/>
        <v>NO BID</v>
      </c>
      <c r="AQ694" s="171"/>
      <c r="AR694" s="89"/>
      <c r="AS694" s="90"/>
      <c r="AT694" s="172" t="str">
        <f t="shared" si="788"/>
        <v/>
      </c>
      <c r="AU694" s="154" t="str">
        <f t="shared" si="789"/>
        <v>NO BID</v>
      </c>
      <c r="AV694" s="171"/>
      <c r="AW694" s="89"/>
      <c r="AX694" s="90"/>
      <c r="AY694" s="172" t="str">
        <f t="shared" si="790"/>
        <v/>
      </c>
      <c r="AZ694" s="154" t="str">
        <f t="shared" si="791"/>
        <v>NO BID</v>
      </c>
      <c r="BA694" s="171"/>
      <c r="BB694" s="89"/>
      <c r="BC694" s="90"/>
      <c r="BD694" s="172" t="str">
        <f t="shared" si="792"/>
        <v/>
      </c>
      <c r="BE694" s="154" t="str">
        <f>IF($B694=0,"",IF(ISNUMBER(BB694),"","NO BID"))</f>
        <v>NO BID</v>
      </c>
      <c r="BF694" s="171"/>
      <c r="BG694" s="89"/>
      <c r="BH694" s="90"/>
      <c r="BI694" s="172" t="str">
        <f t="shared" si="793"/>
        <v/>
      </c>
      <c r="BJ694" s="154" t="str">
        <f t="shared" si="794"/>
        <v>NO BID</v>
      </c>
      <c r="BK694" s="171"/>
      <c r="BL694" s="89"/>
      <c r="BM694" s="90"/>
      <c r="BN694" s="172" t="str">
        <f t="shared" si="795"/>
        <v/>
      </c>
      <c r="BO694" s="154" t="str">
        <f t="shared" si="796"/>
        <v>NO BID</v>
      </c>
      <c r="BP694" s="178"/>
      <c r="BQ694" s="171"/>
      <c r="BR694" s="89"/>
      <c r="BS694" s="90" t="str">
        <f t="shared" si="797"/>
        <v/>
      </c>
      <c r="BT694" s="172"/>
      <c r="BU694" s="154" t="str">
        <f t="shared" si="798"/>
        <v>NO BID</v>
      </c>
      <c r="BV694" s="171"/>
      <c r="BW694" s="89"/>
      <c r="BX694" s="90" t="str">
        <f t="shared" si="799"/>
        <v/>
      </c>
      <c r="BY694" s="172"/>
      <c r="BZ694" s="154" t="str">
        <f t="shared" si="800"/>
        <v>NO BID</v>
      </c>
      <c r="CA694" s="171"/>
      <c r="CB694" s="89"/>
      <c r="CC694" s="90" t="str">
        <f t="shared" si="801"/>
        <v/>
      </c>
      <c r="CD694" s="172"/>
      <c r="CE694" s="154" t="str">
        <f t="shared" si="802"/>
        <v>NO BID</v>
      </c>
      <c r="CF694" s="171"/>
      <c r="CG694" s="89"/>
      <c r="CH694" s="90" t="str">
        <f t="shared" si="803"/>
        <v/>
      </c>
      <c r="CI694" s="172"/>
      <c r="CJ694" s="154" t="str">
        <f t="shared" si="804"/>
        <v>NO BID</v>
      </c>
      <c r="CK694" s="171"/>
      <c r="CL694" s="89"/>
      <c r="CM694" s="90" t="str">
        <f t="shared" si="805"/>
        <v/>
      </c>
      <c r="CN694" s="172"/>
      <c r="CO694" s="154" t="str">
        <f t="shared" si="806"/>
        <v>NO BID</v>
      </c>
      <c r="CP694" s="171"/>
      <c r="CQ694" s="89"/>
      <c r="CR694" s="90" t="str">
        <f t="shared" si="807"/>
        <v/>
      </c>
      <c r="CS694" s="172"/>
      <c r="CT694" s="154" t="str">
        <f t="shared" si="808"/>
        <v>NO BID</v>
      </c>
      <c r="CU694" s="171"/>
      <c r="CV694" s="89"/>
      <c r="CW694" s="90" t="str">
        <f t="shared" si="809"/>
        <v/>
      </c>
      <c r="CX694" s="172"/>
      <c r="CY694" s="154" t="str">
        <f t="shared" si="810"/>
        <v>NO BID</v>
      </c>
      <c r="CZ694" s="171"/>
      <c r="DA694" s="89"/>
      <c r="DB694" s="90" t="str">
        <f t="shared" si="811"/>
        <v/>
      </c>
      <c r="DC694" s="172"/>
      <c r="DD694" s="154" t="str">
        <f t="shared" si="812"/>
        <v>NO BID</v>
      </c>
      <c r="DE694" s="171"/>
      <c r="DF694" s="89"/>
      <c r="DG694" s="90" t="str">
        <f t="shared" si="813"/>
        <v/>
      </c>
      <c r="DH694" s="172"/>
      <c r="DI694" s="154" t="str">
        <f t="shared" si="814"/>
        <v>NO BID</v>
      </c>
      <c r="DJ694" s="171"/>
      <c r="DK694" s="89"/>
      <c r="DL694" s="90" t="str">
        <f t="shared" si="815"/>
        <v/>
      </c>
      <c r="DM694" s="172"/>
      <c r="DN694" s="154" t="str">
        <f t="shared" si="816"/>
        <v>NO BID</v>
      </c>
      <c r="DO694" s="171"/>
      <c r="DP694" s="89"/>
      <c r="DQ694" s="90" t="str">
        <f t="shared" si="817"/>
        <v/>
      </c>
      <c r="DR694" s="172"/>
      <c r="DS694" s="154" t="str">
        <f t="shared" si="818"/>
        <v>NO BID</v>
      </c>
      <c r="DT694" s="171"/>
      <c r="DU694" s="89"/>
      <c r="DV694" s="90" t="str">
        <f t="shared" si="819"/>
        <v/>
      </c>
      <c r="DW694" s="172"/>
      <c r="DX694" s="154" t="str">
        <f t="shared" si="820"/>
        <v>NO BID</v>
      </c>
      <c r="DY694" s="171"/>
      <c r="DZ694" s="89"/>
      <c r="EA694" s="90" t="str">
        <f t="shared" si="821"/>
        <v/>
      </c>
      <c r="EB694" s="172"/>
      <c r="EC694" s="154" t="str">
        <f t="shared" si="822"/>
        <v>NO BID</v>
      </c>
      <c r="ED694" s="171"/>
      <c r="EE694" s="89"/>
      <c r="EF694" s="90" t="str">
        <f t="shared" si="823"/>
        <v/>
      </c>
      <c r="EG694" s="172"/>
      <c r="EH694" s="154" t="str">
        <f t="shared" si="824"/>
        <v>NO BID</v>
      </c>
      <c r="EI694" s="171"/>
      <c r="EJ694" s="89"/>
      <c r="EK694" s="90" t="str">
        <f t="shared" si="825"/>
        <v/>
      </c>
      <c r="EL694" s="172"/>
      <c r="EM694" s="154" t="str">
        <f t="shared" si="826"/>
        <v>NO BID</v>
      </c>
      <c r="EN694" s="171"/>
      <c r="EO694" s="89"/>
      <c r="EP694" s="90" t="str">
        <f t="shared" si="827"/>
        <v/>
      </c>
      <c r="EQ694" s="172"/>
      <c r="ER694" s="154" t="str">
        <f t="shared" si="828"/>
        <v>NO BID</v>
      </c>
      <c r="ES694" s="171"/>
      <c r="ET694" s="89"/>
      <c r="EU694" s="90" t="str">
        <f t="shared" si="829"/>
        <v/>
      </c>
      <c r="EV694" s="172"/>
      <c r="EW694" s="154" t="str">
        <f t="shared" si="830"/>
        <v>NO BID</v>
      </c>
      <c r="EX694" s="171"/>
      <c r="EY694" s="89"/>
      <c r="EZ694" s="90" t="str">
        <f t="shared" si="831"/>
        <v/>
      </c>
      <c r="FA694" s="172"/>
      <c r="FB694" s="154" t="str">
        <f t="shared" si="832"/>
        <v>NO BID</v>
      </c>
      <c r="FC694" s="171"/>
      <c r="FD694" s="89"/>
      <c r="FE694" s="90" t="str">
        <f t="shared" si="833"/>
        <v/>
      </c>
      <c r="FF694" s="172"/>
      <c r="FG694" s="154" t="str">
        <f t="shared" si="834"/>
        <v>NO BID</v>
      </c>
      <c r="FH694" s="171"/>
      <c r="FI694" s="89"/>
      <c r="FJ694" s="90" t="str">
        <f t="shared" si="835"/>
        <v/>
      </c>
      <c r="FK694" s="172"/>
      <c r="FL694" s="154" t="str">
        <f t="shared" si="836"/>
        <v>NO BID</v>
      </c>
      <c r="FM694" s="171"/>
      <c r="FN694" s="89"/>
      <c r="FO694" s="90" t="str">
        <f t="shared" si="837"/>
        <v/>
      </c>
      <c r="FP694" s="172"/>
      <c r="FQ694" s="154" t="str">
        <f t="shared" si="838"/>
        <v>NO BID</v>
      </c>
      <c r="FR694" s="174"/>
      <c r="FS694" s="91">
        <v>27.85</v>
      </c>
      <c r="FT694" s="92">
        <f t="shared" si="839"/>
        <v>139.25</v>
      </c>
      <c r="FU694" s="175">
        <f t="shared" si="840"/>
        <v>0</v>
      </c>
      <c r="FV694" s="93" t="str">
        <f t="shared" si="841"/>
        <v/>
      </c>
      <c r="FW694" s="94">
        <f t="shared" si="842"/>
        <v>139.25</v>
      </c>
      <c r="FX694" s="95">
        <f t="shared" si="843"/>
        <v>0</v>
      </c>
      <c r="FY694" s="129" t="str">
        <f t="shared" si="844"/>
        <v>NOT AWARDED</v>
      </c>
      <c r="FZ694" s="130">
        <f t="shared" si="845"/>
        <v>0</v>
      </c>
      <c r="GA694" s="129" t="str">
        <f t="shared" si="846"/>
        <v>VENDOR 09</v>
      </c>
      <c r="GB694" s="176"/>
      <c r="GC694" s="177"/>
      <c r="GD694" s="96"/>
      <c r="GE694" s="97"/>
    </row>
    <row r="695" spans="1:187" ht="30" customHeight="1" thickTop="1" thickBot="1" x14ac:dyDescent="0.4">
      <c r="A695" s="141">
        <v>691</v>
      </c>
      <c r="B695" s="163">
        <v>5</v>
      </c>
      <c r="C695" s="164">
        <v>9780593326619</v>
      </c>
      <c r="D695" s="165" t="s">
        <v>676</v>
      </c>
      <c r="E695" s="165" t="s">
        <v>1326</v>
      </c>
      <c r="F695" s="165" t="s">
        <v>1479</v>
      </c>
      <c r="G695" s="166" t="s">
        <v>1415</v>
      </c>
      <c r="H695" s="166" t="s">
        <v>1417</v>
      </c>
      <c r="I695" s="167"/>
      <c r="J695" s="227">
        <f t="shared" si="847"/>
        <v>5</v>
      </c>
      <c r="K695" s="228"/>
      <c r="L695" s="99" t="str">
        <f t="shared" si="773"/>
        <v/>
      </c>
      <c r="M695" s="241"/>
      <c r="N695" s="168"/>
      <c r="O695" s="195" t="str">
        <f t="shared" si="774"/>
        <v>VENDOR 09</v>
      </c>
      <c r="P695" s="149">
        <v>241365</v>
      </c>
      <c r="Q695" s="149">
        <f t="shared" si="775"/>
        <v>0</v>
      </c>
      <c r="R695" s="196" t="str">
        <f t="shared" si="776"/>
        <v xml:space="preserve">, </v>
      </c>
      <c r="S695" s="196" t="str">
        <f t="shared" si="777"/>
        <v>NO BID</v>
      </c>
      <c r="T695" s="117">
        <f t="shared" si="778"/>
        <v>0</v>
      </c>
      <c r="U695" s="118" t="str">
        <f t="shared" si="779"/>
        <v>NOT AWARDED</v>
      </c>
      <c r="V695" s="167"/>
      <c r="W695" s="171"/>
      <c r="X695" s="89"/>
      <c r="Y695" s="90"/>
      <c r="Z695" s="172" t="str">
        <f t="shared" si="780"/>
        <v/>
      </c>
      <c r="AA695" s="154" t="str">
        <f t="shared" si="781"/>
        <v>NO BID</v>
      </c>
      <c r="AB695" s="171"/>
      <c r="AC695" s="89"/>
      <c r="AD695" s="90"/>
      <c r="AE695" s="172" t="str">
        <f t="shared" si="782"/>
        <v/>
      </c>
      <c r="AF695" s="154" t="str">
        <f t="shared" si="783"/>
        <v>NO BID</v>
      </c>
      <c r="AG695" s="171"/>
      <c r="AH695" s="89"/>
      <c r="AI695" s="90"/>
      <c r="AJ695" s="172" t="str">
        <f t="shared" si="784"/>
        <v/>
      </c>
      <c r="AK695" s="154" t="str">
        <f t="shared" si="785"/>
        <v>NO BID</v>
      </c>
      <c r="AL695" s="171"/>
      <c r="AM695" s="89"/>
      <c r="AN695" s="90"/>
      <c r="AO695" s="172" t="str">
        <f t="shared" si="786"/>
        <v/>
      </c>
      <c r="AP695" s="154" t="str">
        <f t="shared" si="787"/>
        <v>NO BID</v>
      </c>
      <c r="AQ695" s="171"/>
      <c r="AR695" s="89"/>
      <c r="AS695" s="90"/>
      <c r="AT695" s="172" t="str">
        <f t="shared" si="788"/>
        <v/>
      </c>
      <c r="AU695" s="154" t="str">
        <f t="shared" si="789"/>
        <v>NO BID</v>
      </c>
      <c r="AV695" s="171"/>
      <c r="AW695" s="89"/>
      <c r="AX695" s="90"/>
      <c r="AY695" s="172" t="str">
        <f t="shared" si="790"/>
        <v/>
      </c>
      <c r="AZ695" s="154" t="str">
        <f t="shared" si="791"/>
        <v>NO BID</v>
      </c>
      <c r="BA695" s="171"/>
      <c r="BB695" s="89"/>
      <c r="BC695" s="90"/>
      <c r="BD695" s="172" t="str">
        <f t="shared" si="792"/>
        <v/>
      </c>
      <c r="BE695" s="154" t="s">
        <v>84</v>
      </c>
      <c r="BF695" s="171"/>
      <c r="BG695" s="89"/>
      <c r="BH695" s="90"/>
      <c r="BI695" s="172" t="str">
        <f t="shared" si="793"/>
        <v/>
      </c>
      <c r="BJ695" s="154" t="str">
        <f t="shared" si="794"/>
        <v>NO BID</v>
      </c>
      <c r="BK695" s="171"/>
      <c r="BL695" s="89"/>
      <c r="BM695" s="90"/>
      <c r="BN695" s="172" t="str">
        <f t="shared" si="795"/>
        <v/>
      </c>
      <c r="BO695" s="154" t="str">
        <f t="shared" si="796"/>
        <v>NO BID</v>
      </c>
      <c r="BP695" s="178"/>
      <c r="BQ695" s="171"/>
      <c r="BR695" s="89"/>
      <c r="BS695" s="90" t="str">
        <f t="shared" si="797"/>
        <v/>
      </c>
      <c r="BT695" s="172"/>
      <c r="BU695" s="154" t="str">
        <f t="shared" si="798"/>
        <v>NO BID</v>
      </c>
      <c r="BV695" s="171"/>
      <c r="BW695" s="89"/>
      <c r="BX695" s="90" t="str">
        <f t="shared" si="799"/>
        <v/>
      </c>
      <c r="BY695" s="172"/>
      <c r="BZ695" s="154" t="str">
        <f t="shared" si="800"/>
        <v>NO BID</v>
      </c>
      <c r="CA695" s="171"/>
      <c r="CB695" s="89"/>
      <c r="CC695" s="90" t="str">
        <f t="shared" si="801"/>
        <v/>
      </c>
      <c r="CD695" s="172"/>
      <c r="CE695" s="154" t="str">
        <f t="shared" si="802"/>
        <v>NO BID</v>
      </c>
      <c r="CF695" s="171"/>
      <c r="CG695" s="89"/>
      <c r="CH695" s="90" t="str">
        <f t="shared" si="803"/>
        <v/>
      </c>
      <c r="CI695" s="172"/>
      <c r="CJ695" s="154" t="str">
        <f t="shared" si="804"/>
        <v>NO BID</v>
      </c>
      <c r="CK695" s="171"/>
      <c r="CL695" s="89"/>
      <c r="CM695" s="90" t="str">
        <f t="shared" si="805"/>
        <v/>
      </c>
      <c r="CN695" s="172"/>
      <c r="CO695" s="154" t="str">
        <f t="shared" si="806"/>
        <v>NO BID</v>
      </c>
      <c r="CP695" s="171"/>
      <c r="CQ695" s="89"/>
      <c r="CR695" s="90" t="str">
        <f t="shared" si="807"/>
        <v/>
      </c>
      <c r="CS695" s="172"/>
      <c r="CT695" s="154" t="str">
        <f t="shared" si="808"/>
        <v>NO BID</v>
      </c>
      <c r="CU695" s="171"/>
      <c r="CV695" s="89"/>
      <c r="CW695" s="90" t="str">
        <f t="shared" si="809"/>
        <v/>
      </c>
      <c r="CX695" s="172"/>
      <c r="CY695" s="154" t="str">
        <f t="shared" si="810"/>
        <v>NO BID</v>
      </c>
      <c r="CZ695" s="171"/>
      <c r="DA695" s="89"/>
      <c r="DB695" s="90" t="str">
        <f t="shared" si="811"/>
        <v/>
      </c>
      <c r="DC695" s="172"/>
      <c r="DD695" s="154" t="str">
        <f t="shared" si="812"/>
        <v>NO BID</v>
      </c>
      <c r="DE695" s="171"/>
      <c r="DF695" s="89"/>
      <c r="DG695" s="90" t="str">
        <f t="shared" si="813"/>
        <v/>
      </c>
      <c r="DH695" s="172"/>
      <c r="DI695" s="154" t="str">
        <f t="shared" si="814"/>
        <v>NO BID</v>
      </c>
      <c r="DJ695" s="171"/>
      <c r="DK695" s="89"/>
      <c r="DL695" s="90" t="str">
        <f t="shared" si="815"/>
        <v/>
      </c>
      <c r="DM695" s="172"/>
      <c r="DN695" s="154" t="str">
        <f t="shared" si="816"/>
        <v>NO BID</v>
      </c>
      <c r="DO695" s="171"/>
      <c r="DP695" s="89"/>
      <c r="DQ695" s="90" t="str">
        <f t="shared" si="817"/>
        <v/>
      </c>
      <c r="DR695" s="172"/>
      <c r="DS695" s="154" t="str">
        <f t="shared" si="818"/>
        <v>NO BID</v>
      </c>
      <c r="DT695" s="171"/>
      <c r="DU695" s="89"/>
      <c r="DV695" s="90" t="str">
        <f t="shared" si="819"/>
        <v/>
      </c>
      <c r="DW695" s="172"/>
      <c r="DX695" s="154" t="str">
        <f t="shared" si="820"/>
        <v>NO BID</v>
      </c>
      <c r="DY695" s="171"/>
      <c r="DZ695" s="89"/>
      <c r="EA695" s="90" t="str">
        <f t="shared" si="821"/>
        <v/>
      </c>
      <c r="EB695" s="172"/>
      <c r="EC695" s="154" t="str">
        <f t="shared" si="822"/>
        <v>NO BID</v>
      </c>
      <c r="ED695" s="171"/>
      <c r="EE695" s="89"/>
      <c r="EF695" s="90" t="str">
        <f t="shared" si="823"/>
        <v/>
      </c>
      <c r="EG695" s="172"/>
      <c r="EH695" s="154" t="str">
        <f t="shared" si="824"/>
        <v>NO BID</v>
      </c>
      <c r="EI695" s="171"/>
      <c r="EJ695" s="89"/>
      <c r="EK695" s="90" t="str">
        <f t="shared" si="825"/>
        <v/>
      </c>
      <c r="EL695" s="172"/>
      <c r="EM695" s="154" t="str">
        <f t="shared" si="826"/>
        <v>NO BID</v>
      </c>
      <c r="EN695" s="171"/>
      <c r="EO695" s="89"/>
      <c r="EP695" s="90" t="str">
        <f t="shared" si="827"/>
        <v/>
      </c>
      <c r="EQ695" s="172"/>
      <c r="ER695" s="154" t="str">
        <f t="shared" si="828"/>
        <v>NO BID</v>
      </c>
      <c r="ES695" s="171"/>
      <c r="ET695" s="89"/>
      <c r="EU695" s="90" t="str">
        <f t="shared" si="829"/>
        <v/>
      </c>
      <c r="EV695" s="172"/>
      <c r="EW695" s="154" t="str">
        <f t="shared" si="830"/>
        <v>NO BID</v>
      </c>
      <c r="EX695" s="171"/>
      <c r="EY695" s="89"/>
      <c r="EZ695" s="90" t="str">
        <f t="shared" si="831"/>
        <v/>
      </c>
      <c r="FA695" s="172"/>
      <c r="FB695" s="154" t="str">
        <f t="shared" si="832"/>
        <v>NO BID</v>
      </c>
      <c r="FC695" s="171"/>
      <c r="FD695" s="89"/>
      <c r="FE695" s="90" t="str">
        <f t="shared" si="833"/>
        <v/>
      </c>
      <c r="FF695" s="172"/>
      <c r="FG695" s="154" t="str">
        <f t="shared" si="834"/>
        <v>NO BID</v>
      </c>
      <c r="FH695" s="171"/>
      <c r="FI695" s="89"/>
      <c r="FJ695" s="90" t="str">
        <f t="shared" si="835"/>
        <v/>
      </c>
      <c r="FK695" s="172"/>
      <c r="FL695" s="154" t="str">
        <f t="shared" si="836"/>
        <v>NO BID</v>
      </c>
      <c r="FM695" s="171"/>
      <c r="FN695" s="89"/>
      <c r="FO695" s="90" t="str">
        <f t="shared" si="837"/>
        <v/>
      </c>
      <c r="FP695" s="172"/>
      <c r="FQ695" s="154" t="str">
        <f t="shared" si="838"/>
        <v>NO BID</v>
      </c>
      <c r="FR695" s="174"/>
      <c r="FS695" s="91">
        <v>11.19</v>
      </c>
      <c r="FT695" s="92">
        <f t="shared" si="839"/>
        <v>55.949999999999996</v>
      </c>
      <c r="FU695" s="175">
        <f t="shared" si="840"/>
        <v>0</v>
      </c>
      <c r="FV695" s="93" t="str">
        <f t="shared" si="841"/>
        <v/>
      </c>
      <c r="FW695" s="94">
        <f t="shared" si="842"/>
        <v>55.949999999999996</v>
      </c>
      <c r="FX695" s="95">
        <f t="shared" si="843"/>
        <v>0</v>
      </c>
      <c r="FY695" s="129" t="str">
        <f t="shared" si="844"/>
        <v>NOT AWARDED</v>
      </c>
      <c r="FZ695" s="130">
        <f t="shared" si="845"/>
        <v>0</v>
      </c>
      <c r="GA695" s="129" t="str">
        <f t="shared" si="846"/>
        <v>VENDOR 09</v>
      </c>
      <c r="GB695" s="176"/>
      <c r="GC695" s="177"/>
      <c r="GD695" s="96"/>
      <c r="GE695" s="97"/>
    </row>
    <row r="696" spans="1:187" ht="30" customHeight="1" thickTop="1" thickBot="1" x14ac:dyDescent="0.4">
      <c r="A696" s="162">
        <v>692</v>
      </c>
      <c r="B696" s="199">
        <v>3</v>
      </c>
      <c r="C696" s="164">
        <v>9780063043855</v>
      </c>
      <c r="D696" s="165" t="s">
        <v>678</v>
      </c>
      <c r="E696" s="165" t="s">
        <v>1328</v>
      </c>
      <c r="F696" s="165" t="s">
        <v>1479</v>
      </c>
      <c r="G696" s="166" t="s">
        <v>1415</v>
      </c>
      <c r="H696" s="166" t="s">
        <v>1416</v>
      </c>
      <c r="I696" s="167"/>
      <c r="J696" s="227">
        <f t="shared" si="847"/>
        <v>3</v>
      </c>
      <c r="K696" s="228"/>
      <c r="L696" s="99" t="str">
        <f t="shared" si="773"/>
        <v/>
      </c>
      <c r="M696" s="241"/>
      <c r="N696" s="168"/>
      <c r="O696" s="195" t="str">
        <f t="shared" si="774"/>
        <v>VENDOR 09</v>
      </c>
      <c r="P696" s="149">
        <v>241363</v>
      </c>
      <c r="Q696" s="149">
        <f t="shared" si="775"/>
        <v>0</v>
      </c>
      <c r="R696" s="196" t="str">
        <f t="shared" si="776"/>
        <v xml:space="preserve">, </v>
      </c>
      <c r="S696" s="196" t="str">
        <f t="shared" si="777"/>
        <v>NO BID</v>
      </c>
      <c r="T696" s="117">
        <f t="shared" si="778"/>
        <v>0</v>
      </c>
      <c r="U696" s="118" t="str">
        <f t="shared" si="779"/>
        <v>NOT AWARDED</v>
      </c>
      <c r="V696" s="167"/>
      <c r="W696" s="171"/>
      <c r="X696" s="89"/>
      <c r="Y696" s="90"/>
      <c r="Z696" s="172" t="str">
        <f t="shared" si="780"/>
        <v/>
      </c>
      <c r="AA696" s="154" t="str">
        <f t="shared" si="781"/>
        <v>NO BID</v>
      </c>
      <c r="AB696" s="171"/>
      <c r="AC696" s="89"/>
      <c r="AD696" s="90"/>
      <c r="AE696" s="172" t="str">
        <f t="shared" si="782"/>
        <v/>
      </c>
      <c r="AF696" s="154" t="str">
        <f t="shared" si="783"/>
        <v>NO BID</v>
      </c>
      <c r="AG696" s="171"/>
      <c r="AH696" s="89"/>
      <c r="AI696" s="90"/>
      <c r="AJ696" s="172" t="str">
        <f t="shared" si="784"/>
        <v/>
      </c>
      <c r="AK696" s="154" t="str">
        <f t="shared" si="785"/>
        <v>NO BID</v>
      </c>
      <c r="AL696" s="171"/>
      <c r="AM696" s="89"/>
      <c r="AN696" s="90"/>
      <c r="AO696" s="172" t="str">
        <f t="shared" si="786"/>
        <v/>
      </c>
      <c r="AP696" s="154" t="str">
        <f t="shared" si="787"/>
        <v>NO BID</v>
      </c>
      <c r="AQ696" s="171"/>
      <c r="AR696" s="89"/>
      <c r="AS696" s="90"/>
      <c r="AT696" s="172" t="str">
        <f t="shared" si="788"/>
        <v/>
      </c>
      <c r="AU696" s="154" t="str">
        <f t="shared" si="789"/>
        <v>NO BID</v>
      </c>
      <c r="AV696" s="171"/>
      <c r="AW696" s="89"/>
      <c r="AX696" s="90"/>
      <c r="AY696" s="172" t="str">
        <f t="shared" si="790"/>
        <v/>
      </c>
      <c r="AZ696" s="154" t="str">
        <f t="shared" si="791"/>
        <v>NO BID</v>
      </c>
      <c r="BA696" s="171"/>
      <c r="BB696" s="89"/>
      <c r="BC696" s="90"/>
      <c r="BD696" s="172" t="str">
        <f t="shared" si="792"/>
        <v/>
      </c>
      <c r="BE696" s="154" t="str">
        <f>IF($B696=0,"",IF(ISNUMBER(BB696),"","NO BID"))</f>
        <v>NO BID</v>
      </c>
      <c r="BF696" s="171"/>
      <c r="BG696" s="89"/>
      <c r="BH696" s="90"/>
      <c r="BI696" s="172" t="str">
        <f t="shared" si="793"/>
        <v/>
      </c>
      <c r="BJ696" s="154" t="str">
        <f t="shared" si="794"/>
        <v>NO BID</v>
      </c>
      <c r="BK696" s="171"/>
      <c r="BL696" s="89"/>
      <c r="BM696" s="90"/>
      <c r="BN696" s="172" t="str">
        <f t="shared" si="795"/>
        <v/>
      </c>
      <c r="BO696" s="154" t="str">
        <f t="shared" si="796"/>
        <v>NO BID</v>
      </c>
      <c r="BP696" s="178"/>
      <c r="BQ696" s="171"/>
      <c r="BR696" s="89"/>
      <c r="BS696" s="90" t="str">
        <f t="shared" si="797"/>
        <v/>
      </c>
      <c r="BT696" s="172"/>
      <c r="BU696" s="154" t="str">
        <f t="shared" si="798"/>
        <v>NO BID</v>
      </c>
      <c r="BV696" s="171"/>
      <c r="BW696" s="89"/>
      <c r="BX696" s="90" t="str">
        <f t="shared" si="799"/>
        <v/>
      </c>
      <c r="BY696" s="172"/>
      <c r="BZ696" s="154" t="str">
        <f t="shared" si="800"/>
        <v>NO BID</v>
      </c>
      <c r="CA696" s="171"/>
      <c r="CB696" s="89"/>
      <c r="CC696" s="90" t="str">
        <f t="shared" si="801"/>
        <v/>
      </c>
      <c r="CD696" s="172"/>
      <c r="CE696" s="154" t="str">
        <f t="shared" si="802"/>
        <v>NO BID</v>
      </c>
      <c r="CF696" s="171"/>
      <c r="CG696" s="89"/>
      <c r="CH696" s="90" t="str">
        <f t="shared" si="803"/>
        <v/>
      </c>
      <c r="CI696" s="172"/>
      <c r="CJ696" s="154" t="str">
        <f t="shared" si="804"/>
        <v>NO BID</v>
      </c>
      <c r="CK696" s="171"/>
      <c r="CL696" s="89"/>
      <c r="CM696" s="90" t="str">
        <f t="shared" si="805"/>
        <v/>
      </c>
      <c r="CN696" s="172"/>
      <c r="CO696" s="154" t="str">
        <f t="shared" si="806"/>
        <v>NO BID</v>
      </c>
      <c r="CP696" s="171"/>
      <c r="CQ696" s="89"/>
      <c r="CR696" s="90" t="str">
        <f t="shared" si="807"/>
        <v/>
      </c>
      <c r="CS696" s="172"/>
      <c r="CT696" s="154" t="str">
        <f t="shared" si="808"/>
        <v>NO BID</v>
      </c>
      <c r="CU696" s="171"/>
      <c r="CV696" s="89"/>
      <c r="CW696" s="90" t="str">
        <f t="shared" si="809"/>
        <v/>
      </c>
      <c r="CX696" s="172"/>
      <c r="CY696" s="154" t="str">
        <f t="shared" si="810"/>
        <v>NO BID</v>
      </c>
      <c r="CZ696" s="171"/>
      <c r="DA696" s="89"/>
      <c r="DB696" s="90" t="str">
        <f t="shared" si="811"/>
        <v/>
      </c>
      <c r="DC696" s="172"/>
      <c r="DD696" s="154" t="str">
        <f t="shared" si="812"/>
        <v>NO BID</v>
      </c>
      <c r="DE696" s="171"/>
      <c r="DF696" s="89"/>
      <c r="DG696" s="90" t="str">
        <f t="shared" si="813"/>
        <v/>
      </c>
      <c r="DH696" s="172"/>
      <c r="DI696" s="154" t="str">
        <f t="shared" si="814"/>
        <v>NO BID</v>
      </c>
      <c r="DJ696" s="171"/>
      <c r="DK696" s="89"/>
      <c r="DL696" s="90" t="str">
        <f t="shared" si="815"/>
        <v/>
      </c>
      <c r="DM696" s="172"/>
      <c r="DN696" s="154" t="str">
        <f t="shared" si="816"/>
        <v>NO BID</v>
      </c>
      <c r="DO696" s="171"/>
      <c r="DP696" s="89"/>
      <c r="DQ696" s="90" t="str">
        <f t="shared" si="817"/>
        <v/>
      </c>
      <c r="DR696" s="172"/>
      <c r="DS696" s="154" t="str">
        <f t="shared" si="818"/>
        <v>NO BID</v>
      </c>
      <c r="DT696" s="171"/>
      <c r="DU696" s="89"/>
      <c r="DV696" s="90" t="str">
        <f t="shared" si="819"/>
        <v/>
      </c>
      <c r="DW696" s="172"/>
      <c r="DX696" s="154" t="str">
        <f t="shared" si="820"/>
        <v>NO BID</v>
      </c>
      <c r="DY696" s="171"/>
      <c r="DZ696" s="89"/>
      <c r="EA696" s="90" t="str">
        <f t="shared" si="821"/>
        <v/>
      </c>
      <c r="EB696" s="172"/>
      <c r="EC696" s="154" t="str">
        <f t="shared" si="822"/>
        <v>NO BID</v>
      </c>
      <c r="ED696" s="171"/>
      <c r="EE696" s="89"/>
      <c r="EF696" s="90" t="str">
        <f t="shared" si="823"/>
        <v/>
      </c>
      <c r="EG696" s="172"/>
      <c r="EH696" s="154" t="str">
        <f t="shared" si="824"/>
        <v>NO BID</v>
      </c>
      <c r="EI696" s="171"/>
      <c r="EJ696" s="89"/>
      <c r="EK696" s="90" t="str">
        <f t="shared" si="825"/>
        <v/>
      </c>
      <c r="EL696" s="172"/>
      <c r="EM696" s="154" t="str">
        <f t="shared" si="826"/>
        <v>NO BID</v>
      </c>
      <c r="EN696" s="171"/>
      <c r="EO696" s="89"/>
      <c r="EP696" s="90" t="str">
        <f t="shared" si="827"/>
        <v/>
      </c>
      <c r="EQ696" s="172"/>
      <c r="ER696" s="154" t="str">
        <f t="shared" si="828"/>
        <v>NO BID</v>
      </c>
      <c r="ES696" s="171"/>
      <c r="ET696" s="89"/>
      <c r="EU696" s="90" t="str">
        <f t="shared" si="829"/>
        <v/>
      </c>
      <c r="EV696" s="172"/>
      <c r="EW696" s="154" t="str">
        <f t="shared" si="830"/>
        <v>NO BID</v>
      </c>
      <c r="EX696" s="171"/>
      <c r="EY696" s="89"/>
      <c r="EZ696" s="90" t="str">
        <f t="shared" si="831"/>
        <v/>
      </c>
      <c r="FA696" s="172"/>
      <c r="FB696" s="154" t="str">
        <f t="shared" si="832"/>
        <v>NO BID</v>
      </c>
      <c r="FC696" s="171"/>
      <c r="FD696" s="89"/>
      <c r="FE696" s="90" t="str">
        <f t="shared" si="833"/>
        <v/>
      </c>
      <c r="FF696" s="172"/>
      <c r="FG696" s="154" t="str">
        <f t="shared" si="834"/>
        <v>NO BID</v>
      </c>
      <c r="FH696" s="171"/>
      <c r="FI696" s="89"/>
      <c r="FJ696" s="90" t="str">
        <f t="shared" si="835"/>
        <v/>
      </c>
      <c r="FK696" s="172"/>
      <c r="FL696" s="154" t="str">
        <f t="shared" si="836"/>
        <v>NO BID</v>
      </c>
      <c r="FM696" s="171"/>
      <c r="FN696" s="89"/>
      <c r="FO696" s="90" t="str">
        <f t="shared" si="837"/>
        <v/>
      </c>
      <c r="FP696" s="172"/>
      <c r="FQ696" s="154" t="str">
        <f t="shared" si="838"/>
        <v>NO BID</v>
      </c>
      <c r="FR696" s="174"/>
      <c r="FS696" s="91">
        <v>20</v>
      </c>
      <c r="FT696" s="92">
        <f t="shared" si="839"/>
        <v>60</v>
      </c>
      <c r="FU696" s="175">
        <f t="shared" si="840"/>
        <v>0</v>
      </c>
      <c r="FV696" s="93" t="str">
        <f t="shared" si="841"/>
        <v/>
      </c>
      <c r="FW696" s="94">
        <f t="shared" si="842"/>
        <v>60</v>
      </c>
      <c r="FX696" s="95">
        <f t="shared" si="843"/>
        <v>0</v>
      </c>
      <c r="FY696" s="129" t="str">
        <f t="shared" si="844"/>
        <v>NOT AWARDED</v>
      </c>
      <c r="FZ696" s="130">
        <f t="shared" si="845"/>
        <v>0</v>
      </c>
      <c r="GA696" s="129" t="str">
        <f t="shared" si="846"/>
        <v>VENDOR 09</v>
      </c>
      <c r="GB696" s="176"/>
      <c r="GC696" s="177"/>
      <c r="GD696" s="96"/>
      <c r="GE696" s="97"/>
    </row>
    <row r="697" spans="1:187" ht="30" customHeight="1" thickTop="1" thickBot="1" x14ac:dyDescent="0.4">
      <c r="A697" s="162">
        <v>693</v>
      </c>
      <c r="B697" s="194"/>
      <c r="C697" s="164"/>
      <c r="D697" s="165"/>
      <c r="E697" s="165"/>
      <c r="F697" s="165"/>
      <c r="G697" s="166"/>
      <c r="H697" s="166"/>
      <c r="I697" s="167"/>
      <c r="J697" s="227"/>
      <c r="K697" s="228"/>
      <c r="L697" s="99" t="str">
        <f t="shared" si="773"/>
        <v/>
      </c>
      <c r="M697" s="241"/>
      <c r="N697" s="168"/>
      <c r="O697" s="195" t="str">
        <f t="shared" ref="O697:O699" si="850">IF(GA697="","",GA697)</f>
        <v>VENDOR 09</v>
      </c>
      <c r="P697" s="149">
        <v>241362</v>
      </c>
      <c r="Q697" s="149">
        <f t="shared" ref="Q697:Q699" si="851">GC697</f>
        <v>0</v>
      </c>
      <c r="R697" s="196" t="str">
        <f t="shared" ref="R697:R698" si="852">IF(O697="","",IF(O697=$X$2,CONCATENATE($W697,", ",$Z697),IF(O697=$AC$2,CONCATENATE($AB697,", ",$AE697),IF(O697=$AH$2,CONCATENATE($AG697,", ",$AJ697),IF(O697=$AM$2,CONCATENATE($AL697,", ",$AO697),IF(O697=$AR$2,CONCATENATE($AQ697,", ",$AT697),IF(O697=$AW$2,CONCATENATE($AV697,", ",$AY697),IF(O697=$BB$2,CONCATENATE($BA697,", ",$BD697),IF(O697=$BG$2,CONCATENATE($BF697,", ",$BI697),IF(O697=$BL$2,CONCATENATE($BK697,", ",$BN697),IF(O697=$BR$2,CONCATENATE($BQ697,", ",$BT697),IF(O697=$BW$2,CONCATENATE($BV697,", ",$BY697),IF(O697=$CB$2,CONCATENATE($CA697,", ",$CD697),IF(O697=$CG$2,CONCATENATE($CF697,", ",$CI697),IF(O697=$CL$2,CONCATENATE($CK697,", ",$CN697),IF(O697=$CQ$2,CONCATENATE($CP697,", ",$CS697),IF(O697=$CV$2,CONCATENATE($CU697,", ",$CX697),IF(O697=$DA$2,CONCATENATE($CZ697,", ",$DC697),IF(O697=$DF$2,CONCATENATE($DE697,", ",$DH697),IF(O697=$DK$2,CONCATENATE($DJ697,", ",$DM697),IF(O697=$DP$2,CONCATENATE($DO697,", ",$DR697),IF(O697=$DU$2,CONCATENATE($DT697,", ",$DW697),IF(O697=$DZ$2,CONCATENATE($DY697,", ",$EB697),IF(O697=$EE$2,CONCATENATE($ED697,", ",$EG697),IF(O697=$EJ$2,CONCATENATE($EI697,", ",$EL697),IF(O697=$EO$2,CONCATENATE($EN697,", ",$EQ697),IF(O697=$ET$2,CONCATENATE($EUT697,", ",$EV697),IF(O697=$EY$2,CONCATENATE($EX697,", ",$FA697),IF(O697=$FD$2,CONCATENATE($FC697,", ",$FF697),IF(O697=$FI$2,CONCATENATE($FH697,", ",$FK697),IF(O697=$FN$2,CONCATENATE($FM697,", ",$FP697),0)))))))))))))))))))))))))))))))</f>
        <v xml:space="preserve">, </v>
      </c>
      <c r="S697" s="196" t="str">
        <f t="shared" ref="S697:S698" si="853">IF(O697="","",IF(O697=$X$2,(AA697),IF(O697=$AC$2,($AF697),IF(O697=$AH$2,($AK697),IF(O697=$AM$2,($AP697),IF(O697=$AR$2,($AU697),IF(O697=$AW$2,($AZ697),IF(O697=$BB$2,($BE697),IF(O697=$BG$2,($BJ697),IF(O697=$BL$2,($BO697),IF(O697=$BR$2,($BU697),IF(O697=$BW$2,($BZ697),IF(O697=$CB$2,(CE697),IF(O697=$CG$2,($CJ697),IF(O697=$CL$2,($CO697),IF(O697=$CQ$2,($CT697),IF(O697=$CV$2,($CY697),IF(O697=$DA$2,($DD697),IF(O697=$DF$2,($DI697),IF(O697=$DK$2,($DN697),IF(O697=$DP$2,($DS697),IF(O697=$DU$2,($DX697),IF(O697=$DZ$2,($EC697),IF(O697=$EE$2,($EH697),IF(O697=$EJ$2,($EM697),IF(O697=$EO$2,($ER697),IF(O697=$ET$2,($EW697),IF(O697=$EY$2,($FB697),IF(O697=$FD$2,($FG697),IF(O697=$FI$2,($FL697),IF(O697=$FN$2,($FQ697),0)))))))))))))))))))))))))))))))</f>
        <v/>
      </c>
      <c r="T697" s="117">
        <f t="shared" ref="T697:T698" si="854">IF(O697=$X$2,$X697,IF(O697=$AC$2,$AC697,IF(O697=$AH$2,$AH697,IF(O697=$AM$2,$AM697,IF(O697=$AR$2,$AR697,IF(O697=$AW$2,$AW697,IF(O697=$BB$2,$BB697,IF(O697=$BG$2,$BG697,IF(O697=$BL$2,$BL697,IF(O697=$BR$2,$BR697,IF(O697=$BW$2,$BW697,IF(O697=$CB$2,$CB697,IF(O697=$CG$2,$CG697,IF(O697=$CL$2,$CL697,IF(O697=$CQ$2,$CQ697,IF(O697=$CV$2,$CV697,IF(O697=$DA$2,$DA697,IF(O697=$DF$2,$DF697,IF(O697=$DK$2,$DK697,IF(O697=$DP$2,$DP697,IF(O697=$DU$2,$DU697,IF(O697=$DZ$2,$DZ697,IF(O697=$EE$2,$EE697,IF(O697=$EJ$2,$EJ697,IF(O697=$EO$2,$EO697,IF(O697=$ET$2,$ET697,IF(O697=$EY$2,$EY697,IF(O697=$FD$2,$FD697,IF(O697=$FI$2,$FI697,IF(O697=$FN$2,$FN697,0))))))))))))))))))))))))))))))</f>
        <v>0</v>
      </c>
      <c r="U697" s="118" t="str">
        <f t="shared" si="779"/>
        <v>NA</v>
      </c>
      <c r="V697" s="167"/>
      <c r="W697" s="171"/>
      <c r="X697" s="89"/>
      <c r="Y697" s="90"/>
      <c r="Z697" s="172" t="str">
        <f t="shared" ref="Z697" si="855">IF(W697="","",IF(W697=$B697,"QTY Matches","Check"))</f>
        <v/>
      </c>
      <c r="AA697" s="154" t="str">
        <f t="shared" si="781"/>
        <v/>
      </c>
      <c r="AB697" s="171"/>
      <c r="AC697" s="89"/>
      <c r="AD697" s="90"/>
      <c r="AE697" s="172" t="str">
        <f t="shared" ref="AE697" si="856">IF(AB697="","",IF(AB697=$B697,"QTY Matches","Check"))</f>
        <v/>
      </c>
      <c r="AF697" s="154" t="str">
        <f t="shared" si="783"/>
        <v/>
      </c>
      <c r="AG697" s="171"/>
      <c r="AH697" s="89"/>
      <c r="AI697" s="90"/>
      <c r="AJ697" s="172" t="str">
        <f t="shared" ref="AJ697" si="857">IF(AG697="","",IF(AG697=$B697,"QTY Matches","Check"))</f>
        <v/>
      </c>
      <c r="AK697" s="154" t="str">
        <f t="shared" si="785"/>
        <v/>
      </c>
      <c r="AL697" s="171"/>
      <c r="AM697" s="89"/>
      <c r="AN697" s="90"/>
      <c r="AO697" s="172" t="str">
        <f t="shared" ref="AO697" si="858">IF(AL697="","",IF(AL697=$B697,"QTY Matches","Check"))</f>
        <v/>
      </c>
      <c r="AP697" s="154" t="str">
        <f t="shared" si="787"/>
        <v/>
      </c>
      <c r="AQ697" s="171"/>
      <c r="AR697" s="89"/>
      <c r="AS697" s="90"/>
      <c r="AT697" s="172" t="str">
        <f t="shared" ref="AT697" si="859">IF(AQ697="","",IF(AQ697=$B697,"QTY Matches","Check"))</f>
        <v/>
      </c>
      <c r="AU697" s="154" t="str">
        <f t="shared" si="789"/>
        <v/>
      </c>
      <c r="AV697" s="171"/>
      <c r="AW697" s="89"/>
      <c r="AX697" s="90"/>
      <c r="AY697" s="172" t="str">
        <f t="shared" ref="AY697" si="860">IF(AV697="","",IF(AV697=$B697,"QTY Matches","Check"))</f>
        <v/>
      </c>
      <c r="AZ697" s="154" t="str">
        <f t="shared" si="791"/>
        <v/>
      </c>
      <c r="BA697" s="171"/>
      <c r="BB697" s="89"/>
      <c r="BC697" s="90"/>
      <c r="BD697" s="172" t="str">
        <f t="shared" ref="BD697" si="861">IF(BA697="","",IF(BA697=$B697,"QTY Matches","Check"))</f>
        <v/>
      </c>
      <c r="BE697" s="154" t="str">
        <f>IF($B697=0,"",IF(ISNUMBER(BB697),"","NO BID"))</f>
        <v/>
      </c>
      <c r="BF697" s="171"/>
      <c r="BG697" s="89"/>
      <c r="BH697" s="90"/>
      <c r="BI697" s="172" t="str">
        <f t="shared" ref="BI697" si="862">IF(BF697="","",IF(BF697=$B697,"QTY Matches","Check"))</f>
        <v/>
      </c>
      <c r="BJ697" s="154" t="str">
        <f t="shared" si="794"/>
        <v/>
      </c>
      <c r="BK697" s="171"/>
      <c r="BL697" s="89"/>
      <c r="BM697" s="90"/>
      <c r="BN697" s="172" t="str">
        <f t="shared" ref="BN697" si="863">IF(BK697="","",IF(BK697=$B697,"QTY Matches","Check"))</f>
        <v/>
      </c>
      <c r="BO697" s="154" t="str">
        <f t="shared" si="796"/>
        <v/>
      </c>
      <c r="BP697" s="178"/>
      <c r="BQ697" s="171"/>
      <c r="BR697" s="89"/>
      <c r="BS697" s="90" t="str">
        <f t="shared" si="797"/>
        <v/>
      </c>
      <c r="BT697" s="172"/>
      <c r="BU697" s="154" t="str">
        <f t="shared" si="798"/>
        <v/>
      </c>
      <c r="BV697" s="171"/>
      <c r="BW697" s="89"/>
      <c r="BX697" s="90" t="str">
        <f t="shared" si="799"/>
        <v/>
      </c>
      <c r="BY697" s="172"/>
      <c r="BZ697" s="154" t="str">
        <f t="shared" si="800"/>
        <v/>
      </c>
      <c r="CA697" s="171"/>
      <c r="CB697" s="89"/>
      <c r="CC697" s="90" t="str">
        <f t="shared" si="801"/>
        <v/>
      </c>
      <c r="CD697" s="172"/>
      <c r="CE697" s="154" t="str">
        <f t="shared" si="802"/>
        <v/>
      </c>
      <c r="CF697" s="171"/>
      <c r="CG697" s="89"/>
      <c r="CH697" s="90" t="str">
        <f t="shared" si="803"/>
        <v/>
      </c>
      <c r="CI697" s="172"/>
      <c r="CJ697" s="154" t="str">
        <f t="shared" si="804"/>
        <v/>
      </c>
      <c r="CK697" s="171"/>
      <c r="CL697" s="89"/>
      <c r="CM697" s="90" t="str">
        <f t="shared" si="805"/>
        <v/>
      </c>
      <c r="CN697" s="172"/>
      <c r="CO697" s="154" t="str">
        <f t="shared" si="806"/>
        <v/>
      </c>
      <c r="CP697" s="171"/>
      <c r="CQ697" s="89"/>
      <c r="CR697" s="90" t="str">
        <f t="shared" si="807"/>
        <v/>
      </c>
      <c r="CS697" s="172"/>
      <c r="CT697" s="154" t="str">
        <f t="shared" si="808"/>
        <v/>
      </c>
      <c r="CU697" s="171"/>
      <c r="CV697" s="89"/>
      <c r="CW697" s="90" t="str">
        <f t="shared" si="809"/>
        <v/>
      </c>
      <c r="CX697" s="172"/>
      <c r="CY697" s="154" t="str">
        <f t="shared" si="810"/>
        <v/>
      </c>
      <c r="CZ697" s="171"/>
      <c r="DA697" s="89"/>
      <c r="DB697" s="90" t="str">
        <f t="shared" si="811"/>
        <v/>
      </c>
      <c r="DC697" s="172"/>
      <c r="DD697" s="154" t="str">
        <f t="shared" si="812"/>
        <v/>
      </c>
      <c r="DE697" s="171"/>
      <c r="DF697" s="89"/>
      <c r="DG697" s="90" t="str">
        <f t="shared" si="813"/>
        <v/>
      </c>
      <c r="DH697" s="172"/>
      <c r="DI697" s="154" t="str">
        <f t="shared" si="814"/>
        <v/>
      </c>
      <c r="DJ697" s="171"/>
      <c r="DK697" s="89"/>
      <c r="DL697" s="90" t="str">
        <f t="shared" si="815"/>
        <v/>
      </c>
      <c r="DM697" s="172"/>
      <c r="DN697" s="154" t="str">
        <f t="shared" si="816"/>
        <v/>
      </c>
      <c r="DO697" s="171"/>
      <c r="DP697" s="89"/>
      <c r="DQ697" s="90" t="str">
        <f t="shared" si="817"/>
        <v/>
      </c>
      <c r="DR697" s="172"/>
      <c r="DS697" s="154" t="str">
        <f t="shared" si="818"/>
        <v/>
      </c>
      <c r="DT697" s="171"/>
      <c r="DU697" s="89"/>
      <c r="DV697" s="90" t="str">
        <f t="shared" si="819"/>
        <v/>
      </c>
      <c r="DW697" s="172"/>
      <c r="DX697" s="154" t="str">
        <f t="shared" si="820"/>
        <v/>
      </c>
      <c r="DY697" s="171"/>
      <c r="DZ697" s="89"/>
      <c r="EA697" s="90" t="str">
        <f t="shared" si="821"/>
        <v/>
      </c>
      <c r="EB697" s="172"/>
      <c r="EC697" s="154" t="str">
        <f t="shared" si="822"/>
        <v/>
      </c>
      <c r="ED697" s="171"/>
      <c r="EE697" s="89"/>
      <c r="EF697" s="90" t="str">
        <f t="shared" si="823"/>
        <v/>
      </c>
      <c r="EG697" s="172"/>
      <c r="EH697" s="154" t="str">
        <f t="shared" si="824"/>
        <v/>
      </c>
      <c r="EI697" s="171"/>
      <c r="EJ697" s="89"/>
      <c r="EK697" s="90" t="str">
        <f t="shared" si="825"/>
        <v/>
      </c>
      <c r="EL697" s="172"/>
      <c r="EM697" s="154" t="str">
        <f t="shared" si="826"/>
        <v/>
      </c>
      <c r="EN697" s="171"/>
      <c r="EO697" s="89"/>
      <c r="EP697" s="90" t="str">
        <f t="shared" si="827"/>
        <v/>
      </c>
      <c r="EQ697" s="172"/>
      <c r="ER697" s="154" t="str">
        <f t="shared" si="828"/>
        <v/>
      </c>
      <c r="ES697" s="171"/>
      <c r="ET697" s="89"/>
      <c r="EU697" s="90" t="str">
        <f t="shared" si="829"/>
        <v/>
      </c>
      <c r="EV697" s="172"/>
      <c r="EW697" s="154" t="str">
        <f t="shared" si="830"/>
        <v/>
      </c>
      <c r="EX697" s="171"/>
      <c r="EY697" s="89"/>
      <c r="EZ697" s="90" t="str">
        <f t="shared" si="831"/>
        <v/>
      </c>
      <c r="FA697" s="172"/>
      <c r="FB697" s="154" t="str">
        <f t="shared" si="832"/>
        <v/>
      </c>
      <c r="FC697" s="171"/>
      <c r="FD697" s="89"/>
      <c r="FE697" s="90" t="str">
        <f t="shared" si="833"/>
        <v/>
      </c>
      <c r="FF697" s="172"/>
      <c r="FG697" s="154" t="str">
        <f t="shared" si="834"/>
        <v/>
      </c>
      <c r="FH697" s="171"/>
      <c r="FI697" s="89"/>
      <c r="FJ697" s="90" t="str">
        <f t="shared" si="835"/>
        <v/>
      </c>
      <c r="FK697" s="172"/>
      <c r="FL697" s="154" t="str">
        <f t="shared" si="836"/>
        <v/>
      </c>
      <c r="FM697" s="171"/>
      <c r="FN697" s="89"/>
      <c r="FO697" s="90" t="str">
        <f t="shared" si="837"/>
        <v/>
      </c>
      <c r="FP697" s="172"/>
      <c r="FQ697" s="154" t="str">
        <f t="shared" si="838"/>
        <v/>
      </c>
      <c r="FR697" s="174"/>
      <c r="FS697" s="91">
        <v>13.99</v>
      </c>
      <c r="FT697" s="92" t="str">
        <f t="shared" si="839"/>
        <v/>
      </c>
      <c r="FU697" s="175" t="str">
        <f t="shared" si="840"/>
        <v/>
      </c>
      <c r="FV697" s="93" t="str">
        <f t="shared" ref="FV697" si="864">IF(T697=0,"",U697)</f>
        <v/>
      </c>
      <c r="FW697" s="94" t="str">
        <f t="shared" si="842"/>
        <v/>
      </c>
      <c r="FX697" s="95">
        <f t="shared" ref="FX697" si="865">MIN(CM697,CH697,CC697,BX697,BS697,BM697,BH697,BC697,AX697,AS697,AN697,AI697,AD697,Y697,CR697,CW697,DB697,DG697,DL697,DQ697,DV697,EA697,EF697,EK697,EP697,EU697,EZ697,FE697,FJ697,FO697)</f>
        <v>0</v>
      </c>
      <c r="FY697" s="129" t="e">
        <f t="shared" ref="FY697" si="866">IF(U697="NOT AWARDED",U697,IF(FX697-U697=0,"OKAY","CHECK"))</f>
        <v>#VALUE!</v>
      </c>
      <c r="FZ697" s="130">
        <f t="shared" ref="FZ697" si="867">COUNTIF(W697:FQ697,FX697)</f>
        <v>0</v>
      </c>
      <c r="GA697" s="129" t="str">
        <f t="shared" ref="GA697" si="868">IF(FZ697&gt;1,"TIE",IF(CM697=$FX697,CL$2,IF(CH697=$FX697,CG$2,IF(CC697=$FX697,CB$2,IF(BX697=$FX697,BW$2,IF(BS697=$FX697,BR$2,IF(BM697=$FX697,BL$2,IF(BH697=$FX697,BG$2,IF(BC697=$FX697,BB$2,IF(AX697=$FX697,AW$2,IF(AS697=$FX697,AR$2,IF(AN697=$FX697,AM$2,IF(AI697=$FX697,AH$2,IF(AD697=$FX697,AC$2,IF(Y697=$FX697,X$2,IF(CR697=$FX697,CQ$2,IF(CW697=$FX697,CV$2,IF(DB697=$FX697,DA$2,IF(DG697=$FX697,DF$2,IF(DL697=$FX697,DK$2,IF(DQ697=$FX697,DP$2,IF(DV697=$FX697,DU$2,IF(EA697=$FX697,DZ$2,IF(EF697=$FX697,EE$2,IF(EK697=$FX697,EJ$2,IF(EP697=$FX697,EO$2,IF(EU697=$FX697,ET$2,IF(EZ697=$FX697,EY$2,IF(FE697=$FX697,FD$2,IF(FJ697=$FX697,FI$2,IF(FO697=$FX697,FN$2,"")))))))))))))))))))))))))))))))</f>
        <v>VENDOR 09</v>
      </c>
      <c r="GB697" s="176"/>
      <c r="GC697" s="177"/>
      <c r="GD697" s="96"/>
      <c r="GE697" s="97"/>
    </row>
    <row r="698" spans="1:187" ht="30" customHeight="1" thickTop="1" thickBot="1" x14ac:dyDescent="0.4">
      <c r="A698" s="162">
        <v>694</v>
      </c>
      <c r="B698" s="163"/>
      <c r="C698" s="164"/>
      <c r="D698" s="165"/>
      <c r="E698" s="165"/>
      <c r="F698" s="165"/>
      <c r="G698" s="166"/>
      <c r="H698" s="166"/>
      <c r="I698" s="167"/>
      <c r="J698" s="227"/>
      <c r="K698" s="228"/>
      <c r="L698" s="99" t="str">
        <f t="shared" si="773"/>
        <v/>
      </c>
      <c r="M698" s="241"/>
      <c r="N698" s="168"/>
      <c r="O698" s="169" t="str">
        <f t="shared" si="850"/>
        <v>VENDOR 09</v>
      </c>
      <c r="P698" s="149">
        <v>241360</v>
      </c>
      <c r="Q698" s="149">
        <f t="shared" si="851"/>
        <v>0</v>
      </c>
      <c r="R698" s="170" t="str">
        <f t="shared" si="852"/>
        <v xml:space="preserve">, </v>
      </c>
      <c r="S698" s="170" t="str">
        <f t="shared" si="853"/>
        <v/>
      </c>
      <c r="T698" s="87">
        <f t="shared" si="854"/>
        <v>0</v>
      </c>
      <c r="U698" s="88" t="str">
        <f t="shared" si="779"/>
        <v>NA</v>
      </c>
      <c r="V698" s="167"/>
      <c r="W698" s="171"/>
      <c r="X698" s="89"/>
      <c r="Y698" s="90"/>
      <c r="Z698" s="172" t="str">
        <f>IF(W698="","",IF(W698=$B698,"QTY Matches","Check"))</f>
        <v/>
      </c>
      <c r="AA698" s="154" t="str">
        <f t="shared" si="781"/>
        <v/>
      </c>
      <c r="AB698" s="171"/>
      <c r="AC698" s="89"/>
      <c r="AD698" s="90"/>
      <c r="AE698" s="172" t="str">
        <f>IF(AB698="","",IF(AB698=$B698,"QTY Matches","Check"))</f>
        <v/>
      </c>
      <c r="AF698" s="154" t="str">
        <f t="shared" si="783"/>
        <v/>
      </c>
      <c r="AG698" s="171"/>
      <c r="AH698" s="89"/>
      <c r="AI698" s="90"/>
      <c r="AJ698" s="172" t="str">
        <f>IF(AG698="","",IF(AG698=$B698,"QTY Matches","Check"))</f>
        <v/>
      </c>
      <c r="AK698" s="154" t="str">
        <f t="shared" si="785"/>
        <v/>
      </c>
      <c r="AL698" s="171"/>
      <c r="AM698" s="89"/>
      <c r="AN698" s="90"/>
      <c r="AO698" s="172" t="str">
        <f>IF(AL698="","",IF(AL698=$B698,"QTY Matches","Check"))</f>
        <v/>
      </c>
      <c r="AP698" s="154" t="str">
        <f t="shared" si="787"/>
        <v/>
      </c>
      <c r="AQ698" s="171"/>
      <c r="AR698" s="89"/>
      <c r="AS698" s="90"/>
      <c r="AT698" s="172" t="str">
        <f>IF(AQ698="","",IF(AQ698=$B698,"QTY Matches","Check"))</f>
        <v/>
      </c>
      <c r="AU698" s="154" t="str">
        <f t="shared" si="789"/>
        <v/>
      </c>
      <c r="AV698" s="171"/>
      <c r="AW698" s="89"/>
      <c r="AX698" s="90"/>
      <c r="AY698" s="172" t="str">
        <f>IF(AV698="","",IF(AV698=$B698,"QTY Matches","Check"))</f>
        <v/>
      </c>
      <c r="AZ698" s="154" t="str">
        <f t="shared" si="791"/>
        <v/>
      </c>
      <c r="BA698" s="171"/>
      <c r="BB698" s="89"/>
      <c r="BC698" s="90"/>
      <c r="BD698" s="172" t="str">
        <f>IF(BA698="","",IF(BA698=$B698,"QTY Matches","Check"))</f>
        <v/>
      </c>
      <c r="BE698" s="154" t="str">
        <f>IF($B698=0,"",IF(ISNUMBER(BB698),"","NO BID"))</f>
        <v/>
      </c>
      <c r="BF698" s="171"/>
      <c r="BG698" s="89"/>
      <c r="BH698" s="90"/>
      <c r="BI698" s="172" t="str">
        <f>IF(BF698="","",IF(BF698=$B698,"QTY Matches","Check"))</f>
        <v/>
      </c>
      <c r="BJ698" s="154" t="str">
        <f t="shared" si="794"/>
        <v/>
      </c>
      <c r="BK698" s="171"/>
      <c r="BL698" s="89"/>
      <c r="BM698" s="90"/>
      <c r="BN698" s="172" t="str">
        <f>IF(BK698="","",IF(BK698=$B698,"QTY Matches","Check"))</f>
        <v/>
      </c>
      <c r="BO698" s="154" t="str">
        <f t="shared" si="796"/>
        <v/>
      </c>
      <c r="BP698" s="178"/>
      <c r="BQ698" s="171"/>
      <c r="BR698" s="89"/>
      <c r="BS698" s="90" t="str">
        <f t="shared" si="797"/>
        <v/>
      </c>
      <c r="BT698" s="172"/>
      <c r="BU698" s="154" t="str">
        <f t="shared" si="798"/>
        <v/>
      </c>
      <c r="BV698" s="171"/>
      <c r="BW698" s="89"/>
      <c r="BX698" s="90" t="str">
        <f t="shared" si="799"/>
        <v/>
      </c>
      <c r="BY698" s="172"/>
      <c r="BZ698" s="154" t="str">
        <f t="shared" si="800"/>
        <v/>
      </c>
      <c r="CA698" s="171"/>
      <c r="CB698" s="89"/>
      <c r="CC698" s="90" t="str">
        <f t="shared" si="801"/>
        <v/>
      </c>
      <c r="CD698" s="172"/>
      <c r="CE698" s="154" t="str">
        <f t="shared" si="802"/>
        <v/>
      </c>
      <c r="CF698" s="171"/>
      <c r="CG698" s="89"/>
      <c r="CH698" s="90" t="str">
        <f t="shared" si="803"/>
        <v/>
      </c>
      <c r="CI698" s="172"/>
      <c r="CJ698" s="154" t="str">
        <f t="shared" si="804"/>
        <v/>
      </c>
      <c r="CK698" s="171"/>
      <c r="CL698" s="89"/>
      <c r="CM698" s="90" t="str">
        <f t="shared" si="805"/>
        <v/>
      </c>
      <c r="CN698" s="172"/>
      <c r="CO698" s="154" t="str">
        <f t="shared" si="806"/>
        <v/>
      </c>
      <c r="CP698" s="171"/>
      <c r="CQ698" s="89"/>
      <c r="CR698" s="90" t="str">
        <f t="shared" si="807"/>
        <v/>
      </c>
      <c r="CS698" s="172"/>
      <c r="CT698" s="154" t="str">
        <f t="shared" si="808"/>
        <v/>
      </c>
      <c r="CU698" s="171"/>
      <c r="CV698" s="89"/>
      <c r="CW698" s="90" t="str">
        <f t="shared" si="809"/>
        <v/>
      </c>
      <c r="CX698" s="172"/>
      <c r="CY698" s="154" t="str">
        <f t="shared" si="810"/>
        <v/>
      </c>
      <c r="CZ698" s="171"/>
      <c r="DA698" s="89"/>
      <c r="DB698" s="90" t="str">
        <f t="shared" si="811"/>
        <v/>
      </c>
      <c r="DC698" s="172"/>
      <c r="DD698" s="154" t="str">
        <f t="shared" si="812"/>
        <v/>
      </c>
      <c r="DE698" s="171"/>
      <c r="DF698" s="89"/>
      <c r="DG698" s="90" t="str">
        <f t="shared" si="813"/>
        <v/>
      </c>
      <c r="DH698" s="172"/>
      <c r="DI698" s="154" t="str">
        <f t="shared" si="814"/>
        <v/>
      </c>
      <c r="DJ698" s="171"/>
      <c r="DK698" s="89"/>
      <c r="DL698" s="90" t="str">
        <f t="shared" si="815"/>
        <v/>
      </c>
      <c r="DM698" s="172"/>
      <c r="DN698" s="154" t="str">
        <f t="shared" si="816"/>
        <v/>
      </c>
      <c r="DO698" s="171"/>
      <c r="DP698" s="89"/>
      <c r="DQ698" s="90" t="str">
        <f t="shared" si="817"/>
        <v/>
      </c>
      <c r="DR698" s="172"/>
      <c r="DS698" s="154" t="str">
        <f t="shared" si="818"/>
        <v/>
      </c>
      <c r="DT698" s="171"/>
      <c r="DU698" s="89"/>
      <c r="DV698" s="90" t="str">
        <f t="shared" si="819"/>
        <v/>
      </c>
      <c r="DW698" s="172"/>
      <c r="DX698" s="154" t="str">
        <f t="shared" si="820"/>
        <v/>
      </c>
      <c r="DY698" s="171"/>
      <c r="DZ698" s="89"/>
      <c r="EA698" s="90" t="str">
        <f t="shared" si="821"/>
        <v/>
      </c>
      <c r="EB698" s="172"/>
      <c r="EC698" s="154" t="str">
        <f t="shared" si="822"/>
        <v/>
      </c>
      <c r="ED698" s="171"/>
      <c r="EE698" s="89"/>
      <c r="EF698" s="90" t="str">
        <f t="shared" si="823"/>
        <v/>
      </c>
      <c r="EG698" s="172"/>
      <c r="EH698" s="154" t="str">
        <f t="shared" si="824"/>
        <v/>
      </c>
      <c r="EI698" s="171"/>
      <c r="EJ698" s="89"/>
      <c r="EK698" s="90" t="str">
        <f t="shared" si="825"/>
        <v/>
      </c>
      <c r="EL698" s="172"/>
      <c r="EM698" s="154" t="str">
        <f t="shared" si="826"/>
        <v/>
      </c>
      <c r="EN698" s="171"/>
      <c r="EO698" s="89"/>
      <c r="EP698" s="90" t="str">
        <f t="shared" si="827"/>
        <v/>
      </c>
      <c r="EQ698" s="172"/>
      <c r="ER698" s="154" t="str">
        <f t="shared" si="828"/>
        <v/>
      </c>
      <c r="ES698" s="171"/>
      <c r="ET698" s="89"/>
      <c r="EU698" s="90" t="str">
        <f t="shared" si="829"/>
        <v/>
      </c>
      <c r="EV698" s="172"/>
      <c r="EW698" s="154" t="str">
        <f t="shared" si="830"/>
        <v/>
      </c>
      <c r="EX698" s="171"/>
      <c r="EY698" s="89"/>
      <c r="EZ698" s="90" t="str">
        <f t="shared" si="831"/>
        <v/>
      </c>
      <c r="FA698" s="172"/>
      <c r="FB698" s="154" t="str">
        <f t="shared" si="832"/>
        <v/>
      </c>
      <c r="FC698" s="171"/>
      <c r="FD698" s="89"/>
      <c r="FE698" s="90" t="str">
        <f t="shared" si="833"/>
        <v/>
      </c>
      <c r="FF698" s="172"/>
      <c r="FG698" s="154" t="str">
        <f t="shared" si="834"/>
        <v/>
      </c>
      <c r="FH698" s="171"/>
      <c r="FI698" s="89"/>
      <c r="FJ698" s="90" t="str">
        <f t="shared" si="835"/>
        <v/>
      </c>
      <c r="FK698" s="172"/>
      <c r="FL698" s="154" t="str">
        <f t="shared" si="836"/>
        <v/>
      </c>
      <c r="FM698" s="171"/>
      <c r="FN698" s="89"/>
      <c r="FO698" s="90" t="str">
        <f t="shared" si="837"/>
        <v/>
      </c>
      <c r="FP698" s="172"/>
      <c r="FQ698" s="154" t="str">
        <f t="shared" si="838"/>
        <v/>
      </c>
      <c r="FR698" s="174"/>
      <c r="FS698" s="91">
        <v>8.89</v>
      </c>
      <c r="FT698" s="92" t="str">
        <f t="shared" si="839"/>
        <v/>
      </c>
      <c r="FU698" s="175" t="str">
        <f t="shared" si="840"/>
        <v/>
      </c>
      <c r="FV698" s="93" t="str">
        <f>IF(T698=0,"",U698)</f>
        <v/>
      </c>
      <c r="FW698" s="94" t="str">
        <f t="shared" si="842"/>
        <v/>
      </c>
      <c r="FX698" s="95">
        <f>MIN(CM698,CH698,CC698,BX698,BS698,BM698,BH698,BC698,AX698,AS698,AN698,AI698,AD698,Y698,CR698,CW698,DB698,DG698,DL698,DQ698,DV698,EA698,EF698,EK698,EP698,EU698,EZ698,FE698,FJ698,FO698)</f>
        <v>0</v>
      </c>
      <c r="FY698" s="129" t="e">
        <f>IF(U698="NOT AWARDED",U698,IF(FX698-U698=0,"OKAY","CHECK"))</f>
        <v>#VALUE!</v>
      </c>
      <c r="FZ698" s="130">
        <f>COUNTIF(W698:FQ698,FX698)</f>
        <v>0</v>
      </c>
      <c r="GA698" s="129" t="str">
        <f>IF(FZ698&gt;1,"TIE",IF(CM698=$FX698,CL$2,IF(CH698=$FX698,CG$2,IF(CC698=$FX698,CB$2,IF(BX698=$FX698,BW$2,IF(BS698=$FX698,BR$2,IF(BM698=$FX698,BL$2,IF(BH698=$FX698,BG$2,IF(BC698=$FX698,BB$2,IF(AX698=$FX698,AW$2,IF(AS698=$FX698,AR$2,IF(AN698=$FX698,AM$2,IF(AI698=$FX698,AH$2,IF(AD698=$FX698,AC$2,IF(Y698=$FX698,X$2,IF(CR698=$FX698,CQ$2,IF(CW698=$FX698,CV$2,IF(DB698=$FX698,DA$2,IF(DG698=$FX698,DF$2,IF(DL698=$FX698,DK$2,IF(DQ698=$FX698,DP$2,IF(DV698=$FX698,DU$2,IF(EA698=$FX698,DZ$2,IF(EF698=$FX698,EE$2,IF(EK698=$FX698,EJ$2,IF(EP698=$FX698,EO$2,IF(EU698=$FX698,ET$2,IF(EZ698=$FX698,EY$2,IF(FE698=$FX698,FD$2,IF(FJ698=$FX698,FI$2,IF(FO698=$FX698,FN$2,"")))))))))))))))))))))))))))))))</f>
        <v>VENDOR 09</v>
      </c>
      <c r="GB698" s="176"/>
      <c r="GC698" s="177"/>
      <c r="GD698" s="96"/>
      <c r="GE698" s="97"/>
    </row>
    <row r="699" spans="1:187" ht="30" customHeight="1" thickTop="1" thickBot="1" x14ac:dyDescent="0.4">
      <c r="A699" s="162">
        <v>695</v>
      </c>
      <c r="B699" s="163"/>
      <c r="C699" s="164"/>
      <c r="D699" s="165"/>
      <c r="E699" s="165"/>
      <c r="F699" s="165"/>
      <c r="G699" s="166"/>
      <c r="H699" s="166"/>
      <c r="I699" s="167"/>
      <c r="J699" s="227"/>
      <c r="K699" s="228"/>
      <c r="L699" s="99" t="str">
        <f t="shared" si="773"/>
        <v/>
      </c>
      <c r="M699" s="241"/>
      <c r="N699" s="168"/>
      <c r="O699" s="169" t="str">
        <f t="shared" si="850"/>
        <v>VENDOR 09</v>
      </c>
      <c r="P699" s="149">
        <v>241360</v>
      </c>
      <c r="Q699" s="149">
        <f t="shared" si="851"/>
        <v>0</v>
      </c>
      <c r="R699" s="170" t="str">
        <f>IF(O699="","",IF(O699=$X$2,CONCATENATE($W699,", ",$Z699),IF(O699=$AC$2,CONCATENATE($AB699,", ",$AE699),IF(O699=$AH$2,CONCATENATE($AG699,", ",$AJ699),IF(O699=$AM$2,CONCATENATE($AL699,", ",$AO699),IF(O699=$AR$2,CONCATENATE($AQ699,", ",$AT699),IF(O699=$AW$2,CONCATENATE($AV699,", ",$AY699),IF(O699=$BB$2,CONCATENATE($BA699,", ",$BD699),IF(O699=$BG$2,CONCATENATE($BF699,", ",$BI699),IF(O699=$BL$2,CONCATENATE($BK699,", ",$BN699),IF(O699=$BR$2,CONCATENATE($BQ699,", ",$BT699),IF(O699=$BW$2,CONCATENATE($BV699,", ",$BY699),IF(O699=$CB$2,CONCATENATE($CA699,", ",$CD699),IF(O699=$CG$2,CONCATENATE($CF699,", ",$CI699),IF(O699=$CL$2,CONCATENATE($CK699,", ",$CN699),IF(O699=$CQ$2,CONCATENATE($CP699,", ",$CS699),IF(O699=$CV$2,CONCATENATE($CU699,", ",$CX699),IF(O699=$DA$2,CONCATENATE($CZ699,", ",$DC699),IF(O699=$DF$2,CONCATENATE($DE699,", ",$DH699),IF(O699=$DK$2,CONCATENATE($DJ699,", ",$DM699),IF(O699=$DP$2,CONCATENATE($DO699,", ",$DR699),IF(O699=$DU$2,CONCATENATE($DT699,", ",$DW699),IF(O699=$DZ$2,CONCATENATE($DY699,", ",$EB699),IF(O699=$EE$2,CONCATENATE($ED699,", ",$EG699),IF(O699=$EJ$2,CONCATENATE($EI699,", ",$EL699),IF(O699=$EO$2,CONCATENATE($EN699,", ",$EQ699),IF(O699=$ET$2,CONCATENATE($EUT699,", ",$EV699),IF(O699=$EY$2,CONCATENATE($EX699,", ",$FA699),IF(O699=$FD$2,CONCATENATE($FC699,", ",$FF699),IF(O699=$FI$2,CONCATENATE($FH699,", ",$FK699),IF(O699=$FN$2,CONCATENATE($FM699,", ",$FP699),0)))))))))))))))))))))))))))))))</f>
        <v xml:space="preserve">, </v>
      </c>
      <c r="S699" s="170" t="str">
        <f>IF(O699="","",IF(O699=$X$2,(AA699),IF(O699=$AC$2,($AF699),IF(O699=$AH$2,($AK699),IF(O699=$AM$2,($AP699),IF(O699=$AR$2,($AU699),IF(O699=$AW$2,($AZ699),IF(O699=$BB$2,($BE699),IF(O699=$BG$2,($BJ699),IF(O699=$BL$2,($BO699),IF(O699=$BR$2,($BU699),IF(O699=$BW$2,($BZ699),IF(O699=$CB$2,(CE699),IF(O699=$CG$2,($CJ699),IF(O699=$CL$2,($CO699),IF(O699=$CQ$2,($CT699),IF(O699=$CV$2,($CY699),IF(O699=$DA$2,($DD699),IF(O699=$DF$2,($DI699),IF(O699=$DK$2,($DN699),IF(O699=$DP$2,($DS699),IF(O699=$DU$2,($DX699),IF(O699=$DZ$2,($EC699),IF(O699=$EE$2,($EH699),IF(O699=$EJ$2,($EM699),IF(O699=$EO$2,($ER699),IF(O699=$ET$2,($EW699),IF(O699=$EY$2,($FB699),IF(O699=$FD$2,($FG699),IF(O699=$FI$2,($FL699),IF(O699=$FN$2,($FQ699),0)))))))))))))))))))))))))))))))</f>
        <v/>
      </c>
      <c r="T699" s="87">
        <f>IF(O699=$X$2,$X699,IF(O699=$AC$2,$AC699,IF(O699=$AH$2,$AH699,IF(O699=$AM$2,$AM699,IF(O699=$AR$2,$AR699,IF(O699=$AW$2,$AW699,IF(O699=$BB$2,$BB699,IF(O699=$BG$2,$BG699,IF(O699=$BL$2,$BL699,IF(O699=$BR$2,$BR699,IF(O699=$BW$2,$BW699,IF(O699=$CB$2,$CB699,IF(O699=$CG$2,$CG699,IF(O699=$CL$2,$CL699,IF(O699=$CQ$2,$CQ699,IF(O699=$CV$2,$CV699,IF(O699=$DA$2,$DA699,IF(O699=$DF$2,$DF699,IF(O699=$DK$2,$DK699,IF(O699=$DP$2,$DP699,IF(O699=$DU$2,$DU699,IF(O699=$DZ$2,$DZ699,IF(O699=$EE$2,$EE699,IF(O699=$EJ$2,$EJ699,IF(O699=$EO$2,$EO699,IF(O699=$ET$2,$ET699,IF(O699=$EY$2,$EY699,IF(O699=$FD$2,$FD699,IF(O699=$FI$2,$FI699,IF(O699=$FN$2,$FN699,0))))))))))))))))))))))))))))))</f>
        <v>0</v>
      </c>
      <c r="U699" s="88" t="str">
        <f t="shared" si="779"/>
        <v>NA</v>
      </c>
      <c r="V699" s="167"/>
      <c r="W699" s="171"/>
      <c r="X699" s="89"/>
      <c r="Y699" s="90"/>
      <c r="Z699" s="172" t="str">
        <f>IF(W699="","",IF(W699=$B699,"QTY Matches","Check"))</f>
        <v/>
      </c>
      <c r="AA699" s="154" t="str">
        <f t="shared" si="781"/>
        <v/>
      </c>
      <c r="AB699" s="171"/>
      <c r="AC699" s="89"/>
      <c r="AD699" s="90"/>
      <c r="AE699" s="172" t="str">
        <f>IF(AB699="","",IF(AB699=$B699,"QTY Matches","Check"))</f>
        <v/>
      </c>
      <c r="AF699" s="154" t="str">
        <f t="shared" si="783"/>
        <v/>
      </c>
      <c r="AG699" s="171"/>
      <c r="AH699" s="89"/>
      <c r="AI699" s="90"/>
      <c r="AJ699" s="172" t="str">
        <f>IF(AG699="","",IF(AG699=$B699,"QTY Matches","Check"))</f>
        <v/>
      </c>
      <c r="AK699" s="154" t="str">
        <f t="shared" si="785"/>
        <v/>
      </c>
      <c r="AL699" s="171"/>
      <c r="AM699" s="89"/>
      <c r="AN699" s="90"/>
      <c r="AO699" s="172" t="str">
        <f>IF(AL699="","",IF(AL699=$B699,"QTY Matches","Check"))</f>
        <v/>
      </c>
      <c r="AP699" s="154" t="str">
        <f t="shared" si="787"/>
        <v/>
      </c>
      <c r="AQ699" s="171"/>
      <c r="AR699" s="89"/>
      <c r="AS699" s="90"/>
      <c r="AT699" s="172" t="str">
        <f>IF(AQ699="","",IF(AQ699=$B699,"QTY Matches","Check"))</f>
        <v/>
      </c>
      <c r="AU699" s="154" t="str">
        <f t="shared" si="789"/>
        <v/>
      </c>
      <c r="AV699" s="171"/>
      <c r="AW699" s="89"/>
      <c r="AX699" s="90"/>
      <c r="AY699" s="172" t="str">
        <f>IF(AV699="","",IF(AV699=$B699,"QTY Matches","Check"))</f>
        <v/>
      </c>
      <c r="AZ699" s="154" t="str">
        <f t="shared" si="791"/>
        <v/>
      </c>
      <c r="BA699" s="171"/>
      <c r="BB699" s="89"/>
      <c r="BC699" s="90"/>
      <c r="BD699" s="172" t="str">
        <f>IF(BA699="","",IF(BA699=$B699,"QTY Matches","Check"))</f>
        <v/>
      </c>
      <c r="BE699" s="154" t="str">
        <f>IF($B699=0,"",IF(ISNUMBER(BB699),"","NO BID"))</f>
        <v/>
      </c>
      <c r="BF699" s="171"/>
      <c r="BG699" s="89"/>
      <c r="BH699" s="90"/>
      <c r="BI699" s="172" t="str">
        <f>IF(BF699="","",IF(BF699=$B699,"QTY Matches","Check"))</f>
        <v/>
      </c>
      <c r="BJ699" s="154" t="str">
        <f t="shared" si="794"/>
        <v/>
      </c>
      <c r="BK699" s="171"/>
      <c r="BL699" s="89"/>
      <c r="BM699" s="90"/>
      <c r="BN699" s="172" t="str">
        <f>IF(BK699="","",IF(BK699=$B699,"QTY Matches","Check"))</f>
        <v/>
      </c>
      <c r="BO699" s="154" t="str">
        <f t="shared" si="796"/>
        <v/>
      </c>
      <c r="BP699" s="178"/>
      <c r="BQ699" s="171"/>
      <c r="BR699" s="89"/>
      <c r="BS699" s="90" t="str">
        <f t="shared" si="797"/>
        <v/>
      </c>
      <c r="BT699" s="172"/>
      <c r="BU699" s="154" t="str">
        <f t="shared" si="798"/>
        <v/>
      </c>
      <c r="BV699" s="171"/>
      <c r="BW699" s="89"/>
      <c r="BX699" s="90" t="str">
        <f t="shared" si="799"/>
        <v/>
      </c>
      <c r="BY699" s="172"/>
      <c r="BZ699" s="154" t="str">
        <f t="shared" si="800"/>
        <v/>
      </c>
      <c r="CA699" s="171"/>
      <c r="CB699" s="89"/>
      <c r="CC699" s="90" t="str">
        <f t="shared" si="801"/>
        <v/>
      </c>
      <c r="CD699" s="172"/>
      <c r="CE699" s="154" t="str">
        <f t="shared" si="802"/>
        <v/>
      </c>
      <c r="CF699" s="171"/>
      <c r="CG699" s="89"/>
      <c r="CH699" s="90" t="str">
        <f t="shared" si="803"/>
        <v/>
      </c>
      <c r="CI699" s="172"/>
      <c r="CJ699" s="154" t="str">
        <f t="shared" si="804"/>
        <v/>
      </c>
      <c r="CK699" s="171"/>
      <c r="CL699" s="89"/>
      <c r="CM699" s="90" t="str">
        <f t="shared" si="805"/>
        <v/>
      </c>
      <c r="CN699" s="172"/>
      <c r="CO699" s="154" t="str">
        <f t="shared" si="806"/>
        <v/>
      </c>
      <c r="CP699" s="171"/>
      <c r="CQ699" s="89"/>
      <c r="CR699" s="90" t="str">
        <f t="shared" si="807"/>
        <v/>
      </c>
      <c r="CS699" s="172"/>
      <c r="CT699" s="154" t="str">
        <f t="shared" si="808"/>
        <v/>
      </c>
      <c r="CU699" s="171"/>
      <c r="CV699" s="89"/>
      <c r="CW699" s="90" t="str">
        <f t="shared" si="809"/>
        <v/>
      </c>
      <c r="CX699" s="172"/>
      <c r="CY699" s="154" t="str">
        <f t="shared" si="810"/>
        <v/>
      </c>
      <c r="CZ699" s="171"/>
      <c r="DA699" s="89"/>
      <c r="DB699" s="90" t="str">
        <f t="shared" si="811"/>
        <v/>
      </c>
      <c r="DC699" s="172"/>
      <c r="DD699" s="154" t="str">
        <f t="shared" si="812"/>
        <v/>
      </c>
      <c r="DE699" s="171"/>
      <c r="DF699" s="89"/>
      <c r="DG699" s="90" t="str">
        <f t="shared" si="813"/>
        <v/>
      </c>
      <c r="DH699" s="172"/>
      <c r="DI699" s="154" t="str">
        <f t="shared" si="814"/>
        <v/>
      </c>
      <c r="DJ699" s="171"/>
      <c r="DK699" s="89"/>
      <c r="DL699" s="90" t="str">
        <f t="shared" si="815"/>
        <v/>
      </c>
      <c r="DM699" s="172"/>
      <c r="DN699" s="154" t="str">
        <f t="shared" si="816"/>
        <v/>
      </c>
      <c r="DO699" s="171"/>
      <c r="DP699" s="89"/>
      <c r="DQ699" s="90" t="str">
        <f t="shared" si="817"/>
        <v/>
      </c>
      <c r="DR699" s="172"/>
      <c r="DS699" s="154" t="str">
        <f t="shared" si="818"/>
        <v/>
      </c>
      <c r="DT699" s="171"/>
      <c r="DU699" s="89"/>
      <c r="DV699" s="90" t="str">
        <f t="shared" si="819"/>
        <v/>
      </c>
      <c r="DW699" s="172"/>
      <c r="DX699" s="154" t="str">
        <f t="shared" si="820"/>
        <v/>
      </c>
      <c r="DY699" s="171"/>
      <c r="DZ699" s="89"/>
      <c r="EA699" s="90" t="str">
        <f t="shared" si="821"/>
        <v/>
      </c>
      <c r="EB699" s="172"/>
      <c r="EC699" s="154" t="str">
        <f t="shared" si="822"/>
        <v/>
      </c>
      <c r="ED699" s="171"/>
      <c r="EE699" s="89"/>
      <c r="EF699" s="90" t="str">
        <f t="shared" si="823"/>
        <v/>
      </c>
      <c r="EG699" s="172"/>
      <c r="EH699" s="154" t="str">
        <f t="shared" si="824"/>
        <v/>
      </c>
      <c r="EI699" s="171"/>
      <c r="EJ699" s="89"/>
      <c r="EK699" s="90" t="str">
        <f t="shared" si="825"/>
        <v/>
      </c>
      <c r="EL699" s="172"/>
      <c r="EM699" s="154" t="str">
        <f t="shared" si="826"/>
        <v/>
      </c>
      <c r="EN699" s="171"/>
      <c r="EO699" s="89"/>
      <c r="EP699" s="90" t="str">
        <f t="shared" si="827"/>
        <v/>
      </c>
      <c r="EQ699" s="172"/>
      <c r="ER699" s="154" t="str">
        <f t="shared" si="828"/>
        <v/>
      </c>
      <c r="ES699" s="171"/>
      <c r="ET699" s="89"/>
      <c r="EU699" s="90" t="str">
        <f t="shared" si="829"/>
        <v/>
      </c>
      <c r="EV699" s="172"/>
      <c r="EW699" s="154" t="str">
        <f t="shared" si="830"/>
        <v/>
      </c>
      <c r="EX699" s="171"/>
      <c r="EY699" s="89"/>
      <c r="EZ699" s="90" t="str">
        <f t="shared" si="831"/>
        <v/>
      </c>
      <c r="FA699" s="172"/>
      <c r="FB699" s="154" t="str">
        <f t="shared" si="832"/>
        <v/>
      </c>
      <c r="FC699" s="171"/>
      <c r="FD699" s="89"/>
      <c r="FE699" s="90" t="str">
        <f t="shared" si="833"/>
        <v/>
      </c>
      <c r="FF699" s="172"/>
      <c r="FG699" s="154" t="str">
        <f t="shared" si="834"/>
        <v/>
      </c>
      <c r="FH699" s="171"/>
      <c r="FI699" s="89"/>
      <c r="FJ699" s="90" t="str">
        <f t="shared" si="835"/>
        <v/>
      </c>
      <c r="FK699" s="172"/>
      <c r="FL699" s="154" t="str">
        <f t="shared" si="836"/>
        <v/>
      </c>
      <c r="FM699" s="171"/>
      <c r="FN699" s="89"/>
      <c r="FO699" s="90" t="str">
        <f t="shared" si="837"/>
        <v/>
      </c>
      <c r="FP699" s="172"/>
      <c r="FQ699" s="154" t="str">
        <f t="shared" si="838"/>
        <v/>
      </c>
      <c r="FR699" s="174"/>
      <c r="FS699" s="91">
        <v>18.989999999999998</v>
      </c>
      <c r="FT699" s="92" t="str">
        <f t="shared" si="839"/>
        <v/>
      </c>
      <c r="FU699" s="175" t="str">
        <f t="shared" si="840"/>
        <v/>
      </c>
      <c r="FV699" s="93" t="str">
        <f t="shared" ref="FV699" si="869">IF(T699=0,"",U699)</f>
        <v/>
      </c>
      <c r="FW699" s="94" t="str">
        <f t="shared" si="842"/>
        <v/>
      </c>
      <c r="FX699" s="95">
        <f t="shared" ref="FX699" si="870">MIN(CM699,CH699,CC699,BX699,BS699,BM699,BH699,BC699,AX699,AS699,AN699,AI699,AD699,Y699,CR699,CW699,DB699,DG699,DL699,DQ699,DV699,EA699,EF699,EK699,EP699,EU699,EZ699,FE699,FJ699,FO699)</f>
        <v>0</v>
      </c>
      <c r="FY699" s="129" t="e">
        <f t="shared" ref="FY699" si="871">IF(U699="NOT AWARDED",U699,IF(FX699-U699=0,"OKAY","CHECK"))</f>
        <v>#VALUE!</v>
      </c>
      <c r="FZ699" s="130">
        <f t="shared" ref="FZ699" si="872">COUNTIF(W699:FQ699,FX699)</f>
        <v>0</v>
      </c>
      <c r="GA699" s="129" t="str">
        <f>IF(FZ699&gt;1,"TIE",IF(CM699=$FX699,CL$2,IF(CH699=$FX699,CG$2,IF(CC699=$FX699,CB$2,IF(BX699=$FX699,BW$2,IF(BS699=$FX699,BR$2,IF(BM699=$FX699,BL$2,IF(BH699=$FX699,BG$2,IF(BC699=$FX699,BB$2,IF(AX699=$FX699,AW$2,IF(AS699=$FX699,AR$2,IF(AN699=$FX699,AM$2,IF(AI699=$FX699,AH$2,IF(AD699=$FX699,AC$2,IF(Y699=$FX699,X$2,IF(CR699=$FX699,CQ$2,IF(CW699=$FX699,CV$2,IF(DB699=$FX699,DA$2,IF(DG699=$FX699,DF$2,IF(DL699=$FX699,DK$2,IF(DQ699=$FX699,DP$2,IF(DV699=$FX699,DU$2,IF(EA699=$FX699,DZ$2,IF(EF699=$FX699,EE$2,IF(EK699=$FX699,EJ$2,IF(EP699=$FX699,EO$2,IF(EU699=$FX699,ET$2,IF(EZ699=$FX699,EY$2,IF(FE699=$FX699,FD$2,IF(FJ699=$FX699,FI$2,IF(FO699=$FX699,FN$2,"")))))))))))))))))))))))))))))))</f>
        <v>VENDOR 09</v>
      </c>
      <c r="GB699" s="176"/>
      <c r="GC699" s="177"/>
      <c r="GD699" s="96"/>
      <c r="GE699" s="98"/>
    </row>
    <row r="700" spans="1:187" ht="27" thickTop="1" thickBot="1" x14ac:dyDescent="0.4">
      <c r="J700" s="243" t="s">
        <v>72</v>
      </c>
      <c r="K700" s="244"/>
      <c r="L700" s="119">
        <f>SUBTOTAL(9,L5:L699)</f>
        <v>0</v>
      </c>
      <c r="S700" s="243" t="s">
        <v>72</v>
      </c>
      <c r="T700" s="244"/>
      <c r="U700" s="119">
        <f>SUBTOTAL(9,U5:U699)</f>
        <v>0</v>
      </c>
      <c r="W700" s="243" t="s">
        <v>72</v>
      </c>
      <c r="X700" s="244"/>
      <c r="Y700" s="119">
        <f>SUBTOTAL(9,Y5:Y699)</f>
        <v>0</v>
      </c>
      <c r="AB700" s="243" t="s">
        <v>72</v>
      </c>
      <c r="AC700" s="244"/>
      <c r="AD700" s="119">
        <f>SUBTOTAL(9,AD5:AD699)</f>
        <v>0</v>
      </c>
      <c r="AG700" s="243" t="s">
        <v>72</v>
      </c>
      <c r="AH700" s="244"/>
      <c r="AI700" s="119">
        <f>SUBTOTAL(9,AI5:AI699)</f>
        <v>0</v>
      </c>
      <c r="AL700" s="243" t="s">
        <v>72</v>
      </c>
      <c r="AM700" s="244"/>
      <c r="AN700" s="119">
        <f>SUBTOTAL(9,AN5:AN699)</f>
        <v>0</v>
      </c>
      <c r="AQ700" s="243" t="s">
        <v>72</v>
      </c>
      <c r="AR700" s="244"/>
      <c r="AS700" s="119">
        <f>SUBTOTAL(9,AS5:AS699)</f>
        <v>0</v>
      </c>
      <c r="AV700" s="243" t="s">
        <v>72</v>
      </c>
      <c r="AW700" s="244"/>
      <c r="AX700" s="119">
        <f>SUBTOTAL(9,AX5:AX699)</f>
        <v>0</v>
      </c>
      <c r="BA700" s="243" t="s">
        <v>72</v>
      </c>
      <c r="BB700" s="244"/>
      <c r="BC700" s="119">
        <f>SUBTOTAL(9,BC5:BC699)</f>
        <v>0</v>
      </c>
      <c r="BF700" s="243" t="s">
        <v>72</v>
      </c>
      <c r="BG700" s="244"/>
      <c r="BH700" s="119">
        <f>SUBTOTAL(9,BH5:BH699)</f>
        <v>0</v>
      </c>
      <c r="BK700" s="243" t="s">
        <v>72</v>
      </c>
      <c r="BL700" s="244"/>
      <c r="BM700" s="119">
        <f>SUBTOTAL(9,BM5:BM699)</f>
        <v>0</v>
      </c>
      <c r="BQ700" s="243" t="s">
        <v>72</v>
      </c>
      <c r="BR700" s="244"/>
      <c r="BS700" s="119">
        <f>SUBTOTAL(9,BS5:BS699)</f>
        <v>0</v>
      </c>
      <c r="BV700" s="243" t="s">
        <v>72</v>
      </c>
      <c r="BW700" s="244"/>
      <c r="BX700" s="119">
        <f>SUBTOTAL(9,BX5:BX699)</f>
        <v>0</v>
      </c>
      <c r="CA700" s="243" t="s">
        <v>72</v>
      </c>
      <c r="CB700" s="244"/>
      <c r="CC700" s="119">
        <f>SUBTOTAL(9,CC5:CC699)</f>
        <v>0</v>
      </c>
      <c r="CF700" s="243" t="s">
        <v>72</v>
      </c>
      <c r="CG700" s="244"/>
      <c r="CH700" s="119">
        <f>SUBTOTAL(9,CH5:CH699)</f>
        <v>0</v>
      </c>
      <c r="CK700" s="243" t="s">
        <v>72</v>
      </c>
      <c r="CL700" s="244"/>
      <c r="CM700" s="119">
        <f>SUBTOTAL(9,CM5:CM699)</f>
        <v>0</v>
      </c>
      <c r="CP700" s="243" t="s">
        <v>72</v>
      </c>
      <c r="CQ700" s="244"/>
      <c r="CR700" s="119">
        <f>SUBTOTAL(9,CR5:CR699)</f>
        <v>0</v>
      </c>
      <c r="CU700" s="243" t="s">
        <v>72</v>
      </c>
      <c r="CV700" s="244"/>
      <c r="CW700" s="119">
        <f>SUBTOTAL(9,CW5:CW699)</f>
        <v>0</v>
      </c>
      <c r="CZ700" s="243" t="s">
        <v>72</v>
      </c>
      <c r="DA700" s="244"/>
      <c r="DB700" s="119">
        <f>SUBTOTAL(9,DB5:DB699)</f>
        <v>0</v>
      </c>
      <c r="DE700" s="243" t="s">
        <v>72</v>
      </c>
      <c r="DF700" s="244"/>
      <c r="DG700" s="119">
        <f>SUBTOTAL(9,DG5:DG699)</f>
        <v>0</v>
      </c>
      <c r="DJ700" s="243" t="s">
        <v>72</v>
      </c>
      <c r="DK700" s="244"/>
      <c r="DL700" s="119">
        <f>SUBTOTAL(9,DL5:DL699)</f>
        <v>0</v>
      </c>
      <c r="DO700" s="243" t="s">
        <v>72</v>
      </c>
      <c r="DP700" s="244"/>
      <c r="DQ700" s="119">
        <f>SUBTOTAL(9,DQ5:DQ699)</f>
        <v>0</v>
      </c>
      <c r="DT700" s="243" t="s">
        <v>72</v>
      </c>
      <c r="DU700" s="244"/>
      <c r="DV700" s="119">
        <f>SUBTOTAL(9,DV5:DV699)</f>
        <v>0</v>
      </c>
      <c r="DY700" s="243" t="s">
        <v>72</v>
      </c>
      <c r="DZ700" s="244"/>
      <c r="EA700" s="119">
        <f>SUBTOTAL(9,EA5:EA699)</f>
        <v>0</v>
      </c>
      <c r="ED700" s="243" t="s">
        <v>72</v>
      </c>
      <c r="EE700" s="244"/>
      <c r="EF700" s="119">
        <f>SUBTOTAL(9,EF5:EF699)</f>
        <v>0</v>
      </c>
      <c r="EI700" s="243" t="s">
        <v>72</v>
      </c>
      <c r="EJ700" s="244"/>
      <c r="EK700" s="119">
        <f>SUBTOTAL(9,EK5:EK699)</f>
        <v>0</v>
      </c>
      <c r="EN700" s="243" t="s">
        <v>72</v>
      </c>
      <c r="EO700" s="244"/>
      <c r="EP700" s="119">
        <f>SUBTOTAL(9,EP5:EP699)</f>
        <v>0</v>
      </c>
      <c r="ES700" s="243" t="s">
        <v>72</v>
      </c>
      <c r="ET700" s="244"/>
      <c r="EU700" s="119">
        <f>SUBTOTAL(9,EU5:EU699)</f>
        <v>0</v>
      </c>
      <c r="EX700" s="243" t="s">
        <v>72</v>
      </c>
      <c r="EY700" s="244"/>
      <c r="EZ700" s="119">
        <f>SUBTOTAL(9,EZ5:EZ699)</f>
        <v>0</v>
      </c>
      <c r="FC700" s="243" t="s">
        <v>72</v>
      </c>
      <c r="FD700" s="244"/>
      <c r="FE700" s="119">
        <f>SUBTOTAL(9,FE5:FE699)</f>
        <v>0</v>
      </c>
      <c r="FH700" s="243" t="s">
        <v>72</v>
      </c>
      <c r="FI700" s="244"/>
      <c r="FJ700" s="119">
        <f>SUBTOTAL(9,FJ5:FJ699)</f>
        <v>0</v>
      </c>
      <c r="FM700" s="243" t="s">
        <v>72</v>
      </c>
      <c r="FN700" s="244"/>
      <c r="FO700" s="119">
        <f>SUBTOTAL(9,FO5:FO699)</f>
        <v>0</v>
      </c>
      <c r="FW700" s="128"/>
      <c r="FX700" s="128"/>
      <c r="FY700" s="129"/>
      <c r="GA700" s="128"/>
    </row>
    <row r="701" spans="1:187" ht="26.5" thickBot="1" x14ac:dyDescent="0.4">
      <c r="J701" s="222" t="s">
        <v>73</v>
      </c>
      <c r="K701" s="120">
        <v>0.09</v>
      </c>
      <c r="L701" s="119">
        <f>L700*K701</f>
        <v>0</v>
      </c>
      <c r="S701" s="222" t="s">
        <v>73</v>
      </c>
      <c r="T701" s="120">
        <v>0.09</v>
      </c>
      <c r="U701" s="119">
        <f>U700*T701</f>
        <v>0</v>
      </c>
      <c r="W701" s="222" t="s">
        <v>73</v>
      </c>
      <c r="X701" s="120">
        <v>0.09</v>
      </c>
      <c r="Y701" s="119">
        <f>Y700*X701</f>
        <v>0</v>
      </c>
      <c r="AB701" s="222" t="s">
        <v>73</v>
      </c>
      <c r="AC701" s="120">
        <v>0.09</v>
      </c>
      <c r="AD701" s="119">
        <f>AD700*AC701</f>
        <v>0</v>
      </c>
      <c r="AG701" s="222" t="s">
        <v>73</v>
      </c>
      <c r="AH701" s="120">
        <v>0.09</v>
      </c>
      <c r="AI701" s="119">
        <f>AI700*AH701</f>
        <v>0</v>
      </c>
      <c r="AL701" s="222" t="s">
        <v>73</v>
      </c>
      <c r="AM701" s="120">
        <v>0.09</v>
      </c>
      <c r="AN701" s="119">
        <f>AN700*AM701</f>
        <v>0</v>
      </c>
      <c r="AQ701" s="222" t="s">
        <v>73</v>
      </c>
      <c r="AR701" s="120">
        <v>0.09</v>
      </c>
      <c r="AS701" s="119">
        <f>AS700*AR701</f>
        <v>0</v>
      </c>
      <c r="AV701" s="222" t="s">
        <v>73</v>
      </c>
      <c r="AW701" s="120">
        <v>0.09</v>
      </c>
      <c r="AX701" s="119">
        <f>AX700*AW701</f>
        <v>0</v>
      </c>
      <c r="BA701" s="222" t="s">
        <v>73</v>
      </c>
      <c r="BB701" s="120">
        <v>0.09</v>
      </c>
      <c r="BC701" s="119">
        <f>BC700*BB701</f>
        <v>0</v>
      </c>
      <c r="BF701" s="222" t="s">
        <v>73</v>
      </c>
      <c r="BG701" s="120">
        <v>0.09</v>
      </c>
      <c r="BH701" s="119">
        <f>BH700*BG701</f>
        <v>0</v>
      </c>
      <c r="BK701" s="222" t="s">
        <v>73</v>
      </c>
      <c r="BL701" s="120">
        <v>0.09</v>
      </c>
      <c r="BM701" s="119">
        <f>BM700*BL701</f>
        <v>0</v>
      </c>
      <c r="BQ701" s="222" t="s">
        <v>73</v>
      </c>
      <c r="BR701" s="120">
        <v>0.09</v>
      </c>
      <c r="BS701" s="119">
        <f>BS700*BR701</f>
        <v>0</v>
      </c>
      <c r="BV701" s="222" t="s">
        <v>73</v>
      </c>
      <c r="BW701" s="120">
        <v>0.09</v>
      </c>
      <c r="BX701" s="119">
        <f>BX700*BW701</f>
        <v>0</v>
      </c>
      <c r="CA701" s="222" t="s">
        <v>73</v>
      </c>
      <c r="CB701" s="120">
        <v>0.09</v>
      </c>
      <c r="CC701" s="119">
        <f>CC700*CB701</f>
        <v>0</v>
      </c>
      <c r="CF701" s="222" t="s">
        <v>73</v>
      </c>
      <c r="CG701" s="120">
        <v>0.09</v>
      </c>
      <c r="CH701" s="119">
        <f>CH700*CG701</f>
        <v>0</v>
      </c>
      <c r="CK701" s="222" t="s">
        <v>73</v>
      </c>
      <c r="CL701" s="120">
        <v>0.09</v>
      </c>
      <c r="CM701" s="119">
        <f>CM700*CL701</f>
        <v>0</v>
      </c>
      <c r="CP701" s="222" t="s">
        <v>73</v>
      </c>
      <c r="CQ701" s="120">
        <v>0.09</v>
      </c>
      <c r="CR701" s="119">
        <f>CR700*CQ701</f>
        <v>0</v>
      </c>
      <c r="CU701" s="222" t="s">
        <v>73</v>
      </c>
      <c r="CV701" s="120">
        <v>0.09</v>
      </c>
      <c r="CW701" s="119">
        <f>CW700*CV701</f>
        <v>0</v>
      </c>
      <c r="CZ701" s="222" t="s">
        <v>73</v>
      </c>
      <c r="DA701" s="120">
        <v>0.09</v>
      </c>
      <c r="DB701" s="119">
        <f>DB700*DA701</f>
        <v>0</v>
      </c>
      <c r="DE701" s="222" t="s">
        <v>73</v>
      </c>
      <c r="DF701" s="120">
        <v>0.09</v>
      </c>
      <c r="DG701" s="119">
        <f>DG700*DF701</f>
        <v>0</v>
      </c>
      <c r="DJ701" s="222" t="s">
        <v>73</v>
      </c>
      <c r="DK701" s="120">
        <v>0.09</v>
      </c>
      <c r="DL701" s="119">
        <f>DL700*DK701</f>
        <v>0</v>
      </c>
      <c r="DO701" s="222" t="s">
        <v>73</v>
      </c>
      <c r="DP701" s="120">
        <v>0.09</v>
      </c>
      <c r="DQ701" s="119">
        <f>DQ700*DP701</f>
        <v>0</v>
      </c>
      <c r="DT701" s="222" t="s">
        <v>73</v>
      </c>
      <c r="DU701" s="120">
        <v>0.09</v>
      </c>
      <c r="DV701" s="119">
        <f>DV700*DU701</f>
        <v>0</v>
      </c>
      <c r="DY701" s="222" t="s">
        <v>73</v>
      </c>
      <c r="DZ701" s="120">
        <v>0.09</v>
      </c>
      <c r="EA701" s="119">
        <f>EA700*DZ701</f>
        <v>0</v>
      </c>
      <c r="ED701" s="222" t="s">
        <v>73</v>
      </c>
      <c r="EE701" s="120">
        <v>0.09</v>
      </c>
      <c r="EF701" s="119">
        <f>EF700*EE701</f>
        <v>0</v>
      </c>
      <c r="EI701" s="222" t="s">
        <v>73</v>
      </c>
      <c r="EJ701" s="120">
        <v>0.09</v>
      </c>
      <c r="EK701" s="119">
        <f>EK700*EJ701</f>
        <v>0</v>
      </c>
      <c r="EN701" s="222" t="s">
        <v>73</v>
      </c>
      <c r="EO701" s="120">
        <v>0.09</v>
      </c>
      <c r="EP701" s="119">
        <f>EP700*EO701</f>
        <v>0</v>
      </c>
      <c r="ES701" s="222" t="s">
        <v>73</v>
      </c>
      <c r="ET701" s="120">
        <v>0.09</v>
      </c>
      <c r="EU701" s="119">
        <f>EU700*ET701</f>
        <v>0</v>
      </c>
      <c r="EX701" s="222" t="s">
        <v>73</v>
      </c>
      <c r="EY701" s="120">
        <v>0.09</v>
      </c>
      <c r="EZ701" s="119">
        <f>EZ700*EY701</f>
        <v>0</v>
      </c>
      <c r="FC701" s="222" t="s">
        <v>73</v>
      </c>
      <c r="FD701" s="120">
        <v>0.09</v>
      </c>
      <c r="FE701" s="119">
        <f>FE700*FD701</f>
        <v>0</v>
      </c>
      <c r="FH701" s="222" t="s">
        <v>73</v>
      </c>
      <c r="FI701" s="120">
        <v>0.09</v>
      </c>
      <c r="FJ701" s="119">
        <f>FJ700*FI701</f>
        <v>0</v>
      </c>
      <c r="FM701" s="222" t="s">
        <v>73</v>
      </c>
      <c r="FN701" s="120">
        <v>0.09</v>
      </c>
      <c r="FO701" s="119">
        <f>FO700*FN701</f>
        <v>0</v>
      </c>
      <c r="FW701" s="128"/>
      <c r="FX701" s="128"/>
      <c r="FY701" s="129"/>
      <c r="GA701" s="128"/>
    </row>
    <row r="702" spans="1:187" ht="26.5" thickBot="1" x14ac:dyDescent="0.4">
      <c r="J702" s="245" t="s">
        <v>74</v>
      </c>
      <c r="K702" s="246"/>
      <c r="L702" s="121">
        <f>L701+L700</f>
        <v>0</v>
      </c>
      <c r="S702" s="245" t="s">
        <v>74</v>
      </c>
      <c r="T702" s="246"/>
      <c r="U702" s="121">
        <f>U701+U700</f>
        <v>0</v>
      </c>
      <c r="W702" s="245" t="s">
        <v>74</v>
      </c>
      <c r="X702" s="246"/>
      <c r="Y702" s="121">
        <f>Y701+Y700</f>
        <v>0</v>
      </c>
      <c r="AB702" s="245" t="s">
        <v>74</v>
      </c>
      <c r="AC702" s="246"/>
      <c r="AD702" s="121">
        <f>AD701+AD700</f>
        <v>0</v>
      </c>
      <c r="AG702" s="245" t="s">
        <v>74</v>
      </c>
      <c r="AH702" s="246"/>
      <c r="AI702" s="121">
        <f>AI701+AI700</f>
        <v>0</v>
      </c>
      <c r="AL702" s="245" t="s">
        <v>74</v>
      </c>
      <c r="AM702" s="246"/>
      <c r="AN702" s="121">
        <f>AN701+AN700</f>
        <v>0</v>
      </c>
      <c r="AQ702" s="245" t="s">
        <v>74</v>
      </c>
      <c r="AR702" s="246"/>
      <c r="AS702" s="121">
        <f>AS701+AS700</f>
        <v>0</v>
      </c>
      <c r="AV702" s="245" t="s">
        <v>74</v>
      </c>
      <c r="AW702" s="246"/>
      <c r="AX702" s="121">
        <f>AX701+AX700</f>
        <v>0</v>
      </c>
      <c r="BA702" s="245" t="s">
        <v>74</v>
      </c>
      <c r="BB702" s="246"/>
      <c r="BC702" s="121">
        <f>BC701+BC700</f>
        <v>0</v>
      </c>
      <c r="BF702" s="245" t="s">
        <v>74</v>
      </c>
      <c r="BG702" s="246"/>
      <c r="BH702" s="121">
        <f>BH701+BH700</f>
        <v>0</v>
      </c>
      <c r="BK702" s="245" t="s">
        <v>74</v>
      </c>
      <c r="BL702" s="246"/>
      <c r="BM702" s="121">
        <f>BM701+BM700</f>
        <v>0</v>
      </c>
      <c r="BQ702" s="245" t="s">
        <v>74</v>
      </c>
      <c r="BR702" s="246"/>
      <c r="BS702" s="121">
        <f>BS701+BS700</f>
        <v>0</v>
      </c>
      <c r="BV702" s="245" t="s">
        <v>74</v>
      </c>
      <c r="BW702" s="246"/>
      <c r="BX702" s="121">
        <f>BX701+BX700</f>
        <v>0</v>
      </c>
      <c r="CA702" s="245" t="s">
        <v>74</v>
      </c>
      <c r="CB702" s="246"/>
      <c r="CC702" s="121">
        <f>CC701+CC700</f>
        <v>0</v>
      </c>
      <c r="CF702" s="245" t="s">
        <v>74</v>
      </c>
      <c r="CG702" s="246"/>
      <c r="CH702" s="121">
        <f>CH701+CH700</f>
        <v>0</v>
      </c>
      <c r="CK702" s="245" t="s">
        <v>74</v>
      </c>
      <c r="CL702" s="246"/>
      <c r="CM702" s="121">
        <f>CM701+CM700</f>
        <v>0</v>
      </c>
      <c r="CP702" s="245" t="s">
        <v>74</v>
      </c>
      <c r="CQ702" s="246"/>
      <c r="CR702" s="121">
        <f>CR701+CR700</f>
        <v>0</v>
      </c>
      <c r="CU702" s="245" t="s">
        <v>74</v>
      </c>
      <c r="CV702" s="246"/>
      <c r="CW702" s="121">
        <f>CW701+CW700</f>
        <v>0</v>
      </c>
      <c r="CZ702" s="245" t="s">
        <v>74</v>
      </c>
      <c r="DA702" s="246"/>
      <c r="DB702" s="121">
        <f>DB701+DB700</f>
        <v>0</v>
      </c>
      <c r="DE702" s="245" t="s">
        <v>74</v>
      </c>
      <c r="DF702" s="246"/>
      <c r="DG702" s="121">
        <f>DG701+DG700</f>
        <v>0</v>
      </c>
      <c r="DJ702" s="245" t="s">
        <v>74</v>
      </c>
      <c r="DK702" s="246"/>
      <c r="DL702" s="121">
        <f>DL701+DL700</f>
        <v>0</v>
      </c>
      <c r="DO702" s="245" t="s">
        <v>74</v>
      </c>
      <c r="DP702" s="246"/>
      <c r="DQ702" s="121">
        <f>DQ701+DQ700</f>
        <v>0</v>
      </c>
      <c r="DT702" s="245" t="s">
        <v>74</v>
      </c>
      <c r="DU702" s="246"/>
      <c r="DV702" s="121">
        <f>DV701+DV700</f>
        <v>0</v>
      </c>
      <c r="DY702" s="245" t="s">
        <v>74</v>
      </c>
      <c r="DZ702" s="246"/>
      <c r="EA702" s="121">
        <f>EA701+EA700</f>
        <v>0</v>
      </c>
      <c r="ED702" s="245" t="s">
        <v>74</v>
      </c>
      <c r="EE702" s="246"/>
      <c r="EF702" s="121">
        <f>EF701+EF700</f>
        <v>0</v>
      </c>
      <c r="EI702" s="245" t="s">
        <v>74</v>
      </c>
      <c r="EJ702" s="246"/>
      <c r="EK702" s="121">
        <f>EK701+EK700</f>
        <v>0</v>
      </c>
      <c r="EN702" s="245" t="s">
        <v>74</v>
      </c>
      <c r="EO702" s="246"/>
      <c r="EP702" s="121">
        <f>EP701+EP700</f>
        <v>0</v>
      </c>
      <c r="ES702" s="245" t="s">
        <v>74</v>
      </c>
      <c r="ET702" s="246"/>
      <c r="EU702" s="121">
        <f>EU701+EU700</f>
        <v>0</v>
      </c>
      <c r="EX702" s="245" t="s">
        <v>74</v>
      </c>
      <c r="EY702" s="246"/>
      <c r="EZ702" s="121">
        <f>EZ701+EZ700</f>
        <v>0</v>
      </c>
      <c r="FC702" s="245" t="s">
        <v>74</v>
      </c>
      <c r="FD702" s="246"/>
      <c r="FE702" s="121">
        <f>FE701+FE700</f>
        <v>0</v>
      </c>
      <c r="FH702" s="245" t="s">
        <v>74</v>
      </c>
      <c r="FI702" s="246"/>
      <c r="FJ702" s="121">
        <f>FJ701+FJ700</f>
        <v>0</v>
      </c>
      <c r="FM702" s="245" t="s">
        <v>74</v>
      </c>
      <c r="FN702" s="246"/>
      <c r="FO702" s="121">
        <f>FO701+FO700</f>
        <v>0</v>
      </c>
      <c r="FW702" s="128"/>
      <c r="FX702" s="128"/>
      <c r="FY702" s="129"/>
      <c r="GA702" s="128"/>
    </row>
    <row r="703" spans="1:187" x14ac:dyDescent="0.35">
      <c r="FW703" s="128"/>
      <c r="FX703" s="128"/>
      <c r="FY703" s="129"/>
      <c r="GA703" s="128"/>
    </row>
    <row r="704" spans="1:187" x14ac:dyDescent="0.35">
      <c r="FW704" s="128"/>
      <c r="FX704" s="128"/>
      <c r="FY704" s="129"/>
      <c r="GA704" s="128"/>
    </row>
    <row r="705" spans="179:183" x14ac:dyDescent="0.35">
      <c r="FW705" s="128"/>
      <c r="FX705" s="128"/>
      <c r="FY705" s="129"/>
      <c r="GA705" s="128"/>
    </row>
    <row r="706" spans="179:183" x14ac:dyDescent="0.35">
      <c r="FW706" s="128"/>
      <c r="FX706" s="128"/>
      <c r="FY706" s="129"/>
      <c r="GA706" s="128"/>
    </row>
    <row r="707" spans="179:183" x14ac:dyDescent="0.35">
      <c r="FW707" s="128"/>
      <c r="FX707" s="128"/>
      <c r="FY707" s="129"/>
      <c r="GA707" s="128"/>
    </row>
    <row r="708" spans="179:183" x14ac:dyDescent="0.35">
      <c r="FW708" s="128"/>
      <c r="FX708" s="128"/>
      <c r="FY708" s="129"/>
      <c r="GA708" s="128"/>
    </row>
    <row r="709" spans="179:183" x14ac:dyDescent="0.35">
      <c r="FW709" s="128"/>
      <c r="FX709" s="128"/>
      <c r="FY709" s="129"/>
      <c r="GA709" s="128"/>
    </row>
    <row r="710" spans="179:183" x14ac:dyDescent="0.35">
      <c r="FW710" s="128"/>
      <c r="FX710" s="128"/>
      <c r="FY710" s="129"/>
      <c r="GA710" s="128"/>
    </row>
    <row r="711" spans="179:183" x14ac:dyDescent="0.35">
      <c r="FW711" s="128"/>
      <c r="FX711" s="128"/>
      <c r="FY711" s="129"/>
      <c r="GA711" s="128"/>
    </row>
    <row r="712" spans="179:183" x14ac:dyDescent="0.35">
      <c r="FW712" s="128"/>
      <c r="FX712" s="128"/>
      <c r="FY712" s="129"/>
      <c r="GA712" s="128"/>
    </row>
    <row r="713" spans="179:183" x14ac:dyDescent="0.35">
      <c r="FW713" s="128"/>
      <c r="FX713" s="128"/>
      <c r="FY713" s="129"/>
      <c r="GA713" s="128"/>
    </row>
    <row r="714" spans="179:183" x14ac:dyDescent="0.35">
      <c r="FW714" s="128"/>
      <c r="FX714" s="128"/>
      <c r="FY714" s="129"/>
      <c r="GA714" s="128"/>
    </row>
    <row r="715" spans="179:183" x14ac:dyDescent="0.35">
      <c r="FW715" s="128"/>
      <c r="FX715" s="128"/>
      <c r="FY715" s="129"/>
      <c r="GA715" s="128"/>
    </row>
    <row r="716" spans="179:183" x14ac:dyDescent="0.35">
      <c r="FW716" s="128"/>
      <c r="FX716" s="128"/>
      <c r="FY716" s="129"/>
      <c r="GA716" s="128"/>
    </row>
    <row r="717" spans="179:183" x14ac:dyDescent="0.35">
      <c r="FW717" s="128"/>
      <c r="FX717" s="128"/>
      <c r="FY717" s="129"/>
      <c r="GA717" s="128"/>
    </row>
    <row r="718" spans="179:183" x14ac:dyDescent="0.35">
      <c r="FW718" s="128"/>
      <c r="FX718" s="128"/>
      <c r="FY718" s="129"/>
      <c r="GA718" s="128"/>
    </row>
    <row r="719" spans="179:183" x14ac:dyDescent="0.35">
      <c r="FW719" s="128"/>
      <c r="FX719" s="128"/>
      <c r="FY719" s="129"/>
      <c r="GA719" s="128"/>
    </row>
    <row r="720" spans="179:183" x14ac:dyDescent="0.35">
      <c r="FW720" s="128"/>
      <c r="FX720" s="128"/>
      <c r="FY720" s="129"/>
      <c r="GA720" s="128"/>
    </row>
    <row r="721" spans="179:183" x14ac:dyDescent="0.35">
      <c r="FW721" s="128"/>
      <c r="FX721" s="128"/>
      <c r="FY721" s="129"/>
      <c r="GA721" s="128"/>
    </row>
    <row r="722" spans="179:183" x14ac:dyDescent="0.35">
      <c r="FW722" s="128"/>
      <c r="FX722" s="128"/>
      <c r="FY722" s="129"/>
      <c r="GA722" s="128"/>
    </row>
    <row r="723" spans="179:183" x14ac:dyDescent="0.35">
      <c r="FW723" s="128"/>
      <c r="FX723" s="128"/>
      <c r="FY723" s="129"/>
      <c r="GA723" s="128"/>
    </row>
    <row r="724" spans="179:183" x14ac:dyDescent="0.35">
      <c r="FW724" s="128"/>
      <c r="FX724" s="128"/>
      <c r="FY724" s="129"/>
      <c r="GA724" s="128"/>
    </row>
    <row r="725" spans="179:183" x14ac:dyDescent="0.35">
      <c r="FW725" s="128"/>
      <c r="FX725" s="128"/>
      <c r="FY725" s="129"/>
      <c r="GA725" s="128"/>
    </row>
    <row r="726" spans="179:183" x14ac:dyDescent="0.35">
      <c r="FW726" s="128"/>
      <c r="FX726" s="128"/>
      <c r="FY726" s="129"/>
      <c r="GA726" s="128"/>
    </row>
    <row r="727" spans="179:183" x14ac:dyDescent="0.35">
      <c r="FW727" s="128"/>
      <c r="FX727" s="128"/>
      <c r="FY727" s="129"/>
      <c r="GA727" s="128"/>
    </row>
    <row r="728" spans="179:183" x14ac:dyDescent="0.35">
      <c r="FW728" s="128"/>
      <c r="FX728" s="128"/>
      <c r="FY728" s="129"/>
      <c r="GA728" s="128"/>
    </row>
    <row r="729" spans="179:183" x14ac:dyDescent="0.35">
      <c r="FW729" s="128"/>
      <c r="FX729" s="128"/>
      <c r="FY729" s="129"/>
      <c r="GA729" s="128"/>
    </row>
    <row r="730" spans="179:183" x14ac:dyDescent="0.35">
      <c r="FW730" s="128"/>
      <c r="FX730" s="128"/>
      <c r="FY730" s="129"/>
      <c r="GA730" s="128"/>
    </row>
    <row r="731" spans="179:183" x14ac:dyDescent="0.35">
      <c r="FW731" s="128"/>
      <c r="FX731" s="128"/>
      <c r="FY731" s="129"/>
      <c r="GA731" s="128"/>
    </row>
    <row r="732" spans="179:183" x14ac:dyDescent="0.35">
      <c r="FW732" s="128"/>
      <c r="FX732" s="128"/>
      <c r="FY732" s="129"/>
      <c r="GA732" s="128"/>
    </row>
    <row r="733" spans="179:183" x14ac:dyDescent="0.35">
      <c r="FW733" s="128"/>
      <c r="FX733" s="128"/>
      <c r="FY733" s="129"/>
      <c r="GA733" s="128"/>
    </row>
    <row r="734" spans="179:183" x14ac:dyDescent="0.35">
      <c r="FW734" s="128"/>
      <c r="FX734" s="128"/>
      <c r="FY734" s="129"/>
      <c r="GA734" s="128"/>
    </row>
    <row r="735" spans="179:183" x14ac:dyDescent="0.35">
      <c r="FW735" s="128"/>
      <c r="FX735" s="128"/>
      <c r="FY735" s="129"/>
      <c r="GA735" s="128"/>
    </row>
    <row r="736" spans="179:183" x14ac:dyDescent="0.35">
      <c r="FW736" s="128"/>
      <c r="FX736" s="128"/>
      <c r="FY736" s="129"/>
      <c r="GA736" s="128"/>
    </row>
    <row r="737" spans="179:183" x14ac:dyDescent="0.35">
      <c r="FW737" s="128"/>
      <c r="FX737" s="128"/>
      <c r="FY737" s="129"/>
      <c r="GA737" s="128"/>
    </row>
    <row r="738" spans="179:183" x14ac:dyDescent="0.35">
      <c r="FW738" s="128"/>
      <c r="FX738" s="128"/>
      <c r="FY738" s="129"/>
      <c r="GA738" s="128"/>
    </row>
    <row r="739" spans="179:183" x14ac:dyDescent="0.35">
      <c r="FW739" s="128"/>
      <c r="FX739" s="128"/>
      <c r="FY739" s="129"/>
      <c r="GA739" s="128"/>
    </row>
    <row r="740" spans="179:183" x14ac:dyDescent="0.35">
      <c r="FW740" s="128"/>
      <c r="FX740" s="128"/>
      <c r="FY740" s="129"/>
      <c r="GA740" s="128"/>
    </row>
    <row r="741" spans="179:183" x14ac:dyDescent="0.35">
      <c r="FW741" s="128"/>
      <c r="FX741" s="128"/>
      <c r="FY741" s="129"/>
      <c r="GA741" s="128"/>
    </row>
    <row r="742" spans="179:183" x14ac:dyDescent="0.35">
      <c r="FW742" s="128"/>
      <c r="FX742" s="128"/>
      <c r="FY742" s="129"/>
      <c r="GA742" s="128"/>
    </row>
    <row r="743" spans="179:183" x14ac:dyDescent="0.35">
      <c r="FW743" s="128"/>
      <c r="FX743" s="128"/>
      <c r="FY743" s="129"/>
      <c r="GA743" s="128"/>
    </row>
    <row r="744" spans="179:183" x14ac:dyDescent="0.35">
      <c r="FW744" s="128"/>
      <c r="FX744" s="128"/>
      <c r="FY744" s="129"/>
      <c r="GA744" s="128"/>
    </row>
    <row r="745" spans="179:183" x14ac:dyDescent="0.35">
      <c r="FW745" s="128"/>
      <c r="FX745" s="128"/>
      <c r="FY745" s="129"/>
      <c r="GA745" s="128"/>
    </row>
    <row r="746" spans="179:183" x14ac:dyDescent="0.35">
      <c r="FW746" s="128"/>
      <c r="FX746" s="128"/>
      <c r="FY746" s="129"/>
      <c r="GA746" s="128"/>
    </row>
    <row r="747" spans="179:183" x14ac:dyDescent="0.35">
      <c r="FW747" s="128"/>
      <c r="FX747" s="128"/>
      <c r="FY747" s="129"/>
      <c r="GA747" s="128"/>
    </row>
    <row r="748" spans="179:183" x14ac:dyDescent="0.35">
      <c r="FW748" s="128"/>
      <c r="FX748" s="128"/>
      <c r="FY748" s="129"/>
      <c r="GA748" s="128"/>
    </row>
    <row r="749" spans="179:183" x14ac:dyDescent="0.35">
      <c r="FW749" s="128"/>
      <c r="FX749" s="128"/>
      <c r="FY749" s="129"/>
      <c r="GA749" s="128"/>
    </row>
    <row r="750" spans="179:183" x14ac:dyDescent="0.35">
      <c r="FW750" s="128"/>
      <c r="FX750" s="128"/>
      <c r="FY750" s="129"/>
      <c r="GA750" s="128"/>
    </row>
    <row r="751" spans="179:183" x14ac:dyDescent="0.35">
      <c r="FW751" s="128"/>
      <c r="FX751" s="128"/>
      <c r="FY751" s="129"/>
      <c r="GA751" s="128"/>
    </row>
    <row r="752" spans="179:183" x14ac:dyDescent="0.35">
      <c r="FW752" s="128"/>
      <c r="FX752" s="128"/>
      <c r="FY752" s="129"/>
      <c r="GA752" s="128"/>
    </row>
    <row r="753" spans="179:183" x14ac:dyDescent="0.35">
      <c r="FW753" s="128"/>
      <c r="FX753" s="128"/>
      <c r="FY753" s="129"/>
      <c r="GA753" s="128"/>
    </row>
    <row r="754" spans="179:183" x14ac:dyDescent="0.35">
      <c r="FW754" s="128"/>
      <c r="FX754" s="128"/>
      <c r="FY754" s="129"/>
      <c r="GA754" s="128"/>
    </row>
    <row r="755" spans="179:183" x14ac:dyDescent="0.35">
      <c r="FW755" s="128"/>
      <c r="FX755" s="128"/>
      <c r="FY755" s="129"/>
      <c r="GA755" s="128"/>
    </row>
    <row r="756" spans="179:183" x14ac:dyDescent="0.35">
      <c r="FW756" s="128"/>
      <c r="FX756" s="128"/>
      <c r="FY756" s="129"/>
      <c r="GA756" s="128"/>
    </row>
    <row r="757" spans="179:183" x14ac:dyDescent="0.35">
      <c r="FW757" s="128"/>
      <c r="FX757" s="128"/>
      <c r="FY757" s="129"/>
      <c r="GA757" s="128"/>
    </row>
    <row r="758" spans="179:183" x14ac:dyDescent="0.35">
      <c r="FW758" s="128"/>
      <c r="FX758" s="128"/>
      <c r="FY758" s="129"/>
      <c r="GA758" s="128"/>
    </row>
    <row r="759" spans="179:183" x14ac:dyDescent="0.35">
      <c r="FW759" s="128"/>
      <c r="FX759" s="128"/>
      <c r="FY759" s="129"/>
      <c r="GA759" s="128"/>
    </row>
    <row r="760" spans="179:183" x14ac:dyDescent="0.35">
      <c r="FW760" s="128"/>
      <c r="FX760" s="128"/>
      <c r="FY760" s="129"/>
      <c r="GA760" s="128"/>
    </row>
    <row r="761" spans="179:183" x14ac:dyDescent="0.35">
      <c r="FW761" s="128"/>
      <c r="FX761" s="128"/>
      <c r="FY761" s="129"/>
      <c r="GA761" s="128"/>
    </row>
    <row r="762" spans="179:183" x14ac:dyDescent="0.35">
      <c r="FW762" s="128"/>
      <c r="FX762" s="128"/>
      <c r="FY762" s="129"/>
      <c r="GA762" s="128"/>
    </row>
    <row r="763" spans="179:183" x14ac:dyDescent="0.35">
      <c r="FW763" s="128"/>
      <c r="FX763" s="128"/>
      <c r="FY763" s="129"/>
      <c r="GA763" s="128"/>
    </row>
    <row r="764" spans="179:183" x14ac:dyDescent="0.35">
      <c r="FW764" s="128"/>
      <c r="FX764" s="128"/>
      <c r="FY764" s="129"/>
      <c r="GA764" s="128"/>
    </row>
    <row r="765" spans="179:183" x14ac:dyDescent="0.35">
      <c r="FW765" s="128"/>
      <c r="FX765" s="128"/>
      <c r="FY765" s="129"/>
      <c r="GA765" s="128"/>
    </row>
    <row r="766" spans="179:183" x14ac:dyDescent="0.35">
      <c r="FW766" s="128"/>
      <c r="FX766" s="128"/>
      <c r="FY766" s="129"/>
      <c r="GA766" s="128"/>
    </row>
    <row r="767" spans="179:183" x14ac:dyDescent="0.35">
      <c r="FW767" s="128"/>
      <c r="FX767" s="128"/>
      <c r="FY767" s="129"/>
      <c r="GA767" s="128"/>
    </row>
    <row r="768" spans="179:183" x14ac:dyDescent="0.35">
      <c r="FW768" s="128"/>
      <c r="FX768" s="128"/>
      <c r="FY768" s="129"/>
      <c r="GA768" s="128"/>
    </row>
    <row r="769" spans="179:183" x14ac:dyDescent="0.35">
      <c r="FW769" s="128"/>
      <c r="FX769" s="128"/>
      <c r="FY769" s="129"/>
      <c r="GA769" s="128"/>
    </row>
    <row r="770" spans="179:183" x14ac:dyDescent="0.35">
      <c r="FW770" s="128"/>
      <c r="FX770" s="128"/>
      <c r="FY770" s="129"/>
      <c r="GA770" s="128"/>
    </row>
    <row r="771" spans="179:183" x14ac:dyDescent="0.35">
      <c r="FW771" s="128"/>
      <c r="FX771" s="128"/>
      <c r="FY771" s="129"/>
      <c r="GA771" s="128"/>
    </row>
    <row r="772" spans="179:183" x14ac:dyDescent="0.35">
      <c r="FW772" s="128"/>
      <c r="FX772" s="128"/>
      <c r="FY772" s="129"/>
      <c r="GA772" s="128"/>
    </row>
    <row r="773" spans="179:183" x14ac:dyDescent="0.35">
      <c r="FW773" s="128"/>
      <c r="FX773" s="128"/>
      <c r="FY773" s="129"/>
      <c r="GA773" s="128"/>
    </row>
    <row r="774" spans="179:183" x14ac:dyDescent="0.35">
      <c r="FW774" s="128"/>
      <c r="FX774" s="128"/>
      <c r="FY774" s="129"/>
      <c r="GA774" s="128"/>
    </row>
    <row r="775" spans="179:183" x14ac:dyDescent="0.35">
      <c r="FW775" s="128"/>
      <c r="FX775" s="128"/>
      <c r="FY775" s="129"/>
      <c r="GA775" s="128"/>
    </row>
    <row r="776" spans="179:183" x14ac:dyDescent="0.35">
      <c r="FW776" s="128"/>
      <c r="FX776" s="128"/>
      <c r="FY776" s="129"/>
      <c r="GA776" s="128"/>
    </row>
    <row r="777" spans="179:183" x14ac:dyDescent="0.35">
      <c r="FW777" s="128"/>
      <c r="FX777" s="128"/>
      <c r="FY777" s="129"/>
      <c r="GA777" s="128"/>
    </row>
    <row r="778" spans="179:183" x14ac:dyDescent="0.35">
      <c r="FW778" s="128"/>
      <c r="FX778" s="128"/>
      <c r="FY778" s="129"/>
      <c r="GA778" s="128"/>
    </row>
    <row r="779" spans="179:183" x14ac:dyDescent="0.35">
      <c r="FW779" s="128"/>
      <c r="FX779" s="128"/>
      <c r="FY779" s="129"/>
      <c r="GA779" s="128"/>
    </row>
    <row r="780" spans="179:183" x14ac:dyDescent="0.35">
      <c r="FW780" s="128"/>
      <c r="FX780" s="128"/>
      <c r="FY780" s="129"/>
      <c r="GA780" s="128"/>
    </row>
    <row r="781" spans="179:183" x14ac:dyDescent="0.35">
      <c r="FW781" s="128"/>
      <c r="FX781" s="128"/>
      <c r="FY781" s="129"/>
      <c r="GA781" s="128"/>
    </row>
    <row r="782" spans="179:183" x14ac:dyDescent="0.35">
      <c r="FW782" s="128"/>
      <c r="FX782" s="128"/>
      <c r="FY782" s="129"/>
      <c r="GA782" s="128"/>
    </row>
    <row r="783" spans="179:183" x14ac:dyDescent="0.35">
      <c r="FW783" s="128"/>
      <c r="FX783" s="128"/>
      <c r="FY783" s="129"/>
      <c r="GA783" s="128"/>
    </row>
    <row r="784" spans="179:183" x14ac:dyDescent="0.35">
      <c r="FW784" s="128"/>
      <c r="FX784" s="128"/>
      <c r="FY784" s="129"/>
      <c r="GA784" s="128"/>
    </row>
    <row r="785" spans="179:183" x14ac:dyDescent="0.35">
      <c r="FW785" s="128"/>
      <c r="FX785" s="128"/>
      <c r="FY785" s="129"/>
      <c r="GA785" s="128"/>
    </row>
    <row r="786" spans="179:183" x14ac:dyDescent="0.35">
      <c r="FW786" s="128"/>
      <c r="FX786" s="128"/>
      <c r="FY786" s="129"/>
      <c r="GA786" s="128"/>
    </row>
    <row r="787" spans="179:183" x14ac:dyDescent="0.35">
      <c r="FW787" s="128"/>
      <c r="FX787" s="128"/>
      <c r="FY787" s="129"/>
      <c r="GA787" s="128"/>
    </row>
    <row r="788" spans="179:183" x14ac:dyDescent="0.35">
      <c r="FW788" s="128"/>
      <c r="FX788" s="128"/>
      <c r="FY788" s="129"/>
      <c r="GA788" s="128"/>
    </row>
    <row r="789" spans="179:183" x14ac:dyDescent="0.35">
      <c r="FW789" s="128"/>
      <c r="FX789" s="128"/>
      <c r="FY789" s="129"/>
      <c r="GA789" s="128"/>
    </row>
    <row r="790" spans="179:183" x14ac:dyDescent="0.35">
      <c r="FW790" s="128"/>
      <c r="FX790" s="128"/>
      <c r="FY790" s="129"/>
      <c r="GA790" s="128"/>
    </row>
    <row r="791" spans="179:183" x14ac:dyDescent="0.35">
      <c r="FW791" s="128"/>
      <c r="FX791" s="128"/>
      <c r="FY791" s="129"/>
      <c r="GA791" s="128"/>
    </row>
    <row r="792" spans="179:183" x14ac:dyDescent="0.35">
      <c r="FW792" s="128"/>
      <c r="FX792" s="128"/>
      <c r="FY792" s="129"/>
      <c r="GA792" s="128"/>
    </row>
    <row r="793" spans="179:183" x14ac:dyDescent="0.35">
      <c r="FW793" s="128"/>
      <c r="FX793" s="128"/>
      <c r="FY793" s="129"/>
      <c r="GA793" s="128"/>
    </row>
    <row r="794" spans="179:183" x14ac:dyDescent="0.35">
      <c r="FW794" s="128"/>
      <c r="FX794" s="128"/>
      <c r="FY794" s="129"/>
      <c r="GA794" s="128"/>
    </row>
    <row r="795" spans="179:183" x14ac:dyDescent="0.35">
      <c r="FW795" s="128"/>
      <c r="FX795" s="128"/>
      <c r="FY795" s="129"/>
      <c r="GA795" s="128"/>
    </row>
    <row r="796" spans="179:183" x14ac:dyDescent="0.35">
      <c r="FW796" s="128"/>
      <c r="FX796" s="128"/>
      <c r="FY796" s="129"/>
      <c r="GA796" s="128"/>
    </row>
    <row r="797" spans="179:183" x14ac:dyDescent="0.35">
      <c r="FW797" s="128"/>
      <c r="FX797" s="128"/>
      <c r="FY797" s="129"/>
      <c r="GA797" s="128"/>
    </row>
    <row r="798" spans="179:183" x14ac:dyDescent="0.35">
      <c r="FW798" s="128"/>
      <c r="FX798" s="128"/>
      <c r="FY798" s="129"/>
      <c r="GA798" s="128"/>
    </row>
    <row r="799" spans="179:183" x14ac:dyDescent="0.35">
      <c r="FW799" s="128"/>
      <c r="FX799" s="128"/>
      <c r="FY799" s="129"/>
      <c r="GA799" s="128"/>
    </row>
    <row r="800" spans="179:183" x14ac:dyDescent="0.35">
      <c r="FW800" s="128"/>
      <c r="FX800" s="128"/>
      <c r="FY800" s="129"/>
      <c r="GA800" s="128"/>
    </row>
    <row r="801" spans="179:183" x14ac:dyDescent="0.35">
      <c r="FW801" s="128"/>
      <c r="FX801" s="128"/>
      <c r="FY801" s="129"/>
      <c r="GA801" s="128"/>
    </row>
    <row r="802" spans="179:183" x14ac:dyDescent="0.35">
      <c r="FW802" s="128"/>
      <c r="FX802" s="128"/>
      <c r="FY802" s="129"/>
      <c r="GA802" s="128"/>
    </row>
    <row r="803" spans="179:183" x14ac:dyDescent="0.35">
      <c r="FW803" s="128"/>
      <c r="FX803" s="128"/>
      <c r="FY803" s="129"/>
      <c r="GA803" s="128"/>
    </row>
    <row r="804" spans="179:183" x14ac:dyDescent="0.35">
      <c r="FW804" s="128"/>
      <c r="FX804" s="128"/>
      <c r="FY804" s="129"/>
      <c r="GA804" s="128"/>
    </row>
    <row r="805" spans="179:183" x14ac:dyDescent="0.35">
      <c r="FW805" s="128"/>
      <c r="FX805" s="128"/>
      <c r="FY805" s="129"/>
      <c r="GA805" s="128"/>
    </row>
    <row r="806" spans="179:183" x14ac:dyDescent="0.35">
      <c r="FW806" s="128"/>
      <c r="FX806" s="128"/>
      <c r="FY806" s="129"/>
      <c r="GA806" s="128"/>
    </row>
    <row r="807" spans="179:183" x14ac:dyDescent="0.35">
      <c r="FW807" s="128"/>
      <c r="FX807" s="128"/>
      <c r="FY807" s="129"/>
      <c r="GA807" s="128"/>
    </row>
    <row r="808" spans="179:183" x14ac:dyDescent="0.35">
      <c r="FW808" s="128"/>
      <c r="FX808" s="128"/>
      <c r="FY808" s="129"/>
      <c r="GA808" s="128"/>
    </row>
    <row r="809" spans="179:183" x14ac:dyDescent="0.35">
      <c r="FW809" s="128"/>
      <c r="FX809" s="128"/>
      <c r="FY809" s="129"/>
      <c r="GA809" s="128"/>
    </row>
    <row r="810" spans="179:183" x14ac:dyDescent="0.35">
      <c r="FW810" s="128"/>
      <c r="FX810" s="128"/>
      <c r="FY810" s="129"/>
      <c r="GA810" s="128"/>
    </row>
    <row r="811" spans="179:183" x14ac:dyDescent="0.35">
      <c r="FW811" s="128"/>
      <c r="FX811" s="128"/>
      <c r="FY811" s="129"/>
      <c r="GA811" s="128"/>
    </row>
    <row r="812" spans="179:183" x14ac:dyDescent="0.35">
      <c r="FW812" s="128"/>
      <c r="FX812" s="128"/>
      <c r="FY812" s="129"/>
      <c r="GA812" s="128"/>
    </row>
    <row r="813" spans="179:183" x14ac:dyDescent="0.35">
      <c r="FW813" s="128"/>
      <c r="FX813" s="128"/>
      <c r="FY813" s="129"/>
      <c r="GA813" s="128"/>
    </row>
    <row r="814" spans="179:183" x14ac:dyDescent="0.35">
      <c r="FW814" s="128"/>
      <c r="FX814" s="128"/>
      <c r="FY814" s="129"/>
      <c r="GA814" s="128"/>
    </row>
    <row r="815" spans="179:183" x14ac:dyDescent="0.35">
      <c r="FW815" s="128"/>
      <c r="FX815" s="128"/>
      <c r="FY815" s="129"/>
      <c r="GA815" s="128"/>
    </row>
    <row r="816" spans="179:183" x14ac:dyDescent="0.35">
      <c r="FW816" s="128"/>
      <c r="FX816" s="128"/>
      <c r="FY816" s="129"/>
      <c r="GA816" s="128"/>
    </row>
    <row r="817" spans="179:183" x14ac:dyDescent="0.35">
      <c r="FW817" s="128"/>
      <c r="FX817" s="128"/>
      <c r="FY817" s="129"/>
      <c r="GA817" s="128"/>
    </row>
    <row r="818" spans="179:183" x14ac:dyDescent="0.35">
      <c r="FW818" s="128"/>
      <c r="FX818" s="128"/>
      <c r="FY818" s="129"/>
      <c r="GA818" s="128"/>
    </row>
    <row r="819" spans="179:183" x14ac:dyDescent="0.35">
      <c r="FW819" s="128"/>
      <c r="FX819" s="128"/>
      <c r="FY819" s="129"/>
      <c r="GA819" s="128"/>
    </row>
    <row r="820" spans="179:183" x14ac:dyDescent="0.35">
      <c r="FW820" s="128"/>
      <c r="FX820" s="128"/>
      <c r="FY820" s="129"/>
      <c r="GA820" s="128"/>
    </row>
    <row r="821" spans="179:183" x14ac:dyDescent="0.35">
      <c r="FW821" s="128"/>
      <c r="FX821" s="128"/>
      <c r="FY821" s="129"/>
      <c r="GA821" s="128"/>
    </row>
    <row r="822" spans="179:183" x14ac:dyDescent="0.35">
      <c r="FW822" s="128"/>
      <c r="FX822" s="128"/>
      <c r="FY822" s="129"/>
      <c r="GA822" s="128"/>
    </row>
    <row r="823" spans="179:183" x14ac:dyDescent="0.35">
      <c r="FW823" s="128"/>
      <c r="FX823" s="128"/>
      <c r="FY823" s="129"/>
      <c r="GA823" s="128"/>
    </row>
    <row r="824" spans="179:183" x14ac:dyDescent="0.35">
      <c r="FW824" s="128"/>
      <c r="FX824" s="128"/>
      <c r="FY824" s="129"/>
      <c r="GA824" s="128"/>
    </row>
    <row r="825" spans="179:183" x14ac:dyDescent="0.35">
      <c r="FW825" s="128"/>
      <c r="FX825" s="128"/>
      <c r="FY825" s="129"/>
      <c r="GA825" s="128"/>
    </row>
    <row r="826" spans="179:183" x14ac:dyDescent="0.35">
      <c r="FW826" s="128"/>
      <c r="FX826" s="128"/>
      <c r="FY826" s="129"/>
      <c r="GA826" s="128"/>
    </row>
    <row r="827" spans="179:183" x14ac:dyDescent="0.35">
      <c r="FW827" s="128"/>
      <c r="FX827" s="128"/>
      <c r="FY827" s="129"/>
      <c r="GA827" s="128"/>
    </row>
    <row r="828" spans="179:183" x14ac:dyDescent="0.35">
      <c r="FW828" s="128"/>
      <c r="FX828" s="128"/>
      <c r="FY828" s="129"/>
      <c r="GA828" s="128"/>
    </row>
    <row r="829" spans="179:183" x14ac:dyDescent="0.35">
      <c r="FW829" s="128"/>
      <c r="FX829" s="128"/>
      <c r="FY829" s="129"/>
      <c r="GA829" s="128"/>
    </row>
    <row r="830" spans="179:183" x14ac:dyDescent="0.35">
      <c r="FW830" s="128"/>
      <c r="FX830" s="128"/>
      <c r="FY830" s="129"/>
      <c r="GA830" s="128"/>
    </row>
    <row r="831" spans="179:183" x14ac:dyDescent="0.35">
      <c r="FW831" s="128"/>
      <c r="FX831" s="128"/>
      <c r="FY831" s="129"/>
      <c r="GA831" s="128"/>
    </row>
    <row r="832" spans="179:183" x14ac:dyDescent="0.35">
      <c r="FW832" s="128"/>
      <c r="FX832" s="128"/>
      <c r="FY832" s="129"/>
      <c r="GA832" s="128"/>
    </row>
    <row r="833" spans="179:183" x14ac:dyDescent="0.35">
      <c r="FW833" s="128"/>
      <c r="FX833" s="128"/>
      <c r="FY833" s="129"/>
      <c r="GA833" s="128"/>
    </row>
    <row r="834" spans="179:183" x14ac:dyDescent="0.35">
      <c r="FW834" s="128"/>
      <c r="FX834" s="128"/>
      <c r="FY834" s="129"/>
      <c r="GA834" s="128"/>
    </row>
    <row r="835" spans="179:183" x14ac:dyDescent="0.35">
      <c r="FW835" s="128"/>
      <c r="FX835" s="128"/>
      <c r="FY835" s="129"/>
      <c r="GA835" s="128"/>
    </row>
    <row r="836" spans="179:183" x14ac:dyDescent="0.35">
      <c r="FW836" s="128"/>
      <c r="FX836" s="128"/>
      <c r="FY836" s="129"/>
      <c r="GA836" s="128"/>
    </row>
    <row r="837" spans="179:183" x14ac:dyDescent="0.35">
      <c r="FW837" s="128"/>
      <c r="FX837" s="128"/>
      <c r="FY837" s="129"/>
      <c r="GA837" s="128"/>
    </row>
    <row r="838" spans="179:183" x14ac:dyDescent="0.35">
      <c r="FW838" s="128"/>
      <c r="FX838" s="128"/>
      <c r="FY838" s="129"/>
      <c r="GA838" s="128"/>
    </row>
    <row r="839" spans="179:183" x14ac:dyDescent="0.35">
      <c r="FW839" s="128"/>
      <c r="FX839" s="128"/>
      <c r="FY839" s="129"/>
      <c r="GA839" s="128"/>
    </row>
    <row r="840" spans="179:183" x14ac:dyDescent="0.35">
      <c r="FW840" s="128"/>
      <c r="FX840" s="128"/>
      <c r="FY840" s="129"/>
      <c r="GA840" s="128"/>
    </row>
    <row r="841" spans="179:183" x14ac:dyDescent="0.35">
      <c r="FW841" s="128"/>
      <c r="FX841" s="128"/>
      <c r="FY841" s="129"/>
      <c r="GA841" s="128"/>
    </row>
    <row r="842" spans="179:183" x14ac:dyDescent="0.35">
      <c r="FW842" s="128"/>
      <c r="FX842" s="128"/>
      <c r="FY842" s="129"/>
      <c r="GA842" s="128"/>
    </row>
    <row r="843" spans="179:183" x14ac:dyDescent="0.35">
      <c r="FW843" s="128"/>
      <c r="FX843" s="128"/>
      <c r="FY843" s="129"/>
      <c r="GA843" s="128"/>
    </row>
    <row r="844" spans="179:183" x14ac:dyDescent="0.35">
      <c r="FW844" s="128"/>
      <c r="FX844" s="128"/>
      <c r="FY844" s="129"/>
      <c r="GA844" s="128"/>
    </row>
    <row r="845" spans="179:183" x14ac:dyDescent="0.35">
      <c r="FW845" s="128"/>
      <c r="FX845" s="128"/>
      <c r="FY845" s="129"/>
      <c r="GA845" s="128"/>
    </row>
    <row r="846" spans="179:183" x14ac:dyDescent="0.35">
      <c r="FW846" s="128"/>
      <c r="FX846" s="128"/>
      <c r="FY846" s="129"/>
      <c r="GA846" s="128"/>
    </row>
    <row r="847" spans="179:183" x14ac:dyDescent="0.35">
      <c r="FW847" s="128"/>
      <c r="FX847" s="128"/>
      <c r="FY847" s="129"/>
      <c r="GA847" s="128"/>
    </row>
    <row r="848" spans="179:183" x14ac:dyDescent="0.35">
      <c r="FW848" s="128"/>
      <c r="FX848" s="128"/>
      <c r="FY848" s="129"/>
      <c r="GA848" s="128"/>
    </row>
    <row r="849" spans="179:183" x14ac:dyDescent="0.35">
      <c r="FW849" s="128"/>
      <c r="FX849" s="128"/>
      <c r="FY849" s="129"/>
      <c r="GA849" s="128"/>
    </row>
    <row r="850" spans="179:183" x14ac:dyDescent="0.35">
      <c r="FW850" s="128"/>
      <c r="FX850" s="128"/>
      <c r="FY850" s="129"/>
      <c r="GA850" s="128"/>
    </row>
    <row r="851" spans="179:183" x14ac:dyDescent="0.35">
      <c r="FW851" s="128"/>
      <c r="FX851" s="128"/>
      <c r="FY851" s="129"/>
      <c r="GA851" s="128"/>
    </row>
    <row r="852" spans="179:183" x14ac:dyDescent="0.35">
      <c r="FW852" s="128"/>
      <c r="FX852" s="128"/>
      <c r="FY852" s="129"/>
      <c r="GA852" s="128"/>
    </row>
    <row r="853" spans="179:183" x14ac:dyDescent="0.35">
      <c r="FW853" s="128"/>
      <c r="FX853" s="128"/>
      <c r="FY853" s="129"/>
      <c r="GA853" s="128"/>
    </row>
    <row r="854" spans="179:183" x14ac:dyDescent="0.35">
      <c r="FW854" s="128"/>
      <c r="FX854" s="128"/>
      <c r="FY854" s="129"/>
      <c r="GA854" s="128"/>
    </row>
    <row r="855" spans="179:183" x14ac:dyDescent="0.35">
      <c r="FW855" s="128"/>
      <c r="FX855" s="128"/>
      <c r="FY855" s="129"/>
      <c r="GA855" s="128"/>
    </row>
    <row r="856" spans="179:183" x14ac:dyDescent="0.35">
      <c r="FW856" s="128"/>
      <c r="FX856" s="128"/>
      <c r="FY856" s="129"/>
      <c r="GA856" s="128"/>
    </row>
    <row r="857" spans="179:183" x14ac:dyDescent="0.35">
      <c r="FW857" s="128"/>
      <c r="FX857" s="128"/>
      <c r="FY857" s="129"/>
      <c r="GA857" s="128"/>
    </row>
    <row r="858" spans="179:183" x14ac:dyDescent="0.35">
      <c r="FW858" s="128"/>
      <c r="FX858" s="128"/>
      <c r="FY858" s="129"/>
      <c r="GA858" s="128"/>
    </row>
    <row r="859" spans="179:183" x14ac:dyDescent="0.35">
      <c r="FW859" s="128"/>
      <c r="FX859" s="128"/>
      <c r="FY859" s="129"/>
      <c r="GA859" s="128"/>
    </row>
    <row r="860" spans="179:183" x14ac:dyDescent="0.35">
      <c r="FW860" s="128"/>
      <c r="FX860" s="128"/>
      <c r="FY860" s="129"/>
      <c r="GA860" s="128"/>
    </row>
    <row r="861" spans="179:183" x14ac:dyDescent="0.35">
      <c r="FW861" s="128"/>
      <c r="FX861" s="128"/>
      <c r="FY861" s="129"/>
      <c r="GA861" s="128"/>
    </row>
    <row r="862" spans="179:183" x14ac:dyDescent="0.35">
      <c r="FW862" s="128"/>
      <c r="FX862" s="128"/>
      <c r="FY862" s="129"/>
      <c r="GA862" s="128"/>
    </row>
    <row r="863" spans="179:183" x14ac:dyDescent="0.35">
      <c r="FW863" s="128"/>
      <c r="FX863" s="128"/>
      <c r="FY863" s="129"/>
      <c r="GA863" s="128"/>
    </row>
    <row r="864" spans="179:183" x14ac:dyDescent="0.35">
      <c r="FW864" s="128"/>
      <c r="FX864" s="128"/>
      <c r="FY864" s="129"/>
      <c r="GA864" s="128"/>
    </row>
    <row r="865" spans="179:183" x14ac:dyDescent="0.35">
      <c r="FW865" s="128"/>
      <c r="FX865" s="128"/>
      <c r="FY865" s="129"/>
      <c r="GA865" s="128"/>
    </row>
    <row r="866" spans="179:183" x14ac:dyDescent="0.35">
      <c r="FW866" s="128"/>
      <c r="FX866" s="128"/>
      <c r="FY866" s="129"/>
      <c r="GA866" s="128"/>
    </row>
    <row r="867" spans="179:183" x14ac:dyDescent="0.35">
      <c r="FW867" s="128"/>
      <c r="FX867" s="128"/>
      <c r="FY867" s="129"/>
      <c r="GA867" s="128"/>
    </row>
    <row r="868" spans="179:183" x14ac:dyDescent="0.35">
      <c r="FW868" s="128"/>
      <c r="FX868" s="128"/>
      <c r="FY868" s="129"/>
      <c r="GA868" s="128"/>
    </row>
    <row r="869" spans="179:183" x14ac:dyDescent="0.35">
      <c r="FW869" s="128"/>
      <c r="FX869" s="128"/>
      <c r="FY869" s="129"/>
      <c r="GA869" s="128"/>
    </row>
    <row r="870" spans="179:183" x14ac:dyDescent="0.35">
      <c r="FW870" s="128"/>
      <c r="FX870" s="128"/>
      <c r="FY870" s="129"/>
      <c r="GA870" s="128"/>
    </row>
    <row r="871" spans="179:183" x14ac:dyDescent="0.35">
      <c r="FW871" s="128"/>
      <c r="FX871" s="128"/>
      <c r="FY871" s="129"/>
      <c r="GA871" s="128"/>
    </row>
    <row r="872" spans="179:183" x14ac:dyDescent="0.35">
      <c r="FW872" s="128"/>
      <c r="FX872" s="128"/>
      <c r="FY872" s="129"/>
      <c r="GA872" s="128"/>
    </row>
    <row r="873" spans="179:183" x14ac:dyDescent="0.35">
      <c r="FW873" s="128"/>
      <c r="FX873" s="128"/>
      <c r="FY873" s="129"/>
      <c r="GA873" s="128"/>
    </row>
    <row r="874" spans="179:183" x14ac:dyDescent="0.35">
      <c r="FW874" s="128"/>
      <c r="FX874" s="128"/>
      <c r="FY874" s="129"/>
      <c r="GA874" s="128"/>
    </row>
    <row r="875" spans="179:183" x14ac:dyDescent="0.35">
      <c r="FW875" s="128"/>
      <c r="FX875" s="128"/>
      <c r="FY875" s="129"/>
      <c r="GA875" s="128"/>
    </row>
    <row r="876" spans="179:183" x14ac:dyDescent="0.35">
      <c r="FW876" s="128"/>
      <c r="FX876" s="128"/>
      <c r="FY876" s="129"/>
      <c r="GA876" s="128"/>
    </row>
    <row r="877" spans="179:183" x14ac:dyDescent="0.35">
      <c r="FW877" s="128"/>
      <c r="FX877" s="128"/>
      <c r="FY877" s="129"/>
      <c r="GA877" s="128"/>
    </row>
    <row r="878" spans="179:183" x14ac:dyDescent="0.35">
      <c r="FW878" s="128"/>
      <c r="FX878" s="128"/>
      <c r="FY878" s="129"/>
      <c r="GA878" s="128"/>
    </row>
    <row r="879" spans="179:183" x14ac:dyDescent="0.35">
      <c r="FW879" s="128"/>
      <c r="FX879" s="128"/>
      <c r="FY879" s="129"/>
      <c r="GA879" s="128"/>
    </row>
    <row r="880" spans="179:183" x14ac:dyDescent="0.35">
      <c r="FW880" s="128"/>
      <c r="FX880" s="128"/>
      <c r="FY880" s="129"/>
      <c r="GA880" s="128"/>
    </row>
    <row r="881" spans="179:183" x14ac:dyDescent="0.35">
      <c r="FW881" s="128"/>
      <c r="FX881" s="128"/>
      <c r="FY881" s="129"/>
      <c r="GA881" s="128"/>
    </row>
    <row r="882" spans="179:183" x14ac:dyDescent="0.35">
      <c r="FW882" s="128"/>
      <c r="FX882" s="128"/>
      <c r="FY882" s="129"/>
      <c r="GA882" s="128"/>
    </row>
    <row r="883" spans="179:183" x14ac:dyDescent="0.35">
      <c r="FW883" s="128"/>
      <c r="FX883" s="128"/>
      <c r="FY883" s="129"/>
      <c r="GA883" s="128"/>
    </row>
    <row r="884" spans="179:183" x14ac:dyDescent="0.35">
      <c r="FW884" s="128"/>
      <c r="FX884" s="128"/>
      <c r="FY884" s="129"/>
      <c r="GA884" s="128"/>
    </row>
    <row r="885" spans="179:183" x14ac:dyDescent="0.35">
      <c r="FW885" s="128"/>
      <c r="FX885" s="128"/>
      <c r="FY885" s="129"/>
      <c r="GA885" s="128"/>
    </row>
    <row r="886" spans="179:183" x14ac:dyDescent="0.35">
      <c r="FW886" s="128"/>
      <c r="FX886" s="128"/>
      <c r="FY886" s="129"/>
      <c r="GA886" s="128"/>
    </row>
    <row r="887" spans="179:183" x14ac:dyDescent="0.35">
      <c r="FW887" s="128"/>
      <c r="FX887" s="128"/>
      <c r="FY887" s="129"/>
      <c r="GA887" s="128"/>
    </row>
    <row r="888" spans="179:183" x14ac:dyDescent="0.35">
      <c r="FW888" s="128"/>
      <c r="FX888" s="128"/>
      <c r="FY888" s="129"/>
      <c r="GA888" s="128"/>
    </row>
    <row r="889" spans="179:183" x14ac:dyDescent="0.35">
      <c r="FW889" s="128"/>
      <c r="FX889" s="128"/>
      <c r="FY889" s="129"/>
      <c r="GA889" s="128"/>
    </row>
    <row r="890" spans="179:183" x14ac:dyDescent="0.35">
      <c r="FW890" s="128"/>
      <c r="FX890" s="128"/>
      <c r="FY890" s="129"/>
      <c r="GA890" s="128"/>
    </row>
    <row r="891" spans="179:183" x14ac:dyDescent="0.35">
      <c r="FW891" s="128"/>
      <c r="FX891" s="128"/>
      <c r="FY891" s="129"/>
      <c r="GA891" s="128"/>
    </row>
    <row r="892" spans="179:183" x14ac:dyDescent="0.35">
      <c r="FW892" s="128"/>
      <c r="FX892" s="128"/>
      <c r="FY892" s="129"/>
      <c r="GA892" s="128"/>
    </row>
    <row r="893" spans="179:183" x14ac:dyDescent="0.35">
      <c r="FW893" s="128"/>
      <c r="FX893" s="128"/>
      <c r="FY893" s="129"/>
      <c r="GA893" s="128"/>
    </row>
    <row r="894" spans="179:183" x14ac:dyDescent="0.35">
      <c r="FW894" s="128"/>
      <c r="FX894" s="128"/>
      <c r="FY894" s="129"/>
      <c r="GA894" s="128"/>
    </row>
    <row r="895" spans="179:183" x14ac:dyDescent="0.35">
      <c r="FW895" s="128"/>
      <c r="FX895" s="128"/>
      <c r="FY895" s="129"/>
      <c r="GA895" s="128"/>
    </row>
    <row r="896" spans="179:183" x14ac:dyDescent="0.35">
      <c r="FW896" s="128"/>
      <c r="FX896" s="128"/>
      <c r="FY896" s="129"/>
      <c r="GA896" s="128"/>
    </row>
    <row r="897" spans="179:183" x14ac:dyDescent="0.35">
      <c r="FW897" s="128"/>
      <c r="FX897" s="128"/>
      <c r="FY897" s="129"/>
      <c r="GA897" s="128"/>
    </row>
    <row r="898" spans="179:183" x14ac:dyDescent="0.35">
      <c r="FW898" s="128"/>
      <c r="FX898" s="128"/>
      <c r="FY898" s="129"/>
      <c r="GA898" s="128"/>
    </row>
    <row r="899" spans="179:183" x14ac:dyDescent="0.35">
      <c r="FW899" s="128"/>
      <c r="FX899" s="128"/>
      <c r="FY899" s="129"/>
      <c r="GA899" s="128"/>
    </row>
    <row r="900" spans="179:183" x14ac:dyDescent="0.35">
      <c r="FW900" s="128"/>
      <c r="FX900" s="128"/>
      <c r="FY900" s="129"/>
      <c r="GA900" s="128"/>
    </row>
    <row r="901" spans="179:183" x14ac:dyDescent="0.35">
      <c r="FW901" s="128"/>
      <c r="FX901" s="128"/>
      <c r="FY901" s="129"/>
      <c r="GA901" s="128"/>
    </row>
    <row r="902" spans="179:183" x14ac:dyDescent="0.35">
      <c r="FW902" s="128"/>
      <c r="FX902" s="128"/>
      <c r="FY902" s="129"/>
      <c r="GA902" s="128"/>
    </row>
    <row r="903" spans="179:183" x14ac:dyDescent="0.35">
      <c r="FW903" s="128"/>
      <c r="FX903" s="128"/>
      <c r="FY903" s="129"/>
      <c r="GA903" s="128"/>
    </row>
    <row r="904" spans="179:183" x14ac:dyDescent="0.35">
      <c r="FW904" s="128"/>
      <c r="FX904" s="128"/>
      <c r="FY904" s="129"/>
      <c r="GA904" s="128"/>
    </row>
    <row r="905" spans="179:183" x14ac:dyDescent="0.35">
      <c r="FW905" s="128"/>
      <c r="FX905" s="128"/>
      <c r="FY905" s="129"/>
      <c r="GA905" s="128"/>
    </row>
    <row r="906" spans="179:183" x14ac:dyDescent="0.35">
      <c r="FW906" s="128"/>
      <c r="FX906" s="128"/>
      <c r="FY906" s="129"/>
      <c r="GA906" s="128"/>
    </row>
    <row r="907" spans="179:183" x14ac:dyDescent="0.35">
      <c r="FW907" s="128"/>
      <c r="FX907" s="128"/>
      <c r="FY907" s="129"/>
      <c r="GA907" s="128"/>
    </row>
    <row r="908" spans="179:183" x14ac:dyDescent="0.35">
      <c r="FW908" s="128"/>
      <c r="FX908" s="128"/>
      <c r="FY908" s="129"/>
      <c r="GA908" s="128"/>
    </row>
    <row r="909" spans="179:183" x14ac:dyDescent="0.35">
      <c r="FW909" s="128"/>
      <c r="FX909" s="128"/>
      <c r="FY909" s="129"/>
      <c r="GA909" s="128"/>
    </row>
    <row r="910" spans="179:183" x14ac:dyDescent="0.35">
      <c r="FW910" s="128"/>
      <c r="FX910" s="128"/>
      <c r="FY910" s="129"/>
      <c r="GA910" s="128"/>
    </row>
    <row r="911" spans="179:183" x14ac:dyDescent="0.35">
      <c r="FW911" s="128"/>
      <c r="FX911" s="128"/>
      <c r="FY911" s="129"/>
      <c r="GA911" s="128"/>
    </row>
    <row r="912" spans="179:183" x14ac:dyDescent="0.35">
      <c r="FW912" s="128"/>
      <c r="FX912" s="128"/>
      <c r="FY912" s="129"/>
      <c r="GA912" s="128"/>
    </row>
    <row r="913" spans="179:183" x14ac:dyDescent="0.35">
      <c r="FW913" s="128"/>
      <c r="FX913" s="128"/>
      <c r="FY913" s="129"/>
      <c r="GA913" s="128"/>
    </row>
    <row r="914" spans="179:183" x14ac:dyDescent="0.35">
      <c r="FW914" s="128"/>
      <c r="FX914" s="128"/>
      <c r="FY914" s="129"/>
      <c r="GA914" s="128"/>
    </row>
    <row r="915" spans="179:183" x14ac:dyDescent="0.35">
      <c r="FW915" s="128"/>
      <c r="FX915" s="128"/>
      <c r="FY915" s="129"/>
      <c r="GA915" s="128"/>
    </row>
    <row r="916" spans="179:183" x14ac:dyDescent="0.35">
      <c r="FW916" s="128"/>
      <c r="FX916" s="128"/>
      <c r="FY916" s="129"/>
      <c r="GA916" s="128"/>
    </row>
    <row r="917" spans="179:183" x14ac:dyDescent="0.35">
      <c r="FW917" s="128"/>
      <c r="FX917" s="128"/>
      <c r="FY917" s="129"/>
      <c r="GA917" s="128"/>
    </row>
    <row r="918" spans="179:183" x14ac:dyDescent="0.35">
      <c r="FW918" s="128"/>
      <c r="FX918" s="128"/>
      <c r="FY918" s="129"/>
      <c r="GA918" s="128"/>
    </row>
    <row r="919" spans="179:183" x14ac:dyDescent="0.35">
      <c r="FW919" s="128"/>
      <c r="FX919" s="128"/>
      <c r="FY919" s="129"/>
      <c r="GA919" s="128"/>
    </row>
    <row r="920" spans="179:183" x14ac:dyDescent="0.35">
      <c r="FW920" s="128"/>
      <c r="FX920" s="128"/>
      <c r="FY920" s="129"/>
      <c r="GA920" s="128"/>
    </row>
    <row r="921" spans="179:183" x14ac:dyDescent="0.35">
      <c r="FW921" s="128"/>
      <c r="FX921" s="128"/>
      <c r="FY921" s="129"/>
      <c r="GA921" s="128"/>
    </row>
    <row r="922" spans="179:183" x14ac:dyDescent="0.35">
      <c r="FW922" s="128"/>
      <c r="FX922" s="128"/>
      <c r="FY922" s="129"/>
      <c r="GA922" s="128"/>
    </row>
    <row r="923" spans="179:183" x14ac:dyDescent="0.35">
      <c r="FW923" s="128"/>
      <c r="FX923" s="128"/>
      <c r="FY923" s="129"/>
      <c r="GA923" s="128"/>
    </row>
    <row r="924" spans="179:183" x14ac:dyDescent="0.35">
      <c r="FW924" s="128"/>
      <c r="FX924" s="128"/>
      <c r="FY924" s="129"/>
      <c r="GA924" s="128"/>
    </row>
    <row r="925" spans="179:183" x14ac:dyDescent="0.35">
      <c r="FW925" s="128"/>
      <c r="FX925" s="128"/>
      <c r="FY925" s="129"/>
      <c r="GA925" s="128"/>
    </row>
    <row r="926" spans="179:183" x14ac:dyDescent="0.35">
      <c r="FW926" s="128"/>
      <c r="FX926" s="128"/>
      <c r="FY926" s="129"/>
      <c r="GA926" s="128"/>
    </row>
    <row r="927" spans="179:183" x14ac:dyDescent="0.35">
      <c r="FW927" s="128"/>
      <c r="FX927" s="128"/>
      <c r="FY927" s="129"/>
      <c r="GA927" s="128"/>
    </row>
    <row r="928" spans="179:183" x14ac:dyDescent="0.35">
      <c r="FW928" s="128"/>
      <c r="FX928" s="128"/>
      <c r="FY928" s="129"/>
      <c r="GA928" s="128"/>
    </row>
    <row r="929" spans="179:183" x14ac:dyDescent="0.35">
      <c r="FW929" s="128"/>
      <c r="FX929" s="128"/>
      <c r="FY929" s="129"/>
      <c r="GA929" s="128"/>
    </row>
    <row r="930" spans="179:183" x14ac:dyDescent="0.35">
      <c r="FW930" s="128"/>
      <c r="FX930" s="128"/>
      <c r="FY930" s="129"/>
      <c r="GA930" s="128"/>
    </row>
    <row r="931" spans="179:183" x14ac:dyDescent="0.35">
      <c r="FW931" s="128"/>
      <c r="FX931" s="128"/>
      <c r="FY931" s="129"/>
      <c r="GA931" s="128"/>
    </row>
    <row r="932" spans="179:183" x14ac:dyDescent="0.35">
      <c r="FW932" s="128"/>
      <c r="FX932" s="128"/>
      <c r="FY932" s="129"/>
      <c r="GA932" s="128"/>
    </row>
    <row r="933" spans="179:183" x14ac:dyDescent="0.35">
      <c r="FW933" s="128"/>
      <c r="FX933" s="128"/>
      <c r="FY933" s="129"/>
      <c r="GA933" s="128"/>
    </row>
    <row r="934" spans="179:183" x14ac:dyDescent="0.35">
      <c r="FW934" s="128"/>
      <c r="FX934" s="128"/>
      <c r="FY934" s="129"/>
      <c r="GA934" s="128"/>
    </row>
    <row r="935" spans="179:183" x14ac:dyDescent="0.35">
      <c r="FW935" s="128"/>
      <c r="FX935" s="128"/>
      <c r="FY935" s="129"/>
      <c r="GA935" s="128"/>
    </row>
    <row r="936" spans="179:183" x14ac:dyDescent="0.35">
      <c r="FW936" s="128"/>
      <c r="FX936" s="128"/>
      <c r="FY936" s="129"/>
      <c r="GA936" s="128"/>
    </row>
    <row r="937" spans="179:183" x14ac:dyDescent="0.35">
      <c r="FW937" s="128"/>
      <c r="FX937" s="128"/>
      <c r="FY937" s="129"/>
      <c r="GA937" s="128"/>
    </row>
    <row r="938" spans="179:183" x14ac:dyDescent="0.35">
      <c r="FW938" s="128"/>
      <c r="FX938" s="128"/>
      <c r="FY938" s="129"/>
      <c r="GA938" s="128"/>
    </row>
    <row r="939" spans="179:183" x14ac:dyDescent="0.35">
      <c r="FW939" s="128"/>
      <c r="FX939" s="128"/>
      <c r="FY939" s="129"/>
      <c r="GA939" s="128"/>
    </row>
    <row r="940" spans="179:183" x14ac:dyDescent="0.35">
      <c r="FW940" s="128"/>
      <c r="FX940" s="128"/>
      <c r="FY940" s="129"/>
      <c r="GA940" s="128"/>
    </row>
    <row r="941" spans="179:183" x14ac:dyDescent="0.35">
      <c r="FW941" s="128"/>
      <c r="FX941" s="128"/>
      <c r="FY941" s="129"/>
      <c r="GA941" s="128"/>
    </row>
    <row r="942" spans="179:183" x14ac:dyDescent="0.35">
      <c r="FW942" s="128"/>
      <c r="FX942" s="128"/>
      <c r="FY942" s="129"/>
      <c r="GA942" s="128"/>
    </row>
    <row r="943" spans="179:183" x14ac:dyDescent="0.35">
      <c r="FW943" s="128"/>
      <c r="FX943" s="128"/>
      <c r="FY943" s="129"/>
      <c r="GA943" s="128"/>
    </row>
    <row r="944" spans="179:183" x14ac:dyDescent="0.35">
      <c r="FW944" s="128"/>
      <c r="FX944" s="128"/>
      <c r="FY944" s="129"/>
      <c r="GA944" s="128"/>
    </row>
    <row r="945" spans="179:183" x14ac:dyDescent="0.35">
      <c r="FW945" s="128"/>
      <c r="FX945" s="128"/>
      <c r="FY945" s="129"/>
      <c r="GA945" s="128"/>
    </row>
    <row r="946" spans="179:183" x14ac:dyDescent="0.35">
      <c r="FW946" s="128"/>
      <c r="FX946" s="128"/>
      <c r="FY946" s="129"/>
      <c r="GA946" s="128"/>
    </row>
    <row r="947" spans="179:183" x14ac:dyDescent="0.35">
      <c r="FW947" s="128"/>
      <c r="FX947" s="128"/>
      <c r="FY947" s="129"/>
      <c r="GA947" s="128"/>
    </row>
    <row r="948" spans="179:183" x14ac:dyDescent="0.35">
      <c r="FW948" s="128"/>
      <c r="FX948" s="128"/>
      <c r="FY948" s="129"/>
      <c r="GA948" s="128"/>
    </row>
    <row r="949" spans="179:183" x14ac:dyDescent="0.35">
      <c r="FW949" s="128"/>
      <c r="FX949" s="128"/>
      <c r="FY949" s="129"/>
      <c r="GA949" s="128"/>
    </row>
    <row r="950" spans="179:183" x14ac:dyDescent="0.35">
      <c r="FW950" s="128"/>
      <c r="FX950" s="128"/>
      <c r="FY950" s="129"/>
      <c r="GA950" s="128"/>
    </row>
    <row r="951" spans="179:183" x14ac:dyDescent="0.35">
      <c r="FW951" s="128"/>
      <c r="FX951" s="128"/>
      <c r="FY951" s="129"/>
      <c r="GA951" s="128"/>
    </row>
    <row r="952" spans="179:183" x14ac:dyDescent="0.35">
      <c r="FW952" s="128"/>
      <c r="FX952" s="128"/>
      <c r="FY952" s="129"/>
      <c r="GA952" s="128"/>
    </row>
    <row r="953" spans="179:183" x14ac:dyDescent="0.35">
      <c r="FW953" s="128"/>
      <c r="FX953" s="128"/>
      <c r="FY953" s="129"/>
      <c r="GA953" s="128"/>
    </row>
    <row r="954" spans="179:183" x14ac:dyDescent="0.35">
      <c r="FW954" s="128"/>
      <c r="FX954" s="128"/>
      <c r="FY954" s="129"/>
      <c r="GA954" s="128"/>
    </row>
    <row r="955" spans="179:183" x14ac:dyDescent="0.35">
      <c r="FW955" s="128"/>
      <c r="FX955" s="128"/>
      <c r="FY955" s="129"/>
      <c r="GA955" s="128"/>
    </row>
    <row r="956" spans="179:183" x14ac:dyDescent="0.35">
      <c r="FW956" s="128"/>
      <c r="FX956" s="128"/>
      <c r="FY956" s="129"/>
      <c r="GA956" s="128"/>
    </row>
    <row r="957" spans="179:183" x14ac:dyDescent="0.35">
      <c r="FW957" s="128"/>
      <c r="FX957" s="128"/>
      <c r="FY957" s="129"/>
      <c r="GA957" s="128"/>
    </row>
    <row r="958" spans="179:183" x14ac:dyDescent="0.35">
      <c r="FW958" s="128"/>
      <c r="FX958" s="128"/>
      <c r="FY958" s="129"/>
      <c r="GA958" s="128"/>
    </row>
    <row r="959" spans="179:183" x14ac:dyDescent="0.35">
      <c r="FW959" s="128"/>
      <c r="FX959" s="128"/>
      <c r="FY959" s="129"/>
      <c r="GA959" s="128"/>
    </row>
    <row r="960" spans="179:183" x14ac:dyDescent="0.35">
      <c r="FW960" s="128"/>
      <c r="FX960" s="128"/>
      <c r="FY960" s="129"/>
      <c r="GA960" s="128"/>
    </row>
    <row r="961" spans="179:183" x14ac:dyDescent="0.35">
      <c r="FW961" s="128"/>
      <c r="FX961" s="128"/>
      <c r="FY961" s="129"/>
      <c r="GA961" s="128"/>
    </row>
    <row r="962" spans="179:183" x14ac:dyDescent="0.35">
      <c r="FW962" s="128"/>
      <c r="FX962" s="128"/>
      <c r="FY962" s="129"/>
      <c r="GA962" s="128"/>
    </row>
    <row r="963" spans="179:183" x14ac:dyDescent="0.35">
      <c r="FW963" s="128"/>
      <c r="FX963" s="128"/>
      <c r="FY963" s="129"/>
      <c r="GA963" s="128"/>
    </row>
    <row r="964" spans="179:183" x14ac:dyDescent="0.35">
      <c r="FW964" s="128"/>
      <c r="FX964" s="128"/>
      <c r="FY964" s="129"/>
      <c r="GA964" s="128"/>
    </row>
    <row r="965" spans="179:183" x14ac:dyDescent="0.35">
      <c r="FW965" s="128"/>
      <c r="FX965" s="128"/>
      <c r="FY965" s="129"/>
      <c r="GA965" s="128"/>
    </row>
    <row r="966" spans="179:183" x14ac:dyDescent="0.35">
      <c r="FW966" s="128"/>
      <c r="FX966" s="128"/>
      <c r="FY966" s="129"/>
      <c r="GA966" s="128"/>
    </row>
    <row r="967" spans="179:183" x14ac:dyDescent="0.35">
      <c r="FW967" s="128"/>
      <c r="FX967" s="128"/>
      <c r="FY967" s="129"/>
      <c r="GA967" s="128"/>
    </row>
    <row r="968" spans="179:183" x14ac:dyDescent="0.35">
      <c r="FW968" s="128"/>
      <c r="FX968" s="128"/>
      <c r="FY968" s="129"/>
      <c r="GA968" s="128"/>
    </row>
    <row r="969" spans="179:183" x14ac:dyDescent="0.35">
      <c r="FW969" s="128"/>
      <c r="FX969" s="128"/>
      <c r="FY969" s="129"/>
      <c r="GA969" s="128"/>
    </row>
    <row r="970" spans="179:183" x14ac:dyDescent="0.35">
      <c r="FW970" s="128"/>
      <c r="FX970" s="128"/>
      <c r="FY970" s="129"/>
      <c r="GA970" s="128"/>
    </row>
    <row r="971" spans="179:183" x14ac:dyDescent="0.35">
      <c r="FW971" s="128"/>
      <c r="FX971" s="128"/>
      <c r="FY971" s="129"/>
      <c r="GA971" s="128"/>
    </row>
    <row r="972" spans="179:183" x14ac:dyDescent="0.35">
      <c r="FW972" s="128"/>
      <c r="FX972" s="128"/>
      <c r="FY972" s="129"/>
      <c r="GA972" s="128"/>
    </row>
    <row r="973" spans="179:183" x14ac:dyDescent="0.35">
      <c r="FW973" s="128"/>
      <c r="FX973" s="128"/>
      <c r="FY973" s="129"/>
      <c r="GA973" s="128"/>
    </row>
    <row r="974" spans="179:183" x14ac:dyDescent="0.35">
      <c r="FW974" s="128"/>
      <c r="FX974" s="128"/>
      <c r="FY974" s="129"/>
      <c r="GA974" s="128"/>
    </row>
    <row r="975" spans="179:183" x14ac:dyDescent="0.35">
      <c r="FW975" s="128"/>
      <c r="FX975" s="128"/>
      <c r="FY975" s="129"/>
      <c r="GA975" s="128"/>
    </row>
    <row r="976" spans="179:183" x14ac:dyDescent="0.35">
      <c r="FW976" s="128"/>
      <c r="FX976" s="128"/>
      <c r="FY976" s="129"/>
      <c r="GA976" s="128"/>
    </row>
    <row r="977" spans="179:183" x14ac:dyDescent="0.35">
      <c r="FW977" s="128"/>
      <c r="FX977" s="128"/>
      <c r="FY977" s="129"/>
      <c r="GA977" s="128"/>
    </row>
    <row r="978" spans="179:183" x14ac:dyDescent="0.35">
      <c r="FW978" s="128"/>
      <c r="FX978" s="128"/>
      <c r="FY978" s="129"/>
      <c r="GA978" s="128"/>
    </row>
    <row r="979" spans="179:183" x14ac:dyDescent="0.35">
      <c r="FW979" s="128"/>
      <c r="FX979" s="128"/>
      <c r="FY979" s="129"/>
      <c r="GA979" s="128"/>
    </row>
    <row r="980" spans="179:183" x14ac:dyDescent="0.35">
      <c r="FW980" s="128"/>
      <c r="FX980" s="128"/>
      <c r="FY980" s="129"/>
      <c r="GA980" s="128"/>
    </row>
    <row r="981" spans="179:183" x14ac:dyDescent="0.35">
      <c r="FW981" s="128"/>
      <c r="FX981" s="128"/>
      <c r="FY981" s="129"/>
      <c r="GA981" s="128"/>
    </row>
    <row r="982" spans="179:183" x14ac:dyDescent="0.35">
      <c r="FW982" s="128"/>
      <c r="FX982" s="128"/>
      <c r="FY982" s="129"/>
      <c r="GA982" s="128"/>
    </row>
    <row r="983" spans="179:183" x14ac:dyDescent="0.35">
      <c r="FW983" s="128"/>
      <c r="FX983" s="128"/>
      <c r="FY983" s="129"/>
      <c r="GA983" s="128"/>
    </row>
    <row r="984" spans="179:183" x14ac:dyDescent="0.35">
      <c r="FW984" s="128"/>
      <c r="FX984" s="128"/>
      <c r="FY984" s="129"/>
      <c r="GA984" s="128"/>
    </row>
    <row r="985" spans="179:183" x14ac:dyDescent="0.35">
      <c r="FW985" s="128"/>
      <c r="FX985" s="128"/>
      <c r="FY985" s="129"/>
      <c r="GA985" s="128"/>
    </row>
    <row r="986" spans="179:183" x14ac:dyDescent="0.35">
      <c r="FW986" s="128"/>
      <c r="FX986" s="128"/>
      <c r="FY986" s="129"/>
      <c r="GA986" s="128"/>
    </row>
    <row r="987" spans="179:183" x14ac:dyDescent="0.35">
      <c r="FW987" s="128"/>
      <c r="FX987" s="128"/>
      <c r="FY987" s="129"/>
      <c r="GA987" s="128"/>
    </row>
    <row r="988" spans="179:183" x14ac:dyDescent="0.35">
      <c r="FW988" s="128"/>
      <c r="FX988" s="128"/>
      <c r="FY988" s="129"/>
      <c r="GA988" s="128"/>
    </row>
    <row r="989" spans="179:183" x14ac:dyDescent="0.35">
      <c r="FW989" s="128"/>
      <c r="FX989" s="128"/>
      <c r="FY989" s="129"/>
      <c r="GA989" s="128"/>
    </row>
    <row r="990" spans="179:183" x14ac:dyDescent="0.35">
      <c r="FW990" s="128"/>
      <c r="FX990" s="128"/>
      <c r="FY990" s="129"/>
      <c r="GA990" s="128"/>
    </row>
    <row r="991" spans="179:183" x14ac:dyDescent="0.35">
      <c r="FW991" s="128"/>
      <c r="FX991" s="128"/>
      <c r="FY991" s="129"/>
      <c r="GA991" s="128"/>
    </row>
    <row r="992" spans="179:183" x14ac:dyDescent="0.35">
      <c r="FW992" s="128"/>
      <c r="FX992" s="128"/>
      <c r="FY992" s="129"/>
      <c r="GA992" s="128"/>
    </row>
    <row r="993" spans="179:183" x14ac:dyDescent="0.35">
      <c r="FW993" s="128"/>
      <c r="FX993" s="128"/>
      <c r="FY993" s="129"/>
      <c r="GA993" s="128"/>
    </row>
    <row r="994" spans="179:183" x14ac:dyDescent="0.35">
      <c r="FW994" s="128"/>
      <c r="FX994" s="128"/>
      <c r="FY994" s="129"/>
      <c r="GA994" s="128"/>
    </row>
    <row r="995" spans="179:183" x14ac:dyDescent="0.35">
      <c r="FW995" s="128"/>
      <c r="FX995" s="128"/>
      <c r="FY995" s="129"/>
      <c r="GA995" s="128"/>
    </row>
    <row r="996" spans="179:183" x14ac:dyDescent="0.35">
      <c r="FW996" s="128"/>
      <c r="FX996" s="128"/>
      <c r="FY996" s="129"/>
      <c r="GA996" s="128"/>
    </row>
    <row r="997" spans="179:183" x14ac:dyDescent="0.35">
      <c r="FW997" s="128"/>
      <c r="FX997" s="128"/>
      <c r="FY997" s="129"/>
      <c r="GA997" s="128"/>
    </row>
    <row r="998" spans="179:183" x14ac:dyDescent="0.35">
      <c r="FW998" s="128"/>
      <c r="FX998" s="128"/>
      <c r="FY998" s="129"/>
      <c r="GA998" s="128"/>
    </row>
    <row r="999" spans="179:183" x14ac:dyDescent="0.35">
      <c r="FW999" s="128"/>
      <c r="FX999" s="128"/>
      <c r="FY999" s="129"/>
      <c r="GA999" s="128"/>
    </row>
    <row r="1000" spans="179:183" x14ac:dyDescent="0.35">
      <c r="FW1000" s="128"/>
      <c r="FX1000" s="128"/>
      <c r="FY1000" s="129"/>
      <c r="GA1000" s="128"/>
    </row>
    <row r="1001" spans="179:183" x14ac:dyDescent="0.35">
      <c r="FW1001" s="128"/>
      <c r="FX1001" s="128"/>
      <c r="FY1001" s="129"/>
      <c r="GA1001" s="128"/>
    </row>
    <row r="1002" spans="179:183" x14ac:dyDescent="0.35">
      <c r="FW1002" s="128"/>
      <c r="FX1002" s="128"/>
      <c r="FY1002" s="129"/>
      <c r="GA1002" s="128"/>
    </row>
    <row r="1003" spans="179:183" x14ac:dyDescent="0.35">
      <c r="FW1003" s="128"/>
      <c r="FX1003" s="128"/>
      <c r="FY1003" s="129"/>
      <c r="GA1003" s="128"/>
    </row>
    <row r="1004" spans="179:183" x14ac:dyDescent="0.35">
      <c r="FW1004" s="128"/>
      <c r="FX1004" s="128"/>
      <c r="FY1004" s="129"/>
      <c r="GA1004" s="128"/>
    </row>
    <row r="1005" spans="179:183" x14ac:dyDescent="0.35">
      <c r="FW1005" s="128"/>
      <c r="FX1005" s="128"/>
      <c r="FY1005" s="129"/>
      <c r="GA1005" s="128"/>
    </row>
    <row r="1006" spans="179:183" x14ac:dyDescent="0.35">
      <c r="FW1006" s="128"/>
      <c r="FX1006" s="128"/>
      <c r="FY1006" s="129"/>
      <c r="GA1006" s="128"/>
    </row>
    <row r="1007" spans="179:183" x14ac:dyDescent="0.35">
      <c r="FW1007" s="128"/>
      <c r="FX1007" s="128"/>
      <c r="FY1007" s="129"/>
      <c r="GA1007" s="128"/>
    </row>
    <row r="1008" spans="179:183" x14ac:dyDescent="0.35">
      <c r="FW1008" s="128"/>
      <c r="FX1008" s="128"/>
      <c r="FY1008" s="129"/>
      <c r="GA1008" s="128"/>
    </row>
    <row r="1009" spans="179:183" x14ac:dyDescent="0.35">
      <c r="FW1009" s="128"/>
      <c r="FX1009" s="128"/>
      <c r="FY1009" s="129"/>
      <c r="GA1009" s="128"/>
    </row>
    <row r="1010" spans="179:183" x14ac:dyDescent="0.35">
      <c r="FW1010" s="128"/>
      <c r="FX1010" s="128"/>
      <c r="FY1010" s="129"/>
      <c r="GA1010" s="128"/>
    </row>
    <row r="1011" spans="179:183" x14ac:dyDescent="0.35">
      <c r="FW1011" s="128"/>
      <c r="FX1011" s="128"/>
      <c r="FY1011" s="129"/>
      <c r="GA1011" s="128"/>
    </row>
    <row r="1012" spans="179:183" x14ac:dyDescent="0.35">
      <c r="FW1012" s="128"/>
      <c r="FX1012" s="128"/>
      <c r="FY1012" s="129"/>
      <c r="GA1012" s="128"/>
    </row>
    <row r="1013" spans="179:183" x14ac:dyDescent="0.35">
      <c r="FW1013" s="128"/>
      <c r="FX1013" s="128"/>
      <c r="FY1013" s="129"/>
      <c r="GA1013" s="128"/>
    </row>
    <row r="1014" spans="179:183" x14ac:dyDescent="0.35">
      <c r="FW1014" s="128"/>
      <c r="FX1014" s="128"/>
      <c r="FY1014" s="129"/>
      <c r="GA1014" s="128"/>
    </row>
    <row r="1015" spans="179:183" x14ac:dyDescent="0.35">
      <c r="FW1015" s="128"/>
      <c r="FX1015" s="128"/>
      <c r="FY1015" s="129"/>
      <c r="GA1015" s="128"/>
    </row>
    <row r="1016" spans="179:183" x14ac:dyDescent="0.35">
      <c r="FW1016" s="128"/>
      <c r="FX1016" s="128"/>
      <c r="FY1016" s="129"/>
      <c r="GA1016" s="128"/>
    </row>
    <row r="1017" spans="179:183" x14ac:dyDescent="0.35">
      <c r="FW1017" s="128"/>
      <c r="FX1017" s="128"/>
      <c r="FY1017" s="129"/>
      <c r="GA1017" s="128"/>
    </row>
    <row r="1018" spans="179:183" x14ac:dyDescent="0.35">
      <c r="FW1018" s="128"/>
      <c r="FX1018" s="128"/>
      <c r="FY1018" s="129"/>
      <c r="GA1018" s="128"/>
    </row>
    <row r="1019" spans="179:183" x14ac:dyDescent="0.35">
      <c r="FW1019" s="224"/>
      <c r="FX1019" s="224"/>
      <c r="FY1019" s="225"/>
      <c r="GA1019" s="224"/>
    </row>
    <row r="1020" spans="179:183" x14ac:dyDescent="0.35">
      <c r="FW1020" s="224"/>
      <c r="FX1020" s="224"/>
      <c r="FY1020" s="225"/>
      <c r="GA1020" s="224"/>
    </row>
    <row r="1021" spans="179:183" x14ac:dyDescent="0.35">
      <c r="FW1021" s="224"/>
      <c r="FX1021" s="224"/>
      <c r="FY1021" s="225"/>
      <c r="GA1021" s="224"/>
    </row>
    <row r="1022" spans="179:183" x14ac:dyDescent="0.35">
      <c r="FW1022" s="224"/>
      <c r="FX1022" s="224"/>
      <c r="FY1022" s="225"/>
      <c r="GA1022" s="224"/>
    </row>
    <row r="1023" spans="179:183" x14ac:dyDescent="0.35">
      <c r="FW1023" s="224"/>
      <c r="FX1023" s="224"/>
      <c r="FY1023" s="225"/>
      <c r="GA1023" s="224"/>
    </row>
    <row r="1024" spans="179:183" x14ac:dyDescent="0.35">
      <c r="FW1024" s="224"/>
      <c r="FX1024" s="224"/>
      <c r="FY1024" s="225"/>
      <c r="GA1024" s="224"/>
    </row>
    <row r="1025" spans="179:183" x14ac:dyDescent="0.35">
      <c r="FW1025" s="224"/>
      <c r="FX1025" s="224"/>
      <c r="FY1025" s="225"/>
      <c r="GA1025" s="224"/>
    </row>
    <row r="1026" spans="179:183" x14ac:dyDescent="0.35">
      <c r="FW1026" s="224"/>
      <c r="FX1026" s="224"/>
      <c r="FY1026" s="225"/>
      <c r="GA1026" s="224"/>
    </row>
    <row r="1027" spans="179:183" x14ac:dyDescent="0.35">
      <c r="FW1027" s="224"/>
      <c r="FX1027" s="224"/>
      <c r="FY1027" s="225"/>
      <c r="GA1027" s="224"/>
    </row>
    <row r="1028" spans="179:183" x14ac:dyDescent="0.35">
      <c r="FW1028" s="224"/>
      <c r="FX1028" s="224"/>
      <c r="FY1028" s="225"/>
      <c r="GA1028" s="224"/>
    </row>
    <row r="1029" spans="179:183" x14ac:dyDescent="0.35">
      <c r="FW1029" s="224"/>
      <c r="FX1029" s="224"/>
      <c r="FY1029" s="225"/>
      <c r="GA1029" s="224"/>
    </row>
    <row r="1030" spans="179:183" x14ac:dyDescent="0.35">
      <c r="FW1030" s="224"/>
      <c r="FX1030" s="224"/>
      <c r="FY1030" s="225"/>
      <c r="GA1030" s="224"/>
    </row>
    <row r="1031" spans="179:183" x14ac:dyDescent="0.35">
      <c r="FW1031" s="224"/>
      <c r="FX1031" s="224"/>
      <c r="FY1031" s="225"/>
      <c r="GA1031" s="224"/>
    </row>
    <row r="1032" spans="179:183" x14ac:dyDescent="0.35">
      <c r="FW1032" s="224"/>
      <c r="FX1032" s="224"/>
      <c r="FY1032" s="225"/>
      <c r="GA1032" s="224"/>
    </row>
    <row r="1033" spans="179:183" x14ac:dyDescent="0.35">
      <c r="FW1033" s="224"/>
      <c r="FX1033" s="224"/>
      <c r="FY1033" s="225"/>
      <c r="GA1033" s="224"/>
    </row>
    <row r="1034" spans="179:183" x14ac:dyDescent="0.35">
      <c r="FW1034" s="224"/>
      <c r="FX1034" s="224"/>
      <c r="FY1034" s="225"/>
      <c r="GA1034" s="224"/>
    </row>
    <row r="1035" spans="179:183" x14ac:dyDescent="0.35">
      <c r="FW1035" s="224"/>
      <c r="FX1035" s="224"/>
      <c r="FY1035" s="225"/>
      <c r="GA1035" s="224"/>
    </row>
    <row r="1036" spans="179:183" x14ac:dyDescent="0.35">
      <c r="FW1036" s="224"/>
      <c r="FX1036" s="224"/>
      <c r="FY1036" s="225"/>
      <c r="GA1036" s="224"/>
    </row>
    <row r="1037" spans="179:183" x14ac:dyDescent="0.35">
      <c r="FW1037" s="224"/>
      <c r="FX1037" s="224"/>
      <c r="FY1037" s="225"/>
      <c r="GA1037" s="224"/>
    </row>
    <row r="1038" spans="179:183" x14ac:dyDescent="0.35">
      <c r="FW1038" s="224"/>
      <c r="FX1038" s="224"/>
      <c r="FY1038" s="225"/>
      <c r="GA1038" s="224"/>
    </row>
    <row r="1039" spans="179:183" x14ac:dyDescent="0.35">
      <c r="FW1039" s="224"/>
      <c r="FX1039" s="224"/>
      <c r="FY1039" s="225"/>
      <c r="GA1039" s="224"/>
    </row>
    <row r="1040" spans="179:183" x14ac:dyDescent="0.35">
      <c r="FW1040" s="224"/>
      <c r="FX1040" s="224"/>
      <c r="FY1040" s="225"/>
      <c r="GA1040" s="224"/>
    </row>
    <row r="1041" spans="179:183" x14ac:dyDescent="0.35">
      <c r="FW1041" s="224"/>
      <c r="FX1041" s="224"/>
      <c r="FY1041" s="225"/>
      <c r="GA1041" s="224"/>
    </row>
    <row r="1042" spans="179:183" x14ac:dyDescent="0.35">
      <c r="FW1042" s="224"/>
      <c r="FX1042" s="224"/>
      <c r="FY1042" s="225"/>
      <c r="GA1042" s="224"/>
    </row>
    <row r="1043" spans="179:183" x14ac:dyDescent="0.35">
      <c r="FW1043" s="224"/>
      <c r="FX1043" s="224"/>
      <c r="FY1043" s="225"/>
      <c r="GA1043" s="224"/>
    </row>
    <row r="1044" spans="179:183" x14ac:dyDescent="0.35">
      <c r="FW1044" s="224"/>
      <c r="FX1044" s="224"/>
      <c r="FY1044" s="225"/>
      <c r="GA1044" s="224"/>
    </row>
    <row r="1045" spans="179:183" x14ac:dyDescent="0.35">
      <c r="FW1045" s="224"/>
      <c r="FX1045" s="224"/>
      <c r="FY1045" s="225"/>
      <c r="GA1045" s="224"/>
    </row>
    <row r="1046" spans="179:183" x14ac:dyDescent="0.35">
      <c r="FW1046" s="224"/>
      <c r="FX1046" s="224"/>
      <c r="FY1046" s="225"/>
      <c r="GA1046" s="224"/>
    </row>
    <row r="1047" spans="179:183" x14ac:dyDescent="0.35">
      <c r="FW1047" s="224"/>
      <c r="FX1047" s="224"/>
      <c r="FY1047" s="225"/>
      <c r="GA1047" s="224"/>
    </row>
    <row r="1048" spans="179:183" x14ac:dyDescent="0.35">
      <c r="FW1048" s="224"/>
      <c r="FX1048" s="224"/>
      <c r="FY1048" s="225"/>
      <c r="GA1048" s="224"/>
    </row>
    <row r="1049" spans="179:183" x14ac:dyDescent="0.35">
      <c r="FW1049" s="224"/>
      <c r="FX1049" s="224"/>
      <c r="FY1049" s="225"/>
      <c r="GA1049" s="224"/>
    </row>
    <row r="1050" spans="179:183" x14ac:dyDescent="0.35">
      <c r="FW1050" s="224"/>
      <c r="FX1050" s="224"/>
      <c r="FY1050" s="225"/>
      <c r="GA1050" s="224"/>
    </row>
    <row r="1051" spans="179:183" x14ac:dyDescent="0.35">
      <c r="FW1051" s="224"/>
      <c r="FX1051" s="224"/>
      <c r="FY1051" s="225"/>
      <c r="GA1051" s="224"/>
    </row>
    <row r="1052" spans="179:183" x14ac:dyDescent="0.35">
      <c r="FW1052" s="224"/>
      <c r="FX1052" s="224"/>
      <c r="FY1052" s="225"/>
      <c r="GA1052" s="224"/>
    </row>
    <row r="1053" spans="179:183" x14ac:dyDescent="0.35">
      <c r="FW1053" s="224"/>
      <c r="FX1053" s="224"/>
      <c r="FY1053" s="225"/>
      <c r="GA1053" s="224"/>
    </row>
    <row r="1054" spans="179:183" x14ac:dyDescent="0.35">
      <c r="FW1054" s="224"/>
      <c r="FX1054" s="224"/>
      <c r="FY1054" s="225"/>
      <c r="GA1054" s="224"/>
    </row>
    <row r="1055" spans="179:183" x14ac:dyDescent="0.35">
      <c r="FW1055" s="224"/>
      <c r="FX1055" s="224"/>
      <c r="FY1055" s="225"/>
      <c r="GA1055" s="224"/>
    </row>
    <row r="1056" spans="179:183" x14ac:dyDescent="0.35">
      <c r="FW1056" s="224"/>
      <c r="FX1056" s="224"/>
      <c r="FY1056" s="225"/>
      <c r="GA1056" s="224"/>
    </row>
    <row r="1057" spans="179:183" x14ac:dyDescent="0.35">
      <c r="FW1057" s="224"/>
      <c r="FX1057" s="224"/>
      <c r="FY1057" s="225"/>
      <c r="GA1057" s="224"/>
    </row>
    <row r="1058" spans="179:183" x14ac:dyDescent="0.35">
      <c r="FW1058" s="224"/>
      <c r="FX1058" s="224"/>
      <c r="FY1058" s="225"/>
      <c r="GA1058" s="224"/>
    </row>
    <row r="1059" spans="179:183" x14ac:dyDescent="0.35">
      <c r="FW1059" s="224"/>
      <c r="FX1059" s="224"/>
      <c r="FY1059" s="225"/>
      <c r="GA1059" s="224"/>
    </row>
    <row r="1060" spans="179:183" x14ac:dyDescent="0.35">
      <c r="FW1060" s="224"/>
      <c r="FX1060" s="224"/>
      <c r="FY1060" s="225"/>
      <c r="GA1060" s="224"/>
    </row>
    <row r="1061" spans="179:183" x14ac:dyDescent="0.35">
      <c r="FW1061" s="224"/>
      <c r="FX1061" s="224"/>
      <c r="FY1061" s="225"/>
      <c r="GA1061" s="224"/>
    </row>
    <row r="1062" spans="179:183" x14ac:dyDescent="0.35">
      <c r="FW1062" s="224"/>
      <c r="FX1062" s="224"/>
      <c r="FY1062" s="225"/>
      <c r="GA1062" s="224"/>
    </row>
    <row r="1063" spans="179:183" x14ac:dyDescent="0.35">
      <c r="FW1063" s="224"/>
      <c r="FX1063" s="224"/>
      <c r="FY1063" s="225"/>
      <c r="GA1063" s="224"/>
    </row>
    <row r="1064" spans="179:183" x14ac:dyDescent="0.35">
      <c r="FW1064" s="224"/>
      <c r="FX1064" s="224"/>
      <c r="FY1064" s="225"/>
      <c r="GA1064" s="224"/>
    </row>
    <row r="1065" spans="179:183" x14ac:dyDescent="0.35">
      <c r="FW1065" s="224"/>
      <c r="FX1065" s="224"/>
      <c r="FY1065" s="225"/>
      <c r="GA1065" s="224"/>
    </row>
    <row r="1066" spans="179:183" x14ac:dyDescent="0.35">
      <c r="FW1066" s="224"/>
      <c r="FX1066" s="224"/>
      <c r="FY1066" s="225"/>
      <c r="GA1066" s="224"/>
    </row>
    <row r="1067" spans="179:183" x14ac:dyDescent="0.35">
      <c r="FW1067" s="224"/>
      <c r="FX1067" s="224"/>
      <c r="FY1067" s="225"/>
      <c r="GA1067" s="224"/>
    </row>
    <row r="1068" spans="179:183" x14ac:dyDescent="0.35">
      <c r="FW1068" s="224"/>
      <c r="FX1068" s="224"/>
      <c r="FY1068" s="225"/>
      <c r="GA1068" s="224"/>
    </row>
    <row r="1069" spans="179:183" x14ac:dyDescent="0.35">
      <c r="FW1069" s="224"/>
      <c r="FX1069" s="224"/>
      <c r="FY1069" s="225"/>
      <c r="GA1069" s="224"/>
    </row>
    <row r="1070" spans="179:183" x14ac:dyDescent="0.35">
      <c r="FW1070" s="224"/>
      <c r="FX1070" s="224"/>
      <c r="FY1070" s="225"/>
      <c r="GA1070" s="224"/>
    </row>
    <row r="1071" spans="179:183" x14ac:dyDescent="0.35">
      <c r="FW1071" s="224"/>
      <c r="FX1071" s="224"/>
      <c r="FY1071" s="225"/>
      <c r="GA1071" s="224"/>
    </row>
    <row r="1072" spans="179:183" x14ac:dyDescent="0.35">
      <c r="FW1072" s="224"/>
      <c r="FX1072" s="224"/>
      <c r="FY1072" s="225"/>
      <c r="GA1072" s="224"/>
    </row>
    <row r="1073" spans="179:183" x14ac:dyDescent="0.35">
      <c r="FW1073" s="224"/>
      <c r="FX1073" s="224"/>
      <c r="FY1073" s="225"/>
      <c r="GA1073" s="224"/>
    </row>
    <row r="1074" spans="179:183" x14ac:dyDescent="0.35">
      <c r="FW1074" s="224"/>
      <c r="FX1074" s="224"/>
      <c r="FY1074" s="225"/>
      <c r="GA1074" s="224"/>
    </row>
    <row r="1075" spans="179:183" x14ac:dyDescent="0.35">
      <c r="FW1075" s="224"/>
      <c r="FX1075" s="224"/>
      <c r="FY1075" s="225"/>
      <c r="GA1075" s="224"/>
    </row>
    <row r="1076" spans="179:183" x14ac:dyDescent="0.35">
      <c r="FW1076" s="224"/>
      <c r="FX1076" s="224"/>
      <c r="FY1076" s="225"/>
      <c r="GA1076" s="224"/>
    </row>
    <row r="1077" spans="179:183" x14ac:dyDescent="0.35">
      <c r="FW1077" s="224"/>
      <c r="FX1077" s="224"/>
      <c r="FY1077" s="225"/>
      <c r="GA1077" s="224"/>
    </row>
    <row r="1078" spans="179:183" x14ac:dyDescent="0.35">
      <c r="FW1078" s="224"/>
      <c r="FX1078" s="224"/>
      <c r="FY1078" s="225"/>
      <c r="GA1078" s="224"/>
    </row>
    <row r="1079" spans="179:183" x14ac:dyDescent="0.35">
      <c r="FW1079" s="224"/>
      <c r="FX1079" s="224"/>
      <c r="FY1079" s="225"/>
      <c r="GA1079" s="224"/>
    </row>
    <row r="1080" spans="179:183" x14ac:dyDescent="0.35">
      <c r="FW1080" s="224"/>
      <c r="FX1080" s="224"/>
      <c r="FY1080" s="225"/>
      <c r="GA1080" s="224"/>
    </row>
    <row r="1081" spans="179:183" x14ac:dyDescent="0.35">
      <c r="FW1081" s="224"/>
      <c r="FX1081" s="224"/>
      <c r="FY1081" s="225"/>
      <c r="GA1081" s="224"/>
    </row>
    <row r="1082" spans="179:183" x14ac:dyDescent="0.35">
      <c r="FW1082" s="224"/>
      <c r="FX1082" s="224"/>
      <c r="FY1082" s="225"/>
      <c r="GA1082" s="224"/>
    </row>
    <row r="1083" spans="179:183" x14ac:dyDescent="0.35">
      <c r="FW1083" s="224"/>
      <c r="FX1083" s="224"/>
      <c r="FY1083" s="225"/>
      <c r="GA1083" s="224"/>
    </row>
    <row r="1084" spans="179:183" x14ac:dyDescent="0.35">
      <c r="FW1084" s="224"/>
      <c r="FX1084" s="224"/>
      <c r="FY1084" s="225"/>
      <c r="GA1084" s="224"/>
    </row>
    <row r="1085" spans="179:183" x14ac:dyDescent="0.35">
      <c r="FW1085" s="224"/>
      <c r="FX1085" s="224"/>
      <c r="FY1085" s="225"/>
      <c r="GA1085" s="224"/>
    </row>
    <row r="1086" spans="179:183" x14ac:dyDescent="0.35">
      <c r="FW1086" s="224"/>
      <c r="FX1086" s="224"/>
      <c r="FY1086" s="225"/>
      <c r="GA1086" s="224"/>
    </row>
    <row r="1087" spans="179:183" x14ac:dyDescent="0.35">
      <c r="FW1087" s="224"/>
      <c r="FX1087" s="224"/>
      <c r="FY1087" s="225"/>
      <c r="GA1087" s="224"/>
    </row>
    <row r="1088" spans="179:183" x14ac:dyDescent="0.35">
      <c r="FW1088" s="224"/>
      <c r="FX1088" s="224"/>
      <c r="FY1088" s="225"/>
      <c r="GA1088" s="224"/>
    </row>
    <row r="1089" spans="179:183" x14ac:dyDescent="0.35">
      <c r="FW1089" s="224"/>
      <c r="FX1089" s="224"/>
      <c r="FY1089" s="225"/>
      <c r="GA1089" s="224"/>
    </row>
    <row r="1090" spans="179:183" x14ac:dyDescent="0.35">
      <c r="FW1090" s="224"/>
      <c r="FX1090" s="224"/>
      <c r="FY1090" s="225"/>
      <c r="GA1090" s="224"/>
    </row>
    <row r="1091" spans="179:183" x14ac:dyDescent="0.35">
      <c r="FW1091" s="224"/>
      <c r="FX1091" s="224"/>
      <c r="FY1091" s="225"/>
      <c r="GA1091" s="224"/>
    </row>
    <row r="1092" spans="179:183" x14ac:dyDescent="0.35">
      <c r="FW1092" s="224"/>
      <c r="FX1092" s="224"/>
      <c r="FY1092" s="225"/>
      <c r="GA1092" s="224"/>
    </row>
    <row r="1093" spans="179:183" x14ac:dyDescent="0.35">
      <c r="FW1093" s="224"/>
      <c r="FX1093" s="224"/>
      <c r="FY1093" s="225"/>
      <c r="GA1093" s="224"/>
    </row>
    <row r="1094" spans="179:183" x14ac:dyDescent="0.35">
      <c r="FW1094" s="224"/>
      <c r="FX1094" s="224"/>
      <c r="FY1094" s="225"/>
      <c r="GA1094" s="224"/>
    </row>
    <row r="1095" spans="179:183" x14ac:dyDescent="0.35">
      <c r="FW1095" s="224"/>
      <c r="FX1095" s="224"/>
      <c r="FY1095" s="225"/>
      <c r="GA1095" s="224"/>
    </row>
    <row r="1096" spans="179:183" x14ac:dyDescent="0.35">
      <c r="FW1096" s="224"/>
      <c r="FX1096" s="224"/>
      <c r="FY1096" s="225"/>
      <c r="GA1096" s="224"/>
    </row>
    <row r="1097" spans="179:183" x14ac:dyDescent="0.35">
      <c r="FW1097" s="224"/>
      <c r="FX1097" s="224"/>
      <c r="FY1097" s="225"/>
      <c r="GA1097" s="224"/>
    </row>
    <row r="1098" spans="179:183" x14ac:dyDescent="0.35">
      <c r="FW1098" s="224"/>
      <c r="FX1098" s="224"/>
      <c r="FY1098" s="225"/>
      <c r="GA1098" s="224"/>
    </row>
    <row r="1099" spans="179:183" x14ac:dyDescent="0.35">
      <c r="FW1099" s="224"/>
      <c r="FX1099" s="224"/>
      <c r="FY1099" s="225"/>
      <c r="GA1099" s="224"/>
    </row>
    <row r="1100" spans="179:183" x14ac:dyDescent="0.35">
      <c r="FW1100" s="224"/>
      <c r="FX1100" s="224"/>
      <c r="FY1100" s="225"/>
      <c r="GA1100" s="224"/>
    </row>
    <row r="1101" spans="179:183" x14ac:dyDescent="0.35">
      <c r="FW1101" s="224"/>
      <c r="FX1101" s="224"/>
      <c r="FY1101" s="225"/>
      <c r="GA1101" s="224"/>
    </row>
    <row r="1102" spans="179:183" x14ac:dyDescent="0.35">
      <c r="FW1102" s="224"/>
      <c r="FX1102" s="224"/>
      <c r="FY1102" s="225"/>
      <c r="GA1102" s="224"/>
    </row>
    <row r="1103" spans="179:183" x14ac:dyDescent="0.35">
      <c r="FW1103" s="224"/>
      <c r="FX1103" s="224"/>
      <c r="FY1103" s="225"/>
      <c r="GA1103" s="224"/>
    </row>
    <row r="1104" spans="179:183" x14ac:dyDescent="0.35">
      <c r="FW1104" s="224"/>
      <c r="FX1104" s="224"/>
      <c r="FY1104" s="225"/>
      <c r="GA1104" s="224"/>
    </row>
    <row r="1105" spans="179:183" x14ac:dyDescent="0.35">
      <c r="FW1105" s="224"/>
      <c r="FX1105" s="224"/>
      <c r="FY1105" s="225"/>
      <c r="GA1105" s="224"/>
    </row>
    <row r="1106" spans="179:183" x14ac:dyDescent="0.35">
      <c r="FW1106" s="224"/>
      <c r="FX1106" s="224"/>
      <c r="FY1106" s="225"/>
      <c r="GA1106" s="224"/>
    </row>
    <row r="1107" spans="179:183" x14ac:dyDescent="0.35">
      <c r="FW1107" s="224"/>
      <c r="FX1107" s="224"/>
      <c r="FY1107" s="225"/>
      <c r="GA1107" s="224"/>
    </row>
    <row r="1108" spans="179:183" x14ac:dyDescent="0.35">
      <c r="FW1108" s="224"/>
      <c r="FX1108" s="224"/>
      <c r="FY1108" s="225"/>
      <c r="GA1108" s="224"/>
    </row>
    <row r="1109" spans="179:183" x14ac:dyDescent="0.35">
      <c r="FW1109" s="224"/>
      <c r="FX1109" s="224"/>
      <c r="FY1109" s="225"/>
      <c r="GA1109" s="224"/>
    </row>
    <row r="1110" spans="179:183" x14ac:dyDescent="0.35">
      <c r="FW1110" s="224"/>
      <c r="FX1110" s="224"/>
      <c r="FY1110" s="225"/>
      <c r="GA1110" s="224"/>
    </row>
    <row r="1111" spans="179:183" x14ac:dyDescent="0.35">
      <c r="FW1111" s="224"/>
      <c r="FX1111" s="224"/>
      <c r="FY1111" s="225"/>
      <c r="GA1111" s="224"/>
    </row>
    <row r="1112" spans="179:183" x14ac:dyDescent="0.35">
      <c r="FW1112" s="224"/>
      <c r="FX1112" s="224"/>
      <c r="FY1112" s="225"/>
      <c r="GA1112" s="224"/>
    </row>
    <row r="1113" spans="179:183" x14ac:dyDescent="0.35">
      <c r="FW1113" s="224"/>
      <c r="FX1113" s="224"/>
      <c r="FY1113" s="225"/>
      <c r="GA1113" s="224"/>
    </row>
    <row r="1114" spans="179:183" x14ac:dyDescent="0.35">
      <c r="FW1114" s="224"/>
      <c r="FX1114" s="224"/>
      <c r="FY1114" s="225"/>
      <c r="GA1114" s="224"/>
    </row>
    <row r="1115" spans="179:183" x14ac:dyDescent="0.35">
      <c r="FW1115" s="224"/>
      <c r="FX1115" s="224"/>
      <c r="FY1115" s="225"/>
      <c r="GA1115" s="224"/>
    </row>
    <row r="1116" spans="179:183" x14ac:dyDescent="0.35">
      <c r="FW1116" s="224"/>
      <c r="FX1116" s="224"/>
      <c r="FY1116" s="225"/>
      <c r="GA1116" s="224"/>
    </row>
    <row r="1117" spans="179:183" x14ac:dyDescent="0.35">
      <c r="FW1117" s="224"/>
      <c r="FX1117" s="224"/>
      <c r="FY1117" s="225"/>
      <c r="GA1117" s="224"/>
    </row>
    <row r="1118" spans="179:183" x14ac:dyDescent="0.35">
      <c r="FW1118" s="224"/>
      <c r="FX1118" s="224"/>
      <c r="FY1118" s="225"/>
      <c r="GA1118" s="224"/>
    </row>
    <row r="1119" spans="179:183" x14ac:dyDescent="0.35">
      <c r="FW1119" s="224"/>
      <c r="FX1119" s="224"/>
      <c r="FY1119" s="225"/>
      <c r="GA1119" s="224"/>
    </row>
    <row r="1120" spans="179:183" x14ac:dyDescent="0.35">
      <c r="FW1120" s="224"/>
      <c r="FX1120" s="224"/>
      <c r="FY1120" s="225"/>
      <c r="GA1120" s="224"/>
    </row>
    <row r="1121" spans="179:183" x14ac:dyDescent="0.35">
      <c r="FW1121" s="224"/>
      <c r="FX1121" s="224"/>
      <c r="FY1121" s="225"/>
      <c r="GA1121" s="224"/>
    </row>
    <row r="1122" spans="179:183" x14ac:dyDescent="0.35">
      <c r="FW1122" s="224"/>
      <c r="FX1122" s="224"/>
      <c r="FY1122" s="225"/>
      <c r="GA1122" s="224"/>
    </row>
    <row r="1123" spans="179:183" x14ac:dyDescent="0.35">
      <c r="FW1123" s="224"/>
      <c r="FX1123" s="224"/>
      <c r="FY1123" s="225"/>
      <c r="GA1123" s="224"/>
    </row>
    <row r="1124" spans="179:183" x14ac:dyDescent="0.35">
      <c r="FW1124" s="224"/>
      <c r="FX1124" s="224"/>
      <c r="FY1124" s="225"/>
      <c r="GA1124" s="224"/>
    </row>
    <row r="1125" spans="179:183" x14ac:dyDescent="0.35">
      <c r="FW1125" s="224"/>
      <c r="FX1125" s="224"/>
      <c r="FY1125" s="225"/>
      <c r="GA1125" s="224"/>
    </row>
    <row r="1126" spans="179:183" x14ac:dyDescent="0.35">
      <c r="FW1126" s="224"/>
      <c r="FX1126" s="224"/>
      <c r="FY1126" s="225"/>
      <c r="GA1126" s="224"/>
    </row>
    <row r="1127" spans="179:183" x14ac:dyDescent="0.35">
      <c r="FW1127" s="224"/>
      <c r="FX1127" s="224"/>
      <c r="FY1127" s="225"/>
      <c r="GA1127" s="224"/>
    </row>
    <row r="1128" spans="179:183" x14ac:dyDescent="0.35">
      <c r="FW1128" s="224"/>
      <c r="FX1128" s="224"/>
      <c r="FY1128" s="225"/>
      <c r="GA1128" s="224"/>
    </row>
    <row r="1129" spans="179:183" x14ac:dyDescent="0.35">
      <c r="FW1129" s="224"/>
      <c r="FX1129" s="224"/>
      <c r="FY1129" s="225"/>
      <c r="GA1129" s="224"/>
    </row>
    <row r="1130" spans="179:183" x14ac:dyDescent="0.35">
      <c r="FW1130" s="224"/>
      <c r="FX1130" s="224"/>
      <c r="FY1130" s="225"/>
      <c r="GA1130" s="224"/>
    </row>
    <row r="1131" spans="179:183" x14ac:dyDescent="0.35">
      <c r="FW1131" s="224"/>
      <c r="FX1131" s="224"/>
      <c r="FY1131" s="225"/>
      <c r="GA1131" s="224"/>
    </row>
    <row r="1132" spans="179:183" x14ac:dyDescent="0.35">
      <c r="FW1132" s="224"/>
      <c r="FX1132" s="224"/>
      <c r="FY1132" s="225"/>
      <c r="GA1132" s="224"/>
    </row>
    <row r="1133" spans="179:183" x14ac:dyDescent="0.35">
      <c r="FW1133" s="224"/>
      <c r="FX1133" s="224"/>
      <c r="FY1133" s="225"/>
      <c r="GA1133" s="224"/>
    </row>
    <row r="1134" spans="179:183" x14ac:dyDescent="0.35">
      <c r="FW1134" s="224"/>
      <c r="FX1134" s="224"/>
      <c r="FY1134" s="225"/>
      <c r="GA1134" s="224"/>
    </row>
    <row r="1135" spans="179:183" x14ac:dyDescent="0.35">
      <c r="FW1135" s="224"/>
      <c r="FX1135" s="224"/>
      <c r="FY1135" s="225"/>
      <c r="GA1135" s="224"/>
    </row>
    <row r="1136" spans="179:183" x14ac:dyDescent="0.35">
      <c r="FW1136" s="224"/>
      <c r="FX1136" s="224"/>
      <c r="FY1136" s="225"/>
      <c r="GA1136" s="224"/>
    </row>
    <row r="1137" spans="179:183" x14ac:dyDescent="0.35">
      <c r="FW1137" s="224"/>
      <c r="FX1137" s="224"/>
      <c r="FY1137" s="225"/>
      <c r="GA1137" s="224"/>
    </row>
    <row r="1138" spans="179:183" x14ac:dyDescent="0.35">
      <c r="FW1138" s="224"/>
      <c r="FX1138" s="224"/>
      <c r="FY1138" s="225"/>
      <c r="GA1138" s="224"/>
    </row>
    <row r="1139" spans="179:183" x14ac:dyDescent="0.35">
      <c r="FW1139" s="224"/>
      <c r="FX1139" s="224"/>
      <c r="FY1139" s="225"/>
      <c r="GA1139" s="224"/>
    </row>
    <row r="1140" spans="179:183" x14ac:dyDescent="0.35">
      <c r="FW1140" s="224"/>
      <c r="FX1140" s="224"/>
      <c r="FY1140" s="225"/>
      <c r="GA1140" s="224"/>
    </row>
    <row r="1141" spans="179:183" x14ac:dyDescent="0.35">
      <c r="FW1141" s="224"/>
      <c r="FX1141" s="224"/>
      <c r="FY1141" s="225"/>
      <c r="GA1141" s="224"/>
    </row>
    <row r="1142" spans="179:183" x14ac:dyDescent="0.35">
      <c r="FW1142" s="224"/>
      <c r="FX1142" s="224"/>
      <c r="FY1142" s="225"/>
      <c r="GA1142" s="224"/>
    </row>
    <row r="1143" spans="179:183" x14ac:dyDescent="0.35">
      <c r="FW1143" s="224"/>
      <c r="FX1143" s="224"/>
      <c r="FY1143" s="225"/>
      <c r="GA1143" s="224"/>
    </row>
    <row r="1144" spans="179:183" x14ac:dyDescent="0.35">
      <c r="FW1144" s="224"/>
      <c r="FX1144" s="224"/>
      <c r="FY1144" s="225"/>
      <c r="GA1144" s="224"/>
    </row>
    <row r="1145" spans="179:183" x14ac:dyDescent="0.35">
      <c r="FW1145" s="224"/>
      <c r="FX1145" s="224"/>
      <c r="FY1145" s="225"/>
      <c r="GA1145" s="224"/>
    </row>
    <row r="1146" spans="179:183" x14ac:dyDescent="0.35">
      <c r="FW1146" s="224"/>
      <c r="FX1146" s="224"/>
      <c r="FY1146" s="225"/>
      <c r="GA1146" s="224"/>
    </row>
    <row r="1147" spans="179:183" x14ac:dyDescent="0.35">
      <c r="FW1147" s="224"/>
      <c r="FX1147" s="224"/>
      <c r="FY1147" s="225"/>
      <c r="GA1147" s="224"/>
    </row>
    <row r="1148" spans="179:183" x14ac:dyDescent="0.35">
      <c r="FW1148" s="224"/>
      <c r="FX1148" s="224"/>
      <c r="FY1148" s="225"/>
      <c r="GA1148" s="224"/>
    </row>
    <row r="1149" spans="179:183" x14ac:dyDescent="0.35">
      <c r="FW1149" s="224"/>
      <c r="FX1149" s="224"/>
      <c r="FY1149" s="225"/>
      <c r="GA1149" s="224"/>
    </row>
    <row r="1150" spans="179:183" x14ac:dyDescent="0.35">
      <c r="FW1150" s="224"/>
      <c r="FX1150" s="224"/>
      <c r="FY1150" s="225"/>
      <c r="GA1150" s="224"/>
    </row>
    <row r="1151" spans="179:183" x14ac:dyDescent="0.35">
      <c r="FW1151" s="224"/>
      <c r="FX1151" s="224"/>
      <c r="FY1151" s="225"/>
      <c r="GA1151" s="224"/>
    </row>
    <row r="1152" spans="179:183" x14ac:dyDescent="0.35">
      <c r="FW1152" s="224"/>
      <c r="FX1152" s="224"/>
      <c r="FY1152" s="225"/>
      <c r="GA1152" s="224"/>
    </row>
    <row r="1153" spans="179:183" x14ac:dyDescent="0.35">
      <c r="FW1153" s="224"/>
      <c r="FX1153" s="224"/>
      <c r="FY1153" s="225"/>
      <c r="GA1153" s="224"/>
    </row>
    <row r="1154" spans="179:183" x14ac:dyDescent="0.35">
      <c r="FW1154" s="224"/>
      <c r="FX1154" s="224"/>
      <c r="FY1154" s="225"/>
      <c r="GA1154" s="224"/>
    </row>
    <row r="1155" spans="179:183" x14ac:dyDescent="0.35">
      <c r="FW1155" s="224"/>
      <c r="FX1155" s="224"/>
      <c r="FY1155" s="225"/>
      <c r="GA1155" s="224"/>
    </row>
    <row r="1156" spans="179:183" x14ac:dyDescent="0.35">
      <c r="FW1156" s="224"/>
      <c r="FX1156" s="224"/>
      <c r="FY1156" s="225"/>
      <c r="GA1156" s="224"/>
    </row>
    <row r="1157" spans="179:183" x14ac:dyDescent="0.35">
      <c r="FW1157" s="224"/>
      <c r="FX1157" s="224"/>
      <c r="FY1157" s="225"/>
      <c r="GA1157" s="224"/>
    </row>
    <row r="1158" spans="179:183" x14ac:dyDescent="0.35">
      <c r="FW1158" s="224"/>
      <c r="FX1158" s="224"/>
      <c r="FY1158" s="225"/>
      <c r="GA1158" s="224"/>
    </row>
    <row r="1159" spans="179:183" x14ac:dyDescent="0.35">
      <c r="FW1159" s="224"/>
      <c r="FX1159" s="224"/>
      <c r="FY1159" s="225"/>
      <c r="GA1159" s="224"/>
    </row>
    <row r="1160" spans="179:183" x14ac:dyDescent="0.35">
      <c r="FW1160" s="224"/>
      <c r="FX1160" s="224"/>
      <c r="FY1160" s="225"/>
      <c r="GA1160" s="224"/>
    </row>
    <row r="1161" spans="179:183" x14ac:dyDescent="0.35">
      <c r="FW1161" s="224"/>
      <c r="FX1161" s="224"/>
      <c r="FY1161" s="225"/>
      <c r="GA1161" s="224"/>
    </row>
    <row r="1162" spans="179:183" x14ac:dyDescent="0.35">
      <c r="FW1162" s="224"/>
      <c r="FX1162" s="224"/>
      <c r="FY1162" s="225"/>
      <c r="GA1162" s="224"/>
    </row>
    <row r="1163" spans="179:183" x14ac:dyDescent="0.35">
      <c r="FW1163" s="224"/>
      <c r="FX1163" s="224"/>
      <c r="FY1163" s="225"/>
      <c r="GA1163" s="224"/>
    </row>
    <row r="1164" spans="179:183" x14ac:dyDescent="0.35">
      <c r="FW1164" s="224"/>
      <c r="FX1164" s="224"/>
      <c r="FY1164" s="225"/>
      <c r="GA1164" s="224"/>
    </row>
    <row r="1165" spans="179:183" x14ac:dyDescent="0.35">
      <c r="FW1165" s="224"/>
      <c r="FX1165" s="224"/>
      <c r="FY1165" s="225"/>
      <c r="GA1165" s="224"/>
    </row>
    <row r="1166" spans="179:183" x14ac:dyDescent="0.35">
      <c r="FW1166" s="224"/>
      <c r="FX1166" s="224"/>
      <c r="FY1166" s="225"/>
      <c r="GA1166" s="224"/>
    </row>
    <row r="1167" spans="179:183" x14ac:dyDescent="0.35">
      <c r="FW1167" s="224"/>
      <c r="FX1167" s="224"/>
      <c r="FY1167" s="225"/>
      <c r="GA1167" s="224"/>
    </row>
    <row r="1168" spans="179:183" x14ac:dyDescent="0.35">
      <c r="FW1168" s="224"/>
      <c r="FX1168" s="224"/>
      <c r="FY1168" s="225"/>
      <c r="GA1168" s="224"/>
    </row>
    <row r="1169" spans="179:183" x14ac:dyDescent="0.35">
      <c r="FW1169" s="224"/>
      <c r="FX1169" s="224"/>
      <c r="FY1169" s="225"/>
      <c r="GA1169" s="224"/>
    </row>
    <row r="1170" spans="179:183" x14ac:dyDescent="0.35">
      <c r="FW1170" s="224"/>
      <c r="FX1170" s="224"/>
      <c r="FY1170" s="225"/>
      <c r="GA1170" s="224"/>
    </row>
    <row r="1171" spans="179:183" x14ac:dyDescent="0.35">
      <c r="FW1171" s="224"/>
      <c r="FX1171" s="224"/>
      <c r="FY1171" s="225"/>
      <c r="GA1171" s="224"/>
    </row>
    <row r="1172" spans="179:183" x14ac:dyDescent="0.35">
      <c r="FW1172" s="224"/>
      <c r="FX1172" s="224"/>
      <c r="FY1172" s="225"/>
      <c r="GA1172" s="224"/>
    </row>
    <row r="1173" spans="179:183" x14ac:dyDescent="0.35">
      <c r="FW1173" s="224"/>
      <c r="FX1173" s="224"/>
      <c r="FY1173" s="225"/>
      <c r="GA1173" s="224"/>
    </row>
    <row r="1174" spans="179:183" x14ac:dyDescent="0.35">
      <c r="FW1174" s="224"/>
      <c r="FX1174" s="224"/>
      <c r="FY1174" s="225"/>
      <c r="GA1174" s="224"/>
    </row>
    <row r="1175" spans="179:183" x14ac:dyDescent="0.35">
      <c r="FW1175" s="224"/>
      <c r="FX1175" s="224"/>
      <c r="FY1175" s="225"/>
      <c r="GA1175" s="224"/>
    </row>
    <row r="1176" spans="179:183" x14ac:dyDescent="0.35">
      <c r="FW1176" s="224"/>
      <c r="FX1176" s="224"/>
      <c r="FY1176" s="225"/>
      <c r="GA1176" s="224"/>
    </row>
    <row r="1177" spans="179:183" x14ac:dyDescent="0.35">
      <c r="FW1177" s="224"/>
      <c r="FX1177" s="224"/>
      <c r="FY1177" s="225"/>
      <c r="GA1177" s="224"/>
    </row>
    <row r="1178" spans="179:183" x14ac:dyDescent="0.35">
      <c r="FW1178" s="224"/>
      <c r="FX1178" s="224"/>
      <c r="FY1178" s="225"/>
      <c r="GA1178" s="224"/>
    </row>
    <row r="1179" spans="179:183" x14ac:dyDescent="0.35">
      <c r="FW1179" s="224"/>
      <c r="FX1179" s="224"/>
      <c r="FY1179" s="225"/>
      <c r="GA1179" s="224"/>
    </row>
    <row r="1180" spans="179:183" x14ac:dyDescent="0.35">
      <c r="FW1180" s="224"/>
      <c r="FX1180" s="224"/>
      <c r="FY1180" s="225"/>
      <c r="GA1180" s="224"/>
    </row>
    <row r="1181" spans="179:183" x14ac:dyDescent="0.35">
      <c r="FW1181" s="224"/>
      <c r="FX1181" s="224"/>
      <c r="FY1181" s="225"/>
      <c r="GA1181" s="224"/>
    </row>
    <row r="1182" spans="179:183" x14ac:dyDescent="0.35">
      <c r="FW1182" s="224"/>
      <c r="FX1182" s="224"/>
      <c r="FY1182" s="225"/>
      <c r="GA1182" s="224"/>
    </row>
    <row r="1183" spans="179:183" x14ac:dyDescent="0.35">
      <c r="FW1183" s="224"/>
      <c r="FX1183" s="224"/>
      <c r="FY1183" s="225"/>
      <c r="GA1183" s="224"/>
    </row>
    <row r="1184" spans="179:183" x14ac:dyDescent="0.35">
      <c r="FW1184" s="224"/>
      <c r="FX1184" s="224"/>
      <c r="FY1184" s="225"/>
      <c r="GA1184" s="224"/>
    </row>
    <row r="1185" spans="179:183" x14ac:dyDescent="0.35">
      <c r="FW1185" s="224"/>
      <c r="FX1185" s="224"/>
      <c r="FY1185" s="225"/>
      <c r="GA1185" s="224"/>
    </row>
    <row r="1186" spans="179:183" x14ac:dyDescent="0.35">
      <c r="FW1186" s="224"/>
      <c r="FX1186" s="224"/>
      <c r="FY1186" s="225"/>
      <c r="GA1186" s="224"/>
    </row>
    <row r="1187" spans="179:183" x14ac:dyDescent="0.35">
      <c r="FW1187" s="224"/>
      <c r="FX1187" s="224"/>
      <c r="FY1187" s="225"/>
      <c r="GA1187" s="224"/>
    </row>
    <row r="1188" spans="179:183" x14ac:dyDescent="0.35">
      <c r="FW1188" s="224"/>
      <c r="FX1188" s="224"/>
      <c r="FY1188" s="225"/>
      <c r="GA1188" s="224"/>
    </row>
    <row r="1189" spans="179:183" x14ac:dyDescent="0.35">
      <c r="FW1189" s="224"/>
      <c r="FX1189" s="224"/>
      <c r="FY1189" s="225"/>
      <c r="GA1189" s="224"/>
    </row>
    <row r="1190" spans="179:183" x14ac:dyDescent="0.35">
      <c r="FW1190" s="224"/>
      <c r="FX1190" s="224"/>
      <c r="FY1190" s="225"/>
      <c r="GA1190" s="224"/>
    </row>
    <row r="1191" spans="179:183" x14ac:dyDescent="0.35">
      <c r="FW1191" s="224"/>
      <c r="FX1191" s="224"/>
      <c r="FY1191" s="225"/>
      <c r="GA1191" s="224"/>
    </row>
    <row r="1192" spans="179:183" x14ac:dyDescent="0.35">
      <c r="FW1192" s="224"/>
      <c r="FX1192" s="224"/>
      <c r="FY1192" s="225"/>
      <c r="GA1192" s="224"/>
    </row>
    <row r="1193" spans="179:183" x14ac:dyDescent="0.35">
      <c r="FW1193" s="224"/>
      <c r="FX1193" s="224"/>
      <c r="FY1193" s="225"/>
      <c r="GA1193" s="224"/>
    </row>
    <row r="1194" spans="179:183" x14ac:dyDescent="0.35">
      <c r="FW1194" s="224"/>
      <c r="FX1194" s="224"/>
      <c r="FY1194" s="225"/>
      <c r="GA1194" s="224"/>
    </row>
    <row r="1195" spans="179:183" x14ac:dyDescent="0.35">
      <c r="FW1195" s="224"/>
      <c r="FX1195" s="224"/>
      <c r="FY1195" s="225"/>
      <c r="GA1195" s="224"/>
    </row>
    <row r="1196" spans="179:183" x14ac:dyDescent="0.35">
      <c r="FW1196" s="224"/>
      <c r="FX1196" s="224"/>
      <c r="FY1196" s="225"/>
      <c r="GA1196" s="224"/>
    </row>
    <row r="1197" spans="179:183" x14ac:dyDescent="0.35">
      <c r="FW1197" s="224"/>
      <c r="FX1197" s="224"/>
      <c r="FY1197" s="225"/>
      <c r="GA1197" s="224"/>
    </row>
    <row r="1198" spans="179:183" x14ac:dyDescent="0.35">
      <c r="FW1198" s="224"/>
      <c r="FX1198" s="224"/>
      <c r="FY1198" s="225"/>
      <c r="GA1198" s="224"/>
    </row>
    <row r="1199" spans="179:183" x14ac:dyDescent="0.35">
      <c r="FW1199" s="224"/>
      <c r="FX1199" s="224"/>
      <c r="FY1199" s="225"/>
      <c r="GA1199" s="224"/>
    </row>
    <row r="1200" spans="179:183" x14ac:dyDescent="0.35">
      <c r="FW1200" s="224"/>
      <c r="FX1200" s="224"/>
      <c r="FY1200" s="225"/>
      <c r="GA1200" s="224"/>
    </row>
    <row r="1201" spans="179:183" x14ac:dyDescent="0.35">
      <c r="FW1201" s="224"/>
      <c r="FX1201" s="224"/>
      <c r="FY1201" s="225"/>
      <c r="GA1201" s="224"/>
    </row>
    <row r="1202" spans="179:183" x14ac:dyDescent="0.35">
      <c r="FW1202" s="224"/>
      <c r="FX1202" s="224"/>
      <c r="FY1202" s="225"/>
      <c r="GA1202" s="224"/>
    </row>
    <row r="1203" spans="179:183" x14ac:dyDescent="0.35">
      <c r="FW1203" s="224"/>
      <c r="FX1203" s="224"/>
      <c r="FY1203" s="225"/>
      <c r="GA1203" s="224"/>
    </row>
    <row r="1204" spans="179:183" x14ac:dyDescent="0.35">
      <c r="FW1204" s="224"/>
      <c r="FX1204" s="224"/>
      <c r="FY1204" s="225"/>
      <c r="GA1204" s="224"/>
    </row>
    <row r="1205" spans="179:183" x14ac:dyDescent="0.35">
      <c r="FW1205" s="224"/>
      <c r="FX1205" s="224"/>
      <c r="FY1205" s="225"/>
      <c r="GA1205" s="224"/>
    </row>
    <row r="1206" spans="179:183" x14ac:dyDescent="0.35">
      <c r="FW1206" s="224"/>
      <c r="FX1206" s="224"/>
      <c r="FY1206" s="225"/>
      <c r="GA1206" s="224"/>
    </row>
    <row r="1207" spans="179:183" x14ac:dyDescent="0.35">
      <c r="FW1207" s="224"/>
      <c r="FX1207" s="224"/>
      <c r="FY1207" s="225"/>
      <c r="GA1207" s="224"/>
    </row>
    <row r="1208" spans="179:183" x14ac:dyDescent="0.35">
      <c r="FW1208" s="224"/>
      <c r="FX1208" s="224"/>
      <c r="FY1208" s="225"/>
      <c r="GA1208" s="224"/>
    </row>
    <row r="1209" spans="179:183" x14ac:dyDescent="0.35">
      <c r="FW1209" s="224"/>
      <c r="FX1209" s="224"/>
      <c r="FY1209" s="225"/>
      <c r="GA1209" s="224"/>
    </row>
    <row r="1210" spans="179:183" x14ac:dyDescent="0.35">
      <c r="FW1210" s="224"/>
      <c r="FX1210" s="224"/>
      <c r="FY1210" s="225"/>
      <c r="GA1210" s="224"/>
    </row>
    <row r="1211" spans="179:183" x14ac:dyDescent="0.35">
      <c r="FW1211" s="224"/>
      <c r="FX1211" s="224"/>
      <c r="FY1211" s="225"/>
      <c r="GA1211" s="224"/>
    </row>
    <row r="1212" spans="179:183" x14ac:dyDescent="0.35">
      <c r="FW1212" s="224"/>
      <c r="FX1212" s="224"/>
      <c r="FY1212" s="225"/>
      <c r="GA1212" s="224"/>
    </row>
    <row r="1213" spans="179:183" x14ac:dyDescent="0.35">
      <c r="FW1213" s="224"/>
      <c r="FX1213" s="224"/>
      <c r="FY1213" s="225"/>
      <c r="GA1213" s="224"/>
    </row>
    <row r="1214" spans="179:183" x14ac:dyDescent="0.35">
      <c r="FW1214" s="224"/>
      <c r="FX1214" s="224"/>
      <c r="FY1214" s="225"/>
      <c r="GA1214" s="224"/>
    </row>
    <row r="1215" spans="179:183" x14ac:dyDescent="0.35">
      <c r="FW1215" s="224"/>
      <c r="FX1215" s="224"/>
      <c r="FY1215" s="225"/>
      <c r="GA1215" s="224"/>
    </row>
    <row r="1216" spans="179:183" x14ac:dyDescent="0.35">
      <c r="FW1216" s="224"/>
      <c r="FX1216" s="224"/>
      <c r="FY1216" s="225"/>
      <c r="GA1216" s="224"/>
    </row>
    <row r="1217" spans="179:183" x14ac:dyDescent="0.35">
      <c r="FW1217" s="224"/>
      <c r="FX1217" s="224"/>
      <c r="FY1217" s="225"/>
      <c r="GA1217" s="224"/>
    </row>
    <row r="1218" spans="179:183" x14ac:dyDescent="0.35">
      <c r="FW1218" s="224"/>
      <c r="FX1218" s="224"/>
      <c r="FY1218" s="225"/>
      <c r="GA1218" s="224"/>
    </row>
    <row r="1219" spans="179:183" x14ac:dyDescent="0.35">
      <c r="FW1219" s="224"/>
      <c r="FX1219" s="224"/>
      <c r="FY1219" s="225"/>
      <c r="GA1219" s="224"/>
    </row>
    <row r="1220" spans="179:183" x14ac:dyDescent="0.35">
      <c r="FW1220" s="224"/>
      <c r="FX1220" s="224"/>
      <c r="FY1220" s="225"/>
      <c r="GA1220" s="224"/>
    </row>
    <row r="1221" spans="179:183" x14ac:dyDescent="0.35">
      <c r="FW1221" s="224"/>
      <c r="FX1221" s="224"/>
      <c r="FY1221" s="225"/>
      <c r="GA1221" s="224"/>
    </row>
    <row r="1222" spans="179:183" x14ac:dyDescent="0.35">
      <c r="FW1222" s="224"/>
      <c r="FX1222" s="224"/>
      <c r="FY1222" s="225"/>
      <c r="GA1222" s="224"/>
    </row>
    <row r="1223" spans="179:183" x14ac:dyDescent="0.35">
      <c r="FW1223" s="224"/>
      <c r="FX1223" s="224"/>
      <c r="FY1223" s="225"/>
      <c r="GA1223" s="224"/>
    </row>
    <row r="1224" spans="179:183" x14ac:dyDescent="0.35">
      <c r="FW1224" s="224"/>
      <c r="FX1224" s="224"/>
      <c r="FY1224" s="225"/>
      <c r="GA1224" s="224"/>
    </row>
    <row r="1225" spans="179:183" x14ac:dyDescent="0.35">
      <c r="FW1225" s="224"/>
      <c r="FX1225" s="224"/>
      <c r="FY1225" s="225"/>
      <c r="GA1225" s="224"/>
    </row>
    <row r="1226" spans="179:183" x14ac:dyDescent="0.35">
      <c r="FW1226" s="224"/>
      <c r="FX1226" s="224"/>
      <c r="FY1226" s="225"/>
      <c r="GA1226" s="224"/>
    </row>
    <row r="1227" spans="179:183" x14ac:dyDescent="0.35">
      <c r="FW1227" s="224"/>
      <c r="FX1227" s="224"/>
      <c r="FY1227" s="225"/>
      <c r="GA1227" s="224"/>
    </row>
    <row r="1228" spans="179:183" x14ac:dyDescent="0.35">
      <c r="FW1228" s="224"/>
      <c r="FX1228" s="224"/>
      <c r="FY1228" s="225"/>
      <c r="GA1228" s="224"/>
    </row>
    <row r="1229" spans="179:183" x14ac:dyDescent="0.35">
      <c r="FW1229" s="224"/>
      <c r="FX1229" s="224"/>
      <c r="FY1229" s="225"/>
      <c r="GA1229" s="224"/>
    </row>
    <row r="1230" spans="179:183" x14ac:dyDescent="0.35">
      <c r="FW1230" s="224"/>
      <c r="FX1230" s="224"/>
      <c r="FY1230" s="225"/>
      <c r="GA1230" s="224"/>
    </row>
    <row r="1231" spans="179:183" x14ac:dyDescent="0.35">
      <c r="FW1231" s="224"/>
      <c r="FX1231" s="224"/>
      <c r="FY1231" s="225"/>
      <c r="GA1231" s="224"/>
    </row>
    <row r="1232" spans="179:183" x14ac:dyDescent="0.35">
      <c r="FW1232" s="224"/>
      <c r="FX1232" s="224"/>
      <c r="FY1232" s="225"/>
      <c r="GA1232" s="224"/>
    </row>
    <row r="1233" spans="179:183" x14ac:dyDescent="0.35">
      <c r="FW1233" s="224"/>
      <c r="FX1233" s="224"/>
      <c r="FY1233" s="225"/>
      <c r="GA1233" s="224"/>
    </row>
    <row r="1234" spans="179:183" x14ac:dyDescent="0.35">
      <c r="FW1234" s="224"/>
      <c r="FX1234" s="224"/>
      <c r="FY1234" s="225"/>
      <c r="GA1234" s="224"/>
    </row>
    <row r="1235" spans="179:183" x14ac:dyDescent="0.35">
      <c r="FW1235" s="224"/>
      <c r="FX1235" s="224"/>
      <c r="FY1235" s="225"/>
      <c r="GA1235" s="224"/>
    </row>
    <row r="1236" spans="179:183" x14ac:dyDescent="0.35">
      <c r="FW1236" s="224"/>
      <c r="FX1236" s="224"/>
      <c r="FY1236" s="225"/>
      <c r="GA1236" s="224"/>
    </row>
    <row r="1237" spans="179:183" x14ac:dyDescent="0.35">
      <c r="FW1237" s="224"/>
      <c r="FX1237" s="224"/>
      <c r="FY1237" s="225"/>
      <c r="GA1237" s="224"/>
    </row>
    <row r="1238" spans="179:183" x14ac:dyDescent="0.35">
      <c r="FW1238" s="224"/>
      <c r="FX1238" s="224"/>
      <c r="FY1238" s="225"/>
      <c r="GA1238" s="224"/>
    </row>
    <row r="1239" spans="179:183" x14ac:dyDescent="0.35">
      <c r="FW1239" s="224"/>
      <c r="FX1239" s="224"/>
      <c r="FY1239" s="225"/>
      <c r="GA1239" s="224"/>
    </row>
    <row r="1240" spans="179:183" x14ac:dyDescent="0.35">
      <c r="FW1240" s="224"/>
      <c r="FX1240" s="224"/>
      <c r="FY1240" s="225"/>
      <c r="GA1240" s="224"/>
    </row>
    <row r="1241" spans="179:183" x14ac:dyDescent="0.35">
      <c r="FW1241" s="224"/>
      <c r="FX1241" s="224"/>
      <c r="FY1241" s="225"/>
      <c r="GA1241" s="224"/>
    </row>
    <row r="1242" spans="179:183" x14ac:dyDescent="0.35">
      <c r="FW1242" s="224"/>
      <c r="FX1242" s="224"/>
      <c r="FY1242" s="225"/>
      <c r="GA1242" s="224"/>
    </row>
    <row r="1243" spans="179:183" x14ac:dyDescent="0.35">
      <c r="FW1243" s="224"/>
      <c r="FX1243" s="224"/>
      <c r="FY1243" s="225"/>
      <c r="GA1243" s="224"/>
    </row>
    <row r="1244" spans="179:183" x14ac:dyDescent="0.35">
      <c r="FW1244" s="224"/>
      <c r="FX1244" s="224"/>
      <c r="FY1244" s="225"/>
      <c r="GA1244" s="224"/>
    </row>
    <row r="1245" spans="179:183" x14ac:dyDescent="0.35">
      <c r="FW1245" s="224"/>
      <c r="FX1245" s="224"/>
      <c r="FY1245" s="225"/>
      <c r="GA1245" s="224"/>
    </row>
    <row r="1246" spans="179:183" x14ac:dyDescent="0.35">
      <c r="FW1246" s="224"/>
      <c r="FX1246" s="224"/>
      <c r="FY1246" s="225"/>
      <c r="GA1246" s="224"/>
    </row>
    <row r="1247" spans="179:183" x14ac:dyDescent="0.35">
      <c r="FW1247" s="224"/>
      <c r="FX1247" s="224"/>
      <c r="FY1247" s="225"/>
      <c r="GA1247" s="224"/>
    </row>
    <row r="1248" spans="179:183" x14ac:dyDescent="0.35">
      <c r="FW1248" s="224"/>
      <c r="FX1248" s="224"/>
      <c r="FY1248" s="225"/>
      <c r="GA1248" s="224"/>
    </row>
    <row r="1249" spans="179:183" x14ac:dyDescent="0.35">
      <c r="FW1249" s="224"/>
      <c r="FX1249" s="224"/>
      <c r="FY1249" s="225"/>
      <c r="GA1249" s="224"/>
    </row>
    <row r="1250" spans="179:183" x14ac:dyDescent="0.35">
      <c r="FW1250" s="224"/>
      <c r="FX1250" s="224"/>
      <c r="FY1250" s="225"/>
      <c r="GA1250" s="224"/>
    </row>
    <row r="1251" spans="179:183" x14ac:dyDescent="0.35">
      <c r="FW1251" s="224"/>
      <c r="FX1251" s="224"/>
      <c r="FY1251" s="225"/>
      <c r="GA1251" s="224"/>
    </row>
    <row r="1252" spans="179:183" x14ac:dyDescent="0.35">
      <c r="FW1252" s="224"/>
      <c r="FX1252" s="224"/>
      <c r="FY1252" s="225"/>
      <c r="GA1252" s="224"/>
    </row>
    <row r="1253" spans="179:183" x14ac:dyDescent="0.35">
      <c r="FW1253" s="224"/>
      <c r="FX1253" s="224"/>
      <c r="FY1253" s="225"/>
      <c r="GA1253" s="224"/>
    </row>
    <row r="1254" spans="179:183" x14ac:dyDescent="0.35">
      <c r="FW1254" s="224"/>
      <c r="FX1254" s="224"/>
      <c r="FY1254" s="225"/>
      <c r="GA1254" s="224"/>
    </row>
    <row r="1255" spans="179:183" x14ac:dyDescent="0.35">
      <c r="FW1255" s="224"/>
      <c r="FX1255" s="224"/>
      <c r="FY1255" s="225"/>
      <c r="GA1255" s="224"/>
    </row>
    <row r="1256" spans="179:183" x14ac:dyDescent="0.35">
      <c r="FW1256" s="224"/>
      <c r="FX1256" s="224"/>
      <c r="FY1256" s="225"/>
      <c r="GA1256" s="224"/>
    </row>
    <row r="1257" spans="179:183" x14ac:dyDescent="0.35">
      <c r="FW1257" s="224"/>
      <c r="FX1257" s="224"/>
      <c r="FY1257" s="225"/>
      <c r="GA1257" s="224"/>
    </row>
    <row r="1258" spans="179:183" x14ac:dyDescent="0.35">
      <c r="FW1258" s="224"/>
      <c r="FX1258" s="224"/>
      <c r="FY1258" s="225"/>
      <c r="GA1258" s="224"/>
    </row>
    <row r="1259" spans="179:183" x14ac:dyDescent="0.35">
      <c r="FW1259" s="224"/>
      <c r="FX1259" s="224"/>
      <c r="FY1259" s="225"/>
      <c r="GA1259" s="224"/>
    </row>
    <row r="1260" spans="179:183" x14ac:dyDescent="0.35">
      <c r="FW1260" s="224"/>
      <c r="FX1260" s="224"/>
      <c r="FY1260" s="225"/>
      <c r="GA1260" s="224"/>
    </row>
    <row r="1261" spans="179:183" x14ac:dyDescent="0.35">
      <c r="FW1261" s="224"/>
      <c r="FX1261" s="224"/>
      <c r="FY1261" s="225"/>
      <c r="GA1261" s="224"/>
    </row>
    <row r="1262" spans="179:183" x14ac:dyDescent="0.35">
      <c r="FW1262" s="224"/>
      <c r="FX1262" s="224"/>
      <c r="FY1262" s="225"/>
      <c r="GA1262" s="224"/>
    </row>
    <row r="1263" spans="179:183" x14ac:dyDescent="0.35">
      <c r="FW1263" s="224"/>
      <c r="FX1263" s="224"/>
      <c r="FY1263" s="225"/>
      <c r="GA1263" s="224"/>
    </row>
    <row r="1264" spans="179:183" x14ac:dyDescent="0.35">
      <c r="FW1264" s="224"/>
      <c r="FX1264" s="224"/>
      <c r="FY1264" s="225"/>
      <c r="GA1264" s="224"/>
    </row>
    <row r="1265" spans="179:183" x14ac:dyDescent="0.35">
      <c r="FW1265" s="224"/>
      <c r="FX1265" s="224"/>
      <c r="FY1265" s="225"/>
      <c r="GA1265" s="224"/>
    </row>
    <row r="1266" spans="179:183" x14ac:dyDescent="0.35">
      <c r="FW1266" s="224"/>
      <c r="FX1266" s="224"/>
      <c r="FY1266" s="225"/>
      <c r="GA1266" s="224"/>
    </row>
    <row r="1267" spans="179:183" x14ac:dyDescent="0.35">
      <c r="FW1267" s="224"/>
      <c r="FX1267" s="224"/>
      <c r="FY1267" s="225"/>
      <c r="GA1267" s="224"/>
    </row>
    <row r="1268" spans="179:183" x14ac:dyDescent="0.35">
      <c r="FW1268" s="224"/>
      <c r="FX1268" s="224"/>
      <c r="FY1268" s="225"/>
      <c r="GA1268" s="224"/>
    </row>
    <row r="1269" spans="179:183" x14ac:dyDescent="0.35">
      <c r="FW1269" s="224"/>
      <c r="FX1269" s="224"/>
      <c r="FY1269" s="225"/>
      <c r="GA1269" s="224"/>
    </row>
    <row r="1270" spans="179:183" x14ac:dyDescent="0.35">
      <c r="FW1270" s="224"/>
      <c r="FX1270" s="224"/>
      <c r="FY1270" s="225"/>
      <c r="GA1270" s="224"/>
    </row>
    <row r="1271" spans="179:183" x14ac:dyDescent="0.35">
      <c r="FW1271" s="224"/>
      <c r="FX1271" s="224"/>
      <c r="FY1271" s="225"/>
      <c r="GA1271" s="224"/>
    </row>
    <row r="1272" spans="179:183" x14ac:dyDescent="0.35">
      <c r="FW1272" s="224"/>
      <c r="FX1272" s="224"/>
      <c r="FY1272" s="225"/>
      <c r="GA1272" s="224"/>
    </row>
    <row r="1273" spans="179:183" x14ac:dyDescent="0.35">
      <c r="FW1273" s="224"/>
      <c r="FX1273" s="224"/>
      <c r="FY1273" s="225"/>
      <c r="GA1273" s="224"/>
    </row>
    <row r="1274" spans="179:183" x14ac:dyDescent="0.35">
      <c r="FW1274" s="224"/>
      <c r="FX1274" s="224"/>
      <c r="FY1274" s="225"/>
      <c r="GA1274" s="224"/>
    </row>
    <row r="1275" spans="179:183" x14ac:dyDescent="0.35">
      <c r="FW1275" s="224"/>
      <c r="FX1275" s="224"/>
      <c r="FY1275" s="225"/>
      <c r="GA1275" s="224"/>
    </row>
    <row r="1276" spans="179:183" x14ac:dyDescent="0.35">
      <c r="FW1276" s="224"/>
      <c r="FX1276" s="224"/>
      <c r="FY1276" s="225"/>
      <c r="GA1276" s="224"/>
    </row>
    <row r="1277" spans="179:183" x14ac:dyDescent="0.35">
      <c r="FW1277" s="224"/>
      <c r="FX1277" s="224"/>
      <c r="FY1277" s="225"/>
      <c r="GA1277" s="224"/>
    </row>
    <row r="1278" spans="179:183" x14ac:dyDescent="0.35">
      <c r="FW1278" s="224"/>
      <c r="FX1278" s="224"/>
      <c r="FY1278" s="225"/>
      <c r="GA1278" s="224"/>
    </row>
    <row r="1279" spans="179:183" x14ac:dyDescent="0.35">
      <c r="FW1279" s="224"/>
      <c r="FX1279" s="224"/>
      <c r="FY1279" s="225"/>
      <c r="GA1279" s="224"/>
    </row>
    <row r="1280" spans="179:183" x14ac:dyDescent="0.35">
      <c r="FW1280" s="224"/>
      <c r="FX1280" s="224"/>
      <c r="FY1280" s="225"/>
      <c r="GA1280" s="224"/>
    </row>
    <row r="1281" spans="179:183" x14ac:dyDescent="0.35">
      <c r="FW1281" s="224"/>
      <c r="FX1281" s="224"/>
      <c r="FY1281" s="225"/>
      <c r="GA1281" s="224"/>
    </row>
    <row r="1282" spans="179:183" x14ac:dyDescent="0.35">
      <c r="FW1282" s="224"/>
      <c r="FX1282" s="224"/>
      <c r="FY1282" s="225"/>
      <c r="GA1282" s="224"/>
    </row>
    <row r="1283" spans="179:183" x14ac:dyDescent="0.35">
      <c r="FW1283" s="224"/>
      <c r="FX1283" s="224"/>
      <c r="FY1283" s="225"/>
      <c r="GA1283" s="224"/>
    </row>
    <row r="1284" spans="179:183" x14ac:dyDescent="0.35">
      <c r="FW1284" s="224"/>
      <c r="FX1284" s="224"/>
      <c r="FY1284" s="225"/>
      <c r="GA1284" s="224"/>
    </row>
    <row r="1285" spans="179:183" x14ac:dyDescent="0.35">
      <c r="FW1285" s="224"/>
      <c r="FX1285" s="224"/>
      <c r="FY1285" s="225"/>
      <c r="GA1285" s="224"/>
    </row>
    <row r="1286" spans="179:183" x14ac:dyDescent="0.35">
      <c r="FW1286" s="224"/>
      <c r="FX1286" s="224"/>
      <c r="FY1286" s="225"/>
      <c r="GA1286" s="224"/>
    </row>
    <row r="1287" spans="179:183" x14ac:dyDescent="0.35">
      <c r="FW1287" s="224"/>
      <c r="FX1287" s="224"/>
      <c r="FY1287" s="225"/>
      <c r="GA1287" s="224"/>
    </row>
    <row r="1288" spans="179:183" x14ac:dyDescent="0.35">
      <c r="FW1288" s="224"/>
      <c r="FX1288" s="224"/>
      <c r="FY1288" s="225"/>
      <c r="GA1288" s="224"/>
    </row>
    <row r="1289" spans="179:183" x14ac:dyDescent="0.35">
      <c r="FW1289" s="224"/>
      <c r="FX1289" s="224"/>
      <c r="FY1289" s="225"/>
      <c r="GA1289" s="224"/>
    </row>
    <row r="1290" spans="179:183" x14ac:dyDescent="0.35">
      <c r="FW1290" s="224"/>
      <c r="FX1290" s="224"/>
      <c r="FY1290" s="225"/>
      <c r="GA1290" s="224"/>
    </row>
    <row r="1291" spans="179:183" x14ac:dyDescent="0.35">
      <c r="FW1291" s="224"/>
      <c r="FX1291" s="224"/>
      <c r="FY1291" s="225"/>
      <c r="GA1291" s="224"/>
    </row>
    <row r="1292" spans="179:183" x14ac:dyDescent="0.35">
      <c r="FW1292" s="224"/>
      <c r="FX1292" s="224"/>
      <c r="FY1292" s="225"/>
      <c r="GA1292" s="224"/>
    </row>
    <row r="1293" spans="179:183" x14ac:dyDescent="0.35">
      <c r="FW1293" s="224"/>
      <c r="FX1293" s="224"/>
      <c r="FY1293" s="225"/>
      <c r="GA1293" s="224"/>
    </row>
    <row r="1294" spans="179:183" x14ac:dyDescent="0.35">
      <c r="FW1294" s="224"/>
      <c r="FX1294" s="224"/>
      <c r="FY1294" s="225"/>
      <c r="GA1294" s="224"/>
    </row>
    <row r="1295" spans="179:183" x14ac:dyDescent="0.35">
      <c r="FW1295" s="224"/>
      <c r="FX1295" s="224"/>
      <c r="FY1295" s="225"/>
      <c r="GA1295" s="224"/>
    </row>
    <row r="1296" spans="179:183" x14ac:dyDescent="0.35">
      <c r="FW1296" s="224"/>
      <c r="FX1296" s="224"/>
      <c r="FY1296" s="225"/>
      <c r="GA1296" s="224"/>
    </row>
    <row r="1297" spans="179:183" x14ac:dyDescent="0.35">
      <c r="FW1297" s="224"/>
      <c r="FX1297" s="224"/>
      <c r="FY1297" s="225"/>
      <c r="GA1297" s="224"/>
    </row>
    <row r="1298" spans="179:183" x14ac:dyDescent="0.35">
      <c r="FW1298" s="224"/>
      <c r="FX1298" s="224"/>
      <c r="FY1298" s="225"/>
      <c r="GA1298" s="224"/>
    </row>
    <row r="1299" spans="179:183" x14ac:dyDescent="0.35">
      <c r="FW1299" s="224"/>
      <c r="FX1299" s="224"/>
      <c r="FY1299" s="225"/>
      <c r="GA1299" s="224"/>
    </row>
    <row r="1300" spans="179:183" x14ac:dyDescent="0.35">
      <c r="FW1300" s="224"/>
      <c r="FX1300" s="224"/>
      <c r="FY1300" s="225"/>
      <c r="GA1300" s="224"/>
    </row>
    <row r="1301" spans="179:183" x14ac:dyDescent="0.35">
      <c r="FW1301" s="224"/>
      <c r="FX1301" s="224"/>
      <c r="FY1301" s="225"/>
      <c r="GA1301" s="224"/>
    </row>
    <row r="1302" spans="179:183" x14ac:dyDescent="0.35">
      <c r="FW1302" s="224"/>
      <c r="FX1302" s="224"/>
      <c r="FY1302" s="225"/>
      <c r="GA1302" s="224"/>
    </row>
    <row r="1303" spans="179:183" x14ac:dyDescent="0.35">
      <c r="FW1303" s="224"/>
      <c r="FX1303" s="224"/>
      <c r="FY1303" s="225"/>
      <c r="GA1303" s="224"/>
    </row>
    <row r="1304" spans="179:183" x14ac:dyDescent="0.35">
      <c r="FW1304" s="224"/>
      <c r="FX1304" s="224"/>
      <c r="FY1304" s="225"/>
      <c r="GA1304" s="224"/>
    </row>
    <row r="1305" spans="179:183" x14ac:dyDescent="0.35">
      <c r="FW1305" s="224"/>
      <c r="FX1305" s="224"/>
      <c r="FY1305" s="225"/>
      <c r="GA1305" s="224"/>
    </row>
    <row r="1306" spans="179:183" x14ac:dyDescent="0.35">
      <c r="FW1306" s="224"/>
      <c r="FX1306" s="224"/>
      <c r="FY1306" s="225"/>
      <c r="GA1306" s="224"/>
    </row>
    <row r="1307" spans="179:183" x14ac:dyDescent="0.35">
      <c r="FW1307" s="224"/>
      <c r="FX1307" s="224"/>
      <c r="FY1307" s="225"/>
      <c r="GA1307" s="224"/>
    </row>
    <row r="1308" spans="179:183" x14ac:dyDescent="0.35">
      <c r="FW1308" s="224"/>
      <c r="FX1308" s="224"/>
      <c r="FY1308" s="225"/>
      <c r="GA1308" s="224"/>
    </row>
    <row r="1309" spans="179:183" x14ac:dyDescent="0.35">
      <c r="FW1309" s="224"/>
      <c r="FX1309" s="224"/>
      <c r="FY1309" s="225"/>
      <c r="GA1309" s="224"/>
    </row>
    <row r="1310" spans="179:183" x14ac:dyDescent="0.35">
      <c r="FW1310" s="224"/>
      <c r="FX1310" s="224"/>
      <c r="FY1310" s="225"/>
      <c r="GA1310" s="224"/>
    </row>
    <row r="1311" spans="179:183" x14ac:dyDescent="0.35">
      <c r="FW1311" s="224"/>
      <c r="FX1311" s="224"/>
      <c r="FY1311" s="225"/>
      <c r="GA1311" s="224"/>
    </row>
    <row r="1312" spans="179:183" x14ac:dyDescent="0.35">
      <c r="FW1312" s="224"/>
      <c r="FX1312" s="224"/>
      <c r="FY1312" s="225"/>
      <c r="GA1312" s="224"/>
    </row>
    <row r="1313" spans="179:183" x14ac:dyDescent="0.35">
      <c r="FW1313" s="224"/>
      <c r="FX1313" s="224"/>
      <c r="FY1313" s="225"/>
      <c r="GA1313" s="224"/>
    </row>
    <row r="1314" spans="179:183" x14ac:dyDescent="0.35">
      <c r="FW1314" s="224"/>
      <c r="FX1314" s="224"/>
      <c r="FY1314" s="225"/>
      <c r="GA1314" s="224"/>
    </row>
    <row r="1315" spans="179:183" x14ac:dyDescent="0.35">
      <c r="FW1315" s="224"/>
      <c r="FX1315" s="224"/>
      <c r="FY1315" s="225"/>
      <c r="GA1315" s="224"/>
    </row>
    <row r="1316" spans="179:183" x14ac:dyDescent="0.35">
      <c r="FW1316" s="224"/>
      <c r="FX1316" s="224"/>
      <c r="FY1316" s="225"/>
      <c r="GA1316" s="224"/>
    </row>
    <row r="1317" spans="179:183" x14ac:dyDescent="0.35">
      <c r="FW1317" s="224"/>
      <c r="FX1317" s="224"/>
      <c r="FY1317" s="225"/>
      <c r="GA1317" s="224"/>
    </row>
    <row r="1318" spans="179:183" x14ac:dyDescent="0.35">
      <c r="FW1318" s="224"/>
      <c r="FX1318" s="224"/>
      <c r="FY1318" s="225"/>
      <c r="GA1318" s="224"/>
    </row>
    <row r="1319" spans="179:183" x14ac:dyDescent="0.35">
      <c r="FW1319" s="224"/>
      <c r="FX1319" s="224"/>
      <c r="FY1319" s="225"/>
      <c r="GA1319" s="224"/>
    </row>
    <row r="1320" spans="179:183" x14ac:dyDescent="0.35">
      <c r="FW1320" s="224"/>
      <c r="FX1320" s="224"/>
      <c r="FY1320" s="225"/>
      <c r="GA1320" s="224"/>
    </row>
    <row r="1321" spans="179:183" x14ac:dyDescent="0.35">
      <c r="FW1321" s="224"/>
      <c r="FX1321" s="224"/>
      <c r="FY1321" s="225"/>
      <c r="GA1321" s="224"/>
    </row>
    <row r="1322" spans="179:183" x14ac:dyDescent="0.35">
      <c r="FW1322" s="224"/>
      <c r="FX1322" s="224"/>
      <c r="FY1322" s="225"/>
      <c r="GA1322" s="224"/>
    </row>
    <row r="1323" spans="179:183" x14ac:dyDescent="0.35">
      <c r="FW1323" s="224"/>
      <c r="FX1323" s="224"/>
      <c r="FY1323" s="225"/>
      <c r="GA1323" s="224"/>
    </row>
    <row r="1324" spans="179:183" x14ac:dyDescent="0.35">
      <c r="FW1324" s="224"/>
      <c r="FX1324" s="224"/>
      <c r="FY1324" s="225"/>
      <c r="GA1324" s="224"/>
    </row>
    <row r="1325" spans="179:183" x14ac:dyDescent="0.35">
      <c r="FW1325" s="224"/>
      <c r="FX1325" s="224"/>
      <c r="FY1325" s="225"/>
      <c r="GA1325" s="224"/>
    </row>
    <row r="1326" spans="179:183" x14ac:dyDescent="0.35">
      <c r="FW1326" s="224"/>
      <c r="FX1326" s="224"/>
      <c r="FY1326" s="225"/>
      <c r="GA1326" s="224"/>
    </row>
    <row r="1327" spans="179:183" x14ac:dyDescent="0.35">
      <c r="FW1327" s="224"/>
      <c r="FX1327" s="224"/>
      <c r="FY1327" s="225"/>
      <c r="GA1327" s="224"/>
    </row>
    <row r="1328" spans="179:183" x14ac:dyDescent="0.35">
      <c r="FW1328" s="224"/>
      <c r="FX1328" s="224"/>
      <c r="FY1328" s="225"/>
      <c r="GA1328" s="224"/>
    </row>
    <row r="1329" spans="179:183" x14ac:dyDescent="0.35">
      <c r="FW1329" s="224"/>
      <c r="FX1329" s="224"/>
      <c r="FY1329" s="225"/>
      <c r="GA1329" s="224"/>
    </row>
    <row r="1330" spans="179:183" x14ac:dyDescent="0.35">
      <c r="FW1330" s="224"/>
      <c r="FX1330" s="224"/>
      <c r="FY1330" s="225"/>
      <c r="GA1330" s="224"/>
    </row>
    <row r="1331" spans="179:183" x14ac:dyDescent="0.35">
      <c r="FW1331" s="224"/>
      <c r="FX1331" s="224"/>
      <c r="FY1331" s="225"/>
      <c r="GA1331" s="224"/>
    </row>
    <row r="1332" spans="179:183" x14ac:dyDescent="0.35">
      <c r="FW1332" s="224"/>
      <c r="FX1332" s="224"/>
      <c r="FY1332" s="225"/>
      <c r="GA1332" s="224"/>
    </row>
    <row r="1333" spans="179:183" x14ac:dyDescent="0.35">
      <c r="FW1333" s="224"/>
      <c r="FX1333" s="224"/>
      <c r="FY1333" s="225"/>
      <c r="GA1333" s="224"/>
    </row>
    <row r="1334" spans="179:183" x14ac:dyDescent="0.35">
      <c r="FW1334" s="224"/>
      <c r="FX1334" s="224"/>
      <c r="FY1334" s="225"/>
      <c r="GA1334" s="224"/>
    </row>
    <row r="1335" spans="179:183" x14ac:dyDescent="0.35">
      <c r="FW1335" s="224"/>
      <c r="FX1335" s="224"/>
      <c r="FY1335" s="225"/>
      <c r="GA1335" s="224"/>
    </row>
    <row r="1336" spans="179:183" x14ac:dyDescent="0.35">
      <c r="FW1336" s="224"/>
      <c r="FX1336" s="224"/>
      <c r="FY1336" s="225"/>
      <c r="GA1336" s="224"/>
    </row>
    <row r="1337" spans="179:183" x14ac:dyDescent="0.35">
      <c r="FW1337" s="224"/>
      <c r="FX1337" s="224"/>
      <c r="FY1337" s="225"/>
      <c r="GA1337" s="224"/>
    </row>
    <row r="1338" spans="179:183" x14ac:dyDescent="0.35">
      <c r="FW1338" s="224"/>
      <c r="FX1338" s="224"/>
      <c r="FY1338" s="225"/>
      <c r="GA1338" s="224"/>
    </row>
    <row r="1339" spans="179:183" x14ac:dyDescent="0.35">
      <c r="FW1339" s="224"/>
      <c r="FX1339" s="224"/>
      <c r="FY1339" s="225"/>
      <c r="GA1339" s="224"/>
    </row>
    <row r="1340" spans="179:183" x14ac:dyDescent="0.35">
      <c r="FW1340" s="224"/>
      <c r="FX1340" s="224"/>
      <c r="FY1340" s="225"/>
      <c r="GA1340" s="224"/>
    </row>
    <row r="1341" spans="179:183" x14ac:dyDescent="0.35">
      <c r="FW1341" s="224"/>
      <c r="FX1341" s="224"/>
      <c r="FY1341" s="225"/>
      <c r="GA1341" s="224"/>
    </row>
    <row r="1342" spans="179:183" x14ac:dyDescent="0.35">
      <c r="FW1342" s="224"/>
      <c r="FX1342" s="224"/>
      <c r="FY1342" s="225"/>
      <c r="GA1342" s="224"/>
    </row>
    <row r="1343" spans="179:183" x14ac:dyDescent="0.35">
      <c r="FW1343" s="224"/>
      <c r="FX1343" s="224"/>
      <c r="FY1343" s="225"/>
      <c r="GA1343" s="224"/>
    </row>
    <row r="1344" spans="179:183" x14ac:dyDescent="0.35">
      <c r="FW1344" s="224"/>
      <c r="FX1344" s="224"/>
      <c r="FY1344" s="225"/>
      <c r="GA1344" s="224"/>
    </row>
    <row r="1345" spans="179:183" x14ac:dyDescent="0.35">
      <c r="FW1345" s="224"/>
      <c r="FX1345" s="224"/>
      <c r="FY1345" s="225"/>
      <c r="GA1345" s="224"/>
    </row>
    <row r="1346" spans="179:183" x14ac:dyDescent="0.35">
      <c r="FW1346" s="224"/>
      <c r="FX1346" s="224"/>
      <c r="FY1346" s="225"/>
      <c r="GA1346" s="224"/>
    </row>
    <row r="1347" spans="179:183" x14ac:dyDescent="0.35">
      <c r="FW1347" s="224"/>
      <c r="FX1347" s="224"/>
      <c r="FY1347" s="225"/>
      <c r="GA1347" s="224"/>
    </row>
    <row r="1348" spans="179:183" x14ac:dyDescent="0.35">
      <c r="FW1348" s="224"/>
      <c r="FX1348" s="224"/>
      <c r="FY1348" s="225"/>
      <c r="GA1348" s="224"/>
    </row>
    <row r="1349" spans="179:183" x14ac:dyDescent="0.35">
      <c r="FW1349" s="224"/>
      <c r="FX1349" s="224"/>
      <c r="FY1349" s="225"/>
      <c r="GA1349" s="224"/>
    </row>
    <row r="1350" spans="179:183" x14ac:dyDescent="0.35">
      <c r="FW1350" s="224"/>
      <c r="FX1350" s="224"/>
      <c r="FY1350" s="225"/>
      <c r="GA1350" s="224"/>
    </row>
    <row r="1351" spans="179:183" x14ac:dyDescent="0.35">
      <c r="FW1351" s="224"/>
      <c r="FX1351" s="224"/>
      <c r="FY1351" s="225"/>
      <c r="GA1351" s="224"/>
    </row>
    <row r="1352" spans="179:183" x14ac:dyDescent="0.35">
      <c r="FW1352" s="224"/>
      <c r="FX1352" s="224"/>
      <c r="FY1352" s="225"/>
      <c r="GA1352" s="224"/>
    </row>
    <row r="1353" spans="179:183" x14ac:dyDescent="0.35">
      <c r="FW1353" s="224"/>
      <c r="FX1353" s="224"/>
      <c r="FY1353" s="225"/>
      <c r="GA1353" s="224"/>
    </row>
    <row r="1354" spans="179:183" x14ac:dyDescent="0.35">
      <c r="FW1354" s="224"/>
      <c r="FX1354" s="224"/>
      <c r="FY1354" s="225"/>
      <c r="GA1354" s="224"/>
    </row>
    <row r="1355" spans="179:183" x14ac:dyDescent="0.35">
      <c r="FW1355" s="224"/>
      <c r="FX1355" s="224"/>
      <c r="FY1355" s="225"/>
      <c r="GA1355" s="224"/>
    </row>
    <row r="1356" spans="179:183" x14ac:dyDescent="0.35">
      <c r="FW1356" s="224"/>
      <c r="FX1356" s="224"/>
      <c r="FY1356" s="225"/>
      <c r="GA1356" s="224"/>
    </row>
    <row r="1357" spans="179:183" x14ac:dyDescent="0.35">
      <c r="FW1357" s="224"/>
      <c r="FX1357" s="224"/>
      <c r="FY1357" s="225"/>
      <c r="GA1357" s="224"/>
    </row>
    <row r="1358" spans="179:183" x14ac:dyDescent="0.35">
      <c r="FW1358" s="224"/>
      <c r="FX1358" s="224"/>
      <c r="FY1358" s="225"/>
      <c r="GA1358" s="224"/>
    </row>
    <row r="1359" spans="179:183" x14ac:dyDescent="0.35">
      <c r="FW1359" s="224"/>
      <c r="FX1359" s="224"/>
      <c r="FY1359" s="225"/>
      <c r="GA1359" s="224"/>
    </row>
    <row r="1360" spans="179:183" x14ac:dyDescent="0.35">
      <c r="FW1360" s="224"/>
      <c r="FX1360" s="224"/>
      <c r="FY1360" s="225"/>
      <c r="GA1360" s="224"/>
    </row>
    <row r="1361" spans="179:183" x14ac:dyDescent="0.35">
      <c r="FW1361" s="224"/>
      <c r="FX1361" s="224"/>
      <c r="FY1361" s="225"/>
      <c r="GA1361" s="224"/>
    </row>
    <row r="1362" spans="179:183" x14ac:dyDescent="0.35">
      <c r="FW1362" s="224"/>
      <c r="FX1362" s="224"/>
      <c r="FY1362" s="225"/>
      <c r="GA1362" s="224"/>
    </row>
    <row r="1363" spans="179:183" x14ac:dyDescent="0.35">
      <c r="FW1363" s="224"/>
      <c r="FX1363" s="224"/>
      <c r="FY1363" s="225"/>
      <c r="GA1363" s="224"/>
    </row>
    <row r="1364" spans="179:183" x14ac:dyDescent="0.35">
      <c r="FW1364" s="224"/>
      <c r="FX1364" s="224"/>
      <c r="FY1364" s="225"/>
      <c r="GA1364" s="224"/>
    </row>
    <row r="1365" spans="179:183" x14ac:dyDescent="0.35">
      <c r="FW1365" s="224"/>
      <c r="FX1365" s="224"/>
      <c r="FY1365" s="225"/>
      <c r="GA1365" s="224"/>
    </row>
    <row r="1366" spans="179:183" x14ac:dyDescent="0.35">
      <c r="FW1366" s="224"/>
      <c r="FX1366" s="224"/>
      <c r="FY1366" s="225"/>
      <c r="GA1366" s="224"/>
    </row>
    <row r="1367" spans="179:183" x14ac:dyDescent="0.35">
      <c r="FW1367" s="224"/>
      <c r="FX1367" s="224"/>
      <c r="FY1367" s="225"/>
      <c r="GA1367" s="224"/>
    </row>
    <row r="1368" spans="179:183" x14ac:dyDescent="0.35">
      <c r="FW1368" s="224"/>
      <c r="FX1368" s="224"/>
      <c r="FY1368" s="225"/>
      <c r="GA1368" s="224"/>
    </row>
    <row r="1369" spans="179:183" x14ac:dyDescent="0.35">
      <c r="FW1369" s="224"/>
      <c r="FX1369" s="224"/>
      <c r="FY1369" s="225"/>
      <c r="GA1369" s="224"/>
    </row>
    <row r="1370" spans="179:183" x14ac:dyDescent="0.35">
      <c r="FW1370" s="224"/>
      <c r="FX1370" s="224"/>
      <c r="FY1370" s="225"/>
      <c r="GA1370" s="224"/>
    </row>
    <row r="1371" spans="179:183" x14ac:dyDescent="0.35">
      <c r="FW1371" s="224"/>
      <c r="FX1371" s="224"/>
      <c r="FY1371" s="225"/>
      <c r="GA1371" s="224"/>
    </row>
    <row r="1372" spans="179:183" x14ac:dyDescent="0.35">
      <c r="FW1372" s="224"/>
      <c r="FX1372" s="224"/>
      <c r="FY1372" s="225"/>
      <c r="GA1372" s="224"/>
    </row>
    <row r="1373" spans="179:183" x14ac:dyDescent="0.35">
      <c r="FW1373" s="224"/>
      <c r="FX1373" s="224"/>
      <c r="FY1373" s="225"/>
      <c r="GA1373" s="224"/>
    </row>
    <row r="1374" spans="179:183" x14ac:dyDescent="0.35">
      <c r="FW1374" s="224"/>
      <c r="FX1374" s="224"/>
      <c r="FY1374" s="225"/>
      <c r="GA1374" s="224"/>
    </row>
    <row r="1375" spans="179:183" x14ac:dyDescent="0.35">
      <c r="FW1375" s="224"/>
      <c r="FX1375" s="224"/>
      <c r="FY1375" s="225"/>
      <c r="GA1375" s="224"/>
    </row>
    <row r="1376" spans="179:183" x14ac:dyDescent="0.35">
      <c r="FW1376" s="224"/>
      <c r="FX1376" s="224"/>
      <c r="FY1376" s="225"/>
      <c r="GA1376" s="224"/>
    </row>
    <row r="1377" spans="179:183" x14ac:dyDescent="0.35">
      <c r="FW1377" s="224"/>
      <c r="FX1377" s="224"/>
      <c r="FY1377" s="225"/>
      <c r="GA1377" s="224"/>
    </row>
    <row r="1378" spans="179:183" x14ac:dyDescent="0.35">
      <c r="FW1378" s="224"/>
      <c r="FX1378" s="224"/>
      <c r="FY1378" s="225"/>
      <c r="GA1378" s="224"/>
    </row>
    <row r="1379" spans="179:183" x14ac:dyDescent="0.35">
      <c r="FW1379" s="224"/>
      <c r="FX1379" s="224"/>
      <c r="FY1379" s="225"/>
      <c r="GA1379" s="224"/>
    </row>
    <row r="1380" spans="179:183" x14ac:dyDescent="0.35">
      <c r="FW1380" s="224"/>
      <c r="FX1380" s="224"/>
      <c r="FY1380" s="225"/>
      <c r="GA1380" s="224"/>
    </row>
    <row r="1381" spans="179:183" x14ac:dyDescent="0.35">
      <c r="FW1381" s="224"/>
      <c r="FX1381" s="224"/>
      <c r="FY1381" s="225"/>
      <c r="GA1381" s="224"/>
    </row>
    <row r="1382" spans="179:183" x14ac:dyDescent="0.35">
      <c r="FW1382" s="224"/>
      <c r="FX1382" s="224"/>
      <c r="FY1382" s="225"/>
      <c r="GA1382" s="224"/>
    </row>
    <row r="1383" spans="179:183" x14ac:dyDescent="0.35">
      <c r="FW1383" s="224"/>
      <c r="FX1383" s="224"/>
      <c r="FY1383" s="225"/>
      <c r="GA1383" s="224"/>
    </row>
    <row r="1384" spans="179:183" x14ac:dyDescent="0.35">
      <c r="FW1384" s="224"/>
      <c r="FX1384" s="224"/>
      <c r="FY1384" s="225"/>
      <c r="GA1384" s="224"/>
    </row>
    <row r="1385" spans="179:183" x14ac:dyDescent="0.35">
      <c r="FW1385" s="224"/>
      <c r="FX1385" s="224"/>
      <c r="FY1385" s="225"/>
      <c r="GA1385" s="224"/>
    </row>
    <row r="1386" spans="179:183" x14ac:dyDescent="0.35">
      <c r="FW1386" s="224"/>
      <c r="FX1386" s="224"/>
      <c r="FY1386" s="225"/>
      <c r="GA1386" s="224"/>
    </row>
    <row r="1387" spans="179:183" x14ac:dyDescent="0.35">
      <c r="FW1387" s="224"/>
      <c r="FX1387" s="224"/>
      <c r="FY1387" s="225"/>
      <c r="GA1387" s="224"/>
    </row>
    <row r="1388" spans="179:183" x14ac:dyDescent="0.35">
      <c r="FW1388" s="224"/>
      <c r="FX1388" s="224"/>
      <c r="FY1388" s="225"/>
      <c r="GA1388" s="224"/>
    </row>
    <row r="1389" spans="179:183" x14ac:dyDescent="0.35">
      <c r="FW1389" s="224"/>
      <c r="FX1389" s="224"/>
      <c r="FY1389" s="225"/>
      <c r="GA1389" s="224"/>
    </row>
    <row r="1390" spans="179:183" x14ac:dyDescent="0.35">
      <c r="FW1390" s="224"/>
      <c r="FX1390" s="224"/>
      <c r="FY1390" s="225"/>
      <c r="GA1390" s="224"/>
    </row>
    <row r="1391" spans="179:183" x14ac:dyDescent="0.35">
      <c r="FW1391" s="224"/>
      <c r="FX1391" s="224"/>
      <c r="FY1391" s="225"/>
      <c r="GA1391" s="224"/>
    </row>
    <row r="1392" spans="179:183" x14ac:dyDescent="0.35">
      <c r="FW1392" s="224"/>
      <c r="FX1392" s="224"/>
      <c r="FY1392" s="225"/>
      <c r="GA1392" s="224"/>
    </row>
    <row r="1393" spans="179:183" x14ac:dyDescent="0.35">
      <c r="FW1393" s="224"/>
      <c r="FX1393" s="224"/>
      <c r="FY1393" s="225"/>
      <c r="GA1393" s="224"/>
    </row>
    <row r="1394" spans="179:183" x14ac:dyDescent="0.35">
      <c r="FW1394" s="224"/>
      <c r="FX1394" s="224"/>
      <c r="FY1394" s="225"/>
      <c r="GA1394" s="224"/>
    </row>
    <row r="1395" spans="179:183" x14ac:dyDescent="0.35">
      <c r="FW1395" s="224"/>
      <c r="FX1395" s="224"/>
      <c r="FY1395" s="225"/>
      <c r="GA1395" s="224"/>
    </row>
    <row r="1396" spans="179:183" x14ac:dyDescent="0.35">
      <c r="FW1396" s="224"/>
      <c r="FX1396" s="224"/>
      <c r="FY1396" s="225"/>
      <c r="GA1396" s="224"/>
    </row>
    <row r="1397" spans="179:183" x14ac:dyDescent="0.35">
      <c r="FW1397" s="224"/>
      <c r="FX1397" s="224"/>
      <c r="FY1397" s="225"/>
      <c r="GA1397" s="224"/>
    </row>
    <row r="1398" spans="179:183" x14ac:dyDescent="0.35">
      <c r="FW1398" s="224"/>
      <c r="FX1398" s="224"/>
      <c r="FY1398" s="225"/>
      <c r="GA1398" s="224"/>
    </row>
    <row r="1399" spans="179:183" x14ac:dyDescent="0.35">
      <c r="FW1399" s="224"/>
      <c r="FX1399" s="224"/>
      <c r="FY1399" s="225"/>
      <c r="GA1399" s="224"/>
    </row>
    <row r="1400" spans="179:183" x14ac:dyDescent="0.35">
      <c r="FW1400" s="224"/>
      <c r="FX1400" s="224"/>
      <c r="FY1400" s="225"/>
      <c r="GA1400" s="224"/>
    </row>
    <row r="1401" spans="179:183" x14ac:dyDescent="0.35">
      <c r="FW1401" s="224"/>
      <c r="FX1401" s="224"/>
      <c r="FY1401" s="225"/>
      <c r="GA1401" s="224"/>
    </row>
    <row r="1402" spans="179:183" x14ac:dyDescent="0.35">
      <c r="FW1402" s="224"/>
      <c r="FX1402" s="224"/>
      <c r="FY1402" s="225"/>
      <c r="GA1402" s="224"/>
    </row>
    <row r="1403" spans="179:183" x14ac:dyDescent="0.35">
      <c r="FW1403" s="224"/>
      <c r="FX1403" s="224"/>
      <c r="FY1403" s="225"/>
      <c r="GA1403" s="224"/>
    </row>
    <row r="1404" spans="179:183" x14ac:dyDescent="0.35">
      <c r="FW1404" s="224"/>
      <c r="FX1404" s="224"/>
      <c r="FY1404" s="225"/>
      <c r="GA1404" s="224"/>
    </row>
    <row r="1405" spans="179:183" x14ac:dyDescent="0.35">
      <c r="FW1405" s="224"/>
      <c r="FX1405" s="224"/>
      <c r="FY1405" s="225"/>
      <c r="GA1405" s="224"/>
    </row>
    <row r="1406" spans="179:183" x14ac:dyDescent="0.35">
      <c r="FW1406" s="224"/>
      <c r="FX1406" s="224"/>
      <c r="FY1406" s="225"/>
      <c r="GA1406" s="224"/>
    </row>
    <row r="1407" spans="179:183" x14ac:dyDescent="0.35">
      <c r="FW1407" s="224"/>
      <c r="FX1407" s="224"/>
      <c r="FY1407" s="225"/>
      <c r="GA1407" s="224"/>
    </row>
    <row r="1408" spans="179:183" x14ac:dyDescent="0.35">
      <c r="FW1408" s="224"/>
      <c r="FX1408" s="224"/>
      <c r="FY1408" s="225"/>
      <c r="GA1408" s="224"/>
    </row>
    <row r="1409" spans="179:183" x14ac:dyDescent="0.35">
      <c r="FW1409" s="224"/>
      <c r="FX1409" s="224"/>
      <c r="FY1409" s="225"/>
      <c r="GA1409" s="224"/>
    </row>
    <row r="1410" spans="179:183" x14ac:dyDescent="0.35">
      <c r="FW1410" s="224"/>
      <c r="FX1410" s="224"/>
      <c r="FY1410" s="225"/>
      <c r="GA1410" s="224"/>
    </row>
    <row r="1411" spans="179:183" x14ac:dyDescent="0.35">
      <c r="FW1411" s="224"/>
      <c r="FX1411" s="224"/>
      <c r="FY1411" s="225"/>
      <c r="GA1411" s="224"/>
    </row>
    <row r="1412" spans="179:183" x14ac:dyDescent="0.35">
      <c r="FW1412" s="224"/>
      <c r="FX1412" s="224"/>
      <c r="FY1412" s="225"/>
      <c r="GA1412" s="224"/>
    </row>
    <row r="1413" spans="179:183" x14ac:dyDescent="0.35">
      <c r="FW1413" s="224"/>
      <c r="FX1413" s="224"/>
      <c r="FY1413" s="225"/>
      <c r="GA1413" s="224"/>
    </row>
    <row r="1414" spans="179:183" x14ac:dyDescent="0.35">
      <c r="FW1414" s="224"/>
      <c r="FX1414" s="224"/>
      <c r="FY1414" s="225"/>
      <c r="GA1414" s="224"/>
    </row>
    <row r="1415" spans="179:183" x14ac:dyDescent="0.35">
      <c r="FW1415" s="224"/>
      <c r="FX1415" s="224"/>
      <c r="FY1415" s="225"/>
      <c r="GA1415" s="224"/>
    </row>
    <row r="1416" spans="179:183" x14ac:dyDescent="0.35">
      <c r="FW1416" s="224"/>
      <c r="FX1416" s="224"/>
      <c r="FY1416" s="225"/>
      <c r="GA1416" s="224"/>
    </row>
    <row r="1417" spans="179:183" x14ac:dyDescent="0.35">
      <c r="FW1417" s="224"/>
      <c r="FX1417" s="224"/>
      <c r="FY1417" s="225"/>
      <c r="GA1417" s="224"/>
    </row>
    <row r="1418" spans="179:183" x14ac:dyDescent="0.35">
      <c r="FW1418" s="224"/>
      <c r="FX1418" s="224"/>
      <c r="FY1418" s="225"/>
      <c r="GA1418" s="224"/>
    </row>
    <row r="1419" spans="179:183" x14ac:dyDescent="0.35">
      <c r="FW1419" s="224"/>
      <c r="FX1419" s="224"/>
      <c r="FY1419" s="225"/>
      <c r="GA1419" s="224"/>
    </row>
    <row r="1420" spans="179:183" x14ac:dyDescent="0.35">
      <c r="FW1420" s="224"/>
      <c r="FX1420" s="224"/>
      <c r="FY1420" s="225"/>
      <c r="GA1420" s="224"/>
    </row>
    <row r="1421" spans="179:183" x14ac:dyDescent="0.35">
      <c r="FW1421" s="224"/>
      <c r="FX1421" s="224"/>
      <c r="FY1421" s="225"/>
      <c r="GA1421" s="224"/>
    </row>
    <row r="1422" spans="179:183" x14ac:dyDescent="0.35">
      <c r="FW1422" s="224"/>
      <c r="FX1422" s="224"/>
      <c r="FY1422" s="225"/>
      <c r="GA1422" s="224"/>
    </row>
    <row r="1423" spans="179:183" x14ac:dyDescent="0.35">
      <c r="FW1423" s="224"/>
      <c r="FX1423" s="224"/>
      <c r="FY1423" s="225"/>
      <c r="GA1423" s="224"/>
    </row>
    <row r="1424" spans="179:183" x14ac:dyDescent="0.35">
      <c r="FW1424" s="224"/>
      <c r="FX1424" s="224"/>
      <c r="FY1424" s="225"/>
      <c r="GA1424" s="224"/>
    </row>
    <row r="1425" spans="179:183" x14ac:dyDescent="0.35">
      <c r="FW1425" s="224"/>
      <c r="FX1425" s="224"/>
      <c r="FY1425" s="225"/>
      <c r="GA1425" s="224"/>
    </row>
    <row r="1426" spans="179:183" x14ac:dyDescent="0.35">
      <c r="FW1426" s="224"/>
      <c r="FX1426" s="224"/>
      <c r="FY1426" s="225"/>
      <c r="GA1426" s="224"/>
    </row>
    <row r="1427" spans="179:183" x14ac:dyDescent="0.35">
      <c r="FW1427" s="224"/>
      <c r="FX1427" s="224"/>
      <c r="FY1427" s="225"/>
      <c r="GA1427" s="224"/>
    </row>
    <row r="1428" spans="179:183" x14ac:dyDescent="0.35">
      <c r="FW1428" s="224"/>
      <c r="FX1428" s="224"/>
      <c r="FY1428" s="225"/>
      <c r="GA1428" s="224"/>
    </row>
    <row r="1429" spans="179:183" x14ac:dyDescent="0.35">
      <c r="FW1429" s="224"/>
      <c r="FX1429" s="224"/>
      <c r="FY1429" s="225"/>
      <c r="GA1429" s="224"/>
    </row>
    <row r="1430" spans="179:183" x14ac:dyDescent="0.35">
      <c r="FW1430" s="224"/>
      <c r="FX1430" s="224"/>
      <c r="FY1430" s="225"/>
      <c r="GA1430" s="224"/>
    </row>
    <row r="1431" spans="179:183" x14ac:dyDescent="0.35">
      <c r="FW1431" s="224"/>
      <c r="FX1431" s="224"/>
      <c r="FY1431" s="225"/>
      <c r="GA1431" s="224"/>
    </row>
    <row r="1432" spans="179:183" x14ac:dyDescent="0.35">
      <c r="FW1432" s="224"/>
      <c r="FX1432" s="224"/>
      <c r="FY1432" s="225"/>
      <c r="GA1432" s="224"/>
    </row>
    <row r="1433" spans="179:183" x14ac:dyDescent="0.35">
      <c r="FW1433" s="224"/>
      <c r="FX1433" s="224"/>
      <c r="FY1433" s="225"/>
      <c r="GA1433" s="224"/>
    </row>
    <row r="1434" spans="179:183" x14ac:dyDescent="0.35">
      <c r="FW1434" s="224"/>
      <c r="FX1434" s="224"/>
      <c r="FY1434" s="225"/>
      <c r="GA1434" s="224"/>
    </row>
    <row r="1435" spans="179:183" x14ac:dyDescent="0.35">
      <c r="FW1435" s="224"/>
      <c r="FX1435" s="224"/>
      <c r="FY1435" s="225"/>
      <c r="GA1435" s="224"/>
    </row>
    <row r="1436" spans="179:183" x14ac:dyDescent="0.35">
      <c r="FW1436" s="224"/>
      <c r="FX1436" s="224"/>
      <c r="FY1436" s="225"/>
      <c r="GA1436" s="224"/>
    </row>
    <row r="1437" spans="179:183" x14ac:dyDescent="0.35">
      <c r="FW1437" s="224"/>
      <c r="FX1437" s="224"/>
      <c r="FY1437" s="225"/>
      <c r="GA1437" s="224"/>
    </row>
    <row r="1438" spans="179:183" x14ac:dyDescent="0.35">
      <c r="FW1438" s="224"/>
      <c r="FX1438" s="224"/>
      <c r="FY1438" s="225"/>
      <c r="GA1438" s="224"/>
    </row>
    <row r="1439" spans="179:183" x14ac:dyDescent="0.35">
      <c r="FW1439" s="224"/>
      <c r="FX1439" s="224"/>
      <c r="FY1439" s="225"/>
      <c r="GA1439" s="224"/>
    </row>
    <row r="1440" spans="179:183" x14ac:dyDescent="0.35">
      <c r="FW1440" s="224"/>
      <c r="FX1440" s="224"/>
      <c r="FY1440" s="225"/>
      <c r="GA1440" s="224"/>
    </row>
    <row r="1441" spans="179:183" x14ac:dyDescent="0.35">
      <c r="FW1441" s="224"/>
      <c r="FX1441" s="224"/>
      <c r="FY1441" s="225"/>
      <c r="GA1441" s="224"/>
    </row>
    <row r="1442" spans="179:183" x14ac:dyDescent="0.35">
      <c r="FW1442" s="224"/>
      <c r="FX1442" s="224"/>
      <c r="FY1442" s="225"/>
      <c r="GA1442" s="224"/>
    </row>
    <row r="1443" spans="179:183" x14ac:dyDescent="0.35">
      <c r="FW1443" s="224"/>
      <c r="FX1443" s="224"/>
      <c r="FY1443" s="225"/>
      <c r="GA1443" s="224"/>
    </row>
    <row r="1444" spans="179:183" x14ac:dyDescent="0.35">
      <c r="FW1444" s="224"/>
      <c r="FX1444" s="224"/>
      <c r="FY1444" s="225"/>
      <c r="GA1444" s="224"/>
    </row>
    <row r="1445" spans="179:183" x14ac:dyDescent="0.35">
      <c r="FW1445" s="224"/>
      <c r="FX1445" s="224"/>
      <c r="FY1445" s="225"/>
      <c r="GA1445" s="224"/>
    </row>
    <row r="1446" spans="179:183" x14ac:dyDescent="0.35">
      <c r="FW1446" s="224"/>
      <c r="FX1446" s="224"/>
      <c r="FY1446" s="225"/>
      <c r="GA1446" s="224"/>
    </row>
    <row r="1447" spans="179:183" x14ac:dyDescent="0.35">
      <c r="FW1447" s="224"/>
      <c r="FX1447" s="224"/>
      <c r="FY1447" s="225"/>
      <c r="GA1447" s="224"/>
    </row>
    <row r="1448" spans="179:183" x14ac:dyDescent="0.35">
      <c r="FW1448" s="224"/>
      <c r="FX1448" s="224"/>
      <c r="FY1448" s="225"/>
      <c r="GA1448" s="224"/>
    </row>
    <row r="1449" spans="179:183" x14ac:dyDescent="0.35">
      <c r="FW1449" s="224"/>
      <c r="FX1449" s="224"/>
      <c r="FY1449" s="225"/>
      <c r="GA1449" s="224"/>
    </row>
    <row r="1450" spans="179:183" x14ac:dyDescent="0.35">
      <c r="FW1450" s="224"/>
      <c r="FX1450" s="224"/>
      <c r="FY1450" s="225"/>
      <c r="GA1450" s="224"/>
    </row>
    <row r="1451" spans="179:183" x14ac:dyDescent="0.35">
      <c r="FW1451" s="224"/>
      <c r="FX1451" s="224"/>
      <c r="FY1451" s="225"/>
      <c r="GA1451" s="224"/>
    </row>
    <row r="1452" spans="179:183" x14ac:dyDescent="0.35">
      <c r="FW1452" s="224"/>
      <c r="FX1452" s="224"/>
      <c r="FY1452" s="225"/>
      <c r="GA1452" s="224"/>
    </row>
    <row r="1453" spans="179:183" x14ac:dyDescent="0.35">
      <c r="FW1453" s="224"/>
      <c r="FX1453" s="224"/>
      <c r="FY1453" s="225"/>
      <c r="GA1453" s="224"/>
    </row>
    <row r="1454" spans="179:183" x14ac:dyDescent="0.35">
      <c r="FW1454" s="224"/>
      <c r="FX1454" s="224"/>
      <c r="FY1454" s="225"/>
      <c r="GA1454" s="224"/>
    </row>
    <row r="1455" spans="179:183" x14ac:dyDescent="0.35">
      <c r="FW1455" s="224"/>
      <c r="FX1455" s="224"/>
      <c r="FY1455" s="225"/>
      <c r="GA1455" s="224"/>
    </row>
    <row r="1456" spans="179:183" x14ac:dyDescent="0.35">
      <c r="FW1456" s="224"/>
      <c r="FX1456" s="224"/>
      <c r="FY1456" s="225"/>
      <c r="GA1456" s="224"/>
    </row>
    <row r="1457" spans="179:183" x14ac:dyDescent="0.35">
      <c r="FW1457" s="224"/>
      <c r="FX1457" s="224"/>
      <c r="FY1457" s="225"/>
      <c r="GA1457" s="224"/>
    </row>
    <row r="1458" spans="179:183" x14ac:dyDescent="0.35">
      <c r="FW1458" s="224"/>
      <c r="FX1458" s="224"/>
      <c r="FY1458" s="225"/>
      <c r="GA1458" s="224"/>
    </row>
    <row r="1459" spans="179:183" x14ac:dyDescent="0.35">
      <c r="FW1459" s="224"/>
      <c r="FX1459" s="224"/>
      <c r="FY1459" s="225"/>
      <c r="GA1459" s="224"/>
    </row>
    <row r="1460" spans="179:183" x14ac:dyDescent="0.35">
      <c r="FW1460" s="224"/>
      <c r="FX1460" s="224"/>
      <c r="FY1460" s="225"/>
      <c r="GA1460" s="224"/>
    </row>
    <row r="1461" spans="179:183" x14ac:dyDescent="0.35">
      <c r="FW1461" s="224"/>
      <c r="FX1461" s="224"/>
      <c r="FY1461" s="225"/>
      <c r="GA1461" s="224"/>
    </row>
    <row r="1462" spans="179:183" x14ac:dyDescent="0.35">
      <c r="FW1462" s="224"/>
      <c r="FX1462" s="224"/>
      <c r="FY1462" s="225"/>
      <c r="GA1462" s="224"/>
    </row>
    <row r="1463" spans="179:183" x14ac:dyDescent="0.35">
      <c r="FW1463" s="224"/>
      <c r="FX1463" s="224"/>
      <c r="FY1463" s="225"/>
      <c r="GA1463" s="224"/>
    </row>
    <row r="1464" spans="179:183" x14ac:dyDescent="0.35">
      <c r="FW1464" s="224"/>
      <c r="FX1464" s="224"/>
      <c r="FY1464" s="225"/>
      <c r="GA1464" s="224"/>
    </row>
    <row r="1465" spans="179:183" x14ac:dyDescent="0.35">
      <c r="FW1465" s="224"/>
      <c r="FX1465" s="224"/>
      <c r="FY1465" s="225"/>
      <c r="GA1465" s="224"/>
    </row>
    <row r="1466" spans="179:183" x14ac:dyDescent="0.35">
      <c r="FW1466" s="224"/>
      <c r="FX1466" s="224"/>
      <c r="FY1466" s="225"/>
      <c r="GA1466" s="224"/>
    </row>
    <row r="1467" spans="179:183" x14ac:dyDescent="0.35">
      <c r="FW1467" s="224"/>
      <c r="FX1467" s="224"/>
      <c r="FY1467" s="225"/>
      <c r="GA1467" s="224"/>
    </row>
    <row r="1468" spans="179:183" x14ac:dyDescent="0.35">
      <c r="FW1468" s="224"/>
      <c r="FX1468" s="224"/>
      <c r="FY1468" s="225"/>
      <c r="GA1468" s="224"/>
    </row>
    <row r="1469" spans="179:183" x14ac:dyDescent="0.35">
      <c r="FW1469" s="224"/>
      <c r="FX1469" s="224"/>
      <c r="FY1469" s="225"/>
      <c r="GA1469" s="224"/>
    </row>
    <row r="1470" spans="179:183" x14ac:dyDescent="0.35">
      <c r="FW1470" s="224"/>
      <c r="FX1470" s="224"/>
      <c r="FY1470" s="225"/>
      <c r="GA1470" s="224"/>
    </row>
    <row r="1471" spans="179:183" x14ac:dyDescent="0.35">
      <c r="FW1471" s="224"/>
      <c r="FX1471" s="224"/>
      <c r="FY1471" s="225"/>
      <c r="GA1471" s="224"/>
    </row>
    <row r="1472" spans="179:183" x14ac:dyDescent="0.35">
      <c r="FW1472" s="224"/>
      <c r="FX1472" s="224"/>
      <c r="FY1472" s="225"/>
      <c r="GA1472" s="224"/>
    </row>
    <row r="1473" spans="179:183" x14ac:dyDescent="0.35">
      <c r="FW1473" s="224"/>
      <c r="FX1473" s="224"/>
      <c r="FY1473" s="225"/>
      <c r="GA1473" s="224"/>
    </row>
    <row r="1474" spans="179:183" x14ac:dyDescent="0.35">
      <c r="FW1474" s="224"/>
      <c r="FX1474" s="224"/>
      <c r="FY1474" s="225"/>
      <c r="GA1474" s="224"/>
    </row>
    <row r="1475" spans="179:183" x14ac:dyDescent="0.35">
      <c r="FW1475" s="224"/>
      <c r="FX1475" s="224"/>
      <c r="FY1475" s="225"/>
      <c r="GA1475" s="224"/>
    </row>
    <row r="1476" spans="179:183" x14ac:dyDescent="0.35">
      <c r="FW1476" s="224"/>
      <c r="FX1476" s="224"/>
      <c r="FY1476" s="225"/>
      <c r="GA1476" s="224"/>
    </row>
    <row r="1477" spans="179:183" x14ac:dyDescent="0.35">
      <c r="FW1477" s="224"/>
      <c r="FX1477" s="224"/>
      <c r="FY1477" s="225"/>
      <c r="GA1477" s="224"/>
    </row>
    <row r="1478" spans="179:183" x14ac:dyDescent="0.35">
      <c r="FW1478" s="224"/>
      <c r="FX1478" s="224"/>
      <c r="FY1478" s="225"/>
      <c r="GA1478" s="224"/>
    </row>
    <row r="1479" spans="179:183" x14ac:dyDescent="0.35">
      <c r="FW1479" s="224"/>
      <c r="FX1479" s="224"/>
      <c r="FY1479" s="225"/>
      <c r="GA1479" s="224"/>
    </row>
    <row r="1480" spans="179:183" x14ac:dyDescent="0.35">
      <c r="FW1480" s="224"/>
      <c r="FX1480" s="224"/>
      <c r="FY1480" s="225"/>
      <c r="GA1480" s="224"/>
    </row>
    <row r="1481" spans="179:183" x14ac:dyDescent="0.35">
      <c r="FW1481" s="224"/>
      <c r="FX1481" s="224"/>
      <c r="FY1481" s="225"/>
      <c r="GA1481" s="224"/>
    </row>
    <row r="1482" spans="179:183" x14ac:dyDescent="0.35">
      <c r="FW1482" s="224"/>
      <c r="FX1482" s="224"/>
      <c r="FY1482" s="225"/>
      <c r="GA1482" s="224"/>
    </row>
    <row r="1483" spans="179:183" x14ac:dyDescent="0.35">
      <c r="FW1483" s="224"/>
      <c r="FX1483" s="224"/>
      <c r="FY1483" s="225"/>
      <c r="GA1483" s="224"/>
    </row>
    <row r="1484" spans="179:183" x14ac:dyDescent="0.35">
      <c r="FW1484" s="224"/>
      <c r="FX1484" s="224"/>
      <c r="FY1484" s="225"/>
      <c r="GA1484" s="224"/>
    </row>
    <row r="1485" spans="179:183" x14ac:dyDescent="0.35">
      <c r="FW1485" s="224"/>
      <c r="FX1485" s="224"/>
      <c r="FY1485" s="225"/>
      <c r="GA1485" s="224"/>
    </row>
    <row r="1486" spans="179:183" x14ac:dyDescent="0.35">
      <c r="FW1486" s="224"/>
      <c r="FX1486" s="224"/>
      <c r="FY1486" s="225"/>
      <c r="GA1486" s="224"/>
    </row>
    <row r="1487" spans="179:183" x14ac:dyDescent="0.35">
      <c r="FW1487" s="224"/>
      <c r="FX1487" s="224"/>
      <c r="FY1487" s="225"/>
      <c r="GA1487" s="224"/>
    </row>
    <row r="1488" spans="179:183" x14ac:dyDescent="0.35">
      <c r="FW1488" s="224"/>
      <c r="FX1488" s="224"/>
      <c r="FY1488" s="225"/>
      <c r="GA1488" s="224"/>
    </row>
    <row r="1489" spans="179:183" x14ac:dyDescent="0.35">
      <c r="FW1489" s="224"/>
      <c r="FX1489" s="224"/>
      <c r="FY1489" s="225"/>
      <c r="GA1489" s="224"/>
    </row>
    <row r="1490" spans="179:183" x14ac:dyDescent="0.35">
      <c r="FW1490" s="224"/>
      <c r="FX1490" s="224"/>
      <c r="FY1490" s="225"/>
      <c r="GA1490" s="224"/>
    </row>
    <row r="1491" spans="179:183" x14ac:dyDescent="0.35">
      <c r="FW1491" s="224"/>
      <c r="FX1491" s="224"/>
      <c r="FY1491" s="225"/>
      <c r="GA1491" s="224"/>
    </row>
    <row r="1492" spans="179:183" x14ac:dyDescent="0.35">
      <c r="FW1492" s="224"/>
      <c r="FX1492" s="224"/>
      <c r="FY1492" s="225"/>
      <c r="GA1492" s="224"/>
    </row>
    <row r="1493" spans="179:183" x14ac:dyDescent="0.35">
      <c r="FW1493" s="224"/>
      <c r="FX1493" s="224"/>
      <c r="FY1493" s="225"/>
      <c r="GA1493" s="224"/>
    </row>
    <row r="1494" spans="179:183" x14ac:dyDescent="0.35">
      <c r="FW1494" s="224"/>
      <c r="FX1494" s="224"/>
      <c r="FY1494" s="225"/>
      <c r="GA1494" s="224"/>
    </row>
    <row r="1495" spans="179:183" x14ac:dyDescent="0.35">
      <c r="FW1495" s="224"/>
      <c r="FX1495" s="224"/>
      <c r="FY1495" s="225"/>
      <c r="GA1495" s="224"/>
    </row>
    <row r="1496" spans="179:183" x14ac:dyDescent="0.35">
      <c r="FW1496" s="224"/>
      <c r="FX1496" s="224"/>
      <c r="FY1496" s="225"/>
      <c r="GA1496" s="224"/>
    </row>
    <row r="1497" spans="179:183" x14ac:dyDescent="0.35">
      <c r="FW1497" s="224"/>
      <c r="FX1497" s="224"/>
      <c r="FY1497" s="225"/>
      <c r="GA1497" s="224"/>
    </row>
    <row r="1498" spans="179:183" x14ac:dyDescent="0.35">
      <c r="FW1498" s="224"/>
      <c r="FX1498" s="224"/>
      <c r="FY1498" s="225"/>
      <c r="GA1498" s="224"/>
    </row>
    <row r="1499" spans="179:183" x14ac:dyDescent="0.35">
      <c r="FW1499" s="224"/>
      <c r="FX1499" s="224"/>
      <c r="FY1499" s="225"/>
      <c r="GA1499" s="224"/>
    </row>
    <row r="1500" spans="179:183" x14ac:dyDescent="0.35">
      <c r="FW1500" s="224"/>
      <c r="FX1500" s="224"/>
      <c r="FY1500" s="225"/>
      <c r="GA1500" s="224"/>
    </row>
    <row r="1501" spans="179:183" x14ac:dyDescent="0.35">
      <c r="FW1501" s="224"/>
      <c r="FX1501" s="224"/>
      <c r="FY1501" s="225"/>
      <c r="GA1501" s="224"/>
    </row>
    <row r="1502" spans="179:183" x14ac:dyDescent="0.35">
      <c r="FW1502" s="224"/>
      <c r="FX1502" s="224"/>
      <c r="FY1502" s="225"/>
      <c r="GA1502" s="224"/>
    </row>
    <row r="1503" spans="179:183" x14ac:dyDescent="0.35">
      <c r="FW1503" s="224"/>
      <c r="FX1503" s="224"/>
      <c r="FY1503" s="225"/>
      <c r="GA1503" s="224"/>
    </row>
    <row r="1504" spans="179:183" x14ac:dyDescent="0.35">
      <c r="FW1504" s="224"/>
      <c r="FX1504" s="224"/>
      <c r="FY1504" s="225"/>
      <c r="GA1504" s="224"/>
    </row>
    <row r="1505" spans="179:183" x14ac:dyDescent="0.35">
      <c r="FW1505" s="224"/>
      <c r="FX1505" s="224"/>
      <c r="FY1505" s="225"/>
      <c r="GA1505" s="224"/>
    </row>
    <row r="1506" spans="179:183" x14ac:dyDescent="0.35">
      <c r="FW1506" s="224"/>
      <c r="FX1506" s="224"/>
      <c r="FY1506" s="225"/>
      <c r="GA1506" s="224"/>
    </row>
    <row r="1507" spans="179:183" x14ac:dyDescent="0.35">
      <c r="FW1507" s="224"/>
      <c r="FX1507" s="224"/>
      <c r="FY1507" s="225"/>
      <c r="GA1507" s="224"/>
    </row>
    <row r="1508" spans="179:183" x14ac:dyDescent="0.35">
      <c r="FW1508" s="224"/>
      <c r="FX1508" s="224"/>
      <c r="FY1508" s="225"/>
      <c r="GA1508" s="224"/>
    </row>
    <row r="1509" spans="179:183" x14ac:dyDescent="0.35">
      <c r="FW1509" s="224"/>
      <c r="FX1509" s="224"/>
      <c r="FY1509" s="225"/>
      <c r="GA1509" s="224"/>
    </row>
    <row r="1510" spans="179:183" x14ac:dyDescent="0.35">
      <c r="FW1510" s="224"/>
      <c r="FX1510" s="224"/>
      <c r="FY1510" s="225"/>
      <c r="GA1510" s="224"/>
    </row>
    <row r="1511" spans="179:183" x14ac:dyDescent="0.35">
      <c r="FW1511" s="224"/>
      <c r="FX1511" s="224"/>
      <c r="FY1511" s="225"/>
      <c r="GA1511" s="224"/>
    </row>
    <row r="1512" spans="179:183" x14ac:dyDescent="0.35">
      <c r="FW1512" s="224"/>
      <c r="FX1512" s="224"/>
      <c r="FY1512" s="225"/>
      <c r="GA1512" s="224"/>
    </row>
    <row r="1513" spans="179:183" x14ac:dyDescent="0.35">
      <c r="FW1513" s="224"/>
      <c r="FX1513" s="224"/>
      <c r="FY1513" s="225"/>
      <c r="GA1513" s="224"/>
    </row>
    <row r="1514" spans="179:183" x14ac:dyDescent="0.35">
      <c r="FW1514" s="224"/>
      <c r="FX1514" s="224"/>
      <c r="FY1514" s="225"/>
      <c r="GA1514" s="224"/>
    </row>
    <row r="1515" spans="179:183" x14ac:dyDescent="0.35">
      <c r="FW1515" s="224"/>
      <c r="FX1515" s="224"/>
      <c r="FY1515" s="225"/>
      <c r="GA1515" s="224"/>
    </row>
    <row r="1516" spans="179:183" x14ac:dyDescent="0.35">
      <c r="FW1516" s="224"/>
      <c r="FX1516" s="224"/>
      <c r="FY1516" s="225"/>
      <c r="GA1516" s="224"/>
    </row>
    <row r="1517" spans="179:183" x14ac:dyDescent="0.35">
      <c r="FW1517" s="224"/>
      <c r="FX1517" s="224"/>
      <c r="FY1517" s="225"/>
      <c r="GA1517" s="224"/>
    </row>
    <row r="1518" spans="179:183" x14ac:dyDescent="0.35">
      <c r="FW1518" s="224"/>
      <c r="FX1518" s="224"/>
      <c r="FY1518" s="225"/>
      <c r="GA1518" s="224"/>
    </row>
    <row r="1519" spans="179:183" x14ac:dyDescent="0.35">
      <c r="FW1519" s="224"/>
      <c r="FX1519" s="224"/>
      <c r="FY1519" s="225"/>
      <c r="GA1519" s="224"/>
    </row>
    <row r="1520" spans="179:183" x14ac:dyDescent="0.35">
      <c r="FW1520" s="224"/>
      <c r="FX1520" s="224"/>
      <c r="FY1520" s="225"/>
      <c r="GA1520" s="224"/>
    </row>
    <row r="1521" spans="179:183" x14ac:dyDescent="0.35">
      <c r="FW1521" s="224"/>
      <c r="FX1521" s="224"/>
      <c r="FY1521" s="225"/>
      <c r="GA1521" s="224"/>
    </row>
    <row r="1522" spans="179:183" x14ac:dyDescent="0.35">
      <c r="FW1522" s="224"/>
      <c r="FX1522" s="224"/>
      <c r="FY1522" s="225"/>
      <c r="GA1522" s="224"/>
    </row>
    <row r="1523" spans="179:183" x14ac:dyDescent="0.35">
      <c r="FW1523" s="224"/>
      <c r="FX1523" s="224"/>
      <c r="FY1523" s="225"/>
      <c r="GA1523" s="224"/>
    </row>
    <row r="1524" spans="179:183" x14ac:dyDescent="0.35">
      <c r="FW1524" s="224"/>
      <c r="FX1524" s="224"/>
      <c r="FY1524" s="225"/>
      <c r="GA1524" s="224"/>
    </row>
    <row r="1525" spans="179:183" x14ac:dyDescent="0.35">
      <c r="FW1525" s="224"/>
      <c r="FX1525" s="224"/>
      <c r="FY1525" s="225"/>
      <c r="GA1525" s="224"/>
    </row>
    <row r="1526" spans="179:183" x14ac:dyDescent="0.35">
      <c r="FW1526" s="224"/>
      <c r="FX1526" s="224"/>
      <c r="FY1526" s="225"/>
      <c r="GA1526" s="224"/>
    </row>
    <row r="1527" spans="179:183" x14ac:dyDescent="0.35">
      <c r="FW1527" s="224"/>
      <c r="FX1527" s="224"/>
      <c r="FY1527" s="225"/>
      <c r="GA1527" s="224"/>
    </row>
    <row r="1528" spans="179:183" x14ac:dyDescent="0.35">
      <c r="FW1528" s="224"/>
      <c r="FX1528" s="224"/>
      <c r="FY1528" s="225"/>
      <c r="GA1528" s="224"/>
    </row>
    <row r="1529" spans="179:183" x14ac:dyDescent="0.35">
      <c r="FW1529" s="224"/>
      <c r="FX1529" s="224"/>
      <c r="FY1529" s="225"/>
      <c r="GA1529" s="224"/>
    </row>
    <row r="1530" spans="179:183" x14ac:dyDescent="0.35">
      <c r="FW1530" s="224"/>
      <c r="FX1530" s="224"/>
      <c r="FY1530" s="225"/>
      <c r="GA1530" s="224"/>
    </row>
    <row r="1531" spans="179:183" x14ac:dyDescent="0.35">
      <c r="FW1531" s="224"/>
      <c r="FX1531" s="224"/>
      <c r="FY1531" s="225"/>
      <c r="GA1531" s="224"/>
    </row>
    <row r="1532" spans="179:183" x14ac:dyDescent="0.35">
      <c r="FW1532" s="224"/>
      <c r="FX1532" s="224"/>
      <c r="FY1532" s="225"/>
      <c r="GA1532" s="224"/>
    </row>
    <row r="1533" spans="179:183" x14ac:dyDescent="0.35">
      <c r="FW1533" s="224"/>
      <c r="FX1533" s="224"/>
      <c r="FY1533" s="225"/>
      <c r="GA1533" s="224"/>
    </row>
    <row r="1534" spans="179:183" x14ac:dyDescent="0.35">
      <c r="FW1534" s="224"/>
      <c r="FX1534" s="224"/>
      <c r="FY1534" s="225"/>
      <c r="GA1534" s="224"/>
    </row>
    <row r="1535" spans="179:183" x14ac:dyDescent="0.35">
      <c r="FW1535" s="224"/>
      <c r="FX1535" s="224"/>
      <c r="FY1535" s="225"/>
      <c r="GA1535" s="224"/>
    </row>
    <row r="1536" spans="179:183" x14ac:dyDescent="0.35">
      <c r="FW1536" s="224"/>
      <c r="FX1536" s="224"/>
      <c r="FY1536" s="225"/>
      <c r="GA1536" s="224"/>
    </row>
    <row r="1537" spans="179:183" x14ac:dyDescent="0.35">
      <c r="FW1537" s="224"/>
      <c r="FX1537" s="224"/>
      <c r="FY1537" s="225"/>
      <c r="GA1537" s="224"/>
    </row>
    <row r="1538" spans="179:183" x14ac:dyDescent="0.35">
      <c r="FW1538" s="224"/>
      <c r="FX1538" s="224"/>
      <c r="FY1538" s="225"/>
      <c r="GA1538" s="224"/>
    </row>
    <row r="1539" spans="179:183" x14ac:dyDescent="0.35">
      <c r="FW1539" s="224"/>
      <c r="FX1539" s="224"/>
      <c r="FY1539" s="225"/>
      <c r="GA1539" s="224"/>
    </row>
    <row r="1540" spans="179:183" x14ac:dyDescent="0.35">
      <c r="FW1540" s="224"/>
      <c r="FX1540" s="224"/>
      <c r="FY1540" s="225"/>
      <c r="GA1540" s="224"/>
    </row>
    <row r="1541" spans="179:183" x14ac:dyDescent="0.35">
      <c r="FW1541" s="224"/>
      <c r="FX1541" s="224"/>
      <c r="FY1541" s="225"/>
      <c r="GA1541" s="224"/>
    </row>
    <row r="1542" spans="179:183" x14ac:dyDescent="0.35">
      <c r="FW1542" s="224"/>
      <c r="FX1542" s="224"/>
      <c r="FY1542" s="225"/>
      <c r="GA1542" s="224"/>
    </row>
    <row r="1543" spans="179:183" x14ac:dyDescent="0.35">
      <c r="FW1543" s="224"/>
      <c r="FX1543" s="224"/>
      <c r="FY1543" s="225"/>
      <c r="GA1543" s="224"/>
    </row>
    <row r="1544" spans="179:183" x14ac:dyDescent="0.35">
      <c r="FW1544" s="224"/>
      <c r="FX1544" s="224"/>
      <c r="FY1544" s="225"/>
      <c r="GA1544" s="224"/>
    </row>
    <row r="1545" spans="179:183" x14ac:dyDescent="0.35">
      <c r="FW1545" s="224"/>
      <c r="FX1545" s="224"/>
      <c r="FY1545" s="225"/>
      <c r="GA1545" s="224"/>
    </row>
    <row r="1546" spans="179:183" x14ac:dyDescent="0.35">
      <c r="FW1546" s="224"/>
      <c r="FX1546" s="224"/>
      <c r="FY1546" s="225"/>
      <c r="GA1546" s="224"/>
    </row>
    <row r="1547" spans="179:183" x14ac:dyDescent="0.35">
      <c r="FW1547" s="224"/>
      <c r="FX1547" s="224"/>
      <c r="FY1547" s="225"/>
      <c r="GA1547" s="224"/>
    </row>
    <row r="1548" spans="179:183" x14ac:dyDescent="0.35">
      <c r="FW1548" s="224"/>
      <c r="FX1548" s="224"/>
      <c r="FY1548" s="225"/>
      <c r="GA1548" s="224"/>
    </row>
    <row r="1549" spans="179:183" x14ac:dyDescent="0.35">
      <c r="FW1549" s="224"/>
      <c r="FX1549" s="224"/>
      <c r="FY1549" s="225"/>
      <c r="GA1549" s="224"/>
    </row>
    <row r="1550" spans="179:183" x14ac:dyDescent="0.35">
      <c r="FW1550" s="224"/>
      <c r="FX1550" s="224"/>
      <c r="FY1550" s="225"/>
      <c r="GA1550" s="224"/>
    </row>
    <row r="1551" spans="179:183" x14ac:dyDescent="0.35">
      <c r="FW1551" s="224"/>
      <c r="FX1551" s="224"/>
      <c r="FY1551" s="225"/>
      <c r="GA1551" s="224"/>
    </row>
    <row r="1552" spans="179:183" x14ac:dyDescent="0.35">
      <c r="FW1552" s="224"/>
      <c r="FX1552" s="224"/>
      <c r="FY1552" s="225"/>
      <c r="GA1552" s="224"/>
    </row>
    <row r="1553" spans="179:183" x14ac:dyDescent="0.35">
      <c r="FW1553" s="224"/>
      <c r="FX1553" s="224"/>
      <c r="FY1553" s="225"/>
      <c r="GA1553" s="224"/>
    </row>
    <row r="1554" spans="179:183" x14ac:dyDescent="0.35">
      <c r="FW1554" s="224"/>
      <c r="FX1554" s="224"/>
      <c r="FY1554" s="225"/>
      <c r="GA1554" s="224"/>
    </row>
    <row r="1555" spans="179:183" x14ac:dyDescent="0.35">
      <c r="FW1555" s="224"/>
      <c r="FX1555" s="224"/>
      <c r="FY1555" s="225"/>
      <c r="GA1555" s="224"/>
    </row>
    <row r="1556" spans="179:183" x14ac:dyDescent="0.35">
      <c r="FW1556" s="224"/>
      <c r="FX1556" s="224"/>
      <c r="FY1556" s="225"/>
      <c r="GA1556" s="224"/>
    </row>
    <row r="1557" spans="179:183" x14ac:dyDescent="0.35">
      <c r="FW1557" s="224"/>
      <c r="FX1557" s="224"/>
      <c r="FY1557" s="225"/>
      <c r="GA1557" s="224"/>
    </row>
    <row r="1558" spans="179:183" x14ac:dyDescent="0.35">
      <c r="FW1558" s="224"/>
      <c r="FX1558" s="224"/>
      <c r="FY1558" s="225"/>
      <c r="GA1558" s="224"/>
    </row>
    <row r="1559" spans="179:183" x14ac:dyDescent="0.35">
      <c r="FW1559" s="224"/>
      <c r="FX1559" s="224"/>
      <c r="FY1559" s="225"/>
      <c r="GA1559" s="224"/>
    </row>
    <row r="1560" spans="179:183" x14ac:dyDescent="0.35">
      <c r="FW1560" s="224"/>
      <c r="FX1560" s="224"/>
      <c r="FY1560" s="225"/>
      <c r="GA1560" s="224"/>
    </row>
    <row r="1561" spans="179:183" x14ac:dyDescent="0.35">
      <c r="FW1561" s="224"/>
      <c r="FX1561" s="224"/>
      <c r="FY1561" s="225"/>
      <c r="GA1561" s="224"/>
    </row>
    <row r="1562" spans="179:183" x14ac:dyDescent="0.35">
      <c r="FW1562" s="224"/>
      <c r="FX1562" s="224"/>
      <c r="FY1562" s="225"/>
      <c r="GA1562" s="224"/>
    </row>
    <row r="1563" spans="179:183" x14ac:dyDescent="0.35">
      <c r="FW1563" s="224"/>
      <c r="FX1563" s="224"/>
      <c r="FY1563" s="225"/>
      <c r="GA1563" s="224"/>
    </row>
    <row r="1564" spans="179:183" x14ac:dyDescent="0.35">
      <c r="FW1564" s="224"/>
      <c r="FX1564" s="224"/>
      <c r="FY1564" s="225"/>
      <c r="GA1564" s="224"/>
    </row>
    <row r="1565" spans="179:183" x14ac:dyDescent="0.35">
      <c r="FW1565" s="224"/>
      <c r="FX1565" s="224"/>
      <c r="FY1565" s="225"/>
      <c r="GA1565" s="224"/>
    </row>
    <row r="1566" spans="179:183" x14ac:dyDescent="0.35">
      <c r="FW1566" s="224"/>
      <c r="FX1566" s="224"/>
      <c r="FY1566" s="225"/>
      <c r="GA1566" s="224"/>
    </row>
    <row r="1567" spans="179:183" x14ac:dyDescent="0.35">
      <c r="FW1567" s="224"/>
      <c r="FX1567" s="224"/>
      <c r="FY1567" s="225"/>
      <c r="GA1567" s="224"/>
    </row>
    <row r="1568" spans="179:183" x14ac:dyDescent="0.35">
      <c r="FW1568" s="224"/>
      <c r="FX1568" s="224"/>
      <c r="FY1568" s="225"/>
      <c r="GA1568" s="224"/>
    </row>
    <row r="1569" spans="179:183" x14ac:dyDescent="0.35">
      <c r="FW1569" s="224"/>
      <c r="FX1569" s="224"/>
      <c r="FY1569" s="225"/>
      <c r="GA1569" s="224"/>
    </row>
    <row r="1570" spans="179:183" x14ac:dyDescent="0.35">
      <c r="FW1570" s="224"/>
      <c r="FX1570" s="224"/>
      <c r="FY1570" s="225"/>
      <c r="GA1570" s="224"/>
    </row>
    <row r="1571" spans="179:183" x14ac:dyDescent="0.35">
      <c r="FW1571" s="224"/>
      <c r="FX1571" s="224"/>
      <c r="FY1571" s="225"/>
      <c r="GA1571" s="224"/>
    </row>
    <row r="1572" spans="179:183" x14ac:dyDescent="0.35">
      <c r="FW1572" s="224"/>
      <c r="FX1572" s="224"/>
      <c r="FY1572" s="225"/>
      <c r="GA1572" s="224"/>
    </row>
    <row r="1573" spans="179:183" x14ac:dyDescent="0.35">
      <c r="FW1573" s="224"/>
      <c r="FX1573" s="224"/>
      <c r="FY1573" s="225"/>
      <c r="GA1573" s="224"/>
    </row>
    <row r="1574" spans="179:183" x14ac:dyDescent="0.35">
      <c r="FW1574" s="224"/>
      <c r="FX1574" s="224"/>
      <c r="FY1574" s="225"/>
      <c r="GA1574" s="224"/>
    </row>
    <row r="1575" spans="179:183" x14ac:dyDescent="0.35">
      <c r="FW1575" s="224"/>
      <c r="FX1575" s="224"/>
      <c r="FY1575" s="225"/>
      <c r="GA1575" s="224"/>
    </row>
    <row r="1576" spans="179:183" x14ac:dyDescent="0.35">
      <c r="FW1576" s="224"/>
      <c r="FX1576" s="224"/>
      <c r="FY1576" s="225"/>
      <c r="GA1576" s="224"/>
    </row>
    <row r="1577" spans="179:183" x14ac:dyDescent="0.35">
      <c r="FW1577" s="224"/>
      <c r="FX1577" s="224"/>
      <c r="FY1577" s="225"/>
      <c r="GA1577" s="224"/>
    </row>
    <row r="1578" spans="179:183" x14ac:dyDescent="0.35">
      <c r="FW1578" s="224"/>
      <c r="FX1578" s="224"/>
      <c r="FY1578" s="225"/>
      <c r="GA1578" s="224"/>
    </row>
    <row r="1579" spans="179:183" x14ac:dyDescent="0.35">
      <c r="FW1579" s="224"/>
      <c r="FX1579" s="224"/>
      <c r="FY1579" s="225"/>
      <c r="GA1579" s="224"/>
    </row>
    <row r="1580" spans="179:183" x14ac:dyDescent="0.35">
      <c r="FW1580" s="224"/>
      <c r="FX1580" s="224"/>
      <c r="FY1580" s="225"/>
      <c r="GA1580" s="224"/>
    </row>
    <row r="1581" spans="179:183" x14ac:dyDescent="0.35">
      <c r="FW1581" s="224"/>
      <c r="FX1581" s="224"/>
      <c r="FY1581" s="225"/>
      <c r="GA1581" s="224"/>
    </row>
    <row r="1582" spans="179:183" x14ac:dyDescent="0.35">
      <c r="FW1582" s="224"/>
      <c r="FX1582" s="224"/>
      <c r="FY1582" s="225"/>
      <c r="GA1582" s="224"/>
    </row>
    <row r="1583" spans="179:183" x14ac:dyDescent="0.35">
      <c r="FW1583" s="224"/>
      <c r="FX1583" s="224"/>
      <c r="FY1583" s="225"/>
      <c r="GA1583" s="224"/>
    </row>
    <row r="1584" spans="179:183" x14ac:dyDescent="0.35">
      <c r="FW1584" s="224"/>
      <c r="FX1584" s="224"/>
      <c r="FY1584" s="225"/>
      <c r="GA1584" s="224"/>
    </row>
    <row r="1585" spans="179:183" x14ac:dyDescent="0.35">
      <c r="FW1585" s="224"/>
      <c r="FX1585" s="224"/>
      <c r="FY1585" s="225"/>
      <c r="GA1585" s="224"/>
    </row>
    <row r="1586" spans="179:183" x14ac:dyDescent="0.35">
      <c r="FW1586" s="224"/>
      <c r="FX1586" s="224"/>
      <c r="FY1586" s="225"/>
      <c r="GA1586" s="224"/>
    </row>
    <row r="1587" spans="179:183" x14ac:dyDescent="0.35">
      <c r="FW1587" s="224"/>
      <c r="FX1587" s="224"/>
      <c r="FY1587" s="225"/>
      <c r="GA1587" s="224"/>
    </row>
    <row r="1588" spans="179:183" x14ac:dyDescent="0.35">
      <c r="FW1588" s="224"/>
      <c r="FX1588" s="224"/>
      <c r="FY1588" s="225"/>
      <c r="GA1588" s="224"/>
    </row>
    <row r="1589" spans="179:183" x14ac:dyDescent="0.35">
      <c r="FW1589" s="224"/>
      <c r="FX1589" s="224"/>
      <c r="FY1589" s="225"/>
      <c r="GA1589" s="224"/>
    </row>
    <row r="1590" spans="179:183" x14ac:dyDescent="0.35">
      <c r="FW1590" s="224"/>
      <c r="FX1590" s="224"/>
      <c r="FY1590" s="225"/>
      <c r="GA1590" s="224"/>
    </row>
    <row r="1591" spans="179:183" x14ac:dyDescent="0.35">
      <c r="FW1591" s="224"/>
      <c r="FX1591" s="224"/>
      <c r="FY1591" s="225"/>
      <c r="GA1591" s="224"/>
    </row>
    <row r="1592" spans="179:183" x14ac:dyDescent="0.35">
      <c r="FW1592" s="224"/>
      <c r="FX1592" s="224"/>
      <c r="FY1592" s="225"/>
      <c r="GA1592" s="224"/>
    </row>
    <row r="1593" spans="179:183" x14ac:dyDescent="0.35">
      <c r="FW1593" s="224"/>
      <c r="FX1593" s="224"/>
      <c r="FY1593" s="225"/>
      <c r="GA1593" s="224"/>
    </row>
    <row r="1594" spans="179:183" x14ac:dyDescent="0.35">
      <c r="FW1594" s="224"/>
      <c r="FX1594" s="224"/>
      <c r="FY1594" s="225"/>
      <c r="GA1594" s="224"/>
    </row>
    <row r="1595" spans="179:183" x14ac:dyDescent="0.35">
      <c r="FW1595" s="224"/>
      <c r="FX1595" s="224"/>
      <c r="FY1595" s="225"/>
      <c r="GA1595" s="224"/>
    </row>
    <row r="1596" spans="179:183" x14ac:dyDescent="0.35">
      <c r="FW1596" s="224"/>
      <c r="FX1596" s="224"/>
      <c r="FY1596" s="225"/>
      <c r="GA1596" s="224"/>
    </row>
    <row r="1597" spans="179:183" x14ac:dyDescent="0.35">
      <c r="FW1597" s="224"/>
      <c r="FX1597" s="224"/>
      <c r="FY1597" s="225"/>
      <c r="GA1597" s="224"/>
    </row>
    <row r="1598" spans="179:183" x14ac:dyDescent="0.35">
      <c r="FW1598" s="224"/>
      <c r="FX1598" s="224"/>
      <c r="FY1598" s="225"/>
      <c r="GA1598" s="224"/>
    </row>
    <row r="1599" spans="179:183" x14ac:dyDescent="0.35">
      <c r="FW1599" s="224"/>
      <c r="FX1599" s="224"/>
      <c r="FY1599" s="225"/>
      <c r="GA1599" s="224"/>
    </row>
    <row r="1600" spans="179:183" x14ac:dyDescent="0.35">
      <c r="FW1600" s="224"/>
      <c r="FX1600" s="224"/>
      <c r="FY1600" s="225"/>
      <c r="GA1600" s="224"/>
    </row>
    <row r="1601" spans="179:183" x14ac:dyDescent="0.35">
      <c r="FW1601" s="224"/>
      <c r="FX1601" s="224"/>
      <c r="FY1601" s="225"/>
      <c r="GA1601" s="224"/>
    </row>
    <row r="1602" spans="179:183" x14ac:dyDescent="0.35">
      <c r="FW1602" s="224"/>
      <c r="FX1602" s="224"/>
      <c r="FY1602" s="225"/>
      <c r="GA1602" s="224"/>
    </row>
    <row r="1603" spans="179:183" x14ac:dyDescent="0.35">
      <c r="FW1603" s="224"/>
      <c r="FX1603" s="224"/>
      <c r="FY1603" s="225"/>
      <c r="GA1603" s="224"/>
    </row>
    <row r="1604" spans="179:183" x14ac:dyDescent="0.35">
      <c r="FW1604" s="224"/>
      <c r="FX1604" s="224"/>
      <c r="FY1604" s="225"/>
      <c r="GA1604" s="224"/>
    </row>
    <row r="1605" spans="179:183" x14ac:dyDescent="0.35">
      <c r="FW1605" s="224"/>
      <c r="FX1605" s="224"/>
      <c r="FY1605" s="225"/>
      <c r="GA1605" s="224"/>
    </row>
    <row r="1606" spans="179:183" x14ac:dyDescent="0.35">
      <c r="FW1606" s="224"/>
      <c r="FX1606" s="224"/>
      <c r="FY1606" s="225"/>
      <c r="GA1606" s="224"/>
    </row>
    <row r="1607" spans="179:183" x14ac:dyDescent="0.35">
      <c r="FW1607" s="224"/>
      <c r="FX1607" s="224"/>
      <c r="FY1607" s="225"/>
      <c r="GA1607" s="224"/>
    </row>
    <row r="1608" spans="179:183" x14ac:dyDescent="0.35">
      <c r="FW1608" s="224"/>
      <c r="FX1608" s="224"/>
      <c r="FY1608" s="225"/>
      <c r="GA1608" s="224"/>
    </row>
    <row r="1609" spans="179:183" x14ac:dyDescent="0.35">
      <c r="FW1609" s="224"/>
      <c r="FX1609" s="224"/>
      <c r="FY1609" s="225"/>
      <c r="GA1609" s="224"/>
    </row>
    <row r="1610" spans="179:183" x14ac:dyDescent="0.35">
      <c r="FW1610" s="224"/>
      <c r="FX1610" s="224"/>
      <c r="FY1610" s="225"/>
      <c r="GA1610" s="224"/>
    </row>
    <row r="1611" spans="179:183" x14ac:dyDescent="0.35">
      <c r="FW1611" s="224"/>
      <c r="FX1611" s="224"/>
      <c r="FY1611" s="225"/>
      <c r="GA1611" s="224"/>
    </row>
    <row r="1612" spans="179:183" x14ac:dyDescent="0.35">
      <c r="FW1612" s="224"/>
      <c r="FX1612" s="224"/>
      <c r="FY1612" s="225"/>
      <c r="GA1612" s="224"/>
    </row>
    <row r="1613" spans="179:183" x14ac:dyDescent="0.35">
      <c r="FW1613" s="224"/>
      <c r="FX1613" s="224"/>
      <c r="FY1613" s="225"/>
      <c r="GA1613" s="224"/>
    </row>
    <row r="1614" spans="179:183" x14ac:dyDescent="0.35">
      <c r="FW1614" s="224"/>
      <c r="FX1614" s="224"/>
      <c r="FY1614" s="225"/>
      <c r="GA1614" s="224"/>
    </row>
    <row r="1615" spans="179:183" x14ac:dyDescent="0.35">
      <c r="FW1615" s="224"/>
      <c r="FX1615" s="224"/>
      <c r="FY1615" s="225"/>
      <c r="GA1615" s="224"/>
    </row>
    <row r="1616" spans="179:183" x14ac:dyDescent="0.35">
      <c r="FW1616" s="224"/>
      <c r="FX1616" s="224"/>
      <c r="FY1616" s="225"/>
      <c r="GA1616" s="224"/>
    </row>
    <row r="1617" spans="179:183" x14ac:dyDescent="0.35">
      <c r="FW1617" s="224"/>
      <c r="FX1617" s="224"/>
      <c r="FY1617" s="225"/>
      <c r="GA1617" s="224"/>
    </row>
    <row r="1618" spans="179:183" x14ac:dyDescent="0.35">
      <c r="FW1618" s="224"/>
      <c r="FX1618" s="224"/>
      <c r="FY1618" s="225"/>
      <c r="GA1618" s="224"/>
    </row>
    <row r="1619" spans="179:183" x14ac:dyDescent="0.35">
      <c r="FW1619" s="224"/>
      <c r="FX1619" s="224"/>
      <c r="FY1619" s="225"/>
      <c r="GA1619" s="224"/>
    </row>
    <row r="1620" spans="179:183" x14ac:dyDescent="0.35">
      <c r="FW1620" s="224"/>
      <c r="FX1620" s="224"/>
      <c r="FY1620" s="225"/>
      <c r="GA1620" s="224"/>
    </row>
    <row r="1621" spans="179:183" x14ac:dyDescent="0.35">
      <c r="FW1621" s="224"/>
      <c r="FX1621" s="224"/>
      <c r="FY1621" s="225"/>
      <c r="GA1621" s="224"/>
    </row>
    <row r="1622" spans="179:183" x14ac:dyDescent="0.35">
      <c r="FW1622" s="224"/>
      <c r="FX1622" s="224"/>
      <c r="FY1622" s="225"/>
      <c r="GA1622" s="224"/>
    </row>
    <row r="1623" spans="179:183" x14ac:dyDescent="0.35">
      <c r="FW1623" s="224"/>
      <c r="FX1623" s="224"/>
      <c r="FY1623" s="225"/>
      <c r="GA1623" s="224"/>
    </row>
    <row r="1624" spans="179:183" x14ac:dyDescent="0.35">
      <c r="FW1624" s="224"/>
      <c r="FX1624" s="224"/>
      <c r="FY1624" s="225"/>
      <c r="GA1624" s="224"/>
    </row>
    <row r="1625" spans="179:183" x14ac:dyDescent="0.35">
      <c r="FW1625" s="224"/>
      <c r="FX1625" s="224"/>
      <c r="FY1625" s="225"/>
      <c r="GA1625" s="224"/>
    </row>
    <row r="1626" spans="179:183" x14ac:dyDescent="0.35">
      <c r="FW1626" s="224"/>
      <c r="FX1626" s="224"/>
      <c r="FY1626" s="225"/>
      <c r="GA1626" s="224"/>
    </row>
    <row r="1627" spans="179:183" x14ac:dyDescent="0.35">
      <c r="FW1627" s="224"/>
      <c r="FX1627" s="224"/>
      <c r="FY1627" s="225"/>
      <c r="GA1627" s="224"/>
    </row>
    <row r="1628" spans="179:183" x14ac:dyDescent="0.35">
      <c r="FW1628" s="224"/>
      <c r="FX1628" s="224"/>
      <c r="FY1628" s="225"/>
      <c r="GA1628" s="224"/>
    </row>
    <row r="1629" spans="179:183" x14ac:dyDescent="0.35">
      <c r="FW1629" s="224"/>
      <c r="FX1629" s="224"/>
      <c r="FY1629" s="225"/>
      <c r="GA1629" s="224"/>
    </row>
    <row r="1630" spans="179:183" x14ac:dyDescent="0.35">
      <c r="FW1630" s="224"/>
      <c r="FX1630" s="224"/>
      <c r="FY1630" s="225"/>
      <c r="GA1630" s="224"/>
    </row>
    <row r="1631" spans="179:183" x14ac:dyDescent="0.35">
      <c r="FW1631" s="224"/>
      <c r="FX1631" s="224"/>
      <c r="FY1631" s="225"/>
      <c r="GA1631" s="224"/>
    </row>
    <row r="1632" spans="179:183" x14ac:dyDescent="0.35">
      <c r="FW1632" s="224"/>
      <c r="FX1632" s="224"/>
      <c r="FY1632" s="225"/>
      <c r="GA1632" s="224"/>
    </row>
    <row r="1633" spans="179:183" x14ac:dyDescent="0.35">
      <c r="FW1633" s="224"/>
      <c r="FX1633" s="224"/>
      <c r="FY1633" s="225"/>
      <c r="GA1633" s="224"/>
    </row>
    <row r="1634" spans="179:183" x14ac:dyDescent="0.35">
      <c r="FW1634" s="224"/>
      <c r="FX1634" s="224"/>
      <c r="FY1634" s="225"/>
      <c r="GA1634" s="224"/>
    </row>
    <row r="1635" spans="179:183" x14ac:dyDescent="0.35">
      <c r="FW1635" s="224"/>
      <c r="FX1635" s="224"/>
      <c r="FY1635" s="225"/>
      <c r="GA1635" s="224"/>
    </row>
    <row r="1636" spans="179:183" x14ac:dyDescent="0.35">
      <c r="FW1636" s="224"/>
      <c r="FX1636" s="224"/>
      <c r="FY1636" s="225"/>
      <c r="GA1636" s="224"/>
    </row>
    <row r="1637" spans="179:183" x14ac:dyDescent="0.35">
      <c r="FW1637" s="224"/>
      <c r="FX1637" s="224"/>
      <c r="FY1637" s="225"/>
      <c r="GA1637" s="224"/>
    </row>
    <row r="1638" spans="179:183" x14ac:dyDescent="0.35">
      <c r="FW1638" s="224"/>
      <c r="FX1638" s="224"/>
      <c r="FY1638" s="225"/>
      <c r="GA1638" s="224"/>
    </row>
    <row r="1639" spans="179:183" x14ac:dyDescent="0.35">
      <c r="FW1639" s="224"/>
      <c r="FX1639" s="224"/>
      <c r="FY1639" s="225"/>
      <c r="GA1639" s="224"/>
    </row>
    <row r="1640" spans="179:183" x14ac:dyDescent="0.35">
      <c r="FW1640" s="224"/>
      <c r="FX1640" s="224"/>
      <c r="FY1640" s="225"/>
      <c r="GA1640" s="224"/>
    </row>
    <row r="1641" spans="179:183" x14ac:dyDescent="0.35">
      <c r="FW1641" s="224"/>
      <c r="FX1641" s="224"/>
      <c r="FY1641" s="225"/>
      <c r="GA1641" s="224"/>
    </row>
    <row r="1642" spans="179:183" x14ac:dyDescent="0.35">
      <c r="FW1642" s="224"/>
      <c r="FX1642" s="224"/>
      <c r="FY1642" s="225"/>
      <c r="GA1642" s="224"/>
    </row>
    <row r="1643" spans="179:183" x14ac:dyDescent="0.35">
      <c r="FW1643" s="224"/>
      <c r="FX1643" s="224"/>
      <c r="FY1643" s="225"/>
      <c r="GA1643" s="224"/>
    </row>
    <row r="1644" spans="179:183" x14ac:dyDescent="0.35">
      <c r="FW1644" s="224"/>
      <c r="FX1644" s="224"/>
      <c r="FY1644" s="225"/>
      <c r="GA1644" s="224"/>
    </row>
    <row r="1645" spans="179:183" x14ac:dyDescent="0.35">
      <c r="FW1645" s="224"/>
      <c r="FX1645" s="224"/>
      <c r="FY1645" s="225"/>
      <c r="GA1645" s="224"/>
    </row>
    <row r="1646" spans="179:183" x14ac:dyDescent="0.35">
      <c r="FW1646" s="224"/>
      <c r="FX1646" s="224"/>
      <c r="FY1646" s="225"/>
      <c r="GA1646" s="224"/>
    </row>
    <row r="1647" spans="179:183" x14ac:dyDescent="0.35">
      <c r="FW1647" s="224"/>
      <c r="FX1647" s="224"/>
      <c r="FY1647" s="225"/>
      <c r="GA1647" s="224"/>
    </row>
    <row r="1648" spans="179:183" x14ac:dyDescent="0.35">
      <c r="FW1648" s="224"/>
      <c r="FX1648" s="224"/>
      <c r="FY1648" s="225"/>
      <c r="GA1648" s="224"/>
    </row>
    <row r="1649" spans="179:183" x14ac:dyDescent="0.35">
      <c r="FW1649" s="224"/>
      <c r="FX1649" s="224"/>
      <c r="FY1649" s="225"/>
      <c r="GA1649" s="224"/>
    </row>
    <row r="1650" spans="179:183" x14ac:dyDescent="0.35">
      <c r="FW1650" s="224"/>
      <c r="FX1650" s="224"/>
      <c r="FY1650" s="225"/>
      <c r="GA1650" s="224"/>
    </row>
    <row r="1651" spans="179:183" x14ac:dyDescent="0.35">
      <c r="FW1651" s="224"/>
      <c r="FX1651" s="224"/>
      <c r="FY1651" s="225"/>
      <c r="GA1651" s="224"/>
    </row>
    <row r="1652" spans="179:183" x14ac:dyDescent="0.35">
      <c r="FW1652" s="224"/>
      <c r="FX1652" s="224"/>
      <c r="FY1652" s="225"/>
      <c r="GA1652" s="224"/>
    </row>
    <row r="1653" spans="179:183" x14ac:dyDescent="0.35">
      <c r="FW1653" s="224"/>
      <c r="FX1653" s="224"/>
      <c r="FY1653" s="225"/>
      <c r="GA1653" s="224"/>
    </row>
    <row r="1654" spans="179:183" x14ac:dyDescent="0.35">
      <c r="FW1654" s="224"/>
      <c r="FX1654" s="224"/>
      <c r="FY1654" s="225"/>
      <c r="GA1654" s="224"/>
    </row>
    <row r="1655" spans="179:183" x14ac:dyDescent="0.35">
      <c r="FW1655" s="224"/>
      <c r="FX1655" s="224"/>
      <c r="FY1655" s="225"/>
      <c r="GA1655" s="224"/>
    </row>
    <row r="1656" spans="179:183" x14ac:dyDescent="0.35">
      <c r="FW1656" s="224"/>
      <c r="FX1656" s="224"/>
      <c r="FY1656" s="225"/>
      <c r="GA1656" s="224"/>
    </row>
    <row r="1657" spans="179:183" x14ac:dyDescent="0.35">
      <c r="FW1657" s="224"/>
      <c r="FX1657" s="224"/>
      <c r="FY1657" s="225"/>
      <c r="GA1657" s="224"/>
    </row>
    <row r="1658" spans="179:183" x14ac:dyDescent="0.35">
      <c r="FW1658" s="224"/>
      <c r="FX1658" s="224"/>
      <c r="FY1658" s="225"/>
      <c r="GA1658" s="224"/>
    </row>
    <row r="1659" spans="179:183" x14ac:dyDescent="0.35">
      <c r="FW1659" s="224"/>
      <c r="FX1659" s="224"/>
      <c r="FY1659" s="225"/>
      <c r="GA1659" s="224"/>
    </row>
    <row r="1660" spans="179:183" x14ac:dyDescent="0.35">
      <c r="FW1660" s="224"/>
      <c r="FX1660" s="224"/>
      <c r="FY1660" s="225"/>
      <c r="GA1660" s="224"/>
    </row>
    <row r="1661" spans="179:183" x14ac:dyDescent="0.35">
      <c r="FW1661" s="224"/>
      <c r="FX1661" s="224"/>
      <c r="FY1661" s="225"/>
      <c r="GA1661" s="224"/>
    </row>
    <row r="1662" spans="179:183" x14ac:dyDescent="0.35">
      <c r="FW1662" s="224"/>
      <c r="FX1662" s="224"/>
      <c r="FY1662" s="225"/>
      <c r="GA1662" s="224"/>
    </row>
    <row r="1663" spans="179:183" x14ac:dyDescent="0.35">
      <c r="FW1663" s="224"/>
      <c r="FX1663" s="224"/>
      <c r="FY1663" s="225"/>
      <c r="GA1663" s="224"/>
    </row>
    <row r="1664" spans="179:183" x14ac:dyDescent="0.35">
      <c r="FW1664" s="224"/>
      <c r="FX1664" s="224"/>
      <c r="FY1664" s="225"/>
      <c r="GA1664" s="224"/>
    </row>
    <row r="1665" spans="179:183" x14ac:dyDescent="0.35">
      <c r="FW1665" s="224"/>
      <c r="FX1665" s="224"/>
      <c r="FY1665" s="225"/>
      <c r="GA1665" s="224"/>
    </row>
    <row r="1666" spans="179:183" x14ac:dyDescent="0.35">
      <c r="FW1666" s="224"/>
      <c r="FX1666" s="224"/>
      <c r="FY1666" s="225"/>
      <c r="GA1666" s="224"/>
    </row>
    <row r="1667" spans="179:183" x14ac:dyDescent="0.35">
      <c r="FW1667" s="224"/>
      <c r="FX1667" s="224"/>
      <c r="FY1667" s="225"/>
      <c r="GA1667" s="224"/>
    </row>
    <row r="1668" spans="179:183" x14ac:dyDescent="0.35">
      <c r="FW1668" s="224"/>
      <c r="FX1668" s="224"/>
      <c r="FY1668" s="225"/>
      <c r="GA1668" s="224"/>
    </row>
    <row r="1669" spans="179:183" x14ac:dyDescent="0.35">
      <c r="FW1669" s="224"/>
      <c r="FX1669" s="224"/>
      <c r="FY1669" s="225"/>
      <c r="GA1669" s="224"/>
    </row>
    <row r="1670" spans="179:183" x14ac:dyDescent="0.35">
      <c r="FW1670" s="224"/>
      <c r="FX1670" s="224"/>
      <c r="FY1670" s="225"/>
      <c r="GA1670" s="224"/>
    </row>
    <row r="1671" spans="179:183" x14ac:dyDescent="0.35">
      <c r="FW1671" s="224"/>
      <c r="FX1671" s="224"/>
      <c r="FY1671" s="225"/>
      <c r="GA1671" s="224"/>
    </row>
    <row r="1672" spans="179:183" x14ac:dyDescent="0.35">
      <c r="FW1672" s="224"/>
      <c r="FX1672" s="224"/>
      <c r="FY1672" s="225"/>
      <c r="GA1672" s="224"/>
    </row>
    <row r="1673" spans="179:183" x14ac:dyDescent="0.35">
      <c r="FW1673" s="224"/>
      <c r="FX1673" s="224"/>
      <c r="FY1673" s="225"/>
      <c r="GA1673" s="224"/>
    </row>
    <row r="1674" spans="179:183" x14ac:dyDescent="0.35">
      <c r="FW1674" s="224"/>
      <c r="FX1674" s="224"/>
      <c r="FY1674" s="225"/>
      <c r="GA1674" s="224"/>
    </row>
    <row r="1675" spans="179:183" x14ac:dyDescent="0.35">
      <c r="FW1675" s="224"/>
      <c r="FX1675" s="224"/>
      <c r="FY1675" s="225"/>
      <c r="GA1675" s="224"/>
    </row>
    <row r="1676" spans="179:183" x14ac:dyDescent="0.35">
      <c r="FW1676" s="224"/>
      <c r="FX1676" s="224"/>
      <c r="FY1676" s="225"/>
      <c r="GA1676" s="224"/>
    </row>
    <row r="1677" spans="179:183" x14ac:dyDescent="0.35">
      <c r="FW1677" s="224"/>
      <c r="FX1677" s="224"/>
      <c r="FY1677" s="225"/>
      <c r="GA1677" s="224"/>
    </row>
    <row r="1678" spans="179:183" x14ac:dyDescent="0.35">
      <c r="FW1678" s="224"/>
      <c r="FX1678" s="224"/>
      <c r="FY1678" s="225"/>
      <c r="GA1678" s="224"/>
    </row>
    <row r="1679" spans="179:183" x14ac:dyDescent="0.35">
      <c r="FW1679" s="224"/>
      <c r="FX1679" s="224"/>
      <c r="FY1679" s="225"/>
      <c r="GA1679" s="224"/>
    </row>
    <row r="1680" spans="179:183" x14ac:dyDescent="0.35">
      <c r="FW1680" s="224"/>
      <c r="FX1680" s="224"/>
      <c r="FY1680" s="225"/>
      <c r="GA1680" s="224"/>
    </row>
    <row r="1681" spans="179:183" x14ac:dyDescent="0.35">
      <c r="FW1681" s="224"/>
      <c r="FX1681" s="224"/>
      <c r="FY1681" s="225"/>
      <c r="GA1681" s="224"/>
    </row>
    <row r="1682" spans="179:183" x14ac:dyDescent="0.35">
      <c r="FW1682" s="224"/>
      <c r="FX1682" s="224"/>
      <c r="FY1682" s="225"/>
      <c r="GA1682" s="224"/>
    </row>
    <row r="1683" spans="179:183" x14ac:dyDescent="0.35">
      <c r="FW1683" s="224"/>
      <c r="FX1683" s="224"/>
      <c r="FY1683" s="225"/>
      <c r="GA1683" s="224"/>
    </row>
    <row r="1684" spans="179:183" x14ac:dyDescent="0.35">
      <c r="FW1684" s="224"/>
      <c r="FX1684" s="224"/>
      <c r="FY1684" s="225"/>
      <c r="GA1684" s="224"/>
    </row>
    <row r="1685" spans="179:183" x14ac:dyDescent="0.35">
      <c r="FW1685" s="224"/>
      <c r="FX1685" s="224"/>
      <c r="FY1685" s="225"/>
      <c r="GA1685" s="224"/>
    </row>
    <row r="1686" spans="179:183" x14ac:dyDescent="0.35">
      <c r="FW1686" s="224"/>
      <c r="FX1686" s="224"/>
      <c r="FY1686" s="225"/>
      <c r="GA1686" s="224"/>
    </row>
    <row r="1687" spans="179:183" x14ac:dyDescent="0.35">
      <c r="FW1687" s="224"/>
      <c r="FX1687" s="224"/>
      <c r="FY1687" s="225"/>
      <c r="GA1687" s="224"/>
    </row>
    <row r="1688" spans="179:183" x14ac:dyDescent="0.35">
      <c r="FW1688" s="224"/>
      <c r="FX1688" s="224"/>
      <c r="FY1688" s="225"/>
      <c r="GA1688" s="224"/>
    </row>
    <row r="1689" spans="179:183" x14ac:dyDescent="0.35">
      <c r="FW1689" s="224"/>
      <c r="FX1689" s="224"/>
      <c r="FY1689" s="225"/>
      <c r="GA1689" s="224"/>
    </row>
    <row r="1690" spans="179:183" x14ac:dyDescent="0.35">
      <c r="FW1690" s="224"/>
      <c r="FX1690" s="224"/>
      <c r="FY1690" s="225"/>
      <c r="GA1690" s="224"/>
    </row>
    <row r="1691" spans="179:183" x14ac:dyDescent="0.35">
      <c r="FW1691" s="224"/>
      <c r="FX1691" s="224"/>
      <c r="FY1691" s="225"/>
      <c r="GA1691" s="224"/>
    </row>
    <row r="1692" spans="179:183" x14ac:dyDescent="0.35">
      <c r="FW1692" s="224"/>
      <c r="FX1692" s="224"/>
      <c r="FY1692" s="225"/>
      <c r="GA1692" s="224"/>
    </row>
    <row r="1693" spans="179:183" x14ac:dyDescent="0.35">
      <c r="FW1693" s="224"/>
      <c r="FX1693" s="224"/>
      <c r="FY1693" s="225"/>
      <c r="GA1693" s="224"/>
    </row>
    <row r="1694" spans="179:183" x14ac:dyDescent="0.35">
      <c r="FW1694" s="224"/>
      <c r="FX1694" s="224"/>
      <c r="FY1694" s="225"/>
      <c r="GA1694" s="224"/>
    </row>
    <row r="1695" spans="179:183" x14ac:dyDescent="0.35">
      <c r="FW1695" s="224"/>
      <c r="FX1695" s="224"/>
      <c r="FY1695" s="225"/>
      <c r="GA1695" s="224"/>
    </row>
    <row r="1696" spans="179:183" x14ac:dyDescent="0.35">
      <c r="FW1696" s="224"/>
      <c r="FX1696" s="224"/>
      <c r="FY1696" s="225"/>
      <c r="GA1696" s="224"/>
    </row>
    <row r="1697" spans="179:183" x14ac:dyDescent="0.35">
      <c r="FW1697" s="224"/>
      <c r="FX1697" s="224"/>
      <c r="FY1697" s="225"/>
      <c r="GA1697" s="224"/>
    </row>
    <row r="1698" spans="179:183" x14ac:dyDescent="0.35">
      <c r="FW1698" s="224"/>
      <c r="FX1698" s="224"/>
      <c r="FY1698" s="225"/>
      <c r="GA1698" s="224"/>
    </row>
    <row r="1699" spans="179:183" x14ac:dyDescent="0.35">
      <c r="FW1699" s="224"/>
      <c r="FX1699" s="224"/>
      <c r="FY1699" s="225"/>
      <c r="GA1699" s="224"/>
    </row>
    <row r="1700" spans="179:183" x14ac:dyDescent="0.35">
      <c r="FW1700" s="224"/>
      <c r="FX1700" s="224"/>
      <c r="FY1700" s="225"/>
      <c r="GA1700" s="224"/>
    </row>
    <row r="1701" spans="179:183" x14ac:dyDescent="0.35">
      <c r="FW1701" s="224"/>
      <c r="FX1701" s="224"/>
      <c r="FY1701" s="225"/>
      <c r="GA1701" s="224"/>
    </row>
    <row r="1702" spans="179:183" x14ac:dyDescent="0.35">
      <c r="FW1702" s="224"/>
      <c r="FX1702" s="224"/>
      <c r="FY1702" s="225"/>
      <c r="GA1702" s="224"/>
    </row>
    <row r="1703" spans="179:183" x14ac:dyDescent="0.35">
      <c r="FW1703" s="224"/>
      <c r="FX1703" s="224"/>
      <c r="FY1703" s="225"/>
      <c r="GA1703" s="224"/>
    </row>
    <row r="1704" spans="179:183" x14ac:dyDescent="0.35">
      <c r="FW1704" s="224"/>
      <c r="FX1704" s="224"/>
      <c r="FY1704" s="225"/>
      <c r="GA1704" s="224"/>
    </row>
    <row r="1705" spans="179:183" x14ac:dyDescent="0.35">
      <c r="FW1705" s="224"/>
      <c r="FX1705" s="224"/>
      <c r="FY1705" s="225"/>
      <c r="GA1705" s="224"/>
    </row>
    <row r="1706" spans="179:183" x14ac:dyDescent="0.35">
      <c r="FW1706" s="224"/>
      <c r="FX1706" s="224"/>
      <c r="FY1706" s="225"/>
      <c r="GA1706" s="224"/>
    </row>
    <row r="1707" spans="179:183" x14ac:dyDescent="0.35">
      <c r="FW1707" s="224"/>
      <c r="FX1707" s="224"/>
      <c r="FY1707" s="225"/>
      <c r="GA1707" s="224"/>
    </row>
    <row r="1708" spans="179:183" x14ac:dyDescent="0.35">
      <c r="FW1708" s="224"/>
      <c r="FX1708" s="224"/>
      <c r="FY1708" s="225"/>
      <c r="GA1708" s="224"/>
    </row>
    <row r="1709" spans="179:183" x14ac:dyDescent="0.35">
      <c r="FW1709" s="224"/>
      <c r="FX1709" s="224"/>
      <c r="FY1709" s="225"/>
      <c r="GA1709" s="224"/>
    </row>
    <row r="1710" spans="179:183" x14ac:dyDescent="0.35">
      <c r="FW1710" s="224"/>
      <c r="FX1710" s="224"/>
      <c r="FY1710" s="225"/>
      <c r="GA1710" s="224"/>
    </row>
    <row r="1711" spans="179:183" x14ac:dyDescent="0.35">
      <c r="FW1711" s="224"/>
      <c r="FX1711" s="224"/>
      <c r="FY1711" s="225"/>
      <c r="GA1711" s="224"/>
    </row>
    <row r="1712" spans="179:183" x14ac:dyDescent="0.35">
      <c r="FW1712" s="224"/>
      <c r="FX1712" s="224"/>
      <c r="FY1712" s="225"/>
      <c r="GA1712" s="224"/>
    </row>
    <row r="1713" spans="179:183" x14ac:dyDescent="0.35">
      <c r="FW1713" s="224"/>
      <c r="FX1713" s="224"/>
      <c r="FY1713" s="225"/>
      <c r="GA1713" s="224"/>
    </row>
    <row r="1714" spans="179:183" x14ac:dyDescent="0.35">
      <c r="FW1714" s="224"/>
      <c r="FX1714" s="224"/>
      <c r="FY1714" s="225"/>
      <c r="GA1714" s="224"/>
    </row>
    <row r="1715" spans="179:183" x14ac:dyDescent="0.35">
      <c r="FW1715" s="224"/>
      <c r="FX1715" s="224"/>
      <c r="FY1715" s="225"/>
      <c r="GA1715" s="224"/>
    </row>
    <row r="1716" spans="179:183" x14ac:dyDescent="0.35">
      <c r="FW1716" s="224"/>
      <c r="FX1716" s="224"/>
      <c r="FY1716" s="225"/>
      <c r="GA1716" s="224"/>
    </row>
    <row r="1717" spans="179:183" x14ac:dyDescent="0.35">
      <c r="FW1717" s="224"/>
      <c r="FX1717" s="224"/>
      <c r="FY1717" s="225"/>
      <c r="GA1717" s="224"/>
    </row>
    <row r="1718" spans="179:183" x14ac:dyDescent="0.35">
      <c r="FW1718" s="224"/>
      <c r="FX1718" s="224"/>
      <c r="FY1718" s="225"/>
      <c r="GA1718" s="224"/>
    </row>
    <row r="1719" spans="179:183" x14ac:dyDescent="0.35">
      <c r="FW1719" s="224"/>
      <c r="FX1719" s="224"/>
      <c r="FY1719" s="225"/>
      <c r="GA1719" s="224"/>
    </row>
    <row r="1720" spans="179:183" x14ac:dyDescent="0.35">
      <c r="FW1720" s="224"/>
      <c r="FX1720" s="224"/>
      <c r="FY1720" s="225"/>
      <c r="GA1720" s="224"/>
    </row>
    <row r="1721" spans="179:183" x14ac:dyDescent="0.35">
      <c r="FW1721" s="224"/>
      <c r="FX1721" s="224"/>
      <c r="FY1721" s="225"/>
      <c r="GA1721" s="224"/>
    </row>
    <row r="1722" spans="179:183" x14ac:dyDescent="0.35">
      <c r="FW1722" s="224"/>
      <c r="FX1722" s="224"/>
      <c r="FY1722" s="225"/>
      <c r="GA1722" s="224"/>
    </row>
    <row r="1723" spans="179:183" x14ac:dyDescent="0.35">
      <c r="FW1723" s="224"/>
      <c r="FX1723" s="224"/>
      <c r="FY1723" s="225"/>
      <c r="GA1723" s="224"/>
    </row>
    <row r="1724" spans="179:183" x14ac:dyDescent="0.35">
      <c r="FW1724" s="224"/>
      <c r="FX1724" s="224"/>
      <c r="FY1724" s="225"/>
      <c r="GA1724" s="224"/>
    </row>
    <row r="1725" spans="179:183" x14ac:dyDescent="0.35">
      <c r="FW1725" s="224"/>
      <c r="FX1725" s="224"/>
      <c r="FY1725" s="225"/>
      <c r="GA1725" s="224"/>
    </row>
    <row r="1726" spans="179:183" x14ac:dyDescent="0.35">
      <c r="FW1726" s="224"/>
      <c r="FX1726" s="224"/>
      <c r="FY1726" s="225"/>
      <c r="GA1726" s="224"/>
    </row>
    <row r="1727" spans="179:183" x14ac:dyDescent="0.35">
      <c r="FW1727" s="224"/>
      <c r="FX1727" s="224"/>
      <c r="FY1727" s="225"/>
      <c r="GA1727" s="224"/>
    </row>
    <row r="1728" spans="179:183" x14ac:dyDescent="0.35">
      <c r="FW1728" s="224"/>
      <c r="FX1728" s="224"/>
      <c r="FY1728" s="225"/>
      <c r="GA1728" s="224"/>
    </row>
    <row r="1729" spans="179:183" x14ac:dyDescent="0.35">
      <c r="FW1729" s="224"/>
      <c r="FX1729" s="224"/>
      <c r="FY1729" s="225"/>
      <c r="GA1729" s="224"/>
    </row>
    <row r="1730" spans="179:183" x14ac:dyDescent="0.35">
      <c r="FW1730" s="224"/>
      <c r="FX1730" s="224"/>
      <c r="FY1730" s="225"/>
      <c r="GA1730" s="224"/>
    </row>
    <row r="1731" spans="179:183" x14ac:dyDescent="0.35">
      <c r="FW1731" s="224"/>
      <c r="FX1731" s="224"/>
      <c r="FY1731" s="225"/>
      <c r="GA1731" s="224"/>
    </row>
    <row r="1732" spans="179:183" x14ac:dyDescent="0.35">
      <c r="FW1732" s="224"/>
      <c r="FX1732" s="224"/>
      <c r="FY1732" s="225"/>
      <c r="GA1732" s="224"/>
    </row>
    <row r="1733" spans="179:183" x14ac:dyDescent="0.35">
      <c r="FW1733" s="224"/>
      <c r="FX1733" s="224"/>
      <c r="FY1733" s="225"/>
      <c r="GA1733" s="224"/>
    </row>
    <row r="1734" spans="179:183" x14ac:dyDescent="0.35">
      <c r="FW1734" s="224"/>
      <c r="FX1734" s="224"/>
      <c r="FY1734" s="225"/>
      <c r="GA1734" s="224"/>
    </row>
    <row r="1735" spans="179:183" x14ac:dyDescent="0.35">
      <c r="FW1735" s="224"/>
      <c r="FX1735" s="224"/>
      <c r="FY1735" s="225"/>
      <c r="GA1735" s="224"/>
    </row>
    <row r="1736" spans="179:183" x14ac:dyDescent="0.35">
      <c r="FW1736" s="224"/>
      <c r="FX1736" s="224"/>
      <c r="FY1736" s="225"/>
      <c r="GA1736" s="224"/>
    </row>
    <row r="1737" spans="179:183" x14ac:dyDescent="0.35">
      <c r="FW1737" s="224"/>
      <c r="FX1737" s="224"/>
      <c r="FY1737" s="225"/>
      <c r="GA1737" s="224"/>
    </row>
    <row r="1738" spans="179:183" x14ac:dyDescent="0.35">
      <c r="FW1738" s="224"/>
      <c r="FX1738" s="224"/>
      <c r="FY1738" s="225"/>
      <c r="GA1738" s="224"/>
    </row>
    <row r="1739" spans="179:183" x14ac:dyDescent="0.35">
      <c r="FW1739" s="224"/>
      <c r="FX1739" s="224"/>
      <c r="FY1739" s="225"/>
      <c r="GA1739" s="224"/>
    </row>
    <row r="1740" spans="179:183" x14ac:dyDescent="0.35">
      <c r="FW1740" s="224"/>
      <c r="FX1740" s="224"/>
      <c r="FY1740" s="225"/>
      <c r="GA1740" s="224"/>
    </row>
    <row r="1741" spans="179:183" x14ac:dyDescent="0.35">
      <c r="FW1741" s="224"/>
      <c r="FX1741" s="224"/>
      <c r="FY1741" s="225"/>
      <c r="GA1741" s="224"/>
    </row>
    <row r="1742" spans="179:183" x14ac:dyDescent="0.35">
      <c r="FW1742" s="224"/>
      <c r="FX1742" s="224"/>
      <c r="FY1742" s="225"/>
      <c r="GA1742" s="224"/>
    </row>
    <row r="1743" spans="179:183" x14ac:dyDescent="0.35">
      <c r="FW1743" s="224"/>
      <c r="FX1743" s="224"/>
      <c r="FY1743" s="225"/>
      <c r="GA1743" s="224"/>
    </row>
    <row r="1744" spans="179:183" x14ac:dyDescent="0.35">
      <c r="FW1744" s="224"/>
      <c r="FX1744" s="224"/>
      <c r="FY1744" s="225"/>
      <c r="GA1744" s="224"/>
    </row>
    <row r="1745" spans="179:183" x14ac:dyDescent="0.35">
      <c r="FW1745" s="224"/>
      <c r="FX1745" s="224"/>
      <c r="FY1745" s="225"/>
      <c r="GA1745" s="224"/>
    </row>
    <row r="1746" spans="179:183" x14ac:dyDescent="0.35">
      <c r="FW1746" s="224"/>
      <c r="FX1746" s="224"/>
      <c r="FY1746" s="225"/>
      <c r="GA1746" s="224"/>
    </row>
    <row r="1747" spans="179:183" x14ac:dyDescent="0.35">
      <c r="FW1747" s="224"/>
      <c r="FX1747" s="224"/>
      <c r="FY1747" s="225"/>
      <c r="GA1747" s="224"/>
    </row>
    <row r="1748" spans="179:183" x14ac:dyDescent="0.35">
      <c r="FW1748" s="224"/>
      <c r="FX1748" s="224"/>
      <c r="FY1748" s="225"/>
      <c r="GA1748" s="224"/>
    </row>
    <row r="1749" spans="179:183" x14ac:dyDescent="0.35">
      <c r="FW1749" s="224"/>
      <c r="FX1749" s="224"/>
      <c r="FY1749" s="225"/>
      <c r="GA1749" s="224"/>
    </row>
    <row r="1750" spans="179:183" x14ac:dyDescent="0.35">
      <c r="FW1750" s="224"/>
      <c r="FX1750" s="224"/>
      <c r="FY1750" s="225"/>
      <c r="GA1750" s="224"/>
    </row>
    <row r="1751" spans="179:183" x14ac:dyDescent="0.35">
      <c r="FW1751" s="224"/>
      <c r="FX1751" s="224"/>
      <c r="FY1751" s="225"/>
      <c r="GA1751" s="224"/>
    </row>
    <row r="1752" spans="179:183" x14ac:dyDescent="0.35">
      <c r="FW1752" s="224"/>
      <c r="FX1752" s="224"/>
      <c r="FY1752" s="225"/>
      <c r="GA1752" s="224"/>
    </row>
    <row r="1753" spans="179:183" x14ac:dyDescent="0.35">
      <c r="FW1753" s="224"/>
      <c r="FX1753" s="224"/>
      <c r="FY1753" s="225"/>
      <c r="GA1753" s="224"/>
    </row>
    <row r="1754" spans="179:183" x14ac:dyDescent="0.35">
      <c r="FW1754" s="224"/>
      <c r="FX1754" s="224"/>
      <c r="FY1754" s="225"/>
      <c r="GA1754" s="224"/>
    </row>
    <row r="1755" spans="179:183" x14ac:dyDescent="0.35">
      <c r="FW1755" s="224"/>
      <c r="FX1755" s="224"/>
      <c r="FY1755" s="225"/>
      <c r="GA1755" s="224"/>
    </row>
    <row r="1756" spans="179:183" x14ac:dyDescent="0.35">
      <c r="FW1756" s="224"/>
      <c r="FX1756" s="224"/>
      <c r="FY1756" s="225"/>
      <c r="GA1756" s="224"/>
    </row>
    <row r="1757" spans="179:183" x14ac:dyDescent="0.35">
      <c r="FW1757" s="224"/>
      <c r="FX1757" s="224"/>
      <c r="FY1757" s="225"/>
      <c r="GA1757" s="224"/>
    </row>
    <row r="1758" spans="179:183" x14ac:dyDescent="0.35">
      <c r="FW1758" s="224"/>
      <c r="FX1758" s="224"/>
      <c r="FY1758" s="225"/>
      <c r="GA1758" s="224"/>
    </row>
    <row r="1759" spans="179:183" x14ac:dyDescent="0.35">
      <c r="FW1759" s="224"/>
      <c r="FX1759" s="224"/>
      <c r="FY1759" s="225"/>
      <c r="GA1759" s="224"/>
    </row>
    <row r="1760" spans="179:183" x14ac:dyDescent="0.35">
      <c r="FW1760" s="224"/>
      <c r="FX1760" s="224"/>
      <c r="FY1760" s="225"/>
      <c r="GA1760" s="224"/>
    </row>
    <row r="1761" spans="179:183" x14ac:dyDescent="0.35">
      <c r="FW1761" s="224"/>
      <c r="FX1761" s="224"/>
      <c r="FY1761" s="225"/>
      <c r="GA1761" s="224"/>
    </row>
    <row r="1762" spans="179:183" x14ac:dyDescent="0.35">
      <c r="FW1762" s="224"/>
      <c r="FX1762" s="224"/>
      <c r="FY1762" s="225"/>
      <c r="GA1762" s="224"/>
    </row>
    <row r="1763" spans="179:183" x14ac:dyDescent="0.35">
      <c r="FW1763" s="224"/>
      <c r="FX1763" s="224"/>
      <c r="FY1763" s="225"/>
      <c r="GA1763" s="224"/>
    </row>
    <row r="1764" spans="179:183" x14ac:dyDescent="0.35">
      <c r="FW1764" s="224"/>
      <c r="FX1764" s="224"/>
      <c r="FY1764" s="225"/>
      <c r="GA1764" s="224"/>
    </row>
    <row r="1765" spans="179:183" x14ac:dyDescent="0.35">
      <c r="FW1765" s="224"/>
      <c r="FX1765" s="224"/>
      <c r="FY1765" s="225"/>
      <c r="GA1765" s="224"/>
    </row>
    <row r="1766" spans="179:183" x14ac:dyDescent="0.35">
      <c r="FW1766" s="224"/>
      <c r="FX1766" s="224"/>
      <c r="FY1766" s="225"/>
      <c r="GA1766" s="224"/>
    </row>
    <row r="1767" spans="179:183" x14ac:dyDescent="0.35">
      <c r="FW1767" s="224"/>
      <c r="FX1767" s="224"/>
      <c r="FY1767" s="225"/>
      <c r="GA1767" s="224"/>
    </row>
    <row r="1768" spans="179:183" x14ac:dyDescent="0.35">
      <c r="FW1768" s="224"/>
      <c r="FX1768" s="224"/>
      <c r="FY1768" s="225"/>
      <c r="GA1768" s="224"/>
    </row>
    <row r="1769" spans="179:183" x14ac:dyDescent="0.35">
      <c r="FW1769" s="224"/>
      <c r="FX1769" s="224"/>
      <c r="FY1769" s="225"/>
      <c r="GA1769" s="224"/>
    </row>
    <row r="1770" spans="179:183" x14ac:dyDescent="0.35">
      <c r="FW1770" s="224"/>
      <c r="FX1770" s="224"/>
      <c r="FY1770" s="225"/>
      <c r="GA1770" s="224"/>
    </row>
    <row r="1771" spans="179:183" x14ac:dyDescent="0.35">
      <c r="FW1771" s="224"/>
      <c r="FX1771" s="224"/>
      <c r="FY1771" s="225"/>
      <c r="GA1771" s="224"/>
    </row>
    <row r="1772" spans="179:183" x14ac:dyDescent="0.35">
      <c r="FW1772" s="224"/>
      <c r="FX1772" s="224"/>
      <c r="FY1772" s="225"/>
      <c r="GA1772" s="224"/>
    </row>
    <row r="1773" spans="179:183" x14ac:dyDescent="0.35">
      <c r="FW1773" s="224"/>
      <c r="FX1773" s="224"/>
      <c r="FY1773" s="225"/>
      <c r="GA1773" s="224"/>
    </row>
    <row r="1774" spans="179:183" x14ac:dyDescent="0.35">
      <c r="FW1774" s="224"/>
      <c r="FX1774" s="224"/>
      <c r="FY1774" s="225"/>
      <c r="GA1774" s="224"/>
    </row>
    <row r="1775" spans="179:183" x14ac:dyDescent="0.35">
      <c r="FW1775" s="224"/>
      <c r="FX1775" s="224"/>
      <c r="FY1775" s="225"/>
      <c r="GA1775" s="224"/>
    </row>
    <row r="1776" spans="179:183" x14ac:dyDescent="0.35">
      <c r="FW1776" s="224"/>
      <c r="FX1776" s="224"/>
      <c r="FY1776" s="225"/>
      <c r="GA1776" s="224"/>
    </row>
    <row r="1777" spans="179:183" x14ac:dyDescent="0.35">
      <c r="FW1777" s="224"/>
      <c r="FX1777" s="224"/>
      <c r="FY1777" s="225"/>
      <c r="GA1777" s="224"/>
    </row>
    <row r="1778" spans="179:183" x14ac:dyDescent="0.35">
      <c r="FW1778" s="224"/>
      <c r="FX1778" s="224"/>
      <c r="FY1778" s="225"/>
      <c r="GA1778" s="224"/>
    </row>
    <row r="1779" spans="179:183" x14ac:dyDescent="0.35">
      <c r="FW1779" s="224"/>
      <c r="FX1779" s="224"/>
      <c r="FY1779" s="225"/>
      <c r="GA1779" s="224"/>
    </row>
    <row r="1780" spans="179:183" x14ac:dyDescent="0.35">
      <c r="FW1780" s="224"/>
      <c r="FX1780" s="224"/>
      <c r="FY1780" s="225"/>
      <c r="GA1780" s="224"/>
    </row>
    <row r="1781" spans="179:183" x14ac:dyDescent="0.35">
      <c r="FW1781" s="224"/>
      <c r="FX1781" s="224"/>
      <c r="FY1781" s="225"/>
      <c r="GA1781" s="224"/>
    </row>
    <row r="1782" spans="179:183" x14ac:dyDescent="0.35">
      <c r="FW1782" s="224"/>
      <c r="FX1782" s="224"/>
      <c r="FY1782" s="225"/>
      <c r="GA1782" s="224"/>
    </row>
    <row r="1783" spans="179:183" x14ac:dyDescent="0.35">
      <c r="FW1783" s="224"/>
      <c r="FX1783" s="224"/>
      <c r="FY1783" s="225"/>
      <c r="GA1783" s="224"/>
    </row>
    <row r="1784" spans="179:183" x14ac:dyDescent="0.35">
      <c r="FW1784" s="224"/>
      <c r="FX1784" s="224"/>
      <c r="FY1784" s="225"/>
      <c r="GA1784" s="224"/>
    </row>
    <row r="1785" spans="179:183" x14ac:dyDescent="0.35">
      <c r="FW1785" s="224"/>
      <c r="FX1785" s="224"/>
      <c r="FY1785" s="225"/>
      <c r="GA1785" s="224"/>
    </row>
    <row r="1786" spans="179:183" x14ac:dyDescent="0.35">
      <c r="FW1786" s="224"/>
      <c r="FX1786" s="224"/>
      <c r="FY1786" s="225"/>
      <c r="GA1786" s="224"/>
    </row>
    <row r="1787" spans="179:183" x14ac:dyDescent="0.35">
      <c r="FW1787" s="224"/>
      <c r="FX1787" s="224"/>
      <c r="FY1787" s="225"/>
      <c r="GA1787" s="224"/>
    </row>
    <row r="1788" spans="179:183" x14ac:dyDescent="0.35">
      <c r="FW1788" s="224"/>
      <c r="FX1788" s="224"/>
      <c r="FY1788" s="225"/>
      <c r="GA1788" s="224"/>
    </row>
    <row r="1789" spans="179:183" x14ac:dyDescent="0.35">
      <c r="FW1789" s="224"/>
      <c r="FX1789" s="224"/>
      <c r="FY1789" s="225"/>
      <c r="GA1789" s="224"/>
    </row>
    <row r="1790" spans="179:183" x14ac:dyDescent="0.35">
      <c r="FW1790" s="224"/>
      <c r="FX1790" s="224"/>
      <c r="FY1790" s="225"/>
      <c r="GA1790" s="224"/>
    </row>
    <row r="1791" spans="179:183" x14ac:dyDescent="0.35">
      <c r="FW1791" s="224"/>
      <c r="FX1791" s="224"/>
      <c r="FY1791" s="225"/>
      <c r="GA1791" s="224"/>
    </row>
    <row r="1792" spans="179:183" x14ac:dyDescent="0.35">
      <c r="FW1792" s="224"/>
      <c r="FX1792" s="224"/>
      <c r="FY1792" s="225"/>
      <c r="GA1792" s="224"/>
    </row>
    <row r="1793" spans="179:183" x14ac:dyDescent="0.35">
      <c r="FW1793" s="224"/>
      <c r="FX1793" s="224"/>
      <c r="FY1793" s="225"/>
      <c r="GA1793" s="224"/>
    </row>
    <row r="1794" spans="179:183" x14ac:dyDescent="0.35">
      <c r="FW1794" s="224"/>
      <c r="FX1794" s="224"/>
      <c r="FY1794" s="225"/>
      <c r="GA1794" s="224"/>
    </row>
    <row r="1795" spans="179:183" x14ac:dyDescent="0.35">
      <c r="FW1795" s="224"/>
      <c r="FX1795" s="224"/>
      <c r="FY1795" s="225"/>
      <c r="GA1795" s="224"/>
    </row>
    <row r="1796" spans="179:183" x14ac:dyDescent="0.35">
      <c r="FW1796" s="224"/>
      <c r="FX1796" s="224"/>
      <c r="FY1796" s="225"/>
      <c r="GA1796" s="224"/>
    </row>
    <row r="1797" spans="179:183" x14ac:dyDescent="0.35">
      <c r="FW1797" s="224"/>
      <c r="FX1797" s="224"/>
      <c r="FY1797" s="225"/>
      <c r="GA1797" s="224"/>
    </row>
    <row r="1798" spans="179:183" x14ac:dyDescent="0.35">
      <c r="FW1798" s="224"/>
      <c r="FX1798" s="224"/>
      <c r="FY1798" s="225"/>
      <c r="GA1798" s="224"/>
    </row>
    <row r="1799" spans="179:183" x14ac:dyDescent="0.35">
      <c r="FW1799" s="224"/>
      <c r="FX1799" s="224"/>
      <c r="FY1799" s="225"/>
      <c r="GA1799" s="224"/>
    </row>
    <row r="1800" spans="179:183" x14ac:dyDescent="0.35">
      <c r="FW1800" s="224"/>
      <c r="FX1800" s="224"/>
      <c r="FY1800" s="225"/>
      <c r="GA1800" s="224"/>
    </row>
    <row r="1801" spans="179:183" x14ac:dyDescent="0.35">
      <c r="FW1801" s="224"/>
      <c r="FX1801" s="224"/>
      <c r="FY1801" s="225"/>
      <c r="GA1801" s="224"/>
    </row>
    <row r="1802" spans="179:183" x14ac:dyDescent="0.35">
      <c r="FW1802" s="224"/>
      <c r="FX1802" s="224"/>
      <c r="FY1802" s="225"/>
      <c r="GA1802" s="224"/>
    </row>
    <row r="1803" spans="179:183" x14ac:dyDescent="0.35">
      <c r="FW1803" s="224"/>
      <c r="FX1803" s="224"/>
      <c r="FY1803" s="225"/>
      <c r="GA1803" s="224"/>
    </row>
    <row r="1804" spans="179:183" x14ac:dyDescent="0.35">
      <c r="FW1804" s="224"/>
      <c r="FX1804" s="224"/>
      <c r="FY1804" s="225"/>
      <c r="GA1804" s="224"/>
    </row>
    <row r="1805" spans="179:183" x14ac:dyDescent="0.35">
      <c r="FW1805" s="224"/>
      <c r="FX1805" s="224"/>
      <c r="FY1805" s="225"/>
      <c r="GA1805" s="224"/>
    </row>
    <row r="1806" spans="179:183" x14ac:dyDescent="0.35">
      <c r="FW1806" s="224"/>
      <c r="FX1806" s="224"/>
      <c r="FY1806" s="225"/>
      <c r="GA1806" s="224"/>
    </row>
    <row r="1807" spans="179:183" x14ac:dyDescent="0.35">
      <c r="FW1807" s="224"/>
      <c r="FX1807" s="224"/>
      <c r="FY1807" s="225"/>
      <c r="GA1807" s="224"/>
    </row>
    <row r="1808" spans="179:183" x14ac:dyDescent="0.35">
      <c r="FW1808" s="224"/>
      <c r="FX1808" s="224"/>
      <c r="FY1808" s="225"/>
      <c r="GA1808" s="224"/>
    </row>
    <row r="1809" spans="179:183" x14ac:dyDescent="0.35">
      <c r="FW1809" s="224"/>
      <c r="FX1809" s="224"/>
      <c r="FY1809" s="225"/>
      <c r="GA1809" s="224"/>
    </row>
    <row r="1810" spans="179:183" x14ac:dyDescent="0.35">
      <c r="FW1810" s="224"/>
      <c r="FX1810" s="224"/>
      <c r="FY1810" s="225"/>
      <c r="GA1810" s="224"/>
    </row>
    <row r="1811" spans="179:183" x14ac:dyDescent="0.35">
      <c r="FW1811" s="224"/>
      <c r="FX1811" s="224"/>
      <c r="FY1811" s="225"/>
      <c r="GA1811" s="224"/>
    </row>
    <row r="1812" spans="179:183" x14ac:dyDescent="0.35">
      <c r="FW1812" s="224"/>
      <c r="FX1812" s="224"/>
      <c r="FY1812" s="225"/>
      <c r="GA1812" s="224"/>
    </row>
    <row r="1813" spans="179:183" x14ac:dyDescent="0.35">
      <c r="FW1813" s="224"/>
      <c r="FX1813" s="224"/>
      <c r="FY1813" s="225"/>
      <c r="GA1813" s="224"/>
    </row>
    <row r="1814" spans="179:183" x14ac:dyDescent="0.35">
      <c r="FW1814" s="224"/>
      <c r="FX1814" s="224"/>
      <c r="FY1814" s="225"/>
      <c r="GA1814" s="224"/>
    </row>
    <row r="1815" spans="179:183" x14ac:dyDescent="0.35">
      <c r="FW1815" s="224"/>
      <c r="FX1815" s="224"/>
      <c r="FY1815" s="225"/>
      <c r="GA1815" s="224"/>
    </row>
    <row r="1816" spans="179:183" x14ac:dyDescent="0.35">
      <c r="FW1816" s="224"/>
      <c r="FX1816" s="224"/>
      <c r="FY1816" s="225"/>
      <c r="GA1816" s="224"/>
    </row>
    <row r="1817" spans="179:183" x14ac:dyDescent="0.35">
      <c r="FW1817" s="224"/>
      <c r="FX1817" s="224"/>
      <c r="FY1817" s="225"/>
      <c r="GA1817" s="224"/>
    </row>
    <row r="1818" spans="179:183" x14ac:dyDescent="0.35">
      <c r="FW1818" s="224"/>
      <c r="FX1818" s="224"/>
      <c r="FY1818" s="225"/>
      <c r="GA1818" s="224"/>
    </row>
    <row r="1819" spans="179:183" x14ac:dyDescent="0.35">
      <c r="FW1819" s="224"/>
      <c r="FX1819" s="224"/>
      <c r="FY1819" s="225"/>
      <c r="GA1819" s="224"/>
    </row>
    <row r="1820" spans="179:183" x14ac:dyDescent="0.35">
      <c r="FW1820" s="224"/>
      <c r="FX1820" s="224"/>
      <c r="FY1820" s="225"/>
      <c r="GA1820" s="224"/>
    </row>
    <row r="1821" spans="179:183" x14ac:dyDescent="0.35">
      <c r="FW1821" s="224"/>
      <c r="FX1821" s="224"/>
      <c r="FY1821" s="225"/>
      <c r="GA1821" s="224"/>
    </row>
    <row r="1822" spans="179:183" x14ac:dyDescent="0.35">
      <c r="FW1822" s="224"/>
      <c r="FX1822" s="224"/>
      <c r="FY1822" s="225"/>
      <c r="GA1822" s="224"/>
    </row>
    <row r="1823" spans="179:183" x14ac:dyDescent="0.35">
      <c r="FW1823" s="224"/>
      <c r="FX1823" s="224"/>
      <c r="FY1823" s="225"/>
      <c r="GA1823" s="224"/>
    </row>
    <row r="1824" spans="179:183" x14ac:dyDescent="0.35">
      <c r="FW1824" s="224"/>
      <c r="FX1824" s="224"/>
      <c r="FY1824" s="225"/>
      <c r="GA1824" s="224"/>
    </row>
    <row r="1825" spans="179:183" x14ac:dyDescent="0.35">
      <c r="FW1825" s="224"/>
      <c r="FX1825" s="224"/>
      <c r="FY1825" s="225"/>
      <c r="GA1825" s="224"/>
    </row>
    <row r="1826" spans="179:183" x14ac:dyDescent="0.35">
      <c r="FW1826" s="224"/>
      <c r="FX1826" s="224"/>
      <c r="FY1826" s="225"/>
      <c r="GA1826" s="224"/>
    </row>
    <row r="1827" spans="179:183" x14ac:dyDescent="0.35">
      <c r="FW1827" s="224"/>
      <c r="FX1827" s="224"/>
      <c r="FY1827" s="225"/>
      <c r="GA1827" s="224"/>
    </row>
    <row r="1828" spans="179:183" x14ac:dyDescent="0.35">
      <c r="FW1828" s="224"/>
      <c r="FX1828" s="224"/>
      <c r="FY1828" s="225"/>
      <c r="GA1828" s="224"/>
    </row>
    <row r="1829" spans="179:183" x14ac:dyDescent="0.35">
      <c r="FW1829" s="224"/>
      <c r="FX1829" s="224"/>
      <c r="FY1829" s="225"/>
      <c r="GA1829" s="224"/>
    </row>
    <row r="1830" spans="179:183" x14ac:dyDescent="0.35">
      <c r="FW1830" s="224"/>
      <c r="FX1830" s="224"/>
      <c r="FY1830" s="225"/>
      <c r="GA1830" s="224"/>
    </row>
    <row r="1831" spans="179:183" x14ac:dyDescent="0.35">
      <c r="FW1831" s="224"/>
      <c r="FX1831" s="224"/>
      <c r="FY1831" s="225"/>
      <c r="GA1831" s="224"/>
    </row>
    <row r="1832" spans="179:183" x14ac:dyDescent="0.35">
      <c r="FW1832" s="224"/>
      <c r="FX1832" s="224"/>
      <c r="FY1832" s="225"/>
      <c r="GA1832" s="224"/>
    </row>
    <row r="1833" spans="179:183" x14ac:dyDescent="0.35">
      <c r="FW1833" s="224"/>
      <c r="FX1833" s="224"/>
      <c r="FY1833" s="225"/>
      <c r="GA1833" s="224"/>
    </row>
    <row r="1834" spans="179:183" x14ac:dyDescent="0.35">
      <c r="FW1834" s="224"/>
      <c r="FX1834" s="224"/>
      <c r="FY1834" s="225"/>
      <c r="GA1834" s="224"/>
    </row>
    <row r="1835" spans="179:183" x14ac:dyDescent="0.35">
      <c r="FW1835" s="224"/>
      <c r="FX1835" s="224"/>
      <c r="FY1835" s="225"/>
      <c r="GA1835" s="224"/>
    </row>
    <row r="1836" spans="179:183" x14ac:dyDescent="0.35">
      <c r="FW1836" s="224"/>
      <c r="FX1836" s="224"/>
      <c r="FY1836" s="225"/>
      <c r="GA1836" s="224"/>
    </row>
    <row r="1837" spans="179:183" x14ac:dyDescent="0.35">
      <c r="FW1837" s="224"/>
      <c r="FX1837" s="224"/>
      <c r="FY1837" s="225"/>
      <c r="GA1837" s="224"/>
    </row>
    <row r="1838" spans="179:183" x14ac:dyDescent="0.35">
      <c r="FW1838" s="224"/>
      <c r="FX1838" s="224"/>
      <c r="FY1838" s="225"/>
      <c r="GA1838" s="224"/>
    </row>
    <row r="1839" spans="179:183" x14ac:dyDescent="0.35">
      <c r="FW1839" s="224"/>
      <c r="FX1839" s="224"/>
      <c r="FY1839" s="225"/>
      <c r="GA1839" s="224"/>
    </row>
    <row r="1840" spans="179:183" x14ac:dyDescent="0.35">
      <c r="FW1840" s="224"/>
      <c r="FX1840" s="224"/>
      <c r="FY1840" s="225"/>
      <c r="GA1840" s="224"/>
    </row>
    <row r="1841" spans="179:183" x14ac:dyDescent="0.35">
      <c r="FW1841" s="224"/>
      <c r="FX1841" s="224"/>
      <c r="FY1841" s="225"/>
      <c r="GA1841" s="224"/>
    </row>
    <row r="1842" spans="179:183" x14ac:dyDescent="0.35">
      <c r="FW1842" s="224"/>
      <c r="FX1842" s="224"/>
      <c r="FY1842" s="225"/>
      <c r="GA1842" s="224"/>
    </row>
    <row r="1843" spans="179:183" x14ac:dyDescent="0.35">
      <c r="FW1843" s="224"/>
      <c r="FX1843" s="224"/>
      <c r="FY1843" s="225"/>
      <c r="GA1843" s="224"/>
    </row>
    <row r="1844" spans="179:183" x14ac:dyDescent="0.35">
      <c r="FW1844" s="224"/>
      <c r="FX1844" s="224"/>
      <c r="FY1844" s="225"/>
      <c r="GA1844" s="224"/>
    </row>
    <row r="1845" spans="179:183" x14ac:dyDescent="0.35">
      <c r="FW1845" s="224"/>
      <c r="FX1845" s="224"/>
      <c r="FY1845" s="225"/>
      <c r="GA1845" s="224"/>
    </row>
    <row r="1846" spans="179:183" x14ac:dyDescent="0.35">
      <c r="FW1846" s="224"/>
      <c r="FX1846" s="224"/>
      <c r="FY1846" s="225"/>
      <c r="GA1846" s="224"/>
    </row>
    <row r="1847" spans="179:183" x14ac:dyDescent="0.35">
      <c r="FW1847" s="224"/>
      <c r="FX1847" s="224"/>
      <c r="FY1847" s="225"/>
      <c r="GA1847" s="224"/>
    </row>
    <row r="1848" spans="179:183" x14ac:dyDescent="0.35">
      <c r="FW1848" s="224"/>
      <c r="FX1848" s="224"/>
      <c r="FY1848" s="225"/>
      <c r="GA1848" s="224"/>
    </row>
    <row r="1849" spans="179:183" x14ac:dyDescent="0.35">
      <c r="FW1849" s="224"/>
      <c r="FX1849" s="224"/>
      <c r="FY1849" s="225"/>
      <c r="GA1849" s="224"/>
    </row>
    <row r="1850" spans="179:183" x14ac:dyDescent="0.35">
      <c r="FW1850" s="224"/>
      <c r="FX1850" s="224"/>
      <c r="FY1850" s="225"/>
      <c r="GA1850" s="224"/>
    </row>
    <row r="1851" spans="179:183" x14ac:dyDescent="0.35">
      <c r="FW1851" s="224"/>
      <c r="FX1851" s="224"/>
      <c r="FY1851" s="225"/>
      <c r="GA1851" s="224"/>
    </row>
    <row r="1852" spans="179:183" x14ac:dyDescent="0.35">
      <c r="FW1852" s="224"/>
      <c r="FX1852" s="224"/>
      <c r="FY1852" s="225"/>
      <c r="GA1852" s="224"/>
    </row>
    <row r="1853" spans="179:183" x14ac:dyDescent="0.35">
      <c r="FW1853" s="224"/>
      <c r="FX1853" s="224"/>
      <c r="FY1853" s="225"/>
      <c r="GA1853" s="224"/>
    </row>
    <row r="1854" spans="179:183" x14ac:dyDescent="0.35">
      <c r="FW1854" s="224"/>
      <c r="FX1854" s="224"/>
      <c r="FY1854" s="225"/>
      <c r="GA1854" s="224"/>
    </row>
    <row r="1855" spans="179:183" x14ac:dyDescent="0.35">
      <c r="FW1855" s="224"/>
      <c r="FX1855" s="224"/>
      <c r="FY1855" s="225"/>
      <c r="GA1855" s="224"/>
    </row>
    <row r="1856" spans="179:183" x14ac:dyDescent="0.35">
      <c r="FW1856" s="224"/>
      <c r="FX1856" s="224"/>
      <c r="FY1856" s="225"/>
      <c r="GA1856" s="224"/>
    </row>
    <row r="1857" spans="179:183" x14ac:dyDescent="0.35">
      <c r="FW1857" s="224"/>
      <c r="FX1857" s="224"/>
      <c r="FY1857" s="225"/>
      <c r="GA1857" s="224"/>
    </row>
    <row r="1858" spans="179:183" x14ac:dyDescent="0.35">
      <c r="FW1858" s="224"/>
      <c r="FX1858" s="224"/>
      <c r="FY1858" s="225"/>
      <c r="GA1858" s="224"/>
    </row>
    <row r="1859" spans="179:183" x14ac:dyDescent="0.35">
      <c r="FW1859" s="224"/>
      <c r="FX1859" s="224"/>
      <c r="FY1859" s="225"/>
      <c r="GA1859" s="224"/>
    </row>
    <row r="1860" spans="179:183" x14ac:dyDescent="0.35">
      <c r="FW1860" s="224"/>
      <c r="FX1860" s="224"/>
      <c r="FY1860" s="225"/>
      <c r="GA1860" s="224"/>
    </row>
    <row r="1861" spans="179:183" x14ac:dyDescent="0.35">
      <c r="FW1861" s="224"/>
      <c r="FX1861" s="224"/>
      <c r="FY1861" s="225"/>
      <c r="GA1861" s="224"/>
    </row>
    <row r="1862" spans="179:183" x14ac:dyDescent="0.35">
      <c r="FW1862" s="224"/>
      <c r="FX1862" s="224"/>
      <c r="FY1862" s="225"/>
      <c r="GA1862" s="224"/>
    </row>
    <row r="1863" spans="179:183" x14ac:dyDescent="0.35">
      <c r="FW1863" s="224"/>
      <c r="FX1863" s="224"/>
      <c r="FY1863" s="225"/>
      <c r="GA1863" s="224"/>
    </row>
    <row r="1864" spans="179:183" x14ac:dyDescent="0.35">
      <c r="FW1864" s="224"/>
      <c r="FX1864" s="224"/>
      <c r="FY1864" s="225"/>
      <c r="GA1864" s="224"/>
    </row>
    <row r="1865" spans="179:183" x14ac:dyDescent="0.35">
      <c r="FW1865" s="224"/>
      <c r="FX1865" s="224"/>
      <c r="FY1865" s="225"/>
      <c r="GA1865" s="224"/>
    </row>
    <row r="1866" spans="179:183" x14ac:dyDescent="0.35">
      <c r="FW1866" s="224"/>
      <c r="FX1866" s="224"/>
      <c r="FY1866" s="225"/>
      <c r="GA1866" s="224"/>
    </row>
    <row r="1867" spans="179:183" x14ac:dyDescent="0.35">
      <c r="FW1867" s="224"/>
      <c r="FX1867" s="224"/>
      <c r="FY1867" s="225"/>
      <c r="GA1867" s="224"/>
    </row>
    <row r="1868" spans="179:183" x14ac:dyDescent="0.35">
      <c r="FW1868" s="224"/>
      <c r="FX1868" s="224"/>
      <c r="FY1868" s="225"/>
      <c r="GA1868" s="224"/>
    </row>
    <row r="1869" spans="179:183" x14ac:dyDescent="0.35">
      <c r="FW1869" s="224"/>
      <c r="FX1869" s="224"/>
      <c r="FY1869" s="225"/>
      <c r="GA1869" s="224"/>
    </row>
    <row r="1870" spans="179:183" x14ac:dyDescent="0.35">
      <c r="FW1870" s="224"/>
      <c r="FX1870" s="224"/>
      <c r="FY1870" s="225"/>
      <c r="GA1870" s="224"/>
    </row>
    <row r="1871" spans="179:183" x14ac:dyDescent="0.35">
      <c r="FW1871" s="224"/>
      <c r="FX1871" s="224"/>
      <c r="FY1871" s="225"/>
      <c r="GA1871" s="224"/>
    </row>
    <row r="1872" spans="179:183" x14ac:dyDescent="0.35">
      <c r="FW1872" s="224"/>
      <c r="FX1872" s="224"/>
      <c r="FY1872" s="225"/>
      <c r="GA1872" s="224"/>
    </row>
    <row r="1873" spans="179:183" x14ac:dyDescent="0.35">
      <c r="FW1873" s="224"/>
      <c r="FX1873" s="224"/>
      <c r="FY1873" s="225"/>
      <c r="GA1873" s="224"/>
    </row>
    <row r="1874" spans="179:183" x14ac:dyDescent="0.35">
      <c r="FW1874" s="224"/>
      <c r="FX1874" s="224"/>
      <c r="FY1874" s="225"/>
      <c r="GA1874" s="224"/>
    </row>
    <row r="1875" spans="179:183" x14ac:dyDescent="0.35">
      <c r="FW1875" s="224"/>
      <c r="FX1875" s="224"/>
      <c r="FY1875" s="225"/>
      <c r="GA1875" s="224"/>
    </row>
    <row r="1876" spans="179:183" x14ac:dyDescent="0.35">
      <c r="FW1876" s="224"/>
      <c r="FX1876" s="224"/>
      <c r="FY1876" s="225"/>
      <c r="GA1876" s="224"/>
    </row>
    <row r="1877" spans="179:183" x14ac:dyDescent="0.35">
      <c r="FW1877" s="224"/>
      <c r="FX1877" s="224"/>
      <c r="FY1877" s="225"/>
      <c r="GA1877" s="224"/>
    </row>
    <row r="1878" spans="179:183" x14ac:dyDescent="0.35">
      <c r="FW1878" s="224"/>
      <c r="FX1878" s="224"/>
      <c r="FY1878" s="225"/>
      <c r="GA1878" s="224"/>
    </row>
    <row r="1879" spans="179:183" x14ac:dyDescent="0.35">
      <c r="FW1879" s="224"/>
      <c r="FX1879" s="224"/>
      <c r="FY1879" s="225"/>
      <c r="GA1879" s="224"/>
    </row>
    <row r="1880" spans="179:183" x14ac:dyDescent="0.35">
      <c r="FW1880" s="224"/>
      <c r="FX1880" s="224"/>
      <c r="FY1880" s="225"/>
      <c r="GA1880" s="224"/>
    </row>
    <row r="1881" spans="179:183" x14ac:dyDescent="0.35">
      <c r="FW1881" s="224"/>
      <c r="FX1881" s="224"/>
      <c r="FY1881" s="225"/>
      <c r="GA1881" s="224"/>
    </row>
    <row r="1882" spans="179:183" x14ac:dyDescent="0.35">
      <c r="FW1882" s="224"/>
      <c r="FX1882" s="224"/>
      <c r="FY1882" s="225"/>
      <c r="GA1882" s="224"/>
    </row>
    <row r="1883" spans="179:183" x14ac:dyDescent="0.35">
      <c r="FW1883" s="224"/>
      <c r="FX1883" s="224"/>
      <c r="FY1883" s="225"/>
      <c r="GA1883" s="224"/>
    </row>
    <row r="1884" spans="179:183" x14ac:dyDescent="0.35">
      <c r="FW1884" s="224"/>
      <c r="FX1884" s="224"/>
      <c r="FY1884" s="225"/>
      <c r="GA1884" s="224"/>
    </row>
    <row r="1885" spans="179:183" x14ac:dyDescent="0.35">
      <c r="FW1885" s="224"/>
      <c r="FX1885" s="224"/>
      <c r="FY1885" s="225"/>
      <c r="GA1885" s="224"/>
    </row>
    <row r="1886" spans="179:183" x14ac:dyDescent="0.35">
      <c r="FW1886" s="224"/>
      <c r="FX1886" s="224"/>
      <c r="FY1886" s="225"/>
      <c r="GA1886" s="224"/>
    </row>
    <row r="1887" spans="179:183" x14ac:dyDescent="0.35">
      <c r="FW1887" s="224"/>
      <c r="FX1887" s="224"/>
      <c r="FY1887" s="225"/>
      <c r="GA1887" s="224"/>
    </row>
    <row r="1888" spans="179:183" x14ac:dyDescent="0.35">
      <c r="FW1888" s="224"/>
      <c r="FX1888" s="224"/>
      <c r="FY1888" s="225"/>
      <c r="GA1888" s="224"/>
    </row>
    <row r="1889" spans="179:183" x14ac:dyDescent="0.35">
      <c r="FW1889" s="224"/>
      <c r="FX1889" s="224"/>
      <c r="FY1889" s="225"/>
      <c r="GA1889" s="224"/>
    </row>
    <row r="1890" spans="179:183" x14ac:dyDescent="0.35">
      <c r="FW1890" s="224"/>
      <c r="FX1890" s="224"/>
      <c r="FY1890" s="225"/>
      <c r="GA1890" s="224"/>
    </row>
    <row r="1891" spans="179:183" x14ac:dyDescent="0.35">
      <c r="FW1891" s="224"/>
      <c r="FX1891" s="224"/>
      <c r="FY1891" s="225"/>
      <c r="GA1891" s="224"/>
    </row>
    <row r="1892" spans="179:183" x14ac:dyDescent="0.35">
      <c r="FW1892" s="224"/>
      <c r="FX1892" s="224"/>
      <c r="FY1892" s="225"/>
      <c r="GA1892" s="224"/>
    </row>
    <row r="1893" spans="179:183" x14ac:dyDescent="0.35">
      <c r="FW1893" s="224"/>
      <c r="FX1893" s="224"/>
      <c r="FY1893" s="225"/>
      <c r="GA1893" s="224"/>
    </row>
    <row r="1894" spans="179:183" x14ac:dyDescent="0.35">
      <c r="FW1894" s="224"/>
      <c r="FX1894" s="224"/>
      <c r="FY1894" s="225"/>
      <c r="GA1894" s="224"/>
    </row>
    <row r="1895" spans="179:183" x14ac:dyDescent="0.35">
      <c r="FW1895" s="224"/>
      <c r="FX1895" s="224"/>
      <c r="FY1895" s="225"/>
      <c r="GA1895" s="224"/>
    </row>
    <row r="1896" spans="179:183" x14ac:dyDescent="0.35">
      <c r="FW1896" s="224"/>
      <c r="FX1896" s="224"/>
      <c r="FY1896" s="225"/>
      <c r="GA1896" s="224"/>
    </row>
    <row r="1897" spans="179:183" x14ac:dyDescent="0.35">
      <c r="FW1897" s="224"/>
      <c r="FX1897" s="224"/>
      <c r="FY1897" s="225"/>
      <c r="GA1897" s="224"/>
    </row>
    <row r="1898" spans="179:183" x14ac:dyDescent="0.35">
      <c r="FW1898" s="224"/>
      <c r="FX1898" s="224"/>
      <c r="FY1898" s="225"/>
      <c r="GA1898" s="224"/>
    </row>
    <row r="1899" spans="179:183" x14ac:dyDescent="0.35">
      <c r="FW1899" s="224"/>
      <c r="FX1899" s="224"/>
      <c r="FY1899" s="225"/>
      <c r="GA1899" s="224"/>
    </row>
    <row r="1900" spans="179:183" x14ac:dyDescent="0.35">
      <c r="FW1900" s="224"/>
      <c r="FX1900" s="224"/>
      <c r="FY1900" s="225"/>
      <c r="GA1900" s="224"/>
    </row>
    <row r="1901" spans="179:183" x14ac:dyDescent="0.35">
      <c r="FW1901" s="224"/>
      <c r="FX1901" s="224"/>
      <c r="FY1901" s="225"/>
      <c r="GA1901" s="224"/>
    </row>
    <row r="1902" spans="179:183" x14ac:dyDescent="0.35">
      <c r="FW1902" s="224"/>
      <c r="FX1902" s="224"/>
      <c r="FY1902" s="225"/>
      <c r="GA1902" s="224"/>
    </row>
    <row r="1903" spans="179:183" x14ac:dyDescent="0.35">
      <c r="FW1903" s="224"/>
      <c r="FX1903" s="224"/>
      <c r="FY1903" s="225"/>
      <c r="GA1903" s="224"/>
    </row>
    <row r="1904" spans="179:183" x14ac:dyDescent="0.35">
      <c r="FW1904" s="224"/>
      <c r="FX1904" s="224"/>
      <c r="FY1904" s="225"/>
      <c r="GA1904" s="224"/>
    </row>
    <row r="1905" spans="179:183" x14ac:dyDescent="0.35">
      <c r="FW1905" s="224"/>
      <c r="FX1905" s="224"/>
      <c r="FY1905" s="225"/>
      <c r="GA1905" s="224"/>
    </row>
    <row r="1906" spans="179:183" x14ac:dyDescent="0.35">
      <c r="FW1906" s="224"/>
      <c r="FX1906" s="224"/>
      <c r="FY1906" s="225"/>
      <c r="GA1906" s="224"/>
    </row>
    <row r="1907" spans="179:183" x14ac:dyDescent="0.35">
      <c r="FW1907" s="224"/>
      <c r="FX1907" s="224"/>
      <c r="FY1907" s="225"/>
      <c r="GA1907" s="224"/>
    </row>
    <row r="1908" spans="179:183" x14ac:dyDescent="0.35">
      <c r="FW1908" s="224"/>
      <c r="FX1908" s="224"/>
      <c r="FY1908" s="225"/>
      <c r="GA1908" s="224"/>
    </row>
    <row r="1909" spans="179:183" x14ac:dyDescent="0.35">
      <c r="FW1909" s="224"/>
      <c r="FX1909" s="224"/>
      <c r="FY1909" s="225"/>
      <c r="GA1909" s="224"/>
    </row>
    <row r="1910" spans="179:183" x14ac:dyDescent="0.35">
      <c r="FW1910" s="224"/>
      <c r="FX1910" s="224"/>
      <c r="FY1910" s="225"/>
      <c r="GA1910" s="224"/>
    </row>
    <row r="1911" spans="179:183" x14ac:dyDescent="0.35">
      <c r="FW1911" s="224"/>
      <c r="FX1911" s="224"/>
      <c r="FY1911" s="225"/>
      <c r="GA1911" s="224"/>
    </row>
    <row r="1912" spans="179:183" x14ac:dyDescent="0.35">
      <c r="FW1912" s="224"/>
      <c r="FX1912" s="224"/>
      <c r="FY1912" s="225"/>
      <c r="GA1912" s="224"/>
    </row>
    <row r="1913" spans="179:183" x14ac:dyDescent="0.35">
      <c r="FW1913" s="224"/>
      <c r="FX1913" s="224"/>
      <c r="FY1913" s="225"/>
      <c r="GA1913" s="224"/>
    </row>
    <row r="1914" spans="179:183" x14ac:dyDescent="0.35">
      <c r="FW1914" s="224"/>
      <c r="FX1914" s="224"/>
      <c r="FY1914" s="225"/>
      <c r="GA1914" s="224"/>
    </row>
    <row r="1915" spans="179:183" x14ac:dyDescent="0.35">
      <c r="FW1915" s="224"/>
      <c r="FX1915" s="224"/>
      <c r="FY1915" s="225"/>
      <c r="GA1915" s="224"/>
    </row>
    <row r="1916" spans="179:183" x14ac:dyDescent="0.35">
      <c r="FW1916" s="224"/>
      <c r="FX1916" s="224"/>
      <c r="FY1916" s="225"/>
      <c r="GA1916" s="224"/>
    </row>
    <row r="1917" spans="179:183" x14ac:dyDescent="0.35">
      <c r="FW1917" s="224"/>
      <c r="FX1917" s="224"/>
      <c r="FY1917" s="225"/>
      <c r="GA1917" s="224"/>
    </row>
    <row r="1918" spans="179:183" x14ac:dyDescent="0.35">
      <c r="FW1918" s="224"/>
      <c r="FX1918" s="224"/>
      <c r="FY1918" s="225"/>
      <c r="GA1918" s="224"/>
    </row>
    <row r="1919" spans="179:183" x14ac:dyDescent="0.35">
      <c r="FW1919" s="224"/>
      <c r="FX1919" s="224"/>
      <c r="FY1919" s="225"/>
      <c r="GA1919" s="224"/>
    </row>
    <row r="1920" spans="179:183" x14ac:dyDescent="0.35">
      <c r="FW1920" s="224"/>
      <c r="FX1920" s="224"/>
      <c r="FY1920" s="225"/>
      <c r="GA1920" s="224"/>
    </row>
    <row r="1921" spans="179:183" x14ac:dyDescent="0.35">
      <c r="FW1921" s="224"/>
      <c r="FX1921" s="224"/>
      <c r="FY1921" s="225"/>
      <c r="GA1921" s="224"/>
    </row>
    <row r="1922" spans="179:183" x14ac:dyDescent="0.35">
      <c r="FW1922" s="224"/>
      <c r="FX1922" s="224"/>
      <c r="FY1922" s="225"/>
      <c r="GA1922" s="224"/>
    </row>
    <row r="1923" spans="179:183" x14ac:dyDescent="0.35">
      <c r="FW1923" s="224"/>
      <c r="FX1923" s="224"/>
      <c r="FY1923" s="225"/>
      <c r="GA1923" s="224"/>
    </row>
    <row r="1924" spans="179:183" x14ac:dyDescent="0.35">
      <c r="FW1924" s="224"/>
      <c r="FX1924" s="224"/>
      <c r="FY1924" s="225"/>
      <c r="GA1924" s="224"/>
    </row>
    <row r="1925" spans="179:183" x14ac:dyDescent="0.35">
      <c r="FW1925" s="224"/>
      <c r="FX1925" s="224"/>
      <c r="FY1925" s="225"/>
      <c r="GA1925" s="224"/>
    </row>
    <row r="1926" spans="179:183" x14ac:dyDescent="0.35">
      <c r="FW1926" s="224"/>
      <c r="FX1926" s="224"/>
      <c r="FY1926" s="225"/>
      <c r="GA1926" s="224"/>
    </row>
    <row r="1927" spans="179:183" x14ac:dyDescent="0.35">
      <c r="FW1927" s="224"/>
      <c r="FX1927" s="224"/>
      <c r="FY1927" s="225"/>
      <c r="GA1927" s="224"/>
    </row>
    <row r="1928" spans="179:183" x14ac:dyDescent="0.35">
      <c r="FW1928" s="224"/>
      <c r="FX1928" s="224"/>
      <c r="FY1928" s="225"/>
      <c r="GA1928" s="224"/>
    </row>
    <row r="1929" spans="179:183" x14ac:dyDescent="0.35">
      <c r="FW1929" s="224"/>
      <c r="FX1929" s="224"/>
      <c r="FY1929" s="225"/>
      <c r="GA1929" s="224"/>
    </row>
    <row r="1930" spans="179:183" x14ac:dyDescent="0.35">
      <c r="FW1930" s="224"/>
      <c r="FX1930" s="224"/>
      <c r="FY1930" s="225"/>
      <c r="GA1930" s="224"/>
    </row>
    <row r="1931" spans="179:183" x14ac:dyDescent="0.35">
      <c r="FW1931" s="224"/>
      <c r="FX1931" s="224"/>
      <c r="FY1931" s="225"/>
      <c r="GA1931" s="224"/>
    </row>
    <row r="1932" spans="179:183" x14ac:dyDescent="0.35">
      <c r="FW1932" s="224"/>
      <c r="FX1932" s="224"/>
      <c r="FY1932" s="225"/>
      <c r="GA1932" s="224"/>
    </row>
    <row r="1933" spans="179:183" x14ac:dyDescent="0.35">
      <c r="FW1933" s="224"/>
      <c r="FX1933" s="224"/>
      <c r="FY1933" s="225"/>
      <c r="GA1933" s="224"/>
    </row>
    <row r="1934" spans="179:183" x14ac:dyDescent="0.35">
      <c r="FW1934" s="224"/>
      <c r="FX1934" s="224"/>
      <c r="FY1934" s="225"/>
      <c r="GA1934" s="224"/>
    </row>
    <row r="1935" spans="179:183" x14ac:dyDescent="0.35">
      <c r="FW1935" s="224"/>
      <c r="FX1935" s="224"/>
      <c r="FY1935" s="225"/>
      <c r="GA1935" s="224"/>
    </row>
    <row r="1936" spans="179:183" x14ac:dyDescent="0.35">
      <c r="FW1936" s="224"/>
      <c r="FX1936" s="224"/>
      <c r="FY1936" s="225"/>
      <c r="GA1936" s="224"/>
    </row>
    <row r="1937" spans="179:183" x14ac:dyDescent="0.35">
      <c r="FW1937" s="224"/>
      <c r="FX1937" s="224"/>
      <c r="FY1937" s="225"/>
      <c r="GA1937" s="224"/>
    </row>
    <row r="1938" spans="179:183" x14ac:dyDescent="0.35">
      <c r="FW1938" s="224"/>
      <c r="FX1938" s="224"/>
      <c r="FY1938" s="225"/>
      <c r="GA1938" s="224"/>
    </row>
    <row r="1939" spans="179:183" x14ac:dyDescent="0.35">
      <c r="FW1939" s="224"/>
      <c r="FX1939" s="224"/>
      <c r="FY1939" s="225"/>
      <c r="GA1939" s="224"/>
    </row>
    <row r="1940" spans="179:183" x14ac:dyDescent="0.35">
      <c r="FW1940" s="224"/>
      <c r="FX1940" s="224"/>
      <c r="FY1940" s="225"/>
      <c r="GA1940" s="224"/>
    </row>
    <row r="1941" spans="179:183" x14ac:dyDescent="0.35">
      <c r="FW1941" s="224"/>
      <c r="FX1941" s="224"/>
      <c r="FY1941" s="225"/>
      <c r="GA1941" s="224"/>
    </row>
    <row r="1942" spans="179:183" x14ac:dyDescent="0.35">
      <c r="FW1942" s="224"/>
      <c r="FX1942" s="224"/>
      <c r="FY1942" s="225"/>
      <c r="GA1942" s="224"/>
    </row>
    <row r="1943" spans="179:183" x14ac:dyDescent="0.35">
      <c r="FW1943" s="224"/>
      <c r="FX1943" s="224"/>
      <c r="FY1943" s="225"/>
      <c r="GA1943" s="224"/>
    </row>
    <row r="1944" spans="179:183" x14ac:dyDescent="0.35">
      <c r="FW1944" s="224"/>
      <c r="FX1944" s="224"/>
      <c r="FY1944" s="225"/>
      <c r="GA1944" s="224"/>
    </row>
    <row r="1945" spans="179:183" x14ac:dyDescent="0.35">
      <c r="FW1945" s="224"/>
      <c r="FX1945" s="224"/>
      <c r="FY1945" s="225"/>
      <c r="GA1945" s="224"/>
    </row>
    <row r="1946" spans="179:183" x14ac:dyDescent="0.35">
      <c r="FW1946" s="224"/>
      <c r="FX1946" s="224"/>
      <c r="FY1946" s="225"/>
      <c r="GA1946" s="224"/>
    </row>
    <row r="1947" spans="179:183" x14ac:dyDescent="0.35">
      <c r="FW1947" s="224"/>
      <c r="FX1947" s="224"/>
      <c r="FY1947" s="225"/>
      <c r="GA1947" s="224"/>
    </row>
    <row r="1948" spans="179:183" x14ac:dyDescent="0.35">
      <c r="FW1948" s="224"/>
      <c r="FX1948" s="224"/>
      <c r="FY1948" s="225"/>
      <c r="GA1948" s="224"/>
    </row>
    <row r="1949" spans="179:183" x14ac:dyDescent="0.35">
      <c r="FW1949" s="224"/>
      <c r="FX1949" s="224"/>
      <c r="FY1949" s="225"/>
      <c r="GA1949" s="224"/>
    </row>
    <row r="1950" spans="179:183" x14ac:dyDescent="0.35">
      <c r="FW1950" s="224"/>
      <c r="FX1950" s="224"/>
      <c r="FY1950" s="225"/>
      <c r="GA1950" s="224"/>
    </row>
    <row r="1951" spans="179:183" x14ac:dyDescent="0.35">
      <c r="FW1951" s="224"/>
      <c r="FX1951" s="224"/>
      <c r="FY1951" s="225"/>
      <c r="GA1951" s="224"/>
    </row>
    <row r="1952" spans="179:183" x14ac:dyDescent="0.35">
      <c r="FW1952" s="224"/>
      <c r="FX1952" s="224"/>
      <c r="FY1952" s="225"/>
      <c r="GA1952" s="224"/>
    </row>
    <row r="1953" spans="179:183" x14ac:dyDescent="0.35">
      <c r="FW1953" s="224"/>
      <c r="FX1953" s="224"/>
      <c r="FY1953" s="225"/>
      <c r="GA1953" s="224"/>
    </row>
    <row r="1954" spans="179:183" x14ac:dyDescent="0.35">
      <c r="FW1954" s="224"/>
      <c r="FX1954" s="224"/>
      <c r="FY1954" s="225"/>
      <c r="GA1954" s="224"/>
    </row>
    <row r="1955" spans="179:183" x14ac:dyDescent="0.35">
      <c r="FW1955" s="224"/>
      <c r="FX1955" s="224"/>
      <c r="FY1955" s="225"/>
      <c r="GA1955" s="224"/>
    </row>
    <row r="1956" spans="179:183" x14ac:dyDescent="0.35">
      <c r="FW1956" s="224"/>
      <c r="FX1956" s="224"/>
      <c r="FY1956" s="225"/>
      <c r="GA1956" s="224"/>
    </row>
    <row r="1957" spans="179:183" x14ac:dyDescent="0.35">
      <c r="FW1957" s="224"/>
      <c r="FX1957" s="224"/>
      <c r="FY1957" s="225"/>
      <c r="GA1957" s="224"/>
    </row>
    <row r="1958" spans="179:183" x14ac:dyDescent="0.35">
      <c r="FW1958" s="224"/>
      <c r="FX1958" s="224"/>
      <c r="FY1958" s="225"/>
      <c r="GA1958" s="224"/>
    </row>
    <row r="1959" spans="179:183" x14ac:dyDescent="0.35">
      <c r="FW1959" s="224"/>
      <c r="FX1959" s="224"/>
      <c r="FY1959" s="225"/>
      <c r="GA1959" s="224"/>
    </row>
    <row r="1960" spans="179:183" x14ac:dyDescent="0.35">
      <c r="FW1960" s="224"/>
      <c r="FX1960" s="224"/>
      <c r="FY1960" s="225"/>
      <c r="GA1960" s="224"/>
    </row>
    <row r="1961" spans="179:183" x14ac:dyDescent="0.35">
      <c r="FW1961" s="224"/>
      <c r="FX1961" s="224"/>
      <c r="FY1961" s="225"/>
      <c r="GA1961" s="224"/>
    </row>
    <row r="1962" spans="179:183" x14ac:dyDescent="0.35">
      <c r="FW1962" s="224"/>
      <c r="FX1962" s="224"/>
      <c r="FY1962" s="225"/>
      <c r="GA1962" s="224"/>
    </row>
    <row r="1963" spans="179:183" x14ac:dyDescent="0.35">
      <c r="FW1963" s="224"/>
      <c r="FX1963" s="224"/>
      <c r="FY1963" s="225"/>
      <c r="GA1963" s="224"/>
    </row>
    <row r="1964" spans="179:183" x14ac:dyDescent="0.35">
      <c r="FW1964" s="224"/>
      <c r="FX1964" s="224"/>
      <c r="FY1964" s="225"/>
      <c r="GA1964" s="224"/>
    </row>
    <row r="1965" spans="179:183" x14ac:dyDescent="0.35">
      <c r="FW1965" s="224"/>
      <c r="FX1965" s="224"/>
      <c r="FY1965" s="225"/>
      <c r="GA1965" s="224"/>
    </row>
    <row r="1966" spans="179:183" x14ac:dyDescent="0.35">
      <c r="FW1966" s="224"/>
      <c r="FX1966" s="224"/>
      <c r="FY1966" s="225"/>
      <c r="GA1966" s="224"/>
    </row>
    <row r="1967" spans="179:183" x14ac:dyDescent="0.35">
      <c r="FW1967" s="224"/>
      <c r="FX1967" s="224"/>
      <c r="FY1967" s="225"/>
      <c r="GA1967" s="224"/>
    </row>
    <row r="1968" spans="179:183" x14ac:dyDescent="0.35">
      <c r="FW1968" s="224"/>
      <c r="FX1968" s="224"/>
      <c r="FY1968" s="225"/>
      <c r="GA1968" s="224"/>
    </row>
    <row r="1969" spans="179:183" x14ac:dyDescent="0.35">
      <c r="FW1969" s="224"/>
      <c r="FX1969" s="224"/>
      <c r="FY1969" s="225"/>
      <c r="GA1969" s="224"/>
    </row>
    <row r="1970" spans="179:183" x14ac:dyDescent="0.35">
      <c r="FW1970" s="224"/>
      <c r="FX1970" s="224"/>
      <c r="FY1970" s="225"/>
      <c r="GA1970" s="224"/>
    </row>
    <row r="1971" spans="179:183" x14ac:dyDescent="0.35">
      <c r="FW1971" s="224"/>
      <c r="FX1971" s="224"/>
      <c r="FY1971" s="225"/>
      <c r="GA1971" s="224"/>
    </row>
    <row r="1972" spans="179:183" x14ac:dyDescent="0.35">
      <c r="FW1972" s="224"/>
      <c r="FX1972" s="224"/>
      <c r="FY1972" s="225"/>
      <c r="GA1972" s="224"/>
    </row>
    <row r="1973" spans="179:183" x14ac:dyDescent="0.35">
      <c r="FW1973" s="224"/>
      <c r="FX1973" s="224"/>
      <c r="FY1973" s="225"/>
      <c r="GA1973" s="224"/>
    </row>
    <row r="1974" spans="179:183" x14ac:dyDescent="0.35">
      <c r="FW1974" s="224"/>
      <c r="FX1974" s="224"/>
      <c r="FY1974" s="225"/>
      <c r="GA1974" s="224"/>
    </row>
    <row r="1975" spans="179:183" x14ac:dyDescent="0.35">
      <c r="FW1975" s="224"/>
      <c r="FX1975" s="224"/>
      <c r="FY1975" s="225"/>
      <c r="GA1975" s="224"/>
    </row>
    <row r="1976" spans="179:183" x14ac:dyDescent="0.35">
      <c r="FW1976" s="224"/>
      <c r="FX1976" s="224"/>
      <c r="FY1976" s="225"/>
      <c r="GA1976" s="224"/>
    </row>
    <row r="1977" spans="179:183" x14ac:dyDescent="0.35">
      <c r="FW1977" s="224"/>
      <c r="FX1977" s="224"/>
      <c r="FY1977" s="225"/>
      <c r="GA1977" s="224"/>
    </row>
    <row r="1978" spans="179:183" x14ac:dyDescent="0.35">
      <c r="FW1978" s="224"/>
      <c r="FX1978" s="224"/>
      <c r="FY1978" s="225"/>
      <c r="GA1978" s="224"/>
    </row>
    <row r="1979" spans="179:183" x14ac:dyDescent="0.35">
      <c r="FW1979" s="224"/>
      <c r="FX1979" s="224"/>
      <c r="FY1979" s="225"/>
      <c r="GA1979" s="224"/>
    </row>
    <row r="1980" spans="179:183" x14ac:dyDescent="0.35">
      <c r="FW1980" s="224"/>
      <c r="FX1980" s="224"/>
      <c r="FY1980" s="225"/>
      <c r="GA1980" s="224"/>
    </row>
    <row r="1981" spans="179:183" x14ac:dyDescent="0.35">
      <c r="FW1981" s="224"/>
      <c r="FX1981" s="224"/>
      <c r="FY1981" s="225"/>
      <c r="GA1981" s="224"/>
    </row>
    <row r="1982" spans="179:183" x14ac:dyDescent="0.35">
      <c r="FW1982" s="224"/>
      <c r="FX1982" s="224"/>
      <c r="FY1982" s="225"/>
      <c r="GA1982" s="224"/>
    </row>
    <row r="1983" spans="179:183" x14ac:dyDescent="0.35">
      <c r="FW1983" s="224"/>
      <c r="FX1983" s="224"/>
      <c r="FY1983" s="225"/>
      <c r="GA1983" s="224"/>
    </row>
    <row r="1984" spans="179:183" x14ac:dyDescent="0.35">
      <c r="FW1984" s="224"/>
      <c r="FX1984" s="224"/>
      <c r="FY1984" s="225"/>
      <c r="GA1984" s="224"/>
    </row>
    <row r="1985" spans="179:183" x14ac:dyDescent="0.35">
      <c r="FW1985" s="224"/>
      <c r="FX1985" s="224"/>
      <c r="FY1985" s="225"/>
      <c r="GA1985" s="224"/>
    </row>
    <row r="1986" spans="179:183" x14ac:dyDescent="0.35">
      <c r="FW1986" s="224"/>
      <c r="FX1986" s="224"/>
      <c r="FY1986" s="225"/>
      <c r="GA1986" s="224"/>
    </row>
    <row r="1987" spans="179:183" x14ac:dyDescent="0.35">
      <c r="FW1987" s="224"/>
      <c r="FX1987" s="224"/>
      <c r="FY1987" s="225"/>
      <c r="GA1987" s="224"/>
    </row>
    <row r="1988" spans="179:183" x14ac:dyDescent="0.35">
      <c r="FW1988" s="224"/>
      <c r="FX1988" s="224"/>
      <c r="FY1988" s="225"/>
      <c r="GA1988" s="224"/>
    </row>
    <row r="1989" spans="179:183" x14ac:dyDescent="0.35">
      <c r="FW1989" s="224"/>
      <c r="FX1989" s="224"/>
      <c r="FY1989" s="225"/>
      <c r="GA1989" s="224"/>
    </row>
    <row r="1990" spans="179:183" x14ac:dyDescent="0.35">
      <c r="FW1990" s="224"/>
      <c r="FX1990" s="224"/>
      <c r="FY1990" s="225"/>
      <c r="GA1990" s="224"/>
    </row>
    <row r="1991" spans="179:183" x14ac:dyDescent="0.35">
      <c r="FW1991" s="224"/>
      <c r="FX1991" s="224"/>
      <c r="FY1991" s="225"/>
      <c r="GA1991" s="224"/>
    </row>
    <row r="1992" spans="179:183" x14ac:dyDescent="0.35">
      <c r="FW1992" s="224"/>
      <c r="FX1992" s="224"/>
      <c r="FY1992" s="225"/>
      <c r="GA1992" s="224"/>
    </row>
    <row r="1993" spans="179:183" x14ac:dyDescent="0.35">
      <c r="FW1993" s="224"/>
      <c r="FX1993" s="224"/>
      <c r="FY1993" s="225"/>
      <c r="GA1993" s="224"/>
    </row>
    <row r="1994" spans="179:183" x14ac:dyDescent="0.35">
      <c r="FW1994" s="224"/>
      <c r="FX1994" s="224"/>
      <c r="FY1994" s="225"/>
      <c r="GA1994" s="224"/>
    </row>
    <row r="1995" spans="179:183" x14ac:dyDescent="0.35">
      <c r="FW1995" s="224"/>
      <c r="FX1995" s="224"/>
      <c r="FY1995" s="225"/>
      <c r="GA1995" s="224"/>
    </row>
    <row r="1996" spans="179:183" x14ac:dyDescent="0.35">
      <c r="FW1996" s="224"/>
      <c r="FX1996" s="224"/>
      <c r="FY1996" s="225"/>
      <c r="GA1996" s="224"/>
    </row>
    <row r="1997" spans="179:183" x14ac:dyDescent="0.35">
      <c r="FW1997" s="224"/>
      <c r="FX1997" s="224"/>
      <c r="FY1997" s="225"/>
      <c r="GA1997" s="224"/>
    </row>
    <row r="1998" spans="179:183" x14ac:dyDescent="0.35">
      <c r="FW1998" s="224"/>
      <c r="FX1998" s="224"/>
      <c r="FY1998" s="225"/>
      <c r="GA1998" s="224"/>
    </row>
    <row r="1999" spans="179:183" x14ac:dyDescent="0.35">
      <c r="FW1999" s="224"/>
      <c r="FX1999" s="224"/>
      <c r="FY1999" s="225"/>
      <c r="GA1999" s="224"/>
    </row>
    <row r="2000" spans="179:183" x14ac:dyDescent="0.35">
      <c r="FW2000" s="224"/>
      <c r="FX2000" s="224"/>
      <c r="FY2000" s="225"/>
      <c r="GA2000" s="224"/>
    </row>
    <row r="2001" spans="179:183" x14ac:dyDescent="0.35">
      <c r="FW2001" s="224"/>
      <c r="FX2001" s="224"/>
      <c r="FY2001" s="225"/>
      <c r="GA2001" s="224"/>
    </row>
    <row r="2002" spans="179:183" x14ac:dyDescent="0.35">
      <c r="FW2002" s="224"/>
      <c r="FX2002" s="224"/>
      <c r="FY2002" s="225"/>
      <c r="GA2002" s="224"/>
    </row>
    <row r="2003" spans="179:183" x14ac:dyDescent="0.35">
      <c r="FW2003" s="224"/>
      <c r="FX2003" s="224"/>
      <c r="FY2003" s="225"/>
      <c r="GA2003" s="224"/>
    </row>
    <row r="2004" spans="179:183" x14ac:dyDescent="0.35">
      <c r="FW2004" s="224"/>
      <c r="FX2004" s="224"/>
      <c r="FY2004" s="225"/>
      <c r="GA2004" s="224"/>
    </row>
    <row r="2005" spans="179:183" x14ac:dyDescent="0.35">
      <c r="FW2005" s="224"/>
      <c r="FX2005" s="224"/>
      <c r="FY2005" s="225"/>
      <c r="GA2005" s="224"/>
    </row>
    <row r="2006" spans="179:183" x14ac:dyDescent="0.35">
      <c r="FW2006" s="224"/>
      <c r="FX2006" s="224"/>
      <c r="FY2006" s="225"/>
      <c r="GA2006" s="224"/>
    </row>
    <row r="2007" spans="179:183" x14ac:dyDescent="0.35">
      <c r="FW2007" s="224"/>
      <c r="FX2007" s="224"/>
      <c r="FY2007" s="225"/>
      <c r="GA2007" s="224"/>
    </row>
    <row r="2008" spans="179:183" x14ac:dyDescent="0.35">
      <c r="FW2008" s="224"/>
      <c r="FX2008" s="224"/>
      <c r="FY2008" s="225"/>
      <c r="GA2008" s="224"/>
    </row>
    <row r="2009" spans="179:183" x14ac:dyDescent="0.35">
      <c r="FW2009" s="224"/>
      <c r="FX2009" s="224"/>
      <c r="FY2009" s="225"/>
      <c r="GA2009" s="224"/>
    </row>
    <row r="2010" spans="179:183" x14ac:dyDescent="0.35">
      <c r="FW2010" s="224"/>
      <c r="FX2010" s="224"/>
      <c r="FY2010" s="225"/>
      <c r="GA2010" s="224"/>
    </row>
    <row r="2011" spans="179:183" x14ac:dyDescent="0.35">
      <c r="FW2011" s="224"/>
      <c r="FX2011" s="224"/>
      <c r="FY2011" s="225"/>
      <c r="GA2011" s="224"/>
    </row>
    <row r="2012" spans="179:183" x14ac:dyDescent="0.35">
      <c r="FW2012" s="224"/>
      <c r="FX2012" s="224"/>
      <c r="FY2012" s="225"/>
      <c r="GA2012" s="224"/>
    </row>
    <row r="2013" spans="179:183" x14ac:dyDescent="0.35">
      <c r="FW2013" s="224"/>
      <c r="FX2013" s="224"/>
      <c r="FY2013" s="225"/>
      <c r="GA2013" s="224"/>
    </row>
    <row r="2014" spans="179:183" x14ac:dyDescent="0.35">
      <c r="FW2014" s="224"/>
      <c r="FX2014" s="224"/>
      <c r="FY2014" s="225"/>
      <c r="GA2014" s="224"/>
    </row>
    <row r="2015" spans="179:183" x14ac:dyDescent="0.35">
      <c r="FW2015" s="224"/>
      <c r="FX2015" s="224"/>
      <c r="FY2015" s="225"/>
      <c r="GA2015" s="224"/>
    </row>
    <row r="2016" spans="179:183" x14ac:dyDescent="0.35">
      <c r="FW2016" s="224"/>
      <c r="FX2016" s="224"/>
      <c r="FY2016" s="225"/>
      <c r="GA2016" s="224"/>
    </row>
    <row r="2017" spans="179:183" x14ac:dyDescent="0.35">
      <c r="FW2017" s="224"/>
      <c r="FX2017" s="224"/>
      <c r="FY2017" s="225"/>
      <c r="GA2017" s="224"/>
    </row>
    <row r="2018" spans="179:183" x14ac:dyDescent="0.35">
      <c r="FW2018" s="224"/>
      <c r="FX2018" s="224"/>
      <c r="FY2018" s="225"/>
      <c r="GA2018" s="224"/>
    </row>
    <row r="2019" spans="179:183" x14ac:dyDescent="0.35">
      <c r="FW2019" s="224"/>
      <c r="FX2019" s="224"/>
      <c r="FY2019" s="225"/>
      <c r="GA2019" s="224"/>
    </row>
    <row r="2020" spans="179:183" x14ac:dyDescent="0.35">
      <c r="FW2020" s="224"/>
      <c r="FX2020" s="224"/>
      <c r="FY2020" s="225"/>
      <c r="GA2020" s="224"/>
    </row>
    <row r="2021" spans="179:183" x14ac:dyDescent="0.35">
      <c r="FW2021" s="224"/>
      <c r="FX2021" s="224"/>
      <c r="FY2021" s="225"/>
      <c r="GA2021" s="224"/>
    </row>
    <row r="2022" spans="179:183" x14ac:dyDescent="0.35">
      <c r="FW2022" s="224"/>
      <c r="FX2022" s="224"/>
      <c r="FY2022" s="225"/>
      <c r="GA2022" s="224"/>
    </row>
    <row r="2023" spans="179:183" x14ac:dyDescent="0.35">
      <c r="FW2023" s="224"/>
      <c r="FX2023" s="224"/>
      <c r="FY2023" s="225"/>
      <c r="GA2023" s="224"/>
    </row>
    <row r="2024" spans="179:183" x14ac:dyDescent="0.35">
      <c r="FW2024" s="224"/>
      <c r="FX2024" s="224"/>
      <c r="FY2024" s="225"/>
      <c r="GA2024" s="224"/>
    </row>
    <row r="2025" spans="179:183" x14ac:dyDescent="0.35">
      <c r="FW2025" s="224"/>
      <c r="FX2025" s="224"/>
      <c r="FY2025" s="225"/>
      <c r="GA2025" s="224"/>
    </row>
    <row r="2026" spans="179:183" x14ac:dyDescent="0.35">
      <c r="FW2026" s="224"/>
      <c r="FX2026" s="224"/>
      <c r="FY2026" s="225"/>
      <c r="GA2026" s="224"/>
    </row>
    <row r="2027" spans="179:183" x14ac:dyDescent="0.35">
      <c r="FW2027" s="224"/>
      <c r="FX2027" s="224"/>
      <c r="FY2027" s="225"/>
      <c r="GA2027" s="224"/>
    </row>
    <row r="2028" spans="179:183" x14ac:dyDescent="0.35">
      <c r="FW2028" s="224"/>
      <c r="FX2028" s="224"/>
      <c r="FY2028" s="225"/>
      <c r="GA2028" s="224"/>
    </row>
    <row r="2029" spans="179:183" x14ac:dyDescent="0.35">
      <c r="FW2029" s="224"/>
      <c r="FX2029" s="224"/>
      <c r="FY2029" s="225"/>
      <c r="GA2029" s="224"/>
    </row>
    <row r="2030" spans="179:183" x14ac:dyDescent="0.35">
      <c r="FW2030" s="224"/>
      <c r="FX2030" s="224"/>
      <c r="FY2030" s="225"/>
      <c r="GA2030" s="224"/>
    </row>
    <row r="2031" spans="179:183" x14ac:dyDescent="0.35">
      <c r="FW2031" s="224"/>
      <c r="FX2031" s="224"/>
      <c r="FY2031" s="225"/>
      <c r="GA2031" s="224"/>
    </row>
    <row r="2032" spans="179:183" x14ac:dyDescent="0.35">
      <c r="FW2032" s="224"/>
      <c r="FX2032" s="224"/>
      <c r="FY2032" s="225"/>
      <c r="GA2032" s="224"/>
    </row>
    <row r="2033" spans="179:183" x14ac:dyDescent="0.35">
      <c r="FW2033" s="224"/>
      <c r="FX2033" s="224"/>
      <c r="FY2033" s="225"/>
      <c r="GA2033" s="224"/>
    </row>
    <row r="2034" spans="179:183" x14ac:dyDescent="0.35">
      <c r="FW2034" s="224"/>
      <c r="FX2034" s="224"/>
      <c r="FY2034" s="225"/>
      <c r="GA2034" s="224"/>
    </row>
    <row r="2035" spans="179:183" x14ac:dyDescent="0.35">
      <c r="FW2035" s="224"/>
      <c r="FX2035" s="224"/>
      <c r="FY2035" s="225"/>
      <c r="GA2035" s="224"/>
    </row>
    <row r="2036" spans="179:183" x14ac:dyDescent="0.35">
      <c r="FW2036" s="224"/>
      <c r="FX2036" s="224"/>
      <c r="FY2036" s="225"/>
      <c r="GA2036" s="224"/>
    </row>
    <row r="2037" spans="179:183" x14ac:dyDescent="0.35">
      <c r="FW2037" s="224"/>
      <c r="FX2037" s="224"/>
      <c r="FY2037" s="225"/>
      <c r="GA2037" s="224"/>
    </row>
    <row r="2038" spans="179:183" x14ac:dyDescent="0.35">
      <c r="FW2038" s="224"/>
      <c r="FX2038" s="224"/>
      <c r="FY2038" s="225"/>
      <c r="GA2038" s="224"/>
    </row>
    <row r="2039" spans="179:183" x14ac:dyDescent="0.35">
      <c r="FW2039" s="224"/>
      <c r="FX2039" s="224"/>
      <c r="FY2039" s="225"/>
      <c r="GA2039" s="224"/>
    </row>
    <row r="2040" spans="179:183" x14ac:dyDescent="0.35">
      <c r="FW2040" s="224"/>
      <c r="FX2040" s="224"/>
      <c r="FY2040" s="225"/>
      <c r="GA2040" s="224"/>
    </row>
    <row r="2041" spans="179:183" x14ac:dyDescent="0.35">
      <c r="FW2041" s="224"/>
      <c r="FX2041" s="224"/>
      <c r="FY2041" s="225"/>
      <c r="GA2041" s="224"/>
    </row>
    <row r="2042" spans="179:183" x14ac:dyDescent="0.35">
      <c r="FW2042" s="224"/>
      <c r="FX2042" s="224"/>
      <c r="FY2042" s="225"/>
      <c r="GA2042" s="224"/>
    </row>
    <row r="2043" spans="179:183" x14ac:dyDescent="0.35">
      <c r="FW2043" s="224"/>
      <c r="FX2043" s="224"/>
      <c r="FY2043" s="225"/>
      <c r="GA2043" s="224"/>
    </row>
    <row r="2044" spans="179:183" x14ac:dyDescent="0.35">
      <c r="FW2044" s="224"/>
      <c r="FX2044" s="224"/>
      <c r="FY2044" s="225"/>
      <c r="GA2044" s="224"/>
    </row>
    <row r="2045" spans="179:183" x14ac:dyDescent="0.35">
      <c r="FW2045" s="224"/>
      <c r="FX2045" s="224"/>
      <c r="FY2045" s="225"/>
      <c r="GA2045" s="224"/>
    </row>
    <row r="2046" spans="179:183" x14ac:dyDescent="0.35">
      <c r="FW2046" s="224"/>
      <c r="FX2046" s="224"/>
      <c r="FY2046" s="225"/>
      <c r="GA2046" s="224"/>
    </row>
    <row r="2047" spans="179:183" x14ac:dyDescent="0.35">
      <c r="FW2047" s="224"/>
      <c r="FX2047" s="224"/>
      <c r="FY2047" s="225"/>
      <c r="GA2047" s="224"/>
    </row>
    <row r="2048" spans="179:183" x14ac:dyDescent="0.35">
      <c r="FW2048" s="224"/>
      <c r="FX2048" s="224"/>
      <c r="FY2048" s="225"/>
      <c r="GA2048" s="224"/>
    </row>
    <row r="2049" spans="179:183" x14ac:dyDescent="0.35">
      <c r="FW2049" s="224"/>
      <c r="FX2049" s="224"/>
      <c r="FY2049" s="225"/>
      <c r="GA2049" s="224"/>
    </row>
    <row r="2050" spans="179:183" x14ac:dyDescent="0.35">
      <c r="FW2050" s="224"/>
      <c r="FX2050" s="224"/>
      <c r="FY2050" s="225"/>
      <c r="GA2050" s="224"/>
    </row>
    <row r="2051" spans="179:183" x14ac:dyDescent="0.35">
      <c r="FW2051" s="224"/>
      <c r="FX2051" s="224"/>
      <c r="FY2051" s="225"/>
      <c r="GA2051" s="224"/>
    </row>
    <row r="2052" spans="179:183" x14ac:dyDescent="0.35">
      <c r="FW2052" s="224"/>
      <c r="FX2052" s="224"/>
      <c r="FY2052" s="225"/>
      <c r="GA2052" s="224"/>
    </row>
    <row r="2053" spans="179:183" x14ac:dyDescent="0.35">
      <c r="FW2053" s="224"/>
      <c r="FX2053" s="224"/>
      <c r="FY2053" s="225"/>
      <c r="GA2053" s="224"/>
    </row>
    <row r="2054" spans="179:183" x14ac:dyDescent="0.35">
      <c r="FW2054" s="224"/>
      <c r="FX2054" s="224"/>
      <c r="FY2054" s="225"/>
      <c r="GA2054" s="224"/>
    </row>
    <row r="2055" spans="179:183" x14ac:dyDescent="0.35">
      <c r="FW2055" s="224"/>
      <c r="FX2055" s="224"/>
      <c r="FY2055" s="225"/>
      <c r="GA2055" s="224"/>
    </row>
    <row r="2056" spans="179:183" x14ac:dyDescent="0.35">
      <c r="FW2056" s="224"/>
      <c r="FX2056" s="224"/>
      <c r="FY2056" s="225"/>
      <c r="GA2056" s="224"/>
    </row>
    <row r="2057" spans="179:183" x14ac:dyDescent="0.35">
      <c r="FW2057" s="224"/>
      <c r="FX2057" s="224"/>
      <c r="FY2057" s="225"/>
      <c r="GA2057" s="224"/>
    </row>
    <row r="2058" spans="179:183" x14ac:dyDescent="0.35">
      <c r="FW2058" s="224"/>
      <c r="FX2058" s="224"/>
      <c r="FY2058" s="225"/>
      <c r="GA2058" s="224"/>
    </row>
    <row r="2059" spans="179:183" x14ac:dyDescent="0.35">
      <c r="FW2059" s="224"/>
      <c r="FX2059" s="224"/>
      <c r="FY2059" s="225"/>
      <c r="GA2059" s="224"/>
    </row>
    <row r="2060" spans="179:183" x14ac:dyDescent="0.35">
      <c r="FW2060" s="224"/>
      <c r="FX2060" s="224"/>
      <c r="FY2060" s="225"/>
      <c r="GA2060" s="224"/>
    </row>
    <row r="2061" spans="179:183" x14ac:dyDescent="0.35">
      <c r="FW2061" s="224"/>
      <c r="FX2061" s="224"/>
      <c r="FY2061" s="225"/>
      <c r="GA2061" s="224"/>
    </row>
    <row r="2062" spans="179:183" x14ac:dyDescent="0.35">
      <c r="FW2062" s="224"/>
      <c r="FX2062" s="224"/>
      <c r="FY2062" s="225"/>
      <c r="GA2062" s="224"/>
    </row>
    <row r="2063" spans="179:183" x14ac:dyDescent="0.35">
      <c r="FW2063" s="224"/>
      <c r="FX2063" s="224"/>
      <c r="FY2063" s="225"/>
      <c r="GA2063" s="224"/>
    </row>
    <row r="2064" spans="179:183" x14ac:dyDescent="0.35">
      <c r="FW2064" s="224"/>
      <c r="FX2064" s="224"/>
      <c r="FY2064" s="225"/>
      <c r="GA2064" s="224"/>
    </row>
    <row r="2065" spans="179:183" x14ac:dyDescent="0.35">
      <c r="FW2065" s="224"/>
      <c r="FX2065" s="224"/>
      <c r="FY2065" s="225"/>
      <c r="GA2065" s="224"/>
    </row>
    <row r="2066" spans="179:183" x14ac:dyDescent="0.35">
      <c r="FW2066" s="224"/>
      <c r="FX2066" s="224"/>
      <c r="FY2066" s="225"/>
      <c r="GA2066" s="224"/>
    </row>
    <row r="2067" spans="179:183" x14ac:dyDescent="0.35">
      <c r="FW2067" s="224"/>
      <c r="FX2067" s="224"/>
      <c r="FY2067" s="225"/>
      <c r="GA2067" s="224"/>
    </row>
    <row r="2068" spans="179:183" x14ac:dyDescent="0.35">
      <c r="FW2068" s="224"/>
      <c r="FX2068" s="224"/>
      <c r="FY2068" s="225"/>
      <c r="GA2068" s="224"/>
    </row>
    <row r="2069" spans="179:183" x14ac:dyDescent="0.35">
      <c r="FW2069" s="224"/>
      <c r="FX2069" s="224"/>
      <c r="FY2069" s="225"/>
      <c r="GA2069" s="224"/>
    </row>
    <row r="2070" spans="179:183" x14ac:dyDescent="0.35">
      <c r="FW2070" s="224"/>
      <c r="FX2070" s="224"/>
      <c r="FY2070" s="225"/>
      <c r="GA2070" s="224"/>
    </row>
    <row r="2071" spans="179:183" x14ac:dyDescent="0.35">
      <c r="FW2071" s="224"/>
      <c r="FX2071" s="224"/>
      <c r="FY2071" s="225"/>
      <c r="GA2071" s="224"/>
    </row>
    <row r="2072" spans="179:183" x14ac:dyDescent="0.35">
      <c r="FW2072" s="224"/>
      <c r="FX2072" s="224"/>
      <c r="FY2072" s="225"/>
      <c r="GA2072" s="224"/>
    </row>
    <row r="2073" spans="179:183" x14ac:dyDescent="0.35">
      <c r="FW2073" s="224"/>
      <c r="FX2073" s="224"/>
      <c r="FY2073" s="225"/>
      <c r="GA2073" s="224"/>
    </row>
    <row r="2074" spans="179:183" x14ac:dyDescent="0.35">
      <c r="FW2074" s="224"/>
      <c r="FX2074" s="224"/>
      <c r="FY2074" s="225"/>
      <c r="GA2074" s="224"/>
    </row>
    <row r="2075" spans="179:183" x14ac:dyDescent="0.35">
      <c r="FW2075" s="224"/>
      <c r="FX2075" s="224"/>
      <c r="FY2075" s="225"/>
      <c r="GA2075" s="224"/>
    </row>
    <row r="2076" spans="179:183" x14ac:dyDescent="0.35">
      <c r="FW2076" s="224"/>
      <c r="FX2076" s="224"/>
      <c r="FY2076" s="225"/>
      <c r="GA2076" s="224"/>
    </row>
    <row r="2077" spans="179:183" x14ac:dyDescent="0.35">
      <c r="FW2077" s="224"/>
      <c r="FX2077" s="224"/>
      <c r="FY2077" s="225"/>
      <c r="GA2077" s="224"/>
    </row>
    <row r="2078" spans="179:183" x14ac:dyDescent="0.35">
      <c r="FW2078" s="224"/>
      <c r="FX2078" s="224"/>
      <c r="FY2078" s="225"/>
      <c r="GA2078" s="224"/>
    </row>
    <row r="2079" spans="179:183" x14ac:dyDescent="0.35">
      <c r="FW2079" s="224"/>
      <c r="FX2079" s="224"/>
      <c r="FY2079" s="225"/>
      <c r="GA2079" s="224"/>
    </row>
    <row r="2080" spans="179:183" x14ac:dyDescent="0.35">
      <c r="FW2080" s="224"/>
      <c r="FX2080" s="224"/>
      <c r="FY2080" s="225"/>
      <c r="GA2080" s="224"/>
    </row>
    <row r="2081" spans="179:183" x14ac:dyDescent="0.35">
      <c r="FW2081" s="224"/>
      <c r="FX2081" s="224"/>
      <c r="FY2081" s="225"/>
      <c r="GA2081" s="224"/>
    </row>
    <row r="2082" spans="179:183" x14ac:dyDescent="0.35">
      <c r="FW2082" s="224"/>
      <c r="FX2082" s="224"/>
      <c r="FY2082" s="225"/>
      <c r="GA2082" s="224"/>
    </row>
    <row r="2083" spans="179:183" x14ac:dyDescent="0.35">
      <c r="FW2083" s="224"/>
      <c r="FX2083" s="224"/>
      <c r="FY2083" s="225"/>
      <c r="GA2083" s="224"/>
    </row>
    <row r="2084" spans="179:183" x14ac:dyDescent="0.35">
      <c r="FW2084" s="224"/>
      <c r="FX2084" s="224"/>
      <c r="FY2084" s="225"/>
      <c r="GA2084" s="224"/>
    </row>
    <row r="2085" spans="179:183" x14ac:dyDescent="0.35">
      <c r="FW2085" s="224"/>
      <c r="FX2085" s="224"/>
      <c r="FY2085" s="225"/>
      <c r="GA2085" s="224"/>
    </row>
    <row r="2086" spans="179:183" x14ac:dyDescent="0.35">
      <c r="FW2086" s="224"/>
      <c r="FX2086" s="224"/>
      <c r="FY2086" s="225"/>
      <c r="GA2086" s="224"/>
    </row>
    <row r="2087" spans="179:183" x14ac:dyDescent="0.35">
      <c r="FW2087" s="224"/>
      <c r="FX2087" s="224"/>
      <c r="FY2087" s="225"/>
      <c r="GA2087" s="224"/>
    </row>
    <row r="2088" spans="179:183" x14ac:dyDescent="0.35">
      <c r="FW2088" s="224"/>
      <c r="FX2088" s="224"/>
      <c r="FY2088" s="225"/>
      <c r="GA2088" s="224"/>
    </row>
    <row r="2089" spans="179:183" x14ac:dyDescent="0.35">
      <c r="FW2089" s="224"/>
      <c r="FX2089" s="224"/>
      <c r="FY2089" s="225"/>
      <c r="GA2089" s="224"/>
    </row>
    <row r="2090" spans="179:183" x14ac:dyDescent="0.35">
      <c r="FW2090" s="224"/>
      <c r="FX2090" s="224"/>
      <c r="FY2090" s="225"/>
      <c r="GA2090" s="224"/>
    </row>
    <row r="2091" spans="179:183" x14ac:dyDescent="0.35">
      <c r="FW2091" s="224"/>
      <c r="FX2091" s="224"/>
      <c r="FY2091" s="225"/>
      <c r="GA2091" s="224"/>
    </row>
    <row r="2092" spans="179:183" x14ac:dyDescent="0.35">
      <c r="FW2092" s="224"/>
      <c r="FX2092" s="224"/>
      <c r="FY2092" s="225"/>
      <c r="GA2092" s="224"/>
    </row>
    <row r="2093" spans="179:183" x14ac:dyDescent="0.35">
      <c r="FW2093" s="224"/>
      <c r="FX2093" s="224"/>
      <c r="FY2093" s="225"/>
      <c r="GA2093" s="224"/>
    </row>
    <row r="2094" spans="179:183" x14ac:dyDescent="0.35">
      <c r="FW2094" s="224"/>
      <c r="FX2094" s="224"/>
      <c r="FY2094" s="225"/>
      <c r="GA2094" s="224"/>
    </row>
    <row r="2095" spans="179:183" x14ac:dyDescent="0.35">
      <c r="FW2095" s="224"/>
      <c r="FX2095" s="224"/>
      <c r="FY2095" s="225"/>
      <c r="GA2095" s="224"/>
    </row>
    <row r="2096" spans="179:183" x14ac:dyDescent="0.35">
      <c r="FW2096" s="224"/>
      <c r="FX2096" s="224"/>
      <c r="FY2096" s="225"/>
      <c r="GA2096" s="224"/>
    </row>
    <row r="2097" spans="179:183" x14ac:dyDescent="0.35">
      <c r="FW2097" s="224"/>
      <c r="FX2097" s="224"/>
      <c r="FY2097" s="225"/>
      <c r="GA2097" s="224"/>
    </row>
    <row r="2098" spans="179:183" x14ac:dyDescent="0.35">
      <c r="FW2098" s="224"/>
      <c r="FX2098" s="224"/>
      <c r="FY2098" s="225"/>
      <c r="GA2098" s="224"/>
    </row>
    <row r="2099" spans="179:183" x14ac:dyDescent="0.35">
      <c r="FW2099" s="224"/>
      <c r="FX2099" s="224"/>
      <c r="FY2099" s="225"/>
      <c r="GA2099" s="224"/>
    </row>
    <row r="2100" spans="179:183" x14ac:dyDescent="0.35">
      <c r="FW2100" s="224"/>
      <c r="FX2100" s="224"/>
      <c r="FY2100" s="225"/>
      <c r="GA2100" s="224"/>
    </row>
    <row r="2101" spans="179:183" x14ac:dyDescent="0.35">
      <c r="FW2101" s="224"/>
      <c r="FX2101" s="224"/>
      <c r="FY2101" s="225"/>
      <c r="GA2101" s="224"/>
    </row>
    <row r="2102" spans="179:183" x14ac:dyDescent="0.35">
      <c r="FW2102" s="224"/>
      <c r="FX2102" s="224"/>
      <c r="FY2102" s="225"/>
      <c r="GA2102" s="224"/>
    </row>
    <row r="2103" spans="179:183" x14ac:dyDescent="0.35">
      <c r="FW2103" s="224"/>
      <c r="FX2103" s="224"/>
      <c r="FY2103" s="225"/>
      <c r="GA2103" s="224"/>
    </row>
    <row r="2104" spans="179:183" x14ac:dyDescent="0.35">
      <c r="FW2104" s="224"/>
      <c r="FX2104" s="224"/>
      <c r="FY2104" s="225"/>
      <c r="GA2104" s="224"/>
    </row>
    <row r="2105" spans="179:183" x14ac:dyDescent="0.35">
      <c r="FW2105" s="224"/>
      <c r="FX2105" s="224"/>
      <c r="FY2105" s="225"/>
      <c r="GA2105" s="224"/>
    </row>
    <row r="2106" spans="179:183" x14ac:dyDescent="0.35">
      <c r="FW2106" s="224"/>
      <c r="FX2106" s="224"/>
      <c r="FY2106" s="225"/>
      <c r="GA2106" s="224"/>
    </row>
    <row r="2107" spans="179:183" x14ac:dyDescent="0.35">
      <c r="FW2107" s="224"/>
      <c r="FX2107" s="224"/>
      <c r="FY2107" s="225"/>
      <c r="GA2107" s="224"/>
    </row>
    <row r="2108" spans="179:183" x14ac:dyDescent="0.35">
      <c r="FW2108" s="224"/>
      <c r="FX2108" s="224"/>
      <c r="FY2108" s="225"/>
      <c r="GA2108" s="224"/>
    </row>
    <row r="2109" spans="179:183" x14ac:dyDescent="0.35">
      <c r="FW2109" s="224"/>
      <c r="FX2109" s="224"/>
      <c r="FY2109" s="225"/>
      <c r="GA2109" s="224"/>
    </row>
    <row r="2110" spans="179:183" x14ac:dyDescent="0.35">
      <c r="FW2110" s="224"/>
      <c r="FX2110" s="224"/>
      <c r="FY2110" s="225"/>
      <c r="GA2110" s="224"/>
    </row>
    <row r="2111" spans="179:183" x14ac:dyDescent="0.35">
      <c r="FW2111" s="224"/>
      <c r="FX2111" s="224"/>
      <c r="FY2111" s="225"/>
      <c r="GA2111" s="224"/>
    </row>
    <row r="2112" spans="179:183" x14ac:dyDescent="0.35">
      <c r="FW2112" s="224"/>
      <c r="FX2112" s="224"/>
      <c r="FY2112" s="225"/>
      <c r="GA2112" s="224"/>
    </row>
    <row r="2113" spans="179:183" x14ac:dyDescent="0.35">
      <c r="FW2113" s="224"/>
      <c r="FX2113" s="224"/>
      <c r="FY2113" s="225"/>
      <c r="GA2113" s="224"/>
    </row>
    <row r="2114" spans="179:183" x14ac:dyDescent="0.35">
      <c r="FW2114" s="224"/>
      <c r="FX2114" s="224"/>
      <c r="FY2114" s="225"/>
      <c r="GA2114" s="224"/>
    </row>
    <row r="2115" spans="179:183" x14ac:dyDescent="0.35">
      <c r="FW2115" s="224"/>
      <c r="FX2115" s="224"/>
      <c r="FY2115" s="225"/>
      <c r="GA2115" s="224"/>
    </row>
    <row r="2116" spans="179:183" x14ac:dyDescent="0.35">
      <c r="FW2116" s="224"/>
      <c r="FX2116" s="224"/>
      <c r="FY2116" s="225"/>
      <c r="GA2116" s="224"/>
    </row>
    <row r="2117" spans="179:183" x14ac:dyDescent="0.35">
      <c r="FW2117" s="224"/>
      <c r="FX2117" s="224"/>
      <c r="FY2117" s="225"/>
      <c r="GA2117" s="224"/>
    </row>
    <row r="2118" spans="179:183" x14ac:dyDescent="0.35">
      <c r="FW2118" s="224"/>
      <c r="FX2118" s="224"/>
      <c r="FY2118" s="225"/>
      <c r="GA2118" s="224"/>
    </row>
    <row r="2119" spans="179:183" x14ac:dyDescent="0.35">
      <c r="FW2119" s="224"/>
      <c r="FX2119" s="224"/>
      <c r="FY2119" s="225"/>
      <c r="GA2119" s="224"/>
    </row>
    <row r="2120" spans="179:183" x14ac:dyDescent="0.35">
      <c r="FW2120" s="224"/>
      <c r="FX2120" s="224"/>
      <c r="FY2120" s="225"/>
      <c r="GA2120" s="224"/>
    </row>
    <row r="2121" spans="179:183" x14ac:dyDescent="0.35">
      <c r="FW2121" s="224"/>
      <c r="FX2121" s="224"/>
      <c r="FY2121" s="225"/>
      <c r="GA2121" s="224"/>
    </row>
    <row r="2122" spans="179:183" x14ac:dyDescent="0.35">
      <c r="FW2122" s="224"/>
      <c r="FX2122" s="224"/>
      <c r="FY2122" s="225"/>
      <c r="GA2122" s="224"/>
    </row>
    <row r="2123" spans="179:183" x14ac:dyDescent="0.35">
      <c r="FW2123" s="224"/>
      <c r="FX2123" s="224"/>
      <c r="FY2123" s="225"/>
      <c r="GA2123" s="224"/>
    </row>
    <row r="2124" spans="179:183" x14ac:dyDescent="0.35">
      <c r="FW2124" s="224"/>
      <c r="FX2124" s="224"/>
      <c r="FY2124" s="225"/>
      <c r="GA2124" s="224"/>
    </row>
    <row r="2125" spans="179:183" x14ac:dyDescent="0.35">
      <c r="FW2125" s="224"/>
      <c r="FX2125" s="224"/>
      <c r="FY2125" s="225"/>
      <c r="GA2125" s="224"/>
    </row>
    <row r="2126" spans="179:183" x14ac:dyDescent="0.35">
      <c r="FW2126" s="224"/>
      <c r="FX2126" s="224"/>
      <c r="FY2126" s="225"/>
      <c r="GA2126" s="224"/>
    </row>
    <row r="2127" spans="179:183" x14ac:dyDescent="0.35">
      <c r="FW2127" s="224"/>
      <c r="FX2127" s="224"/>
      <c r="FY2127" s="225"/>
      <c r="GA2127" s="224"/>
    </row>
    <row r="2128" spans="179:183" x14ac:dyDescent="0.35">
      <c r="FW2128" s="224"/>
      <c r="FX2128" s="224"/>
      <c r="FY2128" s="225"/>
      <c r="GA2128" s="224"/>
    </row>
    <row r="2129" spans="179:183" x14ac:dyDescent="0.35">
      <c r="FW2129" s="224"/>
      <c r="FX2129" s="224"/>
      <c r="FY2129" s="225"/>
      <c r="GA2129" s="224"/>
    </row>
    <row r="2130" spans="179:183" x14ac:dyDescent="0.35">
      <c r="FW2130" s="224"/>
      <c r="FX2130" s="224"/>
      <c r="FY2130" s="225"/>
      <c r="GA2130" s="224"/>
    </row>
    <row r="2131" spans="179:183" x14ac:dyDescent="0.35">
      <c r="FW2131" s="224"/>
      <c r="FX2131" s="224"/>
      <c r="FY2131" s="225"/>
      <c r="GA2131" s="224"/>
    </row>
    <row r="2132" spans="179:183" x14ac:dyDescent="0.35">
      <c r="FW2132" s="224"/>
      <c r="FX2132" s="224"/>
      <c r="FY2132" s="225"/>
      <c r="GA2132" s="224"/>
    </row>
    <row r="2133" spans="179:183" x14ac:dyDescent="0.35">
      <c r="FW2133" s="224"/>
      <c r="FX2133" s="224"/>
      <c r="FY2133" s="225"/>
      <c r="GA2133" s="224"/>
    </row>
    <row r="2134" spans="179:183" x14ac:dyDescent="0.35">
      <c r="FW2134" s="224"/>
      <c r="FX2134" s="224"/>
      <c r="FY2134" s="225"/>
      <c r="GA2134" s="224"/>
    </row>
    <row r="2135" spans="179:183" x14ac:dyDescent="0.35">
      <c r="FW2135" s="224"/>
      <c r="FX2135" s="224"/>
      <c r="FY2135" s="225"/>
      <c r="GA2135" s="224"/>
    </row>
    <row r="2136" spans="179:183" x14ac:dyDescent="0.35">
      <c r="FW2136" s="224"/>
      <c r="FX2136" s="224"/>
      <c r="FY2136" s="225"/>
      <c r="GA2136" s="224"/>
    </row>
    <row r="2137" spans="179:183" x14ac:dyDescent="0.35">
      <c r="FW2137" s="224"/>
      <c r="FX2137" s="224"/>
      <c r="FY2137" s="225"/>
      <c r="GA2137" s="224"/>
    </row>
    <row r="2138" spans="179:183" x14ac:dyDescent="0.35">
      <c r="FW2138" s="224"/>
      <c r="FX2138" s="224"/>
      <c r="FY2138" s="225"/>
      <c r="GA2138" s="224"/>
    </row>
    <row r="2139" spans="179:183" x14ac:dyDescent="0.35">
      <c r="FW2139" s="224"/>
      <c r="FX2139" s="224"/>
      <c r="FY2139" s="225"/>
      <c r="GA2139" s="224"/>
    </row>
    <row r="2140" spans="179:183" x14ac:dyDescent="0.35">
      <c r="FW2140" s="224"/>
      <c r="FX2140" s="224"/>
      <c r="FY2140" s="225"/>
      <c r="GA2140" s="224"/>
    </row>
    <row r="2141" spans="179:183" x14ac:dyDescent="0.35">
      <c r="FW2141" s="224"/>
      <c r="FX2141" s="224"/>
      <c r="FY2141" s="225"/>
      <c r="GA2141" s="224"/>
    </row>
    <row r="2142" spans="179:183" x14ac:dyDescent="0.35">
      <c r="FW2142" s="224"/>
      <c r="FX2142" s="224"/>
      <c r="FY2142" s="225"/>
      <c r="GA2142" s="224"/>
    </row>
    <row r="2143" spans="179:183" x14ac:dyDescent="0.35">
      <c r="FW2143" s="224"/>
      <c r="FX2143" s="224"/>
      <c r="FY2143" s="225"/>
      <c r="GA2143" s="224"/>
    </row>
    <row r="2144" spans="179:183" x14ac:dyDescent="0.35">
      <c r="FW2144" s="224"/>
      <c r="FX2144" s="224"/>
      <c r="FY2144" s="225"/>
      <c r="GA2144" s="224"/>
    </row>
    <row r="2145" spans="179:183" x14ac:dyDescent="0.35">
      <c r="FW2145" s="224"/>
      <c r="FX2145" s="224"/>
      <c r="FY2145" s="225"/>
      <c r="GA2145" s="224"/>
    </row>
    <row r="2146" spans="179:183" x14ac:dyDescent="0.35">
      <c r="FW2146" s="224"/>
      <c r="FX2146" s="224"/>
      <c r="FY2146" s="225"/>
      <c r="GA2146" s="224"/>
    </row>
    <row r="2147" spans="179:183" x14ac:dyDescent="0.35">
      <c r="FW2147" s="224"/>
      <c r="FX2147" s="224"/>
      <c r="FY2147" s="225"/>
      <c r="GA2147" s="224"/>
    </row>
    <row r="2148" spans="179:183" x14ac:dyDescent="0.35">
      <c r="FW2148" s="224"/>
      <c r="FX2148" s="224"/>
      <c r="FY2148" s="225"/>
      <c r="GA2148" s="224"/>
    </row>
    <row r="2149" spans="179:183" x14ac:dyDescent="0.35">
      <c r="FW2149" s="224"/>
      <c r="FX2149" s="224"/>
      <c r="FY2149" s="225"/>
      <c r="GA2149" s="224"/>
    </row>
    <row r="2150" spans="179:183" x14ac:dyDescent="0.35">
      <c r="FW2150" s="224"/>
      <c r="FX2150" s="224"/>
      <c r="FY2150" s="225"/>
      <c r="GA2150" s="224"/>
    </row>
    <row r="2151" spans="179:183" x14ac:dyDescent="0.35">
      <c r="FW2151" s="224"/>
      <c r="FX2151" s="224"/>
      <c r="FY2151" s="225"/>
      <c r="GA2151" s="224"/>
    </row>
    <row r="2152" spans="179:183" x14ac:dyDescent="0.35">
      <c r="FW2152" s="224"/>
      <c r="FX2152" s="224"/>
      <c r="FY2152" s="225"/>
      <c r="GA2152" s="224"/>
    </row>
    <row r="2153" spans="179:183" x14ac:dyDescent="0.35">
      <c r="FW2153" s="224"/>
      <c r="FX2153" s="224"/>
      <c r="FY2153" s="225"/>
      <c r="GA2153" s="224"/>
    </row>
    <row r="2154" spans="179:183" x14ac:dyDescent="0.35">
      <c r="FW2154" s="224"/>
      <c r="FX2154" s="224"/>
      <c r="FY2154" s="225"/>
      <c r="GA2154" s="224"/>
    </row>
    <row r="2155" spans="179:183" x14ac:dyDescent="0.35">
      <c r="FW2155" s="224"/>
      <c r="FX2155" s="224"/>
      <c r="FY2155" s="225"/>
      <c r="GA2155" s="224"/>
    </row>
    <row r="2156" spans="179:183" x14ac:dyDescent="0.35">
      <c r="FW2156" s="224"/>
      <c r="FX2156" s="224"/>
      <c r="FY2156" s="225"/>
      <c r="GA2156" s="224"/>
    </row>
    <row r="2157" spans="179:183" x14ac:dyDescent="0.35">
      <c r="FW2157" s="224"/>
      <c r="FX2157" s="224"/>
      <c r="FY2157" s="225"/>
      <c r="GA2157" s="224"/>
    </row>
    <row r="2158" spans="179:183" x14ac:dyDescent="0.35">
      <c r="FW2158" s="224"/>
      <c r="FX2158" s="224"/>
      <c r="FY2158" s="225"/>
      <c r="GA2158" s="224"/>
    </row>
    <row r="2159" spans="179:183" x14ac:dyDescent="0.35">
      <c r="FW2159" s="224"/>
      <c r="FX2159" s="224"/>
      <c r="FY2159" s="225"/>
      <c r="GA2159" s="224"/>
    </row>
    <row r="2160" spans="179:183" x14ac:dyDescent="0.35">
      <c r="FW2160" s="224"/>
      <c r="FX2160" s="224"/>
      <c r="FY2160" s="225"/>
      <c r="GA2160" s="224"/>
    </row>
    <row r="2161" spans="179:183" x14ac:dyDescent="0.35">
      <c r="FW2161" s="224"/>
      <c r="FX2161" s="224"/>
      <c r="FY2161" s="225"/>
      <c r="GA2161" s="224"/>
    </row>
    <row r="2162" spans="179:183" x14ac:dyDescent="0.35">
      <c r="FW2162" s="224"/>
      <c r="FX2162" s="224"/>
      <c r="FY2162" s="225"/>
      <c r="GA2162" s="224"/>
    </row>
    <row r="2163" spans="179:183" x14ac:dyDescent="0.35">
      <c r="FW2163" s="224"/>
      <c r="FX2163" s="224"/>
      <c r="FY2163" s="225"/>
      <c r="GA2163" s="224"/>
    </row>
    <row r="2164" spans="179:183" x14ac:dyDescent="0.35">
      <c r="FW2164" s="224"/>
      <c r="FX2164" s="224"/>
      <c r="FY2164" s="225"/>
      <c r="GA2164" s="224"/>
    </row>
    <row r="2165" spans="179:183" x14ac:dyDescent="0.35">
      <c r="FW2165" s="224"/>
      <c r="FX2165" s="224"/>
      <c r="FY2165" s="225"/>
      <c r="GA2165" s="224"/>
    </row>
    <row r="2166" spans="179:183" x14ac:dyDescent="0.35">
      <c r="FW2166" s="224"/>
      <c r="FX2166" s="224"/>
      <c r="FY2166" s="225"/>
      <c r="GA2166" s="224"/>
    </row>
    <row r="2167" spans="179:183" x14ac:dyDescent="0.35">
      <c r="FW2167" s="224"/>
      <c r="FX2167" s="224"/>
      <c r="FY2167" s="225"/>
      <c r="GA2167" s="224"/>
    </row>
    <row r="2168" spans="179:183" x14ac:dyDescent="0.35">
      <c r="FW2168" s="224"/>
      <c r="FX2168" s="224"/>
      <c r="FY2168" s="225"/>
      <c r="GA2168" s="224"/>
    </row>
    <row r="2169" spans="179:183" x14ac:dyDescent="0.35">
      <c r="FW2169" s="224"/>
      <c r="FX2169" s="224"/>
      <c r="FY2169" s="225"/>
      <c r="GA2169" s="224"/>
    </row>
    <row r="2170" spans="179:183" x14ac:dyDescent="0.35">
      <c r="FW2170" s="224"/>
      <c r="FX2170" s="224"/>
      <c r="FY2170" s="225"/>
      <c r="GA2170" s="224"/>
    </row>
    <row r="2171" spans="179:183" x14ac:dyDescent="0.35">
      <c r="FW2171" s="224"/>
      <c r="FX2171" s="224"/>
      <c r="FY2171" s="225"/>
      <c r="GA2171" s="224"/>
    </row>
    <row r="2172" spans="179:183" x14ac:dyDescent="0.35">
      <c r="FW2172" s="224"/>
      <c r="FX2172" s="224"/>
      <c r="FY2172" s="225"/>
      <c r="GA2172" s="224"/>
    </row>
    <row r="2173" spans="179:183" x14ac:dyDescent="0.35">
      <c r="FW2173" s="224"/>
      <c r="FX2173" s="224"/>
      <c r="FY2173" s="225"/>
      <c r="GA2173" s="224"/>
    </row>
    <row r="2174" spans="179:183" x14ac:dyDescent="0.35">
      <c r="FW2174" s="224"/>
      <c r="FX2174" s="224"/>
      <c r="FY2174" s="225"/>
      <c r="GA2174" s="224"/>
    </row>
    <row r="2175" spans="179:183" x14ac:dyDescent="0.35">
      <c r="FW2175" s="224"/>
      <c r="FX2175" s="224"/>
      <c r="FY2175" s="225"/>
      <c r="GA2175" s="224"/>
    </row>
    <row r="2176" spans="179:183" x14ac:dyDescent="0.35">
      <c r="FW2176" s="224"/>
      <c r="FX2176" s="224"/>
      <c r="FY2176" s="225"/>
      <c r="GA2176" s="224"/>
    </row>
    <row r="2177" spans="179:183" x14ac:dyDescent="0.35">
      <c r="FW2177" s="224"/>
      <c r="FX2177" s="224"/>
      <c r="FY2177" s="225"/>
      <c r="GA2177" s="224"/>
    </row>
    <row r="2178" spans="179:183" x14ac:dyDescent="0.35">
      <c r="FW2178" s="224"/>
      <c r="FX2178" s="224"/>
      <c r="FY2178" s="225"/>
      <c r="GA2178" s="224"/>
    </row>
    <row r="2179" spans="179:183" x14ac:dyDescent="0.35">
      <c r="FW2179" s="224"/>
      <c r="FX2179" s="224"/>
      <c r="FY2179" s="225"/>
      <c r="GA2179" s="224"/>
    </row>
    <row r="2180" spans="179:183" x14ac:dyDescent="0.35">
      <c r="FW2180" s="224"/>
      <c r="FX2180" s="224"/>
      <c r="FY2180" s="225"/>
      <c r="GA2180" s="224"/>
    </row>
    <row r="2181" spans="179:183" x14ac:dyDescent="0.35">
      <c r="FW2181" s="224"/>
      <c r="FX2181" s="224"/>
      <c r="FY2181" s="225"/>
      <c r="GA2181" s="224"/>
    </row>
    <row r="2182" spans="179:183" x14ac:dyDescent="0.35">
      <c r="FW2182" s="224"/>
      <c r="FX2182" s="224"/>
      <c r="FY2182" s="225"/>
      <c r="GA2182" s="224"/>
    </row>
    <row r="2183" spans="179:183" x14ac:dyDescent="0.35">
      <c r="FW2183" s="224"/>
      <c r="FX2183" s="224"/>
      <c r="FY2183" s="225"/>
      <c r="GA2183" s="224"/>
    </row>
    <row r="2184" spans="179:183" x14ac:dyDescent="0.35">
      <c r="FW2184" s="224"/>
      <c r="FX2184" s="224"/>
      <c r="FY2184" s="225"/>
      <c r="GA2184" s="224"/>
    </row>
    <row r="2185" spans="179:183" x14ac:dyDescent="0.35">
      <c r="FW2185" s="224"/>
      <c r="FX2185" s="224"/>
      <c r="FY2185" s="225"/>
      <c r="GA2185" s="224"/>
    </row>
    <row r="2186" spans="179:183" x14ac:dyDescent="0.35">
      <c r="FW2186" s="224"/>
      <c r="FX2186" s="224"/>
      <c r="FY2186" s="225"/>
      <c r="GA2186" s="224"/>
    </row>
    <row r="2187" spans="179:183" x14ac:dyDescent="0.35">
      <c r="FW2187" s="224"/>
      <c r="FX2187" s="224"/>
      <c r="FY2187" s="225"/>
      <c r="GA2187" s="224"/>
    </row>
    <row r="2188" spans="179:183" x14ac:dyDescent="0.35">
      <c r="FW2188" s="224"/>
      <c r="FX2188" s="224"/>
      <c r="FY2188" s="225"/>
      <c r="GA2188" s="224"/>
    </row>
    <row r="2189" spans="179:183" x14ac:dyDescent="0.35">
      <c r="FW2189" s="224"/>
      <c r="FX2189" s="224"/>
      <c r="FY2189" s="225"/>
      <c r="GA2189" s="224"/>
    </row>
    <row r="2190" spans="179:183" x14ac:dyDescent="0.35">
      <c r="FW2190" s="224"/>
      <c r="FX2190" s="224"/>
      <c r="FY2190" s="225"/>
      <c r="GA2190" s="224"/>
    </row>
    <row r="2191" spans="179:183" x14ac:dyDescent="0.35">
      <c r="FW2191" s="224"/>
      <c r="FX2191" s="224"/>
      <c r="FY2191" s="225"/>
      <c r="GA2191" s="224"/>
    </row>
    <row r="2192" spans="179:183" x14ac:dyDescent="0.35">
      <c r="FW2192" s="224"/>
      <c r="FX2192" s="224"/>
      <c r="FY2192" s="225"/>
      <c r="GA2192" s="224"/>
    </row>
    <row r="2193" spans="179:183" x14ac:dyDescent="0.35">
      <c r="FW2193" s="224"/>
      <c r="FX2193" s="224"/>
      <c r="FY2193" s="225"/>
      <c r="GA2193" s="224"/>
    </row>
    <row r="2194" spans="179:183" x14ac:dyDescent="0.35">
      <c r="FW2194" s="224"/>
      <c r="FX2194" s="224"/>
      <c r="FY2194" s="225"/>
      <c r="GA2194" s="224"/>
    </row>
    <row r="2195" spans="179:183" x14ac:dyDescent="0.35">
      <c r="FW2195" s="224"/>
      <c r="FX2195" s="224"/>
      <c r="FY2195" s="225"/>
      <c r="GA2195" s="224"/>
    </row>
    <row r="2196" spans="179:183" x14ac:dyDescent="0.35">
      <c r="FW2196" s="224"/>
      <c r="FX2196" s="224"/>
      <c r="FY2196" s="225"/>
      <c r="GA2196" s="224"/>
    </row>
    <row r="2197" spans="179:183" x14ac:dyDescent="0.35">
      <c r="FW2197" s="224"/>
      <c r="FX2197" s="224"/>
      <c r="FY2197" s="225"/>
      <c r="GA2197" s="224"/>
    </row>
    <row r="2198" spans="179:183" x14ac:dyDescent="0.35">
      <c r="FW2198" s="224"/>
      <c r="FX2198" s="224"/>
      <c r="FY2198" s="225"/>
      <c r="GA2198" s="224"/>
    </row>
    <row r="2199" spans="179:183" x14ac:dyDescent="0.35">
      <c r="FW2199" s="224"/>
      <c r="FX2199" s="224"/>
      <c r="FY2199" s="225"/>
      <c r="GA2199" s="224"/>
    </row>
    <row r="2200" spans="179:183" x14ac:dyDescent="0.35">
      <c r="FW2200" s="224"/>
      <c r="FX2200" s="224"/>
      <c r="FY2200" s="225"/>
      <c r="GA2200" s="224"/>
    </row>
    <row r="2201" spans="179:183" x14ac:dyDescent="0.35">
      <c r="FW2201" s="224"/>
      <c r="FX2201" s="224"/>
      <c r="FY2201" s="225"/>
      <c r="GA2201" s="224"/>
    </row>
    <row r="2202" spans="179:183" x14ac:dyDescent="0.35">
      <c r="FW2202" s="224"/>
      <c r="FX2202" s="224"/>
      <c r="FY2202" s="225"/>
      <c r="GA2202" s="224"/>
    </row>
    <row r="2203" spans="179:183" x14ac:dyDescent="0.35">
      <c r="FW2203" s="224"/>
      <c r="FX2203" s="224"/>
      <c r="FY2203" s="225"/>
      <c r="GA2203" s="224"/>
    </row>
    <row r="2204" spans="179:183" x14ac:dyDescent="0.35">
      <c r="FW2204" s="224"/>
      <c r="FX2204" s="224"/>
      <c r="FY2204" s="225"/>
      <c r="GA2204" s="224"/>
    </row>
    <row r="2205" spans="179:183" x14ac:dyDescent="0.35">
      <c r="FW2205" s="224"/>
      <c r="FX2205" s="224"/>
      <c r="FY2205" s="225"/>
      <c r="GA2205" s="224"/>
    </row>
    <row r="2206" spans="179:183" x14ac:dyDescent="0.35">
      <c r="FW2206" s="224"/>
      <c r="FX2206" s="224"/>
      <c r="FY2206" s="225"/>
      <c r="GA2206" s="224"/>
    </row>
    <row r="2207" spans="179:183" x14ac:dyDescent="0.35">
      <c r="FW2207" s="224"/>
      <c r="FX2207" s="224"/>
      <c r="FY2207" s="225"/>
      <c r="GA2207" s="224"/>
    </row>
    <row r="2208" spans="179:183" x14ac:dyDescent="0.35">
      <c r="FW2208" s="224"/>
      <c r="FX2208" s="224"/>
      <c r="FY2208" s="225"/>
      <c r="GA2208" s="224"/>
    </row>
    <row r="2209" spans="179:183" x14ac:dyDescent="0.35">
      <c r="FW2209" s="224"/>
      <c r="FX2209" s="224"/>
      <c r="FY2209" s="225"/>
      <c r="GA2209" s="224"/>
    </row>
    <row r="2210" spans="179:183" x14ac:dyDescent="0.35">
      <c r="FW2210" s="224"/>
      <c r="FX2210" s="224"/>
      <c r="FY2210" s="225"/>
      <c r="GA2210" s="224"/>
    </row>
    <row r="2211" spans="179:183" x14ac:dyDescent="0.35">
      <c r="FW2211" s="224"/>
      <c r="FX2211" s="224"/>
      <c r="FY2211" s="225"/>
      <c r="GA2211" s="224"/>
    </row>
    <row r="2212" spans="179:183" x14ac:dyDescent="0.35">
      <c r="FW2212" s="224"/>
      <c r="FX2212" s="224"/>
      <c r="FY2212" s="225"/>
      <c r="GA2212" s="224"/>
    </row>
    <row r="2213" spans="179:183" x14ac:dyDescent="0.35">
      <c r="FW2213" s="224"/>
      <c r="FX2213" s="224"/>
      <c r="FY2213" s="225"/>
      <c r="GA2213" s="224"/>
    </row>
    <row r="2214" spans="179:183" x14ac:dyDescent="0.35">
      <c r="FW2214" s="224"/>
      <c r="FX2214" s="224"/>
      <c r="FY2214" s="225"/>
      <c r="GA2214" s="224"/>
    </row>
    <row r="2215" spans="179:183" x14ac:dyDescent="0.35">
      <c r="FW2215" s="224"/>
      <c r="FX2215" s="224"/>
      <c r="FY2215" s="225"/>
      <c r="GA2215" s="224"/>
    </row>
    <row r="2216" spans="179:183" x14ac:dyDescent="0.35">
      <c r="FW2216" s="224"/>
      <c r="FX2216" s="224"/>
      <c r="FY2216" s="225"/>
      <c r="GA2216" s="224"/>
    </row>
    <row r="2217" spans="179:183" x14ac:dyDescent="0.35">
      <c r="FW2217" s="224"/>
      <c r="FX2217" s="224"/>
      <c r="FY2217" s="225"/>
      <c r="GA2217" s="224"/>
    </row>
    <row r="2218" spans="179:183" x14ac:dyDescent="0.35">
      <c r="FW2218" s="224"/>
      <c r="FX2218" s="224"/>
      <c r="FY2218" s="225"/>
      <c r="GA2218" s="224"/>
    </row>
    <row r="2219" spans="179:183" x14ac:dyDescent="0.35">
      <c r="FW2219" s="224"/>
      <c r="FX2219" s="224"/>
      <c r="FY2219" s="225"/>
      <c r="GA2219" s="224"/>
    </row>
    <row r="2220" spans="179:183" x14ac:dyDescent="0.35">
      <c r="FW2220" s="224"/>
      <c r="FX2220" s="224"/>
      <c r="FY2220" s="225"/>
      <c r="GA2220" s="224"/>
    </row>
    <row r="2221" spans="179:183" x14ac:dyDescent="0.35">
      <c r="FW2221" s="224"/>
      <c r="FX2221" s="224"/>
      <c r="FY2221" s="225"/>
      <c r="GA2221" s="224"/>
    </row>
    <row r="2222" spans="179:183" x14ac:dyDescent="0.35">
      <c r="FW2222" s="224"/>
      <c r="FX2222" s="224"/>
      <c r="FY2222" s="225"/>
      <c r="GA2222" s="224"/>
    </row>
    <row r="2223" spans="179:183" x14ac:dyDescent="0.35">
      <c r="FW2223" s="224"/>
      <c r="FX2223" s="224"/>
      <c r="FY2223" s="225"/>
      <c r="GA2223" s="224"/>
    </row>
    <row r="2224" spans="179:183" x14ac:dyDescent="0.35">
      <c r="FW2224" s="224"/>
      <c r="FX2224" s="224"/>
      <c r="FY2224" s="225"/>
      <c r="GA2224" s="224"/>
    </row>
    <row r="2225" spans="179:183" x14ac:dyDescent="0.35">
      <c r="FW2225" s="224"/>
      <c r="FX2225" s="224"/>
      <c r="FY2225" s="225"/>
      <c r="GA2225" s="224"/>
    </row>
    <row r="2226" spans="179:183" x14ac:dyDescent="0.35">
      <c r="FW2226" s="224"/>
      <c r="FX2226" s="224"/>
      <c r="FY2226" s="225"/>
      <c r="GA2226" s="224"/>
    </row>
    <row r="2227" spans="179:183" x14ac:dyDescent="0.35">
      <c r="FW2227" s="224"/>
      <c r="FX2227" s="224"/>
      <c r="FY2227" s="225"/>
      <c r="GA2227" s="224"/>
    </row>
    <row r="2228" spans="179:183" x14ac:dyDescent="0.35">
      <c r="FW2228" s="224"/>
      <c r="FX2228" s="224"/>
      <c r="FY2228" s="225"/>
      <c r="GA2228" s="224"/>
    </row>
    <row r="2229" spans="179:183" x14ac:dyDescent="0.35">
      <c r="FW2229" s="224"/>
      <c r="FX2229" s="224"/>
      <c r="FY2229" s="225"/>
      <c r="GA2229" s="224"/>
    </row>
    <row r="2230" spans="179:183" x14ac:dyDescent="0.35">
      <c r="FW2230" s="224"/>
      <c r="FX2230" s="224"/>
      <c r="FY2230" s="225"/>
      <c r="GA2230" s="224"/>
    </row>
    <row r="2231" spans="179:183" x14ac:dyDescent="0.35">
      <c r="FW2231" s="224"/>
      <c r="FX2231" s="224"/>
      <c r="FY2231" s="225"/>
      <c r="GA2231" s="224"/>
    </row>
    <row r="2232" spans="179:183" x14ac:dyDescent="0.35">
      <c r="FW2232" s="224"/>
      <c r="FX2232" s="224"/>
      <c r="FY2232" s="225"/>
      <c r="GA2232" s="224"/>
    </row>
    <row r="2233" spans="179:183" x14ac:dyDescent="0.35">
      <c r="FW2233" s="224"/>
      <c r="FX2233" s="224"/>
      <c r="FY2233" s="225"/>
      <c r="GA2233" s="224"/>
    </row>
    <row r="2234" spans="179:183" x14ac:dyDescent="0.35">
      <c r="FW2234" s="224"/>
      <c r="FX2234" s="224"/>
      <c r="FY2234" s="225"/>
      <c r="GA2234" s="224"/>
    </row>
    <row r="2235" spans="179:183" x14ac:dyDescent="0.35">
      <c r="FW2235" s="224"/>
      <c r="FX2235" s="224"/>
      <c r="FY2235" s="225"/>
      <c r="GA2235" s="224"/>
    </row>
    <row r="2236" spans="179:183" x14ac:dyDescent="0.35">
      <c r="FW2236" s="224"/>
      <c r="FX2236" s="224"/>
      <c r="FY2236" s="225"/>
      <c r="GA2236" s="224"/>
    </row>
    <row r="2237" spans="179:183" x14ac:dyDescent="0.35">
      <c r="FW2237" s="224"/>
      <c r="FX2237" s="224"/>
      <c r="FY2237" s="225"/>
      <c r="GA2237" s="224"/>
    </row>
    <row r="2238" spans="179:183" x14ac:dyDescent="0.35">
      <c r="FW2238" s="224"/>
      <c r="FX2238" s="224"/>
      <c r="FY2238" s="225"/>
      <c r="GA2238" s="224"/>
    </row>
    <row r="2239" spans="179:183" x14ac:dyDescent="0.35">
      <c r="FW2239" s="224"/>
      <c r="FX2239" s="224"/>
      <c r="FY2239" s="225"/>
      <c r="GA2239" s="224"/>
    </row>
    <row r="2240" spans="179:183" x14ac:dyDescent="0.35">
      <c r="FW2240" s="224"/>
      <c r="FX2240" s="224"/>
      <c r="FY2240" s="225"/>
      <c r="GA2240" s="224"/>
    </row>
    <row r="2241" spans="179:183" x14ac:dyDescent="0.35">
      <c r="FW2241" s="224"/>
      <c r="FX2241" s="224"/>
      <c r="FY2241" s="225"/>
      <c r="GA2241" s="224"/>
    </row>
    <row r="2242" spans="179:183" x14ac:dyDescent="0.35">
      <c r="FW2242" s="224"/>
      <c r="FX2242" s="224"/>
      <c r="FY2242" s="225"/>
      <c r="GA2242" s="224"/>
    </row>
    <row r="2243" spans="179:183" x14ac:dyDescent="0.35">
      <c r="FW2243" s="224"/>
      <c r="FX2243" s="224"/>
      <c r="FY2243" s="225"/>
      <c r="GA2243" s="224"/>
    </row>
    <row r="2244" spans="179:183" x14ac:dyDescent="0.35">
      <c r="FW2244" s="224"/>
      <c r="FX2244" s="224"/>
      <c r="FY2244" s="225"/>
      <c r="GA2244" s="224"/>
    </row>
    <row r="2245" spans="179:183" x14ac:dyDescent="0.35">
      <c r="FW2245" s="224"/>
      <c r="FX2245" s="224"/>
      <c r="FY2245" s="225"/>
      <c r="GA2245" s="224"/>
    </row>
    <row r="2246" spans="179:183" x14ac:dyDescent="0.35">
      <c r="FW2246" s="224"/>
      <c r="FX2246" s="224"/>
      <c r="FY2246" s="225"/>
      <c r="GA2246" s="224"/>
    </row>
    <row r="2247" spans="179:183" x14ac:dyDescent="0.35">
      <c r="FW2247" s="224"/>
      <c r="FX2247" s="224"/>
      <c r="FY2247" s="225"/>
      <c r="GA2247" s="224"/>
    </row>
    <row r="2248" spans="179:183" x14ac:dyDescent="0.35">
      <c r="FW2248" s="224"/>
      <c r="FX2248" s="224"/>
      <c r="FY2248" s="225"/>
      <c r="GA2248" s="224"/>
    </row>
    <row r="2249" spans="179:183" x14ac:dyDescent="0.35">
      <c r="FW2249" s="224"/>
      <c r="FX2249" s="224"/>
      <c r="FY2249" s="225"/>
      <c r="GA2249" s="224"/>
    </row>
    <row r="2250" spans="179:183" x14ac:dyDescent="0.35">
      <c r="FW2250" s="224"/>
      <c r="FX2250" s="224"/>
      <c r="FY2250" s="225"/>
      <c r="GA2250" s="224"/>
    </row>
    <row r="2251" spans="179:183" x14ac:dyDescent="0.35">
      <c r="FW2251" s="224"/>
      <c r="FX2251" s="224"/>
      <c r="FY2251" s="225"/>
      <c r="GA2251" s="224"/>
    </row>
    <row r="2252" spans="179:183" x14ac:dyDescent="0.35">
      <c r="FW2252" s="224"/>
      <c r="FX2252" s="224"/>
      <c r="FY2252" s="225"/>
      <c r="GA2252" s="224"/>
    </row>
    <row r="2253" spans="179:183" x14ac:dyDescent="0.35">
      <c r="FW2253" s="224"/>
      <c r="FX2253" s="224"/>
      <c r="FY2253" s="225"/>
      <c r="GA2253" s="224"/>
    </row>
    <row r="2254" spans="179:183" x14ac:dyDescent="0.35">
      <c r="FW2254" s="224"/>
      <c r="FX2254" s="224"/>
      <c r="FY2254" s="225"/>
      <c r="GA2254" s="224"/>
    </row>
    <row r="2255" spans="179:183" x14ac:dyDescent="0.35">
      <c r="FW2255" s="224"/>
      <c r="FX2255" s="224"/>
      <c r="FY2255" s="225"/>
      <c r="GA2255" s="224"/>
    </row>
    <row r="2256" spans="179:183" x14ac:dyDescent="0.35">
      <c r="FW2256" s="224"/>
      <c r="FX2256" s="224"/>
      <c r="FY2256" s="225"/>
      <c r="GA2256" s="224"/>
    </row>
    <row r="2257" spans="179:183" x14ac:dyDescent="0.35">
      <c r="FW2257" s="224"/>
      <c r="FX2257" s="224"/>
      <c r="FY2257" s="225"/>
      <c r="GA2257" s="224"/>
    </row>
    <row r="2258" spans="179:183" x14ac:dyDescent="0.35">
      <c r="FW2258" s="224"/>
      <c r="FX2258" s="224"/>
      <c r="FY2258" s="225"/>
      <c r="GA2258" s="224"/>
    </row>
    <row r="2259" spans="179:183" x14ac:dyDescent="0.35">
      <c r="FW2259" s="224"/>
      <c r="FX2259" s="224"/>
      <c r="FY2259" s="225"/>
      <c r="GA2259" s="224"/>
    </row>
    <row r="2260" spans="179:183" x14ac:dyDescent="0.35">
      <c r="FW2260" s="224"/>
      <c r="FX2260" s="224"/>
      <c r="FY2260" s="225"/>
      <c r="GA2260" s="224"/>
    </row>
    <row r="2261" spans="179:183" x14ac:dyDescent="0.35">
      <c r="FW2261" s="224"/>
      <c r="FX2261" s="224"/>
      <c r="FY2261" s="225"/>
      <c r="GA2261" s="224"/>
    </row>
    <row r="2262" spans="179:183" x14ac:dyDescent="0.35">
      <c r="FW2262" s="224"/>
      <c r="FX2262" s="224"/>
      <c r="FY2262" s="225"/>
      <c r="GA2262" s="224"/>
    </row>
    <row r="2263" spans="179:183" x14ac:dyDescent="0.35">
      <c r="FW2263" s="224"/>
      <c r="FX2263" s="224"/>
      <c r="FY2263" s="225"/>
      <c r="GA2263" s="224"/>
    </row>
    <row r="2264" spans="179:183" x14ac:dyDescent="0.35">
      <c r="FW2264" s="224"/>
      <c r="FX2264" s="224"/>
      <c r="FY2264" s="225"/>
      <c r="GA2264" s="224"/>
    </row>
    <row r="2265" spans="179:183" x14ac:dyDescent="0.35">
      <c r="FW2265" s="224"/>
      <c r="FX2265" s="224"/>
      <c r="FY2265" s="225"/>
      <c r="GA2265" s="224"/>
    </row>
    <row r="2266" spans="179:183" x14ac:dyDescent="0.35">
      <c r="FW2266" s="224"/>
      <c r="FX2266" s="224"/>
      <c r="FY2266" s="225"/>
      <c r="GA2266" s="224"/>
    </row>
    <row r="2267" spans="179:183" x14ac:dyDescent="0.35">
      <c r="FW2267" s="224"/>
      <c r="FX2267" s="224"/>
      <c r="FY2267" s="225"/>
      <c r="GA2267" s="224"/>
    </row>
    <row r="2268" spans="179:183" x14ac:dyDescent="0.35">
      <c r="FW2268" s="224"/>
      <c r="FX2268" s="224"/>
      <c r="FY2268" s="225"/>
      <c r="GA2268" s="224"/>
    </row>
    <row r="2269" spans="179:183" x14ac:dyDescent="0.35">
      <c r="FW2269" s="224"/>
      <c r="FX2269" s="224"/>
      <c r="FY2269" s="225"/>
      <c r="GA2269" s="224"/>
    </row>
    <row r="2270" spans="179:183" x14ac:dyDescent="0.35">
      <c r="FW2270" s="224"/>
      <c r="FX2270" s="224"/>
      <c r="FY2270" s="225"/>
      <c r="GA2270" s="224"/>
    </row>
    <row r="2271" spans="179:183" x14ac:dyDescent="0.35">
      <c r="FW2271" s="224"/>
      <c r="FX2271" s="224"/>
      <c r="FY2271" s="225"/>
      <c r="GA2271" s="224"/>
    </row>
    <row r="2272" spans="179:183" x14ac:dyDescent="0.35">
      <c r="FW2272" s="224"/>
      <c r="FX2272" s="224"/>
      <c r="FY2272" s="225"/>
      <c r="GA2272" s="224"/>
    </row>
    <row r="2273" spans="179:183" x14ac:dyDescent="0.35">
      <c r="FW2273" s="224"/>
      <c r="FX2273" s="224"/>
      <c r="FY2273" s="225"/>
      <c r="GA2273" s="224"/>
    </row>
    <row r="2274" spans="179:183" x14ac:dyDescent="0.35">
      <c r="FW2274" s="224"/>
      <c r="FX2274" s="224"/>
      <c r="FY2274" s="225"/>
      <c r="GA2274" s="224"/>
    </row>
    <row r="2275" spans="179:183" x14ac:dyDescent="0.35">
      <c r="FW2275" s="224"/>
      <c r="FX2275" s="224"/>
      <c r="FY2275" s="225"/>
      <c r="GA2275" s="224"/>
    </row>
    <row r="2276" spans="179:183" x14ac:dyDescent="0.35">
      <c r="FW2276" s="224"/>
      <c r="FX2276" s="224"/>
      <c r="FY2276" s="225"/>
      <c r="GA2276" s="224"/>
    </row>
    <row r="2277" spans="179:183" x14ac:dyDescent="0.35">
      <c r="FW2277" s="224"/>
      <c r="FX2277" s="224"/>
      <c r="FY2277" s="225"/>
      <c r="GA2277" s="224"/>
    </row>
    <row r="2278" spans="179:183" x14ac:dyDescent="0.35">
      <c r="FW2278" s="224"/>
      <c r="FX2278" s="224"/>
      <c r="FY2278" s="225"/>
      <c r="GA2278" s="224"/>
    </row>
    <row r="2279" spans="179:183" x14ac:dyDescent="0.35">
      <c r="FW2279" s="224"/>
      <c r="FX2279" s="224"/>
      <c r="FY2279" s="225"/>
      <c r="GA2279" s="224"/>
    </row>
    <row r="2280" spans="179:183" x14ac:dyDescent="0.35">
      <c r="FW2280" s="224"/>
      <c r="FX2280" s="224"/>
      <c r="FY2280" s="225"/>
      <c r="GA2280" s="224"/>
    </row>
    <row r="2281" spans="179:183" x14ac:dyDescent="0.35">
      <c r="FW2281" s="224"/>
      <c r="FX2281" s="224"/>
      <c r="FY2281" s="225"/>
      <c r="GA2281" s="224"/>
    </row>
    <row r="2282" spans="179:183" x14ac:dyDescent="0.35">
      <c r="FW2282" s="224"/>
      <c r="FX2282" s="224"/>
      <c r="FY2282" s="225"/>
      <c r="GA2282" s="224"/>
    </row>
    <row r="2283" spans="179:183" x14ac:dyDescent="0.35">
      <c r="FW2283" s="224"/>
      <c r="FX2283" s="224"/>
      <c r="FY2283" s="225"/>
      <c r="GA2283" s="224"/>
    </row>
    <row r="2284" spans="179:183" x14ac:dyDescent="0.35">
      <c r="FW2284" s="224"/>
      <c r="FX2284" s="224"/>
      <c r="FY2284" s="225"/>
      <c r="GA2284" s="224"/>
    </row>
    <row r="2285" spans="179:183" x14ac:dyDescent="0.35">
      <c r="FW2285" s="224"/>
      <c r="FX2285" s="224"/>
      <c r="FY2285" s="225"/>
      <c r="GA2285" s="224"/>
    </row>
    <row r="2286" spans="179:183" x14ac:dyDescent="0.35">
      <c r="FW2286" s="224"/>
      <c r="FX2286" s="224"/>
      <c r="FY2286" s="225"/>
      <c r="GA2286" s="224"/>
    </row>
    <row r="2287" spans="179:183" x14ac:dyDescent="0.35">
      <c r="FW2287" s="224"/>
      <c r="FX2287" s="224"/>
      <c r="FY2287" s="225"/>
      <c r="GA2287" s="224"/>
    </row>
    <row r="2288" spans="179:183" x14ac:dyDescent="0.35">
      <c r="FW2288" s="224"/>
      <c r="FX2288" s="224"/>
      <c r="FY2288" s="225"/>
      <c r="GA2288" s="224"/>
    </row>
    <row r="2289" spans="179:183" x14ac:dyDescent="0.35">
      <c r="FW2289" s="224"/>
      <c r="FX2289" s="224"/>
      <c r="FY2289" s="225"/>
      <c r="GA2289" s="224"/>
    </row>
    <row r="2290" spans="179:183" x14ac:dyDescent="0.35">
      <c r="FW2290" s="224"/>
      <c r="FX2290" s="224"/>
      <c r="FY2290" s="225"/>
      <c r="GA2290" s="224"/>
    </row>
    <row r="2291" spans="179:183" x14ac:dyDescent="0.35">
      <c r="FW2291" s="224"/>
      <c r="FX2291" s="224"/>
      <c r="FY2291" s="225"/>
      <c r="GA2291" s="224"/>
    </row>
    <row r="2292" spans="179:183" x14ac:dyDescent="0.35">
      <c r="FW2292" s="224"/>
      <c r="FX2292" s="224"/>
      <c r="FY2292" s="225"/>
      <c r="GA2292" s="224"/>
    </row>
    <row r="2293" spans="179:183" x14ac:dyDescent="0.35">
      <c r="FW2293" s="224"/>
      <c r="FX2293" s="224"/>
      <c r="FY2293" s="225"/>
      <c r="GA2293" s="224"/>
    </row>
    <row r="2294" spans="179:183" x14ac:dyDescent="0.35">
      <c r="FW2294" s="224"/>
      <c r="FX2294" s="224"/>
      <c r="FY2294" s="225"/>
      <c r="GA2294" s="224"/>
    </row>
    <row r="2295" spans="179:183" x14ac:dyDescent="0.35">
      <c r="FW2295" s="224"/>
      <c r="FX2295" s="224"/>
      <c r="FY2295" s="225"/>
      <c r="GA2295" s="224"/>
    </row>
    <row r="2296" spans="179:183" x14ac:dyDescent="0.35">
      <c r="FW2296" s="224"/>
      <c r="FX2296" s="224"/>
      <c r="FY2296" s="225"/>
      <c r="GA2296" s="224"/>
    </row>
    <row r="2297" spans="179:183" x14ac:dyDescent="0.35">
      <c r="FW2297" s="224"/>
      <c r="FX2297" s="224"/>
      <c r="FY2297" s="225"/>
      <c r="GA2297" s="224"/>
    </row>
    <row r="2298" spans="179:183" x14ac:dyDescent="0.35">
      <c r="FW2298" s="224"/>
      <c r="FX2298" s="224"/>
      <c r="FY2298" s="225"/>
      <c r="GA2298" s="224"/>
    </row>
    <row r="2299" spans="179:183" x14ac:dyDescent="0.35">
      <c r="FW2299" s="224"/>
      <c r="FX2299" s="224"/>
      <c r="FY2299" s="225"/>
      <c r="GA2299" s="224"/>
    </row>
    <row r="2300" spans="179:183" x14ac:dyDescent="0.35">
      <c r="FW2300" s="224"/>
      <c r="FX2300" s="224"/>
      <c r="FY2300" s="225"/>
      <c r="GA2300" s="224"/>
    </row>
    <row r="2301" spans="179:183" x14ac:dyDescent="0.35">
      <c r="FW2301" s="224"/>
      <c r="FX2301" s="224"/>
      <c r="FY2301" s="225"/>
      <c r="GA2301" s="224"/>
    </row>
    <row r="2302" spans="179:183" x14ac:dyDescent="0.35">
      <c r="FW2302" s="224"/>
      <c r="FX2302" s="224"/>
      <c r="FY2302" s="225"/>
      <c r="GA2302" s="224"/>
    </row>
    <row r="2303" spans="179:183" x14ac:dyDescent="0.35">
      <c r="FW2303" s="224"/>
      <c r="FX2303" s="224"/>
      <c r="FY2303" s="225"/>
      <c r="GA2303" s="224"/>
    </row>
    <row r="2304" spans="179:183" x14ac:dyDescent="0.35">
      <c r="FW2304" s="224"/>
      <c r="FX2304" s="224"/>
      <c r="FY2304" s="225"/>
      <c r="GA2304" s="224"/>
    </row>
    <row r="2305" spans="179:183" x14ac:dyDescent="0.35">
      <c r="FW2305" s="224"/>
      <c r="FX2305" s="224"/>
      <c r="FY2305" s="225"/>
      <c r="GA2305" s="224"/>
    </row>
    <row r="2306" spans="179:183" x14ac:dyDescent="0.35">
      <c r="FW2306" s="224"/>
      <c r="FX2306" s="224"/>
      <c r="FY2306" s="225"/>
      <c r="GA2306" s="224"/>
    </row>
    <row r="2307" spans="179:183" x14ac:dyDescent="0.35">
      <c r="FW2307" s="224"/>
      <c r="FX2307" s="224"/>
      <c r="FY2307" s="225"/>
      <c r="GA2307" s="224"/>
    </row>
    <row r="2308" spans="179:183" x14ac:dyDescent="0.35">
      <c r="FW2308" s="224"/>
      <c r="FX2308" s="224"/>
      <c r="FY2308" s="225"/>
      <c r="GA2308" s="224"/>
    </row>
    <row r="2309" spans="179:183" x14ac:dyDescent="0.35">
      <c r="FW2309" s="224"/>
      <c r="FX2309" s="224"/>
      <c r="FY2309" s="225"/>
      <c r="GA2309" s="224"/>
    </row>
    <row r="2310" spans="179:183" x14ac:dyDescent="0.35">
      <c r="FW2310" s="224"/>
      <c r="FX2310" s="224"/>
      <c r="FY2310" s="225"/>
      <c r="GA2310" s="224"/>
    </row>
    <row r="2311" spans="179:183" x14ac:dyDescent="0.35">
      <c r="FW2311" s="224"/>
      <c r="FX2311" s="224"/>
      <c r="FY2311" s="225"/>
      <c r="GA2311" s="224"/>
    </row>
    <row r="2312" spans="179:183" x14ac:dyDescent="0.35">
      <c r="FW2312" s="224"/>
      <c r="FX2312" s="224"/>
      <c r="FY2312" s="225"/>
      <c r="GA2312" s="224"/>
    </row>
    <row r="2313" spans="179:183" x14ac:dyDescent="0.35">
      <c r="FW2313" s="224"/>
      <c r="FX2313" s="224"/>
      <c r="FY2313" s="225"/>
      <c r="GA2313" s="224"/>
    </row>
    <row r="2314" spans="179:183" x14ac:dyDescent="0.35">
      <c r="FW2314" s="224"/>
      <c r="FX2314" s="224"/>
      <c r="FY2314" s="225"/>
      <c r="GA2314" s="224"/>
    </row>
    <row r="2315" spans="179:183" x14ac:dyDescent="0.35">
      <c r="FW2315" s="224"/>
      <c r="FX2315" s="224"/>
      <c r="FY2315" s="225"/>
      <c r="GA2315" s="224"/>
    </row>
    <row r="2316" spans="179:183" x14ac:dyDescent="0.35">
      <c r="FW2316" s="224"/>
      <c r="FX2316" s="224"/>
      <c r="FY2316" s="225"/>
      <c r="GA2316" s="224"/>
    </row>
    <row r="2317" spans="179:183" x14ac:dyDescent="0.35">
      <c r="FW2317" s="224"/>
      <c r="FX2317" s="224"/>
      <c r="FY2317" s="225"/>
      <c r="GA2317" s="224"/>
    </row>
    <row r="2318" spans="179:183" x14ac:dyDescent="0.35">
      <c r="FW2318" s="224"/>
      <c r="FX2318" s="224"/>
      <c r="FY2318" s="225"/>
      <c r="GA2318" s="224"/>
    </row>
    <row r="2319" spans="179:183" x14ac:dyDescent="0.35">
      <c r="FW2319" s="224"/>
      <c r="FX2319" s="224"/>
      <c r="FY2319" s="225"/>
      <c r="GA2319" s="224"/>
    </row>
    <row r="2320" spans="179:183" x14ac:dyDescent="0.35">
      <c r="FW2320" s="224"/>
      <c r="FX2320" s="224"/>
      <c r="FY2320" s="225"/>
      <c r="GA2320" s="224"/>
    </row>
    <row r="2321" spans="179:183" x14ac:dyDescent="0.35">
      <c r="FW2321" s="224"/>
      <c r="FX2321" s="224"/>
      <c r="FY2321" s="225"/>
      <c r="GA2321" s="224"/>
    </row>
    <row r="2322" spans="179:183" x14ac:dyDescent="0.35">
      <c r="FW2322" s="224"/>
      <c r="FX2322" s="224"/>
      <c r="FY2322" s="225"/>
      <c r="GA2322" s="224"/>
    </row>
    <row r="2323" spans="179:183" x14ac:dyDescent="0.35">
      <c r="FW2323" s="224"/>
      <c r="FX2323" s="224"/>
      <c r="FY2323" s="225"/>
      <c r="GA2323" s="224"/>
    </row>
    <row r="2324" spans="179:183" x14ac:dyDescent="0.35">
      <c r="FW2324" s="224"/>
      <c r="FX2324" s="224"/>
      <c r="FY2324" s="225"/>
      <c r="GA2324" s="224"/>
    </row>
    <row r="2325" spans="179:183" x14ac:dyDescent="0.35">
      <c r="FW2325" s="224"/>
      <c r="FX2325" s="224"/>
      <c r="FY2325" s="225"/>
      <c r="GA2325" s="224"/>
    </row>
    <row r="2326" spans="179:183" x14ac:dyDescent="0.35">
      <c r="FW2326" s="224"/>
      <c r="FX2326" s="224"/>
      <c r="FY2326" s="225"/>
      <c r="GA2326" s="224"/>
    </row>
    <row r="2327" spans="179:183" x14ac:dyDescent="0.35">
      <c r="FW2327" s="224"/>
      <c r="FX2327" s="224"/>
      <c r="FY2327" s="225"/>
      <c r="GA2327" s="224"/>
    </row>
    <row r="2328" spans="179:183" x14ac:dyDescent="0.35">
      <c r="FW2328" s="224"/>
      <c r="FX2328" s="224"/>
      <c r="FY2328" s="225"/>
      <c r="GA2328" s="224"/>
    </row>
    <row r="2329" spans="179:183" x14ac:dyDescent="0.35">
      <c r="FW2329" s="224"/>
      <c r="FX2329" s="224"/>
      <c r="FY2329" s="225"/>
      <c r="GA2329" s="224"/>
    </row>
    <row r="2330" spans="179:183" x14ac:dyDescent="0.35">
      <c r="FW2330" s="224"/>
      <c r="FX2330" s="224"/>
      <c r="FY2330" s="225"/>
      <c r="GA2330" s="224"/>
    </row>
    <row r="2331" spans="179:183" x14ac:dyDescent="0.35">
      <c r="FW2331" s="224"/>
      <c r="FX2331" s="224"/>
      <c r="FY2331" s="225"/>
      <c r="GA2331" s="224"/>
    </row>
    <row r="2332" spans="179:183" x14ac:dyDescent="0.35">
      <c r="FW2332" s="224"/>
      <c r="FX2332" s="224"/>
      <c r="FY2332" s="225"/>
      <c r="GA2332" s="224"/>
    </row>
    <row r="2333" spans="179:183" x14ac:dyDescent="0.35">
      <c r="FW2333" s="224"/>
      <c r="FX2333" s="224"/>
      <c r="FY2333" s="225"/>
      <c r="GA2333" s="224"/>
    </row>
    <row r="2334" spans="179:183" x14ac:dyDescent="0.35">
      <c r="FW2334" s="224"/>
      <c r="FX2334" s="224"/>
      <c r="FY2334" s="225"/>
      <c r="GA2334" s="224"/>
    </row>
    <row r="2335" spans="179:183" x14ac:dyDescent="0.35">
      <c r="FW2335" s="224"/>
      <c r="FX2335" s="224"/>
      <c r="FY2335" s="225"/>
      <c r="GA2335" s="224"/>
    </row>
    <row r="2336" spans="179:183" x14ac:dyDescent="0.35">
      <c r="FW2336" s="224"/>
      <c r="FX2336" s="224"/>
      <c r="FY2336" s="225"/>
      <c r="GA2336" s="224"/>
    </row>
    <row r="2337" spans="179:183" x14ac:dyDescent="0.35">
      <c r="FW2337" s="224"/>
      <c r="FX2337" s="224"/>
      <c r="FY2337" s="225"/>
      <c r="GA2337" s="224"/>
    </row>
    <row r="2338" spans="179:183" x14ac:dyDescent="0.35">
      <c r="FW2338" s="224"/>
      <c r="FX2338" s="224"/>
      <c r="FY2338" s="225"/>
      <c r="GA2338" s="224"/>
    </row>
    <row r="2339" spans="179:183" x14ac:dyDescent="0.35">
      <c r="FW2339" s="224"/>
      <c r="FX2339" s="224"/>
      <c r="FY2339" s="225"/>
      <c r="GA2339" s="224"/>
    </row>
    <row r="2340" spans="179:183" x14ac:dyDescent="0.35">
      <c r="FW2340" s="224"/>
      <c r="FX2340" s="224"/>
      <c r="FY2340" s="225"/>
      <c r="GA2340" s="224"/>
    </row>
    <row r="2341" spans="179:183" x14ac:dyDescent="0.35">
      <c r="FW2341" s="224"/>
      <c r="FX2341" s="224"/>
      <c r="FY2341" s="225"/>
      <c r="GA2341" s="224"/>
    </row>
    <row r="2342" spans="179:183" x14ac:dyDescent="0.35">
      <c r="FW2342" s="224"/>
      <c r="FX2342" s="224"/>
      <c r="FY2342" s="225"/>
      <c r="GA2342" s="224"/>
    </row>
    <row r="2343" spans="179:183" x14ac:dyDescent="0.35">
      <c r="FW2343" s="224"/>
      <c r="FX2343" s="224"/>
      <c r="FY2343" s="225"/>
      <c r="GA2343" s="224"/>
    </row>
    <row r="2344" spans="179:183" x14ac:dyDescent="0.35">
      <c r="FW2344" s="224"/>
      <c r="FX2344" s="224"/>
      <c r="FY2344" s="225"/>
      <c r="GA2344" s="224"/>
    </row>
    <row r="2345" spans="179:183" x14ac:dyDescent="0.35">
      <c r="FW2345" s="224"/>
      <c r="FX2345" s="224"/>
      <c r="FY2345" s="225"/>
      <c r="GA2345" s="224"/>
    </row>
    <row r="2346" spans="179:183" x14ac:dyDescent="0.35">
      <c r="FW2346" s="224"/>
      <c r="FX2346" s="224"/>
      <c r="FY2346" s="225"/>
      <c r="GA2346" s="224"/>
    </row>
    <row r="2347" spans="179:183" x14ac:dyDescent="0.35">
      <c r="FW2347" s="224"/>
      <c r="FX2347" s="224"/>
      <c r="FY2347" s="225"/>
      <c r="GA2347" s="224"/>
    </row>
    <row r="2348" spans="179:183" x14ac:dyDescent="0.35">
      <c r="FW2348" s="224"/>
      <c r="FX2348" s="224"/>
      <c r="FY2348" s="225"/>
      <c r="GA2348" s="224"/>
    </row>
    <row r="2349" spans="179:183" x14ac:dyDescent="0.35">
      <c r="FW2349" s="224"/>
      <c r="FX2349" s="224"/>
      <c r="FY2349" s="225"/>
      <c r="GA2349" s="224"/>
    </row>
    <row r="2350" spans="179:183" x14ac:dyDescent="0.35">
      <c r="FW2350" s="224"/>
      <c r="FX2350" s="224"/>
      <c r="FY2350" s="225"/>
      <c r="GA2350" s="224"/>
    </row>
    <row r="2351" spans="179:183" x14ac:dyDescent="0.35">
      <c r="FW2351" s="224"/>
      <c r="FX2351" s="224"/>
      <c r="FY2351" s="225"/>
      <c r="GA2351" s="224"/>
    </row>
    <row r="2352" spans="179:183" x14ac:dyDescent="0.35">
      <c r="FW2352" s="224"/>
      <c r="FX2352" s="224"/>
      <c r="FY2352" s="225"/>
      <c r="GA2352" s="224"/>
    </row>
    <row r="2353" spans="179:183" x14ac:dyDescent="0.35">
      <c r="FW2353" s="224"/>
      <c r="FX2353" s="224"/>
      <c r="FY2353" s="225"/>
      <c r="GA2353" s="224"/>
    </row>
    <row r="2354" spans="179:183" x14ac:dyDescent="0.35">
      <c r="FW2354" s="224"/>
      <c r="FX2354" s="224"/>
      <c r="FY2354" s="225"/>
      <c r="GA2354" s="224"/>
    </row>
    <row r="2355" spans="179:183" x14ac:dyDescent="0.35">
      <c r="FW2355" s="224"/>
      <c r="FX2355" s="224"/>
      <c r="FY2355" s="225"/>
      <c r="GA2355" s="224"/>
    </row>
    <row r="2356" spans="179:183" x14ac:dyDescent="0.35">
      <c r="FW2356" s="224"/>
      <c r="FX2356" s="224"/>
      <c r="FY2356" s="225"/>
      <c r="GA2356" s="224"/>
    </row>
    <row r="2357" spans="179:183" x14ac:dyDescent="0.35">
      <c r="FW2357" s="224"/>
      <c r="FX2357" s="224"/>
      <c r="FY2357" s="225"/>
      <c r="GA2357" s="224"/>
    </row>
    <row r="2358" spans="179:183" x14ac:dyDescent="0.35">
      <c r="FW2358" s="224"/>
      <c r="FX2358" s="224"/>
      <c r="FY2358" s="225"/>
      <c r="GA2358" s="224"/>
    </row>
    <row r="2359" spans="179:183" x14ac:dyDescent="0.35">
      <c r="FW2359" s="224"/>
      <c r="FX2359" s="224"/>
      <c r="FY2359" s="225"/>
      <c r="GA2359" s="224"/>
    </row>
    <row r="2360" spans="179:183" x14ac:dyDescent="0.35">
      <c r="FW2360" s="224"/>
      <c r="FX2360" s="224"/>
      <c r="FY2360" s="225"/>
      <c r="GA2360" s="224"/>
    </row>
    <row r="2361" spans="179:183" x14ac:dyDescent="0.35">
      <c r="FW2361" s="224"/>
      <c r="FX2361" s="224"/>
      <c r="FY2361" s="225"/>
      <c r="GA2361" s="224"/>
    </row>
    <row r="2362" spans="179:183" x14ac:dyDescent="0.35">
      <c r="FW2362" s="224"/>
      <c r="FX2362" s="224"/>
      <c r="FY2362" s="225"/>
      <c r="GA2362" s="224"/>
    </row>
    <row r="2363" spans="179:183" x14ac:dyDescent="0.35">
      <c r="FW2363" s="224"/>
      <c r="FX2363" s="224"/>
      <c r="FY2363" s="225"/>
      <c r="GA2363" s="224"/>
    </row>
    <row r="2364" spans="179:183" x14ac:dyDescent="0.35">
      <c r="FW2364" s="224"/>
      <c r="FX2364" s="224"/>
      <c r="FY2364" s="225"/>
      <c r="GA2364" s="224"/>
    </row>
    <row r="2365" spans="179:183" x14ac:dyDescent="0.35">
      <c r="FW2365" s="224"/>
      <c r="FX2365" s="224"/>
      <c r="FY2365" s="225"/>
      <c r="GA2365" s="224"/>
    </row>
    <row r="2366" spans="179:183" x14ac:dyDescent="0.35">
      <c r="FW2366" s="224"/>
      <c r="FX2366" s="224"/>
      <c r="FY2366" s="225"/>
      <c r="GA2366" s="224"/>
    </row>
    <row r="2367" spans="179:183" x14ac:dyDescent="0.35">
      <c r="FW2367" s="224"/>
      <c r="FX2367" s="224"/>
      <c r="FY2367" s="225"/>
      <c r="GA2367" s="224"/>
    </row>
    <row r="2368" spans="179:183" x14ac:dyDescent="0.35">
      <c r="FW2368" s="224"/>
      <c r="FX2368" s="224"/>
      <c r="FY2368" s="225"/>
      <c r="GA2368" s="224"/>
    </row>
    <row r="2369" spans="179:183" x14ac:dyDescent="0.35">
      <c r="FW2369" s="224"/>
      <c r="FX2369" s="224"/>
      <c r="FY2369" s="225"/>
      <c r="GA2369" s="224"/>
    </row>
    <row r="2370" spans="179:183" x14ac:dyDescent="0.35">
      <c r="FW2370" s="224"/>
      <c r="FX2370" s="224"/>
      <c r="FY2370" s="225"/>
      <c r="GA2370" s="224"/>
    </row>
    <row r="2371" spans="179:183" x14ac:dyDescent="0.35">
      <c r="FW2371" s="224"/>
      <c r="FX2371" s="224"/>
      <c r="FY2371" s="225"/>
      <c r="GA2371" s="224"/>
    </row>
    <row r="2372" spans="179:183" x14ac:dyDescent="0.35">
      <c r="FW2372" s="224"/>
      <c r="FX2372" s="224"/>
      <c r="FY2372" s="225"/>
      <c r="GA2372" s="224"/>
    </row>
    <row r="2373" spans="179:183" x14ac:dyDescent="0.35">
      <c r="FW2373" s="224"/>
      <c r="FX2373" s="224"/>
      <c r="FY2373" s="225"/>
      <c r="GA2373" s="224"/>
    </row>
    <row r="2374" spans="179:183" x14ac:dyDescent="0.35">
      <c r="FW2374" s="224"/>
      <c r="FX2374" s="224"/>
      <c r="FY2374" s="225"/>
      <c r="GA2374" s="224"/>
    </row>
    <row r="2375" spans="179:183" x14ac:dyDescent="0.35">
      <c r="FW2375" s="224"/>
      <c r="FX2375" s="224"/>
      <c r="FY2375" s="225"/>
      <c r="GA2375" s="224"/>
    </row>
    <row r="2376" spans="179:183" x14ac:dyDescent="0.35">
      <c r="FW2376" s="224"/>
      <c r="FX2376" s="224"/>
      <c r="FY2376" s="225"/>
      <c r="GA2376" s="224"/>
    </row>
    <row r="2377" spans="179:183" x14ac:dyDescent="0.35">
      <c r="FW2377" s="224"/>
      <c r="FX2377" s="224"/>
      <c r="FY2377" s="225"/>
      <c r="GA2377" s="224"/>
    </row>
    <row r="2378" spans="179:183" x14ac:dyDescent="0.35">
      <c r="FW2378" s="224"/>
      <c r="FX2378" s="224"/>
      <c r="FY2378" s="225"/>
      <c r="GA2378" s="224"/>
    </row>
    <row r="2379" spans="179:183" x14ac:dyDescent="0.35">
      <c r="FW2379" s="224"/>
      <c r="FX2379" s="224"/>
      <c r="FY2379" s="225"/>
      <c r="GA2379" s="224"/>
    </row>
    <row r="2380" spans="179:183" x14ac:dyDescent="0.35">
      <c r="FW2380" s="224"/>
      <c r="FX2380" s="224"/>
      <c r="FY2380" s="225"/>
      <c r="GA2380" s="224"/>
    </row>
    <row r="2381" spans="179:183" x14ac:dyDescent="0.35">
      <c r="FW2381" s="224"/>
      <c r="FX2381" s="224"/>
      <c r="FY2381" s="225"/>
      <c r="GA2381" s="224"/>
    </row>
    <row r="2382" spans="179:183" x14ac:dyDescent="0.35">
      <c r="FW2382" s="224"/>
      <c r="FX2382" s="224"/>
      <c r="FY2382" s="225"/>
      <c r="GA2382" s="224"/>
    </row>
    <row r="2383" spans="179:183" x14ac:dyDescent="0.35">
      <c r="FW2383" s="224"/>
      <c r="FX2383" s="224"/>
      <c r="FY2383" s="225"/>
      <c r="GA2383" s="224"/>
    </row>
    <row r="2384" spans="179:183" x14ac:dyDescent="0.35">
      <c r="FW2384" s="224"/>
      <c r="FX2384" s="224"/>
      <c r="FY2384" s="225"/>
      <c r="GA2384" s="224"/>
    </row>
    <row r="2385" spans="179:183" x14ac:dyDescent="0.35">
      <c r="FW2385" s="224"/>
      <c r="FX2385" s="224"/>
      <c r="FY2385" s="225"/>
      <c r="GA2385" s="224"/>
    </row>
    <row r="2386" spans="179:183" x14ac:dyDescent="0.35">
      <c r="FW2386" s="224"/>
      <c r="FX2386" s="224"/>
      <c r="FY2386" s="225"/>
      <c r="GA2386" s="224"/>
    </row>
    <row r="2387" spans="179:183" x14ac:dyDescent="0.35">
      <c r="FW2387" s="224"/>
      <c r="FX2387" s="224"/>
      <c r="FY2387" s="225"/>
      <c r="GA2387" s="224"/>
    </row>
    <row r="2388" spans="179:183" x14ac:dyDescent="0.35">
      <c r="FW2388" s="224"/>
      <c r="FX2388" s="224"/>
      <c r="FY2388" s="225"/>
      <c r="GA2388" s="224"/>
    </row>
    <row r="2389" spans="179:183" x14ac:dyDescent="0.35">
      <c r="FW2389" s="224"/>
      <c r="FX2389" s="224"/>
      <c r="FY2389" s="225"/>
      <c r="GA2389" s="224"/>
    </row>
    <row r="2390" spans="179:183" x14ac:dyDescent="0.35">
      <c r="FW2390" s="224"/>
      <c r="FX2390" s="224"/>
      <c r="FY2390" s="225"/>
      <c r="GA2390" s="224"/>
    </row>
    <row r="2391" spans="179:183" x14ac:dyDescent="0.35">
      <c r="FW2391" s="224"/>
      <c r="FX2391" s="224"/>
      <c r="FY2391" s="225"/>
      <c r="GA2391" s="224"/>
    </row>
    <row r="2392" spans="179:183" x14ac:dyDescent="0.35">
      <c r="FW2392" s="224"/>
      <c r="FX2392" s="224"/>
      <c r="FY2392" s="225"/>
      <c r="GA2392" s="224"/>
    </row>
    <row r="2393" spans="179:183" x14ac:dyDescent="0.35">
      <c r="FW2393" s="224"/>
      <c r="FX2393" s="224"/>
      <c r="FY2393" s="225"/>
      <c r="GA2393" s="224"/>
    </row>
    <row r="2394" spans="179:183" x14ac:dyDescent="0.35">
      <c r="FW2394" s="224"/>
      <c r="FX2394" s="224"/>
      <c r="FY2394" s="225"/>
      <c r="GA2394" s="224"/>
    </row>
    <row r="2395" spans="179:183" x14ac:dyDescent="0.35">
      <c r="FW2395" s="224"/>
      <c r="FX2395" s="224"/>
      <c r="FY2395" s="225"/>
      <c r="GA2395" s="224"/>
    </row>
    <row r="2396" spans="179:183" x14ac:dyDescent="0.35">
      <c r="FW2396" s="224"/>
      <c r="FX2396" s="224"/>
      <c r="FY2396" s="225"/>
      <c r="GA2396" s="224"/>
    </row>
    <row r="2397" spans="179:183" x14ac:dyDescent="0.35">
      <c r="FW2397" s="224"/>
      <c r="FX2397" s="224"/>
      <c r="FY2397" s="225"/>
      <c r="GA2397" s="224"/>
    </row>
    <row r="2398" spans="179:183" x14ac:dyDescent="0.35">
      <c r="FW2398" s="224"/>
      <c r="FX2398" s="224"/>
      <c r="FY2398" s="225"/>
      <c r="GA2398" s="224"/>
    </row>
    <row r="2399" spans="179:183" x14ac:dyDescent="0.35">
      <c r="FW2399" s="224"/>
      <c r="FX2399" s="224"/>
      <c r="FY2399" s="225"/>
      <c r="GA2399" s="224"/>
    </row>
    <row r="2400" spans="179:183" x14ac:dyDescent="0.35">
      <c r="FW2400" s="224"/>
      <c r="FX2400" s="224"/>
      <c r="FY2400" s="225"/>
      <c r="GA2400" s="224"/>
    </row>
    <row r="2401" spans="179:183" x14ac:dyDescent="0.35">
      <c r="FW2401" s="224"/>
      <c r="FX2401" s="224"/>
      <c r="FY2401" s="225"/>
      <c r="GA2401" s="224"/>
    </row>
    <row r="2402" spans="179:183" x14ac:dyDescent="0.35">
      <c r="FW2402" s="224"/>
      <c r="FX2402" s="224"/>
      <c r="FY2402" s="225"/>
      <c r="GA2402" s="224"/>
    </row>
    <row r="2403" spans="179:183" x14ac:dyDescent="0.35">
      <c r="FW2403" s="224"/>
      <c r="FX2403" s="224"/>
      <c r="FY2403" s="225"/>
      <c r="GA2403" s="224"/>
    </row>
    <row r="2404" spans="179:183" x14ac:dyDescent="0.35">
      <c r="FW2404" s="224"/>
      <c r="FX2404" s="224"/>
      <c r="FY2404" s="225"/>
      <c r="GA2404" s="224"/>
    </row>
    <row r="2405" spans="179:183" x14ac:dyDescent="0.35">
      <c r="FW2405" s="224"/>
      <c r="FX2405" s="224"/>
      <c r="FY2405" s="225"/>
      <c r="GA2405" s="224"/>
    </row>
    <row r="2406" spans="179:183" x14ac:dyDescent="0.35">
      <c r="FW2406" s="224"/>
      <c r="FX2406" s="224"/>
      <c r="FY2406" s="225"/>
      <c r="GA2406" s="224"/>
    </row>
    <row r="2407" spans="179:183" x14ac:dyDescent="0.35">
      <c r="FW2407" s="224"/>
      <c r="FX2407" s="224"/>
      <c r="FY2407" s="225"/>
      <c r="GA2407" s="224"/>
    </row>
    <row r="2408" spans="179:183" x14ac:dyDescent="0.35">
      <c r="FW2408" s="224"/>
      <c r="FX2408" s="224"/>
      <c r="FY2408" s="225"/>
      <c r="GA2408" s="224"/>
    </row>
    <row r="2409" spans="179:183" x14ac:dyDescent="0.35">
      <c r="FW2409" s="224"/>
      <c r="FX2409" s="224"/>
      <c r="FY2409" s="225"/>
      <c r="GA2409" s="224"/>
    </row>
    <row r="2410" spans="179:183" x14ac:dyDescent="0.35">
      <c r="FW2410" s="224"/>
      <c r="FX2410" s="224"/>
      <c r="FY2410" s="225"/>
      <c r="GA2410" s="224"/>
    </row>
    <row r="2411" spans="179:183" x14ac:dyDescent="0.35">
      <c r="FW2411" s="224"/>
      <c r="FX2411" s="224"/>
      <c r="FY2411" s="225"/>
      <c r="GA2411" s="224"/>
    </row>
    <row r="2412" spans="179:183" x14ac:dyDescent="0.35">
      <c r="FW2412" s="224"/>
      <c r="FX2412" s="224"/>
      <c r="FY2412" s="225"/>
      <c r="GA2412" s="224"/>
    </row>
    <row r="2413" spans="179:183" x14ac:dyDescent="0.35">
      <c r="FW2413" s="224"/>
      <c r="FX2413" s="224"/>
      <c r="FY2413" s="225"/>
      <c r="GA2413" s="224"/>
    </row>
    <row r="2414" spans="179:183" x14ac:dyDescent="0.35">
      <c r="FW2414" s="224"/>
      <c r="FX2414" s="224"/>
      <c r="FY2414" s="225"/>
      <c r="GA2414" s="224"/>
    </row>
    <row r="2415" spans="179:183" x14ac:dyDescent="0.35">
      <c r="FW2415" s="224"/>
      <c r="FX2415" s="224"/>
      <c r="FY2415" s="225"/>
      <c r="GA2415" s="224"/>
    </row>
    <row r="2416" spans="179:183" x14ac:dyDescent="0.35">
      <c r="FW2416" s="224"/>
      <c r="FX2416" s="224"/>
      <c r="FY2416" s="225"/>
      <c r="GA2416" s="224"/>
    </row>
    <row r="2417" spans="179:183" x14ac:dyDescent="0.35">
      <c r="FW2417" s="224"/>
      <c r="FX2417" s="224"/>
      <c r="FY2417" s="225"/>
      <c r="GA2417" s="224"/>
    </row>
    <row r="2418" spans="179:183" x14ac:dyDescent="0.35">
      <c r="FW2418" s="224"/>
      <c r="FX2418" s="224"/>
      <c r="FY2418" s="225"/>
      <c r="GA2418" s="224"/>
    </row>
    <row r="2419" spans="179:183" x14ac:dyDescent="0.35">
      <c r="FW2419" s="224"/>
      <c r="FX2419" s="224"/>
      <c r="FY2419" s="225"/>
      <c r="GA2419" s="224"/>
    </row>
    <row r="2420" spans="179:183" x14ac:dyDescent="0.35">
      <c r="FW2420" s="224"/>
      <c r="FX2420" s="224"/>
      <c r="FY2420" s="225"/>
      <c r="GA2420" s="224"/>
    </row>
    <row r="2421" spans="179:183" x14ac:dyDescent="0.35">
      <c r="FW2421" s="224"/>
      <c r="FX2421" s="224"/>
      <c r="FY2421" s="225"/>
      <c r="GA2421" s="224"/>
    </row>
    <row r="2422" spans="179:183" x14ac:dyDescent="0.35">
      <c r="FW2422" s="224"/>
      <c r="FX2422" s="224"/>
      <c r="FY2422" s="225"/>
      <c r="GA2422" s="224"/>
    </row>
    <row r="2423" spans="179:183" x14ac:dyDescent="0.35">
      <c r="FW2423" s="224"/>
      <c r="FX2423" s="224"/>
      <c r="FY2423" s="225"/>
      <c r="GA2423" s="224"/>
    </row>
    <row r="2424" spans="179:183" x14ac:dyDescent="0.35">
      <c r="FW2424" s="224"/>
      <c r="FX2424" s="224"/>
      <c r="FY2424" s="225"/>
      <c r="GA2424" s="224"/>
    </row>
    <row r="2425" spans="179:183" x14ac:dyDescent="0.35">
      <c r="FW2425" s="224"/>
      <c r="FX2425" s="224"/>
      <c r="FY2425" s="225"/>
      <c r="GA2425" s="224"/>
    </row>
    <row r="2426" spans="179:183" x14ac:dyDescent="0.35">
      <c r="FW2426" s="224"/>
      <c r="FX2426" s="224"/>
      <c r="FY2426" s="225"/>
      <c r="GA2426" s="224"/>
    </row>
    <row r="2427" spans="179:183" x14ac:dyDescent="0.35">
      <c r="FW2427" s="224"/>
      <c r="FX2427" s="224"/>
      <c r="FY2427" s="225"/>
      <c r="GA2427" s="224"/>
    </row>
    <row r="2428" spans="179:183" x14ac:dyDescent="0.35">
      <c r="FW2428" s="224"/>
      <c r="FX2428" s="224"/>
      <c r="FY2428" s="225"/>
      <c r="GA2428" s="224"/>
    </row>
    <row r="2429" spans="179:183" x14ac:dyDescent="0.35">
      <c r="FW2429" s="224"/>
      <c r="FX2429" s="224"/>
      <c r="FY2429" s="225"/>
      <c r="GA2429" s="224"/>
    </row>
    <row r="2430" spans="179:183" x14ac:dyDescent="0.35">
      <c r="FW2430" s="224"/>
      <c r="FX2430" s="224"/>
      <c r="FY2430" s="225"/>
      <c r="GA2430" s="224"/>
    </row>
    <row r="2431" spans="179:183" x14ac:dyDescent="0.35">
      <c r="FW2431" s="224"/>
      <c r="FX2431" s="224"/>
      <c r="FY2431" s="225"/>
      <c r="GA2431" s="224"/>
    </row>
    <row r="2432" spans="179:183" x14ac:dyDescent="0.35">
      <c r="FW2432" s="224"/>
      <c r="FX2432" s="224"/>
      <c r="FY2432" s="225"/>
      <c r="GA2432" s="224"/>
    </row>
    <row r="2433" spans="179:183" x14ac:dyDescent="0.35">
      <c r="FW2433" s="224"/>
      <c r="FX2433" s="224"/>
      <c r="FY2433" s="225"/>
      <c r="GA2433" s="224"/>
    </row>
    <row r="2434" spans="179:183" x14ac:dyDescent="0.35">
      <c r="FW2434" s="224"/>
      <c r="FX2434" s="224"/>
      <c r="FY2434" s="225"/>
      <c r="GA2434" s="224"/>
    </row>
    <row r="2435" spans="179:183" x14ac:dyDescent="0.35">
      <c r="FW2435" s="224"/>
      <c r="FX2435" s="224"/>
      <c r="FY2435" s="225"/>
      <c r="GA2435" s="224"/>
    </row>
    <row r="2436" spans="179:183" x14ac:dyDescent="0.35">
      <c r="FW2436" s="224"/>
      <c r="FX2436" s="224"/>
      <c r="FY2436" s="225"/>
      <c r="GA2436" s="224"/>
    </row>
    <row r="2437" spans="179:183" x14ac:dyDescent="0.35">
      <c r="FW2437" s="224"/>
      <c r="FX2437" s="224"/>
      <c r="FY2437" s="225"/>
      <c r="GA2437" s="224"/>
    </row>
    <row r="2438" spans="179:183" x14ac:dyDescent="0.35">
      <c r="FW2438" s="224"/>
      <c r="FX2438" s="224"/>
      <c r="FY2438" s="225"/>
      <c r="GA2438" s="224"/>
    </row>
    <row r="2439" spans="179:183" x14ac:dyDescent="0.35">
      <c r="FW2439" s="224"/>
      <c r="FX2439" s="224"/>
      <c r="FY2439" s="225"/>
      <c r="GA2439" s="224"/>
    </row>
    <row r="2440" spans="179:183" x14ac:dyDescent="0.35">
      <c r="FW2440" s="224"/>
      <c r="FX2440" s="224"/>
      <c r="FY2440" s="225"/>
      <c r="GA2440" s="224"/>
    </row>
    <row r="2441" spans="179:183" x14ac:dyDescent="0.35">
      <c r="FW2441" s="224"/>
      <c r="FX2441" s="224"/>
      <c r="FY2441" s="225"/>
      <c r="GA2441" s="224"/>
    </row>
    <row r="2442" spans="179:183" x14ac:dyDescent="0.35">
      <c r="FW2442" s="224"/>
      <c r="FX2442" s="224"/>
      <c r="FY2442" s="225"/>
      <c r="GA2442" s="224"/>
    </row>
    <row r="2443" spans="179:183" x14ac:dyDescent="0.35">
      <c r="FW2443" s="224"/>
      <c r="FX2443" s="224"/>
      <c r="FY2443" s="225"/>
      <c r="GA2443" s="224"/>
    </row>
    <row r="2444" spans="179:183" x14ac:dyDescent="0.35">
      <c r="FW2444" s="224"/>
      <c r="FX2444" s="224"/>
      <c r="FY2444" s="225"/>
      <c r="GA2444" s="224"/>
    </row>
    <row r="2445" spans="179:183" x14ac:dyDescent="0.35">
      <c r="FW2445" s="224"/>
      <c r="FX2445" s="224"/>
      <c r="FY2445" s="225"/>
      <c r="GA2445" s="224"/>
    </row>
    <row r="2446" spans="179:183" x14ac:dyDescent="0.35">
      <c r="FW2446" s="224"/>
      <c r="FX2446" s="224"/>
      <c r="FY2446" s="225"/>
      <c r="GA2446" s="224"/>
    </row>
    <row r="2447" spans="179:183" x14ac:dyDescent="0.35">
      <c r="FW2447" s="224"/>
      <c r="FX2447" s="224"/>
      <c r="FY2447" s="225"/>
      <c r="GA2447" s="224"/>
    </row>
    <row r="2448" spans="179:183" x14ac:dyDescent="0.35">
      <c r="FW2448" s="224"/>
      <c r="FX2448" s="224"/>
      <c r="FY2448" s="225"/>
      <c r="GA2448" s="224"/>
    </row>
    <row r="2449" spans="179:183" x14ac:dyDescent="0.35">
      <c r="FW2449" s="224"/>
      <c r="FX2449" s="224"/>
      <c r="FY2449" s="225"/>
      <c r="GA2449" s="224"/>
    </row>
    <row r="2450" spans="179:183" x14ac:dyDescent="0.35">
      <c r="FW2450" s="224"/>
      <c r="FX2450" s="224"/>
      <c r="FY2450" s="225"/>
      <c r="GA2450" s="224"/>
    </row>
    <row r="2451" spans="179:183" x14ac:dyDescent="0.35">
      <c r="FW2451" s="224"/>
      <c r="FX2451" s="224"/>
      <c r="FY2451" s="225"/>
      <c r="GA2451" s="224"/>
    </row>
    <row r="2452" spans="179:183" x14ac:dyDescent="0.35">
      <c r="FW2452" s="224"/>
      <c r="FX2452" s="224"/>
      <c r="FY2452" s="225"/>
      <c r="GA2452" s="224"/>
    </row>
    <row r="2453" spans="179:183" x14ac:dyDescent="0.35">
      <c r="FW2453" s="224"/>
      <c r="FX2453" s="224"/>
      <c r="FY2453" s="225"/>
      <c r="GA2453" s="224"/>
    </row>
    <row r="2454" spans="179:183" x14ac:dyDescent="0.35">
      <c r="FW2454" s="224"/>
      <c r="FX2454" s="224"/>
      <c r="FY2454" s="225"/>
      <c r="GA2454" s="224"/>
    </row>
    <row r="2455" spans="179:183" x14ac:dyDescent="0.35">
      <c r="FW2455" s="224"/>
      <c r="FX2455" s="224"/>
      <c r="FY2455" s="225"/>
      <c r="GA2455" s="224"/>
    </row>
    <row r="2456" spans="179:183" x14ac:dyDescent="0.35">
      <c r="FW2456" s="224"/>
      <c r="FX2456" s="224"/>
      <c r="FY2456" s="225"/>
      <c r="GA2456" s="224"/>
    </row>
    <row r="2457" spans="179:183" x14ac:dyDescent="0.35">
      <c r="FW2457" s="224"/>
      <c r="FX2457" s="224"/>
      <c r="FY2457" s="225"/>
      <c r="GA2457" s="224"/>
    </row>
    <row r="2458" spans="179:183" x14ac:dyDescent="0.35">
      <c r="FW2458" s="224"/>
      <c r="FX2458" s="224"/>
      <c r="FY2458" s="225"/>
      <c r="GA2458" s="224"/>
    </row>
    <row r="2459" spans="179:183" x14ac:dyDescent="0.35">
      <c r="FW2459" s="224"/>
      <c r="FX2459" s="224"/>
      <c r="FY2459" s="225"/>
      <c r="GA2459" s="224"/>
    </row>
    <row r="2460" spans="179:183" x14ac:dyDescent="0.35">
      <c r="FW2460" s="224"/>
      <c r="FX2460" s="224"/>
      <c r="FY2460" s="225"/>
      <c r="GA2460" s="224"/>
    </row>
    <row r="2461" spans="179:183" x14ac:dyDescent="0.35">
      <c r="FW2461" s="224"/>
      <c r="FX2461" s="224"/>
      <c r="FY2461" s="225"/>
      <c r="GA2461" s="224"/>
    </row>
    <row r="2462" spans="179:183" x14ac:dyDescent="0.35">
      <c r="FW2462" s="224"/>
      <c r="FX2462" s="224"/>
      <c r="FY2462" s="225"/>
      <c r="GA2462" s="224"/>
    </row>
    <row r="2463" spans="179:183" x14ac:dyDescent="0.35">
      <c r="FW2463" s="224"/>
      <c r="FX2463" s="224"/>
      <c r="FY2463" s="225"/>
      <c r="GA2463" s="224"/>
    </row>
    <row r="2464" spans="179:183" x14ac:dyDescent="0.35">
      <c r="FW2464" s="224"/>
      <c r="FX2464" s="224"/>
      <c r="FY2464" s="225"/>
      <c r="GA2464" s="224"/>
    </row>
    <row r="2465" spans="179:183" x14ac:dyDescent="0.35">
      <c r="FW2465" s="224"/>
      <c r="FX2465" s="224"/>
      <c r="FY2465" s="225"/>
      <c r="GA2465" s="224"/>
    </row>
    <row r="2466" spans="179:183" x14ac:dyDescent="0.35">
      <c r="FW2466" s="224"/>
      <c r="FX2466" s="224"/>
      <c r="FY2466" s="225"/>
      <c r="GA2466" s="224"/>
    </row>
    <row r="2467" spans="179:183" x14ac:dyDescent="0.35">
      <c r="FW2467" s="224"/>
      <c r="FX2467" s="224"/>
      <c r="FY2467" s="225"/>
      <c r="GA2467" s="224"/>
    </row>
    <row r="2468" spans="179:183" x14ac:dyDescent="0.35">
      <c r="FW2468" s="224"/>
      <c r="FX2468" s="224"/>
      <c r="FY2468" s="225"/>
      <c r="GA2468" s="224"/>
    </row>
    <row r="2469" spans="179:183" x14ac:dyDescent="0.35">
      <c r="FW2469" s="224"/>
      <c r="FX2469" s="224"/>
      <c r="FY2469" s="225"/>
      <c r="GA2469" s="224"/>
    </row>
    <row r="2470" spans="179:183" x14ac:dyDescent="0.35">
      <c r="FW2470" s="224"/>
      <c r="FX2470" s="224"/>
      <c r="FY2470" s="225"/>
      <c r="GA2470" s="224"/>
    </row>
    <row r="2471" spans="179:183" x14ac:dyDescent="0.35">
      <c r="FW2471" s="224"/>
      <c r="FX2471" s="224"/>
      <c r="FY2471" s="225"/>
      <c r="GA2471" s="224"/>
    </row>
    <row r="2472" spans="179:183" x14ac:dyDescent="0.35">
      <c r="FW2472" s="224"/>
      <c r="FX2472" s="224"/>
      <c r="FY2472" s="225"/>
      <c r="GA2472" s="224"/>
    </row>
    <row r="2473" spans="179:183" x14ac:dyDescent="0.35">
      <c r="FW2473" s="224"/>
      <c r="FX2473" s="224"/>
      <c r="FY2473" s="225"/>
      <c r="GA2473" s="224"/>
    </row>
    <row r="2474" spans="179:183" x14ac:dyDescent="0.35">
      <c r="FW2474" s="224"/>
      <c r="FX2474" s="224"/>
      <c r="FY2474" s="225"/>
      <c r="GA2474" s="224"/>
    </row>
    <row r="2475" spans="179:183" x14ac:dyDescent="0.35">
      <c r="FW2475" s="224"/>
      <c r="FX2475" s="224"/>
      <c r="FY2475" s="225"/>
      <c r="GA2475" s="224"/>
    </row>
    <row r="2476" spans="179:183" x14ac:dyDescent="0.35">
      <c r="FW2476" s="224"/>
      <c r="FX2476" s="224"/>
      <c r="FY2476" s="225"/>
      <c r="GA2476" s="224"/>
    </row>
    <row r="2477" spans="179:183" x14ac:dyDescent="0.35">
      <c r="FW2477" s="224"/>
      <c r="FX2477" s="224"/>
      <c r="FY2477" s="225"/>
      <c r="GA2477" s="224"/>
    </row>
    <row r="2478" spans="179:183" x14ac:dyDescent="0.35">
      <c r="FW2478" s="224"/>
      <c r="FX2478" s="224"/>
      <c r="FY2478" s="225"/>
      <c r="GA2478" s="224"/>
    </row>
    <row r="2479" spans="179:183" x14ac:dyDescent="0.35">
      <c r="FW2479" s="224"/>
      <c r="FX2479" s="224"/>
      <c r="FY2479" s="225"/>
      <c r="GA2479" s="224"/>
    </row>
    <row r="2480" spans="179:183" x14ac:dyDescent="0.35">
      <c r="FW2480" s="224"/>
      <c r="FX2480" s="224"/>
      <c r="FY2480" s="225"/>
      <c r="GA2480" s="224"/>
    </row>
    <row r="2481" spans="179:183" x14ac:dyDescent="0.35">
      <c r="FW2481" s="224"/>
      <c r="FX2481" s="224"/>
      <c r="FY2481" s="225"/>
      <c r="GA2481" s="224"/>
    </row>
    <row r="2482" spans="179:183" x14ac:dyDescent="0.35">
      <c r="FW2482" s="224"/>
      <c r="FX2482" s="224"/>
      <c r="FY2482" s="225"/>
      <c r="GA2482" s="224"/>
    </row>
    <row r="2483" spans="179:183" x14ac:dyDescent="0.35">
      <c r="FW2483" s="224"/>
      <c r="FX2483" s="224"/>
      <c r="FY2483" s="225"/>
      <c r="GA2483" s="224"/>
    </row>
    <row r="2484" spans="179:183" x14ac:dyDescent="0.35">
      <c r="FW2484" s="224"/>
      <c r="FX2484" s="224"/>
      <c r="FY2484" s="225"/>
      <c r="GA2484" s="224"/>
    </row>
    <row r="2485" spans="179:183" x14ac:dyDescent="0.35">
      <c r="FW2485" s="224"/>
      <c r="FX2485" s="224"/>
      <c r="FY2485" s="225"/>
      <c r="GA2485" s="224"/>
    </row>
    <row r="2486" spans="179:183" x14ac:dyDescent="0.35">
      <c r="FW2486" s="224"/>
      <c r="FX2486" s="224"/>
      <c r="FY2486" s="225"/>
      <c r="GA2486" s="224"/>
    </row>
    <row r="2487" spans="179:183" x14ac:dyDescent="0.35">
      <c r="FW2487" s="224"/>
      <c r="FX2487" s="224"/>
      <c r="FY2487" s="225"/>
      <c r="GA2487" s="224"/>
    </row>
    <row r="2488" spans="179:183" x14ac:dyDescent="0.35">
      <c r="FW2488" s="224"/>
      <c r="FX2488" s="224"/>
      <c r="FY2488" s="225"/>
      <c r="GA2488" s="224"/>
    </row>
    <row r="2489" spans="179:183" x14ac:dyDescent="0.35">
      <c r="FW2489" s="224"/>
      <c r="FX2489" s="224"/>
      <c r="FY2489" s="225"/>
      <c r="GA2489" s="224"/>
    </row>
    <row r="2490" spans="179:183" x14ac:dyDescent="0.35">
      <c r="FW2490" s="224"/>
      <c r="FX2490" s="224"/>
      <c r="FY2490" s="225"/>
      <c r="GA2490" s="224"/>
    </row>
    <row r="2491" spans="179:183" x14ac:dyDescent="0.35">
      <c r="FW2491" s="224"/>
      <c r="FX2491" s="224"/>
      <c r="FY2491" s="225"/>
      <c r="GA2491" s="224"/>
    </row>
    <row r="2492" spans="179:183" x14ac:dyDescent="0.35">
      <c r="FW2492" s="224"/>
      <c r="FX2492" s="224"/>
      <c r="FY2492" s="225"/>
      <c r="GA2492" s="224"/>
    </row>
    <row r="2493" spans="179:183" x14ac:dyDescent="0.35">
      <c r="FW2493" s="224"/>
      <c r="FX2493" s="224"/>
      <c r="FY2493" s="225"/>
      <c r="GA2493" s="224"/>
    </row>
    <row r="2494" spans="179:183" x14ac:dyDescent="0.35">
      <c r="FW2494" s="224"/>
      <c r="FX2494" s="224"/>
      <c r="FY2494" s="225"/>
      <c r="GA2494" s="224"/>
    </row>
    <row r="2495" spans="179:183" x14ac:dyDescent="0.35">
      <c r="FW2495" s="224"/>
      <c r="FX2495" s="224"/>
      <c r="FY2495" s="225"/>
      <c r="GA2495" s="224"/>
    </row>
    <row r="2496" spans="179:183" x14ac:dyDescent="0.35">
      <c r="FW2496" s="224"/>
      <c r="FX2496" s="224"/>
      <c r="FY2496" s="225"/>
      <c r="GA2496" s="224"/>
    </row>
    <row r="2497" spans="179:183" x14ac:dyDescent="0.35">
      <c r="FW2497" s="224"/>
      <c r="FX2497" s="224"/>
      <c r="FY2497" s="225"/>
      <c r="GA2497" s="224"/>
    </row>
    <row r="2498" spans="179:183" x14ac:dyDescent="0.35">
      <c r="FW2498" s="224"/>
      <c r="FX2498" s="224"/>
      <c r="FY2498" s="225"/>
      <c r="GA2498" s="224"/>
    </row>
    <row r="2499" spans="179:183" x14ac:dyDescent="0.35">
      <c r="FW2499" s="224"/>
      <c r="FX2499" s="224"/>
      <c r="FY2499" s="225"/>
      <c r="GA2499" s="224"/>
    </row>
    <row r="2500" spans="179:183" x14ac:dyDescent="0.35">
      <c r="FW2500" s="224"/>
      <c r="FX2500" s="224"/>
      <c r="FY2500" s="225"/>
      <c r="GA2500" s="224"/>
    </row>
    <row r="2501" spans="179:183" x14ac:dyDescent="0.35">
      <c r="FW2501" s="224"/>
      <c r="FX2501" s="224"/>
      <c r="FY2501" s="225"/>
      <c r="GA2501" s="224"/>
    </row>
    <row r="2502" spans="179:183" x14ac:dyDescent="0.35">
      <c r="FW2502" s="224"/>
      <c r="FX2502" s="224"/>
      <c r="FY2502" s="225"/>
      <c r="GA2502" s="224"/>
    </row>
    <row r="2503" spans="179:183" x14ac:dyDescent="0.35">
      <c r="FW2503" s="224"/>
      <c r="FX2503" s="224"/>
      <c r="FY2503" s="225"/>
      <c r="GA2503" s="224"/>
    </row>
    <row r="2504" spans="179:183" x14ac:dyDescent="0.35">
      <c r="FW2504" s="224"/>
      <c r="FX2504" s="224"/>
      <c r="FY2504" s="225"/>
      <c r="GA2504" s="224"/>
    </row>
    <row r="2505" spans="179:183" x14ac:dyDescent="0.35">
      <c r="FW2505" s="224"/>
      <c r="FX2505" s="224"/>
      <c r="FY2505" s="225"/>
      <c r="GA2505" s="224"/>
    </row>
    <row r="2506" spans="179:183" x14ac:dyDescent="0.35">
      <c r="FW2506" s="224"/>
      <c r="FX2506" s="224"/>
      <c r="FY2506" s="225"/>
      <c r="GA2506" s="224"/>
    </row>
    <row r="2507" spans="179:183" x14ac:dyDescent="0.35">
      <c r="FW2507" s="224"/>
      <c r="FX2507" s="224"/>
      <c r="FY2507" s="225"/>
      <c r="GA2507" s="224"/>
    </row>
    <row r="2508" spans="179:183" x14ac:dyDescent="0.35">
      <c r="FW2508" s="224"/>
      <c r="FX2508" s="224"/>
      <c r="FY2508" s="225"/>
      <c r="GA2508" s="224"/>
    </row>
    <row r="2509" spans="179:183" x14ac:dyDescent="0.35">
      <c r="FW2509" s="224"/>
      <c r="FX2509" s="224"/>
      <c r="FY2509" s="225"/>
      <c r="GA2509" s="224"/>
    </row>
    <row r="2510" spans="179:183" x14ac:dyDescent="0.35">
      <c r="FW2510" s="224"/>
      <c r="FX2510" s="224"/>
      <c r="FY2510" s="225"/>
      <c r="GA2510" s="224"/>
    </row>
    <row r="2511" spans="179:183" x14ac:dyDescent="0.35">
      <c r="FW2511" s="224"/>
      <c r="FX2511" s="224"/>
      <c r="FY2511" s="225"/>
      <c r="GA2511" s="224"/>
    </row>
    <row r="2512" spans="179:183" x14ac:dyDescent="0.35">
      <c r="FW2512" s="224"/>
      <c r="FX2512" s="224"/>
      <c r="FY2512" s="225"/>
      <c r="GA2512" s="224"/>
    </row>
    <row r="2513" spans="179:183" x14ac:dyDescent="0.35">
      <c r="FW2513" s="224"/>
      <c r="FX2513" s="224"/>
      <c r="FY2513" s="225"/>
      <c r="GA2513" s="224"/>
    </row>
    <row r="2514" spans="179:183" x14ac:dyDescent="0.35">
      <c r="FW2514" s="224"/>
      <c r="FX2514" s="224"/>
      <c r="FY2514" s="225"/>
      <c r="GA2514" s="224"/>
    </row>
    <row r="2515" spans="179:183" x14ac:dyDescent="0.35">
      <c r="FW2515" s="224"/>
      <c r="FX2515" s="224"/>
      <c r="FY2515" s="225"/>
      <c r="GA2515" s="224"/>
    </row>
    <row r="2516" spans="179:183" x14ac:dyDescent="0.35">
      <c r="FW2516" s="224"/>
      <c r="FX2516" s="224"/>
      <c r="FY2516" s="225"/>
      <c r="GA2516" s="224"/>
    </row>
    <row r="2517" spans="179:183" x14ac:dyDescent="0.35">
      <c r="FW2517" s="224"/>
      <c r="FX2517" s="224"/>
      <c r="FY2517" s="225"/>
      <c r="GA2517" s="224"/>
    </row>
    <row r="2518" spans="179:183" x14ac:dyDescent="0.35">
      <c r="FW2518" s="224"/>
      <c r="FX2518" s="224"/>
      <c r="FY2518" s="225"/>
      <c r="GA2518" s="224"/>
    </row>
    <row r="2519" spans="179:183" x14ac:dyDescent="0.35">
      <c r="FW2519" s="224"/>
      <c r="FX2519" s="224"/>
      <c r="FY2519" s="225"/>
      <c r="GA2519" s="224"/>
    </row>
    <row r="2520" spans="179:183" x14ac:dyDescent="0.35">
      <c r="FW2520" s="224"/>
      <c r="FX2520" s="224"/>
      <c r="FY2520" s="225"/>
      <c r="GA2520" s="224"/>
    </row>
    <row r="2521" spans="179:183" x14ac:dyDescent="0.35">
      <c r="FW2521" s="224"/>
      <c r="FX2521" s="224"/>
      <c r="FY2521" s="225"/>
      <c r="GA2521" s="224"/>
    </row>
    <row r="2522" spans="179:183" x14ac:dyDescent="0.35">
      <c r="FW2522" s="224"/>
      <c r="FX2522" s="224"/>
      <c r="FY2522" s="225"/>
      <c r="GA2522" s="224"/>
    </row>
    <row r="2523" spans="179:183" x14ac:dyDescent="0.35">
      <c r="FW2523" s="224"/>
      <c r="FX2523" s="224"/>
      <c r="FY2523" s="225"/>
      <c r="GA2523" s="224"/>
    </row>
    <row r="2524" spans="179:183" x14ac:dyDescent="0.35">
      <c r="FW2524" s="224"/>
      <c r="FX2524" s="224"/>
      <c r="FY2524" s="225"/>
      <c r="GA2524" s="224"/>
    </row>
    <row r="2525" spans="179:183" x14ac:dyDescent="0.35">
      <c r="FW2525" s="224"/>
      <c r="FX2525" s="224"/>
      <c r="FY2525" s="225"/>
      <c r="GA2525" s="224"/>
    </row>
    <row r="2526" spans="179:183" x14ac:dyDescent="0.35">
      <c r="FW2526" s="224"/>
      <c r="FX2526" s="224"/>
      <c r="FY2526" s="225"/>
      <c r="GA2526" s="224"/>
    </row>
    <row r="2527" spans="179:183" x14ac:dyDescent="0.35">
      <c r="FW2527" s="224"/>
      <c r="FX2527" s="224"/>
      <c r="FY2527" s="225"/>
      <c r="GA2527" s="224"/>
    </row>
    <row r="2528" spans="179:183" x14ac:dyDescent="0.35">
      <c r="FW2528" s="224"/>
      <c r="FX2528" s="224"/>
      <c r="FY2528" s="225"/>
      <c r="GA2528" s="224"/>
    </row>
    <row r="2529" spans="179:183" x14ac:dyDescent="0.35">
      <c r="FW2529" s="224"/>
      <c r="FX2529" s="224"/>
      <c r="FY2529" s="225"/>
      <c r="GA2529" s="224"/>
    </row>
    <row r="2530" spans="179:183" x14ac:dyDescent="0.35">
      <c r="FW2530" s="224"/>
      <c r="FX2530" s="224"/>
      <c r="FY2530" s="225"/>
      <c r="GA2530" s="224"/>
    </row>
    <row r="2531" spans="179:183" x14ac:dyDescent="0.35">
      <c r="FW2531" s="224"/>
      <c r="FX2531" s="224"/>
      <c r="FY2531" s="225"/>
      <c r="GA2531" s="224"/>
    </row>
    <row r="2532" spans="179:183" x14ac:dyDescent="0.35">
      <c r="FW2532" s="224"/>
      <c r="FX2532" s="224"/>
      <c r="FY2532" s="225"/>
      <c r="GA2532" s="224"/>
    </row>
    <row r="2533" spans="179:183" x14ac:dyDescent="0.35">
      <c r="FW2533" s="224"/>
      <c r="FX2533" s="224"/>
      <c r="FY2533" s="225"/>
      <c r="GA2533" s="224"/>
    </row>
    <row r="2534" spans="179:183" x14ac:dyDescent="0.35">
      <c r="FW2534" s="224"/>
      <c r="FX2534" s="224"/>
      <c r="FY2534" s="225"/>
      <c r="GA2534" s="224"/>
    </row>
    <row r="2535" spans="179:183" x14ac:dyDescent="0.35">
      <c r="FW2535" s="224"/>
      <c r="FX2535" s="224"/>
      <c r="FY2535" s="225"/>
      <c r="GA2535" s="224"/>
    </row>
    <row r="2536" spans="179:183" x14ac:dyDescent="0.35">
      <c r="FW2536" s="224"/>
      <c r="FX2536" s="224"/>
      <c r="FY2536" s="225"/>
      <c r="GA2536" s="224"/>
    </row>
    <row r="2537" spans="179:183" x14ac:dyDescent="0.35">
      <c r="FW2537" s="224"/>
      <c r="FX2537" s="224"/>
      <c r="FY2537" s="225"/>
      <c r="GA2537" s="224"/>
    </row>
    <row r="2538" spans="179:183" x14ac:dyDescent="0.35">
      <c r="FW2538" s="224"/>
      <c r="FX2538" s="224"/>
      <c r="FY2538" s="225"/>
      <c r="GA2538" s="224"/>
    </row>
    <row r="2539" spans="179:183" x14ac:dyDescent="0.35">
      <c r="FW2539" s="224"/>
      <c r="FX2539" s="224"/>
      <c r="FY2539" s="225"/>
      <c r="GA2539" s="224"/>
    </row>
    <row r="2540" spans="179:183" x14ac:dyDescent="0.35">
      <c r="FW2540" s="224"/>
      <c r="FX2540" s="224"/>
      <c r="FY2540" s="225"/>
      <c r="GA2540" s="224"/>
    </row>
    <row r="2541" spans="179:183" x14ac:dyDescent="0.35">
      <c r="FW2541" s="224"/>
      <c r="FX2541" s="224"/>
      <c r="FY2541" s="225"/>
      <c r="GA2541" s="224"/>
    </row>
    <row r="2542" spans="179:183" x14ac:dyDescent="0.35">
      <c r="FW2542" s="224"/>
      <c r="FX2542" s="224"/>
      <c r="FY2542" s="225"/>
      <c r="GA2542" s="224"/>
    </row>
    <row r="2543" spans="179:183" x14ac:dyDescent="0.35">
      <c r="FW2543" s="224"/>
      <c r="FX2543" s="224"/>
      <c r="FY2543" s="225"/>
      <c r="GA2543" s="224"/>
    </row>
    <row r="2544" spans="179:183" x14ac:dyDescent="0.35">
      <c r="FW2544" s="224"/>
      <c r="FX2544" s="224"/>
      <c r="FY2544" s="225"/>
      <c r="GA2544" s="224"/>
    </row>
    <row r="2545" spans="179:183" x14ac:dyDescent="0.35">
      <c r="FW2545" s="224"/>
      <c r="FX2545" s="224"/>
      <c r="FY2545" s="225"/>
      <c r="GA2545" s="224"/>
    </row>
    <row r="2546" spans="179:183" x14ac:dyDescent="0.35">
      <c r="FW2546" s="224"/>
      <c r="FX2546" s="224"/>
      <c r="FY2546" s="225"/>
      <c r="GA2546" s="224"/>
    </row>
    <row r="2547" spans="179:183" x14ac:dyDescent="0.35">
      <c r="FW2547" s="224"/>
      <c r="FX2547" s="224"/>
      <c r="FY2547" s="225"/>
      <c r="GA2547" s="224"/>
    </row>
    <row r="2548" spans="179:183" x14ac:dyDescent="0.35">
      <c r="FW2548" s="224"/>
      <c r="FX2548" s="224"/>
      <c r="FY2548" s="225"/>
      <c r="GA2548" s="224"/>
    </row>
    <row r="2549" spans="179:183" x14ac:dyDescent="0.35">
      <c r="FW2549" s="224"/>
      <c r="FX2549" s="224"/>
      <c r="FY2549" s="225"/>
      <c r="GA2549" s="224"/>
    </row>
    <row r="2550" spans="179:183" x14ac:dyDescent="0.35">
      <c r="FW2550" s="224"/>
      <c r="FX2550" s="224"/>
      <c r="FY2550" s="225"/>
      <c r="GA2550" s="224"/>
    </row>
    <row r="2551" spans="179:183" x14ac:dyDescent="0.35">
      <c r="FW2551" s="224"/>
      <c r="FX2551" s="224"/>
      <c r="FY2551" s="225"/>
      <c r="GA2551" s="224"/>
    </row>
    <row r="2552" spans="179:183" x14ac:dyDescent="0.35">
      <c r="FW2552" s="224"/>
      <c r="FX2552" s="224"/>
      <c r="FY2552" s="225"/>
      <c r="GA2552" s="224"/>
    </row>
    <row r="2553" spans="179:183" x14ac:dyDescent="0.35">
      <c r="FW2553" s="224"/>
      <c r="FX2553" s="224"/>
      <c r="FY2553" s="225"/>
      <c r="GA2553" s="224"/>
    </row>
    <row r="2554" spans="179:183" x14ac:dyDescent="0.35">
      <c r="FW2554" s="224"/>
      <c r="FX2554" s="224"/>
      <c r="FY2554" s="225"/>
      <c r="GA2554" s="224"/>
    </row>
    <row r="2555" spans="179:183" x14ac:dyDescent="0.35">
      <c r="FW2555" s="224"/>
      <c r="FX2555" s="224"/>
      <c r="FY2555" s="225"/>
      <c r="GA2555" s="224"/>
    </row>
    <row r="2556" spans="179:183" x14ac:dyDescent="0.35">
      <c r="FW2556" s="224"/>
      <c r="FX2556" s="224"/>
      <c r="FY2556" s="225"/>
      <c r="GA2556" s="224"/>
    </row>
    <row r="2557" spans="179:183" x14ac:dyDescent="0.35">
      <c r="FW2557" s="224"/>
      <c r="FX2557" s="224"/>
      <c r="FY2557" s="225"/>
      <c r="GA2557" s="224"/>
    </row>
    <row r="2558" spans="179:183" x14ac:dyDescent="0.35">
      <c r="FW2558" s="224"/>
      <c r="FX2558" s="224"/>
      <c r="FY2558" s="225"/>
      <c r="GA2558" s="224"/>
    </row>
    <row r="2559" spans="179:183" x14ac:dyDescent="0.35">
      <c r="FW2559" s="224"/>
      <c r="FX2559" s="224"/>
      <c r="FY2559" s="225"/>
      <c r="GA2559" s="224"/>
    </row>
    <row r="2560" spans="179:183" x14ac:dyDescent="0.35">
      <c r="FW2560" s="224"/>
      <c r="FX2560" s="224"/>
      <c r="FY2560" s="225"/>
      <c r="GA2560" s="224"/>
    </row>
    <row r="2561" spans="179:183" x14ac:dyDescent="0.35">
      <c r="FW2561" s="224"/>
      <c r="FX2561" s="224"/>
      <c r="FY2561" s="225"/>
      <c r="GA2561" s="224"/>
    </row>
    <row r="2562" spans="179:183" x14ac:dyDescent="0.35">
      <c r="FW2562" s="224"/>
      <c r="FX2562" s="224"/>
      <c r="FY2562" s="225"/>
      <c r="GA2562" s="224"/>
    </row>
    <row r="2563" spans="179:183" x14ac:dyDescent="0.35">
      <c r="FW2563" s="224"/>
      <c r="FX2563" s="224"/>
      <c r="FY2563" s="225"/>
      <c r="GA2563" s="224"/>
    </row>
    <row r="2564" spans="179:183" x14ac:dyDescent="0.35">
      <c r="FW2564" s="224"/>
      <c r="FX2564" s="224"/>
      <c r="FY2564" s="225"/>
      <c r="GA2564" s="224"/>
    </row>
    <row r="2565" spans="179:183" x14ac:dyDescent="0.35">
      <c r="FW2565" s="224"/>
      <c r="FX2565" s="224"/>
      <c r="FY2565" s="225"/>
      <c r="GA2565" s="224"/>
    </row>
    <row r="2566" spans="179:183" x14ac:dyDescent="0.35">
      <c r="FW2566" s="224"/>
      <c r="FX2566" s="224"/>
      <c r="FY2566" s="225"/>
      <c r="GA2566" s="224"/>
    </row>
    <row r="2567" spans="179:183" x14ac:dyDescent="0.35">
      <c r="FW2567" s="224"/>
      <c r="FX2567" s="224"/>
      <c r="FY2567" s="225"/>
      <c r="GA2567" s="224"/>
    </row>
    <row r="2568" spans="179:183" x14ac:dyDescent="0.35">
      <c r="FW2568" s="224"/>
      <c r="FX2568" s="224"/>
      <c r="FY2568" s="225"/>
      <c r="GA2568" s="224"/>
    </row>
    <row r="2569" spans="179:183" x14ac:dyDescent="0.35">
      <c r="FW2569" s="224"/>
      <c r="FX2569" s="224"/>
      <c r="FY2569" s="225"/>
      <c r="GA2569" s="224"/>
    </row>
    <row r="2570" spans="179:183" x14ac:dyDescent="0.35">
      <c r="FW2570" s="224"/>
      <c r="FX2570" s="224"/>
      <c r="FY2570" s="225"/>
      <c r="GA2570" s="224"/>
    </row>
    <row r="2571" spans="179:183" x14ac:dyDescent="0.35">
      <c r="FW2571" s="224"/>
      <c r="FX2571" s="224"/>
      <c r="FY2571" s="225"/>
      <c r="GA2571" s="224"/>
    </row>
    <row r="2572" spans="179:183" x14ac:dyDescent="0.35">
      <c r="FW2572" s="224"/>
      <c r="FX2572" s="224"/>
      <c r="FY2572" s="225"/>
      <c r="GA2572" s="224"/>
    </row>
    <row r="2573" spans="179:183" x14ac:dyDescent="0.35">
      <c r="FW2573" s="224"/>
      <c r="FX2573" s="224"/>
      <c r="FY2573" s="225"/>
      <c r="GA2573" s="224"/>
    </row>
    <row r="2574" spans="179:183" x14ac:dyDescent="0.35">
      <c r="FW2574" s="224"/>
      <c r="FX2574" s="224"/>
      <c r="FY2574" s="225"/>
      <c r="GA2574" s="224"/>
    </row>
    <row r="2575" spans="179:183" x14ac:dyDescent="0.35">
      <c r="FW2575" s="224"/>
      <c r="FX2575" s="224"/>
      <c r="FY2575" s="225"/>
      <c r="GA2575" s="224"/>
    </row>
    <row r="2576" spans="179:183" x14ac:dyDescent="0.35">
      <c r="FW2576" s="224"/>
      <c r="FX2576" s="224"/>
      <c r="FY2576" s="225"/>
      <c r="GA2576" s="224"/>
    </row>
    <row r="2577" spans="179:183" x14ac:dyDescent="0.35">
      <c r="FW2577" s="224"/>
      <c r="FX2577" s="224"/>
      <c r="FY2577" s="225"/>
      <c r="GA2577" s="224"/>
    </row>
    <row r="2578" spans="179:183" x14ac:dyDescent="0.35">
      <c r="FW2578" s="224"/>
      <c r="FX2578" s="224"/>
      <c r="FY2578" s="225"/>
      <c r="GA2578" s="224"/>
    </row>
    <row r="2579" spans="179:183" x14ac:dyDescent="0.35">
      <c r="FW2579" s="224"/>
      <c r="FX2579" s="224"/>
      <c r="FY2579" s="225"/>
      <c r="GA2579" s="224"/>
    </row>
    <row r="2580" spans="179:183" x14ac:dyDescent="0.35">
      <c r="FW2580" s="224"/>
      <c r="FX2580" s="224"/>
      <c r="FY2580" s="225"/>
      <c r="GA2580" s="224"/>
    </row>
    <row r="2581" spans="179:183" x14ac:dyDescent="0.35">
      <c r="FW2581" s="224"/>
      <c r="FX2581" s="224"/>
      <c r="FY2581" s="225"/>
      <c r="GA2581" s="224"/>
    </row>
    <row r="2582" spans="179:183" x14ac:dyDescent="0.35">
      <c r="FW2582" s="224"/>
      <c r="FX2582" s="224"/>
      <c r="FY2582" s="225"/>
      <c r="GA2582" s="224"/>
    </row>
    <row r="2583" spans="179:183" x14ac:dyDescent="0.35">
      <c r="FW2583" s="224"/>
      <c r="FX2583" s="224"/>
      <c r="FY2583" s="225"/>
      <c r="GA2583" s="224"/>
    </row>
    <row r="2584" spans="179:183" x14ac:dyDescent="0.35">
      <c r="FW2584" s="224"/>
      <c r="FX2584" s="224"/>
      <c r="FY2584" s="225"/>
      <c r="GA2584" s="224"/>
    </row>
    <row r="2585" spans="179:183" x14ac:dyDescent="0.35">
      <c r="FW2585" s="224"/>
      <c r="FX2585" s="224"/>
      <c r="FY2585" s="225"/>
      <c r="GA2585" s="224"/>
    </row>
    <row r="2586" spans="179:183" x14ac:dyDescent="0.35">
      <c r="FW2586" s="224"/>
      <c r="FX2586" s="224"/>
      <c r="FY2586" s="225"/>
      <c r="GA2586" s="224"/>
    </row>
    <row r="2587" spans="179:183" x14ac:dyDescent="0.35">
      <c r="FW2587" s="224"/>
      <c r="FX2587" s="224"/>
      <c r="FY2587" s="225"/>
      <c r="GA2587" s="224"/>
    </row>
    <row r="2588" spans="179:183" x14ac:dyDescent="0.35">
      <c r="FW2588" s="224"/>
      <c r="FX2588" s="224"/>
      <c r="FY2588" s="225"/>
      <c r="GA2588" s="224"/>
    </row>
    <row r="2589" spans="179:183" x14ac:dyDescent="0.35">
      <c r="FW2589" s="224"/>
      <c r="FX2589" s="224"/>
      <c r="FY2589" s="225"/>
      <c r="GA2589" s="224"/>
    </row>
    <row r="2590" spans="179:183" x14ac:dyDescent="0.35">
      <c r="FW2590" s="224"/>
      <c r="FX2590" s="224"/>
      <c r="FY2590" s="225"/>
      <c r="GA2590" s="224"/>
    </row>
    <row r="2591" spans="179:183" x14ac:dyDescent="0.35">
      <c r="FW2591" s="224"/>
      <c r="FX2591" s="224"/>
      <c r="FY2591" s="225"/>
      <c r="GA2591" s="224"/>
    </row>
    <row r="2592" spans="179:183" x14ac:dyDescent="0.35">
      <c r="FW2592" s="224"/>
      <c r="FX2592" s="224"/>
      <c r="FY2592" s="225"/>
      <c r="GA2592" s="224"/>
    </row>
    <row r="2593" spans="179:183" x14ac:dyDescent="0.35">
      <c r="FW2593" s="224"/>
      <c r="FX2593" s="224"/>
      <c r="FY2593" s="225"/>
      <c r="GA2593" s="224"/>
    </row>
    <row r="2594" spans="179:183" x14ac:dyDescent="0.35">
      <c r="FW2594" s="224"/>
      <c r="FX2594" s="224"/>
      <c r="FY2594" s="225"/>
      <c r="GA2594" s="224"/>
    </row>
    <row r="2595" spans="179:183" x14ac:dyDescent="0.35">
      <c r="FW2595" s="224"/>
      <c r="FX2595" s="224"/>
      <c r="FY2595" s="225"/>
      <c r="GA2595" s="224"/>
    </row>
    <row r="2596" spans="179:183" x14ac:dyDescent="0.35">
      <c r="FW2596" s="224"/>
      <c r="FX2596" s="224"/>
      <c r="FY2596" s="225"/>
      <c r="GA2596" s="224"/>
    </row>
    <row r="2597" spans="179:183" x14ac:dyDescent="0.35">
      <c r="FW2597" s="224"/>
      <c r="FX2597" s="224"/>
      <c r="FY2597" s="225"/>
      <c r="GA2597" s="224"/>
    </row>
    <row r="2598" spans="179:183" x14ac:dyDescent="0.35">
      <c r="FW2598" s="224"/>
      <c r="FX2598" s="224"/>
      <c r="FY2598" s="225"/>
      <c r="GA2598" s="224"/>
    </row>
    <row r="2599" spans="179:183" x14ac:dyDescent="0.35">
      <c r="FW2599" s="224"/>
      <c r="FX2599" s="224"/>
      <c r="FY2599" s="225"/>
      <c r="GA2599" s="224"/>
    </row>
    <row r="2600" spans="179:183" x14ac:dyDescent="0.35">
      <c r="FW2600" s="224"/>
      <c r="FX2600" s="224"/>
      <c r="FY2600" s="225"/>
      <c r="GA2600" s="224"/>
    </row>
    <row r="2601" spans="179:183" x14ac:dyDescent="0.35">
      <c r="FW2601" s="224"/>
      <c r="FX2601" s="224"/>
      <c r="FY2601" s="225"/>
      <c r="GA2601" s="224"/>
    </row>
    <row r="2602" spans="179:183" x14ac:dyDescent="0.35">
      <c r="FW2602" s="224"/>
      <c r="FX2602" s="224"/>
      <c r="FY2602" s="225"/>
      <c r="GA2602" s="224"/>
    </row>
    <row r="2603" spans="179:183" x14ac:dyDescent="0.35">
      <c r="FW2603" s="224"/>
      <c r="FX2603" s="224"/>
      <c r="FY2603" s="225"/>
      <c r="GA2603" s="224"/>
    </row>
    <row r="2604" spans="179:183" x14ac:dyDescent="0.35">
      <c r="FW2604" s="224"/>
      <c r="FX2604" s="224"/>
      <c r="FY2604" s="225"/>
      <c r="GA2604" s="224"/>
    </row>
    <row r="2605" spans="179:183" x14ac:dyDescent="0.35">
      <c r="FW2605" s="224"/>
      <c r="FX2605" s="224"/>
      <c r="FY2605" s="225"/>
      <c r="GA2605" s="224"/>
    </row>
    <row r="2606" spans="179:183" x14ac:dyDescent="0.35">
      <c r="FW2606" s="224"/>
      <c r="FX2606" s="224"/>
      <c r="FY2606" s="225"/>
      <c r="GA2606" s="224"/>
    </row>
    <row r="2607" spans="179:183" x14ac:dyDescent="0.35">
      <c r="FW2607" s="224"/>
      <c r="FX2607" s="224"/>
      <c r="FY2607" s="225"/>
      <c r="GA2607" s="224"/>
    </row>
    <row r="2608" spans="179:183" x14ac:dyDescent="0.35">
      <c r="FW2608" s="224"/>
      <c r="FX2608" s="224"/>
      <c r="FY2608" s="225"/>
      <c r="GA2608" s="224"/>
    </row>
    <row r="2609" spans="179:183" x14ac:dyDescent="0.35">
      <c r="FW2609" s="224"/>
      <c r="FX2609" s="224"/>
      <c r="FY2609" s="225"/>
      <c r="GA2609" s="224"/>
    </row>
    <row r="2610" spans="179:183" x14ac:dyDescent="0.35">
      <c r="FW2610" s="224"/>
      <c r="FX2610" s="224"/>
      <c r="FY2610" s="225"/>
      <c r="GA2610" s="224"/>
    </row>
    <row r="2611" spans="179:183" x14ac:dyDescent="0.35">
      <c r="FW2611" s="224"/>
      <c r="FX2611" s="224"/>
      <c r="FY2611" s="225"/>
      <c r="GA2611" s="224"/>
    </row>
    <row r="2612" spans="179:183" x14ac:dyDescent="0.35">
      <c r="FW2612" s="224"/>
      <c r="FX2612" s="224"/>
      <c r="FY2612" s="225"/>
      <c r="GA2612" s="224"/>
    </row>
    <row r="2613" spans="179:183" x14ac:dyDescent="0.35">
      <c r="FW2613" s="224"/>
      <c r="FX2613" s="224"/>
      <c r="FY2613" s="225"/>
      <c r="GA2613" s="224"/>
    </row>
    <row r="2614" spans="179:183" x14ac:dyDescent="0.35">
      <c r="FW2614" s="224"/>
      <c r="FX2614" s="224"/>
      <c r="FY2614" s="225"/>
      <c r="GA2614" s="224"/>
    </row>
    <row r="2615" spans="179:183" x14ac:dyDescent="0.35">
      <c r="FW2615" s="224"/>
      <c r="FX2615" s="224"/>
      <c r="FY2615" s="225"/>
      <c r="GA2615" s="224"/>
    </row>
    <row r="2616" spans="179:183" x14ac:dyDescent="0.35">
      <c r="FW2616" s="224"/>
      <c r="FX2616" s="224"/>
      <c r="FY2616" s="225"/>
      <c r="GA2616" s="224"/>
    </row>
    <row r="2617" spans="179:183" x14ac:dyDescent="0.35">
      <c r="FW2617" s="224"/>
      <c r="FX2617" s="224"/>
      <c r="FY2617" s="225"/>
      <c r="GA2617" s="224"/>
    </row>
    <row r="2618" spans="179:183" x14ac:dyDescent="0.35">
      <c r="FW2618" s="224"/>
      <c r="FX2618" s="224"/>
      <c r="FY2618" s="225"/>
      <c r="GA2618" s="224"/>
    </row>
    <row r="2619" spans="179:183" x14ac:dyDescent="0.35">
      <c r="FW2619" s="224"/>
      <c r="FX2619" s="224"/>
      <c r="FY2619" s="225"/>
      <c r="GA2619" s="224"/>
    </row>
    <row r="2620" spans="179:183" x14ac:dyDescent="0.35">
      <c r="FW2620" s="224"/>
      <c r="FX2620" s="224"/>
      <c r="FY2620" s="225"/>
      <c r="GA2620" s="224"/>
    </row>
    <row r="2621" spans="179:183" x14ac:dyDescent="0.35">
      <c r="FW2621" s="224"/>
      <c r="FX2621" s="224"/>
      <c r="FY2621" s="225"/>
      <c r="GA2621" s="224"/>
    </row>
    <row r="2622" spans="179:183" x14ac:dyDescent="0.35">
      <c r="FW2622" s="224"/>
      <c r="FX2622" s="224"/>
      <c r="FY2622" s="225"/>
      <c r="GA2622" s="224"/>
    </row>
    <row r="2623" spans="179:183" x14ac:dyDescent="0.35">
      <c r="FW2623" s="224"/>
      <c r="FX2623" s="224"/>
      <c r="FY2623" s="225"/>
      <c r="GA2623" s="224"/>
    </row>
    <row r="2624" spans="179:183" x14ac:dyDescent="0.35">
      <c r="FW2624" s="224"/>
      <c r="FX2624" s="224"/>
      <c r="FY2624" s="225"/>
      <c r="GA2624" s="224"/>
    </row>
    <row r="2625" spans="179:183" x14ac:dyDescent="0.35">
      <c r="FW2625" s="224"/>
      <c r="FX2625" s="224"/>
      <c r="FY2625" s="225"/>
      <c r="GA2625" s="224"/>
    </row>
    <row r="2626" spans="179:183" x14ac:dyDescent="0.35">
      <c r="FW2626" s="224"/>
      <c r="FX2626" s="224"/>
      <c r="FY2626" s="225"/>
      <c r="GA2626" s="224"/>
    </row>
    <row r="2627" spans="179:183" x14ac:dyDescent="0.35">
      <c r="FW2627" s="224"/>
      <c r="FX2627" s="224"/>
      <c r="FY2627" s="225"/>
      <c r="GA2627" s="224"/>
    </row>
    <row r="2628" spans="179:183" x14ac:dyDescent="0.35">
      <c r="FW2628" s="224"/>
      <c r="FX2628" s="224"/>
      <c r="FY2628" s="225"/>
      <c r="GA2628" s="224"/>
    </row>
    <row r="2629" spans="179:183" x14ac:dyDescent="0.35">
      <c r="FW2629" s="224"/>
      <c r="FX2629" s="224"/>
      <c r="FY2629" s="225"/>
      <c r="GA2629" s="224"/>
    </row>
    <row r="2630" spans="179:183" x14ac:dyDescent="0.35">
      <c r="FW2630" s="224"/>
      <c r="FX2630" s="224"/>
      <c r="FY2630" s="225"/>
      <c r="GA2630" s="224"/>
    </row>
    <row r="2631" spans="179:183" x14ac:dyDescent="0.35">
      <c r="FW2631" s="224"/>
      <c r="FX2631" s="224"/>
      <c r="FY2631" s="225"/>
      <c r="GA2631" s="224"/>
    </row>
    <row r="2632" spans="179:183" x14ac:dyDescent="0.35">
      <c r="FW2632" s="224"/>
      <c r="FX2632" s="224"/>
      <c r="FY2632" s="225"/>
      <c r="GA2632" s="224"/>
    </row>
    <row r="2633" spans="179:183" x14ac:dyDescent="0.35">
      <c r="FW2633" s="224"/>
      <c r="FX2633" s="224"/>
      <c r="FY2633" s="225"/>
      <c r="GA2633" s="224"/>
    </row>
    <row r="2634" spans="179:183" x14ac:dyDescent="0.35">
      <c r="FW2634" s="224"/>
      <c r="FX2634" s="224"/>
      <c r="FY2634" s="225"/>
      <c r="GA2634" s="224"/>
    </row>
    <row r="2635" spans="179:183" x14ac:dyDescent="0.35">
      <c r="FW2635" s="224"/>
      <c r="FX2635" s="224"/>
      <c r="FY2635" s="225"/>
      <c r="GA2635" s="224"/>
    </row>
    <row r="2636" spans="179:183" x14ac:dyDescent="0.35">
      <c r="FW2636" s="224"/>
      <c r="FX2636" s="224"/>
      <c r="FY2636" s="225"/>
      <c r="GA2636" s="224"/>
    </row>
    <row r="2637" spans="179:183" x14ac:dyDescent="0.35">
      <c r="FW2637" s="224"/>
      <c r="FX2637" s="224"/>
      <c r="FY2637" s="225"/>
      <c r="GA2637" s="224"/>
    </row>
    <row r="2638" spans="179:183" x14ac:dyDescent="0.35">
      <c r="FW2638" s="224"/>
      <c r="FX2638" s="224"/>
      <c r="FY2638" s="225"/>
      <c r="GA2638" s="224"/>
    </row>
    <row r="2639" spans="179:183" x14ac:dyDescent="0.35">
      <c r="FW2639" s="224"/>
      <c r="FX2639" s="224"/>
      <c r="FY2639" s="225"/>
      <c r="GA2639" s="224"/>
    </row>
    <row r="2640" spans="179:183" x14ac:dyDescent="0.35">
      <c r="FW2640" s="224"/>
      <c r="FX2640" s="224"/>
      <c r="FY2640" s="225"/>
      <c r="GA2640" s="224"/>
    </row>
    <row r="2641" spans="179:183" x14ac:dyDescent="0.35">
      <c r="FW2641" s="224"/>
      <c r="FX2641" s="224"/>
      <c r="FY2641" s="225"/>
      <c r="GA2641" s="224"/>
    </row>
    <row r="2642" spans="179:183" x14ac:dyDescent="0.35">
      <c r="FW2642" s="224"/>
      <c r="FX2642" s="224"/>
      <c r="FY2642" s="225"/>
      <c r="GA2642" s="224"/>
    </row>
    <row r="2643" spans="179:183" x14ac:dyDescent="0.35">
      <c r="FW2643" s="224"/>
      <c r="FX2643" s="224"/>
      <c r="FY2643" s="225"/>
      <c r="GA2643" s="224"/>
    </row>
    <row r="2644" spans="179:183" x14ac:dyDescent="0.35">
      <c r="FW2644" s="224"/>
      <c r="FX2644" s="224"/>
      <c r="FY2644" s="225"/>
      <c r="GA2644" s="224"/>
    </row>
    <row r="2645" spans="179:183" x14ac:dyDescent="0.35">
      <c r="FW2645" s="224"/>
      <c r="FX2645" s="224"/>
      <c r="FY2645" s="225"/>
      <c r="GA2645" s="224"/>
    </row>
    <row r="2646" spans="179:183" x14ac:dyDescent="0.35">
      <c r="FW2646" s="224"/>
      <c r="FX2646" s="224"/>
      <c r="FY2646" s="225"/>
      <c r="GA2646" s="224"/>
    </row>
    <row r="2647" spans="179:183" x14ac:dyDescent="0.35">
      <c r="FW2647" s="224"/>
      <c r="FX2647" s="224"/>
      <c r="FY2647" s="225"/>
      <c r="GA2647" s="224"/>
    </row>
    <row r="2648" spans="179:183" x14ac:dyDescent="0.35">
      <c r="FW2648" s="224"/>
      <c r="FX2648" s="224"/>
      <c r="FY2648" s="225"/>
      <c r="GA2648" s="224"/>
    </row>
    <row r="2649" spans="179:183" x14ac:dyDescent="0.35">
      <c r="FW2649" s="224"/>
      <c r="FX2649" s="224"/>
      <c r="FY2649" s="225"/>
      <c r="GA2649" s="224"/>
    </row>
    <row r="2650" spans="179:183" x14ac:dyDescent="0.35">
      <c r="FW2650" s="224"/>
      <c r="FX2650" s="224"/>
      <c r="FY2650" s="225"/>
      <c r="GA2650" s="224"/>
    </row>
    <row r="2651" spans="179:183" x14ac:dyDescent="0.35">
      <c r="FW2651" s="224"/>
      <c r="FX2651" s="224"/>
      <c r="FY2651" s="225"/>
      <c r="GA2651" s="224"/>
    </row>
    <row r="2652" spans="179:183" x14ac:dyDescent="0.35">
      <c r="FW2652" s="224"/>
      <c r="FX2652" s="224"/>
      <c r="FY2652" s="225"/>
      <c r="GA2652" s="224"/>
    </row>
    <row r="2653" spans="179:183" x14ac:dyDescent="0.35">
      <c r="FW2653" s="224"/>
      <c r="FX2653" s="224"/>
      <c r="FY2653" s="225"/>
      <c r="GA2653" s="224"/>
    </row>
    <row r="2654" spans="179:183" x14ac:dyDescent="0.35">
      <c r="FW2654" s="224"/>
      <c r="FX2654" s="224"/>
      <c r="FY2654" s="225"/>
      <c r="GA2654" s="224"/>
    </row>
    <row r="2655" spans="179:183" x14ac:dyDescent="0.35">
      <c r="FW2655" s="224"/>
      <c r="FX2655" s="224"/>
      <c r="FY2655" s="225"/>
      <c r="GA2655" s="224"/>
    </row>
    <row r="2656" spans="179:183" x14ac:dyDescent="0.35">
      <c r="FW2656" s="224"/>
      <c r="FX2656" s="224"/>
      <c r="FY2656" s="225"/>
      <c r="GA2656" s="224"/>
    </row>
    <row r="2657" spans="179:183" x14ac:dyDescent="0.35">
      <c r="FW2657" s="224"/>
      <c r="FX2657" s="224"/>
      <c r="FY2657" s="225"/>
      <c r="GA2657" s="224"/>
    </row>
    <row r="2658" spans="179:183" x14ac:dyDescent="0.35">
      <c r="FW2658" s="224"/>
      <c r="FX2658" s="224"/>
      <c r="FY2658" s="225"/>
      <c r="GA2658" s="224"/>
    </row>
    <row r="2659" spans="179:183" x14ac:dyDescent="0.35">
      <c r="FW2659" s="224"/>
      <c r="FX2659" s="224"/>
      <c r="FY2659" s="225"/>
      <c r="GA2659" s="224"/>
    </row>
    <row r="2660" spans="179:183" x14ac:dyDescent="0.35">
      <c r="FW2660" s="224"/>
      <c r="FX2660" s="224"/>
      <c r="FY2660" s="225"/>
      <c r="GA2660" s="224"/>
    </row>
    <row r="2661" spans="179:183" x14ac:dyDescent="0.35">
      <c r="FW2661" s="224"/>
      <c r="FX2661" s="224"/>
      <c r="FY2661" s="225"/>
      <c r="GA2661" s="224"/>
    </row>
    <row r="2662" spans="179:183" x14ac:dyDescent="0.35">
      <c r="FW2662" s="224"/>
      <c r="FX2662" s="224"/>
      <c r="FY2662" s="225"/>
      <c r="GA2662" s="224"/>
    </row>
    <row r="2663" spans="179:183" x14ac:dyDescent="0.35">
      <c r="FW2663" s="224"/>
      <c r="FX2663" s="224"/>
      <c r="FY2663" s="225"/>
      <c r="GA2663" s="224"/>
    </row>
    <row r="2664" spans="179:183" x14ac:dyDescent="0.35">
      <c r="FW2664" s="224"/>
      <c r="FX2664" s="224"/>
      <c r="FY2664" s="225"/>
      <c r="GA2664" s="224"/>
    </row>
    <row r="2665" spans="179:183" x14ac:dyDescent="0.35">
      <c r="FW2665" s="224"/>
      <c r="FX2665" s="224"/>
      <c r="FY2665" s="225"/>
      <c r="GA2665" s="224"/>
    </row>
    <row r="2666" spans="179:183" x14ac:dyDescent="0.35">
      <c r="FW2666" s="224"/>
      <c r="FX2666" s="224"/>
      <c r="FY2666" s="225"/>
      <c r="GA2666" s="224"/>
    </row>
    <row r="2667" spans="179:183" x14ac:dyDescent="0.35">
      <c r="FW2667" s="224"/>
      <c r="FX2667" s="224"/>
      <c r="FY2667" s="225"/>
      <c r="GA2667" s="224"/>
    </row>
    <row r="2668" spans="179:183" x14ac:dyDescent="0.35">
      <c r="FW2668" s="224"/>
      <c r="FX2668" s="224"/>
      <c r="FY2668" s="225"/>
      <c r="GA2668" s="224"/>
    </row>
    <row r="2669" spans="179:183" x14ac:dyDescent="0.35">
      <c r="FW2669" s="224"/>
      <c r="FX2669" s="224"/>
      <c r="FY2669" s="225"/>
      <c r="GA2669" s="224"/>
    </row>
    <row r="2670" spans="179:183" x14ac:dyDescent="0.35">
      <c r="FW2670" s="224"/>
      <c r="FX2670" s="224"/>
      <c r="FY2670" s="225"/>
      <c r="GA2670" s="224"/>
    </row>
    <row r="2671" spans="179:183" x14ac:dyDescent="0.35">
      <c r="FW2671" s="224"/>
      <c r="FX2671" s="224"/>
      <c r="FY2671" s="225"/>
      <c r="GA2671" s="224"/>
    </row>
    <row r="2672" spans="179:183" x14ac:dyDescent="0.35">
      <c r="FW2672" s="224"/>
      <c r="FX2672" s="224"/>
      <c r="FY2672" s="225"/>
      <c r="GA2672" s="224"/>
    </row>
    <row r="2673" spans="179:183" x14ac:dyDescent="0.35">
      <c r="FW2673" s="224"/>
      <c r="FX2673" s="224"/>
      <c r="FY2673" s="225"/>
      <c r="GA2673" s="224"/>
    </row>
    <row r="2674" spans="179:183" x14ac:dyDescent="0.35">
      <c r="FW2674" s="224"/>
      <c r="FX2674" s="224"/>
      <c r="FY2674" s="225"/>
      <c r="GA2674" s="224"/>
    </row>
    <row r="2675" spans="179:183" x14ac:dyDescent="0.35">
      <c r="FW2675" s="224"/>
      <c r="FX2675" s="224"/>
      <c r="FY2675" s="225"/>
      <c r="GA2675" s="224"/>
    </row>
    <row r="2676" spans="179:183" x14ac:dyDescent="0.35">
      <c r="FW2676" s="224"/>
      <c r="FX2676" s="224"/>
      <c r="FY2676" s="225"/>
      <c r="GA2676" s="224"/>
    </row>
    <row r="2677" spans="179:183" x14ac:dyDescent="0.35">
      <c r="FW2677" s="224"/>
      <c r="FX2677" s="224"/>
      <c r="FY2677" s="225"/>
      <c r="GA2677" s="224"/>
    </row>
    <row r="2678" spans="179:183" x14ac:dyDescent="0.35">
      <c r="FW2678" s="224"/>
      <c r="FX2678" s="224"/>
      <c r="FY2678" s="225"/>
      <c r="GA2678" s="224"/>
    </row>
    <row r="2679" spans="179:183" x14ac:dyDescent="0.35">
      <c r="FW2679" s="224"/>
      <c r="FX2679" s="224"/>
      <c r="FY2679" s="225"/>
      <c r="GA2679" s="224"/>
    </row>
    <row r="2680" spans="179:183" x14ac:dyDescent="0.35">
      <c r="FW2680" s="224"/>
      <c r="FX2680" s="224"/>
      <c r="FY2680" s="225"/>
      <c r="GA2680" s="224"/>
    </row>
    <row r="2681" spans="179:183" x14ac:dyDescent="0.35">
      <c r="FW2681" s="224"/>
      <c r="FX2681" s="224"/>
      <c r="FY2681" s="225"/>
      <c r="GA2681" s="224"/>
    </row>
    <row r="2682" spans="179:183" x14ac:dyDescent="0.35">
      <c r="FW2682" s="224"/>
      <c r="FX2682" s="224"/>
      <c r="FY2682" s="225"/>
      <c r="GA2682" s="224"/>
    </row>
    <row r="2683" spans="179:183" x14ac:dyDescent="0.35">
      <c r="FW2683" s="224"/>
      <c r="FX2683" s="224"/>
      <c r="FY2683" s="225"/>
      <c r="GA2683" s="224"/>
    </row>
    <row r="2684" spans="179:183" x14ac:dyDescent="0.35">
      <c r="FW2684" s="224"/>
      <c r="FX2684" s="224"/>
      <c r="FY2684" s="225"/>
      <c r="GA2684" s="224"/>
    </row>
    <row r="2685" spans="179:183" x14ac:dyDescent="0.35">
      <c r="FW2685" s="224"/>
      <c r="FX2685" s="224"/>
      <c r="FY2685" s="225"/>
      <c r="GA2685" s="224"/>
    </row>
    <row r="2686" spans="179:183" x14ac:dyDescent="0.35">
      <c r="FW2686" s="224"/>
      <c r="FX2686" s="224"/>
      <c r="FY2686" s="225"/>
      <c r="GA2686" s="224"/>
    </row>
    <row r="2687" spans="179:183" x14ac:dyDescent="0.35">
      <c r="FW2687" s="224"/>
      <c r="FX2687" s="224"/>
      <c r="FY2687" s="225"/>
      <c r="GA2687" s="224"/>
    </row>
    <row r="2688" spans="179:183" x14ac:dyDescent="0.35">
      <c r="FW2688" s="224"/>
      <c r="FX2688" s="224"/>
      <c r="FY2688" s="225"/>
      <c r="GA2688" s="224"/>
    </row>
    <row r="2689" spans="179:183" x14ac:dyDescent="0.35">
      <c r="FW2689" s="224"/>
      <c r="FX2689" s="224"/>
      <c r="FY2689" s="225"/>
      <c r="GA2689" s="224"/>
    </row>
    <row r="2690" spans="179:183" x14ac:dyDescent="0.35">
      <c r="FW2690" s="224"/>
      <c r="FX2690" s="224"/>
      <c r="FY2690" s="225"/>
      <c r="GA2690" s="224"/>
    </row>
    <row r="2691" spans="179:183" x14ac:dyDescent="0.35">
      <c r="FW2691" s="224"/>
      <c r="FX2691" s="224"/>
      <c r="FY2691" s="225"/>
      <c r="GA2691" s="224"/>
    </row>
    <row r="2692" spans="179:183" x14ac:dyDescent="0.35">
      <c r="FW2692" s="224"/>
      <c r="FX2692" s="224"/>
      <c r="FY2692" s="225"/>
      <c r="GA2692" s="224"/>
    </row>
    <row r="2693" spans="179:183" x14ac:dyDescent="0.35">
      <c r="FW2693" s="224"/>
      <c r="FX2693" s="224"/>
      <c r="FY2693" s="225"/>
      <c r="GA2693" s="224"/>
    </row>
    <row r="2694" spans="179:183" x14ac:dyDescent="0.35">
      <c r="FW2694" s="224"/>
      <c r="FX2694" s="224"/>
      <c r="FY2694" s="225"/>
      <c r="GA2694" s="224"/>
    </row>
    <row r="2695" spans="179:183" x14ac:dyDescent="0.35">
      <c r="FW2695" s="224"/>
      <c r="FX2695" s="224"/>
      <c r="FY2695" s="225"/>
      <c r="GA2695" s="224"/>
    </row>
    <row r="2696" spans="179:183" x14ac:dyDescent="0.35">
      <c r="FW2696" s="224"/>
      <c r="FX2696" s="224"/>
      <c r="FY2696" s="225"/>
      <c r="GA2696" s="224"/>
    </row>
    <row r="2697" spans="179:183" x14ac:dyDescent="0.35">
      <c r="FW2697" s="224"/>
      <c r="FX2697" s="224"/>
      <c r="FY2697" s="225"/>
      <c r="GA2697" s="224"/>
    </row>
    <row r="2698" spans="179:183" x14ac:dyDescent="0.35">
      <c r="FW2698" s="224"/>
      <c r="FX2698" s="224"/>
      <c r="FY2698" s="225"/>
      <c r="GA2698" s="224"/>
    </row>
    <row r="2699" spans="179:183" x14ac:dyDescent="0.35">
      <c r="FW2699" s="224"/>
      <c r="FX2699" s="224"/>
      <c r="FY2699" s="225"/>
      <c r="GA2699" s="224"/>
    </row>
    <row r="2700" spans="179:183" x14ac:dyDescent="0.35">
      <c r="FW2700" s="224"/>
      <c r="FX2700" s="224"/>
      <c r="FY2700" s="225"/>
      <c r="GA2700" s="224"/>
    </row>
    <row r="2701" spans="179:183" x14ac:dyDescent="0.35">
      <c r="FW2701" s="224"/>
      <c r="FX2701" s="224"/>
      <c r="FY2701" s="225"/>
      <c r="GA2701" s="224"/>
    </row>
    <row r="2702" spans="179:183" x14ac:dyDescent="0.35">
      <c r="FW2702" s="224"/>
      <c r="FX2702" s="224"/>
      <c r="FY2702" s="225"/>
      <c r="GA2702" s="224"/>
    </row>
    <row r="2703" spans="179:183" x14ac:dyDescent="0.35">
      <c r="FW2703" s="224"/>
      <c r="FX2703" s="224"/>
      <c r="FY2703" s="225"/>
      <c r="GA2703" s="224"/>
    </row>
    <row r="2704" spans="179:183" x14ac:dyDescent="0.35">
      <c r="FW2704" s="224"/>
      <c r="FX2704" s="224"/>
      <c r="FY2704" s="225"/>
      <c r="GA2704" s="224"/>
    </row>
    <row r="2705" spans="179:183" x14ac:dyDescent="0.35">
      <c r="FW2705" s="224"/>
      <c r="FX2705" s="224"/>
      <c r="FY2705" s="225"/>
      <c r="GA2705" s="224"/>
    </row>
    <row r="2706" spans="179:183" x14ac:dyDescent="0.35">
      <c r="FW2706" s="224"/>
      <c r="FX2706" s="224"/>
      <c r="FY2706" s="225"/>
      <c r="GA2706" s="224"/>
    </row>
    <row r="2707" spans="179:183" x14ac:dyDescent="0.35">
      <c r="FW2707" s="224"/>
      <c r="FX2707" s="224"/>
      <c r="FY2707" s="225"/>
      <c r="GA2707" s="224"/>
    </row>
    <row r="2708" spans="179:183" x14ac:dyDescent="0.35">
      <c r="FW2708" s="224"/>
      <c r="FX2708" s="224"/>
      <c r="FY2708" s="225"/>
      <c r="GA2708" s="224"/>
    </row>
    <row r="2709" spans="179:183" x14ac:dyDescent="0.35">
      <c r="FW2709" s="224"/>
      <c r="FX2709" s="224"/>
      <c r="FY2709" s="225"/>
      <c r="GA2709" s="224"/>
    </row>
    <row r="2710" spans="179:183" x14ac:dyDescent="0.35">
      <c r="FW2710" s="224"/>
      <c r="FX2710" s="224"/>
      <c r="FY2710" s="225"/>
      <c r="GA2710" s="224"/>
    </row>
    <row r="2711" spans="179:183" x14ac:dyDescent="0.35">
      <c r="FW2711" s="224"/>
      <c r="FX2711" s="224"/>
      <c r="FY2711" s="225"/>
      <c r="GA2711" s="224"/>
    </row>
    <row r="2712" spans="179:183" x14ac:dyDescent="0.35">
      <c r="FW2712" s="224"/>
      <c r="FX2712" s="224"/>
      <c r="FY2712" s="225"/>
      <c r="GA2712" s="224"/>
    </row>
    <row r="2713" spans="179:183" x14ac:dyDescent="0.35">
      <c r="FW2713" s="224"/>
      <c r="FX2713" s="224"/>
      <c r="FY2713" s="225"/>
      <c r="GA2713" s="224"/>
    </row>
    <row r="2714" spans="179:183" x14ac:dyDescent="0.35">
      <c r="FW2714" s="224"/>
      <c r="FX2714" s="224"/>
      <c r="FY2714" s="225"/>
      <c r="GA2714" s="224"/>
    </row>
    <row r="2715" spans="179:183" x14ac:dyDescent="0.35">
      <c r="FW2715" s="224"/>
      <c r="FX2715" s="224"/>
      <c r="FY2715" s="225"/>
      <c r="GA2715" s="224"/>
    </row>
    <row r="2716" spans="179:183" x14ac:dyDescent="0.35">
      <c r="FW2716" s="224"/>
      <c r="FX2716" s="224"/>
      <c r="FY2716" s="225"/>
      <c r="GA2716" s="224"/>
    </row>
    <row r="2717" spans="179:183" x14ac:dyDescent="0.35">
      <c r="FW2717" s="224"/>
      <c r="FX2717" s="224"/>
      <c r="FY2717" s="225"/>
      <c r="GA2717" s="224"/>
    </row>
    <row r="2718" spans="179:183" x14ac:dyDescent="0.35">
      <c r="FW2718" s="224"/>
      <c r="FX2718" s="224"/>
      <c r="FY2718" s="225"/>
      <c r="GA2718" s="224"/>
    </row>
    <row r="2719" spans="179:183" x14ac:dyDescent="0.35">
      <c r="FW2719" s="224"/>
      <c r="FX2719" s="224"/>
      <c r="FY2719" s="225"/>
      <c r="GA2719" s="224"/>
    </row>
    <row r="2720" spans="179:183" x14ac:dyDescent="0.35">
      <c r="FW2720" s="224"/>
      <c r="FX2720" s="224"/>
      <c r="FY2720" s="225"/>
      <c r="GA2720" s="224"/>
    </row>
    <row r="2721" spans="179:183" x14ac:dyDescent="0.35">
      <c r="FW2721" s="224"/>
      <c r="FX2721" s="224"/>
      <c r="FY2721" s="225"/>
      <c r="GA2721" s="224"/>
    </row>
    <row r="2722" spans="179:183" x14ac:dyDescent="0.35">
      <c r="FW2722" s="224"/>
      <c r="FX2722" s="224"/>
      <c r="FY2722" s="225"/>
      <c r="GA2722" s="224"/>
    </row>
    <row r="2723" spans="179:183" x14ac:dyDescent="0.35">
      <c r="FW2723" s="224"/>
      <c r="FX2723" s="224"/>
      <c r="FY2723" s="225"/>
      <c r="GA2723" s="224"/>
    </row>
    <row r="2724" spans="179:183" x14ac:dyDescent="0.35">
      <c r="FW2724" s="224"/>
      <c r="FX2724" s="224"/>
      <c r="FY2724" s="225"/>
      <c r="GA2724" s="224"/>
    </row>
    <row r="2725" spans="179:183" x14ac:dyDescent="0.35">
      <c r="FW2725" s="224"/>
      <c r="FX2725" s="224"/>
      <c r="FY2725" s="225"/>
      <c r="GA2725" s="224"/>
    </row>
    <row r="2726" spans="179:183" x14ac:dyDescent="0.35">
      <c r="FW2726" s="224"/>
      <c r="FX2726" s="224"/>
      <c r="FY2726" s="225"/>
      <c r="GA2726" s="224"/>
    </row>
    <row r="2727" spans="179:183" x14ac:dyDescent="0.35">
      <c r="FW2727" s="224"/>
      <c r="FX2727" s="224"/>
      <c r="FY2727" s="225"/>
      <c r="GA2727" s="224"/>
    </row>
    <row r="2728" spans="179:183" x14ac:dyDescent="0.35">
      <c r="FW2728" s="224"/>
      <c r="FX2728" s="224"/>
      <c r="FY2728" s="225"/>
      <c r="GA2728" s="224"/>
    </row>
    <row r="2729" spans="179:183" x14ac:dyDescent="0.35">
      <c r="FW2729" s="224"/>
      <c r="FX2729" s="224"/>
      <c r="FY2729" s="225"/>
      <c r="GA2729" s="224"/>
    </row>
    <row r="2730" spans="179:183" x14ac:dyDescent="0.35">
      <c r="FW2730" s="224"/>
      <c r="FX2730" s="224"/>
      <c r="FY2730" s="225"/>
      <c r="GA2730" s="224"/>
    </row>
    <row r="2731" spans="179:183" x14ac:dyDescent="0.35">
      <c r="FW2731" s="224"/>
      <c r="FX2731" s="224"/>
      <c r="FY2731" s="225"/>
      <c r="GA2731" s="224"/>
    </row>
    <row r="2732" spans="179:183" x14ac:dyDescent="0.35">
      <c r="FW2732" s="224"/>
      <c r="FX2732" s="224"/>
      <c r="FY2732" s="225"/>
      <c r="GA2732" s="224"/>
    </row>
    <row r="2733" spans="179:183" x14ac:dyDescent="0.35">
      <c r="FW2733" s="224"/>
      <c r="FX2733" s="224"/>
      <c r="FY2733" s="225"/>
      <c r="GA2733" s="224"/>
    </row>
    <row r="2734" spans="179:183" x14ac:dyDescent="0.35">
      <c r="FW2734" s="224"/>
      <c r="FX2734" s="224"/>
      <c r="FY2734" s="225"/>
      <c r="GA2734" s="224"/>
    </row>
    <row r="2735" spans="179:183" x14ac:dyDescent="0.35">
      <c r="FW2735" s="224"/>
      <c r="FX2735" s="224"/>
      <c r="FY2735" s="225"/>
      <c r="GA2735" s="224"/>
    </row>
    <row r="2736" spans="179:183" x14ac:dyDescent="0.35">
      <c r="FW2736" s="224"/>
      <c r="FX2736" s="224"/>
      <c r="FY2736" s="225"/>
      <c r="GA2736" s="224"/>
    </row>
    <row r="2737" spans="179:183" x14ac:dyDescent="0.35">
      <c r="FW2737" s="224"/>
      <c r="FX2737" s="224"/>
      <c r="FY2737" s="225"/>
      <c r="GA2737" s="224"/>
    </row>
    <row r="2738" spans="179:183" x14ac:dyDescent="0.35">
      <c r="FW2738" s="224"/>
      <c r="FX2738" s="224"/>
      <c r="FY2738" s="225"/>
      <c r="GA2738" s="224"/>
    </row>
    <row r="2739" spans="179:183" x14ac:dyDescent="0.35">
      <c r="FW2739" s="224"/>
      <c r="FX2739" s="224"/>
      <c r="FY2739" s="225"/>
      <c r="GA2739" s="224"/>
    </row>
    <row r="2740" spans="179:183" x14ac:dyDescent="0.35">
      <c r="FW2740" s="224"/>
      <c r="FX2740" s="224"/>
      <c r="FY2740" s="225"/>
      <c r="GA2740" s="224"/>
    </row>
    <row r="2741" spans="179:183" x14ac:dyDescent="0.35">
      <c r="FW2741" s="224"/>
      <c r="FX2741" s="224"/>
      <c r="FY2741" s="225"/>
      <c r="GA2741" s="224"/>
    </row>
    <row r="2742" spans="179:183" x14ac:dyDescent="0.35">
      <c r="FW2742" s="224"/>
      <c r="FX2742" s="224"/>
      <c r="FY2742" s="225"/>
      <c r="GA2742" s="224"/>
    </row>
    <row r="2743" spans="179:183" x14ac:dyDescent="0.35">
      <c r="FW2743" s="224"/>
      <c r="FX2743" s="224"/>
      <c r="FY2743" s="225"/>
      <c r="GA2743" s="224"/>
    </row>
    <row r="2744" spans="179:183" x14ac:dyDescent="0.35">
      <c r="FW2744" s="224"/>
      <c r="FX2744" s="224"/>
      <c r="FY2744" s="225"/>
      <c r="GA2744" s="224"/>
    </row>
    <row r="2745" spans="179:183" x14ac:dyDescent="0.35">
      <c r="FW2745" s="224"/>
      <c r="FX2745" s="224"/>
      <c r="FY2745" s="225"/>
      <c r="GA2745" s="224"/>
    </row>
    <row r="2746" spans="179:183" x14ac:dyDescent="0.35">
      <c r="FW2746" s="224"/>
      <c r="FX2746" s="224"/>
      <c r="FY2746" s="225"/>
      <c r="GA2746" s="224"/>
    </row>
    <row r="2747" spans="179:183" x14ac:dyDescent="0.35">
      <c r="FW2747" s="224"/>
      <c r="FX2747" s="224"/>
      <c r="FY2747" s="225"/>
      <c r="GA2747" s="224"/>
    </row>
    <row r="2748" spans="179:183" x14ac:dyDescent="0.35">
      <c r="FW2748" s="224"/>
      <c r="FX2748" s="224"/>
      <c r="FY2748" s="225"/>
      <c r="GA2748" s="224"/>
    </row>
    <row r="2749" spans="179:183" x14ac:dyDescent="0.35">
      <c r="FW2749" s="224"/>
      <c r="FX2749" s="224"/>
      <c r="FY2749" s="225"/>
      <c r="GA2749" s="224"/>
    </row>
    <row r="2750" spans="179:183" x14ac:dyDescent="0.35">
      <c r="FW2750" s="224"/>
      <c r="FX2750" s="224"/>
      <c r="FY2750" s="225"/>
      <c r="GA2750" s="224"/>
    </row>
    <row r="2751" spans="179:183" x14ac:dyDescent="0.35">
      <c r="FW2751" s="224"/>
      <c r="FX2751" s="224"/>
      <c r="FY2751" s="225"/>
      <c r="GA2751" s="224"/>
    </row>
    <row r="2752" spans="179:183" x14ac:dyDescent="0.35">
      <c r="FW2752" s="224"/>
      <c r="FX2752" s="224"/>
      <c r="FY2752" s="225"/>
      <c r="GA2752" s="224"/>
    </row>
    <row r="2753" spans="179:183" x14ac:dyDescent="0.35">
      <c r="FW2753" s="224"/>
      <c r="FX2753" s="224"/>
      <c r="FY2753" s="225"/>
      <c r="GA2753" s="224"/>
    </row>
    <row r="2754" spans="179:183" x14ac:dyDescent="0.35">
      <c r="FW2754" s="224"/>
      <c r="FX2754" s="224"/>
      <c r="FY2754" s="225"/>
      <c r="GA2754" s="224"/>
    </row>
    <row r="2755" spans="179:183" x14ac:dyDescent="0.35">
      <c r="FW2755" s="224"/>
      <c r="FX2755" s="224"/>
      <c r="FY2755" s="225"/>
      <c r="GA2755" s="224"/>
    </row>
    <row r="2756" spans="179:183" x14ac:dyDescent="0.35">
      <c r="FW2756" s="224"/>
      <c r="FX2756" s="224"/>
      <c r="FY2756" s="225"/>
      <c r="GA2756" s="224"/>
    </row>
    <row r="2757" spans="179:183" x14ac:dyDescent="0.35">
      <c r="FW2757" s="224"/>
      <c r="FX2757" s="224"/>
      <c r="FY2757" s="225"/>
      <c r="GA2757" s="224"/>
    </row>
    <row r="2758" spans="179:183" x14ac:dyDescent="0.35">
      <c r="FW2758" s="224"/>
      <c r="FX2758" s="224"/>
      <c r="FY2758" s="225"/>
      <c r="GA2758" s="224"/>
    </row>
    <row r="2759" spans="179:183" x14ac:dyDescent="0.35">
      <c r="FW2759" s="224"/>
      <c r="FX2759" s="224"/>
      <c r="FY2759" s="225"/>
      <c r="GA2759" s="224"/>
    </row>
    <row r="2760" spans="179:183" x14ac:dyDescent="0.35">
      <c r="FW2760" s="224"/>
      <c r="FX2760" s="224"/>
      <c r="FY2760" s="225"/>
      <c r="GA2760" s="224"/>
    </row>
    <row r="2761" spans="179:183" x14ac:dyDescent="0.35">
      <c r="FW2761" s="224"/>
      <c r="FX2761" s="224"/>
      <c r="FY2761" s="225"/>
      <c r="GA2761" s="224"/>
    </row>
    <row r="2762" spans="179:183" x14ac:dyDescent="0.35">
      <c r="FW2762" s="224"/>
      <c r="FX2762" s="224"/>
      <c r="FY2762" s="225"/>
      <c r="GA2762" s="224"/>
    </row>
    <row r="2763" spans="179:183" x14ac:dyDescent="0.35">
      <c r="FW2763" s="224"/>
      <c r="FX2763" s="224"/>
      <c r="FY2763" s="225"/>
      <c r="GA2763" s="224"/>
    </row>
    <row r="2764" spans="179:183" x14ac:dyDescent="0.35">
      <c r="FW2764" s="224"/>
      <c r="FX2764" s="224"/>
      <c r="FY2764" s="225"/>
      <c r="GA2764" s="224"/>
    </row>
    <row r="2765" spans="179:183" x14ac:dyDescent="0.35">
      <c r="FW2765" s="224"/>
      <c r="FX2765" s="224"/>
      <c r="FY2765" s="225"/>
      <c r="GA2765" s="224"/>
    </row>
    <row r="2766" spans="179:183" x14ac:dyDescent="0.35">
      <c r="FW2766" s="224"/>
      <c r="FX2766" s="224"/>
      <c r="FY2766" s="225"/>
      <c r="GA2766" s="224"/>
    </row>
    <row r="2767" spans="179:183" x14ac:dyDescent="0.35">
      <c r="FW2767" s="224"/>
      <c r="FX2767" s="224"/>
      <c r="FY2767" s="225"/>
      <c r="GA2767" s="224"/>
    </row>
    <row r="2768" spans="179:183" x14ac:dyDescent="0.35">
      <c r="FW2768" s="224"/>
      <c r="FX2768" s="224"/>
      <c r="FY2768" s="225"/>
      <c r="GA2768" s="224"/>
    </row>
    <row r="2769" spans="179:183" x14ac:dyDescent="0.35">
      <c r="FW2769" s="224"/>
      <c r="FX2769" s="224"/>
      <c r="FY2769" s="225"/>
      <c r="GA2769" s="224"/>
    </row>
    <row r="2770" spans="179:183" x14ac:dyDescent="0.35">
      <c r="FW2770" s="224"/>
      <c r="FX2770" s="224"/>
      <c r="FY2770" s="225"/>
      <c r="GA2770" s="224"/>
    </row>
    <row r="2771" spans="179:183" x14ac:dyDescent="0.35">
      <c r="FW2771" s="224"/>
      <c r="FX2771" s="224"/>
      <c r="FY2771" s="225"/>
      <c r="GA2771" s="224"/>
    </row>
    <row r="2772" spans="179:183" x14ac:dyDescent="0.35">
      <c r="FW2772" s="224"/>
      <c r="FX2772" s="224"/>
      <c r="FY2772" s="225"/>
      <c r="GA2772" s="224"/>
    </row>
    <row r="2773" spans="179:183" x14ac:dyDescent="0.35">
      <c r="FW2773" s="224"/>
      <c r="FX2773" s="224"/>
      <c r="FY2773" s="225"/>
      <c r="GA2773" s="224"/>
    </row>
    <row r="2774" spans="179:183" x14ac:dyDescent="0.35">
      <c r="FW2774" s="224"/>
      <c r="FX2774" s="224"/>
      <c r="FY2774" s="225"/>
      <c r="GA2774" s="224"/>
    </row>
    <row r="2775" spans="179:183" x14ac:dyDescent="0.35">
      <c r="FW2775" s="224"/>
      <c r="FX2775" s="224"/>
      <c r="FY2775" s="225"/>
      <c r="GA2775" s="224"/>
    </row>
    <row r="2776" spans="179:183" x14ac:dyDescent="0.35">
      <c r="FW2776" s="224"/>
      <c r="FX2776" s="224"/>
      <c r="FY2776" s="225"/>
      <c r="GA2776" s="224"/>
    </row>
    <row r="2777" spans="179:183" x14ac:dyDescent="0.35">
      <c r="FW2777" s="224"/>
      <c r="FX2777" s="224"/>
      <c r="FY2777" s="225"/>
      <c r="GA2777" s="224"/>
    </row>
    <row r="2778" spans="179:183" x14ac:dyDescent="0.35">
      <c r="FW2778" s="224"/>
      <c r="FX2778" s="224"/>
      <c r="FY2778" s="225"/>
      <c r="GA2778" s="224"/>
    </row>
    <row r="2779" spans="179:183" x14ac:dyDescent="0.35">
      <c r="FW2779" s="224"/>
      <c r="FX2779" s="224"/>
      <c r="FY2779" s="225"/>
      <c r="GA2779" s="224"/>
    </row>
    <row r="2780" spans="179:183" x14ac:dyDescent="0.35">
      <c r="FW2780" s="224"/>
      <c r="FX2780" s="224"/>
      <c r="FY2780" s="225"/>
      <c r="GA2780" s="224"/>
    </row>
    <row r="2781" spans="179:183" x14ac:dyDescent="0.35">
      <c r="FW2781" s="224"/>
      <c r="FX2781" s="224"/>
      <c r="FY2781" s="225"/>
      <c r="GA2781" s="224"/>
    </row>
    <row r="2782" spans="179:183" x14ac:dyDescent="0.35">
      <c r="FW2782" s="224"/>
      <c r="FX2782" s="224"/>
      <c r="FY2782" s="225"/>
      <c r="GA2782" s="224"/>
    </row>
    <row r="2783" spans="179:183" x14ac:dyDescent="0.35">
      <c r="FW2783" s="224"/>
      <c r="FX2783" s="224"/>
      <c r="FY2783" s="225"/>
      <c r="GA2783" s="224"/>
    </row>
    <row r="2784" spans="179:183" x14ac:dyDescent="0.35">
      <c r="FW2784" s="224"/>
      <c r="FX2784" s="224"/>
      <c r="FY2784" s="225"/>
      <c r="GA2784" s="224"/>
    </row>
    <row r="2785" spans="179:183" x14ac:dyDescent="0.35">
      <c r="FW2785" s="224"/>
      <c r="FX2785" s="224"/>
      <c r="FY2785" s="225"/>
      <c r="GA2785" s="224"/>
    </row>
    <row r="2786" spans="179:183" x14ac:dyDescent="0.35">
      <c r="FW2786" s="224"/>
      <c r="FX2786" s="224"/>
      <c r="FY2786" s="225"/>
      <c r="GA2786" s="224"/>
    </row>
    <row r="2787" spans="179:183" x14ac:dyDescent="0.35">
      <c r="FW2787" s="224"/>
      <c r="FX2787" s="224"/>
      <c r="FY2787" s="225"/>
      <c r="GA2787" s="224"/>
    </row>
    <row r="2788" spans="179:183" x14ac:dyDescent="0.35">
      <c r="FW2788" s="224"/>
      <c r="FX2788" s="224"/>
      <c r="FY2788" s="225"/>
      <c r="GA2788" s="224"/>
    </row>
    <row r="2789" spans="179:183" x14ac:dyDescent="0.35">
      <c r="FW2789" s="224"/>
      <c r="FX2789" s="224"/>
      <c r="FY2789" s="225"/>
      <c r="GA2789" s="224"/>
    </row>
    <row r="2790" spans="179:183" x14ac:dyDescent="0.35">
      <c r="FW2790" s="224"/>
      <c r="FX2790" s="224"/>
      <c r="FY2790" s="225"/>
      <c r="GA2790" s="224"/>
    </row>
    <row r="2791" spans="179:183" x14ac:dyDescent="0.35">
      <c r="FW2791" s="224"/>
      <c r="FX2791" s="224"/>
      <c r="FY2791" s="225"/>
      <c r="GA2791" s="224"/>
    </row>
    <row r="2792" spans="179:183" x14ac:dyDescent="0.35">
      <c r="FW2792" s="224"/>
      <c r="FX2792" s="224"/>
      <c r="FY2792" s="225"/>
      <c r="GA2792" s="224"/>
    </row>
    <row r="2793" spans="179:183" x14ac:dyDescent="0.35">
      <c r="FW2793" s="224"/>
      <c r="FX2793" s="224"/>
      <c r="FY2793" s="225"/>
      <c r="GA2793" s="224"/>
    </row>
    <row r="2794" spans="179:183" x14ac:dyDescent="0.35">
      <c r="FW2794" s="224"/>
      <c r="FX2794" s="224"/>
      <c r="FY2794" s="225"/>
      <c r="GA2794" s="224"/>
    </row>
    <row r="2795" spans="179:183" x14ac:dyDescent="0.35">
      <c r="FW2795" s="224"/>
      <c r="FX2795" s="224"/>
      <c r="FY2795" s="225"/>
      <c r="GA2795" s="224"/>
    </row>
    <row r="2796" spans="179:183" x14ac:dyDescent="0.35">
      <c r="FW2796" s="224"/>
      <c r="FX2796" s="224"/>
      <c r="FY2796" s="225"/>
      <c r="GA2796" s="224"/>
    </row>
    <row r="2797" spans="179:183" x14ac:dyDescent="0.35">
      <c r="FW2797" s="224"/>
      <c r="FX2797" s="224"/>
      <c r="FY2797" s="225"/>
      <c r="GA2797" s="224"/>
    </row>
    <row r="2798" spans="179:183" x14ac:dyDescent="0.35">
      <c r="FW2798" s="224"/>
      <c r="FX2798" s="224"/>
      <c r="FY2798" s="225"/>
      <c r="GA2798" s="224"/>
    </row>
    <row r="2799" spans="179:183" x14ac:dyDescent="0.35">
      <c r="FW2799" s="224"/>
      <c r="FX2799" s="224"/>
      <c r="FY2799" s="225"/>
      <c r="GA2799" s="224"/>
    </row>
    <row r="2800" spans="179:183" x14ac:dyDescent="0.35">
      <c r="FW2800" s="224"/>
      <c r="FX2800" s="224"/>
      <c r="FY2800" s="225"/>
      <c r="GA2800" s="224"/>
    </row>
    <row r="2801" spans="179:183" x14ac:dyDescent="0.35">
      <c r="FW2801" s="224"/>
      <c r="FX2801" s="224"/>
      <c r="FY2801" s="225"/>
      <c r="GA2801" s="224"/>
    </row>
    <row r="2802" spans="179:183" x14ac:dyDescent="0.35">
      <c r="FW2802" s="224"/>
      <c r="FX2802" s="224"/>
      <c r="FY2802" s="225"/>
      <c r="GA2802" s="224"/>
    </row>
    <row r="2803" spans="179:183" x14ac:dyDescent="0.35">
      <c r="FW2803" s="224"/>
      <c r="FX2803" s="224"/>
      <c r="FY2803" s="225"/>
      <c r="GA2803" s="224"/>
    </row>
    <row r="2804" spans="179:183" x14ac:dyDescent="0.35">
      <c r="FW2804" s="224"/>
      <c r="FX2804" s="224"/>
      <c r="FY2804" s="225"/>
      <c r="GA2804" s="224"/>
    </row>
    <row r="2805" spans="179:183" x14ac:dyDescent="0.35">
      <c r="FW2805" s="224"/>
      <c r="FX2805" s="224"/>
      <c r="FY2805" s="225"/>
      <c r="GA2805" s="224"/>
    </row>
    <row r="2806" spans="179:183" x14ac:dyDescent="0.35">
      <c r="FW2806" s="224"/>
      <c r="FX2806" s="224"/>
      <c r="FY2806" s="225"/>
      <c r="GA2806" s="224"/>
    </row>
    <row r="2807" spans="179:183" x14ac:dyDescent="0.35">
      <c r="FW2807" s="224"/>
      <c r="FX2807" s="224"/>
      <c r="FY2807" s="225"/>
      <c r="GA2807" s="224"/>
    </row>
    <row r="2808" spans="179:183" x14ac:dyDescent="0.35">
      <c r="FW2808" s="224"/>
      <c r="FX2808" s="224"/>
      <c r="FY2808" s="225"/>
      <c r="GA2808" s="224"/>
    </row>
    <row r="2809" spans="179:183" x14ac:dyDescent="0.35">
      <c r="FW2809" s="224"/>
      <c r="FX2809" s="224"/>
      <c r="FY2809" s="225"/>
      <c r="GA2809" s="224"/>
    </row>
    <row r="2810" spans="179:183" x14ac:dyDescent="0.35">
      <c r="FW2810" s="224"/>
      <c r="FX2810" s="224"/>
      <c r="FY2810" s="225"/>
      <c r="GA2810" s="224"/>
    </row>
    <row r="2811" spans="179:183" x14ac:dyDescent="0.35">
      <c r="FW2811" s="224"/>
      <c r="FX2811" s="224"/>
      <c r="FY2811" s="225"/>
      <c r="GA2811" s="224"/>
    </row>
    <row r="2812" spans="179:183" x14ac:dyDescent="0.35">
      <c r="FW2812" s="224"/>
      <c r="FX2812" s="224"/>
      <c r="FY2812" s="225"/>
      <c r="GA2812" s="224"/>
    </row>
    <row r="2813" spans="179:183" x14ac:dyDescent="0.35">
      <c r="FW2813" s="224"/>
      <c r="FX2813" s="224"/>
      <c r="FY2813" s="225"/>
      <c r="GA2813" s="224"/>
    </row>
    <row r="2814" spans="179:183" x14ac:dyDescent="0.35">
      <c r="FW2814" s="224"/>
      <c r="FX2814" s="224"/>
      <c r="FY2814" s="225"/>
      <c r="GA2814" s="224"/>
    </row>
    <row r="2815" spans="179:183" x14ac:dyDescent="0.35">
      <c r="FW2815" s="224"/>
      <c r="FX2815" s="224"/>
      <c r="FY2815" s="225"/>
      <c r="GA2815" s="224"/>
    </row>
    <row r="2816" spans="179:183" x14ac:dyDescent="0.35">
      <c r="FW2816" s="224"/>
      <c r="FX2816" s="224"/>
      <c r="FY2816" s="225"/>
      <c r="GA2816" s="224"/>
    </row>
    <row r="2817" spans="179:183" x14ac:dyDescent="0.35">
      <c r="FW2817" s="224"/>
      <c r="FX2817" s="224"/>
      <c r="FY2817" s="225"/>
      <c r="GA2817" s="224"/>
    </row>
    <row r="2818" spans="179:183" x14ac:dyDescent="0.35">
      <c r="FW2818" s="224"/>
      <c r="FX2818" s="224"/>
      <c r="FY2818" s="225"/>
      <c r="GA2818" s="224"/>
    </row>
    <row r="2819" spans="179:183" x14ac:dyDescent="0.35">
      <c r="FW2819" s="224"/>
      <c r="FX2819" s="224"/>
      <c r="FY2819" s="225"/>
      <c r="GA2819" s="224"/>
    </row>
    <row r="2820" spans="179:183" x14ac:dyDescent="0.35">
      <c r="FW2820" s="224"/>
      <c r="FX2820" s="224"/>
      <c r="FY2820" s="225"/>
      <c r="GA2820" s="224"/>
    </row>
    <row r="2821" spans="179:183" x14ac:dyDescent="0.35">
      <c r="FW2821" s="224"/>
      <c r="FX2821" s="224"/>
      <c r="FY2821" s="225"/>
      <c r="GA2821" s="224"/>
    </row>
    <row r="2822" spans="179:183" x14ac:dyDescent="0.35">
      <c r="FW2822" s="224"/>
      <c r="FX2822" s="224"/>
      <c r="FY2822" s="225"/>
      <c r="GA2822" s="224"/>
    </row>
    <row r="2823" spans="179:183" x14ac:dyDescent="0.35">
      <c r="FW2823" s="224"/>
      <c r="FX2823" s="224"/>
      <c r="FY2823" s="225"/>
      <c r="GA2823" s="224"/>
    </row>
    <row r="2824" spans="179:183" x14ac:dyDescent="0.35">
      <c r="FW2824" s="224"/>
      <c r="FX2824" s="224"/>
      <c r="FY2824" s="225"/>
      <c r="GA2824" s="224"/>
    </row>
    <row r="2825" spans="179:183" x14ac:dyDescent="0.35">
      <c r="FW2825" s="224"/>
      <c r="FX2825" s="224"/>
      <c r="FY2825" s="225"/>
      <c r="GA2825" s="224"/>
    </row>
    <row r="2826" spans="179:183" x14ac:dyDescent="0.35">
      <c r="FW2826" s="224"/>
      <c r="FX2826" s="224"/>
      <c r="FY2826" s="225"/>
      <c r="GA2826" s="224"/>
    </row>
    <row r="2827" spans="179:183" x14ac:dyDescent="0.35">
      <c r="FW2827" s="224"/>
      <c r="FX2827" s="224"/>
      <c r="FY2827" s="225"/>
      <c r="GA2827" s="224"/>
    </row>
    <row r="2828" spans="179:183" x14ac:dyDescent="0.35">
      <c r="FW2828" s="224"/>
      <c r="FX2828" s="224"/>
      <c r="FY2828" s="225"/>
      <c r="GA2828" s="224"/>
    </row>
    <row r="2829" spans="179:183" x14ac:dyDescent="0.35">
      <c r="FW2829" s="224"/>
      <c r="FX2829" s="224"/>
      <c r="FY2829" s="225"/>
      <c r="GA2829" s="224"/>
    </row>
    <row r="2830" spans="179:183" x14ac:dyDescent="0.35">
      <c r="FW2830" s="224"/>
      <c r="FX2830" s="224"/>
      <c r="FY2830" s="225"/>
      <c r="GA2830" s="224"/>
    </row>
    <row r="2831" spans="179:183" x14ac:dyDescent="0.35">
      <c r="FW2831" s="224"/>
      <c r="FX2831" s="224"/>
      <c r="FY2831" s="225"/>
      <c r="GA2831" s="224"/>
    </row>
    <row r="2832" spans="179:183" x14ac:dyDescent="0.35">
      <c r="FW2832" s="224"/>
      <c r="FX2832" s="224"/>
      <c r="FY2832" s="225"/>
      <c r="GA2832" s="224"/>
    </row>
    <row r="2833" spans="179:183" x14ac:dyDescent="0.35">
      <c r="FW2833" s="224"/>
      <c r="FX2833" s="224"/>
      <c r="FY2833" s="225"/>
      <c r="GA2833" s="224"/>
    </row>
    <row r="2834" spans="179:183" x14ac:dyDescent="0.35">
      <c r="FW2834" s="224"/>
      <c r="FX2834" s="224"/>
      <c r="FY2834" s="225"/>
      <c r="GA2834" s="224"/>
    </row>
    <row r="2835" spans="179:183" x14ac:dyDescent="0.35">
      <c r="FW2835" s="224"/>
      <c r="FX2835" s="224"/>
      <c r="FY2835" s="225"/>
      <c r="GA2835" s="224"/>
    </row>
    <row r="2836" spans="179:183" x14ac:dyDescent="0.35">
      <c r="FW2836" s="224"/>
      <c r="FX2836" s="224"/>
      <c r="FY2836" s="225"/>
      <c r="GA2836" s="224"/>
    </row>
    <row r="2837" spans="179:183" x14ac:dyDescent="0.35">
      <c r="FW2837" s="224"/>
      <c r="FX2837" s="224"/>
      <c r="FY2837" s="225"/>
      <c r="GA2837" s="224"/>
    </row>
    <row r="2838" spans="179:183" x14ac:dyDescent="0.35">
      <c r="FW2838" s="224"/>
      <c r="FX2838" s="224"/>
      <c r="FY2838" s="225"/>
      <c r="GA2838" s="224"/>
    </row>
    <row r="2839" spans="179:183" x14ac:dyDescent="0.35">
      <c r="FW2839" s="224"/>
      <c r="FX2839" s="224"/>
      <c r="FY2839" s="225"/>
      <c r="GA2839" s="224"/>
    </row>
    <row r="2840" spans="179:183" x14ac:dyDescent="0.35">
      <c r="FW2840" s="224"/>
      <c r="FX2840" s="224"/>
      <c r="FY2840" s="225"/>
      <c r="GA2840" s="224"/>
    </row>
    <row r="2841" spans="179:183" x14ac:dyDescent="0.35">
      <c r="FW2841" s="224"/>
      <c r="FX2841" s="224"/>
      <c r="FY2841" s="225"/>
      <c r="GA2841" s="224"/>
    </row>
    <row r="2842" spans="179:183" x14ac:dyDescent="0.35">
      <c r="FW2842" s="224"/>
      <c r="FX2842" s="224"/>
      <c r="FY2842" s="225"/>
      <c r="GA2842" s="224"/>
    </row>
    <row r="2843" spans="179:183" x14ac:dyDescent="0.35">
      <c r="FW2843" s="224"/>
      <c r="FX2843" s="224"/>
      <c r="FY2843" s="225"/>
      <c r="GA2843" s="224"/>
    </row>
    <row r="2844" spans="179:183" x14ac:dyDescent="0.35">
      <c r="FW2844" s="224"/>
      <c r="FX2844" s="224"/>
      <c r="FY2844" s="225"/>
      <c r="GA2844" s="224"/>
    </row>
    <row r="2845" spans="179:183" x14ac:dyDescent="0.35">
      <c r="FW2845" s="224"/>
      <c r="FX2845" s="224"/>
      <c r="FY2845" s="225"/>
      <c r="GA2845" s="224"/>
    </row>
    <row r="2846" spans="179:183" x14ac:dyDescent="0.35">
      <c r="FW2846" s="224"/>
      <c r="FX2846" s="224"/>
      <c r="FY2846" s="225"/>
      <c r="GA2846" s="224"/>
    </row>
    <row r="2847" spans="179:183" x14ac:dyDescent="0.35">
      <c r="FW2847" s="224"/>
      <c r="FX2847" s="224"/>
      <c r="FY2847" s="225"/>
      <c r="GA2847" s="224"/>
    </row>
    <row r="2848" spans="179:183" x14ac:dyDescent="0.35">
      <c r="FW2848" s="224"/>
      <c r="FX2848" s="224"/>
      <c r="FY2848" s="225"/>
      <c r="GA2848" s="224"/>
    </row>
    <row r="2849" spans="179:183" x14ac:dyDescent="0.35">
      <c r="FW2849" s="224"/>
      <c r="FX2849" s="224"/>
      <c r="FY2849" s="225"/>
      <c r="GA2849" s="224"/>
    </row>
    <row r="2850" spans="179:183" x14ac:dyDescent="0.35">
      <c r="FW2850" s="224"/>
      <c r="FX2850" s="224"/>
      <c r="FY2850" s="225"/>
      <c r="GA2850" s="224"/>
    </row>
    <row r="2851" spans="179:183" x14ac:dyDescent="0.35">
      <c r="FW2851" s="224"/>
      <c r="FX2851" s="224"/>
      <c r="FY2851" s="225"/>
      <c r="GA2851" s="224"/>
    </row>
    <row r="2852" spans="179:183" x14ac:dyDescent="0.35">
      <c r="FW2852" s="224"/>
      <c r="FX2852" s="224"/>
      <c r="FY2852" s="225"/>
      <c r="GA2852" s="224"/>
    </row>
    <row r="2853" spans="179:183" x14ac:dyDescent="0.35">
      <c r="FW2853" s="224"/>
      <c r="FX2853" s="224"/>
      <c r="FY2853" s="225"/>
      <c r="GA2853" s="224"/>
    </row>
    <row r="2854" spans="179:183" x14ac:dyDescent="0.35">
      <c r="FW2854" s="224"/>
      <c r="FX2854" s="224"/>
      <c r="FY2854" s="225"/>
      <c r="GA2854" s="224"/>
    </row>
    <row r="2855" spans="179:183" x14ac:dyDescent="0.35">
      <c r="FW2855" s="224"/>
      <c r="FX2855" s="224"/>
      <c r="FY2855" s="225"/>
      <c r="GA2855" s="224"/>
    </row>
    <row r="2856" spans="179:183" x14ac:dyDescent="0.35">
      <c r="FW2856" s="224"/>
      <c r="FX2856" s="224"/>
      <c r="FY2856" s="225"/>
      <c r="GA2856" s="224"/>
    </row>
    <row r="2857" spans="179:183" x14ac:dyDescent="0.35">
      <c r="FW2857" s="224"/>
      <c r="FX2857" s="224"/>
      <c r="FY2857" s="225"/>
      <c r="GA2857" s="224"/>
    </row>
    <row r="2858" spans="179:183" x14ac:dyDescent="0.35">
      <c r="FW2858" s="224"/>
      <c r="FX2858" s="224"/>
      <c r="FY2858" s="225"/>
      <c r="GA2858" s="224"/>
    </row>
    <row r="2859" spans="179:183" x14ac:dyDescent="0.35">
      <c r="FW2859" s="224"/>
      <c r="FX2859" s="224"/>
      <c r="FY2859" s="225"/>
      <c r="GA2859" s="224"/>
    </row>
    <row r="2860" spans="179:183" x14ac:dyDescent="0.35">
      <c r="FW2860" s="224"/>
      <c r="FX2860" s="224"/>
      <c r="FY2860" s="225"/>
      <c r="GA2860" s="224"/>
    </row>
    <row r="2861" spans="179:183" x14ac:dyDescent="0.35">
      <c r="FW2861" s="224"/>
      <c r="FX2861" s="224"/>
      <c r="FY2861" s="225"/>
      <c r="GA2861" s="224"/>
    </row>
    <row r="2862" spans="179:183" x14ac:dyDescent="0.35">
      <c r="FW2862" s="224"/>
      <c r="FX2862" s="224"/>
      <c r="FY2862" s="225"/>
      <c r="GA2862" s="224"/>
    </row>
    <row r="2863" spans="179:183" x14ac:dyDescent="0.35">
      <c r="FW2863" s="224"/>
      <c r="FX2863" s="224"/>
      <c r="FY2863" s="225"/>
      <c r="GA2863" s="224"/>
    </row>
    <row r="2864" spans="179:183" x14ac:dyDescent="0.35">
      <c r="FW2864" s="224"/>
      <c r="FX2864" s="224"/>
      <c r="FY2864" s="225"/>
      <c r="GA2864" s="224"/>
    </row>
    <row r="2865" spans="179:183" x14ac:dyDescent="0.35">
      <c r="FW2865" s="224"/>
      <c r="FX2865" s="224"/>
      <c r="FY2865" s="225"/>
      <c r="GA2865" s="224"/>
    </row>
    <row r="2866" spans="179:183" x14ac:dyDescent="0.35">
      <c r="FW2866" s="224"/>
      <c r="FX2866" s="224"/>
      <c r="FY2866" s="225"/>
      <c r="GA2866" s="224"/>
    </row>
    <row r="2867" spans="179:183" x14ac:dyDescent="0.35">
      <c r="FW2867" s="224"/>
      <c r="FX2867" s="224"/>
      <c r="FY2867" s="225"/>
      <c r="GA2867" s="224"/>
    </row>
    <row r="2868" spans="179:183" x14ac:dyDescent="0.35">
      <c r="FW2868" s="224"/>
      <c r="FX2868" s="224"/>
      <c r="FY2868" s="225"/>
      <c r="GA2868" s="224"/>
    </row>
    <row r="2869" spans="179:183" x14ac:dyDescent="0.35">
      <c r="FW2869" s="224"/>
      <c r="FX2869" s="224"/>
      <c r="FY2869" s="225"/>
      <c r="GA2869" s="224"/>
    </row>
    <row r="2870" spans="179:183" x14ac:dyDescent="0.35">
      <c r="FW2870" s="224"/>
      <c r="FX2870" s="224"/>
      <c r="FY2870" s="225"/>
      <c r="GA2870" s="224"/>
    </row>
    <row r="2871" spans="179:183" x14ac:dyDescent="0.35">
      <c r="FW2871" s="224"/>
      <c r="FX2871" s="224"/>
      <c r="FY2871" s="225"/>
      <c r="GA2871" s="224"/>
    </row>
    <row r="2872" spans="179:183" x14ac:dyDescent="0.35">
      <c r="FW2872" s="224"/>
      <c r="FX2872" s="224"/>
      <c r="FY2872" s="225"/>
      <c r="GA2872" s="224"/>
    </row>
    <row r="2873" spans="179:183" x14ac:dyDescent="0.35">
      <c r="FW2873" s="224"/>
      <c r="FX2873" s="224"/>
      <c r="FY2873" s="225"/>
      <c r="GA2873" s="224"/>
    </row>
    <row r="2874" spans="179:183" x14ac:dyDescent="0.35">
      <c r="FW2874" s="224"/>
      <c r="FX2874" s="224"/>
      <c r="FY2874" s="225"/>
      <c r="GA2874" s="224"/>
    </row>
    <row r="2875" spans="179:183" x14ac:dyDescent="0.35">
      <c r="FW2875" s="224"/>
      <c r="FX2875" s="224"/>
      <c r="FY2875" s="225"/>
      <c r="GA2875" s="224"/>
    </row>
    <row r="2876" spans="179:183" x14ac:dyDescent="0.35">
      <c r="FW2876" s="224"/>
      <c r="FX2876" s="224"/>
      <c r="FY2876" s="225"/>
      <c r="GA2876" s="224"/>
    </row>
    <row r="2877" spans="179:183" x14ac:dyDescent="0.35">
      <c r="FW2877" s="224"/>
      <c r="FX2877" s="224"/>
      <c r="FY2877" s="225"/>
      <c r="GA2877" s="224"/>
    </row>
    <row r="2878" spans="179:183" x14ac:dyDescent="0.35">
      <c r="FW2878" s="224"/>
      <c r="FX2878" s="224"/>
      <c r="FY2878" s="225"/>
      <c r="GA2878" s="224"/>
    </row>
    <row r="2879" spans="179:183" x14ac:dyDescent="0.35">
      <c r="FW2879" s="224"/>
      <c r="FX2879" s="224"/>
      <c r="FY2879" s="225"/>
      <c r="GA2879" s="224"/>
    </row>
    <row r="2880" spans="179:183" x14ac:dyDescent="0.35">
      <c r="FW2880" s="224"/>
      <c r="FX2880" s="224"/>
      <c r="FY2880" s="225"/>
      <c r="GA2880" s="224"/>
    </row>
    <row r="2881" spans="179:183" x14ac:dyDescent="0.35">
      <c r="FW2881" s="224"/>
      <c r="FX2881" s="224"/>
      <c r="FY2881" s="225"/>
      <c r="GA2881" s="224"/>
    </row>
    <row r="2882" spans="179:183" x14ac:dyDescent="0.35">
      <c r="FW2882" s="224"/>
      <c r="FX2882" s="224"/>
      <c r="FY2882" s="225"/>
      <c r="GA2882" s="224"/>
    </row>
    <row r="2883" spans="179:183" x14ac:dyDescent="0.35">
      <c r="FW2883" s="224"/>
      <c r="FX2883" s="224"/>
      <c r="FY2883" s="225"/>
      <c r="GA2883" s="224"/>
    </row>
    <row r="2884" spans="179:183" x14ac:dyDescent="0.35">
      <c r="FW2884" s="224"/>
      <c r="FX2884" s="224"/>
      <c r="FY2884" s="225"/>
      <c r="GA2884" s="224"/>
    </row>
    <row r="2885" spans="179:183" x14ac:dyDescent="0.35">
      <c r="FW2885" s="224"/>
      <c r="FX2885" s="224"/>
      <c r="FY2885" s="225"/>
      <c r="GA2885" s="224"/>
    </row>
    <row r="2886" spans="179:183" x14ac:dyDescent="0.35">
      <c r="FW2886" s="224"/>
      <c r="FX2886" s="224"/>
      <c r="FY2886" s="225"/>
      <c r="GA2886" s="224"/>
    </row>
    <row r="2887" spans="179:183" x14ac:dyDescent="0.35">
      <c r="FW2887" s="224"/>
      <c r="FX2887" s="224"/>
      <c r="FY2887" s="225"/>
      <c r="GA2887" s="224"/>
    </row>
    <row r="2888" spans="179:183" x14ac:dyDescent="0.35">
      <c r="FW2888" s="224"/>
      <c r="FX2888" s="224"/>
      <c r="FY2888" s="225"/>
      <c r="GA2888" s="224"/>
    </row>
    <row r="2889" spans="179:183" x14ac:dyDescent="0.35">
      <c r="FW2889" s="224"/>
      <c r="FX2889" s="224"/>
      <c r="FY2889" s="225"/>
      <c r="GA2889" s="224"/>
    </row>
    <row r="2890" spans="179:183" x14ac:dyDescent="0.35">
      <c r="FW2890" s="224"/>
      <c r="FX2890" s="224"/>
      <c r="FY2890" s="225"/>
      <c r="GA2890" s="224"/>
    </row>
    <row r="2891" spans="179:183" x14ac:dyDescent="0.35">
      <c r="FW2891" s="224"/>
      <c r="FX2891" s="224"/>
      <c r="FY2891" s="225"/>
      <c r="GA2891" s="224"/>
    </row>
    <row r="2892" spans="179:183" x14ac:dyDescent="0.35">
      <c r="FW2892" s="224"/>
      <c r="FX2892" s="224"/>
      <c r="FY2892" s="225"/>
      <c r="GA2892" s="224"/>
    </row>
    <row r="2893" spans="179:183" x14ac:dyDescent="0.35">
      <c r="FW2893" s="224"/>
      <c r="FX2893" s="224"/>
      <c r="FY2893" s="225"/>
      <c r="GA2893" s="224"/>
    </row>
    <row r="2894" spans="179:183" x14ac:dyDescent="0.35">
      <c r="FW2894" s="224"/>
      <c r="FX2894" s="224"/>
      <c r="FY2894" s="225"/>
      <c r="GA2894" s="224"/>
    </row>
    <row r="2895" spans="179:183" x14ac:dyDescent="0.35">
      <c r="FW2895" s="224"/>
      <c r="FX2895" s="224"/>
      <c r="FY2895" s="225"/>
      <c r="GA2895" s="224"/>
    </row>
    <row r="2896" spans="179:183" x14ac:dyDescent="0.35">
      <c r="FW2896" s="224"/>
      <c r="FX2896" s="224"/>
      <c r="FY2896" s="225"/>
      <c r="GA2896" s="224"/>
    </row>
    <row r="2897" spans="179:183" x14ac:dyDescent="0.35">
      <c r="FW2897" s="224"/>
      <c r="FX2897" s="224"/>
      <c r="FY2897" s="225"/>
      <c r="GA2897" s="224"/>
    </row>
    <row r="2898" spans="179:183" x14ac:dyDescent="0.35">
      <c r="FW2898" s="224"/>
      <c r="FX2898" s="224"/>
      <c r="FY2898" s="225"/>
      <c r="GA2898" s="224"/>
    </row>
    <row r="2899" spans="179:183" x14ac:dyDescent="0.35">
      <c r="FW2899" s="224"/>
      <c r="FX2899" s="224"/>
      <c r="FY2899" s="225"/>
      <c r="GA2899" s="224"/>
    </row>
    <row r="2900" spans="179:183" x14ac:dyDescent="0.35">
      <c r="FW2900" s="224"/>
      <c r="FX2900" s="224"/>
      <c r="FY2900" s="225"/>
      <c r="GA2900" s="224"/>
    </row>
    <row r="2901" spans="179:183" x14ac:dyDescent="0.35">
      <c r="FW2901" s="224"/>
      <c r="FX2901" s="224"/>
      <c r="FY2901" s="225"/>
      <c r="GA2901" s="224"/>
    </row>
    <row r="2902" spans="179:183" x14ac:dyDescent="0.35">
      <c r="FW2902" s="224"/>
      <c r="FX2902" s="224"/>
      <c r="FY2902" s="225"/>
      <c r="GA2902" s="224"/>
    </row>
    <row r="2903" spans="179:183" x14ac:dyDescent="0.35">
      <c r="FW2903" s="224"/>
      <c r="FX2903" s="224"/>
      <c r="FY2903" s="225"/>
      <c r="GA2903" s="224"/>
    </row>
    <row r="2904" spans="179:183" x14ac:dyDescent="0.35">
      <c r="FW2904" s="224"/>
      <c r="FX2904" s="224"/>
      <c r="FY2904" s="225"/>
      <c r="GA2904" s="224"/>
    </row>
    <row r="2905" spans="179:183" x14ac:dyDescent="0.35">
      <c r="FW2905" s="224"/>
      <c r="FX2905" s="224"/>
      <c r="FY2905" s="225"/>
      <c r="GA2905" s="224"/>
    </row>
    <row r="2906" spans="179:183" x14ac:dyDescent="0.35">
      <c r="FW2906" s="224"/>
      <c r="FX2906" s="224"/>
      <c r="FY2906" s="225"/>
      <c r="GA2906" s="224"/>
    </row>
    <row r="2907" spans="179:183" x14ac:dyDescent="0.35">
      <c r="FW2907" s="224"/>
      <c r="FX2907" s="224"/>
      <c r="FY2907" s="225"/>
      <c r="GA2907" s="224"/>
    </row>
    <row r="2908" spans="179:183" x14ac:dyDescent="0.35">
      <c r="FW2908" s="224"/>
      <c r="FX2908" s="224"/>
      <c r="FY2908" s="225"/>
      <c r="GA2908" s="224"/>
    </row>
    <row r="2909" spans="179:183" x14ac:dyDescent="0.35">
      <c r="FW2909" s="224"/>
      <c r="FX2909" s="224"/>
      <c r="FY2909" s="225"/>
      <c r="GA2909" s="224"/>
    </row>
    <row r="2910" spans="179:183" x14ac:dyDescent="0.35">
      <c r="FW2910" s="224"/>
      <c r="FX2910" s="224"/>
      <c r="FY2910" s="225"/>
      <c r="GA2910" s="224"/>
    </row>
    <row r="2911" spans="179:183" x14ac:dyDescent="0.35">
      <c r="FW2911" s="224"/>
      <c r="FX2911" s="224"/>
      <c r="FY2911" s="225"/>
      <c r="GA2911" s="224"/>
    </row>
    <row r="2912" spans="179:183" x14ac:dyDescent="0.35">
      <c r="FW2912" s="224"/>
      <c r="FX2912" s="224"/>
      <c r="FY2912" s="225"/>
      <c r="GA2912" s="224"/>
    </row>
    <row r="2913" spans="179:183" x14ac:dyDescent="0.35">
      <c r="FW2913" s="224"/>
      <c r="FX2913" s="224"/>
      <c r="FY2913" s="225"/>
      <c r="GA2913" s="224"/>
    </row>
    <row r="2914" spans="179:183" x14ac:dyDescent="0.35">
      <c r="FW2914" s="224"/>
      <c r="FX2914" s="224"/>
      <c r="FY2914" s="225"/>
      <c r="GA2914" s="224"/>
    </row>
    <row r="2915" spans="179:183" x14ac:dyDescent="0.35">
      <c r="FW2915" s="224"/>
      <c r="FX2915" s="224"/>
      <c r="FY2915" s="225"/>
      <c r="GA2915" s="224"/>
    </row>
    <row r="2916" spans="179:183" x14ac:dyDescent="0.35">
      <c r="FW2916" s="224"/>
      <c r="FX2916" s="224"/>
      <c r="FY2916" s="225"/>
      <c r="GA2916" s="224"/>
    </row>
    <row r="2917" spans="179:183" x14ac:dyDescent="0.35">
      <c r="FW2917" s="224"/>
      <c r="FX2917" s="224"/>
      <c r="FY2917" s="225"/>
      <c r="GA2917" s="224"/>
    </row>
    <row r="2918" spans="179:183" x14ac:dyDescent="0.35">
      <c r="FW2918" s="224"/>
      <c r="FX2918" s="224"/>
      <c r="FY2918" s="225"/>
      <c r="GA2918" s="224"/>
    </row>
    <row r="2919" spans="179:183" x14ac:dyDescent="0.35">
      <c r="FW2919" s="224"/>
      <c r="FX2919" s="224"/>
      <c r="FY2919" s="225"/>
      <c r="GA2919" s="224"/>
    </row>
    <row r="2920" spans="179:183" x14ac:dyDescent="0.35">
      <c r="FW2920" s="224"/>
      <c r="FX2920" s="224"/>
      <c r="FY2920" s="225"/>
      <c r="GA2920" s="224"/>
    </row>
    <row r="2921" spans="179:183" x14ac:dyDescent="0.35">
      <c r="FW2921" s="224"/>
      <c r="FX2921" s="224"/>
      <c r="FY2921" s="225"/>
      <c r="GA2921" s="224"/>
    </row>
    <row r="2922" spans="179:183" x14ac:dyDescent="0.35">
      <c r="FW2922" s="224"/>
      <c r="FX2922" s="224"/>
      <c r="FY2922" s="225"/>
      <c r="GA2922" s="224"/>
    </row>
    <row r="2923" spans="179:183" x14ac:dyDescent="0.35">
      <c r="FW2923" s="224"/>
      <c r="FX2923" s="224"/>
      <c r="FY2923" s="225"/>
      <c r="GA2923" s="224"/>
    </row>
    <row r="2924" spans="179:183" x14ac:dyDescent="0.35">
      <c r="FW2924" s="224"/>
      <c r="FX2924" s="224"/>
      <c r="FY2924" s="225"/>
      <c r="GA2924" s="224"/>
    </row>
    <row r="2925" spans="179:183" x14ac:dyDescent="0.35">
      <c r="FW2925" s="224"/>
      <c r="FX2925" s="224"/>
      <c r="FY2925" s="225"/>
      <c r="GA2925" s="224"/>
    </row>
    <row r="2926" spans="179:183" x14ac:dyDescent="0.35">
      <c r="FW2926" s="224"/>
      <c r="FX2926" s="224"/>
      <c r="FY2926" s="225"/>
      <c r="GA2926" s="224"/>
    </row>
    <row r="2927" spans="179:183" x14ac:dyDescent="0.35">
      <c r="FW2927" s="224"/>
      <c r="FX2927" s="224"/>
      <c r="FY2927" s="225"/>
      <c r="GA2927" s="224"/>
    </row>
    <row r="2928" spans="179:183" x14ac:dyDescent="0.35">
      <c r="FW2928" s="224"/>
      <c r="FX2928" s="224"/>
      <c r="FY2928" s="225"/>
      <c r="GA2928" s="224"/>
    </row>
    <row r="2929" spans="179:183" x14ac:dyDescent="0.35">
      <c r="FW2929" s="224"/>
      <c r="FX2929" s="224"/>
      <c r="FY2929" s="225"/>
      <c r="GA2929" s="224"/>
    </row>
    <row r="2930" spans="179:183" x14ac:dyDescent="0.35">
      <c r="FW2930" s="224"/>
      <c r="FX2930" s="224"/>
      <c r="FY2930" s="225"/>
      <c r="GA2930" s="224"/>
    </row>
    <row r="2931" spans="179:183" x14ac:dyDescent="0.35">
      <c r="FW2931" s="224"/>
      <c r="FX2931" s="224"/>
      <c r="FY2931" s="225"/>
      <c r="GA2931" s="224"/>
    </row>
    <row r="2932" spans="179:183" x14ac:dyDescent="0.35">
      <c r="FW2932" s="224"/>
      <c r="FX2932" s="224"/>
      <c r="FY2932" s="225"/>
      <c r="GA2932" s="224"/>
    </row>
    <row r="2933" spans="179:183" x14ac:dyDescent="0.35">
      <c r="FW2933" s="224"/>
      <c r="FX2933" s="224"/>
      <c r="FY2933" s="225"/>
      <c r="GA2933" s="224"/>
    </row>
    <row r="2934" spans="179:183" x14ac:dyDescent="0.35">
      <c r="FW2934" s="224"/>
      <c r="FX2934" s="224"/>
      <c r="FY2934" s="225"/>
      <c r="GA2934" s="224"/>
    </row>
    <row r="2935" spans="179:183" x14ac:dyDescent="0.35">
      <c r="FW2935" s="224"/>
      <c r="FX2935" s="224"/>
      <c r="FY2935" s="225"/>
      <c r="GA2935" s="224"/>
    </row>
    <row r="2936" spans="179:183" x14ac:dyDescent="0.35">
      <c r="FW2936" s="224"/>
      <c r="FX2936" s="224"/>
      <c r="FY2936" s="225"/>
      <c r="GA2936" s="224"/>
    </row>
    <row r="2937" spans="179:183" x14ac:dyDescent="0.35">
      <c r="FW2937" s="224"/>
      <c r="FX2937" s="224"/>
      <c r="FY2937" s="225"/>
      <c r="GA2937" s="224"/>
    </row>
    <row r="2938" spans="179:183" x14ac:dyDescent="0.35">
      <c r="FW2938" s="224"/>
      <c r="FX2938" s="224"/>
      <c r="FY2938" s="225"/>
      <c r="GA2938" s="224"/>
    </row>
    <row r="2939" spans="179:183" x14ac:dyDescent="0.35">
      <c r="FW2939" s="224"/>
      <c r="FX2939" s="224"/>
      <c r="FY2939" s="225"/>
      <c r="GA2939" s="224"/>
    </row>
    <row r="2940" spans="179:183" x14ac:dyDescent="0.35">
      <c r="FW2940" s="224"/>
      <c r="FX2940" s="224"/>
      <c r="FY2940" s="225"/>
      <c r="GA2940" s="224"/>
    </row>
    <row r="2941" spans="179:183" x14ac:dyDescent="0.35">
      <c r="FW2941" s="224"/>
      <c r="FX2941" s="224"/>
      <c r="FY2941" s="225"/>
      <c r="GA2941" s="224"/>
    </row>
    <row r="2942" spans="179:183" x14ac:dyDescent="0.35">
      <c r="FW2942" s="224"/>
      <c r="FX2942" s="224"/>
      <c r="FY2942" s="225"/>
      <c r="GA2942" s="224"/>
    </row>
    <row r="2943" spans="179:183" x14ac:dyDescent="0.35">
      <c r="FW2943" s="224"/>
      <c r="FX2943" s="224"/>
      <c r="FY2943" s="225"/>
      <c r="GA2943" s="224"/>
    </row>
    <row r="2944" spans="179:183" x14ac:dyDescent="0.35">
      <c r="FW2944" s="224"/>
      <c r="FX2944" s="224"/>
      <c r="FY2944" s="225"/>
      <c r="GA2944" s="224"/>
    </row>
    <row r="2945" spans="179:183" x14ac:dyDescent="0.35">
      <c r="FW2945" s="224"/>
      <c r="FX2945" s="224"/>
      <c r="FY2945" s="225"/>
      <c r="GA2945" s="224"/>
    </row>
    <row r="2946" spans="179:183" x14ac:dyDescent="0.35">
      <c r="FW2946" s="224"/>
      <c r="FX2946" s="224"/>
      <c r="FY2946" s="225"/>
      <c r="GA2946" s="224"/>
    </row>
    <row r="2947" spans="179:183" x14ac:dyDescent="0.35">
      <c r="FW2947" s="224"/>
      <c r="FX2947" s="224"/>
      <c r="FY2947" s="225"/>
      <c r="GA2947" s="224"/>
    </row>
    <row r="2948" spans="179:183" x14ac:dyDescent="0.35">
      <c r="FW2948" s="224"/>
      <c r="FX2948" s="224"/>
      <c r="FY2948" s="225"/>
      <c r="GA2948" s="224"/>
    </row>
    <row r="2949" spans="179:183" x14ac:dyDescent="0.35">
      <c r="FW2949" s="224"/>
      <c r="FX2949" s="224"/>
      <c r="FY2949" s="225"/>
      <c r="GA2949" s="224"/>
    </row>
    <row r="2950" spans="179:183" x14ac:dyDescent="0.35">
      <c r="FW2950" s="224"/>
      <c r="FX2950" s="224"/>
      <c r="FY2950" s="225"/>
      <c r="GA2950" s="224"/>
    </row>
    <row r="2951" spans="179:183" x14ac:dyDescent="0.35">
      <c r="FW2951" s="224"/>
      <c r="FX2951" s="224"/>
      <c r="FY2951" s="225"/>
      <c r="GA2951" s="224"/>
    </row>
    <row r="2952" spans="179:183" x14ac:dyDescent="0.35">
      <c r="FW2952" s="224"/>
      <c r="FX2952" s="224"/>
      <c r="FY2952" s="225"/>
      <c r="GA2952" s="224"/>
    </row>
    <row r="2953" spans="179:183" x14ac:dyDescent="0.35">
      <c r="FW2953" s="224"/>
      <c r="FX2953" s="224"/>
      <c r="FY2953" s="225"/>
      <c r="GA2953" s="224"/>
    </row>
    <row r="2954" spans="179:183" x14ac:dyDescent="0.35">
      <c r="FW2954" s="224"/>
      <c r="FX2954" s="224"/>
      <c r="FY2954" s="225"/>
      <c r="GA2954" s="224"/>
    </row>
    <row r="2955" spans="179:183" x14ac:dyDescent="0.35">
      <c r="FW2955" s="224"/>
      <c r="FX2955" s="224"/>
      <c r="FY2955" s="225"/>
      <c r="GA2955" s="224"/>
    </row>
    <row r="2956" spans="179:183" x14ac:dyDescent="0.35">
      <c r="FW2956" s="224"/>
      <c r="FX2956" s="224"/>
      <c r="FY2956" s="225"/>
      <c r="GA2956" s="224"/>
    </row>
    <row r="2957" spans="179:183" x14ac:dyDescent="0.35">
      <c r="FW2957" s="224"/>
      <c r="FX2957" s="224"/>
      <c r="FY2957" s="225"/>
      <c r="GA2957" s="224"/>
    </row>
    <row r="2958" spans="179:183" x14ac:dyDescent="0.35">
      <c r="FW2958" s="224"/>
      <c r="FX2958" s="224"/>
      <c r="FY2958" s="225"/>
      <c r="GA2958" s="224"/>
    </row>
    <row r="2959" spans="179:183" x14ac:dyDescent="0.35">
      <c r="FW2959" s="224"/>
      <c r="FX2959" s="224"/>
      <c r="FY2959" s="225"/>
      <c r="GA2959" s="224"/>
    </row>
    <row r="2960" spans="179:183" x14ac:dyDescent="0.35">
      <c r="FW2960" s="224"/>
      <c r="FX2960" s="224"/>
      <c r="FY2960" s="225"/>
      <c r="GA2960" s="224"/>
    </row>
    <row r="2961" spans="179:183" x14ac:dyDescent="0.35">
      <c r="FW2961" s="224"/>
      <c r="FX2961" s="224"/>
      <c r="FY2961" s="225"/>
      <c r="GA2961" s="224"/>
    </row>
    <row r="2962" spans="179:183" x14ac:dyDescent="0.35">
      <c r="FW2962" s="224"/>
      <c r="FX2962" s="224"/>
      <c r="FY2962" s="225"/>
      <c r="GA2962" s="224"/>
    </row>
    <row r="2963" spans="179:183" x14ac:dyDescent="0.35">
      <c r="FW2963" s="224"/>
      <c r="FX2963" s="224"/>
      <c r="FY2963" s="225"/>
      <c r="GA2963" s="224"/>
    </row>
    <row r="2964" spans="179:183" x14ac:dyDescent="0.35">
      <c r="FW2964" s="224"/>
      <c r="FX2964" s="224"/>
      <c r="FY2964" s="225"/>
      <c r="GA2964" s="224"/>
    </row>
    <row r="2965" spans="179:183" x14ac:dyDescent="0.35">
      <c r="FW2965" s="224"/>
      <c r="FX2965" s="224"/>
      <c r="FY2965" s="225"/>
      <c r="GA2965" s="224"/>
    </row>
    <row r="2966" spans="179:183" x14ac:dyDescent="0.35">
      <c r="FW2966" s="224"/>
      <c r="FX2966" s="224"/>
      <c r="FY2966" s="225"/>
      <c r="GA2966" s="224"/>
    </row>
    <row r="2967" spans="179:183" x14ac:dyDescent="0.35">
      <c r="FW2967" s="224"/>
      <c r="FX2967" s="224"/>
      <c r="FY2967" s="225"/>
      <c r="GA2967" s="224"/>
    </row>
    <row r="2968" spans="179:183" x14ac:dyDescent="0.35">
      <c r="FW2968" s="224"/>
      <c r="FX2968" s="224"/>
      <c r="FY2968" s="225"/>
      <c r="GA2968" s="224"/>
    </row>
    <row r="2969" spans="179:183" x14ac:dyDescent="0.35">
      <c r="FW2969" s="224"/>
      <c r="FX2969" s="224"/>
      <c r="FY2969" s="225"/>
      <c r="GA2969" s="224"/>
    </row>
    <row r="2970" spans="179:183" x14ac:dyDescent="0.35">
      <c r="FW2970" s="224"/>
      <c r="FX2970" s="224"/>
      <c r="FY2970" s="225"/>
      <c r="GA2970" s="224"/>
    </row>
    <row r="2971" spans="179:183" x14ac:dyDescent="0.35">
      <c r="FW2971" s="224"/>
      <c r="FX2971" s="224"/>
      <c r="FY2971" s="225"/>
      <c r="GA2971" s="224"/>
    </row>
    <row r="2972" spans="179:183" x14ac:dyDescent="0.35">
      <c r="FW2972" s="224"/>
      <c r="FX2972" s="224"/>
      <c r="FY2972" s="225"/>
      <c r="GA2972" s="224"/>
    </row>
    <row r="2973" spans="179:183" x14ac:dyDescent="0.35">
      <c r="FW2973" s="224"/>
      <c r="FX2973" s="224"/>
      <c r="FY2973" s="225"/>
      <c r="GA2973" s="224"/>
    </row>
    <row r="2974" spans="179:183" x14ac:dyDescent="0.35">
      <c r="FW2974" s="224"/>
      <c r="FX2974" s="224"/>
      <c r="FY2974" s="225"/>
      <c r="GA2974" s="224"/>
    </row>
    <row r="2975" spans="179:183" x14ac:dyDescent="0.35">
      <c r="FW2975" s="224"/>
      <c r="FX2975" s="224"/>
      <c r="FY2975" s="225"/>
      <c r="GA2975" s="224"/>
    </row>
    <row r="2976" spans="179:183" x14ac:dyDescent="0.35">
      <c r="FW2976" s="224"/>
      <c r="FX2976" s="224"/>
      <c r="FY2976" s="225"/>
      <c r="GA2976" s="224"/>
    </row>
    <row r="2977" spans="179:183" x14ac:dyDescent="0.35">
      <c r="FW2977" s="224"/>
      <c r="FX2977" s="224"/>
      <c r="FY2977" s="225"/>
      <c r="GA2977" s="224"/>
    </row>
    <row r="2978" spans="179:183" x14ac:dyDescent="0.35">
      <c r="FW2978" s="224"/>
      <c r="FX2978" s="224"/>
      <c r="FY2978" s="225"/>
      <c r="GA2978" s="224"/>
    </row>
    <row r="2979" spans="179:183" x14ac:dyDescent="0.35">
      <c r="FW2979" s="224"/>
      <c r="FX2979" s="224"/>
      <c r="FY2979" s="225"/>
      <c r="GA2979" s="224"/>
    </row>
    <row r="2980" spans="179:183" x14ac:dyDescent="0.35">
      <c r="FW2980" s="224"/>
      <c r="FX2980" s="224"/>
      <c r="FY2980" s="225"/>
      <c r="GA2980" s="224"/>
    </row>
    <row r="2981" spans="179:183" x14ac:dyDescent="0.35">
      <c r="FW2981" s="224"/>
      <c r="FX2981" s="224"/>
      <c r="FY2981" s="225"/>
      <c r="GA2981" s="224"/>
    </row>
    <row r="2982" spans="179:183" x14ac:dyDescent="0.35">
      <c r="FW2982" s="224"/>
      <c r="FX2982" s="224"/>
      <c r="FY2982" s="225"/>
      <c r="GA2982" s="224"/>
    </row>
    <row r="2983" spans="179:183" x14ac:dyDescent="0.35">
      <c r="FW2983" s="224"/>
      <c r="FX2983" s="224"/>
      <c r="FY2983" s="225"/>
      <c r="GA2983" s="224"/>
    </row>
    <row r="2984" spans="179:183" x14ac:dyDescent="0.35">
      <c r="FW2984" s="224"/>
      <c r="FX2984" s="224"/>
      <c r="FY2984" s="225"/>
      <c r="GA2984" s="224"/>
    </row>
    <row r="2985" spans="179:183" x14ac:dyDescent="0.35">
      <c r="FW2985" s="224"/>
      <c r="FX2985" s="224"/>
      <c r="FY2985" s="225"/>
      <c r="GA2985" s="224"/>
    </row>
    <row r="2986" spans="179:183" x14ac:dyDescent="0.35">
      <c r="FW2986" s="224"/>
      <c r="FX2986" s="224"/>
      <c r="FY2986" s="225"/>
      <c r="GA2986" s="224"/>
    </row>
    <row r="2987" spans="179:183" x14ac:dyDescent="0.35">
      <c r="FW2987" s="224"/>
      <c r="FX2987" s="224"/>
      <c r="FY2987" s="225"/>
      <c r="GA2987" s="224"/>
    </row>
    <row r="2988" spans="179:183" x14ac:dyDescent="0.35">
      <c r="FW2988" s="224"/>
      <c r="FX2988" s="224"/>
      <c r="FY2988" s="225"/>
      <c r="GA2988" s="224"/>
    </row>
    <row r="2989" spans="179:183" x14ac:dyDescent="0.35">
      <c r="FW2989" s="224"/>
      <c r="FX2989" s="224"/>
      <c r="FY2989" s="225"/>
      <c r="GA2989" s="224"/>
    </row>
    <row r="2990" spans="179:183" x14ac:dyDescent="0.35">
      <c r="FW2990" s="224"/>
      <c r="FX2990" s="224"/>
      <c r="FY2990" s="225"/>
      <c r="GA2990" s="224"/>
    </row>
    <row r="2991" spans="179:183" x14ac:dyDescent="0.35">
      <c r="FW2991" s="224"/>
      <c r="FX2991" s="224"/>
      <c r="FY2991" s="225"/>
      <c r="GA2991" s="224"/>
    </row>
    <row r="2992" spans="179:183" x14ac:dyDescent="0.35">
      <c r="FW2992" s="224"/>
      <c r="FX2992" s="224"/>
      <c r="FY2992" s="225"/>
      <c r="GA2992" s="224"/>
    </row>
    <row r="2993" spans="179:183" x14ac:dyDescent="0.35">
      <c r="FW2993" s="224"/>
      <c r="FX2993" s="224"/>
      <c r="FY2993" s="225"/>
      <c r="GA2993" s="224"/>
    </row>
    <row r="2994" spans="179:183" x14ac:dyDescent="0.35">
      <c r="FW2994" s="224"/>
      <c r="FX2994" s="224"/>
      <c r="FY2994" s="225"/>
      <c r="GA2994" s="224"/>
    </row>
    <row r="2995" spans="179:183" x14ac:dyDescent="0.35">
      <c r="FW2995" s="224"/>
      <c r="FX2995" s="224"/>
      <c r="FY2995" s="225"/>
      <c r="GA2995" s="224"/>
    </row>
    <row r="2996" spans="179:183" x14ac:dyDescent="0.35">
      <c r="FW2996" s="224"/>
      <c r="FX2996" s="224"/>
      <c r="FY2996" s="225"/>
      <c r="GA2996" s="224"/>
    </row>
    <row r="2997" spans="179:183" x14ac:dyDescent="0.35">
      <c r="FW2997" s="224"/>
      <c r="FX2997" s="224"/>
      <c r="FY2997" s="225"/>
      <c r="GA2997" s="224"/>
    </row>
    <row r="2998" spans="179:183" x14ac:dyDescent="0.35">
      <c r="FW2998" s="224"/>
      <c r="FX2998" s="224"/>
      <c r="FY2998" s="225"/>
      <c r="GA2998" s="224"/>
    </row>
    <row r="2999" spans="179:183" x14ac:dyDescent="0.35">
      <c r="FW2999" s="224"/>
      <c r="FX2999" s="224"/>
      <c r="FY2999" s="225"/>
      <c r="GA2999" s="224"/>
    </row>
    <row r="3000" spans="179:183" x14ac:dyDescent="0.35">
      <c r="FW3000" s="224"/>
      <c r="FX3000" s="224"/>
      <c r="FY3000" s="225"/>
      <c r="GA3000" s="224"/>
    </row>
    <row r="3001" spans="179:183" x14ac:dyDescent="0.35">
      <c r="FW3001" s="224"/>
      <c r="FX3001" s="224"/>
      <c r="FY3001" s="225"/>
      <c r="GA3001" s="224"/>
    </row>
    <row r="3002" spans="179:183" x14ac:dyDescent="0.35">
      <c r="FW3002" s="224"/>
      <c r="FX3002" s="224"/>
      <c r="FY3002" s="225"/>
      <c r="GA3002" s="224"/>
    </row>
    <row r="3003" spans="179:183" x14ac:dyDescent="0.35">
      <c r="FW3003" s="224"/>
      <c r="FX3003" s="224"/>
      <c r="FY3003" s="225"/>
      <c r="GA3003" s="224"/>
    </row>
    <row r="3004" spans="179:183" x14ac:dyDescent="0.35">
      <c r="FW3004" s="224"/>
      <c r="FX3004" s="224"/>
      <c r="FY3004" s="225"/>
      <c r="GA3004" s="224"/>
    </row>
    <row r="3005" spans="179:183" x14ac:dyDescent="0.35">
      <c r="FW3005" s="224"/>
      <c r="FX3005" s="224"/>
      <c r="FY3005" s="225"/>
      <c r="GA3005" s="224"/>
    </row>
    <row r="3006" spans="179:183" x14ac:dyDescent="0.35">
      <c r="FW3006" s="224"/>
      <c r="FX3006" s="224"/>
      <c r="FY3006" s="225"/>
      <c r="GA3006" s="224"/>
    </row>
    <row r="3007" spans="179:183" x14ac:dyDescent="0.35">
      <c r="FW3007" s="224"/>
      <c r="FX3007" s="224"/>
      <c r="FY3007" s="225"/>
      <c r="GA3007" s="224"/>
    </row>
    <row r="3008" spans="179:183" x14ac:dyDescent="0.35">
      <c r="FW3008" s="224"/>
      <c r="FX3008" s="224"/>
      <c r="FY3008" s="225"/>
      <c r="GA3008" s="224"/>
    </row>
    <row r="3009" spans="179:183" x14ac:dyDescent="0.35">
      <c r="FW3009" s="224"/>
      <c r="FX3009" s="224"/>
      <c r="FY3009" s="225"/>
      <c r="GA3009" s="224"/>
    </row>
    <row r="3010" spans="179:183" x14ac:dyDescent="0.35">
      <c r="FW3010" s="224"/>
      <c r="FX3010" s="224"/>
      <c r="FY3010" s="225"/>
      <c r="GA3010" s="224"/>
    </row>
    <row r="3011" spans="179:183" x14ac:dyDescent="0.35">
      <c r="FW3011" s="224"/>
      <c r="FX3011" s="224"/>
      <c r="FY3011" s="225"/>
      <c r="GA3011" s="224"/>
    </row>
    <row r="3012" spans="179:183" x14ac:dyDescent="0.35">
      <c r="FW3012" s="224"/>
      <c r="FX3012" s="224"/>
      <c r="FY3012" s="225"/>
      <c r="GA3012" s="224"/>
    </row>
    <row r="3013" spans="179:183" x14ac:dyDescent="0.35">
      <c r="FW3013" s="224"/>
      <c r="FX3013" s="224"/>
      <c r="FY3013" s="225"/>
      <c r="GA3013" s="224"/>
    </row>
    <row r="3014" spans="179:183" x14ac:dyDescent="0.35">
      <c r="FW3014" s="224"/>
      <c r="FX3014" s="224"/>
      <c r="FY3014" s="225"/>
      <c r="GA3014" s="224"/>
    </row>
    <row r="3015" spans="179:183" x14ac:dyDescent="0.35">
      <c r="FW3015" s="224"/>
      <c r="FX3015" s="224"/>
      <c r="FY3015" s="225"/>
      <c r="GA3015" s="224"/>
    </row>
    <row r="3016" spans="179:183" x14ac:dyDescent="0.35">
      <c r="FW3016" s="224"/>
      <c r="FX3016" s="224"/>
      <c r="FY3016" s="225"/>
      <c r="GA3016" s="224"/>
    </row>
    <row r="3017" spans="179:183" x14ac:dyDescent="0.35">
      <c r="FW3017" s="224"/>
      <c r="FX3017" s="224"/>
      <c r="FY3017" s="225"/>
      <c r="GA3017" s="224"/>
    </row>
    <row r="3018" spans="179:183" x14ac:dyDescent="0.35">
      <c r="FW3018" s="224"/>
      <c r="FX3018" s="224"/>
      <c r="FY3018" s="225"/>
      <c r="GA3018" s="224"/>
    </row>
    <row r="3019" spans="179:183" x14ac:dyDescent="0.35">
      <c r="FW3019" s="224"/>
      <c r="FX3019" s="224"/>
      <c r="FY3019" s="225"/>
      <c r="GA3019" s="224"/>
    </row>
    <row r="3020" spans="179:183" x14ac:dyDescent="0.35">
      <c r="FW3020" s="224"/>
      <c r="FX3020" s="224"/>
      <c r="FY3020" s="225"/>
      <c r="GA3020" s="224"/>
    </row>
    <row r="3021" spans="179:183" x14ac:dyDescent="0.35">
      <c r="FW3021" s="224"/>
      <c r="FX3021" s="224"/>
      <c r="FY3021" s="225"/>
      <c r="GA3021" s="224"/>
    </row>
    <row r="3022" spans="179:183" x14ac:dyDescent="0.35">
      <c r="FW3022" s="224"/>
      <c r="FX3022" s="224"/>
      <c r="FY3022" s="225"/>
      <c r="GA3022" s="224"/>
    </row>
    <row r="3023" spans="179:183" x14ac:dyDescent="0.35">
      <c r="FW3023" s="224"/>
      <c r="FX3023" s="224"/>
      <c r="FY3023" s="225"/>
      <c r="GA3023" s="224"/>
    </row>
    <row r="3024" spans="179:183" x14ac:dyDescent="0.35">
      <c r="FW3024" s="224"/>
      <c r="FX3024" s="224"/>
      <c r="FY3024" s="225"/>
      <c r="GA3024" s="224"/>
    </row>
    <row r="3025" spans="179:183" x14ac:dyDescent="0.35">
      <c r="FW3025" s="224"/>
      <c r="FX3025" s="224"/>
      <c r="FY3025" s="225"/>
      <c r="GA3025" s="224"/>
    </row>
    <row r="3026" spans="179:183" x14ac:dyDescent="0.35">
      <c r="FW3026" s="224"/>
      <c r="FX3026" s="224"/>
      <c r="FY3026" s="225"/>
      <c r="GA3026" s="224"/>
    </row>
    <row r="3027" spans="179:183" x14ac:dyDescent="0.35">
      <c r="FW3027" s="224"/>
      <c r="FX3027" s="224"/>
      <c r="FY3027" s="225"/>
      <c r="GA3027" s="224"/>
    </row>
    <row r="3028" spans="179:183" x14ac:dyDescent="0.35">
      <c r="FW3028" s="224"/>
      <c r="FX3028" s="224"/>
      <c r="FY3028" s="225"/>
      <c r="GA3028" s="224"/>
    </row>
    <row r="3029" spans="179:183" x14ac:dyDescent="0.35">
      <c r="FW3029" s="224"/>
      <c r="FX3029" s="224"/>
      <c r="FY3029" s="225"/>
      <c r="GA3029" s="224"/>
    </row>
    <row r="3030" spans="179:183" x14ac:dyDescent="0.35">
      <c r="FW3030" s="224"/>
      <c r="FX3030" s="224"/>
      <c r="FY3030" s="225"/>
      <c r="GA3030" s="224"/>
    </row>
    <row r="3031" spans="179:183" x14ac:dyDescent="0.35">
      <c r="FW3031" s="224"/>
      <c r="FX3031" s="224"/>
      <c r="FY3031" s="225"/>
      <c r="GA3031" s="224"/>
    </row>
    <row r="3032" spans="179:183" x14ac:dyDescent="0.35">
      <c r="FW3032" s="224"/>
      <c r="FX3032" s="224"/>
      <c r="FY3032" s="225"/>
      <c r="GA3032" s="224"/>
    </row>
    <row r="3033" spans="179:183" x14ac:dyDescent="0.35">
      <c r="FW3033" s="224"/>
      <c r="FX3033" s="224"/>
      <c r="FY3033" s="225"/>
      <c r="GA3033" s="224"/>
    </row>
    <row r="3034" spans="179:183" x14ac:dyDescent="0.35">
      <c r="FW3034" s="224"/>
      <c r="FX3034" s="224"/>
      <c r="FY3034" s="225"/>
      <c r="GA3034" s="224"/>
    </row>
    <row r="3035" spans="179:183" x14ac:dyDescent="0.35">
      <c r="FW3035" s="224"/>
      <c r="FX3035" s="224"/>
      <c r="FY3035" s="225"/>
      <c r="GA3035" s="224"/>
    </row>
    <row r="3036" spans="179:183" x14ac:dyDescent="0.35">
      <c r="FW3036" s="224"/>
      <c r="FX3036" s="224"/>
      <c r="FY3036" s="225"/>
      <c r="GA3036" s="224"/>
    </row>
    <row r="3037" spans="179:183" x14ac:dyDescent="0.35">
      <c r="FW3037" s="224"/>
      <c r="FX3037" s="224"/>
      <c r="FY3037" s="225"/>
      <c r="GA3037" s="224"/>
    </row>
    <row r="3038" spans="179:183" x14ac:dyDescent="0.35">
      <c r="FW3038" s="224"/>
      <c r="FX3038" s="224"/>
      <c r="FY3038" s="225"/>
      <c r="GA3038" s="224"/>
    </row>
    <row r="3039" spans="179:183" x14ac:dyDescent="0.35">
      <c r="FW3039" s="224"/>
      <c r="FX3039" s="224"/>
      <c r="FY3039" s="225"/>
      <c r="GA3039" s="224"/>
    </row>
    <row r="3040" spans="179:183" x14ac:dyDescent="0.35">
      <c r="FW3040" s="224"/>
      <c r="FX3040" s="224"/>
      <c r="FY3040" s="225"/>
      <c r="GA3040" s="224"/>
    </row>
    <row r="3041" spans="179:183" x14ac:dyDescent="0.35">
      <c r="FW3041" s="224"/>
      <c r="FX3041" s="224"/>
      <c r="FY3041" s="225"/>
      <c r="GA3041" s="224"/>
    </row>
    <row r="3042" spans="179:183" x14ac:dyDescent="0.35">
      <c r="FW3042" s="224"/>
      <c r="FX3042" s="224"/>
      <c r="FY3042" s="225"/>
      <c r="GA3042" s="224"/>
    </row>
    <row r="3043" spans="179:183" x14ac:dyDescent="0.35">
      <c r="FW3043" s="224"/>
      <c r="FX3043" s="224"/>
      <c r="FY3043" s="225"/>
      <c r="GA3043" s="224"/>
    </row>
    <row r="3044" spans="179:183" x14ac:dyDescent="0.35">
      <c r="FW3044" s="224"/>
      <c r="FX3044" s="224"/>
      <c r="FY3044" s="225"/>
      <c r="GA3044" s="224"/>
    </row>
    <row r="3045" spans="179:183" x14ac:dyDescent="0.35">
      <c r="FW3045" s="224"/>
      <c r="FX3045" s="224"/>
      <c r="FY3045" s="225"/>
      <c r="GA3045" s="224"/>
    </row>
    <row r="3046" spans="179:183" x14ac:dyDescent="0.35">
      <c r="FW3046" s="224"/>
      <c r="FX3046" s="224"/>
      <c r="FY3046" s="225"/>
      <c r="GA3046" s="224"/>
    </row>
    <row r="3047" spans="179:183" x14ac:dyDescent="0.35">
      <c r="FW3047" s="224"/>
      <c r="FX3047" s="224"/>
      <c r="FY3047" s="225"/>
      <c r="GA3047" s="224"/>
    </row>
    <row r="3048" spans="179:183" x14ac:dyDescent="0.35">
      <c r="FW3048" s="224"/>
      <c r="FX3048" s="224"/>
      <c r="FY3048" s="225"/>
      <c r="GA3048" s="224"/>
    </row>
    <row r="3049" spans="179:183" x14ac:dyDescent="0.35">
      <c r="FW3049" s="224"/>
      <c r="FX3049" s="224"/>
      <c r="FY3049" s="225"/>
      <c r="GA3049" s="224"/>
    </row>
    <row r="3050" spans="179:183" x14ac:dyDescent="0.35">
      <c r="FW3050" s="224"/>
      <c r="FX3050" s="224"/>
      <c r="FY3050" s="225"/>
      <c r="GA3050" s="224"/>
    </row>
    <row r="3051" spans="179:183" x14ac:dyDescent="0.35">
      <c r="FW3051" s="224"/>
      <c r="FX3051" s="224"/>
      <c r="FY3051" s="225"/>
      <c r="GA3051" s="224"/>
    </row>
    <row r="3052" spans="179:183" x14ac:dyDescent="0.35">
      <c r="FW3052" s="224"/>
      <c r="FX3052" s="224"/>
      <c r="FY3052" s="225"/>
      <c r="GA3052" s="224"/>
    </row>
    <row r="3053" spans="179:183" x14ac:dyDescent="0.35">
      <c r="FW3053" s="224"/>
      <c r="FX3053" s="224"/>
      <c r="FY3053" s="225"/>
      <c r="GA3053" s="224"/>
    </row>
    <row r="3054" spans="179:183" x14ac:dyDescent="0.35">
      <c r="FW3054" s="224"/>
      <c r="FX3054" s="224"/>
      <c r="FY3054" s="225"/>
      <c r="GA3054" s="224"/>
    </row>
    <row r="3055" spans="179:183" x14ac:dyDescent="0.35">
      <c r="FW3055" s="224"/>
      <c r="FX3055" s="224"/>
      <c r="FY3055" s="225"/>
      <c r="GA3055" s="224"/>
    </row>
    <row r="3056" spans="179:183" x14ac:dyDescent="0.35">
      <c r="FW3056" s="224"/>
      <c r="FX3056" s="224"/>
      <c r="FY3056" s="225"/>
      <c r="GA3056" s="224"/>
    </row>
    <row r="3057" spans="179:183" x14ac:dyDescent="0.35">
      <c r="FW3057" s="224"/>
      <c r="FX3057" s="224"/>
      <c r="FY3057" s="225"/>
      <c r="GA3057" s="224"/>
    </row>
    <row r="3058" spans="179:183" x14ac:dyDescent="0.35">
      <c r="FW3058" s="224"/>
      <c r="FX3058" s="224"/>
      <c r="FY3058" s="225"/>
      <c r="GA3058" s="224"/>
    </row>
    <row r="3059" spans="179:183" x14ac:dyDescent="0.35">
      <c r="FW3059" s="224"/>
      <c r="FX3059" s="224"/>
      <c r="FY3059" s="225"/>
      <c r="GA3059" s="224"/>
    </row>
    <row r="3060" spans="179:183" x14ac:dyDescent="0.35">
      <c r="FW3060" s="224"/>
      <c r="FX3060" s="224"/>
      <c r="FY3060" s="225"/>
      <c r="GA3060" s="224"/>
    </row>
    <row r="3061" spans="179:183" x14ac:dyDescent="0.35">
      <c r="FW3061" s="224"/>
      <c r="FX3061" s="224"/>
      <c r="FY3061" s="225"/>
      <c r="GA3061" s="224"/>
    </row>
    <row r="3062" spans="179:183" x14ac:dyDescent="0.35">
      <c r="FW3062" s="224"/>
      <c r="FX3062" s="224"/>
      <c r="FY3062" s="225"/>
      <c r="GA3062" s="224"/>
    </row>
    <row r="3063" spans="179:183" x14ac:dyDescent="0.35">
      <c r="FW3063" s="224"/>
      <c r="FX3063" s="224"/>
      <c r="FY3063" s="225"/>
      <c r="GA3063" s="224"/>
    </row>
    <row r="3064" spans="179:183" x14ac:dyDescent="0.35">
      <c r="FW3064" s="224"/>
      <c r="FX3064" s="224"/>
      <c r="FY3064" s="225"/>
      <c r="GA3064" s="224"/>
    </row>
    <row r="3065" spans="179:183" x14ac:dyDescent="0.35">
      <c r="FW3065" s="224"/>
      <c r="FX3065" s="224"/>
      <c r="FY3065" s="225"/>
      <c r="GA3065" s="224"/>
    </row>
    <row r="3066" spans="179:183" x14ac:dyDescent="0.35">
      <c r="FW3066" s="224"/>
      <c r="FX3066" s="224"/>
      <c r="FY3066" s="225"/>
      <c r="GA3066" s="224"/>
    </row>
    <row r="3067" spans="179:183" x14ac:dyDescent="0.35">
      <c r="FW3067" s="224"/>
      <c r="FX3067" s="224"/>
      <c r="FY3067" s="225"/>
      <c r="GA3067" s="224"/>
    </row>
    <row r="3068" spans="179:183" x14ac:dyDescent="0.35">
      <c r="FW3068" s="224"/>
      <c r="FX3068" s="224"/>
      <c r="FY3068" s="225"/>
      <c r="GA3068" s="224"/>
    </row>
    <row r="3069" spans="179:183" x14ac:dyDescent="0.35">
      <c r="FW3069" s="224"/>
      <c r="FX3069" s="224"/>
      <c r="FY3069" s="225"/>
      <c r="GA3069" s="224"/>
    </row>
    <row r="3070" spans="179:183" x14ac:dyDescent="0.35">
      <c r="FW3070" s="224"/>
      <c r="FX3070" s="224"/>
      <c r="FY3070" s="225"/>
      <c r="GA3070" s="224"/>
    </row>
    <row r="3071" spans="179:183" x14ac:dyDescent="0.35">
      <c r="FW3071" s="224"/>
      <c r="FX3071" s="224"/>
      <c r="FY3071" s="225"/>
      <c r="GA3071" s="224"/>
    </row>
    <row r="3072" spans="179:183" x14ac:dyDescent="0.35">
      <c r="FW3072" s="224"/>
      <c r="FX3072" s="224"/>
      <c r="FY3072" s="225"/>
      <c r="GA3072" s="224"/>
    </row>
    <row r="3073" spans="179:183" x14ac:dyDescent="0.35">
      <c r="FW3073" s="224"/>
      <c r="FX3073" s="224"/>
      <c r="FY3073" s="225"/>
      <c r="GA3073" s="224"/>
    </row>
    <row r="3074" spans="179:183" x14ac:dyDescent="0.35">
      <c r="FW3074" s="224"/>
      <c r="FX3074" s="224"/>
      <c r="FY3074" s="225"/>
      <c r="GA3074" s="224"/>
    </row>
    <row r="3075" spans="179:183" x14ac:dyDescent="0.35">
      <c r="FW3075" s="224"/>
      <c r="FX3075" s="224"/>
      <c r="FY3075" s="225"/>
      <c r="GA3075" s="224"/>
    </row>
    <row r="3076" spans="179:183" x14ac:dyDescent="0.35">
      <c r="FW3076" s="224"/>
      <c r="FX3076" s="224"/>
      <c r="FY3076" s="225"/>
      <c r="GA3076" s="224"/>
    </row>
    <row r="3077" spans="179:183" x14ac:dyDescent="0.35">
      <c r="FW3077" s="224"/>
      <c r="FX3077" s="224"/>
      <c r="FY3077" s="225"/>
      <c r="GA3077" s="224"/>
    </row>
    <row r="3078" spans="179:183" x14ac:dyDescent="0.35">
      <c r="FW3078" s="224"/>
      <c r="FX3078" s="224"/>
      <c r="FY3078" s="225"/>
      <c r="GA3078" s="224"/>
    </row>
    <row r="3079" spans="179:183" x14ac:dyDescent="0.35">
      <c r="FW3079" s="224"/>
      <c r="FX3079" s="224"/>
      <c r="FY3079" s="225"/>
      <c r="GA3079" s="224"/>
    </row>
    <row r="3080" spans="179:183" x14ac:dyDescent="0.35">
      <c r="FW3080" s="224"/>
      <c r="FX3080" s="224"/>
      <c r="FY3080" s="225"/>
      <c r="GA3080" s="224"/>
    </row>
    <row r="3081" spans="179:183" x14ac:dyDescent="0.35">
      <c r="FW3081" s="224"/>
      <c r="FX3081" s="224"/>
      <c r="FY3081" s="225"/>
      <c r="GA3081" s="224"/>
    </row>
    <row r="3082" spans="179:183" x14ac:dyDescent="0.35">
      <c r="FW3082" s="224"/>
      <c r="FX3082" s="224"/>
      <c r="FY3082" s="225"/>
      <c r="GA3082" s="224"/>
    </row>
    <row r="3083" spans="179:183" x14ac:dyDescent="0.35">
      <c r="FW3083" s="224"/>
      <c r="FX3083" s="224"/>
      <c r="FY3083" s="225"/>
      <c r="GA3083" s="224"/>
    </row>
    <row r="3084" spans="179:183" x14ac:dyDescent="0.35">
      <c r="FW3084" s="224"/>
      <c r="FX3084" s="224"/>
      <c r="FY3084" s="225"/>
      <c r="GA3084" s="224"/>
    </row>
    <row r="3085" spans="179:183" x14ac:dyDescent="0.35">
      <c r="FW3085" s="224"/>
      <c r="FX3085" s="224"/>
      <c r="FY3085" s="225"/>
      <c r="GA3085" s="224"/>
    </row>
    <row r="3086" spans="179:183" x14ac:dyDescent="0.35">
      <c r="FW3086" s="224"/>
      <c r="FX3086" s="224"/>
      <c r="FY3086" s="225"/>
      <c r="GA3086" s="224"/>
    </row>
    <row r="3087" spans="179:183" x14ac:dyDescent="0.35">
      <c r="FW3087" s="224"/>
      <c r="FX3087" s="224"/>
      <c r="FY3087" s="225"/>
      <c r="GA3087" s="224"/>
    </row>
    <row r="3088" spans="179:183" x14ac:dyDescent="0.35">
      <c r="FW3088" s="224"/>
      <c r="FX3088" s="224"/>
      <c r="FY3088" s="225"/>
      <c r="GA3088" s="224"/>
    </row>
    <row r="3089" spans="179:183" x14ac:dyDescent="0.35">
      <c r="FW3089" s="224"/>
      <c r="FX3089" s="224"/>
      <c r="FY3089" s="225"/>
      <c r="GA3089" s="224"/>
    </row>
    <row r="3090" spans="179:183" x14ac:dyDescent="0.35">
      <c r="FW3090" s="224"/>
      <c r="FX3090" s="224"/>
      <c r="FY3090" s="225"/>
      <c r="GA3090" s="224"/>
    </row>
    <row r="3091" spans="179:183" x14ac:dyDescent="0.35">
      <c r="FW3091" s="224"/>
      <c r="FX3091" s="224"/>
      <c r="FY3091" s="225"/>
      <c r="GA3091" s="224"/>
    </row>
    <row r="3092" spans="179:183" x14ac:dyDescent="0.35">
      <c r="FW3092" s="224"/>
      <c r="FX3092" s="224"/>
      <c r="FY3092" s="225"/>
      <c r="GA3092" s="224"/>
    </row>
    <row r="3093" spans="179:183" x14ac:dyDescent="0.35">
      <c r="FW3093" s="224"/>
      <c r="FX3093" s="224"/>
      <c r="FY3093" s="225"/>
      <c r="GA3093" s="224"/>
    </row>
    <row r="3094" spans="179:183" x14ac:dyDescent="0.35">
      <c r="FW3094" s="224"/>
      <c r="FX3094" s="224"/>
      <c r="FY3094" s="225"/>
      <c r="GA3094" s="224"/>
    </row>
    <row r="3095" spans="179:183" x14ac:dyDescent="0.35">
      <c r="FW3095" s="224"/>
      <c r="FX3095" s="224"/>
      <c r="FY3095" s="225"/>
      <c r="GA3095" s="224"/>
    </row>
    <row r="3096" spans="179:183" x14ac:dyDescent="0.35">
      <c r="FW3096" s="224"/>
      <c r="FX3096" s="224"/>
      <c r="FY3096" s="225"/>
      <c r="GA3096" s="224"/>
    </row>
    <row r="3097" spans="179:183" x14ac:dyDescent="0.35">
      <c r="FW3097" s="224"/>
      <c r="FX3097" s="224"/>
      <c r="FY3097" s="225"/>
      <c r="GA3097" s="224"/>
    </row>
    <row r="3098" spans="179:183" x14ac:dyDescent="0.35">
      <c r="FW3098" s="224"/>
      <c r="FX3098" s="224"/>
      <c r="FY3098" s="225"/>
      <c r="GA3098" s="224"/>
    </row>
    <row r="3099" spans="179:183" x14ac:dyDescent="0.35">
      <c r="FW3099" s="224"/>
      <c r="FX3099" s="224"/>
      <c r="FY3099" s="225"/>
      <c r="GA3099" s="224"/>
    </row>
    <row r="3100" spans="179:183" x14ac:dyDescent="0.35">
      <c r="FW3100" s="224"/>
      <c r="FX3100" s="224"/>
      <c r="FY3100" s="225"/>
      <c r="GA3100" s="224"/>
    </row>
    <row r="3101" spans="179:183" x14ac:dyDescent="0.35">
      <c r="FW3101" s="224"/>
      <c r="FX3101" s="224"/>
      <c r="FY3101" s="225"/>
      <c r="GA3101" s="224"/>
    </row>
    <row r="3102" spans="179:183" x14ac:dyDescent="0.35">
      <c r="FW3102" s="224"/>
      <c r="FX3102" s="224"/>
      <c r="FY3102" s="225"/>
      <c r="GA3102" s="224"/>
    </row>
    <row r="3103" spans="179:183" x14ac:dyDescent="0.35">
      <c r="FW3103" s="224"/>
      <c r="FX3103" s="224"/>
      <c r="FY3103" s="225"/>
      <c r="GA3103" s="224"/>
    </row>
    <row r="3104" spans="179:183" x14ac:dyDescent="0.35">
      <c r="FW3104" s="224"/>
      <c r="FX3104" s="224"/>
      <c r="FY3104" s="225"/>
      <c r="GA3104" s="224"/>
    </row>
    <row r="3105" spans="179:183" x14ac:dyDescent="0.35">
      <c r="FW3105" s="224"/>
      <c r="FX3105" s="224"/>
      <c r="FY3105" s="225"/>
      <c r="GA3105" s="224"/>
    </row>
    <row r="3106" spans="179:183" x14ac:dyDescent="0.35">
      <c r="FW3106" s="224"/>
      <c r="FX3106" s="224"/>
      <c r="FY3106" s="225"/>
      <c r="GA3106" s="224"/>
    </row>
    <row r="3107" spans="179:183" x14ac:dyDescent="0.35">
      <c r="FW3107" s="224"/>
      <c r="FX3107" s="224"/>
      <c r="FY3107" s="225"/>
      <c r="GA3107" s="224"/>
    </row>
    <row r="3108" spans="179:183" x14ac:dyDescent="0.35">
      <c r="FW3108" s="224"/>
      <c r="FX3108" s="224"/>
      <c r="FY3108" s="225"/>
      <c r="GA3108" s="224"/>
    </row>
    <row r="3109" spans="179:183" x14ac:dyDescent="0.35">
      <c r="FW3109" s="224"/>
      <c r="FX3109" s="224"/>
      <c r="FY3109" s="225"/>
      <c r="GA3109" s="224"/>
    </row>
    <row r="3110" spans="179:183" x14ac:dyDescent="0.35">
      <c r="FW3110" s="224"/>
      <c r="FX3110" s="224"/>
      <c r="FY3110" s="225"/>
      <c r="GA3110" s="224"/>
    </row>
    <row r="3111" spans="179:183" x14ac:dyDescent="0.35">
      <c r="FW3111" s="224"/>
      <c r="FX3111" s="224"/>
      <c r="FY3111" s="225"/>
      <c r="GA3111" s="224"/>
    </row>
    <row r="3112" spans="179:183" x14ac:dyDescent="0.35">
      <c r="FW3112" s="224"/>
      <c r="FX3112" s="224"/>
      <c r="FY3112" s="225"/>
      <c r="GA3112" s="224"/>
    </row>
    <row r="3113" spans="179:183" x14ac:dyDescent="0.35">
      <c r="FW3113" s="224"/>
      <c r="FX3113" s="224"/>
      <c r="FY3113" s="225"/>
      <c r="GA3113" s="224"/>
    </row>
    <row r="3114" spans="179:183" x14ac:dyDescent="0.35">
      <c r="FW3114" s="224"/>
      <c r="FX3114" s="224"/>
      <c r="FY3114" s="225"/>
      <c r="GA3114" s="224"/>
    </row>
    <row r="3115" spans="179:183" x14ac:dyDescent="0.35">
      <c r="FW3115" s="224"/>
      <c r="FX3115" s="224"/>
      <c r="FY3115" s="225"/>
      <c r="GA3115" s="224"/>
    </row>
    <row r="3116" spans="179:183" x14ac:dyDescent="0.35">
      <c r="FW3116" s="224"/>
      <c r="FX3116" s="224"/>
      <c r="FY3116" s="225"/>
      <c r="GA3116" s="224"/>
    </row>
    <row r="3117" spans="179:183" x14ac:dyDescent="0.35">
      <c r="FW3117" s="224"/>
      <c r="FX3117" s="224"/>
      <c r="FY3117" s="225"/>
      <c r="GA3117" s="224"/>
    </row>
    <row r="3118" spans="179:183" x14ac:dyDescent="0.35">
      <c r="FW3118" s="224"/>
      <c r="FX3118" s="224"/>
      <c r="FY3118" s="225"/>
      <c r="GA3118" s="224"/>
    </row>
    <row r="3119" spans="179:183" x14ac:dyDescent="0.35">
      <c r="FW3119" s="224"/>
      <c r="FX3119" s="224"/>
      <c r="FY3119" s="225"/>
      <c r="GA3119" s="224"/>
    </row>
    <row r="3120" spans="179:183" x14ac:dyDescent="0.35">
      <c r="FW3120" s="224"/>
      <c r="FX3120" s="224"/>
      <c r="FY3120" s="225"/>
      <c r="GA3120" s="224"/>
    </row>
    <row r="3121" spans="179:183" x14ac:dyDescent="0.35">
      <c r="FW3121" s="224"/>
      <c r="FX3121" s="224"/>
      <c r="FY3121" s="225"/>
      <c r="GA3121" s="224"/>
    </row>
    <row r="3122" spans="179:183" x14ac:dyDescent="0.35">
      <c r="FW3122" s="224"/>
      <c r="FX3122" s="224"/>
      <c r="FY3122" s="225"/>
      <c r="GA3122" s="224"/>
    </row>
    <row r="3123" spans="179:183" x14ac:dyDescent="0.35">
      <c r="FW3123" s="224"/>
      <c r="FX3123" s="224"/>
      <c r="FY3123" s="225"/>
      <c r="GA3123" s="224"/>
    </row>
    <row r="3124" spans="179:183" x14ac:dyDescent="0.35">
      <c r="FW3124" s="224"/>
      <c r="FX3124" s="224"/>
      <c r="FY3124" s="225"/>
      <c r="GA3124" s="224"/>
    </row>
    <row r="3125" spans="179:183" x14ac:dyDescent="0.35">
      <c r="FW3125" s="224"/>
      <c r="FX3125" s="224"/>
      <c r="FY3125" s="225"/>
      <c r="GA3125" s="224"/>
    </row>
    <row r="3126" spans="179:183" x14ac:dyDescent="0.35">
      <c r="FW3126" s="224"/>
      <c r="FX3126" s="224"/>
      <c r="FY3126" s="225"/>
      <c r="GA3126" s="224"/>
    </row>
    <row r="3127" spans="179:183" x14ac:dyDescent="0.35">
      <c r="FW3127" s="224"/>
      <c r="FX3127" s="224"/>
      <c r="FY3127" s="225"/>
      <c r="GA3127" s="224"/>
    </row>
    <row r="3128" spans="179:183" x14ac:dyDescent="0.35">
      <c r="FW3128" s="224"/>
      <c r="FX3128" s="224"/>
      <c r="FY3128" s="225"/>
      <c r="GA3128" s="224"/>
    </row>
    <row r="3129" spans="179:183" x14ac:dyDescent="0.35">
      <c r="FW3129" s="224"/>
      <c r="FX3129" s="224"/>
      <c r="FY3129" s="225"/>
      <c r="GA3129" s="224"/>
    </row>
    <row r="3130" spans="179:183" x14ac:dyDescent="0.35">
      <c r="FW3130" s="224"/>
      <c r="FX3130" s="224"/>
      <c r="FY3130" s="225"/>
      <c r="GA3130" s="224"/>
    </row>
    <row r="3131" spans="179:183" x14ac:dyDescent="0.35">
      <c r="FW3131" s="224"/>
      <c r="FX3131" s="224"/>
      <c r="FY3131" s="225"/>
      <c r="GA3131" s="224"/>
    </row>
    <row r="3132" spans="179:183" x14ac:dyDescent="0.35">
      <c r="FW3132" s="224"/>
      <c r="FX3132" s="224"/>
      <c r="FY3132" s="225"/>
      <c r="GA3132" s="224"/>
    </row>
    <row r="3133" spans="179:183" x14ac:dyDescent="0.35">
      <c r="FW3133" s="224"/>
      <c r="FX3133" s="224"/>
      <c r="FY3133" s="225"/>
      <c r="GA3133" s="224"/>
    </row>
    <row r="3134" spans="179:183" x14ac:dyDescent="0.35">
      <c r="FW3134" s="224"/>
      <c r="FX3134" s="224"/>
      <c r="FY3134" s="225"/>
      <c r="GA3134" s="224"/>
    </row>
    <row r="3135" spans="179:183" x14ac:dyDescent="0.35">
      <c r="FW3135" s="224"/>
      <c r="FX3135" s="224"/>
      <c r="FY3135" s="225"/>
      <c r="GA3135" s="224"/>
    </row>
    <row r="3136" spans="179:183" x14ac:dyDescent="0.35">
      <c r="FW3136" s="224"/>
      <c r="FX3136" s="224"/>
      <c r="FY3136" s="225"/>
      <c r="GA3136" s="224"/>
    </row>
    <row r="3137" spans="179:183" x14ac:dyDescent="0.35">
      <c r="FW3137" s="224"/>
      <c r="FX3137" s="224"/>
      <c r="FY3137" s="225"/>
      <c r="GA3137" s="224"/>
    </row>
    <row r="3138" spans="179:183" x14ac:dyDescent="0.35">
      <c r="FW3138" s="224"/>
      <c r="FX3138" s="224"/>
      <c r="FY3138" s="225"/>
      <c r="GA3138" s="224"/>
    </row>
    <row r="3139" spans="179:183" x14ac:dyDescent="0.35">
      <c r="FW3139" s="224"/>
      <c r="FX3139" s="224"/>
      <c r="FY3139" s="225"/>
      <c r="GA3139" s="224"/>
    </row>
    <row r="3140" spans="179:183" x14ac:dyDescent="0.35">
      <c r="FW3140" s="224"/>
      <c r="FX3140" s="224"/>
      <c r="FY3140" s="225"/>
      <c r="GA3140" s="224"/>
    </row>
    <row r="3141" spans="179:183" x14ac:dyDescent="0.35">
      <c r="FW3141" s="224"/>
      <c r="FX3141" s="224"/>
      <c r="FY3141" s="225"/>
      <c r="GA3141" s="224"/>
    </row>
    <row r="3142" spans="179:183" x14ac:dyDescent="0.35">
      <c r="FW3142" s="224"/>
      <c r="FX3142" s="224"/>
      <c r="FY3142" s="225"/>
      <c r="GA3142" s="224"/>
    </row>
    <row r="3143" spans="179:183" x14ac:dyDescent="0.35">
      <c r="FW3143" s="224"/>
      <c r="FX3143" s="224"/>
      <c r="FY3143" s="225"/>
      <c r="GA3143" s="224"/>
    </row>
    <row r="3144" spans="179:183" x14ac:dyDescent="0.35">
      <c r="FW3144" s="224"/>
      <c r="FX3144" s="224"/>
      <c r="FY3144" s="225"/>
      <c r="GA3144" s="224"/>
    </row>
    <row r="3145" spans="179:183" x14ac:dyDescent="0.35">
      <c r="FW3145" s="224"/>
      <c r="FX3145" s="224"/>
      <c r="FY3145" s="225"/>
      <c r="GA3145" s="224"/>
    </row>
    <row r="3146" spans="179:183" x14ac:dyDescent="0.35">
      <c r="FW3146" s="224"/>
      <c r="FX3146" s="224"/>
      <c r="FY3146" s="225"/>
      <c r="GA3146" s="224"/>
    </row>
    <row r="3147" spans="179:183" x14ac:dyDescent="0.35">
      <c r="FW3147" s="224"/>
      <c r="FX3147" s="224"/>
      <c r="FY3147" s="225"/>
      <c r="GA3147" s="224"/>
    </row>
    <row r="3148" spans="179:183" x14ac:dyDescent="0.35">
      <c r="FW3148" s="224"/>
      <c r="FX3148" s="224"/>
      <c r="FY3148" s="225"/>
      <c r="GA3148" s="224"/>
    </row>
    <row r="3149" spans="179:183" x14ac:dyDescent="0.35">
      <c r="FW3149" s="224"/>
      <c r="FX3149" s="224"/>
      <c r="FY3149" s="225"/>
      <c r="GA3149" s="224"/>
    </row>
    <row r="3150" spans="179:183" x14ac:dyDescent="0.35">
      <c r="FW3150" s="224"/>
      <c r="FX3150" s="224"/>
      <c r="FY3150" s="225"/>
      <c r="GA3150" s="224"/>
    </row>
    <row r="3151" spans="179:183" x14ac:dyDescent="0.35">
      <c r="FW3151" s="224"/>
      <c r="FX3151" s="224"/>
      <c r="FY3151" s="225"/>
      <c r="GA3151" s="224"/>
    </row>
    <row r="3152" spans="179:183" x14ac:dyDescent="0.35">
      <c r="FW3152" s="224"/>
      <c r="FX3152" s="224"/>
      <c r="FY3152" s="225"/>
      <c r="GA3152" s="224"/>
    </row>
    <row r="3153" spans="179:183" x14ac:dyDescent="0.35">
      <c r="FW3153" s="224"/>
      <c r="FX3153" s="224"/>
      <c r="FY3153" s="225"/>
      <c r="GA3153" s="224"/>
    </row>
    <row r="3154" spans="179:183" x14ac:dyDescent="0.35">
      <c r="FW3154" s="224"/>
      <c r="FX3154" s="224"/>
      <c r="FY3154" s="225"/>
      <c r="GA3154" s="224"/>
    </row>
    <row r="3155" spans="179:183" x14ac:dyDescent="0.35">
      <c r="FW3155" s="224"/>
      <c r="FX3155" s="224"/>
      <c r="FY3155" s="225"/>
      <c r="GA3155" s="224"/>
    </row>
    <row r="3156" spans="179:183" x14ac:dyDescent="0.35">
      <c r="FW3156" s="224"/>
      <c r="FX3156" s="224"/>
      <c r="FY3156" s="225"/>
      <c r="GA3156" s="224"/>
    </row>
    <row r="3157" spans="179:183" x14ac:dyDescent="0.35">
      <c r="FW3157" s="224"/>
      <c r="FX3157" s="224"/>
      <c r="FY3157" s="225"/>
      <c r="GA3157" s="224"/>
    </row>
    <row r="3158" spans="179:183" x14ac:dyDescent="0.35">
      <c r="FW3158" s="224"/>
      <c r="FX3158" s="224"/>
      <c r="FY3158" s="225"/>
      <c r="GA3158" s="224"/>
    </row>
    <row r="3159" spans="179:183" x14ac:dyDescent="0.35">
      <c r="FW3159" s="224"/>
      <c r="FX3159" s="224"/>
      <c r="FY3159" s="225"/>
      <c r="GA3159" s="224"/>
    </row>
    <row r="3160" spans="179:183" x14ac:dyDescent="0.35">
      <c r="FW3160" s="224"/>
      <c r="FX3160" s="224"/>
      <c r="FY3160" s="225"/>
      <c r="GA3160" s="224"/>
    </row>
    <row r="3161" spans="179:183" x14ac:dyDescent="0.35">
      <c r="FW3161" s="224"/>
      <c r="FX3161" s="224"/>
      <c r="FY3161" s="225"/>
      <c r="GA3161" s="224"/>
    </row>
    <row r="3162" spans="179:183" x14ac:dyDescent="0.35">
      <c r="FW3162" s="224"/>
      <c r="FX3162" s="224"/>
      <c r="FY3162" s="225"/>
      <c r="GA3162" s="224"/>
    </row>
    <row r="3163" spans="179:183" x14ac:dyDescent="0.35">
      <c r="FW3163" s="224"/>
      <c r="FX3163" s="224"/>
      <c r="FY3163" s="225"/>
      <c r="GA3163" s="224"/>
    </row>
    <row r="3164" spans="179:183" x14ac:dyDescent="0.35">
      <c r="FW3164" s="224"/>
      <c r="FX3164" s="224"/>
      <c r="FY3164" s="225"/>
      <c r="GA3164" s="224"/>
    </row>
    <row r="3165" spans="179:183" x14ac:dyDescent="0.35">
      <c r="FW3165" s="224"/>
      <c r="FX3165" s="224"/>
      <c r="FY3165" s="225"/>
      <c r="GA3165" s="224"/>
    </row>
    <row r="3166" spans="179:183" x14ac:dyDescent="0.35">
      <c r="FW3166" s="224"/>
      <c r="FX3166" s="224"/>
      <c r="FY3166" s="225"/>
      <c r="GA3166" s="224"/>
    </row>
    <row r="3167" spans="179:183" x14ac:dyDescent="0.35">
      <c r="FW3167" s="224"/>
      <c r="FX3167" s="224"/>
      <c r="FY3167" s="225"/>
      <c r="GA3167" s="224"/>
    </row>
    <row r="3168" spans="179:183" x14ac:dyDescent="0.35">
      <c r="FW3168" s="224"/>
      <c r="FX3168" s="224"/>
      <c r="FY3168" s="225"/>
      <c r="GA3168" s="224"/>
    </row>
    <row r="3169" spans="179:183" x14ac:dyDescent="0.35">
      <c r="FW3169" s="224"/>
      <c r="FX3169" s="224"/>
      <c r="FY3169" s="225"/>
      <c r="GA3169" s="224"/>
    </row>
    <row r="3170" spans="179:183" x14ac:dyDescent="0.35">
      <c r="FW3170" s="224"/>
      <c r="FX3170" s="224"/>
      <c r="FY3170" s="225"/>
      <c r="GA3170" s="224"/>
    </row>
    <row r="3171" spans="179:183" x14ac:dyDescent="0.35">
      <c r="FW3171" s="224"/>
      <c r="FX3171" s="224"/>
      <c r="FY3171" s="225"/>
      <c r="GA3171" s="224"/>
    </row>
    <row r="3172" spans="179:183" x14ac:dyDescent="0.35">
      <c r="FW3172" s="224"/>
      <c r="FX3172" s="224"/>
      <c r="FY3172" s="225"/>
      <c r="GA3172" s="224"/>
    </row>
    <row r="3173" spans="179:183" x14ac:dyDescent="0.35">
      <c r="FW3173" s="224"/>
      <c r="FX3173" s="224"/>
      <c r="FY3173" s="225"/>
      <c r="GA3173" s="224"/>
    </row>
    <row r="3174" spans="179:183" x14ac:dyDescent="0.35">
      <c r="FW3174" s="224"/>
      <c r="FX3174" s="224"/>
      <c r="FY3174" s="225"/>
      <c r="GA3174" s="224"/>
    </row>
    <row r="3175" spans="179:183" x14ac:dyDescent="0.35">
      <c r="FW3175" s="224"/>
      <c r="FX3175" s="224"/>
      <c r="FY3175" s="225"/>
      <c r="GA3175" s="224"/>
    </row>
    <row r="3176" spans="179:183" x14ac:dyDescent="0.35">
      <c r="FW3176" s="224"/>
      <c r="FX3176" s="224"/>
      <c r="FY3176" s="225"/>
      <c r="GA3176" s="224"/>
    </row>
    <row r="3177" spans="179:183" x14ac:dyDescent="0.35">
      <c r="FW3177" s="224"/>
      <c r="FX3177" s="224"/>
      <c r="FY3177" s="225"/>
      <c r="GA3177" s="224"/>
    </row>
    <row r="3178" spans="179:183" x14ac:dyDescent="0.35">
      <c r="FW3178" s="224"/>
      <c r="FX3178" s="224"/>
      <c r="FY3178" s="225"/>
      <c r="GA3178" s="224"/>
    </row>
    <row r="3179" spans="179:183" x14ac:dyDescent="0.35">
      <c r="FW3179" s="224"/>
      <c r="FX3179" s="224"/>
      <c r="FY3179" s="225"/>
      <c r="GA3179" s="224"/>
    </row>
    <row r="3180" spans="179:183" x14ac:dyDescent="0.35">
      <c r="FW3180" s="224"/>
      <c r="FX3180" s="224"/>
      <c r="FY3180" s="225"/>
      <c r="GA3180" s="224"/>
    </row>
    <row r="3181" spans="179:183" x14ac:dyDescent="0.35">
      <c r="FW3181" s="224"/>
      <c r="FX3181" s="224"/>
      <c r="FY3181" s="225"/>
      <c r="GA3181" s="224"/>
    </row>
    <row r="3182" spans="179:183" x14ac:dyDescent="0.35">
      <c r="FW3182" s="224"/>
      <c r="FX3182" s="224"/>
      <c r="FY3182" s="225"/>
      <c r="GA3182" s="224"/>
    </row>
    <row r="3183" spans="179:183" x14ac:dyDescent="0.35">
      <c r="FW3183" s="224"/>
      <c r="FX3183" s="224"/>
      <c r="FY3183" s="225"/>
      <c r="GA3183" s="224"/>
    </row>
    <row r="3184" spans="179:183" x14ac:dyDescent="0.35">
      <c r="FW3184" s="224"/>
      <c r="FX3184" s="224"/>
      <c r="FY3184" s="225"/>
      <c r="GA3184" s="224"/>
    </row>
    <row r="3185" spans="179:183" x14ac:dyDescent="0.35">
      <c r="FW3185" s="224"/>
      <c r="FX3185" s="224"/>
      <c r="FY3185" s="225"/>
      <c r="GA3185" s="224"/>
    </row>
    <row r="3186" spans="179:183" x14ac:dyDescent="0.35">
      <c r="FW3186" s="224"/>
      <c r="FX3186" s="224"/>
      <c r="FY3186" s="225"/>
      <c r="GA3186" s="224"/>
    </row>
    <row r="3187" spans="179:183" x14ac:dyDescent="0.35">
      <c r="FW3187" s="224"/>
      <c r="FX3187" s="224"/>
      <c r="FY3187" s="225"/>
      <c r="GA3187" s="224"/>
    </row>
    <row r="3188" spans="179:183" x14ac:dyDescent="0.35">
      <c r="FW3188" s="224"/>
      <c r="FX3188" s="224"/>
      <c r="FY3188" s="225"/>
      <c r="GA3188" s="224"/>
    </row>
    <row r="3189" spans="179:183" x14ac:dyDescent="0.35">
      <c r="FW3189" s="224"/>
      <c r="FX3189" s="224"/>
      <c r="FY3189" s="225"/>
      <c r="GA3189" s="224"/>
    </row>
    <row r="3190" spans="179:183" x14ac:dyDescent="0.35">
      <c r="FW3190" s="224"/>
      <c r="FX3190" s="224"/>
      <c r="FY3190" s="225"/>
      <c r="GA3190" s="224"/>
    </row>
    <row r="3191" spans="179:183" x14ac:dyDescent="0.35">
      <c r="FW3191" s="224"/>
      <c r="FX3191" s="224"/>
      <c r="FY3191" s="225"/>
      <c r="GA3191" s="224"/>
    </row>
    <row r="3192" spans="179:183" x14ac:dyDescent="0.35">
      <c r="FW3192" s="224"/>
      <c r="FX3192" s="224"/>
      <c r="FY3192" s="225"/>
      <c r="GA3192" s="224"/>
    </row>
    <row r="3193" spans="179:183" x14ac:dyDescent="0.35">
      <c r="FW3193" s="224"/>
      <c r="FX3193" s="224"/>
      <c r="FY3193" s="225"/>
      <c r="GA3193" s="224"/>
    </row>
    <row r="3194" spans="179:183" x14ac:dyDescent="0.35">
      <c r="FW3194" s="224"/>
      <c r="FX3194" s="224"/>
      <c r="FY3194" s="225"/>
      <c r="GA3194" s="224"/>
    </row>
    <row r="3195" spans="179:183" x14ac:dyDescent="0.35">
      <c r="FW3195" s="224"/>
      <c r="FX3195" s="224"/>
      <c r="FY3195" s="225"/>
      <c r="GA3195" s="224"/>
    </row>
    <row r="3196" spans="179:183" x14ac:dyDescent="0.35">
      <c r="FW3196" s="224"/>
      <c r="FX3196" s="224"/>
      <c r="FY3196" s="225"/>
      <c r="GA3196" s="224"/>
    </row>
    <row r="3197" spans="179:183" x14ac:dyDescent="0.35">
      <c r="FW3197" s="224"/>
      <c r="FX3197" s="224"/>
      <c r="FY3197" s="225"/>
      <c r="GA3197" s="224"/>
    </row>
    <row r="3198" spans="179:183" x14ac:dyDescent="0.35">
      <c r="FW3198" s="224"/>
      <c r="FX3198" s="224"/>
      <c r="FY3198" s="225"/>
      <c r="GA3198" s="224"/>
    </row>
    <row r="3199" spans="179:183" x14ac:dyDescent="0.35">
      <c r="FW3199" s="224"/>
      <c r="FX3199" s="224"/>
      <c r="FY3199" s="225"/>
      <c r="GA3199" s="224"/>
    </row>
    <row r="3200" spans="179:183" x14ac:dyDescent="0.35">
      <c r="FW3200" s="224"/>
      <c r="FX3200" s="224"/>
      <c r="FY3200" s="225"/>
      <c r="GA3200" s="224"/>
    </row>
    <row r="3201" spans="179:183" x14ac:dyDescent="0.35">
      <c r="FW3201" s="224"/>
      <c r="FX3201" s="224"/>
      <c r="FY3201" s="225"/>
      <c r="GA3201" s="224"/>
    </row>
    <row r="3202" spans="179:183" x14ac:dyDescent="0.35">
      <c r="FW3202" s="224"/>
      <c r="FX3202" s="224"/>
      <c r="FY3202" s="225"/>
      <c r="GA3202" s="224"/>
    </row>
    <row r="3203" spans="179:183" x14ac:dyDescent="0.35">
      <c r="FW3203" s="224"/>
      <c r="FX3203" s="224"/>
      <c r="FY3203" s="225"/>
      <c r="GA3203" s="224"/>
    </row>
    <row r="3204" spans="179:183" x14ac:dyDescent="0.35">
      <c r="FW3204" s="224"/>
      <c r="FX3204" s="224"/>
      <c r="FY3204" s="225"/>
      <c r="GA3204" s="224"/>
    </row>
    <row r="3205" spans="179:183" x14ac:dyDescent="0.35">
      <c r="FW3205" s="224"/>
      <c r="FX3205" s="224"/>
      <c r="FY3205" s="225"/>
      <c r="GA3205" s="224"/>
    </row>
    <row r="3206" spans="179:183" x14ac:dyDescent="0.35">
      <c r="FW3206" s="224"/>
      <c r="FX3206" s="224"/>
      <c r="FY3206" s="225"/>
      <c r="GA3206" s="224"/>
    </row>
    <row r="3207" spans="179:183" x14ac:dyDescent="0.35">
      <c r="FW3207" s="224"/>
      <c r="FX3207" s="224"/>
      <c r="FY3207" s="225"/>
      <c r="GA3207" s="224"/>
    </row>
    <row r="3208" spans="179:183" x14ac:dyDescent="0.35">
      <c r="FW3208" s="224"/>
      <c r="FX3208" s="224"/>
      <c r="FY3208" s="225"/>
      <c r="GA3208" s="224"/>
    </row>
    <row r="3209" spans="179:183" x14ac:dyDescent="0.35">
      <c r="FW3209" s="224"/>
      <c r="FX3209" s="224"/>
      <c r="FY3209" s="225"/>
      <c r="GA3209" s="224"/>
    </row>
    <row r="3210" spans="179:183" x14ac:dyDescent="0.35">
      <c r="FW3210" s="224"/>
      <c r="FX3210" s="224"/>
      <c r="FY3210" s="225"/>
      <c r="GA3210" s="224"/>
    </row>
    <row r="3211" spans="179:183" x14ac:dyDescent="0.35">
      <c r="FW3211" s="224"/>
      <c r="FX3211" s="224"/>
      <c r="FY3211" s="225"/>
      <c r="GA3211" s="224"/>
    </row>
    <row r="3212" spans="179:183" x14ac:dyDescent="0.35">
      <c r="FW3212" s="224"/>
      <c r="FX3212" s="224"/>
      <c r="FY3212" s="225"/>
      <c r="GA3212" s="224"/>
    </row>
    <row r="3213" spans="179:183" x14ac:dyDescent="0.35">
      <c r="FW3213" s="224"/>
      <c r="FX3213" s="224"/>
      <c r="FY3213" s="225"/>
      <c r="GA3213" s="224"/>
    </row>
    <row r="3214" spans="179:183" x14ac:dyDescent="0.35">
      <c r="FW3214" s="224"/>
      <c r="FX3214" s="224"/>
      <c r="FY3214" s="225"/>
      <c r="GA3214" s="224"/>
    </row>
    <row r="3215" spans="179:183" x14ac:dyDescent="0.35">
      <c r="FW3215" s="224"/>
      <c r="FX3215" s="224"/>
      <c r="FY3215" s="225"/>
      <c r="GA3215" s="224"/>
    </row>
    <row r="3216" spans="179:183" x14ac:dyDescent="0.35">
      <c r="FW3216" s="224"/>
      <c r="FX3216" s="224"/>
      <c r="FY3216" s="225"/>
      <c r="GA3216" s="224"/>
    </row>
    <row r="3217" spans="179:183" x14ac:dyDescent="0.35">
      <c r="FW3217" s="224"/>
      <c r="FX3217" s="224"/>
      <c r="FY3217" s="225"/>
      <c r="GA3217" s="224"/>
    </row>
    <row r="3218" spans="179:183" x14ac:dyDescent="0.35">
      <c r="FW3218" s="224"/>
      <c r="FX3218" s="224"/>
      <c r="FY3218" s="225"/>
      <c r="GA3218" s="224"/>
    </row>
    <row r="3219" spans="179:183" x14ac:dyDescent="0.35">
      <c r="FW3219" s="224"/>
      <c r="FX3219" s="224"/>
      <c r="FY3219" s="225"/>
      <c r="GA3219" s="224"/>
    </row>
    <row r="3220" spans="179:183" x14ac:dyDescent="0.35">
      <c r="FW3220" s="224"/>
      <c r="FX3220" s="224"/>
      <c r="FY3220" s="225"/>
      <c r="GA3220" s="224"/>
    </row>
    <row r="3221" spans="179:183" x14ac:dyDescent="0.35">
      <c r="FW3221" s="224"/>
      <c r="FX3221" s="224"/>
      <c r="FY3221" s="225"/>
      <c r="GA3221" s="224"/>
    </row>
    <row r="3222" spans="179:183" x14ac:dyDescent="0.35">
      <c r="FW3222" s="224"/>
      <c r="FX3222" s="224"/>
      <c r="FY3222" s="225"/>
      <c r="GA3222" s="224"/>
    </row>
    <row r="3223" spans="179:183" x14ac:dyDescent="0.35">
      <c r="FW3223" s="224"/>
      <c r="FX3223" s="224"/>
      <c r="FY3223" s="225"/>
      <c r="GA3223" s="224"/>
    </row>
    <row r="3224" spans="179:183" x14ac:dyDescent="0.35">
      <c r="FW3224" s="224"/>
      <c r="FX3224" s="224"/>
      <c r="FY3224" s="225"/>
      <c r="GA3224" s="224"/>
    </row>
    <row r="3225" spans="179:183" x14ac:dyDescent="0.35">
      <c r="FW3225" s="224"/>
      <c r="FX3225" s="224"/>
      <c r="FY3225" s="225"/>
      <c r="GA3225" s="224"/>
    </row>
    <row r="3226" spans="179:183" x14ac:dyDescent="0.35">
      <c r="FW3226" s="224"/>
      <c r="FX3226" s="224"/>
      <c r="FY3226" s="225"/>
      <c r="GA3226" s="224"/>
    </row>
    <row r="3227" spans="179:183" x14ac:dyDescent="0.35">
      <c r="FW3227" s="224"/>
      <c r="FX3227" s="224"/>
      <c r="FY3227" s="225"/>
      <c r="GA3227" s="224"/>
    </row>
    <row r="3228" spans="179:183" x14ac:dyDescent="0.35">
      <c r="FW3228" s="224"/>
      <c r="FX3228" s="224"/>
      <c r="FY3228" s="225"/>
      <c r="GA3228" s="224"/>
    </row>
    <row r="3229" spans="179:183" x14ac:dyDescent="0.35">
      <c r="FW3229" s="224"/>
      <c r="FX3229" s="224"/>
      <c r="FY3229" s="225"/>
      <c r="GA3229" s="224"/>
    </row>
    <row r="3230" spans="179:183" x14ac:dyDescent="0.35">
      <c r="FW3230" s="224"/>
      <c r="FX3230" s="224"/>
      <c r="FY3230" s="225"/>
      <c r="GA3230" s="224"/>
    </row>
    <row r="3231" spans="179:183" x14ac:dyDescent="0.35">
      <c r="FW3231" s="224"/>
      <c r="FX3231" s="224"/>
      <c r="FY3231" s="225"/>
      <c r="GA3231" s="224"/>
    </row>
    <row r="3232" spans="179:183" x14ac:dyDescent="0.35">
      <c r="FW3232" s="224"/>
      <c r="FX3232" s="224"/>
      <c r="FY3232" s="225"/>
      <c r="GA3232" s="224"/>
    </row>
    <row r="3233" spans="179:183" x14ac:dyDescent="0.35">
      <c r="FW3233" s="224"/>
      <c r="FX3233" s="224"/>
      <c r="FY3233" s="225"/>
      <c r="GA3233" s="224"/>
    </row>
    <row r="3234" spans="179:183" x14ac:dyDescent="0.35">
      <c r="FW3234" s="224"/>
      <c r="FX3234" s="224"/>
      <c r="FY3234" s="225"/>
      <c r="GA3234" s="224"/>
    </row>
    <row r="3235" spans="179:183" x14ac:dyDescent="0.35">
      <c r="FW3235" s="224"/>
      <c r="FX3235" s="224"/>
      <c r="FY3235" s="225"/>
      <c r="GA3235" s="224"/>
    </row>
    <row r="3236" spans="179:183" x14ac:dyDescent="0.35">
      <c r="FW3236" s="224"/>
      <c r="FX3236" s="224"/>
      <c r="FY3236" s="225"/>
      <c r="GA3236" s="224"/>
    </row>
    <row r="3237" spans="179:183" x14ac:dyDescent="0.35">
      <c r="FW3237" s="224"/>
      <c r="FX3237" s="224"/>
      <c r="FY3237" s="225"/>
      <c r="GA3237" s="224"/>
    </row>
    <row r="3238" spans="179:183" x14ac:dyDescent="0.35">
      <c r="FW3238" s="224"/>
      <c r="FX3238" s="224"/>
      <c r="FY3238" s="225"/>
      <c r="GA3238" s="224"/>
    </row>
    <row r="3239" spans="179:183" x14ac:dyDescent="0.35">
      <c r="FW3239" s="224"/>
      <c r="FX3239" s="224"/>
      <c r="FY3239" s="225"/>
      <c r="GA3239" s="224"/>
    </row>
    <row r="3240" spans="179:183" x14ac:dyDescent="0.35">
      <c r="FW3240" s="224"/>
      <c r="FX3240" s="224"/>
      <c r="FY3240" s="225"/>
      <c r="GA3240" s="224"/>
    </row>
    <row r="3241" spans="179:183" x14ac:dyDescent="0.35">
      <c r="FW3241" s="224"/>
      <c r="FX3241" s="224"/>
      <c r="FY3241" s="225"/>
      <c r="GA3241" s="224"/>
    </row>
    <row r="3242" spans="179:183" x14ac:dyDescent="0.35">
      <c r="FW3242" s="224"/>
      <c r="FX3242" s="224"/>
      <c r="FY3242" s="225"/>
      <c r="GA3242" s="224"/>
    </row>
    <row r="3243" spans="179:183" x14ac:dyDescent="0.35">
      <c r="FW3243" s="224"/>
      <c r="FX3243" s="224"/>
      <c r="FY3243" s="225"/>
      <c r="GA3243" s="224"/>
    </row>
    <row r="3244" spans="179:183" x14ac:dyDescent="0.35">
      <c r="FW3244" s="224"/>
      <c r="FX3244" s="224"/>
      <c r="FY3244" s="225"/>
      <c r="GA3244" s="224"/>
    </row>
    <row r="3245" spans="179:183" x14ac:dyDescent="0.35">
      <c r="FW3245" s="224"/>
      <c r="FX3245" s="224"/>
      <c r="FY3245" s="225"/>
      <c r="GA3245" s="224"/>
    </row>
    <row r="3246" spans="179:183" x14ac:dyDescent="0.35">
      <c r="FW3246" s="224"/>
      <c r="FX3246" s="224"/>
      <c r="FY3246" s="225"/>
      <c r="GA3246" s="224"/>
    </row>
    <row r="3247" spans="179:183" x14ac:dyDescent="0.35">
      <c r="FW3247" s="224"/>
      <c r="FX3247" s="224"/>
      <c r="FY3247" s="225"/>
      <c r="GA3247" s="224"/>
    </row>
    <row r="3248" spans="179:183" x14ac:dyDescent="0.35">
      <c r="FW3248" s="224"/>
      <c r="FX3248" s="224"/>
      <c r="FY3248" s="225"/>
      <c r="GA3248" s="224"/>
    </row>
    <row r="3249" spans="179:183" x14ac:dyDescent="0.35">
      <c r="FW3249" s="224"/>
      <c r="FX3249" s="224"/>
      <c r="FY3249" s="225"/>
      <c r="GA3249" s="224"/>
    </row>
    <row r="3250" spans="179:183" x14ac:dyDescent="0.35">
      <c r="FW3250" s="224"/>
      <c r="FX3250" s="224"/>
      <c r="FY3250" s="225"/>
      <c r="GA3250" s="224"/>
    </row>
    <row r="3251" spans="179:183" x14ac:dyDescent="0.35">
      <c r="FW3251" s="224"/>
      <c r="FX3251" s="224"/>
      <c r="FY3251" s="225"/>
      <c r="GA3251" s="224"/>
    </row>
    <row r="3252" spans="179:183" x14ac:dyDescent="0.35">
      <c r="FW3252" s="224"/>
      <c r="FX3252" s="224"/>
      <c r="FY3252" s="225"/>
      <c r="GA3252" s="224"/>
    </row>
    <row r="3253" spans="179:183" x14ac:dyDescent="0.35">
      <c r="FW3253" s="224"/>
      <c r="FX3253" s="224"/>
      <c r="FY3253" s="225"/>
      <c r="GA3253" s="224"/>
    </row>
    <row r="3254" spans="179:183" x14ac:dyDescent="0.35">
      <c r="FW3254" s="224"/>
      <c r="FX3254" s="224"/>
      <c r="FY3254" s="225"/>
      <c r="GA3254" s="224"/>
    </row>
    <row r="3255" spans="179:183" x14ac:dyDescent="0.35">
      <c r="FW3255" s="224"/>
      <c r="FX3255" s="224"/>
      <c r="FY3255" s="225"/>
      <c r="GA3255" s="224"/>
    </row>
    <row r="3256" spans="179:183" x14ac:dyDescent="0.35">
      <c r="FW3256" s="224"/>
      <c r="FX3256" s="224"/>
      <c r="FY3256" s="225"/>
      <c r="GA3256" s="224"/>
    </row>
    <row r="3257" spans="179:183" x14ac:dyDescent="0.35">
      <c r="FW3257" s="224"/>
      <c r="FX3257" s="224"/>
      <c r="FY3257" s="225"/>
      <c r="GA3257" s="224"/>
    </row>
    <row r="3258" spans="179:183" x14ac:dyDescent="0.35">
      <c r="FW3258" s="224"/>
      <c r="FX3258" s="224"/>
      <c r="FY3258" s="225"/>
      <c r="GA3258" s="224"/>
    </row>
    <row r="3259" spans="179:183" x14ac:dyDescent="0.35">
      <c r="FW3259" s="224"/>
      <c r="FX3259" s="224"/>
      <c r="FY3259" s="225"/>
      <c r="GA3259" s="224"/>
    </row>
    <row r="3260" spans="179:183" x14ac:dyDescent="0.35">
      <c r="FW3260" s="224"/>
      <c r="FX3260" s="224"/>
      <c r="FY3260" s="225"/>
      <c r="GA3260" s="224"/>
    </row>
    <row r="3261" spans="179:183" x14ac:dyDescent="0.35">
      <c r="FW3261" s="224"/>
      <c r="FX3261" s="224"/>
      <c r="FY3261" s="225"/>
      <c r="GA3261" s="224"/>
    </row>
    <row r="3262" spans="179:183" x14ac:dyDescent="0.35">
      <c r="FW3262" s="224"/>
      <c r="FX3262" s="224"/>
      <c r="FY3262" s="225"/>
      <c r="GA3262" s="224"/>
    </row>
    <row r="3263" spans="179:183" x14ac:dyDescent="0.35">
      <c r="FW3263" s="224"/>
      <c r="FX3263" s="224"/>
      <c r="FY3263" s="225"/>
      <c r="GA3263" s="224"/>
    </row>
    <row r="3264" spans="179:183" x14ac:dyDescent="0.35">
      <c r="FW3264" s="224"/>
      <c r="FX3264" s="224"/>
      <c r="FY3264" s="225"/>
      <c r="GA3264" s="224"/>
    </row>
    <row r="3265" spans="179:183" x14ac:dyDescent="0.35">
      <c r="FW3265" s="224"/>
      <c r="FX3265" s="224"/>
      <c r="FY3265" s="225"/>
      <c r="GA3265" s="224"/>
    </row>
    <row r="3266" spans="179:183" x14ac:dyDescent="0.35">
      <c r="FW3266" s="224"/>
      <c r="FX3266" s="224"/>
      <c r="FY3266" s="225"/>
      <c r="GA3266" s="224"/>
    </row>
    <row r="3267" spans="179:183" x14ac:dyDescent="0.35">
      <c r="FW3267" s="224"/>
      <c r="FX3267" s="224"/>
      <c r="FY3267" s="225"/>
      <c r="GA3267" s="224"/>
    </row>
    <row r="3268" spans="179:183" x14ac:dyDescent="0.35">
      <c r="FW3268" s="224"/>
      <c r="FX3268" s="224"/>
      <c r="FY3268" s="225"/>
      <c r="GA3268" s="224"/>
    </row>
    <row r="3269" spans="179:183" x14ac:dyDescent="0.35">
      <c r="FW3269" s="224"/>
      <c r="FX3269" s="224"/>
      <c r="FY3269" s="225"/>
      <c r="GA3269" s="224"/>
    </row>
    <row r="3270" spans="179:183" x14ac:dyDescent="0.35">
      <c r="FW3270" s="224"/>
      <c r="FX3270" s="224"/>
      <c r="FY3270" s="225"/>
      <c r="GA3270" s="224"/>
    </row>
    <row r="3271" spans="179:183" x14ac:dyDescent="0.35">
      <c r="FW3271" s="224"/>
      <c r="FX3271" s="224"/>
      <c r="FY3271" s="225"/>
      <c r="GA3271" s="224"/>
    </row>
    <row r="3272" spans="179:183" x14ac:dyDescent="0.35">
      <c r="FW3272" s="224"/>
      <c r="FX3272" s="224"/>
      <c r="FY3272" s="225"/>
      <c r="GA3272" s="224"/>
    </row>
    <row r="3273" spans="179:183" x14ac:dyDescent="0.35">
      <c r="FW3273" s="224"/>
      <c r="FX3273" s="224"/>
      <c r="FY3273" s="225"/>
      <c r="GA3273" s="224"/>
    </row>
    <row r="3274" spans="179:183" x14ac:dyDescent="0.35">
      <c r="FW3274" s="224"/>
      <c r="FX3274" s="224"/>
      <c r="FY3274" s="225"/>
      <c r="GA3274" s="224"/>
    </row>
    <row r="3275" spans="179:183" x14ac:dyDescent="0.35">
      <c r="FW3275" s="224"/>
      <c r="FX3275" s="224"/>
      <c r="FY3275" s="225"/>
      <c r="GA3275" s="224"/>
    </row>
    <row r="3276" spans="179:183" x14ac:dyDescent="0.35">
      <c r="FW3276" s="224"/>
      <c r="FX3276" s="224"/>
      <c r="FY3276" s="225"/>
      <c r="GA3276" s="224"/>
    </row>
    <row r="3277" spans="179:183" x14ac:dyDescent="0.35">
      <c r="FW3277" s="224"/>
      <c r="FX3277" s="224"/>
      <c r="FY3277" s="225"/>
      <c r="GA3277" s="224"/>
    </row>
    <row r="3278" spans="179:183" x14ac:dyDescent="0.35">
      <c r="FW3278" s="224"/>
      <c r="FX3278" s="224"/>
      <c r="FY3278" s="225"/>
      <c r="GA3278" s="224"/>
    </row>
    <row r="3279" spans="179:183" x14ac:dyDescent="0.35">
      <c r="FW3279" s="224"/>
      <c r="FX3279" s="224"/>
      <c r="FY3279" s="225"/>
      <c r="GA3279" s="224"/>
    </row>
    <row r="3280" spans="179:183" x14ac:dyDescent="0.35">
      <c r="FW3280" s="224"/>
      <c r="FX3280" s="224"/>
      <c r="FY3280" s="225"/>
      <c r="GA3280" s="224"/>
    </row>
    <row r="3281" spans="179:183" x14ac:dyDescent="0.35">
      <c r="FW3281" s="224"/>
      <c r="FX3281" s="224"/>
      <c r="FY3281" s="225"/>
      <c r="GA3281" s="224"/>
    </row>
    <row r="3282" spans="179:183" x14ac:dyDescent="0.35">
      <c r="FW3282" s="224"/>
      <c r="FX3282" s="224"/>
      <c r="FY3282" s="225"/>
      <c r="GA3282" s="224"/>
    </row>
    <row r="3283" spans="179:183" x14ac:dyDescent="0.35">
      <c r="FW3283" s="224"/>
      <c r="FX3283" s="224"/>
      <c r="FY3283" s="225"/>
      <c r="GA3283" s="224"/>
    </row>
    <row r="3284" spans="179:183" x14ac:dyDescent="0.35">
      <c r="FW3284" s="224"/>
      <c r="FX3284" s="224"/>
      <c r="FY3284" s="225"/>
      <c r="GA3284" s="224"/>
    </row>
    <row r="3285" spans="179:183" x14ac:dyDescent="0.35">
      <c r="FW3285" s="224"/>
      <c r="FX3285" s="224"/>
      <c r="FY3285" s="225"/>
      <c r="GA3285" s="224"/>
    </row>
    <row r="3286" spans="179:183" x14ac:dyDescent="0.35">
      <c r="FW3286" s="224"/>
      <c r="FX3286" s="224"/>
      <c r="FY3286" s="225"/>
      <c r="GA3286" s="224"/>
    </row>
    <row r="3287" spans="179:183" x14ac:dyDescent="0.35">
      <c r="FW3287" s="224"/>
      <c r="FX3287" s="224"/>
      <c r="FY3287" s="225"/>
      <c r="GA3287" s="224"/>
    </row>
    <row r="3288" spans="179:183" x14ac:dyDescent="0.35">
      <c r="FW3288" s="224"/>
      <c r="FX3288" s="224"/>
      <c r="FY3288" s="225"/>
      <c r="GA3288" s="224"/>
    </row>
    <row r="3289" spans="179:183" x14ac:dyDescent="0.35">
      <c r="FW3289" s="224"/>
      <c r="FX3289" s="224"/>
      <c r="FY3289" s="225"/>
      <c r="GA3289" s="224"/>
    </row>
    <row r="3290" spans="179:183" x14ac:dyDescent="0.35">
      <c r="FW3290" s="224"/>
      <c r="FX3290" s="224"/>
      <c r="FY3290" s="225"/>
      <c r="GA3290" s="224"/>
    </row>
    <row r="3291" spans="179:183" x14ac:dyDescent="0.35">
      <c r="FW3291" s="224"/>
      <c r="FX3291" s="224"/>
      <c r="FY3291" s="225"/>
      <c r="GA3291" s="224"/>
    </row>
    <row r="3292" spans="179:183" x14ac:dyDescent="0.35">
      <c r="FW3292" s="224"/>
      <c r="FX3292" s="224"/>
      <c r="FY3292" s="225"/>
      <c r="GA3292" s="224"/>
    </row>
    <row r="3293" spans="179:183" x14ac:dyDescent="0.35">
      <c r="FW3293" s="224"/>
      <c r="FX3293" s="224"/>
      <c r="FY3293" s="225"/>
      <c r="GA3293" s="224"/>
    </row>
    <row r="3294" spans="179:183" x14ac:dyDescent="0.35">
      <c r="FW3294" s="224"/>
      <c r="FX3294" s="224"/>
      <c r="FY3294" s="225"/>
      <c r="GA3294" s="224"/>
    </row>
    <row r="3295" spans="179:183" x14ac:dyDescent="0.35">
      <c r="FW3295" s="224"/>
      <c r="FX3295" s="224"/>
      <c r="FY3295" s="225"/>
      <c r="GA3295" s="224"/>
    </row>
    <row r="3296" spans="179:183" x14ac:dyDescent="0.35">
      <c r="FW3296" s="224"/>
      <c r="FX3296" s="224"/>
      <c r="FY3296" s="225"/>
      <c r="GA3296" s="224"/>
    </row>
    <row r="3297" spans="179:183" x14ac:dyDescent="0.35">
      <c r="FW3297" s="224"/>
      <c r="FX3297" s="224"/>
      <c r="FY3297" s="225"/>
      <c r="GA3297" s="224"/>
    </row>
    <row r="3298" spans="179:183" x14ac:dyDescent="0.35">
      <c r="FW3298" s="224"/>
      <c r="FX3298" s="224"/>
      <c r="FY3298" s="225"/>
      <c r="GA3298" s="224"/>
    </row>
    <row r="3299" spans="179:183" x14ac:dyDescent="0.35">
      <c r="FW3299" s="224"/>
      <c r="FX3299" s="224"/>
      <c r="FY3299" s="225"/>
      <c r="GA3299" s="224"/>
    </row>
    <row r="3300" spans="179:183" x14ac:dyDescent="0.35">
      <c r="FW3300" s="224"/>
      <c r="FX3300" s="224"/>
      <c r="FY3300" s="225"/>
      <c r="GA3300" s="224"/>
    </row>
    <row r="3301" spans="179:183" x14ac:dyDescent="0.35">
      <c r="FW3301" s="224"/>
      <c r="FX3301" s="224"/>
      <c r="FY3301" s="225"/>
      <c r="GA3301" s="224"/>
    </row>
    <row r="3302" spans="179:183" x14ac:dyDescent="0.35">
      <c r="FW3302" s="224"/>
      <c r="FX3302" s="224"/>
      <c r="FY3302" s="225"/>
      <c r="GA3302" s="224"/>
    </row>
    <row r="3303" spans="179:183" x14ac:dyDescent="0.35">
      <c r="FW3303" s="224"/>
      <c r="FX3303" s="224"/>
      <c r="FY3303" s="225"/>
      <c r="GA3303" s="224"/>
    </row>
    <row r="3304" spans="179:183" x14ac:dyDescent="0.35">
      <c r="FW3304" s="224"/>
      <c r="FX3304" s="224"/>
      <c r="FY3304" s="225"/>
      <c r="GA3304" s="224"/>
    </row>
    <row r="3305" spans="179:183" x14ac:dyDescent="0.35">
      <c r="FW3305" s="224"/>
      <c r="FX3305" s="224"/>
      <c r="FY3305" s="225"/>
      <c r="GA3305" s="224"/>
    </row>
    <row r="3306" spans="179:183" x14ac:dyDescent="0.35">
      <c r="FW3306" s="224"/>
      <c r="FX3306" s="224"/>
      <c r="FY3306" s="225"/>
      <c r="GA3306" s="224"/>
    </row>
    <row r="3307" spans="179:183" x14ac:dyDescent="0.35">
      <c r="FW3307" s="224"/>
      <c r="FX3307" s="224"/>
      <c r="FY3307" s="225"/>
      <c r="GA3307" s="224"/>
    </row>
    <row r="3308" spans="179:183" x14ac:dyDescent="0.35">
      <c r="FW3308" s="224"/>
      <c r="FX3308" s="224"/>
      <c r="FY3308" s="225"/>
      <c r="GA3308" s="224"/>
    </row>
    <row r="3309" spans="179:183" x14ac:dyDescent="0.35">
      <c r="FW3309" s="224"/>
      <c r="FX3309" s="224"/>
      <c r="FY3309" s="225"/>
      <c r="GA3309" s="224"/>
    </row>
    <row r="3310" spans="179:183" x14ac:dyDescent="0.35">
      <c r="FW3310" s="224"/>
      <c r="FX3310" s="224"/>
      <c r="FY3310" s="225"/>
      <c r="GA3310" s="224"/>
    </row>
    <row r="3311" spans="179:183" x14ac:dyDescent="0.35">
      <c r="FW3311" s="224"/>
      <c r="FX3311" s="224"/>
      <c r="FY3311" s="225"/>
      <c r="GA3311" s="224"/>
    </row>
    <row r="3312" spans="179:183" x14ac:dyDescent="0.35">
      <c r="FW3312" s="224"/>
      <c r="FX3312" s="224"/>
      <c r="FY3312" s="225"/>
      <c r="GA3312" s="224"/>
    </row>
    <row r="3313" spans="179:183" x14ac:dyDescent="0.35">
      <c r="FW3313" s="224"/>
      <c r="FX3313" s="224"/>
      <c r="FY3313" s="225"/>
      <c r="GA3313" s="224"/>
    </row>
    <row r="3314" spans="179:183" x14ac:dyDescent="0.35">
      <c r="FW3314" s="224"/>
      <c r="FX3314" s="224"/>
      <c r="FY3314" s="225"/>
      <c r="GA3314" s="224"/>
    </row>
    <row r="3315" spans="179:183" x14ac:dyDescent="0.35">
      <c r="FW3315" s="224"/>
      <c r="FX3315" s="224"/>
      <c r="FY3315" s="225"/>
      <c r="GA3315" s="224"/>
    </row>
    <row r="3316" spans="179:183" x14ac:dyDescent="0.35">
      <c r="FW3316" s="224"/>
      <c r="FX3316" s="224"/>
      <c r="FY3316" s="225"/>
      <c r="GA3316" s="224"/>
    </row>
    <row r="3317" spans="179:183" x14ac:dyDescent="0.35">
      <c r="FW3317" s="224"/>
      <c r="FX3317" s="224"/>
      <c r="FY3317" s="225"/>
      <c r="GA3317" s="224"/>
    </row>
    <row r="3318" spans="179:183" x14ac:dyDescent="0.35">
      <c r="FW3318" s="224"/>
      <c r="FX3318" s="224"/>
      <c r="FY3318" s="225"/>
      <c r="GA3318" s="224"/>
    </row>
    <row r="3319" spans="179:183" x14ac:dyDescent="0.35">
      <c r="FW3319" s="224"/>
      <c r="FX3319" s="224"/>
      <c r="FY3319" s="225"/>
      <c r="GA3319" s="224"/>
    </row>
    <row r="3320" spans="179:183" x14ac:dyDescent="0.35">
      <c r="FW3320" s="224"/>
      <c r="FX3320" s="224"/>
      <c r="FY3320" s="225"/>
      <c r="GA3320" s="224"/>
    </row>
    <row r="3321" spans="179:183" x14ac:dyDescent="0.35">
      <c r="FW3321" s="224"/>
      <c r="FX3321" s="224"/>
      <c r="FY3321" s="225"/>
      <c r="GA3321" s="224"/>
    </row>
    <row r="3322" spans="179:183" x14ac:dyDescent="0.35">
      <c r="FW3322" s="224"/>
      <c r="FX3322" s="224"/>
      <c r="FY3322" s="225"/>
      <c r="GA3322" s="224"/>
    </row>
    <row r="3323" spans="179:183" x14ac:dyDescent="0.35">
      <c r="FW3323" s="224"/>
      <c r="FX3323" s="224"/>
      <c r="FY3323" s="225"/>
      <c r="GA3323" s="224"/>
    </row>
    <row r="3324" spans="179:183" x14ac:dyDescent="0.35">
      <c r="FW3324" s="224"/>
      <c r="FX3324" s="224"/>
      <c r="FY3324" s="225"/>
      <c r="GA3324" s="224"/>
    </row>
    <row r="3325" spans="179:183" x14ac:dyDescent="0.35">
      <c r="FW3325" s="224"/>
      <c r="FX3325" s="224"/>
      <c r="FY3325" s="225"/>
      <c r="GA3325" s="224"/>
    </row>
    <row r="3326" spans="179:183" x14ac:dyDescent="0.35">
      <c r="FW3326" s="224"/>
      <c r="FX3326" s="224"/>
      <c r="FY3326" s="225"/>
      <c r="GA3326" s="224"/>
    </row>
    <row r="3327" spans="179:183" x14ac:dyDescent="0.35">
      <c r="FW3327" s="224"/>
      <c r="FX3327" s="224"/>
      <c r="FY3327" s="225"/>
      <c r="GA3327" s="224"/>
    </row>
    <row r="3328" spans="179:183" x14ac:dyDescent="0.35">
      <c r="FW3328" s="224"/>
      <c r="FX3328" s="224"/>
      <c r="FY3328" s="225"/>
      <c r="GA3328" s="224"/>
    </row>
    <row r="3329" spans="179:183" x14ac:dyDescent="0.35">
      <c r="FW3329" s="224"/>
      <c r="FX3329" s="224"/>
      <c r="FY3329" s="225"/>
      <c r="GA3329" s="224"/>
    </row>
    <row r="3330" spans="179:183" x14ac:dyDescent="0.35">
      <c r="FW3330" s="224"/>
      <c r="FX3330" s="224"/>
      <c r="FY3330" s="225"/>
      <c r="GA3330" s="224"/>
    </row>
    <row r="3331" spans="179:183" x14ac:dyDescent="0.35">
      <c r="FW3331" s="224"/>
      <c r="FX3331" s="224"/>
      <c r="FY3331" s="225"/>
      <c r="GA3331" s="224"/>
    </row>
    <row r="3332" spans="179:183" x14ac:dyDescent="0.35">
      <c r="FW3332" s="224"/>
      <c r="FX3332" s="224"/>
      <c r="FY3332" s="225"/>
      <c r="GA3332" s="224"/>
    </row>
    <row r="3333" spans="179:183" x14ac:dyDescent="0.35">
      <c r="FW3333" s="224"/>
      <c r="FX3333" s="224"/>
      <c r="FY3333" s="225"/>
      <c r="GA3333" s="224"/>
    </row>
    <row r="3334" spans="179:183" x14ac:dyDescent="0.35">
      <c r="FW3334" s="224"/>
      <c r="FX3334" s="224"/>
      <c r="FY3334" s="225"/>
      <c r="GA3334" s="224"/>
    </row>
    <row r="3335" spans="179:183" x14ac:dyDescent="0.35">
      <c r="FW3335" s="224"/>
      <c r="FX3335" s="224"/>
      <c r="FY3335" s="225"/>
      <c r="GA3335" s="224"/>
    </row>
    <row r="3336" spans="179:183" x14ac:dyDescent="0.35">
      <c r="FW3336" s="224"/>
      <c r="FX3336" s="224"/>
      <c r="FY3336" s="225"/>
      <c r="GA3336" s="224"/>
    </row>
    <row r="3337" spans="179:183" x14ac:dyDescent="0.35">
      <c r="FW3337" s="224"/>
      <c r="FX3337" s="224"/>
      <c r="FY3337" s="225"/>
      <c r="GA3337" s="224"/>
    </row>
    <row r="3338" spans="179:183" x14ac:dyDescent="0.35">
      <c r="FW3338" s="224"/>
      <c r="FX3338" s="224"/>
      <c r="FY3338" s="225"/>
      <c r="GA3338" s="224"/>
    </row>
    <row r="3339" spans="179:183" x14ac:dyDescent="0.35">
      <c r="FW3339" s="224"/>
      <c r="FX3339" s="224"/>
      <c r="FY3339" s="225"/>
      <c r="GA3339" s="224"/>
    </row>
    <row r="3340" spans="179:183" x14ac:dyDescent="0.35">
      <c r="FW3340" s="224"/>
      <c r="FX3340" s="224"/>
      <c r="FY3340" s="225"/>
      <c r="GA3340" s="224"/>
    </row>
    <row r="3341" spans="179:183" x14ac:dyDescent="0.35">
      <c r="FW3341" s="224"/>
      <c r="FX3341" s="224"/>
      <c r="FY3341" s="225"/>
      <c r="GA3341" s="224"/>
    </row>
    <row r="3342" spans="179:183" x14ac:dyDescent="0.35">
      <c r="FW3342" s="224"/>
      <c r="FX3342" s="224"/>
      <c r="FY3342" s="225"/>
      <c r="GA3342" s="224"/>
    </row>
    <row r="3343" spans="179:183" x14ac:dyDescent="0.35">
      <c r="FW3343" s="224"/>
      <c r="FX3343" s="224"/>
      <c r="FY3343" s="225"/>
      <c r="GA3343" s="224"/>
    </row>
    <row r="3344" spans="179:183" x14ac:dyDescent="0.35">
      <c r="FW3344" s="224"/>
      <c r="FX3344" s="224"/>
      <c r="FY3344" s="225"/>
      <c r="GA3344" s="224"/>
    </row>
    <row r="3345" spans="179:183" x14ac:dyDescent="0.35">
      <c r="FW3345" s="224"/>
      <c r="FX3345" s="224"/>
      <c r="FY3345" s="225"/>
      <c r="GA3345" s="224"/>
    </row>
    <row r="3346" spans="179:183" x14ac:dyDescent="0.35">
      <c r="FW3346" s="224"/>
      <c r="FX3346" s="224"/>
      <c r="FY3346" s="225"/>
      <c r="GA3346" s="224"/>
    </row>
    <row r="3347" spans="179:183" x14ac:dyDescent="0.35">
      <c r="FW3347" s="224"/>
      <c r="FX3347" s="224"/>
      <c r="FY3347" s="225"/>
      <c r="GA3347" s="224"/>
    </row>
    <row r="3348" spans="179:183" x14ac:dyDescent="0.35">
      <c r="FW3348" s="224"/>
      <c r="FX3348" s="224"/>
      <c r="FY3348" s="225"/>
      <c r="GA3348" s="224"/>
    </row>
    <row r="3349" spans="179:183" x14ac:dyDescent="0.35">
      <c r="FW3349" s="224"/>
      <c r="FX3349" s="224"/>
      <c r="FY3349" s="225"/>
      <c r="GA3349" s="224"/>
    </row>
    <row r="3350" spans="179:183" x14ac:dyDescent="0.35">
      <c r="FW3350" s="224"/>
      <c r="FX3350" s="224"/>
      <c r="FY3350" s="225"/>
      <c r="GA3350" s="224"/>
    </row>
    <row r="3351" spans="179:183" x14ac:dyDescent="0.35">
      <c r="FW3351" s="224"/>
      <c r="FX3351" s="224"/>
      <c r="FY3351" s="225"/>
      <c r="GA3351" s="224"/>
    </row>
    <row r="3352" spans="179:183" x14ac:dyDescent="0.35">
      <c r="FW3352" s="224"/>
      <c r="FX3352" s="224"/>
      <c r="FY3352" s="225"/>
      <c r="GA3352" s="224"/>
    </row>
    <row r="3353" spans="179:183" x14ac:dyDescent="0.35">
      <c r="FW3353" s="224"/>
      <c r="FX3353" s="224"/>
      <c r="FY3353" s="225"/>
      <c r="GA3353" s="224"/>
    </row>
    <row r="3354" spans="179:183" x14ac:dyDescent="0.35">
      <c r="FW3354" s="224"/>
      <c r="FX3354" s="224"/>
      <c r="FY3354" s="225"/>
      <c r="GA3354" s="224"/>
    </row>
    <row r="3355" spans="179:183" x14ac:dyDescent="0.35">
      <c r="FW3355" s="224"/>
      <c r="FX3355" s="224"/>
      <c r="FY3355" s="225"/>
      <c r="GA3355" s="224"/>
    </row>
    <row r="3356" spans="179:183" x14ac:dyDescent="0.35">
      <c r="FW3356" s="224"/>
      <c r="FX3356" s="224"/>
      <c r="FY3356" s="225"/>
      <c r="GA3356" s="224"/>
    </row>
    <row r="3357" spans="179:183" x14ac:dyDescent="0.35">
      <c r="FW3357" s="224"/>
      <c r="FX3357" s="224"/>
      <c r="FY3357" s="225"/>
      <c r="GA3357" s="224"/>
    </row>
    <row r="3358" spans="179:183" x14ac:dyDescent="0.35">
      <c r="FW3358" s="224"/>
      <c r="FX3358" s="224"/>
      <c r="FY3358" s="225"/>
      <c r="GA3358" s="224"/>
    </row>
    <row r="3359" spans="179:183" x14ac:dyDescent="0.35">
      <c r="FW3359" s="224"/>
      <c r="FX3359" s="224"/>
      <c r="FY3359" s="225"/>
      <c r="GA3359" s="224"/>
    </row>
    <row r="3360" spans="179:183" x14ac:dyDescent="0.35">
      <c r="FW3360" s="224"/>
      <c r="FX3360" s="224"/>
      <c r="FY3360" s="225"/>
      <c r="GA3360" s="224"/>
    </row>
    <row r="3361" spans="179:183" x14ac:dyDescent="0.35">
      <c r="FW3361" s="224"/>
      <c r="FX3361" s="224"/>
      <c r="FY3361" s="225"/>
      <c r="GA3361" s="224"/>
    </row>
    <row r="3362" spans="179:183" x14ac:dyDescent="0.35">
      <c r="FW3362" s="224"/>
      <c r="FX3362" s="224"/>
      <c r="FY3362" s="225"/>
      <c r="GA3362" s="224"/>
    </row>
    <row r="3363" spans="179:183" x14ac:dyDescent="0.35">
      <c r="FW3363" s="224"/>
      <c r="FX3363" s="224"/>
      <c r="FY3363" s="225"/>
      <c r="GA3363" s="224"/>
    </row>
    <row r="3364" spans="179:183" x14ac:dyDescent="0.35">
      <c r="FW3364" s="224"/>
      <c r="FX3364" s="224"/>
      <c r="FY3364" s="225"/>
      <c r="GA3364" s="224"/>
    </row>
    <row r="3365" spans="179:183" x14ac:dyDescent="0.35">
      <c r="FW3365" s="224"/>
      <c r="FX3365" s="224"/>
      <c r="FY3365" s="225"/>
      <c r="GA3365" s="224"/>
    </row>
    <row r="3366" spans="179:183" x14ac:dyDescent="0.35">
      <c r="FW3366" s="224"/>
      <c r="FX3366" s="224"/>
      <c r="FY3366" s="225"/>
      <c r="GA3366" s="224"/>
    </row>
    <row r="3367" spans="179:183" x14ac:dyDescent="0.35">
      <c r="FW3367" s="224"/>
      <c r="FX3367" s="224"/>
      <c r="FY3367" s="225"/>
      <c r="GA3367" s="224"/>
    </row>
    <row r="3368" spans="179:183" x14ac:dyDescent="0.35">
      <c r="FW3368" s="224"/>
      <c r="FX3368" s="224"/>
      <c r="FY3368" s="225"/>
      <c r="GA3368" s="224"/>
    </row>
    <row r="3369" spans="179:183" x14ac:dyDescent="0.35">
      <c r="FW3369" s="224"/>
      <c r="FX3369" s="224"/>
      <c r="FY3369" s="225"/>
      <c r="GA3369" s="224"/>
    </row>
    <row r="3370" spans="179:183" x14ac:dyDescent="0.35">
      <c r="FW3370" s="224"/>
      <c r="FX3370" s="224"/>
      <c r="FY3370" s="225"/>
      <c r="GA3370" s="224"/>
    </row>
    <row r="3371" spans="179:183" x14ac:dyDescent="0.35">
      <c r="FW3371" s="224"/>
      <c r="FX3371" s="224"/>
      <c r="FY3371" s="225"/>
      <c r="GA3371" s="224"/>
    </row>
    <row r="3372" spans="179:183" x14ac:dyDescent="0.35">
      <c r="FW3372" s="224"/>
      <c r="FX3372" s="224"/>
      <c r="FY3372" s="225"/>
      <c r="GA3372" s="224"/>
    </row>
    <row r="3373" spans="179:183" x14ac:dyDescent="0.35">
      <c r="FW3373" s="224"/>
      <c r="FX3373" s="224"/>
      <c r="FY3373" s="225"/>
      <c r="GA3373" s="224"/>
    </row>
    <row r="3374" spans="179:183" x14ac:dyDescent="0.35">
      <c r="FW3374" s="224"/>
      <c r="FX3374" s="224"/>
      <c r="FY3374" s="225"/>
      <c r="GA3374" s="224"/>
    </row>
    <row r="3375" spans="179:183" x14ac:dyDescent="0.35">
      <c r="FW3375" s="224"/>
      <c r="FX3375" s="224"/>
      <c r="FY3375" s="225"/>
      <c r="GA3375" s="224"/>
    </row>
    <row r="3376" spans="179:183" x14ac:dyDescent="0.35">
      <c r="FW3376" s="224"/>
      <c r="FX3376" s="224"/>
      <c r="FY3376" s="225"/>
      <c r="GA3376" s="224"/>
    </row>
    <row r="3377" spans="179:183" x14ac:dyDescent="0.35">
      <c r="FW3377" s="224"/>
      <c r="FX3377" s="224"/>
      <c r="FY3377" s="225"/>
      <c r="GA3377" s="224"/>
    </row>
    <row r="3378" spans="179:183" x14ac:dyDescent="0.35">
      <c r="FW3378" s="224"/>
      <c r="FX3378" s="224"/>
      <c r="FY3378" s="225"/>
      <c r="GA3378" s="224"/>
    </row>
    <row r="3379" spans="179:183" x14ac:dyDescent="0.35">
      <c r="FW3379" s="224"/>
      <c r="FX3379" s="224"/>
      <c r="FY3379" s="225"/>
      <c r="GA3379" s="224"/>
    </row>
    <row r="3380" spans="179:183" x14ac:dyDescent="0.35">
      <c r="FW3380" s="224"/>
      <c r="FX3380" s="224"/>
      <c r="FY3380" s="225"/>
      <c r="GA3380" s="224"/>
    </row>
    <row r="3381" spans="179:183" x14ac:dyDescent="0.35">
      <c r="FW3381" s="224"/>
      <c r="FX3381" s="224"/>
      <c r="FY3381" s="225"/>
      <c r="GA3381" s="224"/>
    </row>
    <row r="3382" spans="179:183" x14ac:dyDescent="0.35">
      <c r="FW3382" s="224"/>
      <c r="FX3382" s="224"/>
      <c r="FY3382" s="225"/>
      <c r="GA3382" s="224"/>
    </row>
    <row r="3383" spans="179:183" x14ac:dyDescent="0.35">
      <c r="FW3383" s="224"/>
      <c r="FX3383" s="224"/>
      <c r="FY3383" s="225"/>
      <c r="GA3383" s="224"/>
    </row>
    <row r="3384" spans="179:183" x14ac:dyDescent="0.35">
      <c r="FW3384" s="224"/>
      <c r="FX3384" s="224"/>
      <c r="FY3384" s="225"/>
      <c r="GA3384" s="224"/>
    </row>
    <row r="3385" spans="179:183" x14ac:dyDescent="0.35">
      <c r="FW3385" s="224"/>
      <c r="FX3385" s="224"/>
      <c r="FY3385" s="225"/>
      <c r="GA3385" s="224"/>
    </row>
    <row r="3386" spans="179:183" x14ac:dyDescent="0.35">
      <c r="FW3386" s="224"/>
      <c r="FX3386" s="224"/>
      <c r="FY3386" s="225"/>
      <c r="GA3386" s="224"/>
    </row>
    <row r="3387" spans="179:183" x14ac:dyDescent="0.35">
      <c r="FW3387" s="224"/>
      <c r="FX3387" s="224"/>
      <c r="FY3387" s="225"/>
      <c r="GA3387" s="224"/>
    </row>
    <row r="3388" spans="179:183" x14ac:dyDescent="0.35">
      <c r="FW3388" s="224"/>
      <c r="FX3388" s="224"/>
      <c r="FY3388" s="225"/>
      <c r="GA3388" s="224"/>
    </row>
    <row r="3389" spans="179:183" x14ac:dyDescent="0.35">
      <c r="FW3389" s="224"/>
      <c r="FX3389" s="224"/>
      <c r="FY3389" s="225"/>
      <c r="GA3389" s="224"/>
    </row>
    <row r="3390" spans="179:183" x14ac:dyDescent="0.35">
      <c r="FW3390" s="224"/>
      <c r="FX3390" s="224"/>
      <c r="FY3390" s="225"/>
      <c r="GA3390" s="224"/>
    </row>
    <row r="3391" spans="179:183" x14ac:dyDescent="0.35">
      <c r="FW3391" s="224"/>
      <c r="FX3391" s="224"/>
      <c r="FY3391" s="225"/>
      <c r="GA3391" s="224"/>
    </row>
    <row r="3392" spans="179:183" x14ac:dyDescent="0.35">
      <c r="FW3392" s="224"/>
      <c r="FX3392" s="224"/>
      <c r="FY3392" s="225"/>
      <c r="GA3392" s="224"/>
    </row>
    <row r="3393" spans="179:183" x14ac:dyDescent="0.35">
      <c r="FW3393" s="224"/>
      <c r="FX3393" s="224"/>
      <c r="FY3393" s="225"/>
      <c r="GA3393" s="224"/>
    </row>
    <row r="3394" spans="179:183" x14ac:dyDescent="0.35">
      <c r="FW3394" s="224"/>
      <c r="FX3394" s="224"/>
      <c r="FY3394" s="225"/>
      <c r="GA3394" s="224"/>
    </row>
    <row r="3395" spans="179:183" x14ac:dyDescent="0.35">
      <c r="FW3395" s="224"/>
      <c r="FX3395" s="224"/>
      <c r="FY3395" s="225"/>
      <c r="GA3395" s="224"/>
    </row>
    <row r="3396" spans="179:183" x14ac:dyDescent="0.35">
      <c r="FW3396" s="224"/>
      <c r="FX3396" s="224"/>
      <c r="FY3396" s="225"/>
      <c r="GA3396" s="224"/>
    </row>
    <row r="3397" spans="179:183" x14ac:dyDescent="0.35">
      <c r="FW3397" s="224"/>
      <c r="FX3397" s="224"/>
      <c r="FY3397" s="225"/>
      <c r="GA3397" s="224"/>
    </row>
    <row r="3398" spans="179:183" x14ac:dyDescent="0.35">
      <c r="FW3398" s="224"/>
      <c r="FX3398" s="224"/>
      <c r="FY3398" s="225"/>
      <c r="GA3398" s="224"/>
    </row>
    <row r="3399" spans="179:183" x14ac:dyDescent="0.35">
      <c r="FW3399" s="224"/>
      <c r="FX3399" s="224"/>
      <c r="FY3399" s="225"/>
      <c r="GA3399" s="224"/>
    </row>
    <row r="3400" spans="179:183" x14ac:dyDescent="0.35">
      <c r="FW3400" s="224"/>
      <c r="FX3400" s="224"/>
      <c r="FY3400" s="225"/>
      <c r="GA3400" s="224"/>
    </row>
    <row r="3401" spans="179:183" x14ac:dyDescent="0.35">
      <c r="FW3401" s="224"/>
      <c r="FX3401" s="224"/>
      <c r="FY3401" s="225"/>
      <c r="GA3401" s="224"/>
    </row>
    <row r="3402" spans="179:183" x14ac:dyDescent="0.35">
      <c r="FW3402" s="224"/>
      <c r="FX3402" s="224"/>
      <c r="FY3402" s="225"/>
      <c r="GA3402" s="224"/>
    </row>
    <row r="3403" spans="179:183" x14ac:dyDescent="0.35">
      <c r="FW3403" s="224"/>
      <c r="FX3403" s="224"/>
      <c r="FY3403" s="225"/>
      <c r="GA3403" s="224"/>
    </row>
    <row r="3404" spans="179:183" x14ac:dyDescent="0.35">
      <c r="FW3404" s="224"/>
      <c r="FX3404" s="224"/>
      <c r="FY3404" s="225"/>
      <c r="GA3404" s="224"/>
    </row>
    <row r="3405" spans="179:183" x14ac:dyDescent="0.35">
      <c r="FW3405" s="224"/>
      <c r="FX3405" s="224"/>
      <c r="FY3405" s="225"/>
      <c r="GA3405" s="224"/>
    </row>
    <row r="3406" spans="179:183" x14ac:dyDescent="0.35">
      <c r="FW3406" s="224"/>
      <c r="FX3406" s="224"/>
      <c r="FY3406" s="225"/>
      <c r="GA3406" s="224"/>
    </row>
    <row r="3407" spans="179:183" x14ac:dyDescent="0.35">
      <c r="FW3407" s="224"/>
      <c r="FX3407" s="224"/>
      <c r="FY3407" s="225"/>
      <c r="GA3407" s="224"/>
    </row>
    <row r="3408" spans="179:183" x14ac:dyDescent="0.35">
      <c r="FW3408" s="224"/>
      <c r="FX3408" s="224"/>
      <c r="FY3408" s="225"/>
      <c r="GA3408" s="224"/>
    </row>
    <row r="3409" spans="179:183" x14ac:dyDescent="0.35">
      <c r="FW3409" s="224"/>
      <c r="FX3409" s="224"/>
      <c r="FY3409" s="225"/>
      <c r="GA3409" s="224"/>
    </row>
    <row r="3410" spans="179:183" x14ac:dyDescent="0.35">
      <c r="FW3410" s="224"/>
      <c r="FX3410" s="224"/>
      <c r="FY3410" s="225"/>
      <c r="GA3410" s="224"/>
    </row>
    <row r="3411" spans="179:183" x14ac:dyDescent="0.35">
      <c r="FW3411" s="224"/>
      <c r="FX3411" s="224"/>
      <c r="FY3411" s="225"/>
      <c r="GA3411" s="224"/>
    </row>
    <row r="3412" spans="179:183" x14ac:dyDescent="0.35">
      <c r="FW3412" s="224"/>
      <c r="FX3412" s="224"/>
      <c r="FY3412" s="225"/>
      <c r="GA3412" s="224"/>
    </row>
    <row r="3413" spans="179:183" x14ac:dyDescent="0.35">
      <c r="FW3413" s="224"/>
      <c r="FX3413" s="224"/>
      <c r="FY3413" s="225"/>
      <c r="GA3413" s="224"/>
    </row>
    <row r="3414" spans="179:183" x14ac:dyDescent="0.35">
      <c r="FW3414" s="224"/>
      <c r="FX3414" s="224"/>
      <c r="FY3414" s="225"/>
      <c r="GA3414" s="224"/>
    </row>
    <row r="3415" spans="179:183" x14ac:dyDescent="0.35">
      <c r="FW3415" s="224"/>
      <c r="FX3415" s="224"/>
      <c r="FY3415" s="225"/>
      <c r="GA3415" s="224"/>
    </row>
    <row r="3416" spans="179:183" x14ac:dyDescent="0.35">
      <c r="FW3416" s="224"/>
      <c r="FX3416" s="224"/>
      <c r="FY3416" s="225"/>
      <c r="GA3416" s="224"/>
    </row>
    <row r="3417" spans="179:183" x14ac:dyDescent="0.35">
      <c r="FW3417" s="224"/>
      <c r="FX3417" s="224"/>
      <c r="FY3417" s="225"/>
      <c r="GA3417" s="224"/>
    </row>
    <row r="3418" spans="179:183" x14ac:dyDescent="0.35">
      <c r="FW3418" s="224"/>
      <c r="FX3418" s="224"/>
      <c r="FY3418" s="225"/>
      <c r="GA3418" s="224"/>
    </row>
    <row r="3419" spans="179:183" x14ac:dyDescent="0.35">
      <c r="FW3419" s="224"/>
      <c r="FX3419" s="224"/>
      <c r="FY3419" s="225"/>
      <c r="GA3419" s="224"/>
    </row>
    <row r="3420" spans="179:183" x14ac:dyDescent="0.35">
      <c r="FW3420" s="224"/>
      <c r="FX3420" s="224"/>
      <c r="FY3420" s="225"/>
      <c r="GA3420" s="224"/>
    </row>
    <row r="3421" spans="179:183" x14ac:dyDescent="0.35">
      <c r="FW3421" s="224"/>
      <c r="FX3421" s="224"/>
      <c r="FY3421" s="225"/>
      <c r="GA3421" s="224"/>
    </row>
    <row r="3422" spans="179:183" x14ac:dyDescent="0.35">
      <c r="FW3422" s="224"/>
      <c r="FX3422" s="224"/>
      <c r="FY3422" s="225"/>
      <c r="GA3422" s="224"/>
    </row>
    <row r="3423" spans="179:183" x14ac:dyDescent="0.35">
      <c r="FW3423" s="224"/>
      <c r="FX3423" s="224"/>
      <c r="FY3423" s="225"/>
      <c r="GA3423" s="224"/>
    </row>
    <row r="3424" spans="179:183" x14ac:dyDescent="0.35">
      <c r="FW3424" s="224"/>
      <c r="FX3424" s="224"/>
      <c r="FY3424" s="225"/>
      <c r="GA3424" s="224"/>
    </row>
    <row r="3425" spans="179:183" x14ac:dyDescent="0.35">
      <c r="FW3425" s="224"/>
      <c r="FX3425" s="224"/>
      <c r="FY3425" s="225"/>
      <c r="GA3425" s="224"/>
    </row>
    <row r="3426" spans="179:183" x14ac:dyDescent="0.35">
      <c r="FW3426" s="224"/>
      <c r="FX3426" s="224"/>
      <c r="FY3426" s="225"/>
      <c r="GA3426" s="224"/>
    </row>
    <row r="3427" spans="179:183" x14ac:dyDescent="0.35">
      <c r="FW3427" s="224"/>
      <c r="FX3427" s="224"/>
      <c r="FY3427" s="225"/>
      <c r="GA3427" s="224"/>
    </row>
    <row r="3428" spans="179:183" x14ac:dyDescent="0.35">
      <c r="FW3428" s="224"/>
      <c r="FX3428" s="224"/>
      <c r="FY3428" s="225"/>
      <c r="GA3428" s="224"/>
    </row>
    <row r="3429" spans="179:183" x14ac:dyDescent="0.35">
      <c r="FW3429" s="224"/>
      <c r="FX3429" s="224"/>
      <c r="FY3429" s="225"/>
      <c r="GA3429" s="224"/>
    </row>
    <row r="3430" spans="179:183" x14ac:dyDescent="0.35">
      <c r="FW3430" s="224"/>
      <c r="FX3430" s="224"/>
      <c r="FY3430" s="225"/>
      <c r="GA3430" s="224"/>
    </row>
    <row r="3431" spans="179:183" x14ac:dyDescent="0.35">
      <c r="FW3431" s="224"/>
      <c r="FX3431" s="224"/>
      <c r="FY3431" s="225"/>
      <c r="GA3431" s="224"/>
    </row>
    <row r="3432" spans="179:183" x14ac:dyDescent="0.35">
      <c r="FW3432" s="224"/>
      <c r="FX3432" s="224"/>
      <c r="FY3432" s="225"/>
      <c r="GA3432" s="224"/>
    </row>
    <row r="3433" spans="179:183" x14ac:dyDescent="0.35">
      <c r="FW3433" s="224"/>
      <c r="FX3433" s="224"/>
      <c r="FY3433" s="225"/>
      <c r="GA3433" s="224"/>
    </row>
    <row r="3434" spans="179:183" x14ac:dyDescent="0.35">
      <c r="FW3434" s="224"/>
      <c r="FX3434" s="224"/>
      <c r="FY3434" s="225"/>
      <c r="GA3434" s="224"/>
    </row>
    <row r="3435" spans="179:183" x14ac:dyDescent="0.35">
      <c r="FW3435" s="224"/>
      <c r="FX3435" s="224"/>
      <c r="FY3435" s="225"/>
      <c r="GA3435" s="224"/>
    </row>
    <row r="3436" spans="179:183" x14ac:dyDescent="0.35">
      <c r="FW3436" s="224"/>
      <c r="FX3436" s="224"/>
      <c r="FY3436" s="225"/>
      <c r="GA3436" s="224"/>
    </row>
    <row r="3437" spans="179:183" x14ac:dyDescent="0.35">
      <c r="FW3437" s="224"/>
      <c r="FX3437" s="224"/>
      <c r="FY3437" s="225"/>
      <c r="GA3437" s="224"/>
    </row>
    <row r="3438" spans="179:183" x14ac:dyDescent="0.35">
      <c r="FW3438" s="224"/>
      <c r="FX3438" s="224"/>
      <c r="FY3438" s="225"/>
      <c r="GA3438" s="224"/>
    </row>
    <row r="3439" spans="179:183" x14ac:dyDescent="0.35">
      <c r="FW3439" s="224"/>
      <c r="FX3439" s="224"/>
      <c r="FY3439" s="225"/>
      <c r="GA3439" s="224"/>
    </row>
    <row r="3440" spans="179:183" x14ac:dyDescent="0.35">
      <c r="FW3440" s="224"/>
      <c r="FX3440" s="224"/>
      <c r="FY3440" s="225"/>
      <c r="GA3440" s="224"/>
    </row>
    <row r="3441" spans="179:183" x14ac:dyDescent="0.35">
      <c r="FW3441" s="224"/>
      <c r="FX3441" s="224"/>
      <c r="FY3441" s="225"/>
      <c r="GA3441" s="224"/>
    </row>
    <row r="3442" spans="179:183" x14ac:dyDescent="0.35">
      <c r="FW3442" s="224"/>
      <c r="FX3442" s="224"/>
      <c r="FY3442" s="225"/>
      <c r="GA3442" s="224"/>
    </row>
    <row r="3443" spans="179:183" x14ac:dyDescent="0.35">
      <c r="FW3443" s="224"/>
      <c r="FX3443" s="224"/>
      <c r="FY3443" s="225"/>
      <c r="GA3443" s="224"/>
    </row>
    <row r="3444" spans="179:183" x14ac:dyDescent="0.35">
      <c r="FW3444" s="224"/>
      <c r="FX3444" s="224"/>
      <c r="FY3444" s="225"/>
      <c r="GA3444" s="224"/>
    </row>
    <row r="3445" spans="179:183" x14ac:dyDescent="0.35">
      <c r="FW3445" s="224"/>
      <c r="FX3445" s="224"/>
      <c r="FY3445" s="225"/>
      <c r="GA3445" s="224"/>
    </row>
    <row r="3446" spans="179:183" x14ac:dyDescent="0.35">
      <c r="FW3446" s="224"/>
      <c r="FX3446" s="224"/>
      <c r="FY3446" s="225"/>
      <c r="GA3446" s="224"/>
    </row>
    <row r="3447" spans="179:183" x14ac:dyDescent="0.35">
      <c r="FW3447" s="224"/>
      <c r="FX3447" s="224"/>
      <c r="FY3447" s="225"/>
      <c r="GA3447" s="224"/>
    </row>
    <row r="3448" spans="179:183" x14ac:dyDescent="0.35">
      <c r="FW3448" s="224"/>
      <c r="FX3448" s="224"/>
      <c r="FY3448" s="225"/>
      <c r="GA3448" s="224"/>
    </row>
    <row r="3449" spans="179:183" x14ac:dyDescent="0.35">
      <c r="FW3449" s="224"/>
      <c r="FX3449" s="224"/>
      <c r="FY3449" s="225"/>
      <c r="GA3449" s="224"/>
    </row>
    <row r="3450" spans="179:183" x14ac:dyDescent="0.35">
      <c r="FW3450" s="224"/>
      <c r="FX3450" s="224"/>
      <c r="FY3450" s="225"/>
      <c r="GA3450" s="224"/>
    </row>
    <row r="3451" spans="179:183" x14ac:dyDescent="0.35">
      <c r="FW3451" s="224"/>
      <c r="FX3451" s="224"/>
      <c r="FY3451" s="225"/>
      <c r="GA3451" s="224"/>
    </row>
    <row r="3452" spans="179:183" x14ac:dyDescent="0.35">
      <c r="FW3452" s="224"/>
      <c r="FX3452" s="224"/>
      <c r="FY3452" s="225"/>
      <c r="GA3452" s="224"/>
    </row>
    <row r="3453" spans="179:183" x14ac:dyDescent="0.35">
      <c r="FW3453" s="224"/>
      <c r="FX3453" s="224"/>
      <c r="FY3453" s="225"/>
      <c r="GA3453" s="224"/>
    </row>
    <row r="3454" spans="179:183" x14ac:dyDescent="0.35">
      <c r="FW3454" s="224"/>
      <c r="FX3454" s="224"/>
      <c r="FY3454" s="225"/>
      <c r="GA3454" s="224"/>
    </row>
    <row r="3455" spans="179:183" x14ac:dyDescent="0.35">
      <c r="FW3455" s="224"/>
      <c r="FX3455" s="224"/>
      <c r="FY3455" s="225"/>
      <c r="GA3455" s="224"/>
    </row>
    <row r="3456" spans="179:183" x14ac:dyDescent="0.35">
      <c r="FW3456" s="224"/>
      <c r="FX3456" s="224"/>
      <c r="FY3456" s="225"/>
      <c r="GA3456" s="224"/>
    </row>
    <row r="3457" spans="179:183" x14ac:dyDescent="0.35">
      <c r="FW3457" s="224"/>
      <c r="FX3457" s="224"/>
      <c r="FY3457" s="225"/>
      <c r="GA3457" s="224"/>
    </row>
    <row r="3458" spans="179:183" x14ac:dyDescent="0.35">
      <c r="FW3458" s="224"/>
      <c r="FX3458" s="224"/>
      <c r="FY3458" s="225"/>
      <c r="GA3458" s="224"/>
    </row>
    <row r="3459" spans="179:183" x14ac:dyDescent="0.35">
      <c r="FW3459" s="224"/>
      <c r="FX3459" s="224"/>
      <c r="FY3459" s="225"/>
      <c r="GA3459" s="224"/>
    </row>
    <row r="3460" spans="179:183" x14ac:dyDescent="0.35">
      <c r="FW3460" s="224"/>
      <c r="FX3460" s="224"/>
      <c r="FY3460" s="225"/>
      <c r="GA3460" s="224"/>
    </row>
    <row r="3461" spans="179:183" x14ac:dyDescent="0.35">
      <c r="FW3461" s="224"/>
      <c r="FX3461" s="224"/>
      <c r="FY3461" s="225"/>
      <c r="GA3461" s="224"/>
    </row>
    <row r="3462" spans="179:183" x14ac:dyDescent="0.35">
      <c r="FW3462" s="224"/>
      <c r="FX3462" s="224"/>
      <c r="FY3462" s="225"/>
      <c r="GA3462" s="224"/>
    </row>
    <row r="3463" spans="179:183" x14ac:dyDescent="0.35">
      <c r="FW3463" s="224"/>
      <c r="FX3463" s="224"/>
      <c r="FY3463" s="225"/>
      <c r="GA3463" s="224"/>
    </row>
    <row r="3464" spans="179:183" x14ac:dyDescent="0.35">
      <c r="FW3464" s="224"/>
      <c r="FX3464" s="224"/>
      <c r="FY3464" s="225"/>
      <c r="GA3464" s="224"/>
    </row>
    <row r="3465" spans="179:183" x14ac:dyDescent="0.35">
      <c r="FW3465" s="224"/>
      <c r="FX3465" s="224"/>
      <c r="FY3465" s="225"/>
      <c r="GA3465" s="224"/>
    </row>
    <row r="3466" spans="179:183" x14ac:dyDescent="0.35">
      <c r="FW3466" s="224"/>
      <c r="FX3466" s="224"/>
      <c r="FY3466" s="225"/>
      <c r="GA3466" s="224"/>
    </row>
    <row r="3467" spans="179:183" x14ac:dyDescent="0.35">
      <c r="FW3467" s="224"/>
      <c r="FX3467" s="224"/>
      <c r="FY3467" s="225"/>
      <c r="GA3467" s="224"/>
    </row>
    <row r="3468" spans="179:183" x14ac:dyDescent="0.35">
      <c r="FW3468" s="224"/>
      <c r="FX3468" s="224"/>
      <c r="FY3468" s="225"/>
      <c r="GA3468" s="224"/>
    </row>
    <row r="3469" spans="179:183" x14ac:dyDescent="0.35">
      <c r="FW3469" s="224"/>
      <c r="FX3469" s="224"/>
      <c r="FY3469" s="225"/>
      <c r="GA3469" s="224"/>
    </row>
    <row r="3470" spans="179:183" x14ac:dyDescent="0.35">
      <c r="FW3470" s="224"/>
      <c r="FX3470" s="224"/>
      <c r="FY3470" s="225"/>
      <c r="GA3470" s="224"/>
    </row>
    <row r="3471" spans="179:183" x14ac:dyDescent="0.35">
      <c r="FW3471" s="224"/>
      <c r="FX3471" s="224"/>
      <c r="FY3471" s="225"/>
      <c r="GA3471" s="224"/>
    </row>
    <row r="3472" spans="179:183" x14ac:dyDescent="0.35">
      <c r="FW3472" s="224"/>
      <c r="FX3472" s="224"/>
      <c r="FY3472" s="225"/>
      <c r="GA3472" s="224"/>
    </row>
    <row r="3473" spans="179:183" x14ac:dyDescent="0.35">
      <c r="FW3473" s="224"/>
      <c r="FX3473" s="224"/>
      <c r="FY3473" s="225"/>
      <c r="GA3473" s="224"/>
    </row>
    <row r="3474" spans="179:183" x14ac:dyDescent="0.35">
      <c r="FW3474" s="224"/>
      <c r="FX3474" s="224"/>
      <c r="FY3474" s="225"/>
      <c r="GA3474" s="224"/>
    </row>
    <row r="3475" spans="179:183" x14ac:dyDescent="0.35">
      <c r="FW3475" s="224"/>
      <c r="FX3475" s="224"/>
      <c r="FY3475" s="225"/>
      <c r="GA3475" s="224"/>
    </row>
    <row r="3476" spans="179:183" x14ac:dyDescent="0.35">
      <c r="FW3476" s="224"/>
      <c r="FX3476" s="224"/>
      <c r="FY3476" s="225"/>
      <c r="GA3476" s="224"/>
    </row>
    <row r="3477" spans="179:183" x14ac:dyDescent="0.35">
      <c r="FW3477" s="224"/>
      <c r="FX3477" s="224"/>
      <c r="FY3477" s="225"/>
      <c r="GA3477" s="224"/>
    </row>
    <row r="3478" spans="179:183" x14ac:dyDescent="0.35">
      <c r="FW3478" s="224"/>
      <c r="FX3478" s="224"/>
      <c r="FY3478" s="225"/>
      <c r="GA3478" s="224"/>
    </row>
    <row r="3479" spans="179:183" x14ac:dyDescent="0.35">
      <c r="FW3479" s="224"/>
      <c r="FX3479" s="224"/>
      <c r="FY3479" s="225"/>
      <c r="GA3479" s="224"/>
    </row>
    <row r="3480" spans="179:183" x14ac:dyDescent="0.35">
      <c r="FW3480" s="224"/>
      <c r="FX3480" s="224"/>
      <c r="FY3480" s="225"/>
      <c r="GA3480" s="224"/>
    </row>
    <row r="3481" spans="179:183" x14ac:dyDescent="0.35">
      <c r="FW3481" s="224"/>
      <c r="FX3481" s="224"/>
      <c r="FY3481" s="225"/>
      <c r="GA3481" s="224"/>
    </row>
    <row r="3482" spans="179:183" x14ac:dyDescent="0.35">
      <c r="FW3482" s="224"/>
      <c r="FX3482" s="224"/>
      <c r="FY3482" s="225"/>
      <c r="GA3482" s="224"/>
    </row>
    <row r="3483" spans="179:183" x14ac:dyDescent="0.35">
      <c r="FW3483" s="224"/>
      <c r="FX3483" s="224"/>
      <c r="FY3483" s="225"/>
      <c r="GA3483" s="224"/>
    </row>
    <row r="3484" spans="179:183" x14ac:dyDescent="0.35">
      <c r="FW3484" s="224"/>
      <c r="FX3484" s="224"/>
      <c r="FY3484" s="225"/>
      <c r="GA3484" s="224"/>
    </row>
    <row r="3485" spans="179:183" x14ac:dyDescent="0.35">
      <c r="FW3485" s="224"/>
      <c r="FX3485" s="224"/>
      <c r="FY3485" s="225"/>
      <c r="GA3485" s="224"/>
    </row>
    <row r="3486" spans="179:183" x14ac:dyDescent="0.35">
      <c r="FW3486" s="224"/>
      <c r="FX3486" s="224"/>
      <c r="FY3486" s="225"/>
      <c r="GA3486" s="224"/>
    </row>
    <row r="3487" spans="179:183" x14ac:dyDescent="0.35">
      <c r="FW3487" s="224"/>
      <c r="FX3487" s="224"/>
      <c r="FY3487" s="225"/>
      <c r="GA3487" s="224"/>
    </row>
    <row r="3488" spans="179:183" x14ac:dyDescent="0.35">
      <c r="FW3488" s="224"/>
      <c r="FX3488" s="224"/>
      <c r="FY3488" s="225"/>
      <c r="GA3488" s="224"/>
    </row>
    <row r="3489" spans="179:183" x14ac:dyDescent="0.35">
      <c r="FW3489" s="224"/>
      <c r="FX3489" s="224"/>
      <c r="FY3489" s="225"/>
      <c r="GA3489" s="224"/>
    </row>
    <row r="3490" spans="179:183" x14ac:dyDescent="0.35">
      <c r="FW3490" s="224"/>
      <c r="FX3490" s="224"/>
      <c r="FY3490" s="225"/>
      <c r="GA3490" s="224"/>
    </row>
    <row r="3491" spans="179:183" x14ac:dyDescent="0.35">
      <c r="FW3491" s="224"/>
      <c r="FX3491" s="224"/>
      <c r="FY3491" s="225"/>
      <c r="GA3491" s="224"/>
    </row>
    <row r="3492" spans="179:183" x14ac:dyDescent="0.35">
      <c r="FW3492" s="224"/>
      <c r="FX3492" s="224"/>
      <c r="FY3492" s="225"/>
      <c r="GA3492" s="224"/>
    </row>
    <row r="3493" spans="179:183" x14ac:dyDescent="0.35">
      <c r="FW3493" s="224"/>
      <c r="FX3493" s="224"/>
      <c r="FY3493" s="225"/>
      <c r="GA3493" s="224"/>
    </row>
    <row r="3494" spans="179:183" x14ac:dyDescent="0.35">
      <c r="FW3494" s="224"/>
      <c r="FX3494" s="224"/>
      <c r="FY3494" s="225"/>
      <c r="GA3494" s="224"/>
    </row>
    <row r="3495" spans="179:183" x14ac:dyDescent="0.35">
      <c r="FW3495" s="224"/>
      <c r="FX3495" s="224"/>
      <c r="FY3495" s="225"/>
      <c r="GA3495" s="224"/>
    </row>
    <row r="3496" spans="179:183" x14ac:dyDescent="0.35">
      <c r="FW3496" s="224"/>
      <c r="FX3496" s="224"/>
      <c r="FY3496" s="225"/>
      <c r="GA3496" s="224"/>
    </row>
    <row r="3497" spans="179:183" x14ac:dyDescent="0.35">
      <c r="FW3497" s="224"/>
      <c r="FX3497" s="224"/>
      <c r="FY3497" s="225"/>
      <c r="GA3497" s="224"/>
    </row>
    <row r="3498" spans="179:183" x14ac:dyDescent="0.35">
      <c r="FW3498" s="224"/>
      <c r="FX3498" s="224"/>
      <c r="FY3498" s="225"/>
      <c r="GA3498" s="224"/>
    </row>
    <row r="3499" spans="179:183" x14ac:dyDescent="0.35">
      <c r="FW3499" s="224"/>
      <c r="FX3499" s="224"/>
      <c r="FY3499" s="225"/>
      <c r="GA3499" s="224"/>
    </row>
    <row r="3500" spans="179:183" x14ac:dyDescent="0.35">
      <c r="FW3500" s="224"/>
      <c r="FX3500" s="224"/>
      <c r="FY3500" s="225"/>
      <c r="GA3500" s="224"/>
    </row>
    <row r="3501" spans="179:183" x14ac:dyDescent="0.35">
      <c r="FW3501" s="224"/>
      <c r="FX3501" s="224"/>
      <c r="FY3501" s="225"/>
      <c r="GA3501" s="224"/>
    </row>
    <row r="3502" spans="179:183" x14ac:dyDescent="0.35">
      <c r="FW3502" s="224"/>
      <c r="FX3502" s="224"/>
      <c r="FY3502" s="225"/>
      <c r="GA3502" s="224"/>
    </row>
    <row r="3503" spans="179:183" x14ac:dyDescent="0.35">
      <c r="FW3503" s="224"/>
      <c r="FX3503" s="224"/>
      <c r="FY3503" s="225"/>
      <c r="GA3503" s="224"/>
    </row>
    <row r="3504" spans="179:183" x14ac:dyDescent="0.35">
      <c r="FW3504" s="224"/>
      <c r="FX3504" s="224"/>
      <c r="FY3504" s="225"/>
      <c r="GA3504" s="224"/>
    </row>
    <row r="3505" spans="179:183" x14ac:dyDescent="0.35">
      <c r="FW3505" s="224"/>
      <c r="FX3505" s="224"/>
      <c r="FY3505" s="225"/>
      <c r="GA3505" s="224"/>
    </row>
    <row r="3506" spans="179:183" x14ac:dyDescent="0.35">
      <c r="FW3506" s="224"/>
      <c r="FX3506" s="224"/>
      <c r="FY3506" s="225"/>
      <c r="GA3506" s="224"/>
    </row>
    <row r="3507" spans="179:183" x14ac:dyDescent="0.35">
      <c r="FW3507" s="224"/>
      <c r="FX3507" s="224"/>
      <c r="FY3507" s="225"/>
      <c r="GA3507" s="224"/>
    </row>
    <row r="3508" spans="179:183" x14ac:dyDescent="0.35">
      <c r="FW3508" s="224"/>
      <c r="FX3508" s="224"/>
      <c r="FY3508" s="225"/>
      <c r="GA3508" s="224"/>
    </row>
    <row r="3509" spans="179:183" x14ac:dyDescent="0.35">
      <c r="FW3509" s="224"/>
      <c r="FX3509" s="224"/>
      <c r="FY3509" s="225"/>
      <c r="GA3509" s="224"/>
    </row>
    <row r="3510" spans="179:183" x14ac:dyDescent="0.35">
      <c r="FW3510" s="224"/>
      <c r="FX3510" s="224"/>
      <c r="FY3510" s="225"/>
      <c r="GA3510" s="224"/>
    </row>
    <row r="3511" spans="179:183" x14ac:dyDescent="0.35">
      <c r="FW3511" s="224"/>
      <c r="FX3511" s="224"/>
      <c r="FY3511" s="225"/>
      <c r="GA3511" s="224"/>
    </row>
    <row r="3512" spans="179:183" x14ac:dyDescent="0.35">
      <c r="FW3512" s="224"/>
      <c r="FX3512" s="224"/>
      <c r="FY3512" s="225"/>
      <c r="GA3512" s="224"/>
    </row>
    <row r="3513" spans="179:183" x14ac:dyDescent="0.35">
      <c r="FW3513" s="224"/>
      <c r="FX3513" s="224"/>
      <c r="FY3513" s="225"/>
      <c r="GA3513" s="224"/>
    </row>
    <row r="3514" spans="179:183" x14ac:dyDescent="0.35">
      <c r="FW3514" s="224"/>
      <c r="FX3514" s="224"/>
      <c r="FY3514" s="225"/>
      <c r="GA3514" s="224"/>
    </row>
    <row r="3515" spans="179:183" x14ac:dyDescent="0.35">
      <c r="FW3515" s="224"/>
      <c r="FX3515" s="224"/>
      <c r="FY3515" s="225"/>
      <c r="GA3515" s="224"/>
    </row>
    <row r="3516" spans="179:183" x14ac:dyDescent="0.35">
      <c r="FW3516" s="224"/>
      <c r="FX3516" s="224"/>
      <c r="FY3516" s="225"/>
      <c r="GA3516" s="224"/>
    </row>
    <row r="3517" spans="179:183" x14ac:dyDescent="0.35">
      <c r="FW3517" s="224"/>
      <c r="FX3517" s="224"/>
      <c r="FY3517" s="225"/>
      <c r="GA3517" s="224"/>
    </row>
    <row r="3518" spans="179:183" x14ac:dyDescent="0.35">
      <c r="FW3518" s="224"/>
      <c r="FX3518" s="224"/>
      <c r="FY3518" s="225"/>
      <c r="GA3518" s="224"/>
    </row>
    <row r="3519" spans="179:183" x14ac:dyDescent="0.35">
      <c r="FW3519" s="224"/>
      <c r="FX3519" s="224"/>
      <c r="FY3519" s="225"/>
      <c r="GA3519" s="224"/>
    </row>
    <row r="3520" spans="179:183" x14ac:dyDescent="0.35">
      <c r="FW3520" s="224"/>
      <c r="FX3520" s="224"/>
      <c r="FY3520" s="225"/>
      <c r="GA3520" s="224"/>
    </row>
    <row r="3521" spans="179:183" x14ac:dyDescent="0.35">
      <c r="FW3521" s="224"/>
      <c r="FX3521" s="224"/>
      <c r="FY3521" s="225"/>
      <c r="GA3521" s="224"/>
    </row>
    <row r="3522" spans="179:183" x14ac:dyDescent="0.35">
      <c r="FW3522" s="224"/>
      <c r="FX3522" s="224"/>
      <c r="FY3522" s="225"/>
      <c r="GA3522" s="224"/>
    </row>
    <row r="3523" spans="179:183" x14ac:dyDescent="0.35">
      <c r="FW3523" s="224"/>
      <c r="FX3523" s="224"/>
      <c r="FY3523" s="225"/>
      <c r="GA3523" s="224"/>
    </row>
    <row r="3524" spans="179:183" x14ac:dyDescent="0.35">
      <c r="FW3524" s="224"/>
      <c r="FX3524" s="224"/>
      <c r="FY3524" s="225"/>
      <c r="GA3524" s="224"/>
    </row>
    <row r="3525" spans="179:183" x14ac:dyDescent="0.35">
      <c r="FW3525" s="224"/>
      <c r="FX3525" s="224"/>
      <c r="FY3525" s="225"/>
      <c r="GA3525" s="224"/>
    </row>
    <row r="3526" spans="179:183" x14ac:dyDescent="0.35">
      <c r="FW3526" s="224"/>
      <c r="FX3526" s="224"/>
      <c r="FY3526" s="225"/>
      <c r="GA3526" s="224"/>
    </row>
    <row r="3527" spans="179:183" x14ac:dyDescent="0.35">
      <c r="FW3527" s="224"/>
      <c r="FX3527" s="224"/>
      <c r="FY3527" s="225"/>
      <c r="GA3527" s="224"/>
    </row>
    <row r="3528" spans="179:183" x14ac:dyDescent="0.35">
      <c r="FW3528" s="224"/>
      <c r="FX3528" s="224"/>
      <c r="FY3528" s="225"/>
      <c r="GA3528" s="224"/>
    </row>
    <row r="3529" spans="179:183" x14ac:dyDescent="0.35">
      <c r="FW3529" s="224"/>
      <c r="FX3529" s="224"/>
      <c r="FY3529" s="225"/>
      <c r="GA3529" s="224"/>
    </row>
    <row r="3530" spans="179:183" x14ac:dyDescent="0.35">
      <c r="FW3530" s="224"/>
      <c r="FX3530" s="224"/>
      <c r="FY3530" s="225"/>
      <c r="GA3530" s="224"/>
    </row>
    <row r="3531" spans="179:183" x14ac:dyDescent="0.35">
      <c r="FW3531" s="224"/>
      <c r="FX3531" s="224"/>
      <c r="FY3531" s="225"/>
      <c r="GA3531" s="224"/>
    </row>
    <row r="3532" spans="179:183" x14ac:dyDescent="0.35">
      <c r="FW3532" s="224"/>
      <c r="FX3532" s="224"/>
      <c r="FY3532" s="225"/>
      <c r="GA3532" s="224"/>
    </row>
    <row r="3533" spans="179:183" x14ac:dyDescent="0.35">
      <c r="FW3533" s="224"/>
      <c r="FX3533" s="224"/>
      <c r="FY3533" s="225"/>
      <c r="GA3533" s="224"/>
    </row>
    <row r="3534" spans="179:183" x14ac:dyDescent="0.35">
      <c r="FW3534" s="224"/>
      <c r="FX3534" s="224"/>
      <c r="FY3534" s="225"/>
      <c r="GA3534" s="224"/>
    </row>
    <row r="3535" spans="179:183" x14ac:dyDescent="0.35">
      <c r="FW3535" s="224"/>
      <c r="FX3535" s="224"/>
      <c r="FY3535" s="225"/>
      <c r="GA3535" s="224"/>
    </row>
    <row r="3536" spans="179:183" x14ac:dyDescent="0.35">
      <c r="FW3536" s="224"/>
      <c r="FX3536" s="224"/>
      <c r="FY3536" s="225"/>
      <c r="GA3536" s="224"/>
    </row>
    <row r="3537" spans="179:183" x14ac:dyDescent="0.35">
      <c r="FW3537" s="224"/>
      <c r="FX3537" s="224"/>
      <c r="FY3537" s="225"/>
      <c r="GA3537" s="224"/>
    </row>
    <row r="3538" spans="179:183" x14ac:dyDescent="0.35">
      <c r="FW3538" s="224"/>
      <c r="FX3538" s="224"/>
      <c r="FY3538" s="225"/>
      <c r="GA3538" s="224"/>
    </row>
    <row r="3539" spans="179:183" x14ac:dyDescent="0.35">
      <c r="FW3539" s="224"/>
      <c r="FX3539" s="224"/>
      <c r="FY3539" s="225"/>
      <c r="GA3539" s="224"/>
    </row>
    <row r="3540" spans="179:183" x14ac:dyDescent="0.35">
      <c r="FW3540" s="224"/>
      <c r="FX3540" s="224"/>
      <c r="FY3540" s="225"/>
      <c r="GA3540" s="224"/>
    </row>
    <row r="3541" spans="179:183" x14ac:dyDescent="0.35">
      <c r="FW3541" s="224"/>
      <c r="FX3541" s="224"/>
      <c r="FY3541" s="225"/>
      <c r="GA3541" s="224"/>
    </row>
    <row r="3542" spans="179:183" x14ac:dyDescent="0.35">
      <c r="FW3542" s="224"/>
      <c r="FX3542" s="224"/>
      <c r="FY3542" s="225"/>
      <c r="GA3542" s="224"/>
    </row>
    <row r="3543" spans="179:183" x14ac:dyDescent="0.35">
      <c r="FW3543" s="224"/>
      <c r="FX3543" s="224"/>
      <c r="FY3543" s="225"/>
      <c r="GA3543" s="224"/>
    </row>
    <row r="3544" spans="179:183" x14ac:dyDescent="0.35">
      <c r="FW3544" s="224"/>
      <c r="FX3544" s="224"/>
      <c r="FY3544" s="225"/>
      <c r="GA3544" s="224"/>
    </row>
    <row r="3545" spans="179:183" x14ac:dyDescent="0.35">
      <c r="FW3545" s="224"/>
      <c r="FX3545" s="224"/>
      <c r="FY3545" s="225"/>
      <c r="GA3545" s="224"/>
    </row>
    <row r="3546" spans="179:183" x14ac:dyDescent="0.35">
      <c r="FW3546" s="224"/>
      <c r="FX3546" s="224"/>
      <c r="FY3546" s="225"/>
      <c r="GA3546" s="224"/>
    </row>
    <row r="3547" spans="179:183" x14ac:dyDescent="0.35">
      <c r="FW3547" s="224"/>
      <c r="FX3547" s="224"/>
      <c r="FY3547" s="225"/>
      <c r="GA3547" s="224"/>
    </row>
    <row r="3548" spans="179:183" x14ac:dyDescent="0.35">
      <c r="FW3548" s="224"/>
      <c r="FX3548" s="224"/>
      <c r="FY3548" s="225"/>
      <c r="GA3548" s="224"/>
    </row>
    <row r="3549" spans="179:183" x14ac:dyDescent="0.35">
      <c r="FW3549" s="224"/>
      <c r="FX3549" s="224"/>
      <c r="FY3549" s="225"/>
      <c r="GA3549" s="224"/>
    </row>
    <row r="3550" spans="179:183" x14ac:dyDescent="0.35">
      <c r="FW3550" s="224"/>
      <c r="FX3550" s="224"/>
      <c r="FY3550" s="225"/>
      <c r="GA3550" s="224"/>
    </row>
    <row r="3551" spans="179:183" x14ac:dyDescent="0.35">
      <c r="FW3551" s="224"/>
      <c r="FX3551" s="224"/>
      <c r="FY3551" s="225"/>
      <c r="GA3551" s="224"/>
    </row>
    <row r="3552" spans="179:183" x14ac:dyDescent="0.35">
      <c r="FW3552" s="224"/>
      <c r="FX3552" s="224"/>
      <c r="FY3552" s="225"/>
      <c r="GA3552" s="224"/>
    </row>
    <row r="3553" spans="179:183" x14ac:dyDescent="0.35">
      <c r="FW3553" s="224"/>
      <c r="FX3553" s="224"/>
      <c r="FY3553" s="225"/>
      <c r="GA3553" s="224"/>
    </row>
    <row r="3554" spans="179:183" x14ac:dyDescent="0.35">
      <c r="FW3554" s="224"/>
      <c r="FX3554" s="224"/>
      <c r="FY3554" s="225"/>
      <c r="GA3554" s="224"/>
    </row>
    <row r="3555" spans="179:183" x14ac:dyDescent="0.35">
      <c r="FW3555" s="224"/>
      <c r="FX3555" s="224"/>
      <c r="FY3555" s="225"/>
      <c r="GA3555" s="224"/>
    </row>
    <row r="3556" spans="179:183" x14ac:dyDescent="0.35">
      <c r="FW3556" s="224"/>
      <c r="FX3556" s="224"/>
      <c r="FY3556" s="225"/>
      <c r="GA3556" s="224"/>
    </row>
    <row r="3557" spans="179:183" x14ac:dyDescent="0.35">
      <c r="FW3557" s="224"/>
      <c r="FX3557" s="224"/>
      <c r="FY3557" s="225"/>
      <c r="GA3557" s="224"/>
    </row>
    <row r="3558" spans="179:183" x14ac:dyDescent="0.35">
      <c r="FW3558" s="224"/>
      <c r="FX3558" s="224"/>
      <c r="FY3558" s="225"/>
      <c r="GA3558" s="224"/>
    </row>
    <row r="3559" spans="179:183" x14ac:dyDescent="0.35">
      <c r="FW3559" s="224"/>
      <c r="FX3559" s="224"/>
      <c r="FY3559" s="225"/>
      <c r="GA3559" s="224"/>
    </row>
    <row r="3560" spans="179:183" x14ac:dyDescent="0.35">
      <c r="FW3560" s="224"/>
      <c r="FX3560" s="224"/>
      <c r="FY3560" s="225"/>
      <c r="GA3560" s="224"/>
    </row>
    <row r="3561" spans="179:183" x14ac:dyDescent="0.35">
      <c r="FW3561" s="224"/>
      <c r="FX3561" s="224"/>
      <c r="FY3561" s="225"/>
      <c r="GA3561" s="224"/>
    </row>
    <row r="3562" spans="179:183" x14ac:dyDescent="0.35">
      <c r="FW3562" s="224"/>
      <c r="FX3562" s="224"/>
      <c r="FY3562" s="225"/>
      <c r="GA3562" s="224"/>
    </row>
    <row r="3563" spans="179:183" x14ac:dyDescent="0.35">
      <c r="FW3563" s="224"/>
      <c r="FX3563" s="224"/>
      <c r="FY3563" s="225"/>
      <c r="GA3563" s="224"/>
    </row>
    <row r="3564" spans="179:183" x14ac:dyDescent="0.35">
      <c r="FW3564" s="224"/>
      <c r="FX3564" s="224"/>
      <c r="FY3564" s="225"/>
      <c r="GA3564" s="224"/>
    </row>
    <row r="3565" spans="179:183" x14ac:dyDescent="0.35">
      <c r="FW3565" s="224"/>
      <c r="FX3565" s="224"/>
      <c r="FY3565" s="225"/>
      <c r="GA3565" s="224"/>
    </row>
    <row r="3566" spans="179:183" x14ac:dyDescent="0.35">
      <c r="FW3566" s="224"/>
      <c r="FX3566" s="224"/>
      <c r="FY3566" s="225"/>
      <c r="GA3566" s="224"/>
    </row>
    <row r="3567" spans="179:183" x14ac:dyDescent="0.35">
      <c r="FW3567" s="224"/>
      <c r="FX3567" s="224"/>
      <c r="FY3567" s="225"/>
      <c r="GA3567" s="224"/>
    </row>
    <row r="3568" spans="179:183" x14ac:dyDescent="0.35">
      <c r="FW3568" s="224"/>
      <c r="FX3568" s="224"/>
      <c r="FY3568" s="225"/>
      <c r="GA3568" s="224"/>
    </row>
    <row r="3569" spans="179:183" x14ac:dyDescent="0.35">
      <c r="FW3569" s="224"/>
      <c r="FX3569" s="224"/>
      <c r="FY3569" s="225"/>
      <c r="GA3569" s="224"/>
    </row>
    <row r="3570" spans="179:183" x14ac:dyDescent="0.35">
      <c r="FW3570" s="224"/>
      <c r="FX3570" s="224"/>
      <c r="FY3570" s="225"/>
      <c r="GA3570" s="224"/>
    </row>
    <row r="3571" spans="179:183" x14ac:dyDescent="0.35">
      <c r="FW3571" s="224"/>
      <c r="FX3571" s="224"/>
      <c r="FY3571" s="225"/>
      <c r="GA3571" s="224"/>
    </row>
    <row r="3572" spans="179:183" x14ac:dyDescent="0.35">
      <c r="FW3572" s="224"/>
      <c r="FX3572" s="224"/>
      <c r="FY3572" s="225"/>
      <c r="GA3572" s="224"/>
    </row>
    <row r="3573" spans="179:183" x14ac:dyDescent="0.35">
      <c r="FW3573" s="224"/>
      <c r="FX3573" s="224"/>
      <c r="FY3573" s="225"/>
      <c r="GA3573" s="224"/>
    </row>
    <row r="3574" spans="179:183" x14ac:dyDescent="0.35">
      <c r="FW3574" s="224"/>
      <c r="FX3574" s="224"/>
      <c r="FY3574" s="225"/>
      <c r="GA3574" s="224"/>
    </row>
    <row r="3575" spans="179:183" x14ac:dyDescent="0.35">
      <c r="FW3575" s="224"/>
      <c r="FX3575" s="224"/>
      <c r="FY3575" s="225"/>
      <c r="GA3575" s="224"/>
    </row>
    <row r="3576" spans="179:183" x14ac:dyDescent="0.35">
      <c r="FW3576" s="224"/>
      <c r="FX3576" s="224"/>
      <c r="FY3576" s="225"/>
      <c r="GA3576" s="224"/>
    </row>
    <row r="3577" spans="179:183" x14ac:dyDescent="0.35">
      <c r="FW3577" s="224"/>
      <c r="FX3577" s="224"/>
      <c r="FY3577" s="225"/>
      <c r="GA3577" s="224"/>
    </row>
    <row r="3578" spans="179:183" x14ac:dyDescent="0.35">
      <c r="FW3578" s="224"/>
      <c r="FX3578" s="224"/>
      <c r="FY3578" s="225"/>
      <c r="GA3578" s="224"/>
    </row>
    <row r="3579" spans="179:183" x14ac:dyDescent="0.35">
      <c r="FW3579" s="224"/>
      <c r="FX3579" s="224"/>
      <c r="FY3579" s="225"/>
      <c r="GA3579" s="224"/>
    </row>
    <row r="3580" spans="179:183" x14ac:dyDescent="0.35">
      <c r="FW3580" s="224"/>
      <c r="FX3580" s="224"/>
      <c r="FY3580" s="225"/>
      <c r="GA3580" s="224"/>
    </row>
    <row r="3581" spans="179:183" x14ac:dyDescent="0.35">
      <c r="FW3581" s="224"/>
      <c r="FX3581" s="224"/>
      <c r="FY3581" s="225"/>
      <c r="GA3581" s="224"/>
    </row>
    <row r="3582" spans="179:183" x14ac:dyDescent="0.35">
      <c r="FW3582" s="224"/>
      <c r="FX3582" s="224"/>
      <c r="FY3582" s="225"/>
      <c r="GA3582" s="224"/>
    </row>
    <row r="3583" spans="179:183" x14ac:dyDescent="0.35">
      <c r="FW3583" s="224"/>
      <c r="FX3583" s="224"/>
      <c r="FY3583" s="225"/>
      <c r="GA3583" s="224"/>
    </row>
    <row r="3584" spans="179:183" x14ac:dyDescent="0.35">
      <c r="FW3584" s="224"/>
      <c r="FX3584" s="224"/>
      <c r="FY3584" s="225"/>
      <c r="GA3584" s="224"/>
    </row>
    <row r="3585" spans="179:183" x14ac:dyDescent="0.35">
      <c r="FW3585" s="224"/>
      <c r="FX3585" s="224"/>
      <c r="FY3585" s="225"/>
      <c r="GA3585" s="224"/>
    </row>
    <row r="3586" spans="179:183" x14ac:dyDescent="0.35">
      <c r="FW3586" s="224"/>
      <c r="FX3586" s="224"/>
      <c r="FY3586" s="225"/>
      <c r="GA3586" s="224"/>
    </row>
    <row r="3587" spans="179:183" x14ac:dyDescent="0.35">
      <c r="FW3587" s="224"/>
      <c r="FX3587" s="224"/>
      <c r="FY3587" s="225"/>
      <c r="GA3587" s="224"/>
    </row>
    <row r="3588" spans="179:183" x14ac:dyDescent="0.35">
      <c r="FW3588" s="224"/>
      <c r="FX3588" s="224"/>
      <c r="FY3588" s="225"/>
      <c r="GA3588" s="224"/>
    </row>
    <row r="3589" spans="179:183" x14ac:dyDescent="0.35">
      <c r="FW3589" s="224"/>
      <c r="FX3589" s="224"/>
      <c r="FY3589" s="225"/>
      <c r="GA3589" s="224"/>
    </row>
    <row r="3590" spans="179:183" x14ac:dyDescent="0.35">
      <c r="FW3590" s="224"/>
      <c r="FX3590" s="224"/>
      <c r="FY3590" s="225"/>
      <c r="GA3590" s="224"/>
    </row>
    <row r="3591" spans="179:183" x14ac:dyDescent="0.35">
      <c r="FW3591" s="224"/>
      <c r="FX3591" s="224"/>
      <c r="FY3591" s="225"/>
      <c r="GA3591" s="224"/>
    </row>
    <row r="3592" spans="179:183" x14ac:dyDescent="0.35">
      <c r="FW3592" s="224"/>
      <c r="FX3592" s="224"/>
      <c r="FY3592" s="225"/>
      <c r="GA3592" s="224"/>
    </row>
    <row r="3593" spans="179:183" x14ac:dyDescent="0.35">
      <c r="FW3593" s="224"/>
      <c r="FX3593" s="224"/>
      <c r="FY3593" s="225"/>
      <c r="GA3593" s="224"/>
    </row>
    <row r="3594" spans="179:183" x14ac:dyDescent="0.35">
      <c r="FW3594" s="224"/>
      <c r="FX3594" s="224"/>
      <c r="FY3594" s="225"/>
      <c r="GA3594" s="224"/>
    </row>
    <row r="3595" spans="179:183" x14ac:dyDescent="0.35">
      <c r="FW3595" s="224"/>
      <c r="FX3595" s="224"/>
      <c r="FY3595" s="225"/>
      <c r="GA3595" s="224"/>
    </row>
    <row r="3596" spans="179:183" x14ac:dyDescent="0.35">
      <c r="FW3596" s="224"/>
      <c r="FX3596" s="224"/>
      <c r="FY3596" s="225"/>
      <c r="GA3596" s="224"/>
    </row>
    <row r="3597" spans="179:183" x14ac:dyDescent="0.35">
      <c r="FW3597" s="224"/>
      <c r="FX3597" s="224"/>
      <c r="FY3597" s="225"/>
      <c r="GA3597" s="224"/>
    </row>
    <row r="3598" spans="179:183" x14ac:dyDescent="0.35">
      <c r="FW3598" s="224"/>
      <c r="FX3598" s="224"/>
      <c r="FY3598" s="225"/>
      <c r="GA3598" s="224"/>
    </row>
    <row r="3599" spans="179:183" x14ac:dyDescent="0.35">
      <c r="FW3599" s="224"/>
      <c r="FX3599" s="224"/>
      <c r="FY3599" s="225"/>
      <c r="GA3599" s="224"/>
    </row>
    <row r="3600" spans="179:183" x14ac:dyDescent="0.35">
      <c r="FW3600" s="224"/>
      <c r="FX3600" s="224"/>
      <c r="FY3600" s="225"/>
      <c r="GA3600" s="224"/>
    </row>
    <row r="3601" spans="179:183" x14ac:dyDescent="0.35">
      <c r="FW3601" s="224"/>
      <c r="FX3601" s="224"/>
      <c r="FY3601" s="225"/>
      <c r="GA3601" s="224"/>
    </row>
    <row r="3602" spans="179:183" x14ac:dyDescent="0.35">
      <c r="FW3602" s="224"/>
      <c r="FX3602" s="224"/>
      <c r="FY3602" s="225"/>
      <c r="GA3602" s="224"/>
    </row>
    <row r="3603" spans="179:183" x14ac:dyDescent="0.35">
      <c r="FW3603" s="224"/>
      <c r="FX3603" s="224"/>
      <c r="FY3603" s="225"/>
      <c r="GA3603" s="224"/>
    </row>
    <row r="3604" spans="179:183" x14ac:dyDescent="0.35">
      <c r="FW3604" s="224"/>
      <c r="FX3604" s="224"/>
      <c r="FY3604" s="225"/>
      <c r="GA3604" s="224"/>
    </row>
    <row r="3605" spans="179:183" x14ac:dyDescent="0.35">
      <c r="FW3605" s="224"/>
      <c r="FX3605" s="224"/>
      <c r="FY3605" s="225"/>
      <c r="GA3605" s="224"/>
    </row>
    <row r="3606" spans="179:183" x14ac:dyDescent="0.35">
      <c r="FW3606" s="224"/>
      <c r="FX3606" s="224"/>
      <c r="FY3606" s="225"/>
      <c r="GA3606" s="224"/>
    </row>
    <row r="3607" spans="179:183" x14ac:dyDescent="0.35">
      <c r="FW3607" s="224"/>
      <c r="FX3607" s="224"/>
      <c r="FY3607" s="225"/>
      <c r="GA3607" s="224"/>
    </row>
    <row r="3608" spans="179:183" x14ac:dyDescent="0.35">
      <c r="FW3608" s="224"/>
      <c r="FX3608" s="224"/>
      <c r="FY3608" s="225"/>
      <c r="GA3608" s="224"/>
    </row>
    <row r="3609" spans="179:183" x14ac:dyDescent="0.35">
      <c r="FW3609" s="224"/>
      <c r="FX3609" s="224"/>
      <c r="FY3609" s="225"/>
      <c r="GA3609" s="224"/>
    </row>
    <row r="3610" spans="179:183" x14ac:dyDescent="0.35">
      <c r="FW3610" s="224"/>
      <c r="FX3610" s="224"/>
      <c r="FY3610" s="225"/>
      <c r="GA3610" s="224"/>
    </row>
    <row r="3611" spans="179:183" x14ac:dyDescent="0.35">
      <c r="FW3611" s="224"/>
      <c r="FX3611" s="224"/>
      <c r="FY3611" s="225"/>
      <c r="GA3611" s="224"/>
    </row>
    <row r="3612" spans="179:183" x14ac:dyDescent="0.35">
      <c r="FW3612" s="224"/>
      <c r="FX3612" s="224"/>
      <c r="FY3612" s="225"/>
      <c r="GA3612" s="224"/>
    </row>
    <row r="3613" spans="179:183" x14ac:dyDescent="0.35">
      <c r="FW3613" s="224"/>
      <c r="FX3613" s="224"/>
      <c r="FY3613" s="225"/>
      <c r="GA3613" s="224"/>
    </row>
    <row r="3614" spans="179:183" x14ac:dyDescent="0.35">
      <c r="FW3614" s="224"/>
      <c r="FX3614" s="224"/>
      <c r="FY3614" s="225"/>
      <c r="GA3614" s="224"/>
    </row>
    <row r="3615" spans="179:183" x14ac:dyDescent="0.35">
      <c r="FW3615" s="224"/>
      <c r="FX3615" s="224"/>
      <c r="FY3615" s="225"/>
      <c r="GA3615" s="224"/>
    </row>
    <row r="3616" spans="179:183" x14ac:dyDescent="0.35">
      <c r="FW3616" s="224"/>
      <c r="FX3616" s="224"/>
      <c r="FY3616" s="225"/>
      <c r="GA3616" s="224"/>
    </row>
    <row r="3617" spans="179:183" x14ac:dyDescent="0.35">
      <c r="FW3617" s="224"/>
      <c r="FX3617" s="224"/>
      <c r="FY3617" s="225"/>
      <c r="GA3617" s="224"/>
    </row>
    <row r="3618" spans="179:183" x14ac:dyDescent="0.35">
      <c r="FW3618" s="224"/>
      <c r="FX3618" s="224"/>
      <c r="FY3618" s="225"/>
      <c r="GA3618" s="224"/>
    </row>
    <row r="3619" spans="179:183" x14ac:dyDescent="0.35">
      <c r="FW3619" s="224"/>
      <c r="FX3619" s="224"/>
      <c r="FY3619" s="225"/>
      <c r="GA3619" s="224"/>
    </row>
    <row r="3620" spans="179:183" x14ac:dyDescent="0.35">
      <c r="FW3620" s="224"/>
      <c r="FX3620" s="224"/>
      <c r="FY3620" s="225"/>
      <c r="GA3620" s="224"/>
    </row>
    <row r="3621" spans="179:183" x14ac:dyDescent="0.35">
      <c r="FW3621" s="224"/>
      <c r="FX3621" s="224"/>
      <c r="FY3621" s="225"/>
      <c r="GA3621" s="224"/>
    </row>
    <row r="3622" spans="179:183" x14ac:dyDescent="0.35">
      <c r="FW3622" s="224"/>
      <c r="FX3622" s="224"/>
      <c r="FY3622" s="225"/>
      <c r="GA3622" s="224"/>
    </row>
    <row r="3623" spans="179:183" x14ac:dyDescent="0.35">
      <c r="FW3623" s="224"/>
      <c r="FX3623" s="224"/>
      <c r="FY3623" s="225"/>
      <c r="GA3623" s="224"/>
    </row>
    <row r="3624" spans="179:183" x14ac:dyDescent="0.35">
      <c r="FW3624" s="224"/>
      <c r="FX3624" s="224"/>
      <c r="FY3624" s="225"/>
      <c r="GA3624" s="224"/>
    </row>
    <row r="3625" spans="179:183" x14ac:dyDescent="0.35">
      <c r="FW3625" s="224"/>
      <c r="FX3625" s="224"/>
      <c r="FY3625" s="225"/>
      <c r="GA3625" s="224"/>
    </row>
    <row r="3626" spans="179:183" x14ac:dyDescent="0.35">
      <c r="FW3626" s="224"/>
      <c r="FX3626" s="224"/>
      <c r="FY3626" s="225"/>
      <c r="GA3626" s="224"/>
    </row>
    <row r="3627" spans="179:183" x14ac:dyDescent="0.35">
      <c r="FW3627" s="224"/>
      <c r="FX3627" s="224"/>
      <c r="FY3627" s="225"/>
      <c r="GA3627" s="224"/>
    </row>
    <row r="3628" spans="179:183" x14ac:dyDescent="0.35">
      <c r="FW3628" s="224"/>
      <c r="FX3628" s="224"/>
      <c r="FY3628" s="225"/>
      <c r="GA3628" s="224"/>
    </row>
    <row r="3629" spans="179:183" x14ac:dyDescent="0.35">
      <c r="FW3629" s="224"/>
      <c r="FX3629" s="224"/>
      <c r="FY3629" s="225"/>
      <c r="GA3629" s="224"/>
    </row>
    <row r="3630" spans="179:183" x14ac:dyDescent="0.35">
      <c r="FW3630" s="224"/>
      <c r="FX3630" s="224"/>
      <c r="FY3630" s="225"/>
      <c r="GA3630" s="224"/>
    </row>
    <row r="3631" spans="179:183" x14ac:dyDescent="0.35">
      <c r="FW3631" s="224"/>
      <c r="FX3631" s="224"/>
      <c r="FY3631" s="225"/>
      <c r="GA3631" s="224"/>
    </row>
    <row r="3632" spans="179:183" x14ac:dyDescent="0.35">
      <c r="FW3632" s="224"/>
      <c r="FX3632" s="224"/>
      <c r="FY3632" s="225"/>
      <c r="GA3632" s="224"/>
    </row>
    <row r="3633" spans="179:183" x14ac:dyDescent="0.35">
      <c r="FW3633" s="224"/>
      <c r="FX3633" s="224"/>
      <c r="FY3633" s="225"/>
      <c r="GA3633" s="224"/>
    </row>
    <row r="3634" spans="179:183" x14ac:dyDescent="0.35">
      <c r="FW3634" s="224"/>
      <c r="FX3634" s="224"/>
      <c r="FY3634" s="225"/>
      <c r="GA3634" s="224"/>
    </row>
    <row r="3635" spans="179:183" x14ac:dyDescent="0.35">
      <c r="FW3635" s="224"/>
      <c r="FX3635" s="224"/>
      <c r="FY3635" s="225"/>
      <c r="GA3635" s="224"/>
    </row>
    <row r="3636" spans="179:183" x14ac:dyDescent="0.35">
      <c r="FW3636" s="224"/>
      <c r="FX3636" s="224"/>
      <c r="FY3636" s="225"/>
      <c r="GA3636" s="224"/>
    </row>
    <row r="3637" spans="179:183" x14ac:dyDescent="0.35">
      <c r="FW3637" s="224"/>
      <c r="FX3637" s="224"/>
      <c r="FY3637" s="225"/>
      <c r="GA3637" s="224"/>
    </row>
    <row r="3638" spans="179:183" x14ac:dyDescent="0.35">
      <c r="FW3638" s="224"/>
      <c r="FX3638" s="224"/>
      <c r="FY3638" s="225"/>
      <c r="GA3638" s="224"/>
    </row>
    <row r="3639" spans="179:183" x14ac:dyDescent="0.35">
      <c r="FW3639" s="224"/>
      <c r="FX3639" s="224"/>
      <c r="FY3639" s="225"/>
      <c r="GA3639" s="224"/>
    </row>
    <row r="3640" spans="179:183" x14ac:dyDescent="0.35">
      <c r="FW3640" s="224"/>
      <c r="FX3640" s="224"/>
      <c r="FY3640" s="225"/>
      <c r="GA3640" s="224"/>
    </row>
    <row r="3641" spans="179:183" x14ac:dyDescent="0.35">
      <c r="FW3641" s="224"/>
      <c r="FX3641" s="224"/>
      <c r="FY3641" s="225"/>
      <c r="GA3641" s="224"/>
    </row>
    <row r="3642" spans="179:183" x14ac:dyDescent="0.35">
      <c r="FW3642" s="224"/>
      <c r="FX3642" s="224"/>
      <c r="FY3642" s="225"/>
      <c r="GA3642" s="224"/>
    </row>
    <row r="3643" spans="179:183" x14ac:dyDescent="0.35">
      <c r="FW3643" s="224"/>
      <c r="FX3643" s="224"/>
      <c r="FY3643" s="225"/>
      <c r="GA3643" s="224"/>
    </row>
    <row r="3644" spans="179:183" x14ac:dyDescent="0.35">
      <c r="FW3644" s="224"/>
      <c r="FX3644" s="224"/>
      <c r="FY3644" s="225"/>
      <c r="GA3644" s="224"/>
    </row>
    <row r="3645" spans="179:183" x14ac:dyDescent="0.35">
      <c r="FW3645" s="224"/>
      <c r="FX3645" s="224"/>
      <c r="FY3645" s="225"/>
      <c r="GA3645" s="224"/>
    </row>
    <row r="3646" spans="179:183" x14ac:dyDescent="0.35">
      <c r="FW3646" s="224"/>
      <c r="FX3646" s="224"/>
      <c r="FY3646" s="225"/>
      <c r="GA3646" s="224"/>
    </row>
    <row r="3647" spans="179:183" x14ac:dyDescent="0.35">
      <c r="FW3647" s="224"/>
      <c r="FX3647" s="224"/>
      <c r="FY3647" s="225"/>
      <c r="GA3647" s="224"/>
    </row>
    <row r="3648" spans="179:183" x14ac:dyDescent="0.35">
      <c r="FW3648" s="224"/>
      <c r="FX3648" s="224"/>
      <c r="FY3648" s="225"/>
      <c r="GA3648" s="224"/>
    </row>
    <row r="3649" spans="179:183" x14ac:dyDescent="0.35">
      <c r="FW3649" s="224"/>
      <c r="FX3649" s="224"/>
      <c r="FY3649" s="225"/>
      <c r="GA3649" s="224"/>
    </row>
    <row r="3650" spans="179:183" x14ac:dyDescent="0.35">
      <c r="FW3650" s="224"/>
      <c r="FX3650" s="224"/>
      <c r="FY3650" s="225"/>
      <c r="GA3650" s="224"/>
    </row>
    <row r="3651" spans="179:183" x14ac:dyDescent="0.35">
      <c r="FW3651" s="224"/>
      <c r="FX3651" s="224"/>
      <c r="FY3651" s="225"/>
      <c r="GA3651" s="224"/>
    </row>
    <row r="3652" spans="179:183" x14ac:dyDescent="0.35">
      <c r="FW3652" s="224"/>
      <c r="FX3652" s="224"/>
      <c r="FY3652" s="225"/>
      <c r="GA3652" s="224"/>
    </row>
    <row r="3653" spans="179:183" x14ac:dyDescent="0.35">
      <c r="FW3653" s="224"/>
      <c r="FX3653" s="224"/>
      <c r="FY3653" s="225"/>
      <c r="GA3653" s="224"/>
    </row>
    <row r="3654" spans="179:183" x14ac:dyDescent="0.35">
      <c r="FW3654" s="224"/>
      <c r="FX3654" s="224"/>
      <c r="FY3654" s="225"/>
      <c r="GA3654" s="224"/>
    </row>
    <row r="3655" spans="179:183" x14ac:dyDescent="0.35">
      <c r="FW3655" s="224"/>
      <c r="FX3655" s="224"/>
      <c r="FY3655" s="225"/>
      <c r="GA3655" s="224"/>
    </row>
    <row r="3656" spans="179:183" x14ac:dyDescent="0.35">
      <c r="FW3656" s="224"/>
      <c r="FX3656" s="224"/>
      <c r="FY3656" s="225"/>
      <c r="GA3656" s="224"/>
    </row>
    <row r="3657" spans="179:183" x14ac:dyDescent="0.35">
      <c r="FW3657" s="224"/>
      <c r="FX3657" s="224"/>
      <c r="FY3657" s="225"/>
      <c r="GA3657" s="224"/>
    </row>
    <row r="3658" spans="179:183" x14ac:dyDescent="0.35">
      <c r="FW3658" s="224"/>
      <c r="FX3658" s="224"/>
      <c r="FY3658" s="225"/>
      <c r="GA3658" s="224"/>
    </row>
    <row r="3659" spans="179:183" x14ac:dyDescent="0.35">
      <c r="FW3659" s="224"/>
      <c r="FX3659" s="224"/>
      <c r="FY3659" s="225"/>
      <c r="GA3659" s="224"/>
    </row>
    <row r="3660" spans="179:183" x14ac:dyDescent="0.35">
      <c r="FW3660" s="224"/>
      <c r="FX3660" s="224"/>
      <c r="FY3660" s="225"/>
      <c r="GA3660" s="224"/>
    </row>
    <row r="3661" spans="179:183" x14ac:dyDescent="0.35">
      <c r="FW3661" s="224"/>
      <c r="FX3661" s="224"/>
      <c r="FY3661" s="225"/>
      <c r="GA3661" s="224"/>
    </row>
    <row r="3662" spans="179:183" x14ac:dyDescent="0.35">
      <c r="FW3662" s="224"/>
      <c r="FX3662" s="224"/>
      <c r="FY3662" s="225"/>
      <c r="GA3662" s="224"/>
    </row>
    <row r="3663" spans="179:183" x14ac:dyDescent="0.35">
      <c r="FW3663" s="224"/>
      <c r="FX3663" s="224"/>
      <c r="FY3663" s="225"/>
      <c r="GA3663" s="224"/>
    </row>
    <row r="3664" spans="179:183" x14ac:dyDescent="0.35">
      <c r="FW3664" s="224"/>
      <c r="FX3664" s="224"/>
      <c r="FY3664" s="225"/>
      <c r="GA3664" s="224"/>
    </row>
    <row r="3665" spans="179:183" x14ac:dyDescent="0.35">
      <c r="FW3665" s="224"/>
      <c r="FX3665" s="224"/>
      <c r="FY3665" s="225"/>
      <c r="GA3665" s="224"/>
    </row>
    <row r="3666" spans="179:183" x14ac:dyDescent="0.35">
      <c r="FW3666" s="224"/>
      <c r="FX3666" s="224"/>
      <c r="FY3666" s="225"/>
      <c r="GA3666" s="224"/>
    </row>
    <row r="3667" spans="179:183" x14ac:dyDescent="0.35">
      <c r="FW3667" s="224"/>
      <c r="FX3667" s="224"/>
      <c r="FY3667" s="225"/>
      <c r="GA3667" s="224"/>
    </row>
    <row r="3668" spans="179:183" x14ac:dyDescent="0.35">
      <c r="FW3668" s="224"/>
      <c r="FX3668" s="224"/>
      <c r="FY3668" s="225"/>
      <c r="GA3668" s="224"/>
    </row>
    <row r="3669" spans="179:183" x14ac:dyDescent="0.35">
      <c r="FW3669" s="224"/>
      <c r="FX3669" s="224"/>
      <c r="FY3669" s="225"/>
      <c r="GA3669" s="224"/>
    </row>
    <row r="3670" spans="179:183" x14ac:dyDescent="0.35">
      <c r="FW3670" s="224"/>
      <c r="FX3670" s="224"/>
      <c r="FY3670" s="225"/>
      <c r="GA3670" s="224"/>
    </row>
    <row r="3671" spans="179:183" x14ac:dyDescent="0.35">
      <c r="FW3671" s="224"/>
      <c r="FX3671" s="224"/>
      <c r="FY3671" s="225"/>
      <c r="GA3671" s="224"/>
    </row>
    <row r="3672" spans="179:183" x14ac:dyDescent="0.35">
      <c r="FW3672" s="224"/>
      <c r="FX3672" s="224"/>
      <c r="FY3672" s="225"/>
      <c r="GA3672" s="224"/>
    </row>
    <row r="3673" spans="179:183" x14ac:dyDescent="0.35">
      <c r="FW3673" s="224"/>
      <c r="FX3673" s="224"/>
      <c r="FY3673" s="225"/>
      <c r="GA3673" s="224"/>
    </row>
    <row r="3674" spans="179:183" x14ac:dyDescent="0.35">
      <c r="FW3674" s="224"/>
      <c r="FX3674" s="224"/>
      <c r="FY3674" s="225"/>
      <c r="GA3674" s="224"/>
    </row>
    <row r="3675" spans="179:183" x14ac:dyDescent="0.35">
      <c r="FW3675" s="224"/>
      <c r="FX3675" s="224"/>
      <c r="FY3675" s="225"/>
      <c r="GA3675" s="224"/>
    </row>
    <row r="3676" spans="179:183" x14ac:dyDescent="0.35">
      <c r="FW3676" s="224"/>
      <c r="FX3676" s="224"/>
      <c r="FY3676" s="225"/>
      <c r="GA3676" s="224"/>
    </row>
    <row r="3677" spans="179:183" x14ac:dyDescent="0.35">
      <c r="FW3677" s="224"/>
      <c r="FX3677" s="224"/>
      <c r="FY3677" s="225"/>
      <c r="GA3677" s="224"/>
    </row>
    <row r="3678" spans="179:183" x14ac:dyDescent="0.35">
      <c r="FW3678" s="224"/>
      <c r="FX3678" s="224"/>
      <c r="FY3678" s="225"/>
      <c r="GA3678" s="224"/>
    </row>
    <row r="3679" spans="179:183" x14ac:dyDescent="0.35">
      <c r="FW3679" s="224"/>
      <c r="FX3679" s="224"/>
      <c r="FY3679" s="225"/>
      <c r="GA3679" s="224"/>
    </row>
    <row r="3680" spans="179:183" x14ac:dyDescent="0.35">
      <c r="FW3680" s="224"/>
      <c r="FX3680" s="224"/>
      <c r="FY3680" s="225"/>
      <c r="GA3680" s="224"/>
    </row>
    <row r="3681" spans="179:183" x14ac:dyDescent="0.35">
      <c r="FW3681" s="224"/>
      <c r="FX3681" s="224"/>
      <c r="FY3681" s="225"/>
      <c r="GA3681" s="224"/>
    </row>
    <row r="3682" spans="179:183" x14ac:dyDescent="0.35">
      <c r="FW3682" s="224"/>
      <c r="FX3682" s="224"/>
      <c r="FY3682" s="225"/>
      <c r="GA3682" s="224"/>
    </row>
    <row r="3683" spans="179:183" x14ac:dyDescent="0.35">
      <c r="FW3683" s="224"/>
      <c r="FX3683" s="224"/>
      <c r="FY3683" s="225"/>
      <c r="GA3683" s="224"/>
    </row>
    <row r="3684" spans="179:183" x14ac:dyDescent="0.35">
      <c r="FW3684" s="224"/>
      <c r="FX3684" s="224"/>
      <c r="FY3684" s="225"/>
      <c r="GA3684" s="224"/>
    </row>
    <row r="3685" spans="179:183" x14ac:dyDescent="0.35">
      <c r="FW3685" s="224"/>
      <c r="FX3685" s="224"/>
      <c r="FY3685" s="225"/>
      <c r="GA3685" s="224"/>
    </row>
    <row r="3686" spans="179:183" x14ac:dyDescent="0.35">
      <c r="FW3686" s="224"/>
      <c r="FX3686" s="224"/>
      <c r="FY3686" s="225"/>
      <c r="GA3686" s="224"/>
    </row>
    <row r="3687" spans="179:183" x14ac:dyDescent="0.35">
      <c r="FW3687" s="224"/>
      <c r="FX3687" s="224"/>
      <c r="FY3687" s="225"/>
      <c r="GA3687" s="224"/>
    </row>
    <row r="3688" spans="179:183" x14ac:dyDescent="0.35">
      <c r="FW3688" s="224"/>
      <c r="FX3688" s="224"/>
      <c r="FY3688" s="225"/>
      <c r="GA3688" s="224"/>
    </row>
    <row r="3689" spans="179:183" x14ac:dyDescent="0.35">
      <c r="FW3689" s="224"/>
      <c r="FX3689" s="224"/>
      <c r="FY3689" s="225"/>
      <c r="GA3689" s="224"/>
    </row>
    <row r="3690" spans="179:183" x14ac:dyDescent="0.35">
      <c r="FW3690" s="224"/>
      <c r="FX3690" s="224"/>
      <c r="FY3690" s="225"/>
      <c r="GA3690" s="224"/>
    </row>
    <row r="3691" spans="179:183" x14ac:dyDescent="0.35">
      <c r="FW3691" s="224"/>
      <c r="FX3691" s="224"/>
      <c r="FY3691" s="225"/>
      <c r="GA3691" s="224"/>
    </row>
    <row r="3692" spans="179:183" x14ac:dyDescent="0.35">
      <c r="FW3692" s="224"/>
      <c r="FX3692" s="224"/>
      <c r="FY3692" s="225"/>
      <c r="GA3692" s="224"/>
    </row>
    <row r="3693" spans="179:183" x14ac:dyDescent="0.35">
      <c r="FW3693" s="224"/>
      <c r="FX3693" s="224"/>
      <c r="FY3693" s="225"/>
      <c r="GA3693" s="224"/>
    </row>
    <row r="3694" spans="179:183" x14ac:dyDescent="0.35">
      <c r="FW3694" s="224"/>
      <c r="FX3694" s="224"/>
      <c r="FY3694" s="225"/>
      <c r="GA3694" s="224"/>
    </row>
    <row r="3695" spans="179:183" x14ac:dyDescent="0.35">
      <c r="FW3695" s="224"/>
      <c r="FX3695" s="224"/>
      <c r="FY3695" s="225"/>
      <c r="GA3695" s="224"/>
    </row>
    <row r="3696" spans="179:183" x14ac:dyDescent="0.35">
      <c r="FW3696" s="224"/>
      <c r="FX3696" s="224"/>
      <c r="FY3696" s="225"/>
      <c r="GA3696" s="224"/>
    </row>
    <row r="3697" spans="179:183" x14ac:dyDescent="0.35">
      <c r="FW3697" s="224"/>
      <c r="FX3697" s="224"/>
      <c r="FY3697" s="225"/>
      <c r="GA3697" s="224"/>
    </row>
    <row r="3698" spans="179:183" x14ac:dyDescent="0.35">
      <c r="FW3698" s="224"/>
      <c r="FX3698" s="224"/>
      <c r="FY3698" s="225"/>
      <c r="GA3698" s="224"/>
    </row>
    <row r="3699" spans="179:183" x14ac:dyDescent="0.35">
      <c r="FW3699" s="224"/>
      <c r="FX3699" s="224"/>
      <c r="FY3699" s="225"/>
      <c r="GA3699" s="224"/>
    </row>
    <row r="3700" spans="179:183" x14ac:dyDescent="0.35">
      <c r="FW3700" s="224"/>
      <c r="FX3700" s="224"/>
      <c r="FY3700" s="225"/>
      <c r="GA3700" s="224"/>
    </row>
    <row r="3701" spans="179:183" x14ac:dyDescent="0.35">
      <c r="FW3701" s="224"/>
      <c r="FX3701" s="224"/>
      <c r="FY3701" s="225"/>
      <c r="GA3701" s="224"/>
    </row>
    <row r="3702" spans="179:183" x14ac:dyDescent="0.35">
      <c r="FW3702" s="224"/>
      <c r="FX3702" s="224"/>
      <c r="FY3702" s="225"/>
      <c r="GA3702" s="224"/>
    </row>
    <row r="3703" spans="179:183" x14ac:dyDescent="0.35">
      <c r="FW3703" s="224"/>
      <c r="FX3703" s="224"/>
      <c r="FY3703" s="225"/>
      <c r="GA3703" s="224"/>
    </row>
    <row r="3704" spans="179:183" x14ac:dyDescent="0.35">
      <c r="FW3704" s="224"/>
      <c r="FX3704" s="224"/>
      <c r="FY3704" s="225"/>
      <c r="GA3704" s="224"/>
    </row>
    <row r="3705" spans="179:183" x14ac:dyDescent="0.35">
      <c r="FW3705" s="224"/>
      <c r="FX3705" s="224"/>
      <c r="FY3705" s="225"/>
      <c r="GA3705" s="224"/>
    </row>
    <row r="3706" spans="179:183" x14ac:dyDescent="0.35">
      <c r="FW3706" s="224"/>
      <c r="FX3706" s="224"/>
      <c r="FY3706" s="225"/>
      <c r="GA3706" s="224"/>
    </row>
    <row r="3707" spans="179:183" x14ac:dyDescent="0.35">
      <c r="FW3707" s="224"/>
      <c r="FX3707" s="224"/>
      <c r="FY3707" s="225"/>
      <c r="GA3707" s="224"/>
    </row>
    <row r="3708" spans="179:183" x14ac:dyDescent="0.35">
      <c r="FW3708" s="224"/>
      <c r="FX3708" s="224"/>
      <c r="FY3708" s="225"/>
      <c r="GA3708" s="224"/>
    </row>
    <row r="3709" spans="179:183" x14ac:dyDescent="0.35">
      <c r="FW3709" s="224"/>
      <c r="FX3709" s="224"/>
      <c r="FY3709" s="225"/>
      <c r="GA3709" s="224"/>
    </row>
    <row r="3710" spans="179:183" x14ac:dyDescent="0.35">
      <c r="FW3710" s="224"/>
      <c r="FX3710" s="224"/>
      <c r="FY3710" s="225"/>
      <c r="GA3710" s="224"/>
    </row>
    <row r="3711" spans="179:183" x14ac:dyDescent="0.35">
      <c r="FW3711" s="224"/>
      <c r="FX3711" s="224"/>
      <c r="FY3711" s="225"/>
      <c r="GA3711" s="224"/>
    </row>
    <row r="3712" spans="179:183" x14ac:dyDescent="0.35">
      <c r="FW3712" s="224"/>
      <c r="FX3712" s="224"/>
      <c r="FY3712" s="225"/>
      <c r="GA3712" s="224"/>
    </row>
    <row r="3713" spans="179:183" x14ac:dyDescent="0.35">
      <c r="FW3713" s="224"/>
      <c r="FX3713" s="224"/>
      <c r="FY3713" s="225"/>
      <c r="GA3713" s="224"/>
    </row>
    <row r="3714" spans="179:183" x14ac:dyDescent="0.35">
      <c r="FW3714" s="224"/>
      <c r="FX3714" s="224"/>
      <c r="FY3714" s="225"/>
      <c r="GA3714" s="224"/>
    </row>
    <row r="3715" spans="179:183" x14ac:dyDescent="0.35">
      <c r="FW3715" s="224"/>
      <c r="FX3715" s="224"/>
      <c r="FY3715" s="225"/>
      <c r="GA3715" s="224"/>
    </row>
    <row r="3716" spans="179:183" x14ac:dyDescent="0.35">
      <c r="FW3716" s="224"/>
      <c r="FX3716" s="224"/>
      <c r="FY3716" s="225"/>
      <c r="GA3716" s="224"/>
    </row>
    <row r="3717" spans="179:183" x14ac:dyDescent="0.35">
      <c r="FW3717" s="224"/>
      <c r="FX3717" s="224"/>
      <c r="FY3717" s="225"/>
      <c r="GA3717" s="224"/>
    </row>
    <row r="3718" spans="179:183" x14ac:dyDescent="0.35">
      <c r="FW3718" s="224"/>
      <c r="FX3718" s="224"/>
      <c r="FY3718" s="225"/>
      <c r="GA3718" s="224"/>
    </row>
    <row r="3719" spans="179:183" x14ac:dyDescent="0.35">
      <c r="FW3719" s="224"/>
      <c r="FX3719" s="224"/>
      <c r="FY3719" s="225"/>
      <c r="GA3719" s="224"/>
    </row>
    <row r="3720" spans="179:183" x14ac:dyDescent="0.35">
      <c r="FW3720" s="224"/>
      <c r="FX3720" s="224"/>
      <c r="FY3720" s="225"/>
      <c r="GA3720" s="224"/>
    </row>
    <row r="3721" spans="179:183" x14ac:dyDescent="0.35">
      <c r="FW3721" s="224"/>
      <c r="FX3721" s="224"/>
      <c r="FY3721" s="225"/>
      <c r="GA3721" s="224"/>
    </row>
    <row r="3722" spans="179:183" x14ac:dyDescent="0.35">
      <c r="FW3722" s="224"/>
      <c r="FX3722" s="224"/>
      <c r="FY3722" s="225"/>
      <c r="GA3722" s="224"/>
    </row>
    <row r="3723" spans="179:183" x14ac:dyDescent="0.35">
      <c r="FW3723" s="224"/>
      <c r="FX3723" s="224"/>
      <c r="FY3723" s="225"/>
      <c r="GA3723" s="224"/>
    </row>
    <row r="3724" spans="179:183" x14ac:dyDescent="0.35">
      <c r="FW3724" s="224"/>
      <c r="FX3724" s="224"/>
      <c r="FY3724" s="225"/>
      <c r="GA3724" s="224"/>
    </row>
    <row r="3725" spans="179:183" x14ac:dyDescent="0.35">
      <c r="FW3725" s="224"/>
      <c r="FX3725" s="224"/>
      <c r="FY3725" s="225"/>
      <c r="GA3725" s="224"/>
    </row>
    <row r="3726" spans="179:183" x14ac:dyDescent="0.35">
      <c r="FW3726" s="224"/>
      <c r="FX3726" s="224"/>
      <c r="FY3726" s="225"/>
      <c r="GA3726" s="224"/>
    </row>
    <row r="3727" spans="179:183" x14ac:dyDescent="0.35">
      <c r="FW3727" s="224"/>
      <c r="FX3727" s="224"/>
      <c r="FY3727" s="225"/>
      <c r="GA3727" s="224"/>
    </row>
    <row r="3728" spans="179:183" x14ac:dyDescent="0.35">
      <c r="FW3728" s="224"/>
      <c r="FX3728" s="224"/>
      <c r="FY3728" s="225"/>
      <c r="GA3728" s="224"/>
    </row>
    <row r="3729" spans="179:183" x14ac:dyDescent="0.35">
      <c r="FW3729" s="224"/>
      <c r="FX3729" s="224"/>
      <c r="FY3729" s="225"/>
      <c r="GA3729" s="224"/>
    </row>
    <row r="3730" spans="179:183" x14ac:dyDescent="0.35">
      <c r="FW3730" s="224"/>
      <c r="FX3730" s="224"/>
      <c r="FY3730" s="225"/>
      <c r="GA3730" s="224"/>
    </row>
    <row r="3731" spans="179:183" x14ac:dyDescent="0.35">
      <c r="FW3731" s="224"/>
      <c r="FX3731" s="224"/>
      <c r="FY3731" s="225"/>
      <c r="GA3731" s="224"/>
    </row>
    <row r="3732" spans="179:183" x14ac:dyDescent="0.35">
      <c r="FW3732" s="224"/>
      <c r="FX3732" s="224"/>
      <c r="FY3732" s="225"/>
      <c r="GA3732" s="224"/>
    </row>
    <row r="3733" spans="179:183" x14ac:dyDescent="0.35">
      <c r="FW3733" s="224"/>
      <c r="FX3733" s="224"/>
      <c r="FY3733" s="225"/>
      <c r="GA3733" s="224"/>
    </row>
    <row r="3734" spans="179:183" x14ac:dyDescent="0.35">
      <c r="FW3734" s="224"/>
      <c r="FX3734" s="224"/>
      <c r="FY3734" s="225"/>
      <c r="GA3734" s="224"/>
    </row>
    <row r="3735" spans="179:183" x14ac:dyDescent="0.35">
      <c r="FW3735" s="224"/>
      <c r="FX3735" s="224"/>
      <c r="FY3735" s="225"/>
      <c r="GA3735" s="224"/>
    </row>
    <row r="3736" spans="179:183" x14ac:dyDescent="0.35">
      <c r="FW3736" s="224"/>
      <c r="FX3736" s="224"/>
      <c r="FY3736" s="225"/>
      <c r="GA3736" s="224"/>
    </row>
    <row r="3737" spans="179:183" x14ac:dyDescent="0.35">
      <c r="FW3737" s="224"/>
      <c r="FX3737" s="224"/>
      <c r="FY3737" s="225"/>
      <c r="GA3737" s="224"/>
    </row>
    <row r="3738" spans="179:183" x14ac:dyDescent="0.35">
      <c r="FW3738" s="224"/>
      <c r="FX3738" s="224"/>
      <c r="FY3738" s="225"/>
      <c r="GA3738" s="224"/>
    </row>
    <row r="3739" spans="179:183" x14ac:dyDescent="0.35">
      <c r="FW3739" s="224"/>
      <c r="FX3739" s="224"/>
      <c r="FY3739" s="225"/>
      <c r="GA3739" s="224"/>
    </row>
    <row r="3740" spans="179:183" x14ac:dyDescent="0.35">
      <c r="FW3740" s="224"/>
      <c r="FX3740" s="224"/>
      <c r="FY3740" s="225"/>
      <c r="GA3740" s="224"/>
    </row>
    <row r="3741" spans="179:183" x14ac:dyDescent="0.35">
      <c r="FW3741" s="224"/>
      <c r="FX3741" s="224"/>
      <c r="FY3741" s="225"/>
      <c r="GA3741" s="224"/>
    </row>
    <row r="3742" spans="179:183" x14ac:dyDescent="0.35">
      <c r="FW3742" s="224"/>
      <c r="FX3742" s="224"/>
      <c r="FY3742" s="225"/>
      <c r="GA3742" s="224"/>
    </row>
    <row r="3743" spans="179:183" x14ac:dyDescent="0.35">
      <c r="FW3743" s="224"/>
      <c r="FX3743" s="224"/>
      <c r="FY3743" s="225"/>
      <c r="GA3743" s="224"/>
    </row>
    <row r="3744" spans="179:183" x14ac:dyDescent="0.35">
      <c r="FW3744" s="224"/>
      <c r="FX3744" s="224"/>
      <c r="FY3744" s="225"/>
      <c r="GA3744" s="224"/>
    </row>
    <row r="3745" spans="179:183" x14ac:dyDescent="0.35">
      <c r="FW3745" s="224"/>
      <c r="FX3745" s="224"/>
      <c r="FY3745" s="225"/>
      <c r="GA3745" s="224"/>
    </row>
    <row r="3746" spans="179:183" x14ac:dyDescent="0.35">
      <c r="FW3746" s="224"/>
      <c r="FX3746" s="224"/>
      <c r="FY3746" s="225"/>
      <c r="GA3746" s="224"/>
    </row>
    <row r="3747" spans="179:183" x14ac:dyDescent="0.35">
      <c r="FW3747" s="224"/>
      <c r="FX3747" s="224"/>
      <c r="FY3747" s="225"/>
      <c r="GA3747" s="224"/>
    </row>
    <row r="3748" spans="179:183" x14ac:dyDescent="0.35">
      <c r="FW3748" s="224"/>
      <c r="FX3748" s="224"/>
      <c r="FY3748" s="225"/>
      <c r="GA3748" s="224"/>
    </row>
    <row r="3749" spans="179:183" x14ac:dyDescent="0.35">
      <c r="FW3749" s="224"/>
      <c r="FX3749" s="224"/>
      <c r="FY3749" s="225"/>
      <c r="GA3749" s="224"/>
    </row>
    <row r="3750" spans="179:183" x14ac:dyDescent="0.35">
      <c r="FW3750" s="224"/>
      <c r="FX3750" s="224"/>
      <c r="FY3750" s="225"/>
      <c r="GA3750" s="224"/>
    </row>
    <row r="3751" spans="179:183" x14ac:dyDescent="0.35">
      <c r="FW3751" s="224"/>
      <c r="FX3751" s="224"/>
      <c r="FY3751" s="225"/>
      <c r="GA3751" s="224"/>
    </row>
    <row r="3752" spans="179:183" x14ac:dyDescent="0.35">
      <c r="FW3752" s="224"/>
      <c r="FX3752" s="224"/>
      <c r="FY3752" s="225"/>
      <c r="GA3752" s="224"/>
    </row>
    <row r="3753" spans="179:183" x14ac:dyDescent="0.35">
      <c r="FW3753" s="224"/>
      <c r="FX3753" s="224"/>
      <c r="FY3753" s="225"/>
      <c r="GA3753" s="224"/>
    </row>
    <row r="3754" spans="179:183" x14ac:dyDescent="0.35">
      <c r="FW3754" s="224"/>
      <c r="FX3754" s="224"/>
      <c r="FY3754" s="225"/>
      <c r="GA3754" s="224"/>
    </row>
    <row r="3755" spans="179:183" x14ac:dyDescent="0.35">
      <c r="FW3755" s="224"/>
      <c r="FX3755" s="224"/>
      <c r="FY3755" s="225"/>
      <c r="GA3755" s="224"/>
    </row>
    <row r="3756" spans="179:183" x14ac:dyDescent="0.35">
      <c r="FW3756" s="224"/>
      <c r="FX3756" s="224"/>
      <c r="FY3756" s="225"/>
      <c r="GA3756" s="224"/>
    </row>
    <row r="3757" spans="179:183" x14ac:dyDescent="0.35">
      <c r="FW3757" s="224"/>
      <c r="FX3757" s="224"/>
      <c r="FY3757" s="225"/>
      <c r="GA3757" s="224"/>
    </row>
    <row r="3758" spans="179:183" x14ac:dyDescent="0.35">
      <c r="FW3758" s="224"/>
      <c r="FX3758" s="224"/>
      <c r="FY3758" s="225"/>
      <c r="GA3758" s="224"/>
    </row>
    <row r="3759" spans="179:183" x14ac:dyDescent="0.35">
      <c r="FW3759" s="224"/>
      <c r="FX3759" s="224"/>
      <c r="FY3759" s="225"/>
      <c r="GA3759" s="224"/>
    </row>
    <row r="3760" spans="179:183" x14ac:dyDescent="0.35">
      <c r="FW3760" s="224"/>
      <c r="FX3760" s="224"/>
      <c r="FY3760" s="225"/>
      <c r="GA3760" s="224"/>
    </row>
    <row r="3761" spans="179:183" x14ac:dyDescent="0.35">
      <c r="FW3761" s="224"/>
      <c r="FX3761" s="224"/>
      <c r="FY3761" s="225"/>
      <c r="GA3761" s="224"/>
    </row>
    <row r="3762" spans="179:183" x14ac:dyDescent="0.35">
      <c r="FW3762" s="224"/>
      <c r="FX3762" s="224"/>
      <c r="FY3762" s="225"/>
      <c r="GA3762" s="224"/>
    </row>
    <row r="3763" spans="179:183" x14ac:dyDescent="0.35">
      <c r="FW3763" s="224"/>
      <c r="FX3763" s="224"/>
      <c r="FY3763" s="225"/>
      <c r="GA3763" s="224"/>
    </row>
    <row r="3764" spans="179:183" x14ac:dyDescent="0.35">
      <c r="FW3764" s="224"/>
      <c r="FX3764" s="224"/>
      <c r="FY3764" s="225"/>
      <c r="GA3764" s="224"/>
    </row>
    <row r="3765" spans="179:183" x14ac:dyDescent="0.35">
      <c r="FW3765" s="224"/>
      <c r="FX3765" s="224"/>
      <c r="FY3765" s="225"/>
      <c r="GA3765" s="224"/>
    </row>
    <row r="3766" spans="179:183" x14ac:dyDescent="0.35">
      <c r="FW3766" s="224"/>
      <c r="FX3766" s="224"/>
      <c r="FY3766" s="225"/>
      <c r="GA3766" s="224"/>
    </row>
    <row r="3767" spans="179:183" x14ac:dyDescent="0.35">
      <c r="FW3767" s="224"/>
      <c r="FX3767" s="224"/>
      <c r="FY3767" s="225"/>
      <c r="GA3767" s="224"/>
    </row>
    <row r="3768" spans="179:183" x14ac:dyDescent="0.35">
      <c r="FW3768" s="224"/>
      <c r="FX3768" s="224"/>
      <c r="FY3768" s="225"/>
      <c r="GA3768" s="224"/>
    </row>
    <row r="3769" spans="179:183" x14ac:dyDescent="0.35">
      <c r="FW3769" s="224"/>
      <c r="FX3769" s="224"/>
      <c r="FY3769" s="225"/>
      <c r="GA3769" s="224"/>
    </row>
    <row r="3770" spans="179:183" x14ac:dyDescent="0.35">
      <c r="FW3770" s="224"/>
      <c r="FX3770" s="224"/>
      <c r="FY3770" s="225"/>
      <c r="GA3770" s="224"/>
    </row>
    <row r="3771" spans="179:183" x14ac:dyDescent="0.35">
      <c r="FW3771" s="224"/>
      <c r="FX3771" s="224"/>
      <c r="FY3771" s="225"/>
      <c r="GA3771" s="224"/>
    </row>
    <row r="3772" spans="179:183" x14ac:dyDescent="0.35">
      <c r="FW3772" s="224"/>
      <c r="FX3772" s="224"/>
      <c r="FY3772" s="225"/>
      <c r="GA3772" s="224"/>
    </row>
    <row r="3773" spans="179:183" x14ac:dyDescent="0.35">
      <c r="FW3773" s="224"/>
      <c r="FX3773" s="224"/>
      <c r="FY3773" s="225"/>
      <c r="GA3773" s="224"/>
    </row>
    <row r="3774" spans="179:183" x14ac:dyDescent="0.35">
      <c r="FW3774" s="224"/>
      <c r="FX3774" s="224"/>
      <c r="FY3774" s="225"/>
      <c r="GA3774" s="224"/>
    </row>
    <row r="3775" spans="179:183" x14ac:dyDescent="0.35">
      <c r="FW3775" s="224"/>
      <c r="FX3775" s="224"/>
      <c r="FY3775" s="225"/>
      <c r="GA3775" s="224"/>
    </row>
    <row r="3776" spans="179:183" x14ac:dyDescent="0.35">
      <c r="FW3776" s="224"/>
      <c r="FX3776" s="224"/>
      <c r="FY3776" s="225"/>
      <c r="GA3776" s="224"/>
    </row>
    <row r="3777" spans="179:183" x14ac:dyDescent="0.35">
      <c r="FW3777" s="224"/>
      <c r="FX3777" s="224"/>
      <c r="FY3777" s="225"/>
      <c r="GA3777" s="224"/>
    </row>
    <row r="3778" spans="179:183" x14ac:dyDescent="0.35">
      <c r="FW3778" s="224"/>
      <c r="FX3778" s="224"/>
      <c r="FY3778" s="225"/>
      <c r="GA3778" s="224"/>
    </row>
    <row r="3779" spans="179:183" x14ac:dyDescent="0.35">
      <c r="FW3779" s="224"/>
      <c r="FX3779" s="224"/>
      <c r="FY3779" s="225"/>
      <c r="GA3779" s="224"/>
    </row>
    <row r="3780" spans="179:183" x14ac:dyDescent="0.35">
      <c r="FW3780" s="224"/>
      <c r="FX3780" s="224"/>
      <c r="FY3780" s="225"/>
      <c r="GA3780" s="224"/>
    </row>
    <row r="3781" spans="179:183" x14ac:dyDescent="0.35">
      <c r="FW3781" s="224"/>
      <c r="FX3781" s="224"/>
      <c r="FY3781" s="225"/>
      <c r="GA3781" s="224"/>
    </row>
    <row r="3782" spans="179:183" x14ac:dyDescent="0.35">
      <c r="FW3782" s="224"/>
      <c r="FX3782" s="224"/>
      <c r="FY3782" s="225"/>
      <c r="GA3782" s="224"/>
    </row>
    <row r="3783" spans="179:183" x14ac:dyDescent="0.35">
      <c r="FW3783" s="224"/>
      <c r="FX3783" s="224"/>
      <c r="FY3783" s="225"/>
      <c r="GA3783" s="224"/>
    </row>
    <row r="3784" spans="179:183" x14ac:dyDescent="0.35">
      <c r="FW3784" s="224"/>
      <c r="FX3784" s="224"/>
      <c r="FY3784" s="225"/>
      <c r="GA3784" s="224"/>
    </row>
    <row r="3785" spans="179:183" x14ac:dyDescent="0.35">
      <c r="FW3785" s="224"/>
      <c r="FX3785" s="224"/>
      <c r="FY3785" s="225"/>
      <c r="GA3785" s="224"/>
    </row>
    <row r="3786" spans="179:183" x14ac:dyDescent="0.35">
      <c r="FW3786" s="224"/>
      <c r="FX3786" s="224"/>
      <c r="FY3786" s="225"/>
      <c r="GA3786" s="224"/>
    </row>
    <row r="3787" spans="179:183" x14ac:dyDescent="0.35">
      <c r="FW3787" s="224"/>
      <c r="FX3787" s="224"/>
      <c r="FY3787" s="225"/>
      <c r="GA3787" s="224"/>
    </row>
    <row r="3788" spans="179:183" x14ac:dyDescent="0.35">
      <c r="FW3788" s="224"/>
      <c r="FX3788" s="224"/>
      <c r="FY3788" s="225"/>
      <c r="GA3788" s="224"/>
    </row>
    <row r="3789" spans="179:183" x14ac:dyDescent="0.35">
      <c r="FW3789" s="224"/>
      <c r="FX3789" s="224"/>
      <c r="FY3789" s="225"/>
      <c r="GA3789" s="224"/>
    </row>
    <row r="3790" spans="179:183" x14ac:dyDescent="0.35">
      <c r="FW3790" s="224"/>
      <c r="FX3790" s="224"/>
      <c r="FY3790" s="225"/>
      <c r="GA3790" s="224"/>
    </row>
    <row r="3791" spans="179:183" x14ac:dyDescent="0.35">
      <c r="FW3791" s="224"/>
      <c r="FX3791" s="224"/>
      <c r="FY3791" s="225"/>
      <c r="GA3791" s="224"/>
    </row>
    <row r="3792" spans="179:183" x14ac:dyDescent="0.35">
      <c r="FW3792" s="224"/>
      <c r="FX3792" s="224"/>
      <c r="FY3792" s="225"/>
      <c r="GA3792" s="224"/>
    </row>
    <row r="3793" spans="179:183" x14ac:dyDescent="0.35">
      <c r="FW3793" s="224"/>
      <c r="FX3793" s="224"/>
      <c r="FY3793" s="225"/>
      <c r="GA3793" s="224"/>
    </row>
    <row r="3794" spans="179:183" x14ac:dyDescent="0.35">
      <c r="FW3794" s="224"/>
      <c r="FX3794" s="224"/>
      <c r="FY3794" s="225"/>
      <c r="GA3794" s="224"/>
    </row>
    <row r="3795" spans="179:183" x14ac:dyDescent="0.35">
      <c r="FW3795" s="224"/>
      <c r="FX3795" s="224"/>
      <c r="FY3795" s="225"/>
      <c r="GA3795" s="224"/>
    </row>
    <row r="3796" spans="179:183" x14ac:dyDescent="0.35">
      <c r="FW3796" s="224"/>
      <c r="FX3796" s="224"/>
      <c r="FY3796" s="225"/>
      <c r="GA3796" s="224"/>
    </row>
    <row r="3797" spans="179:183" x14ac:dyDescent="0.35">
      <c r="FW3797" s="224"/>
      <c r="FX3797" s="224"/>
      <c r="FY3797" s="225"/>
      <c r="GA3797" s="224"/>
    </row>
    <row r="3798" spans="179:183" x14ac:dyDescent="0.35">
      <c r="FW3798" s="224"/>
      <c r="FX3798" s="224"/>
      <c r="FY3798" s="225"/>
      <c r="GA3798" s="224"/>
    </row>
    <row r="3799" spans="179:183" x14ac:dyDescent="0.35">
      <c r="FW3799" s="224"/>
      <c r="FX3799" s="224"/>
      <c r="FY3799" s="225"/>
      <c r="GA3799" s="224"/>
    </row>
    <row r="3800" spans="179:183" x14ac:dyDescent="0.35">
      <c r="FW3800" s="224"/>
      <c r="FX3800" s="224"/>
      <c r="FY3800" s="225"/>
      <c r="GA3800" s="224"/>
    </row>
    <row r="3801" spans="179:183" x14ac:dyDescent="0.35">
      <c r="FW3801" s="224"/>
      <c r="FX3801" s="224"/>
      <c r="FY3801" s="225"/>
      <c r="GA3801" s="224"/>
    </row>
    <row r="3802" spans="179:183" x14ac:dyDescent="0.35">
      <c r="FW3802" s="224"/>
      <c r="FX3802" s="224"/>
      <c r="FY3802" s="225"/>
      <c r="GA3802" s="224"/>
    </row>
    <row r="3803" spans="179:183" x14ac:dyDescent="0.35">
      <c r="FW3803" s="224"/>
      <c r="FX3803" s="224"/>
      <c r="FY3803" s="225"/>
      <c r="GA3803" s="224"/>
    </row>
    <row r="3804" spans="179:183" x14ac:dyDescent="0.35">
      <c r="FW3804" s="224"/>
      <c r="FX3804" s="224"/>
      <c r="FY3804" s="225"/>
      <c r="GA3804" s="224"/>
    </row>
    <row r="3805" spans="179:183" x14ac:dyDescent="0.35">
      <c r="FW3805" s="224"/>
      <c r="FX3805" s="224"/>
      <c r="FY3805" s="225"/>
      <c r="GA3805" s="224"/>
    </row>
    <row r="3806" spans="179:183" x14ac:dyDescent="0.35">
      <c r="FW3806" s="224"/>
      <c r="FX3806" s="224"/>
      <c r="FY3806" s="225"/>
      <c r="GA3806" s="224"/>
    </row>
    <row r="3807" spans="179:183" x14ac:dyDescent="0.35">
      <c r="FW3807" s="224"/>
      <c r="FX3807" s="224"/>
      <c r="FY3807" s="225"/>
      <c r="GA3807" s="224"/>
    </row>
    <row r="3808" spans="179:183" x14ac:dyDescent="0.35">
      <c r="FW3808" s="224"/>
      <c r="FX3808" s="224"/>
      <c r="FY3808" s="225"/>
      <c r="GA3808" s="224"/>
    </row>
    <row r="3809" spans="179:183" x14ac:dyDescent="0.35">
      <c r="FW3809" s="224"/>
      <c r="FX3809" s="224"/>
      <c r="FY3809" s="225"/>
      <c r="GA3809" s="224"/>
    </row>
    <row r="3810" spans="179:183" x14ac:dyDescent="0.35">
      <c r="FW3810" s="224"/>
      <c r="FX3810" s="224"/>
      <c r="FY3810" s="225"/>
      <c r="GA3810" s="224"/>
    </row>
    <row r="3811" spans="179:183" x14ac:dyDescent="0.35">
      <c r="FW3811" s="224"/>
      <c r="FX3811" s="224"/>
      <c r="FY3811" s="225"/>
      <c r="GA3811" s="224"/>
    </row>
    <row r="3812" spans="179:183" x14ac:dyDescent="0.35">
      <c r="FW3812" s="224"/>
      <c r="FX3812" s="224"/>
      <c r="FY3812" s="225"/>
      <c r="GA3812" s="224"/>
    </row>
    <row r="3813" spans="179:183" x14ac:dyDescent="0.35">
      <c r="FW3813" s="224"/>
      <c r="FX3813" s="224"/>
      <c r="FY3813" s="225"/>
      <c r="GA3813" s="224"/>
    </row>
    <row r="3814" spans="179:183" x14ac:dyDescent="0.35">
      <c r="FW3814" s="224"/>
      <c r="FX3814" s="224"/>
      <c r="FY3814" s="225"/>
      <c r="GA3814" s="224"/>
    </row>
    <row r="3815" spans="179:183" x14ac:dyDescent="0.35">
      <c r="FW3815" s="224"/>
      <c r="FX3815" s="224"/>
      <c r="FY3815" s="225"/>
      <c r="GA3815" s="224"/>
    </row>
    <row r="3816" spans="179:183" x14ac:dyDescent="0.35">
      <c r="FW3816" s="224"/>
      <c r="FX3816" s="224"/>
      <c r="FY3816" s="225"/>
      <c r="GA3816" s="224"/>
    </row>
    <row r="3817" spans="179:183" x14ac:dyDescent="0.35">
      <c r="FW3817" s="224"/>
      <c r="FX3817" s="224"/>
      <c r="FY3817" s="225"/>
      <c r="GA3817" s="224"/>
    </row>
    <row r="3818" spans="179:183" x14ac:dyDescent="0.35">
      <c r="FW3818" s="224"/>
      <c r="FX3818" s="224"/>
      <c r="FY3818" s="225"/>
      <c r="GA3818" s="224"/>
    </row>
    <row r="3819" spans="179:183" x14ac:dyDescent="0.35">
      <c r="FW3819" s="224"/>
      <c r="FX3819" s="224"/>
      <c r="FY3819" s="225"/>
      <c r="GA3819" s="224"/>
    </row>
    <row r="3820" spans="179:183" x14ac:dyDescent="0.35">
      <c r="FW3820" s="224"/>
      <c r="FX3820" s="224"/>
      <c r="FY3820" s="225"/>
      <c r="GA3820" s="224"/>
    </row>
    <row r="3821" spans="179:183" x14ac:dyDescent="0.35">
      <c r="FW3821" s="224"/>
      <c r="FX3821" s="224"/>
      <c r="FY3821" s="225"/>
      <c r="GA3821" s="224"/>
    </row>
    <row r="3822" spans="179:183" x14ac:dyDescent="0.35">
      <c r="FW3822" s="224"/>
      <c r="FX3822" s="224"/>
      <c r="FY3822" s="225"/>
      <c r="GA3822" s="224"/>
    </row>
    <row r="3823" spans="179:183" x14ac:dyDescent="0.35">
      <c r="FW3823" s="224"/>
      <c r="FX3823" s="224"/>
      <c r="FY3823" s="225"/>
      <c r="GA3823" s="224"/>
    </row>
    <row r="3824" spans="179:183" x14ac:dyDescent="0.35">
      <c r="FW3824" s="224"/>
      <c r="FX3824" s="224"/>
      <c r="FY3824" s="225"/>
      <c r="GA3824" s="224"/>
    </row>
    <row r="3825" spans="179:183" x14ac:dyDescent="0.35">
      <c r="FW3825" s="224"/>
      <c r="FX3825" s="224"/>
      <c r="FY3825" s="225"/>
      <c r="GA3825" s="224"/>
    </row>
    <row r="3826" spans="179:183" x14ac:dyDescent="0.35">
      <c r="FW3826" s="224"/>
      <c r="FX3826" s="224"/>
      <c r="FY3826" s="225"/>
      <c r="GA3826" s="224"/>
    </row>
    <row r="3827" spans="179:183" x14ac:dyDescent="0.35">
      <c r="FW3827" s="224"/>
      <c r="FX3827" s="224"/>
      <c r="FY3827" s="225"/>
      <c r="GA3827" s="224"/>
    </row>
    <row r="3828" spans="179:183" x14ac:dyDescent="0.35">
      <c r="FW3828" s="224"/>
      <c r="FX3828" s="224"/>
      <c r="FY3828" s="225"/>
      <c r="GA3828" s="224"/>
    </row>
    <row r="3829" spans="179:183" x14ac:dyDescent="0.35">
      <c r="FW3829" s="224"/>
      <c r="FX3829" s="224"/>
      <c r="FY3829" s="225"/>
      <c r="GA3829" s="224"/>
    </row>
    <row r="3830" spans="179:183" x14ac:dyDescent="0.35">
      <c r="FW3830" s="224"/>
      <c r="FX3830" s="224"/>
      <c r="FY3830" s="225"/>
      <c r="GA3830" s="224"/>
    </row>
    <row r="3831" spans="179:183" x14ac:dyDescent="0.35">
      <c r="FW3831" s="224"/>
      <c r="FX3831" s="224"/>
      <c r="FY3831" s="225"/>
      <c r="GA3831" s="224"/>
    </row>
    <row r="3832" spans="179:183" x14ac:dyDescent="0.35">
      <c r="FW3832" s="224"/>
      <c r="FX3832" s="224"/>
      <c r="FY3832" s="225"/>
      <c r="GA3832" s="224"/>
    </row>
    <row r="3833" spans="179:183" x14ac:dyDescent="0.35">
      <c r="FW3833" s="224"/>
      <c r="FX3833" s="224"/>
      <c r="FY3833" s="225"/>
      <c r="GA3833" s="224"/>
    </row>
    <row r="3834" spans="179:183" x14ac:dyDescent="0.35">
      <c r="FW3834" s="224"/>
      <c r="FX3834" s="224"/>
      <c r="FY3834" s="225"/>
      <c r="GA3834" s="224"/>
    </row>
    <row r="3835" spans="179:183" x14ac:dyDescent="0.35">
      <c r="FW3835" s="224"/>
      <c r="FX3835" s="224"/>
      <c r="FY3835" s="225"/>
      <c r="GA3835" s="224"/>
    </row>
    <row r="3836" spans="179:183" x14ac:dyDescent="0.35">
      <c r="FW3836" s="224"/>
      <c r="FX3836" s="224"/>
      <c r="FY3836" s="225"/>
      <c r="GA3836" s="224"/>
    </row>
    <row r="3837" spans="179:183" x14ac:dyDescent="0.35">
      <c r="FW3837" s="224"/>
      <c r="FX3837" s="224"/>
      <c r="FY3837" s="225"/>
      <c r="GA3837" s="224"/>
    </row>
    <row r="3838" spans="179:183" x14ac:dyDescent="0.35">
      <c r="FW3838" s="224"/>
      <c r="FX3838" s="224"/>
      <c r="FY3838" s="225"/>
      <c r="GA3838" s="224"/>
    </row>
    <row r="3839" spans="179:183" x14ac:dyDescent="0.35">
      <c r="FW3839" s="224"/>
      <c r="FX3839" s="224"/>
      <c r="FY3839" s="225"/>
      <c r="GA3839" s="224"/>
    </row>
    <row r="3840" spans="179:183" x14ac:dyDescent="0.35">
      <c r="FW3840" s="224"/>
      <c r="FX3840" s="224"/>
      <c r="FY3840" s="225"/>
      <c r="GA3840" s="224"/>
    </row>
    <row r="3841" spans="179:183" x14ac:dyDescent="0.35">
      <c r="FW3841" s="224"/>
      <c r="FX3841" s="224"/>
      <c r="FY3841" s="225"/>
      <c r="GA3841" s="224"/>
    </row>
    <row r="3842" spans="179:183" x14ac:dyDescent="0.35">
      <c r="FW3842" s="224"/>
      <c r="FX3842" s="224"/>
      <c r="FY3842" s="225"/>
      <c r="GA3842" s="224"/>
    </row>
    <row r="3843" spans="179:183" x14ac:dyDescent="0.35">
      <c r="FW3843" s="224"/>
      <c r="FX3843" s="224"/>
      <c r="FY3843" s="225"/>
      <c r="GA3843" s="224"/>
    </row>
    <row r="3844" spans="179:183" x14ac:dyDescent="0.35">
      <c r="FW3844" s="224"/>
      <c r="FX3844" s="224"/>
      <c r="FY3844" s="225"/>
      <c r="GA3844" s="224"/>
    </row>
    <row r="3845" spans="179:183" x14ac:dyDescent="0.35">
      <c r="FW3845" s="224"/>
      <c r="FX3845" s="224"/>
      <c r="FY3845" s="225"/>
      <c r="GA3845" s="224"/>
    </row>
    <row r="3846" spans="179:183" x14ac:dyDescent="0.35">
      <c r="FW3846" s="224"/>
      <c r="FX3846" s="224"/>
      <c r="FY3846" s="225"/>
      <c r="GA3846" s="224"/>
    </row>
    <row r="3847" spans="179:183" x14ac:dyDescent="0.35">
      <c r="FW3847" s="224"/>
      <c r="FX3847" s="224"/>
      <c r="FY3847" s="225"/>
      <c r="GA3847" s="224"/>
    </row>
    <row r="3848" spans="179:183" x14ac:dyDescent="0.35">
      <c r="FW3848" s="224"/>
      <c r="FX3848" s="224"/>
      <c r="FY3848" s="225"/>
      <c r="GA3848" s="224"/>
    </row>
    <row r="3849" spans="179:183" x14ac:dyDescent="0.35">
      <c r="FW3849" s="224"/>
      <c r="FX3849" s="224"/>
      <c r="FY3849" s="225"/>
      <c r="GA3849" s="224"/>
    </row>
    <row r="3850" spans="179:183" x14ac:dyDescent="0.35">
      <c r="FW3850" s="224"/>
      <c r="FX3850" s="224"/>
      <c r="FY3850" s="225"/>
      <c r="GA3850" s="224"/>
    </row>
    <row r="3851" spans="179:183" x14ac:dyDescent="0.35">
      <c r="FW3851" s="224"/>
      <c r="FX3851" s="224"/>
      <c r="FY3851" s="225"/>
      <c r="GA3851" s="224"/>
    </row>
    <row r="3852" spans="179:183" x14ac:dyDescent="0.35">
      <c r="FW3852" s="224"/>
      <c r="FX3852" s="224"/>
      <c r="FY3852" s="225"/>
      <c r="GA3852" s="224"/>
    </row>
    <row r="3853" spans="179:183" x14ac:dyDescent="0.35">
      <c r="FW3853" s="224"/>
      <c r="FX3853" s="224"/>
      <c r="FY3853" s="225"/>
      <c r="GA3853" s="224"/>
    </row>
    <row r="3854" spans="179:183" x14ac:dyDescent="0.35">
      <c r="FW3854" s="224"/>
      <c r="FX3854" s="224"/>
      <c r="FY3854" s="225"/>
      <c r="GA3854" s="224"/>
    </row>
    <row r="3855" spans="179:183" x14ac:dyDescent="0.35">
      <c r="FW3855" s="224"/>
      <c r="FX3855" s="224"/>
      <c r="FY3855" s="225"/>
      <c r="GA3855" s="224"/>
    </row>
    <row r="3856" spans="179:183" x14ac:dyDescent="0.35">
      <c r="FW3856" s="224"/>
      <c r="FX3856" s="224"/>
      <c r="FY3856" s="225"/>
      <c r="GA3856" s="224"/>
    </row>
    <row r="3857" spans="179:183" x14ac:dyDescent="0.35">
      <c r="FW3857" s="224"/>
      <c r="FX3857" s="224"/>
      <c r="FY3857" s="225"/>
      <c r="GA3857" s="224"/>
    </row>
    <row r="3858" spans="179:183" x14ac:dyDescent="0.35">
      <c r="FW3858" s="224"/>
      <c r="FX3858" s="224"/>
      <c r="FY3858" s="225"/>
      <c r="GA3858" s="224"/>
    </row>
    <row r="3859" spans="179:183" x14ac:dyDescent="0.35">
      <c r="FW3859" s="224"/>
      <c r="FX3859" s="224"/>
      <c r="FY3859" s="225"/>
      <c r="GA3859" s="224"/>
    </row>
    <row r="3860" spans="179:183" x14ac:dyDescent="0.35">
      <c r="FW3860" s="224"/>
      <c r="FX3860" s="224"/>
      <c r="FY3860" s="225"/>
      <c r="GA3860" s="224"/>
    </row>
    <row r="3861" spans="179:183" x14ac:dyDescent="0.35">
      <c r="FW3861" s="224"/>
      <c r="FX3861" s="224"/>
      <c r="FY3861" s="225"/>
      <c r="GA3861" s="224"/>
    </row>
    <row r="3862" spans="179:183" x14ac:dyDescent="0.35">
      <c r="FW3862" s="224"/>
      <c r="FX3862" s="224"/>
      <c r="FY3862" s="225"/>
      <c r="GA3862" s="224"/>
    </row>
    <row r="3863" spans="179:183" x14ac:dyDescent="0.35">
      <c r="FW3863" s="224"/>
      <c r="FX3863" s="224"/>
      <c r="FY3863" s="225"/>
      <c r="GA3863" s="224"/>
    </row>
    <row r="3864" spans="179:183" x14ac:dyDescent="0.35">
      <c r="FW3864" s="224"/>
      <c r="FX3864" s="224"/>
      <c r="FY3864" s="225"/>
      <c r="GA3864" s="224"/>
    </row>
    <row r="3865" spans="179:183" x14ac:dyDescent="0.35">
      <c r="FW3865" s="224"/>
      <c r="FX3865" s="224"/>
      <c r="FY3865" s="225"/>
      <c r="GA3865" s="224"/>
    </row>
    <row r="3866" spans="179:183" x14ac:dyDescent="0.35">
      <c r="FW3866" s="224"/>
      <c r="FX3866" s="224"/>
      <c r="FY3866" s="225"/>
      <c r="GA3866" s="224"/>
    </row>
    <row r="3867" spans="179:183" x14ac:dyDescent="0.35">
      <c r="FW3867" s="224"/>
      <c r="FX3867" s="224"/>
      <c r="FY3867" s="225"/>
      <c r="GA3867" s="224"/>
    </row>
    <row r="3868" spans="179:183" x14ac:dyDescent="0.35">
      <c r="FW3868" s="224"/>
      <c r="FX3868" s="224"/>
      <c r="FY3868" s="225"/>
      <c r="GA3868" s="224"/>
    </row>
    <row r="3869" spans="179:183" x14ac:dyDescent="0.35">
      <c r="FW3869" s="224"/>
      <c r="FX3869" s="224"/>
      <c r="FY3869" s="225"/>
      <c r="GA3869" s="224"/>
    </row>
    <row r="3870" spans="179:183" x14ac:dyDescent="0.35">
      <c r="FW3870" s="224"/>
      <c r="FX3870" s="224"/>
      <c r="FY3870" s="225"/>
      <c r="GA3870" s="224"/>
    </row>
    <row r="3871" spans="179:183" x14ac:dyDescent="0.35">
      <c r="FW3871" s="224"/>
      <c r="FX3871" s="224"/>
      <c r="FY3871" s="225"/>
      <c r="GA3871" s="224"/>
    </row>
    <row r="3872" spans="179:183" x14ac:dyDescent="0.35">
      <c r="FW3872" s="224"/>
      <c r="FX3872" s="224"/>
      <c r="FY3872" s="225"/>
      <c r="GA3872" s="224"/>
    </row>
    <row r="3873" spans="179:183" x14ac:dyDescent="0.35">
      <c r="FW3873" s="224"/>
      <c r="FX3873" s="224"/>
      <c r="FY3873" s="225"/>
      <c r="GA3873" s="224"/>
    </row>
    <row r="3874" spans="179:183" x14ac:dyDescent="0.35">
      <c r="FW3874" s="224"/>
      <c r="FX3874" s="224"/>
      <c r="FY3874" s="225"/>
      <c r="GA3874" s="224"/>
    </row>
    <row r="3875" spans="179:183" x14ac:dyDescent="0.35">
      <c r="FW3875" s="224"/>
      <c r="FX3875" s="224"/>
      <c r="FY3875" s="225"/>
      <c r="GA3875" s="224"/>
    </row>
    <row r="3876" spans="179:183" x14ac:dyDescent="0.35">
      <c r="FW3876" s="224"/>
      <c r="FX3876" s="224"/>
      <c r="FY3876" s="225"/>
      <c r="GA3876" s="224"/>
    </row>
    <row r="3877" spans="179:183" x14ac:dyDescent="0.35">
      <c r="FW3877" s="224"/>
      <c r="FX3877" s="224"/>
      <c r="FY3877" s="225"/>
      <c r="GA3877" s="224"/>
    </row>
    <row r="3878" spans="179:183" x14ac:dyDescent="0.35">
      <c r="FW3878" s="224"/>
      <c r="FX3878" s="224"/>
      <c r="FY3878" s="225"/>
      <c r="GA3878" s="224"/>
    </row>
    <row r="3879" spans="179:183" x14ac:dyDescent="0.35">
      <c r="FW3879" s="224"/>
      <c r="FX3879" s="224"/>
      <c r="FY3879" s="225"/>
      <c r="GA3879" s="224"/>
    </row>
    <row r="3880" spans="179:183" x14ac:dyDescent="0.35">
      <c r="FW3880" s="224"/>
      <c r="FX3880" s="224"/>
      <c r="FY3880" s="225"/>
      <c r="GA3880" s="224"/>
    </row>
    <row r="3881" spans="179:183" x14ac:dyDescent="0.35">
      <c r="FW3881" s="224"/>
      <c r="FX3881" s="224"/>
      <c r="FY3881" s="225"/>
      <c r="GA3881" s="224"/>
    </row>
    <row r="3882" spans="179:183" x14ac:dyDescent="0.35">
      <c r="FW3882" s="224"/>
      <c r="FX3882" s="224"/>
      <c r="FY3882" s="225"/>
      <c r="GA3882" s="224"/>
    </row>
    <row r="3883" spans="179:183" x14ac:dyDescent="0.35">
      <c r="FW3883" s="224"/>
      <c r="FX3883" s="224"/>
      <c r="FY3883" s="225"/>
      <c r="GA3883" s="224"/>
    </row>
    <row r="3884" spans="179:183" x14ac:dyDescent="0.35">
      <c r="FW3884" s="224"/>
      <c r="FX3884" s="224"/>
      <c r="FY3884" s="225"/>
      <c r="GA3884" s="224"/>
    </row>
    <row r="3885" spans="179:183" x14ac:dyDescent="0.35">
      <c r="FW3885" s="224"/>
      <c r="FX3885" s="224"/>
      <c r="FY3885" s="225"/>
      <c r="GA3885" s="224"/>
    </row>
    <row r="3886" spans="179:183" x14ac:dyDescent="0.35">
      <c r="FW3886" s="224"/>
      <c r="FX3886" s="224"/>
      <c r="FY3886" s="225"/>
      <c r="GA3886" s="224"/>
    </row>
    <row r="3887" spans="179:183" x14ac:dyDescent="0.35">
      <c r="FW3887" s="224"/>
      <c r="FX3887" s="224"/>
      <c r="FY3887" s="225"/>
      <c r="GA3887" s="224"/>
    </row>
    <row r="3888" spans="179:183" x14ac:dyDescent="0.35">
      <c r="FW3888" s="224"/>
      <c r="FX3888" s="224"/>
      <c r="FY3888" s="225"/>
      <c r="GA3888" s="224"/>
    </row>
    <row r="3889" spans="179:183" x14ac:dyDescent="0.35">
      <c r="FW3889" s="224"/>
      <c r="FX3889" s="224"/>
      <c r="FY3889" s="225"/>
      <c r="GA3889" s="224"/>
    </row>
    <row r="3890" spans="179:183" x14ac:dyDescent="0.35">
      <c r="FW3890" s="224"/>
      <c r="FX3890" s="224"/>
      <c r="FY3890" s="225"/>
      <c r="GA3890" s="224"/>
    </row>
    <row r="3891" spans="179:183" x14ac:dyDescent="0.35">
      <c r="FW3891" s="224"/>
      <c r="FX3891" s="224"/>
      <c r="FY3891" s="225"/>
      <c r="GA3891" s="224"/>
    </row>
    <row r="3892" spans="179:183" x14ac:dyDescent="0.35">
      <c r="FW3892" s="224"/>
      <c r="FX3892" s="224"/>
      <c r="FY3892" s="225"/>
      <c r="GA3892" s="224"/>
    </row>
    <row r="3893" spans="179:183" x14ac:dyDescent="0.35">
      <c r="FW3893" s="224"/>
      <c r="FX3893" s="224"/>
      <c r="FY3893" s="225"/>
      <c r="GA3893" s="224"/>
    </row>
    <row r="3894" spans="179:183" x14ac:dyDescent="0.35">
      <c r="FW3894" s="224"/>
      <c r="FX3894" s="224"/>
      <c r="FY3894" s="225"/>
      <c r="GA3894" s="224"/>
    </row>
    <row r="3895" spans="179:183" x14ac:dyDescent="0.35">
      <c r="FW3895" s="224"/>
      <c r="FX3895" s="224"/>
      <c r="FY3895" s="225"/>
      <c r="GA3895" s="224"/>
    </row>
    <row r="3896" spans="179:183" x14ac:dyDescent="0.35">
      <c r="FW3896" s="224"/>
      <c r="FX3896" s="224"/>
      <c r="FY3896" s="225"/>
      <c r="GA3896" s="224"/>
    </row>
    <row r="3897" spans="179:183" x14ac:dyDescent="0.35">
      <c r="FW3897" s="224"/>
      <c r="FX3897" s="224"/>
      <c r="FY3897" s="225"/>
      <c r="GA3897" s="224"/>
    </row>
    <row r="3898" spans="179:183" x14ac:dyDescent="0.35">
      <c r="FW3898" s="224"/>
      <c r="FX3898" s="224"/>
      <c r="FY3898" s="225"/>
      <c r="GA3898" s="224"/>
    </row>
    <row r="3899" spans="179:183" x14ac:dyDescent="0.35">
      <c r="FW3899" s="224"/>
      <c r="FX3899" s="224"/>
      <c r="FY3899" s="225"/>
      <c r="GA3899" s="224"/>
    </row>
    <row r="3900" spans="179:183" x14ac:dyDescent="0.35">
      <c r="FW3900" s="224"/>
      <c r="FX3900" s="224"/>
      <c r="FY3900" s="225"/>
      <c r="GA3900" s="224"/>
    </row>
    <row r="3901" spans="179:183" x14ac:dyDescent="0.35">
      <c r="FW3901" s="224"/>
      <c r="FX3901" s="224"/>
      <c r="FY3901" s="225"/>
      <c r="GA3901" s="224"/>
    </row>
    <row r="3902" spans="179:183" x14ac:dyDescent="0.35">
      <c r="FW3902" s="224"/>
      <c r="FX3902" s="224"/>
      <c r="FY3902" s="225"/>
      <c r="GA3902" s="224"/>
    </row>
    <row r="3903" spans="179:183" x14ac:dyDescent="0.35">
      <c r="FW3903" s="224"/>
      <c r="FX3903" s="224"/>
      <c r="FY3903" s="225"/>
      <c r="GA3903" s="224"/>
    </row>
    <row r="3904" spans="179:183" x14ac:dyDescent="0.35">
      <c r="FW3904" s="224"/>
      <c r="FX3904" s="224"/>
      <c r="FY3904" s="225"/>
      <c r="GA3904" s="224"/>
    </row>
    <row r="3905" spans="179:183" x14ac:dyDescent="0.35">
      <c r="FW3905" s="224"/>
      <c r="FX3905" s="224"/>
      <c r="FY3905" s="225"/>
      <c r="GA3905" s="224"/>
    </row>
    <row r="3906" spans="179:183" x14ac:dyDescent="0.35">
      <c r="FW3906" s="224"/>
      <c r="FX3906" s="224"/>
      <c r="FY3906" s="225"/>
      <c r="GA3906" s="224"/>
    </row>
    <row r="3907" spans="179:183" x14ac:dyDescent="0.35">
      <c r="FW3907" s="224"/>
      <c r="FX3907" s="224"/>
      <c r="FY3907" s="225"/>
      <c r="GA3907" s="224"/>
    </row>
    <row r="3908" spans="179:183" x14ac:dyDescent="0.35">
      <c r="FW3908" s="224"/>
      <c r="FX3908" s="224"/>
      <c r="FY3908" s="225"/>
      <c r="GA3908" s="224"/>
    </row>
    <row r="3909" spans="179:183" x14ac:dyDescent="0.35">
      <c r="FW3909" s="224"/>
      <c r="FX3909" s="224"/>
      <c r="FY3909" s="225"/>
      <c r="GA3909" s="224"/>
    </row>
    <row r="3910" spans="179:183" x14ac:dyDescent="0.35">
      <c r="FW3910" s="224"/>
      <c r="FX3910" s="224"/>
      <c r="FY3910" s="225"/>
      <c r="GA3910" s="224"/>
    </row>
    <row r="3911" spans="179:183" x14ac:dyDescent="0.35">
      <c r="FW3911" s="224"/>
      <c r="FX3911" s="224"/>
      <c r="FY3911" s="225"/>
      <c r="GA3911" s="224"/>
    </row>
    <row r="3912" spans="179:183" x14ac:dyDescent="0.35">
      <c r="FW3912" s="224"/>
      <c r="FX3912" s="224"/>
      <c r="FY3912" s="225"/>
      <c r="GA3912" s="224"/>
    </row>
    <row r="3913" spans="179:183" x14ac:dyDescent="0.35">
      <c r="FW3913" s="224"/>
      <c r="FX3913" s="224"/>
      <c r="FY3913" s="225"/>
      <c r="GA3913" s="224"/>
    </row>
    <row r="3914" spans="179:183" x14ac:dyDescent="0.35">
      <c r="FW3914" s="224"/>
      <c r="FX3914" s="224"/>
      <c r="FY3914" s="225"/>
      <c r="GA3914" s="224"/>
    </row>
    <row r="3915" spans="179:183" x14ac:dyDescent="0.35">
      <c r="FW3915" s="224"/>
      <c r="FX3915" s="224"/>
      <c r="FY3915" s="225"/>
      <c r="GA3915" s="224"/>
    </row>
    <row r="3916" spans="179:183" x14ac:dyDescent="0.35">
      <c r="FW3916" s="224"/>
      <c r="FX3916" s="224"/>
      <c r="FY3916" s="225"/>
      <c r="GA3916" s="224"/>
    </row>
    <row r="3917" spans="179:183" x14ac:dyDescent="0.35">
      <c r="FW3917" s="224"/>
      <c r="FX3917" s="224"/>
      <c r="FY3917" s="225"/>
      <c r="GA3917" s="224"/>
    </row>
    <row r="3918" spans="179:183" x14ac:dyDescent="0.35">
      <c r="FW3918" s="224"/>
      <c r="FX3918" s="224"/>
      <c r="FY3918" s="225"/>
      <c r="GA3918" s="224"/>
    </row>
    <row r="3919" spans="179:183" x14ac:dyDescent="0.35">
      <c r="FW3919" s="224"/>
      <c r="FX3919" s="224"/>
      <c r="FY3919" s="225"/>
      <c r="GA3919" s="224"/>
    </row>
    <row r="3920" spans="179:183" x14ac:dyDescent="0.35">
      <c r="FW3920" s="224"/>
      <c r="FX3920" s="224"/>
      <c r="FY3920" s="225"/>
      <c r="GA3920" s="224"/>
    </row>
    <row r="3921" spans="179:183" x14ac:dyDescent="0.35">
      <c r="FW3921" s="224"/>
      <c r="FX3921" s="224"/>
      <c r="FY3921" s="225"/>
      <c r="GA3921" s="224"/>
    </row>
    <row r="3922" spans="179:183" x14ac:dyDescent="0.35">
      <c r="FW3922" s="224"/>
      <c r="FX3922" s="224"/>
      <c r="FY3922" s="225"/>
      <c r="GA3922" s="224"/>
    </row>
    <row r="3923" spans="179:183" x14ac:dyDescent="0.35">
      <c r="FW3923" s="224"/>
      <c r="FX3923" s="224"/>
      <c r="FY3923" s="225"/>
      <c r="GA3923" s="224"/>
    </row>
    <row r="3924" spans="179:183" x14ac:dyDescent="0.35">
      <c r="FW3924" s="224"/>
      <c r="FX3924" s="224"/>
      <c r="FY3924" s="225"/>
      <c r="GA3924" s="224"/>
    </row>
    <row r="3925" spans="179:183" x14ac:dyDescent="0.35">
      <c r="FW3925" s="224"/>
      <c r="FX3925" s="224"/>
      <c r="FY3925" s="225"/>
      <c r="GA3925" s="224"/>
    </row>
    <row r="3926" spans="179:183" x14ac:dyDescent="0.35">
      <c r="FW3926" s="224"/>
      <c r="FX3926" s="224"/>
      <c r="FY3926" s="225"/>
      <c r="GA3926" s="224"/>
    </row>
    <row r="3927" spans="179:183" x14ac:dyDescent="0.35">
      <c r="FW3927" s="224"/>
      <c r="FX3927" s="224"/>
      <c r="FY3927" s="225"/>
      <c r="GA3927" s="224"/>
    </row>
    <row r="3928" spans="179:183" x14ac:dyDescent="0.35">
      <c r="FW3928" s="224"/>
      <c r="FX3928" s="224"/>
      <c r="FY3928" s="225"/>
      <c r="GA3928" s="224"/>
    </row>
    <row r="3929" spans="179:183" x14ac:dyDescent="0.35">
      <c r="FW3929" s="224"/>
      <c r="FX3929" s="224"/>
      <c r="FY3929" s="225"/>
      <c r="GA3929" s="224"/>
    </row>
    <row r="3930" spans="179:183" x14ac:dyDescent="0.35">
      <c r="FW3930" s="224"/>
      <c r="FX3930" s="224"/>
      <c r="FY3930" s="225"/>
      <c r="GA3930" s="224"/>
    </row>
    <row r="3931" spans="179:183" x14ac:dyDescent="0.35">
      <c r="FW3931" s="224"/>
      <c r="FX3931" s="224"/>
      <c r="FY3931" s="225"/>
      <c r="GA3931" s="224"/>
    </row>
    <row r="3932" spans="179:183" x14ac:dyDescent="0.35">
      <c r="FW3932" s="224"/>
      <c r="FX3932" s="224"/>
      <c r="FY3932" s="225"/>
      <c r="GA3932" s="224"/>
    </row>
    <row r="3933" spans="179:183" x14ac:dyDescent="0.35">
      <c r="FW3933" s="224"/>
      <c r="FX3933" s="224"/>
      <c r="FY3933" s="225"/>
      <c r="GA3933" s="224"/>
    </row>
    <row r="3934" spans="179:183" x14ac:dyDescent="0.35">
      <c r="FW3934" s="224"/>
      <c r="FX3934" s="224"/>
      <c r="FY3934" s="225"/>
      <c r="GA3934" s="224"/>
    </row>
    <row r="3935" spans="179:183" x14ac:dyDescent="0.35">
      <c r="FW3935" s="224"/>
      <c r="FX3935" s="224"/>
      <c r="FY3935" s="225"/>
      <c r="GA3935" s="224"/>
    </row>
    <row r="3936" spans="179:183" x14ac:dyDescent="0.35">
      <c r="FW3936" s="224"/>
      <c r="FX3936" s="224"/>
      <c r="FY3936" s="225"/>
      <c r="GA3936" s="224"/>
    </row>
    <row r="3937" spans="179:183" x14ac:dyDescent="0.35">
      <c r="FW3937" s="224"/>
      <c r="FX3937" s="224"/>
      <c r="FY3937" s="225"/>
      <c r="GA3937" s="224"/>
    </row>
    <row r="3938" spans="179:183" x14ac:dyDescent="0.35">
      <c r="FW3938" s="224"/>
      <c r="FX3938" s="224"/>
      <c r="FY3938" s="225"/>
      <c r="GA3938" s="224"/>
    </row>
    <row r="3939" spans="179:183" x14ac:dyDescent="0.35">
      <c r="FW3939" s="224"/>
      <c r="FX3939" s="224"/>
      <c r="FY3939" s="225"/>
      <c r="GA3939" s="224"/>
    </row>
    <row r="3940" spans="179:183" x14ac:dyDescent="0.35">
      <c r="FW3940" s="224"/>
      <c r="FX3940" s="224"/>
      <c r="FY3940" s="225"/>
      <c r="GA3940" s="224"/>
    </row>
    <row r="3941" spans="179:183" x14ac:dyDescent="0.35">
      <c r="FW3941" s="224"/>
      <c r="FX3941" s="224"/>
      <c r="FY3941" s="225"/>
      <c r="GA3941" s="224"/>
    </row>
    <row r="3942" spans="179:183" x14ac:dyDescent="0.35">
      <c r="FW3942" s="224"/>
      <c r="FX3942" s="224"/>
      <c r="FY3942" s="225"/>
      <c r="GA3942" s="224"/>
    </row>
    <row r="3943" spans="179:183" x14ac:dyDescent="0.35">
      <c r="FW3943" s="224"/>
      <c r="FX3943" s="224"/>
      <c r="FY3943" s="225"/>
      <c r="GA3943" s="224"/>
    </row>
    <row r="3944" spans="179:183" x14ac:dyDescent="0.35">
      <c r="FW3944" s="224"/>
      <c r="FX3944" s="224"/>
      <c r="FY3944" s="225"/>
      <c r="GA3944" s="224"/>
    </row>
    <row r="3945" spans="179:183" x14ac:dyDescent="0.35">
      <c r="FW3945" s="224"/>
      <c r="FX3945" s="224"/>
      <c r="FY3945" s="225"/>
      <c r="GA3945" s="224"/>
    </row>
    <row r="3946" spans="179:183" x14ac:dyDescent="0.35">
      <c r="FW3946" s="224"/>
      <c r="FX3946" s="224"/>
      <c r="FY3946" s="225"/>
      <c r="GA3946" s="224"/>
    </row>
    <row r="3947" spans="179:183" x14ac:dyDescent="0.35">
      <c r="FW3947" s="224"/>
      <c r="FX3947" s="224"/>
      <c r="FY3947" s="225"/>
      <c r="GA3947" s="224"/>
    </row>
    <row r="3948" spans="179:183" x14ac:dyDescent="0.35">
      <c r="FW3948" s="224"/>
      <c r="FX3948" s="224"/>
      <c r="FY3948" s="225"/>
      <c r="GA3948" s="224"/>
    </row>
    <row r="3949" spans="179:183" x14ac:dyDescent="0.35">
      <c r="FW3949" s="224"/>
      <c r="FX3949" s="224"/>
      <c r="FY3949" s="225"/>
      <c r="GA3949" s="224"/>
    </row>
    <row r="3950" spans="179:183" x14ac:dyDescent="0.35">
      <c r="FW3950" s="224"/>
      <c r="FX3950" s="224"/>
      <c r="FY3950" s="225"/>
      <c r="GA3950" s="224"/>
    </row>
    <row r="3951" spans="179:183" x14ac:dyDescent="0.35">
      <c r="FW3951" s="224"/>
      <c r="FX3951" s="224"/>
      <c r="FY3951" s="225"/>
      <c r="GA3951" s="224"/>
    </row>
    <row r="3952" spans="179:183" x14ac:dyDescent="0.35">
      <c r="FW3952" s="224"/>
      <c r="FX3952" s="224"/>
      <c r="FY3952" s="225"/>
      <c r="GA3952" s="224"/>
    </row>
    <row r="3953" spans="179:183" x14ac:dyDescent="0.35">
      <c r="FW3953" s="224"/>
      <c r="FX3953" s="224"/>
      <c r="FY3953" s="225"/>
      <c r="GA3953" s="224"/>
    </row>
    <row r="3954" spans="179:183" x14ac:dyDescent="0.35">
      <c r="FW3954" s="224"/>
      <c r="FX3954" s="224"/>
      <c r="FY3954" s="225"/>
      <c r="GA3954" s="224"/>
    </row>
    <row r="3955" spans="179:183" x14ac:dyDescent="0.35">
      <c r="FW3955" s="224"/>
      <c r="FX3955" s="224"/>
      <c r="FY3955" s="225"/>
      <c r="GA3955" s="224"/>
    </row>
    <row r="3956" spans="179:183" x14ac:dyDescent="0.35">
      <c r="FW3956" s="224"/>
      <c r="FX3956" s="224"/>
      <c r="FY3956" s="225"/>
      <c r="GA3956" s="224"/>
    </row>
    <row r="3957" spans="179:183" x14ac:dyDescent="0.35">
      <c r="FW3957" s="224"/>
      <c r="FX3957" s="224"/>
      <c r="FY3957" s="225"/>
      <c r="GA3957" s="224"/>
    </row>
    <row r="3958" spans="179:183" x14ac:dyDescent="0.35">
      <c r="FW3958" s="224"/>
      <c r="FX3958" s="224"/>
      <c r="FY3958" s="225"/>
      <c r="GA3958" s="224"/>
    </row>
    <row r="3959" spans="179:183" x14ac:dyDescent="0.35">
      <c r="FW3959" s="224"/>
      <c r="FX3959" s="224"/>
      <c r="FY3959" s="225"/>
      <c r="GA3959" s="224"/>
    </row>
    <row r="3960" spans="179:183" x14ac:dyDescent="0.35">
      <c r="FW3960" s="224"/>
      <c r="FX3960" s="224"/>
      <c r="FY3960" s="225"/>
      <c r="GA3960" s="224"/>
    </row>
    <row r="3961" spans="179:183" x14ac:dyDescent="0.35">
      <c r="FW3961" s="224"/>
      <c r="FX3961" s="224"/>
      <c r="FY3961" s="225"/>
      <c r="GA3961" s="224"/>
    </row>
    <row r="3962" spans="179:183" x14ac:dyDescent="0.35">
      <c r="FW3962" s="224"/>
      <c r="FX3962" s="224"/>
      <c r="FY3962" s="225"/>
      <c r="GA3962" s="224"/>
    </row>
    <row r="3963" spans="179:183" x14ac:dyDescent="0.35">
      <c r="FW3963" s="224"/>
      <c r="FX3963" s="224"/>
      <c r="FY3963" s="225"/>
      <c r="GA3963" s="224"/>
    </row>
    <row r="3964" spans="179:183" x14ac:dyDescent="0.35">
      <c r="FW3964" s="224"/>
      <c r="FX3964" s="224"/>
      <c r="FY3964" s="225"/>
      <c r="GA3964" s="224"/>
    </row>
    <row r="3965" spans="179:183" x14ac:dyDescent="0.35">
      <c r="FW3965" s="224"/>
      <c r="FX3965" s="224"/>
      <c r="FY3965" s="225"/>
      <c r="GA3965" s="224"/>
    </row>
    <row r="3966" spans="179:183" x14ac:dyDescent="0.35">
      <c r="FW3966" s="224"/>
      <c r="FX3966" s="224"/>
      <c r="FY3966" s="225"/>
      <c r="GA3966" s="224"/>
    </row>
    <row r="3967" spans="179:183" x14ac:dyDescent="0.35">
      <c r="FW3967" s="224"/>
      <c r="FX3967" s="224"/>
      <c r="FY3967" s="225"/>
      <c r="GA3967" s="224"/>
    </row>
    <row r="3968" spans="179:183" x14ac:dyDescent="0.35">
      <c r="FW3968" s="224"/>
      <c r="FX3968" s="224"/>
      <c r="FY3968" s="225"/>
      <c r="GA3968" s="224"/>
    </row>
    <row r="3969" spans="179:183" x14ac:dyDescent="0.35">
      <c r="FW3969" s="224"/>
      <c r="FX3969" s="224"/>
      <c r="FY3969" s="225"/>
      <c r="GA3969" s="224"/>
    </row>
    <row r="3970" spans="179:183" x14ac:dyDescent="0.35">
      <c r="FW3970" s="224"/>
      <c r="FX3970" s="224"/>
      <c r="FY3970" s="225"/>
      <c r="GA3970" s="224"/>
    </row>
    <row r="3971" spans="179:183" x14ac:dyDescent="0.35">
      <c r="FW3971" s="224"/>
      <c r="FX3971" s="224"/>
      <c r="FY3971" s="225"/>
      <c r="GA3971" s="224"/>
    </row>
    <row r="3972" spans="179:183" x14ac:dyDescent="0.35">
      <c r="FW3972" s="224"/>
      <c r="FX3972" s="224"/>
      <c r="FY3972" s="225"/>
      <c r="GA3972" s="224"/>
    </row>
    <row r="3973" spans="179:183" x14ac:dyDescent="0.35">
      <c r="FW3973" s="224"/>
      <c r="FX3973" s="224"/>
      <c r="FY3973" s="225"/>
      <c r="GA3973" s="224"/>
    </row>
    <row r="3974" spans="179:183" x14ac:dyDescent="0.35">
      <c r="FW3974" s="224"/>
      <c r="FX3974" s="224"/>
      <c r="FY3974" s="225"/>
      <c r="GA3974" s="224"/>
    </row>
    <row r="3975" spans="179:183" x14ac:dyDescent="0.35">
      <c r="FW3975" s="224"/>
      <c r="FX3975" s="224"/>
      <c r="FY3975" s="225"/>
      <c r="GA3975" s="224"/>
    </row>
    <row r="3976" spans="179:183" x14ac:dyDescent="0.35">
      <c r="FW3976" s="224"/>
      <c r="FX3976" s="224"/>
      <c r="FY3976" s="225"/>
      <c r="GA3976" s="224"/>
    </row>
    <row r="3977" spans="179:183" x14ac:dyDescent="0.35">
      <c r="FW3977" s="224"/>
      <c r="FX3977" s="224"/>
      <c r="FY3977" s="225"/>
      <c r="GA3977" s="224"/>
    </row>
    <row r="3978" spans="179:183" x14ac:dyDescent="0.35">
      <c r="FW3978" s="224"/>
      <c r="FX3978" s="224"/>
      <c r="FY3978" s="225"/>
      <c r="GA3978" s="224"/>
    </row>
    <row r="3979" spans="179:183" x14ac:dyDescent="0.35">
      <c r="FW3979" s="224"/>
      <c r="FX3979" s="224"/>
      <c r="FY3979" s="225"/>
      <c r="GA3979" s="224"/>
    </row>
    <row r="3980" spans="179:183" x14ac:dyDescent="0.35">
      <c r="FW3980" s="224"/>
      <c r="FX3980" s="224"/>
      <c r="FY3980" s="225"/>
      <c r="GA3980" s="224"/>
    </row>
    <row r="3981" spans="179:183" x14ac:dyDescent="0.35">
      <c r="FW3981" s="224"/>
      <c r="FX3981" s="224"/>
      <c r="FY3981" s="225"/>
      <c r="GA3981" s="224"/>
    </row>
    <row r="3982" spans="179:183" x14ac:dyDescent="0.35">
      <c r="FW3982" s="224"/>
      <c r="FX3982" s="224"/>
      <c r="FY3982" s="225"/>
      <c r="GA3982" s="224"/>
    </row>
    <row r="3983" spans="179:183" x14ac:dyDescent="0.35">
      <c r="FW3983" s="224"/>
      <c r="FX3983" s="224"/>
      <c r="FY3983" s="225"/>
      <c r="GA3983" s="224"/>
    </row>
    <row r="3984" spans="179:183" x14ac:dyDescent="0.35">
      <c r="FW3984" s="224"/>
      <c r="FX3984" s="224"/>
      <c r="FY3984" s="225"/>
      <c r="GA3984" s="224"/>
    </row>
    <row r="3985" spans="179:183" x14ac:dyDescent="0.35">
      <c r="FW3985" s="224"/>
      <c r="FX3985" s="224"/>
      <c r="FY3985" s="225"/>
      <c r="GA3985" s="224"/>
    </row>
    <row r="3986" spans="179:183" x14ac:dyDescent="0.35">
      <c r="FW3986" s="224"/>
      <c r="FX3986" s="224"/>
      <c r="FY3986" s="225"/>
      <c r="GA3986" s="224"/>
    </row>
    <row r="3987" spans="179:183" x14ac:dyDescent="0.35">
      <c r="FW3987" s="224"/>
      <c r="FX3987" s="224"/>
      <c r="FY3987" s="225"/>
      <c r="GA3987" s="224"/>
    </row>
    <row r="3988" spans="179:183" x14ac:dyDescent="0.35">
      <c r="FW3988" s="224"/>
      <c r="FX3988" s="224"/>
      <c r="FY3988" s="225"/>
      <c r="GA3988" s="224"/>
    </row>
    <row r="3989" spans="179:183" x14ac:dyDescent="0.35">
      <c r="FW3989" s="224"/>
      <c r="FX3989" s="224"/>
      <c r="FY3989" s="225"/>
      <c r="GA3989" s="224"/>
    </row>
    <row r="3990" spans="179:183" x14ac:dyDescent="0.35">
      <c r="FW3990" s="224"/>
      <c r="FX3990" s="224"/>
      <c r="FY3990" s="225"/>
      <c r="GA3990" s="224"/>
    </row>
    <row r="3991" spans="179:183" x14ac:dyDescent="0.35">
      <c r="FW3991" s="224"/>
      <c r="FX3991" s="224"/>
      <c r="FY3991" s="225"/>
      <c r="GA3991" s="224"/>
    </row>
    <row r="3992" spans="179:183" x14ac:dyDescent="0.35">
      <c r="FW3992" s="224"/>
      <c r="FX3992" s="224"/>
      <c r="FY3992" s="225"/>
      <c r="GA3992" s="224"/>
    </row>
    <row r="3993" spans="179:183" x14ac:dyDescent="0.35">
      <c r="FW3993" s="224"/>
      <c r="FX3993" s="224"/>
      <c r="FY3993" s="225"/>
      <c r="GA3993" s="224"/>
    </row>
    <row r="3994" spans="179:183" x14ac:dyDescent="0.35">
      <c r="FW3994" s="224"/>
      <c r="FX3994" s="224"/>
      <c r="FY3994" s="225"/>
      <c r="GA3994" s="224"/>
    </row>
    <row r="3995" spans="179:183" x14ac:dyDescent="0.35">
      <c r="FW3995" s="224"/>
      <c r="FX3995" s="224"/>
      <c r="FY3995" s="225"/>
      <c r="GA3995" s="224"/>
    </row>
    <row r="3996" spans="179:183" x14ac:dyDescent="0.35">
      <c r="FW3996" s="224"/>
      <c r="FX3996" s="224"/>
      <c r="FY3996" s="225"/>
      <c r="GA3996" s="224"/>
    </row>
    <row r="3997" spans="179:183" x14ac:dyDescent="0.35">
      <c r="FW3997" s="224"/>
      <c r="FX3997" s="224"/>
      <c r="FY3997" s="225"/>
      <c r="GA3997" s="224"/>
    </row>
    <row r="3998" spans="179:183" x14ac:dyDescent="0.35">
      <c r="FW3998" s="224"/>
      <c r="FX3998" s="224"/>
      <c r="FY3998" s="225"/>
      <c r="GA3998" s="224"/>
    </row>
    <row r="3999" spans="179:183" x14ac:dyDescent="0.35">
      <c r="FW3999" s="224"/>
      <c r="FX3999" s="224"/>
      <c r="FY3999" s="225"/>
      <c r="GA3999" s="224"/>
    </row>
    <row r="4000" spans="179:183" x14ac:dyDescent="0.35">
      <c r="FW4000" s="224"/>
      <c r="FX4000" s="224"/>
      <c r="FY4000" s="225"/>
      <c r="GA4000" s="224"/>
    </row>
    <row r="4001" spans="179:183" x14ac:dyDescent="0.35">
      <c r="FW4001" s="224"/>
      <c r="FX4001" s="224"/>
      <c r="FY4001" s="225"/>
      <c r="GA4001" s="224"/>
    </row>
    <row r="4002" spans="179:183" x14ac:dyDescent="0.35">
      <c r="FW4002" s="224"/>
      <c r="FX4002" s="224"/>
      <c r="FY4002" s="225"/>
      <c r="GA4002" s="224"/>
    </row>
    <row r="4003" spans="179:183" x14ac:dyDescent="0.35">
      <c r="FW4003" s="224"/>
      <c r="FX4003" s="224"/>
      <c r="FY4003" s="225"/>
      <c r="GA4003" s="224"/>
    </row>
    <row r="4004" spans="179:183" x14ac:dyDescent="0.35">
      <c r="FW4004" s="224"/>
      <c r="FX4004" s="224"/>
      <c r="FY4004" s="225"/>
      <c r="GA4004" s="224"/>
    </row>
    <row r="4005" spans="179:183" x14ac:dyDescent="0.35">
      <c r="FW4005" s="224"/>
      <c r="FX4005" s="224"/>
      <c r="FY4005" s="225"/>
      <c r="GA4005" s="224"/>
    </row>
    <row r="4006" spans="179:183" x14ac:dyDescent="0.35">
      <c r="FW4006" s="224"/>
      <c r="FX4006" s="224"/>
      <c r="FY4006" s="225"/>
      <c r="GA4006" s="224"/>
    </row>
    <row r="4007" spans="179:183" x14ac:dyDescent="0.35">
      <c r="FW4007" s="224"/>
      <c r="FX4007" s="224"/>
      <c r="FY4007" s="225"/>
      <c r="GA4007" s="224"/>
    </row>
    <row r="4008" spans="179:183" x14ac:dyDescent="0.35">
      <c r="FW4008" s="224"/>
      <c r="FX4008" s="224"/>
      <c r="FY4008" s="225"/>
      <c r="GA4008" s="224"/>
    </row>
    <row r="4009" spans="179:183" x14ac:dyDescent="0.35">
      <c r="FW4009" s="224"/>
      <c r="FX4009" s="224"/>
      <c r="FY4009" s="225"/>
      <c r="GA4009" s="224"/>
    </row>
    <row r="4010" spans="179:183" x14ac:dyDescent="0.35">
      <c r="FW4010" s="224"/>
      <c r="FX4010" s="224"/>
      <c r="FY4010" s="225"/>
      <c r="GA4010" s="224"/>
    </row>
    <row r="4011" spans="179:183" x14ac:dyDescent="0.35">
      <c r="FW4011" s="224"/>
      <c r="FX4011" s="224"/>
      <c r="FY4011" s="225"/>
      <c r="GA4011" s="224"/>
    </row>
    <row r="4012" spans="179:183" x14ac:dyDescent="0.35">
      <c r="FW4012" s="224"/>
      <c r="FX4012" s="224"/>
      <c r="FY4012" s="225"/>
      <c r="GA4012" s="224"/>
    </row>
    <row r="4013" spans="179:183" x14ac:dyDescent="0.35">
      <c r="FW4013" s="224"/>
      <c r="FX4013" s="224"/>
      <c r="FY4013" s="225"/>
      <c r="GA4013" s="224"/>
    </row>
    <row r="4014" spans="179:183" x14ac:dyDescent="0.35">
      <c r="FW4014" s="224"/>
      <c r="FX4014" s="224"/>
      <c r="FY4014" s="225"/>
      <c r="GA4014" s="224"/>
    </row>
    <row r="4015" spans="179:183" x14ac:dyDescent="0.35">
      <c r="FW4015" s="224"/>
      <c r="FX4015" s="224"/>
      <c r="FY4015" s="225"/>
      <c r="GA4015" s="224"/>
    </row>
    <row r="4016" spans="179:183" x14ac:dyDescent="0.35">
      <c r="FW4016" s="224"/>
      <c r="FX4016" s="224"/>
      <c r="FY4016" s="225"/>
      <c r="GA4016" s="224"/>
    </row>
    <row r="4017" spans="179:183" x14ac:dyDescent="0.35">
      <c r="FW4017" s="224"/>
      <c r="FX4017" s="224"/>
      <c r="FY4017" s="225"/>
      <c r="GA4017" s="224"/>
    </row>
    <row r="4018" spans="179:183" x14ac:dyDescent="0.35">
      <c r="FW4018" s="224"/>
      <c r="FX4018" s="224"/>
      <c r="FY4018" s="225"/>
      <c r="GA4018" s="224"/>
    </row>
    <row r="4019" spans="179:183" x14ac:dyDescent="0.35">
      <c r="FW4019" s="224"/>
      <c r="FX4019" s="224"/>
      <c r="FY4019" s="225"/>
      <c r="GA4019" s="224"/>
    </row>
    <row r="4020" spans="179:183" x14ac:dyDescent="0.35">
      <c r="FW4020" s="224"/>
      <c r="FX4020" s="224"/>
      <c r="FY4020" s="225"/>
      <c r="GA4020" s="224"/>
    </row>
    <row r="4021" spans="179:183" x14ac:dyDescent="0.35">
      <c r="FW4021" s="224"/>
      <c r="FX4021" s="224"/>
      <c r="FY4021" s="225"/>
      <c r="GA4021" s="224"/>
    </row>
    <row r="4022" spans="179:183" x14ac:dyDescent="0.35">
      <c r="FW4022" s="224"/>
      <c r="FX4022" s="224"/>
      <c r="FY4022" s="225"/>
      <c r="GA4022" s="224"/>
    </row>
    <row r="4023" spans="179:183" x14ac:dyDescent="0.35">
      <c r="FW4023" s="224"/>
      <c r="FX4023" s="224"/>
      <c r="FY4023" s="225"/>
      <c r="GA4023" s="224"/>
    </row>
    <row r="4024" spans="179:183" x14ac:dyDescent="0.35">
      <c r="FW4024" s="224"/>
      <c r="FX4024" s="224"/>
      <c r="FY4024" s="225"/>
      <c r="GA4024" s="224"/>
    </row>
    <row r="4025" spans="179:183" x14ac:dyDescent="0.35">
      <c r="FW4025" s="224"/>
      <c r="FX4025" s="224"/>
      <c r="FY4025" s="225"/>
      <c r="GA4025" s="224"/>
    </row>
    <row r="4026" spans="179:183" x14ac:dyDescent="0.35">
      <c r="FW4026" s="224"/>
      <c r="FX4026" s="224"/>
      <c r="FY4026" s="225"/>
      <c r="GA4026" s="224"/>
    </row>
    <row r="4027" spans="179:183" x14ac:dyDescent="0.35">
      <c r="FW4027" s="224"/>
      <c r="FX4027" s="224"/>
      <c r="FY4027" s="225"/>
      <c r="GA4027" s="224"/>
    </row>
    <row r="4028" spans="179:183" x14ac:dyDescent="0.35">
      <c r="FW4028" s="224"/>
      <c r="FX4028" s="224"/>
      <c r="FY4028" s="225"/>
      <c r="GA4028" s="224"/>
    </row>
    <row r="4029" spans="179:183" x14ac:dyDescent="0.35">
      <c r="FW4029" s="224"/>
      <c r="FX4029" s="224"/>
      <c r="FY4029" s="225"/>
      <c r="GA4029" s="224"/>
    </row>
    <row r="4030" spans="179:183" x14ac:dyDescent="0.35">
      <c r="FW4030" s="224"/>
      <c r="FX4030" s="224"/>
      <c r="FY4030" s="225"/>
      <c r="GA4030" s="224"/>
    </row>
    <row r="4031" spans="179:183" x14ac:dyDescent="0.35">
      <c r="FW4031" s="224"/>
      <c r="FX4031" s="224"/>
      <c r="FY4031" s="225"/>
      <c r="GA4031" s="224"/>
    </row>
    <row r="4032" spans="179:183" x14ac:dyDescent="0.35">
      <c r="FW4032" s="224"/>
      <c r="FX4032" s="224"/>
      <c r="FY4032" s="225"/>
      <c r="GA4032" s="224"/>
    </row>
    <row r="4033" spans="179:183" x14ac:dyDescent="0.35">
      <c r="FW4033" s="224"/>
      <c r="FX4033" s="224"/>
      <c r="FY4033" s="225"/>
      <c r="GA4033" s="224"/>
    </row>
    <row r="4034" spans="179:183" x14ac:dyDescent="0.35">
      <c r="FW4034" s="224"/>
      <c r="FX4034" s="224"/>
      <c r="FY4034" s="225"/>
      <c r="GA4034" s="224"/>
    </row>
    <row r="4035" spans="179:183" x14ac:dyDescent="0.35">
      <c r="FW4035" s="224"/>
      <c r="FX4035" s="224"/>
      <c r="FY4035" s="225"/>
      <c r="GA4035" s="224"/>
    </row>
    <row r="4036" spans="179:183" x14ac:dyDescent="0.35">
      <c r="FW4036" s="224"/>
      <c r="FX4036" s="224"/>
      <c r="FY4036" s="225"/>
      <c r="GA4036" s="224"/>
    </row>
    <row r="4037" spans="179:183" x14ac:dyDescent="0.35">
      <c r="FW4037" s="224"/>
      <c r="FX4037" s="224"/>
      <c r="FY4037" s="225"/>
      <c r="GA4037" s="224"/>
    </row>
    <row r="4038" spans="179:183" x14ac:dyDescent="0.35">
      <c r="FW4038" s="224"/>
      <c r="FX4038" s="224"/>
      <c r="FY4038" s="225"/>
      <c r="GA4038" s="224"/>
    </row>
    <row r="4039" spans="179:183" x14ac:dyDescent="0.35">
      <c r="FW4039" s="224"/>
      <c r="FX4039" s="224"/>
      <c r="FY4039" s="225"/>
      <c r="GA4039" s="224"/>
    </row>
    <row r="4040" spans="179:183" x14ac:dyDescent="0.35">
      <c r="FW4040" s="224"/>
      <c r="FX4040" s="224"/>
      <c r="FY4040" s="225"/>
      <c r="GA4040" s="224"/>
    </row>
    <row r="4041" spans="179:183" x14ac:dyDescent="0.35">
      <c r="FW4041" s="224"/>
      <c r="FX4041" s="224"/>
      <c r="FY4041" s="225"/>
      <c r="GA4041" s="224"/>
    </row>
    <row r="4042" spans="179:183" x14ac:dyDescent="0.35">
      <c r="FW4042" s="224"/>
      <c r="FX4042" s="224"/>
      <c r="FY4042" s="225"/>
      <c r="GA4042" s="224"/>
    </row>
    <row r="4043" spans="179:183" x14ac:dyDescent="0.35">
      <c r="FW4043" s="224"/>
      <c r="FX4043" s="224"/>
      <c r="FY4043" s="225"/>
      <c r="GA4043" s="224"/>
    </row>
    <row r="4044" spans="179:183" x14ac:dyDescent="0.35">
      <c r="FW4044" s="224"/>
      <c r="FX4044" s="224"/>
      <c r="FY4044" s="225"/>
      <c r="GA4044" s="224"/>
    </row>
    <row r="4045" spans="179:183" x14ac:dyDescent="0.35">
      <c r="FW4045" s="224"/>
      <c r="FX4045" s="224"/>
      <c r="FY4045" s="225"/>
      <c r="GA4045" s="224"/>
    </row>
    <row r="4046" spans="179:183" x14ac:dyDescent="0.35">
      <c r="FW4046" s="224"/>
      <c r="FX4046" s="224"/>
      <c r="FY4046" s="225"/>
      <c r="GA4046" s="224"/>
    </row>
    <row r="4047" spans="179:183" x14ac:dyDescent="0.35">
      <c r="FW4047" s="224"/>
      <c r="FX4047" s="224"/>
      <c r="FY4047" s="225"/>
      <c r="GA4047" s="224"/>
    </row>
    <row r="4048" spans="179:183" x14ac:dyDescent="0.35">
      <c r="FW4048" s="224"/>
      <c r="FX4048" s="224"/>
      <c r="FY4048" s="225"/>
      <c r="GA4048" s="224"/>
    </row>
    <row r="4049" spans="179:183" x14ac:dyDescent="0.35">
      <c r="FW4049" s="224"/>
      <c r="FX4049" s="224"/>
      <c r="FY4049" s="225"/>
      <c r="GA4049" s="224"/>
    </row>
    <row r="4050" spans="179:183" x14ac:dyDescent="0.35">
      <c r="FW4050" s="224"/>
      <c r="FX4050" s="224"/>
      <c r="FY4050" s="225"/>
      <c r="GA4050" s="224"/>
    </row>
    <row r="4051" spans="179:183" x14ac:dyDescent="0.35">
      <c r="FW4051" s="224"/>
      <c r="FX4051" s="224"/>
      <c r="FY4051" s="225"/>
      <c r="GA4051" s="224"/>
    </row>
    <row r="4052" spans="179:183" x14ac:dyDescent="0.35">
      <c r="FW4052" s="224"/>
      <c r="FX4052" s="224"/>
      <c r="FY4052" s="225"/>
      <c r="GA4052" s="224"/>
    </row>
    <row r="4053" spans="179:183" x14ac:dyDescent="0.35">
      <c r="FW4053" s="224"/>
      <c r="FX4053" s="224"/>
      <c r="FY4053" s="225"/>
      <c r="GA4053" s="224"/>
    </row>
    <row r="4054" spans="179:183" x14ac:dyDescent="0.35">
      <c r="FW4054" s="224"/>
      <c r="FX4054" s="224"/>
      <c r="FY4054" s="225"/>
      <c r="GA4054" s="224"/>
    </row>
    <row r="4055" spans="179:183" x14ac:dyDescent="0.35">
      <c r="FW4055" s="224"/>
      <c r="FX4055" s="224"/>
      <c r="FY4055" s="225"/>
      <c r="GA4055" s="224"/>
    </row>
    <row r="4056" spans="179:183" x14ac:dyDescent="0.35">
      <c r="FW4056" s="224"/>
      <c r="FX4056" s="224"/>
      <c r="FY4056" s="225"/>
      <c r="GA4056" s="224"/>
    </row>
    <row r="4057" spans="179:183" x14ac:dyDescent="0.35">
      <c r="FW4057" s="224"/>
      <c r="FX4057" s="224"/>
      <c r="FY4057" s="225"/>
      <c r="GA4057" s="224"/>
    </row>
    <row r="4058" spans="179:183" x14ac:dyDescent="0.35">
      <c r="FW4058" s="224"/>
      <c r="FX4058" s="224"/>
      <c r="FY4058" s="225"/>
      <c r="GA4058" s="224"/>
    </row>
    <row r="4059" spans="179:183" x14ac:dyDescent="0.35">
      <c r="FW4059" s="224"/>
      <c r="FX4059" s="224"/>
      <c r="FY4059" s="225"/>
      <c r="GA4059" s="224"/>
    </row>
    <row r="4060" spans="179:183" x14ac:dyDescent="0.35">
      <c r="FW4060" s="224"/>
      <c r="FX4060" s="224"/>
      <c r="FY4060" s="225"/>
      <c r="GA4060" s="224"/>
    </row>
    <row r="4061" spans="179:183" x14ac:dyDescent="0.35">
      <c r="FW4061" s="224"/>
      <c r="FX4061" s="224"/>
      <c r="FY4061" s="225"/>
      <c r="GA4061" s="224"/>
    </row>
    <row r="4062" spans="179:183" x14ac:dyDescent="0.35">
      <c r="FW4062" s="224"/>
      <c r="FX4062" s="224"/>
      <c r="FY4062" s="225"/>
      <c r="GA4062" s="224"/>
    </row>
    <row r="4063" spans="179:183" x14ac:dyDescent="0.35">
      <c r="FW4063" s="224"/>
      <c r="FX4063" s="224"/>
      <c r="FY4063" s="225"/>
      <c r="GA4063" s="224"/>
    </row>
    <row r="4064" spans="179:183" x14ac:dyDescent="0.35">
      <c r="FW4064" s="224"/>
      <c r="FX4064" s="224"/>
      <c r="FY4064" s="225"/>
      <c r="GA4064" s="224"/>
    </row>
    <row r="4065" spans="179:183" x14ac:dyDescent="0.35">
      <c r="FW4065" s="224"/>
      <c r="FX4065" s="224"/>
      <c r="FY4065" s="225"/>
      <c r="GA4065" s="224"/>
    </row>
    <row r="4066" spans="179:183" x14ac:dyDescent="0.35">
      <c r="FW4066" s="224"/>
      <c r="FX4066" s="224"/>
      <c r="FY4066" s="225"/>
      <c r="GA4066" s="224"/>
    </row>
    <row r="4067" spans="179:183" x14ac:dyDescent="0.35">
      <c r="FW4067" s="224"/>
      <c r="FX4067" s="224"/>
      <c r="FY4067" s="225"/>
      <c r="GA4067" s="224"/>
    </row>
    <row r="4068" spans="179:183" x14ac:dyDescent="0.35">
      <c r="FW4068" s="224"/>
      <c r="FX4068" s="224"/>
      <c r="FY4068" s="225"/>
      <c r="GA4068" s="224"/>
    </row>
    <row r="4069" spans="179:183" x14ac:dyDescent="0.35">
      <c r="FW4069" s="224"/>
      <c r="FX4069" s="224"/>
      <c r="FY4069" s="225"/>
      <c r="GA4069" s="224"/>
    </row>
    <row r="4070" spans="179:183" x14ac:dyDescent="0.35">
      <c r="FW4070" s="224"/>
      <c r="FX4070" s="224"/>
      <c r="FY4070" s="225"/>
      <c r="GA4070" s="224"/>
    </row>
    <row r="4071" spans="179:183" x14ac:dyDescent="0.35">
      <c r="FW4071" s="224"/>
      <c r="FX4071" s="224"/>
      <c r="FY4071" s="225"/>
      <c r="GA4071" s="224"/>
    </row>
    <row r="4072" spans="179:183" x14ac:dyDescent="0.35">
      <c r="FW4072" s="224"/>
      <c r="FX4072" s="224"/>
      <c r="FY4072" s="225"/>
      <c r="GA4072" s="224"/>
    </row>
    <row r="4073" spans="179:183" x14ac:dyDescent="0.35">
      <c r="FW4073" s="224"/>
      <c r="FX4073" s="224"/>
      <c r="FY4073" s="225"/>
      <c r="GA4073" s="224"/>
    </row>
    <row r="4074" spans="179:183" x14ac:dyDescent="0.35">
      <c r="FW4074" s="224"/>
      <c r="FX4074" s="224"/>
      <c r="FY4074" s="225"/>
      <c r="GA4074" s="224"/>
    </row>
    <row r="4075" spans="179:183" x14ac:dyDescent="0.35">
      <c r="FW4075" s="224"/>
      <c r="FX4075" s="224"/>
      <c r="FY4075" s="225"/>
      <c r="GA4075" s="224"/>
    </row>
    <row r="4076" spans="179:183" x14ac:dyDescent="0.35">
      <c r="FW4076" s="224"/>
      <c r="FX4076" s="224"/>
      <c r="FY4076" s="225"/>
      <c r="GA4076" s="224"/>
    </row>
    <row r="4077" spans="179:183" x14ac:dyDescent="0.35">
      <c r="FW4077" s="224"/>
      <c r="FX4077" s="224"/>
      <c r="FY4077" s="225"/>
      <c r="GA4077" s="224"/>
    </row>
    <row r="4078" spans="179:183" x14ac:dyDescent="0.35">
      <c r="FW4078" s="224"/>
      <c r="FX4078" s="224"/>
      <c r="FY4078" s="225"/>
      <c r="GA4078" s="224"/>
    </row>
    <row r="4079" spans="179:183" x14ac:dyDescent="0.35">
      <c r="FW4079" s="224"/>
      <c r="FX4079" s="224"/>
      <c r="FY4079" s="225"/>
      <c r="GA4079" s="224"/>
    </row>
    <row r="4080" spans="179:183" x14ac:dyDescent="0.35">
      <c r="FW4080" s="224"/>
      <c r="FX4080" s="224"/>
      <c r="FY4080" s="225"/>
      <c r="GA4080" s="224"/>
    </row>
    <row r="4081" spans="179:183" x14ac:dyDescent="0.35">
      <c r="FW4081" s="224"/>
      <c r="FX4081" s="224"/>
      <c r="FY4081" s="225"/>
      <c r="GA4081" s="224"/>
    </row>
    <row r="4082" spans="179:183" x14ac:dyDescent="0.35">
      <c r="FW4082" s="224"/>
      <c r="FX4082" s="224"/>
      <c r="FY4082" s="225"/>
      <c r="GA4082" s="224"/>
    </row>
    <row r="4083" spans="179:183" x14ac:dyDescent="0.35">
      <c r="FW4083" s="224"/>
      <c r="FX4083" s="224"/>
      <c r="FY4083" s="225"/>
      <c r="GA4083" s="224"/>
    </row>
    <row r="4084" spans="179:183" x14ac:dyDescent="0.35">
      <c r="FW4084" s="224"/>
      <c r="FX4084" s="224"/>
      <c r="FY4084" s="225"/>
      <c r="GA4084" s="224"/>
    </row>
    <row r="4085" spans="179:183" x14ac:dyDescent="0.35">
      <c r="FW4085" s="224"/>
      <c r="FX4085" s="224"/>
      <c r="FY4085" s="225"/>
      <c r="GA4085" s="224"/>
    </row>
    <row r="4086" spans="179:183" x14ac:dyDescent="0.35">
      <c r="FW4086" s="224"/>
      <c r="FX4086" s="224"/>
      <c r="FY4086" s="225"/>
      <c r="GA4086" s="224"/>
    </row>
    <row r="4087" spans="179:183" x14ac:dyDescent="0.35">
      <c r="FW4087" s="224"/>
      <c r="FX4087" s="224"/>
      <c r="FY4087" s="225"/>
      <c r="GA4087" s="224"/>
    </row>
    <row r="4088" spans="179:183" x14ac:dyDescent="0.35">
      <c r="FW4088" s="224"/>
      <c r="FX4088" s="224"/>
      <c r="FY4088" s="225"/>
      <c r="GA4088" s="224"/>
    </row>
    <row r="4089" spans="179:183" x14ac:dyDescent="0.35">
      <c r="FW4089" s="224"/>
      <c r="FX4089" s="224"/>
      <c r="FY4089" s="225"/>
      <c r="GA4089" s="224"/>
    </row>
    <row r="4090" spans="179:183" x14ac:dyDescent="0.35">
      <c r="FW4090" s="224"/>
      <c r="FX4090" s="224"/>
      <c r="FY4090" s="225"/>
      <c r="GA4090" s="224"/>
    </row>
    <row r="4091" spans="179:183" x14ac:dyDescent="0.35">
      <c r="FW4091" s="224"/>
      <c r="FX4091" s="224"/>
      <c r="FY4091" s="225"/>
      <c r="GA4091" s="224"/>
    </row>
    <row r="4092" spans="179:183" x14ac:dyDescent="0.35">
      <c r="FW4092" s="224"/>
      <c r="FX4092" s="224"/>
      <c r="FY4092" s="225"/>
      <c r="GA4092" s="224"/>
    </row>
    <row r="4093" spans="179:183" x14ac:dyDescent="0.35">
      <c r="FW4093" s="224"/>
      <c r="FX4093" s="224"/>
      <c r="FY4093" s="225"/>
      <c r="GA4093" s="224"/>
    </row>
    <row r="4094" spans="179:183" x14ac:dyDescent="0.35">
      <c r="FW4094" s="224"/>
      <c r="FX4094" s="224"/>
      <c r="FY4094" s="225"/>
      <c r="GA4094" s="224"/>
    </row>
    <row r="4095" spans="179:183" x14ac:dyDescent="0.35">
      <c r="FW4095" s="224"/>
      <c r="FX4095" s="224"/>
      <c r="FY4095" s="225"/>
      <c r="GA4095" s="224"/>
    </row>
    <row r="4096" spans="179:183" x14ac:dyDescent="0.35">
      <c r="FW4096" s="224"/>
      <c r="FX4096" s="224"/>
      <c r="FY4096" s="225"/>
      <c r="GA4096" s="224"/>
    </row>
    <row r="4097" spans="179:183" x14ac:dyDescent="0.35">
      <c r="FW4097" s="224"/>
      <c r="FX4097" s="224"/>
      <c r="FY4097" s="225"/>
      <c r="GA4097" s="224"/>
    </row>
    <row r="4098" spans="179:183" x14ac:dyDescent="0.35">
      <c r="FW4098" s="224"/>
      <c r="FX4098" s="224"/>
      <c r="FY4098" s="225"/>
      <c r="GA4098" s="224"/>
    </row>
    <row r="4099" spans="179:183" x14ac:dyDescent="0.35">
      <c r="FW4099" s="224"/>
      <c r="FX4099" s="224"/>
      <c r="FY4099" s="225"/>
      <c r="GA4099" s="224"/>
    </row>
    <row r="4100" spans="179:183" x14ac:dyDescent="0.35">
      <c r="FW4100" s="224"/>
      <c r="FX4100" s="224"/>
      <c r="FY4100" s="225"/>
      <c r="GA4100" s="224"/>
    </row>
    <row r="4101" spans="179:183" x14ac:dyDescent="0.35">
      <c r="FW4101" s="224"/>
      <c r="FX4101" s="224"/>
      <c r="FY4101" s="225"/>
      <c r="GA4101" s="224"/>
    </row>
    <row r="4102" spans="179:183" x14ac:dyDescent="0.35">
      <c r="FW4102" s="224"/>
      <c r="FX4102" s="224"/>
      <c r="FY4102" s="225"/>
      <c r="GA4102" s="224"/>
    </row>
    <row r="4103" spans="179:183" x14ac:dyDescent="0.35">
      <c r="FW4103" s="224"/>
      <c r="FX4103" s="224"/>
      <c r="FY4103" s="225"/>
      <c r="GA4103" s="224"/>
    </row>
    <row r="4104" spans="179:183" x14ac:dyDescent="0.35">
      <c r="FW4104" s="224"/>
      <c r="FX4104" s="224"/>
      <c r="FY4104" s="225"/>
      <c r="GA4104" s="224"/>
    </row>
    <row r="4105" spans="179:183" x14ac:dyDescent="0.35">
      <c r="FW4105" s="224"/>
      <c r="FX4105" s="224"/>
      <c r="FY4105" s="225"/>
      <c r="GA4105" s="224"/>
    </row>
    <row r="4106" spans="179:183" x14ac:dyDescent="0.35">
      <c r="FW4106" s="224"/>
      <c r="FX4106" s="224"/>
      <c r="FY4106" s="225"/>
      <c r="GA4106" s="224"/>
    </row>
    <row r="4107" spans="179:183" x14ac:dyDescent="0.35">
      <c r="FW4107" s="224"/>
      <c r="FX4107" s="224"/>
      <c r="FY4107" s="225"/>
      <c r="GA4107" s="224"/>
    </row>
    <row r="4108" spans="179:183" x14ac:dyDescent="0.35">
      <c r="FW4108" s="224"/>
      <c r="FX4108" s="224"/>
      <c r="FY4108" s="225"/>
      <c r="GA4108" s="224"/>
    </row>
    <row r="4109" spans="179:183" x14ac:dyDescent="0.35">
      <c r="FW4109" s="224"/>
      <c r="FX4109" s="224"/>
      <c r="FY4109" s="225"/>
      <c r="GA4109" s="224"/>
    </row>
    <row r="4110" spans="179:183" x14ac:dyDescent="0.35">
      <c r="FW4110" s="224"/>
      <c r="FX4110" s="224"/>
      <c r="FY4110" s="225"/>
      <c r="GA4110" s="224"/>
    </row>
    <row r="4111" spans="179:183" x14ac:dyDescent="0.35">
      <c r="FW4111" s="224"/>
      <c r="FX4111" s="224"/>
      <c r="FY4111" s="225"/>
      <c r="GA4111" s="224"/>
    </row>
    <row r="4112" spans="179:183" x14ac:dyDescent="0.35">
      <c r="FW4112" s="224"/>
      <c r="FX4112" s="224"/>
      <c r="FY4112" s="225"/>
      <c r="GA4112" s="224"/>
    </row>
    <row r="4113" spans="179:183" x14ac:dyDescent="0.35">
      <c r="FW4113" s="224"/>
      <c r="FX4113" s="224"/>
      <c r="FY4113" s="225"/>
      <c r="GA4113" s="224"/>
    </row>
    <row r="4114" spans="179:183" x14ac:dyDescent="0.35">
      <c r="FW4114" s="224"/>
      <c r="FX4114" s="224"/>
      <c r="FY4114" s="225"/>
      <c r="GA4114" s="224"/>
    </row>
    <row r="4115" spans="179:183" x14ac:dyDescent="0.35">
      <c r="FW4115" s="224"/>
      <c r="FX4115" s="224"/>
      <c r="FY4115" s="225"/>
      <c r="GA4115" s="224"/>
    </row>
    <row r="4116" spans="179:183" x14ac:dyDescent="0.35">
      <c r="FW4116" s="224"/>
      <c r="FX4116" s="224"/>
      <c r="FY4116" s="225"/>
      <c r="GA4116" s="224"/>
    </row>
    <row r="4117" spans="179:183" x14ac:dyDescent="0.35">
      <c r="FW4117" s="224"/>
      <c r="FX4117" s="224"/>
      <c r="FY4117" s="225"/>
      <c r="GA4117" s="224"/>
    </row>
    <row r="4118" spans="179:183" x14ac:dyDescent="0.35">
      <c r="FW4118" s="224"/>
      <c r="FX4118" s="224"/>
      <c r="FY4118" s="225"/>
      <c r="GA4118" s="224"/>
    </row>
    <row r="4119" spans="179:183" x14ac:dyDescent="0.35">
      <c r="FW4119" s="224"/>
      <c r="FX4119" s="224"/>
      <c r="FY4119" s="225"/>
      <c r="GA4119" s="224"/>
    </row>
    <row r="4120" spans="179:183" x14ac:dyDescent="0.35">
      <c r="FW4120" s="224"/>
      <c r="FX4120" s="224"/>
      <c r="FY4120" s="225"/>
      <c r="GA4120" s="224"/>
    </row>
    <row r="4121" spans="179:183" x14ac:dyDescent="0.35">
      <c r="FW4121" s="224"/>
      <c r="FX4121" s="224"/>
      <c r="FY4121" s="225"/>
      <c r="GA4121" s="224"/>
    </row>
    <row r="4122" spans="179:183" x14ac:dyDescent="0.35">
      <c r="FW4122" s="224"/>
      <c r="FX4122" s="224"/>
      <c r="FY4122" s="225"/>
      <c r="GA4122" s="224"/>
    </row>
    <row r="4123" spans="179:183" x14ac:dyDescent="0.35">
      <c r="FW4123" s="224"/>
      <c r="FX4123" s="224"/>
      <c r="FY4123" s="225"/>
      <c r="GA4123" s="224"/>
    </row>
    <row r="4124" spans="179:183" x14ac:dyDescent="0.35">
      <c r="FW4124" s="224"/>
      <c r="FX4124" s="224"/>
      <c r="FY4124" s="225"/>
      <c r="GA4124" s="224"/>
    </row>
    <row r="4125" spans="179:183" x14ac:dyDescent="0.35">
      <c r="FW4125" s="224"/>
      <c r="FX4125" s="224"/>
      <c r="FY4125" s="225"/>
      <c r="GA4125" s="224"/>
    </row>
    <row r="4126" spans="179:183" x14ac:dyDescent="0.35">
      <c r="FW4126" s="224"/>
      <c r="FX4126" s="224"/>
      <c r="FY4126" s="225"/>
      <c r="GA4126" s="224"/>
    </row>
    <row r="4127" spans="179:183" x14ac:dyDescent="0.35">
      <c r="FW4127" s="224"/>
      <c r="FX4127" s="224"/>
      <c r="FY4127" s="225"/>
      <c r="GA4127" s="224"/>
    </row>
    <row r="4128" spans="179:183" x14ac:dyDescent="0.35">
      <c r="FW4128" s="224"/>
      <c r="FX4128" s="224"/>
      <c r="FY4128" s="225"/>
      <c r="GA4128" s="224"/>
    </row>
    <row r="4129" spans="179:183" x14ac:dyDescent="0.35">
      <c r="FW4129" s="224"/>
      <c r="FX4129" s="224"/>
      <c r="FY4129" s="225"/>
      <c r="GA4129" s="224"/>
    </row>
    <row r="4130" spans="179:183" x14ac:dyDescent="0.35">
      <c r="FW4130" s="224"/>
      <c r="FX4130" s="224"/>
      <c r="FY4130" s="225"/>
      <c r="GA4130" s="224"/>
    </row>
    <row r="4131" spans="179:183" x14ac:dyDescent="0.35">
      <c r="FW4131" s="224"/>
      <c r="FX4131" s="224"/>
      <c r="FY4131" s="225"/>
      <c r="GA4131" s="224"/>
    </row>
    <row r="4132" spans="179:183" x14ac:dyDescent="0.35">
      <c r="FW4132" s="224"/>
      <c r="FX4132" s="224"/>
      <c r="FY4132" s="225"/>
      <c r="GA4132" s="224"/>
    </row>
    <row r="4133" spans="179:183" x14ac:dyDescent="0.35">
      <c r="FW4133" s="224"/>
      <c r="FX4133" s="224"/>
      <c r="FY4133" s="225"/>
      <c r="GA4133" s="224"/>
    </row>
    <row r="4134" spans="179:183" x14ac:dyDescent="0.35">
      <c r="FW4134" s="224"/>
      <c r="FX4134" s="224"/>
      <c r="FY4134" s="225"/>
      <c r="GA4134" s="224"/>
    </row>
    <row r="4135" spans="179:183" x14ac:dyDescent="0.35">
      <c r="FW4135" s="224"/>
      <c r="FX4135" s="224"/>
      <c r="FY4135" s="225"/>
      <c r="GA4135" s="224"/>
    </row>
    <row r="4136" spans="179:183" x14ac:dyDescent="0.35">
      <c r="FW4136" s="224"/>
      <c r="FX4136" s="224"/>
      <c r="FY4136" s="225"/>
      <c r="GA4136" s="224"/>
    </row>
    <row r="4137" spans="179:183" x14ac:dyDescent="0.35">
      <c r="FW4137" s="224"/>
      <c r="FX4137" s="224"/>
      <c r="FY4137" s="225"/>
      <c r="GA4137" s="224"/>
    </row>
    <row r="4138" spans="179:183" x14ac:dyDescent="0.35">
      <c r="FW4138" s="224"/>
      <c r="FX4138" s="224"/>
      <c r="FY4138" s="225"/>
      <c r="GA4138" s="224"/>
    </row>
    <row r="4139" spans="179:183" x14ac:dyDescent="0.35">
      <c r="FW4139" s="224"/>
      <c r="FX4139" s="224"/>
      <c r="FY4139" s="225"/>
      <c r="GA4139" s="224"/>
    </row>
    <row r="4140" spans="179:183" x14ac:dyDescent="0.35">
      <c r="FW4140" s="224"/>
      <c r="FX4140" s="224"/>
      <c r="FY4140" s="225"/>
      <c r="GA4140" s="224"/>
    </row>
    <row r="4141" spans="179:183" x14ac:dyDescent="0.35">
      <c r="FW4141" s="224"/>
      <c r="FX4141" s="224"/>
      <c r="FY4141" s="225"/>
      <c r="GA4141" s="224"/>
    </row>
    <row r="4142" spans="179:183" x14ac:dyDescent="0.35">
      <c r="FW4142" s="224"/>
      <c r="FX4142" s="224"/>
      <c r="FY4142" s="225"/>
      <c r="GA4142" s="224"/>
    </row>
    <row r="4143" spans="179:183" x14ac:dyDescent="0.35">
      <c r="FW4143" s="224"/>
      <c r="FX4143" s="224"/>
      <c r="FY4143" s="225"/>
      <c r="GA4143" s="224"/>
    </row>
    <row r="4144" spans="179:183" x14ac:dyDescent="0.35">
      <c r="FW4144" s="224"/>
      <c r="FX4144" s="224"/>
      <c r="FY4144" s="225"/>
      <c r="GA4144" s="224"/>
    </row>
    <row r="4145" spans="179:183" x14ac:dyDescent="0.35">
      <c r="FW4145" s="224"/>
      <c r="FX4145" s="224"/>
      <c r="FY4145" s="225"/>
      <c r="GA4145" s="224"/>
    </row>
    <row r="4146" spans="179:183" x14ac:dyDescent="0.35">
      <c r="FW4146" s="224"/>
      <c r="FX4146" s="224"/>
      <c r="FY4146" s="225"/>
      <c r="GA4146" s="224"/>
    </row>
    <row r="4147" spans="179:183" x14ac:dyDescent="0.35">
      <c r="FW4147" s="224"/>
      <c r="FX4147" s="224"/>
      <c r="FY4147" s="225"/>
      <c r="GA4147" s="224"/>
    </row>
    <row r="4148" spans="179:183" x14ac:dyDescent="0.35">
      <c r="FW4148" s="224"/>
      <c r="FX4148" s="224"/>
      <c r="FY4148" s="225"/>
      <c r="GA4148" s="224"/>
    </row>
    <row r="4149" spans="179:183" x14ac:dyDescent="0.35">
      <c r="FW4149" s="224"/>
      <c r="FX4149" s="224"/>
      <c r="FY4149" s="225"/>
      <c r="GA4149" s="224"/>
    </row>
    <row r="4150" spans="179:183" x14ac:dyDescent="0.35">
      <c r="FW4150" s="224"/>
      <c r="FX4150" s="224"/>
      <c r="FY4150" s="225"/>
      <c r="GA4150" s="224"/>
    </row>
    <row r="4151" spans="179:183" x14ac:dyDescent="0.35">
      <c r="FW4151" s="224"/>
      <c r="FX4151" s="224"/>
      <c r="FY4151" s="225"/>
      <c r="GA4151" s="224"/>
    </row>
    <row r="4152" spans="179:183" x14ac:dyDescent="0.35">
      <c r="FW4152" s="224"/>
      <c r="FX4152" s="224"/>
      <c r="FY4152" s="225"/>
      <c r="GA4152" s="224"/>
    </row>
    <row r="4153" spans="179:183" x14ac:dyDescent="0.35">
      <c r="FW4153" s="224"/>
      <c r="FX4153" s="224"/>
      <c r="FY4153" s="225"/>
      <c r="GA4153" s="224"/>
    </row>
    <row r="4154" spans="179:183" x14ac:dyDescent="0.35">
      <c r="FW4154" s="224"/>
      <c r="FX4154" s="224"/>
      <c r="FY4154" s="225"/>
      <c r="GA4154" s="224"/>
    </row>
    <row r="4155" spans="179:183" x14ac:dyDescent="0.35">
      <c r="FW4155" s="224"/>
      <c r="FX4155" s="224"/>
      <c r="FY4155" s="225"/>
      <c r="GA4155" s="224"/>
    </row>
    <row r="4156" spans="179:183" x14ac:dyDescent="0.35">
      <c r="FW4156" s="224"/>
      <c r="FX4156" s="224"/>
      <c r="FY4156" s="225"/>
      <c r="GA4156" s="224"/>
    </row>
    <row r="4157" spans="179:183" x14ac:dyDescent="0.35">
      <c r="FW4157" s="224"/>
      <c r="FX4157" s="224"/>
      <c r="FY4157" s="225"/>
      <c r="GA4157" s="224"/>
    </row>
    <row r="4158" spans="179:183" x14ac:dyDescent="0.35">
      <c r="FW4158" s="224"/>
      <c r="FX4158" s="224"/>
      <c r="FY4158" s="225"/>
      <c r="GA4158" s="224"/>
    </row>
    <row r="4159" spans="179:183" x14ac:dyDescent="0.35">
      <c r="FW4159" s="224"/>
      <c r="FX4159" s="224"/>
      <c r="FY4159" s="225"/>
      <c r="GA4159" s="224"/>
    </row>
    <row r="4160" spans="179:183" x14ac:dyDescent="0.35">
      <c r="FW4160" s="224"/>
      <c r="FX4160" s="224"/>
      <c r="FY4160" s="225"/>
      <c r="GA4160" s="224"/>
    </row>
    <row r="4161" spans="179:183" x14ac:dyDescent="0.35">
      <c r="FW4161" s="224"/>
      <c r="FX4161" s="224"/>
      <c r="FY4161" s="225"/>
      <c r="GA4161" s="224"/>
    </row>
    <row r="4162" spans="179:183" x14ac:dyDescent="0.35">
      <c r="FW4162" s="224"/>
      <c r="FX4162" s="224"/>
      <c r="FY4162" s="225"/>
      <c r="GA4162" s="224"/>
    </row>
    <row r="4163" spans="179:183" x14ac:dyDescent="0.35">
      <c r="FW4163" s="224"/>
      <c r="FX4163" s="224"/>
      <c r="FY4163" s="225"/>
      <c r="GA4163" s="224"/>
    </row>
    <row r="4164" spans="179:183" x14ac:dyDescent="0.35">
      <c r="FW4164" s="224"/>
      <c r="FX4164" s="224"/>
      <c r="FY4164" s="225"/>
      <c r="GA4164" s="224"/>
    </row>
    <row r="4165" spans="179:183" x14ac:dyDescent="0.35">
      <c r="FW4165" s="224"/>
      <c r="FX4165" s="224"/>
      <c r="FY4165" s="225"/>
      <c r="GA4165" s="224"/>
    </row>
    <row r="4166" spans="179:183" x14ac:dyDescent="0.35">
      <c r="FW4166" s="224"/>
      <c r="FX4166" s="224"/>
      <c r="FY4166" s="225"/>
      <c r="GA4166" s="224"/>
    </row>
    <row r="4167" spans="179:183" x14ac:dyDescent="0.35">
      <c r="FW4167" s="224"/>
      <c r="FX4167" s="224"/>
      <c r="FY4167" s="225"/>
      <c r="GA4167" s="224"/>
    </row>
    <row r="4168" spans="179:183" x14ac:dyDescent="0.35">
      <c r="FW4168" s="224"/>
      <c r="FX4168" s="224"/>
      <c r="FY4168" s="225"/>
      <c r="GA4168" s="224"/>
    </row>
    <row r="4169" spans="179:183" x14ac:dyDescent="0.35">
      <c r="FW4169" s="224"/>
      <c r="FX4169" s="224"/>
      <c r="FY4169" s="225"/>
      <c r="GA4169" s="224"/>
    </row>
    <row r="4170" spans="179:183" x14ac:dyDescent="0.35">
      <c r="FW4170" s="224"/>
      <c r="FX4170" s="224"/>
      <c r="FY4170" s="225"/>
      <c r="GA4170" s="224"/>
    </row>
    <row r="4171" spans="179:183" x14ac:dyDescent="0.35">
      <c r="FW4171" s="224"/>
      <c r="FX4171" s="224"/>
      <c r="FY4171" s="225"/>
      <c r="GA4171" s="224"/>
    </row>
    <row r="4172" spans="179:183" x14ac:dyDescent="0.35">
      <c r="FW4172" s="224"/>
      <c r="FX4172" s="224"/>
      <c r="FY4172" s="225"/>
      <c r="GA4172" s="224"/>
    </row>
    <row r="4173" spans="179:183" x14ac:dyDescent="0.35">
      <c r="FW4173" s="224"/>
      <c r="FX4173" s="224"/>
      <c r="FY4173" s="225"/>
      <c r="GA4173" s="224"/>
    </row>
    <row r="4174" spans="179:183" x14ac:dyDescent="0.35">
      <c r="FW4174" s="224"/>
      <c r="FX4174" s="224"/>
      <c r="FY4174" s="225"/>
      <c r="GA4174" s="224"/>
    </row>
    <row r="4175" spans="179:183" x14ac:dyDescent="0.35">
      <c r="FW4175" s="224"/>
      <c r="FX4175" s="224"/>
      <c r="FY4175" s="225"/>
      <c r="GA4175" s="224"/>
    </row>
    <row r="4176" spans="179:183" x14ac:dyDescent="0.35">
      <c r="FW4176" s="224"/>
      <c r="FX4176" s="224"/>
      <c r="FY4176" s="225"/>
      <c r="GA4176" s="224"/>
    </row>
    <row r="4177" spans="179:183" x14ac:dyDescent="0.35">
      <c r="FW4177" s="224"/>
      <c r="FX4177" s="224"/>
      <c r="FY4177" s="225"/>
      <c r="GA4177" s="224"/>
    </row>
    <row r="4178" spans="179:183" x14ac:dyDescent="0.35">
      <c r="FW4178" s="224"/>
      <c r="FX4178" s="224"/>
      <c r="FY4178" s="225"/>
      <c r="GA4178" s="224"/>
    </row>
    <row r="4179" spans="179:183" x14ac:dyDescent="0.35">
      <c r="FW4179" s="224"/>
      <c r="FX4179" s="224"/>
      <c r="FY4179" s="225"/>
      <c r="GA4179" s="224"/>
    </row>
    <row r="4180" spans="179:183" x14ac:dyDescent="0.35">
      <c r="FW4180" s="224"/>
      <c r="FX4180" s="224"/>
      <c r="FY4180" s="225"/>
      <c r="GA4180" s="224"/>
    </row>
    <row r="4181" spans="179:183" x14ac:dyDescent="0.35">
      <c r="FW4181" s="224"/>
      <c r="FX4181" s="224"/>
      <c r="FY4181" s="225"/>
      <c r="GA4181" s="224"/>
    </row>
    <row r="4182" spans="179:183" x14ac:dyDescent="0.35">
      <c r="FW4182" s="224"/>
      <c r="FX4182" s="224"/>
      <c r="FY4182" s="225"/>
      <c r="GA4182" s="224"/>
    </row>
    <row r="4183" spans="179:183" x14ac:dyDescent="0.35">
      <c r="FW4183" s="224"/>
      <c r="FX4183" s="224"/>
      <c r="FY4183" s="225"/>
      <c r="GA4183" s="224"/>
    </row>
    <row r="4184" spans="179:183" x14ac:dyDescent="0.35">
      <c r="FW4184" s="224"/>
      <c r="FX4184" s="224"/>
      <c r="FY4184" s="225"/>
      <c r="GA4184" s="224"/>
    </row>
    <row r="4185" spans="179:183" x14ac:dyDescent="0.35">
      <c r="FW4185" s="224"/>
      <c r="FX4185" s="224"/>
      <c r="FY4185" s="225"/>
      <c r="GA4185" s="224"/>
    </row>
    <row r="4186" spans="179:183" x14ac:dyDescent="0.35">
      <c r="FW4186" s="224"/>
      <c r="FX4186" s="224"/>
      <c r="FY4186" s="225"/>
      <c r="GA4186" s="224"/>
    </row>
    <row r="4187" spans="179:183" x14ac:dyDescent="0.35">
      <c r="FW4187" s="224"/>
      <c r="FX4187" s="224"/>
      <c r="FY4187" s="225"/>
      <c r="GA4187" s="224"/>
    </row>
    <row r="4188" spans="179:183" x14ac:dyDescent="0.35">
      <c r="FW4188" s="224"/>
      <c r="FX4188" s="224"/>
      <c r="FY4188" s="225"/>
      <c r="GA4188" s="224"/>
    </row>
    <row r="4189" spans="179:183" x14ac:dyDescent="0.35">
      <c r="FW4189" s="224"/>
      <c r="FX4189" s="224"/>
      <c r="FY4189" s="225"/>
      <c r="GA4189" s="224"/>
    </row>
    <row r="4190" spans="179:183" x14ac:dyDescent="0.35">
      <c r="FW4190" s="224"/>
      <c r="FX4190" s="224"/>
      <c r="FY4190" s="225"/>
      <c r="GA4190" s="224"/>
    </row>
    <row r="4191" spans="179:183" x14ac:dyDescent="0.35">
      <c r="FW4191" s="224"/>
      <c r="FX4191" s="224"/>
      <c r="FY4191" s="225"/>
      <c r="GA4191" s="224"/>
    </row>
    <row r="4192" spans="179:183" x14ac:dyDescent="0.35">
      <c r="FW4192" s="224"/>
      <c r="FX4192" s="224"/>
      <c r="FY4192" s="225"/>
      <c r="GA4192" s="224"/>
    </row>
    <row r="4193" spans="179:183" x14ac:dyDescent="0.35">
      <c r="FW4193" s="224"/>
      <c r="FX4193" s="224"/>
      <c r="FY4193" s="225"/>
      <c r="GA4193" s="224"/>
    </row>
    <row r="4194" spans="179:183" x14ac:dyDescent="0.35">
      <c r="FW4194" s="224"/>
      <c r="FX4194" s="224"/>
      <c r="FY4194" s="225"/>
      <c r="GA4194" s="224"/>
    </row>
    <row r="4195" spans="179:183" x14ac:dyDescent="0.35">
      <c r="FW4195" s="224"/>
      <c r="FX4195" s="224"/>
      <c r="FY4195" s="225"/>
      <c r="GA4195" s="224"/>
    </row>
    <row r="4196" spans="179:183" x14ac:dyDescent="0.35">
      <c r="FW4196" s="224"/>
      <c r="FX4196" s="224"/>
      <c r="FY4196" s="225"/>
      <c r="GA4196" s="224"/>
    </row>
    <row r="4197" spans="179:183" x14ac:dyDescent="0.35">
      <c r="FW4197" s="224"/>
      <c r="FX4197" s="224"/>
      <c r="FY4197" s="225"/>
      <c r="GA4197" s="224"/>
    </row>
    <row r="4198" spans="179:183" x14ac:dyDescent="0.35">
      <c r="FW4198" s="224"/>
      <c r="FX4198" s="224"/>
      <c r="FY4198" s="225"/>
      <c r="GA4198" s="224"/>
    </row>
    <row r="4199" spans="179:183" x14ac:dyDescent="0.35">
      <c r="FW4199" s="224"/>
      <c r="FX4199" s="224"/>
      <c r="FY4199" s="225"/>
      <c r="GA4199" s="224"/>
    </row>
    <row r="4200" spans="179:183" x14ac:dyDescent="0.35">
      <c r="FW4200" s="224"/>
      <c r="FX4200" s="224"/>
      <c r="FY4200" s="225"/>
      <c r="GA4200" s="224"/>
    </row>
    <row r="4201" spans="179:183" x14ac:dyDescent="0.35">
      <c r="FW4201" s="224"/>
      <c r="FX4201" s="224"/>
      <c r="FY4201" s="225"/>
      <c r="GA4201" s="224"/>
    </row>
    <row r="4202" spans="179:183" x14ac:dyDescent="0.35">
      <c r="FW4202" s="224"/>
      <c r="FX4202" s="224"/>
      <c r="FY4202" s="225"/>
      <c r="GA4202" s="224"/>
    </row>
    <row r="4203" spans="179:183" x14ac:dyDescent="0.35">
      <c r="FW4203" s="224"/>
      <c r="FX4203" s="224"/>
      <c r="FY4203" s="225"/>
      <c r="GA4203" s="224"/>
    </row>
    <row r="4204" spans="179:183" x14ac:dyDescent="0.35">
      <c r="FW4204" s="224"/>
      <c r="FX4204" s="224"/>
      <c r="FY4204" s="225"/>
      <c r="GA4204" s="224"/>
    </row>
    <row r="4205" spans="179:183" x14ac:dyDescent="0.35">
      <c r="FW4205" s="224"/>
      <c r="FX4205" s="224"/>
      <c r="FY4205" s="225"/>
      <c r="GA4205" s="224"/>
    </row>
    <row r="4206" spans="179:183" x14ac:dyDescent="0.35">
      <c r="FW4206" s="224"/>
      <c r="FX4206" s="224"/>
      <c r="FY4206" s="225"/>
      <c r="GA4206" s="224"/>
    </row>
    <row r="4207" spans="179:183" x14ac:dyDescent="0.35">
      <c r="FW4207" s="224"/>
      <c r="FX4207" s="224"/>
      <c r="FY4207" s="225"/>
      <c r="GA4207" s="224"/>
    </row>
    <row r="4208" spans="179:183" x14ac:dyDescent="0.35">
      <c r="FW4208" s="224"/>
      <c r="FX4208" s="224"/>
      <c r="FY4208" s="225"/>
      <c r="GA4208" s="224"/>
    </row>
    <row r="4209" spans="179:183" x14ac:dyDescent="0.35">
      <c r="FW4209" s="224"/>
      <c r="FX4209" s="224"/>
      <c r="FY4209" s="225"/>
      <c r="GA4209" s="224"/>
    </row>
    <row r="4210" spans="179:183" x14ac:dyDescent="0.35">
      <c r="FW4210" s="224"/>
      <c r="FX4210" s="224"/>
      <c r="FY4210" s="225"/>
      <c r="GA4210" s="224"/>
    </row>
    <row r="4211" spans="179:183" x14ac:dyDescent="0.35">
      <c r="FW4211" s="224"/>
      <c r="FX4211" s="224"/>
      <c r="FY4211" s="225"/>
      <c r="GA4211" s="224"/>
    </row>
    <row r="4212" spans="179:183" x14ac:dyDescent="0.35">
      <c r="FW4212" s="224"/>
      <c r="FX4212" s="224"/>
      <c r="FY4212" s="225"/>
      <c r="GA4212" s="224"/>
    </row>
    <row r="4213" spans="179:183" x14ac:dyDescent="0.35">
      <c r="FW4213" s="224"/>
      <c r="FX4213" s="224"/>
      <c r="FY4213" s="225"/>
      <c r="GA4213" s="224"/>
    </row>
    <row r="4214" spans="179:183" x14ac:dyDescent="0.35">
      <c r="FW4214" s="224"/>
      <c r="FX4214" s="224"/>
      <c r="FY4214" s="225"/>
      <c r="GA4214" s="224"/>
    </row>
    <row r="4215" spans="179:183" x14ac:dyDescent="0.35">
      <c r="FW4215" s="224"/>
      <c r="FX4215" s="224"/>
      <c r="FY4215" s="225"/>
      <c r="GA4215" s="224"/>
    </row>
    <row r="4216" spans="179:183" x14ac:dyDescent="0.35">
      <c r="FW4216" s="224"/>
      <c r="FX4216" s="224"/>
      <c r="FY4216" s="225"/>
      <c r="GA4216" s="224"/>
    </row>
    <row r="4217" spans="179:183" x14ac:dyDescent="0.35">
      <c r="FW4217" s="224"/>
      <c r="FX4217" s="224"/>
      <c r="FY4217" s="225"/>
      <c r="GA4217" s="224"/>
    </row>
    <row r="4218" spans="179:183" x14ac:dyDescent="0.35">
      <c r="FW4218" s="224"/>
      <c r="FX4218" s="224"/>
      <c r="FY4218" s="225"/>
      <c r="GA4218" s="224"/>
    </row>
    <row r="4219" spans="179:183" x14ac:dyDescent="0.35">
      <c r="FW4219" s="224"/>
      <c r="FX4219" s="224"/>
      <c r="FY4219" s="225"/>
      <c r="GA4219" s="224"/>
    </row>
    <row r="4220" spans="179:183" x14ac:dyDescent="0.35">
      <c r="FW4220" s="224"/>
      <c r="FX4220" s="224"/>
      <c r="FY4220" s="225"/>
      <c r="GA4220" s="224"/>
    </row>
    <row r="4221" spans="179:183" x14ac:dyDescent="0.35">
      <c r="FW4221" s="224"/>
      <c r="FX4221" s="224"/>
      <c r="FY4221" s="225"/>
      <c r="GA4221" s="224"/>
    </row>
    <row r="4222" spans="179:183" x14ac:dyDescent="0.35">
      <c r="FW4222" s="224"/>
      <c r="FX4222" s="224"/>
      <c r="FY4222" s="225"/>
      <c r="GA4222" s="224"/>
    </row>
    <row r="4223" spans="179:183" x14ac:dyDescent="0.35">
      <c r="FW4223" s="224"/>
      <c r="FX4223" s="224"/>
      <c r="FY4223" s="225"/>
      <c r="GA4223" s="224"/>
    </row>
    <row r="4224" spans="179:183" x14ac:dyDescent="0.35">
      <c r="FW4224" s="224"/>
      <c r="FX4224" s="224"/>
      <c r="FY4224" s="225"/>
      <c r="GA4224" s="224"/>
    </row>
    <row r="4225" spans="179:183" x14ac:dyDescent="0.35">
      <c r="FW4225" s="224"/>
      <c r="FX4225" s="224"/>
      <c r="FY4225" s="225"/>
      <c r="GA4225" s="224"/>
    </row>
    <row r="4226" spans="179:183" x14ac:dyDescent="0.35">
      <c r="FW4226" s="224"/>
      <c r="FX4226" s="224"/>
      <c r="FY4226" s="225"/>
      <c r="GA4226" s="224"/>
    </row>
    <row r="4227" spans="179:183" x14ac:dyDescent="0.35">
      <c r="FW4227" s="224"/>
      <c r="FX4227" s="224"/>
      <c r="FY4227" s="225"/>
      <c r="GA4227" s="224"/>
    </row>
    <row r="4228" spans="179:183" x14ac:dyDescent="0.35">
      <c r="FW4228" s="224"/>
      <c r="FX4228" s="224"/>
      <c r="FY4228" s="225"/>
      <c r="GA4228" s="224"/>
    </row>
    <row r="4229" spans="179:183" x14ac:dyDescent="0.35">
      <c r="FW4229" s="224"/>
      <c r="FX4229" s="224"/>
      <c r="FY4229" s="225"/>
      <c r="GA4229" s="224"/>
    </row>
    <row r="4230" spans="179:183" x14ac:dyDescent="0.35">
      <c r="FW4230" s="224"/>
      <c r="FX4230" s="224"/>
      <c r="FY4230" s="225"/>
      <c r="GA4230" s="224"/>
    </row>
    <row r="4231" spans="179:183" x14ac:dyDescent="0.35">
      <c r="FW4231" s="224"/>
      <c r="FX4231" s="224"/>
      <c r="FY4231" s="225"/>
      <c r="GA4231" s="224"/>
    </row>
    <row r="4232" spans="179:183" x14ac:dyDescent="0.35">
      <c r="FW4232" s="224"/>
      <c r="FX4232" s="224"/>
      <c r="FY4232" s="225"/>
      <c r="GA4232" s="224"/>
    </row>
    <row r="4233" spans="179:183" x14ac:dyDescent="0.35">
      <c r="FW4233" s="224"/>
      <c r="FX4233" s="224"/>
      <c r="FY4233" s="225"/>
      <c r="GA4233" s="224"/>
    </row>
    <row r="4234" spans="179:183" x14ac:dyDescent="0.35">
      <c r="FW4234" s="224"/>
      <c r="FX4234" s="224"/>
      <c r="FY4234" s="225"/>
      <c r="GA4234" s="224"/>
    </row>
    <row r="4235" spans="179:183" x14ac:dyDescent="0.35">
      <c r="FW4235" s="224"/>
      <c r="FX4235" s="224"/>
      <c r="FY4235" s="225"/>
      <c r="GA4235" s="224"/>
    </row>
    <row r="4236" spans="179:183" x14ac:dyDescent="0.35">
      <c r="FW4236" s="224"/>
      <c r="FX4236" s="224"/>
      <c r="FY4236" s="225"/>
      <c r="GA4236" s="224"/>
    </row>
    <row r="4237" spans="179:183" x14ac:dyDescent="0.35">
      <c r="FW4237" s="224"/>
      <c r="FX4237" s="224"/>
      <c r="FY4237" s="225"/>
      <c r="GA4237" s="224"/>
    </row>
    <row r="4238" spans="179:183" x14ac:dyDescent="0.35">
      <c r="FW4238" s="224"/>
      <c r="FX4238" s="224"/>
      <c r="FY4238" s="225"/>
      <c r="GA4238" s="224"/>
    </row>
    <row r="4239" spans="179:183" x14ac:dyDescent="0.35">
      <c r="FW4239" s="224"/>
      <c r="FX4239" s="224"/>
      <c r="FY4239" s="225"/>
      <c r="GA4239" s="224"/>
    </row>
    <row r="4240" spans="179:183" x14ac:dyDescent="0.35">
      <c r="FW4240" s="224"/>
      <c r="FX4240" s="224"/>
      <c r="FY4240" s="225"/>
      <c r="GA4240" s="224"/>
    </row>
    <row r="4241" spans="179:183" x14ac:dyDescent="0.35">
      <c r="FW4241" s="224"/>
      <c r="FX4241" s="224"/>
      <c r="FY4241" s="225"/>
      <c r="GA4241" s="224"/>
    </row>
    <row r="4242" spans="179:183" x14ac:dyDescent="0.35">
      <c r="FW4242" s="224"/>
      <c r="FX4242" s="224"/>
      <c r="FY4242" s="225"/>
      <c r="GA4242" s="224"/>
    </row>
    <row r="4243" spans="179:183" x14ac:dyDescent="0.35">
      <c r="FW4243" s="224"/>
      <c r="FX4243" s="224"/>
      <c r="FY4243" s="225"/>
      <c r="GA4243" s="224"/>
    </row>
    <row r="4244" spans="179:183" x14ac:dyDescent="0.35">
      <c r="FW4244" s="224"/>
      <c r="FX4244" s="224"/>
      <c r="FY4244" s="225"/>
      <c r="GA4244" s="224"/>
    </row>
    <row r="4245" spans="179:183" x14ac:dyDescent="0.35">
      <c r="FW4245" s="224"/>
      <c r="FX4245" s="224"/>
      <c r="FY4245" s="225"/>
      <c r="GA4245" s="224"/>
    </row>
    <row r="4246" spans="179:183" x14ac:dyDescent="0.35">
      <c r="FW4246" s="224"/>
      <c r="FX4246" s="224"/>
      <c r="FY4246" s="225"/>
      <c r="GA4246" s="224"/>
    </row>
    <row r="4247" spans="179:183" x14ac:dyDescent="0.35">
      <c r="FW4247" s="224"/>
      <c r="FX4247" s="224"/>
      <c r="FY4247" s="225"/>
      <c r="GA4247" s="224"/>
    </row>
    <row r="4248" spans="179:183" x14ac:dyDescent="0.35">
      <c r="FW4248" s="224"/>
      <c r="FX4248" s="224"/>
      <c r="FY4248" s="225"/>
      <c r="GA4248" s="224"/>
    </row>
    <row r="4249" spans="179:183" x14ac:dyDescent="0.35">
      <c r="FW4249" s="224"/>
      <c r="FX4249" s="224"/>
      <c r="FY4249" s="225"/>
      <c r="GA4249" s="224"/>
    </row>
    <row r="4250" spans="179:183" x14ac:dyDescent="0.35">
      <c r="FW4250" s="224"/>
      <c r="FX4250" s="224"/>
      <c r="FY4250" s="225"/>
      <c r="GA4250" s="224"/>
    </row>
    <row r="4251" spans="179:183" x14ac:dyDescent="0.35">
      <c r="FW4251" s="224"/>
      <c r="FX4251" s="224"/>
      <c r="FY4251" s="225"/>
      <c r="GA4251" s="224"/>
    </row>
    <row r="4252" spans="179:183" x14ac:dyDescent="0.35">
      <c r="FW4252" s="224"/>
      <c r="FX4252" s="224"/>
      <c r="FY4252" s="225"/>
      <c r="GA4252" s="224"/>
    </row>
    <row r="4253" spans="179:183" x14ac:dyDescent="0.35">
      <c r="FW4253" s="224"/>
      <c r="FX4253" s="224"/>
      <c r="FY4253" s="225"/>
      <c r="GA4253" s="224"/>
    </row>
    <row r="4254" spans="179:183" x14ac:dyDescent="0.35">
      <c r="FW4254" s="224"/>
      <c r="FX4254" s="224"/>
      <c r="FY4254" s="225"/>
      <c r="GA4254" s="224"/>
    </row>
    <row r="4255" spans="179:183" x14ac:dyDescent="0.35">
      <c r="FW4255" s="224"/>
      <c r="FX4255" s="224"/>
      <c r="FY4255" s="225"/>
      <c r="GA4255" s="224"/>
    </row>
    <row r="4256" spans="179:183" x14ac:dyDescent="0.35">
      <c r="FW4256" s="224"/>
      <c r="FX4256" s="224"/>
      <c r="FY4256" s="225"/>
      <c r="GA4256" s="224"/>
    </row>
    <row r="4257" spans="179:183" x14ac:dyDescent="0.35">
      <c r="FW4257" s="224"/>
      <c r="FX4257" s="224"/>
      <c r="FY4257" s="225"/>
      <c r="GA4257" s="224"/>
    </row>
    <row r="4258" spans="179:183" x14ac:dyDescent="0.35">
      <c r="FW4258" s="224"/>
      <c r="FX4258" s="224"/>
      <c r="FY4258" s="225"/>
      <c r="GA4258" s="224"/>
    </row>
    <row r="4259" spans="179:183" x14ac:dyDescent="0.35">
      <c r="FW4259" s="224"/>
      <c r="FX4259" s="224"/>
      <c r="FY4259" s="225"/>
      <c r="GA4259" s="224"/>
    </row>
    <row r="4260" spans="179:183" x14ac:dyDescent="0.35">
      <c r="FW4260" s="224"/>
      <c r="FX4260" s="224"/>
      <c r="FY4260" s="225"/>
      <c r="GA4260" s="224"/>
    </row>
    <row r="4261" spans="179:183" x14ac:dyDescent="0.35">
      <c r="FW4261" s="224"/>
      <c r="FX4261" s="224"/>
      <c r="FY4261" s="225"/>
      <c r="GA4261" s="224"/>
    </row>
    <row r="4262" spans="179:183" x14ac:dyDescent="0.35">
      <c r="FW4262" s="224"/>
      <c r="FX4262" s="224"/>
      <c r="FY4262" s="225"/>
      <c r="GA4262" s="224"/>
    </row>
    <row r="4263" spans="179:183" x14ac:dyDescent="0.35">
      <c r="FW4263" s="224"/>
      <c r="FX4263" s="224"/>
      <c r="FY4263" s="225"/>
      <c r="GA4263" s="224"/>
    </row>
    <row r="4264" spans="179:183" x14ac:dyDescent="0.35">
      <c r="FW4264" s="224"/>
      <c r="FX4264" s="224"/>
      <c r="FY4264" s="225"/>
      <c r="GA4264" s="224"/>
    </row>
    <row r="4265" spans="179:183" x14ac:dyDescent="0.35">
      <c r="FW4265" s="224"/>
      <c r="FX4265" s="224"/>
      <c r="FY4265" s="225"/>
      <c r="GA4265" s="224"/>
    </row>
    <row r="4266" spans="179:183" x14ac:dyDescent="0.35">
      <c r="FW4266" s="224"/>
      <c r="FX4266" s="224"/>
      <c r="FY4266" s="225"/>
      <c r="GA4266" s="224"/>
    </row>
    <row r="4267" spans="179:183" x14ac:dyDescent="0.35">
      <c r="FW4267" s="224"/>
      <c r="FX4267" s="224"/>
      <c r="FY4267" s="225"/>
      <c r="GA4267" s="224"/>
    </row>
    <row r="4268" spans="179:183" x14ac:dyDescent="0.35">
      <c r="FW4268" s="224"/>
      <c r="FX4268" s="224"/>
      <c r="FY4268" s="225"/>
      <c r="GA4268" s="224"/>
    </row>
    <row r="4269" spans="179:183" x14ac:dyDescent="0.35">
      <c r="FW4269" s="224"/>
      <c r="FX4269" s="224"/>
      <c r="FY4269" s="225"/>
      <c r="GA4269" s="224"/>
    </row>
    <row r="4270" spans="179:183" x14ac:dyDescent="0.35">
      <c r="FW4270" s="224"/>
      <c r="FX4270" s="224"/>
      <c r="FY4270" s="225"/>
      <c r="GA4270" s="224"/>
    </row>
    <row r="4271" spans="179:183" x14ac:dyDescent="0.35">
      <c r="FW4271" s="224"/>
      <c r="FX4271" s="224"/>
      <c r="FY4271" s="225"/>
      <c r="GA4271" s="224"/>
    </row>
    <row r="4272" spans="179:183" x14ac:dyDescent="0.35">
      <c r="FW4272" s="224"/>
      <c r="FX4272" s="224"/>
      <c r="FY4272" s="225"/>
      <c r="GA4272" s="224"/>
    </row>
    <row r="4273" spans="179:183" x14ac:dyDescent="0.35">
      <c r="FW4273" s="224"/>
      <c r="FX4273" s="224"/>
      <c r="FY4273" s="225"/>
      <c r="GA4273" s="224"/>
    </row>
    <row r="4274" spans="179:183" x14ac:dyDescent="0.35">
      <c r="FW4274" s="224"/>
      <c r="FX4274" s="224"/>
      <c r="FY4274" s="225"/>
      <c r="GA4274" s="224"/>
    </row>
    <row r="4275" spans="179:183" x14ac:dyDescent="0.35">
      <c r="FW4275" s="224"/>
      <c r="FX4275" s="224"/>
      <c r="FY4275" s="225"/>
      <c r="GA4275" s="224"/>
    </row>
    <row r="4276" spans="179:183" x14ac:dyDescent="0.35">
      <c r="FW4276" s="224"/>
      <c r="FX4276" s="224"/>
      <c r="FY4276" s="225"/>
      <c r="GA4276" s="224"/>
    </row>
    <row r="4277" spans="179:183" x14ac:dyDescent="0.35">
      <c r="FW4277" s="224"/>
      <c r="FX4277" s="224"/>
      <c r="FY4277" s="225"/>
      <c r="GA4277" s="224"/>
    </row>
    <row r="4278" spans="179:183" x14ac:dyDescent="0.35">
      <c r="FW4278" s="224"/>
      <c r="FX4278" s="224"/>
      <c r="FY4278" s="225"/>
      <c r="GA4278" s="224"/>
    </row>
    <row r="4279" spans="179:183" x14ac:dyDescent="0.35">
      <c r="FW4279" s="224"/>
      <c r="FX4279" s="224"/>
      <c r="FY4279" s="225"/>
      <c r="GA4279" s="224"/>
    </row>
    <row r="4280" spans="179:183" x14ac:dyDescent="0.35">
      <c r="FW4280" s="224"/>
      <c r="FX4280" s="224"/>
      <c r="FY4280" s="225"/>
      <c r="GA4280" s="224"/>
    </row>
    <row r="4281" spans="179:183" x14ac:dyDescent="0.35">
      <c r="FW4281" s="224"/>
      <c r="FX4281" s="224"/>
      <c r="FY4281" s="225"/>
      <c r="GA4281" s="224"/>
    </row>
    <row r="4282" spans="179:183" x14ac:dyDescent="0.35">
      <c r="FW4282" s="224"/>
      <c r="FX4282" s="224"/>
      <c r="FY4282" s="225"/>
      <c r="GA4282" s="224"/>
    </row>
    <row r="4283" spans="179:183" x14ac:dyDescent="0.35">
      <c r="FW4283" s="224"/>
      <c r="FX4283" s="224"/>
      <c r="FY4283" s="225"/>
      <c r="GA4283" s="224"/>
    </row>
    <row r="4284" spans="179:183" x14ac:dyDescent="0.35">
      <c r="FW4284" s="224"/>
      <c r="FX4284" s="224"/>
      <c r="FY4284" s="225"/>
      <c r="GA4284" s="224"/>
    </row>
    <row r="4285" spans="179:183" x14ac:dyDescent="0.35">
      <c r="FW4285" s="224"/>
      <c r="FX4285" s="224"/>
      <c r="FY4285" s="225"/>
      <c r="GA4285" s="224"/>
    </row>
    <row r="4286" spans="179:183" x14ac:dyDescent="0.35">
      <c r="FW4286" s="224"/>
      <c r="FX4286" s="224"/>
      <c r="FY4286" s="225"/>
      <c r="GA4286" s="224"/>
    </row>
    <row r="4287" spans="179:183" x14ac:dyDescent="0.35">
      <c r="FW4287" s="224"/>
      <c r="FX4287" s="224"/>
      <c r="FY4287" s="225"/>
      <c r="GA4287" s="224"/>
    </row>
    <row r="4288" spans="179:183" x14ac:dyDescent="0.35">
      <c r="FW4288" s="224"/>
      <c r="FX4288" s="224"/>
      <c r="FY4288" s="225"/>
      <c r="GA4288" s="224"/>
    </row>
    <row r="4289" spans="179:183" x14ac:dyDescent="0.35">
      <c r="FW4289" s="224"/>
      <c r="FX4289" s="224"/>
      <c r="FY4289" s="225"/>
      <c r="GA4289" s="224"/>
    </row>
    <row r="4290" spans="179:183" x14ac:dyDescent="0.35">
      <c r="FW4290" s="224"/>
      <c r="FX4290" s="224"/>
      <c r="FY4290" s="225"/>
      <c r="GA4290" s="224"/>
    </row>
    <row r="4291" spans="179:183" x14ac:dyDescent="0.35">
      <c r="FW4291" s="224"/>
      <c r="FX4291" s="224"/>
      <c r="FY4291" s="225"/>
      <c r="GA4291" s="224"/>
    </row>
    <row r="4292" spans="179:183" x14ac:dyDescent="0.35">
      <c r="FW4292" s="224"/>
      <c r="FX4292" s="224"/>
      <c r="FY4292" s="225"/>
      <c r="GA4292" s="224"/>
    </row>
    <row r="4293" spans="179:183" x14ac:dyDescent="0.35">
      <c r="FW4293" s="224"/>
      <c r="FX4293" s="224"/>
      <c r="FY4293" s="225"/>
      <c r="GA4293" s="224"/>
    </row>
    <row r="4294" spans="179:183" x14ac:dyDescent="0.35">
      <c r="FW4294" s="224"/>
      <c r="FX4294" s="224"/>
      <c r="FY4294" s="225"/>
      <c r="GA4294" s="224"/>
    </row>
    <row r="4295" spans="179:183" x14ac:dyDescent="0.35">
      <c r="FW4295" s="224"/>
      <c r="FX4295" s="224"/>
      <c r="FY4295" s="225"/>
      <c r="GA4295" s="224"/>
    </row>
    <row r="4296" spans="179:183" x14ac:dyDescent="0.35">
      <c r="FW4296" s="224"/>
      <c r="FX4296" s="224"/>
      <c r="FY4296" s="225"/>
      <c r="GA4296" s="224"/>
    </row>
    <row r="4297" spans="179:183" x14ac:dyDescent="0.35">
      <c r="FW4297" s="224"/>
      <c r="FX4297" s="224"/>
      <c r="FY4297" s="225"/>
      <c r="GA4297" s="224"/>
    </row>
    <row r="4298" spans="179:183" x14ac:dyDescent="0.35">
      <c r="FW4298" s="224"/>
      <c r="FX4298" s="224"/>
      <c r="FY4298" s="225"/>
      <c r="GA4298" s="224"/>
    </row>
    <row r="4299" spans="179:183" x14ac:dyDescent="0.35">
      <c r="FW4299" s="224"/>
      <c r="FX4299" s="224"/>
      <c r="FY4299" s="225"/>
      <c r="GA4299" s="224"/>
    </row>
    <row r="4300" spans="179:183" x14ac:dyDescent="0.35">
      <c r="FW4300" s="224"/>
      <c r="FX4300" s="224"/>
      <c r="FY4300" s="225"/>
      <c r="GA4300" s="224"/>
    </row>
    <row r="4301" spans="179:183" x14ac:dyDescent="0.35">
      <c r="FW4301" s="224"/>
      <c r="FX4301" s="224"/>
      <c r="FY4301" s="225"/>
      <c r="GA4301" s="224"/>
    </row>
    <row r="4302" spans="179:183" x14ac:dyDescent="0.35">
      <c r="FW4302" s="224"/>
      <c r="FX4302" s="224"/>
      <c r="FY4302" s="225"/>
      <c r="GA4302" s="224"/>
    </row>
    <row r="4303" spans="179:183" x14ac:dyDescent="0.35">
      <c r="FW4303" s="224"/>
      <c r="FX4303" s="224"/>
      <c r="FY4303" s="225"/>
      <c r="GA4303" s="224"/>
    </row>
    <row r="4304" spans="179:183" x14ac:dyDescent="0.35">
      <c r="FW4304" s="224"/>
      <c r="FX4304" s="224"/>
      <c r="FY4304" s="225"/>
      <c r="GA4304" s="224"/>
    </row>
    <row r="4305" spans="179:183" x14ac:dyDescent="0.35">
      <c r="FW4305" s="224"/>
      <c r="FX4305" s="224"/>
      <c r="FY4305" s="225"/>
      <c r="GA4305" s="224"/>
    </row>
    <row r="4306" spans="179:183" x14ac:dyDescent="0.35">
      <c r="FW4306" s="224"/>
      <c r="FX4306" s="224"/>
      <c r="FY4306" s="225"/>
      <c r="GA4306" s="224"/>
    </row>
    <row r="4307" spans="179:183" x14ac:dyDescent="0.35">
      <c r="FW4307" s="224"/>
      <c r="FX4307" s="224"/>
      <c r="FY4307" s="225"/>
      <c r="GA4307" s="224"/>
    </row>
    <row r="4308" spans="179:183" x14ac:dyDescent="0.35">
      <c r="FW4308" s="224"/>
      <c r="FX4308" s="224"/>
      <c r="FY4308" s="225"/>
      <c r="GA4308" s="224"/>
    </row>
    <row r="4309" spans="179:183" x14ac:dyDescent="0.35">
      <c r="FW4309" s="224"/>
      <c r="FX4309" s="224"/>
      <c r="FY4309" s="225"/>
      <c r="GA4309" s="224"/>
    </row>
    <row r="4310" spans="179:183" x14ac:dyDescent="0.35">
      <c r="FW4310" s="224"/>
      <c r="FX4310" s="224"/>
      <c r="FY4310" s="225"/>
      <c r="GA4310" s="224"/>
    </row>
    <row r="4311" spans="179:183" x14ac:dyDescent="0.35">
      <c r="FW4311" s="224"/>
      <c r="FX4311" s="224"/>
      <c r="FY4311" s="225"/>
      <c r="GA4311" s="224"/>
    </row>
    <row r="4312" spans="179:183" x14ac:dyDescent="0.35">
      <c r="FW4312" s="224"/>
      <c r="FX4312" s="224"/>
      <c r="FY4312" s="225"/>
      <c r="GA4312" s="224"/>
    </row>
    <row r="4313" spans="179:183" x14ac:dyDescent="0.35">
      <c r="FW4313" s="224"/>
      <c r="FX4313" s="224"/>
      <c r="FY4313" s="225"/>
      <c r="GA4313" s="224"/>
    </row>
    <row r="4314" spans="179:183" x14ac:dyDescent="0.35">
      <c r="FW4314" s="224"/>
      <c r="FX4314" s="224"/>
      <c r="FY4314" s="225"/>
      <c r="GA4314" s="224"/>
    </row>
    <row r="4315" spans="179:183" x14ac:dyDescent="0.35">
      <c r="FW4315" s="224"/>
      <c r="FX4315" s="224"/>
      <c r="FY4315" s="225"/>
      <c r="GA4315" s="224"/>
    </row>
    <row r="4316" spans="179:183" x14ac:dyDescent="0.35">
      <c r="FW4316" s="224"/>
      <c r="FX4316" s="224"/>
      <c r="FY4316" s="225"/>
      <c r="GA4316" s="224"/>
    </row>
    <row r="4317" spans="179:183" x14ac:dyDescent="0.35">
      <c r="FW4317" s="224"/>
      <c r="FX4317" s="224"/>
      <c r="FY4317" s="225"/>
      <c r="GA4317" s="224"/>
    </row>
    <row r="4318" spans="179:183" x14ac:dyDescent="0.35">
      <c r="FW4318" s="224"/>
      <c r="FX4318" s="224"/>
      <c r="FY4318" s="225"/>
      <c r="GA4318" s="224"/>
    </row>
    <row r="4319" spans="179:183" x14ac:dyDescent="0.35">
      <c r="FW4319" s="224"/>
      <c r="FX4319" s="224"/>
      <c r="FY4319" s="225"/>
      <c r="GA4319" s="224"/>
    </row>
    <row r="4320" spans="179:183" x14ac:dyDescent="0.35">
      <c r="FW4320" s="224"/>
      <c r="FX4320" s="224"/>
      <c r="FY4320" s="225"/>
      <c r="GA4320" s="224"/>
    </row>
    <row r="4321" spans="179:183" x14ac:dyDescent="0.35">
      <c r="FW4321" s="224"/>
      <c r="FX4321" s="224"/>
      <c r="FY4321" s="225"/>
      <c r="GA4321" s="224"/>
    </row>
    <row r="4322" spans="179:183" x14ac:dyDescent="0.35">
      <c r="FW4322" s="224"/>
      <c r="FX4322" s="224"/>
      <c r="FY4322" s="225"/>
      <c r="GA4322" s="224"/>
    </row>
    <row r="4323" spans="179:183" x14ac:dyDescent="0.35">
      <c r="FW4323" s="224"/>
      <c r="FX4323" s="224"/>
      <c r="FY4323" s="225"/>
      <c r="GA4323" s="224"/>
    </row>
    <row r="4324" spans="179:183" x14ac:dyDescent="0.35">
      <c r="FW4324" s="224"/>
      <c r="FX4324" s="224"/>
      <c r="FY4324" s="225"/>
      <c r="GA4324" s="224"/>
    </row>
    <row r="4325" spans="179:183" x14ac:dyDescent="0.35">
      <c r="FW4325" s="224"/>
      <c r="FX4325" s="224"/>
      <c r="FY4325" s="225"/>
      <c r="GA4325" s="224"/>
    </row>
    <row r="4326" spans="179:183" x14ac:dyDescent="0.35">
      <c r="FW4326" s="224"/>
      <c r="FX4326" s="224"/>
      <c r="FY4326" s="225"/>
      <c r="GA4326" s="224"/>
    </row>
    <row r="4327" spans="179:183" x14ac:dyDescent="0.35">
      <c r="FW4327" s="224"/>
      <c r="FX4327" s="224"/>
      <c r="FY4327" s="225"/>
      <c r="GA4327" s="224"/>
    </row>
    <row r="4328" spans="179:183" x14ac:dyDescent="0.35">
      <c r="FW4328" s="224"/>
      <c r="FX4328" s="224"/>
      <c r="FY4328" s="225"/>
      <c r="GA4328" s="224"/>
    </row>
    <row r="4329" spans="179:183" x14ac:dyDescent="0.35">
      <c r="FW4329" s="224"/>
      <c r="FX4329" s="224"/>
      <c r="FY4329" s="225"/>
      <c r="GA4329" s="224"/>
    </row>
    <row r="4330" spans="179:183" x14ac:dyDescent="0.35">
      <c r="FW4330" s="224"/>
      <c r="FX4330" s="224"/>
      <c r="FY4330" s="225"/>
      <c r="GA4330" s="224"/>
    </row>
    <row r="4331" spans="179:183" x14ac:dyDescent="0.35">
      <c r="FW4331" s="224"/>
      <c r="FX4331" s="224"/>
      <c r="FY4331" s="225"/>
      <c r="GA4331" s="224"/>
    </row>
    <row r="4332" spans="179:183" x14ac:dyDescent="0.35">
      <c r="FW4332" s="224"/>
      <c r="FX4332" s="224"/>
      <c r="FY4332" s="225"/>
      <c r="GA4332" s="224"/>
    </row>
    <row r="4333" spans="179:183" x14ac:dyDescent="0.35">
      <c r="FW4333" s="224"/>
      <c r="FX4333" s="224"/>
      <c r="FY4333" s="225"/>
      <c r="GA4333" s="224"/>
    </row>
    <row r="4334" spans="179:183" x14ac:dyDescent="0.35">
      <c r="FW4334" s="224"/>
      <c r="FX4334" s="224"/>
      <c r="FY4334" s="225"/>
      <c r="GA4334" s="224"/>
    </row>
    <row r="4335" spans="179:183" x14ac:dyDescent="0.35">
      <c r="FW4335" s="224"/>
      <c r="FX4335" s="224"/>
      <c r="FY4335" s="225"/>
      <c r="GA4335" s="224"/>
    </row>
    <row r="4336" spans="179:183" x14ac:dyDescent="0.35">
      <c r="FW4336" s="224"/>
      <c r="FX4336" s="224"/>
      <c r="FY4336" s="225"/>
      <c r="GA4336" s="224"/>
    </row>
    <row r="4337" spans="179:183" x14ac:dyDescent="0.35">
      <c r="FW4337" s="224"/>
      <c r="FX4337" s="224"/>
      <c r="FY4337" s="225"/>
      <c r="GA4337" s="224"/>
    </row>
    <row r="4338" spans="179:183" x14ac:dyDescent="0.35">
      <c r="FW4338" s="224"/>
      <c r="FX4338" s="224"/>
      <c r="FY4338" s="225"/>
      <c r="GA4338" s="224"/>
    </row>
    <row r="4339" spans="179:183" x14ac:dyDescent="0.35">
      <c r="FW4339" s="224"/>
      <c r="FX4339" s="224"/>
      <c r="FY4339" s="225"/>
      <c r="GA4339" s="224"/>
    </row>
    <row r="4340" spans="179:183" x14ac:dyDescent="0.35">
      <c r="FW4340" s="224"/>
      <c r="FX4340" s="224"/>
      <c r="FY4340" s="225"/>
      <c r="GA4340" s="224"/>
    </row>
    <row r="4341" spans="179:183" x14ac:dyDescent="0.35">
      <c r="FW4341" s="224"/>
      <c r="FX4341" s="224"/>
      <c r="FY4341" s="225"/>
      <c r="GA4341" s="224"/>
    </row>
    <row r="4342" spans="179:183" x14ac:dyDescent="0.35">
      <c r="FW4342" s="224"/>
      <c r="FX4342" s="224"/>
      <c r="FY4342" s="225"/>
      <c r="GA4342" s="224"/>
    </row>
    <row r="4343" spans="179:183" x14ac:dyDescent="0.35">
      <c r="FW4343" s="224"/>
      <c r="FX4343" s="224"/>
      <c r="FY4343" s="225"/>
      <c r="GA4343" s="224"/>
    </row>
    <row r="4344" spans="179:183" x14ac:dyDescent="0.35">
      <c r="FW4344" s="224"/>
      <c r="FX4344" s="224"/>
      <c r="FY4344" s="225"/>
      <c r="GA4344" s="224"/>
    </row>
    <row r="4345" spans="179:183" x14ac:dyDescent="0.35">
      <c r="FW4345" s="224"/>
      <c r="FX4345" s="224"/>
      <c r="FY4345" s="225"/>
      <c r="GA4345" s="224"/>
    </row>
    <row r="4346" spans="179:183" x14ac:dyDescent="0.35">
      <c r="FW4346" s="224"/>
      <c r="FX4346" s="224"/>
      <c r="FY4346" s="225"/>
      <c r="GA4346" s="224"/>
    </row>
    <row r="4347" spans="179:183" x14ac:dyDescent="0.35">
      <c r="FW4347" s="224"/>
      <c r="FX4347" s="224"/>
      <c r="FY4347" s="225"/>
      <c r="GA4347" s="224"/>
    </row>
    <row r="4348" spans="179:183" x14ac:dyDescent="0.35">
      <c r="FW4348" s="224"/>
      <c r="FX4348" s="224"/>
      <c r="FY4348" s="225"/>
      <c r="GA4348" s="224"/>
    </row>
    <row r="4349" spans="179:183" x14ac:dyDescent="0.35">
      <c r="FW4349" s="224"/>
      <c r="FX4349" s="224"/>
      <c r="FY4349" s="225"/>
      <c r="GA4349" s="224"/>
    </row>
    <row r="4350" spans="179:183" x14ac:dyDescent="0.35">
      <c r="FW4350" s="224"/>
      <c r="FX4350" s="224"/>
      <c r="FY4350" s="225"/>
      <c r="GA4350" s="224"/>
    </row>
    <row r="4351" spans="179:183" x14ac:dyDescent="0.35">
      <c r="FW4351" s="224"/>
      <c r="FX4351" s="224"/>
      <c r="FY4351" s="225"/>
      <c r="GA4351" s="224"/>
    </row>
    <row r="4352" spans="179:183" x14ac:dyDescent="0.35">
      <c r="FW4352" s="224"/>
      <c r="FX4352" s="224"/>
      <c r="FY4352" s="225"/>
      <c r="GA4352" s="224"/>
    </row>
    <row r="4353" spans="179:183" x14ac:dyDescent="0.35">
      <c r="FW4353" s="224"/>
      <c r="FX4353" s="224"/>
      <c r="FY4353" s="225"/>
      <c r="GA4353" s="224"/>
    </row>
    <row r="4354" spans="179:183" x14ac:dyDescent="0.35">
      <c r="FW4354" s="224"/>
      <c r="FX4354" s="224"/>
      <c r="FY4354" s="225"/>
      <c r="GA4354" s="224"/>
    </row>
    <row r="4355" spans="179:183" x14ac:dyDescent="0.35">
      <c r="FW4355" s="224"/>
      <c r="FX4355" s="224"/>
      <c r="FY4355" s="225"/>
      <c r="GA4355" s="224"/>
    </row>
    <row r="4356" spans="179:183" x14ac:dyDescent="0.35">
      <c r="FW4356" s="224"/>
      <c r="FX4356" s="224"/>
      <c r="FY4356" s="225"/>
      <c r="GA4356" s="224"/>
    </row>
    <row r="4357" spans="179:183" x14ac:dyDescent="0.35">
      <c r="FW4357" s="224"/>
      <c r="FX4357" s="224"/>
      <c r="FY4357" s="225"/>
      <c r="GA4357" s="224"/>
    </row>
    <row r="4358" spans="179:183" x14ac:dyDescent="0.35">
      <c r="FW4358" s="224"/>
      <c r="FX4358" s="224"/>
      <c r="FY4358" s="225"/>
      <c r="GA4358" s="224"/>
    </row>
    <row r="4359" spans="179:183" x14ac:dyDescent="0.35">
      <c r="FW4359" s="224"/>
      <c r="FX4359" s="224"/>
      <c r="FY4359" s="225"/>
      <c r="GA4359" s="224"/>
    </row>
    <row r="4360" spans="179:183" x14ac:dyDescent="0.35">
      <c r="FW4360" s="224"/>
      <c r="FX4360" s="224"/>
      <c r="FY4360" s="225"/>
      <c r="GA4360" s="224"/>
    </row>
    <row r="4361" spans="179:183" x14ac:dyDescent="0.35">
      <c r="FW4361" s="224"/>
      <c r="FX4361" s="224"/>
      <c r="FY4361" s="225"/>
      <c r="GA4361" s="224"/>
    </row>
    <row r="4362" spans="179:183" x14ac:dyDescent="0.35">
      <c r="FW4362" s="224"/>
      <c r="FX4362" s="224"/>
      <c r="FY4362" s="225"/>
      <c r="GA4362" s="224"/>
    </row>
    <row r="4363" spans="179:183" x14ac:dyDescent="0.35">
      <c r="FW4363" s="224"/>
      <c r="FX4363" s="224"/>
      <c r="FY4363" s="225"/>
      <c r="GA4363" s="224"/>
    </row>
    <row r="4364" spans="179:183" x14ac:dyDescent="0.35">
      <c r="FW4364" s="224"/>
      <c r="FX4364" s="224"/>
      <c r="FY4364" s="225"/>
      <c r="GA4364" s="224"/>
    </row>
    <row r="4365" spans="179:183" x14ac:dyDescent="0.35">
      <c r="FW4365" s="224"/>
      <c r="FX4365" s="224"/>
      <c r="FY4365" s="225"/>
      <c r="GA4365" s="224"/>
    </row>
    <row r="4366" spans="179:183" x14ac:dyDescent="0.35">
      <c r="FW4366" s="224"/>
      <c r="FX4366" s="224"/>
      <c r="FY4366" s="225"/>
      <c r="GA4366" s="224"/>
    </row>
    <row r="4367" spans="179:183" x14ac:dyDescent="0.35">
      <c r="FW4367" s="224"/>
      <c r="FX4367" s="224"/>
      <c r="FY4367" s="225"/>
      <c r="GA4367" s="224"/>
    </row>
    <row r="4368" spans="179:183" x14ac:dyDescent="0.35">
      <c r="FW4368" s="224"/>
      <c r="FX4368" s="224"/>
      <c r="FY4368" s="225"/>
      <c r="GA4368" s="224"/>
    </row>
    <row r="4369" spans="179:183" x14ac:dyDescent="0.35">
      <c r="FW4369" s="224"/>
      <c r="FX4369" s="224"/>
      <c r="FY4369" s="225"/>
      <c r="GA4369" s="224"/>
    </row>
    <row r="4370" spans="179:183" x14ac:dyDescent="0.35">
      <c r="FW4370" s="224"/>
      <c r="FX4370" s="224"/>
      <c r="FY4370" s="225"/>
      <c r="GA4370" s="224"/>
    </row>
    <row r="4371" spans="179:183" x14ac:dyDescent="0.35">
      <c r="FW4371" s="224"/>
      <c r="FX4371" s="224"/>
      <c r="FY4371" s="225"/>
      <c r="GA4371" s="224"/>
    </row>
    <row r="4372" spans="179:183" x14ac:dyDescent="0.35">
      <c r="FW4372" s="224"/>
      <c r="FX4372" s="224"/>
      <c r="FY4372" s="225"/>
      <c r="GA4372" s="224"/>
    </row>
    <row r="4373" spans="179:183" x14ac:dyDescent="0.35">
      <c r="FW4373" s="224"/>
      <c r="FX4373" s="224"/>
      <c r="FY4373" s="225"/>
      <c r="GA4373" s="224"/>
    </row>
    <row r="4374" spans="179:183" x14ac:dyDescent="0.35">
      <c r="FW4374" s="224"/>
      <c r="FX4374" s="224"/>
      <c r="FY4374" s="225"/>
      <c r="GA4374" s="224"/>
    </row>
    <row r="4375" spans="179:183" x14ac:dyDescent="0.35">
      <c r="FW4375" s="224"/>
      <c r="FX4375" s="224"/>
      <c r="FY4375" s="225"/>
      <c r="GA4375" s="224"/>
    </row>
    <row r="4376" spans="179:183" x14ac:dyDescent="0.35">
      <c r="FW4376" s="224"/>
      <c r="FX4376" s="224"/>
      <c r="FY4376" s="225"/>
      <c r="GA4376" s="224"/>
    </row>
    <row r="4377" spans="179:183" x14ac:dyDescent="0.35">
      <c r="FW4377" s="224"/>
      <c r="FX4377" s="224"/>
      <c r="FY4377" s="225"/>
      <c r="GA4377" s="224"/>
    </row>
    <row r="4378" spans="179:183" x14ac:dyDescent="0.35">
      <c r="FW4378" s="224"/>
      <c r="FX4378" s="224"/>
      <c r="FY4378" s="225"/>
      <c r="GA4378" s="224"/>
    </row>
    <row r="4379" spans="179:183" x14ac:dyDescent="0.35">
      <c r="FW4379" s="224"/>
      <c r="FX4379" s="224"/>
      <c r="FY4379" s="225"/>
      <c r="GA4379" s="224"/>
    </row>
    <row r="4380" spans="179:183" x14ac:dyDescent="0.35">
      <c r="FW4380" s="224"/>
      <c r="FX4380" s="224"/>
      <c r="FY4380" s="225"/>
      <c r="GA4380" s="224"/>
    </row>
    <row r="4381" spans="179:183" x14ac:dyDescent="0.35">
      <c r="FW4381" s="224"/>
      <c r="FX4381" s="224"/>
      <c r="FY4381" s="225"/>
      <c r="GA4381" s="224"/>
    </row>
    <row r="4382" spans="179:183" x14ac:dyDescent="0.35">
      <c r="FW4382" s="224"/>
      <c r="FX4382" s="224"/>
      <c r="FY4382" s="225"/>
      <c r="GA4382" s="224"/>
    </row>
    <row r="4383" spans="179:183" x14ac:dyDescent="0.35">
      <c r="FW4383" s="224"/>
      <c r="FX4383" s="224"/>
      <c r="FY4383" s="225"/>
      <c r="GA4383" s="224"/>
    </row>
    <row r="4384" spans="179:183" x14ac:dyDescent="0.35">
      <c r="FW4384" s="224"/>
      <c r="FX4384" s="224"/>
      <c r="FY4384" s="225"/>
      <c r="GA4384" s="224"/>
    </row>
    <row r="4385" spans="179:183" x14ac:dyDescent="0.35">
      <c r="FW4385" s="224"/>
      <c r="FX4385" s="224"/>
      <c r="FY4385" s="225"/>
      <c r="GA4385" s="224"/>
    </row>
    <row r="4386" spans="179:183" x14ac:dyDescent="0.35">
      <c r="FW4386" s="224"/>
      <c r="FX4386" s="224"/>
      <c r="FY4386" s="225"/>
      <c r="GA4386" s="224"/>
    </row>
    <row r="4387" spans="179:183" x14ac:dyDescent="0.35">
      <c r="FW4387" s="224"/>
      <c r="FX4387" s="224"/>
      <c r="FY4387" s="225"/>
      <c r="GA4387" s="224"/>
    </row>
    <row r="4388" spans="179:183" x14ac:dyDescent="0.35">
      <c r="FW4388" s="224"/>
      <c r="FX4388" s="224"/>
      <c r="FY4388" s="225"/>
      <c r="GA4388" s="224"/>
    </row>
    <row r="4389" spans="179:183" x14ac:dyDescent="0.35">
      <c r="FW4389" s="224"/>
      <c r="FX4389" s="224"/>
      <c r="FY4389" s="225"/>
      <c r="GA4389" s="224"/>
    </row>
    <row r="4390" spans="179:183" x14ac:dyDescent="0.35">
      <c r="FW4390" s="224"/>
      <c r="FX4390" s="224"/>
      <c r="FY4390" s="225"/>
      <c r="GA4390" s="224"/>
    </row>
    <row r="4391" spans="179:183" x14ac:dyDescent="0.35">
      <c r="FW4391" s="224"/>
      <c r="FX4391" s="224"/>
      <c r="FY4391" s="225"/>
      <c r="GA4391" s="224"/>
    </row>
    <row r="4392" spans="179:183" x14ac:dyDescent="0.35">
      <c r="FW4392" s="224"/>
      <c r="FX4392" s="224"/>
      <c r="FY4392" s="225"/>
      <c r="GA4392" s="224"/>
    </row>
    <row r="4393" spans="179:183" x14ac:dyDescent="0.35">
      <c r="FW4393" s="224"/>
      <c r="FX4393" s="224"/>
      <c r="FY4393" s="225"/>
      <c r="GA4393" s="224"/>
    </row>
    <row r="4394" spans="179:183" x14ac:dyDescent="0.35">
      <c r="FW4394" s="224"/>
      <c r="FX4394" s="224"/>
      <c r="FY4394" s="225"/>
      <c r="GA4394" s="224"/>
    </row>
    <row r="4395" spans="179:183" x14ac:dyDescent="0.35">
      <c r="FW4395" s="224"/>
      <c r="FX4395" s="224"/>
      <c r="FY4395" s="225"/>
      <c r="GA4395" s="224"/>
    </row>
    <row r="4396" spans="179:183" x14ac:dyDescent="0.35">
      <c r="FW4396" s="224"/>
      <c r="FX4396" s="224"/>
      <c r="FY4396" s="225"/>
      <c r="GA4396" s="224"/>
    </row>
    <row r="4397" spans="179:183" x14ac:dyDescent="0.35">
      <c r="FW4397" s="224"/>
      <c r="FX4397" s="224"/>
      <c r="FY4397" s="225"/>
      <c r="GA4397" s="224"/>
    </row>
    <row r="4398" spans="179:183" x14ac:dyDescent="0.35">
      <c r="FW4398" s="224"/>
      <c r="FX4398" s="224"/>
      <c r="FY4398" s="225"/>
      <c r="GA4398" s="224"/>
    </row>
    <row r="4399" spans="179:183" x14ac:dyDescent="0.35">
      <c r="FW4399" s="224"/>
      <c r="FX4399" s="224"/>
      <c r="FY4399" s="225"/>
      <c r="GA4399" s="224"/>
    </row>
    <row r="4400" spans="179:183" x14ac:dyDescent="0.35">
      <c r="FW4400" s="224"/>
      <c r="FX4400" s="224"/>
      <c r="FY4400" s="225"/>
      <c r="GA4400" s="224"/>
    </row>
    <row r="4401" spans="179:183" x14ac:dyDescent="0.35">
      <c r="FW4401" s="224"/>
      <c r="FX4401" s="224"/>
      <c r="FY4401" s="225"/>
      <c r="GA4401" s="224"/>
    </row>
    <row r="4402" spans="179:183" x14ac:dyDescent="0.35">
      <c r="FW4402" s="224"/>
      <c r="FX4402" s="224"/>
      <c r="FY4402" s="225"/>
      <c r="GA4402" s="224"/>
    </row>
    <row r="4403" spans="179:183" x14ac:dyDescent="0.35">
      <c r="FW4403" s="224"/>
      <c r="FX4403" s="224"/>
      <c r="FY4403" s="225"/>
      <c r="GA4403" s="224"/>
    </row>
    <row r="4404" spans="179:183" x14ac:dyDescent="0.35">
      <c r="FW4404" s="224"/>
      <c r="FX4404" s="224"/>
      <c r="FY4404" s="225"/>
      <c r="GA4404" s="224"/>
    </row>
    <row r="4405" spans="179:183" x14ac:dyDescent="0.35">
      <c r="FW4405" s="224"/>
      <c r="FX4405" s="224"/>
      <c r="FY4405" s="225"/>
      <c r="GA4405" s="224"/>
    </row>
    <row r="4406" spans="179:183" x14ac:dyDescent="0.35">
      <c r="FW4406" s="224"/>
      <c r="FX4406" s="224"/>
      <c r="FY4406" s="225"/>
      <c r="GA4406" s="224"/>
    </row>
    <row r="4407" spans="179:183" x14ac:dyDescent="0.35">
      <c r="FW4407" s="224"/>
      <c r="FX4407" s="224"/>
      <c r="FY4407" s="225"/>
      <c r="GA4407" s="224"/>
    </row>
    <row r="4408" spans="179:183" x14ac:dyDescent="0.35">
      <c r="FW4408" s="224"/>
      <c r="FX4408" s="224"/>
      <c r="FY4408" s="225"/>
      <c r="GA4408" s="224"/>
    </row>
    <row r="4409" spans="179:183" x14ac:dyDescent="0.35">
      <c r="FW4409" s="224"/>
      <c r="FX4409" s="224"/>
      <c r="FY4409" s="225"/>
      <c r="GA4409" s="224"/>
    </row>
    <row r="4410" spans="179:183" x14ac:dyDescent="0.35">
      <c r="FW4410" s="224"/>
      <c r="FX4410" s="224"/>
      <c r="FY4410" s="225"/>
      <c r="GA4410" s="224"/>
    </row>
    <row r="4411" spans="179:183" x14ac:dyDescent="0.35">
      <c r="FW4411" s="224"/>
      <c r="FX4411" s="224"/>
      <c r="FY4411" s="225"/>
      <c r="GA4411" s="224"/>
    </row>
    <row r="4412" spans="179:183" x14ac:dyDescent="0.35">
      <c r="FW4412" s="224"/>
      <c r="FX4412" s="224"/>
      <c r="FY4412" s="225"/>
      <c r="GA4412" s="224"/>
    </row>
    <row r="4413" spans="179:183" x14ac:dyDescent="0.35">
      <c r="FW4413" s="224"/>
      <c r="FX4413" s="224"/>
      <c r="FY4413" s="225"/>
      <c r="GA4413" s="224"/>
    </row>
    <row r="4414" spans="179:183" x14ac:dyDescent="0.35">
      <c r="FW4414" s="224"/>
      <c r="FX4414" s="224"/>
      <c r="FY4414" s="225"/>
      <c r="GA4414" s="224"/>
    </row>
    <row r="4415" spans="179:183" x14ac:dyDescent="0.35">
      <c r="FW4415" s="224"/>
      <c r="FX4415" s="224"/>
      <c r="FY4415" s="225"/>
      <c r="GA4415" s="224"/>
    </row>
    <row r="4416" spans="179:183" x14ac:dyDescent="0.35">
      <c r="FW4416" s="224"/>
      <c r="FX4416" s="224"/>
      <c r="FY4416" s="225"/>
      <c r="GA4416" s="224"/>
    </row>
    <row r="4417" spans="179:183" x14ac:dyDescent="0.35">
      <c r="FW4417" s="224"/>
      <c r="FX4417" s="224"/>
      <c r="FY4417" s="225"/>
      <c r="GA4417" s="224"/>
    </row>
    <row r="4418" spans="179:183" x14ac:dyDescent="0.35">
      <c r="FW4418" s="224"/>
      <c r="FX4418" s="224"/>
      <c r="FY4418" s="225"/>
      <c r="GA4418" s="224"/>
    </row>
    <row r="4419" spans="179:183" x14ac:dyDescent="0.35">
      <c r="FW4419" s="224"/>
      <c r="FX4419" s="224"/>
      <c r="FY4419" s="225"/>
      <c r="GA4419" s="224"/>
    </row>
    <row r="4420" spans="179:183" x14ac:dyDescent="0.35">
      <c r="FW4420" s="224"/>
      <c r="FX4420" s="224"/>
      <c r="FY4420" s="225"/>
      <c r="GA4420" s="224"/>
    </row>
    <row r="4421" spans="179:183" x14ac:dyDescent="0.35">
      <c r="FW4421" s="224"/>
      <c r="FX4421" s="224"/>
      <c r="FY4421" s="225"/>
      <c r="GA4421" s="224"/>
    </row>
    <row r="4422" spans="179:183" x14ac:dyDescent="0.35">
      <c r="FW4422" s="224"/>
      <c r="FX4422" s="224"/>
      <c r="FY4422" s="225"/>
      <c r="GA4422" s="224"/>
    </row>
    <row r="4423" spans="179:183" x14ac:dyDescent="0.35">
      <c r="FW4423" s="224"/>
      <c r="FX4423" s="224"/>
      <c r="FY4423" s="225"/>
      <c r="GA4423" s="224"/>
    </row>
    <row r="4424" spans="179:183" x14ac:dyDescent="0.35">
      <c r="FW4424" s="224"/>
      <c r="FX4424" s="224"/>
      <c r="FY4424" s="225"/>
      <c r="GA4424" s="224"/>
    </row>
    <row r="4425" spans="179:183" x14ac:dyDescent="0.35">
      <c r="FW4425" s="224"/>
      <c r="FX4425" s="224"/>
      <c r="FY4425" s="225"/>
      <c r="GA4425" s="224"/>
    </row>
    <row r="4426" spans="179:183" x14ac:dyDescent="0.35">
      <c r="FW4426" s="224"/>
      <c r="FX4426" s="224"/>
      <c r="FY4426" s="225"/>
      <c r="GA4426" s="224"/>
    </row>
    <row r="4427" spans="179:183" x14ac:dyDescent="0.35">
      <c r="FW4427" s="224"/>
      <c r="FX4427" s="224"/>
      <c r="FY4427" s="225"/>
      <c r="GA4427" s="224"/>
    </row>
    <row r="4428" spans="179:183" x14ac:dyDescent="0.35">
      <c r="FW4428" s="224"/>
      <c r="FX4428" s="224"/>
      <c r="FY4428" s="225"/>
      <c r="GA4428" s="224"/>
    </row>
    <row r="4429" spans="179:183" x14ac:dyDescent="0.35">
      <c r="FW4429" s="224"/>
      <c r="FX4429" s="224"/>
      <c r="FY4429" s="225"/>
      <c r="GA4429" s="224"/>
    </row>
    <row r="4430" spans="179:183" x14ac:dyDescent="0.35">
      <c r="FW4430" s="224"/>
      <c r="FX4430" s="224"/>
      <c r="FY4430" s="225"/>
      <c r="GA4430" s="224"/>
    </row>
    <row r="4431" spans="179:183" x14ac:dyDescent="0.35">
      <c r="FW4431" s="224"/>
      <c r="FX4431" s="224"/>
      <c r="FY4431" s="225"/>
      <c r="GA4431" s="224"/>
    </row>
    <row r="4432" spans="179:183" x14ac:dyDescent="0.35">
      <c r="FW4432" s="224"/>
      <c r="FX4432" s="224"/>
      <c r="FY4432" s="225"/>
      <c r="GA4432" s="224"/>
    </row>
    <row r="4433" spans="179:183" x14ac:dyDescent="0.35">
      <c r="FW4433" s="224"/>
      <c r="FX4433" s="224"/>
      <c r="FY4433" s="225"/>
      <c r="GA4433" s="224"/>
    </row>
    <row r="4434" spans="179:183" x14ac:dyDescent="0.35">
      <c r="FW4434" s="224"/>
      <c r="FX4434" s="224"/>
      <c r="FY4434" s="225"/>
      <c r="GA4434" s="224"/>
    </row>
    <row r="4435" spans="179:183" x14ac:dyDescent="0.35">
      <c r="FW4435" s="224"/>
      <c r="FX4435" s="224"/>
      <c r="FY4435" s="225"/>
      <c r="GA4435" s="224"/>
    </row>
    <row r="4436" spans="179:183" x14ac:dyDescent="0.35">
      <c r="FW4436" s="224"/>
      <c r="FX4436" s="224"/>
      <c r="FY4436" s="225"/>
      <c r="GA4436" s="224"/>
    </row>
    <row r="4437" spans="179:183" x14ac:dyDescent="0.35">
      <c r="FW4437" s="224"/>
      <c r="FX4437" s="224"/>
      <c r="FY4437" s="225"/>
      <c r="GA4437" s="224"/>
    </row>
    <row r="4438" spans="179:183" x14ac:dyDescent="0.35">
      <c r="FW4438" s="224"/>
      <c r="FX4438" s="224"/>
      <c r="FY4438" s="225"/>
      <c r="GA4438" s="224"/>
    </row>
    <row r="4439" spans="179:183" x14ac:dyDescent="0.35">
      <c r="FW4439" s="224"/>
      <c r="FX4439" s="224"/>
      <c r="FY4439" s="225"/>
      <c r="GA4439" s="224"/>
    </row>
    <row r="4440" spans="179:183" x14ac:dyDescent="0.35">
      <c r="FW4440" s="224"/>
      <c r="FX4440" s="224"/>
      <c r="FY4440" s="225"/>
      <c r="GA4440" s="224"/>
    </row>
    <row r="4441" spans="179:183" x14ac:dyDescent="0.35">
      <c r="FW4441" s="224"/>
      <c r="FX4441" s="224"/>
      <c r="FY4441" s="225"/>
      <c r="GA4441" s="224"/>
    </row>
    <row r="4442" spans="179:183" x14ac:dyDescent="0.35">
      <c r="FW4442" s="224"/>
      <c r="FX4442" s="224"/>
      <c r="FY4442" s="225"/>
      <c r="GA4442" s="224"/>
    </row>
    <row r="4443" spans="179:183" x14ac:dyDescent="0.35">
      <c r="FW4443" s="224"/>
      <c r="FX4443" s="224"/>
      <c r="FY4443" s="225"/>
      <c r="GA4443" s="224"/>
    </row>
    <row r="4444" spans="179:183" x14ac:dyDescent="0.35">
      <c r="FW4444" s="224"/>
      <c r="FX4444" s="224"/>
      <c r="FY4444" s="225"/>
      <c r="GA4444" s="224"/>
    </row>
    <row r="4445" spans="179:183" x14ac:dyDescent="0.35">
      <c r="FW4445" s="224"/>
      <c r="FX4445" s="224"/>
      <c r="FY4445" s="225"/>
      <c r="GA4445" s="224"/>
    </row>
    <row r="4446" spans="179:183" x14ac:dyDescent="0.35">
      <c r="FW4446" s="224"/>
      <c r="FX4446" s="224"/>
      <c r="FY4446" s="225"/>
      <c r="GA4446" s="224"/>
    </row>
    <row r="4447" spans="179:183" x14ac:dyDescent="0.35">
      <c r="FW4447" s="224"/>
      <c r="FX4447" s="224"/>
      <c r="FY4447" s="225"/>
      <c r="GA4447" s="224"/>
    </row>
    <row r="4448" spans="179:183" x14ac:dyDescent="0.35">
      <c r="FW4448" s="224"/>
      <c r="FX4448" s="224"/>
      <c r="FY4448" s="225"/>
      <c r="GA4448" s="224"/>
    </row>
    <row r="4449" spans="179:183" x14ac:dyDescent="0.35">
      <c r="FW4449" s="224"/>
      <c r="FX4449" s="224"/>
      <c r="FY4449" s="225"/>
      <c r="GA4449" s="224"/>
    </row>
    <row r="4450" spans="179:183" x14ac:dyDescent="0.35">
      <c r="FW4450" s="224"/>
      <c r="FX4450" s="224"/>
      <c r="FY4450" s="225"/>
      <c r="GA4450" s="224"/>
    </row>
    <row r="4451" spans="179:183" x14ac:dyDescent="0.35">
      <c r="FW4451" s="224"/>
      <c r="FX4451" s="224"/>
      <c r="FY4451" s="225"/>
      <c r="GA4451" s="224"/>
    </row>
    <row r="4452" spans="179:183" x14ac:dyDescent="0.35">
      <c r="FW4452" s="224"/>
      <c r="FX4452" s="224"/>
      <c r="FY4452" s="225"/>
      <c r="GA4452" s="224"/>
    </row>
    <row r="4453" spans="179:183" x14ac:dyDescent="0.35">
      <c r="FW4453" s="224"/>
      <c r="FX4453" s="224"/>
      <c r="FY4453" s="225"/>
      <c r="GA4453" s="224"/>
    </row>
    <row r="4454" spans="179:183" x14ac:dyDescent="0.35">
      <c r="FW4454" s="224"/>
      <c r="FX4454" s="224"/>
      <c r="FY4454" s="225"/>
      <c r="GA4454" s="224"/>
    </row>
    <row r="4455" spans="179:183" x14ac:dyDescent="0.35">
      <c r="FW4455" s="224"/>
      <c r="FX4455" s="224"/>
      <c r="FY4455" s="225"/>
      <c r="GA4455" s="224"/>
    </row>
    <row r="4456" spans="179:183" x14ac:dyDescent="0.35">
      <c r="FW4456" s="224"/>
      <c r="FX4456" s="224"/>
      <c r="FY4456" s="225"/>
      <c r="GA4456" s="224"/>
    </row>
    <row r="4457" spans="179:183" x14ac:dyDescent="0.35">
      <c r="FW4457" s="224"/>
      <c r="FX4457" s="224"/>
      <c r="FY4457" s="225"/>
      <c r="GA4457" s="224"/>
    </row>
    <row r="4458" spans="179:183" x14ac:dyDescent="0.35">
      <c r="FW4458" s="224"/>
      <c r="FX4458" s="224"/>
      <c r="FY4458" s="225"/>
      <c r="GA4458" s="224"/>
    </row>
    <row r="4459" spans="179:183" x14ac:dyDescent="0.35">
      <c r="FW4459" s="224"/>
      <c r="FX4459" s="224"/>
      <c r="FY4459" s="225"/>
      <c r="GA4459" s="224"/>
    </row>
    <row r="4460" spans="179:183" x14ac:dyDescent="0.35">
      <c r="FW4460" s="224"/>
      <c r="FX4460" s="224"/>
      <c r="FY4460" s="225"/>
      <c r="GA4460" s="224"/>
    </row>
    <row r="4461" spans="179:183" x14ac:dyDescent="0.35">
      <c r="FW4461" s="224"/>
      <c r="FX4461" s="224"/>
      <c r="FY4461" s="225"/>
      <c r="GA4461" s="224"/>
    </row>
    <row r="4462" spans="179:183" x14ac:dyDescent="0.35">
      <c r="FW4462" s="224"/>
      <c r="FX4462" s="224"/>
      <c r="FY4462" s="225"/>
      <c r="GA4462" s="224"/>
    </row>
    <row r="4463" spans="179:183" x14ac:dyDescent="0.35">
      <c r="FW4463" s="224"/>
      <c r="FX4463" s="224"/>
      <c r="FY4463" s="225"/>
      <c r="GA4463" s="224"/>
    </row>
    <row r="4464" spans="179:183" x14ac:dyDescent="0.35">
      <c r="FW4464" s="224"/>
      <c r="FX4464" s="224"/>
      <c r="FY4464" s="225"/>
      <c r="GA4464" s="224"/>
    </row>
    <row r="4465" spans="179:183" x14ac:dyDescent="0.35">
      <c r="FW4465" s="224"/>
      <c r="FX4465" s="224"/>
      <c r="FY4465" s="225"/>
      <c r="GA4465" s="224"/>
    </row>
    <row r="4466" spans="179:183" x14ac:dyDescent="0.35">
      <c r="FW4466" s="224"/>
      <c r="FX4466" s="224"/>
      <c r="FY4466" s="225"/>
      <c r="GA4466" s="224"/>
    </row>
    <row r="4467" spans="179:183" x14ac:dyDescent="0.35">
      <c r="FW4467" s="224"/>
      <c r="FX4467" s="224"/>
      <c r="FY4467" s="225"/>
      <c r="GA4467" s="224"/>
    </row>
    <row r="4468" spans="179:183" x14ac:dyDescent="0.35">
      <c r="FW4468" s="224"/>
      <c r="FX4468" s="224"/>
      <c r="FY4468" s="225"/>
      <c r="GA4468" s="224"/>
    </row>
    <row r="4469" spans="179:183" x14ac:dyDescent="0.35">
      <c r="FW4469" s="224"/>
      <c r="FX4469" s="224"/>
      <c r="FY4469" s="225"/>
      <c r="GA4469" s="224"/>
    </row>
    <row r="4470" spans="179:183" x14ac:dyDescent="0.35">
      <c r="FW4470" s="224"/>
      <c r="FX4470" s="224"/>
      <c r="FY4470" s="225"/>
      <c r="GA4470" s="224"/>
    </row>
    <row r="4471" spans="179:183" x14ac:dyDescent="0.35">
      <c r="FW4471" s="224"/>
      <c r="FX4471" s="224"/>
      <c r="FY4471" s="225"/>
      <c r="GA4471" s="224"/>
    </row>
    <row r="4472" spans="179:183" x14ac:dyDescent="0.35">
      <c r="FW4472" s="224"/>
      <c r="FX4472" s="224"/>
      <c r="FY4472" s="225"/>
      <c r="GA4472" s="224"/>
    </row>
    <row r="4473" spans="179:183" x14ac:dyDescent="0.35">
      <c r="FW4473" s="224"/>
      <c r="FX4473" s="224"/>
      <c r="FY4473" s="225"/>
      <c r="GA4473" s="224"/>
    </row>
    <row r="4474" spans="179:183" x14ac:dyDescent="0.35">
      <c r="FW4474" s="224"/>
      <c r="FX4474" s="224"/>
      <c r="FY4474" s="225"/>
      <c r="GA4474" s="224"/>
    </row>
    <row r="4475" spans="179:183" x14ac:dyDescent="0.35">
      <c r="FW4475" s="224"/>
      <c r="FX4475" s="224"/>
      <c r="FY4475" s="225"/>
      <c r="GA4475" s="224"/>
    </row>
    <row r="4476" spans="179:183" x14ac:dyDescent="0.35">
      <c r="FW4476" s="224"/>
      <c r="FX4476" s="224"/>
      <c r="FY4476" s="225"/>
      <c r="GA4476" s="224"/>
    </row>
    <row r="4477" spans="179:183" x14ac:dyDescent="0.35">
      <c r="FW4477" s="224"/>
      <c r="FX4477" s="224"/>
      <c r="FY4477" s="225"/>
      <c r="GA4477" s="224"/>
    </row>
    <row r="4478" spans="179:183" x14ac:dyDescent="0.35">
      <c r="FW4478" s="224"/>
      <c r="FX4478" s="224"/>
      <c r="FY4478" s="225"/>
      <c r="GA4478" s="224"/>
    </row>
    <row r="4479" spans="179:183" x14ac:dyDescent="0.35">
      <c r="FW4479" s="224"/>
      <c r="FX4479" s="224"/>
      <c r="FY4479" s="225"/>
      <c r="GA4479" s="224"/>
    </row>
    <row r="4480" spans="179:183" x14ac:dyDescent="0.35">
      <c r="FW4480" s="224"/>
      <c r="FX4480" s="224"/>
      <c r="FY4480" s="225"/>
      <c r="GA4480" s="224"/>
    </row>
    <row r="4481" spans="179:183" x14ac:dyDescent="0.35">
      <c r="FW4481" s="224"/>
      <c r="FX4481" s="224"/>
      <c r="FY4481" s="225"/>
      <c r="GA4481" s="224"/>
    </row>
    <row r="4482" spans="179:183" x14ac:dyDescent="0.35">
      <c r="FW4482" s="224"/>
      <c r="FX4482" s="224"/>
      <c r="FY4482" s="225"/>
      <c r="GA4482" s="224"/>
    </row>
    <row r="4483" spans="179:183" x14ac:dyDescent="0.35">
      <c r="FW4483" s="224"/>
      <c r="FX4483" s="224"/>
      <c r="FY4483" s="225"/>
      <c r="GA4483" s="224"/>
    </row>
    <row r="4484" spans="179:183" x14ac:dyDescent="0.35">
      <c r="FW4484" s="224"/>
      <c r="FX4484" s="224"/>
      <c r="FY4484" s="225"/>
      <c r="GA4484" s="224"/>
    </row>
    <row r="4485" spans="179:183" x14ac:dyDescent="0.35">
      <c r="FW4485" s="224"/>
      <c r="FX4485" s="224"/>
      <c r="FY4485" s="225"/>
      <c r="GA4485" s="224"/>
    </row>
    <row r="4486" spans="179:183" x14ac:dyDescent="0.35">
      <c r="FW4486" s="224"/>
      <c r="FX4486" s="224"/>
      <c r="FY4486" s="225"/>
      <c r="GA4486" s="224"/>
    </row>
    <row r="4487" spans="179:183" x14ac:dyDescent="0.35">
      <c r="FW4487" s="224"/>
      <c r="FX4487" s="224"/>
      <c r="FY4487" s="225"/>
      <c r="GA4487" s="224"/>
    </row>
    <row r="4488" spans="179:183" x14ac:dyDescent="0.35">
      <c r="FW4488" s="224"/>
      <c r="FX4488" s="224"/>
      <c r="FY4488" s="225"/>
      <c r="GA4488" s="224"/>
    </row>
    <row r="4489" spans="179:183" x14ac:dyDescent="0.35">
      <c r="FW4489" s="224"/>
      <c r="FX4489" s="224"/>
      <c r="FY4489" s="225"/>
      <c r="GA4489" s="224"/>
    </row>
    <row r="4490" spans="179:183" x14ac:dyDescent="0.35">
      <c r="FW4490" s="224"/>
      <c r="FX4490" s="224"/>
      <c r="FY4490" s="225"/>
      <c r="GA4490" s="224"/>
    </row>
    <row r="4491" spans="179:183" x14ac:dyDescent="0.35">
      <c r="FW4491" s="224"/>
      <c r="FX4491" s="224"/>
      <c r="FY4491" s="225"/>
      <c r="GA4491" s="224"/>
    </row>
    <row r="4492" spans="179:183" x14ac:dyDescent="0.35">
      <c r="FW4492" s="224"/>
      <c r="FX4492" s="224"/>
      <c r="FY4492" s="225"/>
      <c r="GA4492" s="224"/>
    </row>
    <row r="4493" spans="179:183" x14ac:dyDescent="0.35">
      <c r="FW4493" s="224"/>
      <c r="FX4493" s="224"/>
      <c r="FY4493" s="225"/>
      <c r="GA4493" s="224"/>
    </row>
    <row r="4494" spans="179:183" x14ac:dyDescent="0.35">
      <c r="FW4494" s="224"/>
      <c r="FX4494" s="224"/>
      <c r="FY4494" s="225"/>
      <c r="GA4494" s="224"/>
    </row>
    <row r="4495" spans="179:183" x14ac:dyDescent="0.35">
      <c r="FW4495" s="224"/>
      <c r="FX4495" s="224"/>
      <c r="FY4495" s="225"/>
      <c r="GA4495" s="224"/>
    </row>
    <row r="4496" spans="179:183" x14ac:dyDescent="0.35">
      <c r="FW4496" s="224"/>
      <c r="FX4496" s="224"/>
      <c r="FY4496" s="225"/>
      <c r="GA4496" s="224"/>
    </row>
    <row r="4497" spans="179:183" x14ac:dyDescent="0.35">
      <c r="FW4497" s="224"/>
      <c r="FX4497" s="224"/>
      <c r="FY4497" s="225"/>
      <c r="GA4497" s="224"/>
    </row>
    <row r="4498" spans="179:183" x14ac:dyDescent="0.35">
      <c r="FW4498" s="224"/>
      <c r="FX4498" s="224"/>
      <c r="FY4498" s="225"/>
      <c r="GA4498" s="224"/>
    </row>
    <row r="4499" spans="179:183" x14ac:dyDescent="0.35">
      <c r="FW4499" s="224"/>
      <c r="FX4499" s="224"/>
      <c r="FY4499" s="225"/>
      <c r="GA4499" s="224"/>
    </row>
    <row r="4500" spans="179:183" x14ac:dyDescent="0.35">
      <c r="FW4500" s="224"/>
      <c r="FX4500" s="224"/>
      <c r="FY4500" s="225"/>
      <c r="GA4500" s="224"/>
    </row>
    <row r="4501" spans="179:183" x14ac:dyDescent="0.35">
      <c r="FW4501" s="224"/>
      <c r="FX4501" s="224"/>
      <c r="FY4501" s="225"/>
      <c r="GA4501" s="224"/>
    </row>
    <row r="4502" spans="179:183" x14ac:dyDescent="0.35">
      <c r="FW4502" s="224"/>
      <c r="FX4502" s="224"/>
      <c r="FY4502" s="225"/>
      <c r="GA4502" s="224"/>
    </row>
    <row r="4503" spans="179:183" x14ac:dyDescent="0.35">
      <c r="FW4503" s="224"/>
      <c r="FX4503" s="224"/>
      <c r="FY4503" s="225"/>
      <c r="GA4503" s="224"/>
    </row>
    <row r="4504" spans="179:183" x14ac:dyDescent="0.35">
      <c r="FW4504" s="224"/>
      <c r="FX4504" s="224"/>
      <c r="FY4504" s="225"/>
      <c r="GA4504" s="224"/>
    </row>
    <row r="4505" spans="179:183" x14ac:dyDescent="0.35">
      <c r="FW4505" s="224"/>
      <c r="FX4505" s="224"/>
      <c r="FY4505" s="225"/>
      <c r="GA4505" s="224"/>
    </row>
    <row r="4506" spans="179:183" x14ac:dyDescent="0.35">
      <c r="FW4506" s="224"/>
      <c r="FX4506" s="224"/>
      <c r="FY4506" s="225"/>
      <c r="GA4506" s="224"/>
    </row>
    <row r="4507" spans="179:183" x14ac:dyDescent="0.35">
      <c r="FW4507" s="224"/>
      <c r="FX4507" s="224"/>
      <c r="FY4507" s="225"/>
      <c r="GA4507" s="224"/>
    </row>
    <row r="4508" spans="179:183" x14ac:dyDescent="0.35">
      <c r="FW4508" s="224"/>
      <c r="FX4508" s="224"/>
      <c r="FY4508" s="225"/>
      <c r="GA4508" s="224"/>
    </row>
    <row r="4509" spans="179:183" x14ac:dyDescent="0.35">
      <c r="FW4509" s="224"/>
      <c r="FX4509" s="224"/>
      <c r="FY4509" s="225"/>
      <c r="GA4509" s="224"/>
    </row>
    <row r="4510" spans="179:183" x14ac:dyDescent="0.35">
      <c r="FW4510" s="224"/>
      <c r="FX4510" s="224"/>
      <c r="FY4510" s="225"/>
      <c r="GA4510" s="224"/>
    </row>
    <row r="4511" spans="179:183" x14ac:dyDescent="0.35">
      <c r="FW4511" s="224"/>
      <c r="FX4511" s="224"/>
      <c r="FY4511" s="225"/>
      <c r="GA4511" s="224"/>
    </row>
    <row r="4512" spans="179:183" x14ac:dyDescent="0.35">
      <c r="FW4512" s="224"/>
      <c r="FX4512" s="224"/>
      <c r="FY4512" s="225"/>
      <c r="GA4512" s="224"/>
    </row>
    <row r="4513" spans="179:183" x14ac:dyDescent="0.35">
      <c r="FW4513" s="224"/>
      <c r="FX4513" s="224"/>
      <c r="FY4513" s="225"/>
      <c r="GA4513" s="224"/>
    </row>
    <row r="4514" spans="179:183" x14ac:dyDescent="0.35">
      <c r="FW4514" s="224"/>
      <c r="FX4514" s="224"/>
      <c r="FY4514" s="225"/>
      <c r="GA4514" s="224"/>
    </row>
    <row r="4515" spans="179:183" x14ac:dyDescent="0.35">
      <c r="FW4515" s="224"/>
      <c r="FX4515" s="224"/>
      <c r="FY4515" s="225"/>
      <c r="GA4515" s="224"/>
    </row>
    <row r="4516" spans="179:183" x14ac:dyDescent="0.35">
      <c r="FW4516" s="224"/>
      <c r="FX4516" s="224"/>
      <c r="FY4516" s="225"/>
      <c r="GA4516" s="224"/>
    </row>
    <row r="4517" spans="179:183" x14ac:dyDescent="0.35">
      <c r="FW4517" s="224"/>
      <c r="FX4517" s="224"/>
      <c r="FY4517" s="225"/>
      <c r="GA4517" s="224"/>
    </row>
    <row r="4518" spans="179:183" x14ac:dyDescent="0.35">
      <c r="FW4518" s="224"/>
      <c r="FX4518" s="224"/>
      <c r="FY4518" s="225"/>
      <c r="GA4518" s="224"/>
    </row>
    <row r="4519" spans="179:183" x14ac:dyDescent="0.35">
      <c r="FW4519" s="224"/>
      <c r="FX4519" s="224"/>
      <c r="FY4519" s="225"/>
      <c r="GA4519" s="224"/>
    </row>
    <row r="4520" spans="179:183" x14ac:dyDescent="0.35">
      <c r="FW4520" s="224"/>
      <c r="FX4520" s="224"/>
      <c r="FY4520" s="225"/>
      <c r="GA4520" s="224"/>
    </row>
    <row r="4521" spans="179:183" x14ac:dyDescent="0.35">
      <c r="FW4521" s="224"/>
      <c r="FX4521" s="224"/>
      <c r="FY4521" s="225"/>
      <c r="GA4521" s="224"/>
    </row>
    <row r="4522" spans="179:183" x14ac:dyDescent="0.35">
      <c r="FW4522" s="224"/>
      <c r="FX4522" s="224"/>
      <c r="FY4522" s="225"/>
      <c r="GA4522" s="224"/>
    </row>
    <row r="4523" spans="179:183" x14ac:dyDescent="0.35">
      <c r="FW4523" s="224"/>
      <c r="FX4523" s="224"/>
      <c r="FY4523" s="225"/>
      <c r="GA4523" s="224"/>
    </row>
    <row r="4524" spans="179:183" x14ac:dyDescent="0.35">
      <c r="FW4524" s="224"/>
      <c r="FX4524" s="224"/>
      <c r="FY4524" s="225"/>
      <c r="GA4524" s="224"/>
    </row>
    <row r="4525" spans="179:183" x14ac:dyDescent="0.35">
      <c r="FW4525" s="224"/>
      <c r="FX4525" s="224"/>
      <c r="FY4525" s="225"/>
      <c r="GA4525" s="224"/>
    </row>
    <row r="4526" spans="179:183" x14ac:dyDescent="0.35">
      <c r="FW4526" s="224"/>
      <c r="FX4526" s="224"/>
      <c r="FY4526" s="225"/>
      <c r="GA4526" s="224"/>
    </row>
    <row r="4527" spans="179:183" x14ac:dyDescent="0.35">
      <c r="FW4527" s="224"/>
      <c r="FX4527" s="224"/>
      <c r="FY4527" s="225"/>
      <c r="GA4527" s="224"/>
    </row>
    <row r="4528" spans="179:183" x14ac:dyDescent="0.35">
      <c r="FW4528" s="224"/>
      <c r="FX4528" s="224"/>
      <c r="FY4528" s="225"/>
      <c r="GA4528" s="224"/>
    </row>
    <row r="4529" spans="179:183" x14ac:dyDescent="0.35">
      <c r="FW4529" s="224"/>
      <c r="FX4529" s="224"/>
      <c r="FY4529" s="225"/>
      <c r="GA4529" s="224"/>
    </row>
    <row r="4530" spans="179:183" x14ac:dyDescent="0.35">
      <c r="FW4530" s="224"/>
      <c r="FX4530" s="224"/>
      <c r="FY4530" s="225"/>
      <c r="GA4530" s="224"/>
    </row>
    <row r="4531" spans="179:183" x14ac:dyDescent="0.35">
      <c r="FW4531" s="224"/>
      <c r="FX4531" s="224"/>
      <c r="FY4531" s="225"/>
      <c r="GA4531" s="224"/>
    </row>
    <row r="4532" spans="179:183" x14ac:dyDescent="0.35">
      <c r="FW4532" s="224"/>
      <c r="FX4532" s="224"/>
      <c r="FY4532" s="225"/>
      <c r="GA4532" s="224"/>
    </row>
    <row r="4533" spans="179:183" x14ac:dyDescent="0.35">
      <c r="FW4533" s="224"/>
      <c r="FX4533" s="224"/>
      <c r="FY4533" s="225"/>
      <c r="GA4533" s="224"/>
    </row>
    <row r="4534" spans="179:183" x14ac:dyDescent="0.35">
      <c r="FW4534" s="224"/>
      <c r="FX4534" s="224"/>
      <c r="FY4534" s="225"/>
      <c r="GA4534" s="224"/>
    </row>
    <row r="4535" spans="179:183" x14ac:dyDescent="0.35">
      <c r="FW4535" s="224"/>
      <c r="FX4535" s="224"/>
      <c r="FY4535" s="225"/>
      <c r="GA4535" s="224"/>
    </row>
    <row r="4536" spans="179:183" x14ac:dyDescent="0.35">
      <c r="FW4536" s="224"/>
      <c r="FX4536" s="224"/>
      <c r="FY4536" s="225"/>
      <c r="GA4536" s="224"/>
    </row>
    <row r="4537" spans="179:183" x14ac:dyDescent="0.35">
      <c r="FW4537" s="224"/>
      <c r="FX4537" s="224"/>
      <c r="FY4537" s="225"/>
      <c r="GA4537" s="224"/>
    </row>
    <row r="4538" spans="179:183" x14ac:dyDescent="0.35">
      <c r="FW4538" s="224"/>
      <c r="FX4538" s="224"/>
      <c r="FY4538" s="225"/>
      <c r="GA4538" s="224"/>
    </row>
    <row r="4539" spans="179:183" x14ac:dyDescent="0.35">
      <c r="FW4539" s="224"/>
      <c r="FX4539" s="224"/>
      <c r="FY4539" s="225"/>
      <c r="GA4539" s="224"/>
    </row>
    <row r="4540" spans="179:183" x14ac:dyDescent="0.35">
      <c r="FW4540" s="224"/>
      <c r="FX4540" s="224"/>
      <c r="FY4540" s="225"/>
      <c r="GA4540" s="224"/>
    </row>
    <row r="4541" spans="179:183" x14ac:dyDescent="0.35">
      <c r="FW4541" s="224"/>
      <c r="FX4541" s="224"/>
      <c r="FY4541" s="225"/>
      <c r="GA4541" s="224"/>
    </row>
    <row r="4542" spans="179:183" x14ac:dyDescent="0.35">
      <c r="FW4542" s="224"/>
      <c r="FX4542" s="224"/>
      <c r="FY4542" s="225"/>
      <c r="GA4542" s="224"/>
    </row>
    <row r="4543" spans="179:183" x14ac:dyDescent="0.35">
      <c r="FW4543" s="224"/>
      <c r="FX4543" s="224"/>
      <c r="FY4543" s="225"/>
      <c r="GA4543" s="224"/>
    </row>
    <row r="4544" spans="179:183" x14ac:dyDescent="0.35">
      <c r="FW4544" s="224"/>
      <c r="FX4544" s="224"/>
      <c r="FY4544" s="225"/>
      <c r="GA4544" s="224"/>
    </row>
    <row r="4545" spans="179:183" x14ac:dyDescent="0.35">
      <c r="FW4545" s="224"/>
      <c r="FX4545" s="224"/>
      <c r="FY4545" s="225"/>
      <c r="GA4545" s="224"/>
    </row>
    <row r="4546" spans="179:183" x14ac:dyDescent="0.35">
      <c r="FW4546" s="224"/>
      <c r="FX4546" s="224"/>
      <c r="FY4546" s="225"/>
      <c r="GA4546" s="224"/>
    </row>
    <row r="4547" spans="179:183" x14ac:dyDescent="0.35">
      <c r="FW4547" s="224"/>
      <c r="FX4547" s="224"/>
      <c r="FY4547" s="225"/>
      <c r="GA4547" s="224"/>
    </row>
    <row r="4548" spans="179:183" x14ac:dyDescent="0.35">
      <c r="FW4548" s="224"/>
      <c r="FX4548" s="224"/>
      <c r="FY4548" s="225"/>
      <c r="GA4548" s="224"/>
    </row>
    <row r="4549" spans="179:183" x14ac:dyDescent="0.35">
      <c r="FW4549" s="224"/>
      <c r="FX4549" s="224"/>
      <c r="FY4549" s="225"/>
      <c r="GA4549" s="224"/>
    </row>
    <row r="4550" spans="179:183" x14ac:dyDescent="0.35">
      <c r="FW4550" s="224"/>
      <c r="FX4550" s="224"/>
      <c r="FY4550" s="225"/>
      <c r="GA4550" s="224"/>
    </row>
    <row r="4551" spans="179:183" x14ac:dyDescent="0.35">
      <c r="FW4551" s="224"/>
      <c r="FX4551" s="224"/>
      <c r="FY4551" s="225"/>
      <c r="GA4551" s="224"/>
    </row>
    <row r="4552" spans="179:183" x14ac:dyDescent="0.35">
      <c r="FW4552" s="224"/>
      <c r="FX4552" s="224"/>
      <c r="FY4552" s="225"/>
      <c r="GA4552" s="224"/>
    </row>
    <row r="4553" spans="179:183" x14ac:dyDescent="0.35">
      <c r="FW4553" s="224"/>
      <c r="FX4553" s="224"/>
      <c r="FY4553" s="225"/>
      <c r="GA4553" s="224"/>
    </row>
    <row r="4554" spans="179:183" x14ac:dyDescent="0.35">
      <c r="FW4554" s="224"/>
      <c r="FX4554" s="224"/>
      <c r="FY4554" s="225"/>
      <c r="GA4554" s="224"/>
    </row>
    <row r="4555" spans="179:183" x14ac:dyDescent="0.35">
      <c r="FW4555" s="224"/>
      <c r="FX4555" s="224"/>
      <c r="FY4555" s="225"/>
      <c r="GA4555" s="224"/>
    </row>
    <row r="4556" spans="179:183" x14ac:dyDescent="0.35">
      <c r="FW4556" s="224"/>
      <c r="FX4556" s="224"/>
      <c r="FY4556" s="225"/>
      <c r="GA4556" s="224"/>
    </row>
    <row r="4557" spans="179:183" x14ac:dyDescent="0.35">
      <c r="FW4557" s="224"/>
      <c r="FX4557" s="224"/>
      <c r="FY4557" s="225"/>
      <c r="GA4557" s="224"/>
    </row>
    <row r="4558" spans="179:183" x14ac:dyDescent="0.35">
      <c r="FW4558" s="224"/>
      <c r="FX4558" s="224"/>
      <c r="FY4558" s="225"/>
      <c r="GA4558" s="224"/>
    </row>
    <row r="4559" spans="179:183" x14ac:dyDescent="0.35">
      <c r="FW4559" s="224"/>
      <c r="FX4559" s="224"/>
      <c r="FY4559" s="225"/>
      <c r="GA4559" s="224"/>
    </row>
    <row r="4560" spans="179:183" x14ac:dyDescent="0.35">
      <c r="FW4560" s="224"/>
      <c r="FX4560" s="224"/>
      <c r="FY4560" s="225"/>
      <c r="GA4560" s="224"/>
    </row>
    <row r="4561" spans="179:183" x14ac:dyDescent="0.35">
      <c r="FW4561" s="224"/>
      <c r="FX4561" s="224"/>
      <c r="FY4561" s="225"/>
      <c r="GA4561" s="224"/>
    </row>
    <row r="4562" spans="179:183" x14ac:dyDescent="0.35">
      <c r="FW4562" s="224"/>
      <c r="FX4562" s="224"/>
      <c r="FY4562" s="225"/>
      <c r="GA4562" s="224"/>
    </row>
    <row r="4563" spans="179:183" x14ac:dyDescent="0.35">
      <c r="FW4563" s="224"/>
      <c r="FX4563" s="224"/>
      <c r="FY4563" s="225"/>
      <c r="GA4563" s="224"/>
    </row>
    <row r="4564" spans="179:183" x14ac:dyDescent="0.35">
      <c r="FW4564" s="224"/>
      <c r="FX4564" s="224"/>
      <c r="FY4564" s="225"/>
      <c r="GA4564" s="224"/>
    </row>
    <row r="4565" spans="179:183" x14ac:dyDescent="0.35">
      <c r="FW4565" s="224"/>
      <c r="FX4565" s="224"/>
      <c r="FY4565" s="225"/>
      <c r="GA4565" s="224"/>
    </row>
    <row r="4566" spans="179:183" x14ac:dyDescent="0.35">
      <c r="FW4566" s="224"/>
      <c r="FX4566" s="224"/>
      <c r="FY4566" s="225"/>
      <c r="GA4566" s="224"/>
    </row>
    <row r="4567" spans="179:183" x14ac:dyDescent="0.35">
      <c r="FW4567" s="224"/>
      <c r="FX4567" s="224"/>
      <c r="FY4567" s="225"/>
      <c r="GA4567" s="224"/>
    </row>
    <row r="4568" spans="179:183" x14ac:dyDescent="0.35">
      <c r="FW4568" s="224"/>
      <c r="FX4568" s="224"/>
      <c r="FY4568" s="225"/>
      <c r="GA4568" s="224"/>
    </row>
    <row r="4569" spans="179:183" x14ac:dyDescent="0.35">
      <c r="FW4569" s="224"/>
      <c r="FX4569" s="224"/>
      <c r="FY4569" s="225"/>
      <c r="GA4569" s="224"/>
    </row>
    <row r="4570" spans="179:183" x14ac:dyDescent="0.35">
      <c r="FW4570" s="224"/>
      <c r="FX4570" s="224"/>
      <c r="FY4570" s="225"/>
      <c r="GA4570" s="224"/>
    </row>
    <row r="4571" spans="179:183" x14ac:dyDescent="0.35">
      <c r="FW4571" s="224"/>
      <c r="FX4571" s="224"/>
      <c r="FY4571" s="225"/>
      <c r="GA4571" s="224"/>
    </row>
    <row r="4572" spans="179:183" x14ac:dyDescent="0.35">
      <c r="FW4572" s="224"/>
      <c r="FX4572" s="224"/>
      <c r="FY4572" s="225"/>
      <c r="GA4572" s="224"/>
    </row>
    <row r="4573" spans="179:183" x14ac:dyDescent="0.35">
      <c r="FW4573" s="224"/>
      <c r="FX4573" s="224"/>
      <c r="FY4573" s="225"/>
      <c r="GA4573" s="224"/>
    </row>
    <row r="4574" spans="179:183" x14ac:dyDescent="0.35">
      <c r="FW4574" s="224"/>
      <c r="FX4574" s="224"/>
      <c r="FY4574" s="225"/>
      <c r="GA4574" s="224"/>
    </row>
    <row r="4575" spans="179:183" x14ac:dyDescent="0.35">
      <c r="FW4575" s="128"/>
      <c r="FX4575" s="128"/>
      <c r="FY4575" s="129"/>
      <c r="GA4575" s="128"/>
    </row>
    <row r="4576" spans="179:183" x14ac:dyDescent="0.35">
      <c r="FW4576" s="128"/>
      <c r="FX4576" s="128"/>
      <c r="FY4576" s="129"/>
      <c r="GA4576" s="128"/>
    </row>
    <row r="4577" spans="179:183" x14ac:dyDescent="0.35">
      <c r="FW4577" s="128"/>
      <c r="FX4577" s="128"/>
      <c r="FY4577" s="129"/>
      <c r="GA4577" s="128"/>
    </row>
    <row r="4578" spans="179:183" x14ac:dyDescent="0.35">
      <c r="FW4578" s="128"/>
      <c r="FX4578" s="128"/>
      <c r="FY4578" s="129"/>
      <c r="GA4578" s="128"/>
    </row>
    <row r="4579" spans="179:183" x14ac:dyDescent="0.35">
      <c r="FW4579" s="128"/>
      <c r="FX4579" s="128"/>
      <c r="FY4579" s="129"/>
      <c r="GA4579" s="128"/>
    </row>
    <row r="4580" spans="179:183" x14ac:dyDescent="0.35">
      <c r="FW4580" s="128"/>
      <c r="FX4580" s="128"/>
      <c r="FY4580" s="129"/>
      <c r="GA4580" s="128"/>
    </row>
    <row r="4581" spans="179:183" x14ac:dyDescent="0.35">
      <c r="FW4581" s="128"/>
      <c r="FX4581" s="128"/>
      <c r="FY4581" s="129"/>
      <c r="GA4581" s="128"/>
    </row>
    <row r="4582" spans="179:183" x14ac:dyDescent="0.35">
      <c r="FW4582" s="128"/>
      <c r="FX4582" s="128"/>
      <c r="FY4582" s="129"/>
      <c r="GA4582" s="128"/>
    </row>
    <row r="4583" spans="179:183" x14ac:dyDescent="0.35">
      <c r="FW4583" s="128"/>
      <c r="FX4583" s="128"/>
      <c r="FY4583" s="129"/>
      <c r="GA4583" s="128"/>
    </row>
    <row r="4584" spans="179:183" x14ac:dyDescent="0.35">
      <c r="FW4584" s="128"/>
      <c r="FX4584" s="128"/>
      <c r="FY4584" s="129"/>
      <c r="GA4584" s="128"/>
    </row>
    <row r="4585" spans="179:183" x14ac:dyDescent="0.35">
      <c r="FW4585" s="128"/>
      <c r="FX4585" s="128"/>
      <c r="FY4585" s="129"/>
      <c r="GA4585" s="128"/>
    </row>
    <row r="4586" spans="179:183" x14ac:dyDescent="0.35">
      <c r="FW4586" s="128"/>
      <c r="FX4586" s="128"/>
      <c r="FY4586" s="129"/>
      <c r="GA4586" s="128"/>
    </row>
    <row r="4587" spans="179:183" x14ac:dyDescent="0.35">
      <c r="FW4587" s="128"/>
      <c r="FX4587" s="128"/>
      <c r="FY4587" s="129"/>
      <c r="GA4587" s="128"/>
    </row>
    <row r="4588" spans="179:183" x14ac:dyDescent="0.35">
      <c r="FW4588" s="128"/>
      <c r="FX4588" s="128"/>
      <c r="FY4588" s="129"/>
      <c r="GA4588" s="128"/>
    </row>
    <row r="4589" spans="179:183" x14ac:dyDescent="0.35">
      <c r="FW4589" s="128"/>
      <c r="FX4589" s="128"/>
      <c r="FY4589" s="129"/>
      <c r="GA4589" s="128"/>
    </row>
    <row r="4590" spans="179:183" x14ac:dyDescent="0.35">
      <c r="FW4590" s="128"/>
      <c r="FX4590" s="128"/>
      <c r="FY4590" s="129"/>
      <c r="GA4590" s="128"/>
    </row>
    <row r="4591" spans="179:183" x14ac:dyDescent="0.35">
      <c r="FW4591" s="128"/>
      <c r="FX4591" s="128"/>
      <c r="FY4591" s="129"/>
      <c r="GA4591" s="128"/>
    </row>
    <row r="4592" spans="179:183" x14ac:dyDescent="0.35">
      <c r="FW4592" s="128"/>
      <c r="FX4592" s="128"/>
      <c r="FY4592" s="129"/>
      <c r="GA4592" s="128"/>
    </row>
    <row r="4593" spans="179:183" x14ac:dyDescent="0.35">
      <c r="FW4593" s="128"/>
      <c r="FX4593" s="128"/>
      <c r="FY4593" s="129"/>
      <c r="GA4593" s="128"/>
    </row>
    <row r="4594" spans="179:183" x14ac:dyDescent="0.35">
      <c r="FW4594" s="128"/>
      <c r="FX4594" s="128"/>
      <c r="FY4594" s="129"/>
      <c r="GA4594" s="128"/>
    </row>
    <row r="4595" spans="179:183" x14ac:dyDescent="0.35">
      <c r="FW4595" s="128"/>
      <c r="FX4595" s="128"/>
      <c r="FY4595" s="129"/>
      <c r="GA4595" s="128"/>
    </row>
    <row r="4596" spans="179:183" x14ac:dyDescent="0.35">
      <c r="FW4596" s="128"/>
      <c r="FX4596" s="128"/>
      <c r="FY4596" s="129"/>
      <c r="GA4596" s="128"/>
    </row>
    <row r="4597" spans="179:183" x14ac:dyDescent="0.35">
      <c r="FW4597" s="128"/>
      <c r="FX4597" s="128"/>
      <c r="FY4597" s="129"/>
      <c r="GA4597" s="128"/>
    </row>
    <row r="4598" spans="179:183" x14ac:dyDescent="0.35">
      <c r="FW4598" s="128"/>
      <c r="FX4598" s="128"/>
      <c r="FY4598" s="129"/>
      <c r="GA4598" s="128"/>
    </row>
    <row r="4599" spans="179:183" x14ac:dyDescent="0.35">
      <c r="FW4599" s="128"/>
      <c r="FX4599" s="128"/>
      <c r="FY4599" s="129"/>
      <c r="GA4599" s="128"/>
    </row>
    <row r="4600" spans="179:183" x14ac:dyDescent="0.35">
      <c r="FW4600" s="128"/>
      <c r="FX4600" s="128"/>
      <c r="FY4600" s="129"/>
      <c r="GA4600" s="128"/>
    </row>
    <row r="4601" spans="179:183" x14ac:dyDescent="0.35">
      <c r="FW4601" s="128"/>
      <c r="FX4601" s="128"/>
      <c r="FY4601" s="129"/>
      <c r="GA4601" s="128"/>
    </row>
    <row r="4602" spans="179:183" x14ac:dyDescent="0.35">
      <c r="FW4602" s="128"/>
      <c r="FX4602" s="128"/>
      <c r="FY4602" s="129"/>
      <c r="GA4602" s="128"/>
    </row>
    <row r="4603" spans="179:183" x14ac:dyDescent="0.35">
      <c r="FW4603" s="128"/>
      <c r="FX4603" s="128"/>
      <c r="FY4603" s="129"/>
      <c r="GA4603" s="128"/>
    </row>
    <row r="4604" spans="179:183" x14ac:dyDescent="0.35">
      <c r="FW4604" s="128"/>
      <c r="FX4604" s="128"/>
      <c r="FY4604" s="129"/>
      <c r="GA4604" s="128"/>
    </row>
    <row r="4605" spans="179:183" x14ac:dyDescent="0.35">
      <c r="FW4605" s="128"/>
      <c r="FX4605" s="128"/>
      <c r="FY4605" s="129"/>
      <c r="GA4605" s="128"/>
    </row>
    <row r="4606" spans="179:183" x14ac:dyDescent="0.35">
      <c r="FW4606" s="128"/>
      <c r="FX4606" s="128"/>
      <c r="FY4606" s="129"/>
      <c r="GA4606" s="128"/>
    </row>
    <row r="4607" spans="179:183" x14ac:dyDescent="0.35">
      <c r="FW4607" s="128"/>
      <c r="FX4607" s="128"/>
      <c r="FY4607" s="129"/>
      <c r="GA4607" s="128"/>
    </row>
    <row r="4608" spans="179:183" x14ac:dyDescent="0.35">
      <c r="FW4608" s="128"/>
      <c r="FX4608" s="128"/>
      <c r="FY4608" s="129"/>
      <c r="GA4608" s="128"/>
    </row>
    <row r="4609" spans="179:183" x14ac:dyDescent="0.35">
      <c r="FW4609" s="128"/>
      <c r="FX4609" s="128"/>
      <c r="FY4609" s="129"/>
      <c r="GA4609" s="128"/>
    </row>
    <row r="4610" spans="179:183" x14ac:dyDescent="0.35">
      <c r="FW4610" s="128"/>
      <c r="FX4610" s="128"/>
      <c r="FY4610" s="129"/>
      <c r="GA4610" s="128"/>
    </row>
    <row r="4611" spans="179:183" x14ac:dyDescent="0.35">
      <c r="FW4611" s="128"/>
      <c r="FX4611" s="128"/>
      <c r="FY4611" s="129"/>
      <c r="GA4611" s="128"/>
    </row>
    <row r="4612" spans="179:183" x14ac:dyDescent="0.35">
      <c r="FW4612" s="128"/>
      <c r="FX4612" s="128"/>
      <c r="FY4612" s="129"/>
      <c r="GA4612" s="128"/>
    </row>
    <row r="4613" spans="179:183" x14ac:dyDescent="0.35">
      <c r="FW4613" s="128"/>
      <c r="FX4613" s="128"/>
      <c r="FY4613" s="129"/>
      <c r="GA4613" s="128"/>
    </row>
    <row r="4614" spans="179:183" x14ac:dyDescent="0.35">
      <c r="FW4614" s="128"/>
      <c r="FX4614" s="128"/>
      <c r="FY4614" s="129"/>
      <c r="GA4614" s="128"/>
    </row>
    <row r="4615" spans="179:183" x14ac:dyDescent="0.35">
      <c r="FW4615" s="128"/>
      <c r="FX4615" s="128"/>
      <c r="FY4615" s="129"/>
      <c r="GA4615" s="128"/>
    </row>
    <row r="4616" spans="179:183" x14ac:dyDescent="0.35">
      <c r="FW4616" s="128"/>
      <c r="FX4616" s="128"/>
      <c r="FY4616" s="129"/>
      <c r="GA4616" s="128"/>
    </row>
    <row r="4617" spans="179:183" x14ac:dyDescent="0.35">
      <c r="FW4617" s="128"/>
      <c r="FX4617" s="128"/>
      <c r="FY4617" s="129"/>
      <c r="GA4617" s="128"/>
    </row>
    <row r="4618" spans="179:183" x14ac:dyDescent="0.35">
      <c r="FW4618" s="128"/>
      <c r="FX4618" s="128"/>
      <c r="FY4618" s="129"/>
      <c r="GA4618" s="128"/>
    </row>
    <row r="4619" spans="179:183" x14ac:dyDescent="0.35">
      <c r="FW4619" s="128"/>
      <c r="FX4619" s="128"/>
      <c r="FY4619" s="129"/>
      <c r="GA4619" s="128"/>
    </row>
    <row r="4620" spans="179:183" x14ac:dyDescent="0.35">
      <c r="FW4620" s="128"/>
      <c r="FX4620" s="128"/>
      <c r="FY4620" s="129"/>
      <c r="GA4620" s="128"/>
    </row>
    <row r="4621" spans="179:183" x14ac:dyDescent="0.35">
      <c r="FW4621" s="128"/>
      <c r="FX4621" s="128"/>
      <c r="FY4621" s="129"/>
      <c r="GA4621" s="128"/>
    </row>
    <row r="4622" spans="179:183" x14ac:dyDescent="0.35">
      <c r="FW4622" s="128"/>
      <c r="FX4622" s="128"/>
      <c r="FY4622" s="129"/>
      <c r="GA4622" s="128"/>
    </row>
    <row r="4623" spans="179:183" x14ac:dyDescent="0.35">
      <c r="FW4623" s="128"/>
      <c r="FX4623" s="128"/>
      <c r="FY4623" s="129"/>
      <c r="GA4623" s="128"/>
    </row>
    <row r="4624" spans="179:183" x14ac:dyDescent="0.35">
      <c r="FW4624" s="128"/>
      <c r="FX4624" s="128"/>
      <c r="FY4624" s="129"/>
      <c r="GA4624" s="128"/>
    </row>
    <row r="4625" spans="179:183" x14ac:dyDescent="0.35">
      <c r="FW4625" s="128"/>
      <c r="FX4625" s="128"/>
      <c r="FY4625" s="129"/>
      <c r="GA4625" s="128"/>
    </row>
    <row r="4626" spans="179:183" x14ac:dyDescent="0.35">
      <c r="FW4626" s="128"/>
      <c r="FX4626" s="128"/>
      <c r="FY4626" s="129"/>
      <c r="GA4626" s="128"/>
    </row>
    <row r="4627" spans="179:183" x14ac:dyDescent="0.35">
      <c r="FW4627" s="128"/>
      <c r="FX4627" s="128"/>
      <c r="FY4627" s="129"/>
      <c r="GA4627" s="128"/>
    </row>
    <row r="4628" spans="179:183" x14ac:dyDescent="0.35">
      <c r="FW4628" s="128"/>
      <c r="FX4628" s="128"/>
      <c r="FY4628" s="129"/>
      <c r="GA4628" s="128"/>
    </row>
    <row r="4629" spans="179:183" x14ac:dyDescent="0.35">
      <c r="FW4629" s="128"/>
      <c r="FX4629" s="128"/>
      <c r="FY4629" s="129"/>
      <c r="GA4629" s="128"/>
    </row>
    <row r="4630" spans="179:183" x14ac:dyDescent="0.35">
      <c r="FW4630" s="128"/>
      <c r="FX4630" s="128"/>
      <c r="FY4630" s="129"/>
      <c r="GA4630" s="128"/>
    </row>
    <row r="4631" spans="179:183" x14ac:dyDescent="0.35">
      <c r="FW4631" s="128"/>
      <c r="FX4631" s="128"/>
      <c r="FY4631" s="129"/>
      <c r="GA4631" s="128"/>
    </row>
    <row r="4632" spans="179:183" x14ac:dyDescent="0.35">
      <c r="FW4632" s="128"/>
      <c r="FX4632" s="128"/>
      <c r="FY4632" s="129"/>
      <c r="GA4632" s="128"/>
    </row>
    <row r="4633" spans="179:183" x14ac:dyDescent="0.35">
      <c r="FW4633" s="128"/>
      <c r="FX4633" s="128"/>
      <c r="FY4633" s="129"/>
      <c r="GA4633" s="128"/>
    </row>
    <row r="4634" spans="179:183" x14ac:dyDescent="0.35">
      <c r="FW4634" s="128"/>
      <c r="FX4634" s="128"/>
      <c r="FY4634" s="129"/>
      <c r="GA4634" s="128"/>
    </row>
    <row r="4635" spans="179:183" x14ac:dyDescent="0.35">
      <c r="FW4635" s="128"/>
      <c r="FX4635" s="128"/>
      <c r="FY4635" s="129"/>
      <c r="GA4635" s="128"/>
    </row>
    <row r="4636" spans="179:183" x14ac:dyDescent="0.35">
      <c r="FW4636" s="128"/>
      <c r="FX4636" s="128"/>
      <c r="FY4636" s="129"/>
      <c r="GA4636" s="128"/>
    </row>
    <row r="4637" spans="179:183" x14ac:dyDescent="0.35">
      <c r="FW4637" s="128"/>
      <c r="FX4637" s="128"/>
      <c r="FY4637" s="129"/>
      <c r="GA4637" s="128"/>
    </row>
    <row r="4638" spans="179:183" x14ac:dyDescent="0.35">
      <c r="FW4638" s="128"/>
      <c r="FX4638" s="128"/>
      <c r="FY4638" s="129"/>
      <c r="GA4638" s="128"/>
    </row>
    <row r="4639" spans="179:183" x14ac:dyDescent="0.35">
      <c r="FW4639" s="128"/>
      <c r="FX4639" s="128"/>
      <c r="FY4639" s="129"/>
      <c r="GA4639" s="128"/>
    </row>
    <row r="4640" spans="179:183" x14ac:dyDescent="0.35">
      <c r="FW4640" s="128"/>
      <c r="FX4640" s="128"/>
      <c r="FY4640" s="129"/>
      <c r="GA4640" s="128"/>
    </row>
    <row r="4641" spans="179:183" x14ac:dyDescent="0.35">
      <c r="FW4641" s="128"/>
      <c r="FX4641" s="128"/>
      <c r="FY4641" s="129"/>
      <c r="GA4641" s="128"/>
    </row>
    <row r="4642" spans="179:183" x14ac:dyDescent="0.35">
      <c r="FW4642" s="128"/>
      <c r="FX4642" s="128"/>
      <c r="FY4642" s="129"/>
      <c r="GA4642" s="128"/>
    </row>
    <row r="4643" spans="179:183" x14ac:dyDescent="0.35">
      <c r="FW4643" s="128"/>
      <c r="FX4643" s="128"/>
      <c r="FY4643" s="129"/>
      <c r="GA4643" s="128"/>
    </row>
    <row r="4644" spans="179:183" x14ac:dyDescent="0.35">
      <c r="FW4644" s="128"/>
      <c r="FX4644" s="128"/>
      <c r="FY4644" s="129"/>
      <c r="GA4644" s="128"/>
    </row>
    <row r="4645" spans="179:183" x14ac:dyDescent="0.35">
      <c r="FW4645" s="128"/>
      <c r="FX4645" s="128"/>
      <c r="FY4645" s="129"/>
      <c r="GA4645" s="128"/>
    </row>
    <row r="4646" spans="179:183" x14ac:dyDescent="0.35">
      <c r="FW4646" s="128"/>
      <c r="FX4646" s="128"/>
      <c r="FY4646" s="129"/>
      <c r="GA4646" s="128"/>
    </row>
    <row r="4647" spans="179:183" x14ac:dyDescent="0.35">
      <c r="FW4647" s="128"/>
      <c r="FX4647" s="128"/>
      <c r="FY4647" s="129"/>
      <c r="GA4647" s="128"/>
    </row>
    <row r="4648" spans="179:183" x14ac:dyDescent="0.35">
      <c r="FW4648" s="128"/>
      <c r="FX4648" s="128"/>
      <c r="FY4648" s="129"/>
      <c r="GA4648" s="128"/>
    </row>
    <row r="4649" spans="179:183" x14ac:dyDescent="0.35">
      <c r="FW4649" s="128"/>
      <c r="FX4649" s="128"/>
      <c r="FY4649" s="129"/>
      <c r="GA4649" s="128"/>
    </row>
    <row r="4650" spans="179:183" x14ac:dyDescent="0.35">
      <c r="FW4650" s="128"/>
      <c r="FX4650" s="128"/>
      <c r="FY4650" s="129"/>
      <c r="GA4650" s="128"/>
    </row>
    <row r="4651" spans="179:183" x14ac:dyDescent="0.35">
      <c r="FW4651" s="128"/>
      <c r="FX4651" s="128"/>
      <c r="FY4651" s="129"/>
      <c r="GA4651" s="128"/>
    </row>
    <row r="4652" spans="179:183" x14ac:dyDescent="0.35">
      <c r="FW4652" s="128"/>
      <c r="FX4652" s="128"/>
      <c r="FY4652" s="129"/>
      <c r="GA4652" s="128"/>
    </row>
    <row r="4653" spans="179:183" x14ac:dyDescent="0.35">
      <c r="FW4653" s="128"/>
      <c r="FX4653" s="128"/>
      <c r="FY4653" s="129"/>
      <c r="GA4653" s="128"/>
    </row>
    <row r="4654" spans="179:183" x14ac:dyDescent="0.35">
      <c r="FW4654" s="128"/>
      <c r="FX4654" s="128"/>
      <c r="FY4654" s="129"/>
      <c r="GA4654" s="128"/>
    </row>
    <row r="4655" spans="179:183" x14ac:dyDescent="0.35">
      <c r="FW4655" s="128"/>
      <c r="FX4655" s="128"/>
      <c r="FY4655" s="129"/>
      <c r="GA4655" s="128"/>
    </row>
    <row r="4656" spans="179:183" x14ac:dyDescent="0.35">
      <c r="FW4656" s="128"/>
      <c r="FX4656" s="128"/>
      <c r="FY4656" s="129"/>
      <c r="GA4656" s="128"/>
    </row>
    <row r="4657" spans="179:183" x14ac:dyDescent="0.35">
      <c r="FW4657" s="128"/>
      <c r="FX4657" s="128"/>
      <c r="FY4657" s="129"/>
      <c r="GA4657" s="128"/>
    </row>
    <row r="4658" spans="179:183" x14ac:dyDescent="0.35">
      <c r="FW4658" s="128"/>
      <c r="FX4658" s="128"/>
      <c r="FY4658" s="129"/>
      <c r="GA4658" s="128"/>
    </row>
    <row r="4659" spans="179:183" x14ac:dyDescent="0.35">
      <c r="FW4659" s="128"/>
      <c r="FX4659" s="128"/>
      <c r="FY4659" s="129"/>
      <c r="GA4659" s="128"/>
    </row>
    <row r="4660" spans="179:183" x14ac:dyDescent="0.35">
      <c r="FW4660" s="128"/>
      <c r="FX4660" s="128"/>
      <c r="FY4660" s="129"/>
      <c r="GA4660" s="128"/>
    </row>
    <row r="4661" spans="179:183" x14ac:dyDescent="0.35">
      <c r="FW4661" s="128"/>
      <c r="FX4661" s="128"/>
      <c r="FY4661" s="129"/>
      <c r="GA4661" s="128"/>
    </row>
    <row r="4662" spans="179:183" x14ac:dyDescent="0.35">
      <c r="FW4662" s="128"/>
      <c r="FX4662" s="128"/>
      <c r="FY4662" s="129"/>
      <c r="GA4662" s="128"/>
    </row>
    <row r="4663" spans="179:183" x14ac:dyDescent="0.35">
      <c r="FW4663" s="128"/>
      <c r="FX4663" s="128"/>
      <c r="FY4663" s="129"/>
      <c r="GA4663" s="128"/>
    </row>
    <row r="4664" spans="179:183" x14ac:dyDescent="0.35">
      <c r="FW4664" s="128"/>
      <c r="FX4664" s="128"/>
      <c r="FY4664" s="129"/>
      <c r="GA4664" s="128"/>
    </row>
    <row r="4665" spans="179:183" x14ac:dyDescent="0.35">
      <c r="FW4665" s="128"/>
      <c r="FX4665" s="128"/>
      <c r="FY4665" s="129"/>
      <c r="GA4665" s="128"/>
    </row>
    <row r="4666" spans="179:183" x14ac:dyDescent="0.35">
      <c r="FW4666" s="128"/>
      <c r="FX4666" s="128"/>
      <c r="FY4666" s="129"/>
      <c r="GA4666" s="128"/>
    </row>
    <row r="4667" spans="179:183" x14ac:dyDescent="0.35">
      <c r="FW4667" s="128"/>
      <c r="FX4667" s="128"/>
      <c r="FY4667" s="129"/>
      <c r="GA4667" s="128"/>
    </row>
    <row r="4668" spans="179:183" x14ac:dyDescent="0.35">
      <c r="FW4668" s="128"/>
      <c r="FX4668" s="128"/>
      <c r="FY4668" s="129"/>
      <c r="GA4668" s="128"/>
    </row>
    <row r="4669" spans="179:183" x14ac:dyDescent="0.35">
      <c r="FW4669" s="128"/>
      <c r="FX4669" s="128"/>
      <c r="FY4669" s="129"/>
      <c r="GA4669" s="128"/>
    </row>
    <row r="4670" spans="179:183" x14ac:dyDescent="0.35">
      <c r="FW4670" s="128"/>
      <c r="FX4670" s="128"/>
      <c r="FY4670" s="129"/>
      <c r="GA4670" s="128"/>
    </row>
    <row r="4671" spans="179:183" x14ac:dyDescent="0.35">
      <c r="FW4671" s="128"/>
      <c r="FX4671" s="128"/>
      <c r="FY4671" s="129"/>
      <c r="GA4671" s="128"/>
    </row>
    <row r="4672" spans="179:183" x14ac:dyDescent="0.35">
      <c r="FW4672" s="128"/>
      <c r="FX4672" s="128"/>
      <c r="FY4672" s="129"/>
      <c r="GA4672" s="128"/>
    </row>
    <row r="4673" spans="179:183" x14ac:dyDescent="0.35">
      <c r="FW4673" s="128"/>
      <c r="FX4673" s="128"/>
      <c r="FY4673" s="129"/>
      <c r="GA4673" s="128"/>
    </row>
    <row r="4674" spans="179:183" x14ac:dyDescent="0.35">
      <c r="FW4674" s="128"/>
      <c r="FX4674" s="128"/>
      <c r="FY4674" s="129"/>
      <c r="GA4674" s="128"/>
    </row>
    <row r="4675" spans="179:183" x14ac:dyDescent="0.35">
      <c r="FW4675" s="128"/>
      <c r="FX4675" s="128"/>
      <c r="FY4675" s="129"/>
      <c r="GA4675" s="128"/>
    </row>
    <row r="4676" spans="179:183" x14ac:dyDescent="0.35">
      <c r="FW4676" s="128"/>
      <c r="FX4676" s="128"/>
      <c r="FY4676" s="129"/>
      <c r="GA4676" s="128"/>
    </row>
    <row r="4677" spans="179:183" x14ac:dyDescent="0.35">
      <c r="FW4677" s="128"/>
      <c r="FX4677" s="128"/>
      <c r="FY4677" s="129"/>
      <c r="GA4677" s="128"/>
    </row>
    <row r="4678" spans="179:183" x14ac:dyDescent="0.35">
      <c r="FW4678" s="128"/>
      <c r="FX4678" s="128"/>
      <c r="FY4678" s="129"/>
      <c r="GA4678" s="128"/>
    </row>
    <row r="4679" spans="179:183" x14ac:dyDescent="0.35">
      <c r="FW4679" s="128"/>
      <c r="FX4679" s="128"/>
      <c r="FY4679" s="129"/>
      <c r="GA4679" s="128"/>
    </row>
    <row r="4680" spans="179:183" x14ac:dyDescent="0.35">
      <c r="FW4680" s="128"/>
      <c r="FX4680" s="128"/>
      <c r="FY4680" s="129"/>
      <c r="GA4680" s="128"/>
    </row>
    <row r="4681" spans="179:183" x14ac:dyDescent="0.35">
      <c r="FW4681" s="128"/>
      <c r="FX4681" s="128"/>
      <c r="FY4681" s="129"/>
      <c r="GA4681" s="128"/>
    </row>
    <row r="4682" spans="179:183" x14ac:dyDescent="0.35">
      <c r="FW4682" s="128"/>
      <c r="FX4682" s="128"/>
      <c r="FY4682" s="129"/>
      <c r="GA4682" s="128"/>
    </row>
    <row r="4683" spans="179:183" x14ac:dyDescent="0.35">
      <c r="FW4683" s="128"/>
      <c r="FX4683" s="128"/>
      <c r="FY4683" s="129"/>
      <c r="GA4683" s="128"/>
    </row>
    <row r="4684" spans="179:183" x14ac:dyDescent="0.35">
      <c r="FW4684" s="128"/>
      <c r="FX4684" s="128"/>
      <c r="FY4684" s="129"/>
      <c r="GA4684" s="128"/>
    </row>
    <row r="4685" spans="179:183" x14ac:dyDescent="0.35">
      <c r="FW4685" s="128"/>
      <c r="FX4685" s="128"/>
      <c r="FY4685" s="129"/>
      <c r="GA4685" s="128"/>
    </row>
    <row r="4686" spans="179:183" x14ac:dyDescent="0.35">
      <c r="FW4686" s="128"/>
      <c r="FX4686" s="128"/>
      <c r="FY4686" s="129"/>
      <c r="GA4686" s="128"/>
    </row>
    <row r="4687" spans="179:183" x14ac:dyDescent="0.35">
      <c r="FW4687" s="128"/>
      <c r="FX4687" s="128"/>
      <c r="FY4687" s="129"/>
      <c r="GA4687" s="128"/>
    </row>
    <row r="4688" spans="179:183" x14ac:dyDescent="0.35">
      <c r="FW4688" s="128"/>
      <c r="FX4688" s="128"/>
      <c r="FY4688" s="129"/>
      <c r="GA4688" s="128"/>
    </row>
    <row r="4689" spans="179:183" x14ac:dyDescent="0.35">
      <c r="FW4689" s="128"/>
      <c r="FX4689" s="128"/>
      <c r="FY4689" s="129"/>
      <c r="GA4689" s="128"/>
    </row>
    <row r="4690" spans="179:183" x14ac:dyDescent="0.35">
      <c r="FW4690" s="128"/>
      <c r="FX4690" s="128"/>
      <c r="FY4690" s="129"/>
      <c r="GA4690" s="128"/>
    </row>
    <row r="4691" spans="179:183" x14ac:dyDescent="0.35">
      <c r="FW4691" s="128"/>
      <c r="FX4691" s="128"/>
      <c r="FY4691" s="129"/>
      <c r="GA4691" s="128"/>
    </row>
    <row r="4692" spans="179:183" x14ac:dyDescent="0.35">
      <c r="FW4692" s="128"/>
      <c r="FX4692" s="128"/>
      <c r="FY4692" s="129"/>
      <c r="GA4692" s="128"/>
    </row>
    <row r="4693" spans="179:183" x14ac:dyDescent="0.35">
      <c r="FW4693" s="128"/>
      <c r="FX4693" s="128"/>
      <c r="FY4693" s="129"/>
      <c r="GA4693" s="128"/>
    </row>
    <row r="4694" spans="179:183" x14ac:dyDescent="0.35">
      <c r="FW4694" s="128"/>
      <c r="FX4694" s="128"/>
      <c r="FY4694" s="129"/>
      <c r="GA4694" s="128"/>
    </row>
    <row r="4695" spans="179:183" x14ac:dyDescent="0.35">
      <c r="FW4695" s="128"/>
      <c r="FX4695" s="128"/>
      <c r="FY4695" s="129"/>
      <c r="GA4695" s="128"/>
    </row>
    <row r="4696" spans="179:183" x14ac:dyDescent="0.35">
      <c r="FW4696" s="128"/>
      <c r="FX4696" s="128"/>
      <c r="FY4696" s="129"/>
      <c r="GA4696" s="128"/>
    </row>
    <row r="4697" spans="179:183" x14ac:dyDescent="0.35">
      <c r="FW4697" s="128"/>
      <c r="FX4697" s="128"/>
      <c r="FY4697" s="129"/>
      <c r="GA4697" s="128"/>
    </row>
    <row r="4698" spans="179:183" x14ac:dyDescent="0.35">
      <c r="FW4698" s="128"/>
      <c r="FX4698" s="128"/>
      <c r="FY4698" s="129"/>
      <c r="GA4698" s="128"/>
    </row>
    <row r="4699" spans="179:183" x14ac:dyDescent="0.35">
      <c r="FW4699" s="128"/>
      <c r="FX4699" s="128"/>
      <c r="FY4699" s="129"/>
      <c r="GA4699" s="128"/>
    </row>
    <row r="4700" spans="179:183" x14ac:dyDescent="0.35">
      <c r="FW4700" s="128"/>
      <c r="FX4700" s="128"/>
      <c r="FY4700" s="129"/>
      <c r="GA4700" s="128"/>
    </row>
    <row r="4701" spans="179:183" x14ac:dyDescent="0.35">
      <c r="FW4701" s="128"/>
      <c r="FX4701" s="128"/>
      <c r="FY4701" s="129"/>
      <c r="GA4701" s="128"/>
    </row>
    <row r="4702" spans="179:183" x14ac:dyDescent="0.35">
      <c r="FW4702" s="128"/>
      <c r="FX4702" s="128"/>
      <c r="FY4702" s="129"/>
      <c r="GA4702" s="128"/>
    </row>
    <row r="4703" spans="179:183" x14ac:dyDescent="0.35">
      <c r="FW4703" s="128"/>
      <c r="FX4703" s="128"/>
      <c r="FY4703" s="129"/>
      <c r="GA4703" s="128"/>
    </row>
    <row r="4704" spans="179:183" x14ac:dyDescent="0.35">
      <c r="FW4704" s="128"/>
      <c r="FX4704" s="128"/>
      <c r="FY4704" s="129"/>
      <c r="GA4704" s="128"/>
    </row>
    <row r="4705" spans="179:183" x14ac:dyDescent="0.35">
      <c r="FW4705" s="128"/>
      <c r="FX4705" s="128"/>
      <c r="FY4705" s="129"/>
      <c r="GA4705" s="128"/>
    </row>
    <row r="4706" spans="179:183" x14ac:dyDescent="0.35">
      <c r="FW4706" s="128"/>
      <c r="FX4706" s="128"/>
      <c r="FY4706" s="129"/>
      <c r="GA4706" s="128"/>
    </row>
    <row r="4707" spans="179:183" x14ac:dyDescent="0.35">
      <c r="FW4707" s="128"/>
      <c r="FX4707" s="128"/>
      <c r="FY4707" s="129"/>
      <c r="GA4707" s="128"/>
    </row>
    <row r="4708" spans="179:183" x14ac:dyDescent="0.35">
      <c r="FW4708" s="128"/>
      <c r="FX4708" s="128"/>
      <c r="FY4708" s="129"/>
      <c r="GA4708" s="128"/>
    </row>
    <row r="4709" spans="179:183" x14ac:dyDescent="0.35">
      <c r="FW4709" s="128"/>
      <c r="FX4709" s="128"/>
      <c r="FY4709" s="129"/>
      <c r="GA4709" s="128"/>
    </row>
    <row r="4710" spans="179:183" x14ac:dyDescent="0.35">
      <c r="FW4710" s="128"/>
      <c r="FX4710" s="128"/>
      <c r="FY4710" s="129"/>
      <c r="GA4710" s="128"/>
    </row>
    <row r="4711" spans="179:183" x14ac:dyDescent="0.35">
      <c r="FW4711" s="128"/>
      <c r="FX4711" s="128"/>
      <c r="FY4711" s="129"/>
      <c r="GA4711" s="128"/>
    </row>
    <row r="4712" spans="179:183" x14ac:dyDescent="0.35">
      <c r="FW4712" s="128"/>
      <c r="FX4712" s="128"/>
      <c r="FY4712" s="129"/>
      <c r="GA4712" s="128"/>
    </row>
    <row r="4713" spans="179:183" x14ac:dyDescent="0.35">
      <c r="FW4713" s="128"/>
      <c r="FX4713" s="128"/>
      <c r="FY4713" s="129"/>
      <c r="GA4713" s="128"/>
    </row>
    <row r="4714" spans="179:183" x14ac:dyDescent="0.35">
      <c r="FW4714" s="128"/>
      <c r="FX4714" s="128"/>
      <c r="FY4714" s="129"/>
      <c r="GA4714" s="128"/>
    </row>
    <row r="4715" spans="179:183" x14ac:dyDescent="0.35">
      <c r="FW4715" s="128"/>
      <c r="FX4715" s="128"/>
      <c r="FY4715" s="129"/>
      <c r="GA4715" s="128"/>
    </row>
    <row r="4716" spans="179:183" x14ac:dyDescent="0.35">
      <c r="FW4716" s="128"/>
      <c r="FX4716" s="128"/>
      <c r="FY4716" s="129"/>
      <c r="GA4716" s="128"/>
    </row>
    <row r="4717" spans="179:183" x14ac:dyDescent="0.35">
      <c r="FW4717" s="128"/>
      <c r="FX4717" s="128"/>
      <c r="FY4717" s="129"/>
      <c r="GA4717" s="128"/>
    </row>
    <row r="4718" spans="179:183" x14ac:dyDescent="0.35">
      <c r="FW4718" s="128"/>
      <c r="FX4718" s="128"/>
      <c r="FY4718" s="129"/>
      <c r="GA4718" s="128"/>
    </row>
    <row r="4719" spans="179:183" x14ac:dyDescent="0.35">
      <c r="FW4719" s="128"/>
      <c r="FX4719" s="128"/>
      <c r="FY4719" s="129"/>
      <c r="GA4719" s="128"/>
    </row>
    <row r="4720" spans="179:183" x14ac:dyDescent="0.35">
      <c r="FW4720" s="128"/>
      <c r="FX4720" s="128"/>
      <c r="FY4720" s="129"/>
      <c r="GA4720" s="128"/>
    </row>
    <row r="4721" spans="179:183" x14ac:dyDescent="0.35">
      <c r="FW4721" s="128"/>
      <c r="FX4721" s="128"/>
      <c r="FY4721" s="129"/>
      <c r="GA4721" s="128"/>
    </row>
    <row r="4722" spans="179:183" x14ac:dyDescent="0.35">
      <c r="FW4722" s="128"/>
      <c r="FX4722" s="128"/>
      <c r="FY4722" s="129"/>
      <c r="GA4722" s="128"/>
    </row>
    <row r="4723" spans="179:183" x14ac:dyDescent="0.35">
      <c r="FW4723" s="128"/>
      <c r="FX4723" s="128"/>
      <c r="FY4723" s="129"/>
      <c r="GA4723" s="128"/>
    </row>
    <row r="4724" spans="179:183" x14ac:dyDescent="0.35">
      <c r="FW4724" s="128"/>
      <c r="FX4724" s="128"/>
      <c r="FY4724" s="129"/>
      <c r="GA4724" s="128"/>
    </row>
    <row r="4725" spans="179:183" x14ac:dyDescent="0.35">
      <c r="FW4725" s="128"/>
      <c r="FX4725" s="128"/>
      <c r="FY4725" s="129"/>
      <c r="GA4725" s="128"/>
    </row>
    <row r="4726" spans="179:183" x14ac:dyDescent="0.35">
      <c r="FW4726" s="128"/>
      <c r="FX4726" s="128"/>
      <c r="FY4726" s="129"/>
      <c r="GA4726" s="128"/>
    </row>
    <row r="4727" spans="179:183" x14ac:dyDescent="0.35">
      <c r="FW4727" s="128"/>
      <c r="FX4727" s="128"/>
      <c r="FY4727" s="129"/>
      <c r="GA4727" s="128"/>
    </row>
    <row r="4728" spans="179:183" x14ac:dyDescent="0.35">
      <c r="FW4728" s="128"/>
      <c r="FX4728" s="128"/>
      <c r="FY4728" s="129"/>
      <c r="GA4728" s="128"/>
    </row>
    <row r="4729" spans="179:183" x14ac:dyDescent="0.35">
      <c r="FW4729" s="128"/>
      <c r="FX4729" s="128"/>
      <c r="FY4729" s="129"/>
      <c r="GA4729" s="128"/>
    </row>
    <row r="4730" spans="179:183" x14ac:dyDescent="0.35">
      <c r="FW4730" s="128"/>
      <c r="FX4730" s="128"/>
      <c r="FY4730" s="129"/>
      <c r="GA4730" s="128"/>
    </row>
    <row r="4731" spans="179:183" x14ac:dyDescent="0.35">
      <c r="FW4731" s="128"/>
      <c r="FX4731" s="128"/>
      <c r="FY4731" s="129"/>
      <c r="GA4731" s="128"/>
    </row>
    <row r="4732" spans="179:183" x14ac:dyDescent="0.35">
      <c r="FW4732" s="128"/>
      <c r="FX4732" s="128"/>
      <c r="FY4732" s="129"/>
      <c r="GA4732" s="128"/>
    </row>
    <row r="4733" spans="179:183" x14ac:dyDescent="0.35">
      <c r="FW4733" s="128"/>
      <c r="FX4733" s="128"/>
      <c r="FY4733" s="129"/>
      <c r="GA4733" s="128"/>
    </row>
    <row r="4734" spans="179:183" x14ac:dyDescent="0.35">
      <c r="FW4734" s="128"/>
      <c r="FX4734" s="128"/>
      <c r="FY4734" s="129"/>
      <c r="GA4734" s="128"/>
    </row>
    <row r="4735" spans="179:183" x14ac:dyDescent="0.35">
      <c r="FW4735" s="128"/>
      <c r="FX4735" s="128"/>
      <c r="FY4735" s="129"/>
      <c r="GA4735" s="128"/>
    </row>
    <row r="4736" spans="179:183" x14ac:dyDescent="0.35">
      <c r="FW4736" s="128"/>
      <c r="FX4736" s="128"/>
      <c r="FY4736" s="129"/>
      <c r="GA4736" s="128"/>
    </row>
    <row r="4737" spans="179:183" x14ac:dyDescent="0.35">
      <c r="FW4737" s="128"/>
      <c r="FX4737" s="128"/>
      <c r="FY4737" s="129"/>
      <c r="GA4737" s="128"/>
    </row>
    <row r="4738" spans="179:183" x14ac:dyDescent="0.35">
      <c r="FW4738" s="128"/>
      <c r="FX4738" s="128"/>
      <c r="FY4738" s="129"/>
      <c r="GA4738" s="128"/>
    </row>
    <row r="4739" spans="179:183" x14ac:dyDescent="0.35">
      <c r="FW4739" s="128"/>
      <c r="FX4739" s="128"/>
      <c r="FY4739" s="129"/>
      <c r="GA4739" s="128"/>
    </row>
    <row r="4740" spans="179:183" x14ac:dyDescent="0.35">
      <c r="FW4740" s="128"/>
      <c r="FX4740" s="128"/>
      <c r="FY4740" s="129"/>
      <c r="GA4740" s="128"/>
    </row>
    <row r="4741" spans="179:183" x14ac:dyDescent="0.35">
      <c r="FW4741" s="128"/>
      <c r="FX4741" s="128"/>
      <c r="FY4741" s="129"/>
      <c r="GA4741" s="128"/>
    </row>
    <row r="4742" spans="179:183" x14ac:dyDescent="0.35">
      <c r="FW4742" s="128"/>
      <c r="FX4742" s="128"/>
      <c r="FY4742" s="129"/>
      <c r="GA4742" s="128"/>
    </row>
    <row r="4743" spans="179:183" x14ac:dyDescent="0.35">
      <c r="FW4743" s="128"/>
      <c r="FX4743" s="128"/>
      <c r="FY4743" s="129"/>
      <c r="GA4743" s="128"/>
    </row>
    <row r="4744" spans="179:183" x14ac:dyDescent="0.35">
      <c r="FW4744" s="128"/>
      <c r="FX4744" s="128"/>
      <c r="FY4744" s="129"/>
      <c r="GA4744" s="128"/>
    </row>
    <row r="4745" spans="179:183" x14ac:dyDescent="0.35">
      <c r="FW4745" s="128"/>
      <c r="FX4745" s="128"/>
      <c r="FY4745" s="129"/>
      <c r="GA4745" s="128"/>
    </row>
    <row r="4746" spans="179:183" x14ac:dyDescent="0.35">
      <c r="FW4746" s="128"/>
      <c r="FX4746" s="128"/>
      <c r="FY4746" s="129"/>
      <c r="GA4746" s="128"/>
    </row>
    <row r="4747" spans="179:183" x14ac:dyDescent="0.35">
      <c r="FW4747" s="128"/>
      <c r="FX4747" s="128"/>
      <c r="FY4747" s="129"/>
      <c r="GA4747" s="128"/>
    </row>
    <row r="4748" spans="179:183" x14ac:dyDescent="0.35">
      <c r="FW4748" s="128"/>
      <c r="FX4748" s="128"/>
      <c r="FY4748" s="129"/>
      <c r="GA4748" s="128"/>
    </row>
    <row r="4749" spans="179:183" x14ac:dyDescent="0.35">
      <c r="FW4749" s="128"/>
      <c r="FX4749" s="128"/>
      <c r="FY4749" s="129"/>
      <c r="GA4749" s="128"/>
    </row>
    <row r="4750" spans="179:183" x14ac:dyDescent="0.35">
      <c r="FW4750" s="128"/>
      <c r="FX4750" s="128"/>
      <c r="FY4750" s="129"/>
      <c r="GA4750" s="128"/>
    </row>
    <row r="4751" spans="179:183" x14ac:dyDescent="0.35">
      <c r="FW4751" s="128"/>
      <c r="FX4751" s="128"/>
      <c r="FY4751" s="129"/>
      <c r="GA4751" s="128"/>
    </row>
    <row r="4752" spans="179:183" x14ac:dyDescent="0.35">
      <c r="FW4752" s="128"/>
      <c r="FX4752" s="128"/>
      <c r="FY4752" s="129"/>
      <c r="GA4752" s="128"/>
    </row>
    <row r="4753" spans="179:183" x14ac:dyDescent="0.35">
      <c r="FW4753" s="128"/>
      <c r="FX4753" s="128"/>
      <c r="FY4753" s="129"/>
      <c r="GA4753" s="128"/>
    </row>
    <row r="4754" spans="179:183" x14ac:dyDescent="0.35">
      <c r="FW4754" s="128"/>
      <c r="FX4754" s="128"/>
      <c r="FY4754" s="129"/>
      <c r="GA4754" s="128"/>
    </row>
    <row r="4755" spans="179:183" x14ac:dyDescent="0.35">
      <c r="FW4755" s="128"/>
      <c r="FX4755" s="128"/>
      <c r="FY4755" s="129"/>
      <c r="GA4755" s="128"/>
    </row>
    <row r="4756" spans="179:183" x14ac:dyDescent="0.35">
      <c r="FW4756" s="128"/>
      <c r="FX4756" s="128"/>
      <c r="FY4756" s="129"/>
      <c r="GA4756" s="128"/>
    </row>
    <row r="4757" spans="179:183" x14ac:dyDescent="0.35">
      <c r="FW4757" s="128"/>
      <c r="FX4757" s="128"/>
      <c r="FY4757" s="129"/>
      <c r="GA4757" s="128"/>
    </row>
    <row r="4758" spans="179:183" x14ac:dyDescent="0.35">
      <c r="FW4758" s="128"/>
      <c r="FX4758" s="128"/>
      <c r="FY4758" s="129"/>
      <c r="GA4758" s="128"/>
    </row>
    <row r="4759" spans="179:183" x14ac:dyDescent="0.35">
      <c r="FW4759" s="128"/>
      <c r="FX4759" s="128"/>
      <c r="FY4759" s="129"/>
      <c r="GA4759" s="128"/>
    </row>
    <row r="4760" spans="179:183" x14ac:dyDescent="0.35">
      <c r="FW4760" s="128"/>
      <c r="FX4760" s="128"/>
      <c r="FY4760" s="129"/>
      <c r="GA4760" s="128"/>
    </row>
    <row r="4761" spans="179:183" x14ac:dyDescent="0.35">
      <c r="FW4761" s="128"/>
      <c r="FX4761" s="128"/>
      <c r="FY4761" s="129"/>
      <c r="GA4761" s="128"/>
    </row>
    <row r="4762" spans="179:183" x14ac:dyDescent="0.35">
      <c r="FW4762" s="128"/>
      <c r="FX4762" s="128"/>
      <c r="FY4762" s="129"/>
      <c r="GA4762" s="128"/>
    </row>
    <row r="4763" spans="179:183" x14ac:dyDescent="0.35">
      <c r="FW4763" s="128"/>
      <c r="FX4763" s="128"/>
      <c r="FY4763" s="129"/>
      <c r="GA4763" s="128"/>
    </row>
    <row r="4764" spans="179:183" x14ac:dyDescent="0.35">
      <c r="FW4764" s="128"/>
      <c r="FX4764" s="128"/>
      <c r="FY4764" s="129"/>
      <c r="GA4764" s="128"/>
    </row>
    <row r="4765" spans="179:183" x14ac:dyDescent="0.35">
      <c r="FW4765" s="128"/>
      <c r="FX4765" s="128"/>
      <c r="FY4765" s="129"/>
      <c r="GA4765" s="128"/>
    </row>
    <row r="4766" spans="179:183" x14ac:dyDescent="0.35">
      <c r="FW4766" s="128"/>
      <c r="FX4766" s="128"/>
      <c r="FY4766" s="129"/>
      <c r="GA4766" s="128"/>
    </row>
    <row r="4767" spans="179:183" x14ac:dyDescent="0.35">
      <c r="FW4767" s="128"/>
      <c r="FX4767" s="128"/>
      <c r="FY4767" s="129"/>
      <c r="GA4767" s="128"/>
    </row>
    <row r="4768" spans="179:183" x14ac:dyDescent="0.35">
      <c r="FW4768" s="128"/>
      <c r="FX4768" s="128"/>
      <c r="FY4768" s="129"/>
      <c r="GA4768" s="128"/>
    </row>
    <row r="4769" spans="179:183" x14ac:dyDescent="0.35">
      <c r="FW4769" s="128"/>
      <c r="FX4769" s="128"/>
      <c r="FY4769" s="129"/>
      <c r="GA4769" s="128"/>
    </row>
    <row r="4770" spans="179:183" x14ac:dyDescent="0.35">
      <c r="FW4770" s="128"/>
      <c r="FX4770" s="128"/>
      <c r="FY4770" s="129"/>
      <c r="GA4770" s="128"/>
    </row>
    <row r="4771" spans="179:183" x14ac:dyDescent="0.35">
      <c r="FW4771" s="128"/>
      <c r="FX4771" s="128"/>
      <c r="FY4771" s="129"/>
      <c r="GA4771" s="128"/>
    </row>
    <row r="4772" spans="179:183" x14ac:dyDescent="0.35">
      <c r="FW4772" s="128"/>
      <c r="FX4772" s="128"/>
      <c r="FY4772" s="129"/>
      <c r="GA4772" s="128"/>
    </row>
    <row r="4773" spans="179:183" x14ac:dyDescent="0.35">
      <c r="FW4773" s="128"/>
      <c r="FX4773" s="128"/>
      <c r="FY4773" s="129"/>
      <c r="GA4773" s="128"/>
    </row>
    <row r="4774" spans="179:183" x14ac:dyDescent="0.35">
      <c r="FW4774" s="128"/>
      <c r="FX4774" s="128"/>
      <c r="FY4774" s="129"/>
      <c r="GA4774" s="128"/>
    </row>
    <row r="4775" spans="179:183" x14ac:dyDescent="0.35">
      <c r="FW4775" s="128"/>
      <c r="FX4775" s="128"/>
      <c r="FY4775" s="129"/>
      <c r="GA4775" s="128"/>
    </row>
    <row r="4776" spans="179:183" x14ac:dyDescent="0.35">
      <c r="FW4776" s="128"/>
      <c r="FX4776" s="128"/>
      <c r="FY4776" s="129"/>
      <c r="GA4776" s="128"/>
    </row>
    <row r="4777" spans="179:183" x14ac:dyDescent="0.35">
      <c r="FW4777" s="128"/>
      <c r="FX4777" s="128"/>
      <c r="FY4777" s="129"/>
      <c r="GA4777" s="128"/>
    </row>
    <row r="4778" spans="179:183" x14ac:dyDescent="0.35">
      <c r="FW4778" s="128"/>
      <c r="FX4778" s="128"/>
      <c r="FY4778" s="129"/>
      <c r="GA4778" s="128"/>
    </row>
    <row r="4779" spans="179:183" x14ac:dyDescent="0.35">
      <c r="FW4779" s="128"/>
      <c r="FX4779" s="128"/>
      <c r="FY4779" s="129"/>
      <c r="GA4779" s="128"/>
    </row>
    <row r="4780" spans="179:183" x14ac:dyDescent="0.35">
      <c r="FW4780" s="128"/>
      <c r="FX4780" s="128"/>
      <c r="FY4780" s="129"/>
      <c r="GA4780" s="128"/>
    </row>
    <row r="4781" spans="179:183" x14ac:dyDescent="0.35">
      <c r="FW4781" s="128"/>
      <c r="FX4781" s="128"/>
      <c r="FY4781" s="129"/>
      <c r="GA4781" s="128"/>
    </row>
    <row r="4782" spans="179:183" x14ac:dyDescent="0.35">
      <c r="FW4782" s="128"/>
      <c r="FX4782" s="128"/>
      <c r="FY4782" s="129"/>
      <c r="GA4782" s="128"/>
    </row>
    <row r="4783" spans="179:183" x14ac:dyDescent="0.35">
      <c r="FW4783" s="128"/>
      <c r="FX4783" s="128"/>
      <c r="FY4783" s="129"/>
      <c r="GA4783" s="128"/>
    </row>
    <row r="4784" spans="179:183" x14ac:dyDescent="0.35">
      <c r="FW4784" s="128"/>
      <c r="FX4784" s="128"/>
      <c r="FY4784" s="129"/>
      <c r="GA4784" s="128"/>
    </row>
    <row r="4785" spans="179:183" x14ac:dyDescent="0.35">
      <c r="FW4785" s="128"/>
      <c r="FX4785" s="128"/>
      <c r="FY4785" s="129"/>
      <c r="GA4785" s="128"/>
    </row>
    <row r="4786" spans="179:183" x14ac:dyDescent="0.35">
      <c r="FW4786" s="128"/>
      <c r="FX4786" s="128"/>
      <c r="FY4786" s="129"/>
      <c r="GA4786" s="128"/>
    </row>
    <row r="4787" spans="179:183" x14ac:dyDescent="0.35">
      <c r="FW4787" s="128"/>
      <c r="FX4787" s="128"/>
      <c r="FY4787" s="129"/>
      <c r="GA4787" s="128"/>
    </row>
    <row r="4788" spans="179:183" x14ac:dyDescent="0.35">
      <c r="FW4788" s="128"/>
      <c r="FX4788" s="128"/>
      <c r="FY4788" s="129"/>
      <c r="GA4788" s="128"/>
    </row>
    <row r="4789" spans="179:183" x14ac:dyDescent="0.35">
      <c r="FW4789" s="128"/>
      <c r="FX4789" s="128"/>
      <c r="FY4789" s="129"/>
      <c r="GA4789" s="128"/>
    </row>
    <row r="4790" spans="179:183" x14ac:dyDescent="0.35">
      <c r="FW4790" s="128"/>
      <c r="FX4790" s="128"/>
      <c r="FY4790" s="129"/>
      <c r="GA4790" s="128"/>
    </row>
    <row r="4791" spans="179:183" x14ac:dyDescent="0.35">
      <c r="FW4791" s="128"/>
      <c r="FX4791" s="128"/>
      <c r="FY4791" s="129"/>
      <c r="GA4791" s="128"/>
    </row>
    <row r="4792" spans="179:183" x14ac:dyDescent="0.35">
      <c r="FW4792" s="128"/>
      <c r="FX4792" s="128"/>
      <c r="FY4792" s="129"/>
      <c r="GA4792" s="128"/>
    </row>
    <row r="4793" spans="179:183" x14ac:dyDescent="0.35">
      <c r="FW4793" s="128"/>
      <c r="FX4793" s="128"/>
      <c r="FY4793" s="129"/>
      <c r="GA4793" s="128"/>
    </row>
    <row r="4794" spans="179:183" x14ac:dyDescent="0.35">
      <c r="FW4794" s="128"/>
      <c r="FX4794" s="128"/>
      <c r="FY4794" s="129"/>
      <c r="GA4794" s="128"/>
    </row>
    <row r="4795" spans="179:183" x14ac:dyDescent="0.35">
      <c r="FW4795" s="128"/>
      <c r="FX4795" s="128"/>
      <c r="FY4795" s="129"/>
      <c r="GA4795" s="128"/>
    </row>
    <row r="4796" spans="179:183" x14ac:dyDescent="0.35">
      <c r="FW4796" s="128"/>
      <c r="FX4796" s="128"/>
      <c r="FY4796" s="129"/>
      <c r="GA4796" s="128"/>
    </row>
    <row r="4797" spans="179:183" x14ac:dyDescent="0.35">
      <c r="FW4797" s="128"/>
      <c r="FX4797" s="128"/>
      <c r="FY4797" s="129"/>
      <c r="GA4797" s="128"/>
    </row>
    <row r="4798" spans="179:183" x14ac:dyDescent="0.35">
      <c r="FW4798" s="128"/>
      <c r="FX4798" s="128"/>
      <c r="FY4798" s="129"/>
      <c r="GA4798" s="128"/>
    </row>
    <row r="4799" spans="179:183" x14ac:dyDescent="0.35">
      <c r="FW4799" s="128"/>
      <c r="FX4799" s="128"/>
      <c r="FY4799" s="129"/>
      <c r="GA4799" s="128"/>
    </row>
    <row r="4800" spans="179:183" x14ac:dyDescent="0.35">
      <c r="FW4800" s="128"/>
      <c r="FX4800" s="128"/>
      <c r="FY4800" s="129"/>
      <c r="GA4800" s="128"/>
    </row>
    <row r="4801" spans="179:183" x14ac:dyDescent="0.35">
      <c r="FW4801" s="128"/>
      <c r="FX4801" s="128"/>
      <c r="FY4801" s="129"/>
      <c r="GA4801" s="128"/>
    </row>
    <row r="4802" spans="179:183" x14ac:dyDescent="0.35">
      <c r="FW4802" s="128"/>
      <c r="FX4802" s="128"/>
      <c r="FY4802" s="129"/>
      <c r="GA4802" s="128"/>
    </row>
    <row r="4803" spans="179:183" x14ac:dyDescent="0.35">
      <c r="FW4803" s="128"/>
      <c r="FX4803" s="128"/>
      <c r="FY4803" s="129"/>
      <c r="GA4803" s="128"/>
    </row>
    <row r="4804" spans="179:183" x14ac:dyDescent="0.35">
      <c r="FW4804" s="128"/>
      <c r="FX4804" s="128"/>
      <c r="FY4804" s="129"/>
      <c r="GA4804" s="128"/>
    </row>
    <row r="4805" spans="179:183" x14ac:dyDescent="0.35">
      <c r="FW4805" s="128"/>
      <c r="FX4805" s="128"/>
      <c r="FY4805" s="129"/>
      <c r="GA4805" s="128"/>
    </row>
    <row r="4806" spans="179:183" x14ac:dyDescent="0.35">
      <c r="FW4806" s="128"/>
      <c r="FX4806" s="128"/>
      <c r="FY4806" s="129"/>
      <c r="GA4806" s="128"/>
    </row>
    <row r="4807" spans="179:183" x14ac:dyDescent="0.35">
      <c r="FW4807" s="128"/>
      <c r="FX4807" s="128"/>
      <c r="FY4807" s="129"/>
      <c r="GA4807" s="128"/>
    </row>
    <row r="4808" spans="179:183" x14ac:dyDescent="0.35">
      <c r="FW4808" s="128"/>
      <c r="FX4808" s="128"/>
      <c r="FY4808" s="129"/>
      <c r="GA4808" s="128"/>
    </row>
    <row r="4809" spans="179:183" x14ac:dyDescent="0.35">
      <c r="FW4809" s="128"/>
      <c r="FX4809" s="128"/>
      <c r="FY4809" s="129"/>
      <c r="GA4809" s="128"/>
    </row>
    <row r="4810" spans="179:183" x14ac:dyDescent="0.35">
      <c r="FW4810" s="128"/>
      <c r="FX4810" s="128"/>
      <c r="FY4810" s="129"/>
      <c r="GA4810" s="128"/>
    </row>
    <row r="4811" spans="179:183" x14ac:dyDescent="0.35">
      <c r="FW4811" s="128"/>
      <c r="FX4811" s="128"/>
      <c r="FY4811" s="129"/>
      <c r="GA4811" s="128"/>
    </row>
    <row r="4812" spans="179:183" x14ac:dyDescent="0.35">
      <c r="FW4812" s="128"/>
      <c r="FX4812" s="128"/>
      <c r="FY4812" s="129"/>
      <c r="GA4812" s="128"/>
    </row>
    <row r="4813" spans="179:183" x14ac:dyDescent="0.35">
      <c r="FW4813" s="128"/>
      <c r="FX4813" s="128"/>
      <c r="FY4813" s="129"/>
      <c r="GA4813" s="128"/>
    </row>
    <row r="4814" spans="179:183" x14ac:dyDescent="0.35">
      <c r="FW4814" s="128"/>
      <c r="FX4814" s="128"/>
      <c r="FY4814" s="129"/>
      <c r="GA4814" s="128"/>
    </row>
    <row r="4815" spans="179:183" x14ac:dyDescent="0.35">
      <c r="FW4815" s="128"/>
      <c r="FX4815" s="128"/>
      <c r="FY4815" s="129"/>
      <c r="GA4815" s="128"/>
    </row>
    <row r="4816" spans="179:183" x14ac:dyDescent="0.35">
      <c r="FW4816" s="128"/>
      <c r="FX4816" s="128"/>
      <c r="FY4816" s="129"/>
      <c r="GA4816" s="128"/>
    </row>
    <row r="4817" spans="179:183" x14ac:dyDescent="0.35">
      <c r="FW4817" s="128"/>
      <c r="FX4817" s="128"/>
      <c r="FY4817" s="129"/>
      <c r="GA4817" s="128"/>
    </row>
    <row r="4818" spans="179:183" x14ac:dyDescent="0.35">
      <c r="FW4818" s="128"/>
      <c r="FX4818" s="128"/>
      <c r="FY4818" s="129"/>
      <c r="GA4818" s="128"/>
    </row>
    <row r="4819" spans="179:183" x14ac:dyDescent="0.35">
      <c r="FW4819" s="128"/>
      <c r="FX4819" s="128"/>
      <c r="FY4819" s="129"/>
      <c r="GA4819" s="128"/>
    </row>
    <row r="4820" spans="179:183" x14ac:dyDescent="0.35">
      <c r="FW4820" s="128"/>
      <c r="FX4820" s="128"/>
      <c r="FY4820" s="129"/>
      <c r="GA4820" s="128"/>
    </row>
    <row r="4821" spans="179:183" x14ac:dyDescent="0.35">
      <c r="FW4821" s="128"/>
      <c r="FX4821" s="128"/>
      <c r="FY4821" s="129"/>
      <c r="GA4821" s="128"/>
    </row>
    <row r="4822" spans="179:183" x14ac:dyDescent="0.35">
      <c r="FW4822" s="128"/>
      <c r="FX4822" s="128"/>
      <c r="FY4822" s="129"/>
      <c r="GA4822" s="128"/>
    </row>
    <row r="4823" spans="179:183" x14ac:dyDescent="0.35">
      <c r="FW4823" s="128"/>
      <c r="FX4823" s="128"/>
      <c r="FY4823" s="129"/>
      <c r="GA4823" s="128"/>
    </row>
    <row r="4824" spans="179:183" x14ac:dyDescent="0.35">
      <c r="FW4824" s="128"/>
      <c r="FX4824" s="128"/>
      <c r="FY4824" s="129"/>
      <c r="GA4824" s="128"/>
    </row>
    <row r="4825" spans="179:183" x14ac:dyDescent="0.35">
      <c r="FW4825" s="128"/>
      <c r="FX4825" s="128"/>
      <c r="FY4825" s="129"/>
      <c r="GA4825" s="128"/>
    </row>
    <row r="4826" spans="179:183" x14ac:dyDescent="0.35">
      <c r="FW4826" s="128"/>
      <c r="FX4826" s="128"/>
      <c r="FY4826" s="129"/>
      <c r="GA4826" s="128"/>
    </row>
    <row r="4827" spans="179:183" x14ac:dyDescent="0.35">
      <c r="FW4827" s="128"/>
      <c r="FX4827" s="128"/>
      <c r="FY4827" s="129"/>
      <c r="GA4827" s="128"/>
    </row>
    <row r="4828" spans="179:183" x14ac:dyDescent="0.35">
      <c r="FW4828" s="128"/>
      <c r="FX4828" s="128"/>
      <c r="FY4828" s="129"/>
      <c r="GA4828" s="128"/>
    </row>
    <row r="4829" spans="179:183" x14ac:dyDescent="0.35">
      <c r="FW4829" s="128"/>
      <c r="FX4829" s="128"/>
      <c r="FY4829" s="129"/>
      <c r="GA4829" s="128"/>
    </row>
    <row r="4830" spans="179:183" x14ac:dyDescent="0.35">
      <c r="FW4830" s="128"/>
      <c r="FX4830" s="128"/>
      <c r="FY4830" s="129"/>
      <c r="GA4830" s="128"/>
    </row>
    <row r="4831" spans="179:183" x14ac:dyDescent="0.35">
      <c r="FW4831" s="128"/>
      <c r="FX4831" s="128"/>
      <c r="FY4831" s="129"/>
      <c r="GA4831" s="128"/>
    </row>
    <row r="4832" spans="179:183" x14ac:dyDescent="0.35">
      <c r="FW4832" s="128"/>
      <c r="FX4832" s="128"/>
      <c r="FY4832" s="129"/>
      <c r="GA4832" s="128"/>
    </row>
    <row r="4833" spans="179:183" x14ac:dyDescent="0.35">
      <c r="FW4833" s="128"/>
      <c r="FX4833" s="128"/>
      <c r="FY4833" s="129"/>
      <c r="GA4833" s="128"/>
    </row>
    <row r="4834" spans="179:183" x14ac:dyDescent="0.35">
      <c r="FW4834" s="128"/>
      <c r="FX4834" s="128"/>
      <c r="FY4834" s="129"/>
      <c r="GA4834" s="128"/>
    </row>
    <row r="4835" spans="179:183" x14ac:dyDescent="0.35">
      <c r="FW4835" s="128"/>
      <c r="FX4835" s="128"/>
      <c r="FY4835" s="129"/>
      <c r="GA4835" s="128"/>
    </row>
    <row r="4836" spans="179:183" x14ac:dyDescent="0.35">
      <c r="FW4836" s="128"/>
      <c r="FX4836" s="128"/>
      <c r="FY4836" s="129"/>
      <c r="GA4836" s="128"/>
    </row>
    <row r="4837" spans="179:183" x14ac:dyDescent="0.35">
      <c r="FW4837" s="128"/>
      <c r="FX4837" s="128"/>
      <c r="FY4837" s="129"/>
      <c r="GA4837" s="128"/>
    </row>
    <row r="4838" spans="179:183" x14ac:dyDescent="0.35">
      <c r="FW4838" s="128"/>
      <c r="FX4838" s="128"/>
      <c r="FY4838" s="129"/>
      <c r="GA4838" s="128"/>
    </row>
    <row r="4839" spans="179:183" x14ac:dyDescent="0.35">
      <c r="FW4839" s="128"/>
      <c r="FX4839" s="128"/>
      <c r="FY4839" s="129"/>
      <c r="GA4839" s="128"/>
    </row>
    <row r="4840" spans="179:183" x14ac:dyDescent="0.35">
      <c r="FW4840" s="128"/>
      <c r="FX4840" s="128"/>
      <c r="FY4840" s="129"/>
      <c r="GA4840" s="128"/>
    </row>
    <row r="4841" spans="179:183" x14ac:dyDescent="0.35">
      <c r="FW4841" s="128"/>
      <c r="FX4841" s="128"/>
      <c r="FY4841" s="129"/>
      <c r="GA4841" s="128"/>
    </row>
    <row r="4842" spans="179:183" x14ac:dyDescent="0.35">
      <c r="FW4842" s="128"/>
      <c r="FX4842" s="128"/>
      <c r="FY4842" s="129"/>
      <c r="GA4842" s="128"/>
    </row>
    <row r="4843" spans="179:183" x14ac:dyDescent="0.35">
      <c r="FW4843" s="128"/>
      <c r="FX4843" s="128"/>
      <c r="FY4843" s="129"/>
      <c r="GA4843" s="128"/>
    </row>
    <row r="4844" spans="179:183" x14ac:dyDescent="0.35">
      <c r="FW4844" s="128"/>
      <c r="FX4844" s="128"/>
      <c r="FY4844" s="129"/>
      <c r="GA4844" s="128"/>
    </row>
    <row r="4845" spans="179:183" x14ac:dyDescent="0.35">
      <c r="FW4845" s="128"/>
      <c r="FX4845" s="128"/>
      <c r="FY4845" s="129"/>
      <c r="GA4845" s="128"/>
    </row>
    <row r="4846" spans="179:183" x14ac:dyDescent="0.35">
      <c r="FW4846" s="128"/>
      <c r="FX4846" s="128"/>
      <c r="FY4846" s="129"/>
      <c r="GA4846" s="128"/>
    </row>
    <row r="4847" spans="179:183" x14ac:dyDescent="0.35">
      <c r="FW4847" s="128"/>
      <c r="FX4847" s="128"/>
      <c r="FY4847" s="129"/>
      <c r="GA4847" s="128"/>
    </row>
    <row r="4848" spans="179:183" x14ac:dyDescent="0.35">
      <c r="FW4848" s="128"/>
      <c r="FX4848" s="128"/>
      <c r="FY4848" s="129"/>
      <c r="GA4848" s="128"/>
    </row>
    <row r="4849" spans="179:183" x14ac:dyDescent="0.35">
      <c r="FW4849" s="128"/>
      <c r="FX4849" s="128"/>
      <c r="FY4849" s="129"/>
      <c r="GA4849" s="128"/>
    </row>
    <row r="4850" spans="179:183" x14ac:dyDescent="0.35">
      <c r="FW4850" s="128"/>
      <c r="FX4850" s="128"/>
      <c r="FY4850" s="129"/>
      <c r="GA4850" s="128"/>
    </row>
    <row r="4851" spans="179:183" x14ac:dyDescent="0.35">
      <c r="FW4851" s="128"/>
      <c r="FX4851" s="128"/>
      <c r="FY4851" s="129"/>
      <c r="GA4851" s="128"/>
    </row>
    <row r="4852" spans="179:183" x14ac:dyDescent="0.35">
      <c r="FW4852" s="128"/>
      <c r="FX4852" s="128"/>
      <c r="FY4852" s="129"/>
      <c r="GA4852" s="128"/>
    </row>
    <row r="4853" spans="179:183" x14ac:dyDescent="0.35">
      <c r="FW4853" s="128"/>
      <c r="FX4853" s="128"/>
      <c r="FY4853" s="129"/>
      <c r="GA4853" s="128"/>
    </row>
    <row r="4854" spans="179:183" x14ac:dyDescent="0.35">
      <c r="FW4854" s="128"/>
      <c r="FX4854" s="128"/>
      <c r="FY4854" s="129"/>
      <c r="GA4854" s="128"/>
    </row>
    <row r="4855" spans="179:183" x14ac:dyDescent="0.35">
      <c r="FW4855" s="128"/>
      <c r="FX4855" s="128"/>
      <c r="FY4855" s="129"/>
      <c r="GA4855" s="128"/>
    </row>
    <row r="4856" spans="179:183" x14ac:dyDescent="0.35">
      <c r="FW4856" s="128"/>
      <c r="FX4856" s="128"/>
      <c r="FY4856" s="129"/>
      <c r="GA4856" s="128"/>
    </row>
    <row r="4857" spans="179:183" x14ac:dyDescent="0.35">
      <c r="FW4857" s="128"/>
      <c r="FX4857" s="128"/>
      <c r="FY4857" s="129"/>
      <c r="GA4857" s="128"/>
    </row>
    <row r="4858" spans="179:183" x14ac:dyDescent="0.35">
      <c r="FW4858" s="128"/>
      <c r="FX4858" s="128"/>
      <c r="FY4858" s="129"/>
      <c r="GA4858" s="128"/>
    </row>
    <row r="4859" spans="179:183" x14ac:dyDescent="0.35">
      <c r="FW4859" s="128"/>
      <c r="FX4859" s="128"/>
      <c r="FY4859" s="129"/>
      <c r="GA4859" s="128"/>
    </row>
    <row r="4860" spans="179:183" x14ac:dyDescent="0.35">
      <c r="FW4860" s="128"/>
      <c r="FX4860" s="128"/>
      <c r="FY4860" s="129"/>
      <c r="GA4860" s="128"/>
    </row>
    <row r="4861" spans="179:183" x14ac:dyDescent="0.35">
      <c r="FW4861" s="128"/>
      <c r="FX4861" s="128"/>
      <c r="FY4861" s="129"/>
      <c r="GA4861" s="128"/>
    </row>
    <row r="4862" spans="179:183" x14ac:dyDescent="0.35">
      <c r="FW4862" s="128"/>
      <c r="FX4862" s="128"/>
      <c r="FY4862" s="129"/>
      <c r="GA4862" s="128"/>
    </row>
    <row r="4863" spans="179:183" x14ac:dyDescent="0.35">
      <c r="FW4863" s="128"/>
      <c r="FX4863" s="128"/>
      <c r="FY4863" s="129"/>
      <c r="GA4863" s="128"/>
    </row>
    <row r="4864" spans="179:183" x14ac:dyDescent="0.35">
      <c r="FW4864" s="128"/>
      <c r="FX4864" s="128"/>
      <c r="FY4864" s="129"/>
      <c r="GA4864" s="128"/>
    </row>
    <row r="4865" spans="179:183" x14ac:dyDescent="0.35">
      <c r="FW4865" s="128"/>
      <c r="FX4865" s="128"/>
      <c r="FY4865" s="129"/>
      <c r="GA4865" s="128"/>
    </row>
    <row r="4866" spans="179:183" x14ac:dyDescent="0.35">
      <c r="FW4866" s="128"/>
      <c r="FX4866" s="128"/>
      <c r="FY4866" s="129"/>
      <c r="GA4866" s="128"/>
    </row>
    <row r="4867" spans="179:183" x14ac:dyDescent="0.35">
      <c r="FW4867" s="128"/>
      <c r="FX4867" s="128"/>
      <c r="FY4867" s="129"/>
      <c r="GA4867" s="128"/>
    </row>
    <row r="4868" spans="179:183" x14ac:dyDescent="0.35">
      <c r="FW4868" s="128"/>
      <c r="FX4868" s="128"/>
      <c r="FY4868" s="129"/>
      <c r="GA4868" s="128"/>
    </row>
    <row r="4869" spans="179:183" x14ac:dyDescent="0.35">
      <c r="FW4869" s="128"/>
      <c r="FX4869" s="128"/>
      <c r="FY4869" s="129"/>
      <c r="GA4869" s="128"/>
    </row>
    <row r="4870" spans="179:183" x14ac:dyDescent="0.35">
      <c r="FW4870" s="128"/>
      <c r="FX4870" s="128"/>
      <c r="FY4870" s="129"/>
      <c r="GA4870" s="128"/>
    </row>
    <row r="4871" spans="179:183" x14ac:dyDescent="0.35">
      <c r="FW4871" s="128"/>
      <c r="FX4871" s="128"/>
      <c r="FY4871" s="129"/>
      <c r="GA4871" s="128"/>
    </row>
    <row r="4872" spans="179:183" x14ac:dyDescent="0.35">
      <c r="FW4872" s="128"/>
      <c r="FX4872" s="128"/>
      <c r="FY4872" s="129"/>
      <c r="GA4872" s="128"/>
    </row>
    <row r="4873" spans="179:183" x14ac:dyDescent="0.35">
      <c r="FW4873" s="128"/>
      <c r="FX4873" s="128"/>
      <c r="FY4873" s="129"/>
      <c r="GA4873" s="128"/>
    </row>
    <row r="4874" spans="179:183" x14ac:dyDescent="0.35">
      <c r="FW4874" s="128"/>
      <c r="FX4874" s="128"/>
      <c r="FY4874" s="129"/>
      <c r="GA4874" s="128"/>
    </row>
    <row r="4875" spans="179:183" x14ac:dyDescent="0.35">
      <c r="FW4875" s="128"/>
      <c r="FX4875" s="128"/>
      <c r="FY4875" s="129"/>
      <c r="GA4875" s="128"/>
    </row>
    <row r="4876" spans="179:183" x14ac:dyDescent="0.35">
      <c r="FW4876" s="128"/>
      <c r="FX4876" s="128"/>
      <c r="FY4876" s="129"/>
      <c r="GA4876" s="128"/>
    </row>
    <row r="4877" spans="179:183" x14ac:dyDescent="0.35">
      <c r="FW4877" s="128"/>
      <c r="FX4877" s="128"/>
      <c r="FY4877" s="129"/>
      <c r="GA4877" s="128"/>
    </row>
    <row r="4878" spans="179:183" x14ac:dyDescent="0.35">
      <c r="FW4878" s="128"/>
      <c r="FX4878" s="128"/>
      <c r="FY4878" s="129"/>
      <c r="GA4878" s="128"/>
    </row>
    <row r="4879" spans="179:183" x14ac:dyDescent="0.35">
      <c r="FW4879" s="128"/>
      <c r="FX4879" s="128"/>
      <c r="FY4879" s="129"/>
      <c r="GA4879" s="128"/>
    </row>
    <row r="4880" spans="179:183" x14ac:dyDescent="0.35">
      <c r="FW4880" s="128"/>
      <c r="FX4880" s="128"/>
      <c r="FY4880" s="129"/>
      <c r="GA4880" s="128"/>
    </row>
    <row r="4881" spans="179:183" x14ac:dyDescent="0.35">
      <c r="FW4881" s="128"/>
      <c r="FX4881" s="128"/>
      <c r="FY4881" s="129"/>
      <c r="GA4881" s="128"/>
    </row>
    <row r="4882" spans="179:183" x14ac:dyDescent="0.35">
      <c r="FW4882" s="128"/>
      <c r="FX4882" s="128"/>
      <c r="FY4882" s="129"/>
      <c r="GA4882" s="128"/>
    </row>
    <row r="4883" spans="179:183" x14ac:dyDescent="0.35">
      <c r="FW4883" s="128"/>
      <c r="FX4883" s="128"/>
      <c r="FY4883" s="129"/>
      <c r="GA4883" s="128"/>
    </row>
    <row r="4884" spans="179:183" x14ac:dyDescent="0.35">
      <c r="FW4884" s="128"/>
      <c r="FX4884" s="128"/>
      <c r="FY4884" s="129"/>
      <c r="GA4884" s="128"/>
    </row>
    <row r="4885" spans="179:183" x14ac:dyDescent="0.35">
      <c r="FW4885" s="128"/>
      <c r="FX4885" s="128"/>
      <c r="FY4885" s="129"/>
      <c r="GA4885" s="128"/>
    </row>
    <row r="4886" spans="179:183" x14ac:dyDescent="0.35">
      <c r="FW4886" s="128"/>
      <c r="FX4886" s="128"/>
      <c r="FY4886" s="129"/>
      <c r="GA4886" s="128"/>
    </row>
    <row r="4887" spans="179:183" x14ac:dyDescent="0.35">
      <c r="FW4887" s="128"/>
      <c r="FX4887" s="128"/>
      <c r="FY4887" s="129"/>
      <c r="GA4887" s="128"/>
    </row>
    <row r="4888" spans="179:183" x14ac:dyDescent="0.35">
      <c r="FW4888" s="128"/>
      <c r="FX4888" s="128"/>
      <c r="FY4888" s="129"/>
      <c r="GA4888" s="128"/>
    </row>
    <row r="4889" spans="179:183" x14ac:dyDescent="0.35">
      <c r="FW4889" s="128"/>
      <c r="FX4889" s="128"/>
      <c r="FY4889" s="129"/>
      <c r="GA4889" s="128"/>
    </row>
    <row r="4890" spans="179:183" x14ac:dyDescent="0.35">
      <c r="FW4890" s="128"/>
      <c r="FX4890" s="128"/>
      <c r="FY4890" s="129"/>
      <c r="GA4890" s="128"/>
    </row>
    <row r="4891" spans="179:183" x14ac:dyDescent="0.35">
      <c r="FW4891" s="128"/>
      <c r="FX4891" s="128"/>
      <c r="FY4891" s="129"/>
      <c r="GA4891" s="128"/>
    </row>
    <row r="4892" spans="179:183" x14ac:dyDescent="0.35">
      <c r="FW4892" s="128"/>
      <c r="FX4892" s="128"/>
      <c r="FY4892" s="129"/>
      <c r="GA4892" s="128"/>
    </row>
    <row r="4893" spans="179:183" x14ac:dyDescent="0.35">
      <c r="FW4893" s="128"/>
      <c r="FX4893" s="128"/>
      <c r="FY4893" s="129"/>
      <c r="GA4893" s="128"/>
    </row>
    <row r="4894" spans="179:183" x14ac:dyDescent="0.35">
      <c r="FW4894" s="128"/>
      <c r="FX4894" s="128"/>
      <c r="FY4894" s="129"/>
      <c r="GA4894" s="128"/>
    </row>
    <row r="4895" spans="179:183" x14ac:dyDescent="0.35">
      <c r="FW4895" s="128"/>
      <c r="FX4895" s="128"/>
      <c r="FY4895" s="129"/>
      <c r="GA4895" s="128"/>
    </row>
    <row r="4896" spans="179:183" x14ac:dyDescent="0.35">
      <c r="FW4896" s="128"/>
      <c r="FX4896" s="128"/>
      <c r="FY4896" s="129"/>
      <c r="GA4896" s="128"/>
    </row>
    <row r="4897" spans="179:183" x14ac:dyDescent="0.35">
      <c r="FW4897" s="128"/>
      <c r="FX4897" s="128"/>
      <c r="FY4897" s="129"/>
      <c r="GA4897" s="128"/>
    </row>
    <row r="4898" spans="179:183" x14ac:dyDescent="0.35">
      <c r="FW4898" s="128"/>
      <c r="FX4898" s="128"/>
      <c r="FY4898" s="129"/>
      <c r="GA4898" s="128"/>
    </row>
    <row r="4899" spans="179:183" x14ac:dyDescent="0.35">
      <c r="FW4899" s="128"/>
      <c r="FX4899" s="128"/>
      <c r="FY4899" s="129"/>
      <c r="GA4899" s="128"/>
    </row>
    <row r="4900" spans="179:183" x14ac:dyDescent="0.35">
      <c r="FW4900" s="128"/>
      <c r="FX4900" s="128"/>
      <c r="FY4900" s="129"/>
      <c r="GA4900" s="128"/>
    </row>
    <row r="4901" spans="179:183" x14ac:dyDescent="0.35">
      <c r="FW4901" s="128"/>
      <c r="FX4901" s="128"/>
      <c r="FY4901" s="129"/>
      <c r="GA4901" s="128"/>
    </row>
    <row r="4902" spans="179:183" x14ac:dyDescent="0.35">
      <c r="FW4902" s="128"/>
      <c r="FX4902" s="128"/>
      <c r="FY4902" s="129"/>
      <c r="GA4902" s="128"/>
    </row>
    <row r="4903" spans="179:183" x14ac:dyDescent="0.35">
      <c r="FW4903" s="128"/>
      <c r="FX4903" s="128"/>
      <c r="FY4903" s="129"/>
      <c r="GA4903" s="128"/>
    </row>
    <row r="4904" spans="179:183" x14ac:dyDescent="0.35">
      <c r="FW4904" s="128"/>
      <c r="FX4904" s="128"/>
      <c r="FY4904" s="129"/>
      <c r="GA4904" s="128"/>
    </row>
    <row r="4905" spans="179:183" x14ac:dyDescent="0.35">
      <c r="FW4905" s="128"/>
      <c r="FX4905" s="128"/>
      <c r="FY4905" s="129"/>
      <c r="GA4905" s="128"/>
    </row>
    <row r="4906" spans="179:183" x14ac:dyDescent="0.35">
      <c r="FW4906" s="128"/>
      <c r="FX4906" s="128"/>
      <c r="FY4906" s="129"/>
      <c r="GA4906" s="128"/>
    </row>
    <row r="4907" spans="179:183" x14ac:dyDescent="0.35">
      <c r="FW4907" s="128"/>
      <c r="FX4907" s="128"/>
      <c r="FY4907" s="129"/>
      <c r="GA4907" s="128"/>
    </row>
    <row r="4908" spans="179:183" x14ac:dyDescent="0.35">
      <c r="FW4908" s="128"/>
      <c r="FX4908" s="128"/>
      <c r="FY4908" s="129"/>
      <c r="GA4908" s="128"/>
    </row>
    <row r="4909" spans="179:183" x14ac:dyDescent="0.35">
      <c r="FW4909" s="128"/>
      <c r="FX4909" s="128"/>
      <c r="FY4909" s="129"/>
      <c r="GA4909" s="128"/>
    </row>
    <row r="4910" spans="179:183" x14ac:dyDescent="0.35">
      <c r="FW4910" s="128"/>
      <c r="FX4910" s="128"/>
      <c r="FY4910" s="129"/>
      <c r="GA4910" s="128"/>
    </row>
    <row r="4911" spans="179:183" x14ac:dyDescent="0.35">
      <c r="FW4911" s="128"/>
      <c r="FX4911" s="128"/>
      <c r="FY4911" s="129"/>
      <c r="GA4911" s="128"/>
    </row>
    <row r="4912" spans="179:183" x14ac:dyDescent="0.35">
      <c r="FW4912" s="128"/>
      <c r="FX4912" s="128"/>
      <c r="FY4912" s="129"/>
      <c r="GA4912" s="128"/>
    </row>
    <row r="4913" spans="179:183" x14ac:dyDescent="0.35">
      <c r="FW4913" s="128"/>
      <c r="FX4913" s="128"/>
      <c r="FY4913" s="129"/>
      <c r="GA4913" s="128"/>
    </row>
    <row r="4914" spans="179:183" x14ac:dyDescent="0.35">
      <c r="FW4914" s="128"/>
      <c r="FX4914" s="128"/>
      <c r="FY4914" s="129"/>
      <c r="GA4914" s="128"/>
    </row>
    <row r="4915" spans="179:183" x14ac:dyDescent="0.35">
      <c r="FW4915" s="128"/>
      <c r="FX4915" s="128"/>
      <c r="FY4915" s="129"/>
      <c r="GA4915" s="128"/>
    </row>
    <row r="4916" spans="179:183" x14ac:dyDescent="0.35">
      <c r="FW4916" s="128"/>
      <c r="FX4916" s="128"/>
      <c r="FY4916" s="129"/>
      <c r="GA4916" s="128"/>
    </row>
    <row r="4917" spans="179:183" x14ac:dyDescent="0.35">
      <c r="FW4917" s="128"/>
      <c r="FX4917" s="128"/>
      <c r="FY4917" s="129"/>
      <c r="GA4917" s="128"/>
    </row>
    <row r="4918" spans="179:183" x14ac:dyDescent="0.35">
      <c r="FW4918" s="128"/>
      <c r="FX4918" s="128"/>
      <c r="FY4918" s="129"/>
      <c r="GA4918" s="128"/>
    </row>
    <row r="4919" spans="179:183" x14ac:dyDescent="0.35">
      <c r="FW4919" s="128"/>
      <c r="FX4919" s="128"/>
      <c r="FY4919" s="129"/>
      <c r="GA4919" s="128"/>
    </row>
    <row r="4920" spans="179:183" x14ac:dyDescent="0.35">
      <c r="FW4920" s="128"/>
      <c r="FX4920" s="128"/>
      <c r="FY4920" s="129"/>
      <c r="GA4920" s="128"/>
    </row>
    <row r="4921" spans="179:183" x14ac:dyDescent="0.35">
      <c r="FW4921" s="128"/>
      <c r="FX4921" s="128"/>
      <c r="FY4921" s="129"/>
      <c r="GA4921" s="128"/>
    </row>
    <row r="4922" spans="179:183" x14ac:dyDescent="0.35">
      <c r="FW4922" s="128"/>
      <c r="FX4922" s="128"/>
      <c r="FY4922" s="129"/>
      <c r="GA4922" s="128"/>
    </row>
    <row r="4923" spans="179:183" x14ac:dyDescent="0.35">
      <c r="FW4923" s="128"/>
      <c r="FX4923" s="128"/>
      <c r="FY4923" s="129"/>
      <c r="GA4923" s="128"/>
    </row>
    <row r="4924" spans="179:183" x14ac:dyDescent="0.35">
      <c r="FW4924" s="128"/>
      <c r="FX4924" s="128"/>
      <c r="FY4924" s="129"/>
      <c r="GA4924" s="128"/>
    </row>
    <row r="4925" spans="179:183" x14ac:dyDescent="0.35">
      <c r="FW4925" s="128"/>
      <c r="FX4925" s="128"/>
      <c r="FY4925" s="129"/>
      <c r="GA4925" s="128"/>
    </row>
    <row r="4926" spans="179:183" x14ac:dyDescent="0.35">
      <c r="FW4926" s="128"/>
      <c r="FX4926" s="128"/>
      <c r="FY4926" s="129"/>
      <c r="GA4926" s="128"/>
    </row>
    <row r="4927" spans="179:183" x14ac:dyDescent="0.35">
      <c r="FW4927" s="128"/>
      <c r="FX4927" s="128"/>
      <c r="FY4927" s="129"/>
      <c r="GA4927" s="128"/>
    </row>
    <row r="4928" spans="179:183" x14ac:dyDescent="0.35">
      <c r="FW4928" s="128"/>
      <c r="FX4928" s="128"/>
      <c r="FY4928" s="129"/>
      <c r="GA4928" s="128"/>
    </row>
    <row r="4929" spans="179:183" x14ac:dyDescent="0.35">
      <c r="FW4929" s="128"/>
      <c r="FX4929" s="128"/>
      <c r="FY4929" s="129"/>
      <c r="GA4929" s="128"/>
    </row>
    <row r="4930" spans="179:183" x14ac:dyDescent="0.35">
      <c r="FW4930" s="128"/>
      <c r="FX4930" s="128"/>
      <c r="FY4930" s="129"/>
      <c r="GA4930" s="128"/>
    </row>
    <row r="4931" spans="179:183" x14ac:dyDescent="0.35">
      <c r="FW4931" s="128"/>
      <c r="FX4931" s="128"/>
      <c r="FY4931" s="129"/>
      <c r="GA4931" s="128"/>
    </row>
    <row r="4932" spans="179:183" x14ac:dyDescent="0.35">
      <c r="FW4932" s="128"/>
      <c r="FX4932" s="128"/>
      <c r="FY4932" s="129"/>
      <c r="GA4932" s="128"/>
    </row>
    <row r="4933" spans="179:183" x14ac:dyDescent="0.35">
      <c r="FW4933" s="128"/>
      <c r="FX4933" s="128"/>
      <c r="FY4933" s="129"/>
      <c r="GA4933" s="128"/>
    </row>
    <row r="4934" spans="179:183" x14ac:dyDescent="0.35">
      <c r="FW4934" s="128"/>
      <c r="FX4934" s="128"/>
      <c r="FY4934" s="129"/>
      <c r="GA4934" s="128"/>
    </row>
    <row r="4935" spans="179:183" x14ac:dyDescent="0.35">
      <c r="FW4935" s="128"/>
      <c r="FX4935" s="128"/>
      <c r="FY4935" s="129"/>
      <c r="GA4935" s="128"/>
    </row>
    <row r="4936" spans="179:183" x14ac:dyDescent="0.35">
      <c r="FW4936" s="128"/>
      <c r="FX4936" s="128"/>
      <c r="FY4936" s="129"/>
      <c r="GA4936" s="128"/>
    </row>
    <row r="4937" spans="179:183" x14ac:dyDescent="0.35">
      <c r="FW4937" s="128"/>
      <c r="FX4937" s="128"/>
      <c r="FY4937" s="129"/>
      <c r="GA4937" s="128"/>
    </row>
    <row r="4938" spans="179:183" x14ac:dyDescent="0.35">
      <c r="FW4938" s="128"/>
      <c r="FX4938" s="128"/>
      <c r="FY4938" s="129"/>
      <c r="GA4938" s="128"/>
    </row>
    <row r="4939" spans="179:183" x14ac:dyDescent="0.35">
      <c r="FW4939" s="128"/>
      <c r="FX4939" s="128"/>
      <c r="FY4939" s="129"/>
      <c r="GA4939" s="128"/>
    </row>
    <row r="4940" spans="179:183" x14ac:dyDescent="0.35">
      <c r="FW4940" s="128"/>
      <c r="FX4940" s="128"/>
      <c r="FY4940" s="129"/>
      <c r="GA4940" s="128"/>
    </row>
    <row r="4941" spans="179:183" x14ac:dyDescent="0.35">
      <c r="FW4941" s="128"/>
      <c r="FX4941" s="128"/>
      <c r="FY4941" s="129"/>
      <c r="GA4941" s="128"/>
    </row>
    <row r="4942" spans="179:183" x14ac:dyDescent="0.35">
      <c r="FW4942" s="128"/>
      <c r="FX4942" s="128"/>
      <c r="FY4942" s="129"/>
      <c r="GA4942" s="128"/>
    </row>
    <row r="4943" spans="179:183" x14ac:dyDescent="0.35">
      <c r="FW4943" s="128"/>
      <c r="FX4943" s="128"/>
      <c r="FY4943" s="129"/>
      <c r="GA4943" s="128"/>
    </row>
    <row r="4944" spans="179:183" x14ac:dyDescent="0.35">
      <c r="FW4944" s="128"/>
      <c r="FX4944" s="128"/>
      <c r="FY4944" s="129"/>
      <c r="GA4944" s="128"/>
    </row>
    <row r="4945" spans="179:183" x14ac:dyDescent="0.35">
      <c r="FW4945" s="128"/>
      <c r="FX4945" s="128"/>
      <c r="FY4945" s="129"/>
      <c r="GA4945" s="128"/>
    </row>
    <row r="4946" spans="179:183" x14ac:dyDescent="0.35">
      <c r="FW4946" s="128"/>
      <c r="FX4946" s="128"/>
      <c r="FY4946" s="129"/>
      <c r="GA4946" s="128"/>
    </row>
    <row r="4947" spans="179:183" x14ac:dyDescent="0.35">
      <c r="FW4947" s="128"/>
      <c r="FX4947" s="128"/>
      <c r="FY4947" s="129"/>
      <c r="GA4947" s="128"/>
    </row>
    <row r="4948" spans="179:183" x14ac:dyDescent="0.35">
      <c r="FW4948" s="128"/>
      <c r="FX4948" s="128"/>
      <c r="FY4948" s="129"/>
      <c r="GA4948" s="128"/>
    </row>
    <row r="4949" spans="179:183" x14ac:dyDescent="0.35">
      <c r="FW4949" s="128"/>
      <c r="FX4949" s="128"/>
      <c r="FY4949" s="129"/>
      <c r="GA4949" s="128"/>
    </row>
    <row r="4950" spans="179:183" x14ac:dyDescent="0.35">
      <c r="FW4950" s="128"/>
      <c r="FX4950" s="128"/>
      <c r="FY4950" s="129"/>
      <c r="GA4950" s="128"/>
    </row>
    <row r="4951" spans="179:183" x14ac:dyDescent="0.35">
      <c r="FW4951" s="128"/>
      <c r="FX4951" s="128"/>
      <c r="FY4951" s="129"/>
      <c r="GA4951" s="128"/>
    </row>
    <row r="4952" spans="179:183" x14ac:dyDescent="0.35">
      <c r="FW4952" s="128"/>
      <c r="FX4952" s="128"/>
      <c r="FY4952" s="129"/>
      <c r="GA4952" s="128"/>
    </row>
    <row r="4953" spans="179:183" x14ac:dyDescent="0.35">
      <c r="FW4953" s="128"/>
      <c r="FX4953" s="128"/>
      <c r="FY4953" s="129"/>
      <c r="GA4953" s="128"/>
    </row>
    <row r="4954" spans="179:183" x14ac:dyDescent="0.35">
      <c r="FW4954" s="128"/>
      <c r="FX4954" s="128"/>
      <c r="FY4954" s="129"/>
      <c r="GA4954" s="128"/>
    </row>
    <row r="4955" spans="179:183" x14ac:dyDescent="0.35">
      <c r="FW4955" s="128"/>
      <c r="FX4955" s="128"/>
      <c r="FY4955" s="129"/>
      <c r="GA4955" s="128"/>
    </row>
    <row r="4956" spans="179:183" x14ac:dyDescent="0.35">
      <c r="FW4956" s="128"/>
      <c r="FX4956" s="128"/>
      <c r="FY4956" s="129"/>
      <c r="GA4956" s="128"/>
    </row>
    <row r="4957" spans="179:183" x14ac:dyDescent="0.35">
      <c r="FW4957" s="128"/>
      <c r="FX4957" s="128"/>
      <c r="FY4957" s="129"/>
      <c r="GA4957" s="128"/>
    </row>
    <row r="4958" spans="179:183" x14ac:dyDescent="0.35">
      <c r="FW4958" s="128"/>
      <c r="FX4958" s="128"/>
      <c r="FY4958" s="129"/>
      <c r="GA4958" s="128"/>
    </row>
    <row r="4959" spans="179:183" x14ac:dyDescent="0.35">
      <c r="FW4959" s="128"/>
      <c r="FX4959" s="128"/>
      <c r="FY4959" s="129"/>
      <c r="GA4959" s="128"/>
    </row>
    <row r="4960" spans="179:183" x14ac:dyDescent="0.35">
      <c r="FW4960" s="128"/>
      <c r="FX4960" s="128"/>
      <c r="FY4960" s="129"/>
      <c r="GA4960" s="128"/>
    </row>
    <row r="4961" spans="179:183" x14ac:dyDescent="0.35">
      <c r="FW4961" s="128"/>
      <c r="FX4961" s="128"/>
      <c r="FY4961" s="129"/>
      <c r="GA4961" s="128"/>
    </row>
    <row r="4962" spans="179:183" x14ac:dyDescent="0.35">
      <c r="FW4962" s="128"/>
      <c r="FX4962" s="128"/>
      <c r="FY4962" s="129"/>
      <c r="GA4962" s="128"/>
    </row>
    <row r="4963" spans="179:183" x14ac:dyDescent="0.35">
      <c r="FW4963" s="128"/>
      <c r="FX4963" s="128"/>
      <c r="FY4963" s="129"/>
      <c r="GA4963" s="128"/>
    </row>
    <row r="4964" spans="179:183" x14ac:dyDescent="0.35">
      <c r="FW4964" s="128"/>
      <c r="FX4964" s="128"/>
      <c r="FY4964" s="129"/>
      <c r="GA4964" s="128"/>
    </row>
    <row r="4965" spans="179:183" x14ac:dyDescent="0.35">
      <c r="FW4965" s="128"/>
      <c r="FX4965" s="128"/>
      <c r="FY4965" s="129"/>
      <c r="GA4965" s="128"/>
    </row>
    <row r="4966" spans="179:183" x14ac:dyDescent="0.35">
      <c r="FW4966" s="128"/>
      <c r="FX4966" s="128"/>
      <c r="FY4966" s="129"/>
      <c r="GA4966" s="128"/>
    </row>
    <row r="4967" spans="179:183" x14ac:dyDescent="0.35">
      <c r="FW4967" s="128"/>
      <c r="FX4967" s="128"/>
      <c r="FY4967" s="129"/>
      <c r="GA4967" s="128"/>
    </row>
    <row r="4968" spans="179:183" x14ac:dyDescent="0.35">
      <c r="FW4968" s="128"/>
      <c r="FX4968" s="128"/>
      <c r="FY4968" s="129"/>
      <c r="GA4968" s="128"/>
    </row>
    <row r="4969" spans="179:183" x14ac:dyDescent="0.35">
      <c r="FW4969" s="128"/>
      <c r="FX4969" s="128"/>
      <c r="FY4969" s="129"/>
      <c r="GA4969" s="128"/>
    </row>
    <row r="4970" spans="179:183" x14ac:dyDescent="0.35">
      <c r="FW4970" s="128"/>
      <c r="FX4970" s="128"/>
      <c r="FY4970" s="129"/>
      <c r="GA4970" s="128"/>
    </row>
    <row r="4971" spans="179:183" x14ac:dyDescent="0.35">
      <c r="FW4971" s="128"/>
      <c r="FX4971" s="128"/>
      <c r="FY4971" s="129"/>
      <c r="GA4971" s="128"/>
    </row>
    <row r="4972" spans="179:183" x14ac:dyDescent="0.35">
      <c r="FW4972" s="128"/>
      <c r="FX4972" s="128"/>
      <c r="FY4972" s="129"/>
      <c r="GA4972" s="128"/>
    </row>
    <row r="4973" spans="179:183" x14ac:dyDescent="0.35">
      <c r="FW4973" s="128"/>
      <c r="FX4973" s="128"/>
      <c r="FY4973" s="129"/>
      <c r="GA4973" s="128"/>
    </row>
    <row r="4974" spans="179:183" x14ac:dyDescent="0.35">
      <c r="FW4974" s="128"/>
      <c r="FX4974" s="128"/>
      <c r="FY4974" s="129"/>
      <c r="GA4974" s="128"/>
    </row>
    <row r="4975" spans="179:183" x14ac:dyDescent="0.35">
      <c r="FW4975" s="128"/>
      <c r="FX4975" s="128"/>
      <c r="FY4975" s="129"/>
      <c r="GA4975" s="128"/>
    </row>
    <row r="4976" spans="179:183" x14ac:dyDescent="0.35">
      <c r="FW4976" s="128"/>
      <c r="FX4976" s="128"/>
      <c r="FY4976" s="129"/>
      <c r="GA4976" s="128"/>
    </row>
    <row r="4977" spans="179:183" x14ac:dyDescent="0.35">
      <c r="FW4977" s="128"/>
      <c r="FX4977" s="128"/>
      <c r="FY4977" s="129"/>
      <c r="GA4977" s="128"/>
    </row>
    <row r="4978" spans="179:183" x14ac:dyDescent="0.35">
      <c r="FW4978" s="128"/>
      <c r="FX4978" s="128"/>
      <c r="FY4978" s="129"/>
      <c r="GA4978" s="128"/>
    </row>
    <row r="4979" spans="179:183" x14ac:dyDescent="0.35">
      <c r="FW4979" s="128"/>
      <c r="FX4979" s="128"/>
      <c r="FY4979" s="129"/>
      <c r="GA4979" s="128"/>
    </row>
    <row r="4980" spans="179:183" x14ac:dyDescent="0.35">
      <c r="FW4980" s="128"/>
      <c r="FX4980" s="128"/>
      <c r="FY4980" s="129"/>
      <c r="GA4980" s="128"/>
    </row>
    <row r="4981" spans="179:183" x14ac:dyDescent="0.35">
      <c r="FW4981" s="128"/>
      <c r="FX4981" s="128"/>
      <c r="FY4981" s="129"/>
      <c r="GA4981" s="128"/>
    </row>
    <row r="4982" spans="179:183" x14ac:dyDescent="0.35">
      <c r="FW4982" s="128"/>
      <c r="FX4982" s="128"/>
      <c r="FY4982" s="129"/>
      <c r="GA4982" s="128"/>
    </row>
    <row r="4983" spans="179:183" x14ac:dyDescent="0.35">
      <c r="FW4983" s="128"/>
      <c r="FX4983" s="128"/>
      <c r="FY4983" s="129"/>
      <c r="GA4983" s="128"/>
    </row>
    <row r="4984" spans="179:183" x14ac:dyDescent="0.35">
      <c r="FW4984" s="128"/>
      <c r="FX4984" s="128"/>
      <c r="FY4984" s="129"/>
      <c r="GA4984" s="128"/>
    </row>
    <row r="4985" spans="179:183" x14ac:dyDescent="0.35">
      <c r="FW4985" s="128"/>
      <c r="FX4985" s="128"/>
      <c r="FY4985" s="129"/>
      <c r="GA4985" s="128"/>
    </row>
    <row r="4986" spans="179:183" x14ac:dyDescent="0.35">
      <c r="FW4986" s="128"/>
      <c r="FX4986" s="128"/>
      <c r="FY4986" s="129"/>
      <c r="GA4986" s="128"/>
    </row>
    <row r="4987" spans="179:183" x14ac:dyDescent="0.35">
      <c r="FW4987" s="128"/>
      <c r="FX4987" s="128"/>
      <c r="FY4987" s="129"/>
      <c r="GA4987" s="128"/>
    </row>
    <row r="4988" spans="179:183" x14ac:dyDescent="0.35">
      <c r="FW4988" s="128"/>
      <c r="FX4988" s="128"/>
      <c r="FY4988" s="129"/>
      <c r="GA4988" s="128"/>
    </row>
    <row r="4989" spans="179:183" x14ac:dyDescent="0.35">
      <c r="FW4989" s="128"/>
      <c r="FX4989" s="128"/>
      <c r="FY4989" s="129"/>
      <c r="GA4989" s="128"/>
    </row>
    <row r="4990" spans="179:183" x14ac:dyDescent="0.35">
      <c r="FW4990" s="128"/>
      <c r="FX4990" s="128"/>
      <c r="FY4990" s="129"/>
      <c r="GA4990" s="128"/>
    </row>
    <row r="4991" spans="179:183" x14ac:dyDescent="0.35">
      <c r="FW4991" s="128"/>
      <c r="FX4991" s="128"/>
      <c r="FY4991" s="129"/>
      <c r="GA4991" s="128"/>
    </row>
    <row r="4992" spans="179:183" x14ac:dyDescent="0.35">
      <c r="FW4992" s="128"/>
      <c r="FX4992" s="128"/>
      <c r="FY4992" s="129"/>
      <c r="GA4992" s="128"/>
    </row>
    <row r="4993" spans="179:183" x14ac:dyDescent="0.35">
      <c r="FW4993" s="128"/>
      <c r="FX4993" s="128"/>
      <c r="FY4993" s="129"/>
      <c r="GA4993" s="128"/>
    </row>
    <row r="4994" spans="179:183" x14ac:dyDescent="0.35">
      <c r="FW4994" s="128"/>
      <c r="FX4994" s="128"/>
      <c r="FY4994" s="129"/>
      <c r="GA4994" s="128"/>
    </row>
    <row r="4995" spans="179:183" x14ac:dyDescent="0.35">
      <c r="FW4995" s="128"/>
      <c r="FX4995" s="128"/>
      <c r="FY4995" s="129"/>
      <c r="GA4995" s="128"/>
    </row>
    <row r="4996" spans="179:183" x14ac:dyDescent="0.35">
      <c r="FW4996" s="128"/>
      <c r="FX4996" s="128"/>
      <c r="FY4996" s="129"/>
      <c r="GA4996" s="128"/>
    </row>
    <row r="4997" spans="179:183" x14ac:dyDescent="0.35">
      <c r="FW4997" s="128"/>
      <c r="FX4997" s="128"/>
      <c r="FY4997" s="129"/>
      <c r="GA4997" s="128"/>
    </row>
    <row r="4998" spans="179:183" x14ac:dyDescent="0.35">
      <c r="FW4998" s="128"/>
      <c r="FX4998" s="128"/>
      <c r="FY4998" s="129"/>
      <c r="GA4998" s="128"/>
    </row>
    <row r="4999" spans="179:183" x14ac:dyDescent="0.35">
      <c r="FW4999" s="128"/>
      <c r="FX4999" s="128"/>
      <c r="FY4999" s="129"/>
      <c r="GA4999" s="128"/>
    </row>
    <row r="5000" spans="179:183" x14ac:dyDescent="0.35">
      <c r="FW5000" s="128"/>
      <c r="FX5000" s="128"/>
      <c r="FY5000" s="129"/>
      <c r="GA5000" s="128"/>
    </row>
    <row r="5001" spans="179:183" x14ac:dyDescent="0.35">
      <c r="FW5001" s="128"/>
      <c r="FX5001" s="128"/>
      <c r="FY5001" s="129"/>
      <c r="GA5001" s="128"/>
    </row>
    <row r="5002" spans="179:183" x14ac:dyDescent="0.35">
      <c r="FW5002" s="128"/>
      <c r="FX5002" s="128"/>
      <c r="FY5002" s="129"/>
      <c r="GA5002" s="128"/>
    </row>
    <row r="5003" spans="179:183" x14ac:dyDescent="0.35">
      <c r="FW5003" s="128"/>
      <c r="FX5003" s="128"/>
      <c r="FY5003" s="129"/>
      <c r="GA5003" s="128"/>
    </row>
    <row r="5004" spans="179:183" x14ac:dyDescent="0.35">
      <c r="FW5004" s="128"/>
      <c r="FX5004" s="128"/>
      <c r="FY5004" s="129"/>
      <c r="GA5004" s="128"/>
    </row>
    <row r="5005" spans="179:183" x14ac:dyDescent="0.35">
      <c r="FW5005" s="128"/>
      <c r="FX5005" s="128"/>
      <c r="FY5005" s="129"/>
      <c r="GA5005" s="128"/>
    </row>
    <row r="5006" spans="179:183" x14ac:dyDescent="0.35">
      <c r="FW5006" s="128"/>
      <c r="FX5006" s="128"/>
      <c r="FY5006" s="129"/>
      <c r="GA5006" s="128"/>
    </row>
    <row r="5007" spans="179:183" x14ac:dyDescent="0.35">
      <c r="FW5007" s="128"/>
      <c r="FX5007" s="128"/>
      <c r="FY5007" s="129"/>
      <c r="GA5007" s="128"/>
    </row>
    <row r="5008" spans="179:183" x14ac:dyDescent="0.35">
      <c r="FW5008" s="128"/>
      <c r="FX5008" s="128"/>
      <c r="FY5008" s="129"/>
      <c r="GA5008" s="128"/>
    </row>
    <row r="5009" spans="179:183" x14ac:dyDescent="0.35">
      <c r="FW5009" s="128"/>
      <c r="FX5009" s="128"/>
      <c r="FY5009" s="129"/>
      <c r="GA5009" s="128"/>
    </row>
    <row r="5010" spans="179:183" x14ac:dyDescent="0.35">
      <c r="FW5010" s="128"/>
      <c r="FX5010" s="128"/>
      <c r="FY5010" s="129"/>
      <c r="GA5010" s="128"/>
    </row>
    <row r="5011" spans="179:183" x14ac:dyDescent="0.35">
      <c r="FW5011" s="128"/>
      <c r="FX5011" s="128"/>
      <c r="FY5011" s="129"/>
      <c r="GA5011" s="128"/>
    </row>
    <row r="5012" spans="179:183" x14ac:dyDescent="0.35">
      <c r="FW5012" s="128"/>
      <c r="FX5012" s="128"/>
      <c r="FY5012" s="129"/>
      <c r="GA5012" s="128"/>
    </row>
    <row r="5013" spans="179:183" x14ac:dyDescent="0.35">
      <c r="FW5013" s="128"/>
      <c r="FX5013" s="128"/>
      <c r="FY5013" s="129"/>
      <c r="GA5013" s="128"/>
    </row>
    <row r="5014" spans="179:183" x14ac:dyDescent="0.35">
      <c r="FW5014" s="128"/>
      <c r="FX5014" s="128"/>
      <c r="FY5014" s="129"/>
      <c r="GA5014" s="128"/>
    </row>
    <row r="5015" spans="179:183" x14ac:dyDescent="0.35">
      <c r="FW5015" s="128"/>
      <c r="FX5015" s="128"/>
      <c r="FY5015" s="129"/>
      <c r="GA5015" s="128"/>
    </row>
    <row r="5016" spans="179:183" x14ac:dyDescent="0.35">
      <c r="FW5016" s="128"/>
      <c r="FX5016" s="128"/>
      <c r="FY5016" s="129"/>
      <c r="GA5016" s="128"/>
    </row>
    <row r="5017" spans="179:183" x14ac:dyDescent="0.35">
      <c r="FW5017" s="128"/>
      <c r="FX5017" s="128"/>
      <c r="FY5017" s="129"/>
      <c r="GA5017" s="128"/>
    </row>
    <row r="5018" spans="179:183" x14ac:dyDescent="0.35">
      <c r="FW5018" s="128"/>
      <c r="FX5018" s="128"/>
      <c r="FY5018" s="129"/>
      <c r="GA5018" s="128"/>
    </row>
    <row r="5019" spans="179:183" x14ac:dyDescent="0.35">
      <c r="FW5019" s="128"/>
      <c r="FX5019" s="128"/>
      <c r="FY5019" s="129"/>
      <c r="GA5019" s="128"/>
    </row>
    <row r="5020" spans="179:183" x14ac:dyDescent="0.35">
      <c r="FW5020" s="128"/>
      <c r="FX5020" s="128"/>
      <c r="FY5020" s="129"/>
      <c r="GA5020" s="128"/>
    </row>
    <row r="5021" spans="179:183" x14ac:dyDescent="0.35">
      <c r="FW5021" s="128"/>
      <c r="FX5021" s="128"/>
      <c r="FY5021" s="129"/>
      <c r="GA5021" s="128"/>
    </row>
    <row r="5022" spans="179:183" x14ac:dyDescent="0.35">
      <c r="FW5022" s="128"/>
      <c r="FX5022" s="128"/>
      <c r="FY5022" s="129"/>
      <c r="GA5022" s="128"/>
    </row>
    <row r="5023" spans="179:183" x14ac:dyDescent="0.35">
      <c r="FW5023" s="128"/>
      <c r="FX5023" s="128"/>
      <c r="FY5023" s="129"/>
      <c r="GA5023" s="128"/>
    </row>
    <row r="5024" spans="179:183" x14ac:dyDescent="0.35">
      <c r="FW5024" s="128"/>
      <c r="FX5024" s="128"/>
      <c r="FY5024" s="129"/>
      <c r="GA5024" s="128"/>
    </row>
    <row r="5025" spans="179:183" x14ac:dyDescent="0.35">
      <c r="FW5025" s="128"/>
      <c r="FX5025" s="128"/>
      <c r="FY5025" s="129"/>
      <c r="GA5025" s="128"/>
    </row>
    <row r="5026" spans="179:183" x14ac:dyDescent="0.35">
      <c r="FW5026" s="128"/>
      <c r="FX5026" s="128"/>
      <c r="FY5026" s="129"/>
      <c r="GA5026" s="128"/>
    </row>
    <row r="5027" spans="179:183" x14ac:dyDescent="0.35">
      <c r="FW5027" s="128"/>
      <c r="FX5027" s="128"/>
      <c r="FY5027" s="129"/>
      <c r="GA5027" s="128"/>
    </row>
    <row r="5028" spans="179:183" x14ac:dyDescent="0.35">
      <c r="FW5028" s="128"/>
      <c r="FX5028" s="128"/>
      <c r="FY5028" s="129"/>
      <c r="GA5028" s="128"/>
    </row>
    <row r="5029" spans="179:183" x14ac:dyDescent="0.35">
      <c r="FW5029" s="128"/>
      <c r="FX5029" s="128"/>
      <c r="FY5029" s="129"/>
      <c r="GA5029" s="128"/>
    </row>
    <row r="5030" spans="179:183" x14ac:dyDescent="0.35">
      <c r="FW5030" s="128"/>
      <c r="FX5030" s="128"/>
      <c r="FY5030" s="129"/>
      <c r="GA5030" s="128"/>
    </row>
    <row r="5031" spans="179:183" x14ac:dyDescent="0.35">
      <c r="FW5031" s="128"/>
      <c r="FX5031" s="128"/>
      <c r="FY5031" s="129"/>
      <c r="GA5031" s="128"/>
    </row>
    <row r="5032" spans="179:183" x14ac:dyDescent="0.35">
      <c r="FW5032" s="128"/>
      <c r="FX5032" s="128"/>
      <c r="FY5032" s="129"/>
      <c r="GA5032" s="128"/>
    </row>
    <row r="5033" spans="179:183" x14ac:dyDescent="0.35">
      <c r="FW5033" s="128"/>
      <c r="FX5033" s="128"/>
      <c r="FY5033" s="129"/>
      <c r="GA5033" s="128"/>
    </row>
    <row r="5034" spans="179:183" x14ac:dyDescent="0.35">
      <c r="FW5034" s="128"/>
      <c r="FX5034" s="128"/>
      <c r="FY5034" s="129"/>
      <c r="GA5034" s="128"/>
    </row>
    <row r="5035" spans="179:183" x14ac:dyDescent="0.35">
      <c r="FW5035" s="128"/>
      <c r="FX5035" s="128"/>
      <c r="FY5035" s="129"/>
      <c r="GA5035" s="128"/>
    </row>
    <row r="5036" spans="179:183" x14ac:dyDescent="0.35">
      <c r="FW5036" s="128"/>
      <c r="FX5036" s="128"/>
      <c r="FY5036" s="129"/>
      <c r="GA5036" s="128"/>
    </row>
    <row r="5037" spans="179:183" x14ac:dyDescent="0.35">
      <c r="FW5037" s="128"/>
      <c r="FX5037" s="128"/>
      <c r="FY5037" s="129"/>
      <c r="GA5037" s="128"/>
    </row>
    <row r="5038" spans="179:183" x14ac:dyDescent="0.35">
      <c r="FW5038" s="128"/>
      <c r="FX5038" s="128"/>
      <c r="FY5038" s="129"/>
      <c r="GA5038" s="128"/>
    </row>
    <row r="5039" spans="179:183" x14ac:dyDescent="0.35">
      <c r="FW5039" s="128"/>
      <c r="FX5039" s="128"/>
      <c r="FY5039" s="129"/>
      <c r="GA5039" s="128"/>
    </row>
    <row r="5040" spans="179:183" x14ac:dyDescent="0.35">
      <c r="FW5040" s="128"/>
      <c r="FX5040" s="128"/>
      <c r="FY5040" s="129"/>
      <c r="GA5040" s="128"/>
    </row>
    <row r="5041" spans="179:183" x14ac:dyDescent="0.35">
      <c r="FW5041" s="128"/>
      <c r="FX5041" s="128"/>
      <c r="FY5041" s="129"/>
      <c r="GA5041" s="128"/>
    </row>
    <row r="5042" spans="179:183" x14ac:dyDescent="0.35">
      <c r="FW5042" s="128"/>
      <c r="FX5042" s="128"/>
      <c r="FY5042" s="129"/>
      <c r="GA5042" s="128"/>
    </row>
    <row r="5043" spans="179:183" x14ac:dyDescent="0.35">
      <c r="FW5043" s="128"/>
      <c r="FX5043" s="128"/>
      <c r="FY5043" s="129"/>
      <c r="GA5043" s="128"/>
    </row>
    <row r="5044" spans="179:183" x14ac:dyDescent="0.35">
      <c r="FW5044" s="128"/>
      <c r="FX5044" s="128"/>
      <c r="FY5044" s="129"/>
      <c r="GA5044" s="128"/>
    </row>
    <row r="5045" spans="179:183" x14ac:dyDescent="0.35">
      <c r="FW5045" s="128"/>
      <c r="FX5045" s="128"/>
      <c r="FY5045" s="129"/>
      <c r="GA5045" s="128"/>
    </row>
    <row r="5046" spans="179:183" x14ac:dyDescent="0.35">
      <c r="FW5046" s="128"/>
      <c r="FX5046" s="128"/>
      <c r="FY5046" s="129"/>
      <c r="GA5046" s="128"/>
    </row>
    <row r="5047" spans="179:183" x14ac:dyDescent="0.35">
      <c r="FW5047" s="128"/>
      <c r="FX5047" s="128"/>
      <c r="FY5047" s="129"/>
      <c r="GA5047" s="128"/>
    </row>
    <row r="5048" spans="179:183" x14ac:dyDescent="0.35">
      <c r="FW5048" s="128"/>
      <c r="FX5048" s="128"/>
      <c r="FY5048" s="129"/>
      <c r="GA5048" s="128"/>
    </row>
    <row r="5049" spans="179:183" x14ac:dyDescent="0.35">
      <c r="FW5049" s="128"/>
      <c r="FX5049" s="128"/>
      <c r="FY5049" s="129"/>
      <c r="GA5049" s="128"/>
    </row>
    <row r="5050" spans="179:183" x14ac:dyDescent="0.35">
      <c r="FW5050" s="128"/>
      <c r="FX5050" s="128"/>
      <c r="FY5050" s="129"/>
      <c r="GA5050" s="128"/>
    </row>
    <row r="5051" spans="179:183" x14ac:dyDescent="0.35">
      <c r="FW5051" s="128"/>
      <c r="FX5051" s="128"/>
      <c r="FY5051" s="129"/>
      <c r="GA5051" s="128"/>
    </row>
    <row r="5052" spans="179:183" x14ac:dyDescent="0.35">
      <c r="FW5052" s="128"/>
      <c r="FX5052" s="128"/>
      <c r="FY5052" s="129"/>
      <c r="GA5052" s="128"/>
    </row>
    <row r="5053" spans="179:183" x14ac:dyDescent="0.35">
      <c r="FW5053" s="128"/>
      <c r="FX5053" s="128"/>
      <c r="FY5053" s="129"/>
      <c r="GA5053" s="128"/>
    </row>
    <row r="5054" spans="179:183" x14ac:dyDescent="0.35">
      <c r="FW5054" s="128"/>
      <c r="FX5054" s="128"/>
      <c r="FY5054" s="129"/>
      <c r="GA5054" s="128"/>
    </row>
    <row r="5055" spans="179:183" x14ac:dyDescent="0.35">
      <c r="FW5055" s="128"/>
      <c r="FX5055" s="128"/>
      <c r="FY5055" s="129"/>
      <c r="GA5055" s="128"/>
    </row>
    <row r="5056" spans="179:183" x14ac:dyDescent="0.35">
      <c r="FW5056" s="128"/>
      <c r="FX5056" s="128"/>
      <c r="FY5056" s="129"/>
      <c r="GA5056" s="128"/>
    </row>
    <row r="5057" spans="179:183" x14ac:dyDescent="0.35">
      <c r="FW5057" s="128"/>
      <c r="FX5057" s="128"/>
      <c r="FY5057" s="129"/>
      <c r="GA5057" s="128"/>
    </row>
    <row r="5058" spans="179:183" x14ac:dyDescent="0.35">
      <c r="FW5058" s="128"/>
      <c r="FX5058" s="128"/>
      <c r="FY5058" s="129"/>
      <c r="GA5058" s="128"/>
    </row>
    <row r="5059" spans="179:183" x14ac:dyDescent="0.35">
      <c r="FW5059" s="128"/>
      <c r="FX5059" s="128"/>
      <c r="FY5059" s="129"/>
      <c r="GA5059" s="128"/>
    </row>
    <row r="5060" spans="179:183" x14ac:dyDescent="0.35">
      <c r="FW5060" s="128"/>
      <c r="FX5060" s="128"/>
      <c r="FY5060" s="129"/>
      <c r="GA5060" s="128"/>
    </row>
    <row r="5061" spans="179:183" x14ac:dyDescent="0.35">
      <c r="FW5061" s="128"/>
      <c r="FX5061" s="128"/>
      <c r="FY5061" s="129"/>
      <c r="GA5061" s="128"/>
    </row>
    <row r="5062" spans="179:183" x14ac:dyDescent="0.35">
      <c r="FW5062" s="128"/>
      <c r="FX5062" s="128"/>
      <c r="FY5062" s="129"/>
      <c r="GA5062" s="128"/>
    </row>
    <row r="5063" spans="179:183" x14ac:dyDescent="0.35">
      <c r="FW5063" s="128"/>
      <c r="FX5063" s="128"/>
      <c r="FY5063" s="129"/>
      <c r="GA5063" s="128"/>
    </row>
    <row r="5064" spans="179:183" x14ac:dyDescent="0.35">
      <c r="FW5064" s="128"/>
      <c r="FX5064" s="128"/>
      <c r="FY5064" s="129"/>
      <c r="GA5064" s="128"/>
    </row>
    <row r="5065" spans="179:183" x14ac:dyDescent="0.35">
      <c r="FW5065" s="128"/>
      <c r="FX5065" s="128"/>
      <c r="FY5065" s="129"/>
      <c r="GA5065" s="128"/>
    </row>
    <row r="5066" spans="179:183" x14ac:dyDescent="0.35">
      <c r="FW5066" s="128"/>
      <c r="FX5066" s="128"/>
      <c r="FY5066" s="129"/>
      <c r="GA5066" s="128"/>
    </row>
    <row r="5067" spans="179:183" x14ac:dyDescent="0.35">
      <c r="FW5067" s="128"/>
      <c r="FX5067" s="128"/>
      <c r="FY5067" s="129"/>
      <c r="GA5067" s="128"/>
    </row>
    <row r="5068" spans="179:183" x14ac:dyDescent="0.35">
      <c r="FW5068" s="128"/>
      <c r="FX5068" s="128"/>
      <c r="FY5068" s="129"/>
      <c r="GA5068" s="128"/>
    </row>
    <row r="5069" spans="179:183" x14ac:dyDescent="0.35">
      <c r="FW5069" s="128"/>
      <c r="FX5069" s="128"/>
      <c r="FY5069" s="129"/>
      <c r="GA5069" s="128"/>
    </row>
    <row r="5070" spans="179:183" x14ac:dyDescent="0.35">
      <c r="FW5070" s="128"/>
      <c r="FX5070" s="128"/>
      <c r="FY5070" s="129"/>
      <c r="GA5070" s="128"/>
    </row>
    <row r="5071" spans="179:183" x14ac:dyDescent="0.35">
      <c r="FW5071" s="128"/>
      <c r="FX5071" s="128"/>
      <c r="FY5071" s="129"/>
      <c r="GA5071" s="128"/>
    </row>
    <row r="5072" spans="179:183" x14ac:dyDescent="0.35">
      <c r="FW5072" s="128"/>
      <c r="FX5072" s="128"/>
      <c r="FY5072" s="129"/>
      <c r="GA5072" s="128"/>
    </row>
    <row r="5073" spans="179:183" x14ac:dyDescent="0.35">
      <c r="FW5073" s="128"/>
      <c r="FX5073" s="128"/>
      <c r="FY5073" s="129"/>
      <c r="GA5073" s="128"/>
    </row>
    <row r="5074" spans="179:183" x14ac:dyDescent="0.35">
      <c r="FW5074" s="128"/>
      <c r="FX5074" s="128"/>
      <c r="FY5074" s="129"/>
      <c r="GA5074" s="128"/>
    </row>
    <row r="5075" spans="179:183" x14ac:dyDescent="0.35">
      <c r="FW5075" s="128"/>
      <c r="FX5075" s="128"/>
      <c r="FY5075" s="129"/>
      <c r="GA5075" s="128"/>
    </row>
    <row r="5076" spans="179:183" x14ac:dyDescent="0.35">
      <c r="FW5076" s="128"/>
      <c r="FX5076" s="128"/>
      <c r="FY5076" s="129"/>
      <c r="GA5076" s="128"/>
    </row>
    <row r="5077" spans="179:183" x14ac:dyDescent="0.35">
      <c r="FW5077" s="128"/>
      <c r="FX5077" s="128"/>
      <c r="FY5077" s="129"/>
      <c r="GA5077" s="128"/>
    </row>
    <row r="5078" spans="179:183" x14ac:dyDescent="0.35">
      <c r="FW5078" s="128"/>
      <c r="FX5078" s="128"/>
      <c r="FY5078" s="129"/>
      <c r="GA5078" s="128"/>
    </row>
    <row r="5079" spans="179:183" x14ac:dyDescent="0.35">
      <c r="FW5079" s="128"/>
      <c r="FX5079" s="128"/>
      <c r="FY5079" s="129"/>
      <c r="GA5079" s="128"/>
    </row>
    <row r="5080" spans="179:183" x14ac:dyDescent="0.35">
      <c r="FW5080" s="128"/>
      <c r="FX5080" s="128"/>
      <c r="FY5080" s="129"/>
      <c r="GA5080" s="128"/>
    </row>
    <row r="5081" spans="179:183" x14ac:dyDescent="0.35">
      <c r="FW5081" s="128"/>
      <c r="FX5081" s="128"/>
      <c r="FY5081" s="129"/>
      <c r="GA5081" s="128"/>
    </row>
    <row r="5082" spans="179:183" x14ac:dyDescent="0.35">
      <c r="FW5082" s="128"/>
      <c r="FX5082" s="128"/>
      <c r="FY5082" s="129"/>
      <c r="GA5082" s="128"/>
    </row>
    <row r="5083" spans="179:183" x14ac:dyDescent="0.35">
      <c r="FW5083" s="128"/>
      <c r="FX5083" s="128"/>
      <c r="FY5083" s="129"/>
      <c r="GA5083" s="128"/>
    </row>
    <row r="5084" spans="179:183" x14ac:dyDescent="0.35">
      <c r="FW5084" s="128"/>
      <c r="FX5084" s="128"/>
      <c r="FY5084" s="129"/>
      <c r="GA5084" s="128"/>
    </row>
    <row r="5085" spans="179:183" x14ac:dyDescent="0.35">
      <c r="FW5085" s="128"/>
      <c r="FX5085" s="128"/>
      <c r="FY5085" s="129"/>
      <c r="GA5085" s="128"/>
    </row>
    <row r="5086" spans="179:183" x14ac:dyDescent="0.35">
      <c r="FW5086" s="128"/>
      <c r="FX5086" s="128"/>
      <c r="FY5086" s="129"/>
      <c r="GA5086" s="128"/>
    </row>
    <row r="5087" spans="179:183" x14ac:dyDescent="0.35">
      <c r="FW5087" s="128"/>
      <c r="FX5087" s="128"/>
      <c r="FY5087" s="129"/>
      <c r="GA5087" s="128"/>
    </row>
    <row r="5088" spans="179:183" x14ac:dyDescent="0.35">
      <c r="FW5088" s="128"/>
      <c r="FX5088" s="128"/>
      <c r="FY5088" s="129"/>
      <c r="GA5088" s="128"/>
    </row>
    <row r="5089" spans="179:183" x14ac:dyDescent="0.35">
      <c r="FW5089" s="128"/>
      <c r="FX5089" s="128"/>
      <c r="FY5089" s="129"/>
      <c r="GA5089" s="128"/>
    </row>
    <row r="5090" spans="179:183" x14ac:dyDescent="0.35">
      <c r="FW5090" s="128"/>
      <c r="FX5090" s="128"/>
      <c r="FY5090" s="129"/>
      <c r="GA5090" s="128"/>
    </row>
    <row r="5091" spans="179:183" x14ac:dyDescent="0.35">
      <c r="FW5091" s="128"/>
      <c r="FX5091" s="128"/>
      <c r="FY5091" s="129"/>
      <c r="GA5091" s="128"/>
    </row>
    <row r="5092" spans="179:183" x14ac:dyDescent="0.35">
      <c r="FW5092" s="128"/>
      <c r="FX5092" s="128"/>
      <c r="FY5092" s="129"/>
      <c r="GA5092" s="128"/>
    </row>
    <row r="5093" spans="179:183" x14ac:dyDescent="0.35">
      <c r="FW5093" s="128"/>
      <c r="FX5093" s="128"/>
      <c r="FY5093" s="129"/>
      <c r="GA5093" s="128"/>
    </row>
    <row r="5094" spans="179:183" x14ac:dyDescent="0.35">
      <c r="FW5094" s="128"/>
      <c r="FX5094" s="128"/>
      <c r="FY5094" s="129"/>
      <c r="GA5094" s="128"/>
    </row>
    <row r="5095" spans="179:183" x14ac:dyDescent="0.35">
      <c r="FW5095" s="128"/>
      <c r="FX5095" s="128"/>
      <c r="FY5095" s="129"/>
      <c r="GA5095" s="128"/>
    </row>
    <row r="5096" spans="179:183" x14ac:dyDescent="0.35">
      <c r="FW5096" s="128"/>
      <c r="FX5096" s="128"/>
      <c r="FY5096" s="129"/>
      <c r="GA5096" s="128"/>
    </row>
    <row r="5097" spans="179:183" x14ac:dyDescent="0.35">
      <c r="FW5097" s="128"/>
      <c r="FX5097" s="128"/>
      <c r="FY5097" s="129"/>
      <c r="GA5097" s="128"/>
    </row>
    <row r="5098" spans="179:183" x14ac:dyDescent="0.35">
      <c r="FW5098" s="128"/>
      <c r="FX5098" s="128"/>
      <c r="FY5098" s="129"/>
      <c r="GA5098" s="128"/>
    </row>
    <row r="5099" spans="179:183" x14ac:dyDescent="0.35">
      <c r="FW5099" s="128"/>
      <c r="FX5099" s="128"/>
      <c r="FY5099" s="129"/>
      <c r="GA5099" s="128"/>
    </row>
    <row r="5100" spans="179:183" x14ac:dyDescent="0.35">
      <c r="FW5100" s="128"/>
      <c r="FX5100" s="128"/>
      <c r="FY5100" s="129"/>
      <c r="GA5100" s="128"/>
    </row>
    <row r="5101" spans="179:183" x14ac:dyDescent="0.35">
      <c r="FW5101" s="128"/>
      <c r="FX5101" s="128"/>
      <c r="FY5101" s="129"/>
      <c r="GA5101" s="128"/>
    </row>
    <row r="5102" spans="179:183" x14ac:dyDescent="0.35">
      <c r="FW5102" s="128"/>
      <c r="FX5102" s="128"/>
      <c r="FY5102" s="129"/>
      <c r="GA5102" s="128"/>
    </row>
    <row r="5103" spans="179:183" x14ac:dyDescent="0.35">
      <c r="FW5103" s="128"/>
      <c r="FX5103" s="128"/>
      <c r="FY5103" s="129"/>
      <c r="GA5103" s="128"/>
    </row>
    <row r="5104" spans="179:183" x14ac:dyDescent="0.35">
      <c r="FW5104" s="128"/>
      <c r="FX5104" s="128"/>
      <c r="FY5104" s="129"/>
      <c r="GA5104" s="128"/>
    </row>
    <row r="5105" spans="179:183" x14ac:dyDescent="0.35">
      <c r="FW5105" s="128"/>
      <c r="FX5105" s="128"/>
      <c r="FY5105" s="129"/>
      <c r="GA5105" s="128"/>
    </row>
    <row r="5106" spans="179:183" x14ac:dyDescent="0.35">
      <c r="FW5106" s="128"/>
      <c r="FX5106" s="128"/>
      <c r="FY5106" s="129"/>
      <c r="GA5106" s="128"/>
    </row>
    <row r="5107" spans="179:183" x14ac:dyDescent="0.35">
      <c r="FW5107" s="128"/>
      <c r="FX5107" s="128"/>
      <c r="FY5107" s="129"/>
      <c r="GA5107" s="128"/>
    </row>
    <row r="5108" spans="179:183" x14ac:dyDescent="0.35">
      <c r="FW5108" s="128"/>
      <c r="FX5108" s="128"/>
      <c r="FY5108" s="129"/>
      <c r="GA5108" s="128"/>
    </row>
    <row r="5109" spans="179:183" x14ac:dyDescent="0.35">
      <c r="FW5109" s="128"/>
      <c r="FX5109" s="128"/>
      <c r="FY5109" s="129"/>
      <c r="GA5109" s="128"/>
    </row>
    <row r="5110" spans="179:183" x14ac:dyDescent="0.35">
      <c r="FW5110" s="128"/>
      <c r="FX5110" s="128"/>
      <c r="FY5110" s="129"/>
      <c r="GA5110" s="128"/>
    </row>
    <row r="5111" spans="179:183" x14ac:dyDescent="0.35">
      <c r="FW5111" s="128"/>
      <c r="FX5111" s="128"/>
      <c r="FY5111" s="129"/>
      <c r="GA5111" s="128"/>
    </row>
    <row r="5112" spans="179:183" x14ac:dyDescent="0.35">
      <c r="FW5112" s="128"/>
      <c r="FX5112" s="128"/>
      <c r="FY5112" s="129"/>
      <c r="GA5112" s="128"/>
    </row>
    <row r="5113" spans="179:183" x14ac:dyDescent="0.35">
      <c r="FW5113" s="128"/>
      <c r="FX5113" s="128"/>
      <c r="FY5113" s="129"/>
      <c r="GA5113" s="128"/>
    </row>
    <row r="5114" spans="179:183" x14ac:dyDescent="0.35">
      <c r="FW5114" s="128"/>
      <c r="FX5114" s="128"/>
      <c r="FY5114" s="129"/>
      <c r="GA5114" s="128"/>
    </row>
    <row r="5115" spans="179:183" x14ac:dyDescent="0.35">
      <c r="FW5115" s="128"/>
      <c r="FX5115" s="128"/>
      <c r="FY5115" s="129"/>
      <c r="GA5115" s="128"/>
    </row>
    <row r="5116" spans="179:183" x14ac:dyDescent="0.35">
      <c r="FW5116" s="128"/>
      <c r="FX5116" s="128"/>
      <c r="FY5116" s="129"/>
      <c r="GA5116" s="128"/>
    </row>
    <row r="5117" spans="179:183" x14ac:dyDescent="0.35">
      <c r="FW5117" s="128"/>
      <c r="FX5117" s="128"/>
      <c r="FY5117" s="129"/>
      <c r="GA5117" s="128"/>
    </row>
    <row r="5118" spans="179:183" x14ac:dyDescent="0.35">
      <c r="FW5118" s="128"/>
      <c r="FX5118" s="128"/>
      <c r="FY5118" s="129"/>
      <c r="GA5118" s="128"/>
    </row>
    <row r="5119" spans="179:183" x14ac:dyDescent="0.35">
      <c r="FW5119" s="128"/>
      <c r="FX5119" s="128"/>
      <c r="FY5119" s="129"/>
      <c r="GA5119" s="128"/>
    </row>
    <row r="5120" spans="179:183" x14ac:dyDescent="0.35">
      <c r="FW5120" s="128"/>
      <c r="FX5120" s="128"/>
      <c r="FY5120" s="129"/>
      <c r="GA5120" s="128"/>
    </row>
    <row r="5121" spans="179:183" x14ac:dyDescent="0.35">
      <c r="FW5121" s="128"/>
      <c r="FX5121" s="128"/>
      <c r="FY5121" s="129"/>
      <c r="GA5121" s="128"/>
    </row>
    <row r="5122" spans="179:183" x14ac:dyDescent="0.35">
      <c r="FW5122" s="128"/>
      <c r="FX5122" s="128"/>
      <c r="FY5122" s="129"/>
      <c r="GA5122" s="128"/>
    </row>
    <row r="5123" spans="179:183" x14ac:dyDescent="0.35">
      <c r="FW5123" s="128"/>
      <c r="FX5123" s="128"/>
      <c r="FY5123" s="129"/>
      <c r="GA5123" s="128"/>
    </row>
    <row r="5124" spans="179:183" x14ac:dyDescent="0.35">
      <c r="FW5124" s="128"/>
      <c r="FX5124" s="128"/>
      <c r="FY5124" s="129"/>
      <c r="GA5124" s="128"/>
    </row>
    <row r="5125" spans="179:183" x14ac:dyDescent="0.35">
      <c r="FW5125" s="128"/>
      <c r="FX5125" s="128"/>
      <c r="FY5125" s="129"/>
      <c r="GA5125" s="128"/>
    </row>
    <row r="5126" spans="179:183" x14ac:dyDescent="0.35">
      <c r="FW5126" s="128"/>
      <c r="FX5126" s="128"/>
      <c r="FY5126" s="129"/>
      <c r="GA5126" s="128"/>
    </row>
    <row r="5127" spans="179:183" x14ac:dyDescent="0.35">
      <c r="FW5127" s="128"/>
      <c r="FX5127" s="128"/>
      <c r="FY5127" s="129"/>
      <c r="GA5127" s="128"/>
    </row>
    <row r="5128" spans="179:183" x14ac:dyDescent="0.35">
      <c r="FW5128" s="128"/>
      <c r="FX5128" s="128"/>
      <c r="FY5128" s="129"/>
      <c r="GA5128" s="128"/>
    </row>
    <row r="5129" spans="179:183" x14ac:dyDescent="0.35">
      <c r="FW5129" s="128"/>
      <c r="FX5129" s="128"/>
      <c r="FY5129" s="129"/>
      <c r="GA5129" s="128"/>
    </row>
    <row r="5130" spans="179:183" x14ac:dyDescent="0.35">
      <c r="FW5130" s="128"/>
      <c r="FX5130" s="128"/>
      <c r="FY5130" s="129"/>
      <c r="GA5130" s="128"/>
    </row>
    <row r="5131" spans="179:183" x14ac:dyDescent="0.35">
      <c r="FW5131" s="128"/>
      <c r="FX5131" s="128"/>
      <c r="FY5131" s="129"/>
      <c r="GA5131" s="128"/>
    </row>
    <row r="5132" spans="179:183" x14ac:dyDescent="0.35">
      <c r="FW5132" s="128"/>
      <c r="FX5132" s="128"/>
      <c r="FY5132" s="129"/>
      <c r="GA5132" s="128"/>
    </row>
    <row r="5133" spans="179:183" x14ac:dyDescent="0.35">
      <c r="FW5133" s="128"/>
      <c r="FX5133" s="128"/>
      <c r="FY5133" s="129"/>
      <c r="GA5133" s="128"/>
    </row>
    <row r="5134" spans="179:183" x14ac:dyDescent="0.35">
      <c r="FW5134" s="128"/>
      <c r="FX5134" s="128"/>
      <c r="FY5134" s="129"/>
      <c r="GA5134" s="128"/>
    </row>
    <row r="5135" spans="179:183" x14ac:dyDescent="0.35">
      <c r="FW5135" s="128"/>
      <c r="FX5135" s="128"/>
      <c r="FY5135" s="129"/>
      <c r="GA5135" s="128"/>
    </row>
    <row r="5136" spans="179:183" x14ac:dyDescent="0.35">
      <c r="FW5136" s="128"/>
      <c r="FX5136" s="128"/>
      <c r="FY5136" s="129"/>
      <c r="GA5136" s="128"/>
    </row>
    <row r="5137" spans="179:183" x14ac:dyDescent="0.35">
      <c r="FW5137" s="128"/>
      <c r="FX5137" s="128"/>
      <c r="FY5137" s="129"/>
      <c r="GA5137" s="128"/>
    </row>
    <row r="5138" spans="179:183" x14ac:dyDescent="0.35">
      <c r="FW5138" s="128"/>
      <c r="FX5138" s="128"/>
      <c r="FY5138" s="129"/>
      <c r="GA5138" s="128"/>
    </row>
    <row r="5139" spans="179:183" x14ac:dyDescent="0.35">
      <c r="FW5139" s="128"/>
      <c r="FX5139" s="128"/>
      <c r="FY5139" s="129"/>
      <c r="GA5139" s="128"/>
    </row>
    <row r="5140" spans="179:183" x14ac:dyDescent="0.35">
      <c r="FW5140" s="128"/>
      <c r="FX5140" s="128"/>
      <c r="FY5140" s="129"/>
      <c r="GA5140" s="128"/>
    </row>
    <row r="5141" spans="179:183" x14ac:dyDescent="0.35">
      <c r="FW5141" s="128"/>
      <c r="FX5141" s="128"/>
      <c r="FY5141" s="129"/>
      <c r="GA5141" s="128"/>
    </row>
    <row r="5142" spans="179:183" x14ac:dyDescent="0.35">
      <c r="FW5142" s="128"/>
      <c r="FX5142" s="128"/>
      <c r="FY5142" s="129"/>
      <c r="GA5142" s="128"/>
    </row>
    <row r="5143" spans="179:183" x14ac:dyDescent="0.35">
      <c r="FW5143" s="128"/>
      <c r="FX5143" s="128"/>
      <c r="FY5143" s="129"/>
      <c r="GA5143" s="128"/>
    </row>
    <row r="5144" spans="179:183" x14ac:dyDescent="0.35">
      <c r="FW5144" s="128"/>
      <c r="FX5144" s="128"/>
      <c r="FY5144" s="129"/>
      <c r="GA5144" s="128"/>
    </row>
    <row r="5145" spans="179:183" x14ac:dyDescent="0.35">
      <c r="FW5145" s="128"/>
      <c r="FX5145" s="128"/>
      <c r="FY5145" s="129"/>
      <c r="GA5145" s="128"/>
    </row>
    <row r="5146" spans="179:183" x14ac:dyDescent="0.35">
      <c r="FW5146" s="128"/>
      <c r="FX5146" s="128"/>
      <c r="FY5146" s="129"/>
      <c r="GA5146" s="128"/>
    </row>
    <row r="5147" spans="179:183" x14ac:dyDescent="0.35">
      <c r="FW5147" s="128"/>
      <c r="FX5147" s="128"/>
      <c r="FY5147" s="129"/>
      <c r="GA5147" s="128"/>
    </row>
    <row r="5148" spans="179:183" x14ac:dyDescent="0.35">
      <c r="FW5148" s="128"/>
      <c r="FX5148" s="128"/>
      <c r="FY5148" s="129"/>
      <c r="GA5148" s="128"/>
    </row>
    <row r="5149" spans="179:183" x14ac:dyDescent="0.35">
      <c r="FW5149" s="128"/>
      <c r="FX5149" s="128"/>
      <c r="FY5149" s="129"/>
      <c r="GA5149" s="128"/>
    </row>
    <row r="5150" spans="179:183" x14ac:dyDescent="0.35">
      <c r="FW5150" s="128"/>
      <c r="FX5150" s="128"/>
      <c r="FY5150" s="129"/>
      <c r="GA5150" s="128"/>
    </row>
    <row r="5151" spans="179:183" x14ac:dyDescent="0.35">
      <c r="FW5151" s="128"/>
      <c r="FX5151" s="128"/>
      <c r="FY5151" s="129"/>
      <c r="GA5151" s="128"/>
    </row>
    <row r="5152" spans="179:183" x14ac:dyDescent="0.35">
      <c r="FW5152" s="128"/>
      <c r="FX5152" s="128"/>
      <c r="FY5152" s="129"/>
      <c r="GA5152" s="128"/>
    </row>
    <row r="5153" spans="179:183" x14ac:dyDescent="0.35">
      <c r="FW5153" s="128"/>
      <c r="FX5153" s="128"/>
      <c r="FY5153" s="129"/>
      <c r="GA5153" s="128"/>
    </row>
    <row r="5154" spans="179:183" x14ac:dyDescent="0.35">
      <c r="FW5154" s="128"/>
      <c r="FX5154" s="128"/>
      <c r="FY5154" s="129"/>
      <c r="GA5154" s="128"/>
    </row>
    <row r="5155" spans="179:183" x14ac:dyDescent="0.35">
      <c r="FW5155" s="128"/>
      <c r="FX5155" s="128"/>
      <c r="FY5155" s="129"/>
      <c r="GA5155" s="128"/>
    </row>
    <row r="5156" spans="179:183" x14ac:dyDescent="0.35">
      <c r="FW5156" s="128"/>
      <c r="FX5156" s="128"/>
      <c r="FY5156" s="129"/>
      <c r="GA5156" s="128"/>
    </row>
    <row r="5157" spans="179:183" x14ac:dyDescent="0.35">
      <c r="FW5157" s="128"/>
      <c r="FX5157" s="128"/>
      <c r="FY5157" s="129"/>
      <c r="GA5157" s="128"/>
    </row>
    <row r="5158" spans="179:183" x14ac:dyDescent="0.35">
      <c r="FW5158" s="128"/>
      <c r="FX5158" s="128"/>
      <c r="FY5158" s="129"/>
      <c r="GA5158" s="128"/>
    </row>
    <row r="5159" spans="179:183" x14ac:dyDescent="0.35">
      <c r="FW5159" s="128"/>
      <c r="FX5159" s="128"/>
      <c r="FY5159" s="129"/>
      <c r="GA5159" s="128"/>
    </row>
    <row r="5160" spans="179:183" x14ac:dyDescent="0.35">
      <c r="FW5160" s="128"/>
      <c r="FX5160" s="128"/>
      <c r="FY5160" s="129"/>
      <c r="GA5160" s="128"/>
    </row>
    <row r="5161" spans="179:183" x14ac:dyDescent="0.35">
      <c r="FW5161" s="128"/>
      <c r="FX5161" s="128"/>
      <c r="FY5161" s="129"/>
      <c r="GA5161" s="128"/>
    </row>
    <row r="5162" spans="179:183" x14ac:dyDescent="0.35">
      <c r="FW5162" s="128"/>
      <c r="FX5162" s="128"/>
      <c r="FY5162" s="129"/>
      <c r="GA5162" s="128"/>
    </row>
    <row r="5163" spans="179:183" x14ac:dyDescent="0.35">
      <c r="FW5163" s="128"/>
      <c r="FX5163" s="128"/>
      <c r="FY5163" s="129"/>
      <c r="GA5163" s="128"/>
    </row>
    <row r="5164" spans="179:183" x14ac:dyDescent="0.35">
      <c r="FW5164" s="128"/>
      <c r="FX5164" s="128"/>
      <c r="FY5164" s="129"/>
      <c r="GA5164" s="128"/>
    </row>
    <row r="5165" spans="179:183" x14ac:dyDescent="0.35">
      <c r="FW5165" s="128"/>
      <c r="FX5165" s="128"/>
      <c r="FY5165" s="129"/>
      <c r="GA5165" s="128"/>
    </row>
    <row r="5166" spans="179:183" x14ac:dyDescent="0.35">
      <c r="FW5166" s="128"/>
      <c r="FX5166" s="128"/>
      <c r="FY5166" s="129"/>
      <c r="GA5166" s="128"/>
    </row>
    <row r="5167" spans="179:183" x14ac:dyDescent="0.35">
      <c r="FW5167" s="128"/>
      <c r="FX5167" s="128"/>
      <c r="FY5167" s="129"/>
      <c r="GA5167" s="128"/>
    </row>
    <row r="5168" spans="179:183" x14ac:dyDescent="0.35">
      <c r="FW5168" s="128"/>
      <c r="FX5168" s="128"/>
      <c r="FY5168" s="129"/>
      <c r="GA5168" s="128"/>
    </row>
    <row r="5169" spans="179:183" x14ac:dyDescent="0.35">
      <c r="FW5169" s="128"/>
      <c r="FX5169" s="128"/>
      <c r="FY5169" s="129"/>
      <c r="GA5169" s="128"/>
    </row>
    <row r="5170" spans="179:183" x14ac:dyDescent="0.35">
      <c r="FW5170" s="128"/>
      <c r="FX5170" s="128"/>
      <c r="FY5170" s="129"/>
      <c r="GA5170" s="128"/>
    </row>
    <row r="5171" spans="179:183" x14ac:dyDescent="0.35">
      <c r="FW5171" s="128"/>
      <c r="FX5171" s="128"/>
      <c r="FY5171" s="129"/>
      <c r="GA5171" s="128"/>
    </row>
    <row r="5172" spans="179:183" x14ac:dyDescent="0.35">
      <c r="FW5172" s="128"/>
      <c r="FX5172" s="128"/>
      <c r="FY5172" s="129"/>
      <c r="GA5172" s="128"/>
    </row>
    <row r="5173" spans="179:183" x14ac:dyDescent="0.35">
      <c r="FW5173" s="128"/>
      <c r="FX5173" s="128"/>
      <c r="FY5173" s="129"/>
      <c r="GA5173" s="128"/>
    </row>
    <row r="5174" spans="179:183" x14ac:dyDescent="0.35">
      <c r="FW5174" s="128"/>
      <c r="FX5174" s="128"/>
      <c r="FY5174" s="129"/>
      <c r="GA5174" s="128"/>
    </row>
    <row r="5175" spans="179:183" x14ac:dyDescent="0.35">
      <c r="FW5175" s="128"/>
      <c r="FX5175" s="128"/>
      <c r="FY5175" s="129"/>
      <c r="GA5175" s="128"/>
    </row>
    <row r="5176" spans="179:183" x14ac:dyDescent="0.35">
      <c r="FW5176" s="128"/>
      <c r="FX5176" s="128"/>
      <c r="FY5176" s="129"/>
      <c r="GA5176" s="128"/>
    </row>
    <row r="5177" spans="179:183" x14ac:dyDescent="0.35">
      <c r="FW5177" s="128"/>
      <c r="FX5177" s="128"/>
      <c r="FY5177" s="129"/>
      <c r="GA5177" s="128"/>
    </row>
    <row r="5178" spans="179:183" x14ac:dyDescent="0.35">
      <c r="FW5178" s="128"/>
      <c r="FX5178" s="128"/>
      <c r="FY5178" s="129"/>
      <c r="GA5178" s="128"/>
    </row>
    <row r="5179" spans="179:183" x14ac:dyDescent="0.35">
      <c r="FW5179" s="128"/>
      <c r="FX5179" s="128"/>
      <c r="FY5179" s="129"/>
      <c r="GA5179" s="128"/>
    </row>
    <row r="5180" spans="179:183" x14ac:dyDescent="0.35">
      <c r="FW5180" s="128"/>
      <c r="FX5180" s="128"/>
      <c r="FY5180" s="129"/>
      <c r="GA5180" s="128"/>
    </row>
    <row r="5181" spans="179:183" x14ac:dyDescent="0.35">
      <c r="FW5181" s="128"/>
      <c r="FX5181" s="128"/>
      <c r="FY5181" s="129"/>
      <c r="GA5181" s="128"/>
    </row>
    <row r="5182" spans="179:183" x14ac:dyDescent="0.35">
      <c r="FW5182" s="128"/>
      <c r="FX5182" s="128"/>
      <c r="FY5182" s="129"/>
      <c r="GA5182" s="128"/>
    </row>
    <row r="5183" spans="179:183" x14ac:dyDescent="0.35">
      <c r="FW5183" s="128"/>
      <c r="FX5183" s="128"/>
      <c r="FY5183" s="129"/>
      <c r="GA5183" s="128"/>
    </row>
    <row r="5184" spans="179:183" x14ac:dyDescent="0.35">
      <c r="FW5184" s="128"/>
      <c r="FX5184" s="128"/>
      <c r="FY5184" s="129"/>
      <c r="GA5184" s="128"/>
    </row>
    <row r="5185" spans="179:183" x14ac:dyDescent="0.35">
      <c r="FW5185" s="128"/>
      <c r="FX5185" s="128"/>
      <c r="FY5185" s="129"/>
      <c r="GA5185" s="128"/>
    </row>
    <row r="5186" spans="179:183" x14ac:dyDescent="0.35">
      <c r="FW5186" s="128"/>
      <c r="FX5186" s="128"/>
      <c r="FY5186" s="129"/>
      <c r="GA5186" s="128"/>
    </row>
    <row r="5187" spans="179:183" x14ac:dyDescent="0.35">
      <c r="FW5187" s="128"/>
      <c r="FX5187" s="128"/>
      <c r="FY5187" s="129"/>
      <c r="GA5187" s="128"/>
    </row>
    <row r="5188" spans="179:183" x14ac:dyDescent="0.35">
      <c r="FW5188" s="128"/>
      <c r="FX5188" s="128"/>
      <c r="FY5188" s="129"/>
      <c r="GA5188" s="128"/>
    </row>
    <row r="5189" spans="179:183" x14ac:dyDescent="0.35">
      <c r="FW5189" s="128"/>
      <c r="FX5189" s="128"/>
      <c r="FY5189" s="129"/>
      <c r="GA5189" s="128"/>
    </row>
    <row r="5190" spans="179:183" x14ac:dyDescent="0.35">
      <c r="FW5190" s="128"/>
      <c r="FX5190" s="128"/>
      <c r="FY5190" s="129"/>
      <c r="GA5190" s="128"/>
    </row>
    <row r="5191" spans="179:183" x14ac:dyDescent="0.35">
      <c r="FW5191" s="128"/>
      <c r="FX5191" s="128"/>
      <c r="FY5191" s="129"/>
      <c r="GA5191" s="128"/>
    </row>
    <row r="5192" spans="179:183" x14ac:dyDescent="0.35">
      <c r="FW5192" s="128"/>
      <c r="FX5192" s="128"/>
      <c r="FY5192" s="129"/>
      <c r="GA5192" s="128"/>
    </row>
    <row r="5193" spans="179:183" x14ac:dyDescent="0.35">
      <c r="FW5193" s="128"/>
      <c r="FX5193" s="128"/>
      <c r="FY5193" s="129"/>
      <c r="GA5193" s="128"/>
    </row>
    <row r="5194" spans="179:183" x14ac:dyDescent="0.35">
      <c r="FW5194" s="128"/>
      <c r="FX5194" s="128"/>
      <c r="FY5194" s="129"/>
      <c r="GA5194" s="128"/>
    </row>
    <row r="5195" spans="179:183" x14ac:dyDescent="0.35">
      <c r="FW5195" s="128"/>
      <c r="FX5195" s="128"/>
      <c r="FY5195" s="129"/>
      <c r="GA5195" s="128"/>
    </row>
    <row r="5196" spans="179:183" x14ac:dyDescent="0.35">
      <c r="FW5196" s="128"/>
      <c r="FX5196" s="128"/>
      <c r="FY5196" s="129"/>
      <c r="GA5196" s="128"/>
    </row>
    <row r="5197" spans="179:183" x14ac:dyDescent="0.35">
      <c r="FW5197" s="128"/>
      <c r="FX5197" s="128"/>
      <c r="FY5197" s="129"/>
      <c r="GA5197" s="128"/>
    </row>
    <row r="5198" spans="179:183" x14ac:dyDescent="0.35">
      <c r="FW5198" s="128"/>
      <c r="FX5198" s="128"/>
      <c r="FY5198" s="129"/>
      <c r="GA5198" s="128"/>
    </row>
    <row r="5199" spans="179:183" x14ac:dyDescent="0.35">
      <c r="FW5199" s="128"/>
      <c r="FX5199" s="128"/>
      <c r="FY5199" s="129"/>
      <c r="GA5199" s="128"/>
    </row>
    <row r="5200" spans="179:183" x14ac:dyDescent="0.35">
      <c r="FW5200" s="128"/>
      <c r="FX5200" s="128"/>
      <c r="FY5200" s="129"/>
      <c r="GA5200" s="128"/>
    </row>
    <row r="5201" spans="179:183" x14ac:dyDescent="0.35">
      <c r="FW5201" s="128"/>
      <c r="FX5201" s="128"/>
      <c r="FY5201" s="129"/>
      <c r="GA5201" s="128"/>
    </row>
    <row r="5202" spans="179:183" x14ac:dyDescent="0.35">
      <c r="FW5202" s="128"/>
      <c r="FX5202" s="128"/>
      <c r="FY5202" s="129"/>
      <c r="GA5202" s="128"/>
    </row>
    <row r="5203" spans="179:183" x14ac:dyDescent="0.35">
      <c r="FW5203" s="128"/>
      <c r="FX5203" s="128"/>
      <c r="FY5203" s="129"/>
      <c r="GA5203" s="128"/>
    </row>
    <row r="5204" spans="179:183" x14ac:dyDescent="0.35">
      <c r="FW5204" s="128"/>
      <c r="FX5204" s="128"/>
      <c r="FY5204" s="129"/>
      <c r="GA5204" s="128"/>
    </row>
    <row r="5205" spans="179:183" x14ac:dyDescent="0.35">
      <c r="FW5205" s="128"/>
      <c r="FX5205" s="128"/>
      <c r="FY5205" s="129"/>
      <c r="GA5205" s="128"/>
    </row>
    <row r="5206" spans="179:183" x14ac:dyDescent="0.35">
      <c r="FW5206" s="128"/>
      <c r="FX5206" s="128"/>
      <c r="FY5206" s="129"/>
      <c r="GA5206" s="128"/>
    </row>
    <row r="5207" spans="179:183" x14ac:dyDescent="0.35">
      <c r="FW5207" s="128"/>
      <c r="FX5207" s="128"/>
      <c r="FY5207" s="129"/>
      <c r="GA5207" s="128"/>
    </row>
    <row r="5208" spans="179:183" x14ac:dyDescent="0.35">
      <c r="FW5208" s="128"/>
      <c r="FX5208" s="128"/>
      <c r="FY5208" s="129"/>
      <c r="GA5208" s="128"/>
    </row>
    <row r="5209" spans="179:183" x14ac:dyDescent="0.35">
      <c r="FW5209" s="128"/>
      <c r="FX5209" s="128"/>
      <c r="FY5209" s="129"/>
      <c r="GA5209" s="128"/>
    </row>
    <row r="5210" spans="179:183" x14ac:dyDescent="0.35">
      <c r="FW5210" s="128"/>
      <c r="FX5210" s="128"/>
      <c r="FY5210" s="129"/>
      <c r="GA5210" s="128"/>
    </row>
    <row r="5211" spans="179:183" x14ac:dyDescent="0.35">
      <c r="FW5211" s="128"/>
      <c r="FX5211" s="128"/>
      <c r="FY5211" s="129"/>
      <c r="GA5211" s="128"/>
    </row>
    <row r="5212" spans="179:183" x14ac:dyDescent="0.35">
      <c r="FW5212" s="128"/>
      <c r="FX5212" s="128"/>
      <c r="FY5212" s="129"/>
      <c r="GA5212" s="128"/>
    </row>
    <row r="5213" spans="179:183" x14ac:dyDescent="0.35">
      <c r="FW5213" s="128"/>
      <c r="FX5213" s="128"/>
      <c r="FY5213" s="129"/>
      <c r="GA5213" s="128"/>
    </row>
    <row r="5214" spans="179:183" x14ac:dyDescent="0.35">
      <c r="FW5214" s="128"/>
      <c r="FX5214" s="128"/>
      <c r="FY5214" s="129"/>
      <c r="GA5214" s="128"/>
    </row>
    <row r="5215" spans="179:183" x14ac:dyDescent="0.35">
      <c r="FW5215" s="128"/>
      <c r="FX5215" s="128"/>
      <c r="FY5215" s="129"/>
      <c r="GA5215" s="128"/>
    </row>
    <row r="5216" spans="179:183" x14ac:dyDescent="0.35">
      <c r="FW5216" s="128"/>
      <c r="FX5216" s="128"/>
      <c r="FY5216" s="129"/>
      <c r="GA5216" s="128"/>
    </row>
    <row r="5217" spans="179:183" x14ac:dyDescent="0.35">
      <c r="FW5217" s="128"/>
      <c r="FX5217" s="128"/>
      <c r="FY5217" s="129"/>
      <c r="GA5217" s="128"/>
    </row>
    <row r="5218" spans="179:183" x14ac:dyDescent="0.35">
      <c r="FW5218" s="128"/>
      <c r="FX5218" s="128"/>
      <c r="FY5218" s="129"/>
      <c r="GA5218" s="128"/>
    </row>
    <row r="5219" spans="179:183" x14ac:dyDescent="0.35">
      <c r="FW5219" s="128"/>
      <c r="FX5219" s="128"/>
      <c r="FY5219" s="129"/>
      <c r="GA5219" s="128"/>
    </row>
    <row r="5220" spans="179:183" x14ac:dyDescent="0.35">
      <c r="FW5220" s="128"/>
      <c r="FX5220" s="128"/>
      <c r="FY5220" s="129"/>
      <c r="GA5220" s="128"/>
    </row>
    <row r="5221" spans="179:183" x14ac:dyDescent="0.35">
      <c r="FW5221" s="128"/>
      <c r="FX5221" s="128"/>
      <c r="FY5221" s="129"/>
      <c r="GA5221" s="128"/>
    </row>
    <row r="5222" spans="179:183" x14ac:dyDescent="0.35">
      <c r="FW5222" s="128"/>
      <c r="FX5222" s="128"/>
      <c r="FY5222" s="129"/>
      <c r="GA5222" s="128"/>
    </row>
    <row r="5223" spans="179:183" x14ac:dyDescent="0.35">
      <c r="FW5223" s="128"/>
      <c r="FX5223" s="128"/>
      <c r="FY5223" s="129"/>
      <c r="GA5223" s="128"/>
    </row>
    <row r="5224" spans="179:183" x14ac:dyDescent="0.35">
      <c r="FW5224" s="128"/>
      <c r="FX5224" s="128"/>
      <c r="FY5224" s="129"/>
      <c r="GA5224" s="128"/>
    </row>
    <row r="5225" spans="179:183" x14ac:dyDescent="0.35">
      <c r="FW5225" s="128"/>
      <c r="FX5225" s="128"/>
      <c r="FY5225" s="129"/>
      <c r="GA5225" s="128"/>
    </row>
    <row r="5226" spans="179:183" x14ac:dyDescent="0.35">
      <c r="FW5226" s="128"/>
      <c r="FX5226" s="128"/>
      <c r="FY5226" s="129"/>
      <c r="GA5226" s="128"/>
    </row>
    <row r="5227" spans="179:183" x14ac:dyDescent="0.35">
      <c r="FW5227" s="128"/>
      <c r="FX5227" s="128"/>
      <c r="FY5227" s="129"/>
      <c r="GA5227" s="128"/>
    </row>
    <row r="5228" spans="179:183" x14ac:dyDescent="0.35">
      <c r="FW5228" s="128"/>
      <c r="FX5228" s="128"/>
      <c r="FY5228" s="129"/>
      <c r="GA5228" s="128"/>
    </row>
    <row r="5229" spans="179:183" x14ac:dyDescent="0.35">
      <c r="FW5229" s="128"/>
      <c r="FX5229" s="128"/>
      <c r="FY5229" s="129"/>
      <c r="GA5229" s="128"/>
    </row>
    <row r="5230" spans="179:183" x14ac:dyDescent="0.35">
      <c r="FW5230" s="128"/>
      <c r="FX5230" s="128"/>
      <c r="FY5230" s="129"/>
      <c r="GA5230" s="128"/>
    </row>
    <row r="5231" spans="179:183" x14ac:dyDescent="0.35">
      <c r="FW5231" s="128"/>
      <c r="FX5231" s="128"/>
      <c r="FY5231" s="129"/>
      <c r="GA5231" s="128"/>
    </row>
    <row r="5232" spans="179:183" x14ac:dyDescent="0.35">
      <c r="FW5232" s="128"/>
      <c r="FX5232" s="128"/>
      <c r="FY5232" s="129"/>
      <c r="GA5232" s="128"/>
    </row>
    <row r="5233" spans="179:183" x14ac:dyDescent="0.35">
      <c r="FW5233" s="128"/>
      <c r="FX5233" s="128"/>
      <c r="FY5233" s="129"/>
      <c r="GA5233" s="128"/>
    </row>
    <row r="5234" spans="179:183" x14ac:dyDescent="0.35">
      <c r="FW5234" s="128"/>
      <c r="FX5234" s="128"/>
      <c r="FY5234" s="129"/>
      <c r="GA5234" s="128"/>
    </row>
    <row r="5235" spans="179:183" x14ac:dyDescent="0.35">
      <c r="FW5235" s="128"/>
      <c r="FX5235" s="128"/>
      <c r="FY5235" s="129"/>
      <c r="GA5235" s="128"/>
    </row>
    <row r="5236" spans="179:183" x14ac:dyDescent="0.35">
      <c r="FW5236" s="128"/>
      <c r="FX5236" s="128"/>
      <c r="FY5236" s="129"/>
      <c r="GA5236" s="128"/>
    </row>
    <row r="5237" spans="179:183" x14ac:dyDescent="0.35">
      <c r="FW5237" s="128"/>
      <c r="FX5237" s="128"/>
      <c r="FY5237" s="129"/>
      <c r="GA5237" s="128"/>
    </row>
    <row r="5238" spans="179:183" x14ac:dyDescent="0.35">
      <c r="FW5238" s="128"/>
      <c r="FX5238" s="128"/>
      <c r="FY5238" s="129"/>
      <c r="GA5238" s="128"/>
    </row>
    <row r="5239" spans="179:183" x14ac:dyDescent="0.35">
      <c r="FW5239" s="128"/>
      <c r="FX5239" s="128"/>
      <c r="FY5239" s="129"/>
      <c r="GA5239" s="128"/>
    </row>
    <row r="5240" spans="179:183" x14ac:dyDescent="0.35">
      <c r="FW5240" s="128"/>
      <c r="FX5240" s="128"/>
      <c r="FY5240" s="129"/>
      <c r="GA5240" s="128"/>
    </row>
    <row r="5241" spans="179:183" x14ac:dyDescent="0.35">
      <c r="FW5241" s="128"/>
      <c r="FX5241" s="128"/>
      <c r="FY5241" s="129"/>
      <c r="GA5241" s="128"/>
    </row>
    <row r="5242" spans="179:183" x14ac:dyDescent="0.35">
      <c r="FW5242" s="128"/>
      <c r="FX5242" s="128"/>
      <c r="FY5242" s="129"/>
      <c r="GA5242" s="128"/>
    </row>
    <row r="5243" spans="179:183" x14ac:dyDescent="0.35">
      <c r="FW5243" s="128"/>
      <c r="FX5243" s="128"/>
      <c r="FY5243" s="129"/>
      <c r="GA5243" s="128"/>
    </row>
    <row r="5244" spans="179:183" x14ac:dyDescent="0.35">
      <c r="FW5244" s="128"/>
      <c r="FX5244" s="128"/>
      <c r="FY5244" s="129"/>
      <c r="GA5244" s="128"/>
    </row>
    <row r="5245" spans="179:183" x14ac:dyDescent="0.35">
      <c r="FW5245" s="128"/>
      <c r="FX5245" s="128"/>
      <c r="FY5245" s="129"/>
      <c r="GA5245" s="128"/>
    </row>
    <row r="5246" spans="179:183" x14ac:dyDescent="0.35">
      <c r="FW5246" s="128"/>
      <c r="FX5246" s="128"/>
      <c r="FY5246" s="129"/>
      <c r="GA5246" s="128"/>
    </row>
    <row r="5247" spans="179:183" x14ac:dyDescent="0.35">
      <c r="FW5247" s="128"/>
      <c r="FX5247" s="128"/>
      <c r="FY5247" s="129"/>
      <c r="GA5247" s="128"/>
    </row>
    <row r="5248" spans="179:183" x14ac:dyDescent="0.35">
      <c r="FW5248" s="128"/>
      <c r="FX5248" s="128"/>
      <c r="FY5248" s="129"/>
      <c r="GA5248" s="128"/>
    </row>
    <row r="5249" spans="179:183" x14ac:dyDescent="0.35">
      <c r="FW5249" s="128"/>
      <c r="FX5249" s="128"/>
      <c r="FY5249" s="129"/>
      <c r="GA5249" s="128"/>
    </row>
    <row r="5250" spans="179:183" x14ac:dyDescent="0.35">
      <c r="FW5250" s="128"/>
      <c r="FX5250" s="128"/>
      <c r="FY5250" s="129"/>
      <c r="GA5250" s="128"/>
    </row>
    <row r="5251" spans="179:183" x14ac:dyDescent="0.35">
      <c r="FW5251" s="128"/>
      <c r="FX5251" s="128"/>
      <c r="FY5251" s="129"/>
      <c r="GA5251" s="128"/>
    </row>
    <row r="5252" spans="179:183" x14ac:dyDescent="0.35">
      <c r="FW5252" s="128"/>
      <c r="FX5252" s="128"/>
      <c r="FY5252" s="129"/>
      <c r="GA5252" s="128"/>
    </row>
    <row r="5253" spans="179:183" x14ac:dyDescent="0.35">
      <c r="FW5253" s="128"/>
      <c r="FX5253" s="128"/>
      <c r="FY5253" s="129"/>
      <c r="GA5253" s="128"/>
    </row>
    <row r="5254" spans="179:183" x14ac:dyDescent="0.35">
      <c r="FW5254" s="128"/>
      <c r="FX5254" s="128"/>
      <c r="FY5254" s="129"/>
      <c r="GA5254" s="128"/>
    </row>
    <row r="5255" spans="179:183" x14ac:dyDescent="0.35">
      <c r="FW5255" s="128"/>
      <c r="FX5255" s="128"/>
      <c r="FY5255" s="129"/>
      <c r="GA5255" s="128"/>
    </row>
    <row r="5256" spans="179:183" x14ac:dyDescent="0.35">
      <c r="FW5256" s="128"/>
      <c r="FX5256" s="128"/>
      <c r="FY5256" s="129"/>
      <c r="GA5256" s="128"/>
    </row>
    <row r="5257" spans="179:183" x14ac:dyDescent="0.35">
      <c r="FW5257" s="128"/>
      <c r="FX5257" s="128"/>
      <c r="FY5257" s="129"/>
      <c r="GA5257" s="128"/>
    </row>
    <row r="5258" spans="179:183" x14ac:dyDescent="0.35">
      <c r="FW5258" s="128"/>
      <c r="FX5258" s="128"/>
      <c r="FY5258" s="129"/>
      <c r="GA5258" s="128"/>
    </row>
    <row r="5259" spans="179:183" x14ac:dyDescent="0.35">
      <c r="FW5259" s="128"/>
      <c r="FX5259" s="128"/>
      <c r="FY5259" s="129"/>
      <c r="GA5259" s="128"/>
    </row>
    <row r="5260" spans="179:183" x14ac:dyDescent="0.35">
      <c r="FW5260" s="128"/>
      <c r="FX5260" s="128"/>
      <c r="FY5260" s="129"/>
      <c r="GA5260" s="128"/>
    </row>
    <row r="5261" spans="179:183" x14ac:dyDescent="0.35">
      <c r="FW5261" s="128"/>
      <c r="FX5261" s="128"/>
      <c r="FY5261" s="129"/>
      <c r="GA5261" s="128"/>
    </row>
    <row r="5262" spans="179:183" x14ac:dyDescent="0.35">
      <c r="FW5262" s="128"/>
      <c r="FX5262" s="128"/>
      <c r="FY5262" s="129"/>
      <c r="GA5262" s="128"/>
    </row>
    <row r="5263" spans="179:183" x14ac:dyDescent="0.35">
      <c r="FW5263" s="128"/>
      <c r="FX5263" s="128"/>
      <c r="FY5263" s="129"/>
      <c r="GA5263" s="128"/>
    </row>
    <row r="5264" spans="179:183" x14ac:dyDescent="0.35">
      <c r="FW5264" s="128"/>
      <c r="FX5264" s="128"/>
      <c r="FY5264" s="129"/>
      <c r="GA5264" s="128"/>
    </row>
    <row r="5265" spans="179:183" x14ac:dyDescent="0.35">
      <c r="FW5265" s="128"/>
      <c r="FX5265" s="128"/>
      <c r="FY5265" s="129"/>
      <c r="GA5265" s="128"/>
    </row>
    <row r="5266" spans="179:183" x14ac:dyDescent="0.35">
      <c r="FW5266" s="128"/>
      <c r="FX5266" s="128"/>
      <c r="FY5266" s="129"/>
      <c r="GA5266" s="128"/>
    </row>
    <row r="5267" spans="179:183" x14ac:dyDescent="0.35">
      <c r="FW5267" s="128"/>
      <c r="FX5267" s="128"/>
      <c r="FY5267" s="129"/>
      <c r="GA5267" s="128"/>
    </row>
    <row r="5268" spans="179:183" x14ac:dyDescent="0.35">
      <c r="FW5268" s="128"/>
      <c r="FX5268" s="128"/>
      <c r="FY5268" s="129"/>
      <c r="GA5268" s="128"/>
    </row>
    <row r="5269" spans="179:183" x14ac:dyDescent="0.35">
      <c r="FW5269" s="128"/>
      <c r="FX5269" s="128"/>
      <c r="FY5269" s="129"/>
      <c r="GA5269" s="128"/>
    </row>
    <row r="5270" spans="179:183" x14ac:dyDescent="0.35">
      <c r="FW5270" s="128"/>
      <c r="FX5270" s="128"/>
      <c r="FY5270" s="129"/>
      <c r="GA5270" s="128"/>
    </row>
    <row r="5271" spans="179:183" x14ac:dyDescent="0.35">
      <c r="FW5271" s="128"/>
      <c r="FX5271" s="128"/>
      <c r="FY5271" s="129"/>
      <c r="GA5271" s="128"/>
    </row>
    <row r="5272" spans="179:183" x14ac:dyDescent="0.35">
      <c r="FW5272" s="128"/>
      <c r="FX5272" s="128"/>
      <c r="FY5272" s="129"/>
      <c r="GA5272" s="128"/>
    </row>
    <row r="5273" spans="179:183" x14ac:dyDescent="0.35">
      <c r="FW5273" s="128"/>
      <c r="FX5273" s="128"/>
      <c r="FY5273" s="129"/>
      <c r="GA5273" s="128"/>
    </row>
    <row r="5274" spans="179:183" x14ac:dyDescent="0.35">
      <c r="FW5274" s="128"/>
      <c r="FX5274" s="128"/>
      <c r="FY5274" s="129"/>
      <c r="GA5274" s="128"/>
    </row>
    <row r="5275" spans="179:183" x14ac:dyDescent="0.35">
      <c r="FW5275" s="128"/>
      <c r="FX5275" s="128"/>
      <c r="FY5275" s="129"/>
      <c r="GA5275" s="128"/>
    </row>
    <row r="5276" spans="179:183" x14ac:dyDescent="0.35">
      <c r="FW5276" s="128"/>
      <c r="FX5276" s="128"/>
      <c r="FY5276" s="129"/>
      <c r="GA5276" s="128"/>
    </row>
    <row r="5277" spans="179:183" x14ac:dyDescent="0.35">
      <c r="FW5277" s="128"/>
      <c r="FX5277" s="128"/>
      <c r="FY5277" s="129"/>
      <c r="GA5277" s="128"/>
    </row>
    <row r="5278" spans="179:183" x14ac:dyDescent="0.35">
      <c r="FW5278" s="128"/>
      <c r="FX5278" s="128"/>
      <c r="FY5278" s="129"/>
      <c r="GA5278" s="128"/>
    </row>
    <row r="5279" spans="179:183" x14ac:dyDescent="0.35">
      <c r="FW5279" s="128"/>
      <c r="FX5279" s="128"/>
      <c r="FY5279" s="129"/>
      <c r="GA5279" s="128"/>
    </row>
    <row r="5280" spans="179:183" x14ac:dyDescent="0.35">
      <c r="FW5280" s="128"/>
      <c r="FX5280" s="128"/>
      <c r="FY5280" s="129"/>
      <c r="GA5280" s="128"/>
    </row>
    <row r="5281" spans="179:183" x14ac:dyDescent="0.35">
      <c r="FW5281" s="128"/>
      <c r="FX5281" s="128"/>
      <c r="FY5281" s="129"/>
      <c r="GA5281" s="128"/>
    </row>
    <row r="5282" spans="179:183" x14ac:dyDescent="0.35">
      <c r="FW5282" s="128"/>
      <c r="FX5282" s="128"/>
      <c r="FY5282" s="129"/>
      <c r="GA5282" s="128"/>
    </row>
    <row r="5283" spans="179:183" x14ac:dyDescent="0.35">
      <c r="FW5283" s="128"/>
      <c r="FX5283" s="128"/>
      <c r="FY5283" s="129"/>
      <c r="GA5283" s="128"/>
    </row>
    <row r="5284" spans="179:183" x14ac:dyDescent="0.35">
      <c r="FW5284" s="128"/>
      <c r="FX5284" s="128"/>
      <c r="FY5284" s="129"/>
      <c r="GA5284" s="128"/>
    </row>
    <row r="5285" spans="179:183" x14ac:dyDescent="0.35">
      <c r="FW5285" s="128"/>
      <c r="FX5285" s="128"/>
      <c r="FY5285" s="129"/>
      <c r="GA5285" s="128"/>
    </row>
    <row r="5286" spans="179:183" x14ac:dyDescent="0.35">
      <c r="FW5286" s="128"/>
      <c r="FX5286" s="128"/>
      <c r="FY5286" s="129"/>
      <c r="GA5286" s="128"/>
    </row>
    <row r="5287" spans="179:183" x14ac:dyDescent="0.35">
      <c r="FW5287" s="128"/>
      <c r="FX5287" s="128"/>
      <c r="FY5287" s="129"/>
      <c r="GA5287" s="128"/>
    </row>
    <row r="5288" spans="179:183" x14ac:dyDescent="0.35">
      <c r="FW5288" s="128"/>
      <c r="FX5288" s="128"/>
      <c r="FY5288" s="129"/>
      <c r="GA5288" s="128"/>
    </row>
    <row r="5289" spans="179:183" x14ac:dyDescent="0.35">
      <c r="FW5289" s="128"/>
      <c r="FX5289" s="128"/>
      <c r="FY5289" s="129"/>
      <c r="GA5289" s="128"/>
    </row>
    <row r="5290" spans="179:183" x14ac:dyDescent="0.35">
      <c r="FW5290" s="128"/>
      <c r="FX5290" s="128"/>
      <c r="FY5290" s="129"/>
      <c r="GA5290" s="128"/>
    </row>
    <row r="5291" spans="179:183" x14ac:dyDescent="0.35">
      <c r="FW5291" s="128"/>
      <c r="FX5291" s="128"/>
      <c r="FY5291" s="129"/>
      <c r="GA5291" s="128"/>
    </row>
    <row r="5292" spans="179:183" x14ac:dyDescent="0.35">
      <c r="FW5292" s="128"/>
      <c r="FX5292" s="128"/>
      <c r="FY5292" s="129"/>
      <c r="GA5292" s="128"/>
    </row>
    <row r="5293" spans="179:183" x14ac:dyDescent="0.35">
      <c r="FW5293" s="128"/>
      <c r="FX5293" s="128"/>
      <c r="FY5293" s="129"/>
      <c r="GA5293" s="128"/>
    </row>
    <row r="5294" spans="179:183" x14ac:dyDescent="0.35">
      <c r="FW5294" s="128"/>
      <c r="FX5294" s="128"/>
      <c r="FY5294" s="129"/>
      <c r="GA5294" s="128"/>
    </row>
    <row r="5295" spans="179:183" x14ac:dyDescent="0.35">
      <c r="FW5295" s="128"/>
      <c r="FX5295" s="128"/>
      <c r="FY5295" s="129"/>
      <c r="GA5295" s="128"/>
    </row>
    <row r="5296" spans="179:183" x14ac:dyDescent="0.35">
      <c r="FW5296" s="128"/>
      <c r="FX5296" s="128"/>
      <c r="FY5296" s="129"/>
      <c r="GA5296" s="128"/>
    </row>
    <row r="5297" spans="179:183" x14ac:dyDescent="0.35">
      <c r="FW5297" s="128"/>
      <c r="FX5297" s="128"/>
      <c r="FY5297" s="129"/>
      <c r="GA5297" s="128"/>
    </row>
    <row r="5298" spans="179:183" x14ac:dyDescent="0.35">
      <c r="FW5298" s="128"/>
      <c r="FX5298" s="128"/>
      <c r="FY5298" s="129"/>
      <c r="GA5298" s="128"/>
    </row>
    <row r="5299" spans="179:183" x14ac:dyDescent="0.35">
      <c r="FW5299" s="128"/>
      <c r="FX5299" s="128"/>
      <c r="FY5299" s="129"/>
      <c r="GA5299" s="128"/>
    </row>
    <row r="5300" spans="179:183" x14ac:dyDescent="0.35">
      <c r="FW5300" s="128"/>
      <c r="FX5300" s="128"/>
      <c r="FY5300" s="129"/>
      <c r="GA5300" s="128"/>
    </row>
    <row r="5301" spans="179:183" x14ac:dyDescent="0.35">
      <c r="FW5301" s="128"/>
      <c r="FX5301" s="128"/>
      <c r="FY5301" s="129"/>
      <c r="GA5301" s="128"/>
    </row>
    <row r="5302" spans="179:183" x14ac:dyDescent="0.35">
      <c r="FW5302" s="128"/>
      <c r="FX5302" s="128"/>
      <c r="FY5302" s="129"/>
      <c r="GA5302" s="128"/>
    </row>
    <row r="5303" spans="179:183" x14ac:dyDescent="0.35">
      <c r="FW5303" s="128"/>
      <c r="FX5303" s="128"/>
      <c r="FY5303" s="129"/>
      <c r="GA5303" s="128"/>
    </row>
    <row r="5304" spans="179:183" x14ac:dyDescent="0.35">
      <c r="FW5304" s="128"/>
      <c r="FX5304" s="128"/>
      <c r="FY5304" s="129"/>
      <c r="GA5304" s="128"/>
    </row>
    <row r="5305" spans="179:183" x14ac:dyDescent="0.35">
      <c r="FW5305" s="128"/>
      <c r="FX5305" s="128"/>
      <c r="FY5305" s="129"/>
      <c r="GA5305" s="128"/>
    </row>
    <row r="5306" spans="179:183" x14ac:dyDescent="0.35">
      <c r="FW5306" s="128"/>
      <c r="FX5306" s="128"/>
      <c r="FY5306" s="129"/>
      <c r="GA5306" s="128"/>
    </row>
    <row r="5307" spans="179:183" x14ac:dyDescent="0.35">
      <c r="FW5307" s="128"/>
      <c r="FX5307" s="128"/>
      <c r="FY5307" s="129"/>
      <c r="GA5307" s="128"/>
    </row>
    <row r="5308" spans="179:183" x14ac:dyDescent="0.35">
      <c r="FW5308" s="128"/>
      <c r="FX5308" s="128"/>
      <c r="FY5308" s="129"/>
      <c r="GA5308" s="128"/>
    </row>
    <row r="5309" spans="179:183" x14ac:dyDescent="0.35">
      <c r="FW5309" s="128"/>
      <c r="FX5309" s="128"/>
      <c r="FY5309" s="129"/>
      <c r="GA5309" s="128"/>
    </row>
    <row r="5310" spans="179:183" x14ac:dyDescent="0.35">
      <c r="FW5310" s="128"/>
      <c r="FX5310" s="128"/>
      <c r="FY5310" s="129"/>
      <c r="GA5310" s="128"/>
    </row>
    <row r="5311" spans="179:183" x14ac:dyDescent="0.35">
      <c r="FW5311" s="128"/>
      <c r="FX5311" s="128"/>
      <c r="FY5311" s="129"/>
      <c r="GA5311" s="128"/>
    </row>
    <row r="5312" spans="179:183" x14ac:dyDescent="0.35">
      <c r="FW5312" s="128"/>
      <c r="FX5312" s="128"/>
      <c r="FY5312" s="129"/>
      <c r="GA5312" s="128"/>
    </row>
    <row r="5313" spans="179:183" x14ac:dyDescent="0.35">
      <c r="FW5313" s="128"/>
      <c r="FX5313" s="128"/>
      <c r="FY5313" s="129"/>
      <c r="GA5313" s="128"/>
    </row>
    <row r="5314" spans="179:183" x14ac:dyDescent="0.35">
      <c r="FW5314" s="128"/>
      <c r="FX5314" s="128"/>
      <c r="FY5314" s="129"/>
      <c r="GA5314" s="128"/>
    </row>
    <row r="5315" spans="179:183" x14ac:dyDescent="0.35">
      <c r="FW5315" s="128"/>
      <c r="FX5315" s="128"/>
      <c r="FY5315" s="129"/>
      <c r="GA5315" s="128"/>
    </row>
    <row r="5316" spans="179:183" x14ac:dyDescent="0.35">
      <c r="FW5316" s="128"/>
      <c r="FX5316" s="128"/>
      <c r="FY5316" s="129"/>
      <c r="GA5316" s="128"/>
    </row>
    <row r="5317" spans="179:183" x14ac:dyDescent="0.35">
      <c r="FW5317" s="128"/>
      <c r="FX5317" s="128"/>
      <c r="FY5317" s="129"/>
      <c r="GA5317" s="128"/>
    </row>
    <row r="5318" spans="179:183" x14ac:dyDescent="0.35">
      <c r="FW5318" s="128"/>
      <c r="FX5318" s="128"/>
      <c r="FY5318" s="129"/>
      <c r="GA5318" s="128"/>
    </row>
    <row r="5319" spans="179:183" x14ac:dyDescent="0.35">
      <c r="FW5319" s="128"/>
      <c r="FX5319" s="128"/>
      <c r="FY5319" s="129"/>
      <c r="GA5319" s="128"/>
    </row>
    <row r="5320" spans="179:183" x14ac:dyDescent="0.35">
      <c r="FW5320" s="128"/>
      <c r="FX5320" s="128"/>
      <c r="FY5320" s="129"/>
      <c r="GA5320" s="128"/>
    </row>
    <row r="5321" spans="179:183" x14ac:dyDescent="0.35">
      <c r="FW5321" s="128"/>
      <c r="FX5321" s="128"/>
      <c r="FY5321" s="129"/>
      <c r="GA5321" s="128"/>
    </row>
    <row r="5322" spans="179:183" x14ac:dyDescent="0.35">
      <c r="FW5322" s="128"/>
      <c r="FX5322" s="128"/>
      <c r="FY5322" s="129"/>
      <c r="GA5322" s="128"/>
    </row>
    <row r="5323" spans="179:183" x14ac:dyDescent="0.35">
      <c r="FW5323" s="128"/>
      <c r="FX5323" s="128"/>
      <c r="FY5323" s="129"/>
      <c r="GA5323" s="128"/>
    </row>
    <row r="5324" spans="179:183" x14ac:dyDescent="0.35">
      <c r="FW5324" s="128"/>
      <c r="FX5324" s="128"/>
      <c r="FY5324" s="129"/>
      <c r="GA5324" s="128"/>
    </row>
    <row r="5325" spans="179:183" x14ac:dyDescent="0.35">
      <c r="FW5325" s="128"/>
      <c r="FX5325" s="128"/>
      <c r="FY5325" s="129"/>
      <c r="GA5325" s="128"/>
    </row>
    <row r="5326" spans="179:183" x14ac:dyDescent="0.35">
      <c r="FW5326" s="128"/>
      <c r="FX5326" s="128"/>
      <c r="FY5326" s="129"/>
      <c r="GA5326" s="128"/>
    </row>
    <row r="5327" spans="179:183" x14ac:dyDescent="0.35">
      <c r="FW5327" s="128"/>
      <c r="FX5327" s="128"/>
      <c r="FY5327" s="129"/>
      <c r="GA5327" s="128"/>
    </row>
    <row r="5328" spans="179:183" x14ac:dyDescent="0.35">
      <c r="FW5328" s="128"/>
      <c r="FX5328" s="128"/>
      <c r="FY5328" s="129"/>
      <c r="GA5328" s="128"/>
    </row>
    <row r="5329" spans="179:183" x14ac:dyDescent="0.35">
      <c r="FW5329" s="128"/>
      <c r="FX5329" s="128"/>
      <c r="FY5329" s="129"/>
      <c r="GA5329" s="128"/>
    </row>
    <row r="5330" spans="179:183" x14ac:dyDescent="0.35">
      <c r="FW5330" s="128"/>
      <c r="FX5330" s="128"/>
      <c r="FY5330" s="129"/>
      <c r="GA5330" s="128"/>
    </row>
    <row r="5331" spans="179:183" x14ac:dyDescent="0.35">
      <c r="FW5331" s="128"/>
      <c r="FX5331" s="128"/>
      <c r="FY5331" s="129"/>
      <c r="GA5331" s="128"/>
    </row>
    <row r="5332" spans="179:183" x14ac:dyDescent="0.35">
      <c r="FW5332" s="128"/>
      <c r="FX5332" s="128"/>
      <c r="FY5332" s="129"/>
      <c r="GA5332" s="128"/>
    </row>
    <row r="5333" spans="179:183" x14ac:dyDescent="0.35">
      <c r="FW5333" s="128"/>
      <c r="FX5333" s="128"/>
      <c r="FY5333" s="129"/>
      <c r="GA5333" s="128"/>
    </row>
    <row r="5334" spans="179:183" x14ac:dyDescent="0.35">
      <c r="FW5334" s="128"/>
      <c r="FX5334" s="128"/>
      <c r="FY5334" s="129"/>
      <c r="GA5334" s="128"/>
    </row>
    <row r="5335" spans="179:183" x14ac:dyDescent="0.35">
      <c r="FW5335" s="128"/>
      <c r="FX5335" s="128"/>
      <c r="FY5335" s="129"/>
      <c r="GA5335" s="128"/>
    </row>
    <row r="5336" spans="179:183" x14ac:dyDescent="0.35">
      <c r="FW5336" s="128"/>
      <c r="FX5336" s="128"/>
      <c r="FY5336" s="129"/>
      <c r="GA5336" s="128"/>
    </row>
    <row r="5337" spans="179:183" x14ac:dyDescent="0.35">
      <c r="FW5337" s="128"/>
      <c r="FX5337" s="128"/>
      <c r="FY5337" s="129"/>
      <c r="GA5337" s="128"/>
    </row>
    <row r="5338" spans="179:183" x14ac:dyDescent="0.35">
      <c r="FW5338" s="128"/>
      <c r="FX5338" s="128"/>
      <c r="FY5338" s="129"/>
      <c r="GA5338" s="128"/>
    </row>
    <row r="5339" spans="179:183" x14ac:dyDescent="0.35">
      <c r="FW5339" s="128"/>
      <c r="FX5339" s="128"/>
      <c r="FY5339" s="129"/>
      <c r="GA5339" s="128"/>
    </row>
    <row r="5340" spans="179:183" x14ac:dyDescent="0.35">
      <c r="FW5340" s="128"/>
      <c r="FX5340" s="128"/>
      <c r="FY5340" s="129"/>
      <c r="GA5340" s="128"/>
    </row>
    <row r="5341" spans="179:183" x14ac:dyDescent="0.35">
      <c r="FW5341" s="128"/>
      <c r="FX5341" s="128"/>
      <c r="FY5341" s="129"/>
      <c r="GA5341" s="128"/>
    </row>
    <row r="5342" spans="179:183" x14ac:dyDescent="0.35">
      <c r="FW5342" s="128"/>
      <c r="FX5342" s="128"/>
      <c r="FY5342" s="129"/>
      <c r="GA5342" s="128"/>
    </row>
    <row r="5343" spans="179:183" x14ac:dyDescent="0.35">
      <c r="FW5343" s="128"/>
      <c r="FX5343" s="128"/>
      <c r="FY5343" s="129"/>
      <c r="GA5343" s="128"/>
    </row>
    <row r="5344" spans="179:183" x14ac:dyDescent="0.35">
      <c r="FW5344" s="128"/>
      <c r="FX5344" s="128"/>
      <c r="FY5344" s="129"/>
      <c r="GA5344" s="128"/>
    </row>
    <row r="5345" spans="179:183" x14ac:dyDescent="0.35">
      <c r="FW5345" s="128"/>
      <c r="FX5345" s="128"/>
      <c r="FY5345" s="129"/>
      <c r="GA5345" s="128"/>
    </row>
    <row r="5346" spans="179:183" x14ac:dyDescent="0.35">
      <c r="FW5346" s="128"/>
      <c r="FX5346" s="128"/>
      <c r="FY5346" s="129"/>
      <c r="GA5346" s="128"/>
    </row>
    <row r="5347" spans="179:183" x14ac:dyDescent="0.35">
      <c r="FW5347" s="128"/>
      <c r="FX5347" s="128"/>
      <c r="FY5347" s="129"/>
      <c r="GA5347" s="128"/>
    </row>
    <row r="5348" spans="179:183" x14ac:dyDescent="0.35">
      <c r="FW5348" s="128"/>
      <c r="FX5348" s="128"/>
      <c r="FY5348" s="129"/>
      <c r="GA5348" s="128"/>
    </row>
    <row r="5349" spans="179:183" x14ac:dyDescent="0.35">
      <c r="FW5349" s="128"/>
      <c r="FX5349" s="128"/>
      <c r="FY5349" s="129"/>
      <c r="GA5349" s="128"/>
    </row>
    <row r="5350" spans="179:183" x14ac:dyDescent="0.35">
      <c r="FW5350" s="128"/>
      <c r="FX5350" s="128"/>
      <c r="FY5350" s="129"/>
      <c r="GA5350" s="128"/>
    </row>
    <row r="5351" spans="179:183" x14ac:dyDescent="0.35">
      <c r="FW5351" s="128"/>
      <c r="FX5351" s="128"/>
      <c r="FY5351" s="129"/>
      <c r="GA5351" s="128"/>
    </row>
    <row r="5352" spans="179:183" x14ac:dyDescent="0.35">
      <c r="FW5352" s="128"/>
      <c r="FX5352" s="128"/>
      <c r="FY5352" s="129"/>
      <c r="GA5352" s="128"/>
    </row>
    <row r="5353" spans="179:183" x14ac:dyDescent="0.35">
      <c r="FW5353" s="128"/>
      <c r="FX5353" s="128"/>
      <c r="FY5353" s="129"/>
      <c r="GA5353" s="128"/>
    </row>
    <row r="5354" spans="179:183" x14ac:dyDescent="0.35">
      <c r="FW5354" s="128"/>
      <c r="FX5354" s="128"/>
      <c r="FY5354" s="129"/>
      <c r="GA5354" s="128"/>
    </row>
    <row r="5355" spans="179:183" x14ac:dyDescent="0.35">
      <c r="FW5355" s="128"/>
      <c r="FX5355" s="128"/>
      <c r="FY5355" s="129"/>
      <c r="GA5355" s="128"/>
    </row>
    <row r="5356" spans="179:183" x14ac:dyDescent="0.35">
      <c r="FW5356" s="128"/>
      <c r="FX5356" s="128"/>
      <c r="FY5356" s="129"/>
      <c r="GA5356" s="128"/>
    </row>
    <row r="5357" spans="179:183" x14ac:dyDescent="0.35">
      <c r="FW5357" s="128"/>
      <c r="FX5357" s="128"/>
      <c r="FY5357" s="129"/>
      <c r="GA5357" s="128"/>
    </row>
    <row r="5358" spans="179:183" x14ac:dyDescent="0.35">
      <c r="FW5358" s="128"/>
      <c r="FX5358" s="128"/>
      <c r="FY5358" s="129"/>
      <c r="GA5358" s="128"/>
    </row>
    <row r="5359" spans="179:183" x14ac:dyDescent="0.35">
      <c r="FW5359" s="128"/>
      <c r="FX5359" s="128"/>
      <c r="FY5359" s="129"/>
      <c r="GA5359" s="128"/>
    </row>
    <row r="5360" spans="179:183" x14ac:dyDescent="0.35">
      <c r="FW5360" s="128"/>
      <c r="FX5360" s="128"/>
      <c r="FY5360" s="129"/>
      <c r="GA5360" s="128"/>
    </row>
    <row r="5361" spans="179:183" x14ac:dyDescent="0.35">
      <c r="FW5361" s="128"/>
      <c r="FX5361" s="128"/>
      <c r="FY5361" s="129"/>
      <c r="GA5361" s="128"/>
    </row>
    <row r="5362" spans="179:183" x14ac:dyDescent="0.35">
      <c r="FW5362" s="128"/>
      <c r="FX5362" s="128"/>
      <c r="FY5362" s="129"/>
      <c r="GA5362" s="128"/>
    </row>
    <row r="5363" spans="179:183" x14ac:dyDescent="0.35">
      <c r="FW5363" s="128"/>
      <c r="FX5363" s="128"/>
      <c r="FY5363" s="129"/>
      <c r="GA5363" s="128"/>
    </row>
    <row r="5364" spans="179:183" x14ac:dyDescent="0.35">
      <c r="FW5364" s="128"/>
      <c r="FX5364" s="128"/>
      <c r="FY5364" s="129"/>
      <c r="GA5364" s="128"/>
    </row>
    <row r="5365" spans="179:183" x14ac:dyDescent="0.35">
      <c r="FW5365" s="128"/>
      <c r="FX5365" s="128"/>
      <c r="FY5365" s="129"/>
      <c r="GA5365" s="128"/>
    </row>
    <row r="5366" spans="179:183" x14ac:dyDescent="0.35">
      <c r="FW5366" s="128"/>
      <c r="FX5366" s="128"/>
      <c r="FY5366" s="129"/>
      <c r="GA5366" s="128"/>
    </row>
    <row r="5367" spans="179:183" x14ac:dyDescent="0.35">
      <c r="FW5367" s="128"/>
      <c r="FX5367" s="128"/>
      <c r="FY5367" s="129"/>
      <c r="GA5367" s="128"/>
    </row>
    <row r="5368" spans="179:183" x14ac:dyDescent="0.35">
      <c r="FW5368" s="128"/>
      <c r="FX5368" s="128"/>
      <c r="FY5368" s="129"/>
      <c r="GA5368" s="128"/>
    </row>
    <row r="5369" spans="179:183" x14ac:dyDescent="0.35">
      <c r="FW5369" s="128"/>
      <c r="FX5369" s="128"/>
      <c r="FY5369" s="129"/>
      <c r="GA5369" s="128"/>
    </row>
    <row r="5370" spans="179:183" x14ac:dyDescent="0.35">
      <c r="FW5370" s="128"/>
      <c r="FX5370" s="128"/>
      <c r="FY5370" s="129"/>
      <c r="GA5370" s="128"/>
    </row>
    <row r="5371" spans="179:183" x14ac:dyDescent="0.35">
      <c r="FW5371" s="128"/>
      <c r="FX5371" s="128"/>
      <c r="FY5371" s="129"/>
      <c r="GA5371" s="128"/>
    </row>
    <row r="5372" spans="179:183" x14ac:dyDescent="0.35">
      <c r="FW5372" s="128"/>
      <c r="FX5372" s="128"/>
      <c r="FY5372" s="129"/>
      <c r="GA5372" s="128"/>
    </row>
    <row r="5373" spans="179:183" x14ac:dyDescent="0.35">
      <c r="FW5373" s="128"/>
      <c r="FX5373" s="128"/>
      <c r="FY5373" s="129"/>
      <c r="GA5373" s="128"/>
    </row>
    <row r="5374" spans="179:183" x14ac:dyDescent="0.35">
      <c r="FW5374" s="128"/>
      <c r="FX5374" s="128"/>
      <c r="FY5374" s="129"/>
      <c r="GA5374" s="128"/>
    </row>
    <row r="5375" spans="179:183" x14ac:dyDescent="0.35">
      <c r="FW5375" s="128"/>
      <c r="FX5375" s="128"/>
      <c r="FY5375" s="129"/>
      <c r="GA5375" s="128"/>
    </row>
    <row r="5376" spans="179:183" x14ac:dyDescent="0.35">
      <c r="FW5376" s="128"/>
      <c r="FX5376" s="128"/>
      <c r="FY5376" s="129"/>
      <c r="GA5376" s="128"/>
    </row>
    <row r="5377" spans="179:183" x14ac:dyDescent="0.35">
      <c r="FW5377" s="128"/>
      <c r="FX5377" s="128"/>
      <c r="FY5377" s="129"/>
      <c r="GA5377" s="128"/>
    </row>
    <row r="5378" spans="179:183" x14ac:dyDescent="0.35">
      <c r="FW5378" s="128"/>
      <c r="FX5378" s="128"/>
      <c r="FY5378" s="129"/>
      <c r="GA5378" s="128"/>
    </row>
    <row r="5379" spans="179:183" x14ac:dyDescent="0.35">
      <c r="FW5379" s="128"/>
      <c r="FX5379" s="128"/>
      <c r="FY5379" s="129"/>
      <c r="GA5379" s="128"/>
    </row>
    <row r="5380" spans="179:183" x14ac:dyDescent="0.35">
      <c r="FW5380" s="128"/>
      <c r="FX5380" s="128"/>
      <c r="FY5380" s="129"/>
      <c r="GA5380" s="128"/>
    </row>
    <row r="5381" spans="179:183" x14ac:dyDescent="0.35">
      <c r="FW5381" s="128"/>
      <c r="FX5381" s="128"/>
      <c r="FY5381" s="129"/>
      <c r="GA5381" s="128"/>
    </row>
    <row r="5382" spans="179:183" x14ac:dyDescent="0.35">
      <c r="FW5382" s="128"/>
      <c r="FX5382" s="128"/>
      <c r="FY5382" s="129"/>
      <c r="GA5382" s="128"/>
    </row>
    <row r="5383" spans="179:183" x14ac:dyDescent="0.35">
      <c r="FW5383" s="128"/>
      <c r="FX5383" s="128"/>
      <c r="FY5383" s="129"/>
      <c r="GA5383" s="128"/>
    </row>
    <row r="5384" spans="179:183" x14ac:dyDescent="0.35">
      <c r="FW5384" s="128"/>
      <c r="FX5384" s="128"/>
      <c r="FY5384" s="129"/>
      <c r="GA5384" s="128"/>
    </row>
    <row r="5385" spans="179:183" x14ac:dyDescent="0.35">
      <c r="FW5385" s="128"/>
      <c r="FX5385" s="128"/>
      <c r="FY5385" s="129"/>
      <c r="GA5385" s="128"/>
    </row>
    <row r="5386" spans="179:183" x14ac:dyDescent="0.35">
      <c r="FW5386" s="128"/>
      <c r="FX5386" s="128"/>
      <c r="FY5386" s="129"/>
      <c r="GA5386" s="128"/>
    </row>
    <row r="5387" spans="179:183" x14ac:dyDescent="0.35">
      <c r="FW5387" s="128"/>
      <c r="FX5387" s="128"/>
      <c r="FY5387" s="129"/>
      <c r="GA5387" s="128"/>
    </row>
    <row r="5388" spans="179:183" x14ac:dyDescent="0.35">
      <c r="FW5388" s="128"/>
      <c r="FX5388" s="128"/>
      <c r="FY5388" s="129"/>
      <c r="GA5388" s="128"/>
    </row>
    <row r="5389" spans="179:183" x14ac:dyDescent="0.35">
      <c r="FW5389" s="128"/>
      <c r="FX5389" s="128"/>
      <c r="FY5389" s="129"/>
      <c r="GA5389" s="128"/>
    </row>
    <row r="5390" spans="179:183" x14ac:dyDescent="0.35">
      <c r="FW5390" s="128"/>
      <c r="FX5390" s="128"/>
      <c r="FY5390" s="129"/>
      <c r="GA5390" s="128"/>
    </row>
    <row r="5391" spans="179:183" x14ac:dyDescent="0.35">
      <c r="FW5391" s="128"/>
      <c r="FX5391" s="128"/>
      <c r="FY5391" s="129"/>
      <c r="GA5391" s="128"/>
    </row>
    <row r="5392" spans="179:183" x14ac:dyDescent="0.35">
      <c r="FW5392" s="128"/>
      <c r="FX5392" s="128"/>
      <c r="FY5392" s="129"/>
      <c r="GA5392" s="128"/>
    </row>
    <row r="5393" spans="179:183" x14ac:dyDescent="0.35">
      <c r="FW5393" s="128"/>
      <c r="FX5393" s="128"/>
      <c r="FY5393" s="129"/>
      <c r="GA5393" s="128"/>
    </row>
    <row r="5394" spans="179:183" x14ac:dyDescent="0.35">
      <c r="FW5394" s="128"/>
      <c r="FX5394" s="128"/>
      <c r="FY5394" s="129"/>
      <c r="GA5394" s="128"/>
    </row>
    <row r="5395" spans="179:183" x14ac:dyDescent="0.35">
      <c r="FW5395" s="128"/>
      <c r="FX5395" s="128"/>
      <c r="FY5395" s="129"/>
      <c r="GA5395" s="128"/>
    </row>
    <row r="5396" spans="179:183" x14ac:dyDescent="0.35">
      <c r="FW5396" s="128"/>
      <c r="FX5396" s="128"/>
      <c r="FY5396" s="129"/>
      <c r="GA5396" s="128"/>
    </row>
    <row r="5397" spans="179:183" x14ac:dyDescent="0.35">
      <c r="FW5397" s="128"/>
      <c r="FX5397" s="128"/>
      <c r="FY5397" s="129"/>
      <c r="GA5397" s="128"/>
    </row>
    <row r="5398" spans="179:183" x14ac:dyDescent="0.35">
      <c r="FW5398" s="128"/>
      <c r="FX5398" s="128"/>
      <c r="FY5398" s="129"/>
      <c r="GA5398" s="128"/>
    </row>
    <row r="5399" spans="179:183" x14ac:dyDescent="0.35">
      <c r="FW5399" s="128"/>
      <c r="FX5399" s="128"/>
      <c r="FY5399" s="129"/>
      <c r="GA5399" s="128"/>
    </row>
    <row r="5400" spans="179:183" x14ac:dyDescent="0.35">
      <c r="FW5400" s="128"/>
      <c r="FX5400" s="128"/>
      <c r="FY5400" s="129"/>
      <c r="GA5400" s="128"/>
    </row>
    <row r="5401" spans="179:183" x14ac:dyDescent="0.35">
      <c r="FW5401" s="128"/>
      <c r="FX5401" s="128"/>
      <c r="FY5401" s="129"/>
      <c r="GA5401" s="128"/>
    </row>
    <row r="5402" spans="179:183" x14ac:dyDescent="0.35">
      <c r="FW5402" s="128"/>
      <c r="FX5402" s="128"/>
      <c r="FY5402" s="129"/>
      <c r="GA5402" s="128"/>
    </row>
    <row r="5403" spans="179:183" x14ac:dyDescent="0.35">
      <c r="FW5403" s="128"/>
      <c r="FX5403" s="128"/>
      <c r="FY5403" s="129"/>
      <c r="GA5403" s="128"/>
    </row>
    <row r="5404" spans="179:183" x14ac:dyDescent="0.35">
      <c r="FW5404" s="128"/>
      <c r="FX5404" s="128"/>
      <c r="FY5404" s="129"/>
      <c r="GA5404" s="128"/>
    </row>
    <row r="5405" spans="179:183" x14ac:dyDescent="0.35">
      <c r="FW5405" s="128"/>
      <c r="FX5405" s="128"/>
      <c r="FY5405" s="129"/>
      <c r="GA5405" s="128"/>
    </row>
    <row r="5406" spans="179:183" x14ac:dyDescent="0.35">
      <c r="FW5406" s="128"/>
      <c r="FX5406" s="128"/>
      <c r="FY5406" s="129"/>
      <c r="GA5406" s="128"/>
    </row>
    <row r="5407" spans="179:183" x14ac:dyDescent="0.35">
      <c r="FW5407" s="128"/>
      <c r="FX5407" s="128"/>
      <c r="FY5407" s="129"/>
      <c r="GA5407" s="128"/>
    </row>
    <row r="5408" spans="179:183" x14ac:dyDescent="0.35">
      <c r="FW5408" s="128"/>
      <c r="FX5408" s="128"/>
      <c r="FY5408" s="129"/>
      <c r="GA5408" s="128"/>
    </row>
    <row r="5409" spans="179:183" x14ac:dyDescent="0.35">
      <c r="FW5409" s="128"/>
      <c r="FX5409" s="128"/>
      <c r="FY5409" s="129"/>
      <c r="GA5409" s="128"/>
    </row>
    <row r="5410" spans="179:183" x14ac:dyDescent="0.35">
      <c r="FW5410" s="128"/>
      <c r="FX5410" s="128"/>
      <c r="FY5410" s="129"/>
      <c r="GA5410" s="128"/>
    </row>
    <row r="5411" spans="179:183" x14ac:dyDescent="0.35">
      <c r="FW5411" s="128"/>
      <c r="FX5411" s="128"/>
      <c r="FY5411" s="129"/>
      <c r="GA5411" s="128"/>
    </row>
    <row r="5412" spans="179:183" x14ac:dyDescent="0.35">
      <c r="FW5412" s="128"/>
      <c r="FX5412" s="128"/>
      <c r="FY5412" s="129"/>
      <c r="GA5412" s="128"/>
    </row>
    <row r="5413" spans="179:183" x14ac:dyDescent="0.35">
      <c r="FW5413" s="128"/>
      <c r="FX5413" s="128"/>
      <c r="FY5413" s="129"/>
      <c r="GA5413" s="128"/>
    </row>
    <row r="5414" spans="179:183" x14ac:dyDescent="0.35">
      <c r="FW5414" s="128"/>
      <c r="FX5414" s="128"/>
      <c r="FY5414" s="129"/>
      <c r="GA5414" s="128"/>
    </row>
    <row r="5415" spans="179:183" x14ac:dyDescent="0.35">
      <c r="FW5415" s="128"/>
      <c r="FX5415" s="128"/>
      <c r="FY5415" s="129"/>
      <c r="GA5415" s="128"/>
    </row>
    <row r="5416" spans="179:183" x14ac:dyDescent="0.35">
      <c r="FW5416" s="128"/>
      <c r="FX5416" s="128"/>
      <c r="FY5416" s="129"/>
      <c r="GA5416" s="128"/>
    </row>
    <row r="5417" spans="179:183" x14ac:dyDescent="0.35">
      <c r="FW5417" s="128"/>
      <c r="FX5417" s="128"/>
      <c r="FY5417" s="129"/>
      <c r="GA5417" s="128"/>
    </row>
    <row r="5418" spans="179:183" x14ac:dyDescent="0.35">
      <c r="FW5418" s="128"/>
      <c r="FX5418" s="128"/>
      <c r="FY5418" s="129"/>
      <c r="GA5418" s="128"/>
    </row>
    <row r="5419" spans="179:183" x14ac:dyDescent="0.35">
      <c r="FW5419" s="128"/>
      <c r="FX5419" s="128"/>
      <c r="FY5419" s="129"/>
      <c r="GA5419" s="128"/>
    </row>
    <row r="5420" spans="179:183" x14ac:dyDescent="0.35">
      <c r="FW5420" s="128"/>
      <c r="FX5420" s="128"/>
      <c r="FY5420" s="129"/>
      <c r="GA5420" s="128"/>
    </row>
    <row r="5421" spans="179:183" x14ac:dyDescent="0.35">
      <c r="FW5421" s="128"/>
      <c r="FX5421" s="128"/>
      <c r="FY5421" s="129"/>
      <c r="GA5421" s="128"/>
    </row>
    <row r="5422" spans="179:183" x14ac:dyDescent="0.35">
      <c r="FW5422" s="128"/>
      <c r="FX5422" s="128"/>
      <c r="FY5422" s="129"/>
      <c r="GA5422" s="128"/>
    </row>
    <row r="5423" spans="179:183" x14ac:dyDescent="0.35">
      <c r="FW5423" s="128"/>
      <c r="FX5423" s="128"/>
      <c r="FY5423" s="129"/>
      <c r="GA5423" s="128"/>
    </row>
    <row r="5424" spans="179:183" x14ac:dyDescent="0.35">
      <c r="FW5424" s="128"/>
      <c r="FX5424" s="128"/>
      <c r="FY5424" s="129"/>
      <c r="GA5424" s="128"/>
    </row>
    <row r="5425" spans="179:183" x14ac:dyDescent="0.35">
      <c r="FW5425" s="128"/>
      <c r="FX5425" s="128"/>
      <c r="FY5425" s="129"/>
      <c r="GA5425" s="128"/>
    </row>
    <row r="5426" spans="179:183" x14ac:dyDescent="0.35">
      <c r="FW5426" s="128"/>
      <c r="FX5426" s="128"/>
      <c r="FY5426" s="129"/>
      <c r="GA5426" s="128"/>
    </row>
    <row r="5427" spans="179:183" x14ac:dyDescent="0.35">
      <c r="FW5427" s="128"/>
      <c r="FX5427" s="128"/>
      <c r="FY5427" s="129"/>
      <c r="GA5427" s="128"/>
    </row>
    <row r="5428" spans="179:183" x14ac:dyDescent="0.35">
      <c r="FW5428" s="128"/>
      <c r="FX5428" s="128"/>
      <c r="FY5428" s="129"/>
      <c r="GA5428" s="128"/>
    </row>
    <row r="5429" spans="179:183" x14ac:dyDescent="0.35">
      <c r="FW5429" s="128"/>
      <c r="FX5429" s="128"/>
      <c r="FY5429" s="129"/>
      <c r="GA5429" s="128"/>
    </row>
    <row r="5430" spans="179:183" x14ac:dyDescent="0.35">
      <c r="FW5430" s="128"/>
      <c r="FX5430" s="128"/>
      <c r="FY5430" s="129"/>
      <c r="GA5430" s="128"/>
    </row>
    <row r="5431" spans="179:183" x14ac:dyDescent="0.35">
      <c r="FW5431" s="128"/>
      <c r="FX5431" s="128"/>
      <c r="FY5431" s="129"/>
      <c r="GA5431" s="128"/>
    </row>
    <row r="5432" spans="179:183" x14ac:dyDescent="0.35">
      <c r="FW5432" s="128"/>
      <c r="FX5432" s="128"/>
      <c r="FY5432" s="129"/>
      <c r="GA5432" s="128"/>
    </row>
    <row r="5433" spans="179:183" x14ac:dyDescent="0.35">
      <c r="FW5433" s="128"/>
      <c r="FX5433" s="128"/>
      <c r="FY5433" s="129"/>
      <c r="GA5433" s="128"/>
    </row>
    <row r="5434" spans="179:183" x14ac:dyDescent="0.35">
      <c r="FW5434" s="128"/>
      <c r="FX5434" s="128"/>
      <c r="FY5434" s="129"/>
      <c r="GA5434" s="128"/>
    </row>
    <row r="5435" spans="179:183" x14ac:dyDescent="0.35">
      <c r="FW5435" s="128"/>
      <c r="FX5435" s="128"/>
      <c r="FY5435" s="129"/>
      <c r="GA5435" s="128"/>
    </row>
    <row r="5436" spans="179:183" x14ac:dyDescent="0.35">
      <c r="FW5436" s="128"/>
      <c r="FX5436" s="128"/>
      <c r="FY5436" s="129"/>
      <c r="GA5436" s="128"/>
    </row>
    <row r="5437" spans="179:183" x14ac:dyDescent="0.35">
      <c r="FW5437" s="128"/>
      <c r="FX5437" s="128"/>
      <c r="FY5437" s="129"/>
      <c r="GA5437" s="128"/>
    </row>
    <row r="5438" spans="179:183" x14ac:dyDescent="0.35">
      <c r="FW5438" s="128"/>
      <c r="FX5438" s="128"/>
      <c r="FY5438" s="129"/>
      <c r="GA5438" s="128"/>
    </row>
    <row r="5439" spans="179:183" x14ac:dyDescent="0.35">
      <c r="FW5439" s="128"/>
      <c r="FX5439" s="128"/>
      <c r="FY5439" s="129"/>
      <c r="GA5439" s="128"/>
    </row>
    <row r="5440" spans="179:183" x14ac:dyDescent="0.35">
      <c r="FW5440" s="128"/>
      <c r="FX5440" s="128"/>
      <c r="FY5440" s="129"/>
      <c r="GA5440" s="128"/>
    </row>
    <row r="5441" spans="179:183" x14ac:dyDescent="0.35">
      <c r="FW5441" s="128"/>
      <c r="FX5441" s="128"/>
      <c r="FY5441" s="129"/>
      <c r="GA5441" s="128"/>
    </row>
    <row r="5442" spans="179:183" x14ac:dyDescent="0.35">
      <c r="FW5442" s="128"/>
      <c r="FX5442" s="128"/>
      <c r="FY5442" s="129"/>
      <c r="GA5442" s="128"/>
    </row>
    <row r="5443" spans="179:183" x14ac:dyDescent="0.35">
      <c r="FW5443" s="128"/>
      <c r="FX5443" s="128"/>
      <c r="FY5443" s="129"/>
      <c r="GA5443" s="128"/>
    </row>
    <row r="5444" spans="179:183" x14ac:dyDescent="0.35">
      <c r="FW5444" s="128"/>
      <c r="FX5444" s="128"/>
      <c r="FY5444" s="129"/>
      <c r="GA5444" s="128"/>
    </row>
    <row r="5445" spans="179:183" x14ac:dyDescent="0.35">
      <c r="FW5445" s="128"/>
      <c r="FX5445" s="128"/>
      <c r="FY5445" s="129"/>
      <c r="GA5445" s="128"/>
    </row>
    <row r="5446" spans="179:183" x14ac:dyDescent="0.35">
      <c r="FW5446" s="128"/>
      <c r="FX5446" s="128"/>
      <c r="FY5446" s="129"/>
      <c r="GA5446" s="128"/>
    </row>
    <row r="5447" spans="179:183" x14ac:dyDescent="0.35">
      <c r="FW5447" s="128"/>
      <c r="FX5447" s="128"/>
      <c r="FY5447" s="129"/>
      <c r="GA5447" s="128"/>
    </row>
    <row r="5448" spans="179:183" x14ac:dyDescent="0.35">
      <c r="FW5448" s="128"/>
      <c r="FX5448" s="128"/>
      <c r="FY5448" s="129"/>
      <c r="GA5448" s="128"/>
    </row>
    <row r="5449" spans="179:183" x14ac:dyDescent="0.35">
      <c r="FW5449" s="128"/>
      <c r="FX5449" s="128"/>
      <c r="FY5449" s="129"/>
      <c r="GA5449" s="128"/>
    </row>
    <row r="5450" spans="179:183" x14ac:dyDescent="0.35">
      <c r="FW5450" s="128"/>
      <c r="FX5450" s="128"/>
      <c r="FY5450" s="129"/>
      <c r="GA5450" s="128"/>
    </row>
    <row r="5451" spans="179:183" x14ac:dyDescent="0.35">
      <c r="FW5451" s="128"/>
      <c r="FX5451" s="128"/>
      <c r="FY5451" s="129"/>
      <c r="GA5451" s="128"/>
    </row>
    <row r="5452" spans="179:183" x14ac:dyDescent="0.35">
      <c r="FW5452" s="128"/>
      <c r="FX5452" s="128"/>
      <c r="FY5452" s="129"/>
      <c r="GA5452" s="128"/>
    </row>
    <row r="5453" spans="179:183" x14ac:dyDescent="0.35">
      <c r="FW5453" s="128"/>
      <c r="FX5453" s="128"/>
      <c r="FY5453" s="129"/>
      <c r="GA5453" s="128"/>
    </row>
    <row r="5454" spans="179:183" x14ac:dyDescent="0.35">
      <c r="FW5454" s="128"/>
      <c r="FX5454" s="128"/>
      <c r="FY5454" s="129"/>
      <c r="GA5454" s="128"/>
    </row>
    <row r="5455" spans="179:183" x14ac:dyDescent="0.35">
      <c r="FW5455" s="128"/>
      <c r="FX5455" s="128"/>
      <c r="FY5455" s="129"/>
      <c r="GA5455" s="128"/>
    </row>
    <row r="5456" spans="179:183" x14ac:dyDescent="0.35">
      <c r="FW5456" s="128"/>
      <c r="FX5456" s="128"/>
      <c r="FY5456" s="129"/>
      <c r="GA5456" s="128"/>
    </row>
    <row r="5457" spans="179:183" x14ac:dyDescent="0.35">
      <c r="FW5457" s="128"/>
      <c r="FX5457" s="128"/>
      <c r="FY5457" s="129"/>
      <c r="GA5457" s="128"/>
    </row>
    <row r="5458" spans="179:183" x14ac:dyDescent="0.35">
      <c r="FW5458" s="128"/>
      <c r="FX5458" s="128"/>
      <c r="FY5458" s="129"/>
      <c r="GA5458" s="128"/>
    </row>
    <row r="5459" spans="179:183" x14ac:dyDescent="0.35">
      <c r="FW5459" s="128"/>
      <c r="FX5459" s="128"/>
      <c r="FY5459" s="129"/>
      <c r="GA5459" s="128"/>
    </row>
    <row r="5460" spans="179:183" x14ac:dyDescent="0.35">
      <c r="FW5460" s="128"/>
      <c r="FX5460" s="128"/>
      <c r="FY5460" s="129"/>
      <c r="GA5460" s="128"/>
    </row>
    <row r="5461" spans="179:183" x14ac:dyDescent="0.35">
      <c r="FW5461" s="128"/>
      <c r="FX5461" s="128"/>
      <c r="FY5461" s="129"/>
      <c r="GA5461" s="128"/>
    </row>
    <row r="5462" spans="179:183" x14ac:dyDescent="0.35">
      <c r="FW5462" s="128"/>
      <c r="FX5462" s="128"/>
      <c r="FY5462" s="129"/>
      <c r="GA5462" s="128"/>
    </row>
    <row r="5463" spans="179:183" x14ac:dyDescent="0.35">
      <c r="FW5463" s="128"/>
      <c r="FX5463" s="128"/>
      <c r="FY5463" s="129"/>
      <c r="GA5463" s="128"/>
    </row>
    <row r="5464" spans="179:183" x14ac:dyDescent="0.35">
      <c r="FW5464" s="128"/>
      <c r="FX5464" s="128"/>
      <c r="FY5464" s="129"/>
      <c r="GA5464" s="128"/>
    </row>
    <row r="5465" spans="179:183" x14ac:dyDescent="0.35">
      <c r="FW5465" s="128"/>
      <c r="FX5465" s="128"/>
      <c r="FY5465" s="129"/>
      <c r="GA5465" s="128"/>
    </row>
    <row r="5466" spans="179:183" x14ac:dyDescent="0.35">
      <c r="FW5466" s="128"/>
      <c r="FX5466" s="128"/>
      <c r="FY5466" s="129"/>
      <c r="GA5466" s="128"/>
    </row>
    <row r="5467" spans="179:183" x14ac:dyDescent="0.35">
      <c r="FW5467" s="128"/>
      <c r="FX5467" s="128"/>
      <c r="FY5467" s="129"/>
      <c r="GA5467" s="128"/>
    </row>
    <row r="5468" spans="179:183" x14ac:dyDescent="0.35">
      <c r="FW5468" s="128"/>
      <c r="FX5468" s="128"/>
      <c r="FY5468" s="129"/>
      <c r="GA5468" s="128"/>
    </row>
    <row r="5469" spans="179:183" x14ac:dyDescent="0.35">
      <c r="FW5469" s="128"/>
      <c r="FX5469" s="128"/>
      <c r="FY5469" s="129"/>
      <c r="GA5469" s="128"/>
    </row>
    <row r="5470" spans="179:183" x14ac:dyDescent="0.35">
      <c r="FW5470" s="128"/>
      <c r="FX5470" s="128"/>
      <c r="FY5470" s="129"/>
      <c r="GA5470" s="128"/>
    </row>
    <row r="5471" spans="179:183" x14ac:dyDescent="0.35">
      <c r="FW5471" s="128"/>
      <c r="FX5471" s="128"/>
      <c r="FY5471" s="129"/>
      <c r="GA5471" s="128"/>
    </row>
    <row r="5472" spans="179:183" x14ac:dyDescent="0.35">
      <c r="FW5472" s="128"/>
      <c r="FX5472" s="128"/>
      <c r="FY5472" s="129"/>
      <c r="GA5472" s="128"/>
    </row>
    <row r="5473" spans="179:183" x14ac:dyDescent="0.35">
      <c r="FW5473" s="128"/>
      <c r="FX5473" s="128"/>
      <c r="FY5473" s="129"/>
      <c r="GA5473" s="128"/>
    </row>
    <row r="5474" spans="179:183" x14ac:dyDescent="0.35">
      <c r="FW5474" s="128"/>
      <c r="FX5474" s="128"/>
      <c r="FY5474" s="129"/>
      <c r="GA5474" s="128"/>
    </row>
    <row r="5475" spans="179:183" x14ac:dyDescent="0.35">
      <c r="FW5475" s="128"/>
      <c r="FX5475" s="128"/>
      <c r="FY5475" s="129"/>
      <c r="GA5475" s="128"/>
    </row>
    <row r="5476" spans="179:183" x14ac:dyDescent="0.35">
      <c r="FW5476" s="128"/>
      <c r="FX5476" s="128"/>
      <c r="FY5476" s="129"/>
      <c r="GA5476" s="128"/>
    </row>
    <row r="5477" spans="179:183" x14ac:dyDescent="0.35">
      <c r="FW5477" s="128"/>
      <c r="FX5477" s="128"/>
      <c r="FY5477" s="129"/>
      <c r="GA5477" s="128"/>
    </row>
    <row r="5478" spans="179:183" x14ac:dyDescent="0.35">
      <c r="FW5478" s="128"/>
      <c r="FX5478" s="128"/>
      <c r="FY5478" s="129"/>
      <c r="GA5478" s="128"/>
    </row>
    <row r="5479" spans="179:183" x14ac:dyDescent="0.35">
      <c r="FW5479" s="128"/>
      <c r="FX5479" s="128"/>
      <c r="FY5479" s="129"/>
      <c r="GA5479" s="128"/>
    </row>
    <row r="5480" spans="179:183" x14ac:dyDescent="0.35">
      <c r="FW5480" s="128"/>
      <c r="FX5480" s="128"/>
      <c r="FY5480" s="129"/>
      <c r="GA5480" s="128"/>
    </row>
    <row r="5481" spans="179:183" x14ac:dyDescent="0.35">
      <c r="FW5481" s="128"/>
      <c r="FX5481" s="128"/>
      <c r="FY5481" s="129"/>
      <c r="GA5481" s="128"/>
    </row>
    <row r="5482" spans="179:183" x14ac:dyDescent="0.35">
      <c r="FW5482" s="128"/>
      <c r="FX5482" s="128"/>
      <c r="FY5482" s="129"/>
      <c r="GA5482" s="128"/>
    </row>
    <row r="5483" spans="179:183" x14ac:dyDescent="0.35">
      <c r="FW5483" s="128"/>
      <c r="FX5483" s="128"/>
      <c r="FY5483" s="129"/>
      <c r="GA5483" s="128"/>
    </row>
    <row r="5484" spans="179:183" x14ac:dyDescent="0.35">
      <c r="FW5484" s="128"/>
      <c r="FX5484" s="128"/>
      <c r="FY5484" s="129"/>
      <c r="GA5484" s="128"/>
    </row>
    <row r="5485" spans="179:183" x14ac:dyDescent="0.35">
      <c r="FW5485" s="128"/>
      <c r="FX5485" s="128"/>
      <c r="FY5485" s="129"/>
      <c r="GA5485" s="128"/>
    </row>
    <row r="5486" spans="179:183" x14ac:dyDescent="0.35">
      <c r="FW5486" s="128"/>
      <c r="FX5486" s="128"/>
      <c r="FY5486" s="129"/>
      <c r="GA5486" s="128"/>
    </row>
    <row r="5487" spans="179:183" x14ac:dyDescent="0.35">
      <c r="FW5487" s="128"/>
      <c r="FX5487" s="128"/>
      <c r="FY5487" s="129"/>
      <c r="GA5487" s="128"/>
    </row>
    <row r="5488" spans="179:183" x14ac:dyDescent="0.35">
      <c r="FW5488" s="128"/>
      <c r="FX5488" s="128"/>
      <c r="FY5488" s="129"/>
      <c r="GA5488" s="128"/>
    </row>
    <row r="5489" spans="179:183" x14ac:dyDescent="0.35">
      <c r="FW5489" s="128"/>
      <c r="FX5489" s="128"/>
      <c r="FY5489" s="129"/>
      <c r="GA5489" s="128"/>
    </row>
    <row r="5490" spans="179:183" x14ac:dyDescent="0.35">
      <c r="FW5490" s="128"/>
      <c r="FX5490" s="128"/>
      <c r="FY5490" s="129"/>
      <c r="GA5490" s="128"/>
    </row>
    <row r="5491" spans="179:183" x14ac:dyDescent="0.35">
      <c r="FW5491" s="128"/>
      <c r="FX5491" s="128"/>
      <c r="FY5491" s="129"/>
      <c r="GA5491" s="128"/>
    </row>
    <row r="5492" spans="179:183" x14ac:dyDescent="0.35">
      <c r="FW5492" s="128"/>
      <c r="FX5492" s="128"/>
      <c r="FY5492" s="129"/>
      <c r="GA5492" s="128"/>
    </row>
    <row r="5493" spans="179:183" x14ac:dyDescent="0.35">
      <c r="FW5493" s="128"/>
      <c r="FX5493" s="128"/>
      <c r="FY5493" s="129"/>
      <c r="GA5493" s="128"/>
    </row>
    <row r="5494" spans="179:183" x14ac:dyDescent="0.35">
      <c r="FW5494" s="128"/>
      <c r="FX5494" s="128"/>
      <c r="FY5494" s="129"/>
      <c r="GA5494" s="128"/>
    </row>
    <row r="5495" spans="179:183" x14ac:dyDescent="0.35">
      <c r="FW5495" s="128"/>
      <c r="FX5495" s="128"/>
      <c r="FY5495" s="129"/>
      <c r="GA5495" s="128"/>
    </row>
    <row r="5496" spans="179:183" x14ac:dyDescent="0.35">
      <c r="FW5496" s="128"/>
      <c r="FX5496" s="128"/>
      <c r="FY5496" s="129"/>
      <c r="GA5496" s="128"/>
    </row>
    <row r="5497" spans="179:183" x14ac:dyDescent="0.35">
      <c r="FW5497" s="128"/>
      <c r="FX5497" s="128"/>
      <c r="FY5497" s="129"/>
      <c r="GA5497" s="128"/>
    </row>
    <row r="5498" spans="179:183" x14ac:dyDescent="0.35">
      <c r="FW5498" s="128"/>
      <c r="FX5498" s="128"/>
      <c r="FY5498" s="129"/>
      <c r="GA5498" s="128"/>
    </row>
    <row r="5499" spans="179:183" x14ac:dyDescent="0.35">
      <c r="FW5499" s="128"/>
      <c r="FX5499" s="128"/>
      <c r="FY5499" s="129"/>
      <c r="GA5499" s="128"/>
    </row>
    <row r="5500" spans="179:183" x14ac:dyDescent="0.35">
      <c r="FW5500" s="128"/>
      <c r="FX5500" s="128"/>
      <c r="FY5500" s="129"/>
      <c r="GA5500" s="128"/>
    </row>
    <row r="5501" spans="179:183" x14ac:dyDescent="0.35">
      <c r="FW5501" s="128"/>
      <c r="FX5501" s="128"/>
      <c r="FY5501" s="129"/>
      <c r="GA5501" s="128"/>
    </row>
    <row r="5502" spans="179:183" x14ac:dyDescent="0.35">
      <c r="FW5502" s="128"/>
      <c r="FX5502" s="128"/>
      <c r="FY5502" s="129"/>
      <c r="GA5502" s="128"/>
    </row>
    <row r="5503" spans="179:183" x14ac:dyDescent="0.35">
      <c r="FW5503" s="128"/>
      <c r="FX5503" s="128"/>
      <c r="FY5503" s="129"/>
      <c r="GA5503" s="128"/>
    </row>
    <row r="5504" spans="179:183" x14ac:dyDescent="0.35">
      <c r="FW5504" s="128"/>
      <c r="FX5504" s="128"/>
      <c r="FY5504" s="129"/>
      <c r="GA5504" s="128"/>
    </row>
    <row r="5505" spans="179:183" x14ac:dyDescent="0.35">
      <c r="FW5505" s="128"/>
      <c r="FX5505" s="128"/>
      <c r="FY5505" s="129"/>
      <c r="GA5505" s="128"/>
    </row>
    <row r="5506" spans="179:183" x14ac:dyDescent="0.35">
      <c r="FW5506" s="128"/>
      <c r="FX5506" s="128"/>
      <c r="FY5506" s="129"/>
      <c r="GA5506" s="128"/>
    </row>
    <row r="5507" spans="179:183" x14ac:dyDescent="0.35">
      <c r="FW5507" s="128"/>
      <c r="FX5507" s="128"/>
      <c r="FY5507" s="129"/>
      <c r="GA5507" s="128"/>
    </row>
    <row r="5508" spans="179:183" x14ac:dyDescent="0.35">
      <c r="FW5508" s="128"/>
      <c r="FX5508" s="128"/>
      <c r="FY5508" s="129"/>
      <c r="GA5508" s="128"/>
    </row>
    <row r="5509" spans="179:183" x14ac:dyDescent="0.35">
      <c r="FW5509" s="128"/>
      <c r="FX5509" s="128"/>
      <c r="FY5509" s="129"/>
      <c r="GA5509" s="128"/>
    </row>
    <row r="5510" spans="179:183" x14ac:dyDescent="0.35">
      <c r="FW5510" s="128"/>
      <c r="FX5510" s="128"/>
      <c r="FY5510" s="129"/>
      <c r="GA5510" s="128"/>
    </row>
    <row r="5511" spans="179:183" x14ac:dyDescent="0.35">
      <c r="FW5511" s="128"/>
      <c r="FX5511" s="128"/>
      <c r="FY5511" s="129"/>
      <c r="GA5511" s="128"/>
    </row>
    <row r="5512" spans="179:183" x14ac:dyDescent="0.35">
      <c r="FW5512" s="128"/>
      <c r="FX5512" s="128"/>
      <c r="FY5512" s="129"/>
      <c r="GA5512" s="128"/>
    </row>
    <row r="5513" spans="179:183" x14ac:dyDescent="0.35">
      <c r="FW5513" s="128"/>
      <c r="FX5513" s="128"/>
      <c r="FY5513" s="129"/>
      <c r="GA5513" s="128"/>
    </row>
    <row r="5514" spans="179:183" x14ac:dyDescent="0.35">
      <c r="FW5514" s="128"/>
      <c r="FX5514" s="128"/>
      <c r="FY5514" s="129"/>
      <c r="GA5514" s="128"/>
    </row>
    <row r="5515" spans="179:183" x14ac:dyDescent="0.35">
      <c r="FW5515" s="128"/>
      <c r="FX5515" s="128"/>
      <c r="FY5515" s="129"/>
      <c r="GA5515" s="128"/>
    </row>
    <row r="5516" spans="179:183" x14ac:dyDescent="0.35">
      <c r="FW5516" s="128"/>
      <c r="FX5516" s="128"/>
      <c r="FY5516" s="129"/>
      <c r="GA5516" s="128"/>
    </row>
    <row r="5517" spans="179:183" x14ac:dyDescent="0.35">
      <c r="FW5517" s="128"/>
      <c r="FX5517" s="128"/>
      <c r="FY5517" s="129"/>
      <c r="GA5517" s="128"/>
    </row>
    <row r="5518" spans="179:183" x14ac:dyDescent="0.35">
      <c r="FW5518" s="128"/>
      <c r="FX5518" s="128"/>
      <c r="FY5518" s="129"/>
      <c r="GA5518" s="128"/>
    </row>
    <row r="5519" spans="179:183" x14ac:dyDescent="0.35">
      <c r="FW5519" s="128"/>
      <c r="FX5519" s="128"/>
      <c r="FY5519" s="129"/>
      <c r="GA5519" s="128"/>
    </row>
    <row r="5520" spans="179:183" x14ac:dyDescent="0.35">
      <c r="FW5520" s="128"/>
      <c r="FX5520" s="128"/>
      <c r="FY5520" s="129"/>
      <c r="GA5520" s="128"/>
    </row>
    <row r="5521" spans="179:183" x14ac:dyDescent="0.35">
      <c r="FW5521" s="128"/>
      <c r="FX5521" s="128"/>
      <c r="FY5521" s="129"/>
      <c r="GA5521" s="128"/>
    </row>
    <row r="5522" spans="179:183" x14ac:dyDescent="0.35">
      <c r="FW5522" s="128"/>
      <c r="FX5522" s="128"/>
      <c r="FY5522" s="129"/>
      <c r="GA5522" s="128"/>
    </row>
    <row r="5523" spans="179:183" x14ac:dyDescent="0.35">
      <c r="FW5523" s="128"/>
      <c r="FX5523" s="128"/>
      <c r="FY5523" s="129"/>
      <c r="GA5523" s="128"/>
    </row>
    <row r="5524" spans="179:183" x14ac:dyDescent="0.35">
      <c r="FW5524" s="128"/>
      <c r="FX5524" s="128"/>
      <c r="FY5524" s="129"/>
      <c r="GA5524" s="128"/>
    </row>
    <row r="5525" spans="179:183" x14ac:dyDescent="0.35">
      <c r="FW5525" s="128"/>
      <c r="FX5525" s="128"/>
      <c r="FY5525" s="129"/>
      <c r="GA5525" s="128"/>
    </row>
    <row r="5526" spans="179:183" x14ac:dyDescent="0.35">
      <c r="FW5526" s="128"/>
      <c r="FX5526" s="128"/>
      <c r="FY5526" s="129"/>
      <c r="GA5526" s="128"/>
    </row>
    <row r="5527" spans="179:183" x14ac:dyDescent="0.35">
      <c r="FW5527" s="128"/>
      <c r="FX5527" s="128"/>
      <c r="FY5527" s="129"/>
      <c r="GA5527" s="128"/>
    </row>
    <row r="5528" spans="179:183" x14ac:dyDescent="0.35">
      <c r="FW5528" s="128"/>
      <c r="FX5528" s="128"/>
      <c r="FY5528" s="129"/>
      <c r="GA5528" s="128"/>
    </row>
    <row r="5529" spans="179:183" x14ac:dyDescent="0.35">
      <c r="FW5529" s="128"/>
      <c r="FX5529" s="128"/>
      <c r="FY5529" s="129"/>
      <c r="GA5529" s="128"/>
    </row>
    <row r="5530" spans="179:183" x14ac:dyDescent="0.35">
      <c r="FW5530" s="128"/>
      <c r="FX5530" s="128"/>
      <c r="FY5530" s="129"/>
      <c r="GA5530" s="128"/>
    </row>
    <row r="5531" spans="179:183" x14ac:dyDescent="0.35">
      <c r="FW5531" s="128"/>
      <c r="FX5531" s="128"/>
      <c r="FY5531" s="129"/>
      <c r="GA5531" s="128"/>
    </row>
    <row r="5532" spans="179:183" x14ac:dyDescent="0.35">
      <c r="FW5532" s="128"/>
      <c r="FX5532" s="128"/>
      <c r="FY5532" s="129"/>
      <c r="GA5532" s="128"/>
    </row>
    <row r="5533" spans="179:183" x14ac:dyDescent="0.35">
      <c r="FW5533" s="128"/>
      <c r="FX5533" s="128"/>
      <c r="FY5533" s="129"/>
      <c r="GA5533" s="128"/>
    </row>
    <row r="5534" spans="179:183" x14ac:dyDescent="0.35">
      <c r="FW5534" s="128"/>
      <c r="FX5534" s="128"/>
      <c r="FY5534" s="129"/>
      <c r="GA5534" s="128"/>
    </row>
    <row r="5535" spans="179:183" x14ac:dyDescent="0.35">
      <c r="FW5535" s="128"/>
      <c r="FX5535" s="128"/>
      <c r="FY5535" s="129"/>
      <c r="GA5535" s="128"/>
    </row>
    <row r="5536" spans="179:183" x14ac:dyDescent="0.35">
      <c r="FW5536" s="128"/>
      <c r="FX5536" s="128"/>
      <c r="FY5536" s="129"/>
      <c r="GA5536" s="128"/>
    </row>
    <row r="5537" spans="179:183" x14ac:dyDescent="0.35">
      <c r="FW5537" s="128"/>
      <c r="FX5537" s="128"/>
      <c r="FY5537" s="129"/>
      <c r="GA5537" s="128"/>
    </row>
    <row r="5538" spans="179:183" x14ac:dyDescent="0.35">
      <c r="FW5538" s="128"/>
      <c r="FX5538" s="128"/>
      <c r="FY5538" s="129"/>
      <c r="GA5538" s="128"/>
    </row>
    <row r="5539" spans="179:183" x14ac:dyDescent="0.35">
      <c r="FW5539" s="128"/>
      <c r="FX5539" s="128"/>
      <c r="FY5539" s="129"/>
      <c r="GA5539" s="128"/>
    </row>
    <row r="5540" spans="179:183" x14ac:dyDescent="0.35">
      <c r="FW5540" s="128"/>
      <c r="FX5540" s="128"/>
      <c r="FY5540" s="129"/>
      <c r="GA5540" s="128"/>
    </row>
    <row r="5541" spans="179:183" x14ac:dyDescent="0.35">
      <c r="FW5541" s="128"/>
      <c r="FX5541" s="128"/>
      <c r="FY5541" s="129"/>
      <c r="GA5541" s="128"/>
    </row>
    <row r="5542" spans="179:183" x14ac:dyDescent="0.35">
      <c r="FW5542" s="128"/>
      <c r="FX5542" s="128"/>
      <c r="FY5542" s="129"/>
      <c r="GA5542" s="128"/>
    </row>
    <row r="5543" spans="179:183" x14ac:dyDescent="0.35">
      <c r="FW5543" s="128"/>
      <c r="FX5543" s="128"/>
      <c r="FY5543" s="129"/>
      <c r="GA5543" s="128"/>
    </row>
    <row r="5544" spans="179:183" x14ac:dyDescent="0.35">
      <c r="FW5544" s="128"/>
      <c r="FX5544" s="128"/>
      <c r="FY5544" s="129"/>
      <c r="GA5544" s="128"/>
    </row>
    <row r="5545" spans="179:183" x14ac:dyDescent="0.35">
      <c r="FW5545" s="128"/>
      <c r="FX5545" s="128"/>
      <c r="FY5545" s="129"/>
      <c r="GA5545" s="128"/>
    </row>
    <row r="5546" spans="179:183" x14ac:dyDescent="0.35">
      <c r="FW5546" s="128"/>
      <c r="FX5546" s="128"/>
      <c r="FY5546" s="129"/>
      <c r="GA5546" s="128"/>
    </row>
    <row r="5547" spans="179:183" x14ac:dyDescent="0.35">
      <c r="FW5547" s="128"/>
      <c r="FX5547" s="128"/>
      <c r="FY5547" s="129"/>
      <c r="GA5547" s="128"/>
    </row>
    <row r="5548" spans="179:183" x14ac:dyDescent="0.35">
      <c r="FW5548" s="128"/>
      <c r="FX5548" s="128"/>
      <c r="FY5548" s="129"/>
      <c r="GA5548" s="128"/>
    </row>
    <row r="5549" spans="179:183" x14ac:dyDescent="0.35">
      <c r="FW5549" s="128"/>
      <c r="FX5549" s="128"/>
      <c r="FY5549" s="129"/>
      <c r="GA5549" s="128"/>
    </row>
    <row r="5550" spans="179:183" x14ac:dyDescent="0.35">
      <c r="FW5550" s="128"/>
      <c r="FX5550" s="128"/>
      <c r="FY5550" s="129"/>
      <c r="GA5550" s="128"/>
    </row>
    <row r="5551" spans="179:183" x14ac:dyDescent="0.35">
      <c r="FW5551" s="128"/>
      <c r="FX5551" s="128"/>
      <c r="FY5551" s="129"/>
      <c r="GA5551" s="128"/>
    </row>
    <row r="5552" spans="179:183" x14ac:dyDescent="0.35">
      <c r="FW5552" s="128"/>
      <c r="FX5552" s="128"/>
      <c r="FY5552" s="129"/>
      <c r="GA5552" s="128"/>
    </row>
    <row r="5553" spans="179:183" x14ac:dyDescent="0.35">
      <c r="FW5553" s="128"/>
      <c r="FX5553" s="128"/>
      <c r="FY5553" s="129"/>
      <c r="GA5553" s="128"/>
    </row>
    <row r="5554" spans="179:183" x14ac:dyDescent="0.35">
      <c r="FW5554" s="128"/>
      <c r="FX5554" s="128"/>
      <c r="FY5554" s="129"/>
      <c r="GA5554" s="128"/>
    </row>
    <row r="5555" spans="179:183" x14ac:dyDescent="0.35">
      <c r="FW5555" s="128"/>
      <c r="FX5555" s="128"/>
      <c r="FY5555" s="129"/>
      <c r="GA5555" s="128"/>
    </row>
    <row r="5556" spans="179:183" x14ac:dyDescent="0.35">
      <c r="FW5556" s="128"/>
      <c r="FX5556" s="128"/>
      <c r="FY5556" s="129"/>
      <c r="GA5556" s="128"/>
    </row>
    <row r="5557" spans="179:183" x14ac:dyDescent="0.35">
      <c r="FW5557" s="128"/>
      <c r="FX5557" s="128"/>
      <c r="FY5557" s="129"/>
      <c r="GA5557" s="128"/>
    </row>
    <row r="5558" spans="179:183" x14ac:dyDescent="0.35">
      <c r="FW5558" s="128"/>
      <c r="FX5558" s="128"/>
      <c r="FY5558" s="129"/>
      <c r="GA5558" s="128"/>
    </row>
    <row r="5559" spans="179:183" x14ac:dyDescent="0.35">
      <c r="FW5559" s="128"/>
      <c r="FX5559" s="128"/>
      <c r="FY5559" s="129"/>
      <c r="GA5559" s="128"/>
    </row>
    <row r="5560" spans="179:183" x14ac:dyDescent="0.35">
      <c r="FW5560" s="128"/>
      <c r="FX5560" s="128"/>
      <c r="FY5560" s="129"/>
      <c r="GA5560" s="128"/>
    </row>
    <row r="5561" spans="179:183" x14ac:dyDescent="0.35">
      <c r="FW5561" s="128"/>
      <c r="FX5561" s="128"/>
      <c r="FY5561" s="129"/>
      <c r="GA5561" s="128"/>
    </row>
    <row r="5562" spans="179:183" x14ac:dyDescent="0.35">
      <c r="FW5562" s="128"/>
      <c r="FX5562" s="128"/>
      <c r="FY5562" s="129"/>
      <c r="GA5562" s="128"/>
    </row>
    <row r="5563" spans="179:183" x14ac:dyDescent="0.35">
      <c r="FW5563" s="128"/>
      <c r="FX5563" s="128"/>
      <c r="FY5563" s="129"/>
      <c r="GA5563" s="128"/>
    </row>
    <row r="5564" spans="179:183" x14ac:dyDescent="0.35">
      <c r="FW5564" s="128"/>
      <c r="FX5564" s="128"/>
      <c r="FY5564" s="129"/>
      <c r="GA5564" s="128"/>
    </row>
    <row r="5565" spans="179:183" x14ac:dyDescent="0.35">
      <c r="FW5565" s="128"/>
      <c r="FX5565" s="128"/>
      <c r="FY5565" s="129"/>
      <c r="GA5565" s="128"/>
    </row>
    <row r="5566" spans="179:183" x14ac:dyDescent="0.35">
      <c r="FW5566" s="128"/>
      <c r="FX5566" s="128"/>
      <c r="FY5566" s="129"/>
      <c r="GA5566" s="128"/>
    </row>
    <row r="5567" spans="179:183" x14ac:dyDescent="0.35">
      <c r="FW5567" s="128"/>
      <c r="FX5567" s="128"/>
      <c r="FY5567" s="129"/>
      <c r="GA5567" s="128"/>
    </row>
    <row r="5568" spans="179:183" x14ac:dyDescent="0.35">
      <c r="FW5568" s="128"/>
      <c r="FX5568" s="128"/>
      <c r="FY5568" s="129"/>
      <c r="GA5568" s="128"/>
    </row>
    <row r="5569" spans="179:183" x14ac:dyDescent="0.35">
      <c r="FW5569" s="128"/>
      <c r="FX5569" s="128"/>
      <c r="FY5569" s="129"/>
      <c r="GA5569" s="128"/>
    </row>
    <row r="5570" spans="179:183" x14ac:dyDescent="0.35">
      <c r="FW5570" s="128"/>
      <c r="FX5570" s="128"/>
      <c r="FY5570" s="129"/>
      <c r="GA5570" s="128"/>
    </row>
    <row r="5571" spans="179:183" x14ac:dyDescent="0.35">
      <c r="FW5571" s="128"/>
      <c r="FX5571" s="128"/>
      <c r="FY5571" s="129"/>
      <c r="GA5571" s="128"/>
    </row>
    <row r="5572" spans="179:183" x14ac:dyDescent="0.35">
      <c r="FW5572" s="128"/>
      <c r="FX5572" s="128"/>
      <c r="FY5572" s="129"/>
      <c r="GA5572" s="128"/>
    </row>
    <row r="5573" spans="179:183" x14ac:dyDescent="0.35">
      <c r="FW5573" s="128"/>
      <c r="FX5573" s="128"/>
      <c r="FY5573" s="129"/>
      <c r="GA5573" s="128"/>
    </row>
    <row r="5574" spans="179:183" x14ac:dyDescent="0.35">
      <c r="FW5574" s="128"/>
      <c r="FX5574" s="128"/>
      <c r="FY5574" s="129"/>
      <c r="GA5574" s="128"/>
    </row>
    <row r="5575" spans="179:183" x14ac:dyDescent="0.35">
      <c r="FW5575" s="128"/>
      <c r="FX5575" s="128"/>
      <c r="FY5575" s="129"/>
      <c r="GA5575" s="128"/>
    </row>
    <row r="5576" spans="179:183" x14ac:dyDescent="0.35">
      <c r="FW5576" s="128"/>
      <c r="FX5576" s="128"/>
      <c r="FY5576" s="129"/>
      <c r="GA5576" s="128"/>
    </row>
    <row r="5577" spans="179:183" x14ac:dyDescent="0.35">
      <c r="FW5577" s="128"/>
      <c r="FX5577" s="128"/>
      <c r="FY5577" s="129"/>
      <c r="GA5577" s="128"/>
    </row>
    <row r="5578" spans="179:183" x14ac:dyDescent="0.35">
      <c r="FW5578" s="128"/>
      <c r="FX5578" s="128"/>
      <c r="FY5578" s="129"/>
      <c r="GA5578" s="128"/>
    </row>
    <row r="5579" spans="179:183" x14ac:dyDescent="0.35">
      <c r="FW5579" s="128"/>
      <c r="FX5579" s="128"/>
      <c r="FY5579" s="129"/>
      <c r="GA5579" s="128"/>
    </row>
    <row r="5580" spans="179:183" x14ac:dyDescent="0.35">
      <c r="FW5580" s="128"/>
      <c r="FX5580" s="128"/>
      <c r="FY5580" s="129"/>
      <c r="GA5580" s="128"/>
    </row>
    <row r="5581" spans="179:183" x14ac:dyDescent="0.35">
      <c r="FW5581" s="128"/>
      <c r="FX5581" s="128"/>
      <c r="FY5581" s="129"/>
      <c r="GA5581" s="128"/>
    </row>
    <row r="5582" spans="179:183" x14ac:dyDescent="0.35">
      <c r="FW5582" s="128"/>
      <c r="FX5582" s="128"/>
      <c r="FY5582" s="129"/>
      <c r="GA5582" s="128"/>
    </row>
    <row r="5583" spans="179:183" x14ac:dyDescent="0.35">
      <c r="FW5583" s="128"/>
      <c r="FX5583" s="128"/>
      <c r="FY5583" s="129"/>
      <c r="GA5583" s="128"/>
    </row>
    <row r="5584" spans="179:183" x14ac:dyDescent="0.35">
      <c r="FW5584" s="128"/>
      <c r="FX5584" s="128"/>
      <c r="FY5584" s="129"/>
      <c r="GA5584" s="128"/>
    </row>
    <row r="5585" spans="179:183" x14ac:dyDescent="0.35">
      <c r="FW5585" s="128"/>
      <c r="FX5585" s="128"/>
      <c r="FY5585" s="129"/>
      <c r="GA5585" s="128"/>
    </row>
    <row r="5586" spans="179:183" x14ac:dyDescent="0.35">
      <c r="FW5586" s="128"/>
      <c r="FX5586" s="128"/>
      <c r="FY5586" s="129"/>
      <c r="GA5586" s="128"/>
    </row>
    <row r="5587" spans="179:183" x14ac:dyDescent="0.35">
      <c r="FW5587" s="128"/>
      <c r="FX5587" s="128"/>
      <c r="FY5587" s="129"/>
      <c r="GA5587" s="128"/>
    </row>
    <row r="5588" spans="179:183" x14ac:dyDescent="0.35">
      <c r="FW5588" s="128"/>
      <c r="FX5588" s="128"/>
      <c r="FY5588" s="129"/>
      <c r="GA5588" s="128"/>
    </row>
    <row r="5589" spans="179:183" x14ac:dyDescent="0.35">
      <c r="FW5589" s="128"/>
      <c r="FX5589" s="128"/>
      <c r="FY5589" s="129"/>
      <c r="GA5589" s="128"/>
    </row>
    <row r="5590" spans="179:183" x14ac:dyDescent="0.35">
      <c r="FW5590" s="128"/>
      <c r="FX5590" s="128"/>
      <c r="FY5590" s="129"/>
      <c r="GA5590" s="128"/>
    </row>
    <row r="5591" spans="179:183" x14ac:dyDescent="0.35">
      <c r="FW5591" s="128"/>
      <c r="FX5591" s="128"/>
      <c r="FY5591" s="129"/>
      <c r="GA5591" s="128"/>
    </row>
    <row r="5592" spans="179:183" x14ac:dyDescent="0.35">
      <c r="FW5592" s="128"/>
      <c r="FX5592" s="128"/>
      <c r="FY5592" s="129"/>
      <c r="GA5592" s="128"/>
    </row>
    <row r="5593" spans="179:183" x14ac:dyDescent="0.35">
      <c r="FW5593" s="128"/>
      <c r="FX5593" s="128"/>
      <c r="FY5593" s="129"/>
      <c r="GA5593" s="128"/>
    </row>
    <row r="5594" spans="179:183" x14ac:dyDescent="0.35">
      <c r="FW5594" s="128"/>
      <c r="FX5594" s="128"/>
      <c r="FY5594" s="129"/>
      <c r="GA5594" s="128"/>
    </row>
    <row r="5595" spans="179:183" x14ac:dyDescent="0.35">
      <c r="FW5595" s="128"/>
      <c r="FX5595" s="128"/>
      <c r="FY5595" s="129"/>
      <c r="GA5595" s="128"/>
    </row>
    <row r="5596" spans="179:183" x14ac:dyDescent="0.35">
      <c r="FW5596" s="128"/>
      <c r="FX5596" s="128"/>
      <c r="FY5596" s="129"/>
      <c r="GA5596" s="128"/>
    </row>
    <row r="5597" spans="179:183" x14ac:dyDescent="0.35">
      <c r="FW5597" s="128"/>
      <c r="FX5597" s="128"/>
      <c r="FY5597" s="129"/>
      <c r="GA5597" s="128"/>
    </row>
    <row r="5598" spans="179:183" x14ac:dyDescent="0.35">
      <c r="FW5598" s="128"/>
      <c r="FX5598" s="128"/>
      <c r="FY5598" s="129"/>
      <c r="GA5598" s="128"/>
    </row>
    <row r="5599" spans="179:183" x14ac:dyDescent="0.35">
      <c r="FW5599" s="128"/>
      <c r="FX5599" s="128"/>
      <c r="FY5599" s="129"/>
      <c r="GA5599" s="128"/>
    </row>
    <row r="5600" spans="179:183" x14ac:dyDescent="0.35">
      <c r="FW5600" s="128"/>
      <c r="FX5600" s="128"/>
      <c r="FY5600" s="129"/>
      <c r="GA5600" s="128"/>
    </row>
    <row r="5601" spans="179:183" x14ac:dyDescent="0.35">
      <c r="FW5601" s="128"/>
      <c r="FX5601" s="128"/>
      <c r="FY5601" s="129"/>
      <c r="GA5601" s="128"/>
    </row>
    <row r="5602" spans="179:183" x14ac:dyDescent="0.35">
      <c r="FW5602" s="128"/>
      <c r="FX5602" s="128"/>
      <c r="FY5602" s="129"/>
      <c r="GA5602" s="128"/>
    </row>
    <row r="5603" spans="179:183" x14ac:dyDescent="0.35">
      <c r="FW5603" s="128"/>
      <c r="FX5603" s="128"/>
      <c r="FY5603" s="129"/>
      <c r="GA5603" s="128"/>
    </row>
    <row r="5604" spans="179:183" x14ac:dyDescent="0.35">
      <c r="FW5604" s="128"/>
      <c r="FX5604" s="128"/>
      <c r="FY5604" s="129"/>
      <c r="GA5604" s="128"/>
    </row>
    <row r="5605" spans="179:183" x14ac:dyDescent="0.35">
      <c r="FW5605" s="128"/>
      <c r="FX5605" s="128"/>
      <c r="FY5605" s="129"/>
      <c r="GA5605" s="128"/>
    </row>
    <row r="5606" spans="179:183" x14ac:dyDescent="0.35">
      <c r="FW5606" s="128"/>
      <c r="FX5606" s="128"/>
      <c r="FY5606" s="129"/>
      <c r="GA5606" s="128"/>
    </row>
    <row r="5607" spans="179:183" x14ac:dyDescent="0.35">
      <c r="FW5607" s="128"/>
      <c r="FX5607" s="128"/>
      <c r="FY5607" s="129"/>
      <c r="GA5607" s="128"/>
    </row>
    <row r="5608" spans="179:183" x14ac:dyDescent="0.35">
      <c r="FW5608" s="128"/>
      <c r="FX5608" s="128"/>
      <c r="FY5608" s="129"/>
      <c r="GA5608" s="128"/>
    </row>
    <row r="5609" spans="179:183" x14ac:dyDescent="0.35">
      <c r="FW5609" s="128"/>
      <c r="FX5609" s="128"/>
      <c r="FY5609" s="129"/>
      <c r="GA5609" s="128"/>
    </row>
    <row r="5610" spans="179:183" x14ac:dyDescent="0.35">
      <c r="FW5610" s="128"/>
      <c r="FX5610" s="128"/>
      <c r="FY5610" s="129"/>
      <c r="GA5610" s="128"/>
    </row>
    <row r="5611" spans="179:183" x14ac:dyDescent="0.35">
      <c r="FW5611" s="128"/>
      <c r="FX5611" s="128"/>
      <c r="FY5611" s="129"/>
      <c r="GA5611" s="128"/>
    </row>
    <row r="5612" spans="179:183" x14ac:dyDescent="0.35">
      <c r="FW5612" s="128"/>
      <c r="FX5612" s="128"/>
      <c r="FY5612" s="129"/>
      <c r="GA5612" s="128"/>
    </row>
    <row r="5613" spans="179:183" x14ac:dyDescent="0.35">
      <c r="FW5613" s="128"/>
      <c r="FX5613" s="128"/>
      <c r="FY5613" s="129"/>
      <c r="GA5613" s="128"/>
    </row>
    <row r="5614" spans="179:183" x14ac:dyDescent="0.35">
      <c r="FW5614" s="128"/>
      <c r="FX5614" s="128"/>
      <c r="FY5614" s="129"/>
      <c r="GA5614" s="128"/>
    </row>
    <row r="5615" spans="179:183" x14ac:dyDescent="0.35">
      <c r="FW5615" s="128"/>
      <c r="FX5615" s="128"/>
      <c r="FY5615" s="129"/>
      <c r="GA5615" s="128"/>
    </row>
    <row r="5616" spans="179:183" x14ac:dyDescent="0.35">
      <c r="FW5616" s="128"/>
      <c r="FX5616" s="128"/>
      <c r="FY5616" s="129"/>
      <c r="GA5616" s="128"/>
    </row>
    <row r="5617" spans="179:183" x14ac:dyDescent="0.35">
      <c r="FW5617" s="128"/>
      <c r="FX5617" s="128"/>
      <c r="FY5617" s="129"/>
      <c r="GA5617" s="128"/>
    </row>
    <row r="5618" spans="179:183" x14ac:dyDescent="0.35">
      <c r="FW5618" s="128"/>
      <c r="FX5618" s="128"/>
      <c r="FY5618" s="129"/>
      <c r="GA5618" s="128"/>
    </row>
    <row r="5619" spans="179:183" x14ac:dyDescent="0.35">
      <c r="FW5619" s="128"/>
      <c r="FX5619" s="128"/>
      <c r="FY5619" s="129"/>
      <c r="GA5619" s="128"/>
    </row>
    <row r="5620" spans="179:183" x14ac:dyDescent="0.35">
      <c r="FW5620" s="128"/>
      <c r="FX5620" s="128"/>
      <c r="FY5620" s="129"/>
      <c r="GA5620" s="128"/>
    </row>
    <row r="5621" spans="179:183" x14ac:dyDescent="0.35">
      <c r="FW5621" s="128"/>
      <c r="FX5621" s="128"/>
      <c r="FY5621" s="129"/>
      <c r="GA5621" s="128"/>
    </row>
    <row r="5622" spans="179:183" x14ac:dyDescent="0.35">
      <c r="FW5622" s="128"/>
      <c r="FX5622" s="128"/>
      <c r="FY5622" s="129"/>
      <c r="GA5622" s="128"/>
    </row>
    <row r="5623" spans="179:183" x14ac:dyDescent="0.35">
      <c r="FW5623" s="128"/>
      <c r="FX5623" s="128"/>
      <c r="FY5623" s="129"/>
      <c r="GA5623" s="128"/>
    </row>
    <row r="5624" spans="179:183" x14ac:dyDescent="0.35">
      <c r="FW5624" s="128"/>
      <c r="FX5624" s="128"/>
      <c r="FY5624" s="129"/>
      <c r="GA5624" s="128"/>
    </row>
    <row r="5625" spans="179:183" x14ac:dyDescent="0.35">
      <c r="FW5625" s="128"/>
      <c r="FX5625" s="128"/>
      <c r="FY5625" s="129"/>
      <c r="GA5625" s="128"/>
    </row>
    <row r="5626" spans="179:183" x14ac:dyDescent="0.35">
      <c r="FW5626" s="128"/>
      <c r="FX5626" s="128"/>
      <c r="FY5626" s="129"/>
      <c r="GA5626" s="128"/>
    </row>
    <row r="5627" spans="179:183" x14ac:dyDescent="0.35">
      <c r="FW5627" s="128"/>
      <c r="FX5627" s="128"/>
      <c r="FY5627" s="129"/>
      <c r="GA5627" s="128"/>
    </row>
    <row r="5628" spans="179:183" x14ac:dyDescent="0.35">
      <c r="FW5628" s="128"/>
      <c r="FX5628" s="128"/>
      <c r="FY5628" s="129"/>
      <c r="GA5628" s="128"/>
    </row>
    <row r="5629" spans="179:183" x14ac:dyDescent="0.35">
      <c r="FW5629" s="128"/>
      <c r="FX5629" s="128"/>
      <c r="FY5629" s="129"/>
      <c r="GA5629" s="128"/>
    </row>
    <row r="5630" spans="179:183" x14ac:dyDescent="0.35">
      <c r="FW5630" s="128"/>
      <c r="FX5630" s="128"/>
      <c r="FY5630" s="129"/>
      <c r="GA5630" s="128"/>
    </row>
    <row r="5631" spans="179:183" x14ac:dyDescent="0.35">
      <c r="FW5631" s="128"/>
      <c r="FX5631" s="128"/>
      <c r="FY5631" s="129"/>
      <c r="GA5631" s="128"/>
    </row>
    <row r="5632" spans="179:183" x14ac:dyDescent="0.35">
      <c r="FW5632" s="128"/>
      <c r="FX5632" s="128"/>
      <c r="FY5632" s="129"/>
      <c r="GA5632" s="128"/>
    </row>
    <row r="5633" spans="179:183" x14ac:dyDescent="0.35">
      <c r="FW5633" s="128"/>
      <c r="FX5633" s="128"/>
      <c r="FY5633" s="129"/>
      <c r="GA5633" s="128"/>
    </row>
    <row r="5634" spans="179:183" x14ac:dyDescent="0.35">
      <c r="FW5634" s="128"/>
      <c r="FX5634" s="128"/>
      <c r="FY5634" s="129"/>
      <c r="GA5634" s="128"/>
    </row>
    <row r="5635" spans="179:183" x14ac:dyDescent="0.35">
      <c r="FW5635" s="128"/>
      <c r="FX5635" s="128"/>
      <c r="FY5635" s="129"/>
      <c r="GA5635" s="128"/>
    </row>
    <row r="5636" spans="179:183" x14ac:dyDescent="0.35">
      <c r="FW5636" s="128"/>
      <c r="FX5636" s="128"/>
      <c r="FY5636" s="129"/>
      <c r="GA5636" s="128"/>
    </row>
    <row r="5637" spans="179:183" x14ac:dyDescent="0.35">
      <c r="FW5637" s="128"/>
      <c r="FX5637" s="128"/>
      <c r="FY5637" s="129"/>
      <c r="GA5637" s="128"/>
    </row>
    <row r="5638" spans="179:183" x14ac:dyDescent="0.35">
      <c r="FW5638" s="128"/>
      <c r="FX5638" s="128"/>
      <c r="FY5638" s="129"/>
      <c r="GA5638" s="128"/>
    </row>
    <row r="5639" spans="179:183" x14ac:dyDescent="0.35">
      <c r="FW5639" s="128"/>
      <c r="FX5639" s="128"/>
      <c r="FY5639" s="129"/>
      <c r="GA5639" s="128"/>
    </row>
    <row r="5640" spans="179:183" x14ac:dyDescent="0.35">
      <c r="FW5640" s="128"/>
      <c r="FX5640" s="128"/>
      <c r="FY5640" s="129"/>
      <c r="GA5640" s="128"/>
    </row>
    <row r="5641" spans="179:183" x14ac:dyDescent="0.35">
      <c r="FW5641" s="128"/>
      <c r="FX5641" s="128"/>
      <c r="FY5641" s="129"/>
      <c r="GA5641" s="128"/>
    </row>
    <row r="5642" spans="179:183" x14ac:dyDescent="0.35">
      <c r="FW5642" s="128"/>
      <c r="FX5642" s="128"/>
      <c r="FY5642" s="129"/>
      <c r="GA5642" s="128"/>
    </row>
    <row r="5643" spans="179:183" x14ac:dyDescent="0.35">
      <c r="FW5643" s="128"/>
      <c r="FX5643" s="128"/>
      <c r="FY5643" s="129"/>
      <c r="GA5643" s="128"/>
    </row>
    <row r="5644" spans="179:183" x14ac:dyDescent="0.35">
      <c r="FW5644" s="128"/>
      <c r="FX5644" s="128"/>
      <c r="FY5644" s="129"/>
      <c r="GA5644" s="128"/>
    </row>
    <row r="5645" spans="179:183" x14ac:dyDescent="0.35">
      <c r="FW5645" s="128"/>
      <c r="FX5645" s="128"/>
      <c r="FY5645" s="129"/>
      <c r="GA5645" s="128"/>
    </row>
    <row r="5646" spans="179:183" x14ac:dyDescent="0.35">
      <c r="FW5646" s="128"/>
      <c r="FX5646" s="128"/>
      <c r="FY5646" s="129"/>
      <c r="GA5646" s="128"/>
    </row>
    <row r="5647" spans="179:183" x14ac:dyDescent="0.35">
      <c r="FW5647" s="128"/>
      <c r="FX5647" s="128"/>
      <c r="FY5647" s="129"/>
      <c r="GA5647" s="128"/>
    </row>
    <row r="5648" spans="179:183" x14ac:dyDescent="0.35">
      <c r="FW5648" s="128"/>
      <c r="FX5648" s="128"/>
      <c r="FY5648" s="129"/>
      <c r="GA5648" s="128"/>
    </row>
    <row r="5649" spans="179:183" x14ac:dyDescent="0.35">
      <c r="FW5649" s="128"/>
      <c r="FX5649" s="128"/>
      <c r="FY5649" s="129"/>
      <c r="GA5649" s="128"/>
    </row>
    <row r="5650" spans="179:183" x14ac:dyDescent="0.35">
      <c r="FW5650" s="128"/>
      <c r="FX5650" s="128"/>
      <c r="FY5650" s="129"/>
      <c r="GA5650" s="128"/>
    </row>
    <row r="5651" spans="179:183" x14ac:dyDescent="0.35">
      <c r="FW5651" s="128"/>
      <c r="FX5651" s="128"/>
      <c r="FY5651" s="129"/>
      <c r="GA5651" s="128"/>
    </row>
    <row r="5652" spans="179:183" x14ac:dyDescent="0.35">
      <c r="FW5652" s="128"/>
      <c r="FX5652" s="128"/>
      <c r="FY5652" s="129"/>
      <c r="GA5652" s="128"/>
    </row>
    <row r="5653" spans="179:183" x14ac:dyDescent="0.35">
      <c r="FW5653" s="128"/>
      <c r="FX5653" s="128"/>
      <c r="FY5653" s="129"/>
      <c r="GA5653" s="128"/>
    </row>
    <row r="5654" spans="179:183" x14ac:dyDescent="0.35">
      <c r="FW5654" s="128"/>
      <c r="FX5654" s="128"/>
      <c r="FY5654" s="129"/>
      <c r="GA5654" s="128"/>
    </row>
    <row r="5655" spans="179:183" x14ac:dyDescent="0.35">
      <c r="FW5655" s="128"/>
      <c r="FX5655" s="128"/>
      <c r="FY5655" s="129"/>
      <c r="GA5655" s="128"/>
    </row>
    <row r="5656" spans="179:183" x14ac:dyDescent="0.35">
      <c r="FW5656" s="128"/>
      <c r="FX5656" s="128"/>
      <c r="FY5656" s="129"/>
      <c r="GA5656" s="128"/>
    </row>
    <row r="5657" spans="179:183" x14ac:dyDescent="0.35">
      <c r="FW5657" s="128"/>
      <c r="FX5657" s="128"/>
      <c r="FY5657" s="129"/>
      <c r="GA5657" s="128"/>
    </row>
    <row r="5658" spans="179:183" x14ac:dyDescent="0.35">
      <c r="FW5658" s="128"/>
      <c r="FX5658" s="128"/>
      <c r="FY5658" s="129"/>
      <c r="GA5658" s="128"/>
    </row>
    <row r="5659" spans="179:183" x14ac:dyDescent="0.35">
      <c r="FW5659" s="128"/>
      <c r="FX5659" s="128"/>
      <c r="FY5659" s="129"/>
      <c r="GA5659" s="128"/>
    </row>
    <row r="5660" spans="179:183" x14ac:dyDescent="0.35">
      <c r="FW5660" s="128"/>
      <c r="FX5660" s="128"/>
      <c r="FY5660" s="129"/>
      <c r="GA5660" s="128"/>
    </row>
    <row r="5661" spans="179:183" x14ac:dyDescent="0.35">
      <c r="FW5661" s="128"/>
      <c r="FX5661" s="128"/>
      <c r="FY5661" s="129"/>
      <c r="GA5661" s="128"/>
    </row>
    <row r="5662" spans="179:183" x14ac:dyDescent="0.35">
      <c r="FW5662" s="128"/>
      <c r="FX5662" s="128"/>
      <c r="FY5662" s="129"/>
      <c r="GA5662" s="128"/>
    </row>
    <row r="5663" spans="179:183" x14ac:dyDescent="0.35">
      <c r="FW5663" s="128"/>
      <c r="FX5663" s="128"/>
      <c r="FY5663" s="129"/>
      <c r="GA5663" s="128"/>
    </row>
    <row r="5664" spans="179:183" x14ac:dyDescent="0.35">
      <c r="FW5664" s="128"/>
      <c r="FX5664" s="128"/>
      <c r="FY5664" s="129"/>
      <c r="GA5664" s="128"/>
    </row>
    <row r="5665" spans="179:183" x14ac:dyDescent="0.35">
      <c r="FW5665" s="128"/>
      <c r="FX5665" s="128"/>
      <c r="FY5665" s="129"/>
      <c r="GA5665" s="128"/>
    </row>
    <row r="5666" spans="179:183" x14ac:dyDescent="0.35">
      <c r="FW5666" s="128"/>
      <c r="FX5666" s="128"/>
      <c r="FY5666" s="129"/>
      <c r="GA5666" s="128"/>
    </row>
    <row r="5667" spans="179:183" x14ac:dyDescent="0.35">
      <c r="FW5667" s="128"/>
      <c r="FX5667" s="128"/>
      <c r="FY5667" s="129"/>
      <c r="GA5667" s="128"/>
    </row>
    <row r="5668" spans="179:183" x14ac:dyDescent="0.35">
      <c r="FW5668" s="128"/>
      <c r="FX5668" s="128"/>
      <c r="FY5668" s="129"/>
      <c r="GA5668" s="128"/>
    </row>
    <row r="5669" spans="179:183" x14ac:dyDescent="0.35">
      <c r="FW5669" s="128"/>
      <c r="FX5669" s="128"/>
      <c r="FY5669" s="129"/>
      <c r="GA5669" s="128"/>
    </row>
    <row r="5670" spans="179:183" x14ac:dyDescent="0.35">
      <c r="FW5670" s="128"/>
      <c r="FX5670" s="128"/>
      <c r="FY5670" s="129"/>
      <c r="GA5670" s="128"/>
    </row>
    <row r="5671" spans="179:183" x14ac:dyDescent="0.35">
      <c r="FW5671" s="128"/>
      <c r="FX5671" s="128"/>
      <c r="FY5671" s="129"/>
      <c r="GA5671" s="128"/>
    </row>
    <row r="5672" spans="179:183" x14ac:dyDescent="0.35">
      <c r="FW5672" s="128"/>
      <c r="FX5672" s="128"/>
      <c r="FY5672" s="129"/>
      <c r="GA5672" s="128"/>
    </row>
    <row r="5673" spans="179:183" x14ac:dyDescent="0.35">
      <c r="FW5673" s="128"/>
      <c r="FX5673" s="128"/>
      <c r="FY5673" s="129"/>
      <c r="GA5673" s="128"/>
    </row>
    <row r="5674" spans="179:183" x14ac:dyDescent="0.35">
      <c r="FW5674" s="128"/>
      <c r="FX5674" s="128"/>
      <c r="FY5674" s="129"/>
      <c r="GA5674" s="128"/>
    </row>
    <row r="5675" spans="179:183" x14ac:dyDescent="0.35">
      <c r="FW5675" s="128"/>
      <c r="FX5675" s="128"/>
      <c r="FY5675" s="129"/>
      <c r="GA5675" s="128"/>
    </row>
    <row r="5676" spans="179:183" x14ac:dyDescent="0.35">
      <c r="FW5676" s="128"/>
      <c r="FX5676" s="128"/>
      <c r="FY5676" s="129"/>
      <c r="GA5676" s="128"/>
    </row>
    <row r="5677" spans="179:183" x14ac:dyDescent="0.35">
      <c r="FW5677" s="128"/>
      <c r="FX5677" s="128"/>
      <c r="FY5677" s="129"/>
      <c r="GA5677" s="128"/>
    </row>
    <row r="5678" spans="179:183" x14ac:dyDescent="0.35">
      <c r="FW5678" s="128"/>
      <c r="FX5678" s="128"/>
      <c r="FY5678" s="129"/>
      <c r="GA5678" s="128"/>
    </row>
    <row r="5679" spans="179:183" x14ac:dyDescent="0.35">
      <c r="FW5679" s="128"/>
      <c r="FX5679" s="128"/>
      <c r="FY5679" s="129"/>
      <c r="GA5679" s="128"/>
    </row>
    <row r="5680" spans="179:183" x14ac:dyDescent="0.35">
      <c r="FW5680" s="128"/>
      <c r="FX5680" s="128"/>
      <c r="FY5680" s="129"/>
      <c r="GA5680" s="128"/>
    </row>
    <row r="5681" spans="179:183" x14ac:dyDescent="0.35">
      <c r="FW5681" s="128"/>
      <c r="FX5681" s="128"/>
      <c r="FY5681" s="129"/>
      <c r="GA5681" s="128"/>
    </row>
    <row r="5682" spans="179:183" x14ac:dyDescent="0.35">
      <c r="FW5682" s="128"/>
      <c r="FX5682" s="128"/>
      <c r="FY5682" s="129"/>
      <c r="GA5682" s="128"/>
    </row>
    <row r="5683" spans="179:183" x14ac:dyDescent="0.35">
      <c r="FW5683" s="128"/>
      <c r="FX5683" s="128"/>
      <c r="FY5683" s="129"/>
      <c r="GA5683" s="128"/>
    </row>
    <row r="5684" spans="179:183" x14ac:dyDescent="0.35">
      <c r="FW5684" s="128"/>
      <c r="FX5684" s="128"/>
      <c r="FY5684" s="129"/>
      <c r="GA5684" s="128"/>
    </row>
    <row r="5685" spans="179:183" x14ac:dyDescent="0.35">
      <c r="FW5685" s="128"/>
      <c r="FX5685" s="128"/>
      <c r="FY5685" s="129"/>
      <c r="GA5685" s="128"/>
    </row>
    <row r="5686" spans="179:183" x14ac:dyDescent="0.35">
      <c r="FW5686" s="128"/>
      <c r="FX5686" s="128"/>
      <c r="FY5686" s="129"/>
      <c r="GA5686" s="128"/>
    </row>
    <row r="5687" spans="179:183" x14ac:dyDescent="0.35">
      <c r="FW5687" s="128"/>
      <c r="FX5687" s="128"/>
      <c r="FY5687" s="129"/>
      <c r="GA5687" s="128"/>
    </row>
    <row r="5688" spans="179:183" x14ac:dyDescent="0.35">
      <c r="FW5688" s="128"/>
      <c r="FX5688" s="128"/>
      <c r="FY5688" s="129"/>
      <c r="GA5688" s="128"/>
    </row>
    <row r="5689" spans="179:183" x14ac:dyDescent="0.35">
      <c r="FW5689" s="128"/>
      <c r="FX5689" s="128"/>
      <c r="FY5689" s="129"/>
      <c r="GA5689" s="128"/>
    </row>
    <row r="5690" spans="179:183" x14ac:dyDescent="0.35">
      <c r="FW5690" s="128"/>
      <c r="FX5690" s="128"/>
      <c r="FY5690" s="129"/>
      <c r="GA5690" s="128"/>
    </row>
    <row r="5691" spans="179:183" x14ac:dyDescent="0.35">
      <c r="FW5691" s="128"/>
      <c r="FX5691" s="128"/>
      <c r="FY5691" s="129"/>
      <c r="GA5691" s="128"/>
    </row>
    <row r="5692" spans="179:183" x14ac:dyDescent="0.35">
      <c r="FW5692" s="128"/>
      <c r="FX5692" s="128"/>
      <c r="FY5692" s="129"/>
      <c r="GA5692" s="128"/>
    </row>
    <row r="5693" spans="179:183" x14ac:dyDescent="0.35">
      <c r="FW5693" s="128"/>
      <c r="FX5693" s="128"/>
      <c r="FY5693" s="129"/>
      <c r="GA5693" s="128"/>
    </row>
    <row r="5694" spans="179:183" x14ac:dyDescent="0.35">
      <c r="FW5694" s="128"/>
      <c r="FX5694" s="128"/>
      <c r="FY5694" s="129"/>
      <c r="GA5694" s="128"/>
    </row>
    <row r="5695" spans="179:183" x14ac:dyDescent="0.35">
      <c r="FW5695" s="128"/>
      <c r="FX5695" s="128"/>
      <c r="FY5695" s="129"/>
      <c r="GA5695" s="128"/>
    </row>
    <row r="5696" spans="179:183" x14ac:dyDescent="0.35">
      <c r="FW5696" s="128"/>
      <c r="FX5696" s="128"/>
      <c r="FY5696" s="129"/>
      <c r="GA5696" s="128"/>
    </row>
    <row r="5697" spans="179:183" x14ac:dyDescent="0.35">
      <c r="FW5697" s="128"/>
      <c r="FX5697" s="128"/>
      <c r="FY5697" s="129"/>
      <c r="GA5697" s="128"/>
    </row>
    <row r="5698" spans="179:183" x14ac:dyDescent="0.35">
      <c r="FW5698" s="128"/>
      <c r="FX5698" s="128"/>
      <c r="FY5698" s="129"/>
      <c r="GA5698" s="128"/>
    </row>
    <row r="5699" spans="179:183" x14ac:dyDescent="0.35">
      <c r="FW5699" s="128"/>
      <c r="FX5699" s="128"/>
      <c r="FY5699" s="129"/>
      <c r="GA5699" s="128"/>
    </row>
    <row r="5700" spans="179:183" x14ac:dyDescent="0.35">
      <c r="FW5700" s="128"/>
      <c r="FX5700" s="128"/>
      <c r="FY5700" s="129"/>
      <c r="GA5700" s="128"/>
    </row>
    <row r="5701" spans="179:183" x14ac:dyDescent="0.35">
      <c r="FW5701" s="128"/>
      <c r="FX5701" s="128"/>
      <c r="FY5701" s="129"/>
      <c r="GA5701" s="128"/>
    </row>
    <row r="5702" spans="179:183" x14ac:dyDescent="0.35">
      <c r="FW5702" s="128"/>
      <c r="FX5702" s="128"/>
      <c r="FY5702" s="129"/>
      <c r="GA5702" s="128"/>
    </row>
    <row r="5703" spans="179:183" x14ac:dyDescent="0.35">
      <c r="FW5703" s="128"/>
      <c r="FX5703" s="128"/>
      <c r="FY5703" s="129"/>
      <c r="GA5703" s="128"/>
    </row>
    <row r="5704" spans="179:183" x14ac:dyDescent="0.35">
      <c r="FW5704" s="128"/>
      <c r="FX5704" s="128"/>
      <c r="FY5704" s="129"/>
      <c r="GA5704" s="128"/>
    </row>
    <row r="5705" spans="179:183" x14ac:dyDescent="0.35">
      <c r="FW5705" s="128"/>
      <c r="FX5705" s="128"/>
      <c r="FY5705" s="129"/>
      <c r="GA5705" s="128"/>
    </row>
    <row r="5706" spans="179:183" x14ac:dyDescent="0.35">
      <c r="FW5706" s="128"/>
      <c r="FX5706" s="128"/>
      <c r="FY5706" s="129"/>
      <c r="GA5706" s="128"/>
    </row>
    <row r="5707" spans="179:183" x14ac:dyDescent="0.35">
      <c r="FW5707" s="128"/>
      <c r="FX5707" s="128"/>
      <c r="FY5707" s="129"/>
      <c r="GA5707" s="128"/>
    </row>
    <row r="5708" spans="179:183" x14ac:dyDescent="0.35">
      <c r="FW5708" s="128"/>
      <c r="FX5708" s="128"/>
      <c r="FY5708" s="129"/>
      <c r="GA5708" s="128"/>
    </row>
    <row r="5709" spans="179:183" x14ac:dyDescent="0.35">
      <c r="FW5709" s="128"/>
      <c r="FX5709" s="128"/>
      <c r="FY5709" s="129"/>
      <c r="GA5709" s="128"/>
    </row>
    <row r="5710" spans="179:183" x14ac:dyDescent="0.35">
      <c r="FW5710" s="128"/>
      <c r="FX5710" s="128"/>
      <c r="FY5710" s="129"/>
      <c r="GA5710" s="128"/>
    </row>
    <row r="5711" spans="179:183" x14ac:dyDescent="0.35">
      <c r="FW5711" s="128"/>
      <c r="FX5711" s="128"/>
      <c r="FY5711" s="129"/>
      <c r="GA5711" s="128"/>
    </row>
    <row r="5712" spans="179:183" x14ac:dyDescent="0.35">
      <c r="FW5712" s="128"/>
      <c r="FX5712" s="128"/>
      <c r="FY5712" s="129"/>
      <c r="GA5712" s="128"/>
    </row>
    <row r="5713" spans="179:183" x14ac:dyDescent="0.35">
      <c r="FW5713" s="128"/>
      <c r="FX5713" s="128"/>
      <c r="FY5713" s="129"/>
      <c r="GA5713" s="128"/>
    </row>
    <row r="5714" spans="179:183" x14ac:dyDescent="0.35">
      <c r="FW5714" s="128"/>
      <c r="FX5714" s="128"/>
      <c r="FY5714" s="129"/>
      <c r="GA5714" s="128"/>
    </row>
    <row r="5715" spans="179:183" x14ac:dyDescent="0.35">
      <c r="FW5715" s="128"/>
      <c r="FX5715" s="128"/>
      <c r="FY5715" s="129"/>
      <c r="GA5715" s="128"/>
    </row>
    <row r="5716" spans="179:183" x14ac:dyDescent="0.35">
      <c r="FW5716" s="128"/>
      <c r="FX5716" s="128"/>
      <c r="FY5716" s="129"/>
      <c r="GA5716" s="128"/>
    </row>
    <row r="5717" spans="179:183" x14ac:dyDescent="0.35">
      <c r="FW5717" s="128"/>
      <c r="FX5717" s="128"/>
      <c r="FY5717" s="129"/>
      <c r="GA5717" s="128"/>
    </row>
    <row r="5718" spans="179:183" x14ac:dyDescent="0.35">
      <c r="FW5718" s="128"/>
      <c r="FX5718" s="128"/>
      <c r="FY5718" s="129"/>
      <c r="GA5718" s="128"/>
    </row>
    <row r="5719" spans="179:183" x14ac:dyDescent="0.35">
      <c r="FW5719" s="128"/>
      <c r="FX5719" s="128"/>
      <c r="FY5719" s="129"/>
      <c r="GA5719" s="128"/>
    </row>
    <row r="5720" spans="179:183" x14ac:dyDescent="0.35">
      <c r="FW5720" s="128"/>
      <c r="FX5720" s="128"/>
      <c r="FY5720" s="129"/>
      <c r="GA5720" s="128"/>
    </row>
    <row r="5721" spans="179:183" x14ac:dyDescent="0.35">
      <c r="FW5721" s="128"/>
      <c r="FX5721" s="128"/>
      <c r="FY5721" s="129"/>
      <c r="GA5721" s="128"/>
    </row>
    <row r="5722" spans="179:183" x14ac:dyDescent="0.35">
      <c r="FW5722" s="128"/>
      <c r="FX5722" s="128"/>
      <c r="FY5722" s="129"/>
      <c r="GA5722" s="128"/>
    </row>
    <row r="5723" spans="179:183" x14ac:dyDescent="0.35">
      <c r="FW5723" s="128"/>
      <c r="FX5723" s="128"/>
      <c r="FY5723" s="129"/>
      <c r="GA5723" s="128"/>
    </row>
    <row r="5724" spans="179:183" x14ac:dyDescent="0.35">
      <c r="FW5724" s="128"/>
      <c r="FX5724" s="128"/>
      <c r="FY5724" s="129"/>
      <c r="GA5724" s="128"/>
    </row>
    <row r="5725" spans="179:183" x14ac:dyDescent="0.35">
      <c r="FW5725" s="128"/>
      <c r="FX5725" s="128"/>
      <c r="FY5725" s="129"/>
      <c r="GA5725" s="128"/>
    </row>
    <row r="5726" spans="179:183" x14ac:dyDescent="0.35">
      <c r="FW5726" s="128"/>
      <c r="FX5726" s="128"/>
      <c r="FY5726" s="129"/>
      <c r="GA5726" s="128"/>
    </row>
    <row r="5727" spans="179:183" x14ac:dyDescent="0.35">
      <c r="FW5727" s="128"/>
      <c r="FX5727" s="128"/>
      <c r="FY5727" s="129"/>
      <c r="GA5727" s="128"/>
    </row>
    <row r="5728" spans="179:183" x14ac:dyDescent="0.35">
      <c r="FW5728" s="128"/>
      <c r="FX5728" s="128"/>
      <c r="FY5728" s="129"/>
      <c r="GA5728" s="128"/>
    </row>
    <row r="5729" spans="179:183" x14ac:dyDescent="0.35">
      <c r="FW5729" s="128"/>
      <c r="FX5729" s="128"/>
      <c r="FY5729" s="129"/>
      <c r="GA5729" s="128"/>
    </row>
    <row r="5730" spans="179:183" x14ac:dyDescent="0.35">
      <c r="FW5730" s="128"/>
      <c r="FX5730" s="128"/>
      <c r="FY5730" s="129"/>
      <c r="GA5730" s="128"/>
    </row>
    <row r="5731" spans="179:183" x14ac:dyDescent="0.35">
      <c r="FW5731" s="128"/>
      <c r="FX5731" s="128"/>
      <c r="FY5731" s="129"/>
      <c r="GA5731" s="128"/>
    </row>
    <row r="5732" spans="179:183" x14ac:dyDescent="0.35">
      <c r="FW5732" s="128"/>
      <c r="FX5732" s="128"/>
      <c r="FY5732" s="129"/>
      <c r="GA5732" s="128"/>
    </row>
    <row r="5733" spans="179:183" x14ac:dyDescent="0.35">
      <c r="FW5733" s="128"/>
      <c r="FX5733" s="128"/>
      <c r="FY5733" s="129"/>
      <c r="GA5733" s="128"/>
    </row>
    <row r="5734" spans="179:183" x14ac:dyDescent="0.35">
      <c r="FW5734" s="128"/>
      <c r="FX5734" s="128"/>
      <c r="FY5734" s="129"/>
      <c r="GA5734" s="128"/>
    </row>
    <row r="5735" spans="179:183" x14ac:dyDescent="0.35">
      <c r="FW5735" s="128"/>
      <c r="FX5735" s="128"/>
      <c r="FY5735" s="129"/>
      <c r="GA5735" s="128"/>
    </row>
    <row r="5736" spans="179:183" x14ac:dyDescent="0.35">
      <c r="FW5736" s="128"/>
      <c r="FX5736" s="128"/>
      <c r="FY5736" s="129"/>
      <c r="GA5736" s="128"/>
    </row>
    <row r="5737" spans="179:183" x14ac:dyDescent="0.35">
      <c r="FW5737" s="128"/>
      <c r="FX5737" s="128"/>
      <c r="FY5737" s="129"/>
      <c r="GA5737" s="128"/>
    </row>
    <row r="5738" spans="179:183" x14ac:dyDescent="0.35">
      <c r="FW5738" s="128"/>
      <c r="FX5738" s="128"/>
      <c r="FY5738" s="129"/>
      <c r="GA5738" s="128"/>
    </row>
    <row r="5739" spans="179:183" x14ac:dyDescent="0.35">
      <c r="FW5739" s="128"/>
      <c r="FX5739" s="128"/>
      <c r="FY5739" s="129"/>
      <c r="GA5739" s="128"/>
    </row>
    <row r="5740" spans="179:183" x14ac:dyDescent="0.35">
      <c r="FW5740" s="128"/>
      <c r="FX5740" s="128"/>
      <c r="FY5740" s="129"/>
      <c r="GA5740" s="128"/>
    </row>
    <row r="5741" spans="179:183" x14ac:dyDescent="0.35">
      <c r="FW5741" s="128"/>
      <c r="FX5741" s="128"/>
      <c r="FY5741" s="129"/>
      <c r="GA5741" s="128"/>
    </row>
    <row r="5742" spans="179:183" x14ac:dyDescent="0.35">
      <c r="FW5742" s="128"/>
      <c r="FX5742" s="128"/>
      <c r="FY5742" s="129"/>
      <c r="GA5742" s="128"/>
    </row>
    <row r="5743" spans="179:183" x14ac:dyDescent="0.35">
      <c r="FW5743" s="128"/>
      <c r="FX5743" s="128"/>
      <c r="FY5743" s="129"/>
      <c r="GA5743" s="128"/>
    </row>
    <row r="5744" spans="179:183" x14ac:dyDescent="0.35">
      <c r="FW5744" s="128"/>
      <c r="FX5744" s="128"/>
      <c r="FY5744" s="129"/>
      <c r="GA5744" s="128"/>
    </row>
    <row r="5745" spans="179:183" x14ac:dyDescent="0.35">
      <c r="FW5745" s="128"/>
      <c r="FX5745" s="128"/>
      <c r="FY5745" s="129"/>
      <c r="GA5745" s="128"/>
    </row>
    <row r="5746" spans="179:183" x14ac:dyDescent="0.35">
      <c r="FW5746" s="128"/>
      <c r="FX5746" s="128"/>
      <c r="FY5746" s="129"/>
      <c r="GA5746" s="128"/>
    </row>
    <row r="5747" spans="179:183" x14ac:dyDescent="0.35">
      <c r="FW5747" s="128"/>
      <c r="FX5747" s="128"/>
      <c r="FY5747" s="129"/>
      <c r="GA5747" s="128"/>
    </row>
    <row r="5748" spans="179:183" x14ac:dyDescent="0.35">
      <c r="FW5748" s="128"/>
      <c r="FX5748" s="128"/>
      <c r="FY5748" s="129"/>
      <c r="GA5748" s="128"/>
    </row>
    <row r="5749" spans="179:183" x14ac:dyDescent="0.35">
      <c r="FW5749" s="128"/>
      <c r="FX5749" s="128"/>
      <c r="FY5749" s="129"/>
      <c r="GA5749" s="128"/>
    </row>
    <row r="5750" spans="179:183" x14ac:dyDescent="0.35">
      <c r="FW5750" s="128"/>
      <c r="FX5750" s="128"/>
      <c r="FY5750" s="129"/>
      <c r="GA5750" s="128"/>
    </row>
    <row r="5751" spans="179:183" x14ac:dyDescent="0.35">
      <c r="FW5751" s="128"/>
      <c r="FX5751" s="128"/>
      <c r="FY5751" s="129"/>
      <c r="GA5751" s="128"/>
    </row>
    <row r="5752" spans="179:183" x14ac:dyDescent="0.35">
      <c r="FW5752" s="128"/>
      <c r="FX5752" s="128"/>
      <c r="FY5752" s="129"/>
      <c r="GA5752" s="128"/>
    </row>
    <row r="5753" spans="179:183" x14ac:dyDescent="0.35">
      <c r="FW5753" s="128"/>
      <c r="FX5753" s="128"/>
      <c r="FY5753" s="129"/>
      <c r="GA5753" s="128"/>
    </row>
    <row r="5754" spans="179:183" x14ac:dyDescent="0.35">
      <c r="FW5754" s="128"/>
      <c r="FX5754" s="128"/>
      <c r="FY5754" s="129"/>
      <c r="GA5754" s="128"/>
    </row>
    <row r="5755" spans="179:183" x14ac:dyDescent="0.35">
      <c r="FW5755" s="128"/>
      <c r="FX5755" s="128"/>
      <c r="FY5755" s="129"/>
      <c r="GA5755" s="128"/>
    </row>
    <row r="5756" spans="179:183" x14ac:dyDescent="0.35">
      <c r="FW5756" s="128"/>
      <c r="FX5756" s="128"/>
      <c r="FY5756" s="129"/>
      <c r="GA5756" s="128"/>
    </row>
    <row r="5757" spans="179:183" x14ac:dyDescent="0.35">
      <c r="FW5757" s="128"/>
      <c r="FX5757" s="128"/>
      <c r="FY5757" s="129"/>
      <c r="GA5757" s="128"/>
    </row>
    <row r="5758" spans="179:183" x14ac:dyDescent="0.35">
      <c r="FW5758" s="128"/>
      <c r="FX5758" s="128"/>
      <c r="FY5758" s="129"/>
      <c r="GA5758" s="128"/>
    </row>
    <row r="5759" spans="179:183" x14ac:dyDescent="0.35">
      <c r="FW5759" s="128"/>
      <c r="FX5759" s="128"/>
      <c r="FY5759" s="129"/>
      <c r="GA5759" s="128"/>
    </row>
    <row r="5760" spans="179:183" x14ac:dyDescent="0.35">
      <c r="FW5760" s="128"/>
      <c r="FX5760" s="128"/>
      <c r="FY5760" s="129"/>
      <c r="GA5760" s="128"/>
    </row>
    <row r="5761" spans="179:183" x14ac:dyDescent="0.35">
      <c r="FW5761" s="128"/>
      <c r="FX5761" s="128"/>
      <c r="FY5761" s="129"/>
      <c r="GA5761" s="128"/>
    </row>
    <row r="5762" spans="179:183" x14ac:dyDescent="0.35">
      <c r="FW5762" s="128"/>
      <c r="FX5762" s="128"/>
      <c r="FY5762" s="129"/>
      <c r="GA5762" s="128"/>
    </row>
    <row r="5763" spans="179:183" x14ac:dyDescent="0.35">
      <c r="FW5763" s="128"/>
      <c r="FX5763" s="128"/>
      <c r="FY5763" s="129"/>
      <c r="GA5763" s="128"/>
    </row>
    <row r="5764" spans="179:183" x14ac:dyDescent="0.35">
      <c r="FW5764" s="128"/>
      <c r="FX5764" s="128"/>
      <c r="FY5764" s="129"/>
      <c r="GA5764" s="128"/>
    </row>
    <row r="5765" spans="179:183" x14ac:dyDescent="0.35">
      <c r="FW5765" s="128"/>
      <c r="FX5765" s="128"/>
      <c r="FY5765" s="129"/>
      <c r="GA5765" s="128"/>
    </row>
    <row r="5766" spans="179:183" x14ac:dyDescent="0.35">
      <c r="FW5766" s="128"/>
      <c r="FX5766" s="128"/>
      <c r="FY5766" s="129"/>
      <c r="GA5766" s="128"/>
    </row>
    <row r="5767" spans="179:183" x14ac:dyDescent="0.35">
      <c r="FW5767" s="128"/>
      <c r="FX5767" s="128"/>
      <c r="FY5767" s="129"/>
      <c r="GA5767" s="128"/>
    </row>
    <row r="5768" spans="179:183" x14ac:dyDescent="0.35">
      <c r="FW5768" s="128"/>
      <c r="FX5768" s="128"/>
      <c r="FY5768" s="129"/>
      <c r="GA5768" s="128"/>
    </row>
    <row r="5769" spans="179:183" x14ac:dyDescent="0.35">
      <c r="FW5769" s="128"/>
      <c r="FX5769" s="128"/>
      <c r="FY5769" s="129"/>
      <c r="GA5769" s="128"/>
    </row>
    <row r="5770" spans="179:183" x14ac:dyDescent="0.35">
      <c r="FW5770" s="128"/>
      <c r="FX5770" s="128"/>
      <c r="FY5770" s="129"/>
      <c r="GA5770" s="128"/>
    </row>
    <row r="5771" spans="179:183" x14ac:dyDescent="0.35">
      <c r="FW5771" s="128"/>
      <c r="FX5771" s="128"/>
      <c r="FY5771" s="129"/>
      <c r="GA5771" s="128"/>
    </row>
    <row r="5772" spans="179:183" x14ac:dyDescent="0.35">
      <c r="FW5772" s="128"/>
      <c r="FX5772" s="128"/>
      <c r="FY5772" s="129"/>
      <c r="GA5772" s="128"/>
    </row>
    <row r="5773" spans="179:183" x14ac:dyDescent="0.35">
      <c r="FW5773" s="128"/>
      <c r="FX5773" s="128"/>
      <c r="FY5773" s="129"/>
      <c r="GA5773" s="128"/>
    </row>
    <row r="5774" spans="179:183" x14ac:dyDescent="0.35">
      <c r="FW5774" s="128"/>
      <c r="FX5774" s="128"/>
      <c r="FY5774" s="129"/>
      <c r="GA5774" s="128"/>
    </row>
    <row r="5775" spans="179:183" x14ac:dyDescent="0.35">
      <c r="FW5775" s="128"/>
      <c r="FX5775" s="128"/>
      <c r="FY5775" s="129"/>
      <c r="GA5775" s="128"/>
    </row>
    <row r="5776" spans="179:183" x14ac:dyDescent="0.35">
      <c r="FW5776" s="128"/>
      <c r="FX5776" s="128"/>
      <c r="FY5776" s="129"/>
      <c r="GA5776" s="128"/>
    </row>
    <row r="5777" spans="179:183" x14ac:dyDescent="0.35">
      <c r="FW5777" s="128"/>
      <c r="FX5777" s="128"/>
      <c r="FY5777" s="129"/>
      <c r="GA5777" s="128"/>
    </row>
    <row r="5778" spans="179:183" x14ac:dyDescent="0.35">
      <c r="FW5778" s="128"/>
      <c r="FX5778" s="128"/>
      <c r="FY5778" s="129"/>
      <c r="GA5778" s="128"/>
    </row>
    <row r="5779" spans="179:183" x14ac:dyDescent="0.35">
      <c r="FW5779" s="128"/>
      <c r="FX5779" s="128"/>
      <c r="FY5779" s="129"/>
      <c r="GA5779" s="128"/>
    </row>
    <row r="5780" spans="179:183" x14ac:dyDescent="0.35">
      <c r="FW5780" s="128"/>
      <c r="FX5780" s="128"/>
      <c r="FY5780" s="129"/>
      <c r="GA5780" s="128"/>
    </row>
    <row r="5781" spans="179:183" x14ac:dyDescent="0.35">
      <c r="FW5781" s="128"/>
      <c r="FX5781" s="128"/>
      <c r="FY5781" s="129"/>
      <c r="GA5781" s="128"/>
    </row>
    <row r="5782" spans="179:183" x14ac:dyDescent="0.35">
      <c r="FW5782" s="128"/>
      <c r="FX5782" s="128"/>
      <c r="FY5782" s="129"/>
      <c r="GA5782" s="128"/>
    </row>
    <row r="5783" spans="179:183" x14ac:dyDescent="0.35">
      <c r="FW5783" s="128"/>
      <c r="FX5783" s="128"/>
      <c r="FY5783" s="129"/>
      <c r="GA5783" s="128"/>
    </row>
    <row r="5784" spans="179:183" x14ac:dyDescent="0.35">
      <c r="FW5784" s="128"/>
      <c r="FX5784" s="128"/>
      <c r="FY5784" s="129"/>
      <c r="GA5784" s="128"/>
    </row>
    <row r="5785" spans="179:183" x14ac:dyDescent="0.35">
      <c r="FW5785" s="128"/>
      <c r="FX5785" s="128"/>
      <c r="FY5785" s="129"/>
      <c r="GA5785" s="128"/>
    </row>
    <row r="5786" spans="179:183" x14ac:dyDescent="0.35">
      <c r="FW5786" s="128"/>
      <c r="FX5786" s="128"/>
      <c r="FY5786" s="129"/>
      <c r="GA5786" s="128"/>
    </row>
    <row r="5787" spans="179:183" x14ac:dyDescent="0.35">
      <c r="FW5787" s="128"/>
      <c r="FX5787" s="128"/>
      <c r="FY5787" s="129"/>
      <c r="GA5787" s="128"/>
    </row>
    <row r="5788" spans="179:183" x14ac:dyDescent="0.35">
      <c r="FW5788" s="128"/>
      <c r="FX5788" s="128"/>
      <c r="FY5788" s="129"/>
      <c r="GA5788" s="128"/>
    </row>
    <row r="5789" spans="179:183" x14ac:dyDescent="0.35">
      <c r="FW5789" s="128"/>
      <c r="FX5789" s="128"/>
      <c r="FY5789" s="129"/>
      <c r="GA5789" s="128"/>
    </row>
    <row r="5790" spans="179:183" x14ac:dyDescent="0.35">
      <c r="FW5790" s="128"/>
      <c r="FX5790" s="128"/>
      <c r="FY5790" s="129"/>
      <c r="GA5790" s="128"/>
    </row>
    <row r="5791" spans="179:183" x14ac:dyDescent="0.35">
      <c r="FW5791" s="128"/>
      <c r="FX5791" s="128"/>
      <c r="FY5791" s="129"/>
      <c r="GA5791" s="128"/>
    </row>
    <row r="5792" spans="179:183" x14ac:dyDescent="0.35">
      <c r="FW5792" s="128"/>
      <c r="FX5792" s="128"/>
      <c r="FY5792" s="129"/>
      <c r="GA5792" s="128"/>
    </row>
    <row r="5793" spans="179:183" x14ac:dyDescent="0.35">
      <c r="FW5793" s="128"/>
      <c r="FX5793" s="128"/>
      <c r="FY5793" s="129"/>
      <c r="GA5793" s="128"/>
    </row>
    <row r="5794" spans="179:183" x14ac:dyDescent="0.35">
      <c r="FW5794" s="128"/>
      <c r="FX5794" s="128"/>
      <c r="FY5794" s="129"/>
      <c r="GA5794" s="128"/>
    </row>
    <row r="5795" spans="179:183" x14ac:dyDescent="0.35">
      <c r="FW5795" s="128"/>
      <c r="FX5795" s="128"/>
      <c r="FY5795" s="129"/>
      <c r="GA5795" s="128"/>
    </row>
    <row r="5796" spans="179:183" x14ac:dyDescent="0.35">
      <c r="FW5796" s="128"/>
      <c r="FX5796" s="128"/>
      <c r="FY5796" s="129"/>
      <c r="GA5796" s="128"/>
    </row>
    <row r="5797" spans="179:183" x14ac:dyDescent="0.35">
      <c r="FW5797" s="128"/>
      <c r="FX5797" s="128"/>
      <c r="FY5797" s="129"/>
      <c r="GA5797" s="128"/>
    </row>
    <row r="5798" spans="179:183" x14ac:dyDescent="0.35">
      <c r="FW5798" s="128"/>
      <c r="FX5798" s="128"/>
      <c r="FY5798" s="129"/>
      <c r="GA5798" s="128"/>
    </row>
    <row r="5799" spans="179:183" x14ac:dyDescent="0.35">
      <c r="FW5799" s="128"/>
      <c r="FX5799" s="128"/>
      <c r="FY5799" s="129"/>
      <c r="GA5799" s="128"/>
    </row>
    <row r="5800" spans="179:183" x14ac:dyDescent="0.35">
      <c r="FW5800" s="128"/>
      <c r="FX5800" s="128"/>
      <c r="FY5800" s="129"/>
      <c r="GA5800" s="128"/>
    </row>
    <row r="5801" spans="179:183" x14ac:dyDescent="0.35">
      <c r="FW5801" s="128"/>
      <c r="FX5801" s="128"/>
      <c r="FY5801" s="129"/>
      <c r="GA5801" s="128"/>
    </row>
    <row r="5802" spans="179:183" x14ac:dyDescent="0.35">
      <c r="FW5802" s="128"/>
      <c r="FX5802" s="128"/>
      <c r="FY5802" s="129"/>
      <c r="GA5802" s="128"/>
    </row>
    <row r="5803" spans="179:183" x14ac:dyDescent="0.35">
      <c r="FW5803" s="128"/>
      <c r="FX5803" s="128"/>
      <c r="FY5803" s="129"/>
      <c r="GA5803" s="128"/>
    </row>
    <row r="5804" spans="179:183" x14ac:dyDescent="0.35">
      <c r="FW5804" s="128"/>
      <c r="FX5804" s="128"/>
      <c r="FY5804" s="129"/>
      <c r="GA5804" s="128"/>
    </row>
    <row r="5805" spans="179:183" x14ac:dyDescent="0.35">
      <c r="FW5805" s="128"/>
      <c r="FX5805" s="128"/>
      <c r="FY5805" s="129"/>
      <c r="GA5805" s="128"/>
    </row>
    <row r="5806" spans="179:183" x14ac:dyDescent="0.35">
      <c r="FW5806" s="128"/>
      <c r="FX5806" s="128"/>
      <c r="FY5806" s="129"/>
      <c r="GA5806" s="128"/>
    </row>
    <row r="5807" spans="179:183" x14ac:dyDescent="0.35">
      <c r="FW5807" s="128"/>
      <c r="FX5807" s="128"/>
      <c r="FY5807" s="129"/>
      <c r="GA5807" s="128"/>
    </row>
    <row r="5808" spans="179:183" x14ac:dyDescent="0.35">
      <c r="FW5808" s="128"/>
      <c r="FX5808" s="128"/>
      <c r="FY5808" s="129"/>
      <c r="GA5808" s="128"/>
    </row>
    <row r="5809" spans="179:183" x14ac:dyDescent="0.35">
      <c r="FW5809" s="128"/>
      <c r="FX5809" s="128"/>
      <c r="FY5809" s="129"/>
      <c r="GA5809" s="128"/>
    </row>
    <row r="5810" spans="179:183" x14ac:dyDescent="0.35">
      <c r="FW5810" s="128"/>
      <c r="FX5810" s="128"/>
      <c r="FY5810" s="129"/>
      <c r="GA5810" s="128"/>
    </row>
    <row r="5811" spans="179:183" x14ac:dyDescent="0.35">
      <c r="FW5811" s="128"/>
      <c r="FX5811" s="128"/>
      <c r="FY5811" s="129"/>
      <c r="GA5811" s="128"/>
    </row>
    <row r="5812" spans="179:183" x14ac:dyDescent="0.35">
      <c r="FW5812" s="128"/>
      <c r="FX5812" s="128"/>
      <c r="FY5812" s="129"/>
      <c r="GA5812" s="128"/>
    </row>
    <row r="5813" spans="179:183" x14ac:dyDescent="0.35">
      <c r="FW5813" s="128"/>
      <c r="FX5813" s="128"/>
      <c r="FY5813" s="129"/>
      <c r="GA5813" s="128"/>
    </row>
    <row r="5814" spans="179:183" x14ac:dyDescent="0.35">
      <c r="FW5814" s="128"/>
      <c r="FX5814" s="128"/>
      <c r="FY5814" s="129"/>
      <c r="GA5814" s="128"/>
    </row>
    <row r="5815" spans="179:183" x14ac:dyDescent="0.35">
      <c r="FW5815" s="128"/>
      <c r="FX5815" s="128"/>
      <c r="FY5815" s="129"/>
      <c r="GA5815" s="128"/>
    </row>
    <row r="5816" spans="179:183" x14ac:dyDescent="0.35">
      <c r="FW5816" s="128"/>
      <c r="FX5816" s="128"/>
      <c r="FY5816" s="129"/>
      <c r="GA5816" s="128"/>
    </row>
    <row r="5817" spans="179:183" x14ac:dyDescent="0.35">
      <c r="FW5817" s="128"/>
      <c r="FX5817" s="128"/>
      <c r="FY5817" s="129"/>
      <c r="GA5817" s="128"/>
    </row>
    <row r="5818" spans="179:183" x14ac:dyDescent="0.35">
      <c r="FW5818" s="128"/>
      <c r="FX5818" s="128"/>
      <c r="FY5818" s="129"/>
      <c r="GA5818" s="128"/>
    </row>
    <row r="5819" spans="179:183" x14ac:dyDescent="0.35">
      <c r="FW5819" s="128"/>
      <c r="FX5819" s="128"/>
      <c r="FY5819" s="129"/>
      <c r="GA5819" s="128"/>
    </row>
    <row r="5820" spans="179:183" x14ac:dyDescent="0.35">
      <c r="FW5820" s="128"/>
      <c r="FX5820" s="128"/>
      <c r="FY5820" s="129"/>
      <c r="GA5820" s="128"/>
    </row>
    <row r="5821" spans="179:183" x14ac:dyDescent="0.35">
      <c r="FW5821" s="128"/>
      <c r="FX5821" s="128"/>
      <c r="FY5821" s="129"/>
      <c r="GA5821" s="128"/>
    </row>
    <row r="5822" spans="179:183" x14ac:dyDescent="0.35">
      <c r="FW5822" s="128"/>
      <c r="FX5822" s="128"/>
      <c r="FY5822" s="129"/>
      <c r="GA5822" s="128"/>
    </row>
    <row r="5823" spans="179:183" x14ac:dyDescent="0.35">
      <c r="FW5823" s="128"/>
      <c r="FX5823" s="128"/>
      <c r="FY5823" s="129"/>
      <c r="GA5823" s="128"/>
    </row>
    <row r="5824" spans="179:183" x14ac:dyDescent="0.35">
      <c r="FW5824" s="128"/>
      <c r="FX5824" s="128"/>
      <c r="FY5824" s="129"/>
      <c r="GA5824" s="128"/>
    </row>
    <row r="5825" spans="179:183" x14ac:dyDescent="0.35">
      <c r="FW5825" s="128"/>
      <c r="FX5825" s="128"/>
      <c r="FY5825" s="129"/>
      <c r="GA5825" s="128"/>
    </row>
    <row r="5826" spans="179:183" x14ac:dyDescent="0.35">
      <c r="FW5826" s="128"/>
      <c r="FX5826" s="128"/>
      <c r="FY5826" s="129"/>
      <c r="GA5826" s="128"/>
    </row>
    <row r="5827" spans="179:183" x14ac:dyDescent="0.35">
      <c r="FW5827" s="128"/>
      <c r="FX5827" s="128"/>
      <c r="FY5827" s="129"/>
      <c r="GA5827" s="128"/>
    </row>
    <row r="5828" spans="179:183" x14ac:dyDescent="0.35">
      <c r="FW5828" s="128"/>
      <c r="FX5828" s="128"/>
      <c r="FY5828" s="129"/>
      <c r="GA5828" s="128"/>
    </row>
    <row r="5829" spans="179:183" x14ac:dyDescent="0.35">
      <c r="FW5829" s="128"/>
      <c r="FX5829" s="128"/>
      <c r="FY5829" s="129"/>
      <c r="GA5829" s="128"/>
    </row>
    <row r="5830" spans="179:183" x14ac:dyDescent="0.35">
      <c r="FW5830" s="128"/>
      <c r="FX5830" s="128"/>
      <c r="FY5830" s="129"/>
      <c r="GA5830" s="128"/>
    </row>
    <row r="5831" spans="179:183" x14ac:dyDescent="0.35">
      <c r="FW5831" s="128"/>
      <c r="FX5831" s="128"/>
      <c r="FY5831" s="129"/>
      <c r="GA5831" s="128"/>
    </row>
    <row r="5832" spans="179:183" x14ac:dyDescent="0.35">
      <c r="FW5832" s="128"/>
      <c r="FX5832" s="128"/>
      <c r="FY5832" s="129"/>
      <c r="GA5832" s="128"/>
    </row>
    <row r="5833" spans="179:183" x14ac:dyDescent="0.35">
      <c r="FW5833" s="128"/>
      <c r="FX5833" s="128"/>
      <c r="FY5833" s="129"/>
      <c r="GA5833" s="128"/>
    </row>
    <row r="5834" spans="179:183" x14ac:dyDescent="0.35">
      <c r="FW5834" s="128"/>
      <c r="FX5834" s="128"/>
      <c r="FY5834" s="129"/>
      <c r="GA5834" s="128"/>
    </row>
    <row r="5835" spans="179:183" x14ac:dyDescent="0.35">
      <c r="FW5835" s="128"/>
      <c r="FX5835" s="128"/>
      <c r="FY5835" s="129"/>
      <c r="GA5835" s="128"/>
    </row>
    <row r="5836" spans="179:183" x14ac:dyDescent="0.35">
      <c r="FW5836" s="128"/>
      <c r="FX5836" s="128"/>
      <c r="FY5836" s="129"/>
      <c r="GA5836" s="128"/>
    </row>
    <row r="5837" spans="179:183" x14ac:dyDescent="0.35">
      <c r="FW5837" s="128"/>
      <c r="FX5837" s="128"/>
      <c r="FY5837" s="129"/>
      <c r="GA5837" s="128"/>
    </row>
    <row r="5838" spans="179:183" x14ac:dyDescent="0.35">
      <c r="FW5838" s="128"/>
      <c r="FX5838" s="128"/>
      <c r="FY5838" s="129"/>
      <c r="GA5838" s="128"/>
    </row>
    <row r="5839" spans="179:183" x14ac:dyDescent="0.35">
      <c r="FW5839" s="128"/>
      <c r="FX5839" s="128"/>
      <c r="FY5839" s="129"/>
      <c r="GA5839" s="128"/>
    </row>
    <row r="5840" spans="179:183" x14ac:dyDescent="0.35">
      <c r="FW5840" s="128"/>
      <c r="FX5840" s="128"/>
      <c r="FY5840" s="129"/>
      <c r="GA5840" s="128"/>
    </row>
    <row r="5841" spans="179:183" x14ac:dyDescent="0.35">
      <c r="FW5841" s="128"/>
      <c r="FX5841" s="128"/>
      <c r="FY5841" s="129"/>
      <c r="GA5841" s="128"/>
    </row>
    <row r="5842" spans="179:183" x14ac:dyDescent="0.35">
      <c r="FW5842" s="128"/>
      <c r="FX5842" s="128"/>
      <c r="FY5842" s="129"/>
      <c r="GA5842" s="128"/>
    </row>
    <row r="5843" spans="179:183" x14ac:dyDescent="0.35">
      <c r="FW5843" s="128"/>
      <c r="FX5843" s="128"/>
      <c r="FY5843" s="129"/>
      <c r="GA5843" s="128"/>
    </row>
    <row r="5844" spans="179:183" x14ac:dyDescent="0.35">
      <c r="FW5844" s="128"/>
      <c r="FX5844" s="128"/>
      <c r="FY5844" s="129"/>
      <c r="GA5844" s="128"/>
    </row>
    <row r="5845" spans="179:183" x14ac:dyDescent="0.35">
      <c r="FW5845" s="128"/>
      <c r="FX5845" s="128"/>
      <c r="FY5845" s="129"/>
      <c r="GA5845" s="128"/>
    </row>
    <row r="5846" spans="179:183" x14ac:dyDescent="0.35">
      <c r="FW5846" s="128"/>
      <c r="FX5846" s="128"/>
      <c r="FY5846" s="129"/>
      <c r="GA5846" s="128"/>
    </row>
    <row r="5847" spans="179:183" x14ac:dyDescent="0.35">
      <c r="FW5847" s="128"/>
      <c r="FX5847" s="128"/>
      <c r="FY5847" s="129"/>
      <c r="GA5847" s="128"/>
    </row>
    <row r="5848" spans="179:183" x14ac:dyDescent="0.35">
      <c r="FW5848" s="128"/>
      <c r="FX5848" s="128"/>
      <c r="FY5848" s="129"/>
      <c r="GA5848" s="128"/>
    </row>
    <row r="5849" spans="179:183" x14ac:dyDescent="0.35">
      <c r="FW5849" s="128"/>
      <c r="FX5849" s="128"/>
      <c r="FY5849" s="129"/>
      <c r="GA5849" s="128"/>
    </row>
    <row r="5850" spans="179:183" x14ac:dyDescent="0.35">
      <c r="FW5850" s="128"/>
      <c r="FX5850" s="128"/>
      <c r="FY5850" s="129"/>
      <c r="GA5850" s="128"/>
    </row>
    <row r="5851" spans="179:183" x14ac:dyDescent="0.35">
      <c r="FW5851" s="128"/>
      <c r="FX5851" s="128"/>
      <c r="FY5851" s="129"/>
      <c r="GA5851" s="128"/>
    </row>
    <row r="5852" spans="179:183" x14ac:dyDescent="0.35">
      <c r="FW5852" s="128"/>
      <c r="FX5852" s="128"/>
      <c r="FY5852" s="129"/>
      <c r="GA5852" s="128"/>
    </row>
    <row r="5853" spans="179:183" x14ac:dyDescent="0.35">
      <c r="FW5853" s="128"/>
      <c r="FX5853" s="128"/>
      <c r="FY5853" s="129"/>
      <c r="GA5853" s="128"/>
    </row>
    <row r="5854" spans="179:183" x14ac:dyDescent="0.35">
      <c r="FW5854" s="128"/>
      <c r="FX5854" s="128"/>
      <c r="FY5854" s="129"/>
      <c r="GA5854" s="128"/>
    </row>
    <row r="5855" spans="179:183" x14ac:dyDescent="0.35">
      <c r="FW5855" s="128"/>
      <c r="FX5855" s="128"/>
      <c r="FY5855" s="129"/>
      <c r="GA5855" s="128"/>
    </row>
    <row r="5856" spans="179:183" x14ac:dyDescent="0.35">
      <c r="FW5856" s="128"/>
      <c r="FX5856" s="128"/>
      <c r="FY5856" s="129"/>
      <c r="GA5856" s="128"/>
    </row>
    <row r="5857" spans="179:183" x14ac:dyDescent="0.35">
      <c r="FW5857" s="128"/>
      <c r="FX5857" s="128"/>
      <c r="FY5857" s="129"/>
      <c r="GA5857" s="128"/>
    </row>
    <row r="5858" spans="179:183" x14ac:dyDescent="0.35">
      <c r="FW5858" s="128"/>
      <c r="FX5858" s="128"/>
      <c r="FY5858" s="129"/>
      <c r="GA5858" s="128"/>
    </row>
    <row r="5859" spans="179:183" x14ac:dyDescent="0.35">
      <c r="FW5859" s="128"/>
      <c r="FX5859" s="128"/>
      <c r="FY5859" s="129"/>
      <c r="GA5859" s="128"/>
    </row>
    <row r="5860" spans="179:183" x14ac:dyDescent="0.35">
      <c r="FW5860" s="128"/>
      <c r="FX5860" s="128"/>
      <c r="FY5860" s="129"/>
      <c r="GA5860" s="128"/>
    </row>
    <row r="5861" spans="179:183" x14ac:dyDescent="0.35">
      <c r="FW5861" s="128"/>
      <c r="FX5861" s="128"/>
      <c r="FY5861" s="129"/>
      <c r="GA5861" s="128"/>
    </row>
    <row r="5862" spans="179:183" x14ac:dyDescent="0.35">
      <c r="FW5862" s="128"/>
      <c r="FX5862" s="128"/>
      <c r="FY5862" s="129"/>
      <c r="GA5862" s="128"/>
    </row>
    <row r="5863" spans="179:183" x14ac:dyDescent="0.35">
      <c r="FW5863" s="128"/>
      <c r="FX5863" s="128"/>
      <c r="FY5863" s="129"/>
      <c r="GA5863" s="128"/>
    </row>
    <row r="5864" spans="179:183" x14ac:dyDescent="0.35">
      <c r="FW5864" s="128"/>
      <c r="FX5864" s="128"/>
      <c r="FY5864" s="129"/>
      <c r="GA5864" s="128"/>
    </row>
    <row r="5865" spans="179:183" x14ac:dyDescent="0.35">
      <c r="FW5865" s="128"/>
      <c r="FX5865" s="128"/>
      <c r="FY5865" s="129"/>
      <c r="GA5865" s="128"/>
    </row>
    <row r="5866" spans="179:183" x14ac:dyDescent="0.35">
      <c r="FW5866" s="128"/>
      <c r="FX5866" s="128"/>
      <c r="FY5866" s="129"/>
      <c r="GA5866" s="128"/>
    </row>
    <row r="5867" spans="179:183" x14ac:dyDescent="0.35">
      <c r="FW5867" s="128"/>
      <c r="FX5867" s="128"/>
      <c r="FY5867" s="129"/>
      <c r="GA5867" s="128"/>
    </row>
    <row r="5868" spans="179:183" x14ac:dyDescent="0.35">
      <c r="FW5868" s="128"/>
      <c r="FX5868" s="128"/>
      <c r="FY5868" s="129"/>
      <c r="GA5868" s="128"/>
    </row>
    <row r="5869" spans="179:183" x14ac:dyDescent="0.35">
      <c r="FW5869" s="128"/>
      <c r="FX5869" s="128"/>
      <c r="FY5869" s="129"/>
      <c r="GA5869" s="128"/>
    </row>
    <row r="5870" spans="179:183" x14ac:dyDescent="0.35">
      <c r="FW5870" s="128"/>
      <c r="FX5870" s="128"/>
      <c r="FY5870" s="129"/>
      <c r="GA5870" s="128"/>
    </row>
    <row r="5871" spans="179:183" x14ac:dyDescent="0.35">
      <c r="FW5871" s="128"/>
      <c r="FX5871" s="128"/>
      <c r="FY5871" s="129"/>
      <c r="GA5871" s="128"/>
    </row>
    <row r="5872" spans="179:183" x14ac:dyDescent="0.35">
      <c r="FW5872" s="128"/>
      <c r="FX5872" s="128"/>
      <c r="FY5872" s="129"/>
      <c r="GA5872" s="128"/>
    </row>
    <row r="5873" spans="179:183" x14ac:dyDescent="0.35">
      <c r="FW5873" s="128"/>
      <c r="FX5873" s="128"/>
      <c r="FY5873" s="129"/>
      <c r="GA5873" s="128"/>
    </row>
    <row r="5874" spans="179:183" x14ac:dyDescent="0.35">
      <c r="FW5874" s="128"/>
      <c r="FX5874" s="128"/>
      <c r="FY5874" s="129"/>
      <c r="GA5874" s="128"/>
    </row>
    <row r="5875" spans="179:183" x14ac:dyDescent="0.35">
      <c r="FW5875" s="128"/>
      <c r="FX5875" s="128"/>
      <c r="FY5875" s="129"/>
      <c r="GA5875" s="128"/>
    </row>
    <row r="5876" spans="179:183" x14ac:dyDescent="0.35">
      <c r="FW5876" s="128"/>
      <c r="FX5876" s="128"/>
      <c r="FY5876" s="129"/>
      <c r="GA5876" s="128"/>
    </row>
    <row r="5877" spans="179:183" x14ac:dyDescent="0.35">
      <c r="FW5877" s="128"/>
      <c r="FX5877" s="128"/>
      <c r="FY5877" s="129"/>
      <c r="GA5877" s="128"/>
    </row>
    <row r="5878" spans="179:183" x14ac:dyDescent="0.35">
      <c r="FW5878" s="128"/>
      <c r="FX5878" s="128"/>
      <c r="FY5878" s="129"/>
      <c r="GA5878" s="128"/>
    </row>
    <row r="5879" spans="179:183" x14ac:dyDescent="0.35">
      <c r="FW5879" s="128"/>
      <c r="FX5879" s="128"/>
      <c r="FY5879" s="129"/>
      <c r="GA5879" s="128"/>
    </row>
    <row r="5880" spans="179:183" x14ac:dyDescent="0.35">
      <c r="FW5880" s="128"/>
      <c r="FX5880" s="128"/>
      <c r="FY5880" s="129"/>
      <c r="GA5880" s="128"/>
    </row>
    <row r="5881" spans="179:183" x14ac:dyDescent="0.35">
      <c r="FW5881" s="128"/>
      <c r="FX5881" s="128"/>
      <c r="FY5881" s="129"/>
      <c r="GA5881" s="128"/>
    </row>
    <row r="5882" spans="179:183" x14ac:dyDescent="0.35">
      <c r="FW5882" s="128"/>
      <c r="FX5882" s="128"/>
      <c r="FY5882" s="129"/>
      <c r="GA5882" s="128"/>
    </row>
    <row r="5883" spans="179:183" x14ac:dyDescent="0.35">
      <c r="FW5883" s="128"/>
      <c r="FX5883" s="128"/>
      <c r="FY5883" s="129"/>
      <c r="GA5883" s="128"/>
    </row>
    <row r="5884" spans="179:183" x14ac:dyDescent="0.35">
      <c r="FW5884" s="128"/>
      <c r="FX5884" s="128"/>
      <c r="FY5884" s="129"/>
      <c r="GA5884" s="128"/>
    </row>
    <row r="5885" spans="179:183" x14ac:dyDescent="0.35">
      <c r="FW5885" s="128"/>
      <c r="FX5885" s="128"/>
      <c r="FY5885" s="129"/>
      <c r="GA5885" s="128"/>
    </row>
    <row r="5886" spans="179:183" x14ac:dyDescent="0.35">
      <c r="FW5886" s="128"/>
      <c r="FX5886" s="128"/>
      <c r="FY5886" s="129"/>
      <c r="GA5886" s="128"/>
    </row>
    <row r="5887" spans="179:183" x14ac:dyDescent="0.35">
      <c r="FW5887" s="128"/>
      <c r="FX5887" s="128"/>
      <c r="FY5887" s="129"/>
      <c r="GA5887" s="128"/>
    </row>
    <row r="5888" spans="179:183" x14ac:dyDescent="0.35">
      <c r="FW5888" s="128"/>
      <c r="FX5888" s="128"/>
      <c r="FY5888" s="129"/>
      <c r="GA5888" s="128"/>
    </row>
    <row r="5889" spans="179:183" x14ac:dyDescent="0.35">
      <c r="FW5889" s="128"/>
      <c r="FX5889" s="128"/>
      <c r="FY5889" s="129"/>
      <c r="GA5889" s="128"/>
    </row>
    <row r="5890" spans="179:183" x14ac:dyDescent="0.35">
      <c r="FW5890" s="128"/>
      <c r="FX5890" s="128"/>
      <c r="FY5890" s="129"/>
      <c r="GA5890" s="128"/>
    </row>
    <row r="5891" spans="179:183" x14ac:dyDescent="0.35">
      <c r="FW5891" s="128"/>
      <c r="FX5891" s="128"/>
      <c r="FY5891" s="129"/>
      <c r="GA5891" s="128"/>
    </row>
    <row r="5892" spans="179:183" x14ac:dyDescent="0.35">
      <c r="FW5892" s="128"/>
      <c r="FX5892" s="128"/>
      <c r="FY5892" s="129"/>
      <c r="GA5892" s="128"/>
    </row>
    <row r="5893" spans="179:183" x14ac:dyDescent="0.35">
      <c r="FW5893" s="128"/>
      <c r="FX5893" s="128"/>
      <c r="FY5893" s="129"/>
      <c r="GA5893" s="128"/>
    </row>
    <row r="5894" spans="179:183" x14ac:dyDescent="0.35">
      <c r="FW5894" s="128"/>
      <c r="FX5894" s="128"/>
      <c r="FY5894" s="129"/>
      <c r="GA5894" s="128"/>
    </row>
    <row r="5895" spans="179:183" x14ac:dyDescent="0.35">
      <c r="FW5895" s="128"/>
      <c r="FX5895" s="128"/>
      <c r="FY5895" s="129"/>
      <c r="GA5895" s="128"/>
    </row>
    <row r="5896" spans="179:183" x14ac:dyDescent="0.35">
      <c r="FW5896" s="128"/>
      <c r="FX5896" s="128"/>
      <c r="FY5896" s="129"/>
      <c r="GA5896" s="128"/>
    </row>
    <row r="5897" spans="179:183" x14ac:dyDescent="0.35">
      <c r="FW5897" s="128"/>
      <c r="FX5897" s="128"/>
      <c r="FY5897" s="129"/>
      <c r="GA5897" s="128"/>
    </row>
    <row r="5898" spans="179:183" x14ac:dyDescent="0.35">
      <c r="FW5898" s="128"/>
      <c r="FX5898" s="128"/>
      <c r="FY5898" s="129"/>
      <c r="GA5898" s="128"/>
    </row>
    <row r="5899" spans="179:183" x14ac:dyDescent="0.35">
      <c r="FW5899" s="128"/>
      <c r="FX5899" s="128"/>
      <c r="FY5899" s="129"/>
      <c r="GA5899" s="128"/>
    </row>
    <row r="5900" spans="179:183" x14ac:dyDescent="0.35">
      <c r="FW5900" s="128"/>
      <c r="FX5900" s="128"/>
      <c r="FY5900" s="129"/>
      <c r="GA5900" s="128"/>
    </row>
    <row r="5901" spans="179:183" x14ac:dyDescent="0.35">
      <c r="FW5901" s="128"/>
      <c r="FX5901" s="128"/>
      <c r="FY5901" s="129"/>
      <c r="GA5901" s="128"/>
    </row>
    <row r="5902" spans="179:183" x14ac:dyDescent="0.35">
      <c r="FW5902" s="128"/>
      <c r="FX5902" s="128"/>
      <c r="FY5902" s="129"/>
      <c r="GA5902" s="128"/>
    </row>
    <row r="5903" spans="179:183" x14ac:dyDescent="0.35">
      <c r="FW5903" s="128"/>
      <c r="FX5903" s="128"/>
      <c r="FY5903" s="129"/>
      <c r="GA5903" s="128"/>
    </row>
    <row r="5904" spans="179:183" x14ac:dyDescent="0.35">
      <c r="FW5904" s="128"/>
      <c r="FX5904" s="128"/>
      <c r="FY5904" s="129"/>
      <c r="GA5904" s="128"/>
    </row>
    <row r="5905" spans="179:183" x14ac:dyDescent="0.35">
      <c r="FW5905" s="128"/>
      <c r="FX5905" s="128"/>
      <c r="FY5905" s="129"/>
      <c r="GA5905" s="128"/>
    </row>
    <row r="5906" spans="179:183" x14ac:dyDescent="0.35">
      <c r="FW5906" s="128"/>
      <c r="FX5906" s="128"/>
      <c r="FY5906" s="129"/>
      <c r="GA5906" s="128"/>
    </row>
    <row r="5907" spans="179:183" x14ac:dyDescent="0.35">
      <c r="FW5907" s="128"/>
      <c r="FX5907" s="128"/>
      <c r="FY5907" s="129"/>
      <c r="GA5907" s="128"/>
    </row>
    <row r="5908" spans="179:183" x14ac:dyDescent="0.35">
      <c r="FW5908" s="128"/>
      <c r="FX5908" s="128"/>
      <c r="FY5908" s="129"/>
      <c r="GA5908" s="128"/>
    </row>
    <row r="5909" spans="179:183" x14ac:dyDescent="0.35">
      <c r="FW5909" s="128"/>
      <c r="FX5909" s="128"/>
      <c r="FY5909" s="129"/>
      <c r="GA5909" s="128"/>
    </row>
    <row r="5910" spans="179:183" x14ac:dyDescent="0.35">
      <c r="FW5910" s="128"/>
      <c r="FX5910" s="128"/>
      <c r="FY5910" s="129"/>
      <c r="GA5910" s="128"/>
    </row>
    <row r="5911" spans="179:183" x14ac:dyDescent="0.35">
      <c r="FW5911" s="128"/>
      <c r="FX5911" s="128"/>
      <c r="FY5911" s="129"/>
      <c r="GA5911" s="128"/>
    </row>
    <row r="5912" spans="179:183" x14ac:dyDescent="0.35">
      <c r="FW5912" s="128"/>
      <c r="FX5912" s="128"/>
      <c r="FY5912" s="129"/>
      <c r="GA5912" s="128"/>
    </row>
    <row r="5913" spans="179:183" x14ac:dyDescent="0.35">
      <c r="FW5913" s="128"/>
      <c r="FX5913" s="128"/>
      <c r="FY5913" s="129"/>
      <c r="GA5913" s="128"/>
    </row>
    <row r="5914" spans="179:183" x14ac:dyDescent="0.35">
      <c r="FW5914" s="128"/>
      <c r="FX5914" s="128"/>
      <c r="FY5914" s="129"/>
      <c r="GA5914" s="128"/>
    </row>
    <row r="5915" spans="179:183" x14ac:dyDescent="0.35">
      <c r="FW5915" s="128"/>
      <c r="FX5915" s="128"/>
      <c r="FY5915" s="129"/>
      <c r="GA5915" s="128"/>
    </row>
    <row r="5916" spans="179:183" x14ac:dyDescent="0.35">
      <c r="FW5916" s="128"/>
      <c r="FX5916" s="128"/>
      <c r="FY5916" s="129"/>
      <c r="GA5916" s="128"/>
    </row>
    <row r="5917" spans="179:183" x14ac:dyDescent="0.35">
      <c r="FW5917" s="128"/>
      <c r="FX5917" s="128"/>
      <c r="FY5917" s="129"/>
      <c r="GA5917" s="128"/>
    </row>
    <row r="5918" spans="179:183" x14ac:dyDescent="0.35">
      <c r="FW5918" s="128"/>
      <c r="FX5918" s="128"/>
      <c r="FY5918" s="129"/>
      <c r="GA5918" s="128"/>
    </row>
    <row r="5919" spans="179:183" x14ac:dyDescent="0.35">
      <c r="FW5919" s="128"/>
      <c r="FX5919" s="128"/>
      <c r="FY5919" s="129"/>
      <c r="GA5919" s="128"/>
    </row>
    <row r="5920" spans="179:183" x14ac:dyDescent="0.35">
      <c r="FW5920" s="128"/>
      <c r="FX5920" s="128"/>
      <c r="FY5920" s="129"/>
      <c r="GA5920" s="128"/>
    </row>
    <row r="5921" spans="179:183" x14ac:dyDescent="0.35">
      <c r="FW5921" s="128"/>
      <c r="FX5921" s="128"/>
      <c r="FY5921" s="129"/>
      <c r="GA5921" s="128"/>
    </row>
    <row r="5922" spans="179:183" x14ac:dyDescent="0.35">
      <c r="FW5922" s="128"/>
      <c r="FX5922" s="128"/>
      <c r="FY5922" s="129"/>
      <c r="GA5922" s="128"/>
    </row>
    <row r="5923" spans="179:183" x14ac:dyDescent="0.35">
      <c r="FW5923" s="128"/>
      <c r="FX5923" s="128"/>
      <c r="FY5923" s="129"/>
      <c r="GA5923" s="128"/>
    </row>
    <row r="5924" spans="179:183" x14ac:dyDescent="0.35">
      <c r="FW5924" s="128"/>
      <c r="FX5924" s="128"/>
      <c r="FY5924" s="129"/>
      <c r="GA5924" s="128"/>
    </row>
    <row r="5925" spans="179:183" x14ac:dyDescent="0.35">
      <c r="FW5925" s="128"/>
      <c r="FX5925" s="128"/>
      <c r="FY5925" s="129"/>
      <c r="GA5925" s="128"/>
    </row>
    <row r="5926" spans="179:183" x14ac:dyDescent="0.35">
      <c r="FW5926" s="128"/>
      <c r="FX5926" s="128"/>
      <c r="FY5926" s="129"/>
      <c r="GA5926" s="128"/>
    </row>
    <row r="5927" spans="179:183" x14ac:dyDescent="0.35">
      <c r="FW5927" s="128"/>
      <c r="FX5927" s="128"/>
      <c r="FY5927" s="129"/>
      <c r="GA5927" s="128"/>
    </row>
    <row r="5928" spans="179:183" x14ac:dyDescent="0.35">
      <c r="FW5928" s="128"/>
      <c r="FX5928" s="128"/>
      <c r="FY5928" s="129"/>
      <c r="GA5928" s="128"/>
    </row>
    <row r="5929" spans="179:183" x14ac:dyDescent="0.35">
      <c r="FW5929" s="128"/>
      <c r="FX5929" s="128"/>
      <c r="FY5929" s="129"/>
      <c r="GA5929" s="128"/>
    </row>
    <row r="5930" spans="179:183" x14ac:dyDescent="0.35">
      <c r="FW5930" s="128"/>
      <c r="FX5930" s="128"/>
      <c r="FY5930" s="129"/>
      <c r="GA5930" s="128"/>
    </row>
    <row r="5931" spans="179:183" x14ac:dyDescent="0.35">
      <c r="FW5931" s="128"/>
      <c r="FX5931" s="128"/>
      <c r="FY5931" s="129"/>
      <c r="GA5931" s="128"/>
    </row>
    <row r="5932" spans="179:183" x14ac:dyDescent="0.35">
      <c r="FW5932" s="128"/>
      <c r="FX5932" s="128"/>
      <c r="FY5932" s="129"/>
      <c r="GA5932" s="128"/>
    </row>
    <row r="5933" spans="179:183" x14ac:dyDescent="0.35">
      <c r="FW5933" s="128"/>
      <c r="FX5933" s="128"/>
      <c r="FY5933" s="129"/>
      <c r="GA5933" s="128"/>
    </row>
    <row r="5934" spans="179:183" x14ac:dyDescent="0.35">
      <c r="FW5934" s="128"/>
      <c r="FX5934" s="128"/>
      <c r="FY5934" s="129"/>
      <c r="GA5934" s="128"/>
    </row>
    <row r="5935" spans="179:183" x14ac:dyDescent="0.35">
      <c r="FW5935" s="128"/>
      <c r="FX5935" s="128"/>
      <c r="FY5935" s="129"/>
      <c r="GA5935" s="128"/>
    </row>
    <row r="5936" spans="179:183" x14ac:dyDescent="0.35">
      <c r="FW5936" s="128"/>
      <c r="FX5936" s="128"/>
      <c r="FY5936" s="129"/>
      <c r="GA5936" s="128"/>
    </row>
    <row r="5937" spans="179:183" x14ac:dyDescent="0.35">
      <c r="FW5937" s="128"/>
      <c r="FX5937" s="128"/>
      <c r="FY5937" s="129"/>
      <c r="GA5937" s="128"/>
    </row>
    <row r="5938" spans="179:183" x14ac:dyDescent="0.35">
      <c r="FW5938" s="128"/>
      <c r="FX5938" s="128"/>
      <c r="FY5938" s="129"/>
      <c r="GA5938" s="128"/>
    </row>
    <row r="5939" spans="179:183" x14ac:dyDescent="0.35">
      <c r="FW5939" s="128"/>
      <c r="FX5939" s="128"/>
      <c r="FY5939" s="129"/>
      <c r="GA5939" s="128"/>
    </row>
    <row r="5940" spans="179:183" x14ac:dyDescent="0.35">
      <c r="FW5940" s="128"/>
      <c r="FX5940" s="128"/>
      <c r="FY5940" s="129"/>
      <c r="GA5940" s="128"/>
    </row>
    <row r="5941" spans="179:183" x14ac:dyDescent="0.35">
      <c r="FW5941" s="128"/>
      <c r="FX5941" s="128"/>
      <c r="FY5941" s="129"/>
      <c r="GA5941" s="128"/>
    </row>
    <row r="5942" spans="179:183" x14ac:dyDescent="0.35">
      <c r="FW5942" s="128"/>
      <c r="FX5942" s="128"/>
      <c r="FY5942" s="129"/>
      <c r="GA5942" s="128"/>
    </row>
    <row r="5943" spans="179:183" x14ac:dyDescent="0.35">
      <c r="FW5943" s="128"/>
      <c r="FX5943" s="128"/>
      <c r="FY5943" s="129"/>
      <c r="GA5943" s="128"/>
    </row>
    <row r="5944" spans="179:183" x14ac:dyDescent="0.35">
      <c r="FW5944" s="128"/>
      <c r="FX5944" s="128"/>
      <c r="FY5944" s="129"/>
      <c r="GA5944" s="128"/>
    </row>
    <row r="5945" spans="179:183" x14ac:dyDescent="0.35">
      <c r="FW5945" s="128"/>
      <c r="FX5945" s="128"/>
      <c r="FY5945" s="129"/>
      <c r="GA5945" s="128"/>
    </row>
    <row r="5946" spans="179:183" x14ac:dyDescent="0.35">
      <c r="FW5946" s="128"/>
      <c r="FX5946" s="128"/>
      <c r="FY5946" s="129"/>
      <c r="GA5946" s="128"/>
    </row>
    <row r="5947" spans="179:183" x14ac:dyDescent="0.35">
      <c r="FW5947" s="128"/>
      <c r="FX5947" s="128"/>
      <c r="FY5947" s="129"/>
      <c r="GA5947" s="128"/>
    </row>
    <row r="5948" spans="179:183" x14ac:dyDescent="0.35">
      <c r="FW5948" s="128"/>
      <c r="FX5948" s="128"/>
      <c r="FY5948" s="129"/>
      <c r="GA5948" s="128"/>
    </row>
    <row r="5949" spans="179:183" x14ac:dyDescent="0.35">
      <c r="FW5949" s="128"/>
      <c r="FX5949" s="128"/>
      <c r="FY5949" s="129"/>
      <c r="GA5949" s="128"/>
    </row>
    <row r="5950" spans="179:183" x14ac:dyDescent="0.35">
      <c r="FW5950" s="128"/>
      <c r="FX5950" s="128"/>
      <c r="FY5950" s="129"/>
      <c r="GA5950" s="128"/>
    </row>
    <row r="5951" spans="179:183" x14ac:dyDescent="0.35">
      <c r="FW5951" s="128"/>
      <c r="FX5951" s="128"/>
      <c r="FY5951" s="129"/>
      <c r="GA5951" s="128"/>
    </row>
    <row r="5952" spans="179:183" x14ac:dyDescent="0.35">
      <c r="FW5952" s="128"/>
      <c r="FX5952" s="128"/>
      <c r="FY5952" s="129"/>
      <c r="GA5952" s="128"/>
    </row>
    <row r="5953" spans="179:183" x14ac:dyDescent="0.35">
      <c r="FW5953" s="128"/>
      <c r="FX5953" s="128"/>
      <c r="FY5953" s="129"/>
      <c r="GA5953" s="128"/>
    </row>
    <row r="5954" spans="179:183" x14ac:dyDescent="0.35">
      <c r="FW5954" s="128"/>
      <c r="FX5954" s="128"/>
      <c r="FY5954" s="129"/>
      <c r="GA5954" s="128"/>
    </row>
    <row r="5955" spans="179:183" x14ac:dyDescent="0.35">
      <c r="FW5955" s="128"/>
      <c r="FX5955" s="128"/>
      <c r="FY5955" s="129"/>
      <c r="GA5955" s="128"/>
    </row>
    <row r="5956" spans="179:183" x14ac:dyDescent="0.35">
      <c r="FW5956" s="128"/>
      <c r="FX5956" s="128"/>
      <c r="FY5956" s="129"/>
      <c r="GA5956" s="128"/>
    </row>
    <row r="5957" spans="179:183" x14ac:dyDescent="0.35">
      <c r="FW5957" s="128"/>
      <c r="FX5957" s="128"/>
      <c r="FY5957" s="129"/>
      <c r="GA5957" s="128"/>
    </row>
    <row r="5958" spans="179:183" x14ac:dyDescent="0.35">
      <c r="FW5958" s="128"/>
      <c r="FX5958" s="128"/>
      <c r="FY5958" s="129"/>
      <c r="GA5958" s="128"/>
    </row>
    <row r="5959" spans="179:183" x14ac:dyDescent="0.35">
      <c r="FW5959" s="128"/>
      <c r="FX5959" s="128"/>
      <c r="FY5959" s="129"/>
      <c r="GA5959" s="128"/>
    </row>
    <row r="5960" spans="179:183" x14ac:dyDescent="0.35">
      <c r="FW5960" s="128"/>
      <c r="FX5960" s="128"/>
      <c r="FY5960" s="129"/>
      <c r="GA5960" s="128"/>
    </row>
    <row r="5961" spans="179:183" x14ac:dyDescent="0.35">
      <c r="FW5961" s="128"/>
      <c r="FX5961" s="128"/>
      <c r="FY5961" s="129"/>
      <c r="GA5961" s="128"/>
    </row>
    <row r="5962" spans="179:183" x14ac:dyDescent="0.35">
      <c r="FW5962" s="128"/>
      <c r="FX5962" s="128"/>
      <c r="FY5962" s="129"/>
      <c r="GA5962" s="128"/>
    </row>
    <row r="5963" spans="179:183" x14ac:dyDescent="0.35">
      <c r="FW5963" s="128"/>
      <c r="FX5963" s="128"/>
      <c r="FY5963" s="129"/>
      <c r="GA5963" s="128"/>
    </row>
    <row r="5964" spans="179:183" x14ac:dyDescent="0.35">
      <c r="FW5964" s="128"/>
      <c r="FX5964" s="128"/>
      <c r="FY5964" s="129"/>
      <c r="GA5964" s="128"/>
    </row>
    <row r="5965" spans="179:183" x14ac:dyDescent="0.35">
      <c r="FW5965" s="128"/>
      <c r="FX5965" s="128"/>
      <c r="FY5965" s="129"/>
      <c r="GA5965" s="128"/>
    </row>
    <row r="5966" spans="179:183" x14ac:dyDescent="0.35">
      <c r="FW5966" s="128"/>
      <c r="FX5966" s="128"/>
      <c r="FY5966" s="129"/>
      <c r="GA5966" s="128"/>
    </row>
    <row r="5967" spans="179:183" x14ac:dyDescent="0.35">
      <c r="FW5967" s="128"/>
      <c r="FX5967" s="128"/>
      <c r="FY5967" s="129"/>
      <c r="GA5967" s="128"/>
    </row>
    <row r="5968" spans="179:183" x14ac:dyDescent="0.35">
      <c r="FW5968" s="128"/>
      <c r="FX5968" s="128"/>
      <c r="FY5968" s="129"/>
      <c r="GA5968" s="128"/>
    </row>
    <row r="5969" spans="179:183" x14ac:dyDescent="0.35">
      <c r="FW5969" s="128"/>
      <c r="FX5969" s="128"/>
      <c r="FY5969" s="129"/>
      <c r="GA5969" s="128"/>
    </row>
    <row r="5970" spans="179:183" x14ac:dyDescent="0.35">
      <c r="FW5970" s="128"/>
      <c r="FX5970" s="128"/>
      <c r="FY5970" s="129"/>
      <c r="GA5970" s="128"/>
    </row>
    <row r="5971" spans="179:183" x14ac:dyDescent="0.35">
      <c r="FW5971" s="128"/>
      <c r="FX5971" s="128"/>
      <c r="FY5971" s="129"/>
      <c r="GA5971" s="128"/>
    </row>
    <row r="5972" spans="179:183" x14ac:dyDescent="0.35">
      <c r="FW5972" s="128"/>
      <c r="FX5972" s="128"/>
      <c r="FY5972" s="129"/>
      <c r="GA5972" s="128"/>
    </row>
    <row r="5973" spans="179:183" x14ac:dyDescent="0.35">
      <c r="FW5973" s="128"/>
      <c r="FX5973" s="128"/>
      <c r="FY5973" s="129"/>
      <c r="GA5973" s="128"/>
    </row>
    <row r="5974" spans="179:183" x14ac:dyDescent="0.35">
      <c r="FW5974" s="128"/>
      <c r="FX5974" s="128"/>
      <c r="FY5974" s="129"/>
      <c r="GA5974" s="128"/>
    </row>
    <row r="5975" spans="179:183" x14ac:dyDescent="0.35">
      <c r="FW5975" s="128"/>
      <c r="FX5975" s="128"/>
      <c r="FY5975" s="129"/>
      <c r="GA5975" s="128"/>
    </row>
    <row r="5976" spans="179:183" x14ac:dyDescent="0.35">
      <c r="FW5976" s="128"/>
      <c r="FX5976" s="128"/>
      <c r="FY5976" s="129"/>
      <c r="GA5976" s="128"/>
    </row>
    <row r="5977" spans="179:183" x14ac:dyDescent="0.35">
      <c r="FW5977" s="128"/>
      <c r="FX5977" s="128"/>
      <c r="FY5977" s="129"/>
      <c r="GA5977" s="128"/>
    </row>
    <row r="5978" spans="179:183" x14ac:dyDescent="0.35">
      <c r="FW5978" s="128"/>
      <c r="FX5978" s="128"/>
      <c r="FY5978" s="129"/>
      <c r="GA5978" s="128"/>
    </row>
    <row r="5979" spans="179:183" x14ac:dyDescent="0.35">
      <c r="FW5979" s="128"/>
      <c r="FX5979" s="128"/>
      <c r="FY5979" s="129"/>
      <c r="GA5979" s="128"/>
    </row>
    <row r="5980" spans="179:183" x14ac:dyDescent="0.35">
      <c r="FW5980" s="128"/>
      <c r="FX5980" s="128"/>
      <c r="FY5980" s="129"/>
      <c r="GA5980" s="128"/>
    </row>
    <row r="5981" spans="179:183" x14ac:dyDescent="0.35">
      <c r="FW5981" s="128"/>
      <c r="FX5981" s="128"/>
      <c r="FY5981" s="129"/>
      <c r="GA5981" s="128"/>
    </row>
    <row r="5982" spans="179:183" x14ac:dyDescent="0.35">
      <c r="FW5982" s="128"/>
      <c r="FX5982" s="128"/>
      <c r="FY5982" s="129"/>
      <c r="GA5982" s="128"/>
    </row>
    <row r="5983" spans="179:183" x14ac:dyDescent="0.35">
      <c r="FW5983" s="128"/>
      <c r="FX5983" s="128"/>
      <c r="FY5983" s="129"/>
      <c r="GA5983" s="128"/>
    </row>
    <row r="5984" spans="179:183" x14ac:dyDescent="0.35">
      <c r="FW5984" s="128"/>
      <c r="FX5984" s="128"/>
      <c r="FY5984" s="129"/>
      <c r="GA5984" s="128"/>
    </row>
    <row r="5985" spans="179:183" x14ac:dyDescent="0.35">
      <c r="FW5985" s="128"/>
      <c r="FX5985" s="128"/>
      <c r="FY5985" s="129"/>
      <c r="GA5985" s="128"/>
    </row>
    <row r="5986" spans="179:183" x14ac:dyDescent="0.35">
      <c r="FW5986" s="128"/>
      <c r="FX5986" s="128"/>
      <c r="FY5986" s="129"/>
      <c r="GA5986" s="128"/>
    </row>
    <row r="5987" spans="179:183" x14ac:dyDescent="0.35">
      <c r="FW5987" s="128"/>
      <c r="FX5987" s="128"/>
      <c r="FY5987" s="129"/>
      <c r="GA5987" s="128"/>
    </row>
    <row r="5988" spans="179:183" x14ac:dyDescent="0.35">
      <c r="FW5988" s="128"/>
      <c r="FX5988" s="128"/>
      <c r="FY5988" s="129"/>
      <c r="GA5988" s="128"/>
    </row>
    <row r="5989" spans="179:183" x14ac:dyDescent="0.35">
      <c r="FW5989" s="128"/>
      <c r="FX5989" s="128"/>
      <c r="FY5989" s="129"/>
      <c r="GA5989" s="128"/>
    </row>
    <row r="5990" spans="179:183" x14ac:dyDescent="0.35">
      <c r="FW5990" s="128"/>
      <c r="FX5990" s="128"/>
      <c r="FY5990" s="129"/>
      <c r="GA5990" s="128"/>
    </row>
    <row r="5991" spans="179:183" x14ac:dyDescent="0.35">
      <c r="FW5991" s="128"/>
      <c r="FX5991" s="128"/>
      <c r="FY5991" s="129"/>
      <c r="GA5991" s="128"/>
    </row>
    <row r="5992" spans="179:183" x14ac:dyDescent="0.35">
      <c r="FW5992" s="128"/>
      <c r="FX5992" s="128"/>
      <c r="FY5992" s="129"/>
      <c r="GA5992" s="128"/>
    </row>
    <row r="5993" spans="179:183" x14ac:dyDescent="0.35">
      <c r="FW5993" s="128"/>
      <c r="FX5993" s="128"/>
      <c r="FY5993" s="129"/>
      <c r="GA5993" s="128"/>
    </row>
    <row r="5994" spans="179:183" x14ac:dyDescent="0.35">
      <c r="FW5994" s="128"/>
      <c r="FX5994" s="128"/>
      <c r="FY5994" s="129"/>
      <c r="GA5994" s="128"/>
    </row>
    <row r="5995" spans="179:183" x14ac:dyDescent="0.35">
      <c r="FW5995" s="128"/>
      <c r="FX5995" s="128"/>
      <c r="FY5995" s="129"/>
      <c r="GA5995" s="128"/>
    </row>
    <row r="5996" spans="179:183" x14ac:dyDescent="0.35">
      <c r="FW5996" s="128"/>
      <c r="FX5996" s="128"/>
      <c r="FY5996" s="129"/>
      <c r="GA5996" s="128"/>
    </row>
    <row r="5997" spans="179:183" x14ac:dyDescent="0.35">
      <c r="FW5997" s="128"/>
      <c r="FX5997" s="128"/>
      <c r="FY5997" s="129"/>
      <c r="GA5997" s="128"/>
    </row>
    <row r="5998" spans="179:183" x14ac:dyDescent="0.35">
      <c r="FW5998" s="128"/>
      <c r="FX5998" s="128"/>
      <c r="FY5998" s="129"/>
      <c r="GA5998" s="128"/>
    </row>
    <row r="5999" spans="179:183" x14ac:dyDescent="0.35">
      <c r="FW5999" s="128"/>
      <c r="FX5999" s="128"/>
      <c r="FY5999" s="129"/>
      <c r="GA5999" s="128"/>
    </row>
    <row r="6000" spans="179:183" x14ac:dyDescent="0.35">
      <c r="FW6000" s="128"/>
      <c r="FX6000" s="128"/>
      <c r="FY6000" s="129"/>
      <c r="GA6000" s="128"/>
    </row>
    <row r="6001" spans="179:183" x14ac:dyDescent="0.35">
      <c r="FW6001" s="128"/>
      <c r="FX6001" s="128"/>
      <c r="FY6001" s="129"/>
      <c r="GA6001" s="128"/>
    </row>
    <row r="6002" spans="179:183" x14ac:dyDescent="0.35">
      <c r="FW6002" s="128"/>
      <c r="FX6002" s="128"/>
      <c r="FY6002" s="129"/>
      <c r="GA6002" s="128"/>
    </row>
    <row r="6003" spans="179:183" x14ac:dyDescent="0.35">
      <c r="FW6003" s="128"/>
      <c r="FX6003" s="128"/>
      <c r="FY6003" s="129"/>
      <c r="GA6003" s="128"/>
    </row>
    <row r="6004" spans="179:183" x14ac:dyDescent="0.35">
      <c r="FW6004" s="128"/>
      <c r="FX6004" s="128"/>
      <c r="FY6004" s="129"/>
      <c r="GA6004" s="128"/>
    </row>
    <row r="6005" spans="179:183" x14ac:dyDescent="0.35">
      <c r="FW6005" s="128"/>
      <c r="FX6005" s="128"/>
      <c r="FY6005" s="129"/>
      <c r="GA6005" s="128"/>
    </row>
    <row r="6006" spans="179:183" x14ac:dyDescent="0.35">
      <c r="FW6006" s="128"/>
      <c r="FX6006" s="128"/>
      <c r="FY6006" s="129"/>
      <c r="GA6006" s="128"/>
    </row>
    <row r="6007" spans="179:183" x14ac:dyDescent="0.35">
      <c r="FW6007" s="128"/>
      <c r="FX6007" s="128"/>
      <c r="FY6007" s="129"/>
      <c r="GA6007" s="128"/>
    </row>
    <row r="6008" spans="179:183" x14ac:dyDescent="0.35">
      <c r="FW6008" s="128"/>
      <c r="FX6008" s="128"/>
      <c r="FY6008" s="129"/>
      <c r="GA6008" s="128"/>
    </row>
    <row r="6009" spans="179:183" x14ac:dyDescent="0.35">
      <c r="FW6009" s="128"/>
      <c r="FX6009" s="128"/>
      <c r="FY6009" s="129"/>
      <c r="GA6009" s="128"/>
    </row>
    <row r="6010" spans="179:183" x14ac:dyDescent="0.35">
      <c r="FW6010" s="128"/>
      <c r="FX6010" s="128"/>
      <c r="FY6010" s="129"/>
      <c r="GA6010" s="128"/>
    </row>
    <row r="6011" spans="179:183" x14ac:dyDescent="0.35">
      <c r="FW6011" s="128"/>
      <c r="FX6011" s="128"/>
      <c r="FY6011" s="129"/>
      <c r="GA6011" s="128"/>
    </row>
    <row r="6012" spans="179:183" x14ac:dyDescent="0.35">
      <c r="FW6012" s="128"/>
      <c r="FX6012" s="128"/>
      <c r="FY6012" s="129"/>
      <c r="GA6012" s="128"/>
    </row>
    <row r="6013" spans="179:183" x14ac:dyDescent="0.35">
      <c r="FW6013" s="128"/>
      <c r="FX6013" s="128"/>
      <c r="FY6013" s="129"/>
      <c r="GA6013" s="128"/>
    </row>
    <row r="6014" spans="179:183" x14ac:dyDescent="0.35">
      <c r="FW6014" s="128"/>
      <c r="FX6014" s="128"/>
      <c r="FY6014" s="129"/>
      <c r="GA6014" s="128"/>
    </row>
    <row r="6015" spans="179:183" x14ac:dyDescent="0.35">
      <c r="FW6015" s="128"/>
      <c r="FX6015" s="128"/>
      <c r="FY6015" s="129"/>
      <c r="GA6015" s="128"/>
    </row>
    <row r="6016" spans="179:183" x14ac:dyDescent="0.35">
      <c r="FW6016" s="128"/>
      <c r="FX6016" s="128"/>
      <c r="FY6016" s="129"/>
      <c r="GA6016" s="128"/>
    </row>
    <row r="6017" spans="179:183" x14ac:dyDescent="0.35">
      <c r="FW6017" s="128"/>
      <c r="FX6017" s="128"/>
      <c r="FY6017" s="129"/>
      <c r="GA6017" s="128"/>
    </row>
    <row r="6018" spans="179:183" x14ac:dyDescent="0.35">
      <c r="FW6018" s="128"/>
      <c r="FX6018" s="128"/>
      <c r="FY6018" s="129"/>
      <c r="GA6018" s="128"/>
    </row>
    <row r="6019" spans="179:183" x14ac:dyDescent="0.35">
      <c r="FW6019" s="128"/>
      <c r="FX6019" s="128"/>
      <c r="FY6019" s="129"/>
      <c r="GA6019" s="128"/>
    </row>
    <row r="6020" spans="179:183" x14ac:dyDescent="0.35">
      <c r="FW6020" s="128"/>
      <c r="FX6020" s="128"/>
      <c r="FY6020" s="129"/>
      <c r="GA6020" s="128"/>
    </row>
    <row r="6021" spans="179:183" x14ac:dyDescent="0.35">
      <c r="FW6021" s="128"/>
      <c r="FX6021" s="128"/>
      <c r="FY6021" s="129"/>
      <c r="GA6021" s="128"/>
    </row>
    <row r="6022" spans="179:183" x14ac:dyDescent="0.35">
      <c r="FW6022" s="128"/>
      <c r="FX6022" s="128"/>
      <c r="FY6022" s="129"/>
      <c r="GA6022" s="128"/>
    </row>
    <row r="6023" spans="179:183" x14ac:dyDescent="0.35">
      <c r="FW6023" s="128"/>
      <c r="FX6023" s="128"/>
      <c r="FY6023" s="129"/>
      <c r="GA6023" s="128"/>
    </row>
    <row r="6024" spans="179:183" x14ac:dyDescent="0.35">
      <c r="FW6024" s="128"/>
      <c r="FX6024" s="128"/>
      <c r="FY6024" s="129"/>
      <c r="GA6024" s="128"/>
    </row>
    <row r="6025" spans="179:183" x14ac:dyDescent="0.35">
      <c r="FW6025" s="128"/>
      <c r="FX6025" s="128"/>
      <c r="FY6025" s="129"/>
      <c r="GA6025" s="128"/>
    </row>
    <row r="6026" spans="179:183" x14ac:dyDescent="0.35">
      <c r="FW6026" s="128"/>
      <c r="FX6026" s="128"/>
      <c r="FY6026" s="129"/>
      <c r="GA6026" s="128"/>
    </row>
    <row r="6027" spans="179:183" x14ac:dyDescent="0.35">
      <c r="FW6027" s="128"/>
      <c r="FX6027" s="128"/>
      <c r="FY6027" s="129"/>
      <c r="GA6027" s="128"/>
    </row>
    <row r="6028" spans="179:183" x14ac:dyDescent="0.35">
      <c r="FW6028" s="128"/>
      <c r="FX6028" s="128"/>
      <c r="FY6028" s="129"/>
      <c r="GA6028" s="128"/>
    </row>
    <row r="6029" spans="179:183" x14ac:dyDescent="0.35">
      <c r="FW6029" s="128"/>
      <c r="FX6029" s="128"/>
      <c r="FY6029" s="129"/>
      <c r="GA6029" s="128"/>
    </row>
    <row r="6030" spans="179:183" x14ac:dyDescent="0.35">
      <c r="FW6030" s="128"/>
      <c r="FX6030" s="128"/>
      <c r="FY6030" s="129"/>
      <c r="GA6030" s="128"/>
    </row>
    <row r="6031" spans="179:183" x14ac:dyDescent="0.35">
      <c r="FW6031" s="128"/>
      <c r="FX6031" s="128"/>
      <c r="FY6031" s="129"/>
      <c r="GA6031" s="128"/>
    </row>
    <row r="6032" spans="179:183" x14ac:dyDescent="0.35">
      <c r="FW6032" s="128"/>
      <c r="FX6032" s="128"/>
      <c r="FY6032" s="129"/>
      <c r="GA6032" s="128"/>
    </row>
    <row r="6033" spans="179:183" x14ac:dyDescent="0.35">
      <c r="FW6033" s="128"/>
      <c r="FX6033" s="128"/>
      <c r="FY6033" s="129"/>
      <c r="GA6033" s="128"/>
    </row>
    <row r="6034" spans="179:183" x14ac:dyDescent="0.35">
      <c r="FW6034" s="128"/>
      <c r="FX6034" s="128"/>
      <c r="FY6034" s="129"/>
      <c r="GA6034" s="128"/>
    </row>
    <row r="6035" spans="179:183" x14ac:dyDescent="0.35">
      <c r="FW6035" s="128"/>
      <c r="FX6035" s="128"/>
      <c r="FY6035" s="129"/>
      <c r="GA6035" s="128"/>
    </row>
    <row r="6036" spans="179:183" x14ac:dyDescent="0.35">
      <c r="FW6036" s="128"/>
      <c r="FX6036" s="128"/>
      <c r="FY6036" s="129"/>
      <c r="GA6036" s="128"/>
    </row>
    <row r="6037" spans="179:183" x14ac:dyDescent="0.35">
      <c r="FW6037" s="128"/>
      <c r="FX6037" s="128"/>
      <c r="FY6037" s="129"/>
      <c r="GA6037" s="128"/>
    </row>
    <row r="6038" spans="179:183" x14ac:dyDescent="0.35">
      <c r="FW6038" s="128"/>
      <c r="FX6038" s="128"/>
      <c r="FY6038" s="129"/>
      <c r="GA6038" s="128"/>
    </row>
    <row r="6039" spans="179:183" x14ac:dyDescent="0.35">
      <c r="FW6039" s="128"/>
      <c r="FX6039" s="128"/>
      <c r="FY6039" s="129"/>
      <c r="GA6039" s="128"/>
    </row>
    <row r="6040" spans="179:183" x14ac:dyDescent="0.35">
      <c r="FW6040" s="128"/>
      <c r="FX6040" s="128"/>
      <c r="FY6040" s="129"/>
      <c r="GA6040" s="128"/>
    </row>
    <row r="6041" spans="179:183" x14ac:dyDescent="0.35">
      <c r="FW6041" s="128"/>
      <c r="FX6041" s="128"/>
      <c r="FY6041" s="129"/>
      <c r="GA6041" s="128"/>
    </row>
    <row r="6042" spans="179:183" x14ac:dyDescent="0.35">
      <c r="FW6042" s="128"/>
      <c r="FX6042" s="128"/>
      <c r="FY6042" s="129"/>
      <c r="GA6042" s="128"/>
    </row>
    <row r="6043" spans="179:183" x14ac:dyDescent="0.35">
      <c r="FW6043" s="128"/>
      <c r="FX6043" s="128"/>
      <c r="FY6043" s="129"/>
      <c r="GA6043" s="128"/>
    </row>
    <row r="6044" spans="179:183" x14ac:dyDescent="0.35">
      <c r="FW6044" s="128"/>
      <c r="FX6044" s="128"/>
      <c r="FY6044" s="129"/>
      <c r="GA6044" s="128"/>
    </row>
    <row r="6045" spans="179:183" x14ac:dyDescent="0.35">
      <c r="FW6045" s="128"/>
      <c r="FX6045" s="128"/>
      <c r="FY6045" s="129"/>
      <c r="GA6045" s="128"/>
    </row>
    <row r="6046" spans="179:183" x14ac:dyDescent="0.35">
      <c r="FW6046" s="128"/>
      <c r="FX6046" s="128"/>
      <c r="FY6046" s="129"/>
      <c r="GA6046" s="128"/>
    </row>
    <row r="6047" spans="179:183" x14ac:dyDescent="0.35">
      <c r="FW6047" s="128"/>
      <c r="FX6047" s="128"/>
      <c r="FY6047" s="129"/>
      <c r="GA6047" s="128"/>
    </row>
    <row r="6048" spans="179:183" x14ac:dyDescent="0.35">
      <c r="FW6048" s="128"/>
      <c r="FX6048" s="128"/>
      <c r="FY6048" s="129"/>
      <c r="GA6048" s="128"/>
    </row>
    <row r="6049" spans="179:183" x14ac:dyDescent="0.35">
      <c r="FW6049" s="128"/>
      <c r="FX6049" s="128"/>
      <c r="FY6049" s="129"/>
      <c r="GA6049" s="128"/>
    </row>
    <row r="6050" spans="179:183" x14ac:dyDescent="0.35">
      <c r="FW6050" s="128"/>
      <c r="FX6050" s="128"/>
      <c r="FY6050" s="129"/>
      <c r="GA6050" s="128"/>
    </row>
    <row r="6051" spans="179:183" x14ac:dyDescent="0.35">
      <c r="FW6051" s="128"/>
      <c r="FX6051" s="128"/>
      <c r="FY6051" s="129"/>
      <c r="GA6051" s="128"/>
    </row>
    <row r="6052" spans="179:183" x14ac:dyDescent="0.35">
      <c r="FW6052" s="128"/>
      <c r="FX6052" s="128"/>
      <c r="FY6052" s="129"/>
      <c r="GA6052" s="128"/>
    </row>
    <row r="6053" spans="179:183" x14ac:dyDescent="0.35">
      <c r="FW6053" s="128"/>
      <c r="FX6053" s="128"/>
      <c r="FY6053" s="129"/>
      <c r="GA6053" s="128"/>
    </row>
    <row r="6054" spans="179:183" x14ac:dyDescent="0.35">
      <c r="FW6054" s="128"/>
      <c r="FX6054" s="128"/>
      <c r="FY6054" s="129"/>
      <c r="GA6054" s="128"/>
    </row>
    <row r="6055" spans="179:183" x14ac:dyDescent="0.35">
      <c r="FW6055" s="128"/>
      <c r="FX6055" s="128"/>
      <c r="FY6055" s="129"/>
      <c r="GA6055" s="128"/>
    </row>
    <row r="6056" spans="179:183" x14ac:dyDescent="0.35">
      <c r="FW6056" s="128"/>
      <c r="FX6056" s="128"/>
      <c r="FY6056" s="129"/>
      <c r="GA6056" s="128"/>
    </row>
    <row r="6057" spans="179:183" x14ac:dyDescent="0.35">
      <c r="FW6057" s="128"/>
      <c r="FX6057" s="128"/>
      <c r="FY6057" s="129"/>
      <c r="GA6057" s="128"/>
    </row>
    <row r="6058" spans="179:183" x14ac:dyDescent="0.35">
      <c r="FW6058" s="128"/>
      <c r="FX6058" s="128"/>
      <c r="FY6058" s="129"/>
      <c r="GA6058" s="128"/>
    </row>
    <row r="6059" spans="179:183" x14ac:dyDescent="0.35">
      <c r="FW6059" s="128"/>
      <c r="FX6059" s="128"/>
      <c r="FY6059" s="129"/>
      <c r="GA6059" s="128"/>
    </row>
    <row r="6060" spans="179:183" x14ac:dyDescent="0.35">
      <c r="FW6060" s="128"/>
      <c r="FX6060" s="128"/>
      <c r="FY6060" s="129"/>
      <c r="GA6060" s="128"/>
    </row>
    <row r="6061" spans="179:183" x14ac:dyDescent="0.35">
      <c r="FW6061" s="128"/>
      <c r="FX6061" s="128"/>
      <c r="FY6061" s="129"/>
      <c r="GA6061" s="128"/>
    </row>
    <row r="6062" spans="179:183" x14ac:dyDescent="0.35">
      <c r="FW6062" s="128"/>
      <c r="FX6062" s="128"/>
      <c r="FY6062" s="129"/>
      <c r="GA6062" s="128"/>
    </row>
    <row r="6063" spans="179:183" x14ac:dyDescent="0.35">
      <c r="FW6063" s="128"/>
      <c r="FX6063" s="128"/>
      <c r="FY6063" s="129"/>
      <c r="GA6063" s="128"/>
    </row>
    <row r="6064" spans="179:183" x14ac:dyDescent="0.35">
      <c r="FW6064" s="128"/>
      <c r="FX6064" s="128"/>
      <c r="FY6064" s="129"/>
      <c r="GA6064" s="128"/>
    </row>
    <row r="6065" spans="179:183" x14ac:dyDescent="0.35">
      <c r="FW6065" s="128"/>
      <c r="FX6065" s="128"/>
      <c r="FY6065" s="129"/>
      <c r="GA6065" s="128"/>
    </row>
    <row r="6066" spans="179:183" x14ac:dyDescent="0.35">
      <c r="FW6066" s="128"/>
      <c r="FX6066" s="128"/>
      <c r="FY6066" s="129"/>
      <c r="GA6066" s="128"/>
    </row>
    <row r="6067" spans="179:183" x14ac:dyDescent="0.35">
      <c r="FW6067" s="128"/>
      <c r="FX6067" s="128"/>
      <c r="FY6067" s="129"/>
      <c r="GA6067" s="128"/>
    </row>
    <row r="6068" spans="179:183" x14ac:dyDescent="0.35">
      <c r="FW6068" s="128"/>
      <c r="FX6068" s="128"/>
      <c r="FY6068" s="129"/>
      <c r="GA6068" s="128"/>
    </row>
    <row r="6069" spans="179:183" x14ac:dyDescent="0.35">
      <c r="FW6069" s="128"/>
      <c r="FX6069" s="128"/>
      <c r="FY6069" s="129"/>
      <c r="GA6069" s="128"/>
    </row>
    <row r="6070" spans="179:183" x14ac:dyDescent="0.35">
      <c r="FW6070" s="128"/>
      <c r="FX6070" s="128"/>
      <c r="FY6070" s="129"/>
      <c r="GA6070" s="128"/>
    </row>
    <row r="6071" spans="179:183" x14ac:dyDescent="0.35">
      <c r="FW6071" s="128"/>
      <c r="FX6071" s="128"/>
      <c r="FY6071" s="129"/>
      <c r="GA6071" s="128"/>
    </row>
    <row r="6072" spans="179:183" x14ac:dyDescent="0.35">
      <c r="FW6072" s="128"/>
      <c r="FX6072" s="128"/>
      <c r="FY6072" s="129"/>
      <c r="GA6072" s="128"/>
    </row>
    <row r="6073" spans="179:183" x14ac:dyDescent="0.35">
      <c r="FW6073" s="128"/>
      <c r="FX6073" s="128"/>
      <c r="FY6073" s="129"/>
      <c r="GA6073" s="128"/>
    </row>
    <row r="6074" spans="179:183" x14ac:dyDescent="0.35">
      <c r="FW6074" s="128"/>
      <c r="FX6074" s="128"/>
      <c r="FY6074" s="129"/>
      <c r="GA6074" s="128"/>
    </row>
    <row r="6075" spans="179:183" x14ac:dyDescent="0.35">
      <c r="FW6075" s="128"/>
      <c r="FX6075" s="128"/>
      <c r="FY6075" s="129"/>
      <c r="GA6075" s="128"/>
    </row>
    <row r="6076" spans="179:183" x14ac:dyDescent="0.35">
      <c r="FW6076" s="128"/>
      <c r="FX6076" s="128"/>
      <c r="FY6076" s="129"/>
      <c r="GA6076" s="128"/>
    </row>
    <row r="6077" spans="179:183" x14ac:dyDescent="0.35">
      <c r="FW6077" s="128"/>
      <c r="FX6077" s="128"/>
      <c r="FY6077" s="129"/>
      <c r="GA6077" s="128"/>
    </row>
    <row r="6078" spans="179:183" x14ac:dyDescent="0.35">
      <c r="FW6078" s="128"/>
      <c r="FX6078" s="128"/>
      <c r="FY6078" s="129"/>
      <c r="GA6078" s="128"/>
    </row>
    <row r="6079" spans="179:183" x14ac:dyDescent="0.35">
      <c r="FW6079" s="128"/>
      <c r="FX6079" s="128"/>
      <c r="FY6079" s="129"/>
      <c r="GA6079" s="128"/>
    </row>
    <row r="6080" spans="179:183" x14ac:dyDescent="0.35">
      <c r="FW6080" s="128"/>
      <c r="FX6080" s="128"/>
      <c r="FY6080" s="129"/>
      <c r="GA6080" s="128"/>
    </row>
    <row r="6081" spans="179:183" x14ac:dyDescent="0.35">
      <c r="FW6081" s="128"/>
      <c r="FX6081" s="128"/>
      <c r="FY6081" s="129"/>
      <c r="GA6081" s="128"/>
    </row>
    <row r="6082" spans="179:183" x14ac:dyDescent="0.35">
      <c r="FW6082" s="128"/>
      <c r="FX6082" s="128"/>
      <c r="FY6082" s="129"/>
      <c r="GA6082" s="128"/>
    </row>
    <row r="6083" spans="179:183" x14ac:dyDescent="0.35">
      <c r="FW6083" s="128"/>
      <c r="FX6083" s="128"/>
      <c r="FY6083" s="129"/>
      <c r="GA6083" s="128"/>
    </row>
    <row r="6084" spans="179:183" x14ac:dyDescent="0.35">
      <c r="FW6084" s="128"/>
      <c r="FX6084" s="128"/>
      <c r="FY6084" s="129"/>
      <c r="GA6084" s="128"/>
    </row>
    <row r="6085" spans="179:183" x14ac:dyDescent="0.35">
      <c r="FW6085" s="128"/>
      <c r="FX6085" s="128"/>
      <c r="FY6085" s="129"/>
      <c r="GA6085" s="128"/>
    </row>
    <row r="6086" spans="179:183" x14ac:dyDescent="0.35">
      <c r="FW6086" s="128"/>
      <c r="FX6086" s="128"/>
      <c r="FY6086" s="129"/>
      <c r="GA6086" s="128"/>
    </row>
    <row r="6087" spans="179:183" x14ac:dyDescent="0.35">
      <c r="FW6087" s="128"/>
      <c r="FX6087" s="128"/>
      <c r="FY6087" s="129"/>
      <c r="GA6087" s="128"/>
    </row>
    <row r="6088" spans="179:183" x14ac:dyDescent="0.35">
      <c r="FW6088" s="128"/>
      <c r="FX6088" s="128"/>
      <c r="FY6088" s="129"/>
      <c r="GA6088" s="128"/>
    </row>
    <row r="6089" spans="179:183" x14ac:dyDescent="0.35">
      <c r="FW6089" s="128"/>
      <c r="FX6089" s="128"/>
      <c r="FY6089" s="129"/>
      <c r="GA6089" s="128"/>
    </row>
    <row r="6090" spans="179:183" x14ac:dyDescent="0.35">
      <c r="FW6090" s="128"/>
      <c r="FX6090" s="128"/>
      <c r="FY6090" s="129"/>
      <c r="GA6090" s="128"/>
    </row>
    <row r="6091" spans="179:183" x14ac:dyDescent="0.35">
      <c r="FW6091" s="128"/>
      <c r="FX6091" s="128"/>
      <c r="FY6091" s="129"/>
      <c r="GA6091" s="128"/>
    </row>
    <row r="6092" spans="179:183" x14ac:dyDescent="0.35">
      <c r="FW6092" s="128"/>
      <c r="FX6092" s="128"/>
      <c r="FY6092" s="129"/>
      <c r="GA6092" s="128"/>
    </row>
    <row r="6093" spans="179:183" x14ac:dyDescent="0.35">
      <c r="FW6093" s="128"/>
      <c r="FX6093" s="128"/>
      <c r="FY6093" s="129"/>
      <c r="GA6093" s="128"/>
    </row>
    <row r="6094" spans="179:183" x14ac:dyDescent="0.35">
      <c r="FW6094" s="128"/>
      <c r="FX6094" s="128"/>
      <c r="FY6094" s="129"/>
      <c r="GA6094" s="128"/>
    </row>
    <row r="6095" spans="179:183" x14ac:dyDescent="0.35">
      <c r="FW6095" s="128"/>
      <c r="FX6095" s="128"/>
      <c r="FY6095" s="129"/>
      <c r="GA6095" s="128"/>
    </row>
    <row r="6096" spans="179:183" x14ac:dyDescent="0.35">
      <c r="FW6096" s="128"/>
      <c r="FX6096" s="128"/>
      <c r="FY6096" s="129"/>
      <c r="GA6096" s="128"/>
    </row>
    <row r="6097" spans="179:183" x14ac:dyDescent="0.35">
      <c r="FW6097" s="128"/>
      <c r="FX6097" s="128"/>
      <c r="FY6097" s="129"/>
      <c r="GA6097" s="128"/>
    </row>
    <row r="6098" spans="179:183" x14ac:dyDescent="0.35">
      <c r="FW6098" s="128"/>
      <c r="FX6098" s="128"/>
      <c r="FY6098" s="129"/>
      <c r="GA6098" s="128"/>
    </row>
    <row r="6099" spans="179:183" x14ac:dyDescent="0.35">
      <c r="FW6099" s="128"/>
      <c r="FX6099" s="128"/>
      <c r="FY6099" s="129"/>
      <c r="GA6099" s="128"/>
    </row>
    <row r="6100" spans="179:183" x14ac:dyDescent="0.35">
      <c r="FW6100" s="128"/>
      <c r="FX6100" s="128"/>
      <c r="FY6100" s="129"/>
      <c r="GA6100" s="128"/>
    </row>
    <row r="6101" spans="179:183" x14ac:dyDescent="0.35">
      <c r="FW6101" s="128"/>
      <c r="FX6101" s="128"/>
      <c r="FY6101" s="129"/>
      <c r="GA6101" s="128"/>
    </row>
    <row r="6102" spans="179:183" x14ac:dyDescent="0.35">
      <c r="FW6102" s="128"/>
      <c r="FX6102" s="128"/>
      <c r="FY6102" s="129"/>
      <c r="GA6102" s="128"/>
    </row>
    <row r="6103" spans="179:183" x14ac:dyDescent="0.35">
      <c r="FW6103" s="128"/>
      <c r="FX6103" s="128"/>
      <c r="FY6103" s="129"/>
      <c r="GA6103" s="128"/>
    </row>
    <row r="6104" spans="179:183" x14ac:dyDescent="0.35">
      <c r="FW6104" s="128"/>
      <c r="FX6104" s="128"/>
      <c r="FY6104" s="129"/>
      <c r="GA6104" s="128"/>
    </row>
    <row r="6105" spans="179:183" x14ac:dyDescent="0.35">
      <c r="FW6105" s="128"/>
      <c r="FX6105" s="128"/>
      <c r="FY6105" s="129"/>
      <c r="GA6105" s="128"/>
    </row>
    <row r="6106" spans="179:183" x14ac:dyDescent="0.35">
      <c r="FW6106" s="128"/>
      <c r="FX6106" s="128"/>
      <c r="FY6106" s="129"/>
      <c r="GA6106" s="128"/>
    </row>
    <row r="6107" spans="179:183" x14ac:dyDescent="0.35">
      <c r="FW6107" s="128"/>
      <c r="FX6107" s="128"/>
      <c r="FY6107" s="129"/>
      <c r="GA6107" s="128"/>
    </row>
    <row r="6108" spans="179:183" x14ac:dyDescent="0.35">
      <c r="FW6108" s="128"/>
      <c r="FX6108" s="128"/>
      <c r="FY6108" s="129"/>
      <c r="GA6108" s="128"/>
    </row>
    <row r="6109" spans="179:183" x14ac:dyDescent="0.35">
      <c r="FW6109" s="128"/>
      <c r="FX6109" s="128"/>
      <c r="FY6109" s="129"/>
      <c r="GA6109" s="128"/>
    </row>
    <row r="6110" spans="179:183" x14ac:dyDescent="0.35">
      <c r="FW6110" s="128"/>
      <c r="FX6110" s="128"/>
      <c r="FY6110" s="129"/>
      <c r="GA6110" s="128"/>
    </row>
    <row r="6111" spans="179:183" x14ac:dyDescent="0.35">
      <c r="FW6111" s="128"/>
      <c r="FX6111" s="128"/>
      <c r="FY6111" s="129"/>
      <c r="GA6111" s="128"/>
    </row>
    <row r="6112" spans="179:183" x14ac:dyDescent="0.35">
      <c r="FW6112" s="128"/>
      <c r="FX6112" s="128"/>
      <c r="FY6112" s="129"/>
      <c r="GA6112" s="128"/>
    </row>
    <row r="6113" spans="179:183" x14ac:dyDescent="0.35">
      <c r="FW6113" s="128"/>
      <c r="FX6113" s="128"/>
      <c r="FY6113" s="129"/>
      <c r="GA6113" s="128"/>
    </row>
    <row r="6114" spans="179:183" x14ac:dyDescent="0.35">
      <c r="FW6114" s="128"/>
      <c r="FX6114" s="128"/>
      <c r="FY6114" s="129"/>
      <c r="GA6114" s="128"/>
    </row>
    <row r="6115" spans="179:183" x14ac:dyDescent="0.35">
      <c r="FW6115" s="128"/>
      <c r="FX6115" s="128"/>
      <c r="FY6115" s="129"/>
      <c r="GA6115" s="128"/>
    </row>
    <row r="6116" spans="179:183" x14ac:dyDescent="0.35">
      <c r="FW6116" s="128"/>
      <c r="FX6116" s="128"/>
      <c r="FY6116" s="129"/>
      <c r="GA6116" s="128"/>
    </row>
    <row r="6117" spans="179:183" x14ac:dyDescent="0.35">
      <c r="FW6117" s="128"/>
      <c r="FX6117" s="128"/>
      <c r="FY6117" s="129"/>
      <c r="GA6117" s="128"/>
    </row>
    <row r="6118" spans="179:183" x14ac:dyDescent="0.35">
      <c r="FW6118" s="128"/>
      <c r="FX6118" s="128"/>
      <c r="FY6118" s="129"/>
      <c r="GA6118" s="128"/>
    </row>
    <row r="6119" spans="179:183" x14ac:dyDescent="0.35">
      <c r="FW6119" s="128"/>
      <c r="FX6119" s="128"/>
      <c r="FY6119" s="129"/>
      <c r="GA6119" s="128"/>
    </row>
    <row r="6120" spans="179:183" x14ac:dyDescent="0.35">
      <c r="FW6120" s="128"/>
      <c r="FX6120" s="128"/>
      <c r="FY6120" s="129"/>
      <c r="GA6120" s="128"/>
    </row>
    <row r="6121" spans="179:183" x14ac:dyDescent="0.35">
      <c r="FW6121" s="128"/>
      <c r="FX6121" s="128"/>
      <c r="FY6121" s="129"/>
      <c r="GA6121" s="128"/>
    </row>
    <row r="6122" spans="179:183" x14ac:dyDescent="0.35">
      <c r="FW6122" s="128"/>
      <c r="FX6122" s="128"/>
      <c r="FY6122" s="129"/>
      <c r="GA6122" s="128"/>
    </row>
    <row r="6123" spans="179:183" x14ac:dyDescent="0.35">
      <c r="FW6123" s="128"/>
      <c r="FX6123" s="128"/>
      <c r="FY6123" s="129"/>
      <c r="GA6123" s="128"/>
    </row>
    <row r="6124" spans="179:183" x14ac:dyDescent="0.35">
      <c r="FW6124" s="128"/>
      <c r="FX6124" s="128"/>
      <c r="FY6124" s="129"/>
      <c r="GA6124" s="128"/>
    </row>
    <row r="6125" spans="179:183" x14ac:dyDescent="0.35">
      <c r="FW6125" s="128"/>
      <c r="FX6125" s="128"/>
      <c r="FY6125" s="129"/>
      <c r="GA6125" s="128"/>
    </row>
    <row r="6126" spans="179:183" x14ac:dyDescent="0.35">
      <c r="FW6126" s="128"/>
      <c r="FX6126" s="128"/>
      <c r="FY6126" s="129"/>
      <c r="GA6126" s="128"/>
    </row>
    <row r="6127" spans="179:183" x14ac:dyDescent="0.35">
      <c r="FW6127" s="128"/>
      <c r="FX6127" s="128"/>
      <c r="FY6127" s="129"/>
      <c r="GA6127" s="128"/>
    </row>
    <row r="6128" spans="179:183" x14ac:dyDescent="0.35">
      <c r="FW6128" s="128"/>
      <c r="FX6128" s="128"/>
      <c r="FY6128" s="129"/>
      <c r="GA6128" s="128"/>
    </row>
    <row r="6129" spans="179:183" x14ac:dyDescent="0.35">
      <c r="FW6129" s="128"/>
      <c r="FX6129" s="128"/>
      <c r="FY6129" s="129"/>
      <c r="GA6129" s="128"/>
    </row>
    <row r="6130" spans="179:183" x14ac:dyDescent="0.35">
      <c r="FW6130" s="128"/>
      <c r="FX6130" s="128"/>
      <c r="FY6130" s="129"/>
      <c r="GA6130" s="128"/>
    </row>
    <row r="6131" spans="179:183" x14ac:dyDescent="0.35">
      <c r="FW6131" s="128"/>
      <c r="FX6131" s="128"/>
      <c r="FY6131" s="129"/>
      <c r="GA6131" s="128"/>
    </row>
    <row r="6132" spans="179:183" x14ac:dyDescent="0.35">
      <c r="FW6132" s="128"/>
      <c r="FX6132" s="128"/>
      <c r="FY6132" s="129"/>
      <c r="GA6132" s="128"/>
    </row>
    <row r="6133" spans="179:183" x14ac:dyDescent="0.35">
      <c r="FW6133" s="128"/>
      <c r="FX6133" s="128"/>
      <c r="FY6133" s="129"/>
      <c r="GA6133" s="128"/>
    </row>
    <row r="6134" spans="179:183" x14ac:dyDescent="0.35">
      <c r="FW6134" s="128"/>
      <c r="FX6134" s="128"/>
      <c r="FY6134" s="129"/>
      <c r="GA6134" s="128"/>
    </row>
    <row r="6135" spans="179:183" x14ac:dyDescent="0.35">
      <c r="FW6135" s="128"/>
      <c r="FX6135" s="128"/>
      <c r="FY6135" s="129"/>
      <c r="GA6135" s="128"/>
    </row>
    <row r="6136" spans="179:183" x14ac:dyDescent="0.35">
      <c r="FW6136" s="128"/>
      <c r="FX6136" s="128"/>
      <c r="FY6136" s="129"/>
      <c r="GA6136" s="128"/>
    </row>
    <row r="6137" spans="179:183" x14ac:dyDescent="0.35">
      <c r="FW6137" s="128"/>
      <c r="FX6137" s="128"/>
      <c r="FY6137" s="129"/>
      <c r="GA6137" s="128"/>
    </row>
    <row r="6138" spans="179:183" x14ac:dyDescent="0.35">
      <c r="FW6138" s="128"/>
      <c r="FX6138" s="128"/>
      <c r="FY6138" s="129"/>
      <c r="GA6138" s="128"/>
    </row>
    <row r="6139" spans="179:183" x14ac:dyDescent="0.35">
      <c r="FW6139" s="128"/>
      <c r="FX6139" s="128"/>
      <c r="FY6139" s="129"/>
      <c r="GA6139" s="128"/>
    </row>
    <row r="6140" spans="179:183" x14ac:dyDescent="0.35">
      <c r="FW6140" s="128"/>
      <c r="FX6140" s="128"/>
      <c r="FY6140" s="129"/>
      <c r="GA6140" s="128"/>
    </row>
    <row r="6141" spans="179:183" x14ac:dyDescent="0.35">
      <c r="FW6141" s="128"/>
      <c r="FX6141" s="128"/>
      <c r="FY6141" s="129"/>
      <c r="GA6141" s="128"/>
    </row>
    <row r="6142" spans="179:183" x14ac:dyDescent="0.35">
      <c r="FW6142" s="128"/>
      <c r="FX6142" s="128"/>
      <c r="FY6142" s="129"/>
      <c r="GA6142" s="128"/>
    </row>
    <row r="6143" spans="179:183" x14ac:dyDescent="0.35">
      <c r="FW6143" s="128"/>
      <c r="FX6143" s="128"/>
      <c r="FY6143" s="129"/>
      <c r="GA6143" s="128"/>
    </row>
    <row r="6144" spans="179:183" x14ac:dyDescent="0.35">
      <c r="FW6144" s="128"/>
      <c r="FX6144" s="128"/>
      <c r="FY6144" s="129"/>
      <c r="GA6144" s="128"/>
    </row>
    <row r="6145" spans="179:183" x14ac:dyDescent="0.35">
      <c r="FW6145" s="128"/>
      <c r="FX6145" s="128"/>
      <c r="FY6145" s="129"/>
      <c r="GA6145" s="128"/>
    </row>
    <row r="6146" spans="179:183" x14ac:dyDescent="0.35">
      <c r="FW6146" s="128"/>
      <c r="FX6146" s="128"/>
      <c r="FY6146" s="129"/>
      <c r="GA6146" s="128"/>
    </row>
    <row r="6147" spans="179:183" x14ac:dyDescent="0.35">
      <c r="FW6147" s="128"/>
      <c r="FX6147" s="128"/>
      <c r="FY6147" s="129"/>
      <c r="GA6147" s="128"/>
    </row>
    <row r="6148" spans="179:183" x14ac:dyDescent="0.35">
      <c r="FW6148" s="128"/>
      <c r="FX6148" s="128"/>
      <c r="FY6148" s="129"/>
      <c r="GA6148" s="128"/>
    </row>
    <row r="6149" spans="179:183" x14ac:dyDescent="0.35">
      <c r="FW6149" s="128"/>
      <c r="FX6149" s="128"/>
      <c r="FY6149" s="129"/>
      <c r="GA6149" s="128"/>
    </row>
    <row r="6150" spans="179:183" x14ac:dyDescent="0.35">
      <c r="FW6150" s="128"/>
      <c r="FX6150" s="128"/>
      <c r="FY6150" s="129"/>
      <c r="GA6150" s="128"/>
    </row>
    <row r="6151" spans="179:183" x14ac:dyDescent="0.35">
      <c r="FW6151" s="128"/>
      <c r="FX6151" s="128"/>
      <c r="FY6151" s="129"/>
      <c r="GA6151" s="128"/>
    </row>
    <row r="6152" spans="179:183" x14ac:dyDescent="0.35">
      <c r="FW6152" s="128"/>
      <c r="FX6152" s="128"/>
      <c r="FY6152" s="129"/>
      <c r="GA6152" s="128"/>
    </row>
    <row r="6153" spans="179:183" x14ac:dyDescent="0.35">
      <c r="FW6153" s="128"/>
      <c r="FX6153" s="128"/>
      <c r="FY6153" s="129"/>
      <c r="GA6153" s="128"/>
    </row>
    <row r="6154" spans="179:183" x14ac:dyDescent="0.35">
      <c r="FW6154" s="128"/>
      <c r="FX6154" s="128"/>
      <c r="FY6154" s="129"/>
      <c r="GA6154" s="128"/>
    </row>
    <row r="6155" spans="179:183" x14ac:dyDescent="0.35">
      <c r="FW6155" s="128"/>
      <c r="FX6155" s="128"/>
      <c r="FY6155" s="129"/>
      <c r="GA6155" s="128"/>
    </row>
    <row r="6156" spans="179:183" x14ac:dyDescent="0.35">
      <c r="FW6156" s="128"/>
      <c r="FX6156" s="128"/>
      <c r="FY6156" s="129"/>
      <c r="GA6156" s="128"/>
    </row>
    <row r="6157" spans="179:183" x14ac:dyDescent="0.35">
      <c r="FW6157" s="128"/>
      <c r="FX6157" s="128"/>
      <c r="FY6157" s="129"/>
      <c r="GA6157" s="128"/>
    </row>
    <row r="6158" spans="179:183" x14ac:dyDescent="0.35">
      <c r="FW6158" s="128"/>
      <c r="FX6158" s="128"/>
      <c r="FY6158" s="129"/>
      <c r="GA6158" s="128"/>
    </row>
    <row r="6159" spans="179:183" x14ac:dyDescent="0.35">
      <c r="FW6159" s="128"/>
      <c r="FX6159" s="128"/>
      <c r="FY6159" s="129"/>
      <c r="GA6159" s="128"/>
    </row>
    <row r="6160" spans="179:183" x14ac:dyDescent="0.35">
      <c r="FW6160" s="128"/>
      <c r="FX6160" s="128"/>
      <c r="FY6160" s="129"/>
      <c r="GA6160" s="128"/>
    </row>
    <row r="6161" spans="179:183" x14ac:dyDescent="0.35">
      <c r="FW6161" s="128"/>
      <c r="FX6161" s="128"/>
      <c r="FY6161" s="129"/>
      <c r="GA6161" s="128"/>
    </row>
    <row r="6162" spans="179:183" x14ac:dyDescent="0.35">
      <c r="FW6162" s="128"/>
      <c r="FX6162" s="128"/>
      <c r="FY6162" s="129"/>
      <c r="GA6162" s="128"/>
    </row>
    <row r="6163" spans="179:183" x14ac:dyDescent="0.35">
      <c r="FW6163" s="128"/>
      <c r="FX6163" s="128"/>
      <c r="FY6163" s="129"/>
      <c r="GA6163" s="128"/>
    </row>
    <row r="6164" spans="179:183" x14ac:dyDescent="0.35">
      <c r="FW6164" s="128"/>
      <c r="FX6164" s="128"/>
      <c r="FY6164" s="129"/>
      <c r="GA6164" s="128"/>
    </row>
    <row r="6165" spans="179:183" x14ac:dyDescent="0.35">
      <c r="FW6165" s="128"/>
      <c r="FX6165" s="128"/>
      <c r="FY6165" s="129"/>
      <c r="GA6165" s="128"/>
    </row>
    <row r="6166" spans="179:183" x14ac:dyDescent="0.35">
      <c r="FW6166" s="128"/>
      <c r="FX6166" s="128"/>
      <c r="FY6166" s="129"/>
      <c r="GA6166" s="128"/>
    </row>
    <row r="6167" spans="179:183" x14ac:dyDescent="0.35">
      <c r="FW6167" s="128"/>
      <c r="FX6167" s="128"/>
      <c r="FY6167" s="129"/>
      <c r="GA6167" s="128"/>
    </row>
    <row r="6168" spans="179:183" x14ac:dyDescent="0.35">
      <c r="FW6168" s="128"/>
      <c r="FX6168" s="128"/>
      <c r="FY6168" s="129"/>
      <c r="GA6168" s="128"/>
    </row>
    <row r="6169" spans="179:183" x14ac:dyDescent="0.35">
      <c r="FW6169" s="128"/>
      <c r="FX6169" s="128"/>
      <c r="FY6169" s="129"/>
      <c r="GA6169" s="128"/>
    </row>
    <row r="6170" spans="179:183" x14ac:dyDescent="0.35">
      <c r="FW6170" s="128"/>
      <c r="FX6170" s="128"/>
      <c r="FY6170" s="129"/>
      <c r="GA6170" s="128"/>
    </row>
    <row r="6171" spans="179:183" x14ac:dyDescent="0.35">
      <c r="FW6171" s="128"/>
      <c r="FX6171" s="128"/>
      <c r="FY6171" s="129"/>
      <c r="GA6171" s="128"/>
    </row>
    <row r="6172" spans="179:183" x14ac:dyDescent="0.35">
      <c r="FW6172" s="128"/>
      <c r="FX6172" s="128"/>
      <c r="FY6172" s="129"/>
      <c r="GA6172" s="128"/>
    </row>
    <row r="6173" spans="179:183" x14ac:dyDescent="0.35">
      <c r="FW6173" s="128"/>
      <c r="FX6173" s="128"/>
      <c r="FY6173" s="129"/>
      <c r="GA6173" s="128"/>
    </row>
    <row r="6174" spans="179:183" x14ac:dyDescent="0.35">
      <c r="FW6174" s="128"/>
      <c r="FX6174" s="128"/>
      <c r="FY6174" s="129"/>
      <c r="GA6174" s="128"/>
    </row>
    <row r="6175" spans="179:183" x14ac:dyDescent="0.35">
      <c r="FW6175" s="128"/>
      <c r="FX6175" s="128"/>
      <c r="FY6175" s="129"/>
      <c r="GA6175" s="128"/>
    </row>
    <row r="6176" spans="179:183" x14ac:dyDescent="0.35">
      <c r="FW6176" s="128"/>
      <c r="FX6176" s="128"/>
      <c r="FY6176" s="129"/>
      <c r="GA6176" s="128"/>
    </row>
    <row r="6177" spans="179:183" x14ac:dyDescent="0.35">
      <c r="FW6177" s="128"/>
      <c r="FX6177" s="128"/>
      <c r="FY6177" s="129"/>
      <c r="GA6177" s="128"/>
    </row>
    <row r="6178" spans="179:183" x14ac:dyDescent="0.35">
      <c r="FW6178" s="128"/>
      <c r="FX6178" s="128"/>
      <c r="FY6178" s="129"/>
      <c r="GA6178" s="128"/>
    </row>
    <row r="6179" spans="179:183" x14ac:dyDescent="0.35">
      <c r="FW6179" s="128"/>
      <c r="FX6179" s="128"/>
      <c r="FY6179" s="129"/>
      <c r="GA6179" s="128"/>
    </row>
    <row r="6180" spans="179:183" x14ac:dyDescent="0.35">
      <c r="FW6180" s="128"/>
      <c r="FX6180" s="128"/>
      <c r="FY6180" s="129"/>
      <c r="GA6180" s="128"/>
    </row>
    <row r="6181" spans="179:183" x14ac:dyDescent="0.35">
      <c r="FW6181" s="128"/>
      <c r="FX6181" s="128"/>
      <c r="FY6181" s="129"/>
      <c r="GA6181" s="128"/>
    </row>
    <row r="6182" spans="179:183" x14ac:dyDescent="0.35">
      <c r="FW6182" s="128"/>
      <c r="FX6182" s="128"/>
      <c r="FY6182" s="129"/>
      <c r="GA6182" s="128"/>
    </row>
    <row r="6183" spans="179:183" x14ac:dyDescent="0.35">
      <c r="FW6183" s="128"/>
      <c r="FX6183" s="128"/>
      <c r="FY6183" s="129"/>
      <c r="GA6183" s="128"/>
    </row>
    <row r="6184" spans="179:183" x14ac:dyDescent="0.35">
      <c r="FW6184" s="128"/>
      <c r="FX6184" s="128"/>
      <c r="FY6184" s="129"/>
      <c r="GA6184" s="128"/>
    </row>
    <row r="6185" spans="179:183" x14ac:dyDescent="0.35">
      <c r="FW6185" s="128"/>
      <c r="FX6185" s="128"/>
      <c r="FY6185" s="129"/>
      <c r="GA6185" s="128"/>
    </row>
    <row r="6186" spans="179:183" x14ac:dyDescent="0.35">
      <c r="FW6186" s="128"/>
      <c r="FX6186" s="128"/>
      <c r="FY6186" s="129"/>
      <c r="GA6186" s="128"/>
    </row>
    <row r="6187" spans="179:183" x14ac:dyDescent="0.35">
      <c r="FW6187" s="128"/>
      <c r="FX6187" s="128"/>
      <c r="FY6187" s="129"/>
      <c r="GA6187" s="128"/>
    </row>
    <row r="6188" spans="179:183" x14ac:dyDescent="0.35">
      <c r="FW6188" s="128"/>
      <c r="FX6188" s="128"/>
      <c r="FY6188" s="129"/>
      <c r="GA6188" s="128"/>
    </row>
    <row r="6189" spans="179:183" x14ac:dyDescent="0.35">
      <c r="FW6189" s="128"/>
      <c r="FX6189" s="128"/>
      <c r="FY6189" s="129"/>
      <c r="GA6189" s="128"/>
    </row>
    <row r="6190" spans="179:183" x14ac:dyDescent="0.35">
      <c r="FW6190" s="128"/>
      <c r="FX6190" s="128"/>
      <c r="FY6190" s="129"/>
      <c r="GA6190" s="128"/>
    </row>
    <row r="6191" spans="179:183" x14ac:dyDescent="0.35">
      <c r="FW6191" s="128"/>
      <c r="FX6191" s="128"/>
      <c r="FY6191" s="129"/>
      <c r="GA6191" s="128"/>
    </row>
    <row r="6192" spans="179:183" x14ac:dyDescent="0.35">
      <c r="FW6192" s="128"/>
      <c r="FX6192" s="128"/>
      <c r="FY6192" s="129"/>
      <c r="GA6192" s="128"/>
    </row>
    <row r="6193" spans="179:183" x14ac:dyDescent="0.35">
      <c r="FW6193" s="128"/>
      <c r="FX6193" s="128"/>
      <c r="FY6193" s="129"/>
      <c r="GA6193" s="128"/>
    </row>
    <row r="6194" spans="179:183" x14ac:dyDescent="0.35">
      <c r="FW6194" s="128"/>
      <c r="FX6194" s="128"/>
      <c r="FY6194" s="129"/>
      <c r="GA6194" s="128"/>
    </row>
    <row r="6195" spans="179:183" x14ac:dyDescent="0.35">
      <c r="FW6195" s="128"/>
      <c r="FX6195" s="128"/>
      <c r="FY6195" s="129"/>
      <c r="GA6195" s="128"/>
    </row>
    <row r="6196" spans="179:183" x14ac:dyDescent="0.35">
      <c r="FW6196" s="128"/>
      <c r="FX6196" s="128"/>
      <c r="FY6196" s="129"/>
      <c r="GA6196" s="128"/>
    </row>
    <row r="6197" spans="179:183" x14ac:dyDescent="0.35">
      <c r="FW6197" s="128"/>
      <c r="FX6197" s="128"/>
      <c r="FY6197" s="129"/>
      <c r="GA6197" s="128"/>
    </row>
    <row r="6198" spans="179:183" x14ac:dyDescent="0.35">
      <c r="FW6198" s="128"/>
      <c r="FX6198" s="128"/>
      <c r="FY6198" s="129"/>
      <c r="GA6198" s="128"/>
    </row>
    <row r="6199" spans="179:183" x14ac:dyDescent="0.35">
      <c r="FW6199" s="128"/>
      <c r="FX6199" s="128"/>
      <c r="FY6199" s="129"/>
      <c r="GA6199" s="128"/>
    </row>
    <row r="6200" spans="179:183" x14ac:dyDescent="0.35">
      <c r="FW6200" s="128"/>
      <c r="FX6200" s="128"/>
      <c r="FY6200" s="129"/>
      <c r="GA6200" s="128"/>
    </row>
    <row r="6201" spans="179:183" x14ac:dyDescent="0.35">
      <c r="FW6201" s="128"/>
      <c r="FX6201" s="128"/>
      <c r="FY6201" s="129"/>
      <c r="GA6201" s="128"/>
    </row>
    <row r="6202" spans="179:183" x14ac:dyDescent="0.35">
      <c r="FW6202" s="128"/>
      <c r="FX6202" s="128"/>
      <c r="FY6202" s="129"/>
      <c r="GA6202" s="128"/>
    </row>
    <row r="6203" spans="179:183" x14ac:dyDescent="0.35">
      <c r="FW6203" s="128"/>
      <c r="FX6203" s="128"/>
      <c r="FY6203" s="129"/>
      <c r="GA6203" s="128"/>
    </row>
    <row r="6204" spans="179:183" x14ac:dyDescent="0.35">
      <c r="FW6204" s="128"/>
      <c r="FX6204" s="128"/>
      <c r="FY6204" s="129"/>
      <c r="GA6204" s="128"/>
    </row>
    <row r="6205" spans="179:183" x14ac:dyDescent="0.35">
      <c r="FW6205" s="128"/>
      <c r="FX6205" s="128"/>
      <c r="FY6205" s="129"/>
      <c r="GA6205" s="128"/>
    </row>
    <row r="6206" spans="179:183" x14ac:dyDescent="0.35">
      <c r="FW6206" s="128"/>
      <c r="FX6206" s="128"/>
      <c r="FY6206" s="129"/>
      <c r="GA6206" s="128"/>
    </row>
    <row r="6207" spans="179:183" x14ac:dyDescent="0.35">
      <c r="FW6207" s="128"/>
      <c r="FX6207" s="128"/>
      <c r="FY6207" s="129"/>
      <c r="GA6207" s="128"/>
    </row>
    <row r="6208" spans="179:183" x14ac:dyDescent="0.35">
      <c r="FW6208" s="128"/>
      <c r="FX6208" s="128"/>
      <c r="FY6208" s="129"/>
      <c r="GA6208" s="128"/>
    </row>
    <row r="6209" spans="179:183" x14ac:dyDescent="0.35">
      <c r="FW6209" s="128"/>
      <c r="FX6209" s="128"/>
      <c r="FY6209" s="129"/>
      <c r="GA6209" s="128"/>
    </row>
    <row r="6210" spans="179:183" x14ac:dyDescent="0.35">
      <c r="FW6210" s="128"/>
      <c r="FX6210" s="128"/>
      <c r="FY6210" s="129"/>
      <c r="GA6210" s="128"/>
    </row>
    <row r="6211" spans="179:183" x14ac:dyDescent="0.35">
      <c r="FW6211" s="128"/>
      <c r="FX6211" s="128"/>
      <c r="FY6211" s="129"/>
      <c r="GA6211" s="128"/>
    </row>
    <row r="6212" spans="179:183" x14ac:dyDescent="0.35">
      <c r="FW6212" s="128"/>
      <c r="FX6212" s="128"/>
      <c r="FY6212" s="129"/>
      <c r="GA6212" s="128"/>
    </row>
    <row r="6213" spans="179:183" x14ac:dyDescent="0.35">
      <c r="FW6213" s="128"/>
      <c r="FX6213" s="128"/>
      <c r="FY6213" s="129"/>
      <c r="GA6213" s="128"/>
    </row>
    <row r="6214" spans="179:183" x14ac:dyDescent="0.35">
      <c r="FW6214" s="128"/>
      <c r="FX6214" s="128"/>
      <c r="FY6214" s="129"/>
      <c r="GA6214" s="128"/>
    </row>
    <row r="6215" spans="179:183" x14ac:dyDescent="0.35">
      <c r="FW6215" s="128"/>
      <c r="FX6215" s="128"/>
      <c r="FY6215" s="129"/>
      <c r="GA6215" s="128"/>
    </row>
    <row r="6216" spans="179:183" x14ac:dyDescent="0.35">
      <c r="FW6216" s="128"/>
      <c r="FX6216" s="128"/>
      <c r="FY6216" s="129"/>
      <c r="GA6216" s="128"/>
    </row>
    <row r="6217" spans="179:183" x14ac:dyDescent="0.35">
      <c r="FW6217" s="128"/>
      <c r="FX6217" s="128"/>
      <c r="FY6217" s="129"/>
      <c r="GA6217" s="128"/>
    </row>
    <row r="6218" spans="179:183" x14ac:dyDescent="0.35">
      <c r="FW6218" s="128"/>
      <c r="FX6218" s="128"/>
      <c r="FY6218" s="129"/>
      <c r="GA6218" s="128"/>
    </row>
    <row r="6219" spans="179:183" x14ac:dyDescent="0.35">
      <c r="FW6219" s="128"/>
      <c r="FX6219" s="128"/>
      <c r="FY6219" s="129"/>
      <c r="GA6219" s="128"/>
    </row>
    <row r="6220" spans="179:183" x14ac:dyDescent="0.35">
      <c r="FW6220" s="128"/>
      <c r="FX6220" s="128"/>
      <c r="FY6220" s="129"/>
      <c r="GA6220" s="128"/>
    </row>
    <row r="6221" spans="179:183" x14ac:dyDescent="0.35">
      <c r="FW6221" s="128"/>
      <c r="FX6221" s="128"/>
      <c r="FY6221" s="129"/>
      <c r="GA6221" s="128"/>
    </row>
    <row r="6222" spans="179:183" x14ac:dyDescent="0.35">
      <c r="FW6222" s="128"/>
      <c r="FX6222" s="128"/>
      <c r="FY6222" s="129"/>
      <c r="GA6222" s="128"/>
    </row>
    <row r="6223" spans="179:183" x14ac:dyDescent="0.35">
      <c r="FW6223" s="128"/>
      <c r="FX6223" s="128"/>
      <c r="FY6223" s="129"/>
      <c r="GA6223" s="128"/>
    </row>
    <row r="6224" spans="179:183" x14ac:dyDescent="0.35">
      <c r="FW6224" s="128"/>
      <c r="FX6224" s="128"/>
      <c r="FY6224" s="129"/>
      <c r="GA6224" s="128"/>
    </row>
    <row r="6225" spans="179:183" x14ac:dyDescent="0.35">
      <c r="FW6225" s="128"/>
      <c r="FX6225" s="128"/>
      <c r="FY6225" s="129"/>
      <c r="GA6225" s="128"/>
    </row>
    <row r="6226" spans="179:183" x14ac:dyDescent="0.35">
      <c r="FW6226" s="128"/>
      <c r="FX6226" s="128"/>
      <c r="FY6226" s="129"/>
      <c r="GA6226" s="128"/>
    </row>
    <row r="6227" spans="179:183" x14ac:dyDescent="0.35">
      <c r="FW6227" s="128"/>
      <c r="FX6227" s="128"/>
      <c r="FY6227" s="129"/>
      <c r="GA6227" s="128"/>
    </row>
    <row r="6228" spans="179:183" x14ac:dyDescent="0.35">
      <c r="FW6228" s="128"/>
      <c r="FX6228" s="128"/>
      <c r="FY6228" s="129"/>
      <c r="GA6228" s="128"/>
    </row>
    <row r="6229" spans="179:183" x14ac:dyDescent="0.35">
      <c r="FW6229" s="128"/>
      <c r="FX6229" s="128"/>
      <c r="FY6229" s="129"/>
      <c r="GA6229" s="128"/>
    </row>
    <row r="6230" spans="179:183" x14ac:dyDescent="0.35">
      <c r="FW6230" s="128"/>
      <c r="FX6230" s="128"/>
      <c r="FY6230" s="129"/>
      <c r="GA6230" s="128"/>
    </row>
    <row r="6231" spans="179:183" x14ac:dyDescent="0.35">
      <c r="FW6231" s="128"/>
      <c r="FX6231" s="128"/>
      <c r="FY6231" s="129"/>
      <c r="GA6231" s="128"/>
    </row>
    <row r="6232" spans="179:183" x14ac:dyDescent="0.35">
      <c r="FW6232" s="128"/>
      <c r="FX6232" s="128"/>
      <c r="FY6232" s="129"/>
      <c r="GA6232" s="128"/>
    </row>
    <row r="6233" spans="179:183" x14ac:dyDescent="0.35">
      <c r="FW6233" s="128"/>
      <c r="FX6233" s="128"/>
      <c r="FY6233" s="129"/>
      <c r="GA6233" s="128"/>
    </row>
    <row r="6234" spans="179:183" x14ac:dyDescent="0.35">
      <c r="FW6234" s="128"/>
      <c r="FX6234" s="128"/>
      <c r="FY6234" s="129"/>
      <c r="GA6234" s="128"/>
    </row>
    <row r="6235" spans="179:183" x14ac:dyDescent="0.35">
      <c r="FW6235" s="128"/>
      <c r="FX6235" s="128"/>
      <c r="FY6235" s="129"/>
      <c r="GA6235" s="128"/>
    </row>
    <row r="6236" spans="179:183" x14ac:dyDescent="0.35">
      <c r="FW6236" s="128"/>
      <c r="FX6236" s="128"/>
      <c r="FY6236" s="129"/>
      <c r="GA6236" s="128"/>
    </row>
    <row r="6237" spans="179:183" x14ac:dyDescent="0.35">
      <c r="FW6237" s="128"/>
      <c r="FX6237" s="128"/>
      <c r="FY6237" s="129"/>
      <c r="GA6237" s="128"/>
    </row>
    <row r="6238" spans="179:183" x14ac:dyDescent="0.35">
      <c r="FW6238" s="128"/>
      <c r="FX6238" s="128"/>
      <c r="FY6238" s="129"/>
      <c r="GA6238" s="128"/>
    </row>
    <row r="6239" spans="179:183" x14ac:dyDescent="0.35">
      <c r="FW6239" s="128"/>
      <c r="FX6239" s="128"/>
      <c r="FY6239" s="129"/>
      <c r="GA6239" s="128"/>
    </row>
    <row r="6240" spans="179:183" x14ac:dyDescent="0.35">
      <c r="FW6240" s="128"/>
      <c r="FX6240" s="128"/>
      <c r="FY6240" s="129"/>
      <c r="GA6240" s="128"/>
    </row>
    <row r="6241" spans="179:183" x14ac:dyDescent="0.35">
      <c r="FW6241" s="128"/>
      <c r="FX6241" s="128"/>
      <c r="FY6241" s="129"/>
      <c r="GA6241" s="128"/>
    </row>
    <row r="6242" spans="179:183" x14ac:dyDescent="0.35">
      <c r="FW6242" s="128"/>
      <c r="FX6242" s="128"/>
      <c r="FY6242" s="129"/>
      <c r="GA6242" s="128"/>
    </row>
    <row r="6243" spans="179:183" x14ac:dyDescent="0.35">
      <c r="FW6243" s="128"/>
      <c r="FX6243" s="128"/>
      <c r="FY6243" s="129"/>
      <c r="GA6243" s="128"/>
    </row>
    <row r="6244" spans="179:183" x14ac:dyDescent="0.35">
      <c r="FW6244" s="128"/>
      <c r="FX6244" s="128"/>
      <c r="FY6244" s="129"/>
      <c r="GA6244" s="128"/>
    </row>
    <row r="6245" spans="179:183" x14ac:dyDescent="0.35">
      <c r="FW6245" s="128"/>
      <c r="FX6245" s="128"/>
      <c r="FY6245" s="129"/>
      <c r="GA6245" s="128"/>
    </row>
    <row r="6246" spans="179:183" x14ac:dyDescent="0.35">
      <c r="FW6246" s="128"/>
      <c r="FX6246" s="128"/>
      <c r="FY6246" s="129"/>
      <c r="GA6246" s="128"/>
    </row>
    <row r="6247" spans="179:183" x14ac:dyDescent="0.35">
      <c r="FW6247" s="128"/>
      <c r="FX6247" s="128"/>
      <c r="FY6247" s="129"/>
      <c r="GA6247" s="128"/>
    </row>
    <row r="6248" spans="179:183" x14ac:dyDescent="0.35">
      <c r="FW6248" s="128"/>
      <c r="FX6248" s="128"/>
      <c r="FY6248" s="129"/>
      <c r="GA6248" s="128"/>
    </row>
    <row r="6249" spans="179:183" x14ac:dyDescent="0.35">
      <c r="FW6249" s="128"/>
      <c r="FX6249" s="128"/>
      <c r="FY6249" s="129"/>
      <c r="GA6249" s="128"/>
    </row>
    <row r="6250" spans="179:183" x14ac:dyDescent="0.35">
      <c r="FW6250" s="128"/>
      <c r="FX6250" s="128"/>
      <c r="FY6250" s="129"/>
      <c r="GA6250" s="128"/>
    </row>
    <row r="6251" spans="179:183" x14ac:dyDescent="0.35">
      <c r="FW6251" s="128"/>
      <c r="FX6251" s="128"/>
      <c r="FY6251" s="129"/>
      <c r="GA6251" s="128"/>
    </row>
    <row r="6252" spans="179:183" x14ac:dyDescent="0.35">
      <c r="FW6252" s="128"/>
      <c r="FX6252" s="128"/>
      <c r="FY6252" s="129"/>
      <c r="GA6252" s="128"/>
    </row>
    <row r="6253" spans="179:183" x14ac:dyDescent="0.35">
      <c r="FW6253" s="128"/>
      <c r="FX6253" s="128"/>
      <c r="FY6253" s="129"/>
      <c r="GA6253" s="128"/>
    </row>
    <row r="6254" spans="179:183" x14ac:dyDescent="0.35">
      <c r="FW6254" s="128"/>
      <c r="FX6254" s="128"/>
      <c r="FY6254" s="129"/>
      <c r="GA6254" s="128"/>
    </row>
    <row r="6255" spans="179:183" x14ac:dyDescent="0.35">
      <c r="FW6255" s="128"/>
      <c r="FX6255" s="128"/>
      <c r="FY6255" s="129"/>
      <c r="GA6255" s="128"/>
    </row>
    <row r="6256" spans="179:183" x14ac:dyDescent="0.35">
      <c r="FW6256" s="128"/>
      <c r="FX6256" s="128"/>
      <c r="FY6256" s="129"/>
      <c r="GA6256" s="128"/>
    </row>
    <row r="6257" spans="179:183" x14ac:dyDescent="0.35">
      <c r="FW6257" s="128"/>
      <c r="FX6257" s="128"/>
      <c r="FY6257" s="129"/>
      <c r="GA6257" s="128"/>
    </row>
    <row r="6258" spans="179:183" x14ac:dyDescent="0.35">
      <c r="FW6258" s="128"/>
      <c r="FX6258" s="128"/>
      <c r="FY6258" s="129"/>
      <c r="GA6258" s="128"/>
    </row>
    <row r="6259" spans="179:183" x14ac:dyDescent="0.35">
      <c r="FW6259" s="128"/>
      <c r="FX6259" s="128"/>
      <c r="FY6259" s="129"/>
      <c r="GA6259" s="128"/>
    </row>
    <row r="6260" spans="179:183" x14ac:dyDescent="0.35">
      <c r="FW6260" s="128"/>
      <c r="FX6260" s="128"/>
      <c r="FY6260" s="129"/>
      <c r="GA6260" s="128"/>
    </row>
    <row r="6261" spans="179:183" x14ac:dyDescent="0.35">
      <c r="FW6261" s="128"/>
      <c r="FX6261" s="128"/>
      <c r="FY6261" s="129"/>
      <c r="GA6261" s="128"/>
    </row>
    <row r="6262" spans="179:183" x14ac:dyDescent="0.35">
      <c r="FW6262" s="128"/>
      <c r="FX6262" s="128"/>
      <c r="FY6262" s="129"/>
      <c r="GA6262" s="128"/>
    </row>
    <row r="6263" spans="179:183" x14ac:dyDescent="0.35">
      <c r="FW6263" s="128"/>
      <c r="FX6263" s="128"/>
      <c r="FY6263" s="129"/>
      <c r="GA6263" s="128"/>
    </row>
    <row r="6264" spans="179:183" x14ac:dyDescent="0.35">
      <c r="FW6264" s="128"/>
      <c r="FX6264" s="128"/>
      <c r="FY6264" s="129"/>
      <c r="GA6264" s="128"/>
    </row>
    <row r="6265" spans="179:183" x14ac:dyDescent="0.35">
      <c r="FW6265" s="128"/>
      <c r="FX6265" s="128"/>
      <c r="FY6265" s="129"/>
      <c r="GA6265" s="128"/>
    </row>
    <row r="6266" spans="179:183" x14ac:dyDescent="0.35">
      <c r="FW6266" s="128"/>
      <c r="FX6266" s="128"/>
      <c r="FY6266" s="129"/>
      <c r="GA6266" s="128"/>
    </row>
    <row r="6267" spans="179:183" x14ac:dyDescent="0.35">
      <c r="FW6267" s="128"/>
      <c r="FX6267" s="128"/>
      <c r="FY6267" s="129"/>
      <c r="GA6267" s="128"/>
    </row>
    <row r="6268" spans="179:183" x14ac:dyDescent="0.35">
      <c r="FW6268" s="128"/>
      <c r="FX6268" s="128"/>
      <c r="FY6268" s="129"/>
      <c r="GA6268" s="128"/>
    </row>
    <row r="6269" spans="179:183" x14ac:dyDescent="0.35">
      <c r="FW6269" s="128"/>
      <c r="FX6269" s="128"/>
      <c r="FY6269" s="129"/>
      <c r="GA6269" s="128"/>
    </row>
    <row r="6270" spans="179:183" x14ac:dyDescent="0.35">
      <c r="FW6270" s="128"/>
      <c r="FX6270" s="128"/>
      <c r="FY6270" s="129"/>
      <c r="GA6270" s="128"/>
    </row>
    <row r="6271" spans="179:183" x14ac:dyDescent="0.35">
      <c r="FW6271" s="128"/>
      <c r="FX6271" s="128"/>
      <c r="FY6271" s="129"/>
      <c r="GA6271" s="128"/>
    </row>
    <row r="6272" spans="179:183" x14ac:dyDescent="0.35">
      <c r="FW6272" s="128"/>
      <c r="FX6272" s="128"/>
      <c r="FY6272" s="129"/>
      <c r="GA6272" s="128"/>
    </row>
    <row r="6273" spans="179:183" x14ac:dyDescent="0.35">
      <c r="FW6273" s="128"/>
      <c r="FX6273" s="128"/>
      <c r="FY6273" s="129"/>
      <c r="GA6273" s="128"/>
    </row>
    <row r="6274" spans="179:183" x14ac:dyDescent="0.35">
      <c r="FW6274" s="128"/>
      <c r="FX6274" s="128"/>
      <c r="FY6274" s="129"/>
      <c r="GA6274" s="128"/>
    </row>
    <row r="6275" spans="179:183" x14ac:dyDescent="0.35">
      <c r="FW6275" s="128"/>
      <c r="FX6275" s="128"/>
      <c r="FY6275" s="129"/>
      <c r="GA6275" s="128"/>
    </row>
    <row r="6276" spans="179:183" x14ac:dyDescent="0.35">
      <c r="FW6276" s="128"/>
      <c r="FX6276" s="128"/>
      <c r="FY6276" s="129"/>
      <c r="GA6276" s="128"/>
    </row>
    <row r="6277" spans="179:183" x14ac:dyDescent="0.35">
      <c r="FW6277" s="128"/>
      <c r="FX6277" s="128"/>
      <c r="FY6277" s="129"/>
      <c r="GA6277" s="128"/>
    </row>
    <row r="6278" spans="179:183" x14ac:dyDescent="0.35">
      <c r="FW6278" s="128"/>
      <c r="FX6278" s="128"/>
      <c r="FY6278" s="129"/>
      <c r="GA6278" s="128"/>
    </row>
    <row r="6279" spans="179:183" x14ac:dyDescent="0.35">
      <c r="FW6279" s="128"/>
      <c r="FX6279" s="128"/>
      <c r="FY6279" s="129"/>
      <c r="GA6279" s="128"/>
    </row>
    <row r="6280" spans="179:183" x14ac:dyDescent="0.35">
      <c r="FW6280" s="128"/>
      <c r="FX6280" s="128"/>
      <c r="FY6280" s="129"/>
      <c r="GA6280" s="128"/>
    </row>
    <row r="6281" spans="179:183" x14ac:dyDescent="0.35">
      <c r="FW6281" s="128"/>
      <c r="FX6281" s="128"/>
      <c r="FY6281" s="129"/>
      <c r="GA6281" s="128"/>
    </row>
    <row r="6282" spans="179:183" x14ac:dyDescent="0.35">
      <c r="FW6282" s="128"/>
      <c r="FX6282" s="128"/>
      <c r="FY6282" s="129"/>
      <c r="GA6282" s="128"/>
    </row>
    <row r="6283" spans="179:183" x14ac:dyDescent="0.35">
      <c r="FW6283" s="128"/>
      <c r="FX6283" s="128"/>
      <c r="FY6283" s="129"/>
      <c r="GA6283" s="128"/>
    </row>
    <row r="6284" spans="179:183" x14ac:dyDescent="0.35">
      <c r="FW6284" s="128"/>
      <c r="FX6284" s="128"/>
      <c r="FY6284" s="129"/>
      <c r="GA6284" s="128"/>
    </row>
    <row r="6285" spans="179:183" x14ac:dyDescent="0.35">
      <c r="FW6285" s="128"/>
      <c r="FX6285" s="128"/>
      <c r="FY6285" s="129"/>
      <c r="GA6285" s="128"/>
    </row>
    <row r="6286" spans="179:183" x14ac:dyDescent="0.35">
      <c r="FW6286" s="128"/>
      <c r="FX6286" s="128"/>
      <c r="FY6286" s="129"/>
      <c r="GA6286" s="128"/>
    </row>
    <row r="6287" spans="179:183" x14ac:dyDescent="0.35">
      <c r="FW6287" s="128"/>
      <c r="FX6287" s="128"/>
      <c r="FY6287" s="129"/>
      <c r="GA6287" s="128"/>
    </row>
    <row r="6288" spans="179:183" x14ac:dyDescent="0.35">
      <c r="FW6288" s="128"/>
      <c r="FX6288" s="128"/>
      <c r="FY6288" s="129"/>
      <c r="GA6288" s="128"/>
    </row>
    <row r="6289" spans="179:183" x14ac:dyDescent="0.35">
      <c r="FW6289" s="128"/>
      <c r="FX6289" s="128"/>
      <c r="FY6289" s="129"/>
      <c r="GA6289" s="128"/>
    </row>
    <row r="6290" spans="179:183" x14ac:dyDescent="0.35">
      <c r="FW6290" s="128"/>
      <c r="FX6290" s="128"/>
      <c r="FY6290" s="129"/>
      <c r="GA6290" s="128"/>
    </row>
    <row r="6291" spans="179:183" x14ac:dyDescent="0.35">
      <c r="FW6291" s="128"/>
      <c r="FX6291" s="128"/>
      <c r="FY6291" s="129"/>
      <c r="GA6291" s="128"/>
    </row>
    <row r="6292" spans="179:183" x14ac:dyDescent="0.35">
      <c r="FW6292" s="128"/>
      <c r="FX6292" s="128"/>
      <c r="FY6292" s="129"/>
      <c r="GA6292" s="128"/>
    </row>
    <row r="6293" spans="179:183" x14ac:dyDescent="0.35">
      <c r="FW6293" s="128"/>
      <c r="FX6293" s="128"/>
      <c r="FY6293" s="129"/>
      <c r="GA6293" s="128"/>
    </row>
    <row r="6294" spans="179:183" x14ac:dyDescent="0.35">
      <c r="FW6294" s="128"/>
      <c r="FX6294" s="128"/>
      <c r="FY6294" s="129"/>
      <c r="GA6294" s="128"/>
    </row>
    <row r="6295" spans="179:183" x14ac:dyDescent="0.35">
      <c r="FW6295" s="128"/>
      <c r="FX6295" s="128"/>
      <c r="FY6295" s="129"/>
      <c r="GA6295" s="128"/>
    </row>
    <row r="6296" spans="179:183" x14ac:dyDescent="0.35">
      <c r="FW6296" s="128"/>
      <c r="FX6296" s="128"/>
      <c r="FY6296" s="129"/>
      <c r="GA6296" s="128"/>
    </row>
    <row r="6297" spans="179:183" x14ac:dyDescent="0.35">
      <c r="FW6297" s="128"/>
      <c r="FX6297" s="128"/>
      <c r="FY6297" s="129"/>
      <c r="GA6297" s="128"/>
    </row>
    <row r="6298" spans="179:183" x14ac:dyDescent="0.35">
      <c r="FW6298" s="128"/>
      <c r="FX6298" s="128"/>
      <c r="FY6298" s="129"/>
      <c r="GA6298" s="128"/>
    </row>
    <row r="6299" spans="179:183" x14ac:dyDescent="0.35">
      <c r="FW6299" s="128"/>
      <c r="FX6299" s="128"/>
      <c r="FY6299" s="129"/>
      <c r="GA6299" s="128"/>
    </row>
    <row r="6300" spans="179:183" x14ac:dyDescent="0.35">
      <c r="FW6300" s="128"/>
      <c r="FX6300" s="128"/>
      <c r="FY6300" s="129"/>
      <c r="GA6300" s="128"/>
    </row>
    <row r="6301" spans="179:183" x14ac:dyDescent="0.35">
      <c r="FW6301" s="128"/>
      <c r="FX6301" s="128"/>
      <c r="FY6301" s="129"/>
      <c r="GA6301" s="128"/>
    </row>
    <row r="6302" spans="179:183" x14ac:dyDescent="0.35">
      <c r="FW6302" s="128"/>
      <c r="FX6302" s="128"/>
      <c r="FY6302" s="129"/>
      <c r="GA6302" s="128"/>
    </row>
    <row r="6303" spans="179:183" x14ac:dyDescent="0.35">
      <c r="FW6303" s="128"/>
      <c r="FX6303" s="128"/>
      <c r="FY6303" s="129"/>
      <c r="GA6303" s="128"/>
    </row>
    <row r="6304" spans="179:183" x14ac:dyDescent="0.35">
      <c r="FW6304" s="128"/>
      <c r="FX6304" s="128"/>
      <c r="FY6304" s="129"/>
      <c r="GA6304" s="128"/>
    </row>
    <row r="6305" spans="179:183" x14ac:dyDescent="0.35">
      <c r="FW6305" s="128"/>
      <c r="FX6305" s="128"/>
      <c r="FY6305" s="129"/>
      <c r="GA6305" s="128"/>
    </row>
    <row r="6306" spans="179:183" x14ac:dyDescent="0.35">
      <c r="FW6306" s="128"/>
      <c r="FX6306" s="128"/>
      <c r="FY6306" s="129"/>
      <c r="GA6306" s="128"/>
    </row>
    <row r="6307" spans="179:183" x14ac:dyDescent="0.35">
      <c r="FW6307" s="128"/>
      <c r="FX6307" s="128"/>
      <c r="FY6307" s="129"/>
      <c r="GA6307" s="128"/>
    </row>
    <row r="6308" spans="179:183" x14ac:dyDescent="0.35">
      <c r="FW6308" s="128"/>
      <c r="FX6308" s="128"/>
      <c r="FY6308" s="129"/>
      <c r="GA6308" s="128"/>
    </row>
    <row r="6309" spans="179:183" x14ac:dyDescent="0.35">
      <c r="FW6309" s="128"/>
      <c r="FX6309" s="128"/>
      <c r="FY6309" s="129"/>
      <c r="GA6309" s="128"/>
    </row>
    <row r="6310" spans="179:183" x14ac:dyDescent="0.35">
      <c r="FW6310" s="128"/>
      <c r="FX6310" s="128"/>
      <c r="FY6310" s="129"/>
      <c r="GA6310" s="128"/>
    </row>
    <row r="6311" spans="179:183" x14ac:dyDescent="0.35">
      <c r="FW6311" s="128"/>
      <c r="FX6311" s="128"/>
      <c r="FY6311" s="129"/>
      <c r="GA6311" s="128"/>
    </row>
    <row r="6312" spans="179:183" x14ac:dyDescent="0.35">
      <c r="FW6312" s="128"/>
      <c r="FX6312" s="128"/>
      <c r="FY6312" s="129"/>
      <c r="GA6312" s="128"/>
    </row>
    <row r="6313" spans="179:183" x14ac:dyDescent="0.35">
      <c r="FW6313" s="128"/>
      <c r="FX6313" s="128"/>
      <c r="FY6313" s="129"/>
      <c r="GA6313" s="128"/>
    </row>
    <row r="6314" spans="179:183" x14ac:dyDescent="0.35">
      <c r="FW6314" s="128"/>
      <c r="FX6314" s="128"/>
      <c r="FY6314" s="129"/>
      <c r="GA6314" s="128"/>
    </row>
    <row r="6315" spans="179:183" x14ac:dyDescent="0.35">
      <c r="FW6315" s="128"/>
      <c r="FX6315" s="128"/>
      <c r="FY6315" s="129"/>
      <c r="GA6315" s="128"/>
    </row>
    <row r="6316" spans="179:183" x14ac:dyDescent="0.35">
      <c r="FW6316" s="128"/>
      <c r="FX6316" s="128"/>
      <c r="FY6316" s="129"/>
      <c r="GA6316" s="128"/>
    </row>
    <row r="6317" spans="179:183" x14ac:dyDescent="0.35">
      <c r="FW6317" s="128"/>
      <c r="FX6317" s="128"/>
      <c r="FY6317" s="129"/>
      <c r="GA6317" s="128"/>
    </row>
    <row r="6318" spans="179:183" x14ac:dyDescent="0.35">
      <c r="FW6318" s="128"/>
      <c r="FX6318" s="128"/>
      <c r="FY6318" s="129"/>
      <c r="GA6318" s="128"/>
    </row>
    <row r="6319" spans="179:183" x14ac:dyDescent="0.35">
      <c r="FW6319" s="128"/>
      <c r="FX6319" s="128"/>
      <c r="FY6319" s="129"/>
      <c r="GA6319" s="128"/>
    </row>
    <row r="6320" spans="179:183" x14ac:dyDescent="0.35">
      <c r="FW6320" s="128"/>
      <c r="FX6320" s="128"/>
      <c r="FY6320" s="129"/>
      <c r="GA6320" s="128"/>
    </row>
    <row r="6321" spans="179:183" x14ac:dyDescent="0.35">
      <c r="FW6321" s="128"/>
      <c r="FX6321" s="128"/>
      <c r="FY6321" s="129"/>
      <c r="GA6321" s="128"/>
    </row>
    <row r="6322" spans="179:183" x14ac:dyDescent="0.35">
      <c r="FW6322" s="128"/>
      <c r="FX6322" s="128"/>
      <c r="FY6322" s="129"/>
      <c r="GA6322" s="128"/>
    </row>
    <row r="6323" spans="179:183" x14ac:dyDescent="0.35">
      <c r="FW6323" s="128"/>
      <c r="FX6323" s="128"/>
      <c r="FY6323" s="129"/>
      <c r="GA6323" s="128"/>
    </row>
    <row r="6324" spans="179:183" x14ac:dyDescent="0.35">
      <c r="FW6324" s="128"/>
      <c r="FX6324" s="128"/>
      <c r="FY6324" s="129"/>
      <c r="GA6324" s="128"/>
    </row>
    <row r="6325" spans="179:183" x14ac:dyDescent="0.35">
      <c r="FW6325" s="128"/>
      <c r="FX6325" s="128"/>
      <c r="FY6325" s="129"/>
      <c r="GA6325" s="128"/>
    </row>
    <row r="6326" spans="179:183" x14ac:dyDescent="0.35">
      <c r="FW6326" s="128"/>
      <c r="FX6326" s="128"/>
      <c r="FY6326" s="129"/>
      <c r="GA6326" s="128"/>
    </row>
    <row r="6327" spans="179:183" x14ac:dyDescent="0.35">
      <c r="FW6327" s="128"/>
      <c r="FX6327" s="128"/>
      <c r="FY6327" s="129"/>
      <c r="GA6327" s="128"/>
    </row>
    <row r="6328" spans="179:183" x14ac:dyDescent="0.35">
      <c r="FW6328" s="128"/>
      <c r="FX6328" s="128"/>
      <c r="FY6328" s="129"/>
      <c r="GA6328" s="128"/>
    </row>
    <row r="6329" spans="179:183" x14ac:dyDescent="0.35">
      <c r="FW6329" s="128"/>
      <c r="FX6329" s="128"/>
      <c r="FY6329" s="129"/>
      <c r="GA6329" s="128"/>
    </row>
    <row r="6330" spans="179:183" x14ac:dyDescent="0.35">
      <c r="FW6330" s="128"/>
      <c r="FX6330" s="128"/>
      <c r="FY6330" s="129"/>
      <c r="GA6330" s="128"/>
    </row>
    <row r="6331" spans="179:183" x14ac:dyDescent="0.35">
      <c r="FW6331" s="128"/>
      <c r="FX6331" s="128"/>
      <c r="FY6331" s="129"/>
      <c r="GA6331" s="128"/>
    </row>
    <row r="6332" spans="179:183" x14ac:dyDescent="0.35">
      <c r="FW6332" s="128"/>
      <c r="FX6332" s="128"/>
      <c r="FY6332" s="129"/>
      <c r="GA6332" s="128"/>
    </row>
    <row r="6333" spans="179:183" x14ac:dyDescent="0.35">
      <c r="FW6333" s="128"/>
      <c r="FX6333" s="128"/>
      <c r="FY6333" s="129"/>
      <c r="GA6333" s="128"/>
    </row>
    <row r="6334" spans="179:183" x14ac:dyDescent="0.35">
      <c r="FW6334" s="128"/>
      <c r="FX6334" s="128"/>
      <c r="FY6334" s="129"/>
      <c r="GA6334" s="128"/>
    </row>
    <row r="6335" spans="179:183" x14ac:dyDescent="0.35">
      <c r="FW6335" s="128"/>
      <c r="FX6335" s="128"/>
      <c r="FY6335" s="129"/>
      <c r="GA6335" s="128"/>
    </row>
    <row r="6336" spans="179:183" x14ac:dyDescent="0.35">
      <c r="FW6336" s="128"/>
      <c r="FX6336" s="128"/>
      <c r="FY6336" s="129"/>
      <c r="GA6336" s="128"/>
    </row>
    <row r="6337" spans="179:183" x14ac:dyDescent="0.35">
      <c r="FW6337" s="128"/>
      <c r="FX6337" s="128"/>
      <c r="FY6337" s="129"/>
      <c r="GA6337" s="128"/>
    </row>
    <row r="6338" spans="179:183" x14ac:dyDescent="0.35">
      <c r="FW6338" s="128"/>
      <c r="FX6338" s="128"/>
      <c r="FY6338" s="129"/>
      <c r="GA6338" s="128"/>
    </row>
    <row r="6339" spans="179:183" x14ac:dyDescent="0.35">
      <c r="FW6339" s="128"/>
      <c r="FX6339" s="128"/>
      <c r="FY6339" s="129"/>
      <c r="GA6339" s="128"/>
    </row>
    <row r="6340" spans="179:183" x14ac:dyDescent="0.35">
      <c r="FW6340" s="128"/>
      <c r="FX6340" s="128"/>
      <c r="FY6340" s="129"/>
      <c r="GA6340" s="128"/>
    </row>
    <row r="6341" spans="179:183" x14ac:dyDescent="0.35">
      <c r="FW6341" s="128"/>
      <c r="FX6341" s="128"/>
      <c r="FY6341" s="129"/>
      <c r="GA6341" s="128"/>
    </row>
    <row r="6342" spans="179:183" x14ac:dyDescent="0.35">
      <c r="FW6342" s="128"/>
      <c r="FX6342" s="128"/>
      <c r="FY6342" s="129"/>
      <c r="GA6342" s="128"/>
    </row>
    <row r="6343" spans="179:183" x14ac:dyDescent="0.35">
      <c r="FW6343" s="128"/>
      <c r="FX6343" s="128"/>
      <c r="FY6343" s="129"/>
      <c r="GA6343" s="128"/>
    </row>
    <row r="6344" spans="179:183" x14ac:dyDescent="0.35">
      <c r="FW6344" s="128"/>
      <c r="FX6344" s="128"/>
      <c r="FY6344" s="129"/>
      <c r="GA6344" s="128"/>
    </row>
    <row r="6345" spans="179:183" x14ac:dyDescent="0.35">
      <c r="FW6345" s="128"/>
      <c r="FX6345" s="128"/>
      <c r="FY6345" s="129"/>
      <c r="GA6345" s="128"/>
    </row>
    <row r="6346" spans="179:183" x14ac:dyDescent="0.35">
      <c r="FW6346" s="128"/>
      <c r="FX6346" s="128"/>
      <c r="FY6346" s="129"/>
      <c r="GA6346" s="128"/>
    </row>
    <row r="6347" spans="179:183" x14ac:dyDescent="0.35">
      <c r="FW6347" s="128"/>
      <c r="FX6347" s="128"/>
      <c r="FY6347" s="129"/>
      <c r="GA6347" s="128"/>
    </row>
    <row r="6348" spans="179:183" x14ac:dyDescent="0.35">
      <c r="FW6348" s="128"/>
      <c r="FX6348" s="128"/>
      <c r="FY6348" s="129"/>
      <c r="GA6348" s="128"/>
    </row>
    <row r="6349" spans="179:183" x14ac:dyDescent="0.35">
      <c r="FW6349" s="128"/>
      <c r="FX6349" s="128"/>
      <c r="FY6349" s="129"/>
      <c r="GA6349" s="128"/>
    </row>
    <row r="6350" spans="179:183" x14ac:dyDescent="0.35">
      <c r="FW6350" s="128"/>
      <c r="FX6350" s="128"/>
      <c r="FY6350" s="129"/>
      <c r="GA6350" s="128"/>
    </row>
    <row r="6351" spans="179:183" x14ac:dyDescent="0.35">
      <c r="FW6351" s="128"/>
      <c r="FX6351" s="128"/>
      <c r="FY6351" s="129"/>
      <c r="GA6351" s="128"/>
    </row>
    <row r="6352" spans="179:183" x14ac:dyDescent="0.35">
      <c r="FW6352" s="128"/>
      <c r="FX6352" s="128"/>
      <c r="FY6352" s="129"/>
      <c r="GA6352" s="128"/>
    </row>
    <row r="6353" spans="179:183" x14ac:dyDescent="0.35">
      <c r="FW6353" s="128"/>
      <c r="FX6353" s="128"/>
      <c r="FY6353" s="129"/>
      <c r="GA6353" s="128"/>
    </row>
    <row r="6354" spans="179:183" x14ac:dyDescent="0.35">
      <c r="FW6354" s="128"/>
      <c r="FX6354" s="128"/>
      <c r="FY6354" s="129"/>
      <c r="GA6354" s="128"/>
    </row>
    <row r="6355" spans="179:183" x14ac:dyDescent="0.35">
      <c r="FW6355" s="128"/>
      <c r="FX6355" s="128"/>
      <c r="FY6355" s="129"/>
      <c r="GA6355" s="128"/>
    </row>
    <row r="6356" spans="179:183" x14ac:dyDescent="0.35">
      <c r="FW6356" s="128"/>
      <c r="FX6356" s="128"/>
      <c r="FY6356" s="129"/>
      <c r="GA6356" s="128"/>
    </row>
    <row r="6357" spans="179:183" x14ac:dyDescent="0.35">
      <c r="FW6357" s="128"/>
      <c r="FX6357" s="128"/>
      <c r="FY6357" s="129"/>
      <c r="GA6357" s="128"/>
    </row>
    <row r="6358" spans="179:183" x14ac:dyDescent="0.35">
      <c r="FW6358" s="128"/>
      <c r="FX6358" s="128"/>
      <c r="FY6358" s="129"/>
      <c r="GA6358" s="128"/>
    </row>
    <row r="6359" spans="179:183" x14ac:dyDescent="0.35">
      <c r="FW6359" s="128"/>
      <c r="FX6359" s="128"/>
      <c r="FY6359" s="129"/>
      <c r="GA6359" s="128"/>
    </row>
    <row r="6360" spans="179:183" x14ac:dyDescent="0.35">
      <c r="FW6360" s="128"/>
      <c r="FX6360" s="128"/>
      <c r="FY6360" s="129"/>
      <c r="GA6360" s="128"/>
    </row>
    <row r="6361" spans="179:183" x14ac:dyDescent="0.35">
      <c r="FW6361" s="128"/>
      <c r="FX6361" s="128"/>
      <c r="FY6361" s="129"/>
      <c r="GA6361" s="128"/>
    </row>
    <row r="6362" spans="179:183" x14ac:dyDescent="0.35">
      <c r="FW6362" s="128"/>
      <c r="FX6362" s="128"/>
      <c r="FY6362" s="129"/>
      <c r="GA6362" s="128"/>
    </row>
    <row r="6363" spans="179:183" x14ac:dyDescent="0.35">
      <c r="FW6363" s="128"/>
      <c r="FX6363" s="128"/>
      <c r="FY6363" s="129"/>
      <c r="GA6363" s="128"/>
    </row>
    <row r="6364" spans="179:183" x14ac:dyDescent="0.35">
      <c r="FW6364" s="128"/>
      <c r="FX6364" s="128"/>
      <c r="FY6364" s="129"/>
      <c r="GA6364" s="128"/>
    </row>
    <row r="6365" spans="179:183" x14ac:dyDescent="0.35">
      <c r="FW6365" s="128"/>
      <c r="FX6365" s="128"/>
      <c r="FY6365" s="129"/>
      <c r="GA6365" s="128"/>
    </row>
    <row r="6366" spans="179:183" x14ac:dyDescent="0.35">
      <c r="FW6366" s="128"/>
      <c r="FX6366" s="128"/>
      <c r="FY6366" s="129"/>
      <c r="GA6366" s="128"/>
    </row>
    <row r="6367" spans="179:183" x14ac:dyDescent="0.35">
      <c r="FW6367" s="128"/>
      <c r="FX6367" s="128"/>
      <c r="FY6367" s="129"/>
      <c r="GA6367" s="128"/>
    </row>
    <row r="6368" spans="179:183" x14ac:dyDescent="0.35">
      <c r="FW6368" s="128"/>
      <c r="FX6368" s="128"/>
      <c r="FY6368" s="129"/>
      <c r="GA6368" s="128"/>
    </row>
    <row r="6369" spans="179:183" x14ac:dyDescent="0.35">
      <c r="FW6369" s="128"/>
      <c r="FX6369" s="128"/>
      <c r="FY6369" s="129"/>
      <c r="GA6369" s="128"/>
    </row>
    <row r="6370" spans="179:183" x14ac:dyDescent="0.35">
      <c r="FW6370" s="128"/>
      <c r="FX6370" s="128"/>
      <c r="FY6370" s="129"/>
      <c r="GA6370" s="128"/>
    </row>
    <row r="6371" spans="179:183" x14ac:dyDescent="0.35">
      <c r="FW6371" s="128"/>
      <c r="FX6371" s="128"/>
      <c r="FY6371" s="129"/>
      <c r="GA6371" s="128"/>
    </row>
    <row r="6372" spans="179:183" x14ac:dyDescent="0.35">
      <c r="FW6372" s="128"/>
      <c r="FX6372" s="128"/>
      <c r="FY6372" s="129"/>
      <c r="GA6372" s="128"/>
    </row>
    <row r="6373" spans="179:183" x14ac:dyDescent="0.35">
      <c r="FW6373" s="128"/>
      <c r="FX6373" s="128"/>
      <c r="FY6373" s="129"/>
      <c r="GA6373" s="128"/>
    </row>
    <row r="6374" spans="179:183" x14ac:dyDescent="0.35">
      <c r="FW6374" s="128"/>
      <c r="FX6374" s="128"/>
      <c r="FY6374" s="129"/>
      <c r="GA6374" s="128"/>
    </row>
    <row r="6375" spans="179:183" x14ac:dyDescent="0.35">
      <c r="FW6375" s="128"/>
      <c r="FX6375" s="128"/>
      <c r="FY6375" s="129"/>
      <c r="GA6375" s="128"/>
    </row>
    <row r="6376" spans="179:183" x14ac:dyDescent="0.35">
      <c r="FW6376" s="128"/>
      <c r="FX6376" s="128"/>
      <c r="FY6376" s="129"/>
      <c r="GA6376" s="128"/>
    </row>
    <row r="6377" spans="179:183" x14ac:dyDescent="0.35">
      <c r="FW6377" s="128"/>
      <c r="FX6377" s="128"/>
      <c r="FY6377" s="129"/>
      <c r="GA6377" s="128"/>
    </row>
    <row r="6378" spans="179:183" x14ac:dyDescent="0.35">
      <c r="FW6378" s="128"/>
      <c r="FX6378" s="128"/>
      <c r="FY6378" s="129"/>
      <c r="GA6378" s="128"/>
    </row>
    <row r="6379" spans="179:183" x14ac:dyDescent="0.35">
      <c r="FW6379" s="128"/>
      <c r="FX6379" s="128"/>
      <c r="FY6379" s="129"/>
      <c r="GA6379" s="128"/>
    </row>
    <row r="6380" spans="179:183" x14ac:dyDescent="0.35">
      <c r="FW6380" s="128"/>
      <c r="FX6380" s="128"/>
      <c r="FY6380" s="129"/>
      <c r="GA6380" s="128"/>
    </row>
    <row r="6381" spans="179:183" x14ac:dyDescent="0.35">
      <c r="FW6381" s="128"/>
      <c r="FX6381" s="128"/>
      <c r="FY6381" s="129"/>
      <c r="GA6381" s="128"/>
    </row>
    <row r="6382" spans="179:183" x14ac:dyDescent="0.35">
      <c r="FW6382" s="128"/>
      <c r="FX6382" s="128"/>
      <c r="FY6382" s="129"/>
      <c r="GA6382" s="128"/>
    </row>
    <row r="6383" spans="179:183" x14ac:dyDescent="0.35">
      <c r="FW6383" s="128"/>
      <c r="FX6383" s="128"/>
      <c r="FY6383" s="129"/>
      <c r="GA6383" s="128"/>
    </row>
    <row r="6384" spans="179:183" x14ac:dyDescent="0.35">
      <c r="FW6384" s="128"/>
      <c r="FX6384" s="128"/>
      <c r="FY6384" s="129"/>
      <c r="GA6384" s="128"/>
    </row>
    <row r="6385" spans="179:183" x14ac:dyDescent="0.35">
      <c r="FW6385" s="128"/>
      <c r="FX6385" s="128"/>
      <c r="FY6385" s="129"/>
      <c r="GA6385" s="128"/>
    </row>
    <row r="6386" spans="179:183" x14ac:dyDescent="0.35">
      <c r="FW6386" s="128"/>
      <c r="FX6386" s="128"/>
      <c r="FY6386" s="129"/>
      <c r="GA6386" s="128"/>
    </row>
    <row r="6387" spans="179:183" x14ac:dyDescent="0.35">
      <c r="FW6387" s="128"/>
      <c r="FX6387" s="128"/>
      <c r="FY6387" s="129"/>
      <c r="GA6387" s="128"/>
    </row>
    <row r="6388" spans="179:183" x14ac:dyDescent="0.35">
      <c r="FW6388" s="128"/>
      <c r="FX6388" s="128"/>
      <c r="FY6388" s="129"/>
      <c r="GA6388" s="128"/>
    </row>
    <row r="6389" spans="179:183" x14ac:dyDescent="0.35">
      <c r="FW6389" s="128"/>
      <c r="FX6389" s="128"/>
      <c r="FY6389" s="129"/>
      <c r="GA6389" s="128"/>
    </row>
    <row r="6390" spans="179:183" x14ac:dyDescent="0.35">
      <c r="FW6390" s="128"/>
      <c r="FX6390" s="128"/>
      <c r="FY6390" s="129"/>
      <c r="GA6390" s="128"/>
    </row>
    <row r="6391" spans="179:183" x14ac:dyDescent="0.35">
      <c r="FW6391" s="128"/>
      <c r="FX6391" s="128"/>
      <c r="FY6391" s="129"/>
      <c r="GA6391" s="128"/>
    </row>
    <row r="6392" spans="179:183" x14ac:dyDescent="0.35">
      <c r="FW6392" s="128"/>
      <c r="FX6392" s="128"/>
      <c r="FY6392" s="129"/>
      <c r="GA6392" s="128"/>
    </row>
    <row r="6393" spans="179:183" x14ac:dyDescent="0.35">
      <c r="FW6393" s="128"/>
      <c r="FX6393" s="128"/>
      <c r="FY6393" s="129"/>
      <c r="GA6393" s="128"/>
    </row>
    <row r="6394" spans="179:183" x14ac:dyDescent="0.35">
      <c r="FW6394" s="128"/>
      <c r="FX6394" s="128"/>
      <c r="FY6394" s="129"/>
      <c r="GA6394" s="128"/>
    </row>
    <row r="6395" spans="179:183" x14ac:dyDescent="0.35">
      <c r="FW6395" s="128"/>
      <c r="FX6395" s="128"/>
      <c r="FY6395" s="129"/>
      <c r="GA6395" s="128"/>
    </row>
    <row r="6396" spans="179:183" x14ac:dyDescent="0.35">
      <c r="FW6396" s="128"/>
      <c r="FX6396" s="128"/>
      <c r="FY6396" s="129"/>
      <c r="GA6396" s="128"/>
    </row>
    <row r="6397" spans="179:183" x14ac:dyDescent="0.35">
      <c r="FW6397" s="128"/>
      <c r="FX6397" s="128"/>
      <c r="FY6397" s="129"/>
      <c r="GA6397" s="128"/>
    </row>
    <row r="6398" spans="179:183" x14ac:dyDescent="0.35">
      <c r="FW6398" s="128"/>
      <c r="FX6398" s="128"/>
      <c r="FY6398" s="129"/>
      <c r="GA6398" s="128"/>
    </row>
    <row r="6399" spans="179:183" x14ac:dyDescent="0.35">
      <c r="FW6399" s="128"/>
      <c r="FX6399" s="128"/>
      <c r="FY6399" s="129"/>
      <c r="GA6399" s="128"/>
    </row>
    <row r="6400" spans="179:183" x14ac:dyDescent="0.35">
      <c r="FW6400" s="128"/>
      <c r="FX6400" s="128"/>
      <c r="FY6400" s="129"/>
      <c r="GA6400" s="128"/>
    </row>
    <row r="6401" spans="179:183" x14ac:dyDescent="0.35">
      <c r="FW6401" s="128"/>
      <c r="FX6401" s="128"/>
      <c r="FY6401" s="129"/>
      <c r="GA6401" s="128"/>
    </row>
    <row r="6402" spans="179:183" x14ac:dyDescent="0.35">
      <c r="FW6402" s="128"/>
      <c r="FX6402" s="128"/>
      <c r="FY6402" s="129"/>
      <c r="GA6402" s="128"/>
    </row>
    <row r="6403" spans="179:183" x14ac:dyDescent="0.35">
      <c r="FW6403" s="128"/>
      <c r="FX6403" s="128"/>
      <c r="FY6403" s="129"/>
      <c r="GA6403" s="128"/>
    </row>
    <row r="6404" spans="179:183" x14ac:dyDescent="0.35">
      <c r="FW6404" s="128"/>
      <c r="FX6404" s="128"/>
      <c r="FY6404" s="129"/>
      <c r="GA6404" s="128"/>
    </row>
    <row r="6405" spans="179:183" x14ac:dyDescent="0.35">
      <c r="FW6405" s="128"/>
      <c r="FX6405" s="128"/>
      <c r="FY6405" s="129"/>
      <c r="GA6405" s="128"/>
    </row>
    <row r="6406" spans="179:183" x14ac:dyDescent="0.35">
      <c r="FW6406" s="128"/>
      <c r="FX6406" s="128"/>
      <c r="FY6406" s="129"/>
      <c r="GA6406" s="128"/>
    </row>
    <row r="6407" spans="179:183" x14ac:dyDescent="0.35">
      <c r="FW6407" s="128"/>
      <c r="FX6407" s="128"/>
      <c r="FY6407" s="129"/>
      <c r="GA6407" s="128"/>
    </row>
    <row r="6408" spans="179:183" x14ac:dyDescent="0.35">
      <c r="FW6408" s="128"/>
      <c r="FX6408" s="128"/>
      <c r="FY6408" s="129"/>
      <c r="GA6408" s="128"/>
    </row>
    <row r="6409" spans="179:183" x14ac:dyDescent="0.35">
      <c r="FW6409" s="128"/>
      <c r="FX6409" s="128"/>
      <c r="FY6409" s="129"/>
      <c r="GA6409" s="128"/>
    </row>
    <row r="6410" spans="179:183" x14ac:dyDescent="0.35">
      <c r="FW6410" s="128"/>
      <c r="FX6410" s="128"/>
      <c r="FY6410" s="129"/>
      <c r="GA6410" s="128"/>
    </row>
    <row r="6411" spans="179:183" x14ac:dyDescent="0.35">
      <c r="FW6411" s="128"/>
      <c r="FX6411" s="128"/>
      <c r="FY6411" s="129"/>
      <c r="GA6411" s="128"/>
    </row>
    <row r="6412" spans="179:183" x14ac:dyDescent="0.35">
      <c r="FW6412" s="128"/>
      <c r="FX6412" s="128"/>
      <c r="FY6412" s="129"/>
      <c r="GA6412" s="128"/>
    </row>
    <row r="6413" spans="179:183" x14ac:dyDescent="0.35">
      <c r="FW6413" s="128"/>
      <c r="FX6413" s="128"/>
      <c r="FY6413" s="129"/>
      <c r="GA6413" s="128"/>
    </row>
    <row r="6414" spans="179:183" x14ac:dyDescent="0.35">
      <c r="FW6414" s="128"/>
      <c r="FX6414" s="128"/>
      <c r="FY6414" s="129"/>
      <c r="GA6414" s="128"/>
    </row>
    <row r="6415" spans="179:183" x14ac:dyDescent="0.35">
      <c r="FW6415" s="128"/>
      <c r="FX6415" s="128"/>
      <c r="FY6415" s="129"/>
      <c r="GA6415" s="128"/>
    </row>
    <row r="6416" spans="179:183" x14ac:dyDescent="0.35">
      <c r="FW6416" s="128"/>
      <c r="FX6416" s="128"/>
      <c r="FY6416" s="129"/>
      <c r="GA6416" s="128"/>
    </row>
    <row r="6417" spans="179:183" x14ac:dyDescent="0.35">
      <c r="FW6417" s="128"/>
      <c r="FX6417" s="128"/>
      <c r="FY6417" s="129"/>
      <c r="GA6417" s="128"/>
    </row>
    <row r="6418" spans="179:183" x14ac:dyDescent="0.35">
      <c r="FW6418" s="128"/>
      <c r="FX6418" s="128"/>
      <c r="FY6418" s="129"/>
      <c r="GA6418" s="128"/>
    </row>
    <row r="6419" spans="179:183" x14ac:dyDescent="0.35">
      <c r="FW6419" s="128"/>
      <c r="FX6419" s="128"/>
      <c r="FY6419" s="129"/>
      <c r="GA6419" s="128"/>
    </row>
    <row r="6420" spans="179:183" x14ac:dyDescent="0.35">
      <c r="FW6420" s="128"/>
      <c r="FX6420" s="128"/>
      <c r="FY6420" s="129"/>
      <c r="GA6420" s="128"/>
    </row>
    <row r="6421" spans="179:183" x14ac:dyDescent="0.35">
      <c r="FW6421" s="128"/>
      <c r="FX6421" s="128"/>
      <c r="FY6421" s="129"/>
      <c r="GA6421" s="128"/>
    </row>
    <row r="6422" spans="179:183" x14ac:dyDescent="0.35">
      <c r="FW6422" s="128"/>
      <c r="FX6422" s="128"/>
      <c r="FY6422" s="129"/>
      <c r="GA6422" s="128"/>
    </row>
    <row r="6423" spans="179:183" x14ac:dyDescent="0.35">
      <c r="FW6423" s="128"/>
      <c r="FX6423" s="128"/>
      <c r="FY6423" s="129"/>
      <c r="GA6423" s="128"/>
    </row>
    <row r="6424" spans="179:183" x14ac:dyDescent="0.35">
      <c r="FW6424" s="128"/>
      <c r="FX6424" s="128"/>
      <c r="FY6424" s="129"/>
      <c r="GA6424" s="128"/>
    </row>
    <row r="6425" spans="179:183" x14ac:dyDescent="0.35">
      <c r="FW6425" s="128"/>
      <c r="FX6425" s="128"/>
      <c r="FY6425" s="129"/>
      <c r="GA6425" s="128"/>
    </row>
    <row r="6426" spans="179:183" x14ac:dyDescent="0.35">
      <c r="FW6426" s="128"/>
      <c r="FX6426" s="128"/>
      <c r="FY6426" s="129"/>
      <c r="GA6426" s="128"/>
    </row>
    <row r="6427" spans="179:183" x14ac:dyDescent="0.35">
      <c r="FW6427" s="128"/>
      <c r="FX6427" s="128"/>
      <c r="FY6427" s="129"/>
      <c r="GA6427" s="128"/>
    </row>
    <row r="6428" spans="179:183" x14ac:dyDescent="0.35">
      <c r="FW6428" s="128"/>
      <c r="FX6428" s="128"/>
      <c r="FY6428" s="129"/>
      <c r="GA6428" s="128"/>
    </row>
    <row r="6429" spans="179:183" x14ac:dyDescent="0.35">
      <c r="FW6429" s="128"/>
      <c r="FX6429" s="128"/>
      <c r="FY6429" s="129"/>
      <c r="GA6429" s="128"/>
    </row>
    <row r="6430" spans="179:183" x14ac:dyDescent="0.35">
      <c r="FW6430" s="128"/>
      <c r="FX6430" s="128"/>
      <c r="FY6430" s="129"/>
      <c r="GA6430" s="128"/>
    </row>
    <row r="6431" spans="179:183" x14ac:dyDescent="0.35">
      <c r="FW6431" s="128"/>
      <c r="FX6431" s="128"/>
      <c r="FY6431" s="129"/>
      <c r="GA6431" s="128"/>
    </row>
    <row r="6432" spans="179:183" x14ac:dyDescent="0.35">
      <c r="FW6432" s="128"/>
      <c r="FX6432" s="128"/>
      <c r="FY6432" s="129"/>
      <c r="GA6432" s="128"/>
    </row>
    <row r="6433" spans="179:183" x14ac:dyDescent="0.35">
      <c r="FW6433" s="128"/>
      <c r="FX6433" s="128"/>
      <c r="FY6433" s="129"/>
      <c r="GA6433" s="128"/>
    </row>
    <row r="6434" spans="179:183" x14ac:dyDescent="0.35">
      <c r="FW6434" s="128"/>
      <c r="FX6434" s="128"/>
      <c r="FY6434" s="129"/>
      <c r="GA6434" s="128"/>
    </row>
    <row r="6435" spans="179:183" x14ac:dyDescent="0.35">
      <c r="FW6435" s="128"/>
      <c r="FX6435" s="128"/>
      <c r="FY6435" s="129"/>
      <c r="GA6435" s="128"/>
    </row>
    <row r="6436" spans="179:183" x14ac:dyDescent="0.35">
      <c r="FW6436" s="128"/>
      <c r="FX6436" s="128"/>
      <c r="FY6436" s="129"/>
      <c r="GA6436" s="128"/>
    </row>
    <row r="6437" spans="179:183" x14ac:dyDescent="0.35">
      <c r="FW6437" s="128"/>
      <c r="FX6437" s="128"/>
      <c r="FY6437" s="129"/>
      <c r="GA6437" s="128"/>
    </row>
    <row r="6438" spans="179:183" x14ac:dyDescent="0.35">
      <c r="FW6438" s="128"/>
      <c r="FX6438" s="128"/>
      <c r="FY6438" s="129"/>
      <c r="GA6438" s="128"/>
    </row>
    <row r="6439" spans="179:183" x14ac:dyDescent="0.35">
      <c r="FW6439" s="128"/>
      <c r="FX6439" s="128"/>
      <c r="FY6439" s="129"/>
      <c r="GA6439" s="128"/>
    </row>
    <row r="6440" spans="179:183" x14ac:dyDescent="0.35">
      <c r="FW6440" s="128"/>
      <c r="FX6440" s="128"/>
      <c r="FY6440" s="129"/>
      <c r="GA6440" s="128"/>
    </row>
    <row r="6441" spans="179:183" x14ac:dyDescent="0.35">
      <c r="FW6441" s="128"/>
      <c r="FX6441" s="128"/>
      <c r="FY6441" s="129"/>
      <c r="GA6441" s="128"/>
    </row>
    <row r="6442" spans="179:183" x14ac:dyDescent="0.35">
      <c r="FW6442" s="128"/>
      <c r="FX6442" s="128"/>
      <c r="FY6442" s="129"/>
      <c r="GA6442" s="128"/>
    </row>
    <row r="6443" spans="179:183" x14ac:dyDescent="0.35">
      <c r="FW6443" s="128"/>
      <c r="FX6443" s="128"/>
      <c r="FY6443" s="129"/>
      <c r="GA6443" s="128"/>
    </row>
    <row r="6444" spans="179:183" x14ac:dyDescent="0.35">
      <c r="FW6444" s="128"/>
      <c r="FX6444" s="128"/>
      <c r="FY6444" s="129"/>
      <c r="GA6444" s="128"/>
    </row>
    <row r="6445" spans="179:183" x14ac:dyDescent="0.35">
      <c r="FW6445" s="128"/>
      <c r="FX6445" s="128"/>
      <c r="FY6445" s="129"/>
      <c r="GA6445" s="128"/>
    </row>
    <row r="6446" spans="179:183" x14ac:dyDescent="0.35">
      <c r="FW6446" s="128"/>
      <c r="FX6446" s="128"/>
      <c r="FY6446" s="129"/>
      <c r="GA6446" s="128"/>
    </row>
    <row r="6447" spans="179:183" x14ac:dyDescent="0.35">
      <c r="FW6447" s="128"/>
      <c r="FX6447" s="128"/>
      <c r="FY6447" s="129"/>
      <c r="GA6447" s="128"/>
    </row>
    <row r="6448" spans="179:183" x14ac:dyDescent="0.35">
      <c r="FW6448" s="128"/>
      <c r="FX6448" s="128"/>
      <c r="FY6448" s="129"/>
      <c r="GA6448" s="128"/>
    </row>
    <row r="6449" spans="179:183" x14ac:dyDescent="0.35">
      <c r="FW6449" s="128"/>
      <c r="FX6449" s="128"/>
      <c r="FY6449" s="129"/>
      <c r="GA6449" s="128"/>
    </row>
    <row r="6450" spans="179:183" x14ac:dyDescent="0.35">
      <c r="FW6450" s="128"/>
      <c r="FX6450" s="128"/>
      <c r="FY6450" s="129"/>
      <c r="GA6450" s="128"/>
    </row>
    <row r="6451" spans="179:183" x14ac:dyDescent="0.35">
      <c r="FW6451" s="128"/>
      <c r="FX6451" s="128"/>
      <c r="FY6451" s="129"/>
      <c r="GA6451" s="128"/>
    </row>
    <row r="6452" spans="179:183" x14ac:dyDescent="0.35">
      <c r="FW6452" s="128"/>
      <c r="FX6452" s="128"/>
      <c r="FY6452" s="129"/>
      <c r="GA6452" s="128"/>
    </row>
    <row r="6453" spans="179:183" x14ac:dyDescent="0.35">
      <c r="FW6453" s="128"/>
      <c r="FX6453" s="128"/>
      <c r="FY6453" s="129"/>
      <c r="GA6453" s="128"/>
    </row>
    <row r="6454" spans="179:183" x14ac:dyDescent="0.35">
      <c r="FW6454" s="128"/>
      <c r="FX6454" s="128"/>
      <c r="FY6454" s="129"/>
      <c r="GA6454" s="128"/>
    </row>
    <row r="6455" spans="179:183" x14ac:dyDescent="0.35">
      <c r="FW6455" s="128"/>
      <c r="FX6455" s="128"/>
      <c r="FY6455" s="129"/>
      <c r="GA6455" s="128"/>
    </row>
    <row r="6456" spans="179:183" x14ac:dyDescent="0.35">
      <c r="FW6456" s="128"/>
      <c r="FX6456" s="128"/>
      <c r="FY6456" s="129"/>
      <c r="GA6456" s="128"/>
    </row>
    <row r="6457" spans="179:183" x14ac:dyDescent="0.35">
      <c r="FW6457" s="128"/>
      <c r="FX6457" s="128"/>
      <c r="FY6457" s="129"/>
      <c r="GA6457" s="128"/>
    </row>
    <row r="6458" spans="179:183" x14ac:dyDescent="0.35">
      <c r="FW6458" s="128"/>
      <c r="FX6458" s="128"/>
      <c r="FY6458" s="129"/>
      <c r="GA6458" s="128"/>
    </row>
    <row r="6459" spans="179:183" x14ac:dyDescent="0.35">
      <c r="FW6459" s="128"/>
      <c r="FX6459" s="128"/>
      <c r="FY6459" s="129"/>
      <c r="GA6459" s="128"/>
    </row>
    <row r="6460" spans="179:183" x14ac:dyDescent="0.35">
      <c r="FW6460" s="128"/>
      <c r="FX6460" s="128"/>
      <c r="FY6460" s="129"/>
      <c r="GA6460" s="128"/>
    </row>
    <row r="6461" spans="179:183" x14ac:dyDescent="0.35">
      <c r="FW6461" s="128"/>
      <c r="FX6461" s="128"/>
      <c r="FY6461" s="129"/>
      <c r="GA6461" s="128"/>
    </row>
    <row r="6462" spans="179:183" x14ac:dyDescent="0.35">
      <c r="FW6462" s="128"/>
      <c r="FX6462" s="128"/>
      <c r="FY6462" s="129"/>
      <c r="GA6462" s="128"/>
    </row>
    <row r="6463" spans="179:183" x14ac:dyDescent="0.35">
      <c r="FW6463" s="128"/>
      <c r="FX6463" s="128"/>
      <c r="FY6463" s="129"/>
      <c r="GA6463" s="128"/>
    </row>
    <row r="6464" spans="179:183" x14ac:dyDescent="0.35">
      <c r="FW6464" s="128"/>
      <c r="FX6464" s="128"/>
      <c r="FY6464" s="129"/>
      <c r="GA6464" s="128"/>
    </row>
    <row r="6465" spans="179:183" x14ac:dyDescent="0.35">
      <c r="FW6465" s="128"/>
      <c r="FX6465" s="128"/>
      <c r="FY6465" s="129"/>
      <c r="GA6465" s="128"/>
    </row>
    <row r="6466" spans="179:183" x14ac:dyDescent="0.35">
      <c r="FW6466" s="128"/>
      <c r="FX6466" s="128"/>
      <c r="FY6466" s="129"/>
      <c r="GA6466" s="128"/>
    </row>
    <row r="6467" spans="179:183" x14ac:dyDescent="0.35">
      <c r="FW6467" s="128"/>
      <c r="FX6467" s="128"/>
      <c r="FY6467" s="129"/>
      <c r="GA6467" s="128"/>
    </row>
    <row r="6468" spans="179:183" x14ac:dyDescent="0.35">
      <c r="FW6468" s="128"/>
      <c r="FX6468" s="128"/>
      <c r="FY6468" s="129"/>
      <c r="GA6468" s="128"/>
    </row>
    <row r="6469" spans="179:183" x14ac:dyDescent="0.35">
      <c r="FW6469" s="128"/>
      <c r="FX6469" s="128"/>
      <c r="FY6469" s="129"/>
      <c r="GA6469" s="128"/>
    </row>
    <row r="6470" spans="179:183" x14ac:dyDescent="0.35">
      <c r="FW6470" s="128"/>
      <c r="FX6470" s="128"/>
      <c r="FY6470" s="129"/>
      <c r="GA6470" s="128"/>
    </row>
    <row r="6471" spans="179:183" x14ac:dyDescent="0.35">
      <c r="FW6471" s="128"/>
      <c r="FX6471" s="128"/>
      <c r="FY6471" s="129"/>
      <c r="GA6471" s="128"/>
    </row>
    <row r="6472" spans="179:183" x14ac:dyDescent="0.35">
      <c r="FW6472" s="128"/>
      <c r="FX6472" s="128"/>
      <c r="FY6472" s="129"/>
      <c r="GA6472" s="128"/>
    </row>
    <row r="6473" spans="179:183" x14ac:dyDescent="0.35">
      <c r="FW6473" s="128"/>
      <c r="FX6473" s="128"/>
      <c r="FY6473" s="129"/>
      <c r="GA6473" s="128"/>
    </row>
    <row r="6474" spans="179:183" x14ac:dyDescent="0.35">
      <c r="FW6474" s="128"/>
      <c r="FX6474" s="128"/>
      <c r="FY6474" s="129"/>
      <c r="GA6474" s="128"/>
    </row>
    <row r="6475" spans="179:183" x14ac:dyDescent="0.35">
      <c r="FW6475" s="128"/>
      <c r="FX6475" s="128"/>
      <c r="FY6475" s="129"/>
      <c r="GA6475" s="128"/>
    </row>
    <row r="6476" spans="179:183" x14ac:dyDescent="0.35">
      <c r="FW6476" s="128"/>
      <c r="FX6476" s="128"/>
      <c r="FY6476" s="129"/>
      <c r="GA6476" s="128"/>
    </row>
    <row r="6477" spans="179:183" x14ac:dyDescent="0.35">
      <c r="FW6477" s="128"/>
      <c r="FX6477" s="128"/>
      <c r="FY6477" s="129"/>
      <c r="GA6477" s="128"/>
    </row>
    <row r="6478" spans="179:183" x14ac:dyDescent="0.35">
      <c r="FW6478" s="128"/>
      <c r="FX6478" s="128"/>
      <c r="FY6478" s="129"/>
      <c r="GA6478" s="128"/>
    </row>
    <row r="6479" spans="179:183" x14ac:dyDescent="0.35">
      <c r="FW6479" s="128"/>
      <c r="FX6479" s="128"/>
      <c r="FY6479" s="129"/>
      <c r="GA6479" s="128"/>
    </row>
    <row r="6480" spans="179:183" x14ac:dyDescent="0.35">
      <c r="FW6480" s="128"/>
      <c r="FX6480" s="128"/>
      <c r="FY6480" s="129"/>
      <c r="GA6480" s="128"/>
    </row>
    <row r="6481" spans="179:183" x14ac:dyDescent="0.35">
      <c r="FW6481" s="128"/>
      <c r="FX6481" s="128"/>
      <c r="FY6481" s="129"/>
      <c r="GA6481" s="128"/>
    </row>
    <row r="6482" spans="179:183" x14ac:dyDescent="0.35">
      <c r="FW6482" s="128"/>
      <c r="FX6482" s="128"/>
      <c r="FY6482" s="129"/>
      <c r="GA6482" s="128"/>
    </row>
    <row r="6483" spans="179:183" x14ac:dyDescent="0.35">
      <c r="FW6483" s="128"/>
      <c r="FX6483" s="128"/>
      <c r="FY6483" s="129"/>
      <c r="GA6483" s="128"/>
    </row>
    <row r="6484" spans="179:183" x14ac:dyDescent="0.35">
      <c r="FW6484" s="128"/>
      <c r="FX6484" s="128"/>
      <c r="FY6484" s="129"/>
      <c r="GA6484" s="128"/>
    </row>
    <row r="6485" spans="179:183" x14ac:dyDescent="0.35">
      <c r="FW6485" s="128"/>
      <c r="FX6485" s="128"/>
      <c r="FY6485" s="129"/>
      <c r="GA6485" s="128"/>
    </row>
    <row r="6486" spans="179:183" x14ac:dyDescent="0.35">
      <c r="FW6486" s="128"/>
      <c r="FX6486" s="128"/>
      <c r="FY6486" s="129"/>
      <c r="GA6486" s="128"/>
    </row>
    <row r="6487" spans="179:183" x14ac:dyDescent="0.35">
      <c r="FW6487" s="128"/>
      <c r="FX6487" s="128"/>
      <c r="FY6487" s="129"/>
      <c r="GA6487" s="128"/>
    </row>
    <row r="6488" spans="179:183" x14ac:dyDescent="0.35">
      <c r="FW6488" s="128"/>
      <c r="FX6488" s="128"/>
      <c r="FY6488" s="129"/>
      <c r="GA6488" s="128"/>
    </row>
    <row r="6489" spans="179:183" x14ac:dyDescent="0.35">
      <c r="FW6489" s="128"/>
      <c r="FX6489" s="128"/>
      <c r="FY6489" s="129"/>
      <c r="GA6489" s="128"/>
    </row>
    <row r="6490" spans="179:183" x14ac:dyDescent="0.35">
      <c r="FW6490" s="128"/>
      <c r="FX6490" s="128"/>
      <c r="FY6490" s="129"/>
      <c r="GA6490" s="128"/>
    </row>
    <row r="6491" spans="179:183" x14ac:dyDescent="0.35">
      <c r="FW6491" s="128"/>
      <c r="FX6491" s="128"/>
      <c r="FY6491" s="129"/>
      <c r="GA6491" s="128"/>
    </row>
    <row r="6492" spans="179:183" x14ac:dyDescent="0.35">
      <c r="FW6492" s="128"/>
      <c r="FX6492" s="128"/>
      <c r="FY6492" s="129"/>
      <c r="GA6492" s="128"/>
    </row>
    <row r="6493" spans="179:183" x14ac:dyDescent="0.35">
      <c r="FW6493" s="128"/>
      <c r="FX6493" s="128"/>
      <c r="FY6493" s="129"/>
      <c r="GA6493" s="128"/>
    </row>
    <row r="6494" spans="179:183" x14ac:dyDescent="0.35">
      <c r="FW6494" s="128"/>
      <c r="FX6494" s="128"/>
      <c r="FY6494" s="129"/>
      <c r="GA6494" s="128"/>
    </row>
    <row r="6495" spans="179:183" x14ac:dyDescent="0.35">
      <c r="FW6495" s="128"/>
      <c r="FX6495" s="128"/>
      <c r="FY6495" s="129"/>
      <c r="GA6495" s="128"/>
    </row>
    <row r="6496" spans="179:183" x14ac:dyDescent="0.35">
      <c r="FW6496" s="128"/>
      <c r="FX6496" s="128"/>
      <c r="FY6496" s="129"/>
      <c r="GA6496" s="128"/>
    </row>
    <row r="6497" spans="179:183" x14ac:dyDescent="0.35">
      <c r="FW6497" s="128"/>
      <c r="FX6497" s="128"/>
      <c r="FY6497" s="129"/>
      <c r="GA6497" s="128"/>
    </row>
    <row r="6498" spans="179:183" x14ac:dyDescent="0.35">
      <c r="FW6498" s="128"/>
      <c r="FX6498" s="128"/>
      <c r="FY6498" s="129"/>
      <c r="GA6498" s="128"/>
    </row>
    <row r="6499" spans="179:183" x14ac:dyDescent="0.35">
      <c r="FW6499" s="128"/>
      <c r="FX6499" s="128"/>
      <c r="FY6499" s="129"/>
      <c r="GA6499" s="128"/>
    </row>
    <row r="6500" spans="179:183" x14ac:dyDescent="0.35">
      <c r="FW6500" s="128"/>
      <c r="FX6500" s="128"/>
      <c r="FY6500" s="129"/>
      <c r="GA6500" s="128"/>
    </row>
    <row r="6501" spans="179:183" x14ac:dyDescent="0.35">
      <c r="FW6501" s="128"/>
      <c r="FX6501" s="128"/>
      <c r="FY6501" s="129"/>
      <c r="GA6501" s="128"/>
    </row>
    <row r="6502" spans="179:183" x14ac:dyDescent="0.35">
      <c r="FW6502" s="128"/>
      <c r="FX6502" s="128"/>
      <c r="FY6502" s="129"/>
      <c r="GA6502" s="128"/>
    </row>
    <row r="6503" spans="179:183" x14ac:dyDescent="0.35">
      <c r="FW6503" s="128"/>
      <c r="FX6503" s="128"/>
      <c r="FY6503" s="129"/>
      <c r="GA6503" s="128"/>
    </row>
    <row r="6504" spans="179:183" x14ac:dyDescent="0.35">
      <c r="FW6504" s="128"/>
      <c r="FX6504" s="128"/>
      <c r="FY6504" s="129"/>
      <c r="GA6504" s="128"/>
    </row>
    <row r="6505" spans="179:183" x14ac:dyDescent="0.35">
      <c r="FW6505" s="128"/>
      <c r="FX6505" s="128"/>
      <c r="FY6505" s="129"/>
      <c r="GA6505" s="128"/>
    </row>
    <row r="6506" spans="179:183" x14ac:dyDescent="0.35">
      <c r="FW6506" s="128"/>
      <c r="FX6506" s="128"/>
      <c r="FY6506" s="129"/>
      <c r="GA6506" s="128"/>
    </row>
    <row r="6507" spans="179:183" x14ac:dyDescent="0.35">
      <c r="FW6507" s="128"/>
      <c r="FX6507" s="128"/>
      <c r="FY6507" s="129"/>
      <c r="GA6507" s="128"/>
    </row>
    <row r="6508" spans="179:183" x14ac:dyDescent="0.35">
      <c r="FW6508" s="128"/>
      <c r="FX6508" s="128"/>
      <c r="FY6508" s="129"/>
      <c r="GA6508" s="128"/>
    </row>
    <row r="6509" spans="179:183" x14ac:dyDescent="0.35">
      <c r="FW6509" s="128"/>
      <c r="FX6509" s="128"/>
      <c r="FY6509" s="129"/>
      <c r="GA6509" s="128"/>
    </row>
    <row r="6510" spans="179:183" x14ac:dyDescent="0.35">
      <c r="FW6510" s="128"/>
      <c r="FX6510" s="128"/>
      <c r="FY6510" s="129"/>
      <c r="GA6510" s="128"/>
    </row>
    <row r="6511" spans="179:183" x14ac:dyDescent="0.35">
      <c r="FW6511" s="128"/>
      <c r="FX6511" s="128"/>
      <c r="FY6511" s="129"/>
      <c r="GA6511" s="128"/>
    </row>
    <row r="6512" spans="179:183" x14ac:dyDescent="0.35">
      <c r="FW6512" s="128"/>
      <c r="FX6512" s="128"/>
      <c r="FY6512" s="129"/>
      <c r="GA6512" s="128"/>
    </row>
    <row r="6513" spans="179:183" x14ac:dyDescent="0.35">
      <c r="FW6513" s="128"/>
      <c r="FX6513" s="128"/>
      <c r="FY6513" s="129"/>
      <c r="GA6513" s="128"/>
    </row>
    <row r="6514" spans="179:183" x14ac:dyDescent="0.35">
      <c r="FW6514" s="128"/>
      <c r="FX6514" s="128"/>
      <c r="FY6514" s="129"/>
      <c r="GA6514" s="128"/>
    </row>
    <row r="6515" spans="179:183" x14ac:dyDescent="0.35">
      <c r="FW6515" s="128"/>
      <c r="FX6515" s="128"/>
      <c r="FY6515" s="129"/>
      <c r="GA6515" s="128"/>
    </row>
    <row r="6516" spans="179:183" x14ac:dyDescent="0.35">
      <c r="FW6516" s="128"/>
      <c r="FX6516" s="128"/>
      <c r="FY6516" s="129"/>
      <c r="GA6516" s="128"/>
    </row>
    <row r="6517" spans="179:183" x14ac:dyDescent="0.35">
      <c r="FW6517" s="128"/>
      <c r="FX6517" s="128"/>
      <c r="FY6517" s="129"/>
      <c r="GA6517" s="128"/>
    </row>
    <row r="6518" spans="179:183" x14ac:dyDescent="0.35">
      <c r="FW6518" s="128"/>
      <c r="FX6518" s="128"/>
      <c r="FY6518" s="129"/>
      <c r="GA6518" s="128"/>
    </row>
    <row r="6519" spans="179:183" x14ac:dyDescent="0.35">
      <c r="FW6519" s="128"/>
      <c r="FX6519" s="128"/>
      <c r="FY6519" s="129"/>
      <c r="GA6519" s="128"/>
    </row>
    <row r="6520" spans="179:183" x14ac:dyDescent="0.35">
      <c r="FW6520" s="128"/>
      <c r="FX6520" s="128"/>
      <c r="FY6520" s="129"/>
      <c r="GA6520" s="128"/>
    </row>
    <row r="6521" spans="179:183" x14ac:dyDescent="0.35">
      <c r="FW6521" s="128"/>
      <c r="FX6521" s="128"/>
      <c r="FY6521" s="129"/>
      <c r="GA6521" s="128"/>
    </row>
    <row r="6522" spans="179:183" x14ac:dyDescent="0.35">
      <c r="FW6522" s="128"/>
      <c r="FX6522" s="128"/>
      <c r="FY6522" s="129"/>
      <c r="GA6522" s="128"/>
    </row>
    <row r="6523" spans="179:183" x14ac:dyDescent="0.35">
      <c r="FW6523" s="128"/>
      <c r="FX6523" s="128"/>
      <c r="FY6523" s="129"/>
      <c r="GA6523" s="128"/>
    </row>
    <row r="6524" spans="179:183" x14ac:dyDescent="0.35">
      <c r="FW6524" s="128"/>
      <c r="FX6524" s="128"/>
      <c r="FY6524" s="129"/>
      <c r="GA6524" s="128"/>
    </row>
    <row r="6525" spans="179:183" x14ac:dyDescent="0.35">
      <c r="FW6525" s="128"/>
      <c r="FX6525" s="128"/>
      <c r="FY6525" s="129"/>
      <c r="GA6525" s="128"/>
    </row>
    <row r="6526" spans="179:183" x14ac:dyDescent="0.35">
      <c r="FW6526" s="128"/>
      <c r="FX6526" s="128"/>
      <c r="FY6526" s="129"/>
      <c r="GA6526" s="128"/>
    </row>
    <row r="6527" spans="179:183" x14ac:dyDescent="0.35">
      <c r="FW6527" s="128"/>
      <c r="FX6527" s="128"/>
      <c r="FY6527" s="129"/>
      <c r="GA6527" s="128"/>
    </row>
    <row r="6528" spans="179:183" x14ac:dyDescent="0.35">
      <c r="FW6528" s="128"/>
      <c r="FX6528" s="128"/>
      <c r="FY6528" s="129"/>
      <c r="GA6528" s="128"/>
    </row>
    <row r="6529" spans="179:183" x14ac:dyDescent="0.35">
      <c r="FW6529" s="128"/>
      <c r="FX6529" s="128"/>
      <c r="FY6529" s="129"/>
      <c r="GA6529" s="128"/>
    </row>
    <row r="6530" spans="179:183" x14ac:dyDescent="0.35">
      <c r="FW6530" s="128"/>
      <c r="FX6530" s="128"/>
      <c r="FY6530" s="129"/>
      <c r="GA6530" s="128"/>
    </row>
    <row r="6531" spans="179:183" x14ac:dyDescent="0.35">
      <c r="FW6531" s="128"/>
      <c r="FX6531" s="128"/>
      <c r="FY6531" s="129"/>
      <c r="GA6531" s="128"/>
    </row>
    <row r="6532" spans="179:183" x14ac:dyDescent="0.35">
      <c r="FW6532" s="128"/>
      <c r="FX6532" s="128"/>
      <c r="FY6532" s="129"/>
      <c r="GA6532" s="128"/>
    </row>
    <row r="6533" spans="179:183" x14ac:dyDescent="0.35">
      <c r="FW6533" s="128"/>
      <c r="FX6533" s="128"/>
      <c r="FY6533" s="129"/>
      <c r="GA6533" s="128"/>
    </row>
    <row r="6534" spans="179:183" x14ac:dyDescent="0.35">
      <c r="FW6534" s="128"/>
      <c r="FX6534" s="128"/>
      <c r="FY6534" s="129"/>
      <c r="GA6534" s="128"/>
    </row>
    <row r="6535" spans="179:183" x14ac:dyDescent="0.35">
      <c r="FW6535" s="128"/>
      <c r="FX6535" s="128"/>
      <c r="FY6535" s="129"/>
      <c r="GA6535" s="128"/>
    </row>
    <row r="6536" spans="179:183" x14ac:dyDescent="0.35">
      <c r="FW6536" s="128"/>
      <c r="FX6536" s="128"/>
      <c r="FY6536" s="129"/>
      <c r="GA6536" s="128"/>
    </row>
    <row r="6537" spans="179:183" x14ac:dyDescent="0.35">
      <c r="FW6537" s="128"/>
      <c r="FX6537" s="128"/>
      <c r="FY6537" s="129"/>
      <c r="GA6537" s="128"/>
    </row>
    <row r="6538" spans="179:183" x14ac:dyDescent="0.35">
      <c r="FW6538" s="128"/>
      <c r="FX6538" s="128"/>
      <c r="FY6538" s="129"/>
      <c r="GA6538" s="128"/>
    </row>
    <row r="6539" spans="179:183" x14ac:dyDescent="0.35">
      <c r="FW6539" s="128"/>
      <c r="FX6539" s="128"/>
      <c r="FY6539" s="129"/>
      <c r="GA6539" s="128"/>
    </row>
    <row r="6540" spans="179:183" x14ac:dyDescent="0.35">
      <c r="FW6540" s="128"/>
      <c r="FX6540" s="128"/>
      <c r="FY6540" s="129"/>
      <c r="GA6540" s="128"/>
    </row>
    <row r="6541" spans="179:183" x14ac:dyDescent="0.35">
      <c r="FW6541" s="128"/>
      <c r="FX6541" s="128"/>
      <c r="FY6541" s="129"/>
      <c r="GA6541" s="128"/>
    </row>
    <row r="6542" spans="179:183" x14ac:dyDescent="0.35">
      <c r="FW6542" s="128"/>
      <c r="FX6542" s="128"/>
      <c r="FY6542" s="129"/>
      <c r="GA6542" s="128"/>
    </row>
    <row r="6543" spans="179:183" x14ac:dyDescent="0.35">
      <c r="FW6543" s="128"/>
      <c r="FX6543" s="128"/>
      <c r="FY6543" s="129"/>
      <c r="GA6543" s="128"/>
    </row>
    <row r="6544" spans="179:183" x14ac:dyDescent="0.35">
      <c r="FW6544" s="128"/>
      <c r="FX6544" s="128"/>
      <c r="FY6544" s="129"/>
      <c r="GA6544" s="128"/>
    </row>
    <row r="6545" spans="179:183" x14ac:dyDescent="0.35">
      <c r="FW6545" s="128"/>
      <c r="FX6545" s="128"/>
      <c r="FY6545" s="129"/>
      <c r="GA6545" s="128"/>
    </row>
    <row r="6546" spans="179:183" x14ac:dyDescent="0.35">
      <c r="FW6546" s="128"/>
      <c r="FX6546" s="128"/>
      <c r="FY6546" s="129"/>
      <c r="GA6546" s="128"/>
    </row>
    <row r="6547" spans="179:183" x14ac:dyDescent="0.35">
      <c r="FW6547" s="128"/>
      <c r="FX6547" s="128"/>
      <c r="FY6547" s="129"/>
      <c r="GA6547" s="128"/>
    </row>
    <row r="6548" spans="179:183" x14ac:dyDescent="0.35">
      <c r="FW6548" s="128"/>
      <c r="FX6548" s="128"/>
      <c r="FY6548" s="129"/>
      <c r="GA6548" s="128"/>
    </row>
    <row r="6549" spans="179:183" x14ac:dyDescent="0.35">
      <c r="FW6549" s="128"/>
      <c r="FX6549" s="128"/>
      <c r="FY6549" s="129"/>
      <c r="GA6549" s="128"/>
    </row>
    <row r="6550" spans="179:183" x14ac:dyDescent="0.35">
      <c r="FW6550" s="128"/>
      <c r="FX6550" s="128"/>
      <c r="FY6550" s="129"/>
      <c r="GA6550" s="128"/>
    </row>
    <row r="6551" spans="179:183" x14ac:dyDescent="0.35">
      <c r="FW6551" s="128"/>
      <c r="FX6551" s="128"/>
      <c r="FY6551" s="129"/>
      <c r="GA6551" s="128"/>
    </row>
    <row r="6552" spans="179:183" x14ac:dyDescent="0.35">
      <c r="FW6552" s="128"/>
      <c r="FX6552" s="128"/>
      <c r="FY6552" s="129"/>
      <c r="GA6552" s="128"/>
    </row>
    <row r="6553" spans="179:183" x14ac:dyDescent="0.35">
      <c r="FW6553" s="128"/>
      <c r="FX6553" s="128"/>
      <c r="FY6553" s="129"/>
      <c r="GA6553" s="128"/>
    </row>
    <row r="6554" spans="179:183" x14ac:dyDescent="0.35">
      <c r="FW6554" s="128"/>
      <c r="FX6554" s="128"/>
      <c r="FY6554" s="129"/>
      <c r="GA6554" s="128"/>
    </row>
    <row r="6555" spans="179:183" x14ac:dyDescent="0.35">
      <c r="FW6555" s="128"/>
      <c r="FX6555" s="128"/>
      <c r="FY6555" s="129"/>
      <c r="GA6555" s="128"/>
    </row>
    <row r="6556" spans="179:183" x14ac:dyDescent="0.35">
      <c r="FW6556" s="128"/>
      <c r="FX6556" s="128"/>
      <c r="FY6556" s="129"/>
      <c r="GA6556" s="128"/>
    </row>
    <row r="6557" spans="179:183" x14ac:dyDescent="0.35">
      <c r="FW6557" s="128"/>
      <c r="FX6557" s="128"/>
      <c r="FY6557" s="129"/>
      <c r="GA6557" s="128"/>
    </row>
    <row r="6558" spans="179:183" x14ac:dyDescent="0.35">
      <c r="FW6558" s="128"/>
      <c r="FX6558" s="128"/>
      <c r="FY6558" s="129"/>
      <c r="GA6558" s="128"/>
    </row>
    <row r="6559" spans="179:183" x14ac:dyDescent="0.35">
      <c r="FW6559" s="128"/>
      <c r="FX6559" s="128"/>
      <c r="FY6559" s="129"/>
      <c r="GA6559" s="128"/>
    </row>
    <row r="6560" spans="179:183" x14ac:dyDescent="0.35">
      <c r="FW6560" s="128"/>
      <c r="FX6560" s="128"/>
      <c r="FY6560" s="129"/>
      <c r="GA6560" s="128"/>
    </row>
    <row r="6561" spans="179:183" x14ac:dyDescent="0.35">
      <c r="FW6561" s="128"/>
      <c r="FX6561" s="128"/>
      <c r="FY6561" s="129"/>
      <c r="GA6561" s="128"/>
    </row>
    <row r="6562" spans="179:183" x14ac:dyDescent="0.35">
      <c r="FW6562" s="128"/>
      <c r="FX6562" s="128"/>
      <c r="FY6562" s="129"/>
      <c r="GA6562" s="128"/>
    </row>
    <row r="6563" spans="179:183" x14ac:dyDescent="0.35">
      <c r="FW6563" s="128"/>
      <c r="FX6563" s="128"/>
      <c r="FY6563" s="129"/>
      <c r="GA6563" s="128"/>
    </row>
    <row r="6564" spans="179:183" x14ac:dyDescent="0.35">
      <c r="FW6564" s="128"/>
      <c r="FX6564" s="128"/>
      <c r="FY6564" s="129"/>
      <c r="GA6564" s="128"/>
    </row>
    <row r="6565" spans="179:183" x14ac:dyDescent="0.35">
      <c r="FW6565" s="128"/>
      <c r="FX6565" s="128"/>
      <c r="FY6565" s="129"/>
      <c r="GA6565" s="128"/>
    </row>
    <row r="6566" spans="179:183" x14ac:dyDescent="0.35">
      <c r="FW6566" s="128"/>
      <c r="FX6566" s="128"/>
      <c r="FY6566" s="129"/>
      <c r="GA6566" s="128"/>
    </row>
    <row r="6567" spans="179:183" x14ac:dyDescent="0.35">
      <c r="FW6567" s="128"/>
      <c r="FX6567" s="128"/>
      <c r="FY6567" s="129"/>
      <c r="GA6567" s="128"/>
    </row>
    <row r="6568" spans="179:183" x14ac:dyDescent="0.35">
      <c r="FW6568" s="128"/>
      <c r="FX6568" s="128"/>
      <c r="FY6568" s="129"/>
      <c r="GA6568" s="128"/>
    </row>
    <row r="6569" spans="179:183" x14ac:dyDescent="0.35">
      <c r="FW6569" s="128"/>
      <c r="FX6569" s="128"/>
      <c r="FY6569" s="129"/>
      <c r="GA6569" s="128"/>
    </row>
    <row r="6570" spans="179:183" x14ac:dyDescent="0.35">
      <c r="FW6570" s="128"/>
      <c r="FX6570" s="128"/>
      <c r="FY6570" s="129"/>
      <c r="GA6570" s="128"/>
    </row>
    <row r="6571" spans="179:183" x14ac:dyDescent="0.35">
      <c r="FW6571" s="128"/>
      <c r="FX6571" s="128"/>
      <c r="FY6571" s="129"/>
      <c r="GA6571" s="128"/>
    </row>
    <row r="6572" spans="179:183" x14ac:dyDescent="0.35">
      <c r="FW6572" s="128"/>
      <c r="FX6572" s="128"/>
      <c r="FY6572" s="129"/>
      <c r="GA6572" s="128"/>
    </row>
    <row r="6573" spans="179:183" x14ac:dyDescent="0.35">
      <c r="FW6573" s="128"/>
      <c r="FX6573" s="128"/>
      <c r="FY6573" s="129"/>
      <c r="GA6573" s="128"/>
    </row>
    <row r="6574" spans="179:183" x14ac:dyDescent="0.35">
      <c r="FW6574" s="128"/>
      <c r="FX6574" s="128"/>
      <c r="FY6574" s="129"/>
      <c r="GA6574" s="128"/>
    </row>
    <row r="6575" spans="179:183" x14ac:dyDescent="0.35">
      <c r="FW6575" s="128"/>
      <c r="FX6575" s="128"/>
      <c r="FY6575" s="129"/>
      <c r="GA6575" s="128"/>
    </row>
    <row r="6576" spans="179:183" x14ac:dyDescent="0.35">
      <c r="FW6576" s="128"/>
      <c r="FX6576" s="128"/>
      <c r="FY6576" s="129"/>
      <c r="GA6576" s="128"/>
    </row>
    <row r="6577" spans="179:183" x14ac:dyDescent="0.35">
      <c r="FW6577" s="128"/>
      <c r="FX6577" s="128"/>
      <c r="FY6577" s="129"/>
      <c r="GA6577" s="128"/>
    </row>
    <row r="6578" spans="179:183" x14ac:dyDescent="0.35">
      <c r="FW6578" s="128"/>
      <c r="FX6578" s="128"/>
      <c r="FY6578" s="129"/>
      <c r="GA6578" s="128"/>
    </row>
    <row r="6579" spans="179:183" x14ac:dyDescent="0.35">
      <c r="FW6579" s="128"/>
      <c r="FX6579" s="128"/>
      <c r="FY6579" s="129"/>
      <c r="GA6579" s="128"/>
    </row>
    <row r="6580" spans="179:183" x14ac:dyDescent="0.35">
      <c r="FW6580" s="128"/>
      <c r="FX6580" s="128"/>
      <c r="FY6580" s="129"/>
      <c r="GA6580" s="128"/>
    </row>
    <row r="6581" spans="179:183" x14ac:dyDescent="0.35">
      <c r="FW6581" s="128"/>
      <c r="FX6581" s="128"/>
      <c r="FY6581" s="129"/>
      <c r="GA6581" s="128"/>
    </row>
    <row r="6582" spans="179:183" x14ac:dyDescent="0.35">
      <c r="FW6582" s="128"/>
      <c r="FX6582" s="128"/>
      <c r="FY6582" s="129"/>
      <c r="GA6582" s="128"/>
    </row>
    <row r="6583" spans="179:183" x14ac:dyDescent="0.35">
      <c r="FW6583" s="128"/>
      <c r="FX6583" s="128"/>
      <c r="FY6583" s="129"/>
      <c r="GA6583" s="128"/>
    </row>
    <row r="6584" spans="179:183" x14ac:dyDescent="0.35">
      <c r="FW6584" s="128"/>
      <c r="FX6584" s="128"/>
      <c r="FY6584" s="129"/>
      <c r="GA6584" s="128"/>
    </row>
    <row r="6585" spans="179:183" x14ac:dyDescent="0.35">
      <c r="FW6585" s="128"/>
      <c r="FX6585" s="128"/>
      <c r="FY6585" s="129"/>
      <c r="GA6585" s="128"/>
    </row>
    <row r="6586" spans="179:183" x14ac:dyDescent="0.35">
      <c r="FW6586" s="128"/>
      <c r="FX6586" s="128"/>
      <c r="FY6586" s="129"/>
      <c r="GA6586" s="128"/>
    </row>
    <row r="6587" spans="179:183" x14ac:dyDescent="0.35">
      <c r="FW6587" s="128"/>
      <c r="FX6587" s="128"/>
      <c r="FY6587" s="129"/>
      <c r="GA6587" s="128"/>
    </row>
    <row r="6588" spans="179:183" x14ac:dyDescent="0.35">
      <c r="FW6588" s="128"/>
      <c r="FX6588" s="128"/>
      <c r="FY6588" s="129"/>
      <c r="GA6588" s="128"/>
    </row>
    <row r="6589" spans="179:183" x14ac:dyDescent="0.35">
      <c r="FW6589" s="128"/>
      <c r="FX6589" s="128"/>
      <c r="FY6589" s="129"/>
      <c r="GA6589" s="128"/>
    </row>
    <row r="6590" spans="179:183" x14ac:dyDescent="0.35">
      <c r="FW6590" s="128"/>
      <c r="FX6590" s="128"/>
      <c r="FY6590" s="129"/>
      <c r="GA6590" s="128"/>
    </row>
    <row r="6591" spans="179:183" x14ac:dyDescent="0.35">
      <c r="FW6591" s="128"/>
      <c r="FX6591" s="128"/>
      <c r="FY6591" s="129"/>
      <c r="GA6591" s="128"/>
    </row>
    <row r="6592" spans="179:183" x14ac:dyDescent="0.35">
      <c r="FW6592" s="128"/>
      <c r="FX6592" s="128"/>
      <c r="FY6592" s="129"/>
      <c r="GA6592" s="128"/>
    </row>
    <row r="6593" spans="179:183" x14ac:dyDescent="0.35">
      <c r="FW6593" s="128"/>
      <c r="FX6593" s="128"/>
      <c r="FY6593" s="129"/>
      <c r="GA6593" s="128"/>
    </row>
    <row r="6594" spans="179:183" x14ac:dyDescent="0.35">
      <c r="FW6594" s="128"/>
      <c r="FX6594" s="128"/>
      <c r="FY6594" s="129"/>
      <c r="GA6594" s="128"/>
    </row>
    <row r="6595" spans="179:183" x14ac:dyDescent="0.35">
      <c r="FW6595" s="128"/>
      <c r="FX6595" s="128"/>
      <c r="FY6595" s="129"/>
      <c r="GA6595" s="128"/>
    </row>
    <row r="6596" spans="179:183" x14ac:dyDescent="0.35">
      <c r="FW6596" s="128"/>
      <c r="FX6596" s="128"/>
      <c r="FY6596" s="129"/>
      <c r="GA6596" s="128"/>
    </row>
    <row r="6597" spans="179:183" x14ac:dyDescent="0.35">
      <c r="FW6597" s="128"/>
      <c r="FX6597" s="128"/>
      <c r="FY6597" s="129"/>
      <c r="GA6597" s="128"/>
    </row>
    <row r="6598" spans="179:183" x14ac:dyDescent="0.35">
      <c r="FW6598" s="128"/>
      <c r="FX6598" s="128"/>
      <c r="FY6598" s="129"/>
      <c r="GA6598" s="128"/>
    </row>
    <row r="6599" spans="179:183" x14ac:dyDescent="0.35">
      <c r="FW6599" s="128"/>
      <c r="FX6599" s="128"/>
      <c r="FY6599" s="129"/>
      <c r="GA6599" s="128"/>
    </row>
    <row r="6600" spans="179:183" x14ac:dyDescent="0.35">
      <c r="FW6600" s="128"/>
      <c r="FX6600" s="128"/>
      <c r="FY6600" s="129"/>
      <c r="GA6600" s="128"/>
    </row>
    <row r="6601" spans="179:183" x14ac:dyDescent="0.35">
      <c r="FW6601" s="128"/>
      <c r="FX6601" s="128"/>
      <c r="FY6601" s="129"/>
      <c r="GA6601" s="128"/>
    </row>
    <row r="6602" spans="179:183" x14ac:dyDescent="0.35">
      <c r="FW6602" s="128"/>
      <c r="FX6602" s="128"/>
      <c r="FY6602" s="129"/>
      <c r="GA6602" s="128"/>
    </row>
    <row r="6603" spans="179:183" x14ac:dyDescent="0.35">
      <c r="FW6603" s="128"/>
      <c r="FX6603" s="128"/>
      <c r="FY6603" s="129"/>
      <c r="GA6603" s="128"/>
    </row>
    <row r="6604" spans="179:183" x14ac:dyDescent="0.35">
      <c r="FW6604" s="128"/>
      <c r="FX6604" s="128"/>
      <c r="FY6604" s="129"/>
      <c r="GA6604" s="128"/>
    </row>
    <row r="6605" spans="179:183" x14ac:dyDescent="0.35">
      <c r="FW6605" s="128"/>
      <c r="FX6605" s="128"/>
      <c r="FY6605" s="129"/>
      <c r="GA6605" s="128"/>
    </row>
    <row r="6606" spans="179:183" x14ac:dyDescent="0.35">
      <c r="FW6606" s="128"/>
      <c r="FX6606" s="128"/>
      <c r="FY6606" s="129"/>
      <c r="GA6606" s="128"/>
    </row>
    <row r="6607" spans="179:183" x14ac:dyDescent="0.35">
      <c r="FW6607" s="128"/>
      <c r="FX6607" s="128"/>
      <c r="FY6607" s="129"/>
      <c r="GA6607" s="128"/>
    </row>
    <row r="6608" spans="179:183" x14ac:dyDescent="0.35">
      <c r="FW6608" s="128"/>
      <c r="FX6608" s="128"/>
      <c r="FY6608" s="129"/>
      <c r="GA6608" s="128"/>
    </row>
    <row r="6609" spans="179:183" x14ac:dyDescent="0.35">
      <c r="FW6609" s="128"/>
      <c r="FX6609" s="128"/>
      <c r="FY6609" s="129"/>
      <c r="GA6609" s="128"/>
    </row>
    <row r="6610" spans="179:183" x14ac:dyDescent="0.35">
      <c r="FW6610" s="128"/>
      <c r="FX6610" s="128"/>
      <c r="FY6610" s="129"/>
      <c r="GA6610" s="128"/>
    </row>
    <row r="6611" spans="179:183" x14ac:dyDescent="0.35">
      <c r="FW6611" s="128"/>
      <c r="FX6611" s="128"/>
      <c r="FY6611" s="129"/>
      <c r="GA6611" s="128"/>
    </row>
    <row r="6612" spans="179:183" x14ac:dyDescent="0.35">
      <c r="FW6612" s="128"/>
      <c r="FX6612" s="128"/>
      <c r="FY6612" s="129"/>
      <c r="GA6612" s="128"/>
    </row>
    <row r="6613" spans="179:183" x14ac:dyDescent="0.35">
      <c r="FW6613" s="128"/>
      <c r="FX6613" s="128"/>
      <c r="FY6613" s="129"/>
      <c r="GA6613" s="128"/>
    </row>
    <row r="6614" spans="179:183" x14ac:dyDescent="0.35">
      <c r="FW6614" s="128"/>
      <c r="FX6614" s="128"/>
      <c r="FY6614" s="129"/>
      <c r="GA6614" s="128"/>
    </row>
    <row r="6615" spans="179:183" x14ac:dyDescent="0.35">
      <c r="FW6615" s="128"/>
      <c r="FX6615" s="128"/>
      <c r="FY6615" s="129"/>
      <c r="GA6615" s="128"/>
    </row>
    <row r="6616" spans="179:183" x14ac:dyDescent="0.35">
      <c r="FW6616" s="128"/>
      <c r="FX6616" s="128"/>
      <c r="FY6616" s="129"/>
      <c r="GA6616" s="128"/>
    </row>
    <row r="6617" spans="179:183" x14ac:dyDescent="0.35">
      <c r="FW6617" s="128"/>
      <c r="FX6617" s="128"/>
      <c r="FY6617" s="129"/>
      <c r="GA6617" s="128"/>
    </row>
    <row r="6618" spans="179:183" x14ac:dyDescent="0.35">
      <c r="FW6618" s="128"/>
      <c r="FX6618" s="128"/>
      <c r="FY6618" s="129"/>
      <c r="GA6618" s="128"/>
    </row>
    <row r="6619" spans="179:183" x14ac:dyDescent="0.35">
      <c r="FW6619" s="128"/>
      <c r="FX6619" s="128"/>
      <c r="FY6619" s="129"/>
      <c r="GA6619" s="128"/>
    </row>
    <row r="6620" spans="179:183" x14ac:dyDescent="0.35">
      <c r="FW6620" s="128"/>
      <c r="FX6620" s="128"/>
      <c r="FY6620" s="129"/>
      <c r="GA6620" s="128"/>
    </row>
    <row r="6621" spans="179:183" x14ac:dyDescent="0.35">
      <c r="FW6621" s="128"/>
      <c r="FX6621" s="128"/>
      <c r="FY6621" s="129"/>
      <c r="GA6621" s="128"/>
    </row>
    <row r="6622" spans="179:183" x14ac:dyDescent="0.35">
      <c r="FW6622" s="128"/>
      <c r="FX6622" s="128"/>
      <c r="FY6622" s="129"/>
      <c r="GA6622" s="128"/>
    </row>
    <row r="6623" spans="179:183" x14ac:dyDescent="0.35">
      <c r="FW6623" s="128"/>
      <c r="FX6623" s="128"/>
      <c r="FY6623" s="129"/>
      <c r="GA6623" s="128"/>
    </row>
    <row r="6624" spans="179:183" x14ac:dyDescent="0.35">
      <c r="FW6624" s="128"/>
      <c r="FX6624" s="128"/>
      <c r="FY6624" s="129"/>
      <c r="GA6624" s="128"/>
    </row>
    <row r="6625" spans="179:183" x14ac:dyDescent="0.35">
      <c r="FW6625" s="128"/>
      <c r="FX6625" s="128"/>
      <c r="FY6625" s="129"/>
      <c r="GA6625" s="128"/>
    </row>
    <row r="6626" spans="179:183" x14ac:dyDescent="0.35">
      <c r="FW6626" s="128"/>
      <c r="FX6626" s="128"/>
      <c r="FY6626" s="129"/>
      <c r="GA6626" s="128"/>
    </row>
    <row r="6627" spans="179:183" x14ac:dyDescent="0.35">
      <c r="FW6627" s="128"/>
      <c r="FX6627" s="128"/>
      <c r="FY6627" s="129"/>
      <c r="GA6627" s="128"/>
    </row>
    <row r="6628" spans="179:183" x14ac:dyDescent="0.35">
      <c r="FW6628" s="128"/>
      <c r="FX6628" s="128"/>
      <c r="FY6628" s="129"/>
      <c r="GA6628" s="128"/>
    </row>
    <row r="6629" spans="179:183" x14ac:dyDescent="0.35">
      <c r="FW6629" s="128"/>
      <c r="FX6629" s="128"/>
      <c r="FY6629" s="129"/>
      <c r="GA6629" s="128"/>
    </row>
    <row r="6630" spans="179:183" x14ac:dyDescent="0.35">
      <c r="FW6630" s="128"/>
      <c r="FX6630" s="128"/>
      <c r="FY6630" s="129"/>
      <c r="GA6630" s="128"/>
    </row>
    <row r="6631" spans="179:183" x14ac:dyDescent="0.35">
      <c r="FW6631" s="128"/>
      <c r="FX6631" s="128"/>
      <c r="FY6631" s="129"/>
      <c r="GA6631" s="128"/>
    </row>
    <row r="6632" spans="179:183" x14ac:dyDescent="0.35">
      <c r="FW6632" s="128"/>
      <c r="FX6632" s="128"/>
      <c r="FY6632" s="129"/>
      <c r="GA6632" s="128"/>
    </row>
    <row r="6633" spans="179:183" x14ac:dyDescent="0.35">
      <c r="FW6633" s="128"/>
      <c r="FX6633" s="128"/>
      <c r="FY6633" s="129"/>
      <c r="GA6633" s="128"/>
    </row>
    <row r="6634" spans="179:183" x14ac:dyDescent="0.35">
      <c r="FW6634" s="128"/>
      <c r="FX6634" s="128"/>
      <c r="FY6634" s="129"/>
      <c r="GA6634" s="128"/>
    </row>
    <row r="6635" spans="179:183" x14ac:dyDescent="0.35">
      <c r="FW6635" s="128"/>
      <c r="FX6635" s="128"/>
      <c r="FY6635" s="129"/>
      <c r="GA6635" s="128"/>
    </row>
    <row r="6636" spans="179:183" x14ac:dyDescent="0.35">
      <c r="FW6636" s="128"/>
      <c r="FX6636" s="128"/>
      <c r="FY6636" s="129"/>
      <c r="GA6636" s="128"/>
    </row>
    <row r="6637" spans="179:183" x14ac:dyDescent="0.35">
      <c r="FW6637" s="128"/>
      <c r="FX6637" s="128"/>
      <c r="FY6637" s="129"/>
      <c r="GA6637" s="128"/>
    </row>
    <row r="6638" spans="179:183" x14ac:dyDescent="0.35">
      <c r="FW6638" s="128"/>
      <c r="FX6638" s="128"/>
      <c r="FY6638" s="129"/>
      <c r="GA6638" s="128"/>
    </row>
    <row r="6639" spans="179:183" x14ac:dyDescent="0.35">
      <c r="FW6639" s="128"/>
      <c r="FX6639" s="128"/>
      <c r="FY6639" s="129"/>
      <c r="GA6639" s="128"/>
    </row>
    <row r="6640" spans="179:183" x14ac:dyDescent="0.35">
      <c r="FW6640" s="128"/>
      <c r="FX6640" s="128"/>
      <c r="FY6640" s="129"/>
      <c r="GA6640" s="128"/>
    </row>
    <row r="6641" spans="179:183" x14ac:dyDescent="0.35">
      <c r="FW6641" s="128"/>
      <c r="FX6641" s="128"/>
      <c r="FY6641" s="129"/>
      <c r="GA6641" s="128"/>
    </row>
    <row r="6642" spans="179:183" x14ac:dyDescent="0.35">
      <c r="FW6642" s="128"/>
      <c r="FX6642" s="128"/>
      <c r="FY6642" s="129"/>
      <c r="GA6642" s="128"/>
    </row>
    <row r="6643" spans="179:183" x14ac:dyDescent="0.35">
      <c r="FW6643" s="128"/>
      <c r="FX6643" s="128"/>
      <c r="FY6643" s="129"/>
      <c r="GA6643" s="128"/>
    </row>
    <row r="6644" spans="179:183" x14ac:dyDescent="0.35">
      <c r="FW6644" s="128"/>
      <c r="FX6644" s="128"/>
      <c r="FY6644" s="129"/>
      <c r="GA6644" s="128"/>
    </row>
    <row r="6645" spans="179:183" x14ac:dyDescent="0.35">
      <c r="FW6645" s="128"/>
      <c r="FX6645" s="128"/>
      <c r="FY6645" s="129"/>
      <c r="GA6645" s="128"/>
    </row>
    <row r="6646" spans="179:183" x14ac:dyDescent="0.35">
      <c r="FW6646" s="128"/>
      <c r="FX6646" s="128"/>
      <c r="FY6646" s="129"/>
      <c r="GA6646" s="128"/>
    </row>
    <row r="6647" spans="179:183" x14ac:dyDescent="0.35">
      <c r="FW6647" s="128"/>
      <c r="FX6647" s="128"/>
      <c r="FY6647" s="129"/>
      <c r="GA6647" s="128"/>
    </row>
    <row r="6648" spans="179:183" x14ac:dyDescent="0.35">
      <c r="FW6648" s="128"/>
      <c r="FX6648" s="128"/>
      <c r="FY6648" s="129"/>
      <c r="GA6648" s="128"/>
    </row>
    <row r="6649" spans="179:183" x14ac:dyDescent="0.35">
      <c r="FW6649" s="128"/>
      <c r="FX6649" s="128"/>
      <c r="FY6649" s="129"/>
      <c r="GA6649" s="128"/>
    </row>
    <row r="6650" spans="179:183" x14ac:dyDescent="0.35">
      <c r="FW6650" s="128"/>
      <c r="FX6650" s="128"/>
      <c r="FY6650" s="129"/>
      <c r="GA6650" s="128"/>
    </row>
    <row r="6651" spans="179:183" x14ac:dyDescent="0.35">
      <c r="FW6651" s="128"/>
      <c r="FX6651" s="128"/>
      <c r="FY6651" s="129"/>
      <c r="GA6651" s="128"/>
    </row>
    <row r="6652" spans="179:183" x14ac:dyDescent="0.35">
      <c r="FW6652" s="128"/>
      <c r="FX6652" s="128"/>
      <c r="FY6652" s="129"/>
      <c r="GA6652" s="128"/>
    </row>
    <row r="6653" spans="179:183" x14ac:dyDescent="0.35">
      <c r="FW6653" s="128"/>
      <c r="FX6653" s="128"/>
      <c r="FY6653" s="129"/>
      <c r="GA6653" s="128"/>
    </row>
    <row r="6654" spans="179:183" x14ac:dyDescent="0.35">
      <c r="FW6654" s="128"/>
      <c r="FX6654" s="128"/>
      <c r="FY6654" s="129"/>
      <c r="GA6654" s="128"/>
    </row>
    <row r="6655" spans="179:183" x14ac:dyDescent="0.35">
      <c r="FW6655" s="128"/>
      <c r="FX6655" s="128"/>
      <c r="FY6655" s="129"/>
      <c r="GA6655" s="128"/>
    </row>
    <row r="6656" spans="179:183" x14ac:dyDescent="0.35">
      <c r="FW6656" s="128"/>
      <c r="FX6656" s="128"/>
      <c r="FY6656" s="129"/>
      <c r="GA6656" s="128"/>
    </row>
    <row r="6657" spans="179:183" x14ac:dyDescent="0.35">
      <c r="FW6657" s="128"/>
      <c r="FX6657" s="128"/>
      <c r="FY6657" s="129"/>
      <c r="GA6657" s="128"/>
    </row>
    <row r="6658" spans="179:183" x14ac:dyDescent="0.35">
      <c r="FW6658" s="128"/>
      <c r="FX6658" s="128"/>
      <c r="FY6658" s="129"/>
      <c r="GA6658" s="128"/>
    </row>
    <row r="6659" spans="179:183" x14ac:dyDescent="0.35">
      <c r="FW6659" s="128"/>
      <c r="FX6659" s="128"/>
      <c r="FY6659" s="129"/>
      <c r="GA6659" s="128"/>
    </row>
    <row r="6660" spans="179:183" x14ac:dyDescent="0.35">
      <c r="FW6660" s="128"/>
      <c r="FX6660" s="128"/>
      <c r="FY6660" s="129"/>
      <c r="GA6660" s="128"/>
    </row>
    <row r="6661" spans="179:183" x14ac:dyDescent="0.35">
      <c r="FW6661" s="128"/>
      <c r="FX6661" s="128"/>
      <c r="FY6661" s="129"/>
      <c r="GA6661" s="128"/>
    </row>
    <row r="6662" spans="179:183" x14ac:dyDescent="0.35">
      <c r="FW6662" s="128"/>
      <c r="FX6662" s="128"/>
      <c r="FY6662" s="129"/>
      <c r="GA6662" s="128"/>
    </row>
    <row r="6663" spans="179:183" x14ac:dyDescent="0.35">
      <c r="FW6663" s="128"/>
      <c r="FX6663" s="128"/>
      <c r="FY6663" s="129"/>
      <c r="GA6663" s="128"/>
    </row>
    <row r="6664" spans="179:183" x14ac:dyDescent="0.35">
      <c r="FW6664" s="128"/>
      <c r="FX6664" s="128"/>
      <c r="FY6664" s="129"/>
      <c r="GA6664" s="128"/>
    </row>
    <row r="6665" spans="179:183" x14ac:dyDescent="0.35">
      <c r="FW6665" s="128"/>
      <c r="FX6665" s="128"/>
      <c r="FY6665" s="129"/>
      <c r="GA6665" s="128"/>
    </row>
    <row r="6666" spans="179:183" x14ac:dyDescent="0.35">
      <c r="FW6666" s="128"/>
      <c r="FX6666" s="128"/>
      <c r="FY6666" s="129"/>
      <c r="GA6666" s="128"/>
    </row>
    <row r="6667" spans="179:183" x14ac:dyDescent="0.35">
      <c r="FW6667" s="128"/>
      <c r="FX6667" s="128"/>
      <c r="FY6667" s="129"/>
      <c r="GA6667" s="128"/>
    </row>
    <row r="6668" spans="179:183" x14ac:dyDescent="0.35">
      <c r="FW6668" s="128"/>
      <c r="FX6668" s="128"/>
      <c r="FY6668" s="129"/>
      <c r="GA6668" s="128"/>
    </row>
    <row r="6669" spans="179:183" x14ac:dyDescent="0.35">
      <c r="FW6669" s="128"/>
      <c r="FX6669" s="128"/>
      <c r="FY6669" s="129"/>
      <c r="GA6669" s="128"/>
    </row>
    <row r="6670" spans="179:183" x14ac:dyDescent="0.35">
      <c r="FW6670" s="128"/>
      <c r="FX6670" s="128"/>
      <c r="FY6670" s="129"/>
      <c r="GA6670" s="128"/>
    </row>
    <row r="6671" spans="179:183" x14ac:dyDescent="0.35">
      <c r="FW6671" s="128"/>
      <c r="FX6671" s="128"/>
      <c r="FY6671" s="129"/>
      <c r="GA6671" s="128"/>
    </row>
    <row r="6672" spans="179:183" x14ac:dyDescent="0.35">
      <c r="FW6672" s="128"/>
      <c r="FX6672" s="128"/>
      <c r="FY6672" s="129"/>
      <c r="GA6672" s="128"/>
    </row>
    <row r="6673" spans="179:183" x14ac:dyDescent="0.35">
      <c r="FW6673" s="128"/>
      <c r="FX6673" s="128"/>
      <c r="FY6673" s="129"/>
      <c r="GA6673" s="128"/>
    </row>
    <row r="6674" spans="179:183" x14ac:dyDescent="0.35">
      <c r="FW6674" s="128"/>
      <c r="FX6674" s="128"/>
      <c r="FY6674" s="129"/>
      <c r="GA6674" s="128"/>
    </row>
    <row r="6675" spans="179:183" x14ac:dyDescent="0.35">
      <c r="FW6675" s="128"/>
      <c r="FX6675" s="128"/>
      <c r="FY6675" s="129"/>
      <c r="GA6675" s="128"/>
    </row>
    <row r="6676" spans="179:183" x14ac:dyDescent="0.35">
      <c r="FW6676" s="128"/>
      <c r="FX6676" s="128"/>
      <c r="FY6676" s="129"/>
      <c r="GA6676" s="128"/>
    </row>
    <row r="6677" spans="179:183" x14ac:dyDescent="0.35">
      <c r="FW6677" s="128"/>
      <c r="FX6677" s="128"/>
      <c r="FY6677" s="129"/>
      <c r="GA6677" s="128"/>
    </row>
    <row r="6678" spans="179:183" x14ac:dyDescent="0.35">
      <c r="FW6678" s="128"/>
      <c r="FX6678" s="128"/>
      <c r="FY6678" s="129"/>
      <c r="GA6678" s="128"/>
    </row>
    <row r="6679" spans="179:183" x14ac:dyDescent="0.35">
      <c r="FW6679" s="128"/>
      <c r="FX6679" s="128"/>
      <c r="FY6679" s="129"/>
      <c r="GA6679" s="128"/>
    </row>
    <row r="6680" spans="179:183" x14ac:dyDescent="0.35">
      <c r="FW6680" s="128"/>
      <c r="FX6680" s="128"/>
      <c r="FY6680" s="129"/>
      <c r="GA6680" s="128"/>
    </row>
    <row r="6681" spans="179:183" x14ac:dyDescent="0.35">
      <c r="FW6681" s="128"/>
      <c r="FX6681" s="128"/>
      <c r="FY6681" s="129"/>
      <c r="GA6681" s="128"/>
    </row>
    <row r="6682" spans="179:183" x14ac:dyDescent="0.35">
      <c r="FW6682" s="128"/>
      <c r="FX6682" s="128"/>
      <c r="FY6682" s="129"/>
      <c r="GA6682" s="128"/>
    </row>
    <row r="6683" spans="179:183" x14ac:dyDescent="0.35">
      <c r="FW6683" s="128"/>
      <c r="FX6683" s="128"/>
      <c r="FY6683" s="129"/>
      <c r="GA6683" s="128"/>
    </row>
    <row r="6684" spans="179:183" x14ac:dyDescent="0.35">
      <c r="FW6684" s="128"/>
      <c r="FX6684" s="128"/>
      <c r="FY6684" s="129"/>
      <c r="GA6684" s="128"/>
    </row>
    <row r="6685" spans="179:183" x14ac:dyDescent="0.35">
      <c r="FW6685" s="128"/>
      <c r="FX6685" s="128"/>
      <c r="FY6685" s="129"/>
      <c r="GA6685" s="128"/>
    </row>
    <row r="6686" spans="179:183" x14ac:dyDescent="0.35">
      <c r="FW6686" s="128"/>
      <c r="FX6686" s="128"/>
      <c r="FY6686" s="129"/>
      <c r="GA6686" s="128"/>
    </row>
    <row r="6687" spans="179:183" x14ac:dyDescent="0.35">
      <c r="FW6687" s="128"/>
      <c r="FX6687" s="128"/>
      <c r="FY6687" s="129"/>
      <c r="GA6687" s="128"/>
    </row>
    <row r="6688" spans="179:183" x14ac:dyDescent="0.35">
      <c r="FW6688" s="128"/>
      <c r="FX6688" s="128"/>
      <c r="FY6688" s="129"/>
      <c r="GA6688" s="128"/>
    </row>
    <row r="6689" spans="179:183" x14ac:dyDescent="0.35">
      <c r="FW6689" s="128"/>
      <c r="FX6689" s="128"/>
      <c r="FY6689" s="129"/>
      <c r="GA6689" s="128"/>
    </row>
    <row r="6690" spans="179:183" x14ac:dyDescent="0.35">
      <c r="FW6690" s="128"/>
      <c r="FX6690" s="128"/>
      <c r="FY6690" s="129"/>
      <c r="GA6690" s="128"/>
    </row>
    <row r="6691" spans="179:183" x14ac:dyDescent="0.35">
      <c r="FW6691" s="128"/>
      <c r="FX6691" s="128"/>
      <c r="FY6691" s="129"/>
      <c r="GA6691" s="128"/>
    </row>
    <row r="6692" spans="179:183" x14ac:dyDescent="0.35">
      <c r="FW6692" s="128"/>
      <c r="FX6692" s="128"/>
      <c r="FY6692" s="129"/>
      <c r="GA6692" s="128"/>
    </row>
    <row r="6693" spans="179:183" x14ac:dyDescent="0.35">
      <c r="FW6693" s="128"/>
      <c r="FX6693" s="128"/>
      <c r="FY6693" s="129"/>
      <c r="GA6693" s="128"/>
    </row>
    <row r="6694" spans="179:183" x14ac:dyDescent="0.35">
      <c r="FW6694" s="128"/>
      <c r="FX6694" s="128"/>
      <c r="FY6694" s="129"/>
      <c r="GA6694" s="128"/>
    </row>
    <row r="6695" spans="179:183" x14ac:dyDescent="0.35">
      <c r="FW6695" s="128"/>
      <c r="FX6695" s="128"/>
      <c r="FY6695" s="129"/>
      <c r="GA6695" s="128"/>
    </row>
    <row r="6696" spans="179:183" x14ac:dyDescent="0.35">
      <c r="FW6696" s="128"/>
      <c r="FX6696" s="128"/>
      <c r="FY6696" s="129"/>
      <c r="GA6696" s="128"/>
    </row>
    <row r="6697" spans="179:183" x14ac:dyDescent="0.35">
      <c r="FW6697" s="128"/>
      <c r="FX6697" s="128"/>
      <c r="FY6697" s="129"/>
      <c r="GA6697" s="128"/>
    </row>
    <row r="6698" spans="179:183" x14ac:dyDescent="0.35">
      <c r="FW6698" s="128"/>
      <c r="FX6698" s="128"/>
      <c r="FY6698" s="129"/>
      <c r="GA6698" s="128"/>
    </row>
    <row r="6699" spans="179:183" x14ac:dyDescent="0.35">
      <c r="FW6699" s="128"/>
      <c r="FX6699" s="128"/>
      <c r="FY6699" s="129"/>
      <c r="GA6699" s="128"/>
    </row>
    <row r="6700" spans="179:183" x14ac:dyDescent="0.35">
      <c r="FW6700" s="128"/>
      <c r="FX6700" s="128"/>
      <c r="FY6700" s="129"/>
      <c r="GA6700" s="128"/>
    </row>
    <row r="6701" spans="179:183" x14ac:dyDescent="0.35">
      <c r="FW6701" s="128"/>
      <c r="FX6701" s="128"/>
      <c r="FY6701" s="129"/>
      <c r="GA6701" s="128"/>
    </row>
    <row r="6702" spans="179:183" x14ac:dyDescent="0.35">
      <c r="FW6702" s="128"/>
      <c r="FX6702" s="128"/>
      <c r="FY6702" s="129"/>
      <c r="GA6702" s="128"/>
    </row>
    <row r="6703" spans="179:183" x14ac:dyDescent="0.35">
      <c r="FW6703" s="128"/>
      <c r="FX6703" s="128"/>
      <c r="FY6703" s="129"/>
      <c r="GA6703" s="128"/>
    </row>
    <row r="6704" spans="179:183" x14ac:dyDescent="0.35">
      <c r="FW6704" s="128"/>
      <c r="FX6704" s="128"/>
      <c r="FY6704" s="129"/>
      <c r="GA6704" s="128"/>
    </row>
    <row r="6705" spans="179:183" x14ac:dyDescent="0.35">
      <c r="FW6705" s="128"/>
      <c r="FX6705" s="128"/>
      <c r="FY6705" s="129"/>
      <c r="GA6705" s="128"/>
    </row>
    <row r="6706" spans="179:183" x14ac:dyDescent="0.35">
      <c r="FW6706" s="128"/>
      <c r="FX6706" s="128"/>
      <c r="FY6706" s="129"/>
      <c r="GA6706" s="128"/>
    </row>
    <row r="6707" spans="179:183" x14ac:dyDescent="0.35">
      <c r="FW6707" s="128"/>
      <c r="FX6707" s="128"/>
      <c r="FY6707" s="129"/>
      <c r="GA6707" s="128"/>
    </row>
    <row r="6708" spans="179:183" x14ac:dyDescent="0.35">
      <c r="FW6708" s="128"/>
      <c r="FX6708" s="128"/>
      <c r="FY6708" s="129"/>
      <c r="GA6708" s="128"/>
    </row>
    <row r="6709" spans="179:183" x14ac:dyDescent="0.35">
      <c r="FW6709" s="128"/>
      <c r="FX6709" s="128"/>
      <c r="FY6709" s="129"/>
      <c r="GA6709" s="128"/>
    </row>
    <row r="6710" spans="179:183" x14ac:dyDescent="0.35">
      <c r="FW6710" s="128"/>
      <c r="FX6710" s="128"/>
      <c r="FY6710" s="129"/>
      <c r="GA6710" s="128"/>
    </row>
    <row r="6711" spans="179:183" x14ac:dyDescent="0.35">
      <c r="FW6711" s="128"/>
      <c r="FX6711" s="128"/>
      <c r="FY6711" s="129"/>
      <c r="GA6711" s="128"/>
    </row>
    <row r="6712" spans="179:183" x14ac:dyDescent="0.35">
      <c r="FW6712" s="128"/>
      <c r="FX6712" s="128"/>
      <c r="FY6712" s="129"/>
      <c r="GA6712" s="128"/>
    </row>
    <row r="6713" spans="179:183" x14ac:dyDescent="0.35">
      <c r="FW6713" s="128"/>
      <c r="FX6713" s="128"/>
      <c r="FY6713" s="129"/>
      <c r="GA6713" s="128"/>
    </row>
    <row r="6714" spans="179:183" x14ac:dyDescent="0.35">
      <c r="FW6714" s="128"/>
      <c r="FX6714" s="128"/>
      <c r="FY6714" s="129"/>
      <c r="GA6714" s="128"/>
    </row>
    <row r="6715" spans="179:183" x14ac:dyDescent="0.35">
      <c r="FW6715" s="128"/>
      <c r="FX6715" s="128"/>
      <c r="FY6715" s="129"/>
      <c r="GA6715" s="128"/>
    </row>
    <row r="6716" spans="179:183" x14ac:dyDescent="0.35">
      <c r="FW6716" s="128"/>
      <c r="FX6716" s="128"/>
      <c r="FY6716" s="129"/>
      <c r="GA6716" s="128"/>
    </row>
    <row r="6717" spans="179:183" x14ac:dyDescent="0.35">
      <c r="FW6717" s="128"/>
      <c r="FX6717" s="128"/>
      <c r="FY6717" s="129"/>
      <c r="GA6717" s="128"/>
    </row>
    <row r="6718" spans="179:183" x14ac:dyDescent="0.35">
      <c r="FW6718" s="128"/>
      <c r="FX6718" s="128"/>
      <c r="FY6718" s="129"/>
      <c r="GA6718" s="128"/>
    </row>
    <row r="6719" spans="179:183" x14ac:dyDescent="0.35">
      <c r="FW6719" s="128"/>
      <c r="FX6719" s="128"/>
      <c r="FY6719" s="129"/>
      <c r="GA6719" s="128"/>
    </row>
    <row r="6720" spans="179:183" x14ac:dyDescent="0.35">
      <c r="FW6720" s="128"/>
      <c r="FX6720" s="128"/>
      <c r="FY6720" s="129"/>
      <c r="GA6720" s="128"/>
    </row>
    <row r="6721" spans="179:183" x14ac:dyDescent="0.35">
      <c r="FW6721" s="128"/>
      <c r="FX6721" s="128"/>
      <c r="FY6721" s="129"/>
      <c r="GA6721" s="128"/>
    </row>
    <row r="6722" spans="179:183" x14ac:dyDescent="0.35">
      <c r="FW6722" s="128"/>
      <c r="FX6722" s="128"/>
      <c r="FY6722" s="129"/>
      <c r="GA6722" s="128"/>
    </row>
    <row r="6723" spans="179:183" x14ac:dyDescent="0.35">
      <c r="FW6723" s="128"/>
      <c r="FX6723" s="128"/>
      <c r="FY6723" s="129"/>
      <c r="GA6723" s="128"/>
    </row>
    <row r="6724" spans="179:183" x14ac:dyDescent="0.35">
      <c r="FW6724" s="128"/>
      <c r="FX6724" s="128"/>
      <c r="FY6724" s="129"/>
      <c r="GA6724" s="128"/>
    </row>
    <row r="6725" spans="179:183" x14ac:dyDescent="0.35">
      <c r="FW6725" s="128"/>
      <c r="FX6725" s="128"/>
      <c r="FY6725" s="129"/>
      <c r="GA6725" s="128"/>
    </row>
    <row r="6726" spans="179:183" x14ac:dyDescent="0.35">
      <c r="FW6726" s="128"/>
      <c r="FX6726" s="128"/>
      <c r="FY6726" s="129"/>
      <c r="GA6726" s="128"/>
    </row>
    <row r="6727" spans="179:183" x14ac:dyDescent="0.35">
      <c r="FW6727" s="128"/>
      <c r="FX6727" s="128"/>
      <c r="FY6727" s="129"/>
      <c r="GA6727" s="128"/>
    </row>
    <row r="6728" spans="179:183" x14ac:dyDescent="0.35">
      <c r="FW6728" s="128"/>
      <c r="FX6728" s="128"/>
      <c r="FY6728" s="129"/>
      <c r="GA6728" s="128"/>
    </row>
    <row r="6729" spans="179:183" x14ac:dyDescent="0.35">
      <c r="FW6729" s="128"/>
      <c r="FX6729" s="128"/>
      <c r="FY6729" s="129"/>
      <c r="GA6729" s="128"/>
    </row>
    <row r="6730" spans="179:183" x14ac:dyDescent="0.35">
      <c r="FW6730" s="128"/>
      <c r="FX6730" s="128"/>
      <c r="FY6730" s="129"/>
      <c r="GA6730" s="128"/>
    </row>
    <row r="6731" spans="179:183" x14ac:dyDescent="0.35">
      <c r="FW6731" s="128"/>
      <c r="FX6731" s="128"/>
      <c r="FY6731" s="129"/>
      <c r="GA6731" s="128"/>
    </row>
    <row r="6732" spans="179:183" x14ac:dyDescent="0.35">
      <c r="FW6732" s="128"/>
      <c r="FX6732" s="128"/>
      <c r="FY6732" s="129"/>
      <c r="GA6732" s="128"/>
    </row>
    <row r="6733" spans="179:183" x14ac:dyDescent="0.35">
      <c r="FW6733" s="128"/>
      <c r="FX6733" s="128"/>
      <c r="FY6733" s="129"/>
      <c r="GA6733" s="128"/>
    </row>
    <row r="6734" spans="179:183" x14ac:dyDescent="0.35">
      <c r="FW6734" s="128"/>
      <c r="FX6734" s="128"/>
      <c r="FY6734" s="129"/>
      <c r="GA6734" s="128"/>
    </row>
    <row r="6735" spans="179:183" x14ac:dyDescent="0.35">
      <c r="FW6735" s="128"/>
      <c r="FX6735" s="128"/>
      <c r="FY6735" s="129"/>
      <c r="GA6735" s="128"/>
    </row>
    <row r="6736" spans="179:183" x14ac:dyDescent="0.35">
      <c r="FW6736" s="128"/>
      <c r="FX6736" s="128"/>
      <c r="FY6736" s="129"/>
      <c r="GA6736" s="128"/>
    </row>
    <row r="6737" spans="179:183" x14ac:dyDescent="0.35">
      <c r="FW6737" s="128"/>
      <c r="FX6737" s="128"/>
      <c r="FY6737" s="129"/>
      <c r="GA6737" s="128"/>
    </row>
    <row r="6738" spans="179:183" x14ac:dyDescent="0.35">
      <c r="FW6738" s="128"/>
      <c r="FX6738" s="128"/>
      <c r="FY6738" s="129"/>
      <c r="GA6738" s="128"/>
    </row>
    <row r="6739" spans="179:183" x14ac:dyDescent="0.35">
      <c r="FW6739" s="128"/>
      <c r="FX6739" s="128"/>
      <c r="FY6739" s="129"/>
      <c r="GA6739" s="128"/>
    </row>
    <row r="6740" spans="179:183" x14ac:dyDescent="0.35">
      <c r="FW6740" s="128"/>
      <c r="FX6740" s="128"/>
      <c r="FY6740" s="129"/>
      <c r="GA6740" s="128"/>
    </row>
    <row r="6741" spans="179:183" x14ac:dyDescent="0.35">
      <c r="FW6741" s="128"/>
      <c r="FX6741" s="128"/>
      <c r="FY6741" s="129"/>
      <c r="GA6741" s="128"/>
    </row>
    <row r="6742" spans="179:183" x14ac:dyDescent="0.35">
      <c r="FW6742" s="128"/>
      <c r="FX6742" s="128"/>
      <c r="FY6742" s="129"/>
      <c r="GA6742" s="128"/>
    </row>
    <row r="6743" spans="179:183" x14ac:dyDescent="0.35">
      <c r="FW6743" s="128"/>
      <c r="FX6743" s="128"/>
      <c r="FY6743" s="129"/>
      <c r="GA6743" s="128"/>
    </row>
    <row r="6744" spans="179:183" x14ac:dyDescent="0.35">
      <c r="FW6744" s="128"/>
      <c r="FX6744" s="128"/>
      <c r="FY6744" s="129"/>
      <c r="GA6744" s="128"/>
    </row>
    <row r="6745" spans="179:183" x14ac:dyDescent="0.35">
      <c r="FW6745" s="128"/>
      <c r="FX6745" s="128"/>
      <c r="FY6745" s="129"/>
      <c r="GA6745" s="128"/>
    </row>
    <row r="6746" spans="179:183" x14ac:dyDescent="0.35">
      <c r="FW6746" s="128"/>
      <c r="FX6746" s="128"/>
      <c r="FY6746" s="129"/>
      <c r="GA6746" s="128"/>
    </row>
    <row r="6747" spans="179:183" x14ac:dyDescent="0.35">
      <c r="FW6747" s="128"/>
      <c r="FX6747" s="128"/>
      <c r="FY6747" s="129"/>
      <c r="GA6747" s="128"/>
    </row>
    <row r="6748" spans="179:183" x14ac:dyDescent="0.35">
      <c r="FW6748" s="128"/>
      <c r="FX6748" s="128"/>
      <c r="FY6748" s="129"/>
      <c r="GA6748" s="128"/>
    </row>
    <row r="6749" spans="179:183" x14ac:dyDescent="0.35">
      <c r="FW6749" s="128"/>
      <c r="FX6749" s="128"/>
      <c r="FY6749" s="129"/>
      <c r="GA6749" s="128"/>
    </row>
    <row r="6750" spans="179:183" x14ac:dyDescent="0.35">
      <c r="FW6750" s="128"/>
      <c r="FX6750" s="128"/>
      <c r="FY6750" s="129"/>
      <c r="GA6750" s="128"/>
    </row>
    <row r="6751" spans="179:183" x14ac:dyDescent="0.35">
      <c r="FW6751" s="128"/>
      <c r="FX6751" s="128"/>
      <c r="FY6751" s="129"/>
      <c r="GA6751" s="128"/>
    </row>
    <row r="6752" spans="179:183" x14ac:dyDescent="0.35">
      <c r="FW6752" s="128"/>
      <c r="FX6752" s="128"/>
      <c r="FY6752" s="129"/>
      <c r="GA6752" s="128"/>
    </row>
    <row r="6753" spans="179:183" x14ac:dyDescent="0.35">
      <c r="FW6753" s="128"/>
      <c r="FX6753" s="128"/>
      <c r="FY6753" s="129"/>
      <c r="GA6753" s="128"/>
    </row>
    <row r="6754" spans="179:183" x14ac:dyDescent="0.35">
      <c r="FW6754" s="128"/>
      <c r="FX6754" s="128"/>
      <c r="FY6754" s="129"/>
      <c r="GA6754" s="128"/>
    </row>
    <row r="6755" spans="179:183" x14ac:dyDescent="0.35">
      <c r="FW6755" s="128"/>
      <c r="FX6755" s="128"/>
      <c r="FY6755" s="129"/>
      <c r="GA6755" s="128"/>
    </row>
    <row r="6756" spans="179:183" x14ac:dyDescent="0.35">
      <c r="FW6756" s="128"/>
      <c r="FX6756" s="128"/>
      <c r="FY6756" s="129"/>
      <c r="GA6756" s="128"/>
    </row>
    <row r="6757" spans="179:183" x14ac:dyDescent="0.35">
      <c r="FW6757" s="128"/>
      <c r="FX6757" s="128"/>
      <c r="FY6757" s="129"/>
      <c r="GA6757" s="128"/>
    </row>
    <row r="6758" spans="179:183" x14ac:dyDescent="0.35">
      <c r="FW6758" s="128"/>
      <c r="FX6758" s="128"/>
      <c r="FY6758" s="129"/>
      <c r="GA6758" s="128"/>
    </row>
    <row r="6759" spans="179:183" x14ac:dyDescent="0.35">
      <c r="FW6759" s="128"/>
      <c r="FX6759" s="128"/>
      <c r="FY6759" s="129"/>
      <c r="GA6759" s="128"/>
    </row>
    <row r="6760" spans="179:183" x14ac:dyDescent="0.35">
      <c r="FW6760" s="128"/>
      <c r="FX6760" s="128"/>
      <c r="FY6760" s="129"/>
      <c r="GA6760" s="128"/>
    </row>
    <row r="6761" spans="179:183" x14ac:dyDescent="0.35">
      <c r="FW6761" s="128"/>
      <c r="FX6761" s="128"/>
      <c r="FY6761" s="129"/>
      <c r="GA6761" s="128"/>
    </row>
    <row r="6762" spans="179:183" x14ac:dyDescent="0.35">
      <c r="FW6762" s="128"/>
      <c r="FX6762" s="128"/>
      <c r="FY6762" s="129"/>
      <c r="GA6762" s="128"/>
    </row>
    <row r="6763" spans="179:183" x14ac:dyDescent="0.35">
      <c r="FW6763" s="128"/>
      <c r="FX6763" s="128"/>
      <c r="FY6763" s="129"/>
      <c r="GA6763" s="128"/>
    </row>
    <row r="6764" spans="179:183" x14ac:dyDescent="0.35">
      <c r="FW6764" s="128"/>
      <c r="FX6764" s="128"/>
      <c r="FY6764" s="129"/>
      <c r="GA6764" s="128"/>
    </row>
    <row r="6765" spans="179:183" x14ac:dyDescent="0.35">
      <c r="FW6765" s="128"/>
      <c r="FX6765" s="128"/>
      <c r="FY6765" s="129"/>
      <c r="GA6765" s="128"/>
    </row>
    <row r="6766" spans="179:183" x14ac:dyDescent="0.35">
      <c r="FW6766" s="128"/>
      <c r="FX6766" s="128"/>
      <c r="FY6766" s="129"/>
      <c r="GA6766" s="128"/>
    </row>
    <row r="6767" spans="179:183" x14ac:dyDescent="0.35">
      <c r="FW6767" s="128"/>
      <c r="FX6767" s="128"/>
      <c r="FY6767" s="129"/>
      <c r="GA6767" s="128"/>
    </row>
    <row r="6768" spans="179:183" x14ac:dyDescent="0.35">
      <c r="FW6768" s="128"/>
      <c r="FX6768" s="128"/>
      <c r="FY6768" s="129"/>
      <c r="GA6768" s="128"/>
    </row>
    <row r="6769" spans="179:183" x14ac:dyDescent="0.35">
      <c r="FW6769" s="128"/>
      <c r="FX6769" s="128"/>
      <c r="FY6769" s="129"/>
      <c r="GA6769" s="128"/>
    </row>
    <row r="6770" spans="179:183" x14ac:dyDescent="0.35">
      <c r="FW6770" s="128"/>
      <c r="FX6770" s="128"/>
      <c r="FY6770" s="129"/>
      <c r="GA6770" s="128"/>
    </row>
    <row r="6771" spans="179:183" x14ac:dyDescent="0.35">
      <c r="FW6771" s="128"/>
      <c r="FX6771" s="128"/>
      <c r="FY6771" s="129"/>
      <c r="GA6771" s="128"/>
    </row>
    <row r="6772" spans="179:183" x14ac:dyDescent="0.35">
      <c r="FW6772" s="128"/>
      <c r="FX6772" s="128"/>
      <c r="FY6772" s="129"/>
      <c r="GA6772" s="128"/>
    </row>
    <row r="6773" spans="179:183" x14ac:dyDescent="0.35">
      <c r="FW6773" s="128"/>
      <c r="FX6773" s="128"/>
      <c r="FY6773" s="129"/>
      <c r="GA6773" s="128"/>
    </row>
    <row r="6774" spans="179:183" x14ac:dyDescent="0.35">
      <c r="FW6774" s="128"/>
      <c r="FX6774" s="128"/>
      <c r="FY6774" s="129"/>
      <c r="GA6774" s="128"/>
    </row>
    <row r="6775" spans="179:183" x14ac:dyDescent="0.35">
      <c r="FW6775" s="128"/>
      <c r="FX6775" s="128"/>
      <c r="FY6775" s="129"/>
      <c r="GA6775" s="128"/>
    </row>
    <row r="6776" spans="179:183" x14ac:dyDescent="0.35">
      <c r="FW6776" s="128"/>
      <c r="FX6776" s="128"/>
      <c r="FY6776" s="129"/>
      <c r="GA6776" s="128"/>
    </row>
    <row r="6777" spans="179:183" x14ac:dyDescent="0.35">
      <c r="FW6777" s="128"/>
      <c r="FX6777" s="128"/>
      <c r="FY6777" s="129"/>
      <c r="GA6777" s="128"/>
    </row>
    <row r="6778" spans="179:183" x14ac:dyDescent="0.35">
      <c r="FW6778" s="128"/>
      <c r="FX6778" s="128"/>
      <c r="FY6778" s="129"/>
      <c r="GA6778" s="128"/>
    </row>
    <row r="6779" spans="179:183" x14ac:dyDescent="0.35">
      <c r="FW6779" s="128"/>
      <c r="FX6779" s="128"/>
      <c r="FY6779" s="129"/>
      <c r="GA6779" s="128"/>
    </row>
    <row r="6780" spans="179:183" x14ac:dyDescent="0.35">
      <c r="FW6780" s="128"/>
      <c r="FX6780" s="128"/>
      <c r="FY6780" s="129"/>
      <c r="GA6780" s="128"/>
    </row>
    <row r="6781" spans="179:183" x14ac:dyDescent="0.35">
      <c r="FW6781" s="128"/>
      <c r="FX6781" s="128"/>
      <c r="FY6781" s="129"/>
      <c r="GA6781" s="128"/>
    </row>
    <row r="6782" spans="179:183" x14ac:dyDescent="0.35">
      <c r="FW6782" s="128"/>
      <c r="FX6782" s="128"/>
      <c r="FY6782" s="129"/>
      <c r="GA6782" s="128"/>
    </row>
    <row r="6783" spans="179:183" x14ac:dyDescent="0.35">
      <c r="FW6783" s="128"/>
      <c r="FX6783" s="128"/>
      <c r="FY6783" s="129"/>
      <c r="GA6783" s="128"/>
    </row>
    <row r="6784" spans="179:183" x14ac:dyDescent="0.35">
      <c r="FW6784" s="128"/>
      <c r="FX6784" s="128"/>
      <c r="FY6784" s="129"/>
      <c r="GA6784" s="128"/>
    </row>
    <row r="6785" spans="179:183" x14ac:dyDescent="0.35">
      <c r="FW6785" s="128"/>
      <c r="FX6785" s="128"/>
      <c r="FY6785" s="129"/>
      <c r="GA6785" s="128"/>
    </row>
    <row r="6786" spans="179:183" x14ac:dyDescent="0.35">
      <c r="FW6786" s="128"/>
      <c r="FX6786" s="128"/>
      <c r="FY6786" s="129"/>
      <c r="GA6786" s="128"/>
    </row>
    <row r="6787" spans="179:183" x14ac:dyDescent="0.35">
      <c r="FW6787" s="128"/>
      <c r="FX6787" s="128"/>
      <c r="FY6787" s="129"/>
      <c r="GA6787" s="128"/>
    </row>
    <row r="6788" spans="179:183" x14ac:dyDescent="0.35">
      <c r="FW6788" s="128"/>
      <c r="FX6788" s="128"/>
      <c r="FY6788" s="129"/>
      <c r="GA6788" s="128"/>
    </row>
    <row r="6789" spans="179:183" x14ac:dyDescent="0.35">
      <c r="FW6789" s="128"/>
      <c r="FX6789" s="128"/>
      <c r="FY6789" s="129"/>
      <c r="GA6789" s="128"/>
    </row>
    <row r="6790" spans="179:183" x14ac:dyDescent="0.35">
      <c r="FW6790" s="128"/>
      <c r="FX6790" s="128"/>
      <c r="FY6790" s="129"/>
      <c r="GA6790" s="128"/>
    </row>
    <row r="6791" spans="179:183" x14ac:dyDescent="0.35">
      <c r="FW6791" s="128"/>
      <c r="FX6791" s="128"/>
      <c r="FY6791" s="129"/>
      <c r="GA6791" s="128"/>
    </row>
    <row r="6792" spans="179:183" x14ac:dyDescent="0.35">
      <c r="FW6792" s="128"/>
      <c r="FX6792" s="128"/>
      <c r="FY6792" s="129"/>
      <c r="GA6792" s="128"/>
    </row>
    <row r="6793" spans="179:183" x14ac:dyDescent="0.35">
      <c r="FW6793" s="128"/>
      <c r="FX6793" s="128"/>
      <c r="FY6793" s="129"/>
      <c r="GA6793" s="128"/>
    </row>
    <row r="6794" spans="179:183" x14ac:dyDescent="0.35">
      <c r="FW6794" s="128"/>
      <c r="FX6794" s="128"/>
      <c r="FY6794" s="129"/>
      <c r="GA6794" s="128"/>
    </row>
    <row r="6795" spans="179:183" x14ac:dyDescent="0.35">
      <c r="FW6795" s="128"/>
      <c r="FX6795" s="128"/>
      <c r="FY6795" s="129"/>
      <c r="GA6795" s="128"/>
    </row>
    <row r="6796" spans="179:183" x14ac:dyDescent="0.35">
      <c r="FW6796" s="128"/>
      <c r="FX6796" s="128"/>
      <c r="FY6796" s="129"/>
      <c r="GA6796" s="128"/>
    </row>
    <row r="6797" spans="179:183" x14ac:dyDescent="0.35">
      <c r="FW6797" s="128"/>
      <c r="FX6797" s="128"/>
      <c r="FY6797" s="129"/>
      <c r="GA6797" s="128"/>
    </row>
    <row r="6798" spans="179:183" x14ac:dyDescent="0.35">
      <c r="FW6798" s="128"/>
      <c r="FX6798" s="128"/>
      <c r="FY6798" s="129"/>
      <c r="GA6798" s="128"/>
    </row>
    <row r="6799" spans="179:183" x14ac:dyDescent="0.35">
      <c r="FW6799" s="128"/>
      <c r="FX6799" s="128"/>
      <c r="FY6799" s="129"/>
      <c r="GA6799" s="128"/>
    </row>
    <row r="6800" spans="179:183" x14ac:dyDescent="0.35">
      <c r="FW6800" s="128"/>
      <c r="FX6800" s="128"/>
      <c r="FY6800" s="129"/>
      <c r="GA6800" s="128"/>
    </row>
    <row r="6801" spans="179:183" x14ac:dyDescent="0.35">
      <c r="FW6801" s="128"/>
      <c r="FX6801" s="128"/>
      <c r="FY6801" s="129"/>
      <c r="GA6801" s="128"/>
    </row>
    <row r="6802" spans="179:183" x14ac:dyDescent="0.35">
      <c r="FW6802" s="128"/>
      <c r="FX6802" s="128"/>
      <c r="FY6802" s="129"/>
      <c r="GA6802" s="128"/>
    </row>
    <row r="6803" spans="179:183" x14ac:dyDescent="0.35">
      <c r="FW6803" s="128"/>
      <c r="FX6803" s="128"/>
      <c r="FY6803" s="129"/>
      <c r="GA6803" s="128"/>
    </row>
    <row r="6804" spans="179:183" x14ac:dyDescent="0.35">
      <c r="FW6804" s="128"/>
      <c r="FX6804" s="128"/>
      <c r="FY6804" s="129"/>
      <c r="GA6804" s="128"/>
    </row>
    <row r="6805" spans="179:183" x14ac:dyDescent="0.35">
      <c r="FW6805" s="128"/>
      <c r="FX6805" s="128"/>
      <c r="FY6805" s="129"/>
      <c r="GA6805" s="128"/>
    </row>
    <row r="6806" spans="179:183" x14ac:dyDescent="0.35">
      <c r="FW6806" s="128"/>
      <c r="FX6806" s="128"/>
      <c r="FY6806" s="129"/>
      <c r="GA6806" s="128"/>
    </row>
    <row r="6807" spans="179:183" x14ac:dyDescent="0.35">
      <c r="FW6807" s="128"/>
      <c r="FX6807" s="128"/>
      <c r="FY6807" s="129"/>
      <c r="GA6807" s="128"/>
    </row>
    <row r="6808" spans="179:183" x14ac:dyDescent="0.35">
      <c r="FW6808" s="128"/>
      <c r="FX6808" s="128"/>
      <c r="FY6808" s="129"/>
      <c r="GA6808" s="128"/>
    </row>
    <row r="6809" spans="179:183" x14ac:dyDescent="0.35">
      <c r="FW6809" s="128"/>
      <c r="FX6809" s="128"/>
      <c r="FY6809" s="129"/>
      <c r="GA6809" s="128"/>
    </row>
    <row r="6810" spans="179:183" x14ac:dyDescent="0.35">
      <c r="FW6810" s="128"/>
      <c r="FX6810" s="128"/>
      <c r="FY6810" s="129"/>
      <c r="GA6810" s="128"/>
    </row>
    <row r="6811" spans="179:183" x14ac:dyDescent="0.35">
      <c r="FW6811" s="128"/>
      <c r="FX6811" s="128"/>
      <c r="FY6811" s="129"/>
      <c r="GA6811" s="128"/>
    </row>
    <row r="6812" spans="179:183" x14ac:dyDescent="0.35">
      <c r="FW6812" s="128"/>
      <c r="FX6812" s="128"/>
      <c r="FY6812" s="129"/>
      <c r="GA6812" s="128"/>
    </row>
    <row r="6813" spans="179:183" x14ac:dyDescent="0.35">
      <c r="FW6813" s="128"/>
      <c r="FX6813" s="128"/>
      <c r="FY6813" s="129"/>
      <c r="GA6813" s="128"/>
    </row>
    <row r="6814" spans="179:183" x14ac:dyDescent="0.35">
      <c r="FW6814" s="128"/>
      <c r="FX6814" s="128"/>
      <c r="FY6814" s="129"/>
      <c r="GA6814" s="128"/>
    </row>
    <row r="6815" spans="179:183" x14ac:dyDescent="0.35">
      <c r="FW6815" s="128"/>
      <c r="FX6815" s="128"/>
      <c r="FY6815" s="129"/>
      <c r="GA6815" s="128"/>
    </row>
    <row r="6816" spans="179:183" x14ac:dyDescent="0.35">
      <c r="FW6816" s="128"/>
      <c r="FX6816" s="128"/>
      <c r="FY6816" s="129"/>
      <c r="GA6816" s="128"/>
    </row>
    <row r="6817" spans="179:183" x14ac:dyDescent="0.35">
      <c r="FW6817" s="128"/>
      <c r="FX6817" s="128"/>
      <c r="FY6817" s="129"/>
      <c r="GA6817" s="128"/>
    </row>
    <row r="6818" spans="179:183" x14ac:dyDescent="0.35">
      <c r="FW6818" s="128"/>
      <c r="FX6818" s="128"/>
      <c r="FY6818" s="129"/>
      <c r="GA6818" s="128"/>
    </row>
    <row r="6819" spans="179:183" x14ac:dyDescent="0.35">
      <c r="FW6819" s="128"/>
      <c r="FX6819" s="128"/>
      <c r="FY6819" s="129"/>
      <c r="GA6819" s="128"/>
    </row>
    <row r="6820" spans="179:183" x14ac:dyDescent="0.35">
      <c r="FW6820" s="128"/>
      <c r="FX6820" s="128"/>
      <c r="FY6820" s="129"/>
      <c r="GA6820" s="128"/>
    </row>
    <row r="6821" spans="179:183" x14ac:dyDescent="0.35">
      <c r="FW6821" s="128"/>
      <c r="FX6821" s="128"/>
      <c r="FY6821" s="129"/>
      <c r="GA6821" s="128"/>
    </row>
    <row r="6822" spans="179:183" x14ac:dyDescent="0.35">
      <c r="FW6822" s="128"/>
      <c r="FX6822" s="128"/>
      <c r="FY6822" s="129"/>
      <c r="GA6822" s="128"/>
    </row>
    <row r="6823" spans="179:183" x14ac:dyDescent="0.35">
      <c r="FW6823" s="128"/>
      <c r="FX6823" s="128"/>
      <c r="FY6823" s="129"/>
      <c r="GA6823" s="128"/>
    </row>
    <row r="6824" spans="179:183" x14ac:dyDescent="0.35">
      <c r="FW6824" s="128"/>
      <c r="FX6824" s="128"/>
      <c r="FY6824" s="129"/>
      <c r="GA6824" s="128"/>
    </row>
    <row r="6825" spans="179:183" x14ac:dyDescent="0.35">
      <c r="FW6825" s="128"/>
      <c r="FX6825" s="128"/>
      <c r="FY6825" s="129"/>
      <c r="GA6825" s="128"/>
    </row>
    <row r="6826" spans="179:183" x14ac:dyDescent="0.35">
      <c r="FW6826" s="128"/>
      <c r="FX6826" s="128"/>
      <c r="FY6826" s="129"/>
      <c r="GA6826" s="128"/>
    </row>
    <row r="6827" spans="179:183" x14ac:dyDescent="0.35">
      <c r="FW6827" s="128"/>
      <c r="FX6827" s="128"/>
      <c r="FY6827" s="129"/>
      <c r="GA6827" s="128"/>
    </row>
    <row r="6828" spans="179:183" x14ac:dyDescent="0.35">
      <c r="FW6828" s="128"/>
      <c r="FX6828" s="128"/>
      <c r="FY6828" s="129"/>
      <c r="GA6828" s="128"/>
    </row>
    <row r="6829" spans="179:183" x14ac:dyDescent="0.35">
      <c r="FW6829" s="128"/>
      <c r="FX6829" s="128"/>
      <c r="FY6829" s="129"/>
      <c r="GA6829" s="128"/>
    </row>
    <row r="6830" spans="179:183" x14ac:dyDescent="0.35">
      <c r="FW6830" s="128"/>
      <c r="FX6830" s="128"/>
      <c r="FY6830" s="129"/>
      <c r="GA6830" s="128"/>
    </row>
    <row r="6831" spans="179:183" x14ac:dyDescent="0.35">
      <c r="FW6831" s="128"/>
      <c r="FX6831" s="128"/>
      <c r="FY6831" s="129"/>
      <c r="GA6831" s="128"/>
    </row>
    <row r="6832" spans="179:183" x14ac:dyDescent="0.35">
      <c r="FW6832" s="128"/>
      <c r="FX6832" s="128"/>
      <c r="FY6832" s="129"/>
      <c r="GA6832" s="128"/>
    </row>
    <row r="6833" spans="179:183" x14ac:dyDescent="0.35">
      <c r="FW6833" s="128"/>
      <c r="FX6833" s="128"/>
      <c r="FY6833" s="129"/>
      <c r="GA6833" s="128"/>
    </row>
    <row r="6834" spans="179:183" x14ac:dyDescent="0.35">
      <c r="FW6834" s="128"/>
      <c r="FX6834" s="128"/>
      <c r="FY6834" s="129"/>
      <c r="GA6834" s="128"/>
    </row>
    <row r="6835" spans="179:183" x14ac:dyDescent="0.35">
      <c r="FW6835" s="128"/>
      <c r="FX6835" s="128"/>
      <c r="FY6835" s="129"/>
      <c r="GA6835" s="128"/>
    </row>
    <row r="6836" spans="179:183" x14ac:dyDescent="0.35">
      <c r="FW6836" s="128"/>
      <c r="FX6836" s="128"/>
      <c r="FY6836" s="129"/>
      <c r="GA6836" s="128"/>
    </row>
    <row r="6837" spans="179:183" x14ac:dyDescent="0.35">
      <c r="FW6837" s="128"/>
      <c r="FX6837" s="128"/>
      <c r="FY6837" s="129"/>
      <c r="GA6837" s="128"/>
    </row>
    <row r="6838" spans="179:183" x14ac:dyDescent="0.35">
      <c r="FW6838" s="128"/>
      <c r="FX6838" s="128"/>
      <c r="FY6838" s="129"/>
      <c r="GA6838" s="128"/>
    </row>
    <row r="6839" spans="179:183" x14ac:dyDescent="0.35">
      <c r="FW6839" s="128"/>
      <c r="FX6839" s="128"/>
      <c r="FY6839" s="129"/>
      <c r="GA6839" s="128"/>
    </row>
    <row r="6840" spans="179:183" x14ac:dyDescent="0.35">
      <c r="FW6840" s="128"/>
      <c r="FX6840" s="128"/>
      <c r="FY6840" s="129"/>
      <c r="GA6840" s="128"/>
    </row>
    <row r="6841" spans="179:183" x14ac:dyDescent="0.35">
      <c r="FW6841" s="128"/>
      <c r="FX6841" s="128"/>
      <c r="FY6841" s="129"/>
      <c r="GA6841" s="128"/>
    </row>
    <row r="6842" spans="179:183" x14ac:dyDescent="0.35">
      <c r="FW6842" s="128"/>
      <c r="FX6842" s="128"/>
      <c r="FY6842" s="129"/>
      <c r="GA6842" s="128"/>
    </row>
    <row r="6843" spans="179:183" x14ac:dyDescent="0.35">
      <c r="FW6843" s="128"/>
      <c r="FX6843" s="128"/>
      <c r="FY6843" s="129"/>
      <c r="GA6843" s="128"/>
    </row>
    <row r="6844" spans="179:183" x14ac:dyDescent="0.35">
      <c r="FW6844" s="128"/>
      <c r="FX6844" s="128"/>
      <c r="FY6844" s="129"/>
      <c r="GA6844" s="128"/>
    </row>
    <row r="6845" spans="179:183" x14ac:dyDescent="0.35">
      <c r="FW6845" s="128"/>
      <c r="FX6845" s="128"/>
      <c r="FY6845" s="129"/>
      <c r="GA6845" s="128"/>
    </row>
    <row r="6846" spans="179:183" x14ac:dyDescent="0.35">
      <c r="FW6846" s="128"/>
      <c r="FX6846" s="128"/>
      <c r="FY6846" s="129"/>
      <c r="GA6846" s="128"/>
    </row>
    <row r="6847" spans="179:183" x14ac:dyDescent="0.35">
      <c r="FW6847" s="128"/>
      <c r="FX6847" s="128"/>
      <c r="FY6847" s="129"/>
      <c r="GA6847" s="128"/>
    </row>
    <row r="6848" spans="179:183" x14ac:dyDescent="0.35">
      <c r="FW6848" s="128"/>
      <c r="FX6848" s="128"/>
      <c r="FY6848" s="129"/>
      <c r="GA6848" s="128"/>
    </row>
    <row r="6849" spans="179:183" x14ac:dyDescent="0.35">
      <c r="FW6849" s="128"/>
      <c r="FX6849" s="128"/>
      <c r="FY6849" s="129"/>
      <c r="GA6849" s="128"/>
    </row>
    <row r="6850" spans="179:183" x14ac:dyDescent="0.35">
      <c r="FW6850" s="128"/>
      <c r="FX6850" s="128"/>
      <c r="FY6850" s="129"/>
      <c r="GA6850" s="128"/>
    </row>
    <row r="6851" spans="179:183" x14ac:dyDescent="0.35">
      <c r="FW6851" s="128"/>
      <c r="FX6851" s="128"/>
      <c r="FY6851" s="129"/>
      <c r="GA6851" s="128"/>
    </row>
    <row r="6852" spans="179:183" x14ac:dyDescent="0.35">
      <c r="FW6852" s="128"/>
      <c r="FX6852" s="128"/>
      <c r="FY6852" s="129"/>
      <c r="GA6852" s="128"/>
    </row>
    <row r="6853" spans="179:183" x14ac:dyDescent="0.35">
      <c r="FW6853" s="128"/>
      <c r="FX6853" s="128"/>
      <c r="FY6853" s="129"/>
      <c r="GA6853" s="128"/>
    </row>
    <row r="6854" spans="179:183" x14ac:dyDescent="0.35">
      <c r="FW6854" s="128"/>
      <c r="FX6854" s="128"/>
      <c r="FY6854" s="129"/>
      <c r="GA6854" s="128"/>
    </row>
    <row r="6855" spans="179:183" x14ac:dyDescent="0.35">
      <c r="FW6855" s="128"/>
      <c r="FX6855" s="128"/>
      <c r="FY6855" s="129"/>
      <c r="GA6855" s="128"/>
    </row>
    <row r="6856" spans="179:183" x14ac:dyDescent="0.35">
      <c r="FW6856" s="128"/>
      <c r="FX6856" s="128"/>
      <c r="FY6856" s="129"/>
      <c r="GA6856" s="128"/>
    </row>
    <row r="6857" spans="179:183" x14ac:dyDescent="0.35">
      <c r="FW6857" s="128"/>
      <c r="FX6857" s="128"/>
      <c r="FY6857" s="129"/>
      <c r="GA6857" s="128"/>
    </row>
    <row r="6858" spans="179:183" x14ac:dyDescent="0.35">
      <c r="FW6858" s="128"/>
      <c r="FX6858" s="128"/>
      <c r="FY6858" s="129"/>
      <c r="GA6858" s="128"/>
    </row>
    <row r="6859" spans="179:183" x14ac:dyDescent="0.35">
      <c r="FW6859" s="128"/>
      <c r="FX6859" s="128"/>
      <c r="FY6859" s="129"/>
      <c r="GA6859" s="128"/>
    </row>
    <row r="6860" spans="179:183" x14ac:dyDescent="0.35">
      <c r="FW6860" s="128"/>
      <c r="FX6860" s="128"/>
      <c r="FY6860" s="129"/>
      <c r="GA6860" s="128"/>
    </row>
    <row r="6861" spans="179:183" x14ac:dyDescent="0.35">
      <c r="FW6861" s="128"/>
      <c r="FX6861" s="128"/>
      <c r="FY6861" s="129"/>
      <c r="GA6861" s="128"/>
    </row>
    <row r="6862" spans="179:183" x14ac:dyDescent="0.35">
      <c r="FW6862" s="128"/>
      <c r="FX6862" s="128"/>
      <c r="FY6862" s="129"/>
      <c r="GA6862" s="128"/>
    </row>
    <row r="6863" spans="179:183" x14ac:dyDescent="0.35">
      <c r="FW6863" s="128"/>
      <c r="FX6863" s="128"/>
      <c r="FY6863" s="129"/>
      <c r="GA6863" s="128"/>
    </row>
    <row r="6864" spans="179:183" x14ac:dyDescent="0.35">
      <c r="FW6864" s="128"/>
      <c r="FX6864" s="128"/>
      <c r="FY6864" s="129"/>
      <c r="GA6864" s="128"/>
    </row>
    <row r="6865" spans="179:183" x14ac:dyDescent="0.35">
      <c r="FW6865" s="128"/>
      <c r="FX6865" s="128"/>
      <c r="FY6865" s="129"/>
      <c r="GA6865" s="128"/>
    </row>
    <row r="6866" spans="179:183" x14ac:dyDescent="0.35">
      <c r="FW6866" s="128"/>
      <c r="FX6866" s="128"/>
      <c r="FY6866" s="129"/>
      <c r="GA6866" s="128"/>
    </row>
    <row r="6867" spans="179:183" x14ac:dyDescent="0.35">
      <c r="FW6867" s="128"/>
      <c r="FX6867" s="128"/>
      <c r="FY6867" s="129"/>
      <c r="GA6867" s="128"/>
    </row>
    <row r="6868" spans="179:183" x14ac:dyDescent="0.35">
      <c r="FW6868" s="128"/>
      <c r="FX6868" s="128"/>
      <c r="FY6868" s="129"/>
      <c r="GA6868" s="128"/>
    </row>
    <row r="6869" spans="179:183" x14ac:dyDescent="0.35">
      <c r="FW6869" s="128"/>
      <c r="FX6869" s="128"/>
      <c r="FY6869" s="129"/>
      <c r="GA6869" s="128"/>
    </row>
    <row r="6870" spans="179:183" x14ac:dyDescent="0.35">
      <c r="FW6870" s="128"/>
      <c r="FX6870" s="128"/>
      <c r="FY6870" s="129"/>
      <c r="GA6870" s="128"/>
    </row>
    <row r="6871" spans="179:183" x14ac:dyDescent="0.35">
      <c r="FW6871" s="128"/>
      <c r="FX6871" s="128"/>
      <c r="FY6871" s="129"/>
      <c r="GA6871" s="128"/>
    </row>
    <row r="6872" spans="179:183" x14ac:dyDescent="0.35">
      <c r="FW6872" s="128"/>
      <c r="FX6872" s="128"/>
      <c r="FY6872" s="129"/>
      <c r="GA6872" s="128"/>
    </row>
    <row r="6873" spans="179:183" x14ac:dyDescent="0.35">
      <c r="FW6873" s="128"/>
      <c r="FX6873" s="128"/>
      <c r="FY6873" s="129"/>
      <c r="GA6873" s="128"/>
    </row>
    <row r="6874" spans="179:183" x14ac:dyDescent="0.35">
      <c r="FW6874" s="128"/>
      <c r="FX6874" s="128"/>
      <c r="FY6874" s="129"/>
      <c r="GA6874" s="128"/>
    </row>
    <row r="6875" spans="179:183" x14ac:dyDescent="0.35">
      <c r="FW6875" s="128"/>
      <c r="FX6875" s="128"/>
      <c r="FY6875" s="129"/>
      <c r="GA6875" s="128"/>
    </row>
    <row r="6876" spans="179:183" x14ac:dyDescent="0.35">
      <c r="FW6876" s="128"/>
      <c r="FX6876" s="128"/>
      <c r="FY6876" s="129"/>
      <c r="GA6876" s="128"/>
    </row>
    <row r="6877" spans="179:183" x14ac:dyDescent="0.35">
      <c r="FW6877" s="128"/>
      <c r="FX6877" s="128"/>
      <c r="FY6877" s="129"/>
      <c r="GA6877" s="128"/>
    </row>
    <row r="6878" spans="179:183" x14ac:dyDescent="0.35">
      <c r="FW6878" s="128"/>
      <c r="FX6878" s="128"/>
      <c r="FY6878" s="129"/>
      <c r="GA6878" s="128"/>
    </row>
    <row r="6879" spans="179:183" x14ac:dyDescent="0.35">
      <c r="FW6879" s="128"/>
      <c r="FX6879" s="128"/>
      <c r="FY6879" s="129"/>
      <c r="GA6879" s="128"/>
    </row>
    <row r="6880" spans="179:183" x14ac:dyDescent="0.35">
      <c r="FW6880" s="128"/>
      <c r="FX6880" s="128"/>
      <c r="FY6880" s="129"/>
      <c r="GA6880" s="128"/>
    </row>
    <row r="6881" spans="179:183" x14ac:dyDescent="0.35">
      <c r="FW6881" s="128"/>
      <c r="FX6881" s="128"/>
      <c r="FY6881" s="129"/>
      <c r="GA6881" s="128"/>
    </row>
    <row r="6882" spans="179:183" x14ac:dyDescent="0.35">
      <c r="FW6882" s="128"/>
      <c r="FX6882" s="128"/>
      <c r="FY6882" s="129"/>
      <c r="GA6882" s="128"/>
    </row>
    <row r="6883" spans="179:183" x14ac:dyDescent="0.35">
      <c r="FW6883" s="128"/>
      <c r="FX6883" s="128"/>
      <c r="FY6883" s="129"/>
      <c r="GA6883" s="128"/>
    </row>
    <row r="6884" spans="179:183" x14ac:dyDescent="0.35">
      <c r="FW6884" s="128"/>
      <c r="FX6884" s="128"/>
      <c r="FY6884" s="129"/>
      <c r="GA6884" s="128"/>
    </row>
    <row r="6885" spans="179:183" x14ac:dyDescent="0.35">
      <c r="FW6885" s="128"/>
      <c r="FX6885" s="128"/>
      <c r="FY6885" s="129"/>
      <c r="GA6885" s="128"/>
    </row>
    <row r="6886" spans="179:183" x14ac:dyDescent="0.35">
      <c r="FW6886" s="128"/>
      <c r="FX6886" s="128"/>
      <c r="FY6886" s="129"/>
      <c r="GA6886" s="128"/>
    </row>
    <row r="6887" spans="179:183" x14ac:dyDescent="0.35">
      <c r="FW6887" s="128"/>
      <c r="FX6887" s="128"/>
      <c r="FY6887" s="129"/>
      <c r="GA6887" s="128"/>
    </row>
    <row r="6888" spans="179:183" x14ac:dyDescent="0.35">
      <c r="FW6888" s="128"/>
      <c r="FX6888" s="128"/>
      <c r="FY6888" s="129"/>
      <c r="GA6888" s="128"/>
    </row>
    <row r="6889" spans="179:183" x14ac:dyDescent="0.35">
      <c r="FW6889" s="128"/>
      <c r="FX6889" s="128"/>
      <c r="FY6889" s="129"/>
      <c r="GA6889" s="128"/>
    </row>
    <row r="6890" spans="179:183" x14ac:dyDescent="0.35">
      <c r="FW6890" s="128"/>
      <c r="FX6890" s="128"/>
      <c r="FY6890" s="129"/>
      <c r="GA6890" s="128"/>
    </row>
    <row r="6891" spans="179:183" x14ac:dyDescent="0.35">
      <c r="FW6891" s="128"/>
      <c r="FX6891" s="128"/>
      <c r="FY6891" s="129"/>
      <c r="GA6891" s="128"/>
    </row>
    <row r="6892" spans="179:183" x14ac:dyDescent="0.35">
      <c r="FW6892" s="128"/>
      <c r="FX6892" s="128"/>
      <c r="FY6892" s="129"/>
      <c r="GA6892" s="128"/>
    </row>
    <row r="6893" spans="179:183" x14ac:dyDescent="0.35">
      <c r="FW6893" s="128"/>
      <c r="FX6893" s="128"/>
      <c r="FY6893" s="129"/>
      <c r="GA6893" s="128"/>
    </row>
    <row r="6894" spans="179:183" x14ac:dyDescent="0.35">
      <c r="FW6894" s="128"/>
      <c r="FX6894" s="128"/>
      <c r="FY6894" s="129"/>
      <c r="GA6894" s="128"/>
    </row>
    <row r="6895" spans="179:183" x14ac:dyDescent="0.35">
      <c r="FW6895" s="128"/>
      <c r="FX6895" s="128"/>
      <c r="FY6895" s="129"/>
      <c r="GA6895" s="128"/>
    </row>
    <row r="6896" spans="179:183" x14ac:dyDescent="0.35">
      <c r="FW6896" s="128"/>
      <c r="FX6896" s="128"/>
      <c r="FY6896" s="129"/>
      <c r="GA6896" s="128"/>
    </row>
    <row r="6897" spans="179:183" x14ac:dyDescent="0.35">
      <c r="FW6897" s="128"/>
      <c r="FX6897" s="128"/>
      <c r="FY6897" s="129"/>
      <c r="GA6897" s="128"/>
    </row>
    <row r="6898" spans="179:183" x14ac:dyDescent="0.35">
      <c r="FW6898" s="128"/>
      <c r="FX6898" s="128"/>
      <c r="FY6898" s="129"/>
      <c r="GA6898" s="128"/>
    </row>
    <row r="6899" spans="179:183" x14ac:dyDescent="0.35">
      <c r="FW6899" s="128"/>
      <c r="FX6899" s="128"/>
      <c r="FY6899" s="129"/>
      <c r="GA6899" s="128"/>
    </row>
    <row r="6900" spans="179:183" x14ac:dyDescent="0.35">
      <c r="FW6900" s="128"/>
      <c r="FX6900" s="128"/>
      <c r="FY6900" s="129"/>
      <c r="GA6900" s="128"/>
    </row>
    <row r="6901" spans="179:183" x14ac:dyDescent="0.35">
      <c r="FW6901" s="128"/>
      <c r="FX6901" s="128"/>
      <c r="FY6901" s="129"/>
      <c r="GA6901" s="128"/>
    </row>
    <row r="6902" spans="179:183" x14ac:dyDescent="0.35">
      <c r="FW6902" s="128"/>
      <c r="FX6902" s="128"/>
      <c r="FY6902" s="129"/>
      <c r="GA6902" s="128"/>
    </row>
    <row r="6903" spans="179:183" x14ac:dyDescent="0.35">
      <c r="FW6903" s="128"/>
      <c r="FX6903" s="128"/>
      <c r="FY6903" s="129"/>
      <c r="GA6903" s="128"/>
    </row>
    <row r="6904" spans="179:183" x14ac:dyDescent="0.35">
      <c r="FW6904" s="128"/>
      <c r="FX6904" s="128"/>
      <c r="FY6904" s="129"/>
      <c r="GA6904" s="128"/>
    </row>
    <row r="6905" spans="179:183" x14ac:dyDescent="0.35">
      <c r="FW6905" s="128"/>
      <c r="FX6905" s="128"/>
      <c r="FY6905" s="129"/>
      <c r="GA6905" s="128"/>
    </row>
    <row r="6906" spans="179:183" x14ac:dyDescent="0.35">
      <c r="FW6906" s="128"/>
      <c r="FX6906" s="128"/>
      <c r="FY6906" s="129"/>
      <c r="GA6906" s="128"/>
    </row>
    <row r="6907" spans="179:183" x14ac:dyDescent="0.35">
      <c r="FW6907" s="128"/>
      <c r="FX6907" s="128"/>
      <c r="FY6907" s="129"/>
      <c r="GA6907" s="128"/>
    </row>
    <row r="6908" spans="179:183" x14ac:dyDescent="0.35">
      <c r="FW6908" s="128"/>
      <c r="FX6908" s="128"/>
      <c r="FY6908" s="129"/>
      <c r="GA6908" s="128"/>
    </row>
    <row r="6909" spans="179:183" x14ac:dyDescent="0.35">
      <c r="FW6909" s="128"/>
      <c r="FX6909" s="128"/>
      <c r="FY6909" s="129"/>
      <c r="GA6909" s="128"/>
    </row>
    <row r="6910" spans="179:183" x14ac:dyDescent="0.35">
      <c r="FW6910" s="128"/>
      <c r="FX6910" s="128"/>
      <c r="FY6910" s="129"/>
      <c r="GA6910" s="128"/>
    </row>
    <row r="6911" spans="179:183" x14ac:dyDescent="0.35">
      <c r="FW6911" s="128"/>
      <c r="FX6911" s="128"/>
      <c r="FY6911" s="129"/>
      <c r="GA6911" s="128"/>
    </row>
    <row r="6912" spans="179:183" x14ac:dyDescent="0.35">
      <c r="FW6912" s="128"/>
      <c r="FX6912" s="128"/>
      <c r="FY6912" s="129"/>
      <c r="GA6912" s="128"/>
    </row>
    <row r="6913" spans="179:183" x14ac:dyDescent="0.35">
      <c r="FW6913" s="128"/>
      <c r="FX6913" s="128"/>
      <c r="FY6913" s="129"/>
      <c r="GA6913" s="128"/>
    </row>
    <row r="6914" spans="179:183" x14ac:dyDescent="0.35">
      <c r="FW6914" s="128"/>
      <c r="FX6914" s="128"/>
      <c r="FY6914" s="129"/>
      <c r="GA6914" s="128"/>
    </row>
    <row r="6915" spans="179:183" x14ac:dyDescent="0.35">
      <c r="FW6915" s="128"/>
      <c r="FX6915" s="128"/>
      <c r="FY6915" s="129"/>
      <c r="GA6915" s="128"/>
    </row>
    <row r="6916" spans="179:183" x14ac:dyDescent="0.35">
      <c r="FW6916" s="128"/>
      <c r="FX6916" s="128"/>
      <c r="FY6916" s="129"/>
      <c r="GA6916" s="128"/>
    </row>
    <row r="6917" spans="179:183" x14ac:dyDescent="0.35">
      <c r="FW6917" s="128"/>
      <c r="FX6917" s="128"/>
      <c r="FY6917" s="129"/>
      <c r="GA6917" s="128"/>
    </row>
    <row r="6918" spans="179:183" x14ac:dyDescent="0.35">
      <c r="FW6918" s="128"/>
      <c r="FX6918" s="128"/>
      <c r="FY6918" s="129"/>
      <c r="GA6918" s="128"/>
    </row>
    <row r="6919" spans="179:183" x14ac:dyDescent="0.35">
      <c r="FW6919" s="128"/>
      <c r="FX6919" s="128"/>
      <c r="FY6919" s="129"/>
      <c r="GA6919" s="128"/>
    </row>
    <row r="6920" spans="179:183" x14ac:dyDescent="0.35">
      <c r="FW6920" s="128"/>
      <c r="FX6920" s="128"/>
      <c r="FY6920" s="129"/>
      <c r="GA6920" s="128"/>
    </row>
    <row r="6921" spans="179:183" x14ac:dyDescent="0.35">
      <c r="FW6921" s="128"/>
      <c r="FX6921" s="128"/>
      <c r="FY6921" s="129"/>
      <c r="GA6921" s="128"/>
    </row>
    <row r="6922" spans="179:183" x14ac:dyDescent="0.35">
      <c r="FW6922" s="128"/>
      <c r="FX6922" s="128"/>
      <c r="FY6922" s="129"/>
      <c r="GA6922" s="128"/>
    </row>
    <row r="6923" spans="179:183" x14ac:dyDescent="0.35">
      <c r="FW6923" s="128"/>
      <c r="FX6923" s="128"/>
      <c r="FY6923" s="129"/>
      <c r="GA6923" s="128"/>
    </row>
    <row r="6924" spans="179:183" x14ac:dyDescent="0.35">
      <c r="FW6924" s="128"/>
      <c r="FX6924" s="128"/>
      <c r="FY6924" s="129"/>
      <c r="GA6924" s="128"/>
    </row>
    <row r="6925" spans="179:183" x14ac:dyDescent="0.35">
      <c r="FW6925" s="128"/>
      <c r="FX6925" s="128"/>
      <c r="FY6925" s="129"/>
      <c r="GA6925" s="128"/>
    </row>
    <row r="6926" spans="179:183" x14ac:dyDescent="0.35">
      <c r="FW6926" s="128"/>
      <c r="FX6926" s="128"/>
      <c r="FY6926" s="129"/>
      <c r="GA6926" s="128"/>
    </row>
    <row r="6927" spans="179:183" x14ac:dyDescent="0.35">
      <c r="FW6927" s="128"/>
      <c r="FX6927" s="128"/>
      <c r="FY6927" s="129"/>
      <c r="GA6927" s="128"/>
    </row>
    <row r="6928" spans="179:183" x14ac:dyDescent="0.35">
      <c r="FW6928" s="128"/>
      <c r="FX6928" s="128"/>
      <c r="FY6928" s="129"/>
      <c r="GA6928" s="128"/>
    </row>
    <row r="6929" spans="179:183" x14ac:dyDescent="0.35">
      <c r="FW6929" s="128"/>
      <c r="FX6929" s="128"/>
      <c r="FY6929" s="129"/>
      <c r="GA6929" s="128"/>
    </row>
    <row r="6930" spans="179:183" x14ac:dyDescent="0.35">
      <c r="FW6930" s="128"/>
      <c r="FX6930" s="128"/>
      <c r="FY6930" s="129"/>
      <c r="GA6930" s="128"/>
    </row>
    <row r="6931" spans="179:183" x14ac:dyDescent="0.35">
      <c r="FW6931" s="128"/>
      <c r="FX6931" s="128"/>
      <c r="FY6931" s="129"/>
      <c r="GA6931" s="128"/>
    </row>
    <row r="6932" spans="179:183" x14ac:dyDescent="0.35">
      <c r="FW6932" s="128"/>
      <c r="FX6932" s="128"/>
      <c r="FY6932" s="129"/>
      <c r="GA6932" s="128"/>
    </row>
    <row r="6933" spans="179:183" x14ac:dyDescent="0.35">
      <c r="FW6933" s="128"/>
      <c r="FX6933" s="128"/>
      <c r="FY6933" s="129"/>
      <c r="GA6933" s="128"/>
    </row>
    <row r="6934" spans="179:183" x14ac:dyDescent="0.35">
      <c r="FW6934" s="128"/>
      <c r="FX6934" s="128"/>
      <c r="FY6934" s="129"/>
      <c r="GA6934" s="128"/>
    </row>
    <row r="6935" spans="179:183" x14ac:dyDescent="0.35">
      <c r="FW6935" s="128"/>
      <c r="FX6935" s="128"/>
      <c r="FY6935" s="129"/>
      <c r="GA6935" s="128"/>
    </row>
    <row r="6936" spans="179:183" x14ac:dyDescent="0.35">
      <c r="FW6936" s="128"/>
      <c r="FX6936" s="128"/>
      <c r="FY6936" s="129"/>
      <c r="GA6936" s="128"/>
    </row>
    <row r="6937" spans="179:183" x14ac:dyDescent="0.35">
      <c r="FW6937" s="128"/>
      <c r="FX6937" s="128"/>
      <c r="FY6937" s="129"/>
      <c r="GA6937" s="128"/>
    </row>
    <row r="6938" spans="179:183" x14ac:dyDescent="0.35">
      <c r="FW6938" s="128"/>
      <c r="FX6938" s="128"/>
      <c r="FY6938" s="129"/>
      <c r="GA6938" s="128"/>
    </row>
    <row r="6939" spans="179:183" x14ac:dyDescent="0.35">
      <c r="FW6939" s="128"/>
      <c r="FX6939" s="128"/>
      <c r="FY6939" s="129"/>
      <c r="GA6939" s="128"/>
    </row>
    <row r="6940" spans="179:183" x14ac:dyDescent="0.35">
      <c r="FW6940" s="128"/>
      <c r="FX6940" s="128"/>
      <c r="FY6940" s="129"/>
      <c r="GA6940" s="128"/>
    </row>
    <row r="6941" spans="179:183" x14ac:dyDescent="0.35">
      <c r="FW6941" s="128"/>
      <c r="FX6941" s="128"/>
      <c r="FY6941" s="129"/>
      <c r="GA6941" s="128"/>
    </row>
    <row r="6942" spans="179:183" x14ac:dyDescent="0.35">
      <c r="FW6942" s="128"/>
      <c r="FX6942" s="128"/>
      <c r="FY6942" s="129"/>
      <c r="GA6942" s="128"/>
    </row>
    <row r="6943" spans="179:183" x14ac:dyDescent="0.35">
      <c r="FW6943" s="128"/>
      <c r="FX6943" s="128"/>
      <c r="FY6943" s="129"/>
      <c r="GA6943" s="128"/>
    </row>
    <row r="6944" spans="179:183" x14ac:dyDescent="0.35">
      <c r="FW6944" s="128"/>
      <c r="FX6944" s="128"/>
      <c r="FY6944" s="129"/>
      <c r="GA6944" s="128"/>
    </row>
    <row r="6945" spans="179:183" x14ac:dyDescent="0.35">
      <c r="FW6945" s="128"/>
      <c r="FX6945" s="128"/>
      <c r="FY6945" s="129"/>
      <c r="GA6945" s="128"/>
    </row>
    <row r="6946" spans="179:183" x14ac:dyDescent="0.35">
      <c r="FW6946" s="128"/>
      <c r="FX6946" s="128"/>
      <c r="FY6946" s="129"/>
      <c r="GA6946" s="128"/>
    </row>
    <row r="6947" spans="179:183" x14ac:dyDescent="0.35">
      <c r="FW6947" s="128"/>
      <c r="FX6947" s="128"/>
      <c r="FY6947" s="129"/>
      <c r="GA6947" s="128"/>
    </row>
    <row r="6948" spans="179:183" x14ac:dyDescent="0.35">
      <c r="FW6948" s="128"/>
      <c r="FX6948" s="128"/>
      <c r="FY6948" s="129"/>
      <c r="GA6948" s="128"/>
    </row>
    <row r="6949" spans="179:183" x14ac:dyDescent="0.35">
      <c r="FW6949" s="128"/>
      <c r="FX6949" s="128"/>
      <c r="FY6949" s="129"/>
      <c r="GA6949" s="128"/>
    </row>
    <row r="6950" spans="179:183" x14ac:dyDescent="0.35">
      <c r="FW6950" s="128"/>
      <c r="FX6950" s="128"/>
      <c r="FY6950" s="129"/>
      <c r="GA6950" s="128"/>
    </row>
    <row r="6951" spans="179:183" x14ac:dyDescent="0.35">
      <c r="FW6951" s="128"/>
      <c r="FX6951" s="128"/>
      <c r="FY6951" s="129"/>
      <c r="GA6951" s="128"/>
    </row>
    <row r="6952" spans="179:183" x14ac:dyDescent="0.35">
      <c r="FW6952" s="128"/>
      <c r="FX6952" s="128"/>
      <c r="FY6952" s="129"/>
      <c r="GA6952" s="128"/>
    </row>
    <row r="6953" spans="179:183" x14ac:dyDescent="0.35">
      <c r="FW6953" s="128"/>
      <c r="FX6953" s="128"/>
      <c r="FY6953" s="129"/>
      <c r="GA6953" s="128"/>
    </row>
    <row r="6954" spans="179:183" x14ac:dyDescent="0.35">
      <c r="FW6954" s="128"/>
      <c r="FX6954" s="128"/>
      <c r="FY6954" s="129"/>
      <c r="GA6954" s="128"/>
    </row>
    <row r="6955" spans="179:183" x14ac:dyDescent="0.35">
      <c r="FW6955" s="128"/>
      <c r="FX6955" s="128"/>
      <c r="FY6955" s="129"/>
      <c r="GA6955" s="128"/>
    </row>
    <row r="6956" spans="179:183" x14ac:dyDescent="0.35">
      <c r="FW6956" s="128"/>
      <c r="FX6956" s="128"/>
      <c r="FY6956" s="129"/>
      <c r="GA6956" s="128"/>
    </row>
    <row r="6957" spans="179:183" x14ac:dyDescent="0.35">
      <c r="FW6957" s="128"/>
      <c r="FX6957" s="128"/>
      <c r="FY6957" s="129"/>
      <c r="GA6957" s="128"/>
    </row>
    <row r="6958" spans="179:183" x14ac:dyDescent="0.35">
      <c r="FW6958" s="128"/>
      <c r="FX6958" s="128"/>
      <c r="FY6958" s="129"/>
      <c r="GA6958" s="128"/>
    </row>
    <row r="6959" spans="179:183" x14ac:dyDescent="0.35">
      <c r="FW6959" s="128"/>
      <c r="FX6959" s="128"/>
      <c r="FY6959" s="129"/>
      <c r="GA6959" s="128"/>
    </row>
    <row r="6960" spans="179:183" x14ac:dyDescent="0.35">
      <c r="FW6960" s="128"/>
      <c r="FX6960" s="128"/>
      <c r="FY6960" s="129"/>
      <c r="GA6960" s="128"/>
    </row>
    <row r="6961" spans="179:183" x14ac:dyDescent="0.35">
      <c r="FW6961" s="128"/>
      <c r="FX6961" s="128"/>
      <c r="FY6961" s="129"/>
      <c r="GA6961" s="128"/>
    </row>
    <row r="6962" spans="179:183" x14ac:dyDescent="0.35">
      <c r="FW6962" s="128"/>
      <c r="FX6962" s="128"/>
      <c r="FY6962" s="129"/>
      <c r="GA6962" s="128"/>
    </row>
    <row r="6963" spans="179:183" x14ac:dyDescent="0.35">
      <c r="FW6963" s="128"/>
      <c r="FX6963" s="128"/>
      <c r="FY6963" s="129"/>
      <c r="GA6963" s="128"/>
    </row>
    <row r="6964" spans="179:183" x14ac:dyDescent="0.35">
      <c r="FW6964" s="128"/>
      <c r="FX6964" s="128"/>
      <c r="FY6964" s="129"/>
      <c r="GA6964" s="128"/>
    </row>
    <row r="6965" spans="179:183" x14ac:dyDescent="0.35">
      <c r="FW6965" s="128"/>
      <c r="FX6965" s="128"/>
      <c r="FY6965" s="129"/>
      <c r="GA6965" s="128"/>
    </row>
    <row r="6966" spans="179:183" x14ac:dyDescent="0.35">
      <c r="FW6966" s="128"/>
      <c r="FX6966" s="128"/>
      <c r="FY6966" s="129"/>
      <c r="GA6966" s="128"/>
    </row>
    <row r="6967" spans="179:183" x14ac:dyDescent="0.35">
      <c r="FW6967" s="128"/>
      <c r="FX6967" s="128"/>
      <c r="FY6967" s="129"/>
      <c r="GA6967" s="128"/>
    </row>
    <row r="6968" spans="179:183" x14ac:dyDescent="0.35">
      <c r="FW6968" s="128"/>
      <c r="FX6968" s="128"/>
      <c r="FY6968" s="129"/>
      <c r="GA6968" s="128"/>
    </row>
    <row r="6969" spans="179:183" x14ac:dyDescent="0.35">
      <c r="FW6969" s="128"/>
      <c r="FX6969" s="128"/>
      <c r="FY6969" s="129"/>
      <c r="GA6969" s="128"/>
    </row>
    <row r="6970" spans="179:183" x14ac:dyDescent="0.35">
      <c r="FW6970" s="128"/>
      <c r="FX6970" s="128"/>
      <c r="FY6970" s="129"/>
      <c r="GA6970" s="128"/>
    </row>
    <row r="6971" spans="179:183" x14ac:dyDescent="0.35">
      <c r="FW6971" s="128"/>
      <c r="FX6971" s="128"/>
      <c r="FY6971" s="129"/>
      <c r="GA6971" s="128"/>
    </row>
    <row r="6972" spans="179:183" x14ac:dyDescent="0.35">
      <c r="FW6972" s="128"/>
      <c r="FX6972" s="128"/>
      <c r="FY6972" s="129"/>
      <c r="GA6972" s="128"/>
    </row>
    <row r="6973" spans="179:183" x14ac:dyDescent="0.35">
      <c r="FW6973" s="128"/>
      <c r="FX6973" s="128"/>
      <c r="FY6973" s="129"/>
      <c r="GA6973" s="128"/>
    </row>
    <row r="6974" spans="179:183" x14ac:dyDescent="0.35">
      <c r="FW6974" s="128"/>
      <c r="FX6974" s="128"/>
      <c r="FY6974" s="129"/>
      <c r="GA6974" s="128"/>
    </row>
    <row r="6975" spans="179:183" x14ac:dyDescent="0.35">
      <c r="FW6975" s="128"/>
      <c r="FX6975" s="128"/>
      <c r="FY6975" s="129"/>
      <c r="GA6975" s="128"/>
    </row>
    <row r="6976" spans="179:183" x14ac:dyDescent="0.35">
      <c r="FW6976" s="128"/>
      <c r="FX6976" s="128"/>
      <c r="FY6976" s="129"/>
      <c r="GA6976" s="128"/>
    </row>
    <row r="6977" spans="179:183" x14ac:dyDescent="0.35">
      <c r="FW6977" s="128"/>
      <c r="FX6977" s="128"/>
      <c r="FY6977" s="129"/>
      <c r="GA6977" s="128"/>
    </row>
    <row r="6978" spans="179:183" x14ac:dyDescent="0.35">
      <c r="FW6978" s="128"/>
      <c r="FX6978" s="128"/>
      <c r="FY6978" s="129"/>
      <c r="GA6978" s="128"/>
    </row>
    <row r="6979" spans="179:183" x14ac:dyDescent="0.35">
      <c r="FW6979" s="128"/>
      <c r="FX6979" s="128"/>
      <c r="FY6979" s="129"/>
      <c r="GA6979" s="128"/>
    </row>
    <row r="6980" spans="179:183" x14ac:dyDescent="0.35">
      <c r="FW6980" s="128"/>
      <c r="FX6980" s="128"/>
      <c r="FY6980" s="129"/>
      <c r="GA6980" s="128"/>
    </row>
    <row r="6981" spans="179:183" x14ac:dyDescent="0.35">
      <c r="FW6981" s="128"/>
      <c r="FX6981" s="128"/>
      <c r="FY6981" s="129"/>
      <c r="GA6981" s="128"/>
    </row>
    <row r="6982" spans="179:183" x14ac:dyDescent="0.35">
      <c r="FW6982" s="128"/>
      <c r="FX6982" s="128"/>
      <c r="FY6982" s="129"/>
      <c r="GA6982" s="128"/>
    </row>
    <row r="6983" spans="179:183" x14ac:dyDescent="0.35">
      <c r="FW6983" s="128"/>
      <c r="FX6983" s="128"/>
      <c r="FY6983" s="129"/>
      <c r="GA6983" s="128"/>
    </row>
    <row r="6984" spans="179:183" x14ac:dyDescent="0.35">
      <c r="FW6984" s="128"/>
      <c r="FX6984" s="128"/>
      <c r="FY6984" s="129"/>
      <c r="GA6984" s="128"/>
    </row>
    <row r="6985" spans="179:183" x14ac:dyDescent="0.35">
      <c r="FW6985" s="128"/>
      <c r="FX6985" s="128"/>
      <c r="FY6985" s="129"/>
      <c r="GA6985" s="128"/>
    </row>
    <row r="6986" spans="179:183" x14ac:dyDescent="0.35">
      <c r="FW6986" s="128"/>
      <c r="FX6986" s="128"/>
      <c r="FY6986" s="129"/>
      <c r="GA6986" s="128"/>
    </row>
    <row r="6987" spans="179:183" x14ac:dyDescent="0.35">
      <c r="FW6987" s="128"/>
      <c r="FX6987" s="128"/>
      <c r="FY6987" s="129"/>
      <c r="GA6987" s="128"/>
    </row>
    <row r="6988" spans="179:183" x14ac:dyDescent="0.35">
      <c r="FW6988" s="128"/>
      <c r="FX6988" s="128"/>
      <c r="FY6988" s="129"/>
      <c r="GA6988" s="128"/>
    </row>
    <row r="6989" spans="179:183" x14ac:dyDescent="0.35">
      <c r="FW6989" s="128"/>
      <c r="FX6989" s="128"/>
      <c r="FY6989" s="129"/>
      <c r="GA6989" s="128"/>
    </row>
    <row r="6990" spans="179:183" x14ac:dyDescent="0.35">
      <c r="FW6990" s="128"/>
      <c r="FX6990" s="128"/>
      <c r="FY6990" s="129"/>
      <c r="GA6990" s="128"/>
    </row>
    <row r="6991" spans="179:183" x14ac:dyDescent="0.35">
      <c r="FW6991" s="128"/>
      <c r="FX6991" s="128"/>
      <c r="FY6991" s="129"/>
      <c r="GA6991" s="128"/>
    </row>
    <row r="6992" spans="179:183" x14ac:dyDescent="0.35">
      <c r="FW6992" s="128"/>
      <c r="FX6992" s="128"/>
      <c r="FY6992" s="129"/>
      <c r="GA6992" s="128"/>
    </row>
    <row r="6993" spans="179:183" x14ac:dyDescent="0.35">
      <c r="FW6993" s="128"/>
      <c r="FX6993" s="128"/>
      <c r="FY6993" s="129"/>
      <c r="GA6993" s="128"/>
    </row>
    <row r="6994" spans="179:183" x14ac:dyDescent="0.35">
      <c r="FW6994" s="128"/>
      <c r="FX6994" s="128"/>
      <c r="FY6994" s="129"/>
      <c r="GA6994" s="128"/>
    </row>
    <row r="6995" spans="179:183" x14ac:dyDescent="0.35">
      <c r="FW6995" s="128"/>
      <c r="FX6995" s="128"/>
      <c r="FY6995" s="129"/>
      <c r="GA6995" s="128"/>
    </row>
    <row r="6996" spans="179:183" x14ac:dyDescent="0.35">
      <c r="FW6996" s="128"/>
      <c r="FX6996" s="128"/>
      <c r="FY6996" s="129"/>
      <c r="GA6996" s="128"/>
    </row>
    <row r="6997" spans="179:183" x14ac:dyDescent="0.35">
      <c r="FW6997" s="128"/>
      <c r="FX6997" s="128"/>
      <c r="FY6997" s="129"/>
      <c r="GA6997" s="128"/>
    </row>
    <row r="6998" spans="179:183" x14ac:dyDescent="0.35">
      <c r="FW6998" s="128"/>
      <c r="FX6998" s="128"/>
      <c r="FY6998" s="129"/>
      <c r="GA6998" s="128"/>
    </row>
    <row r="6999" spans="179:183" x14ac:dyDescent="0.35">
      <c r="FW6999" s="128"/>
      <c r="FX6999" s="128"/>
      <c r="FY6999" s="129"/>
      <c r="GA6999" s="128"/>
    </row>
    <row r="7000" spans="179:183" x14ac:dyDescent="0.35">
      <c r="FW7000" s="128"/>
      <c r="FX7000" s="128"/>
      <c r="FY7000" s="129"/>
      <c r="GA7000" s="128"/>
    </row>
    <row r="7001" spans="179:183" x14ac:dyDescent="0.35">
      <c r="FW7001" s="128"/>
      <c r="FX7001" s="128"/>
      <c r="FY7001" s="129"/>
      <c r="GA7001" s="128"/>
    </row>
    <row r="7002" spans="179:183" x14ac:dyDescent="0.35">
      <c r="FW7002" s="128"/>
      <c r="FX7002" s="128"/>
      <c r="FY7002" s="129"/>
      <c r="GA7002" s="128"/>
    </row>
    <row r="7003" spans="179:183" x14ac:dyDescent="0.35">
      <c r="FW7003" s="128"/>
      <c r="FX7003" s="128"/>
      <c r="FY7003" s="129"/>
      <c r="GA7003" s="128"/>
    </row>
    <row r="7004" spans="179:183" x14ac:dyDescent="0.35">
      <c r="FW7004" s="128"/>
      <c r="FX7004" s="128"/>
      <c r="FY7004" s="129"/>
      <c r="GA7004" s="128"/>
    </row>
    <row r="7005" spans="179:183" x14ac:dyDescent="0.35">
      <c r="FW7005" s="128"/>
      <c r="FX7005" s="128"/>
      <c r="FY7005" s="129"/>
      <c r="GA7005" s="128"/>
    </row>
    <row r="7006" spans="179:183" x14ac:dyDescent="0.35">
      <c r="FW7006" s="128"/>
      <c r="FX7006" s="128"/>
      <c r="FY7006" s="129"/>
      <c r="GA7006" s="128"/>
    </row>
    <row r="7007" spans="179:183" x14ac:dyDescent="0.35">
      <c r="FW7007" s="128"/>
      <c r="FX7007" s="128"/>
      <c r="FY7007" s="129"/>
      <c r="GA7007" s="128"/>
    </row>
    <row r="7008" spans="179:183" x14ac:dyDescent="0.35">
      <c r="FW7008" s="128"/>
      <c r="FX7008" s="128"/>
      <c r="FY7008" s="129"/>
      <c r="GA7008" s="128"/>
    </row>
    <row r="7009" spans="179:183" x14ac:dyDescent="0.35">
      <c r="FW7009" s="128"/>
      <c r="FX7009" s="128"/>
      <c r="FY7009" s="129"/>
      <c r="GA7009" s="128"/>
    </row>
    <row r="7010" spans="179:183" x14ac:dyDescent="0.35">
      <c r="FW7010" s="128"/>
      <c r="FX7010" s="128"/>
      <c r="FY7010" s="129"/>
      <c r="GA7010" s="128"/>
    </row>
    <row r="7011" spans="179:183" x14ac:dyDescent="0.35">
      <c r="FW7011" s="128"/>
      <c r="FX7011" s="128"/>
      <c r="FY7011" s="129"/>
      <c r="GA7011" s="128"/>
    </row>
    <row r="7012" spans="179:183" x14ac:dyDescent="0.35">
      <c r="FW7012" s="128"/>
      <c r="FX7012" s="128"/>
      <c r="FY7012" s="129"/>
      <c r="GA7012" s="128"/>
    </row>
    <row r="7013" spans="179:183" x14ac:dyDescent="0.35">
      <c r="FW7013" s="128"/>
      <c r="FX7013" s="128"/>
      <c r="FY7013" s="129"/>
      <c r="GA7013" s="128"/>
    </row>
    <row r="7014" spans="179:183" x14ac:dyDescent="0.35">
      <c r="FW7014" s="128"/>
      <c r="FX7014" s="128"/>
      <c r="FY7014" s="129"/>
      <c r="GA7014" s="128"/>
    </row>
    <row r="7015" spans="179:183" x14ac:dyDescent="0.35">
      <c r="FW7015" s="128"/>
      <c r="FX7015" s="128"/>
      <c r="FY7015" s="129"/>
      <c r="GA7015" s="128"/>
    </row>
    <row r="7016" spans="179:183" x14ac:dyDescent="0.35">
      <c r="FW7016" s="128"/>
      <c r="FX7016" s="128"/>
      <c r="FY7016" s="129"/>
      <c r="GA7016" s="128"/>
    </row>
    <row r="7017" spans="179:183" x14ac:dyDescent="0.35">
      <c r="FW7017" s="128"/>
      <c r="FX7017" s="128"/>
      <c r="FY7017" s="129"/>
      <c r="GA7017" s="128"/>
    </row>
    <row r="7018" spans="179:183" x14ac:dyDescent="0.35">
      <c r="FW7018" s="128"/>
      <c r="FX7018" s="128"/>
      <c r="FY7018" s="129"/>
      <c r="GA7018" s="128"/>
    </row>
    <row r="7019" spans="179:183" x14ac:dyDescent="0.35">
      <c r="FW7019" s="128"/>
      <c r="FX7019" s="128"/>
      <c r="FY7019" s="129"/>
      <c r="GA7019" s="128"/>
    </row>
    <row r="7020" spans="179:183" x14ac:dyDescent="0.35">
      <c r="FW7020" s="128"/>
      <c r="FX7020" s="128"/>
      <c r="FY7020" s="129"/>
      <c r="GA7020" s="128"/>
    </row>
    <row r="7021" spans="179:183" x14ac:dyDescent="0.35">
      <c r="FW7021" s="128"/>
      <c r="FX7021" s="128"/>
      <c r="FY7021" s="129"/>
      <c r="GA7021" s="128"/>
    </row>
    <row r="7022" spans="179:183" x14ac:dyDescent="0.35">
      <c r="FW7022" s="128"/>
      <c r="FX7022" s="128"/>
      <c r="FY7022" s="129"/>
      <c r="GA7022" s="128"/>
    </row>
    <row r="7023" spans="179:183" x14ac:dyDescent="0.35">
      <c r="FW7023" s="128"/>
      <c r="FX7023" s="128"/>
      <c r="FY7023" s="129"/>
      <c r="GA7023" s="128"/>
    </row>
    <row r="7024" spans="179:183" x14ac:dyDescent="0.35">
      <c r="FW7024" s="128"/>
      <c r="FX7024" s="128"/>
      <c r="FY7024" s="129"/>
      <c r="GA7024" s="128"/>
    </row>
    <row r="7025" spans="179:183" x14ac:dyDescent="0.35">
      <c r="FW7025" s="128"/>
      <c r="FX7025" s="128"/>
      <c r="FY7025" s="129"/>
      <c r="GA7025" s="128"/>
    </row>
    <row r="7026" spans="179:183" x14ac:dyDescent="0.35">
      <c r="FW7026" s="128"/>
      <c r="FX7026" s="128"/>
      <c r="FY7026" s="129"/>
      <c r="GA7026" s="128"/>
    </row>
    <row r="7027" spans="179:183" x14ac:dyDescent="0.35">
      <c r="FW7027" s="128"/>
      <c r="FX7027" s="128"/>
      <c r="FY7027" s="129"/>
      <c r="GA7027" s="128"/>
    </row>
    <row r="7028" spans="179:183" x14ac:dyDescent="0.35">
      <c r="FW7028" s="128"/>
      <c r="FX7028" s="128"/>
      <c r="FY7028" s="129"/>
      <c r="GA7028" s="128"/>
    </row>
    <row r="7029" spans="179:183" x14ac:dyDescent="0.35">
      <c r="FW7029" s="128"/>
      <c r="FX7029" s="128"/>
      <c r="FY7029" s="129"/>
      <c r="GA7029" s="128"/>
    </row>
    <row r="7030" spans="179:183" x14ac:dyDescent="0.35">
      <c r="FW7030" s="128"/>
      <c r="FX7030" s="128"/>
      <c r="FY7030" s="129"/>
      <c r="GA7030" s="128"/>
    </row>
    <row r="7031" spans="179:183" x14ac:dyDescent="0.35">
      <c r="FW7031" s="128"/>
      <c r="FX7031" s="128"/>
      <c r="FY7031" s="129"/>
      <c r="GA7031" s="128"/>
    </row>
    <row r="7032" spans="179:183" x14ac:dyDescent="0.35">
      <c r="FW7032" s="128"/>
      <c r="FX7032" s="128"/>
      <c r="FY7032" s="129"/>
      <c r="GA7032" s="128"/>
    </row>
    <row r="7033" spans="179:183" x14ac:dyDescent="0.35">
      <c r="FW7033" s="128"/>
      <c r="FX7033" s="128"/>
      <c r="FY7033" s="129"/>
      <c r="GA7033" s="128"/>
    </row>
    <row r="7034" spans="179:183" x14ac:dyDescent="0.35">
      <c r="FW7034" s="128"/>
      <c r="FX7034" s="128"/>
      <c r="FY7034" s="129"/>
      <c r="GA7034" s="128"/>
    </row>
    <row r="7035" spans="179:183" x14ac:dyDescent="0.35">
      <c r="FW7035" s="128"/>
      <c r="FX7035" s="128"/>
      <c r="FY7035" s="129"/>
      <c r="GA7035" s="128"/>
    </row>
    <row r="7036" spans="179:183" x14ac:dyDescent="0.35">
      <c r="FW7036" s="128"/>
      <c r="FX7036" s="128"/>
      <c r="FY7036" s="129"/>
      <c r="GA7036" s="128"/>
    </row>
    <row r="7037" spans="179:183" x14ac:dyDescent="0.35">
      <c r="FW7037" s="128"/>
      <c r="FX7037" s="128"/>
      <c r="FY7037" s="129"/>
      <c r="GA7037" s="128"/>
    </row>
    <row r="7038" spans="179:183" x14ac:dyDescent="0.35">
      <c r="FW7038" s="128"/>
      <c r="FX7038" s="128"/>
      <c r="FY7038" s="129"/>
      <c r="GA7038" s="128"/>
    </row>
    <row r="7039" spans="179:183" x14ac:dyDescent="0.35">
      <c r="FW7039" s="128"/>
      <c r="FX7039" s="128"/>
      <c r="FY7039" s="129"/>
      <c r="GA7039" s="128"/>
    </row>
    <row r="7040" spans="179:183" x14ac:dyDescent="0.35">
      <c r="FW7040" s="128"/>
      <c r="FX7040" s="128"/>
      <c r="FY7040" s="129"/>
      <c r="GA7040" s="128"/>
    </row>
    <row r="7041" spans="179:183" x14ac:dyDescent="0.35">
      <c r="FW7041" s="128"/>
      <c r="FX7041" s="128"/>
      <c r="FY7041" s="129"/>
      <c r="GA7041" s="128"/>
    </row>
    <row r="7042" spans="179:183" x14ac:dyDescent="0.35">
      <c r="FW7042" s="128"/>
      <c r="FX7042" s="128"/>
      <c r="FY7042" s="129"/>
      <c r="GA7042" s="128"/>
    </row>
    <row r="7043" spans="179:183" x14ac:dyDescent="0.35">
      <c r="FW7043" s="128"/>
      <c r="FX7043" s="128"/>
      <c r="FY7043" s="129"/>
      <c r="GA7043" s="128"/>
    </row>
    <row r="7044" spans="179:183" x14ac:dyDescent="0.35">
      <c r="FW7044" s="128"/>
      <c r="FX7044" s="128"/>
      <c r="FY7044" s="129"/>
      <c r="GA7044" s="128"/>
    </row>
    <row r="7045" spans="179:183" x14ac:dyDescent="0.35">
      <c r="FW7045" s="128"/>
      <c r="FX7045" s="128"/>
      <c r="FY7045" s="129"/>
      <c r="GA7045" s="128"/>
    </row>
    <row r="7046" spans="179:183" x14ac:dyDescent="0.35">
      <c r="FW7046" s="128"/>
      <c r="FX7046" s="128"/>
      <c r="FY7046" s="129"/>
      <c r="GA7046" s="128"/>
    </row>
    <row r="7047" spans="179:183" x14ac:dyDescent="0.35">
      <c r="FW7047" s="128"/>
      <c r="FX7047" s="128"/>
      <c r="FY7047" s="129"/>
      <c r="GA7047" s="128"/>
    </row>
    <row r="7048" spans="179:183" x14ac:dyDescent="0.35">
      <c r="FW7048" s="128"/>
      <c r="FX7048" s="128"/>
      <c r="FY7048" s="129"/>
      <c r="GA7048" s="128"/>
    </row>
    <row r="7049" spans="179:183" x14ac:dyDescent="0.35">
      <c r="FW7049" s="128"/>
      <c r="FX7049" s="128"/>
      <c r="FY7049" s="129"/>
      <c r="GA7049" s="128"/>
    </row>
    <row r="7050" spans="179:183" x14ac:dyDescent="0.35">
      <c r="FW7050" s="128"/>
      <c r="FX7050" s="128"/>
      <c r="FY7050" s="129"/>
      <c r="GA7050" s="128"/>
    </row>
    <row r="7051" spans="179:183" x14ac:dyDescent="0.35">
      <c r="FW7051" s="128"/>
      <c r="FX7051" s="128"/>
      <c r="FY7051" s="129"/>
      <c r="GA7051" s="128"/>
    </row>
    <row r="7052" spans="179:183" x14ac:dyDescent="0.35">
      <c r="FW7052" s="128"/>
      <c r="FX7052" s="128"/>
      <c r="FY7052" s="129"/>
      <c r="GA7052" s="128"/>
    </row>
    <row r="7053" spans="179:183" x14ac:dyDescent="0.35">
      <c r="FW7053" s="128"/>
      <c r="FX7053" s="128"/>
      <c r="FY7053" s="129"/>
      <c r="GA7053" s="128"/>
    </row>
    <row r="7054" spans="179:183" x14ac:dyDescent="0.35">
      <c r="FW7054" s="128"/>
      <c r="FX7054" s="128"/>
      <c r="FY7054" s="129"/>
      <c r="GA7054" s="128"/>
    </row>
    <row r="7055" spans="179:183" x14ac:dyDescent="0.35">
      <c r="FW7055" s="128"/>
      <c r="FX7055" s="128"/>
      <c r="FY7055" s="129"/>
      <c r="GA7055" s="128"/>
    </row>
    <row r="7056" spans="179:183" x14ac:dyDescent="0.35">
      <c r="FW7056" s="128"/>
      <c r="FX7056" s="128"/>
      <c r="FY7056" s="129"/>
      <c r="GA7056" s="128"/>
    </row>
    <row r="7057" spans="179:183" x14ac:dyDescent="0.35">
      <c r="FW7057" s="128"/>
      <c r="FX7057" s="128"/>
      <c r="FY7057" s="129"/>
      <c r="GA7057" s="128"/>
    </row>
    <row r="7058" spans="179:183" x14ac:dyDescent="0.35">
      <c r="FW7058" s="128"/>
      <c r="FX7058" s="128"/>
      <c r="FY7058" s="129"/>
      <c r="GA7058" s="128"/>
    </row>
    <row r="7059" spans="179:183" x14ac:dyDescent="0.35">
      <c r="FW7059" s="128"/>
      <c r="FX7059" s="128"/>
      <c r="FY7059" s="129"/>
      <c r="GA7059" s="128"/>
    </row>
    <row r="7060" spans="179:183" x14ac:dyDescent="0.35">
      <c r="FW7060" s="128"/>
      <c r="FX7060" s="128"/>
      <c r="FY7060" s="129"/>
      <c r="GA7060" s="128"/>
    </row>
    <row r="7061" spans="179:183" x14ac:dyDescent="0.35">
      <c r="FW7061" s="128"/>
      <c r="FX7061" s="128"/>
      <c r="FY7061" s="129"/>
      <c r="GA7061" s="128"/>
    </row>
    <row r="7062" spans="179:183" x14ac:dyDescent="0.35">
      <c r="FW7062" s="128"/>
      <c r="FX7062" s="128"/>
      <c r="FY7062" s="129"/>
      <c r="GA7062" s="128"/>
    </row>
    <row r="7063" spans="179:183" x14ac:dyDescent="0.35">
      <c r="FW7063" s="128"/>
      <c r="FX7063" s="128"/>
      <c r="FY7063" s="129"/>
      <c r="GA7063" s="128"/>
    </row>
    <row r="7064" spans="179:183" x14ac:dyDescent="0.35">
      <c r="FW7064" s="128"/>
      <c r="FX7064" s="128"/>
      <c r="FY7064" s="129"/>
      <c r="GA7064" s="128"/>
    </row>
    <row r="7065" spans="179:183" x14ac:dyDescent="0.35">
      <c r="FW7065" s="128"/>
      <c r="FX7065" s="128"/>
      <c r="FY7065" s="129"/>
      <c r="GA7065" s="128"/>
    </row>
    <row r="7066" spans="179:183" x14ac:dyDescent="0.35">
      <c r="FW7066" s="128"/>
      <c r="FX7066" s="128"/>
      <c r="FY7066" s="129"/>
      <c r="GA7066" s="128"/>
    </row>
    <row r="7067" spans="179:183" x14ac:dyDescent="0.35">
      <c r="FW7067" s="128"/>
      <c r="FX7067" s="128"/>
      <c r="FY7067" s="129"/>
      <c r="GA7067" s="128"/>
    </row>
    <row r="7068" spans="179:183" x14ac:dyDescent="0.35">
      <c r="FW7068" s="128"/>
      <c r="FX7068" s="128"/>
      <c r="FY7068" s="129"/>
      <c r="GA7068" s="128"/>
    </row>
    <row r="7069" spans="179:183" x14ac:dyDescent="0.35">
      <c r="FW7069" s="128"/>
      <c r="FX7069" s="128"/>
      <c r="FY7069" s="129"/>
      <c r="GA7069" s="128"/>
    </row>
    <row r="7070" spans="179:183" x14ac:dyDescent="0.35">
      <c r="FW7070" s="128"/>
      <c r="FX7070" s="128"/>
      <c r="FY7070" s="129"/>
      <c r="GA7070" s="128"/>
    </row>
    <row r="7071" spans="179:183" x14ac:dyDescent="0.35">
      <c r="FW7071" s="128"/>
      <c r="FX7071" s="128"/>
      <c r="FY7071" s="129"/>
      <c r="GA7071" s="128"/>
    </row>
    <row r="7072" spans="179:183" x14ac:dyDescent="0.35">
      <c r="FW7072" s="128"/>
      <c r="FX7072" s="128"/>
      <c r="FY7072" s="129"/>
      <c r="GA7072" s="128"/>
    </row>
    <row r="7073" spans="179:183" x14ac:dyDescent="0.35">
      <c r="FW7073" s="128"/>
      <c r="FX7073" s="128"/>
      <c r="FY7073" s="129"/>
      <c r="GA7073" s="128"/>
    </row>
    <row r="7074" spans="179:183" x14ac:dyDescent="0.35">
      <c r="FW7074" s="128"/>
      <c r="FX7074" s="128"/>
      <c r="FY7074" s="129"/>
      <c r="GA7074" s="128"/>
    </row>
    <row r="7075" spans="179:183" x14ac:dyDescent="0.35">
      <c r="FW7075" s="128"/>
      <c r="FX7075" s="128"/>
      <c r="FY7075" s="129"/>
      <c r="GA7075" s="128"/>
    </row>
    <row r="7076" spans="179:183" x14ac:dyDescent="0.35">
      <c r="FW7076" s="128"/>
      <c r="FX7076" s="128"/>
      <c r="FY7076" s="129"/>
      <c r="GA7076" s="128"/>
    </row>
    <row r="7077" spans="179:183" x14ac:dyDescent="0.35">
      <c r="FW7077" s="128"/>
      <c r="FX7077" s="128"/>
      <c r="FY7077" s="129"/>
      <c r="GA7077" s="128"/>
    </row>
    <row r="7078" spans="179:183" x14ac:dyDescent="0.35">
      <c r="FW7078" s="128"/>
      <c r="FX7078" s="128"/>
      <c r="FY7078" s="129"/>
      <c r="GA7078" s="128"/>
    </row>
    <row r="7079" spans="179:183" x14ac:dyDescent="0.35">
      <c r="FW7079" s="128"/>
      <c r="FX7079" s="128"/>
      <c r="FY7079" s="129"/>
      <c r="GA7079" s="128"/>
    </row>
    <row r="7080" spans="179:183" x14ac:dyDescent="0.35">
      <c r="FW7080" s="128"/>
      <c r="FX7080" s="128"/>
      <c r="FY7080" s="129"/>
      <c r="GA7080" s="128"/>
    </row>
    <row r="7081" spans="179:183" x14ac:dyDescent="0.35">
      <c r="FW7081" s="128"/>
      <c r="FX7081" s="128"/>
      <c r="FY7081" s="129"/>
      <c r="GA7081" s="128"/>
    </row>
    <row r="7082" spans="179:183" x14ac:dyDescent="0.35">
      <c r="FW7082" s="128"/>
      <c r="FX7082" s="128"/>
      <c r="FY7082" s="129"/>
      <c r="GA7082" s="128"/>
    </row>
    <row r="7083" spans="179:183" x14ac:dyDescent="0.35">
      <c r="FW7083" s="128"/>
      <c r="FX7083" s="128"/>
      <c r="FY7083" s="129"/>
      <c r="GA7083" s="128"/>
    </row>
    <row r="7084" spans="179:183" x14ac:dyDescent="0.35">
      <c r="FW7084" s="128"/>
      <c r="FX7084" s="128"/>
      <c r="FY7084" s="129"/>
      <c r="GA7084" s="128"/>
    </row>
    <row r="7085" spans="179:183" x14ac:dyDescent="0.35">
      <c r="FW7085" s="128"/>
      <c r="FX7085" s="128"/>
      <c r="FY7085" s="129"/>
      <c r="GA7085" s="128"/>
    </row>
    <row r="7086" spans="179:183" x14ac:dyDescent="0.35">
      <c r="FW7086" s="128"/>
      <c r="FX7086" s="128"/>
      <c r="FY7086" s="129"/>
      <c r="GA7086" s="128"/>
    </row>
    <row r="7087" spans="179:183" x14ac:dyDescent="0.35">
      <c r="FW7087" s="128"/>
      <c r="FX7087" s="128"/>
      <c r="FY7087" s="129"/>
      <c r="GA7087" s="128"/>
    </row>
    <row r="7088" spans="179:183" x14ac:dyDescent="0.35">
      <c r="FW7088" s="128"/>
      <c r="FX7088" s="128"/>
      <c r="FY7088" s="129"/>
      <c r="GA7088" s="128"/>
    </row>
    <row r="7089" spans="179:183" x14ac:dyDescent="0.35">
      <c r="FW7089" s="128"/>
      <c r="FX7089" s="128"/>
      <c r="FY7089" s="129"/>
      <c r="GA7089" s="128"/>
    </row>
    <row r="7090" spans="179:183" x14ac:dyDescent="0.35">
      <c r="FW7090" s="128"/>
      <c r="FX7090" s="128"/>
      <c r="FY7090" s="129"/>
      <c r="GA7090" s="128"/>
    </row>
    <row r="7091" spans="179:183" x14ac:dyDescent="0.35">
      <c r="FW7091" s="128"/>
      <c r="FX7091" s="128"/>
      <c r="FY7091" s="129"/>
      <c r="GA7091" s="128"/>
    </row>
    <row r="7092" spans="179:183" x14ac:dyDescent="0.35">
      <c r="FW7092" s="128"/>
      <c r="FX7092" s="128"/>
      <c r="FY7092" s="129"/>
      <c r="GA7092" s="128"/>
    </row>
    <row r="7093" spans="179:183" x14ac:dyDescent="0.35">
      <c r="FW7093" s="128"/>
      <c r="FX7093" s="128"/>
      <c r="FY7093" s="129"/>
      <c r="GA7093" s="128"/>
    </row>
    <row r="7094" spans="179:183" x14ac:dyDescent="0.35">
      <c r="FW7094" s="128"/>
      <c r="FX7094" s="128"/>
      <c r="FY7094" s="129"/>
      <c r="GA7094" s="128"/>
    </row>
    <row r="7095" spans="179:183" x14ac:dyDescent="0.35">
      <c r="FW7095" s="128"/>
      <c r="FX7095" s="128"/>
      <c r="FY7095" s="129"/>
      <c r="GA7095" s="128"/>
    </row>
    <row r="7096" spans="179:183" x14ac:dyDescent="0.35">
      <c r="FW7096" s="128"/>
      <c r="FX7096" s="128"/>
      <c r="FY7096" s="129"/>
      <c r="GA7096" s="128"/>
    </row>
    <row r="7097" spans="179:183" x14ac:dyDescent="0.35">
      <c r="FW7097" s="128"/>
      <c r="FX7097" s="128"/>
      <c r="FY7097" s="129"/>
      <c r="GA7097" s="128"/>
    </row>
    <row r="7098" spans="179:183" x14ac:dyDescent="0.35">
      <c r="FW7098" s="128"/>
      <c r="FX7098" s="128"/>
      <c r="FY7098" s="129"/>
      <c r="GA7098" s="128"/>
    </row>
    <row r="7099" spans="179:183" x14ac:dyDescent="0.35">
      <c r="FW7099" s="128"/>
      <c r="FX7099" s="128"/>
      <c r="FY7099" s="129"/>
      <c r="GA7099" s="128"/>
    </row>
    <row r="7100" spans="179:183" x14ac:dyDescent="0.35">
      <c r="FW7100" s="128"/>
      <c r="FX7100" s="128"/>
      <c r="FY7100" s="129"/>
      <c r="GA7100" s="128"/>
    </row>
    <row r="7101" spans="179:183" x14ac:dyDescent="0.35">
      <c r="FW7101" s="128"/>
      <c r="FX7101" s="128"/>
      <c r="FY7101" s="129"/>
      <c r="GA7101" s="128"/>
    </row>
    <row r="7102" spans="179:183" x14ac:dyDescent="0.35">
      <c r="FW7102" s="128"/>
      <c r="FX7102" s="128"/>
      <c r="FY7102" s="129"/>
      <c r="GA7102" s="128"/>
    </row>
    <row r="7103" spans="179:183" x14ac:dyDescent="0.35">
      <c r="FW7103" s="128"/>
      <c r="FX7103" s="128"/>
      <c r="FY7103" s="129"/>
      <c r="GA7103" s="128"/>
    </row>
    <row r="7104" spans="179:183" x14ac:dyDescent="0.35">
      <c r="FW7104" s="128"/>
      <c r="FX7104" s="128"/>
      <c r="FY7104" s="129"/>
      <c r="GA7104" s="128"/>
    </row>
    <row r="7105" spans="179:183" x14ac:dyDescent="0.35">
      <c r="FW7105" s="128"/>
      <c r="FX7105" s="128"/>
      <c r="FY7105" s="129"/>
      <c r="GA7105" s="128"/>
    </row>
    <row r="7106" spans="179:183" x14ac:dyDescent="0.35">
      <c r="FW7106" s="128"/>
      <c r="FX7106" s="128"/>
      <c r="FY7106" s="129"/>
      <c r="GA7106" s="128"/>
    </row>
    <row r="7107" spans="179:183" x14ac:dyDescent="0.35">
      <c r="FW7107" s="128"/>
      <c r="FX7107" s="128"/>
      <c r="FY7107" s="129"/>
      <c r="GA7107" s="128"/>
    </row>
    <row r="7108" spans="179:183" x14ac:dyDescent="0.35">
      <c r="FW7108" s="128"/>
      <c r="FX7108" s="128"/>
      <c r="FY7108" s="129"/>
      <c r="GA7108" s="128"/>
    </row>
    <row r="7109" spans="179:183" x14ac:dyDescent="0.35">
      <c r="FW7109" s="128"/>
      <c r="FX7109" s="128"/>
      <c r="FY7109" s="129"/>
      <c r="GA7109" s="128"/>
    </row>
    <row r="7110" spans="179:183" x14ac:dyDescent="0.35">
      <c r="FW7110" s="128"/>
      <c r="FX7110" s="128"/>
      <c r="FY7110" s="129"/>
      <c r="GA7110" s="128"/>
    </row>
    <row r="7111" spans="179:183" x14ac:dyDescent="0.35">
      <c r="FW7111" s="128"/>
      <c r="FX7111" s="128"/>
      <c r="FY7111" s="129"/>
      <c r="GA7111" s="128"/>
    </row>
    <row r="7112" spans="179:183" x14ac:dyDescent="0.35">
      <c r="FW7112" s="128"/>
      <c r="FX7112" s="128"/>
      <c r="FY7112" s="129"/>
      <c r="GA7112" s="128"/>
    </row>
    <row r="7113" spans="179:183" x14ac:dyDescent="0.35">
      <c r="FW7113" s="128"/>
      <c r="FX7113" s="128"/>
      <c r="FY7113" s="129"/>
      <c r="GA7113" s="128"/>
    </row>
    <row r="7114" spans="179:183" x14ac:dyDescent="0.35">
      <c r="FW7114" s="128"/>
      <c r="FX7114" s="128"/>
      <c r="FY7114" s="129"/>
      <c r="GA7114" s="128"/>
    </row>
    <row r="7115" spans="179:183" x14ac:dyDescent="0.35">
      <c r="FW7115" s="128"/>
      <c r="FX7115" s="128"/>
      <c r="FY7115" s="129"/>
      <c r="GA7115" s="128"/>
    </row>
    <row r="7116" spans="179:183" x14ac:dyDescent="0.35">
      <c r="FW7116" s="128"/>
      <c r="FX7116" s="128"/>
      <c r="FY7116" s="129"/>
      <c r="GA7116" s="128"/>
    </row>
    <row r="7117" spans="179:183" x14ac:dyDescent="0.35">
      <c r="FW7117" s="128"/>
      <c r="FX7117" s="128"/>
      <c r="FY7117" s="129"/>
      <c r="GA7117" s="128"/>
    </row>
    <row r="7118" spans="179:183" x14ac:dyDescent="0.35">
      <c r="FW7118" s="128"/>
      <c r="FX7118" s="128"/>
      <c r="FY7118" s="129"/>
      <c r="GA7118" s="128"/>
    </row>
    <row r="7119" spans="179:183" x14ac:dyDescent="0.35">
      <c r="FW7119" s="128"/>
      <c r="FX7119" s="128"/>
      <c r="FY7119" s="129"/>
      <c r="GA7119" s="128"/>
    </row>
    <row r="7120" spans="179:183" x14ac:dyDescent="0.35">
      <c r="FW7120" s="128"/>
      <c r="FX7120" s="128"/>
      <c r="FY7120" s="129"/>
      <c r="GA7120" s="128"/>
    </row>
    <row r="7121" spans="179:183" x14ac:dyDescent="0.35">
      <c r="FW7121" s="128"/>
      <c r="FX7121" s="128"/>
      <c r="FY7121" s="129"/>
      <c r="GA7121" s="128"/>
    </row>
    <row r="7122" spans="179:183" x14ac:dyDescent="0.35">
      <c r="FW7122" s="128"/>
      <c r="FX7122" s="128"/>
      <c r="FY7122" s="129"/>
      <c r="GA7122" s="128"/>
    </row>
    <row r="7123" spans="179:183" x14ac:dyDescent="0.35">
      <c r="FW7123" s="128"/>
      <c r="FX7123" s="128"/>
      <c r="FY7123" s="129"/>
      <c r="GA7123" s="128"/>
    </row>
    <row r="7124" spans="179:183" x14ac:dyDescent="0.35">
      <c r="FW7124" s="128"/>
      <c r="FX7124" s="128"/>
      <c r="FY7124" s="129"/>
      <c r="GA7124" s="128"/>
    </row>
    <row r="7125" spans="179:183" x14ac:dyDescent="0.35">
      <c r="FW7125" s="128"/>
      <c r="FX7125" s="128"/>
      <c r="FY7125" s="129"/>
      <c r="GA7125" s="128"/>
    </row>
    <row r="7126" spans="179:183" x14ac:dyDescent="0.35">
      <c r="FW7126" s="128"/>
      <c r="FX7126" s="128"/>
      <c r="FY7126" s="129"/>
      <c r="GA7126" s="128"/>
    </row>
    <row r="7127" spans="179:183" x14ac:dyDescent="0.35">
      <c r="FW7127" s="128"/>
      <c r="FX7127" s="128"/>
      <c r="FY7127" s="129"/>
      <c r="GA7127" s="128"/>
    </row>
    <row r="7128" spans="179:183" x14ac:dyDescent="0.35">
      <c r="FW7128" s="128"/>
      <c r="FX7128" s="128"/>
      <c r="FY7128" s="129"/>
      <c r="GA7128" s="128"/>
    </row>
    <row r="7129" spans="179:183" x14ac:dyDescent="0.35">
      <c r="FW7129" s="128"/>
      <c r="FX7129" s="128"/>
      <c r="FY7129" s="129"/>
      <c r="GA7129" s="128"/>
    </row>
    <row r="7130" spans="179:183" x14ac:dyDescent="0.35">
      <c r="FW7130" s="128"/>
      <c r="FX7130" s="128"/>
      <c r="FY7130" s="129"/>
      <c r="GA7130" s="128"/>
    </row>
    <row r="7131" spans="179:183" x14ac:dyDescent="0.35">
      <c r="FW7131" s="128"/>
      <c r="FX7131" s="128"/>
      <c r="FY7131" s="129"/>
      <c r="GA7131" s="128"/>
    </row>
    <row r="7132" spans="179:183" x14ac:dyDescent="0.35">
      <c r="FW7132" s="128"/>
      <c r="FX7132" s="128"/>
      <c r="FY7132" s="129"/>
      <c r="GA7132" s="128"/>
    </row>
    <row r="7133" spans="179:183" x14ac:dyDescent="0.35">
      <c r="FW7133" s="128"/>
      <c r="FX7133" s="128"/>
      <c r="FY7133" s="129"/>
      <c r="GA7133" s="128"/>
    </row>
    <row r="7134" spans="179:183" x14ac:dyDescent="0.35">
      <c r="FW7134" s="128"/>
      <c r="FX7134" s="128"/>
      <c r="FY7134" s="129"/>
      <c r="GA7134" s="128"/>
    </row>
    <row r="7135" spans="179:183" x14ac:dyDescent="0.35">
      <c r="FW7135" s="128"/>
      <c r="FX7135" s="128"/>
      <c r="FY7135" s="129"/>
      <c r="GA7135" s="128"/>
    </row>
    <row r="7136" spans="179:183" x14ac:dyDescent="0.35">
      <c r="FW7136" s="128"/>
      <c r="FX7136" s="128"/>
      <c r="FY7136" s="129"/>
      <c r="GA7136" s="128"/>
    </row>
    <row r="7137" spans="179:183" x14ac:dyDescent="0.35">
      <c r="FW7137" s="128"/>
      <c r="FX7137" s="128"/>
      <c r="FY7137" s="129"/>
      <c r="GA7137" s="128"/>
    </row>
    <row r="7138" spans="179:183" x14ac:dyDescent="0.35">
      <c r="FW7138" s="128"/>
      <c r="FX7138" s="128"/>
      <c r="FY7138" s="129"/>
      <c r="GA7138" s="128"/>
    </row>
    <row r="7139" spans="179:183" x14ac:dyDescent="0.35">
      <c r="FW7139" s="128"/>
      <c r="FX7139" s="128"/>
      <c r="FY7139" s="129"/>
      <c r="GA7139" s="128"/>
    </row>
    <row r="7140" spans="179:183" x14ac:dyDescent="0.35">
      <c r="FW7140" s="128"/>
      <c r="FX7140" s="128"/>
      <c r="FY7140" s="129"/>
      <c r="GA7140" s="128"/>
    </row>
    <row r="7141" spans="179:183" x14ac:dyDescent="0.35">
      <c r="FW7141" s="128"/>
      <c r="FX7141" s="128"/>
      <c r="FY7141" s="129"/>
      <c r="GA7141" s="128"/>
    </row>
    <row r="7142" spans="179:183" x14ac:dyDescent="0.35">
      <c r="FW7142" s="128"/>
      <c r="FX7142" s="128"/>
      <c r="FY7142" s="129"/>
      <c r="GA7142" s="128"/>
    </row>
    <row r="7143" spans="179:183" x14ac:dyDescent="0.35">
      <c r="FW7143" s="128"/>
      <c r="FX7143" s="128"/>
      <c r="FY7143" s="129"/>
      <c r="GA7143" s="128"/>
    </row>
    <row r="7144" spans="179:183" x14ac:dyDescent="0.35">
      <c r="FW7144" s="128"/>
      <c r="FX7144" s="128"/>
      <c r="FY7144" s="129"/>
      <c r="GA7144" s="128"/>
    </row>
    <row r="7145" spans="179:183" x14ac:dyDescent="0.35">
      <c r="FW7145" s="128"/>
      <c r="FX7145" s="128"/>
      <c r="FY7145" s="129"/>
      <c r="GA7145" s="128"/>
    </row>
    <row r="7146" spans="179:183" x14ac:dyDescent="0.35">
      <c r="FW7146" s="128"/>
      <c r="FX7146" s="128"/>
      <c r="FY7146" s="129"/>
      <c r="GA7146" s="128"/>
    </row>
    <row r="7147" spans="179:183" x14ac:dyDescent="0.35">
      <c r="FW7147" s="128"/>
      <c r="FX7147" s="128"/>
      <c r="FY7147" s="129"/>
      <c r="GA7147" s="128"/>
    </row>
    <row r="7148" spans="179:183" x14ac:dyDescent="0.35">
      <c r="FW7148" s="128"/>
      <c r="FX7148" s="128"/>
      <c r="FY7148" s="129"/>
      <c r="GA7148" s="128"/>
    </row>
    <row r="7149" spans="179:183" x14ac:dyDescent="0.35">
      <c r="FW7149" s="128"/>
      <c r="FX7149" s="128"/>
      <c r="FY7149" s="129"/>
      <c r="GA7149" s="128"/>
    </row>
    <row r="7150" spans="179:183" x14ac:dyDescent="0.35">
      <c r="FW7150" s="128"/>
      <c r="FX7150" s="128"/>
      <c r="FY7150" s="129"/>
      <c r="GA7150" s="128"/>
    </row>
    <row r="7151" spans="179:183" x14ac:dyDescent="0.35">
      <c r="FW7151" s="128"/>
      <c r="FX7151" s="128"/>
      <c r="FY7151" s="129"/>
      <c r="GA7151" s="128"/>
    </row>
    <row r="7152" spans="179:183" x14ac:dyDescent="0.35">
      <c r="FW7152" s="128"/>
      <c r="FX7152" s="128"/>
      <c r="FY7152" s="129"/>
      <c r="GA7152" s="128"/>
    </row>
    <row r="7153" spans="179:183" x14ac:dyDescent="0.35">
      <c r="FW7153" s="128"/>
      <c r="FX7153" s="128"/>
      <c r="FY7153" s="129"/>
      <c r="GA7153" s="128"/>
    </row>
    <row r="7154" spans="179:183" x14ac:dyDescent="0.35">
      <c r="FW7154" s="128"/>
      <c r="FX7154" s="128"/>
      <c r="FY7154" s="129"/>
      <c r="GA7154" s="128"/>
    </row>
    <row r="7155" spans="179:183" x14ac:dyDescent="0.35">
      <c r="FW7155" s="128"/>
      <c r="FX7155" s="128"/>
      <c r="FY7155" s="129"/>
      <c r="GA7155" s="128"/>
    </row>
    <row r="7156" spans="179:183" x14ac:dyDescent="0.35">
      <c r="FW7156" s="128"/>
      <c r="FX7156" s="128"/>
      <c r="FY7156" s="129"/>
      <c r="GA7156" s="128"/>
    </row>
    <row r="7157" spans="179:183" x14ac:dyDescent="0.35">
      <c r="FW7157" s="128"/>
      <c r="FX7157" s="128"/>
      <c r="FY7157" s="129"/>
      <c r="GA7157" s="128"/>
    </row>
    <row r="7158" spans="179:183" x14ac:dyDescent="0.35">
      <c r="FW7158" s="128"/>
      <c r="FX7158" s="128"/>
      <c r="FY7158" s="129"/>
      <c r="GA7158" s="128"/>
    </row>
    <row r="7159" spans="179:183" x14ac:dyDescent="0.35">
      <c r="FW7159" s="128"/>
      <c r="FX7159" s="128"/>
      <c r="FY7159" s="129"/>
      <c r="GA7159" s="128"/>
    </row>
    <row r="7160" spans="179:183" x14ac:dyDescent="0.35">
      <c r="FW7160" s="128"/>
      <c r="FX7160" s="128"/>
      <c r="FY7160" s="129"/>
      <c r="GA7160" s="128"/>
    </row>
    <row r="7161" spans="179:183" x14ac:dyDescent="0.35">
      <c r="FW7161" s="128"/>
      <c r="FX7161" s="128"/>
      <c r="FY7161" s="129"/>
      <c r="GA7161" s="128"/>
    </row>
    <row r="7162" spans="179:183" x14ac:dyDescent="0.35">
      <c r="FW7162" s="128"/>
      <c r="FX7162" s="128"/>
      <c r="FY7162" s="129"/>
      <c r="GA7162" s="128"/>
    </row>
    <row r="7163" spans="179:183" x14ac:dyDescent="0.35">
      <c r="FW7163" s="128"/>
      <c r="FX7163" s="128"/>
      <c r="FY7163" s="129"/>
      <c r="GA7163" s="128"/>
    </row>
    <row r="7164" spans="179:183" x14ac:dyDescent="0.35">
      <c r="FW7164" s="128"/>
      <c r="FX7164" s="128"/>
      <c r="FY7164" s="129"/>
      <c r="GA7164" s="128"/>
    </row>
    <row r="7165" spans="179:183" x14ac:dyDescent="0.35">
      <c r="FW7165" s="128"/>
      <c r="FX7165" s="128"/>
      <c r="FY7165" s="129"/>
      <c r="GA7165" s="128"/>
    </row>
    <row r="7166" spans="179:183" x14ac:dyDescent="0.35">
      <c r="FW7166" s="128"/>
      <c r="FX7166" s="128"/>
      <c r="FY7166" s="129"/>
      <c r="GA7166" s="128"/>
    </row>
    <row r="7167" spans="179:183" x14ac:dyDescent="0.35">
      <c r="FW7167" s="128"/>
      <c r="FX7167" s="128"/>
      <c r="FY7167" s="129"/>
      <c r="GA7167" s="128"/>
    </row>
    <row r="7168" spans="179:183" x14ac:dyDescent="0.35">
      <c r="FW7168" s="128"/>
      <c r="FX7168" s="128"/>
      <c r="FY7168" s="129"/>
      <c r="GA7168" s="128"/>
    </row>
    <row r="7169" spans="179:183" x14ac:dyDescent="0.35">
      <c r="FW7169" s="128"/>
      <c r="FX7169" s="128"/>
      <c r="FY7169" s="129"/>
      <c r="GA7169" s="128"/>
    </row>
    <row r="7170" spans="179:183" x14ac:dyDescent="0.35">
      <c r="FW7170" s="128"/>
      <c r="FX7170" s="128"/>
      <c r="FY7170" s="129"/>
      <c r="GA7170" s="128"/>
    </row>
    <row r="7171" spans="179:183" x14ac:dyDescent="0.35">
      <c r="FW7171" s="128"/>
      <c r="FX7171" s="128"/>
      <c r="FY7171" s="129"/>
      <c r="GA7171" s="128"/>
    </row>
    <row r="7172" spans="179:183" x14ac:dyDescent="0.35">
      <c r="FW7172" s="128"/>
      <c r="FX7172" s="128"/>
      <c r="FY7172" s="129"/>
      <c r="GA7172" s="128"/>
    </row>
    <row r="7173" spans="179:183" x14ac:dyDescent="0.35">
      <c r="FW7173" s="128"/>
      <c r="FX7173" s="128"/>
      <c r="FY7173" s="129"/>
      <c r="GA7173" s="128"/>
    </row>
    <row r="7174" spans="179:183" x14ac:dyDescent="0.35">
      <c r="FW7174" s="128"/>
      <c r="FX7174" s="128"/>
      <c r="FY7174" s="129"/>
      <c r="GA7174" s="128"/>
    </row>
    <row r="7175" spans="179:183" x14ac:dyDescent="0.35">
      <c r="FW7175" s="128"/>
      <c r="FX7175" s="128"/>
      <c r="FY7175" s="129"/>
      <c r="GA7175" s="128"/>
    </row>
    <row r="7176" spans="179:183" x14ac:dyDescent="0.35">
      <c r="FW7176" s="128"/>
      <c r="FX7176" s="128"/>
      <c r="FY7176" s="129"/>
      <c r="GA7176" s="128"/>
    </row>
    <row r="7177" spans="179:183" x14ac:dyDescent="0.35">
      <c r="FW7177" s="128"/>
      <c r="FX7177" s="128"/>
      <c r="FY7177" s="129"/>
      <c r="GA7177" s="128"/>
    </row>
    <row r="7178" spans="179:183" x14ac:dyDescent="0.35">
      <c r="FW7178" s="128"/>
      <c r="FX7178" s="128"/>
      <c r="FY7178" s="129"/>
      <c r="GA7178" s="128"/>
    </row>
    <row r="7179" spans="179:183" x14ac:dyDescent="0.35">
      <c r="FW7179" s="128"/>
      <c r="FX7179" s="128"/>
      <c r="FY7179" s="129"/>
      <c r="GA7179" s="128"/>
    </row>
    <row r="7180" spans="179:183" x14ac:dyDescent="0.35">
      <c r="FW7180" s="128"/>
      <c r="FX7180" s="128"/>
      <c r="FY7180" s="129"/>
      <c r="GA7180" s="128"/>
    </row>
    <row r="7181" spans="179:183" x14ac:dyDescent="0.35">
      <c r="FW7181" s="128"/>
      <c r="FX7181" s="128"/>
      <c r="FY7181" s="129"/>
      <c r="GA7181" s="128"/>
    </row>
    <row r="7182" spans="179:183" x14ac:dyDescent="0.35">
      <c r="FW7182" s="128"/>
      <c r="FX7182" s="128"/>
      <c r="FY7182" s="129"/>
      <c r="GA7182" s="128"/>
    </row>
    <row r="7183" spans="179:183" x14ac:dyDescent="0.35">
      <c r="FW7183" s="128"/>
      <c r="FX7183" s="128"/>
      <c r="FY7183" s="129"/>
      <c r="GA7183" s="128"/>
    </row>
    <row r="7184" spans="179:183" x14ac:dyDescent="0.35">
      <c r="FW7184" s="128"/>
      <c r="FX7184" s="128"/>
      <c r="FY7184" s="129"/>
      <c r="GA7184" s="128"/>
    </row>
    <row r="7185" spans="179:183" x14ac:dyDescent="0.35">
      <c r="FW7185" s="128"/>
      <c r="FX7185" s="128"/>
      <c r="FY7185" s="129"/>
      <c r="GA7185" s="128"/>
    </row>
    <row r="7186" spans="179:183" x14ac:dyDescent="0.35">
      <c r="FW7186" s="128"/>
      <c r="FX7186" s="128"/>
      <c r="FY7186" s="129"/>
      <c r="GA7186" s="128"/>
    </row>
    <row r="7187" spans="179:183" x14ac:dyDescent="0.35">
      <c r="FW7187" s="128"/>
      <c r="FX7187" s="128"/>
      <c r="FY7187" s="129"/>
      <c r="GA7187" s="128"/>
    </row>
    <row r="7188" spans="179:183" x14ac:dyDescent="0.35">
      <c r="FW7188" s="128"/>
      <c r="FX7188" s="128"/>
      <c r="FY7188" s="129"/>
      <c r="GA7188" s="128"/>
    </row>
    <row r="7189" spans="179:183" x14ac:dyDescent="0.35">
      <c r="FW7189" s="128"/>
      <c r="FX7189" s="128"/>
      <c r="FY7189" s="129"/>
      <c r="GA7189" s="128"/>
    </row>
    <row r="7190" spans="179:183" x14ac:dyDescent="0.35">
      <c r="FW7190" s="128"/>
      <c r="FX7190" s="128"/>
      <c r="FY7190" s="129"/>
      <c r="GA7190" s="128"/>
    </row>
    <row r="7191" spans="179:183" x14ac:dyDescent="0.35">
      <c r="FW7191" s="128"/>
      <c r="FX7191" s="128"/>
      <c r="FY7191" s="129"/>
      <c r="GA7191" s="128"/>
    </row>
    <row r="7192" spans="179:183" x14ac:dyDescent="0.35">
      <c r="FW7192" s="128"/>
      <c r="FX7192" s="128"/>
      <c r="FY7192" s="129"/>
      <c r="GA7192" s="128"/>
    </row>
    <row r="7193" spans="179:183" x14ac:dyDescent="0.35">
      <c r="FW7193" s="128"/>
      <c r="FX7193" s="128"/>
      <c r="FY7193" s="129"/>
      <c r="GA7193" s="128"/>
    </row>
    <row r="7194" spans="179:183" x14ac:dyDescent="0.35">
      <c r="FW7194" s="128"/>
      <c r="FX7194" s="128"/>
      <c r="FY7194" s="129"/>
      <c r="GA7194" s="128"/>
    </row>
    <row r="7195" spans="179:183" x14ac:dyDescent="0.35">
      <c r="FW7195" s="128"/>
      <c r="FX7195" s="128"/>
      <c r="FY7195" s="129"/>
      <c r="GA7195" s="128"/>
    </row>
    <row r="7196" spans="179:183" x14ac:dyDescent="0.35">
      <c r="FW7196" s="128"/>
      <c r="FX7196" s="128"/>
      <c r="FY7196" s="129"/>
      <c r="GA7196" s="128"/>
    </row>
    <row r="7197" spans="179:183" x14ac:dyDescent="0.35">
      <c r="FW7197" s="128"/>
      <c r="FX7197" s="128"/>
      <c r="FY7197" s="129"/>
      <c r="GA7197" s="128"/>
    </row>
    <row r="7198" spans="179:183" x14ac:dyDescent="0.35">
      <c r="FW7198" s="128"/>
      <c r="FX7198" s="128"/>
      <c r="FY7198" s="129"/>
      <c r="GA7198" s="128"/>
    </row>
    <row r="7199" spans="179:183" x14ac:dyDescent="0.35">
      <c r="FW7199" s="128"/>
      <c r="FX7199" s="128"/>
      <c r="FY7199" s="129"/>
      <c r="GA7199" s="128"/>
    </row>
    <row r="7200" spans="179:183" x14ac:dyDescent="0.35">
      <c r="FW7200" s="128"/>
      <c r="FX7200" s="128"/>
      <c r="FY7200" s="129"/>
      <c r="GA7200" s="128"/>
    </row>
    <row r="7201" spans="179:183" x14ac:dyDescent="0.35">
      <c r="FW7201" s="128"/>
      <c r="FX7201" s="128"/>
      <c r="FY7201" s="129"/>
      <c r="GA7201" s="128"/>
    </row>
    <row r="7202" spans="179:183" x14ac:dyDescent="0.35">
      <c r="FW7202" s="128"/>
      <c r="FX7202" s="128"/>
      <c r="FY7202" s="129"/>
      <c r="GA7202" s="128"/>
    </row>
    <row r="7203" spans="179:183" x14ac:dyDescent="0.35">
      <c r="FW7203" s="128"/>
      <c r="FX7203" s="128"/>
      <c r="FY7203" s="129"/>
      <c r="GA7203" s="128"/>
    </row>
    <row r="7204" spans="179:183" x14ac:dyDescent="0.35">
      <c r="FW7204" s="128"/>
      <c r="FX7204" s="128"/>
      <c r="FY7204" s="129"/>
      <c r="GA7204" s="128"/>
    </row>
    <row r="7205" spans="179:183" x14ac:dyDescent="0.35">
      <c r="FW7205" s="128"/>
      <c r="FX7205" s="128"/>
      <c r="FY7205" s="129"/>
      <c r="GA7205" s="128"/>
    </row>
    <row r="7206" spans="179:183" x14ac:dyDescent="0.35">
      <c r="FW7206" s="128"/>
      <c r="FX7206" s="128"/>
      <c r="FY7206" s="129"/>
      <c r="GA7206" s="128"/>
    </row>
    <row r="7207" spans="179:183" x14ac:dyDescent="0.35">
      <c r="FW7207" s="128"/>
      <c r="FX7207" s="128"/>
      <c r="FY7207" s="129"/>
      <c r="GA7207" s="128"/>
    </row>
    <row r="7208" spans="179:183" x14ac:dyDescent="0.35">
      <c r="FW7208" s="128"/>
      <c r="FX7208" s="128"/>
      <c r="FY7208" s="129"/>
      <c r="GA7208" s="128"/>
    </row>
    <row r="7209" spans="179:183" x14ac:dyDescent="0.35">
      <c r="FW7209" s="128"/>
      <c r="FX7209" s="128"/>
      <c r="FY7209" s="129"/>
      <c r="GA7209" s="128"/>
    </row>
    <row r="7210" spans="179:183" x14ac:dyDescent="0.35">
      <c r="FW7210" s="128"/>
      <c r="FX7210" s="128"/>
      <c r="FY7210" s="129"/>
      <c r="GA7210" s="128"/>
    </row>
    <row r="7211" spans="179:183" x14ac:dyDescent="0.35">
      <c r="FW7211" s="128"/>
      <c r="FX7211" s="128"/>
      <c r="FY7211" s="129"/>
      <c r="GA7211" s="128"/>
    </row>
    <row r="7212" spans="179:183" x14ac:dyDescent="0.35">
      <c r="FW7212" s="128"/>
      <c r="FX7212" s="128"/>
      <c r="FY7212" s="129"/>
      <c r="GA7212" s="128"/>
    </row>
    <row r="7213" spans="179:183" x14ac:dyDescent="0.35">
      <c r="FW7213" s="128"/>
      <c r="FX7213" s="128"/>
      <c r="FY7213" s="129"/>
      <c r="GA7213" s="128"/>
    </row>
    <row r="7214" spans="179:183" x14ac:dyDescent="0.35">
      <c r="FW7214" s="128"/>
      <c r="FX7214" s="128"/>
      <c r="FY7214" s="129"/>
      <c r="GA7214" s="128"/>
    </row>
    <row r="7215" spans="179:183" x14ac:dyDescent="0.35">
      <c r="FW7215" s="128"/>
      <c r="FX7215" s="128"/>
      <c r="FY7215" s="129"/>
      <c r="GA7215" s="128"/>
    </row>
    <row r="7216" spans="179:183" x14ac:dyDescent="0.35">
      <c r="FW7216" s="128"/>
      <c r="FX7216" s="128"/>
      <c r="FY7216" s="129"/>
      <c r="GA7216" s="128"/>
    </row>
    <row r="7217" spans="179:183" x14ac:dyDescent="0.35">
      <c r="FW7217" s="128"/>
      <c r="FX7217" s="128"/>
      <c r="FY7217" s="129"/>
      <c r="GA7217" s="128"/>
    </row>
    <row r="7218" spans="179:183" x14ac:dyDescent="0.35">
      <c r="FW7218" s="128"/>
      <c r="FX7218" s="128"/>
      <c r="FY7218" s="129"/>
      <c r="GA7218" s="128"/>
    </row>
    <row r="7219" spans="179:183" x14ac:dyDescent="0.35">
      <c r="FW7219" s="128"/>
      <c r="FX7219" s="128"/>
      <c r="FY7219" s="129"/>
      <c r="GA7219" s="128"/>
    </row>
    <row r="7220" spans="179:183" x14ac:dyDescent="0.35">
      <c r="FW7220" s="128"/>
      <c r="FX7220" s="128"/>
      <c r="FY7220" s="129"/>
      <c r="GA7220" s="128"/>
    </row>
    <row r="7221" spans="179:183" x14ac:dyDescent="0.35">
      <c r="FW7221" s="128"/>
      <c r="FX7221" s="128"/>
      <c r="FY7221" s="129"/>
      <c r="GA7221" s="128"/>
    </row>
    <row r="7222" spans="179:183" x14ac:dyDescent="0.35">
      <c r="FW7222" s="128"/>
      <c r="FX7222" s="128"/>
      <c r="FY7222" s="129"/>
      <c r="GA7222" s="128"/>
    </row>
    <row r="7223" spans="179:183" x14ac:dyDescent="0.35">
      <c r="FW7223" s="128"/>
      <c r="FX7223" s="128"/>
      <c r="FY7223" s="129"/>
      <c r="GA7223" s="128"/>
    </row>
    <row r="7224" spans="179:183" x14ac:dyDescent="0.35">
      <c r="FW7224" s="128"/>
      <c r="FX7224" s="128"/>
      <c r="FY7224" s="129"/>
      <c r="GA7224" s="128"/>
    </row>
    <row r="7225" spans="179:183" x14ac:dyDescent="0.35">
      <c r="FW7225" s="128"/>
      <c r="FX7225" s="128"/>
      <c r="FY7225" s="129"/>
      <c r="GA7225" s="128"/>
    </row>
    <row r="7226" spans="179:183" x14ac:dyDescent="0.35">
      <c r="FW7226" s="128"/>
      <c r="FX7226" s="128"/>
      <c r="FY7226" s="129"/>
      <c r="GA7226" s="128"/>
    </row>
    <row r="7227" spans="179:183" x14ac:dyDescent="0.35">
      <c r="FW7227" s="128"/>
      <c r="FX7227" s="128"/>
      <c r="FY7227" s="129"/>
      <c r="GA7227" s="128"/>
    </row>
    <row r="7228" spans="179:183" x14ac:dyDescent="0.35">
      <c r="FW7228" s="128"/>
      <c r="FX7228" s="128"/>
      <c r="FY7228" s="129"/>
      <c r="GA7228" s="128"/>
    </row>
    <row r="7229" spans="179:183" x14ac:dyDescent="0.35">
      <c r="FW7229" s="128"/>
      <c r="FX7229" s="128"/>
      <c r="FY7229" s="129"/>
      <c r="GA7229" s="128"/>
    </row>
    <row r="7230" spans="179:183" x14ac:dyDescent="0.35">
      <c r="FW7230" s="128"/>
      <c r="FX7230" s="128"/>
      <c r="FY7230" s="129"/>
      <c r="GA7230" s="128"/>
    </row>
    <row r="7231" spans="179:183" x14ac:dyDescent="0.35">
      <c r="FW7231" s="128"/>
      <c r="FX7231" s="128"/>
      <c r="FY7231" s="129"/>
      <c r="GA7231" s="128"/>
    </row>
    <row r="7232" spans="179:183" x14ac:dyDescent="0.35">
      <c r="FW7232" s="128"/>
      <c r="FX7232" s="128"/>
      <c r="FY7232" s="129"/>
      <c r="GA7232" s="128"/>
    </row>
    <row r="7233" spans="179:183" x14ac:dyDescent="0.35">
      <c r="FW7233" s="128"/>
      <c r="FX7233" s="128"/>
      <c r="FY7233" s="129"/>
      <c r="GA7233" s="128"/>
    </row>
    <row r="7234" spans="179:183" x14ac:dyDescent="0.35">
      <c r="FW7234" s="128"/>
      <c r="FX7234" s="128"/>
      <c r="FY7234" s="129"/>
      <c r="GA7234" s="128"/>
    </row>
    <row r="7235" spans="179:183" x14ac:dyDescent="0.35">
      <c r="FW7235" s="128"/>
      <c r="FX7235" s="128"/>
      <c r="FY7235" s="129"/>
      <c r="GA7235" s="128"/>
    </row>
    <row r="7236" spans="179:183" x14ac:dyDescent="0.35">
      <c r="FW7236" s="128"/>
      <c r="FX7236" s="128"/>
      <c r="FY7236" s="129"/>
      <c r="GA7236" s="128"/>
    </row>
    <row r="7237" spans="179:183" x14ac:dyDescent="0.35">
      <c r="FW7237" s="128"/>
      <c r="FX7237" s="128"/>
      <c r="FY7237" s="129"/>
      <c r="GA7237" s="128"/>
    </row>
    <row r="7238" spans="179:183" x14ac:dyDescent="0.35">
      <c r="FW7238" s="128"/>
      <c r="FX7238" s="128"/>
      <c r="FY7238" s="129"/>
      <c r="GA7238" s="128"/>
    </row>
    <row r="7239" spans="179:183" x14ac:dyDescent="0.35">
      <c r="FW7239" s="128"/>
      <c r="FX7239" s="128"/>
      <c r="FY7239" s="129"/>
      <c r="GA7239" s="128"/>
    </row>
    <row r="7240" spans="179:183" x14ac:dyDescent="0.35">
      <c r="FW7240" s="128"/>
      <c r="FX7240" s="128"/>
      <c r="FY7240" s="129"/>
      <c r="GA7240" s="128"/>
    </row>
    <row r="7241" spans="179:183" x14ac:dyDescent="0.35">
      <c r="FW7241" s="128"/>
      <c r="FX7241" s="128"/>
      <c r="FY7241" s="129"/>
      <c r="GA7241" s="128"/>
    </row>
    <row r="7242" spans="179:183" x14ac:dyDescent="0.35">
      <c r="FW7242" s="128"/>
      <c r="FX7242" s="128"/>
      <c r="FY7242" s="129"/>
      <c r="GA7242" s="128"/>
    </row>
    <row r="7243" spans="179:183" x14ac:dyDescent="0.35">
      <c r="FW7243" s="128"/>
      <c r="FX7243" s="128"/>
      <c r="FY7243" s="129"/>
      <c r="GA7243" s="128"/>
    </row>
    <row r="7244" spans="179:183" x14ac:dyDescent="0.35">
      <c r="FW7244" s="128"/>
      <c r="FX7244" s="128"/>
      <c r="FY7244" s="129"/>
      <c r="GA7244" s="128"/>
    </row>
    <row r="7245" spans="179:183" x14ac:dyDescent="0.35">
      <c r="FW7245" s="128"/>
      <c r="FX7245" s="128"/>
      <c r="FY7245" s="129"/>
      <c r="GA7245" s="128"/>
    </row>
    <row r="7246" spans="179:183" x14ac:dyDescent="0.35">
      <c r="FW7246" s="128"/>
      <c r="FX7246" s="128"/>
      <c r="FY7246" s="129"/>
      <c r="GA7246" s="128"/>
    </row>
    <row r="7247" spans="179:183" x14ac:dyDescent="0.35">
      <c r="FW7247" s="128"/>
      <c r="FX7247" s="128"/>
      <c r="FY7247" s="129"/>
      <c r="GA7247" s="128"/>
    </row>
    <row r="7248" spans="179:183" x14ac:dyDescent="0.35">
      <c r="FW7248" s="128"/>
      <c r="FX7248" s="128"/>
      <c r="FY7248" s="129"/>
      <c r="GA7248" s="128"/>
    </row>
    <row r="7249" spans="179:183" x14ac:dyDescent="0.35">
      <c r="FW7249" s="128"/>
      <c r="FX7249" s="128"/>
      <c r="FY7249" s="129"/>
      <c r="GA7249" s="128"/>
    </row>
    <row r="7250" spans="179:183" x14ac:dyDescent="0.35">
      <c r="FW7250" s="128"/>
      <c r="FX7250" s="128"/>
      <c r="FY7250" s="129"/>
      <c r="GA7250" s="128"/>
    </row>
    <row r="7251" spans="179:183" x14ac:dyDescent="0.35">
      <c r="FW7251" s="128"/>
      <c r="FX7251" s="128"/>
      <c r="FY7251" s="129"/>
      <c r="GA7251" s="128"/>
    </row>
    <row r="7252" spans="179:183" x14ac:dyDescent="0.35">
      <c r="FW7252" s="128"/>
      <c r="FX7252" s="128"/>
      <c r="FY7252" s="129"/>
      <c r="GA7252" s="128"/>
    </row>
    <row r="7253" spans="179:183" x14ac:dyDescent="0.35">
      <c r="FW7253" s="128"/>
      <c r="FX7253" s="128"/>
      <c r="FY7253" s="129"/>
      <c r="GA7253" s="128"/>
    </row>
    <row r="7254" spans="179:183" x14ac:dyDescent="0.35">
      <c r="FW7254" s="128"/>
      <c r="FX7254" s="128"/>
      <c r="FY7254" s="129"/>
      <c r="GA7254" s="128"/>
    </row>
    <row r="7255" spans="179:183" x14ac:dyDescent="0.35">
      <c r="FW7255" s="128"/>
      <c r="FX7255" s="128"/>
      <c r="FY7255" s="129"/>
      <c r="GA7255" s="128"/>
    </row>
    <row r="7256" spans="179:183" x14ac:dyDescent="0.35">
      <c r="FW7256" s="128"/>
      <c r="FX7256" s="128"/>
      <c r="FY7256" s="129"/>
      <c r="GA7256" s="128"/>
    </row>
    <row r="7257" spans="179:183" x14ac:dyDescent="0.35">
      <c r="FW7257" s="128"/>
      <c r="FX7257" s="128"/>
      <c r="FY7257" s="129"/>
      <c r="GA7257" s="128"/>
    </row>
    <row r="7258" spans="179:183" x14ac:dyDescent="0.35">
      <c r="FW7258" s="128"/>
      <c r="FX7258" s="128"/>
      <c r="FY7258" s="129"/>
      <c r="GA7258" s="128"/>
    </row>
    <row r="7259" spans="179:183" x14ac:dyDescent="0.35">
      <c r="FW7259" s="128"/>
      <c r="FX7259" s="128"/>
      <c r="FY7259" s="129"/>
      <c r="GA7259" s="128"/>
    </row>
    <row r="7260" spans="179:183" x14ac:dyDescent="0.35">
      <c r="FW7260" s="128"/>
      <c r="FX7260" s="128"/>
      <c r="FY7260" s="129"/>
      <c r="GA7260" s="128"/>
    </row>
    <row r="7261" spans="179:183" x14ac:dyDescent="0.35">
      <c r="FW7261" s="128"/>
      <c r="FX7261" s="128"/>
      <c r="FY7261" s="129"/>
      <c r="GA7261" s="128"/>
    </row>
    <row r="7262" spans="179:183" x14ac:dyDescent="0.35">
      <c r="FW7262" s="128"/>
      <c r="FX7262" s="128"/>
      <c r="FY7262" s="129"/>
      <c r="GA7262" s="128"/>
    </row>
    <row r="7263" spans="179:183" x14ac:dyDescent="0.35">
      <c r="FW7263" s="128"/>
      <c r="FX7263" s="128"/>
      <c r="FY7263" s="129"/>
      <c r="GA7263" s="128"/>
    </row>
    <row r="7264" spans="179:183" x14ac:dyDescent="0.35">
      <c r="FW7264" s="128"/>
      <c r="FX7264" s="128"/>
      <c r="FY7264" s="129"/>
      <c r="GA7264" s="128"/>
    </row>
    <row r="7265" spans="179:183" x14ac:dyDescent="0.35">
      <c r="FW7265" s="128"/>
      <c r="FX7265" s="128"/>
      <c r="FY7265" s="129"/>
      <c r="GA7265" s="128"/>
    </row>
    <row r="7266" spans="179:183" x14ac:dyDescent="0.35">
      <c r="FW7266" s="128"/>
      <c r="FX7266" s="128"/>
      <c r="FY7266" s="129"/>
      <c r="GA7266" s="128"/>
    </row>
    <row r="7267" spans="179:183" x14ac:dyDescent="0.35">
      <c r="FW7267" s="128"/>
      <c r="FX7267" s="128"/>
      <c r="FY7267" s="129"/>
      <c r="GA7267" s="128"/>
    </row>
    <row r="7268" spans="179:183" x14ac:dyDescent="0.35">
      <c r="FW7268" s="128"/>
      <c r="FX7268" s="128"/>
      <c r="FY7268" s="129"/>
      <c r="GA7268" s="128"/>
    </row>
    <row r="7269" spans="179:183" x14ac:dyDescent="0.35">
      <c r="FW7269" s="128"/>
      <c r="FX7269" s="128"/>
      <c r="FY7269" s="129"/>
      <c r="GA7269" s="128"/>
    </row>
    <row r="7270" spans="179:183" x14ac:dyDescent="0.35">
      <c r="FW7270" s="128"/>
      <c r="FX7270" s="128"/>
      <c r="FY7270" s="129"/>
      <c r="GA7270" s="128"/>
    </row>
    <row r="7271" spans="179:183" x14ac:dyDescent="0.35">
      <c r="FW7271" s="128"/>
      <c r="FX7271" s="128"/>
      <c r="FY7271" s="129"/>
      <c r="GA7271" s="128"/>
    </row>
    <row r="7272" spans="179:183" x14ac:dyDescent="0.35">
      <c r="FW7272" s="128"/>
      <c r="FX7272" s="128"/>
      <c r="FY7272" s="129"/>
      <c r="GA7272" s="128"/>
    </row>
    <row r="7273" spans="179:183" x14ac:dyDescent="0.35">
      <c r="FW7273" s="128"/>
      <c r="FX7273" s="128"/>
      <c r="FY7273" s="129"/>
      <c r="GA7273" s="128"/>
    </row>
    <row r="7274" spans="179:183" x14ac:dyDescent="0.35">
      <c r="FW7274" s="128"/>
      <c r="FX7274" s="128"/>
      <c r="FY7274" s="129"/>
      <c r="GA7274" s="128"/>
    </row>
    <row r="7275" spans="179:183" x14ac:dyDescent="0.35">
      <c r="FW7275" s="128"/>
      <c r="FX7275" s="128"/>
      <c r="FY7275" s="129"/>
      <c r="GA7275" s="128"/>
    </row>
    <row r="7276" spans="179:183" x14ac:dyDescent="0.35">
      <c r="FW7276" s="128"/>
      <c r="FX7276" s="128"/>
      <c r="FY7276" s="129"/>
      <c r="GA7276" s="128"/>
    </row>
    <row r="7277" spans="179:183" x14ac:dyDescent="0.35">
      <c r="FW7277" s="128"/>
      <c r="FX7277" s="128"/>
      <c r="FY7277" s="129"/>
      <c r="GA7277" s="128"/>
    </row>
    <row r="7278" spans="179:183" x14ac:dyDescent="0.35">
      <c r="FW7278" s="128"/>
      <c r="FX7278" s="128"/>
      <c r="FY7278" s="129"/>
      <c r="GA7278" s="128"/>
    </row>
    <row r="7279" spans="179:183" x14ac:dyDescent="0.35">
      <c r="FW7279" s="128"/>
      <c r="FX7279" s="128"/>
      <c r="FY7279" s="129"/>
      <c r="GA7279" s="128"/>
    </row>
    <row r="7280" spans="179:183" x14ac:dyDescent="0.35">
      <c r="FW7280" s="128"/>
      <c r="FX7280" s="128"/>
      <c r="FY7280" s="129"/>
      <c r="GA7280" s="128"/>
    </row>
    <row r="7281" spans="179:183" x14ac:dyDescent="0.35">
      <c r="FW7281" s="128"/>
      <c r="FX7281" s="128"/>
      <c r="FY7281" s="129"/>
      <c r="GA7281" s="128"/>
    </row>
    <row r="7282" spans="179:183" x14ac:dyDescent="0.35">
      <c r="FW7282" s="128"/>
      <c r="FX7282" s="128"/>
      <c r="FY7282" s="129"/>
      <c r="GA7282" s="128"/>
    </row>
    <row r="7283" spans="179:183" x14ac:dyDescent="0.35">
      <c r="FW7283" s="128"/>
      <c r="FX7283" s="128"/>
      <c r="FY7283" s="129"/>
      <c r="GA7283" s="128"/>
    </row>
    <row r="7284" spans="179:183" x14ac:dyDescent="0.35">
      <c r="FW7284" s="128"/>
      <c r="FX7284" s="128"/>
      <c r="FY7284" s="129"/>
      <c r="GA7284" s="128"/>
    </row>
    <row r="7285" spans="179:183" x14ac:dyDescent="0.35">
      <c r="FW7285" s="128"/>
      <c r="FX7285" s="128"/>
      <c r="FY7285" s="129"/>
      <c r="GA7285" s="128"/>
    </row>
    <row r="7286" spans="179:183" x14ac:dyDescent="0.35">
      <c r="FW7286" s="128"/>
      <c r="FX7286" s="128"/>
      <c r="FY7286" s="129"/>
      <c r="GA7286" s="128"/>
    </row>
    <row r="7287" spans="179:183" x14ac:dyDescent="0.35">
      <c r="FW7287" s="128"/>
      <c r="FX7287" s="128"/>
      <c r="FY7287" s="129"/>
      <c r="GA7287" s="128"/>
    </row>
    <row r="7288" spans="179:183" x14ac:dyDescent="0.35">
      <c r="FW7288" s="128"/>
      <c r="FX7288" s="128"/>
      <c r="FY7288" s="129"/>
      <c r="GA7288" s="128"/>
    </row>
    <row r="7289" spans="179:183" x14ac:dyDescent="0.35">
      <c r="FW7289" s="128"/>
      <c r="FX7289" s="128"/>
      <c r="FY7289" s="129"/>
      <c r="GA7289" s="128"/>
    </row>
    <row r="7290" spans="179:183" x14ac:dyDescent="0.35">
      <c r="FW7290" s="128"/>
      <c r="FX7290" s="128"/>
      <c r="FY7290" s="129"/>
      <c r="GA7290" s="128"/>
    </row>
    <row r="7291" spans="179:183" x14ac:dyDescent="0.35">
      <c r="FW7291" s="128"/>
      <c r="FX7291" s="128"/>
      <c r="FY7291" s="129"/>
      <c r="GA7291" s="128"/>
    </row>
    <row r="7292" spans="179:183" x14ac:dyDescent="0.35">
      <c r="FW7292" s="128"/>
      <c r="FX7292" s="128"/>
      <c r="FY7292" s="129"/>
      <c r="GA7292" s="128"/>
    </row>
    <row r="7293" spans="179:183" x14ac:dyDescent="0.35">
      <c r="FW7293" s="128"/>
      <c r="FX7293" s="128"/>
      <c r="FY7293" s="129"/>
      <c r="GA7293" s="128"/>
    </row>
    <row r="7294" spans="179:183" x14ac:dyDescent="0.35">
      <c r="FW7294" s="128"/>
      <c r="FX7294" s="128"/>
      <c r="FY7294" s="129"/>
      <c r="GA7294" s="128"/>
    </row>
    <row r="7295" spans="179:183" x14ac:dyDescent="0.35">
      <c r="FW7295" s="128"/>
      <c r="FX7295" s="128"/>
      <c r="FY7295" s="129"/>
      <c r="GA7295" s="128"/>
    </row>
    <row r="7296" spans="179:183" x14ac:dyDescent="0.35">
      <c r="FW7296" s="128"/>
      <c r="FX7296" s="128"/>
      <c r="FY7296" s="129"/>
      <c r="GA7296" s="128"/>
    </row>
    <row r="7297" spans="179:183" x14ac:dyDescent="0.35">
      <c r="FW7297" s="128"/>
      <c r="FX7297" s="128"/>
      <c r="FY7297" s="129"/>
      <c r="GA7297" s="128"/>
    </row>
    <row r="7298" spans="179:183" x14ac:dyDescent="0.35">
      <c r="FW7298" s="128"/>
      <c r="FX7298" s="128"/>
      <c r="FY7298" s="129"/>
      <c r="GA7298" s="128"/>
    </row>
    <row r="7299" spans="179:183" x14ac:dyDescent="0.35">
      <c r="FW7299" s="128"/>
      <c r="FX7299" s="128"/>
      <c r="FY7299" s="129"/>
      <c r="GA7299" s="128"/>
    </row>
    <row r="7300" spans="179:183" x14ac:dyDescent="0.35">
      <c r="FW7300" s="128"/>
      <c r="FX7300" s="128"/>
      <c r="FY7300" s="129"/>
      <c r="GA7300" s="128"/>
    </row>
    <row r="7301" spans="179:183" x14ac:dyDescent="0.35">
      <c r="FW7301" s="128"/>
      <c r="FX7301" s="128"/>
      <c r="FY7301" s="129"/>
      <c r="GA7301" s="128"/>
    </row>
    <row r="7302" spans="179:183" x14ac:dyDescent="0.35">
      <c r="FW7302" s="128"/>
      <c r="FX7302" s="128"/>
      <c r="FY7302" s="129"/>
      <c r="GA7302" s="128"/>
    </row>
    <row r="7303" spans="179:183" x14ac:dyDescent="0.35">
      <c r="FW7303" s="128"/>
      <c r="FX7303" s="128"/>
      <c r="FY7303" s="129"/>
      <c r="GA7303" s="128"/>
    </row>
    <row r="7304" spans="179:183" x14ac:dyDescent="0.35">
      <c r="FW7304" s="128"/>
      <c r="FX7304" s="128"/>
      <c r="FY7304" s="129"/>
      <c r="GA7304" s="128"/>
    </row>
    <row r="7305" spans="179:183" x14ac:dyDescent="0.35">
      <c r="FW7305" s="128"/>
      <c r="FX7305" s="128"/>
      <c r="FY7305" s="129"/>
      <c r="GA7305" s="128"/>
    </row>
    <row r="7306" spans="179:183" x14ac:dyDescent="0.35">
      <c r="FW7306" s="128"/>
      <c r="FX7306" s="128"/>
      <c r="FY7306" s="129"/>
      <c r="GA7306" s="128"/>
    </row>
    <row r="7307" spans="179:183" x14ac:dyDescent="0.35">
      <c r="FW7307" s="128"/>
      <c r="FX7307" s="128"/>
      <c r="FY7307" s="129"/>
      <c r="GA7307" s="128"/>
    </row>
    <row r="7308" spans="179:183" x14ac:dyDescent="0.35">
      <c r="FW7308" s="128"/>
      <c r="FX7308" s="128"/>
      <c r="FY7308" s="129"/>
      <c r="GA7308" s="128"/>
    </row>
    <row r="7309" spans="179:183" x14ac:dyDescent="0.35">
      <c r="FW7309" s="128"/>
      <c r="FX7309" s="128"/>
      <c r="FY7309" s="129"/>
      <c r="GA7309" s="128"/>
    </row>
    <row r="7310" spans="179:183" x14ac:dyDescent="0.35">
      <c r="FW7310" s="128"/>
      <c r="FX7310" s="128"/>
      <c r="FY7310" s="129"/>
      <c r="GA7310" s="128"/>
    </row>
    <row r="7311" spans="179:183" x14ac:dyDescent="0.35">
      <c r="FW7311" s="128"/>
      <c r="FX7311" s="128"/>
      <c r="FY7311" s="129"/>
      <c r="GA7311" s="128"/>
    </row>
    <row r="7312" spans="179:183" x14ac:dyDescent="0.35">
      <c r="FW7312" s="128"/>
      <c r="FX7312" s="128"/>
      <c r="FY7312" s="129"/>
      <c r="GA7312" s="128"/>
    </row>
    <row r="7313" spans="179:183" x14ac:dyDescent="0.35">
      <c r="FW7313" s="128"/>
      <c r="FX7313" s="128"/>
      <c r="FY7313" s="129"/>
      <c r="GA7313" s="128"/>
    </row>
    <row r="7314" spans="179:183" x14ac:dyDescent="0.35">
      <c r="FW7314" s="128"/>
      <c r="FX7314" s="128"/>
      <c r="FY7314" s="129"/>
      <c r="GA7314" s="128"/>
    </row>
    <row r="7315" spans="179:183" x14ac:dyDescent="0.35">
      <c r="FW7315" s="128"/>
      <c r="FX7315" s="128"/>
      <c r="FY7315" s="129"/>
      <c r="GA7315" s="128"/>
    </row>
    <row r="7316" spans="179:183" x14ac:dyDescent="0.35">
      <c r="FW7316" s="128"/>
      <c r="FX7316" s="128"/>
      <c r="FY7316" s="129"/>
      <c r="GA7316" s="128"/>
    </row>
    <row r="7317" spans="179:183" x14ac:dyDescent="0.35">
      <c r="FW7317" s="128"/>
      <c r="FX7317" s="128"/>
      <c r="FY7317" s="129"/>
      <c r="GA7317" s="128"/>
    </row>
    <row r="7318" spans="179:183" x14ac:dyDescent="0.35">
      <c r="FW7318" s="128"/>
      <c r="FX7318" s="128"/>
      <c r="FY7318" s="129"/>
      <c r="GA7318" s="128"/>
    </row>
    <row r="7319" spans="179:183" x14ac:dyDescent="0.35">
      <c r="FW7319" s="128"/>
      <c r="FX7319" s="128"/>
      <c r="FY7319" s="129"/>
      <c r="GA7319" s="128"/>
    </row>
    <row r="7320" spans="179:183" x14ac:dyDescent="0.35">
      <c r="FW7320" s="128"/>
      <c r="FX7320" s="128"/>
      <c r="FY7320" s="129"/>
      <c r="GA7320" s="128"/>
    </row>
    <row r="7321" spans="179:183" x14ac:dyDescent="0.35">
      <c r="FW7321" s="128"/>
      <c r="FX7321" s="128"/>
      <c r="FY7321" s="129"/>
      <c r="GA7321" s="128"/>
    </row>
    <row r="7322" spans="179:183" x14ac:dyDescent="0.35">
      <c r="FW7322" s="128"/>
      <c r="FX7322" s="128"/>
      <c r="FY7322" s="129"/>
      <c r="GA7322" s="128"/>
    </row>
    <row r="7323" spans="179:183" x14ac:dyDescent="0.35">
      <c r="FW7323" s="128"/>
      <c r="FX7323" s="128"/>
      <c r="FY7323" s="129"/>
      <c r="GA7323" s="128"/>
    </row>
    <row r="7324" spans="179:183" x14ac:dyDescent="0.35">
      <c r="FW7324" s="128"/>
      <c r="FX7324" s="128"/>
      <c r="FY7324" s="129"/>
      <c r="GA7324" s="128"/>
    </row>
    <row r="7325" spans="179:183" x14ac:dyDescent="0.35">
      <c r="FW7325" s="128"/>
      <c r="FX7325" s="128"/>
      <c r="FY7325" s="129"/>
      <c r="GA7325" s="128"/>
    </row>
    <row r="7326" spans="179:183" x14ac:dyDescent="0.35">
      <c r="FW7326" s="128"/>
      <c r="FX7326" s="128"/>
      <c r="FY7326" s="129"/>
      <c r="GA7326" s="128"/>
    </row>
    <row r="7327" spans="179:183" x14ac:dyDescent="0.35">
      <c r="FW7327" s="128"/>
      <c r="FX7327" s="128"/>
      <c r="FY7327" s="129"/>
      <c r="GA7327" s="128"/>
    </row>
    <row r="7328" spans="179:183" x14ac:dyDescent="0.35">
      <c r="FW7328" s="128"/>
      <c r="FX7328" s="128"/>
      <c r="FY7328" s="129"/>
      <c r="GA7328" s="128"/>
    </row>
    <row r="7329" spans="179:183" x14ac:dyDescent="0.35">
      <c r="FW7329" s="128"/>
      <c r="FX7329" s="128"/>
      <c r="FY7329" s="129"/>
      <c r="GA7329" s="128"/>
    </row>
    <row r="7330" spans="179:183" x14ac:dyDescent="0.35">
      <c r="FW7330" s="128"/>
      <c r="FX7330" s="128"/>
      <c r="FY7330" s="129"/>
      <c r="GA7330" s="128"/>
    </row>
    <row r="7331" spans="179:183" x14ac:dyDescent="0.35">
      <c r="FW7331" s="128"/>
      <c r="FX7331" s="128"/>
      <c r="FY7331" s="129"/>
      <c r="GA7331" s="128"/>
    </row>
    <row r="7332" spans="179:183" x14ac:dyDescent="0.35">
      <c r="FW7332" s="128"/>
      <c r="FX7332" s="128"/>
      <c r="FY7332" s="129"/>
      <c r="GA7332" s="128"/>
    </row>
    <row r="7333" spans="179:183" x14ac:dyDescent="0.35">
      <c r="FW7333" s="128"/>
      <c r="FX7333" s="128"/>
      <c r="FY7333" s="129"/>
      <c r="GA7333" s="128"/>
    </row>
    <row r="7334" spans="179:183" x14ac:dyDescent="0.35">
      <c r="FW7334" s="128"/>
      <c r="FX7334" s="128"/>
      <c r="FY7334" s="129"/>
      <c r="GA7334" s="128"/>
    </row>
    <row r="7335" spans="179:183" x14ac:dyDescent="0.35">
      <c r="FW7335" s="128"/>
      <c r="FX7335" s="128"/>
      <c r="FY7335" s="129"/>
      <c r="GA7335" s="128"/>
    </row>
    <row r="7336" spans="179:183" x14ac:dyDescent="0.35">
      <c r="FW7336" s="128"/>
      <c r="FX7336" s="128"/>
      <c r="FY7336" s="129"/>
      <c r="GA7336" s="128"/>
    </row>
    <row r="7337" spans="179:183" x14ac:dyDescent="0.35">
      <c r="FW7337" s="128"/>
      <c r="FX7337" s="128"/>
      <c r="FY7337" s="129"/>
      <c r="GA7337" s="128"/>
    </row>
    <row r="7338" spans="179:183" x14ac:dyDescent="0.35">
      <c r="FW7338" s="128"/>
      <c r="FX7338" s="128"/>
      <c r="FY7338" s="129"/>
      <c r="GA7338" s="128"/>
    </row>
    <row r="7339" spans="179:183" x14ac:dyDescent="0.35">
      <c r="FW7339" s="128"/>
      <c r="FX7339" s="128"/>
      <c r="FY7339" s="129"/>
      <c r="GA7339" s="128"/>
    </row>
    <row r="7340" spans="179:183" x14ac:dyDescent="0.35">
      <c r="FW7340" s="128"/>
      <c r="FX7340" s="128"/>
      <c r="FY7340" s="129"/>
      <c r="GA7340" s="128"/>
    </row>
    <row r="7341" spans="179:183" x14ac:dyDescent="0.35">
      <c r="FW7341" s="128"/>
      <c r="FX7341" s="128"/>
      <c r="FY7341" s="129"/>
      <c r="GA7341" s="128"/>
    </row>
    <row r="7342" spans="179:183" x14ac:dyDescent="0.35">
      <c r="FW7342" s="128"/>
      <c r="FX7342" s="128"/>
      <c r="FY7342" s="129"/>
      <c r="GA7342" s="128"/>
    </row>
    <row r="7343" spans="179:183" x14ac:dyDescent="0.35">
      <c r="FW7343" s="128"/>
      <c r="FX7343" s="128"/>
      <c r="FY7343" s="129"/>
      <c r="GA7343" s="128"/>
    </row>
    <row r="7344" spans="179:183" x14ac:dyDescent="0.35">
      <c r="FW7344" s="128"/>
      <c r="FX7344" s="128"/>
      <c r="FY7344" s="129"/>
      <c r="GA7344" s="128"/>
    </row>
    <row r="7345" spans="179:183" x14ac:dyDescent="0.35">
      <c r="FW7345" s="128"/>
      <c r="FX7345" s="128"/>
      <c r="FY7345" s="129"/>
      <c r="GA7345" s="128"/>
    </row>
    <row r="7346" spans="179:183" x14ac:dyDescent="0.35">
      <c r="FW7346" s="128"/>
      <c r="FX7346" s="128"/>
      <c r="FY7346" s="129"/>
      <c r="GA7346" s="128"/>
    </row>
    <row r="7347" spans="179:183" x14ac:dyDescent="0.35">
      <c r="FW7347" s="128"/>
      <c r="FX7347" s="128"/>
      <c r="FY7347" s="129"/>
      <c r="GA7347" s="128"/>
    </row>
    <row r="7348" spans="179:183" x14ac:dyDescent="0.35">
      <c r="FW7348" s="128"/>
      <c r="FX7348" s="128"/>
      <c r="FY7348" s="129"/>
      <c r="GA7348" s="128"/>
    </row>
    <row r="7349" spans="179:183" x14ac:dyDescent="0.35">
      <c r="FW7349" s="128"/>
      <c r="FX7349" s="128"/>
      <c r="FY7349" s="129"/>
      <c r="GA7349" s="128"/>
    </row>
    <row r="7350" spans="179:183" x14ac:dyDescent="0.35">
      <c r="FW7350" s="128"/>
      <c r="FX7350" s="128"/>
      <c r="FY7350" s="129"/>
      <c r="GA7350" s="128"/>
    </row>
    <row r="7351" spans="179:183" x14ac:dyDescent="0.35">
      <c r="FW7351" s="128"/>
      <c r="FX7351" s="128"/>
      <c r="FY7351" s="129"/>
      <c r="GA7351" s="128"/>
    </row>
    <row r="7352" spans="179:183" x14ac:dyDescent="0.35">
      <c r="FW7352" s="128"/>
      <c r="FX7352" s="128"/>
      <c r="FY7352" s="129"/>
      <c r="GA7352" s="128"/>
    </row>
    <row r="7353" spans="179:183" x14ac:dyDescent="0.35">
      <c r="FW7353" s="128"/>
      <c r="FX7353" s="128"/>
      <c r="FY7353" s="129"/>
      <c r="GA7353" s="128"/>
    </row>
    <row r="7354" spans="179:183" x14ac:dyDescent="0.35">
      <c r="FW7354" s="128"/>
      <c r="FX7354" s="128"/>
      <c r="FY7354" s="129"/>
      <c r="GA7354" s="128"/>
    </row>
    <row r="7355" spans="179:183" x14ac:dyDescent="0.35">
      <c r="FW7355" s="128"/>
      <c r="FX7355" s="128"/>
      <c r="FY7355" s="129"/>
      <c r="GA7355" s="128"/>
    </row>
    <row r="7356" spans="179:183" x14ac:dyDescent="0.35">
      <c r="FW7356" s="128"/>
      <c r="FX7356" s="128"/>
      <c r="FY7356" s="129"/>
      <c r="GA7356" s="128"/>
    </row>
    <row r="7357" spans="179:183" x14ac:dyDescent="0.35">
      <c r="FW7357" s="128"/>
      <c r="FX7357" s="128"/>
      <c r="FY7357" s="129"/>
      <c r="GA7357" s="128"/>
    </row>
    <row r="7358" spans="179:183" x14ac:dyDescent="0.35">
      <c r="FW7358" s="128"/>
      <c r="FX7358" s="128"/>
      <c r="FY7358" s="129"/>
      <c r="GA7358" s="128"/>
    </row>
    <row r="7359" spans="179:183" x14ac:dyDescent="0.35">
      <c r="FW7359" s="128"/>
      <c r="FX7359" s="128"/>
      <c r="FY7359" s="129"/>
      <c r="GA7359" s="128"/>
    </row>
    <row r="7360" spans="179:183" x14ac:dyDescent="0.35">
      <c r="FW7360" s="128"/>
      <c r="FX7360" s="128"/>
      <c r="FY7360" s="129"/>
      <c r="GA7360" s="128"/>
    </row>
    <row r="7361" spans="179:183" x14ac:dyDescent="0.35">
      <c r="FW7361" s="128"/>
      <c r="FX7361" s="128"/>
      <c r="FY7361" s="129"/>
      <c r="GA7361" s="128"/>
    </row>
    <row r="7362" spans="179:183" x14ac:dyDescent="0.35">
      <c r="FW7362" s="128"/>
      <c r="FX7362" s="128"/>
      <c r="FY7362" s="129"/>
      <c r="GA7362" s="128"/>
    </row>
    <row r="7363" spans="179:183" x14ac:dyDescent="0.35">
      <c r="FW7363" s="128"/>
      <c r="FX7363" s="128"/>
      <c r="FY7363" s="129"/>
      <c r="GA7363" s="128"/>
    </row>
    <row r="7364" spans="179:183" x14ac:dyDescent="0.35">
      <c r="FW7364" s="128"/>
      <c r="FX7364" s="128"/>
      <c r="FY7364" s="129"/>
      <c r="GA7364" s="128"/>
    </row>
    <row r="7365" spans="179:183" x14ac:dyDescent="0.35">
      <c r="FW7365" s="128"/>
      <c r="FX7365" s="128"/>
      <c r="FY7365" s="129"/>
      <c r="GA7365" s="128"/>
    </row>
    <row r="7366" spans="179:183" x14ac:dyDescent="0.35">
      <c r="FW7366" s="128"/>
      <c r="FX7366" s="128"/>
      <c r="FY7366" s="129"/>
      <c r="GA7366" s="128"/>
    </row>
    <row r="7367" spans="179:183" x14ac:dyDescent="0.35">
      <c r="FW7367" s="128"/>
      <c r="FX7367" s="128"/>
      <c r="FY7367" s="129"/>
      <c r="GA7367" s="128"/>
    </row>
    <row r="7368" spans="179:183" x14ac:dyDescent="0.35">
      <c r="FW7368" s="128"/>
      <c r="FX7368" s="128"/>
      <c r="FY7368" s="129"/>
      <c r="GA7368" s="128"/>
    </row>
    <row r="7369" spans="179:183" x14ac:dyDescent="0.35">
      <c r="FW7369" s="128"/>
      <c r="FX7369" s="128"/>
      <c r="FY7369" s="129"/>
      <c r="GA7369" s="128"/>
    </row>
    <row r="7370" spans="179:183" x14ac:dyDescent="0.35">
      <c r="FW7370" s="128"/>
      <c r="FX7370" s="128"/>
      <c r="FY7370" s="129"/>
      <c r="GA7370" s="128"/>
    </row>
    <row r="7371" spans="179:183" x14ac:dyDescent="0.35">
      <c r="FW7371" s="128"/>
      <c r="FX7371" s="128"/>
      <c r="FY7371" s="129"/>
      <c r="GA7371" s="128"/>
    </row>
    <row r="7372" spans="179:183" x14ac:dyDescent="0.35">
      <c r="FW7372" s="128"/>
      <c r="FX7372" s="128"/>
      <c r="FY7372" s="129"/>
      <c r="GA7372" s="128"/>
    </row>
    <row r="7373" spans="179:183" x14ac:dyDescent="0.35">
      <c r="FW7373" s="128"/>
      <c r="FX7373" s="128"/>
      <c r="FY7373" s="129"/>
      <c r="GA7373" s="128"/>
    </row>
    <row r="7374" spans="179:183" x14ac:dyDescent="0.35">
      <c r="FW7374" s="128"/>
      <c r="FX7374" s="128"/>
      <c r="FY7374" s="129"/>
      <c r="GA7374" s="128"/>
    </row>
    <row r="7375" spans="179:183" x14ac:dyDescent="0.35">
      <c r="FW7375" s="128"/>
      <c r="FX7375" s="128"/>
      <c r="FY7375" s="129"/>
      <c r="GA7375" s="128"/>
    </row>
    <row r="7376" spans="179:183" x14ac:dyDescent="0.35">
      <c r="FW7376" s="128"/>
      <c r="FX7376" s="128"/>
      <c r="FY7376" s="129"/>
      <c r="GA7376" s="128"/>
    </row>
    <row r="7377" spans="179:183" x14ac:dyDescent="0.35">
      <c r="FW7377" s="128"/>
      <c r="FX7377" s="128"/>
      <c r="FY7377" s="129"/>
      <c r="GA7377" s="128"/>
    </row>
    <row r="7378" spans="179:183" x14ac:dyDescent="0.35">
      <c r="FW7378" s="128"/>
      <c r="FX7378" s="128"/>
      <c r="FY7378" s="129"/>
      <c r="GA7378" s="128"/>
    </row>
    <row r="7379" spans="179:183" x14ac:dyDescent="0.35">
      <c r="FW7379" s="128"/>
      <c r="FX7379" s="128"/>
      <c r="FY7379" s="129"/>
      <c r="GA7379" s="128"/>
    </row>
    <row r="7380" spans="179:183" x14ac:dyDescent="0.35">
      <c r="FW7380" s="128"/>
      <c r="FX7380" s="128"/>
      <c r="FY7380" s="129"/>
      <c r="GA7380" s="128"/>
    </row>
    <row r="7381" spans="179:183" x14ac:dyDescent="0.35">
      <c r="FW7381" s="128"/>
      <c r="FX7381" s="128"/>
      <c r="FY7381" s="129"/>
      <c r="GA7381" s="128"/>
    </row>
    <row r="7382" spans="179:183" x14ac:dyDescent="0.35">
      <c r="FW7382" s="128"/>
      <c r="FX7382" s="128"/>
      <c r="FY7382" s="129"/>
      <c r="GA7382" s="128"/>
    </row>
    <row r="7383" spans="179:183" x14ac:dyDescent="0.35">
      <c r="FW7383" s="128"/>
      <c r="FX7383" s="128"/>
      <c r="FY7383" s="129"/>
      <c r="GA7383" s="128"/>
    </row>
    <row r="7384" spans="179:183" x14ac:dyDescent="0.35">
      <c r="FW7384" s="128"/>
      <c r="FX7384" s="128"/>
      <c r="FY7384" s="129"/>
      <c r="GA7384" s="128"/>
    </row>
    <row r="7385" spans="179:183" x14ac:dyDescent="0.35">
      <c r="FW7385" s="128"/>
      <c r="FX7385" s="128"/>
      <c r="FY7385" s="129"/>
      <c r="GA7385" s="128"/>
    </row>
    <row r="7386" spans="179:183" x14ac:dyDescent="0.35">
      <c r="FW7386" s="128"/>
      <c r="FX7386" s="128"/>
      <c r="FY7386" s="129"/>
      <c r="GA7386" s="128"/>
    </row>
    <row r="7387" spans="179:183" x14ac:dyDescent="0.35">
      <c r="FW7387" s="128"/>
      <c r="FX7387" s="128"/>
      <c r="FY7387" s="129"/>
      <c r="GA7387" s="128"/>
    </row>
    <row r="7388" spans="179:183" x14ac:dyDescent="0.35">
      <c r="FW7388" s="128"/>
      <c r="FX7388" s="128"/>
      <c r="FY7388" s="129"/>
      <c r="GA7388" s="128"/>
    </row>
    <row r="7389" spans="179:183" x14ac:dyDescent="0.35">
      <c r="FW7389" s="128"/>
      <c r="FX7389" s="128"/>
      <c r="FY7389" s="129"/>
      <c r="GA7389" s="128"/>
    </row>
    <row r="7390" spans="179:183" x14ac:dyDescent="0.35">
      <c r="FW7390" s="128"/>
      <c r="FX7390" s="128"/>
      <c r="FY7390" s="129"/>
      <c r="GA7390" s="128"/>
    </row>
    <row r="7391" spans="179:183" x14ac:dyDescent="0.35">
      <c r="FW7391" s="128"/>
      <c r="FX7391" s="128"/>
      <c r="FY7391" s="129"/>
      <c r="GA7391" s="128"/>
    </row>
    <row r="7392" spans="179:183" x14ac:dyDescent="0.35">
      <c r="FW7392" s="128"/>
      <c r="FX7392" s="128"/>
      <c r="FY7392" s="129"/>
      <c r="GA7392" s="128"/>
    </row>
    <row r="7393" spans="179:183" x14ac:dyDescent="0.35">
      <c r="FW7393" s="128"/>
      <c r="FX7393" s="128"/>
      <c r="FY7393" s="129"/>
      <c r="GA7393" s="128"/>
    </row>
    <row r="7394" spans="179:183" x14ac:dyDescent="0.35">
      <c r="FW7394" s="128"/>
      <c r="FX7394" s="128"/>
      <c r="FY7394" s="129"/>
      <c r="GA7394" s="128"/>
    </row>
    <row r="7395" spans="179:183" x14ac:dyDescent="0.35">
      <c r="FW7395" s="128"/>
      <c r="FX7395" s="128"/>
      <c r="FY7395" s="129"/>
      <c r="GA7395" s="128"/>
    </row>
    <row r="7396" spans="179:183" x14ac:dyDescent="0.35">
      <c r="FW7396" s="128"/>
      <c r="FX7396" s="128"/>
      <c r="FY7396" s="129"/>
      <c r="GA7396" s="128"/>
    </row>
    <row r="7397" spans="179:183" x14ac:dyDescent="0.35">
      <c r="FW7397" s="128"/>
      <c r="FX7397" s="128"/>
      <c r="FY7397" s="129"/>
      <c r="GA7397" s="128"/>
    </row>
    <row r="7398" spans="179:183" x14ac:dyDescent="0.35">
      <c r="FW7398" s="128"/>
      <c r="FX7398" s="128"/>
      <c r="FY7398" s="129"/>
      <c r="GA7398" s="128"/>
    </row>
    <row r="7399" spans="179:183" x14ac:dyDescent="0.35">
      <c r="FW7399" s="128"/>
      <c r="FX7399" s="128"/>
      <c r="FY7399" s="129"/>
      <c r="GA7399" s="128"/>
    </row>
    <row r="7400" spans="179:183" x14ac:dyDescent="0.35">
      <c r="FW7400" s="128"/>
      <c r="FX7400" s="128"/>
      <c r="FY7400" s="129"/>
      <c r="GA7400" s="128"/>
    </row>
    <row r="7401" spans="179:183" x14ac:dyDescent="0.35">
      <c r="FW7401" s="128"/>
      <c r="FX7401" s="128"/>
      <c r="FY7401" s="129"/>
      <c r="GA7401" s="128"/>
    </row>
    <row r="7402" spans="179:183" x14ac:dyDescent="0.35">
      <c r="FW7402" s="128"/>
      <c r="FX7402" s="128"/>
      <c r="FY7402" s="129"/>
      <c r="GA7402" s="128"/>
    </row>
    <row r="7403" spans="179:183" x14ac:dyDescent="0.35">
      <c r="FW7403" s="128"/>
      <c r="FX7403" s="128"/>
      <c r="FY7403" s="129"/>
      <c r="GA7403" s="128"/>
    </row>
    <row r="7404" spans="179:183" x14ac:dyDescent="0.35">
      <c r="FW7404" s="128"/>
      <c r="FX7404" s="128"/>
      <c r="FY7404" s="129"/>
      <c r="GA7404" s="128"/>
    </row>
    <row r="7405" spans="179:183" x14ac:dyDescent="0.35">
      <c r="FW7405" s="128"/>
      <c r="FX7405" s="128"/>
      <c r="FY7405" s="129"/>
      <c r="GA7405" s="128"/>
    </row>
    <row r="7406" spans="179:183" x14ac:dyDescent="0.35">
      <c r="FW7406" s="128"/>
      <c r="FX7406" s="128"/>
      <c r="FY7406" s="129"/>
      <c r="GA7406" s="128"/>
    </row>
    <row r="7407" spans="179:183" x14ac:dyDescent="0.35">
      <c r="FW7407" s="128"/>
      <c r="FX7407" s="128"/>
      <c r="FY7407" s="129"/>
      <c r="GA7407" s="128"/>
    </row>
    <row r="7408" spans="179:183" x14ac:dyDescent="0.35">
      <c r="FW7408" s="128"/>
      <c r="FX7408" s="128"/>
      <c r="FY7408" s="129"/>
      <c r="GA7408" s="128"/>
    </row>
    <row r="7409" spans="179:183" x14ac:dyDescent="0.35">
      <c r="FW7409" s="128"/>
      <c r="FX7409" s="128"/>
      <c r="FY7409" s="129"/>
      <c r="GA7409" s="128"/>
    </row>
    <row r="7410" spans="179:183" x14ac:dyDescent="0.35">
      <c r="FW7410" s="128"/>
      <c r="FX7410" s="128"/>
      <c r="FY7410" s="129"/>
      <c r="GA7410" s="128"/>
    </row>
    <row r="7411" spans="179:183" x14ac:dyDescent="0.35">
      <c r="FW7411" s="128"/>
      <c r="FX7411" s="128"/>
      <c r="FY7411" s="129"/>
      <c r="GA7411" s="128"/>
    </row>
    <row r="7412" spans="179:183" x14ac:dyDescent="0.35">
      <c r="FW7412" s="128"/>
      <c r="FX7412" s="128"/>
      <c r="FY7412" s="129"/>
      <c r="GA7412" s="128"/>
    </row>
    <row r="7413" spans="179:183" x14ac:dyDescent="0.35">
      <c r="FW7413" s="128"/>
      <c r="FX7413" s="128"/>
      <c r="FY7413" s="129"/>
      <c r="GA7413" s="128"/>
    </row>
    <row r="7414" spans="179:183" x14ac:dyDescent="0.35">
      <c r="FW7414" s="128"/>
      <c r="FX7414" s="128"/>
      <c r="FY7414" s="129"/>
      <c r="GA7414" s="128"/>
    </row>
    <row r="7415" spans="179:183" x14ac:dyDescent="0.35">
      <c r="FW7415" s="128"/>
      <c r="FX7415" s="128"/>
      <c r="FY7415" s="129"/>
      <c r="GA7415" s="128"/>
    </row>
    <row r="7416" spans="179:183" x14ac:dyDescent="0.35">
      <c r="FW7416" s="128"/>
      <c r="FX7416" s="128"/>
      <c r="FY7416" s="129"/>
      <c r="GA7416" s="128"/>
    </row>
    <row r="7417" spans="179:183" x14ac:dyDescent="0.35">
      <c r="FW7417" s="128"/>
      <c r="FX7417" s="128"/>
      <c r="FY7417" s="129"/>
      <c r="GA7417" s="128"/>
    </row>
    <row r="7418" spans="179:183" x14ac:dyDescent="0.35">
      <c r="FW7418" s="128"/>
      <c r="FX7418" s="128"/>
      <c r="FY7418" s="129"/>
      <c r="GA7418" s="128"/>
    </row>
    <row r="7419" spans="179:183" x14ac:dyDescent="0.35">
      <c r="FW7419" s="128"/>
      <c r="FX7419" s="128"/>
      <c r="FY7419" s="129"/>
      <c r="GA7419" s="128"/>
    </row>
    <row r="7420" spans="179:183" x14ac:dyDescent="0.35">
      <c r="FW7420" s="128"/>
      <c r="FX7420" s="128"/>
      <c r="FY7420" s="129"/>
      <c r="GA7420" s="128"/>
    </row>
    <row r="7421" spans="179:183" x14ac:dyDescent="0.35">
      <c r="FW7421" s="128"/>
      <c r="FX7421" s="128"/>
      <c r="FY7421" s="129"/>
      <c r="GA7421" s="128"/>
    </row>
    <row r="7422" spans="179:183" x14ac:dyDescent="0.35">
      <c r="FW7422" s="128"/>
      <c r="FX7422" s="128"/>
      <c r="FY7422" s="129"/>
      <c r="GA7422" s="128"/>
    </row>
    <row r="7423" spans="179:183" x14ac:dyDescent="0.35">
      <c r="FW7423" s="128"/>
      <c r="FX7423" s="128"/>
      <c r="FY7423" s="129"/>
      <c r="GA7423" s="128"/>
    </row>
    <row r="7424" spans="179:183" x14ac:dyDescent="0.35">
      <c r="FW7424" s="128"/>
      <c r="FX7424" s="128"/>
      <c r="FY7424" s="129"/>
      <c r="GA7424" s="128"/>
    </row>
    <row r="7425" spans="179:183" x14ac:dyDescent="0.35">
      <c r="FW7425" s="128"/>
      <c r="FX7425" s="128"/>
      <c r="FY7425" s="129"/>
      <c r="GA7425" s="128"/>
    </row>
    <row r="7426" spans="179:183" x14ac:dyDescent="0.35">
      <c r="FW7426" s="128"/>
      <c r="FX7426" s="128"/>
      <c r="FY7426" s="129"/>
      <c r="GA7426" s="128"/>
    </row>
    <row r="7427" spans="179:183" x14ac:dyDescent="0.35">
      <c r="FW7427" s="128"/>
      <c r="FX7427" s="128"/>
      <c r="FY7427" s="129"/>
      <c r="GA7427" s="128"/>
    </row>
    <row r="7428" spans="179:183" x14ac:dyDescent="0.35">
      <c r="FW7428" s="128"/>
      <c r="FX7428" s="128"/>
      <c r="FY7428" s="129"/>
      <c r="GA7428" s="128"/>
    </row>
    <row r="7429" spans="179:183" x14ac:dyDescent="0.35">
      <c r="FW7429" s="128"/>
      <c r="FX7429" s="128"/>
      <c r="FY7429" s="129"/>
      <c r="GA7429" s="128"/>
    </row>
    <row r="7430" spans="179:183" x14ac:dyDescent="0.35">
      <c r="FW7430" s="128"/>
      <c r="FX7430" s="128"/>
      <c r="FY7430" s="129"/>
      <c r="GA7430" s="128"/>
    </row>
    <row r="7431" spans="179:183" x14ac:dyDescent="0.35">
      <c r="FW7431" s="128"/>
      <c r="FX7431" s="128"/>
      <c r="FY7431" s="129"/>
      <c r="GA7431" s="128"/>
    </row>
    <row r="7432" spans="179:183" x14ac:dyDescent="0.35">
      <c r="FW7432" s="128"/>
      <c r="FX7432" s="128"/>
      <c r="FY7432" s="129"/>
      <c r="GA7432" s="128"/>
    </row>
    <row r="7433" spans="179:183" x14ac:dyDescent="0.35">
      <c r="FW7433" s="128"/>
      <c r="FX7433" s="128"/>
      <c r="FY7433" s="129"/>
      <c r="GA7433" s="128"/>
    </row>
    <row r="7434" spans="179:183" x14ac:dyDescent="0.35">
      <c r="FW7434" s="128"/>
      <c r="FX7434" s="128"/>
      <c r="FY7434" s="129"/>
      <c r="GA7434" s="128"/>
    </row>
    <row r="7435" spans="179:183" x14ac:dyDescent="0.35">
      <c r="FW7435" s="128"/>
      <c r="FX7435" s="128"/>
      <c r="FY7435" s="129"/>
      <c r="GA7435" s="128"/>
    </row>
    <row r="7436" spans="179:183" x14ac:dyDescent="0.35">
      <c r="FW7436" s="128"/>
      <c r="FX7436" s="128"/>
      <c r="FY7436" s="129"/>
      <c r="GA7436" s="128"/>
    </row>
    <row r="7437" spans="179:183" x14ac:dyDescent="0.35">
      <c r="FW7437" s="128"/>
      <c r="FX7437" s="128"/>
      <c r="FY7437" s="129"/>
      <c r="GA7437" s="128"/>
    </row>
    <row r="7438" spans="179:183" x14ac:dyDescent="0.35">
      <c r="FW7438" s="128"/>
      <c r="FX7438" s="128"/>
      <c r="FY7438" s="129"/>
      <c r="GA7438" s="128"/>
    </row>
    <row r="7439" spans="179:183" x14ac:dyDescent="0.35">
      <c r="FW7439" s="128"/>
      <c r="FX7439" s="128"/>
      <c r="FY7439" s="129"/>
      <c r="GA7439" s="128"/>
    </row>
    <row r="7440" spans="179:183" x14ac:dyDescent="0.35">
      <c r="FW7440" s="128"/>
      <c r="FX7440" s="128"/>
      <c r="FY7440" s="129"/>
      <c r="GA7440" s="128"/>
    </row>
    <row r="7441" spans="179:183" x14ac:dyDescent="0.35">
      <c r="FW7441" s="128"/>
      <c r="FX7441" s="128"/>
      <c r="FY7441" s="129"/>
      <c r="GA7441" s="128"/>
    </row>
    <row r="7442" spans="179:183" x14ac:dyDescent="0.35">
      <c r="FW7442" s="128"/>
      <c r="FX7442" s="128"/>
      <c r="FY7442" s="129"/>
      <c r="GA7442" s="128"/>
    </row>
    <row r="7443" spans="179:183" x14ac:dyDescent="0.35">
      <c r="FW7443" s="128"/>
      <c r="FX7443" s="128"/>
      <c r="FY7443" s="129"/>
      <c r="GA7443" s="128"/>
    </row>
    <row r="7444" spans="179:183" x14ac:dyDescent="0.35">
      <c r="FW7444" s="128"/>
      <c r="FX7444" s="128"/>
      <c r="FY7444" s="129"/>
      <c r="GA7444" s="128"/>
    </row>
    <row r="7445" spans="179:183" x14ac:dyDescent="0.35">
      <c r="FW7445" s="128"/>
      <c r="FX7445" s="128"/>
      <c r="FY7445" s="129"/>
      <c r="GA7445" s="128"/>
    </row>
    <row r="7446" spans="179:183" x14ac:dyDescent="0.35">
      <c r="FW7446" s="128"/>
      <c r="FX7446" s="128"/>
      <c r="FY7446" s="129"/>
      <c r="GA7446" s="128"/>
    </row>
    <row r="7447" spans="179:183" x14ac:dyDescent="0.35">
      <c r="FW7447" s="128"/>
      <c r="FX7447" s="128"/>
      <c r="FY7447" s="129"/>
      <c r="GA7447" s="128"/>
    </row>
    <row r="7448" spans="179:183" x14ac:dyDescent="0.35">
      <c r="FW7448" s="128"/>
      <c r="FX7448" s="128"/>
      <c r="FY7448" s="129"/>
      <c r="GA7448" s="128"/>
    </row>
    <row r="7449" spans="179:183" x14ac:dyDescent="0.35">
      <c r="FW7449" s="128"/>
      <c r="FX7449" s="128"/>
      <c r="FY7449" s="129"/>
      <c r="GA7449" s="128"/>
    </row>
    <row r="7450" spans="179:183" x14ac:dyDescent="0.35">
      <c r="FW7450" s="128"/>
      <c r="FX7450" s="128"/>
      <c r="FY7450" s="129"/>
      <c r="GA7450" s="128"/>
    </row>
    <row r="7451" spans="179:183" x14ac:dyDescent="0.35">
      <c r="FW7451" s="128"/>
      <c r="FX7451" s="128"/>
      <c r="FY7451" s="129"/>
      <c r="GA7451" s="128"/>
    </row>
    <row r="7452" spans="179:183" x14ac:dyDescent="0.35">
      <c r="FW7452" s="128"/>
      <c r="FX7452" s="128"/>
      <c r="FY7452" s="129"/>
      <c r="GA7452" s="128"/>
    </row>
    <row r="7453" spans="179:183" x14ac:dyDescent="0.35">
      <c r="FW7453" s="128"/>
      <c r="FX7453" s="128"/>
      <c r="FY7453" s="129"/>
      <c r="GA7453" s="128"/>
    </row>
    <row r="7454" spans="179:183" x14ac:dyDescent="0.35">
      <c r="FW7454" s="128"/>
      <c r="FX7454" s="128"/>
      <c r="FY7454" s="129"/>
      <c r="GA7454" s="128"/>
    </row>
    <row r="7455" spans="179:183" x14ac:dyDescent="0.35">
      <c r="FW7455" s="128"/>
      <c r="FX7455" s="128"/>
      <c r="FY7455" s="129"/>
      <c r="GA7455" s="128"/>
    </row>
    <row r="7456" spans="179:183" x14ac:dyDescent="0.35">
      <c r="FW7456" s="128"/>
      <c r="FX7456" s="128"/>
      <c r="FY7456" s="129"/>
      <c r="GA7456" s="128"/>
    </row>
    <row r="7457" spans="179:183" x14ac:dyDescent="0.35">
      <c r="FW7457" s="128"/>
      <c r="FX7457" s="128"/>
      <c r="FY7457" s="129"/>
      <c r="GA7457" s="128"/>
    </row>
    <row r="7458" spans="179:183" x14ac:dyDescent="0.35">
      <c r="FW7458" s="128"/>
      <c r="FX7458" s="128"/>
      <c r="FY7458" s="129"/>
      <c r="GA7458" s="128"/>
    </row>
    <row r="7459" spans="179:183" x14ac:dyDescent="0.35">
      <c r="FW7459" s="128"/>
      <c r="FX7459" s="128"/>
      <c r="FY7459" s="129"/>
      <c r="GA7459" s="128"/>
    </row>
    <row r="7460" spans="179:183" x14ac:dyDescent="0.35">
      <c r="FW7460" s="128"/>
      <c r="FX7460" s="128"/>
      <c r="FY7460" s="129"/>
      <c r="GA7460" s="128"/>
    </row>
    <row r="7461" spans="179:183" x14ac:dyDescent="0.35">
      <c r="FW7461" s="128"/>
      <c r="FX7461" s="128"/>
      <c r="FY7461" s="129"/>
      <c r="GA7461" s="128"/>
    </row>
    <row r="7462" spans="179:183" x14ac:dyDescent="0.35">
      <c r="FW7462" s="128"/>
      <c r="FX7462" s="128"/>
      <c r="FY7462" s="129"/>
      <c r="GA7462" s="128"/>
    </row>
    <row r="7463" spans="179:183" x14ac:dyDescent="0.35">
      <c r="FW7463" s="128"/>
      <c r="FX7463" s="128"/>
      <c r="FY7463" s="129"/>
      <c r="GA7463" s="128"/>
    </row>
    <row r="7464" spans="179:183" x14ac:dyDescent="0.35">
      <c r="FW7464" s="128"/>
      <c r="FX7464" s="128"/>
      <c r="FY7464" s="129"/>
      <c r="GA7464" s="128"/>
    </row>
    <row r="7465" spans="179:183" x14ac:dyDescent="0.35">
      <c r="FW7465" s="128"/>
      <c r="FX7465" s="128"/>
      <c r="FY7465" s="129"/>
      <c r="GA7465" s="128"/>
    </row>
    <row r="7466" spans="179:183" x14ac:dyDescent="0.35">
      <c r="FW7466" s="128"/>
      <c r="FX7466" s="128"/>
      <c r="FY7466" s="129"/>
      <c r="GA7466" s="128"/>
    </row>
    <row r="7467" spans="179:183" x14ac:dyDescent="0.35">
      <c r="FW7467" s="128"/>
      <c r="FX7467" s="128"/>
      <c r="FY7467" s="129"/>
      <c r="GA7467" s="128"/>
    </row>
    <row r="7468" spans="179:183" x14ac:dyDescent="0.35">
      <c r="FW7468" s="128"/>
      <c r="FX7468" s="128"/>
      <c r="FY7468" s="129"/>
      <c r="GA7468" s="128"/>
    </row>
    <row r="7469" spans="179:183" x14ac:dyDescent="0.35">
      <c r="FW7469" s="128"/>
      <c r="FX7469" s="128"/>
      <c r="FY7469" s="129"/>
      <c r="GA7469" s="128"/>
    </row>
    <row r="7470" spans="179:183" x14ac:dyDescent="0.35">
      <c r="FW7470" s="128"/>
      <c r="FX7470" s="128"/>
      <c r="FY7470" s="129"/>
      <c r="GA7470" s="128"/>
    </row>
    <row r="7471" spans="179:183" x14ac:dyDescent="0.35">
      <c r="FW7471" s="128"/>
      <c r="FX7471" s="128"/>
      <c r="FY7471" s="129"/>
      <c r="GA7471" s="128"/>
    </row>
    <row r="7472" spans="179:183" x14ac:dyDescent="0.35">
      <c r="FW7472" s="128"/>
      <c r="FX7472" s="128"/>
      <c r="FY7472" s="129"/>
      <c r="GA7472" s="128"/>
    </row>
    <row r="7473" spans="179:183" x14ac:dyDescent="0.35">
      <c r="FW7473" s="128"/>
      <c r="FX7473" s="128"/>
      <c r="FY7473" s="129"/>
      <c r="GA7473" s="128"/>
    </row>
    <row r="7474" spans="179:183" x14ac:dyDescent="0.35">
      <c r="FW7474" s="128"/>
      <c r="FX7474" s="128"/>
      <c r="FY7474" s="129"/>
      <c r="GA7474" s="128"/>
    </row>
    <row r="7475" spans="179:183" x14ac:dyDescent="0.35">
      <c r="FW7475" s="128"/>
      <c r="FX7475" s="128"/>
      <c r="FY7475" s="129"/>
      <c r="GA7475" s="128"/>
    </row>
    <row r="7476" spans="179:183" x14ac:dyDescent="0.35">
      <c r="FW7476" s="128"/>
      <c r="FX7476" s="128"/>
      <c r="FY7476" s="129"/>
      <c r="GA7476" s="128"/>
    </row>
    <row r="7477" spans="179:183" x14ac:dyDescent="0.35">
      <c r="FW7477" s="128"/>
      <c r="FX7477" s="128"/>
      <c r="FY7477" s="129"/>
      <c r="GA7477" s="128"/>
    </row>
    <row r="7478" spans="179:183" x14ac:dyDescent="0.35">
      <c r="FW7478" s="128"/>
      <c r="FX7478" s="128"/>
      <c r="FY7478" s="129"/>
      <c r="GA7478" s="128"/>
    </row>
    <row r="7479" spans="179:183" x14ac:dyDescent="0.35">
      <c r="FW7479" s="128"/>
      <c r="FX7479" s="128"/>
      <c r="FY7479" s="129"/>
      <c r="GA7479" s="128"/>
    </row>
    <row r="7480" spans="179:183" x14ac:dyDescent="0.35">
      <c r="FW7480" s="128"/>
      <c r="FX7480" s="128"/>
      <c r="FY7480" s="129"/>
      <c r="GA7480" s="128"/>
    </row>
    <row r="7481" spans="179:183" x14ac:dyDescent="0.35">
      <c r="FW7481" s="128"/>
      <c r="FX7481" s="128"/>
      <c r="FY7481" s="129"/>
      <c r="GA7481" s="128"/>
    </row>
    <row r="7482" spans="179:183" x14ac:dyDescent="0.35">
      <c r="FW7482" s="128"/>
      <c r="FX7482" s="128"/>
      <c r="FY7482" s="129"/>
      <c r="GA7482" s="128"/>
    </row>
    <row r="7483" spans="179:183" x14ac:dyDescent="0.35">
      <c r="FW7483" s="128"/>
      <c r="FX7483" s="128"/>
      <c r="FY7483" s="129"/>
      <c r="GA7483" s="128"/>
    </row>
    <row r="7484" spans="179:183" x14ac:dyDescent="0.35">
      <c r="FW7484" s="128"/>
      <c r="FX7484" s="128"/>
      <c r="FY7484" s="129"/>
      <c r="GA7484" s="128"/>
    </row>
    <row r="7485" spans="179:183" x14ac:dyDescent="0.35">
      <c r="FW7485" s="128"/>
      <c r="FX7485" s="128"/>
      <c r="FY7485" s="129"/>
      <c r="GA7485" s="128"/>
    </row>
    <row r="7486" spans="179:183" x14ac:dyDescent="0.35">
      <c r="FW7486" s="128"/>
      <c r="FX7486" s="128"/>
      <c r="FY7486" s="129"/>
      <c r="GA7486" s="128"/>
    </row>
    <row r="7487" spans="179:183" x14ac:dyDescent="0.35">
      <c r="FW7487" s="128"/>
      <c r="FX7487" s="128"/>
      <c r="FY7487" s="129"/>
      <c r="GA7487" s="128"/>
    </row>
    <row r="7488" spans="179:183" x14ac:dyDescent="0.35">
      <c r="FW7488" s="128"/>
      <c r="FX7488" s="128"/>
      <c r="FY7488" s="129"/>
      <c r="GA7488" s="128"/>
    </row>
    <row r="7489" spans="179:183" x14ac:dyDescent="0.35">
      <c r="FW7489" s="128"/>
      <c r="FX7489" s="128"/>
      <c r="FY7489" s="129"/>
      <c r="GA7489" s="128"/>
    </row>
    <row r="7490" spans="179:183" x14ac:dyDescent="0.35">
      <c r="FW7490" s="128"/>
      <c r="FX7490" s="128"/>
      <c r="FY7490" s="129"/>
      <c r="GA7490" s="128"/>
    </row>
    <row r="7491" spans="179:183" x14ac:dyDescent="0.35">
      <c r="FW7491" s="128"/>
      <c r="FX7491" s="128"/>
      <c r="FY7491" s="129"/>
      <c r="GA7491" s="128"/>
    </row>
    <row r="7492" spans="179:183" x14ac:dyDescent="0.35">
      <c r="FW7492" s="128"/>
      <c r="FX7492" s="128"/>
      <c r="FY7492" s="129"/>
      <c r="GA7492" s="128"/>
    </row>
    <row r="7493" spans="179:183" x14ac:dyDescent="0.35">
      <c r="FW7493" s="128"/>
      <c r="FX7493" s="128"/>
      <c r="FY7493" s="129"/>
      <c r="GA7493" s="128"/>
    </row>
    <row r="7494" spans="179:183" x14ac:dyDescent="0.35">
      <c r="FW7494" s="128"/>
      <c r="FX7494" s="128"/>
      <c r="FY7494" s="129"/>
      <c r="GA7494" s="128"/>
    </row>
    <row r="7495" spans="179:183" x14ac:dyDescent="0.35">
      <c r="FW7495" s="128"/>
      <c r="FX7495" s="128"/>
      <c r="FY7495" s="129"/>
      <c r="GA7495" s="128"/>
    </row>
    <row r="7496" spans="179:183" x14ac:dyDescent="0.35">
      <c r="FW7496" s="128"/>
      <c r="FX7496" s="128"/>
      <c r="FY7496" s="129"/>
      <c r="GA7496" s="128"/>
    </row>
    <row r="7497" spans="179:183" x14ac:dyDescent="0.35">
      <c r="FW7497" s="128"/>
      <c r="FX7497" s="128"/>
      <c r="FY7497" s="129"/>
      <c r="GA7497" s="128"/>
    </row>
    <row r="7498" spans="179:183" x14ac:dyDescent="0.35">
      <c r="FW7498" s="128"/>
      <c r="FX7498" s="128"/>
      <c r="FY7498" s="129"/>
      <c r="GA7498" s="128"/>
    </row>
    <row r="7499" spans="179:183" x14ac:dyDescent="0.35">
      <c r="FW7499" s="128"/>
      <c r="FX7499" s="128"/>
      <c r="FY7499" s="129"/>
      <c r="GA7499" s="128"/>
    </row>
    <row r="7500" spans="179:183" x14ac:dyDescent="0.35">
      <c r="FW7500" s="128"/>
      <c r="FX7500" s="128"/>
      <c r="FY7500" s="129"/>
      <c r="GA7500" s="128"/>
    </row>
    <row r="7501" spans="179:183" x14ac:dyDescent="0.35">
      <c r="FW7501" s="128"/>
      <c r="FX7501" s="128"/>
      <c r="FY7501" s="129"/>
      <c r="GA7501" s="128"/>
    </row>
    <row r="7502" spans="179:183" x14ac:dyDescent="0.35">
      <c r="FW7502" s="128"/>
      <c r="FX7502" s="128"/>
      <c r="FY7502" s="129"/>
      <c r="GA7502" s="128"/>
    </row>
    <row r="7503" spans="179:183" x14ac:dyDescent="0.35">
      <c r="FW7503" s="128"/>
      <c r="FX7503" s="128"/>
      <c r="FY7503" s="129"/>
      <c r="GA7503" s="128"/>
    </row>
    <row r="7504" spans="179:183" x14ac:dyDescent="0.35">
      <c r="FW7504" s="128"/>
      <c r="FX7504" s="128"/>
      <c r="FY7504" s="129"/>
      <c r="GA7504" s="128"/>
    </row>
    <row r="7505" spans="179:183" x14ac:dyDescent="0.35">
      <c r="FW7505" s="128"/>
      <c r="FX7505" s="128"/>
      <c r="FY7505" s="129"/>
      <c r="GA7505" s="128"/>
    </row>
    <row r="7506" spans="179:183" x14ac:dyDescent="0.35">
      <c r="FW7506" s="128"/>
      <c r="FX7506" s="128"/>
      <c r="FY7506" s="129"/>
      <c r="GA7506" s="128"/>
    </row>
    <row r="7507" spans="179:183" x14ac:dyDescent="0.35">
      <c r="FW7507" s="128"/>
      <c r="FX7507" s="128"/>
      <c r="FY7507" s="129"/>
      <c r="GA7507" s="128"/>
    </row>
    <row r="7508" spans="179:183" x14ac:dyDescent="0.35">
      <c r="FW7508" s="128"/>
      <c r="FX7508" s="128"/>
      <c r="FY7508" s="129"/>
      <c r="GA7508" s="128"/>
    </row>
    <row r="7509" spans="179:183" x14ac:dyDescent="0.35">
      <c r="FW7509" s="128"/>
      <c r="FX7509" s="128"/>
      <c r="FY7509" s="129"/>
      <c r="GA7509" s="128"/>
    </row>
    <row r="7510" spans="179:183" x14ac:dyDescent="0.35">
      <c r="FW7510" s="128"/>
      <c r="FX7510" s="128"/>
      <c r="FY7510" s="129"/>
      <c r="GA7510" s="128"/>
    </row>
    <row r="7511" spans="179:183" x14ac:dyDescent="0.35">
      <c r="FW7511" s="128"/>
      <c r="FX7511" s="128"/>
      <c r="FY7511" s="129"/>
      <c r="GA7511" s="128"/>
    </row>
    <row r="7512" spans="179:183" x14ac:dyDescent="0.35">
      <c r="FW7512" s="128"/>
      <c r="FX7512" s="128"/>
      <c r="FY7512" s="129"/>
      <c r="GA7512" s="128"/>
    </row>
    <row r="7513" spans="179:183" x14ac:dyDescent="0.35">
      <c r="FW7513" s="128"/>
      <c r="FX7513" s="128"/>
      <c r="FY7513" s="129"/>
      <c r="GA7513" s="128"/>
    </row>
    <row r="7514" spans="179:183" x14ac:dyDescent="0.35">
      <c r="FW7514" s="128"/>
      <c r="FX7514" s="128"/>
      <c r="FY7514" s="129"/>
      <c r="GA7514" s="128"/>
    </row>
    <row r="7515" spans="179:183" x14ac:dyDescent="0.35">
      <c r="FW7515" s="128"/>
      <c r="FX7515" s="128"/>
      <c r="FY7515" s="129"/>
      <c r="GA7515" s="128"/>
    </row>
    <row r="7516" spans="179:183" x14ac:dyDescent="0.35">
      <c r="FW7516" s="128"/>
      <c r="FX7516" s="128"/>
      <c r="FY7516" s="129"/>
      <c r="GA7516" s="128"/>
    </row>
    <row r="7517" spans="179:183" x14ac:dyDescent="0.35">
      <c r="FW7517" s="128"/>
      <c r="FX7517" s="128"/>
      <c r="FY7517" s="129"/>
      <c r="GA7517" s="128"/>
    </row>
    <row r="7518" spans="179:183" x14ac:dyDescent="0.35">
      <c r="FW7518" s="128"/>
      <c r="FX7518" s="128"/>
      <c r="FY7518" s="129"/>
      <c r="GA7518" s="128"/>
    </row>
    <row r="7519" spans="179:183" x14ac:dyDescent="0.35">
      <c r="FW7519" s="128"/>
      <c r="FX7519" s="128"/>
      <c r="FY7519" s="129"/>
      <c r="GA7519" s="128"/>
    </row>
    <row r="7520" spans="179:183" x14ac:dyDescent="0.35">
      <c r="FW7520" s="128"/>
      <c r="FX7520" s="128"/>
      <c r="FY7520" s="129"/>
      <c r="GA7520" s="128"/>
    </row>
    <row r="7521" spans="179:183" x14ac:dyDescent="0.35">
      <c r="FW7521" s="128"/>
      <c r="FX7521" s="128"/>
      <c r="FY7521" s="129"/>
      <c r="GA7521" s="128"/>
    </row>
    <row r="7522" spans="179:183" x14ac:dyDescent="0.35">
      <c r="FW7522" s="128"/>
      <c r="FX7522" s="128"/>
      <c r="FY7522" s="129"/>
      <c r="GA7522" s="128"/>
    </row>
    <row r="7523" spans="179:183" x14ac:dyDescent="0.35">
      <c r="FW7523" s="128"/>
      <c r="FX7523" s="128"/>
      <c r="FY7523" s="129"/>
      <c r="GA7523" s="128"/>
    </row>
    <row r="7524" spans="179:183" x14ac:dyDescent="0.35">
      <c r="FW7524" s="128"/>
      <c r="FX7524" s="128"/>
      <c r="FY7524" s="129"/>
      <c r="GA7524" s="128"/>
    </row>
    <row r="7525" spans="179:183" x14ac:dyDescent="0.35">
      <c r="FW7525" s="128"/>
      <c r="FX7525" s="128"/>
      <c r="FY7525" s="129"/>
      <c r="GA7525" s="128"/>
    </row>
    <row r="7526" spans="179:183" x14ac:dyDescent="0.35">
      <c r="FW7526" s="128"/>
      <c r="FX7526" s="128"/>
      <c r="FY7526" s="129"/>
      <c r="GA7526" s="128"/>
    </row>
    <row r="7527" spans="179:183" x14ac:dyDescent="0.35">
      <c r="FW7527" s="128"/>
      <c r="FX7527" s="128"/>
      <c r="FY7527" s="129"/>
      <c r="GA7527" s="128"/>
    </row>
    <row r="7528" spans="179:183" x14ac:dyDescent="0.35">
      <c r="FW7528" s="128"/>
      <c r="FX7528" s="128"/>
      <c r="FY7528" s="129"/>
      <c r="GA7528" s="128"/>
    </row>
    <row r="7529" spans="179:183" x14ac:dyDescent="0.35">
      <c r="FW7529" s="128"/>
      <c r="FX7529" s="128"/>
      <c r="FY7529" s="129"/>
      <c r="GA7529" s="128"/>
    </row>
    <row r="7530" spans="179:183" x14ac:dyDescent="0.35">
      <c r="FW7530" s="128"/>
      <c r="FX7530" s="128"/>
      <c r="FY7530" s="129"/>
      <c r="GA7530" s="128"/>
    </row>
    <row r="7531" spans="179:183" x14ac:dyDescent="0.35">
      <c r="FW7531" s="128"/>
      <c r="FX7531" s="128"/>
      <c r="FY7531" s="129"/>
      <c r="GA7531" s="128"/>
    </row>
    <row r="7532" spans="179:183" x14ac:dyDescent="0.35">
      <c r="FW7532" s="128"/>
      <c r="FX7532" s="128"/>
      <c r="FY7532" s="129"/>
      <c r="GA7532" s="128"/>
    </row>
    <row r="7533" spans="179:183" x14ac:dyDescent="0.35">
      <c r="FW7533" s="128"/>
      <c r="FX7533" s="128"/>
      <c r="FY7533" s="129"/>
      <c r="GA7533" s="128"/>
    </row>
    <row r="7534" spans="179:183" x14ac:dyDescent="0.35">
      <c r="FW7534" s="128"/>
      <c r="FX7534" s="128"/>
      <c r="FY7534" s="129"/>
      <c r="GA7534" s="128"/>
    </row>
    <row r="7535" spans="179:183" x14ac:dyDescent="0.35">
      <c r="FW7535" s="128"/>
      <c r="FX7535" s="128"/>
      <c r="FY7535" s="129"/>
      <c r="GA7535" s="128"/>
    </row>
    <row r="7536" spans="179:183" x14ac:dyDescent="0.35">
      <c r="FW7536" s="128"/>
      <c r="FX7536" s="128"/>
      <c r="FY7536" s="129"/>
      <c r="GA7536" s="128"/>
    </row>
    <row r="7537" spans="179:183" x14ac:dyDescent="0.35">
      <c r="FW7537" s="128"/>
      <c r="FX7537" s="128"/>
      <c r="FY7537" s="129"/>
      <c r="GA7537" s="128"/>
    </row>
    <row r="7538" spans="179:183" x14ac:dyDescent="0.35">
      <c r="FW7538" s="128"/>
      <c r="FX7538" s="128"/>
      <c r="FY7538" s="129"/>
      <c r="GA7538" s="128"/>
    </row>
    <row r="7539" spans="179:183" x14ac:dyDescent="0.35">
      <c r="FW7539" s="128"/>
      <c r="FX7539" s="128"/>
      <c r="FY7539" s="129"/>
      <c r="GA7539" s="128"/>
    </row>
    <row r="7540" spans="179:183" x14ac:dyDescent="0.35">
      <c r="FW7540" s="128"/>
      <c r="FX7540" s="128"/>
      <c r="FY7540" s="129"/>
      <c r="GA7540" s="128"/>
    </row>
    <row r="7541" spans="179:183" x14ac:dyDescent="0.35">
      <c r="FW7541" s="128"/>
      <c r="FX7541" s="128"/>
      <c r="FY7541" s="129"/>
      <c r="GA7541" s="128"/>
    </row>
    <row r="7542" spans="179:183" x14ac:dyDescent="0.35">
      <c r="FW7542" s="128"/>
      <c r="FX7542" s="128"/>
      <c r="FY7542" s="129"/>
      <c r="GA7542" s="128"/>
    </row>
    <row r="7543" spans="179:183" x14ac:dyDescent="0.35">
      <c r="FW7543" s="128"/>
      <c r="FX7543" s="128"/>
      <c r="FY7543" s="129"/>
      <c r="GA7543" s="128"/>
    </row>
    <row r="7544" spans="179:183" x14ac:dyDescent="0.35">
      <c r="FW7544" s="128"/>
      <c r="FX7544" s="128"/>
      <c r="FY7544" s="129"/>
      <c r="GA7544" s="128"/>
    </row>
    <row r="7545" spans="179:183" x14ac:dyDescent="0.35">
      <c r="FW7545" s="128"/>
      <c r="FX7545" s="128"/>
      <c r="FY7545" s="129"/>
      <c r="GA7545" s="128"/>
    </row>
    <row r="7546" spans="179:183" x14ac:dyDescent="0.35">
      <c r="FW7546" s="128"/>
      <c r="FX7546" s="128"/>
      <c r="FY7546" s="129"/>
      <c r="GA7546" s="128"/>
    </row>
    <row r="7547" spans="179:183" x14ac:dyDescent="0.35">
      <c r="FW7547" s="128"/>
      <c r="FX7547" s="128"/>
      <c r="FY7547" s="129"/>
      <c r="GA7547" s="128"/>
    </row>
    <row r="7548" spans="179:183" x14ac:dyDescent="0.35">
      <c r="FW7548" s="128"/>
      <c r="FX7548" s="128"/>
      <c r="FY7548" s="129"/>
      <c r="GA7548" s="128"/>
    </row>
    <row r="7549" spans="179:183" x14ac:dyDescent="0.35">
      <c r="FW7549" s="128"/>
      <c r="FX7549" s="128"/>
      <c r="FY7549" s="129"/>
      <c r="GA7549" s="128"/>
    </row>
    <row r="7550" spans="179:183" x14ac:dyDescent="0.35">
      <c r="FW7550" s="128"/>
      <c r="FX7550" s="128"/>
      <c r="FY7550" s="129"/>
      <c r="GA7550" s="128"/>
    </row>
    <row r="7551" spans="179:183" x14ac:dyDescent="0.35">
      <c r="FW7551" s="128"/>
      <c r="FX7551" s="128"/>
      <c r="FY7551" s="129"/>
      <c r="GA7551" s="128"/>
    </row>
    <row r="7552" spans="179:183" x14ac:dyDescent="0.35">
      <c r="FW7552" s="128"/>
      <c r="FX7552" s="128"/>
      <c r="FY7552" s="129"/>
      <c r="GA7552" s="128"/>
    </row>
    <row r="7553" spans="179:183" x14ac:dyDescent="0.35">
      <c r="FW7553" s="128"/>
      <c r="FX7553" s="128"/>
      <c r="FY7553" s="129"/>
      <c r="GA7553" s="128"/>
    </row>
    <row r="7554" spans="179:183" x14ac:dyDescent="0.35">
      <c r="FW7554" s="128"/>
      <c r="FX7554" s="128"/>
      <c r="FY7554" s="129"/>
      <c r="GA7554" s="128"/>
    </row>
    <row r="7555" spans="179:183" x14ac:dyDescent="0.35">
      <c r="FW7555" s="128"/>
      <c r="FX7555" s="128"/>
      <c r="FY7555" s="129"/>
      <c r="GA7555" s="128"/>
    </row>
    <row r="7556" spans="179:183" x14ac:dyDescent="0.35">
      <c r="FW7556" s="128"/>
      <c r="FX7556" s="128"/>
      <c r="FY7556" s="129"/>
      <c r="GA7556" s="128"/>
    </row>
    <row r="7557" spans="179:183" x14ac:dyDescent="0.35">
      <c r="FW7557" s="128"/>
      <c r="FX7557" s="128"/>
      <c r="FY7557" s="129"/>
      <c r="GA7557" s="128"/>
    </row>
    <row r="7558" spans="179:183" x14ac:dyDescent="0.35">
      <c r="FW7558" s="128"/>
      <c r="FX7558" s="128"/>
      <c r="FY7558" s="129"/>
      <c r="GA7558" s="128"/>
    </row>
    <row r="7559" spans="179:183" x14ac:dyDescent="0.35">
      <c r="FW7559" s="128"/>
      <c r="FX7559" s="128"/>
      <c r="FY7559" s="129"/>
      <c r="GA7559" s="128"/>
    </row>
    <row r="7560" spans="179:183" x14ac:dyDescent="0.35">
      <c r="FW7560" s="128"/>
      <c r="FX7560" s="128"/>
      <c r="FY7560" s="129"/>
      <c r="GA7560" s="128"/>
    </row>
    <row r="7561" spans="179:183" x14ac:dyDescent="0.35">
      <c r="FW7561" s="128"/>
      <c r="FX7561" s="128"/>
      <c r="FY7561" s="129"/>
      <c r="GA7561" s="128"/>
    </row>
    <row r="7562" spans="179:183" x14ac:dyDescent="0.35">
      <c r="FW7562" s="128"/>
      <c r="FX7562" s="128"/>
      <c r="FY7562" s="129"/>
      <c r="GA7562" s="128"/>
    </row>
    <row r="7563" spans="179:183" x14ac:dyDescent="0.35">
      <c r="FW7563" s="128"/>
      <c r="FX7563" s="128"/>
      <c r="FY7563" s="129"/>
      <c r="GA7563" s="128"/>
    </row>
    <row r="7564" spans="179:183" x14ac:dyDescent="0.35">
      <c r="FW7564" s="128"/>
      <c r="FX7564" s="128"/>
      <c r="FY7564" s="129"/>
      <c r="GA7564" s="128"/>
    </row>
    <row r="7565" spans="179:183" x14ac:dyDescent="0.35">
      <c r="FW7565" s="128"/>
      <c r="FX7565" s="128"/>
      <c r="FY7565" s="129"/>
      <c r="GA7565" s="128"/>
    </row>
    <row r="7566" spans="179:183" x14ac:dyDescent="0.35">
      <c r="FW7566" s="128"/>
      <c r="FX7566" s="128"/>
      <c r="FY7566" s="129"/>
      <c r="GA7566" s="128"/>
    </row>
    <row r="7567" spans="179:183" x14ac:dyDescent="0.35">
      <c r="FW7567" s="128"/>
      <c r="FX7567" s="128"/>
      <c r="FY7567" s="129"/>
      <c r="GA7567" s="128"/>
    </row>
    <row r="7568" spans="179:183" x14ac:dyDescent="0.35">
      <c r="FW7568" s="128"/>
      <c r="FX7568" s="128"/>
      <c r="FY7568" s="129"/>
      <c r="GA7568" s="128"/>
    </row>
    <row r="7569" spans="179:183" x14ac:dyDescent="0.35">
      <c r="FW7569" s="128"/>
      <c r="FX7569" s="128"/>
      <c r="FY7569" s="129"/>
      <c r="GA7569" s="128"/>
    </row>
    <row r="7570" spans="179:183" x14ac:dyDescent="0.35">
      <c r="FW7570" s="128"/>
      <c r="FX7570" s="128"/>
      <c r="FY7570" s="129"/>
      <c r="GA7570" s="128"/>
    </row>
    <row r="7571" spans="179:183" x14ac:dyDescent="0.35">
      <c r="FW7571" s="128"/>
      <c r="FX7571" s="128"/>
      <c r="FY7571" s="129"/>
      <c r="GA7571" s="128"/>
    </row>
    <row r="7572" spans="179:183" x14ac:dyDescent="0.35">
      <c r="FW7572" s="128"/>
      <c r="FX7572" s="128"/>
      <c r="FY7572" s="129"/>
      <c r="GA7572" s="128"/>
    </row>
    <row r="7573" spans="179:183" x14ac:dyDescent="0.35">
      <c r="FW7573" s="128"/>
      <c r="FX7573" s="128"/>
      <c r="FY7573" s="129"/>
      <c r="GA7573" s="128"/>
    </row>
    <row r="7574" spans="179:183" x14ac:dyDescent="0.35">
      <c r="FW7574" s="128"/>
      <c r="FX7574" s="128"/>
      <c r="FY7574" s="129"/>
      <c r="GA7574" s="128"/>
    </row>
    <row r="7575" spans="179:183" x14ac:dyDescent="0.35">
      <c r="FW7575" s="128"/>
      <c r="FX7575" s="128"/>
      <c r="FY7575" s="129"/>
      <c r="GA7575" s="128"/>
    </row>
    <row r="7576" spans="179:183" x14ac:dyDescent="0.35">
      <c r="FW7576" s="128"/>
      <c r="FX7576" s="128"/>
      <c r="FY7576" s="129"/>
      <c r="GA7576" s="128"/>
    </row>
    <row r="7577" spans="179:183" x14ac:dyDescent="0.35">
      <c r="FW7577" s="128"/>
      <c r="FX7577" s="128"/>
      <c r="FY7577" s="129"/>
      <c r="GA7577" s="128"/>
    </row>
    <row r="7578" spans="179:183" x14ac:dyDescent="0.35">
      <c r="FW7578" s="128"/>
      <c r="FX7578" s="128"/>
      <c r="FY7578" s="129"/>
      <c r="GA7578" s="128"/>
    </row>
    <row r="7579" spans="179:183" x14ac:dyDescent="0.35">
      <c r="FW7579" s="128"/>
      <c r="FX7579" s="128"/>
      <c r="FY7579" s="129"/>
      <c r="GA7579" s="128"/>
    </row>
    <row r="7580" spans="179:183" x14ac:dyDescent="0.35">
      <c r="FW7580" s="128"/>
      <c r="FX7580" s="128"/>
      <c r="FY7580" s="129"/>
      <c r="GA7580" s="128"/>
    </row>
    <row r="7581" spans="179:183" x14ac:dyDescent="0.35">
      <c r="FW7581" s="128"/>
      <c r="FX7581" s="128"/>
      <c r="FY7581" s="129"/>
      <c r="GA7581" s="128"/>
    </row>
    <row r="7582" spans="179:183" x14ac:dyDescent="0.35">
      <c r="FW7582" s="128"/>
      <c r="FX7582" s="128"/>
      <c r="FY7582" s="129"/>
      <c r="GA7582" s="128"/>
    </row>
    <row r="7583" spans="179:183" x14ac:dyDescent="0.35">
      <c r="FW7583" s="128"/>
      <c r="FX7583" s="128"/>
      <c r="FY7583" s="129"/>
      <c r="GA7583" s="128"/>
    </row>
    <row r="7584" spans="179:183" x14ac:dyDescent="0.35">
      <c r="FW7584" s="128"/>
      <c r="FX7584" s="128"/>
      <c r="FY7584" s="129"/>
      <c r="GA7584" s="128"/>
    </row>
    <row r="7585" spans="179:183" x14ac:dyDescent="0.35">
      <c r="FW7585" s="128"/>
      <c r="FX7585" s="128"/>
      <c r="FY7585" s="129"/>
      <c r="GA7585" s="128"/>
    </row>
    <row r="7586" spans="179:183" x14ac:dyDescent="0.35">
      <c r="FW7586" s="128"/>
      <c r="FX7586" s="128"/>
      <c r="FY7586" s="129"/>
      <c r="GA7586" s="128"/>
    </row>
    <row r="7587" spans="179:183" x14ac:dyDescent="0.35">
      <c r="FW7587" s="128"/>
      <c r="FX7587" s="128"/>
      <c r="FY7587" s="129"/>
      <c r="GA7587" s="128"/>
    </row>
    <row r="7588" spans="179:183" x14ac:dyDescent="0.35">
      <c r="FW7588" s="128"/>
      <c r="FX7588" s="128"/>
      <c r="FY7588" s="129"/>
      <c r="GA7588" s="128"/>
    </row>
    <row r="7589" spans="179:183" x14ac:dyDescent="0.35">
      <c r="FW7589" s="128"/>
      <c r="FX7589" s="128"/>
      <c r="FY7589" s="129"/>
      <c r="GA7589" s="128"/>
    </row>
    <row r="7590" spans="179:183" x14ac:dyDescent="0.35">
      <c r="FW7590" s="128"/>
      <c r="FX7590" s="128"/>
      <c r="FY7590" s="129"/>
      <c r="GA7590" s="128"/>
    </row>
    <row r="7591" spans="179:183" x14ac:dyDescent="0.35">
      <c r="FW7591" s="128"/>
      <c r="FX7591" s="128"/>
      <c r="FY7591" s="129"/>
      <c r="GA7591" s="128"/>
    </row>
    <row r="7592" spans="179:183" x14ac:dyDescent="0.35">
      <c r="FW7592" s="128"/>
      <c r="FX7592" s="128"/>
      <c r="FY7592" s="129"/>
      <c r="GA7592" s="128"/>
    </row>
    <row r="7593" spans="179:183" x14ac:dyDescent="0.35">
      <c r="FW7593" s="128"/>
      <c r="FX7593" s="128"/>
      <c r="FY7593" s="129"/>
      <c r="GA7593" s="128"/>
    </row>
    <row r="7594" spans="179:183" x14ac:dyDescent="0.35">
      <c r="FW7594" s="128"/>
      <c r="FX7594" s="128"/>
      <c r="FY7594" s="129"/>
      <c r="GA7594" s="128"/>
    </row>
    <row r="7595" spans="179:183" x14ac:dyDescent="0.35">
      <c r="FW7595" s="128"/>
      <c r="FX7595" s="128"/>
      <c r="FY7595" s="129"/>
      <c r="GA7595" s="128"/>
    </row>
    <row r="7596" spans="179:183" x14ac:dyDescent="0.35">
      <c r="FW7596" s="128"/>
      <c r="FX7596" s="128"/>
      <c r="FY7596" s="129"/>
      <c r="GA7596" s="128"/>
    </row>
    <row r="7597" spans="179:183" x14ac:dyDescent="0.35">
      <c r="FW7597" s="128"/>
      <c r="FX7597" s="128"/>
      <c r="FY7597" s="129"/>
      <c r="GA7597" s="128"/>
    </row>
    <row r="7598" spans="179:183" x14ac:dyDescent="0.35">
      <c r="FW7598" s="128"/>
      <c r="FX7598" s="128"/>
      <c r="FY7598" s="129"/>
      <c r="GA7598" s="128"/>
    </row>
    <row r="7599" spans="179:183" x14ac:dyDescent="0.35">
      <c r="FW7599" s="128"/>
      <c r="FX7599" s="128"/>
      <c r="FY7599" s="129"/>
      <c r="GA7599" s="128"/>
    </row>
    <row r="7600" spans="179:183" x14ac:dyDescent="0.35">
      <c r="FW7600" s="128"/>
      <c r="FX7600" s="128"/>
      <c r="FY7600" s="129"/>
      <c r="GA7600" s="128"/>
    </row>
    <row r="7601" spans="179:183" x14ac:dyDescent="0.35">
      <c r="FW7601" s="128"/>
      <c r="FX7601" s="128"/>
      <c r="FY7601" s="129"/>
      <c r="GA7601" s="128"/>
    </row>
    <row r="7602" spans="179:183" x14ac:dyDescent="0.35">
      <c r="FW7602" s="128"/>
      <c r="FX7602" s="128"/>
      <c r="FY7602" s="129"/>
      <c r="GA7602" s="128"/>
    </row>
    <row r="7603" spans="179:183" x14ac:dyDescent="0.35">
      <c r="FW7603" s="128"/>
      <c r="FX7603" s="128"/>
      <c r="FY7603" s="129"/>
      <c r="GA7603" s="128"/>
    </row>
    <row r="7604" spans="179:183" x14ac:dyDescent="0.35">
      <c r="FW7604" s="128"/>
      <c r="FX7604" s="128"/>
      <c r="FY7604" s="129"/>
      <c r="GA7604" s="128"/>
    </row>
    <row r="7605" spans="179:183" x14ac:dyDescent="0.35">
      <c r="FW7605" s="128"/>
      <c r="FX7605" s="128"/>
      <c r="FY7605" s="129"/>
      <c r="GA7605" s="128"/>
    </row>
    <row r="7606" spans="179:183" x14ac:dyDescent="0.35">
      <c r="FW7606" s="128"/>
      <c r="FX7606" s="128"/>
      <c r="FY7606" s="129"/>
      <c r="GA7606" s="128"/>
    </row>
    <row r="7607" spans="179:183" x14ac:dyDescent="0.35">
      <c r="FW7607" s="128"/>
      <c r="FX7607" s="128"/>
      <c r="FY7607" s="129"/>
      <c r="GA7607" s="128"/>
    </row>
    <row r="7608" spans="179:183" x14ac:dyDescent="0.35">
      <c r="FW7608" s="128"/>
      <c r="FX7608" s="128"/>
      <c r="FY7608" s="129"/>
      <c r="GA7608" s="128"/>
    </row>
    <row r="7609" spans="179:183" x14ac:dyDescent="0.35">
      <c r="FW7609" s="128"/>
      <c r="FX7609" s="128"/>
      <c r="FY7609" s="129"/>
      <c r="GA7609" s="128"/>
    </row>
    <row r="7610" spans="179:183" x14ac:dyDescent="0.35">
      <c r="FW7610" s="128"/>
      <c r="FX7610" s="128"/>
      <c r="FY7610" s="129"/>
      <c r="GA7610" s="128"/>
    </row>
    <row r="7611" spans="179:183" x14ac:dyDescent="0.35">
      <c r="FW7611" s="128"/>
      <c r="FX7611" s="128"/>
      <c r="FY7611" s="129"/>
      <c r="GA7611" s="128"/>
    </row>
    <row r="7612" spans="179:183" x14ac:dyDescent="0.35">
      <c r="FW7612" s="128"/>
      <c r="FX7612" s="128"/>
      <c r="FY7612" s="129"/>
      <c r="GA7612" s="128"/>
    </row>
    <row r="7613" spans="179:183" x14ac:dyDescent="0.35">
      <c r="FW7613" s="128"/>
      <c r="FX7613" s="128"/>
      <c r="FY7613" s="129"/>
      <c r="GA7613" s="128"/>
    </row>
    <row r="7614" spans="179:183" x14ac:dyDescent="0.35">
      <c r="FW7614" s="128"/>
      <c r="FX7614" s="128"/>
      <c r="FY7614" s="129"/>
      <c r="GA7614" s="128"/>
    </row>
    <row r="7615" spans="179:183" x14ac:dyDescent="0.35">
      <c r="FW7615" s="128"/>
      <c r="FX7615" s="128"/>
      <c r="FY7615" s="129"/>
      <c r="GA7615" s="128"/>
    </row>
    <row r="7616" spans="179:183" x14ac:dyDescent="0.35">
      <c r="FW7616" s="128"/>
      <c r="FX7616" s="128"/>
      <c r="FY7616" s="129"/>
      <c r="GA7616" s="128"/>
    </row>
    <row r="7617" spans="179:183" x14ac:dyDescent="0.35">
      <c r="FW7617" s="128"/>
      <c r="FX7617" s="128"/>
      <c r="FY7617" s="129"/>
      <c r="GA7617" s="128"/>
    </row>
    <row r="7618" spans="179:183" x14ac:dyDescent="0.35">
      <c r="FW7618" s="128"/>
      <c r="FX7618" s="128"/>
      <c r="FY7618" s="129"/>
      <c r="GA7618" s="128"/>
    </row>
    <row r="7619" spans="179:183" x14ac:dyDescent="0.35">
      <c r="FW7619" s="128"/>
      <c r="FX7619" s="128"/>
      <c r="FY7619" s="129"/>
      <c r="GA7619" s="128"/>
    </row>
    <row r="7620" spans="179:183" x14ac:dyDescent="0.35">
      <c r="FW7620" s="128"/>
      <c r="FX7620" s="128"/>
      <c r="FY7620" s="129"/>
      <c r="GA7620" s="128"/>
    </row>
    <row r="7621" spans="179:183" x14ac:dyDescent="0.35">
      <c r="FW7621" s="128"/>
      <c r="FX7621" s="128"/>
      <c r="FY7621" s="129"/>
      <c r="GA7621" s="128"/>
    </row>
    <row r="7622" spans="179:183" x14ac:dyDescent="0.35">
      <c r="FW7622" s="128"/>
      <c r="FX7622" s="128"/>
      <c r="FY7622" s="129"/>
      <c r="GA7622" s="128"/>
    </row>
    <row r="7623" spans="179:183" x14ac:dyDescent="0.35">
      <c r="FW7623" s="128"/>
      <c r="FX7623" s="128"/>
      <c r="FY7623" s="129"/>
      <c r="GA7623" s="128"/>
    </row>
    <row r="7624" spans="179:183" x14ac:dyDescent="0.35">
      <c r="FW7624" s="128"/>
      <c r="FX7624" s="128"/>
      <c r="FY7624" s="129"/>
      <c r="GA7624" s="128"/>
    </row>
    <row r="7625" spans="179:183" x14ac:dyDescent="0.35">
      <c r="FW7625" s="128"/>
      <c r="FX7625" s="128"/>
      <c r="FY7625" s="129"/>
      <c r="GA7625" s="128"/>
    </row>
    <row r="7626" spans="179:183" x14ac:dyDescent="0.35">
      <c r="FW7626" s="128"/>
      <c r="FX7626" s="128"/>
      <c r="FY7626" s="129"/>
      <c r="GA7626" s="128"/>
    </row>
    <row r="7627" spans="179:183" x14ac:dyDescent="0.35">
      <c r="FW7627" s="128"/>
      <c r="FX7627" s="128"/>
      <c r="FY7627" s="129"/>
      <c r="GA7627" s="128"/>
    </row>
    <row r="7628" spans="179:183" x14ac:dyDescent="0.35">
      <c r="FW7628" s="128"/>
      <c r="FX7628" s="128"/>
      <c r="FY7628" s="129"/>
      <c r="GA7628" s="128"/>
    </row>
    <row r="7629" spans="179:183" x14ac:dyDescent="0.35">
      <c r="FW7629" s="128"/>
      <c r="FX7629" s="128"/>
      <c r="FY7629" s="129"/>
      <c r="GA7629" s="128"/>
    </row>
    <row r="7630" spans="179:183" x14ac:dyDescent="0.35">
      <c r="FW7630" s="128"/>
      <c r="FX7630" s="128"/>
      <c r="FY7630" s="129"/>
      <c r="GA7630" s="128"/>
    </row>
    <row r="7631" spans="179:183" x14ac:dyDescent="0.35">
      <c r="FW7631" s="128"/>
      <c r="FX7631" s="128"/>
      <c r="FY7631" s="129"/>
      <c r="GA7631" s="128"/>
    </row>
    <row r="7632" spans="179:183" x14ac:dyDescent="0.35">
      <c r="FW7632" s="128"/>
      <c r="FX7632" s="128"/>
      <c r="FY7632" s="129"/>
      <c r="GA7632" s="128"/>
    </row>
    <row r="7633" spans="179:183" x14ac:dyDescent="0.35">
      <c r="FW7633" s="128"/>
      <c r="FX7633" s="128"/>
      <c r="FY7633" s="129"/>
      <c r="GA7633" s="128"/>
    </row>
    <row r="7634" spans="179:183" x14ac:dyDescent="0.35">
      <c r="FW7634" s="128"/>
      <c r="FX7634" s="128"/>
      <c r="FY7634" s="129"/>
      <c r="GA7634" s="128"/>
    </row>
    <row r="7635" spans="179:183" x14ac:dyDescent="0.35">
      <c r="FW7635" s="128"/>
      <c r="FX7635" s="128"/>
      <c r="FY7635" s="129"/>
      <c r="GA7635" s="128"/>
    </row>
    <row r="7636" spans="179:183" x14ac:dyDescent="0.35">
      <c r="FW7636" s="128"/>
      <c r="FX7636" s="128"/>
      <c r="FY7636" s="129"/>
      <c r="GA7636" s="128"/>
    </row>
    <row r="7637" spans="179:183" x14ac:dyDescent="0.35">
      <c r="FW7637" s="128"/>
      <c r="FX7637" s="128"/>
      <c r="FY7637" s="129"/>
      <c r="GA7637" s="128"/>
    </row>
    <row r="7638" spans="179:183" x14ac:dyDescent="0.35">
      <c r="FW7638" s="128"/>
      <c r="FX7638" s="128"/>
      <c r="FY7638" s="129"/>
      <c r="GA7638" s="128"/>
    </row>
    <row r="7639" spans="179:183" x14ac:dyDescent="0.35">
      <c r="FW7639" s="128"/>
      <c r="FX7639" s="128"/>
      <c r="FY7639" s="129"/>
      <c r="GA7639" s="128"/>
    </row>
    <row r="7640" spans="179:183" x14ac:dyDescent="0.35">
      <c r="FW7640" s="128"/>
      <c r="FX7640" s="128"/>
      <c r="FY7640" s="129"/>
      <c r="GA7640" s="128"/>
    </row>
    <row r="7641" spans="179:183" x14ac:dyDescent="0.35">
      <c r="FW7641" s="128"/>
      <c r="FX7641" s="128"/>
      <c r="FY7641" s="129"/>
      <c r="GA7641" s="128"/>
    </row>
    <row r="7642" spans="179:183" x14ac:dyDescent="0.35">
      <c r="FW7642" s="128"/>
      <c r="FX7642" s="128"/>
      <c r="FY7642" s="129"/>
      <c r="GA7642" s="128"/>
    </row>
    <row r="7643" spans="179:183" x14ac:dyDescent="0.35">
      <c r="FW7643" s="128"/>
      <c r="FX7643" s="128"/>
      <c r="FY7643" s="129"/>
      <c r="GA7643" s="128"/>
    </row>
    <row r="7644" spans="179:183" x14ac:dyDescent="0.35">
      <c r="FW7644" s="128"/>
      <c r="FX7644" s="128"/>
      <c r="FY7644" s="129"/>
      <c r="GA7644" s="128"/>
    </row>
    <row r="7645" spans="179:183" x14ac:dyDescent="0.35">
      <c r="FW7645" s="128"/>
      <c r="FX7645" s="128"/>
      <c r="FY7645" s="129"/>
      <c r="GA7645" s="128"/>
    </row>
    <row r="7646" spans="179:183" x14ac:dyDescent="0.35">
      <c r="FW7646" s="128"/>
      <c r="FX7646" s="128"/>
      <c r="FY7646" s="129"/>
      <c r="GA7646" s="128"/>
    </row>
    <row r="7647" spans="179:183" x14ac:dyDescent="0.35">
      <c r="FW7647" s="128"/>
      <c r="FX7647" s="128"/>
      <c r="FY7647" s="129"/>
      <c r="GA7647" s="128"/>
    </row>
    <row r="7648" spans="179:183" x14ac:dyDescent="0.35">
      <c r="FW7648" s="128"/>
      <c r="FX7648" s="128"/>
      <c r="FY7648" s="129"/>
      <c r="GA7648" s="128"/>
    </row>
    <row r="7649" spans="179:183" x14ac:dyDescent="0.35">
      <c r="FW7649" s="128"/>
      <c r="FX7649" s="128"/>
      <c r="FY7649" s="129"/>
      <c r="GA7649" s="128"/>
    </row>
    <row r="7650" spans="179:183" x14ac:dyDescent="0.35">
      <c r="FW7650" s="128"/>
      <c r="FX7650" s="128"/>
      <c r="FY7650" s="129"/>
      <c r="GA7650" s="128"/>
    </row>
    <row r="7651" spans="179:183" x14ac:dyDescent="0.35">
      <c r="FW7651" s="128"/>
      <c r="FX7651" s="128"/>
      <c r="FY7651" s="129"/>
      <c r="GA7651" s="128"/>
    </row>
    <row r="7652" spans="179:183" x14ac:dyDescent="0.35">
      <c r="FW7652" s="128"/>
      <c r="FX7652" s="128"/>
      <c r="FY7652" s="129"/>
      <c r="GA7652" s="128"/>
    </row>
    <row r="7653" spans="179:183" x14ac:dyDescent="0.35">
      <c r="FW7653" s="128"/>
      <c r="FX7653" s="128"/>
      <c r="FY7653" s="129"/>
      <c r="GA7653" s="128"/>
    </row>
    <row r="7654" spans="179:183" x14ac:dyDescent="0.35">
      <c r="FW7654" s="128"/>
      <c r="FX7654" s="128"/>
      <c r="FY7654" s="129"/>
      <c r="GA7654" s="128"/>
    </row>
    <row r="7655" spans="179:183" x14ac:dyDescent="0.35">
      <c r="FW7655" s="128"/>
      <c r="FX7655" s="128"/>
      <c r="FY7655" s="129"/>
      <c r="GA7655" s="128"/>
    </row>
    <row r="7656" spans="179:183" x14ac:dyDescent="0.35">
      <c r="FW7656" s="128"/>
      <c r="FX7656" s="128"/>
      <c r="FY7656" s="129"/>
      <c r="GA7656" s="128"/>
    </row>
    <row r="7657" spans="179:183" x14ac:dyDescent="0.35">
      <c r="FW7657" s="128"/>
      <c r="FX7657" s="128"/>
      <c r="FY7657" s="129"/>
      <c r="GA7657" s="128"/>
    </row>
    <row r="7658" spans="179:183" x14ac:dyDescent="0.35">
      <c r="FW7658" s="128"/>
      <c r="FX7658" s="128"/>
      <c r="FY7658" s="129"/>
      <c r="GA7658" s="128"/>
    </row>
    <row r="7659" spans="179:183" x14ac:dyDescent="0.35">
      <c r="FW7659" s="128"/>
      <c r="FX7659" s="128"/>
      <c r="FY7659" s="129"/>
      <c r="GA7659" s="128"/>
    </row>
    <row r="7660" spans="179:183" x14ac:dyDescent="0.35">
      <c r="FW7660" s="128"/>
      <c r="FX7660" s="128"/>
      <c r="FY7660" s="129"/>
      <c r="GA7660" s="128"/>
    </row>
    <row r="7661" spans="179:183" x14ac:dyDescent="0.35">
      <c r="FW7661" s="128"/>
      <c r="FX7661" s="128"/>
      <c r="FY7661" s="129"/>
      <c r="GA7661" s="128"/>
    </row>
    <row r="7662" spans="179:183" x14ac:dyDescent="0.35">
      <c r="FW7662" s="128"/>
      <c r="FX7662" s="128"/>
      <c r="FY7662" s="129"/>
      <c r="GA7662" s="128"/>
    </row>
    <row r="7663" spans="179:183" x14ac:dyDescent="0.35">
      <c r="FW7663" s="128"/>
      <c r="FX7663" s="128"/>
      <c r="FY7663" s="129"/>
      <c r="GA7663" s="128"/>
    </row>
    <row r="7664" spans="179:183" x14ac:dyDescent="0.35">
      <c r="FW7664" s="128"/>
      <c r="FX7664" s="128"/>
      <c r="FY7664" s="129"/>
      <c r="GA7664" s="128"/>
    </row>
    <row r="7665" spans="179:183" x14ac:dyDescent="0.35">
      <c r="FW7665" s="128"/>
      <c r="FX7665" s="128"/>
      <c r="FY7665" s="129"/>
      <c r="GA7665" s="128"/>
    </row>
    <row r="7666" spans="179:183" x14ac:dyDescent="0.35">
      <c r="FW7666" s="128"/>
      <c r="FX7666" s="128"/>
      <c r="FY7666" s="129"/>
      <c r="GA7666" s="128"/>
    </row>
    <row r="7667" spans="179:183" x14ac:dyDescent="0.35">
      <c r="FW7667" s="128"/>
      <c r="FX7667" s="128"/>
      <c r="FY7667" s="129"/>
      <c r="GA7667" s="128"/>
    </row>
    <row r="7668" spans="179:183" x14ac:dyDescent="0.35">
      <c r="FW7668" s="128"/>
      <c r="FX7668" s="128"/>
      <c r="FY7668" s="129"/>
      <c r="GA7668" s="128"/>
    </row>
    <row r="7669" spans="179:183" x14ac:dyDescent="0.35">
      <c r="FW7669" s="128"/>
      <c r="FX7669" s="128"/>
      <c r="FY7669" s="129"/>
      <c r="GA7669" s="128"/>
    </row>
    <row r="7670" spans="179:183" x14ac:dyDescent="0.35">
      <c r="FW7670" s="128"/>
      <c r="FX7670" s="128"/>
      <c r="FY7670" s="129"/>
      <c r="GA7670" s="128"/>
    </row>
    <row r="7671" spans="179:183" x14ac:dyDescent="0.35">
      <c r="FW7671" s="128"/>
      <c r="FX7671" s="128"/>
      <c r="FY7671" s="129"/>
      <c r="GA7671" s="128"/>
    </row>
    <row r="7672" spans="179:183" x14ac:dyDescent="0.35">
      <c r="FW7672" s="128"/>
      <c r="FX7672" s="128"/>
      <c r="FY7672" s="129"/>
      <c r="GA7672" s="128"/>
    </row>
    <row r="7673" spans="179:183" x14ac:dyDescent="0.35">
      <c r="FW7673" s="128"/>
      <c r="FX7673" s="128"/>
      <c r="FY7673" s="129"/>
      <c r="GA7673" s="128"/>
    </row>
    <row r="7674" spans="179:183" x14ac:dyDescent="0.35">
      <c r="FW7674" s="128"/>
      <c r="FX7674" s="128"/>
      <c r="FY7674" s="129"/>
      <c r="GA7674" s="128"/>
    </row>
    <row r="7675" spans="179:183" x14ac:dyDescent="0.35">
      <c r="FW7675" s="128"/>
      <c r="FX7675" s="128"/>
      <c r="FY7675" s="129"/>
      <c r="GA7675" s="128"/>
    </row>
    <row r="7676" spans="179:183" x14ac:dyDescent="0.35">
      <c r="FW7676" s="128"/>
      <c r="FX7676" s="128"/>
      <c r="FY7676" s="129"/>
      <c r="GA7676" s="128"/>
    </row>
    <row r="7677" spans="179:183" x14ac:dyDescent="0.35">
      <c r="FW7677" s="128"/>
      <c r="FX7677" s="128"/>
      <c r="FY7677" s="129"/>
      <c r="GA7677" s="128"/>
    </row>
    <row r="7678" spans="179:183" x14ac:dyDescent="0.35">
      <c r="FW7678" s="128"/>
      <c r="FX7678" s="128"/>
      <c r="FY7678" s="129"/>
      <c r="GA7678" s="128"/>
    </row>
    <row r="7679" spans="179:183" x14ac:dyDescent="0.35">
      <c r="FW7679" s="128"/>
      <c r="FX7679" s="128"/>
      <c r="FY7679" s="129"/>
      <c r="GA7679" s="128"/>
    </row>
    <row r="7680" spans="179:183" x14ac:dyDescent="0.35">
      <c r="FW7680" s="128"/>
      <c r="FX7680" s="128"/>
      <c r="FY7680" s="129"/>
      <c r="GA7680" s="128"/>
    </row>
    <row r="7681" spans="179:183" x14ac:dyDescent="0.35">
      <c r="FW7681" s="128"/>
      <c r="FX7681" s="128"/>
      <c r="FY7681" s="129"/>
      <c r="GA7681" s="128"/>
    </row>
    <row r="7682" spans="179:183" x14ac:dyDescent="0.35">
      <c r="FW7682" s="128"/>
      <c r="FX7682" s="128"/>
      <c r="FY7682" s="129"/>
      <c r="GA7682" s="128"/>
    </row>
    <row r="7683" spans="179:183" x14ac:dyDescent="0.35">
      <c r="FW7683" s="128"/>
      <c r="FX7683" s="128"/>
      <c r="FY7683" s="129"/>
      <c r="GA7683" s="128"/>
    </row>
    <row r="7684" spans="179:183" x14ac:dyDescent="0.35">
      <c r="FW7684" s="128"/>
      <c r="FX7684" s="128"/>
      <c r="FY7684" s="129"/>
      <c r="GA7684" s="128"/>
    </row>
    <row r="7685" spans="179:183" x14ac:dyDescent="0.35">
      <c r="FW7685" s="128"/>
      <c r="FX7685" s="128"/>
      <c r="FY7685" s="129"/>
      <c r="GA7685" s="128"/>
    </row>
    <row r="7686" spans="179:183" x14ac:dyDescent="0.35">
      <c r="FW7686" s="128"/>
      <c r="FX7686" s="128"/>
      <c r="FY7686" s="129"/>
      <c r="GA7686" s="128"/>
    </row>
    <row r="7687" spans="179:183" x14ac:dyDescent="0.35">
      <c r="FW7687" s="128"/>
      <c r="FX7687" s="128"/>
      <c r="FY7687" s="129"/>
      <c r="GA7687" s="128"/>
    </row>
    <row r="7688" spans="179:183" x14ac:dyDescent="0.35">
      <c r="FW7688" s="128"/>
      <c r="FX7688" s="128"/>
      <c r="FY7688" s="129"/>
      <c r="GA7688" s="128"/>
    </row>
    <row r="7689" spans="179:183" x14ac:dyDescent="0.35">
      <c r="FW7689" s="128"/>
      <c r="FX7689" s="128"/>
      <c r="FY7689" s="129"/>
      <c r="GA7689" s="128"/>
    </row>
    <row r="7690" spans="179:183" x14ac:dyDescent="0.35">
      <c r="FW7690" s="128"/>
      <c r="FX7690" s="128"/>
      <c r="FY7690" s="129"/>
      <c r="GA7690" s="128"/>
    </row>
    <row r="7691" spans="179:183" x14ac:dyDescent="0.35">
      <c r="FW7691" s="128"/>
      <c r="FX7691" s="128"/>
      <c r="FY7691" s="129"/>
      <c r="GA7691" s="128"/>
    </row>
    <row r="7692" spans="179:183" x14ac:dyDescent="0.35">
      <c r="FW7692" s="128"/>
      <c r="FX7692" s="128"/>
      <c r="FY7692" s="129"/>
      <c r="GA7692" s="128"/>
    </row>
    <row r="7693" spans="179:183" x14ac:dyDescent="0.35">
      <c r="FW7693" s="128"/>
      <c r="FX7693" s="128"/>
      <c r="FY7693" s="129"/>
      <c r="GA7693" s="128"/>
    </row>
    <row r="7694" spans="179:183" x14ac:dyDescent="0.35">
      <c r="FW7694" s="128"/>
      <c r="FX7694" s="128"/>
      <c r="FY7694" s="129"/>
      <c r="GA7694" s="128"/>
    </row>
    <row r="7695" spans="179:183" x14ac:dyDescent="0.35">
      <c r="FW7695" s="128"/>
      <c r="FX7695" s="128"/>
      <c r="FY7695" s="129"/>
      <c r="GA7695" s="128"/>
    </row>
    <row r="7696" spans="179:183" x14ac:dyDescent="0.35">
      <c r="FW7696" s="128"/>
      <c r="FX7696" s="128"/>
      <c r="FY7696" s="129"/>
      <c r="GA7696" s="128"/>
    </row>
    <row r="7697" spans="179:183" x14ac:dyDescent="0.35">
      <c r="FW7697" s="128"/>
      <c r="FX7697" s="128"/>
      <c r="FY7697" s="129"/>
      <c r="GA7697" s="128"/>
    </row>
    <row r="7698" spans="179:183" x14ac:dyDescent="0.35">
      <c r="FW7698" s="128"/>
      <c r="FX7698" s="128"/>
      <c r="FY7698" s="129"/>
      <c r="GA7698" s="128"/>
    </row>
    <row r="7699" spans="179:183" x14ac:dyDescent="0.35">
      <c r="FW7699" s="128"/>
      <c r="FX7699" s="128"/>
      <c r="FY7699" s="129"/>
      <c r="GA7699" s="128"/>
    </row>
    <row r="7700" spans="179:183" x14ac:dyDescent="0.35">
      <c r="FW7700" s="128"/>
      <c r="FX7700" s="128"/>
      <c r="FY7700" s="129"/>
      <c r="GA7700" s="128"/>
    </row>
    <row r="7701" spans="179:183" x14ac:dyDescent="0.35">
      <c r="FW7701" s="128"/>
      <c r="FX7701" s="128"/>
      <c r="FY7701" s="129"/>
      <c r="GA7701" s="128"/>
    </row>
    <row r="7702" spans="179:183" x14ac:dyDescent="0.35">
      <c r="FW7702" s="128"/>
      <c r="FX7702" s="128"/>
      <c r="FY7702" s="129"/>
      <c r="GA7702" s="128"/>
    </row>
    <row r="7703" spans="179:183" x14ac:dyDescent="0.35">
      <c r="FW7703" s="128"/>
      <c r="FX7703" s="128"/>
      <c r="FY7703" s="129"/>
      <c r="GA7703" s="128"/>
    </row>
    <row r="7704" spans="179:183" x14ac:dyDescent="0.35">
      <c r="FW7704" s="128"/>
      <c r="FX7704" s="128"/>
      <c r="FY7704" s="129"/>
      <c r="GA7704" s="128"/>
    </row>
    <row r="7705" spans="179:183" x14ac:dyDescent="0.35">
      <c r="FW7705" s="128"/>
      <c r="FX7705" s="128"/>
      <c r="FY7705" s="129"/>
      <c r="GA7705" s="128"/>
    </row>
    <row r="7706" spans="179:183" x14ac:dyDescent="0.35">
      <c r="FW7706" s="128"/>
      <c r="FX7706" s="128"/>
      <c r="FY7706" s="129"/>
      <c r="GA7706" s="128"/>
    </row>
    <row r="7707" spans="179:183" x14ac:dyDescent="0.35">
      <c r="FW7707" s="128"/>
      <c r="FX7707" s="128"/>
      <c r="FY7707" s="129"/>
      <c r="GA7707" s="128"/>
    </row>
    <row r="7708" spans="179:183" x14ac:dyDescent="0.35">
      <c r="FW7708" s="128"/>
      <c r="FX7708" s="128"/>
      <c r="FY7708" s="129"/>
      <c r="GA7708" s="128"/>
    </row>
    <row r="7709" spans="179:183" x14ac:dyDescent="0.35">
      <c r="FW7709" s="128"/>
      <c r="FX7709" s="128"/>
      <c r="FY7709" s="129"/>
      <c r="GA7709" s="128"/>
    </row>
    <row r="7710" spans="179:183" x14ac:dyDescent="0.35">
      <c r="FW7710" s="128"/>
      <c r="FX7710" s="128"/>
      <c r="FY7710" s="129"/>
      <c r="GA7710" s="128"/>
    </row>
    <row r="7711" spans="179:183" x14ac:dyDescent="0.35">
      <c r="FW7711" s="128"/>
      <c r="FX7711" s="128"/>
      <c r="FY7711" s="129"/>
      <c r="GA7711" s="128"/>
    </row>
    <row r="7712" spans="179:183" x14ac:dyDescent="0.35">
      <c r="FW7712" s="128"/>
      <c r="FX7712" s="128"/>
      <c r="FY7712" s="129"/>
      <c r="GA7712" s="128"/>
    </row>
    <row r="7713" spans="179:183" x14ac:dyDescent="0.35">
      <c r="FW7713" s="128"/>
      <c r="FX7713" s="128"/>
      <c r="FY7713" s="129"/>
      <c r="GA7713" s="128"/>
    </row>
    <row r="7714" spans="179:183" x14ac:dyDescent="0.35">
      <c r="FW7714" s="128"/>
      <c r="FX7714" s="128"/>
      <c r="FY7714" s="129"/>
      <c r="GA7714" s="128"/>
    </row>
    <row r="7715" spans="179:183" x14ac:dyDescent="0.35">
      <c r="FW7715" s="128"/>
      <c r="FX7715" s="128"/>
      <c r="FY7715" s="129"/>
      <c r="GA7715" s="128"/>
    </row>
    <row r="7716" spans="179:183" x14ac:dyDescent="0.35">
      <c r="FW7716" s="128"/>
      <c r="FX7716" s="128"/>
      <c r="FY7716" s="129"/>
      <c r="GA7716" s="128"/>
    </row>
    <row r="7717" spans="179:183" x14ac:dyDescent="0.35">
      <c r="FW7717" s="128"/>
      <c r="FX7717" s="128"/>
      <c r="FY7717" s="129"/>
      <c r="GA7717" s="128"/>
    </row>
    <row r="7718" spans="179:183" x14ac:dyDescent="0.35">
      <c r="FW7718" s="128"/>
      <c r="FX7718" s="128"/>
      <c r="FY7718" s="129"/>
      <c r="GA7718" s="128"/>
    </row>
    <row r="7719" spans="179:183" x14ac:dyDescent="0.35">
      <c r="FW7719" s="128"/>
      <c r="FX7719" s="128"/>
      <c r="FY7719" s="129"/>
      <c r="GA7719" s="128"/>
    </row>
    <row r="7720" spans="179:183" x14ac:dyDescent="0.35">
      <c r="FW7720" s="128"/>
      <c r="FX7720" s="128"/>
      <c r="FY7720" s="129"/>
      <c r="GA7720" s="128"/>
    </row>
    <row r="7721" spans="179:183" x14ac:dyDescent="0.35">
      <c r="FW7721" s="128"/>
      <c r="FX7721" s="128"/>
      <c r="FY7721" s="129"/>
      <c r="GA7721" s="128"/>
    </row>
    <row r="7722" spans="179:183" x14ac:dyDescent="0.35">
      <c r="FW7722" s="128"/>
      <c r="FX7722" s="128"/>
      <c r="FY7722" s="129"/>
      <c r="GA7722" s="128"/>
    </row>
    <row r="7723" spans="179:183" x14ac:dyDescent="0.35">
      <c r="FW7723" s="128"/>
      <c r="FX7723" s="128"/>
      <c r="FY7723" s="129"/>
      <c r="GA7723" s="128"/>
    </row>
    <row r="7724" spans="179:183" x14ac:dyDescent="0.35">
      <c r="FW7724" s="128"/>
      <c r="FX7724" s="128"/>
      <c r="FY7724" s="129"/>
      <c r="GA7724" s="128"/>
    </row>
    <row r="7725" spans="179:183" x14ac:dyDescent="0.35">
      <c r="FW7725" s="128"/>
      <c r="FX7725" s="128"/>
      <c r="FY7725" s="129"/>
      <c r="GA7725" s="128"/>
    </row>
    <row r="7726" spans="179:183" x14ac:dyDescent="0.35">
      <c r="FW7726" s="128"/>
      <c r="FX7726" s="128"/>
      <c r="FY7726" s="129"/>
      <c r="GA7726" s="128"/>
    </row>
    <row r="7727" spans="179:183" x14ac:dyDescent="0.35">
      <c r="FW7727" s="128"/>
      <c r="FX7727" s="128"/>
      <c r="FY7727" s="129"/>
      <c r="GA7727" s="128"/>
    </row>
    <row r="7728" spans="179:183" x14ac:dyDescent="0.35">
      <c r="FW7728" s="128"/>
      <c r="FX7728" s="128"/>
      <c r="FY7728" s="129"/>
      <c r="GA7728" s="128"/>
    </row>
    <row r="7729" spans="179:183" x14ac:dyDescent="0.35">
      <c r="FW7729" s="128"/>
      <c r="FX7729" s="128"/>
      <c r="FY7729" s="129"/>
      <c r="GA7729" s="128"/>
    </row>
    <row r="7730" spans="179:183" x14ac:dyDescent="0.35">
      <c r="FW7730" s="128"/>
      <c r="FX7730" s="128"/>
      <c r="FY7730" s="129"/>
      <c r="GA7730" s="128"/>
    </row>
    <row r="7731" spans="179:183" x14ac:dyDescent="0.35">
      <c r="FW7731" s="128"/>
      <c r="FX7731" s="128"/>
      <c r="FY7731" s="129"/>
      <c r="GA7731" s="128"/>
    </row>
    <row r="7732" spans="179:183" x14ac:dyDescent="0.35">
      <c r="FW7732" s="128"/>
      <c r="FX7732" s="128"/>
      <c r="FY7732" s="129"/>
      <c r="GA7732" s="128"/>
    </row>
    <row r="7733" spans="179:183" x14ac:dyDescent="0.35">
      <c r="FW7733" s="128"/>
      <c r="FX7733" s="128"/>
      <c r="FY7733" s="129"/>
      <c r="GA7733" s="128"/>
    </row>
    <row r="7734" spans="179:183" x14ac:dyDescent="0.35">
      <c r="FW7734" s="128"/>
      <c r="FX7734" s="128"/>
      <c r="FY7734" s="129"/>
      <c r="GA7734" s="128"/>
    </row>
    <row r="7735" spans="179:183" x14ac:dyDescent="0.35">
      <c r="FW7735" s="128"/>
      <c r="FX7735" s="128"/>
      <c r="FY7735" s="129"/>
      <c r="GA7735" s="128"/>
    </row>
    <row r="7736" spans="179:183" x14ac:dyDescent="0.35">
      <c r="FW7736" s="128"/>
      <c r="FX7736" s="128"/>
      <c r="FY7736" s="129"/>
      <c r="GA7736" s="128"/>
    </row>
    <row r="7737" spans="179:183" x14ac:dyDescent="0.35">
      <c r="FW7737" s="128"/>
      <c r="FX7737" s="128"/>
      <c r="FY7737" s="129"/>
      <c r="GA7737" s="128"/>
    </row>
    <row r="7738" spans="179:183" x14ac:dyDescent="0.35">
      <c r="FW7738" s="128"/>
      <c r="FX7738" s="128"/>
      <c r="FY7738" s="129"/>
      <c r="GA7738" s="128"/>
    </row>
    <row r="7739" spans="179:183" x14ac:dyDescent="0.35">
      <c r="FW7739" s="128"/>
      <c r="FX7739" s="128"/>
      <c r="FY7739" s="129"/>
      <c r="GA7739" s="128"/>
    </row>
    <row r="7740" spans="179:183" x14ac:dyDescent="0.35">
      <c r="FW7740" s="128"/>
      <c r="FX7740" s="128"/>
      <c r="FY7740" s="129"/>
      <c r="GA7740" s="128"/>
    </row>
    <row r="7741" spans="179:183" x14ac:dyDescent="0.35">
      <c r="FW7741" s="128"/>
      <c r="FX7741" s="128"/>
      <c r="FY7741" s="129"/>
      <c r="GA7741" s="128"/>
    </row>
    <row r="7742" spans="179:183" x14ac:dyDescent="0.35">
      <c r="FW7742" s="128"/>
      <c r="FX7742" s="128"/>
      <c r="FY7742" s="129"/>
      <c r="GA7742" s="128"/>
    </row>
    <row r="7743" spans="179:183" x14ac:dyDescent="0.35">
      <c r="FW7743" s="128"/>
      <c r="FX7743" s="128"/>
      <c r="FY7743" s="129"/>
      <c r="GA7743" s="128"/>
    </row>
    <row r="7744" spans="179:183" x14ac:dyDescent="0.35">
      <c r="FW7744" s="128"/>
      <c r="FX7744" s="128"/>
      <c r="FY7744" s="129"/>
      <c r="GA7744" s="128"/>
    </row>
    <row r="7745" spans="179:183" x14ac:dyDescent="0.35">
      <c r="FW7745" s="128"/>
      <c r="FX7745" s="128"/>
      <c r="FY7745" s="129"/>
      <c r="GA7745" s="128"/>
    </row>
    <row r="7746" spans="179:183" x14ac:dyDescent="0.35">
      <c r="FW7746" s="128"/>
      <c r="FX7746" s="128"/>
      <c r="FY7746" s="129"/>
      <c r="GA7746" s="128"/>
    </row>
    <row r="7747" spans="179:183" x14ac:dyDescent="0.35">
      <c r="FW7747" s="128"/>
      <c r="FX7747" s="128"/>
      <c r="FY7747" s="129"/>
      <c r="GA7747" s="128"/>
    </row>
    <row r="7748" spans="179:183" x14ac:dyDescent="0.35">
      <c r="FW7748" s="128"/>
      <c r="FX7748" s="128"/>
      <c r="FY7748" s="129"/>
      <c r="GA7748" s="128"/>
    </row>
    <row r="7749" spans="179:183" x14ac:dyDescent="0.35">
      <c r="FW7749" s="128"/>
      <c r="FX7749" s="128"/>
      <c r="FY7749" s="129"/>
      <c r="GA7749" s="128"/>
    </row>
    <row r="7750" spans="179:183" x14ac:dyDescent="0.35">
      <c r="FW7750" s="128"/>
      <c r="FX7750" s="128"/>
      <c r="FY7750" s="129"/>
      <c r="GA7750" s="128"/>
    </row>
    <row r="7751" spans="179:183" x14ac:dyDescent="0.35">
      <c r="FW7751" s="128"/>
      <c r="FX7751" s="128"/>
      <c r="FY7751" s="129"/>
      <c r="GA7751" s="128"/>
    </row>
    <row r="7752" spans="179:183" x14ac:dyDescent="0.35">
      <c r="FW7752" s="128"/>
      <c r="FX7752" s="128"/>
      <c r="FY7752" s="129"/>
      <c r="GA7752" s="128"/>
    </row>
    <row r="7753" spans="179:183" x14ac:dyDescent="0.35">
      <c r="FW7753" s="128"/>
      <c r="FX7753" s="128"/>
      <c r="FY7753" s="129"/>
      <c r="GA7753" s="128"/>
    </row>
    <row r="7754" spans="179:183" x14ac:dyDescent="0.35">
      <c r="FW7754" s="128"/>
      <c r="FX7754" s="128"/>
      <c r="FY7754" s="129"/>
      <c r="GA7754" s="128"/>
    </row>
    <row r="7755" spans="179:183" x14ac:dyDescent="0.35">
      <c r="FW7755" s="128"/>
      <c r="FX7755" s="128"/>
      <c r="FY7755" s="129"/>
      <c r="GA7755" s="128"/>
    </row>
    <row r="7756" spans="179:183" x14ac:dyDescent="0.35">
      <c r="FW7756" s="128"/>
      <c r="FX7756" s="128"/>
      <c r="FY7756" s="129"/>
      <c r="GA7756" s="128"/>
    </row>
    <row r="7757" spans="179:183" x14ac:dyDescent="0.35">
      <c r="FW7757" s="128"/>
      <c r="FX7757" s="128"/>
      <c r="FY7757" s="129"/>
      <c r="GA7757" s="128"/>
    </row>
    <row r="7758" spans="179:183" x14ac:dyDescent="0.35">
      <c r="FW7758" s="128"/>
      <c r="FX7758" s="128"/>
      <c r="FY7758" s="129"/>
      <c r="GA7758" s="128"/>
    </row>
    <row r="7759" spans="179:183" x14ac:dyDescent="0.35">
      <c r="FW7759" s="128"/>
      <c r="FX7759" s="128"/>
      <c r="FY7759" s="129"/>
      <c r="GA7759" s="128"/>
    </row>
    <row r="7760" spans="179:183" x14ac:dyDescent="0.35">
      <c r="FW7760" s="128"/>
      <c r="FX7760" s="128"/>
      <c r="FY7760" s="129"/>
      <c r="GA7760" s="128"/>
    </row>
    <row r="7761" spans="179:183" x14ac:dyDescent="0.35">
      <c r="FW7761" s="128"/>
      <c r="FX7761" s="128"/>
      <c r="FY7761" s="129"/>
      <c r="GA7761" s="128"/>
    </row>
    <row r="7762" spans="179:183" x14ac:dyDescent="0.35">
      <c r="FW7762" s="128"/>
      <c r="FX7762" s="128"/>
      <c r="FY7762" s="129"/>
      <c r="GA7762" s="128"/>
    </row>
    <row r="7763" spans="179:183" x14ac:dyDescent="0.35">
      <c r="FW7763" s="128"/>
      <c r="FX7763" s="128"/>
      <c r="FY7763" s="129"/>
      <c r="GA7763" s="128"/>
    </row>
    <row r="7764" spans="179:183" x14ac:dyDescent="0.35">
      <c r="FW7764" s="128"/>
      <c r="FX7764" s="128"/>
      <c r="FY7764" s="129"/>
      <c r="GA7764" s="128"/>
    </row>
    <row r="7765" spans="179:183" x14ac:dyDescent="0.35">
      <c r="FW7765" s="128"/>
      <c r="FX7765" s="128"/>
      <c r="FY7765" s="129"/>
      <c r="GA7765" s="128"/>
    </row>
    <row r="7766" spans="179:183" x14ac:dyDescent="0.35">
      <c r="FW7766" s="128"/>
      <c r="FX7766" s="128"/>
      <c r="FY7766" s="129"/>
      <c r="GA7766" s="128"/>
    </row>
    <row r="7767" spans="179:183" x14ac:dyDescent="0.35">
      <c r="FW7767" s="128"/>
      <c r="FX7767" s="128"/>
      <c r="FY7767" s="129"/>
      <c r="GA7767" s="128"/>
    </row>
    <row r="7768" spans="179:183" x14ac:dyDescent="0.35">
      <c r="FW7768" s="128"/>
      <c r="FX7768" s="128"/>
      <c r="FY7768" s="129"/>
      <c r="GA7768" s="128"/>
    </row>
    <row r="7769" spans="179:183" x14ac:dyDescent="0.35">
      <c r="FW7769" s="128"/>
      <c r="FX7769" s="128"/>
      <c r="FY7769" s="129"/>
      <c r="GA7769" s="128"/>
    </row>
    <row r="7770" spans="179:183" x14ac:dyDescent="0.35">
      <c r="FW7770" s="128"/>
      <c r="FX7770" s="128"/>
      <c r="FY7770" s="129"/>
      <c r="GA7770" s="128"/>
    </row>
    <row r="7771" spans="179:183" x14ac:dyDescent="0.35">
      <c r="FW7771" s="128"/>
      <c r="FX7771" s="128"/>
      <c r="FY7771" s="129"/>
      <c r="GA7771" s="128"/>
    </row>
    <row r="7772" spans="179:183" x14ac:dyDescent="0.35">
      <c r="FW7772" s="128"/>
      <c r="FX7772" s="128"/>
      <c r="FY7772" s="129"/>
      <c r="GA7772" s="128"/>
    </row>
    <row r="7773" spans="179:183" x14ac:dyDescent="0.35">
      <c r="FW7773" s="128"/>
      <c r="FX7773" s="128"/>
      <c r="FY7773" s="129"/>
      <c r="GA7773" s="128"/>
    </row>
    <row r="7774" spans="179:183" x14ac:dyDescent="0.35">
      <c r="FW7774" s="128"/>
      <c r="FX7774" s="128"/>
      <c r="FY7774" s="129"/>
      <c r="GA7774" s="128"/>
    </row>
    <row r="7775" spans="179:183" x14ac:dyDescent="0.35">
      <c r="FW7775" s="128"/>
      <c r="FX7775" s="128"/>
      <c r="FY7775" s="129"/>
      <c r="GA7775" s="128"/>
    </row>
    <row r="7776" spans="179:183" x14ac:dyDescent="0.35">
      <c r="FW7776" s="128"/>
      <c r="FX7776" s="128"/>
      <c r="FY7776" s="129"/>
      <c r="GA7776" s="128"/>
    </row>
    <row r="7777" spans="179:183" x14ac:dyDescent="0.35">
      <c r="FW7777" s="128"/>
      <c r="FX7777" s="128"/>
      <c r="FY7777" s="129"/>
      <c r="GA7777" s="128"/>
    </row>
    <row r="7778" spans="179:183" x14ac:dyDescent="0.35">
      <c r="FW7778" s="128"/>
      <c r="FX7778" s="128"/>
      <c r="FY7778" s="129"/>
      <c r="GA7778" s="128"/>
    </row>
    <row r="7779" spans="179:183" x14ac:dyDescent="0.35">
      <c r="FW7779" s="128"/>
      <c r="FX7779" s="128"/>
      <c r="FY7779" s="129"/>
      <c r="GA7779" s="128"/>
    </row>
    <row r="7780" spans="179:183" x14ac:dyDescent="0.35">
      <c r="FW7780" s="128"/>
      <c r="FX7780" s="128"/>
      <c r="FY7780" s="129"/>
      <c r="GA7780" s="128"/>
    </row>
    <row r="7781" spans="179:183" x14ac:dyDescent="0.35">
      <c r="FW7781" s="128"/>
      <c r="FX7781" s="128"/>
      <c r="FY7781" s="129"/>
      <c r="GA7781" s="128"/>
    </row>
    <row r="7782" spans="179:183" x14ac:dyDescent="0.35">
      <c r="FW7782" s="128"/>
      <c r="FX7782" s="128"/>
      <c r="FY7782" s="129"/>
      <c r="GA7782" s="128"/>
    </row>
    <row r="7783" spans="179:183" x14ac:dyDescent="0.35">
      <c r="FW7783" s="128"/>
      <c r="FX7783" s="128"/>
      <c r="FY7783" s="129"/>
      <c r="GA7783" s="128"/>
    </row>
    <row r="7784" spans="179:183" x14ac:dyDescent="0.35">
      <c r="FW7784" s="128"/>
      <c r="FX7784" s="128"/>
      <c r="FY7784" s="129"/>
      <c r="GA7784" s="128"/>
    </row>
    <row r="7785" spans="179:183" x14ac:dyDescent="0.35">
      <c r="FW7785" s="128"/>
      <c r="FX7785" s="128"/>
      <c r="FY7785" s="129"/>
      <c r="GA7785" s="128"/>
    </row>
    <row r="7786" spans="179:183" x14ac:dyDescent="0.35">
      <c r="FW7786" s="128"/>
      <c r="FX7786" s="128"/>
      <c r="FY7786" s="129"/>
      <c r="GA7786" s="128"/>
    </row>
    <row r="7787" spans="179:183" x14ac:dyDescent="0.35">
      <c r="FW7787" s="128"/>
      <c r="FX7787" s="128"/>
      <c r="FY7787" s="129"/>
      <c r="GA7787" s="128"/>
    </row>
    <row r="7788" spans="179:183" x14ac:dyDescent="0.35">
      <c r="FW7788" s="128"/>
      <c r="FX7788" s="128"/>
      <c r="FY7788" s="129"/>
      <c r="GA7788" s="128"/>
    </row>
    <row r="7789" spans="179:183" x14ac:dyDescent="0.35">
      <c r="FW7789" s="128"/>
      <c r="FX7789" s="128"/>
      <c r="FY7789" s="129"/>
      <c r="GA7789" s="128"/>
    </row>
    <row r="7790" spans="179:183" x14ac:dyDescent="0.35">
      <c r="FW7790" s="128"/>
      <c r="FX7790" s="128"/>
      <c r="FY7790" s="129"/>
      <c r="GA7790" s="128"/>
    </row>
    <row r="7791" spans="179:183" x14ac:dyDescent="0.35">
      <c r="FW7791" s="128"/>
      <c r="FX7791" s="128"/>
      <c r="FY7791" s="129"/>
      <c r="GA7791" s="128"/>
    </row>
    <row r="7792" spans="179:183" x14ac:dyDescent="0.35">
      <c r="FW7792" s="128"/>
      <c r="FX7792" s="128"/>
      <c r="FY7792" s="129"/>
      <c r="GA7792" s="128"/>
    </row>
    <row r="7793" spans="179:183" x14ac:dyDescent="0.35">
      <c r="FW7793" s="128"/>
      <c r="FX7793" s="128"/>
      <c r="FY7793" s="129"/>
      <c r="GA7793" s="128"/>
    </row>
    <row r="7794" spans="179:183" x14ac:dyDescent="0.35">
      <c r="FW7794" s="128"/>
      <c r="FX7794" s="128"/>
      <c r="FY7794" s="129"/>
      <c r="GA7794" s="128"/>
    </row>
    <row r="7795" spans="179:183" x14ac:dyDescent="0.35">
      <c r="FW7795" s="128"/>
      <c r="FX7795" s="128"/>
      <c r="FY7795" s="129"/>
      <c r="GA7795" s="128"/>
    </row>
    <row r="7796" spans="179:183" x14ac:dyDescent="0.35">
      <c r="FW7796" s="128"/>
      <c r="FX7796" s="128"/>
      <c r="FY7796" s="129"/>
      <c r="GA7796" s="128"/>
    </row>
    <row r="7797" spans="179:183" x14ac:dyDescent="0.35">
      <c r="FW7797" s="128"/>
      <c r="FX7797" s="128"/>
      <c r="FY7797" s="129"/>
      <c r="GA7797" s="128"/>
    </row>
    <row r="7798" spans="179:183" x14ac:dyDescent="0.35">
      <c r="FW7798" s="128"/>
      <c r="FX7798" s="128"/>
      <c r="FY7798" s="129"/>
      <c r="GA7798" s="128"/>
    </row>
    <row r="7799" spans="179:183" x14ac:dyDescent="0.35">
      <c r="FW7799" s="128"/>
      <c r="FX7799" s="128"/>
      <c r="FY7799" s="129"/>
      <c r="GA7799" s="128"/>
    </row>
    <row r="7800" spans="179:183" x14ac:dyDescent="0.35">
      <c r="FW7800" s="128"/>
      <c r="FX7800" s="128"/>
      <c r="FY7800" s="129"/>
      <c r="GA7800" s="128"/>
    </row>
    <row r="7801" spans="179:183" x14ac:dyDescent="0.35">
      <c r="FW7801" s="128"/>
      <c r="FX7801" s="128"/>
      <c r="FY7801" s="129"/>
      <c r="GA7801" s="128"/>
    </row>
    <row r="7802" spans="179:183" x14ac:dyDescent="0.35">
      <c r="FW7802" s="128"/>
      <c r="FX7802" s="128"/>
      <c r="FY7802" s="129"/>
      <c r="GA7802" s="128"/>
    </row>
    <row r="7803" spans="179:183" x14ac:dyDescent="0.35">
      <c r="FW7803" s="128"/>
      <c r="FX7803" s="128"/>
      <c r="FY7803" s="129"/>
      <c r="GA7803" s="128"/>
    </row>
    <row r="7804" spans="179:183" x14ac:dyDescent="0.35">
      <c r="FW7804" s="128"/>
      <c r="FX7804" s="128"/>
      <c r="FY7804" s="129"/>
      <c r="GA7804" s="128"/>
    </row>
    <row r="7805" spans="179:183" x14ac:dyDescent="0.35">
      <c r="FW7805" s="128"/>
      <c r="FX7805" s="128"/>
      <c r="FY7805" s="129"/>
      <c r="GA7805" s="128"/>
    </row>
    <row r="7806" spans="179:183" x14ac:dyDescent="0.35">
      <c r="FW7806" s="128"/>
      <c r="FX7806" s="128"/>
      <c r="FY7806" s="129"/>
      <c r="GA7806" s="128"/>
    </row>
    <row r="7807" spans="179:183" x14ac:dyDescent="0.35">
      <c r="FW7807" s="128"/>
      <c r="FX7807" s="128"/>
      <c r="FY7807" s="129"/>
      <c r="GA7807" s="128"/>
    </row>
    <row r="7808" spans="179:183" x14ac:dyDescent="0.35">
      <c r="FW7808" s="128"/>
      <c r="FX7808" s="128"/>
      <c r="FY7808" s="129"/>
      <c r="GA7808" s="128"/>
    </row>
    <row r="7809" spans="179:183" x14ac:dyDescent="0.35">
      <c r="FW7809" s="128"/>
      <c r="FX7809" s="128"/>
      <c r="FY7809" s="129"/>
      <c r="GA7809" s="128"/>
    </row>
    <row r="7810" spans="179:183" x14ac:dyDescent="0.35">
      <c r="FW7810" s="128"/>
      <c r="FX7810" s="128"/>
      <c r="FY7810" s="129"/>
      <c r="GA7810" s="128"/>
    </row>
    <row r="7811" spans="179:183" x14ac:dyDescent="0.35">
      <c r="FW7811" s="128"/>
      <c r="FX7811" s="128"/>
      <c r="FY7811" s="129"/>
      <c r="GA7811" s="128"/>
    </row>
    <row r="7812" spans="179:183" x14ac:dyDescent="0.35">
      <c r="FW7812" s="128"/>
      <c r="FX7812" s="128"/>
      <c r="FY7812" s="129"/>
      <c r="GA7812" s="128"/>
    </row>
    <row r="7813" spans="179:183" x14ac:dyDescent="0.35">
      <c r="FW7813" s="128"/>
      <c r="FX7813" s="128"/>
      <c r="FY7813" s="129"/>
      <c r="GA7813" s="128"/>
    </row>
    <row r="7814" spans="179:183" x14ac:dyDescent="0.35">
      <c r="FW7814" s="128"/>
      <c r="FX7814" s="128"/>
      <c r="FY7814" s="129"/>
      <c r="GA7814" s="128"/>
    </row>
    <row r="7815" spans="179:183" x14ac:dyDescent="0.35">
      <c r="FW7815" s="128"/>
      <c r="FX7815" s="128"/>
      <c r="FY7815" s="129"/>
      <c r="GA7815" s="128"/>
    </row>
    <row r="7816" spans="179:183" x14ac:dyDescent="0.35">
      <c r="FW7816" s="128"/>
      <c r="FX7816" s="128"/>
      <c r="FY7816" s="129"/>
      <c r="GA7816" s="128"/>
    </row>
    <row r="7817" spans="179:183" x14ac:dyDescent="0.35">
      <c r="FW7817" s="128"/>
      <c r="FX7817" s="128"/>
      <c r="FY7817" s="129"/>
      <c r="GA7817" s="128"/>
    </row>
    <row r="7818" spans="179:183" x14ac:dyDescent="0.35">
      <c r="FW7818" s="128"/>
      <c r="FX7818" s="128"/>
      <c r="FY7818" s="129"/>
      <c r="GA7818" s="128"/>
    </row>
    <row r="7819" spans="179:183" x14ac:dyDescent="0.35">
      <c r="FW7819" s="128"/>
      <c r="FX7819" s="128"/>
      <c r="FY7819" s="129"/>
      <c r="GA7819" s="128"/>
    </row>
    <row r="7820" spans="179:183" x14ac:dyDescent="0.35">
      <c r="FW7820" s="128"/>
      <c r="FX7820" s="128"/>
      <c r="FY7820" s="129"/>
      <c r="GA7820" s="128"/>
    </row>
    <row r="7821" spans="179:183" x14ac:dyDescent="0.35">
      <c r="FW7821" s="128"/>
      <c r="FX7821" s="128"/>
      <c r="FY7821" s="129"/>
      <c r="GA7821" s="128"/>
    </row>
    <row r="7822" spans="179:183" x14ac:dyDescent="0.35">
      <c r="FW7822" s="128"/>
      <c r="FX7822" s="128"/>
      <c r="FY7822" s="129"/>
      <c r="GA7822" s="128"/>
    </row>
    <row r="7823" spans="179:183" x14ac:dyDescent="0.35">
      <c r="FW7823" s="128"/>
      <c r="FX7823" s="128"/>
      <c r="FY7823" s="129"/>
      <c r="GA7823" s="128"/>
    </row>
    <row r="7824" spans="179:183" x14ac:dyDescent="0.35">
      <c r="FW7824" s="128"/>
      <c r="FX7824" s="128"/>
      <c r="FY7824" s="129"/>
      <c r="GA7824" s="128"/>
    </row>
    <row r="7825" spans="179:183" x14ac:dyDescent="0.35">
      <c r="FW7825" s="128"/>
      <c r="FX7825" s="128"/>
      <c r="FY7825" s="129"/>
      <c r="GA7825" s="128"/>
    </row>
    <row r="7826" spans="179:183" x14ac:dyDescent="0.35">
      <c r="FW7826" s="128"/>
      <c r="FX7826" s="128"/>
      <c r="FY7826" s="129"/>
      <c r="GA7826" s="128"/>
    </row>
    <row r="7827" spans="179:183" x14ac:dyDescent="0.35">
      <c r="FW7827" s="128"/>
      <c r="FX7827" s="128"/>
      <c r="FY7827" s="129"/>
      <c r="GA7827" s="128"/>
    </row>
    <row r="7828" spans="179:183" x14ac:dyDescent="0.35">
      <c r="FW7828" s="128"/>
      <c r="FX7828" s="128"/>
      <c r="FY7828" s="129"/>
      <c r="GA7828" s="128"/>
    </row>
    <row r="7829" spans="179:183" x14ac:dyDescent="0.35">
      <c r="FW7829" s="128"/>
      <c r="FX7829" s="128"/>
      <c r="FY7829" s="129"/>
      <c r="GA7829" s="128"/>
    </row>
    <row r="7830" spans="179:183" x14ac:dyDescent="0.35">
      <c r="FW7830" s="128"/>
      <c r="FX7830" s="128"/>
      <c r="FY7830" s="129"/>
      <c r="GA7830" s="128"/>
    </row>
    <row r="7831" spans="179:183" x14ac:dyDescent="0.35">
      <c r="FW7831" s="128"/>
      <c r="FX7831" s="128"/>
      <c r="FY7831" s="129"/>
      <c r="GA7831" s="128"/>
    </row>
    <row r="7832" spans="179:183" x14ac:dyDescent="0.35">
      <c r="FW7832" s="128"/>
      <c r="FX7832" s="128"/>
      <c r="FY7832" s="129"/>
      <c r="GA7832" s="128"/>
    </row>
    <row r="7833" spans="179:183" x14ac:dyDescent="0.35">
      <c r="FW7833" s="128"/>
      <c r="FX7833" s="128"/>
      <c r="FY7833" s="129"/>
      <c r="GA7833" s="128"/>
    </row>
    <row r="7834" spans="179:183" x14ac:dyDescent="0.35">
      <c r="FW7834" s="128"/>
      <c r="FX7834" s="128"/>
      <c r="FY7834" s="129"/>
      <c r="GA7834" s="128"/>
    </row>
    <row r="7835" spans="179:183" x14ac:dyDescent="0.35">
      <c r="FW7835" s="128"/>
      <c r="FX7835" s="128"/>
      <c r="FY7835" s="129"/>
      <c r="GA7835" s="128"/>
    </row>
    <row r="7836" spans="179:183" x14ac:dyDescent="0.35">
      <c r="FW7836" s="128"/>
      <c r="FX7836" s="128"/>
      <c r="FY7836" s="129"/>
      <c r="GA7836" s="128"/>
    </row>
    <row r="7837" spans="179:183" x14ac:dyDescent="0.35">
      <c r="FW7837" s="128"/>
      <c r="FX7837" s="128"/>
      <c r="FY7837" s="129"/>
      <c r="GA7837" s="128"/>
    </row>
    <row r="7838" spans="179:183" x14ac:dyDescent="0.35">
      <c r="FW7838" s="128"/>
      <c r="FX7838" s="128"/>
      <c r="FY7838" s="129"/>
      <c r="GA7838" s="128"/>
    </row>
    <row r="7839" spans="179:183" x14ac:dyDescent="0.35">
      <c r="FW7839" s="128"/>
      <c r="FX7839" s="128"/>
      <c r="FY7839" s="129"/>
      <c r="GA7839" s="128"/>
    </row>
    <row r="7840" spans="179:183" x14ac:dyDescent="0.35">
      <c r="FW7840" s="128"/>
      <c r="FX7840" s="128"/>
      <c r="FY7840" s="129"/>
      <c r="GA7840" s="128"/>
    </row>
    <row r="7841" spans="179:183" x14ac:dyDescent="0.35">
      <c r="FW7841" s="128"/>
      <c r="FX7841" s="128"/>
      <c r="FY7841" s="129"/>
      <c r="GA7841" s="128"/>
    </row>
    <row r="7842" spans="179:183" x14ac:dyDescent="0.35">
      <c r="FW7842" s="128"/>
      <c r="FX7842" s="128"/>
      <c r="FY7842" s="129"/>
      <c r="GA7842" s="128"/>
    </row>
    <row r="7843" spans="179:183" x14ac:dyDescent="0.35">
      <c r="FW7843" s="128"/>
      <c r="FX7843" s="128"/>
      <c r="FY7843" s="129"/>
      <c r="GA7843" s="128"/>
    </row>
    <row r="7844" spans="179:183" x14ac:dyDescent="0.35">
      <c r="FW7844" s="128"/>
      <c r="FX7844" s="128"/>
      <c r="FY7844" s="129"/>
      <c r="GA7844" s="128"/>
    </row>
    <row r="7845" spans="179:183" x14ac:dyDescent="0.35">
      <c r="FW7845" s="128"/>
      <c r="FX7845" s="128"/>
      <c r="FY7845" s="129"/>
      <c r="GA7845" s="128"/>
    </row>
    <row r="7846" spans="179:183" x14ac:dyDescent="0.35">
      <c r="FW7846" s="128"/>
      <c r="FX7846" s="128"/>
      <c r="FY7846" s="129"/>
      <c r="GA7846" s="128"/>
    </row>
    <row r="7847" spans="179:183" x14ac:dyDescent="0.35">
      <c r="FW7847" s="128"/>
      <c r="FX7847" s="128"/>
      <c r="FY7847" s="129"/>
      <c r="GA7847" s="128"/>
    </row>
    <row r="7848" spans="179:183" x14ac:dyDescent="0.35">
      <c r="FW7848" s="128"/>
      <c r="FX7848" s="128"/>
      <c r="FY7848" s="129"/>
      <c r="GA7848" s="128"/>
    </row>
    <row r="7849" spans="179:183" x14ac:dyDescent="0.35">
      <c r="FW7849" s="128"/>
      <c r="FX7849" s="128"/>
      <c r="FY7849" s="129"/>
      <c r="GA7849" s="128"/>
    </row>
    <row r="7850" spans="179:183" x14ac:dyDescent="0.35">
      <c r="FW7850" s="128"/>
      <c r="FX7850" s="128"/>
      <c r="FY7850" s="129"/>
      <c r="GA7850" s="128"/>
    </row>
    <row r="7851" spans="179:183" x14ac:dyDescent="0.35">
      <c r="FW7851" s="128"/>
      <c r="FX7851" s="128"/>
      <c r="FY7851" s="129"/>
      <c r="GA7851" s="128"/>
    </row>
    <row r="7852" spans="179:183" x14ac:dyDescent="0.35">
      <c r="FW7852" s="128"/>
      <c r="FX7852" s="128"/>
      <c r="FY7852" s="129"/>
      <c r="GA7852" s="128"/>
    </row>
    <row r="7853" spans="179:183" x14ac:dyDescent="0.35">
      <c r="FW7853" s="128"/>
      <c r="FX7853" s="128"/>
      <c r="FY7853" s="129"/>
      <c r="GA7853" s="128"/>
    </row>
    <row r="7854" spans="179:183" x14ac:dyDescent="0.35">
      <c r="FW7854" s="128"/>
      <c r="FX7854" s="128"/>
      <c r="FY7854" s="129"/>
      <c r="GA7854" s="128"/>
    </row>
    <row r="7855" spans="179:183" x14ac:dyDescent="0.35">
      <c r="FW7855" s="128"/>
      <c r="FX7855" s="128"/>
      <c r="FY7855" s="129"/>
      <c r="GA7855" s="128"/>
    </row>
    <row r="7856" spans="179:183" x14ac:dyDescent="0.35">
      <c r="FW7856" s="128"/>
      <c r="FX7856" s="128"/>
      <c r="FY7856" s="129"/>
      <c r="GA7856" s="128"/>
    </row>
    <row r="7857" spans="179:183" x14ac:dyDescent="0.35">
      <c r="FW7857" s="128"/>
      <c r="FX7857" s="128"/>
      <c r="FY7857" s="129"/>
      <c r="GA7857" s="128"/>
    </row>
    <row r="7858" spans="179:183" x14ac:dyDescent="0.35">
      <c r="FW7858" s="128"/>
      <c r="FX7858" s="128"/>
      <c r="FY7858" s="129"/>
      <c r="GA7858" s="128"/>
    </row>
    <row r="7859" spans="179:183" x14ac:dyDescent="0.35">
      <c r="FW7859" s="128"/>
      <c r="FX7859" s="128"/>
      <c r="FY7859" s="129"/>
      <c r="GA7859" s="128"/>
    </row>
    <row r="7860" spans="179:183" x14ac:dyDescent="0.35">
      <c r="FW7860" s="128"/>
      <c r="FX7860" s="128"/>
      <c r="FY7860" s="129"/>
      <c r="GA7860" s="128"/>
    </row>
    <row r="7861" spans="179:183" x14ac:dyDescent="0.35">
      <c r="FW7861" s="128"/>
      <c r="FX7861" s="128"/>
      <c r="FY7861" s="129"/>
      <c r="GA7861" s="128"/>
    </row>
    <row r="7862" spans="179:183" x14ac:dyDescent="0.35">
      <c r="FW7862" s="128"/>
      <c r="FX7862" s="128"/>
      <c r="FY7862" s="129"/>
      <c r="GA7862" s="128"/>
    </row>
    <row r="7863" spans="179:183" x14ac:dyDescent="0.35">
      <c r="FW7863" s="128"/>
      <c r="FX7863" s="128"/>
      <c r="FY7863" s="129"/>
      <c r="GA7863" s="128"/>
    </row>
    <row r="7864" spans="179:183" x14ac:dyDescent="0.35">
      <c r="FW7864" s="128"/>
      <c r="FX7864" s="128"/>
      <c r="FY7864" s="129"/>
      <c r="GA7864" s="128"/>
    </row>
    <row r="7865" spans="179:183" x14ac:dyDescent="0.35">
      <c r="FW7865" s="128"/>
      <c r="FX7865" s="128"/>
      <c r="FY7865" s="129"/>
      <c r="GA7865" s="128"/>
    </row>
    <row r="7866" spans="179:183" x14ac:dyDescent="0.35">
      <c r="FW7866" s="128"/>
      <c r="FX7866" s="128"/>
      <c r="FY7866" s="129"/>
      <c r="GA7866" s="128"/>
    </row>
    <row r="7867" spans="179:183" x14ac:dyDescent="0.35">
      <c r="FW7867" s="128"/>
      <c r="FX7867" s="128"/>
      <c r="FY7867" s="129"/>
      <c r="GA7867" s="128"/>
    </row>
    <row r="7868" spans="179:183" x14ac:dyDescent="0.35">
      <c r="FW7868" s="128"/>
      <c r="FX7868" s="128"/>
      <c r="FY7868" s="129"/>
      <c r="GA7868" s="128"/>
    </row>
    <row r="7869" spans="179:183" x14ac:dyDescent="0.35">
      <c r="FW7869" s="128"/>
      <c r="FX7869" s="128"/>
      <c r="FY7869" s="129"/>
      <c r="GA7869" s="128"/>
    </row>
    <row r="7870" spans="179:183" x14ac:dyDescent="0.35">
      <c r="FW7870" s="128"/>
      <c r="FX7870" s="128"/>
      <c r="FY7870" s="129"/>
      <c r="GA7870" s="128"/>
    </row>
    <row r="7871" spans="179:183" x14ac:dyDescent="0.35">
      <c r="FW7871" s="128"/>
      <c r="FX7871" s="128"/>
      <c r="FY7871" s="129"/>
      <c r="GA7871" s="128"/>
    </row>
    <row r="7872" spans="179:183" x14ac:dyDescent="0.35">
      <c r="FW7872" s="128"/>
      <c r="FX7872" s="128"/>
      <c r="FY7872" s="129"/>
      <c r="GA7872" s="128"/>
    </row>
    <row r="7873" spans="179:183" x14ac:dyDescent="0.35">
      <c r="FW7873" s="128"/>
      <c r="FX7873" s="128"/>
      <c r="FY7873" s="129"/>
      <c r="GA7873" s="128"/>
    </row>
    <row r="7874" spans="179:183" x14ac:dyDescent="0.35">
      <c r="FW7874" s="128"/>
      <c r="FX7874" s="128"/>
      <c r="FY7874" s="129"/>
      <c r="GA7874" s="128"/>
    </row>
    <row r="7875" spans="179:183" x14ac:dyDescent="0.35">
      <c r="FW7875" s="128"/>
      <c r="FX7875" s="128"/>
      <c r="FY7875" s="129"/>
      <c r="GA7875" s="128"/>
    </row>
    <row r="7876" spans="179:183" x14ac:dyDescent="0.35">
      <c r="FW7876" s="128"/>
      <c r="FX7876" s="128"/>
      <c r="FY7876" s="129"/>
      <c r="GA7876" s="128"/>
    </row>
    <row r="7877" spans="179:183" x14ac:dyDescent="0.35">
      <c r="FW7877" s="128"/>
      <c r="FX7877" s="128"/>
      <c r="FY7877" s="129"/>
      <c r="GA7877" s="128"/>
    </row>
    <row r="7878" spans="179:183" x14ac:dyDescent="0.35">
      <c r="FW7878" s="128"/>
      <c r="FX7878" s="128"/>
      <c r="FY7878" s="129"/>
      <c r="GA7878" s="128"/>
    </row>
    <row r="7879" spans="179:183" x14ac:dyDescent="0.35">
      <c r="FW7879" s="128"/>
      <c r="FX7879" s="128"/>
      <c r="FY7879" s="129"/>
      <c r="GA7879" s="128"/>
    </row>
    <row r="7880" spans="179:183" x14ac:dyDescent="0.35">
      <c r="FW7880" s="128"/>
      <c r="FX7880" s="128"/>
      <c r="FY7880" s="129"/>
      <c r="GA7880" s="128"/>
    </row>
    <row r="7881" spans="179:183" x14ac:dyDescent="0.35">
      <c r="FW7881" s="128"/>
      <c r="FX7881" s="128"/>
      <c r="FY7881" s="129"/>
      <c r="GA7881" s="128"/>
    </row>
    <row r="7882" spans="179:183" x14ac:dyDescent="0.35">
      <c r="FW7882" s="128"/>
      <c r="FX7882" s="128"/>
      <c r="FY7882" s="129"/>
      <c r="GA7882" s="128"/>
    </row>
    <row r="7883" spans="179:183" x14ac:dyDescent="0.35">
      <c r="FW7883" s="128"/>
      <c r="FX7883" s="128"/>
      <c r="FY7883" s="129"/>
      <c r="GA7883" s="128"/>
    </row>
    <row r="7884" spans="179:183" x14ac:dyDescent="0.35">
      <c r="FW7884" s="128"/>
      <c r="FX7884" s="128"/>
      <c r="FY7884" s="129"/>
      <c r="GA7884" s="128"/>
    </row>
    <row r="7885" spans="179:183" x14ac:dyDescent="0.35">
      <c r="FW7885" s="128"/>
      <c r="FX7885" s="128"/>
      <c r="FY7885" s="129"/>
      <c r="GA7885" s="128"/>
    </row>
    <row r="7886" spans="179:183" x14ac:dyDescent="0.35">
      <c r="FW7886" s="128"/>
      <c r="FX7886" s="128"/>
      <c r="FY7886" s="129"/>
      <c r="GA7886" s="128"/>
    </row>
    <row r="7887" spans="179:183" x14ac:dyDescent="0.35">
      <c r="FW7887" s="128"/>
      <c r="FX7887" s="128"/>
      <c r="FY7887" s="129"/>
      <c r="GA7887" s="128"/>
    </row>
    <row r="7888" spans="179:183" x14ac:dyDescent="0.35">
      <c r="FW7888" s="128"/>
      <c r="FX7888" s="128"/>
      <c r="FY7888" s="129"/>
      <c r="GA7888" s="128"/>
    </row>
    <row r="7889" spans="179:183" x14ac:dyDescent="0.35">
      <c r="FW7889" s="128"/>
      <c r="FX7889" s="128"/>
      <c r="FY7889" s="129"/>
      <c r="GA7889" s="128"/>
    </row>
    <row r="7890" spans="179:183" x14ac:dyDescent="0.35">
      <c r="FW7890" s="128"/>
      <c r="FX7890" s="128"/>
      <c r="FY7890" s="129"/>
      <c r="GA7890" s="128"/>
    </row>
    <row r="7891" spans="179:183" x14ac:dyDescent="0.35">
      <c r="FW7891" s="128"/>
      <c r="FX7891" s="128"/>
      <c r="FY7891" s="129"/>
      <c r="GA7891" s="128"/>
    </row>
    <row r="7892" spans="179:183" x14ac:dyDescent="0.35">
      <c r="FW7892" s="128"/>
      <c r="FX7892" s="128"/>
      <c r="FY7892" s="129"/>
      <c r="GA7892" s="128"/>
    </row>
    <row r="7893" spans="179:183" x14ac:dyDescent="0.35">
      <c r="FW7893" s="128"/>
      <c r="FX7893" s="128"/>
      <c r="FY7893" s="129"/>
      <c r="GA7893" s="128"/>
    </row>
    <row r="7894" spans="179:183" x14ac:dyDescent="0.35">
      <c r="FW7894" s="128"/>
      <c r="FX7894" s="128"/>
      <c r="FY7894" s="129"/>
      <c r="GA7894" s="128"/>
    </row>
    <row r="7895" spans="179:183" x14ac:dyDescent="0.35">
      <c r="FW7895" s="128"/>
      <c r="FX7895" s="128"/>
      <c r="FY7895" s="129"/>
      <c r="GA7895" s="128"/>
    </row>
    <row r="7896" spans="179:183" x14ac:dyDescent="0.35">
      <c r="FW7896" s="128"/>
      <c r="FX7896" s="128"/>
      <c r="FY7896" s="129"/>
      <c r="GA7896" s="128"/>
    </row>
    <row r="7897" spans="179:183" x14ac:dyDescent="0.35">
      <c r="FW7897" s="128"/>
      <c r="FX7897" s="128"/>
      <c r="FY7897" s="129"/>
      <c r="GA7897" s="128"/>
    </row>
    <row r="7898" spans="179:183" x14ac:dyDescent="0.35">
      <c r="FW7898" s="128"/>
      <c r="FX7898" s="128"/>
      <c r="FY7898" s="129"/>
      <c r="GA7898" s="128"/>
    </row>
    <row r="7899" spans="179:183" x14ac:dyDescent="0.35">
      <c r="FW7899" s="128"/>
      <c r="FX7899" s="128"/>
      <c r="FY7899" s="129"/>
      <c r="GA7899" s="128"/>
    </row>
    <row r="7900" spans="179:183" x14ac:dyDescent="0.35">
      <c r="FW7900" s="128"/>
      <c r="FX7900" s="128"/>
      <c r="FY7900" s="129"/>
      <c r="GA7900" s="128"/>
    </row>
    <row r="7901" spans="179:183" x14ac:dyDescent="0.35">
      <c r="FW7901" s="128"/>
      <c r="FX7901" s="128"/>
      <c r="FY7901" s="129"/>
      <c r="GA7901" s="128"/>
    </row>
    <row r="7902" spans="179:183" x14ac:dyDescent="0.35">
      <c r="FW7902" s="128"/>
      <c r="FX7902" s="128"/>
      <c r="FY7902" s="129"/>
      <c r="GA7902" s="128"/>
    </row>
    <row r="7903" spans="179:183" x14ac:dyDescent="0.35">
      <c r="FW7903" s="128"/>
      <c r="FX7903" s="128"/>
      <c r="FY7903" s="129"/>
      <c r="GA7903" s="128"/>
    </row>
    <row r="7904" spans="179:183" x14ac:dyDescent="0.35">
      <c r="FW7904" s="128"/>
      <c r="FX7904" s="128"/>
      <c r="FY7904" s="129"/>
      <c r="GA7904" s="128"/>
    </row>
    <row r="7905" spans="179:183" x14ac:dyDescent="0.35">
      <c r="FW7905" s="128"/>
      <c r="FX7905" s="128"/>
      <c r="FY7905" s="129"/>
      <c r="GA7905" s="128"/>
    </row>
    <row r="7906" spans="179:183" x14ac:dyDescent="0.35">
      <c r="FW7906" s="128"/>
      <c r="FX7906" s="128"/>
      <c r="FY7906" s="129"/>
      <c r="GA7906" s="128"/>
    </row>
    <row r="7907" spans="179:183" x14ac:dyDescent="0.35">
      <c r="FW7907" s="128"/>
      <c r="FX7907" s="128"/>
      <c r="FY7907" s="129"/>
      <c r="GA7907" s="128"/>
    </row>
    <row r="7908" spans="179:183" x14ac:dyDescent="0.35">
      <c r="FW7908" s="128"/>
      <c r="FX7908" s="128"/>
      <c r="FY7908" s="129"/>
      <c r="GA7908" s="128"/>
    </row>
    <row r="7909" spans="179:183" x14ac:dyDescent="0.35">
      <c r="FW7909" s="128"/>
      <c r="FX7909" s="128"/>
      <c r="FY7909" s="129"/>
      <c r="GA7909" s="128"/>
    </row>
    <row r="7910" spans="179:183" x14ac:dyDescent="0.35">
      <c r="FW7910" s="128"/>
      <c r="FX7910" s="128"/>
      <c r="FY7910" s="129"/>
      <c r="GA7910" s="128"/>
    </row>
    <row r="7911" spans="179:183" x14ac:dyDescent="0.35">
      <c r="FW7911" s="128"/>
      <c r="FX7911" s="128"/>
      <c r="FY7911" s="129"/>
      <c r="GA7911" s="128"/>
    </row>
    <row r="7912" spans="179:183" x14ac:dyDescent="0.35">
      <c r="FW7912" s="128"/>
      <c r="FX7912" s="128"/>
      <c r="FY7912" s="129"/>
      <c r="GA7912" s="128"/>
    </row>
    <row r="7913" spans="179:183" x14ac:dyDescent="0.35">
      <c r="FW7913" s="128"/>
      <c r="FX7913" s="128"/>
      <c r="FY7913" s="129"/>
      <c r="GA7913" s="128"/>
    </row>
    <row r="7914" spans="179:183" x14ac:dyDescent="0.35">
      <c r="FW7914" s="128"/>
      <c r="FX7914" s="128"/>
      <c r="FY7914" s="129"/>
      <c r="GA7914" s="128"/>
    </row>
    <row r="7915" spans="179:183" x14ac:dyDescent="0.35">
      <c r="FW7915" s="128"/>
      <c r="FX7915" s="128"/>
      <c r="FY7915" s="129"/>
      <c r="GA7915" s="128"/>
    </row>
    <row r="7916" spans="179:183" x14ac:dyDescent="0.35">
      <c r="FW7916" s="128"/>
      <c r="FX7916" s="128"/>
      <c r="FY7916" s="129"/>
      <c r="GA7916" s="128"/>
    </row>
    <row r="7917" spans="179:183" x14ac:dyDescent="0.35">
      <c r="FW7917" s="128"/>
      <c r="FX7917" s="128"/>
      <c r="FY7917" s="129"/>
      <c r="GA7917" s="128"/>
    </row>
    <row r="7918" spans="179:183" x14ac:dyDescent="0.35">
      <c r="FW7918" s="128"/>
      <c r="FX7918" s="128"/>
      <c r="FY7918" s="129"/>
      <c r="GA7918" s="128"/>
    </row>
    <row r="7919" spans="179:183" x14ac:dyDescent="0.35">
      <c r="FW7919" s="128"/>
      <c r="FX7919" s="128"/>
      <c r="FY7919" s="129"/>
      <c r="GA7919" s="128"/>
    </row>
    <row r="7920" spans="179:183" x14ac:dyDescent="0.35">
      <c r="FW7920" s="128"/>
      <c r="FX7920" s="128"/>
      <c r="FY7920" s="129"/>
      <c r="GA7920" s="128"/>
    </row>
    <row r="7921" spans="179:183" x14ac:dyDescent="0.35">
      <c r="FW7921" s="128"/>
      <c r="FX7921" s="128"/>
      <c r="FY7921" s="129"/>
      <c r="GA7921" s="128"/>
    </row>
    <row r="7922" spans="179:183" x14ac:dyDescent="0.35">
      <c r="FW7922" s="128"/>
      <c r="FX7922" s="128"/>
      <c r="FY7922" s="129"/>
      <c r="GA7922" s="128"/>
    </row>
    <row r="7923" spans="179:183" x14ac:dyDescent="0.35">
      <c r="FW7923" s="128"/>
      <c r="FX7923" s="128"/>
      <c r="FY7923" s="129"/>
      <c r="GA7923" s="128"/>
    </row>
    <row r="7924" spans="179:183" x14ac:dyDescent="0.35">
      <c r="FW7924" s="128"/>
      <c r="FX7924" s="128"/>
      <c r="FY7924" s="129"/>
      <c r="GA7924" s="128"/>
    </row>
    <row r="7925" spans="179:183" x14ac:dyDescent="0.35">
      <c r="FW7925" s="128"/>
      <c r="FX7925" s="128"/>
      <c r="FY7925" s="129"/>
      <c r="GA7925" s="128"/>
    </row>
    <row r="7926" spans="179:183" x14ac:dyDescent="0.35">
      <c r="FW7926" s="128"/>
      <c r="FX7926" s="128"/>
      <c r="FY7926" s="129"/>
      <c r="GA7926" s="128"/>
    </row>
    <row r="7927" spans="179:183" x14ac:dyDescent="0.35">
      <c r="FW7927" s="128"/>
      <c r="FX7927" s="128"/>
      <c r="FY7927" s="129"/>
      <c r="GA7927" s="128"/>
    </row>
    <row r="7928" spans="179:183" x14ac:dyDescent="0.35">
      <c r="FW7928" s="128"/>
      <c r="FX7928" s="128"/>
      <c r="FY7928" s="129"/>
      <c r="GA7928" s="128"/>
    </row>
    <row r="7929" spans="179:183" x14ac:dyDescent="0.35">
      <c r="FW7929" s="128"/>
      <c r="FX7929" s="128"/>
      <c r="FY7929" s="129"/>
      <c r="GA7929" s="128"/>
    </row>
    <row r="7930" spans="179:183" x14ac:dyDescent="0.35">
      <c r="FW7930" s="128"/>
      <c r="FX7930" s="128"/>
      <c r="FY7930" s="129"/>
      <c r="GA7930" s="128"/>
    </row>
    <row r="7931" spans="179:183" x14ac:dyDescent="0.35">
      <c r="FW7931" s="128"/>
      <c r="FX7931" s="128"/>
      <c r="FY7931" s="129"/>
      <c r="GA7931" s="128"/>
    </row>
    <row r="7932" spans="179:183" x14ac:dyDescent="0.35">
      <c r="FW7932" s="128"/>
      <c r="FX7932" s="128"/>
      <c r="FY7932" s="129"/>
      <c r="GA7932" s="128"/>
    </row>
    <row r="7933" spans="179:183" x14ac:dyDescent="0.35">
      <c r="FW7933" s="128"/>
      <c r="FX7933" s="128"/>
      <c r="FY7933" s="129"/>
      <c r="GA7933" s="128"/>
    </row>
    <row r="7934" spans="179:183" x14ac:dyDescent="0.35">
      <c r="FW7934" s="128"/>
      <c r="FX7934" s="128"/>
      <c r="FY7934" s="129"/>
      <c r="GA7934" s="128"/>
    </row>
    <row r="7935" spans="179:183" x14ac:dyDescent="0.35">
      <c r="FW7935" s="128"/>
      <c r="FX7935" s="128"/>
      <c r="FY7935" s="129"/>
      <c r="GA7935" s="128"/>
    </row>
    <row r="7936" spans="179:183" x14ac:dyDescent="0.35">
      <c r="FW7936" s="128"/>
      <c r="FX7936" s="128"/>
      <c r="FY7936" s="129"/>
      <c r="GA7936" s="128"/>
    </row>
    <row r="7937" spans="179:183" x14ac:dyDescent="0.35">
      <c r="FW7937" s="128"/>
      <c r="FX7937" s="128"/>
      <c r="FY7937" s="129"/>
      <c r="GA7937" s="128"/>
    </row>
    <row r="7938" spans="179:183" x14ac:dyDescent="0.35">
      <c r="FW7938" s="128"/>
      <c r="FX7938" s="128"/>
      <c r="FY7938" s="129"/>
      <c r="GA7938" s="128"/>
    </row>
    <row r="7939" spans="179:183" x14ac:dyDescent="0.35">
      <c r="FW7939" s="128"/>
      <c r="FX7939" s="128"/>
      <c r="FY7939" s="129"/>
      <c r="GA7939" s="128"/>
    </row>
    <row r="7940" spans="179:183" x14ac:dyDescent="0.35">
      <c r="FW7940" s="128"/>
      <c r="FX7940" s="128"/>
      <c r="FY7940" s="129"/>
      <c r="GA7940" s="128"/>
    </row>
    <row r="7941" spans="179:183" x14ac:dyDescent="0.35">
      <c r="FW7941" s="128"/>
      <c r="FX7941" s="128"/>
      <c r="FY7941" s="129"/>
      <c r="GA7941" s="128"/>
    </row>
    <row r="7942" spans="179:183" x14ac:dyDescent="0.35">
      <c r="FW7942" s="128"/>
      <c r="FX7942" s="128"/>
      <c r="FY7942" s="129"/>
      <c r="GA7942" s="128"/>
    </row>
    <row r="7943" spans="179:183" x14ac:dyDescent="0.35">
      <c r="FW7943" s="128"/>
      <c r="FX7943" s="128"/>
      <c r="FY7943" s="129"/>
      <c r="GA7943" s="128"/>
    </row>
    <row r="7944" spans="179:183" x14ac:dyDescent="0.35">
      <c r="FW7944" s="128"/>
      <c r="FX7944" s="128"/>
      <c r="FY7944" s="129"/>
      <c r="GA7944" s="128"/>
    </row>
    <row r="7945" spans="179:183" x14ac:dyDescent="0.35">
      <c r="FW7945" s="128"/>
      <c r="FX7945" s="128"/>
      <c r="FY7945" s="129"/>
      <c r="GA7945" s="128"/>
    </row>
    <row r="7946" spans="179:183" x14ac:dyDescent="0.35">
      <c r="FW7946" s="128"/>
      <c r="FX7946" s="128"/>
      <c r="FY7946" s="129"/>
      <c r="GA7946" s="128"/>
    </row>
    <row r="7947" spans="179:183" x14ac:dyDescent="0.35">
      <c r="FW7947" s="128"/>
      <c r="FX7947" s="128"/>
      <c r="FY7947" s="129"/>
      <c r="GA7947" s="128"/>
    </row>
    <row r="7948" spans="179:183" x14ac:dyDescent="0.35">
      <c r="FW7948" s="128"/>
      <c r="FX7948" s="128"/>
      <c r="FY7948" s="129"/>
      <c r="GA7948" s="128"/>
    </row>
    <row r="7949" spans="179:183" x14ac:dyDescent="0.35">
      <c r="FW7949" s="128"/>
      <c r="FX7949" s="128"/>
      <c r="FY7949" s="129"/>
      <c r="GA7949" s="128"/>
    </row>
    <row r="7950" spans="179:183" x14ac:dyDescent="0.35">
      <c r="FW7950" s="128"/>
      <c r="FX7950" s="128"/>
      <c r="FY7950" s="129"/>
      <c r="GA7950" s="128"/>
    </row>
    <row r="7951" spans="179:183" x14ac:dyDescent="0.35">
      <c r="FW7951" s="128"/>
      <c r="FX7951" s="128"/>
      <c r="FY7951" s="129"/>
      <c r="GA7951" s="128"/>
    </row>
    <row r="7952" spans="179:183" x14ac:dyDescent="0.35">
      <c r="FW7952" s="128"/>
      <c r="FX7952" s="128"/>
      <c r="FY7952" s="129"/>
      <c r="GA7952" s="128"/>
    </row>
    <row r="7953" spans="179:183" x14ac:dyDescent="0.35">
      <c r="FW7953" s="128"/>
      <c r="FX7953" s="128"/>
      <c r="FY7953" s="129"/>
      <c r="GA7953" s="128"/>
    </row>
    <row r="7954" spans="179:183" x14ac:dyDescent="0.35">
      <c r="FW7954" s="128"/>
      <c r="FX7954" s="128"/>
      <c r="FY7954" s="129"/>
      <c r="GA7954" s="128"/>
    </row>
    <row r="7955" spans="179:183" x14ac:dyDescent="0.35">
      <c r="FW7955" s="128"/>
      <c r="FX7955" s="128"/>
      <c r="FY7955" s="129"/>
      <c r="GA7955" s="128"/>
    </row>
    <row r="7956" spans="179:183" x14ac:dyDescent="0.35">
      <c r="FW7956" s="128"/>
      <c r="FX7956" s="128"/>
      <c r="FY7956" s="129"/>
      <c r="GA7956" s="128"/>
    </row>
    <row r="7957" spans="179:183" x14ac:dyDescent="0.35">
      <c r="FW7957" s="128"/>
      <c r="FX7957" s="128"/>
      <c r="FY7957" s="129"/>
      <c r="GA7957" s="128"/>
    </row>
    <row r="7958" spans="179:183" x14ac:dyDescent="0.35">
      <c r="FW7958" s="128"/>
      <c r="FX7958" s="128"/>
      <c r="FY7958" s="129"/>
      <c r="GA7958" s="128"/>
    </row>
    <row r="7959" spans="179:183" x14ac:dyDescent="0.35">
      <c r="FW7959" s="128"/>
      <c r="FX7959" s="128"/>
      <c r="FY7959" s="129"/>
      <c r="GA7959" s="128"/>
    </row>
    <row r="7960" spans="179:183" x14ac:dyDescent="0.35">
      <c r="FW7960" s="128"/>
      <c r="FX7960" s="128"/>
      <c r="FY7960" s="129"/>
      <c r="GA7960" s="128"/>
    </row>
    <row r="7961" spans="179:183" x14ac:dyDescent="0.35">
      <c r="FW7961" s="128"/>
      <c r="FX7961" s="128"/>
      <c r="FY7961" s="129"/>
      <c r="GA7961" s="128"/>
    </row>
    <row r="7962" spans="179:183" x14ac:dyDescent="0.35">
      <c r="FW7962" s="128"/>
      <c r="FX7962" s="128"/>
      <c r="FY7962" s="129"/>
      <c r="GA7962" s="128"/>
    </row>
    <row r="7963" spans="179:183" x14ac:dyDescent="0.35">
      <c r="FW7963" s="128"/>
      <c r="FX7963" s="128"/>
      <c r="FY7963" s="129"/>
      <c r="GA7963" s="128"/>
    </row>
    <row r="7964" spans="179:183" x14ac:dyDescent="0.35">
      <c r="FW7964" s="128"/>
      <c r="FX7964" s="128"/>
      <c r="FY7964" s="129"/>
      <c r="GA7964" s="128"/>
    </row>
    <row r="7965" spans="179:183" x14ac:dyDescent="0.35">
      <c r="FW7965" s="128"/>
      <c r="FX7965" s="128"/>
      <c r="FY7965" s="129"/>
      <c r="GA7965" s="128"/>
    </row>
    <row r="7966" spans="179:183" x14ac:dyDescent="0.35">
      <c r="FW7966" s="128"/>
      <c r="FX7966" s="128"/>
      <c r="FY7966" s="129"/>
      <c r="GA7966" s="128"/>
    </row>
    <row r="7967" spans="179:183" x14ac:dyDescent="0.35">
      <c r="FW7967" s="128"/>
      <c r="FX7967" s="128"/>
      <c r="FY7967" s="129"/>
      <c r="GA7967" s="128"/>
    </row>
    <row r="7968" spans="179:183" x14ac:dyDescent="0.35">
      <c r="FW7968" s="128"/>
      <c r="FX7968" s="128"/>
      <c r="FY7968" s="129"/>
      <c r="GA7968" s="128"/>
    </row>
    <row r="7969" spans="179:183" x14ac:dyDescent="0.35">
      <c r="FW7969" s="128"/>
      <c r="FX7969" s="128"/>
      <c r="FY7969" s="129"/>
      <c r="GA7969" s="128"/>
    </row>
    <row r="7970" spans="179:183" x14ac:dyDescent="0.35">
      <c r="FW7970" s="128"/>
      <c r="FX7970" s="128"/>
      <c r="FY7970" s="129"/>
      <c r="GA7970" s="128"/>
    </row>
    <row r="7971" spans="179:183" x14ac:dyDescent="0.35">
      <c r="FW7971" s="128"/>
      <c r="FX7971" s="128"/>
      <c r="FY7971" s="129"/>
      <c r="GA7971" s="128"/>
    </row>
    <row r="7972" spans="179:183" x14ac:dyDescent="0.35">
      <c r="FW7972" s="128"/>
      <c r="FX7972" s="128"/>
      <c r="FY7972" s="129"/>
      <c r="GA7972" s="128"/>
    </row>
    <row r="7973" spans="179:183" x14ac:dyDescent="0.35">
      <c r="FW7973" s="128"/>
      <c r="FX7973" s="128"/>
      <c r="FY7973" s="129"/>
      <c r="GA7973" s="128"/>
    </row>
    <row r="7974" spans="179:183" x14ac:dyDescent="0.35">
      <c r="FW7974" s="128"/>
      <c r="FX7974" s="128"/>
      <c r="FY7974" s="129"/>
      <c r="GA7974" s="128"/>
    </row>
    <row r="7975" spans="179:183" x14ac:dyDescent="0.35">
      <c r="FW7975" s="128"/>
      <c r="FX7975" s="128"/>
      <c r="FY7975" s="129"/>
      <c r="GA7975" s="128"/>
    </row>
    <row r="7976" spans="179:183" x14ac:dyDescent="0.35">
      <c r="FW7976" s="128"/>
      <c r="FX7976" s="128"/>
      <c r="FY7976" s="129"/>
      <c r="GA7976" s="128"/>
    </row>
    <row r="7977" spans="179:183" x14ac:dyDescent="0.35">
      <c r="FW7977" s="128"/>
      <c r="FX7977" s="128"/>
      <c r="FY7977" s="129"/>
      <c r="GA7977" s="128"/>
    </row>
    <row r="7978" spans="179:183" x14ac:dyDescent="0.35">
      <c r="FW7978" s="128"/>
      <c r="FX7978" s="128"/>
      <c r="FY7978" s="129"/>
      <c r="GA7978" s="128"/>
    </row>
    <row r="7979" spans="179:183" x14ac:dyDescent="0.35">
      <c r="FW7979" s="128"/>
      <c r="FX7979" s="128"/>
      <c r="FY7979" s="129"/>
      <c r="GA7979" s="128"/>
    </row>
    <row r="7980" spans="179:183" x14ac:dyDescent="0.35">
      <c r="FW7980" s="128"/>
      <c r="FX7980" s="128"/>
      <c r="FY7980" s="129"/>
      <c r="GA7980" s="128"/>
    </row>
    <row r="7981" spans="179:183" x14ac:dyDescent="0.35">
      <c r="FW7981" s="128"/>
      <c r="FX7981" s="128"/>
      <c r="FY7981" s="129"/>
      <c r="GA7981" s="128"/>
    </row>
    <row r="7982" spans="179:183" x14ac:dyDescent="0.35">
      <c r="FW7982" s="128"/>
      <c r="FX7982" s="128"/>
      <c r="FY7982" s="129"/>
      <c r="GA7982" s="128"/>
    </row>
    <row r="7983" spans="179:183" x14ac:dyDescent="0.35">
      <c r="FW7983" s="128"/>
      <c r="FX7983" s="128"/>
      <c r="FY7983" s="129"/>
      <c r="GA7983" s="128"/>
    </row>
    <row r="7984" spans="179:183" x14ac:dyDescent="0.35">
      <c r="FW7984" s="128"/>
      <c r="FX7984" s="128"/>
      <c r="FY7984" s="129"/>
      <c r="GA7984" s="128"/>
    </row>
    <row r="7985" spans="179:183" x14ac:dyDescent="0.35">
      <c r="FW7985" s="128"/>
      <c r="FX7985" s="128"/>
      <c r="FY7985" s="129"/>
      <c r="GA7985" s="128"/>
    </row>
    <row r="7986" spans="179:183" x14ac:dyDescent="0.35">
      <c r="FW7986" s="128"/>
      <c r="FX7986" s="128"/>
      <c r="FY7986" s="129"/>
      <c r="GA7986" s="128"/>
    </row>
    <row r="7987" spans="179:183" x14ac:dyDescent="0.35">
      <c r="FW7987" s="128"/>
      <c r="FX7987" s="128"/>
      <c r="FY7987" s="129"/>
      <c r="GA7987" s="128"/>
    </row>
    <row r="7988" spans="179:183" x14ac:dyDescent="0.35">
      <c r="FW7988" s="128"/>
      <c r="FX7988" s="128"/>
      <c r="FY7988" s="129"/>
      <c r="GA7988" s="128"/>
    </row>
    <row r="7989" spans="179:183" x14ac:dyDescent="0.35">
      <c r="FW7989" s="128"/>
      <c r="FX7989" s="128"/>
      <c r="FY7989" s="129"/>
      <c r="GA7989" s="128"/>
    </row>
    <row r="7990" spans="179:183" x14ac:dyDescent="0.35">
      <c r="FW7990" s="128"/>
      <c r="FX7990" s="128"/>
      <c r="FY7990" s="129"/>
      <c r="GA7990" s="128"/>
    </row>
    <row r="7991" spans="179:183" x14ac:dyDescent="0.35">
      <c r="FW7991" s="128"/>
      <c r="FX7991" s="128"/>
      <c r="FY7991" s="129"/>
      <c r="GA7991" s="128"/>
    </row>
    <row r="7992" spans="179:183" x14ac:dyDescent="0.35">
      <c r="FW7992" s="128"/>
      <c r="FX7992" s="128"/>
      <c r="FY7992" s="129"/>
      <c r="GA7992" s="128"/>
    </row>
    <row r="7993" spans="179:183" x14ac:dyDescent="0.35">
      <c r="FW7993" s="128"/>
      <c r="FX7993" s="128"/>
      <c r="FY7993" s="129"/>
      <c r="GA7993" s="128"/>
    </row>
    <row r="7994" spans="179:183" x14ac:dyDescent="0.35">
      <c r="FW7994" s="128"/>
      <c r="FX7994" s="128"/>
      <c r="FY7994" s="129"/>
      <c r="GA7994" s="128"/>
    </row>
    <row r="7995" spans="179:183" x14ac:dyDescent="0.35">
      <c r="FW7995" s="128"/>
      <c r="FX7995" s="128"/>
      <c r="FY7995" s="129"/>
      <c r="GA7995" s="128"/>
    </row>
    <row r="7996" spans="179:183" x14ac:dyDescent="0.35">
      <c r="FW7996" s="128"/>
      <c r="FX7996" s="128"/>
      <c r="FY7996" s="129"/>
      <c r="GA7996" s="128"/>
    </row>
    <row r="7997" spans="179:183" x14ac:dyDescent="0.35">
      <c r="FW7997" s="128"/>
      <c r="FX7997" s="128"/>
      <c r="FY7997" s="129"/>
      <c r="GA7997" s="128"/>
    </row>
    <row r="7998" spans="179:183" x14ac:dyDescent="0.35">
      <c r="FW7998" s="128"/>
      <c r="FX7998" s="128"/>
      <c r="FY7998" s="129"/>
      <c r="GA7998" s="128"/>
    </row>
    <row r="7999" spans="179:183" x14ac:dyDescent="0.35">
      <c r="FW7999" s="128"/>
      <c r="FX7999" s="128"/>
      <c r="FY7999" s="129"/>
      <c r="GA7999" s="128"/>
    </row>
    <row r="8000" spans="179:183" x14ac:dyDescent="0.35">
      <c r="FW8000" s="128"/>
      <c r="FX8000" s="128"/>
      <c r="FY8000" s="129"/>
      <c r="GA8000" s="128"/>
    </row>
    <row r="8001" spans="179:183" x14ac:dyDescent="0.35">
      <c r="FW8001" s="128"/>
      <c r="FX8001" s="128"/>
      <c r="FY8001" s="129"/>
      <c r="GA8001" s="128"/>
    </row>
    <row r="8002" spans="179:183" x14ac:dyDescent="0.35">
      <c r="FW8002" s="128"/>
      <c r="FX8002" s="128"/>
      <c r="FY8002" s="129"/>
      <c r="GA8002" s="128"/>
    </row>
    <row r="8003" spans="179:183" x14ac:dyDescent="0.35">
      <c r="FW8003" s="128"/>
      <c r="FX8003" s="128"/>
      <c r="FY8003" s="129"/>
      <c r="GA8003" s="128"/>
    </row>
    <row r="8004" spans="179:183" x14ac:dyDescent="0.35">
      <c r="FW8004" s="128"/>
      <c r="FX8004" s="128"/>
      <c r="FY8004" s="129"/>
      <c r="GA8004" s="128"/>
    </row>
    <row r="8005" spans="179:183" x14ac:dyDescent="0.35">
      <c r="FW8005" s="128"/>
      <c r="FX8005" s="128"/>
      <c r="FY8005" s="129"/>
      <c r="GA8005" s="128"/>
    </row>
    <row r="8006" spans="179:183" x14ac:dyDescent="0.35">
      <c r="FW8006" s="128"/>
      <c r="FX8006" s="128"/>
      <c r="FY8006" s="129"/>
      <c r="GA8006" s="128"/>
    </row>
    <row r="8007" spans="179:183" x14ac:dyDescent="0.35">
      <c r="FW8007" s="128"/>
      <c r="FX8007" s="128"/>
      <c r="FY8007" s="129"/>
      <c r="GA8007" s="128"/>
    </row>
    <row r="8008" spans="179:183" x14ac:dyDescent="0.35">
      <c r="FW8008" s="128"/>
      <c r="FX8008" s="128"/>
      <c r="FY8008" s="129"/>
      <c r="GA8008" s="128"/>
    </row>
    <row r="8009" spans="179:183" x14ac:dyDescent="0.35">
      <c r="FW8009" s="128"/>
      <c r="FX8009" s="128"/>
      <c r="FY8009" s="129"/>
      <c r="GA8009" s="128"/>
    </row>
    <row r="8010" spans="179:183" x14ac:dyDescent="0.35">
      <c r="FW8010" s="128"/>
      <c r="FX8010" s="128"/>
      <c r="FY8010" s="129"/>
      <c r="GA8010" s="128"/>
    </row>
    <row r="8011" spans="179:183" x14ac:dyDescent="0.35">
      <c r="FW8011" s="128"/>
      <c r="FX8011" s="128"/>
      <c r="FY8011" s="129"/>
      <c r="GA8011" s="128"/>
    </row>
    <row r="8012" spans="179:183" x14ac:dyDescent="0.35">
      <c r="FW8012" s="128"/>
      <c r="FX8012" s="128"/>
      <c r="FY8012" s="129"/>
      <c r="GA8012" s="128"/>
    </row>
    <row r="8013" spans="179:183" x14ac:dyDescent="0.35">
      <c r="FW8013" s="128"/>
      <c r="FX8013" s="128"/>
      <c r="FY8013" s="129"/>
      <c r="GA8013" s="128"/>
    </row>
    <row r="8014" spans="179:183" x14ac:dyDescent="0.35">
      <c r="FW8014" s="128"/>
      <c r="FX8014" s="128"/>
      <c r="FY8014" s="129"/>
      <c r="GA8014" s="128"/>
    </row>
    <row r="8015" spans="179:183" x14ac:dyDescent="0.35">
      <c r="FW8015" s="128"/>
      <c r="FX8015" s="128"/>
      <c r="FY8015" s="129"/>
      <c r="GA8015" s="128"/>
    </row>
    <row r="8016" spans="179:183" x14ac:dyDescent="0.35">
      <c r="FW8016" s="128"/>
      <c r="FX8016" s="128"/>
      <c r="FY8016" s="129"/>
      <c r="GA8016" s="128"/>
    </row>
    <row r="8017" spans="179:183" x14ac:dyDescent="0.35">
      <c r="FW8017" s="128"/>
      <c r="FX8017" s="128"/>
      <c r="FY8017" s="129"/>
      <c r="GA8017" s="128"/>
    </row>
    <row r="8018" spans="179:183" x14ac:dyDescent="0.35">
      <c r="FW8018" s="128"/>
      <c r="FX8018" s="128"/>
      <c r="FY8018" s="129"/>
      <c r="GA8018" s="128"/>
    </row>
    <row r="8019" spans="179:183" x14ac:dyDescent="0.35">
      <c r="FW8019" s="128"/>
      <c r="FX8019" s="128"/>
      <c r="FY8019" s="129"/>
      <c r="GA8019" s="128"/>
    </row>
    <row r="8020" spans="179:183" x14ac:dyDescent="0.35">
      <c r="FW8020" s="128"/>
      <c r="FX8020" s="128"/>
      <c r="FY8020" s="129"/>
      <c r="GA8020" s="128"/>
    </row>
    <row r="8021" spans="179:183" x14ac:dyDescent="0.35">
      <c r="FW8021" s="128"/>
      <c r="FX8021" s="128"/>
      <c r="FY8021" s="129"/>
      <c r="GA8021" s="128"/>
    </row>
    <row r="8022" spans="179:183" x14ac:dyDescent="0.35">
      <c r="FW8022" s="128"/>
      <c r="FX8022" s="128"/>
      <c r="FY8022" s="129"/>
      <c r="GA8022" s="128"/>
    </row>
    <row r="8023" spans="179:183" x14ac:dyDescent="0.35">
      <c r="FW8023" s="128"/>
      <c r="FX8023" s="128"/>
      <c r="FY8023" s="129"/>
      <c r="GA8023" s="128"/>
    </row>
    <row r="8024" spans="179:183" x14ac:dyDescent="0.35">
      <c r="FW8024" s="128"/>
      <c r="FX8024" s="128"/>
      <c r="FY8024" s="129"/>
      <c r="GA8024" s="128"/>
    </row>
    <row r="8025" spans="179:183" x14ac:dyDescent="0.35">
      <c r="FW8025" s="128"/>
      <c r="FX8025" s="128"/>
      <c r="FY8025" s="129"/>
      <c r="GA8025" s="128"/>
    </row>
    <row r="8026" spans="179:183" x14ac:dyDescent="0.35">
      <c r="FW8026" s="128"/>
      <c r="FX8026" s="128"/>
      <c r="FY8026" s="129"/>
      <c r="GA8026" s="128"/>
    </row>
    <row r="8027" spans="179:183" x14ac:dyDescent="0.35">
      <c r="FW8027" s="128"/>
      <c r="FX8027" s="128"/>
      <c r="FY8027" s="129"/>
      <c r="GA8027" s="128"/>
    </row>
    <row r="8028" spans="179:183" x14ac:dyDescent="0.35">
      <c r="FW8028" s="128"/>
      <c r="FX8028" s="128"/>
      <c r="FY8028" s="129"/>
      <c r="GA8028" s="128"/>
    </row>
    <row r="8029" spans="179:183" x14ac:dyDescent="0.35">
      <c r="FW8029" s="128"/>
      <c r="FX8029" s="128"/>
      <c r="FY8029" s="129"/>
      <c r="GA8029" s="128"/>
    </row>
    <row r="8030" spans="179:183" x14ac:dyDescent="0.35">
      <c r="FW8030" s="128"/>
      <c r="FX8030" s="128"/>
      <c r="FY8030" s="129"/>
      <c r="GA8030" s="128"/>
    </row>
    <row r="8031" spans="179:183" x14ac:dyDescent="0.35">
      <c r="FW8031" s="128"/>
      <c r="FX8031" s="128"/>
      <c r="FY8031" s="129"/>
      <c r="GA8031" s="128"/>
    </row>
    <row r="8032" spans="179:183" x14ac:dyDescent="0.35">
      <c r="FW8032" s="128"/>
      <c r="FX8032" s="128"/>
      <c r="FY8032" s="129"/>
      <c r="GA8032" s="128"/>
    </row>
    <row r="8033" spans="179:183" x14ac:dyDescent="0.35">
      <c r="FW8033" s="128"/>
      <c r="FX8033" s="128"/>
      <c r="FY8033" s="129"/>
      <c r="GA8033" s="128"/>
    </row>
    <row r="8034" spans="179:183" x14ac:dyDescent="0.35">
      <c r="FW8034" s="128"/>
      <c r="FX8034" s="128"/>
      <c r="FY8034" s="129"/>
      <c r="GA8034" s="128"/>
    </row>
    <row r="8035" spans="179:183" x14ac:dyDescent="0.35">
      <c r="FW8035" s="128"/>
      <c r="FX8035" s="128"/>
      <c r="FY8035" s="129"/>
      <c r="GA8035" s="128"/>
    </row>
    <row r="8036" spans="179:183" x14ac:dyDescent="0.35">
      <c r="FW8036" s="128"/>
      <c r="FX8036" s="128"/>
      <c r="FY8036" s="129"/>
      <c r="GA8036" s="128"/>
    </row>
    <row r="8037" spans="179:183" x14ac:dyDescent="0.35">
      <c r="FW8037" s="128"/>
      <c r="FX8037" s="128"/>
      <c r="FY8037" s="129"/>
      <c r="GA8037" s="128"/>
    </row>
    <row r="8038" spans="179:183" x14ac:dyDescent="0.35">
      <c r="FW8038" s="128"/>
      <c r="FX8038" s="128"/>
      <c r="FY8038" s="129"/>
      <c r="GA8038" s="128"/>
    </row>
    <row r="8039" spans="179:183" x14ac:dyDescent="0.35">
      <c r="FW8039" s="128"/>
      <c r="FX8039" s="128"/>
      <c r="FY8039" s="129"/>
      <c r="GA8039" s="128"/>
    </row>
    <row r="8040" spans="179:183" x14ac:dyDescent="0.35">
      <c r="FW8040" s="128"/>
      <c r="FX8040" s="128"/>
      <c r="FY8040" s="129"/>
      <c r="GA8040" s="128"/>
    </row>
    <row r="8041" spans="179:183" x14ac:dyDescent="0.35">
      <c r="FW8041" s="128"/>
      <c r="FX8041" s="128"/>
      <c r="FY8041" s="129"/>
      <c r="GA8041" s="128"/>
    </row>
    <row r="8042" spans="179:183" x14ac:dyDescent="0.35">
      <c r="FW8042" s="128"/>
      <c r="FX8042" s="128"/>
      <c r="FY8042" s="129"/>
      <c r="GA8042" s="128"/>
    </row>
    <row r="8043" spans="179:183" x14ac:dyDescent="0.35">
      <c r="FW8043" s="128"/>
      <c r="FX8043" s="128"/>
      <c r="FY8043" s="129"/>
      <c r="GA8043" s="128"/>
    </row>
    <row r="8044" spans="179:183" x14ac:dyDescent="0.35">
      <c r="FW8044" s="128"/>
      <c r="FX8044" s="128"/>
      <c r="FY8044" s="129"/>
      <c r="GA8044" s="128"/>
    </row>
    <row r="8045" spans="179:183" x14ac:dyDescent="0.35">
      <c r="FW8045" s="128"/>
      <c r="FX8045" s="128"/>
      <c r="FY8045" s="129"/>
      <c r="GA8045" s="128"/>
    </row>
    <row r="8046" spans="179:183" x14ac:dyDescent="0.35">
      <c r="FW8046" s="128"/>
      <c r="FX8046" s="128"/>
      <c r="FY8046" s="129"/>
      <c r="GA8046" s="128"/>
    </row>
    <row r="8047" spans="179:183" x14ac:dyDescent="0.35">
      <c r="FW8047" s="128"/>
      <c r="FX8047" s="128"/>
      <c r="FY8047" s="129"/>
      <c r="GA8047" s="128"/>
    </row>
    <row r="8048" spans="179:183" x14ac:dyDescent="0.35">
      <c r="FW8048" s="128"/>
      <c r="FX8048" s="128"/>
      <c r="FY8048" s="129"/>
      <c r="GA8048" s="128"/>
    </row>
    <row r="8049" spans="179:183" x14ac:dyDescent="0.35">
      <c r="FW8049" s="128"/>
      <c r="FX8049" s="128"/>
      <c r="FY8049" s="129"/>
      <c r="GA8049" s="128"/>
    </row>
    <row r="8050" spans="179:183" x14ac:dyDescent="0.35">
      <c r="FW8050" s="128"/>
      <c r="FX8050" s="128"/>
      <c r="FY8050" s="129"/>
      <c r="GA8050" s="128"/>
    </row>
    <row r="8051" spans="179:183" x14ac:dyDescent="0.35">
      <c r="FW8051" s="128"/>
      <c r="FX8051" s="128"/>
      <c r="FY8051" s="129"/>
      <c r="GA8051" s="128"/>
    </row>
    <row r="8052" spans="179:183" x14ac:dyDescent="0.35">
      <c r="FW8052" s="128"/>
      <c r="FX8052" s="128"/>
      <c r="FY8052" s="129"/>
      <c r="GA8052" s="128"/>
    </row>
    <row r="8053" spans="179:183" x14ac:dyDescent="0.35">
      <c r="FW8053" s="128"/>
      <c r="FX8053" s="128"/>
      <c r="FY8053" s="129"/>
      <c r="GA8053" s="128"/>
    </row>
    <row r="8054" spans="179:183" x14ac:dyDescent="0.35">
      <c r="FW8054" s="128"/>
      <c r="FX8054" s="128"/>
      <c r="FY8054" s="129"/>
      <c r="GA8054" s="128"/>
    </row>
    <row r="8055" spans="179:183" x14ac:dyDescent="0.35">
      <c r="FW8055" s="128"/>
      <c r="FX8055" s="128"/>
      <c r="FY8055" s="129"/>
      <c r="GA8055" s="128"/>
    </row>
    <row r="8056" spans="179:183" x14ac:dyDescent="0.35">
      <c r="FW8056" s="128"/>
      <c r="FX8056" s="128"/>
      <c r="FY8056" s="129"/>
      <c r="GA8056" s="128"/>
    </row>
    <row r="8057" spans="179:183" x14ac:dyDescent="0.35">
      <c r="FW8057" s="128"/>
      <c r="FX8057" s="128"/>
      <c r="FY8057" s="129"/>
      <c r="GA8057" s="128"/>
    </row>
    <row r="8058" spans="179:183" x14ac:dyDescent="0.35">
      <c r="FW8058" s="128"/>
      <c r="FX8058" s="128"/>
      <c r="FY8058" s="129"/>
      <c r="GA8058" s="128"/>
    </row>
    <row r="8059" spans="179:183" x14ac:dyDescent="0.35">
      <c r="FW8059" s="128"/>
      <c r="FX8059" s="128"/>
      <c r="FY8059" s="129"/>
      <c r="GA8059" s="128"/>
    </row>
    <row r="8060" spans="179:183" x14ac:dyDescent="0.35">
      <c r="FW8060" s="128"/>
      <c r="FX8060" s="128"/>
      <c r="FY8060" s="129"/>
      <c r="GA8060" s="128"/>
    </row>
    <row r="8061" spans="179:183" x14ac:dyDescent="0.35">
      <c r="FW8061" s="128"/>
      <c r="FX8061" s="128"/>
      <c r="FY8061" s="129"/>
      <c r="GA8061" s="128"/>
    </row>
    <row r="8062" spans="179:183" x14ac:dyDescent="0.35">
      <c r="FW8062" s="128"/>
      <c r="FX8062" s="128"/>
      <c r="FY8062" s="129"/>
      <c r="GA8062" s="128"/>
    </row>
    <row r="8063" spans="179:183" x14ac:dyDescent="0.35">
      <c r="FW8063" s="128"/>
      <c r="FX8063" s="128"/>
      <c r="FY8063" s="129"/>
      <c r="GA8063" s="128"/>
    </row>
    <row r="8064" spans="179:183" x14ac:dyDescent="0.35">
      <c r="FW8064" s="128"/>
      <c r="FX8064" s="128"/>
      <c r="FY8064" s="129"/>
      <c r="GA8064" s="128"/>
    </row>
    <row r="8065" spans="179:183" x14ac:dyDescent="0.35">
      <c r="FW8065" s="128"/>
      <c r="FX8065" s="128"/>
      <c r="FY8065" s="129"/>
      <c r="GA8065" s="128"/>
    </row>
    <row r="8066" spans="179:183" x14ac:dyDescent="0.35">
      <c r="FW8066" s="128"/>
      <c r="FX8066" s="128"/>
      <c r="FY8066" s="129"/>
      <c r="GA8066" s="128"/>
    </row>
    <row r="8067" spans="179:183" x14ac:dyDescent="0.35">
      <c r="FW8067" s="128"/>
      <c r="FX8067" s="128"/>
      <c r="FY8067" s="129"/>
      <c r="GA8067" s="128"/>
    </row>
    <row r="8068" spans="179:183" x14ac:dyDescent="0.35">
      <c r="FW8068" s="128"/>
      <c r="FX8068" s="128"/>
      <c r="FY8068" s="129"/>
      <c r="GA8068" s="128"/>
    </row>
    <row r="8069" spans="179:183" x14ac:dyDescent="0.35">
      <c r="FW8069" s="128"/>
      <c r="FX8069" s="128"/>
      <c r="FY8069" s="129"/>
      <c r="GA8069" s="128"/>
    </row>
    <row r="8070" spans="179:183" x14ac:dyDescent="0.35">
      <c r="FW8070" s="128"/>
      <c r="FX8070" s="128"/>
      <c r="FY8070" s="129"/>
      <c r="GA8070" s="128"/>
    </row>
    <row r="8071" spans="179:183" x14ac:dyDescent="0.35">
      <c r="FW8071" s="128"/>
      <c r="FX8071" s="128"/>
      <c r="FY8071" s="129"/>
      <c r="GA8071" s="128"/>
    </row>
    <row r="8072" spans="179:183" x14ac:dyDescent="0.35">
      <c r="FW8072" s="128"/>
      <c r="FX8072" s="128"/>
      <c r="FY8072" s="129"/>
      <c r="GA8072" s="128"/>
    </row>
    <row r="8073" spans="179:183" x14ac:dyDescent="0.35">
      <c r="FW8073" s="128"/>
      <c r="FX8073" s="128"/>
      <c r="FY8073" s="129"/>
      <c r="GA8073" s="128"/>
    </row>
    <row r="8074" spans="179:183" x14ac:dyDescent="0.35">
      <c r="FW8074" s="128"/>
      <c r="FX8074" s="128"/>
      <c r="FY8074" s="129"/>
      <c r="GA8074" s="128"/>
    </row>
    <row r="8075" spans="179:183" x14ac:dyDescent="0.35">
      <c r="FW8075" s="128"/>
      <c r="FX8075" s="128"/>
      <c r="FY8075" s="129"/>
      <c r="GA8075" s="128"/>
    </row>
    <row r="8076" spans="179:183" x14ac:dyDescent="0.35">
      <c r="FW8076" s="128"/>
      <c r="FX8076" s="128"/>
      <c r="FY8076" s="129"/>
      <c r="GA8076" s="128"/>
    </row>
    <row r="8077" spans="179:183" x14ac:dyDescent="0.35">
      <c r="FW8077" s="128"/>
      <c r="FX8077" s="128"/>
      <c r="FY8077" s="129"/>
      <c r="GA8077" s="128"/>
    </row>
    <row r="8078" spans="179:183" x14ac:dyDescent="0.35">
      <c r="FW8078" s="128"/>
      <c r="FX8078" s="128"/>
      <c r="FY8078" s="129"/>
      <c r="GA8078" s="128"/>
    </row>
    <row r="8079" spans="179:183" x14ac:dyDescent="0.35">
      <c r="FW8079" s="128"/>
      <c r="FX8079" s="128"/>
      <c r="FY8079" s="129"/>
      <c r="GA8079" s="128"/>
    </row>
    <row r="8080" spans="179:183" x14ac:dyDescent="0.35">
      <c r="FW8080" s="128"/>
      <c r="FX8080" s="128"/>
      <c r="FY8080" s="129"/>
      <c r="GA8080" s="128"/>
    </row>
    <row r="8081" spans="179:183" x14ac:dyDescent="0.35">
      <c r="FW8081" s="128"/>
      <c r="FX8081" s="128"/>
      <c r="FY8081" s="129"/>
      <c r="GA8081" s="128"/>
    </row>
    <row r="8082" spans="179:183" x14ac:dyDescent="0.35">
      <c r="FW8082" s="128"/>
      <c r="FX8082" s="128"/>
      <c r="FY8082" s="129"/>
      <c r="GA8082" s="128"/>
    </row>
    <row r="8083" spans="179:183" x14ac:dyDescent="0.35">
      <c r="FW8083" s="128"/>
      <c r="FX8083" s="128"/>
      <c r="FY8083" s="129"/>
      <c r="GA8083" s="128"/>
    </row>
    <row r="8084" spans="179:183" x14ac:dyDescent="0.35">
      <c r="FW8084" s="128"/>
      <c r="FX8084" s="128"/>
      <c r="FY8084" s="129"/>
      <c r="GA8084" s="128"/>
    </row>
    <row r="8085" spans="179:183" x14ac:dyDescent="0.35">
      <c r="FW8085" s="128"/>
      <c r="FX8085" s="128"/>
      <c r="FY8085" s="129"/>
      <c r="GA8085" s="128"/>
    </row>
    <row r="8086" spans="179:183" x14ac:dyDescent="0.35">
      <c r="FW8086" s="128"/>
      <c r="FX8086" s="128"/>
      <c r="FY8086" s="129"/>
      <c r="GA8086" s="128"/>
    </row>
    <row r="8087" spans="179:183" x14ac:dyDescent="0.35">
      <c r="FW8087" s="128"/>
      <c r="FX8087" s="128"/>
      <c r="FY8087" s="129"/>
      <c r="GA8087" s="128"/>
    </row>
    <row r="8088" spans="179:183" x14ac:dyDescent="0.35">
      <c r="FW8088" s="128"/>
      <c r="FX8088" s="128"/>
      <c r="FY8088" s="129"/>
      <c r="GA8088" s="128"/>
    </row>
    <row r="8089" spans="179:183" x14ac:dyDescent="0.35">
      <c r="FW8089" s="128"/>
      <c r="FX8089" s="128"/>
      <c r="FY8089" s="129"/>
      <c r="GA8089" s="128"/>
    </row>
    <row r="8090" spans="179:183" x14ac:dyDescent="0.35">
      <c r="FW8090" s="128"/>
      <c r="FX8090" s="128"/>
      <c r="FY8090" s="129"/>
      <c r="GA8090" s="128"/>
    </row>
    <row r="8091" spans="179:183" x14ac:dyDescent="0.35">
      <c r="FW8091" s="128"/>
      <c r="FX8091" s="128"/>
      <c r="FY8091" s="129"/>
      <c r="GA8091" s="128"/>
    </row>
    <row r="8092" spans="179:183" x14ac:dyDescent="0.35">
      <c r="FW8092" s="128"/>
      <c r="FX8092" s="128"/>
      <c r="FY8092" s="129"/>
      <c r="GA8092" s="128"/>
    </row>
    <row r="8093" spans="179:183" x14ac:dyDescent="0.35">
      <c r="FW8093" s="128"/>
      <c r="FX8093" s="128"/>
      <c r="FY8093" s="129"/>
      <c r="GA8093" s="128"/>
    </row>
    <row r="8094" spans="179:183" x14ac:dyDescent="0.35">
      <c r="FW8094" s="128"/>
      <c r="FX8094" s="128"/>
      <c r="FY8094" s="129"/>
      <c r="GA8094" s="128"/>
    </row>
    <row r="8095" spans="179:183" x14ac:dyDescent="0.35">
      <c r="FW8095" s="128"/>
      <c r="FX8095" s="128"/>
      <c r="FY8095" s="129"/>
      <c r="GA8095" s="128"/>
    </row>
    <row r="8096" spans="179:183" x14ac:dyDescent="0.35">
      <c r="FW8096" s="128"/>
      <c r="FX8096" s="128"/>
      <c r="FY8096" s="129"/>
      <c r="GA8096" s="128"/>
    </row>
    <row r="8097" spans="179:183" x14ac:dyDescent="0.35">
      <c r="FW8097" s="128"/>
      <c r="FX8097" s="128"/>
      <c r="FY8097" s="129"/>
      <c r="GA8097" s="128"/>
    </row>
    <row r="8098" spans="179:183" x14ac:dyDescent="0.35">
      <c r="FW8098" s="128"/>
      <c r="FX8098" s="128"/>
      <c r="FY8098" s="129"/>
      <c r="GA8098" s="128"/>
    </row>
    <row r="8099" spans="179:183" x14ac:dyDescent="0.35">
      <c r="FW8099" s="128"/>
      <c r="FX8099" s="128"/>
      <c r="FY8099" s="129"/>
      <c r="GA8099" s="128"/>
    </row>
    <row r="8100" spans="179:183" x14ac:dyDescent="0.35">
      <c r="FW8100" s="128"/>
      <c r="FX8100" s="128"/>
      <c r="FY8100" s="129"/>
      <c r="GA8100" s="128"/>
    </row>
    <row r="8101" spans="179:183" x14ac:dyDescent="0.35">
      <c r="FW8101" s="128"/>
      <c r="FX8101" s="128"/>
      <c r="FY8101" s="129"/>
      <c r="GA8101" s="128"/>
    </row>
    <row r="8102" spans="179:183" x14ac:dyDescent="0.35">
      <c r="FW8102" s="128"/>
      <c r="FX8102" s="128"/>
      <c r="FY8102" s="129"/>
      <c r="GA8102" s="128"/>
    </row>
    <row r="8103" spans="179:183" x14ac:dyDescent="0.35">
      <c r="FW8103" s="128"/>
      <c r="FX8103" s="128"/>
      <c r="FY8103" s="129"/>
      <c r="GA8103" s="128"/>
    </row>
    <row r="8104" spans="179:183" x14ac:dyDescent="0.35">
      <c r="FW8104" s="128"/>
      <c r="FX8104" s="128"/>
      <c r="FY8104" s="129"/>
      <c r="GA8104" s="128"/>
    </row>
    <row r="8105" spans="179:183" x14ac:dyDescent="0.35">
      <c r="FW8105" s="128"/>
      <c r="FX8105" s="128"/>
      <c r="FY8105" s="129"/>
      <c r="GA8105" s="128"/>
    </row>
    <row r="8106" spans="179:183" x14ac:dyDescent="0.35">
      <c r="FW8106" s="128"/>
      <c r="FX8106" s="128"/>
      <c r="FY8106" s="129"/>
      <c r="GA8106" s="128"/>
    </row>
    <row r="8107" spans="179:183" x14ac:dyDescent="0.35">
      <c r="FW8107" s="128"/>
      <c r="FX8107" s="128"/>
      <c r="FY8107" s="129"/>
      <c r="GA8107" s="128"/>
    </row>
    <row r="8108" spans="179:183" x14ac:dyDescent="0.35">
      <c r="FW8108" s="128"/>
      <c r="FX8108" s="128"/>
      <c r="FY8108" s="129"/>
      <c r="GA8108" s="128"/>
    </row>
    <row r="8109" spans="179:183" x14ac:dyDescent="0.35">
      <c r="FW8109" s="128"/>
      <c r="FX8109" s="128"/>
      <c r="FY8109" s="129"/>
      <c r="GA8109" s="128"/>
    </row>
    <row r="8110" spans="179:183" x14ac:dyDescent="0.35">
      <c r="FW8110" s="128"/>
      <c r="FX8110" s="128"/>
      <c r="FY8110" s="129"/>
      <c r="GA8110" s="128"/>
    </row>
    <row r="8111" spans="179:183" x14ac:dyDescent="0.35">
      <c r="FW8111" s="128"/>
      <c r="FX8111" s="128"/>
      <c r="FY8111" s="129"/>
      <c r="GA8111" s="128"/>
    </row>
    <row r="8112" spans="179:183" x14ac:dyDescent="0.35">
      <c r="FW8112" s="128"/>
      <c r="FX8112" s="128"/>
      <c r="FY8112" s="129"/>
      <c r="GA8112" s="128"/>
    </row>
    <row r="8113" spans="179:183" x14ac:dyDescent="0.35">
      <c r="FW8113" s="128"/>
      <c r="FX8113" s="128"/>
      <c r="FY8113" s="129"/>
      <c r="GA8113" s="128"/>
    </row>
    <row r="8114" spans="179:183" x14ac:dyDescent="0.35">
      <c r="FW8114" s="128"/>
      <c r="FX8114" s="128"/>
      <c r="FY8114" s="129"/>
      <c r="GA8114" s="128"/>
    </row>
    <row r="8115" spans="179:183" x14ac:dyDescent="0.35">
      <c r="FW8115" s="128"/>
      <c r="FX8115" s="128"/>
      <c r="FY8115" s="129"/>
      <c r="GA8115" s="128"/>
    </row>
    <row r="8116" spans="179:183" x14ac:dyDescent="0.35">
      <c r="FW8116" s="128"/>
      <c r="FX8116" s="128"/>
      <c r="FY8116" s="129"/>
      <c r="GA8116" s="128"/>
    </row>
    <row r="8117" spans="179:183" x14ac:dyDescent="0.35">
      <c r="FW8117" s="128"/>
      <c r="FX8117" s="128"/>
      <c r="FY8117" s="129"/>
      <c r="GA8117" s="128"/>
    </row>
    <row r="8118" spans="179:183" x14ac:dyDescent="0.35">
      <c r="FW8118" s="128"/>
      <c r="FX8118" s="128"/>
      <c r="FY8118" s="129"/>
      <c r="GA8118" s="128"/>
    </row>
    <row r="8119" spans="179:183" x14ac:dyDescent="0.35">
      <c r="FW8119" s="128"/>
      <c r="FX8119" s="128"/>
      <c r="FY8119" s="129"/>
      <c r="GA8119" s="128"/>
    </row>
    <row r="8120" spans="179:183" x14ac:dyDescent="0.35">
      <c r="FW8120" s="128"/>
      <c r="FX8120" s="128"/>
      <c r="FY8120" s="129"/>
      <c r="GA8120" s="128"/>
    </row>
    <row r="8121" spans="179:183" x14ac:dyDescent="0.35">
      <c r="FW8121" s="128"/>
      <c r="FX8121" s="128"/>
      <c r="FY8121" s="129"/>
      <c r="GA8121" s="128"/>
    </row>
    <row r="8122" spans="179:183" x14ac:dyDescent="0.35">
      <c r="FW8122" s="128"/>
      <c r="FX8122" s="128"/>
      <c r="FY8122" s="129"/>
      <c r="GA8122" s="128"/>
    </row>
    <row r="8123" spans="179:183" x14ac:dyDescent="0.35">
      <c r="FW8123" s="128"/>
      <c r="FX8123" s="128"/>
      <c r="FY8123" s="129"/>
      <c r="GA8123" s="128"/>
    </row>
    <row r="8124" spans="179:183" x14ac:dyDescent="0.35">
      <c r="FW8124" s="128"/>
      <c r="FX8124" s="128"/>
      <c r="FY8124" s="129"/>
      <c r="GA8124" s="128"/>
    </row>
    <row r="8125" spans="179:183" x14ac:dyDescent="0.35">
      <c r="FW8125" s="128"/>
      <c r="FX8125" s="128"/>
      <c r="FY8125" s="129"/>
      <c r="GA8125" s="128"/>
    </row>
    <row r="8126" spans="179:183" x14ac:dyDescent="0.35">
      <c r="FW8126" s="128"/>
      <c r="FX8126" s="128"/>
      <c r="FY8126" s="129"/>
      <c r="GA8126" s="128"/>
    </row>
    <row r="8127" spans="179:183" x14ac:dyDescent="0.35">
      <c r="FW8127" s="128"/>
      <c r="FX8127" s="128"/>
      <c r="FY8127" s="129"/>
      <c r="GA8127" s="128"/>
    </row>
    <row r="8128" spans="179:183" x14ac:dyDescent="0.35">
      <c r="FW8128" s="128"/>
      <c r="FX8128" s="128"/>
      <c r="FY8128" s="129"/>
      <c r="GA8128" s="128"/>
    </row>
    <row r="8129" spans="179:183" x14ac:dyDescent="0.35">
      <c r="FW8129" s="128"/>
      <c r="FX8129" s="128"/>
      <c r="FY8129" s="129"/>
      <c r="GA8129" s="128"/>
    </row>
    <row r="8130" spans="179:183" x14ac:dyDescent="0.35">
      <c r="FW8130" s="128"/>
      <c r="FX8130" s="128"/>
      <c r="FY8130" s="129"/>
      <c r="GA8130" s="128"/>
    </row>
    <row r="8131" spans="179:183" x14ac:dyDescent="0.35">
      <c r="FW8131" s="128"/>
      <c r="FX8131" s="128"/>
      <c r="FY8131" s="129"/>
      <c r="GA8131" s="128"/>
    </row>
    <row r="8132" spans="179:183" x14ac:dyDescent="0.35">
      <c r="FW8132" s="128"/>
      <c r="FX8132" s="128"/>
      <c r="FY8132" s="129"/>
      <c r="GA8132" s="128"/>
    </row>
    <row r="8133" spans="179:183" x14ac:dyDescent="0.35">
      <c r="FW8133" s="128"/>
      <c r="FX8133" s="128"/>
      <c r="FY8133" s="129"/>
      <c r="GA8133" s="128"/>
    </row>
    <row r="8134" spans="179:183" x14ac:dyDescent="0.35">
      <c r="FW8134" s="128"/>
      <c r="FX8134" s="128"/>
      <c r="FY8134" s="129"/>
      <c r="GA8134" s="128"/>
    </row>
    <row r="8135" spans="179:183" x14ac:dyDescent="0.35">
      <c r="FW8135" s="128"/>
      <c r="FX8135" s="128"/>
      <c r="FY8135" s="129"/>
      <c r="GA8135" s="128"/>
    </row>
    <row r="8136" spans="179:183" x14ac:dyDescent="0.35">
      <c r="FW8136" s="128"/>
      <c r="FX8136" s="128"/>
      <c r="FY8136" s="129"/>
      <c r="GA8136" s="128"/>
    </row>
    <row r="8137" spans="179:183" x14ac:dyDescent="0.35">
      <c r="FW8137" s="128"/>
      <c r="FX8137" s="128"/>
      <c r="FY8137" s="129"/>
      <c r="GA8137" s="128"/>
    </row>
    <row r="8138" spans="179:183" x14ac:dyDescent="0.35">
      <c r="FW8138" s="128"/>
      <c r="FX8138" s="128"/>
      <c r="FY8138" s="129"/>
      <c r="GA8138" s="128"/>
    </row>
    <row r="8139" spans="179:183" x14ac:dyDescent="0.35">
      <c r="FW8139" s="128"/>
      <c r="FX8139" s="128"/>
      <c r="FY8139" s="129"/>
      <c r="GA8139" s="128"/>
    </row>
    <row r="8140" spans="179:183" x14ac:dyDescent="0.35">
      <c r="FW8140" s="128"/>
      <c r="FX8140" s="128"/>
      <c r="FY8140" s="129"/>
      <c r="GA8140" s="128"/>
    </row>
    <row r="8141" spans="179:183" x14ac:dyDescent="0.35">
      <c r="FW8141" s="128"/>
      <c r="FX8141" s="128"/>
      <c r="FY8141" s="129"/>
      <c r="GA8141" s="128"/>
    </row>
    <row r="8142" spans="179:183" x14ac:dyDescent="0.35">
      <c r="FW8142" s="128"/>
      <c r="FX8142" s="128"/>
      <c r="FY8142" s="129"/>
      <c r="GA8142" s="128"/>
    </row>
    <row r="8143" spans="179:183" x14ac:dyDescent="0.35">
      <c r="FW8143" s="128"/>
      <c r="FX8143" s="128"/>
      <c r="FY8143" s="129"/>
      <c r="GA8143" s="128"/>
    </row>
    <row r="8144" spans="179:183" x14ac:dyDescent="0.35">
      <c r="FW8144" s="128"/>
      <c r="FX8144" s="128"/>
      <c r="FY8144" s="129"/>
      <c r="GA8144" s="128"/>
    </row>
    <row r="8145" spans="179:183" x14ac:dyDescent="0.35">
      <c r="FW8145" s="128"/>
      <c r="FX8145" s="128"/>
      <c r="FY8145" s="129"/>
      <c r="GA8145" s="128"/>
    </row>
    <row r="8146" spans="179:183" x14ac:dyDescent="0.35">
      <c r="FW8146" s="128"/>
      <c r="FX8146" s="128"/>
      <c r="FY8146" s="129"/>
      <c r="GA8146" s="128"/>
    </row>
    <row r="8147" spans="179:183" x14ac:dyDescent="0.35">
      <c r="FW8147" s="128"/>
      <c r="FX8147" s="128"/>
      <c r="FY8147" s="129"/>
      <c r="GA8147" s="128"/>
    </row>
    <row r="8148" spans="179:183" x14ac:dyDescent="0.35">
      <c r="FW8148" s="128"/>
      <c r="FX8148" s="128"/>
      <c r="FY8148" s="129"/>
      <c r="GA8148" s="128"/>
    </row>
    <row r="8149" spans="179:183" x14ac:dyDescent="0.35">
      <c r="FW8149" s="128"/>
      <c r="FX8149" s="128"/>
      <c r="FY8149" s="129"/>
      <c r="GA8149" s="128"/>
    </row>
    <row r="8150" spans="179:183" x14ac:dyDescent="0.35">
      <c r="FW8150" s="128"/>
      <c r="FX8150" s="128"/>
      <c r="FY8150" s="129"/>
      <c r="GA8150" s="128"/>
    </row>
    <row r="8151" spans="179:183" x14ac:dyDescent="0.35">
      <c r="FW8151" s="128"/>
      <c r="FX8151" s="128"/>
      <c r="FY8151" s="129"/>
      <c r="GA8151" s="128"/>
    </row>
    <row r="8152" spans="179:183" x14ac:dyDescent="0.35">
      <c r="FW8152" s="128"/>
      <c r="FX8152" s="128"/>
      <c r="FY8152" s="129"/>
      <c r="GA8152" s="128"/>
    </row>
    <row r="8153" spans="179:183" x14ac:dyDescent="0.35">
      <c r="FW8153" s="128"/>
      <c r="FX8153" s="128"/>
      <c r="FY8153" s="129"/>
      <c r="GA8153" s="128"/>
    </row>
    <row r="8154" spans="179:183" x14ac:dyDescent="0.35">
      <c r="FW8154" s="128"/>
      <c r="FX8154" s="128"/>
      <c r="FY8154" s="129"/>
      <c r="GA8154" s="128"/>
    </row>
    <row r="8155" spans="179:183" x14ac:dyDescent="0.35">
      <c r="FW8155" s="128"/>
      <c r="FX8155" s="128"/>
      <c r="FY8155" s="129"/>
      <c r="GA8155" s="128"/>
    </row>
    <row r="8156" spans="179:183" x14ac:dyDescent="0.35">
      <c r="FW8156" s="128"/>
      <c r="FX8156" s="128"/>
      <c r="FY8156" s="129"/>
      <c r="GA8156" s="128"/>
    </row>
    <row r="8157" spans="179:183" x14ac:dyDescent="0.35">
      <c r="FW8157" s="128"/>
      <c r="FX8157" s="128"/>
      <c r="FY8157" s="129"/>
      <c r="GA8157" s="128"/>
    </row>
    <row r="8158" spans="179:183" x14ac:dyDescent="0.35">
      <c r="FW8158" s="128"/>
      <c r="FX8158" s="128"/>
      <c r="FY8158" s="129"/>
      <c r="GA8158" s="128"/>
    </row>
    <row r="8159" spans="179:183" x14ac:dyDescent="0.35">
      <c r="FW8159" s="128"/>
      <c r="FX8159" s="128"/>
      <c r="FY8159" s="129"/>
      <c r="GA8159" s="128"/>
    </row>
    <row r="8160" spans="179:183" x14ac:dyDescent="0.35">
      <c r="FW8160" s="128"/>
      <c r="FX8160" s="128"/>
      <c r="FY8160" s="129"/>
      <c r="GA8160" s="128"/>
    </row>
    <row r="8161" spans="179:183" x14ac:dyDescent="0.35">
      <c r="FW8161" s="128"/>
      <c r="FX8161" s="128"/>
      <c r="FY8161" s="129"/>
      <c r="GA8161" s="128"/>
    </row>
    <row r="8162" spans="179:183" x14ac:dyDescent="0.35">
      <c r="FW8162" s="128"/>
      <c r="FX8162" s="128"/>
      <c r="FY8162" s="129"/>
      <c r="GA8162" s="128"/>
    </row>
    <row r="8163" spans="179:183" x14ac:dyDescent="0.35">
      <c r="FW8163" s="128"/>
      <c r="FX8163" s="128"/>
      <c r="FY8163" s="129"/>
      <c r="GA8163" s="128"/>
    </row>
    <row r="8164" spans="179:183" x14ac:dyDescent="0.35">
      <c r="FW8164" s="128"/>
      <c r="FX8164" s="128"/>
      <c r="FY8164" s="129"/>
      <c r="GA8164" s="128"/>
    </row>
    <row r="8165" spans="179:183" x14ac:dyDescent="0.35">
      <c r="FW8165" s="128"/>
      <c r="FX8165" s="128"/>
      <c r="FY8165" s="129"/>
      <c r="GA8165" s="128"/>
    </row>
    <row r="8166" spans="179:183" x14ac:dyDescent="0.35">
      <c r="FW8166" s="128"/>
      <c r="FX8166" s="128"/>
      <c r="FY8166" s="129"/>
      <c r="GA8166" s="128"/>
    </row>
    <row r="8167" spans="179:183" x14ac:dyDescent="0.35">
      <c r="FW8167" s="128"/>
      <c r="FX8167" s="128"/>
      <c r="FY8167" s="129"/>
      <c r="GA8167" s="128"/>
    </row>
    <row r="8168" spans="179:183" x14ac:dyDescent="0.35">
      <c r="FW8168" s="128"/>
      <c r="FX8168" s="128"/>
      <c r="FY8168" s="129"/>
      <c r="GA8168" s="128"/>
    </row>
    <row r="8169" spans="179:183" x14ac:dyDescent="0.35">
      <c r="FW8169" s="128"/>
      <c r="FX8169" s="128"/>
      <c r="FY8169" s="129"/>
      <c r="GA8169" s="128"/>
    </row>
    <row r="8170" spans="179:183" x14ac:dyDescent="0.35">
      <c r="FW8170" s="128"/>
      <c r="FX8170" s="128"/>
      <c r="FY8170" s="129"/>
      <c r="GA8170" s="128"/>
    </row>
    <row r="8171" spans="179:183" x14ac:dyDescent="0.35">
      <c r="FW8171" s="128"/>
      <c r="FX8171" s="128"/>
      <c r="FY8171" s="129"/>
      <c r="GA8171" s="128"/>
    </row>
    <row r="8172" spans="179:183" x14ac:dyDescent="0.35">
      <c r="FW8172" s="128"/>
      <c r="FX8172" s="128"/>
      <c r="FY8172" s="129"/>
      <c r="GA8172" s="128"/>
    </row>
    <row r="8173" spans="179:183" x14ac:dyDescent="0.35">
      <c r="FW8173" s="128"/>
      <c r="FX8173" s="128"/>
      <c r="FY8173" s="129"/>
      <c r="GA8173" s="128"/>
    </row>
    <row r="8174" spans="179:183" x14ac:dyDescent="0.35">
      <c r="FW8174" s="128"/>
      <c r="FX8174" s="128"/>
      <c r="FY8174" s="129"/>
      <c r="GA8174" s="128"/>
    </row>
    <row r="8175" spans="179:183" x14ac:dyDescent="0.35">
      <c r="FW8175" s="128"/>
      <c r="FX8175" s="128"/>
      <c r="FY8175" s="129"/>
      <c r="GA8175" s="128"/>
    </row>
    <row r="8176" spans="179:183" x14ac:dyDescent="0.35">
      <c r="FW8176" s="128"/>
      <c r="FX8176" s="128"/>
      <c r="FY8176" s="129"/>
      <c r="GA8176" s="128"/>
    </row>
    <row r="8177" spans="179:183" x14ac:dyDescent="0.35">
      <c r="FW8177" s="128"/>
      <c r="FX8177" s="128"/>
      <c r="FY8177" s="129"/>
      <c r="GA8177" s="128"/>
    </row>
    <row r="8178" spans="179:183" x14ac:dyDescent="0.35">
      <c r="FW8178" s="128"/>
      <c r="FX8178" s="128"/>
      <c r="FY8178" s="129"/>
      <c r="GA8178" s="128"/>
    </row>
    <row r="8179" spans="179:183" x14ac:dyDescent="0.35">
      <c r="FW8179" s="128"/>
      <c r="FX8179" s="128"/>
      <c r="FY8179" s="129"/>
      <c r="GA8179" s="128"/>
    </row>
    <row r="8180" spans="179:183" x14ac:dyDescent="0.35">
      <c r="FW8180" s="128"/>
      <c r="FX8180" s="128"/>
      <c r="FY8180" s="129"/>
      <c r="GA8180" s="128"/>
    </row>
    <row r="8181" spans="179:183" x14ac:dyDescent="0.35">
      <c r="FW8181" s="128"/>
      <c r="FX8181" s="128"/>
      <c r="FY8181" s="129"/>
      <c r="GA8181" s="128"/>
    </row>
    <row r="8182" spans="179:183" x14ac:dyDescent="0.35">
      <c r="FW8182" s="128"/>
      <c r="FX8182" s="128"/>
      <c r="FY8182" s="129"/>
      <c r="GA8182" s="128"/>
    </row>
    <row r="8183" spans="179:183" x14ac:dyDescent="0.35">
      <c r="FW8183" s="128"/>
      <c r="FX8183" s="128"/>
      <c r="FY8183" s="129"/>
      <c r="GA8183" s="128"/>
    </row>
    <row r="8184" spans="179:183" x14ac:dyDescent="0.35">
      <c r="FW8184" s="128"/>
      <c r="FX8184" s="128"/>
      <c r="FY8184" s="129"/>
      <c r="GA8184" s="128"/>
    </row>
    <row r="8185" spans="179:183" x14ac:dyDescent="0.35">
      <c r="FW8185" s="128"/>
      <c r="FX8185" s="128"/>
      <c r="FY8185" s="129"/>
      <c r="GA8185" s="128"/>
    </row>
    <row r="8186" spans="179:183" x14ac:dyDescent="0.35">
      <c r="FW8186" s="128"/>
      <c r="FX8186" s="128"/>
      <c r="FY8186" s="129"/>
      <c r="GA8186" s="128"/>
    </row>
    <row r="8187" spans="179:183" x14ac:dyDescent="0.35">
      <c r="FW8187" s="128"/>
      <c r="FX8187" s="128"/>
      <c r="FY8187" s="129"/>
      <c r="GA8187" s="128"/>
    </row>
    <row r="8188" spans="179:183" x14ac:dyDescent="0.35">
      <c r="FW8188" s="128"/>
      <c r="FX8188" s="128"/>
      <c r="FY8188" s="129"/>
      <c r="GA8188" s="128"/>
    </row>
    <row r="8189" spans="179:183" x14ac:dyDescent="0.35">
      <c r="FW8189" s="128"/>
      <c r="FX8189" s="128"/>
      <c r="FY8189" s="129"/>
      <c r="GA8189" s="128"/>
    </row>
    <row r="8190" spans="179:183" x14ac:dyDescent="0.35">
      <c r="FW8190" s="128"/>
      <c r="FX8190" s="128"/>
      <c r="FY8190" s="129"/>
      <c r="GA8190" s="128"/>
    </row>
    <row r="8191" spans="179:183" x14ac:dyDescent="0.35">
      <c r="FW8191" s="128"/>
      <c r="FX8191" s="128"/>
      <c r="FY8191" s="129"/>
      <c r="GA8191" s="128"/>
    </row>
    <row r="8192" spans="179:183" x14ac:dyDescent="0.35">
      <c r="FW8192" s="128"/>
      <c r="FX8192" s="128"/>
      <c r="FY8192" s="129"/>
      <c r="GA8192" s="128"/>
    </row>
    <row r="8193" spans="179:183" x14ac:dyDescent="0.35">
      <c r="FW8193" s="128"/>
      <c r="FX8193" s="128"/>
      <c r="FY8193" s="129"/>
      <c r="GA8193" s="128"/>
    </row>
    <row r="8194" spans="179:183" x14ac:dyDescent="0.35">
      <c r="FW8194" s="128"/>
      <c r="FX8194" s="128"/>
      <c r="FY8194" s="129"/>
      <c r="GA8194" s="128"/>
    </row>
    <row r="8195" spans="179:183" x14ac:dyDescent="0.35">
      <c r="FW8195" s="128"/>
      <c r="FX8195" s="128"/>
      <c r="FY8195" s="129"/>
      <c r="GA8195" s="128"/>
    </row>
    <row r="8196" spans="179:183" x14ac:dyDescent="0.35">
      <c r="FW8196" s="128"/>
      <c r="FX8196" s="128"/>
      <c r="FY8196" s="129"/>
      <c r="GA8196" s="128"/>
    </row>
    <row r="8197" spans="179:183" x14ac:dyDescent="0.35">
      <c r="FW8197" s="128"/>
      <c r="FX8197" s="128"/>
      <c r="FY8197" s="129"/>
      <c r="GA8197" s="128"/>
    </row>
    <row r="8198" spans="179:183" x14ac:dyDescent="0.35">
      <c r="FW8198" s="128"/>
      <c r="FX8198" s="128"/>
      <c r="FY8198" s="129"/>
      <c r="GA8198" s="128"/>
    </row>
    <row r="8199" spans="179:183" x14ac:dyDescent="0.35">
      <c r="FW8199" s="128"/>
      <c r="FX8199" s="128"/>
      <c r="FY8199" s="129"/>
      <c r="GA8199" s="128"/>
    </row>
    <row r="8200" spans="179:183" x14ac:dyDescent="0.35">
      <c r="FW8200" s="128"/>
      <c r="FX8200" s="128"/>
      <c r="FY8200" s="129"/>
      <c r="GA8200" s="128"/>
    </row>
    <row r="8201" spans="179:183" x14ac:dyDescent="0.35">
      <c r="FW8201" s="128"/>
      <c r="FX8201" s="128"/>
      <c r="FY8201" s="129"/>
      <c r="GA8201" s="128"/>
    </row>
    <row r="8202" spans="179:183" x14ac:dyDescent="0.35">
      <c r="FW8202" s="128"/>
      <c r="FX8202" s="128"/>
      <c r="FY8202" s="129"/>
      <c r="GA8202" s="128"/>
    </row>
    <row r="8203" spans="179:183" x14ac:dyDescent="0.35">
      <c r="FW8203" s="128"/>
      <c r="FX8203" s="128"/>
      <c r="FY8203" s="129"/>
      <c r="GA8203" s="128"/>
    </row>
    <row r="8204" spans="179:183" x14ac:dyDescent="0.35">
      <c r="FW8204" s="128"/>
      <c r="FX8204" s="128"/>
      <c r="FY8204" s="129"/>
      <c r="GA8204" s="128"/>
    </row>
    <row r="8205" spans="179:183" x14ac:dyDescent="0.35">
      <c r="FW8205" s="128"/>
      <c r="FX8205" s="128"/>
      <c r="FY8205" s="129"/>
      <c r="GA8205" s="128"/>
    </row>
    <row r="8206" spans="179:183" x14ac:dyDescent="0.35">
      <c r="FW8206" s="128"/>
      <c r="FX8206" s="128"/>
      <c r="FY8206" s="129"/>
      <c r="GA8206" s="128"/>
    </row>
    <row r="8207" spans="179:183" x14ac:dyDescent="0.35">
      <c r="FW8207" s="128"/>
      <c r="FX8207" s="128"/>
      <c r="FY8207" s="129"/>
      <c r="GA8207" s="128"/>
    </row>
    <row r="8208" spans="179:183" x14ac:dyDescent="0.35">
      <c r="FW8208" s="128"/>
      <c r="FX8208" s="128"/>
      <c r="FY8208" s="129"/>
      <c r="GA8208" s="128"/>
    </row>
    <row r="8209" spans="179:183" x14ac:dyDescent="0.35">
      <c r="FW8209" s="128"/>
      <c r="FX8209" s="128"/>
      <c r="FY8209" s="129"/>
      <c r="GA8209" s="128"/>
    </row>
    <row r="8210" spans="179:183" x14ac:dyDescent="0.35">
      <c r="FW8210" s="128"/>
      <c r="FX8210" s="128"/>
      <c r="FY8210" s="129"/>
      <c r="GA8210" s="128"/>
    </row>
    <row r="8211" spans="179:183" x14ac:dyDescent="0.35">
      <c r="FW8211" s="128"/>
      <c r="FX8211" s="128"/>
      <c r="FY8211" s="129"/>
      <c r="GA8211" s="128"/>
    </row>
    <row r="8212" spans="179:183" x14ac:dyDescent="0.35">
      <c r="FW8212" s="128"/>
      <c r="FX8212" s="128"/>
      <c r="FY8212" s="129"/>
      <c r="GA8212" s="128"/>
    </row>
    <row r="8213" spans="179:183" x14ac:dyDescent="0.35">
      <c r="FW8213" s="128"/>
      <c r="FX8213" s="128"/>
      <c r="FY8213" s="129"/>
      <c r="GA8213" s="128"/>
    </row>
    <row r="8214" spans="179:183" x14ac:dyDescent="0.35">
      <c r="FW8214" s="128"/>
      <c r="FX8214" s="128"/>
      <c r="FY8214" s="129"/>
      <c r="GA8214" s="128"/>
    </row>
    <row r="8215" spans="179:183" x14ac:dyDescent="0.35">
      <c r="FW8215" s="128"/>
      <c r="FX8215" s="128"/>
      <c r="FY8215" s="129"/>
      <c r="GA8215" s="128"/>
    </row>
    <row r="8216" spans="179:183" x14ac:dyDescent="0.35">
      <c r="FW8216" s="128"/>
      <c r="FX8216" s="128"/>
      <c r="FY8216" s="129"/>
      <c r="GA8216" s="128"/>
    </row>
    <row r="8217" spans="179:183" x14ac:dyDescent="0.35">
      <c r="FW8217" s="128"/>
      <c r="FX8217" s="128"/>
      <c r="FY8217" s="129"/>
      <c r="GA8217" s="128"/>
    </row>
    <row r="8218" spans="179:183" x14ac:dyDescent="0.35">
      <c r="FW8218" s="128"/>
      <c r="FX8218" s="128"/>
      <c r="FY8218" s="129"/>
      <c r="GA8218" s="128"/>
    </row>
    <row r="8219" spans="179:183" x14ac:dyDescent="0.35">
      <c r="FW8219" s="128"/>
      <c r="FX8219" s="128"/>
      <c r="FY8219" s="129"/>
      <c r="GA8219" s="128"/>
    </row>
    <row r="8220" spans="179:183" x14ac:dyDescent="0.35">
      <c r="FW8220" s="128"/>
      <c r="FX8220" s="128"/>
      <c r="FY8220" s="129"/>
      <c r="GA8220" s="128"/>
    </row>
    <row r="8221" spans="179:183" x14ac:dyDescent="0.35">
      <c r="FW8221" s="128"/>
      <c r="FX8221" s="128"/>
      <c r="FY8221" s="129"/>
      <c r="GA8221" s="128"/>
    </row>
    <row r="8222" spans="179:183" x14ac:dyDescent="0.35">
      <c r="FW8222" s="128"/>
      <c r="FX8222" s="128"/>
      <c r="FY8222" s="129"/>
      <c r="GA8222" s="128"/>
    </row>
    <row r="8223" spans="179:183" x14ac:dyDescent="0.35">
      <c r="FW8223" s="128"/>
      <c r="FX8223" s="128"/>
      <c r="FY8223" s="129"/>
      <c r="GA8223" s="128"/>
    </row>
    <row r="8224" spans="179:183" x14ac:dyDescent="0.35">
      <c r="FW8224" s="128"/>
      <c r="FX8224" s="128"/>
      <c r="FY8224" s="129"/>
      <c r="GA8224" s="128"/>
    </row>
    <row r="8225" spans="179:183" x14ac:dyDescent="0.35">
      <c r="FW8225" s="128"/>
      <c r="FX8225" s="128"/>
      <c r="FY8225" s="129"/>
      <c r="GA8225" s="128"/>
    </row>
    <row r="8226" spans="179:183" x14ac:dyDescent="0.35">
      <c r="FW8226" s="128"/>
      <c r="FX8226" s="128"/>
      <c r="FY8226" s="129"/>
      <c r="GA8226" s="128"/>
    </row>
    <row r="8227" spans="179:183" x14ac:dyDescent="0.35">
      <c r="FW8227" s="128"/>
      <c r="FX8227" s="128"/>
      <c r="FY8227" s="129"/>
      <c r="GA8227" s="128"/>
    </row>
    <row r="8228" spans="179:183" x14ac:dyDescent="0.35">
      <c r="FW8228" s="128"/>
      <c r="FX8228" s="128"/>
      <c r="FY8228" s="129"/>
      <c r="GA8228" s="128"/>
    </row>
    <row r="8229" spans="179:183" x14ac:dyDescent="0.35">
      <c r="FW8229" s="128"/>
      <c r="FX8229" s="128"/>
      <c r="FY8229" s="129"/>
      <c r="GA8229" s="128"/>
    </row>
    <row r="8230" spans="179:183" x14ac:dyDescent="0.35">
      <c r="FW8230" s="128"/>
      <c r="FX8230" s="128"/>
      <c r="FY8230" s="129"/>
      <c r="GA8230" s="128"/>
    </row>
    <row r="8231" spans="179:183" x14ac:dyDescent="0.35">
      <c r="FW8231" s="128"/>
      <c r="FX8231" s="128"/>
      <c r="FY8231" s="129"/>
      <c r="GA8231" s="128"/>
    </row>
    <row r="8232" spans="179:183" x14ac:dyDescent="0.35">
      <c r="FW8232" s="128"/>
      <c r="FX8232" s="128"/>
      <c r="FY8232" s="129"/>
      <c r="GA8232" s="128"/>
    </row>
    <row r="8233" spans="179:183" x14ac:dyDescent="0.35">
      <c r="FW8233" s="128"/>
      <c r="FX8233" s="128"/>
      <c r="FY8233" s="129"/>
      <c r="GA8233" s="128"/>
    </row>
    <row r="8234" spans="179:183" x14ac:dyDescent="0.35">
      <c r="FW8234" s="128"/>
      <c r="FX8234" s="128"/>
      <c r="FY8234" s="129"/>
      <c r="GA8234" s="128"/>
    </row>
    <row r="8235" spans="179:183" x14ac:dyDescent="0.35">
      <c r="FW8235" s="128"/>
      <c r="FX8235" s="128"/>
      <c r="FY8235" s="129"/>
      <c r="GA8235" s="128"/>
    </row>
    <row r="8236" spans="179:183" x14ac:dyDescent="0.35">
      <c r="FW8236" s="128"/>
      <c r="FX8236" s="128"/>
      <c r="FY8236" s="129"/>
      <c r="GA8236" s="128"/>
    </row>
    <row r="8237" spans="179:183" x14ac:dyDescent="0.35">
      <c r="FW8237" s="128"/>
      <c r="FX8237" s="128"/>
      <c r="FY8237" s="129"/>
      <c r="GA8237" s="128"/>
    </row>
    <row r="8238" spans="179:183" x14ac:dyDescent="0.35">
      <c r="FW8238" s="128"/>
      <c r="FX8238" s="128"/>
      <c r="FY8238" s="129"/>
      <c r="GA8238" s="128"/>
    </row>
    <row r="8239" spans="179:183" x14ac:dyDescent="0.35">
      <c r="FW8239" s="128"/>
      <c r="FX8239" s="128"/>
      <c r="FY8239" s="129"/>
      <c r="GA8239" s="128"/>
    </row>
    <row r="8240" spans="179:183" x14ac:dyDescent="0.35">
      <c r="FW8240" s="128"/>
      <c r="FX8240" s="128"/>
      <c r="FY8240" s="129"/>
      <c r="GA8240" s="128"/>
    </row>
    <row r="8241" spans="179:183" x14ac:dyDescent="0.35">
      <c r="FW8241" s="128"/>
      <c r="FX8241" s="128"/>
      <c r="FY8241" s="129"/>
      <c r="GA8241" s="128"/>
    </row>
    <row r="8242" spans="179:183" x14ac:dyDescent="0.35">
      <c r="FW8242" s="128"/>
      <c r="FX8242" s="128"/>
      <c r="FY8242" s="129"/>
      <c r="GA8242" s="128"/>
    </row>
    <row r="8243" spans="179:183" x14ac:dyDescent="0.35">
      <c r="FW8243" s="128"/>
      <c r="FX8243" s="128"/>
      <c r="FY8243" s="129"/>
      <c r="GA8243" s="128"/>
    </row>
    <row r="8244" spans="179:183" x14ac:dyDescent="0.35">
      <c r="FW8244" s="128"/>
      <c r="FX8244" s="128"/>
      <c r="FY8244" s="129"/>
      <c r="GA8244" s="128"/>
    </row>
    <row r="8245" spans="179:183" x14ac:dyDescent="0.35">
      <c r="FW8245" s="128"/>
      <c r="FX8245" s="128"/>
      <c r="FY8245" s="129"/>
      <c r="GA8245" s="128"/>
    </row>
    <row r="8246" spans="179:183" x14ac:dyDescent="0.35">
      <c r="FW8246" s="128"/>
      <c r="FX8246" s="128"/>
      <c r="FY8246" s="129"/>
      <c r="GA8246" s="128"/>
    </row>
    <row r="8247" spans="179:183" x14ac:dyDescent="0.35">
      <c r="FW8247" s="128"/>
      <c r="FX8247" s="128"/>
      <c r="FY8247" s="129"/>
      <c r="GA8247" s="128"/>
    </row>
    <row r="8248" spans="179:183" x14ac:dyDescent="0.35">
      <c r="FW8248" s="128"/>
      <c r="FX8248" s="128"/>
      <c r="FY8248" s="129"/>
      <c r="GA8248" s="128"/>
    </row>
    <row r="8249" spans="179:183" x14ac:dyDescent="0.35">
      <c r="FW8249" s="128"/>
      <c r="FX8249" s="128"/>
      <c r="FY8249" s="129"/>
      <c r="GA8249" s="128"/>
    </row>
    <row r="8250" spans="179:183" x14ac:dyDescent="0.35">
      <c r="FW8250" s="128"/>
      <c r="FX8250" s="128"/>
      <c r="FY8250" s="129"/>
      <c r="GA8250" s="128"/>
    </row>
    <row r="8251" spans="179:183" x14ac:dyDescent="0.35">
      <c r="FW8251" s="128"/>
      <c r="FX8251" s="128"/>
      <c r="FY8251" s="129"/>
      <c r="GA8251" s="128"/>
    </row>
    <row r="8252" spans="179:183" x14ac:dyDescent="0.35">
      <c r="FW8252" s="128"/>
      <c r="FX8252" s="128"/>
      <c r="FY8252" s="129"/>
      <c r="GA8252" s="128"/>
    </row>
    <row r="8253" spans="179:183" x14ac:dyDescent="0.35">
      <c r="FW8253" s="128"/>
      <c r="FX8253" s="128"/>
      <c r="FY8253" s="129"/>
      <c r="GA8253" s="128"/>
    </row>
    <row r="8254" spans="179:183" x14ac:dyDescent="0.35">
      <c r="FW8254" s="128"/>
      <c r="FX8254" s="128"/>
      <c r="FY8254" s="129"/>
      <c r="GA8254" s="128"/>
    </row>
    <row r="8255" spans="179:183" x14ac:dyDescent="0.35">
      <c r="FW8255" s="128"/>
      <c r="FX8255" s="128"/>
      <c r="FY8255" s="129"/>
      <c r="GA8255" s="128"/>
    </row>
    <row r="8256" spans="179:183" x14ac:dyDescent="0.35">
      <c r="FW8256" s="128"/>
      <c r="FX8256" s="128"/>
      <c r="FY8256" s="129"/>
      <c r="GA8256" s="128"/>
    </row>
    <row r="8257" spans="179:183" x14ac:dyDescent="0.35">
      <c r="FW8257" s="128"/>
      <c r="FX8257" s="128"/>
      <c r="FY8257" s="129"/>
      <c r="GA8257" s="128"/>
    </row>
    <row r="8258" spans="179:183" x14ac:dyDescent="0.35">
      <c r="FW8258" s="128"/>
      <c r="FX8258" s="128"/>
      <c r="FY8258" s="129"/>
      <c r="GA8258" s="128"/>
    </row>
    <row r="8259" spans="179:183" x14ac:dyDescent="0.35">
      <c r="FW8259" s="128"/>
      <c r="FX8259" s="128"/>
      <c r="FY8259" s="129"/>
      <c r="GA8259" s="128"/>
    </row>
    <row r="8260" spans="179:183" x14ac:dyDescent="0.35">
      <c r="FW8260" s="128"/>
      <c r="FX8260" s="128"/>
      <c r="FY8260" s="129"/>
      <c r="GA8260" s="128"/>
    </row>
    <row r="8261" spans="179:183" x14ac:dyDescent="0.35">
      <c r="FW8261" s="128"/>
      <c r="FX8261" s="128"/>
      <c r="FY8261" s="129"/>
      <c r="GA8261" s="128"/>
    </row>
    <row r="8262" spans="179:183" x14ac:dyDescent="0.35">
      <c r="FW8262" s="128"/>
      <c r="FX8262" s="128"/>
      <c r="FY8262" s="129"/>
      <c r="GA8262" s="128"/>
    </row>
    <row r="8263" spans="179:183" x14ac:dyDescent="0.35">
      <c r="FW8263" s="128"/>
      <c r="FX8263" s="128"/>
      <c r="FY8263" s="129"/>
      <c r="GA8263" s="128"/>
    </row>
    <row r="8264" spans="179:183" x14ac:dyDescent="0.35">
      <c r="FW8264" s="128"/>
      <c r="FX8264" s="128"/>
      <c r="FY8264" s="129"/>
      <c r="GA8264" s="128"/>
    </row>
    <row r="8265" spans="179:183" x14ac:dyDescent="0.35">
      <c r="FW8265" s="128"/>
      <c r="FX8265" s="128"/>
      <c r="FY8265" s="129"/>
      <c r="GA8265" s="128"/>
    </row>
    <row r="8266" spans="179:183" x14ac:dyDescent="0.35">
      <c r="FW8266" s="128"/>
      <c r="FX8266" s="128"/>
      <c r="FY8266" s="129"/>
      <c r="GA8266" s="128"/>
    </row>
    <row r="8267" spans="179:183" x14ac:dyDescent="0.35">
      <c r="FW8267" s="128"/>
      <c r="FX8267" s="128"/>
      <c r="FY8267" s="129"/>
      <c r="GA8267" s="128"/>
    </row>
    <row r="8268" spans="179:183" x14ac:dyDescent="0.35">
      <c r="FW8268" s="128"/>
      <c r="FX8268" s="128"/>
      <c r="FY8268" s="129"/>
      <c r="GA8268" s="128"/>
    </row>
    <row r="8269" spans="179:183" x14ac:dyDescent="0.35">
      <c r="FW8269" s="128"/>
      <c r="FX8269" s="128"/>
      <c r="FY8269" s="129"/>
      <c r="GA8269" s="128"/>
    </row>
    <row r="8270" spans="179:183" x14ac:dyDescent="0.35">
      <c r="FW8270" s="128"/>
      <c r="FX8270" s="128"/>
      <c r="FY8270" s="129"/>
      <c r="GA8270" s="128"/>
    </row>
    <row r="8271" spans="179:183" x14ac:dyDescent="0.35">
      <c r="FW8271" s="128"/>
      <c r="FX8271" s="128"/>
      <c r="FY8271" s="129"/>
      <c r="GA8271" s="128"/>
    </row>
    <row r="8272" spans="179:183" x14ac:dyDescent="0.35">
      <c r="FW8272" s="128"/>
      <c r="FX8272" s="128"/>
      <c r="FY8272" s="129"/>
      <c r="GA8272" s="128"/>
    </row>
    <row r="8273" spans="179:183" x14ac:dyDescent="0.35">
      <c r="FW8273" s="128"/>
      <c r="FX8273" s="128"/>
      <c r="FY8273" s="129"/>
      <c r="GA8273" s="128"/>
    </row>
    <row r="8274" spans="179:183" x14ac:dyDescent="0.35">
      <c r="FW8274" s="128"/>
      <c r="FX8274" s="128"/>
      <c r="FY8274" s="129"/>
      <c r="GA8274" s="128"/>
    </row>
    <row r="8275" spans="179:183" x14ac:dyDescent="0.35">
      <c r="FW8275" s="128"/>
      <c r="FX8275" s="128"/>
      <c r="FY8275" s="129"/>
      <c r="GA8275" s="128"/>
    </row>
    <row r="8276" spans="179:183" x14ac:dyDescent="0.35">
      <c r="FW8276" s="128"/>
      <c r="FX8276" s="128"/>
      <c r="FY8276" s="129"/>
      <c r="GA8276" s="128"/>
    </row>
    <row r="8277" spans="179:183" x14ac:dyDescent="0.35">
      <c r="FW8277" s="128"/>
      <c r="FX8277" s="128"/>
      <c r="FY8277" s="129"/>
      <c r="GA8277" s="128"/>
    </row>
    <row r="8278" spans="179:183" x14ac:dyDescent="0.35">
      <c r="FW8278" s="128"/>
      <c r="FX8278" s="128"/>
      <c r="FY8278" s="129"/>
      <c r="GA8278" s="128"/>
    </row>
    <row r="8279" spans="179:183" x14ac:dyDescent="0.35">
      <c r="FW8279" s="128"/>
      <c r="FX8279" s="128"/>
      <c r="FY8279" s="129"/>
      <c r="GA8279" s="128"/>
    </row>
    <row r="8280" spans="179:183" x14ac:dyDescent="0.35">
      <c r="FW8280" s="128"/>
      <c r="FX8280" s="128"/>
      <c r="FY8280" s="129"/>
      <c r="GA8280" s="128"/>
    </row>
    <row r="8281" spans="179:183" x14ac:dyDescent="0.35">
      <c r="FW8281" s="128"/>
      <c r="FX8281" s="128"/>
      <c r="FY8281" s="129"/>
      <c r="GA8281" s="128"/>
    </row>
    <row r="8282" spans="179:183" x14ac:dyDescent="0.35">
      <c r="FW8282" s="128"/>
      <c r="FX8282" s="128"/>
      <c r="FY8282" s="129"/>
      <c r="GA8282" s="128"/>
    </row>
    <row r="8283" spans="179:183" x14ac:dyDescent="0.35">
      <c r="FW8283" s="128"/>
      <c r="FX8283" s="128"/>
      <c r="FY8283" s="129"/>
      <c r="GA8283" s="128"/>
    </row>
    <row r="8284" spans="179:183" x14ac:dyDescent="0.35">
      <c r="FW8284" s="128"/>
      <c r="FX8284" s="128"/>
      <c r="FY8284" s="129"/>
      <c r="GA8284" s="128"/>
    </row>
    <row r="8285" spans="179:183" x14ac:dyDescent="0.35">
      <c r="FW8285" s="128"/>
      <c r="FX8285" s="128"/>
      <c r="FY8285" s="129"/>
      <c r="GA8285" s="128"/>
    </row>
    <row r="8286" spans="179:183" x14ac:dyDescent="0.35">
      <c r="FW8286" s="128"/>
      <c r="FX8286" s="128"/>
      <c r="FY8286" s="129"/>
      <c r="GA8286" s="128"/>
    </row>
    <row r="8287" spans="179:183" x14ac:dyDescent="0.35">
      <c r="FW8287" s="128"/>
      <c r="FX8287" s="128"/>
      <c r="FY8287" s="129"/>
      <c r="GA8287" s="128"/>
    </row>
    <row r="8288" spans="179:183" x14ac:dyDescent="0.35">
      <c r="FW8288" s="128"/>
      <c r="FX8288" s="128"/>
      <c r="FY8288" s="129"/>
      <c r="GA8288" s="128"/>
    </row>
    <row r="8289" spans="179:183" x14ac:dyDescent="0.35">
      <c r="FW8289" s="128"/>
      <c r="FX8289" s="128"/>
      <c r="FY8289" s="129"/>
      <c r="GA8289" s="128"/>
    </row>
    <row r="8290" spans="179:183" x14ac:dyDescent="0.35">
      <c r="FW8290" s="128"/>
      <c r="FX8290" s="128"/>
      <c r="FY8290" s="129"/>
      <c r="GA8290" s="128"/>
    </row>
    <row r="8291" spans="179:183" x14ac:dyDescent="0.35">
      <c r="FW8291" s="128"/>
      <c r="FX8291" s="128"/>
      <c r="FY8291" s="129"/>
      <c r="GA8291" s="128"/>
    </row>
    <row r="8292" spans="179:183" x14ac:dyDescent="0.35">
      <c r="FW8292" s="128"/>
      <c r="FX8292" s="128"/>
      <c r="FY8292" s="129"/>
      <c r="GA8292" s="128"/>
    </row>
    <row r="8293" spans="179:183" x14ac:dyDescent="0.35">
      <c r="FW8293" s="128"/>
      <c r="FX8293" s="128"/>
      <c r="FY8293" s="129"/>
      <c r="GA8293" s="128"/>
    </row>
    <row r="8294" spans="179:183" x14ac:dyDescent="0.35">
      <c r="FW8294" s="128"/>
      <c r="FX8294" s="128"/>
      <c r="FY8294" s="129"/>
      <c r="GA8294" s="128"/>
    </row>
    <row r="8295" spans="179:183" x14ac:dyDescent="0.35">
      <c r="FW8295" s="128"/>
      <c r="FX8295" s="128"/>
      <c r="FY8295" s="129"/>
      <c r="GA8295" s="128"/>
    </row>
    <row r="8296" spans="179:183" x14ac:dyDescent="0.35">
      <c r="FW8296" s="128"/>
      <c r="FX8296" s="128"/>
      <c r="FY8296" s="129"/>
      <c r="GA8296" s="128"/>
    </row>
    <row r="8297" spans="179:183" x14ac:dyDescent="0.35">
      <c r="FW8297" s="128"/>
      <c r="FX8297" s="128"/>
      <c r="FY8297" s="129"/>
      <c r="GA8297" s="128"/>
    </row>
    <row r="8298" spans="179:183" x14ac:dyDescent="0.35">
      <c r="FW8298" s="128"/>
      <c r="FX8298" s="128"/>
      <c r="FY8298" s="129"/>
      <c r="GA8298" s="128"/>
    </row>
    <row r="8299" spans="179:183" x14ac:dyDescent="0.35">
      <c r="FW8299" s="128"/>
      <c r="FX8299" s="128"/>
      <c r="FY8299" s="129"/>
      <c r="GA8299" s="128"/>
    </row>
    <row r="8300" spans="179:183" x14ac:dyDescent="0.35">
      <c r="FW8300" s="128"/>
      <c r="FX8300" s="128"/>
      <c r="FY8300" s="129"/>
      <c r="GA8300" s="128"/>
    </row>
    <row r="8301" spans="179:183" x14ac:dyDescent="0.35">
      <c r="FW8301" s="128"/>
      <c r="FX8301" s="128"/>
      <c r="FY8301" s="129"/>
      <c r="GA8301" s="128"/>
    </row>
    <row r="8302" spans="179:183" x14ac:dyDescent="0.35">
      <c r="FW8302" s="128"/>
      <c r="FX8302" s="128"/>
      <c r="FY8302" s="129"/>
      <c r="GA8302" s="128"/>
    </row>
    <row r="8303" spans="179:183" x14ac:dyDescent="0.35">
      <c r="FW8303" s="128"/>
      <c r="FX8303" s="128"/>
      <c r="FY8303" s="129"/>
      <c r="GA8303" s="128"/>
    </row>
    <row r="8304" spans="179:183" x14ac:dyDescent="0.35">
      <c r="FW8304" s="128"/>
      <c r="FX8304" s="128"/>
      <c r="FY8304" s="129"/>
      <c r="GA8304" s="128"/>
    </row>
    <row r="8305" spans="179:183" x14ac:dyDescent="0.35">
      <c r="FW8305" s="128"/>
      <c r="FX8305" s="128"/>
      <c r="FY8305" s="129"/>
      <c r="GA8305" s="128"/>
    </row>
    <row r="8306" spans="179:183" x14ac:dyDescent="0.35">
      <c r="FW8306" s="128"/>
      <c r="FX8306" s="128"/>
      <c r="FY8306" s="129"/>
      <c r="GA8306" s="128"/>
    </row>
    <row r="8307" spans="179:183" x14ac:dyDescent="0.35">
      <c r="FW8307" s="128"/>
      <c r="FX8307" s="128"/>
      <c r="FY8307" s="129"/>
      <c r="GA8307" s="128"/>
    </row>
    <row r="8308" spans="179:183" x14ac:dyDescent="0.35">
      <c r="FW8308" s="128"/>
      <c r="FX8308" s="128"/>
      <c r="FY8308" s="129"/>
      <c r="GA8308" s="128"/>
    </row>
    <row r="8309" spans="179:183" x14ac:dyDescent="0.35">
      <c r="FW8309" s="128"/>
      <c r="FX8309" s="128"/>
      <c r="FY8309" s="129"/>
      <c r="GA8309" s="128"/>
    </row>
    <row r="8310" spans="179:183" x14ac:dyDescent="0.35">
      <c r="FW8310" s="128"/>
      <c r="FX8310" s="128"/>
      <c r="FY8310" s="129"/>
      <c r="GA8310" s="128"/>
    </row>
    <row r="8311" spans="179:183" x14ac:dyDescent="0.35">
      <c r="FW8311" s="128"/>
      <c r="FX8311" s="128"/>
      <c r="FY8311" s="129"/>
      <c r="GA8311" s="128"/>
    </row>
    <row r="8312" spans="179:183" x14ac:dyDescent="0.35">
      <c r="FW8312" s="128"/>
      <c r="FX8312" s="128"/>
      <c r="FY8312" s="129"/>
      <c r="GA8312" s="128"/>
    </row>
    <row r="8313" spans="179:183" x14ac:dyDescent="0.35">
      <c r="FW8313" s="128"/>
      <c r="FX8313" s="128"/>
      <c r="FY8313" s="129"/>
      <c r="GA8313" s="128"/>
    </row>
    <row r="8314" spans="179:183" x14ac:dyDescent="0.35">
      <c r="FW8314" s="128"/>
      <c r="FX8314" s="128"/>
      <c r="FY8314" s="129"/>
      <c r="GA8314" s="128"/>
    </row>
    <row r="8315" spans="179:183" x14ac:dyDescent="0.35">
      <c r="FW8315" s="128"/>
      <c r="FX8315" s="128"/>
      <c r="FY8315" s="129"/>
      <c r="GA8315" s="128"/>
    </row>
    <row r="8316" spans="179:183" x14ac:dyDescent="0.35">
      <c r="FW8316" s="128"/>
      <c r="FX8316" s="128"/>
      <c r="FY8316" s="129"/>
      <c r="GA8316" s="128"/>
    </row>
    <row r="8317" spans="179:183" x14ac:dyDescent="0.35">
      <c r="FW8317" s="128"/>
      <c r="FX8317" s="128"/>
      <c r="FY8317" s="129"/>
      <c r="GA8317" s="128"/>
    </row>
    <row r="8318" spans="179:183" x14ac:dyDescent="0.35">
      <c r="FW8318" s="128"/>
      <c r="FX8318" s="128"/>
      <c r="FY8318" s="129"/>
      <c r="GA8318" s="128"/>
    </row>
    <row r="8319" spans="179:183" x14ac:dyDescent="0.35">
      <c r="FW8319" s="128"/>
      <c r="FX8319" s="128"/>
      <c r="FY8319" s="129"/>
      <c r="GA8319" s="128"/>
    </row>
    <row r="8320" spans="179:183" x14ac:dyDescent="0.35">
      <c r="FW8320" s="128"/>
      <c r="FX8320" s="128"/>
      <c r="FY8320" s="129"/>
      <c r="GA8320" s="128"/>
    </row>
    <row r="8321" spans="179:183" x14ac:dyDescent="0.35">
      <c r="FW8321" s="128"/>
      <c r="FX8321" s="128"/>
      <c r="FY8321" s="129"/>
      <c r="GA8321" s="128"/>
    </row>
    <row r="8322" spans="179:183" x14ac:dyDescent="0.35">
      <c r="FW8322" s="128"/>
      <c r="FX8322" s="128"/>
      <c r="FY8322" s="129"/>
      <c r="GA8322" s="128"/>
    </row>
    <row r="8323" spans="179:183" x14ac:dyDescent="0.35">
      <c r="FW8323" s="128"/>
      <c r="FX8323" s="128"/>
      <c r="FY8323" s="129"/>
      <c r="GA8323" s="128"/>
    </row>
    <row r="8324" spans="179:183" x14ac:dyDescent="0.35">
      <c r="FW8324" s="128"/>
      <c r="FX8324" s="128"/>
      <c r="FY8324" s="129"/>
      <c r="GA8324" s="128"/>
    </row>
    <row r="8325" spans="179:183" x14ac:dyDescent="0.35">
      <c r="FW8325" s="128"/>
      <c r="FX8325" s="128"/>
      <c r="FY8325" s="129"/>
      <c r="GA8325" s="128"/>
    </row>
    <row r="8326" spans="179:183" x14ac:dyDescent="0.35">
      <c r="FW8326" s="128"/>
      <c r="FX8326" s="128"/>
      <c r="FY8326" s="129"/>
      <c r="GA8326" s="128"/>
    </row>
    <row r="8327" spans="179:183" x14ac:dyDescent="0.35">
      <c r="FW8327" s="128"/>
      <c r="FX8327" s="128"/>
      <c r="FY8327" s="129"/>
      <c r="GA8327" s="128"/>
    </row>
    <row r="8328" spans="179:183" x14ac:dyDescent="0.35">
      <c r="FW8328" s="128"/>
      <c r="FX8328" s="128"/>
      <c r="FY8328" s="129"/>
      <c r="GA8328" s="128"/>
    </row>
    <row r="8329" spans="179:183" x14ac:dyDescent="0.35">
      <c r="FW8329" s="128"/>
      <c r="FX8329" s="128"/>
      <c r="FY8329" s="129"/>
      <c r="GA8329" s="128"/>
    </row>
    <row r="8330" spans="179:183" x14ac:dyDescent="0.35">
      <c r="FW8330" s="128"/>
      <c r="FX8330" s="128"/>
      <c r="FY8330" s="129"/>
      <c r="GA8330" s="128"/>
    </row>
    <row r="8331" spans="179:183" x14ac:dyDescent="0.35">
      <c r="FW8331" s="128"/>
      <c r="FX8331" s="128"/>
      <c r="FY8331" s="129"/>
      <c r="GA8331" s="128"/>
    </row>
    <row r="8332" spans="179:183" x14ac:dyDescent="0.35">
      <c r="FW8332" s="128"/>
      <c r="FX8332" s="128"/>
      <c r="FY8332" s="129"/>
      <c r="GA8332" s="128"/>
    </row>
    <row r="8333" spans="179:183" x14ac:dyDescent="0.35">
      <c r="FW8333" s="128"/>
      <c r="FX8333" s="128"/>
      <c r="FY8333" s="129"/>
      <c r="GA8333" s="128"/>
    </row>
    <row r="8334" spans="179:183" x14ac:dyDescent="0.35">
      <c r="FW8334" s="128"/>
      <c r="FX8334" s="128"/>
      <c r="FY8334" s="129"/>
      <c r="GA8334" s="128"/>
    </row>
    <row r="8335" spans="179:183" x14ac:dyDescent="0.35">
      <c r="FW8335" s="128"/>
      <c r="FX8335" s="128"/>
      <c r="FY8335" s="129"/>
      <c r="GA8335" s="128"/>
    </row>
    <row r="8336" spans="179:183" x14ac:dyDescent="0.35">
      <c r="FW8336" s="128"/>
      <c r="FX8336" s="128"/>
      <c r="FY8336" s="129"/>
      <c r="GA8336" s="128"/>
    </row>
    <row r="8337" spans="179:183" x14ac:dyDescent="0.35">
      <c r="FW8337" s="128"/>
      <c r="FX8337" s="128"/>
      <c r="FY8337" s="129"/>
      <c r="GA8337" s="128"/>
    </row>
    <row r="8338" spans="179:183" x14ac:dyDescent="0.35">
      <c r="FW8338" s="128"/>
      <c r="FX8338" s="128"/>
      <c r="FY8338" s="129"/>
      <c r="GA8338" s="128"/>
    </row>
    <row r="8339" spans="179:183" x14ac:dyDescent="0.35">
      <c r="FW8339" s="128"/>
      <c r="FX8339" s="128"/>
      <c r="FY8339" s="129"/>
      <c r="GA8339" s="128"/>
    </row>
    <row r="8340" spans="179:183" x14ac:dyDescent="0.35">
      <c r="FW8340" s="128"/>
      <c r="FX8340" s="128"/>
      <c r="FY8340" s="129"/>
      <c r="GA8340" s="128"/>
    </row>
    <row r="8341" spans="179:183" x14ac:dyDescent="0.35">
      <c r="FW8341" s="128"/>
      <c r="FX8341" s="128"/>
      <c r="FY8341" s="129"/>
      <c r="GA8341" s="128"/>
    </row>
    <row r="8342" spans="179:183" x14ac:dyDescent="0.35">
      <c r="FW8342" s="128"/>
      <c r="FX8342" s="128"/>
      <c r="FY8342" s="129"/>
      <c r="GA8342" s="128"/>
    </row>
    <row r="8343" spans="179:183" x14ac:dyDescent="0.35">
      <c r="FW8343" s="128"/>
      <c r="FX8343" s="128"/>
      <c r="FY8343" s="129"/>
      <c r="GA8343" s="128"/>
    </row>
    <row r="8344" spans="179:183" x14ac:dyDescent="0.35">
      <c r="FW8344" s="128"/>
      <c r="FX8344" s="128"/>
      <c r="FY8344" s="129"/>
      <c r="GA8344" s="128"/>
    </row>
    <row r="8345" spans="179:183" x14ac:dyDescent="0.35">
      <c r="FW8345" s="128"/>
      <c r="FX8345" s="128"/>
      <c r="FY8345" s="129"/>
      <c r="GA8345" s="128"/>
    </row>
    <row r="8346" spans="179:183" x14ac:dyDescent="0.35">
      <c r="FW8346" s="128"/>
      <c r="FX8346" s="128"/>
      <c r="FY8346" s="129"/>
      <c r="GA8346" s="128"/>
    </row>
    <row r="8347" spans="179:183" x14ac:dyDescent="0.35">
      <c r="FW8347" s="128"/>
      <c r="FX8347" s="128"/>
      <c r="FY8347" s="129"/>
      <c r="GA8347" s="128"/>
    </row>
    <row r="8348" spans="179:183" x14ac:dyDescent="0.35">
      <c r="FW8348" s="128"/>
      <c r="FX8348" s="128"/>
      <c r="FY8348" s="129"/>
      <c r="GA8348" s="128"/>
    </row>
    <row r="8349" spans="179:183" x14ac:dyDescent="0.35">
      <c r="FW8349" s="128"/>
      <c r="FX8349" s="128"/>
      <c r="FY8349" s="129"/>
      <c r="GA8349" s="128"/>
    </row>
    <row r="8350" spans="179:183" x14ac:dyDescent="0.35">
      <c r="FW8350" s="128"/>
      <c r="FX8350" s="128"/>
      <c r="FY8350" s="129"/>
      <c r="GA8350" s="128"/>
    </row>
    <row r="8351" spans="179:183" x14ac:dyDescent="0.35">
      <c r="FW8351" s="128"/>
      <c r="FX8351" s="128"/>
      <c r="FY8351" s="129"/>
      <c r="GA8351" s="128"/>
    </row>
    <row r="8352" spans="179:183" x14ac:dyDescent="0.35">
      <c r="FW8352" s="128"/>
      <c r="FX8352" s="128"/>
      <c r="FY8352" s="129"/>
      <c r="GA8352" s="128"/>
    </row>
    <row r="8353" spans="179:183" x14ac:dyDescent="0.35">
      <c r="FW8353" s="128"/>
      <c r="FX8353" s="128"/>
      <c r="FY8353" s="129"/>
      <c r="GA8353" s="128"/>
    </row>
    <row r="8354" spans="179:183" x14ac:dyDescent="0.35">
      <c r="FW8354" s="128"/>
      <c r="FX8354" s="128"/>
      <c r="FY8354" s="129"/>
      <c r="GA8354" s="128"/>
    </row>
    <row r="8355" spans="179:183" x14ac:dyDescent="0.35">
      <c r="FW8355" s="128"/>
      <c r="FX8355" s="128"/>
      <c r="FY8355" s="129"/>
      <c r="GA8355" s="128"/>
    </row>
    <row r="8356" spans="179:183" x14ac:dyDescent="0.35">
      <c r="FW8356" s="128"/>
      <c r="FX8356" s="128"/>
      <c r="FY8356" s="129"/>
      <c r="GA8356" s="128"/>
    </row>
    <row r="8357" spans="179:183" x14ac:dyDescent="0.35">
      <c r="FW8357" s="128"/>
      <c r="FX8357" s="128"/>
      <c r="FY8357" s="129"/>
      <c r="GA8357" s="128"/>
    </row>
    <row r="8358" spans="179:183" x14ac:dyDescent="0.35">
      <c r="FW8358" s="128"/>
      <c r="FX8358" s="128"/>
      <c r="FY8358" s="129"/>
      <c r="GA8358" s="128"/>
    </row>
    <row r="8359" spans="179:183" x14ac:dyDescent="0.35">
      <c r="FW8359" s="128"/>
      <c r="FX8359" s="128"/>
      <c r="FY8359" s="129"/>
      <c r="GA8359" s="128"/>
    </row>
    <row r="8360" spans="179:183" x14ac:dyDescent="0.35">
      <c r="FW8360" s="128"/>
      <c r="FX8360" s="128"/>
      <c r="FY8360" s="129"/>
      <c r="GA8360" s="128"/>
    </row>
    <row r="8361" spans="179:183" x14ac:dyDescent="0.35">
      <c r="FW8361" s="128"/>
      <c r="FX8361" s="128"/>
      <c r="FY8361" s="129"/>
      <c r="GA8361" s="128"/>
    </row>
    <row r="8362" spans="179:183" x14ac:dyDescent="0.35">
      <c r="FW8362" s="128"/>
      <c r="FX8362" s="128"/>
      <c r="FY8362" s="129"/>
      <c r="GA8362" s="128"/>
    </row>
    <row r="8363" spans="179:183" x14ac:dyDescent="0.35">
      <c r="FW8363" s="128"/>
      <c r="FX8363" s="128"/>
      <c r="FY8363" s="129"/>
      <c r="GA8363" s="128"/>
    </row>
    <row r="8364" spans="179:183" x14ac:dyDescent="0.35">
      <c r="FW8364" s="128"/>
      <c r="FX8364" s="128"/>
      <c r="FY8364" s="129"/>
      <c r="GA8364" s="128"/>
    </row>
    <row r="8365" spans="179:183" x14ac:dyDescent="0.35">
      <c r="FW8365" s="128"/>
      <c r="FX8365" s="128"/>
      <c r="FY8365" s="129"/>
      <c r="GA8365" s="128"/>
    </row>
    <row r="8366" spans="179:183" x14ac:dyDescent="0.35">
      <c r="FW8366" s="128"/>
      <c r="FX8366" s="128"/>
      <c r="FY8366" s="129"/>
      <c r="GA8366" s="128"/>
    </row>
    <row r="8367" spans="179:183" x14ac:dyDescent="0.35">
      <c r="FW8367" s="128"/>
      <c r="FX8367" s="128"/>
      <c r="FY8367" s="129"/>
      <c r="GA8367" s="128"/>
    </row>
    <row r="8368" spans="179:183" x14ac:dyDescent="0.35">
      <c r="FW8368" s="128"/>
      <c r="FX8368" s="128"/>
      <c r="FY8368" s="129"/>
      <c r="GA8368" s="128"/>
    </row>
    <row r="8369" spans="179:183" x14ac:dyDescent="0.35">
      <c r="FW8369" s="128"/>
      <c r="FX8369" s="128"/>
      <c r="FY8369" s="129"/>
      <c r="GA8369" s="128"/>
    </row>
    <row r="8370" spans="179:183" x14ac:dyDescent="0.35">
      <c r="FW8370" s="128"/>
      <c r="FX8370" s="128"/>
      <c r="FY8370" s="129"/>
      <c r="GA8370" s="128"/>
    </row>
    <row r="8371" spans="179:183" x14ac:dyDescent="0.35">
      <c r="FW8371" s="128"/>
      <c r="FX8371" s="128"/>
      <c r="FY8371" s="129"/>
      <c r="GA8371" s="128"/>
    </row>
    <row r="8372" spans="179:183" x14ac:dyDescent="0.35">
      <c r="FW8372" s="128"/>
      <c r="FX8372" s="128"/>
      <c r="FY8372" s="129"/>
      <c r="GA8372" s="128"/>
    </row>
    <row r="8373" spans="179:183" x14ac:dyDescent="0.35">
      <c r="FW8373" s="128"/>
      <c r="FX8373" s="128"/>
      <c r="FY8373" s="129"/>
      <c r="GA8373" s="128"/>
    </row>
    <row r="8374" spans="179:183" x14ac:dyDescent="0.35">
      <c r="FW8374" s="128"/>
      <c r="FX8374" s="128"/>
      <c r="FY8374" s="129"/>
      <c r="GA8374" s="128"/>
    </row>
    <row r="8375" spans="179:183" x14ac:dyDescent="0.35">
      <c r="FW8375" s="128"/>
      <c r="FX8375" s="128"/>
      <c r="FY8375" s="129"/>
      <c r="GA8375" s="128"/>
    </row>
    <row r="8376" spans="179:183" x14ac:dyDescent="0.35">
      <c r="FW8376" s="128"/>
      <c r="FX8376" s="128"/>
      <c r="FY8376" s="129"/>
      <c r="GA8376" s="128"/>
    </row>
    <row r="8377" spans="179:183" x14ac:dyDescent="0.35">
      <c r="FW8377" s="128"/>
      <c r="FX8377" s="128"/>
      <c r="FY8377" s="129"/>
      <c r="GA8377" s="128"/>
    </row>
    <row r="8378" spans="179:183" x14ac:dyDescent="0.35">
      <c r="FW8378" s="128"/>
      <c r="FX8378" s="128"/>
      <c r="FY8378" s="129"/>
      <c r="GA8378" s="128"/>
    </row>
    <row r="8379" spans="179:183" x14ac:dyDescent="0.35">
      <c r="FW8379" s="128"/>
      <c r="FX8379" s="128"/>
      <c r="FY8379" s="129"/>
      <c r="GA8379" s="128"/>
    </row>
    <row r="8380" spans="179:183" x14ac:dyDescent="0.35">
      <c r="FW8380" s="128"/>
      <c r="FX8380" s="128"/>
      <c r="FY8380" s="129"/>
      <c r="GA8380" s="128"/>
    </row>
    <row r="8381" spans="179:183" x14ac:dyDescent="0.35">
      <c r="FW8381" s="128"/>
      <c r="FX8381" s="128"/>
      <c r="FY8381" s="129"/>
      <c r="GA8381" s="128"/>
    </row>
    <row r="8382" spans="179:183" x14ac:dyDescent="0.35">
      <c r="FW8382" s="128"/>
      <c r="FX8382" s="128"/>
      <c r="FY8382" s="129"/>
      <c r="GA8382" s="128"/>
    </row>
    <row r="8383" spans="179:183" x14ac:dyDescent="0.35">
      <c r="FW8383" s="128"/>
      <c r="FX8383" s="128"/>
      <c r="FY8383" s="129"/>
      <c r="GA8383" s="128"/>
    </row>
    <row r="8384" spans="179:183" x14ac:dyDescent="0.35">
      <c r="FW8384" s="128"/>
      <c r="FX8384" s="128"/>
      <c r="FY8384" s="129"/>
      <c r="GA8384" s="128"/>
    </row>
    <row r="8385" spans="179:183" x14ac:dyDescent="0.35">
      <c r="FW8385" s="128"/>
      <c r="FX8385" s="128"/>
      <c r="FY8385" s="129"/>
      <c r="GA8385" s="128"/>
    </row>
    <row r="8386" spans="179:183" x14ac:dyDescent="0.35">
      <c r="FW8386" s="128"/>
      <c r="FX8386" s="128"/>
      <c r="FY8386" s="129"/>
      <c r="GA8386" s="128"/>
    </row>
    <row r="8387" spans="179:183" x14ac:dyDescent="0.35">
      <c r="FW8387" s="128"/>
      <c r="FX8387" s="128"/>
      <c r="FY8387" s="129"/>
      <c r="GA8387" s="128"/>
    </row>
    <row r="8388" spans="179:183" x14ac:dyDescent="0.35">
      <c r="FW8388" s="128"/>
      <c r="FX8388" s="128"/>
      <c r="FY8388" s="129"/>
      <c r="GA8388" s="128"/>
    </row>
    <row r="8389" spans="179:183" x14ac:dyDescent="0.35">
      <c r="FW8389" s="128"/>
      <c r="FX8389" s="128"/>
      <c r="FY8389" s="129"/>
      <c r="GA8389" s="128"/>
    </row>
    <row r="8390" spans="179:183" x14ac:dyDescent="0.35">
      <c r="FW8390" s="128"/>
      <c r="FX8390" s="128"/>
      <c r="FY8390" s="129"/>
      <c r="GA8390" s="128"/>
    </row>
    <row r="8391" spans="179:183" x14ac:dyDescent="0.35">
      <c r="FW8391" s="128"/>
      <c r="FX8391" s="128"/>
      <c r="FY8391" s="129"/>
      <c r="GA8391" s="128"/>
    </row>
    <row r="8392" spans="179:183" x14ac:dyDescent="0.35">
      <c r="FW8392" s="128"/>
      <c r="FX8392" s="128"/>
      <c r="FY8392" s="129"/>
      <c r="GA8392" s="128"/>
    </row>
    <row r="8393" spans="179:183" x14ac:dyDescent="0.35">
      <c r="FW8393" s="128"/>
      <c r="FX8393" s="128"/>
      <c r="FY8393" s="129"/>
      <c r="GA8393" s="128"/>
    </row>
    <row r="8394" spans="179:183" x14ac:dyDescent="0.35">
      <c r="FW8394" s="128"/>
      <c r="FX8394" s="128"/>
      <c r="FY8394" s="129"/>
      <c r="GA8394" s="128"/>
    </row>
    <row r="8395" spans="179:183" x14ac:dyDescent="0.35">
      <c r="FW8395" s="128"/>
      <c r="FX8395" s="128"/>
      <c r="FY8395" s="129"/>
      <c r="GA8395" s="128"/>
    </row>
    <row r="8396" spans="179:183" x14ac:dyDescent="0.35">
      <c r="FW8396" s="128"/>
      <c r="FX8396" s="128"/>
      <c r="FY8396" s="129"/>
      <c r="GA8396" s="128"/>
    </row>
    <row r="8397" spans="179:183" x14ac:dyDescent="0.35">
      <c r="FW8397" s="128"/>
      <c r="FX8397" s="128"/>
      <c r="FY8397" s="129"/>
      <c r="GA8397" s="128"/>
    </row>
    <row r="8398" spans="179:183" x14ac:dyDescent="0.35">
      <c r="FW8398" s="128"/>
      <c r="FX8398" s="128"/>
      <c r="FY8398" s="129"/>
      <c r="GA8398" s="128"/>
    </row>
    <row r="8399" spans="179:183" x14ac:dyDescent="0.35">
      <c r="FW8399" s="128"/>
      <c r="FX8399" s="128"/>
      <c r="FY8399" s="129"/>
      <c r="GA8399" s="128"/>
    </row>
    <row r="8400" spans="179:183" x14ac:dyDescent="0.35">
      <c r="FW8400" s="128"/>
      <c r="FX8400" s="128"/>
      <c r="FY8400" s="129"/>
      <c r="GA8400" s="128"/>
    </row>
    <row r="8401" spans="179:183" x14ac:dyDescent="0.35">
      <c r="FW8401" s="128"/>
      <c r="FX8401" s="128"/>
      <c r="FY8401" s="129"/>
      <c r="GA8401" s="128"/>
    </row>
    <row r="8402" spans="179:183" x14ac:dyDescent="0.35">
      <c r="FW8402" s="128"/>
      <c r="FX8402" s="128"/>
      <c r="FY8402" s="129"/>
      <c r="GA8402" s="128"/>
    </row>
    <row r="8403" spans="179:183" x14ac:dyDescent="0.35">
      <c r="FW8403" s="128"/>
      <c r="FX8403" s="128"/>
      <c r="FY8403" s="129"/>
      <c r="GA8403" s="128"/>
    </row>
    <row r="8404" spans="179:183" x14ac:dyDescent="0.35">
      <c r="FW8404" s="128"/>
      <c r="FX8404" s="128"/>
      <c r="FY8404" s="129"/>
      <c r="GA8404" s="128"/>
    </row>
    <row r="8405" spans="179:183" x14ac:dyDescent="0.35">
      <c r="FW8405" s="128"/>
      <c r="FX8405" s="128"/>
      <c r="FY8405" s="129"/>
      <c r="GA8405" s="128"/>
    </row>
    <row r="8406" spans="179:183" x14ac:dyDescent="0.35">
      <c r="FW8406" s="128"/>
      <c r="FX8406" s="128"/>
      <c r="FY8406" s="129"/>
      <c r="GA8406" s="128"/>
    </row>
    <row r="8407" spans="179:183" x14ac:dyDescent="0.35">
      <c r="FW8407" s="128"/>
      <c r="FX8407" s="128"/>
      <c r="FY8407" s="129"/>
      <c r="GA8407" s="128"/>
    </row>
    <row r="8408" spans="179:183" x14ac:dyDescent="0.35">
      <c r="FW8408" s="128"/>
      <c r="FX8408" s="128"/>
      <c r="FY8408" s="129"/>
      <c r="GA8408" s="128"/>
    </row>
    <row r="8409" spans="179:183" x14ac:dyDescent="0.35">
      <c r="FW8409" s="128"/>
      <c r="FX8409" s="128"/>
      <c r="FY8409" s="129"/>
      <c r="GA8409" s="128"/>
    </row>
    <row r="8410" spans="179:183" x14ac:dyDescent="0.35">
      <c r="FW8410" s="128"/>
      <c r="FX8410" s="128"/>
      <c r="FY8410" s="129"/>
      <c r="GA8410" s="128"/>
    </row>
    <row r="8411" spans="179:183" x14ac:dyDescent="0.35">
      <c r="FW8411" s="128"/>
      <c r="FX8411" s="128"/>
      <c r="FY8411" s="129"/>
      <c r="GA8411" s="128"/>
    </row>
    <row r="8412" spans="179:183" x14ac:dyDescent="0.35">
      <c r="FW8412" s="128"/>
      <c r="FX8412" s="128"/>
      <c r="FY8412" s="129"/>
      <c r="GA8412" s="128"/>
    </row>
    <row r="8413" spans="179:183" x14ac:dyDescent="0.35">
      <c r="FW8413" s="128"/>
      <c r="FX8413" s="128"/>
      <c r="FY8413" s="129"/>
      <c r="GA8413" s="128"/>
    </row>
    <row r="8414" spans="179:183" x14ac:dyDescent="0.35">
      <c r="FW8414" s="128"/>
      <c r="FX8414" s="128"/>
      <c r="FY8414" s="129"/>
      <c r="GA8414" s="128"/>
    </row>
    <row r="8415" spans="179:183" x14ac:dyDescent="0.35">
      <c r="FW8415" s="128"/>
      <c r="FX8415" s="128"/>
      <c r="FY8415" s="129"/>
      <c r="GA8415" s="128"/>
    </row>
    <row r="8416" spans="179:183" x14ac:dyDescent="0.35">
      <c r="FW8416" s="128"/>
      <c r="FX8416" s="128"/>
      <c r="FY8416" s="129"/>
      <c r="GA8416" s="128"/>
    </row>
    <row r="8417" spans="179:183" x14ac:dyDescent="0.35">
      <c r="FW8417" s="128"/>
      <c r="FX8417" s="128"/>
      <c r="FY8417" s="129"/>
      <c r="GA8417" s="128"/>
    </row>
    <row r="8418" spans="179:183" x14ac:dyDescent="0.35">
      <c r="FW8418" s="128"/>
      <c r="FX8418" s="128"/>
      <c r="FY8418" s="129"/>
      <c r="GA8418" s="128"/>
    </row>
    <row r="8419" spans="179:183" x14ac:dyDescent="0.35">
      <c r="FW8419" s="128"/>
      <c r="FX8419" s="128"/>
      <c r="FY8419" s="129"/>
      <c r="GA8419" s="128"/>
    </row>
    <row r="8420" spans="179:183" x14ac:dyDescent="0.35">
      <c r="FW8420" s="128"/>
      <c r="FX8420" s="128"/>
      <c r="FY8420" s="129"/>
      <c r="GA8420" s="128"/>
    </row>
    <row r="8421" spans="179:183" x14ac:dyDescent="0.35">
      <c r="FW8421" s="128"/>
      <c r="FX8421" s="128"/>
      <c r="FY8421" s="129"/>
      <c r="GA8421" s="128"/>
    </row>
    <row r="8422" spans="179:183" x14ac:dyDescent="0.35">
      <c r="FW8422" s="128"/>
      <c r="FX8422" s="128"/>
      <c r="FY8422" s="129"/>
      <c r="GA8422" s="128"/>
    </row>
    <row r="8423" spans="179:183" x14ac:dyDescent="0.35">
      <c r="FW8423" s="128"/>
      <c r="FX8423" s="128"/>
      <c r="FY8423" s="129"/>
      <c r="GA8423" s="128"/>
    </row>
    <row r="8424" spans="179:183" x14ac:dyDescent="0.35">
      <c r="FW8424" s="128"/>
      <c r="FX8424" s="128"/>
      <c r="FY8424" s="129"/>
      <c r="GA8424" s="128"/>
    </row>
    <row r="8425" spans="179:183" x14ac:dyDescent="0.35">
      <c r="FW8425" s="128"/>
      <c r="FX8425" s="128"/>
      <c r="FY8425" s="129"/>
      <c r="GA8425" s="128"/>
    </row>
    <row r="8426" spans="179:183" x14ac:dyDescent="0.35">
      <c r="FW8426" s="128"/>
      <c r="FX8426" s="128"/>
      <c r="FY8426" s="129"/>
      <c r="GA8426" s="128"/>
    </row>
    <row r="8427" spans="179:183" x14ac:dyDescent="0.35">
      <c r="FW8427" s="128"/>
      <c r="FX8427" s="128"/>
      <c r="FY8427" s="129"/>
      <c r="GA8427" s="128"/>
    </row>
    <row r="8428" spans="179:183" x14ac:dyDescent="0.35">
      <c r="FW8428" s="128"/>
      <c r="FX8428" s="128"/>
      <c r="FY8428" s="129"/>
      <c r="GA8428" s="128"/>
    </row>
    <row r="8429" spans="179:183" x14ac:dyDescent="0.35">
      <c r="FW8429" s="128"/>
      <c r="FX8429" s="128"/>
      <c r="FY8429" s="129"/>
      <c r="GA8429" s="128"/>
    </row>
    <row r="8430" spans="179:183" x14ac:dyDescent="0.35">
      <c r="FW8430" s="128"/>
      <c r="FX8430" s="128"/>
      <c r="FY8430" s="129"/>
      <c r="GA8430" s="128"/>
    </row>
    <row r="8431" spans="179:183" x14ac:dyDescent="0.35">
      <c r="FW8431" s="128"/>
      <c r="FX8431" s="128"/>
      <c r="FY8431" s="129"/>
      <c r="GA8431" s="128"/>
    </row>
    <row r="8432" spans="179:183" x14ac:dyDescent="0.35">
      <c r="FW8432" s="128"/>
      <c r="FX8432" s="128"/>
      <c r="FY8432" s="129"/>
      <c r="GA8432" s="128"/>
    </row>
    <row r="8433" spans="179:183" x14ac:dyDescent="0.35">
      <c r="FW8433" s="128"/>
      <c r="FX8433" s="128"/>
      <c r="FY8433" s="129"/>
      <c r="GA8433" s="128"/>
    </row>
    <row r="8434" spans="179:183" x14ac:dyDescent="0.35">
      <c r="FW8434" s="128"/>
      <c r="FX8434" s="128"/>
      <c r="FY8434" s="129"/>
      <c r="GA8434" s="128"/>
    </row>
    <row r="8435" spans="179:183" x14ac:dyDescent="0.35">
      <c r="FW8435" s="128"/>
      <c r="FX8435" s="128"/>
      <c r="FY8435" s="129"/>
      <c r="GA8435" s="128"/>
    </row>
    <row r="8436" spans="179:183" x14ac:dyDescent="0.35">
      <c r="FW8436" s="128"/>
      <c r="FX8436" s="128"/>
      <c r="FY8436" s="129"/>
      <c r="GA8436" s="128"/>
    </row>
    <row r="8437" spans="179:183" x14ac:dyDescent="0.35">
      <c r="FW8437" s="128"/>
      <c r="FX8437" s="128"/>
      <c r="FY8437" s="129"/>
      <c r="GA8437" s="128"/>
    </row>
    <row r="8438" spans="179:183" x14ac:dyDescent="0.35">
      <c r="FW8438" s="128"/>
      <c r="FX8438" s="128"/>
      <c r="FY8438" s="129"/>
      <c r="GA8438" s="128"/>
    </row>
    <row r="8439" spans="179:183" x14ac:dyDescent="0.35">
      <c r="FW8439" s="128"/>
      <c r="FX8439" s="128"/>
      <c r="FY8439" s="129"/>
      <c r="GA8439" s="128"/>
    </row>
    <row r="8440" spans="179:183" x14ac:dyDescent="0.35">
      <c r="FW8440" s="128"/>
      <c r="FX8440" s="128"/>
      <c r="FY8440" s="129"/>
      <c r="GA8440" s="128"/>
    </row>
    <row r="8441" spans="179:183" x14ac:dyDescent="0.35">
      <c r="FW8441" s="128"/>
      <c r="FX8441" s="128"/>
      <c r="FY8441" s="129"/>
      <c r="GA8441" s="128"/>
    </row>
    <row r="8442" spans="179:183" x14ac:dyDescent="0.35">
      <c r="FW8442" s="128"/>
      <c r="FX8442" s="128"/>
      <c r="FY8442" s="129"/>
      <c r="GA8442" s="128"/>
    </row>
    <row r="8443" spans="179:183" x14ac:dyDescent="0.35">
      <c r="FW8443" s="128"/>
      <c r="FX8443" s="128"/>
      <c r="FY8443" s="129"/>
      <c r="GA8443" s="128"/>
    </row>
    <row r="8444" spans="179:183" x14ac:dyDescent="0.35">
      <c r="FW8444" s="128"/>
      <c r="FX8444" s="128"/>
      <c r="FY8444" s="129"/>
      <c r="GA8444" s="128"/>
    </row>
    <row r="8445" spans="179:183" x14ac:dyDescent="0.35">
      <c r="FW8445" s="128"/>
      <c r="FX8445" s="128"/>
      <c r="FY8445" s="129"/>
      <c r="GA8445" s="128"/>
    </row>
    <row r="8446" spans="179:183" x14ac:dyDescent="0.35">
      <c r="FW8446" s="128"/>
      <c r="FX8446" s="128"/>
      <c r="FY8446" s="129"/>
      <c r="GA8446" s="128"/>
    </row>
    <row r="8447" spans="179:183" x14ac:dyDescent="0.35">
      <c r="FW8447" s="128"/>
      <c r="FX8447" s="128"/>
      <c r="FY8447" s="129"/>
      <c r="GA8447" s="128"/>
    </row>
    <row r="8448" spans="179:183" x14ac:dyDescent="0.35">
      <c r="FW8448" s="128"/>
      <c r="FX8448" s="128"/>
      <c r="FY8448" s="129"/>
      <c r="GA8448" s="128"/>
    </row>
    <row r="8449" spans="179:183" x14ac:dyDescent="0.35">
      <c r="FW8449" s="128"/>
      <c r="FX8449" s="128"/>
      <c r="FY8449" s="129"/>
      <c r="GA8449" s="128"/>
    </row>
    <row r="8450" spans="179:183" x14ac:dyDescent="0.35">
      <c r="FW8450" s="128"/>
      <c r="FX8450" s="128"/>
      <c r="FY8450" s="129"/>
      <c r="GA8450" s="128"/>
    </row>
    <row r="8451" spans="179:183" x14ac:dyDescent="0.35">
      <c r="FW8451" s="128"/>
      <c r="FX8451" s="128"/>
      <c r="FY8451" s="129"/>
      <c r="GA8451" s="128"/>
    </row>
    <row r="8452" spans="179:183" x14ac:dyDescent="0.35">
      <c r="FW8452" s="128"/>
      <c r="FX8452" s="128"/>
      <c r="FY8452" s="129"/>
      <c r="GA8452" s="128"/>
    </row>
    <row r="8453" spans="179:183" x14ac:dyDescent="0.35">
      <c r="FW8453" s="128"/>
      <c r="FX8453" s="128"/>
      <c r="FY8453" s="129"/>
      <c r="GA8453" s="128"/>
    </row>
    <row r="8454" spans="179:183" x14ac:dyDescent="0.35">
      <c r="FW8454" s="128"/>
      <c r="FX8454" s="128"/>
      <c r="FY8454" s="129"/>
      <c r="GA8454" s="128"/>
    </row>
    <row r="8455" spans="179:183" x14ac:dyDescent="0.35">
      <c r="FW8455" s="128"/>
      <c r="FX8455" s="128"/>
      <c r="FY8455" s="129"/>
      <c r="GA8455" s="128"/>
    </row>
    <row r="8456" spans="179:183" x14ac:dyDescent="0.35">
      <c r="FW8456" s="128"/>
      <c r="FX8456" s="128"/>
      <c r="FY8456" s="129"/>
      <c r="GA8456" s="128"/>
    </row>
    <row r="8457" spans="179:183" x14ac:dyDescent="0.35">
      <c r="FW8457" s="128"/>
      <c r="FX8457" s="128"/>
      <c r="FY8457" s="129"/>
      <c r="GA8457" s="128"/>
    </row>
    <row r="8458" spans="179:183" x14ac:dyDescent="0.35">
      <c r="FW8458" s="128"/>
      <c r="FX8458" s="128"/>
      <c r="FY8458" s="129"/>
      <c r="GA8458" s="128"/>
    </row>
    <row r="8459" spans="179:183" x14ac:dyDescent="0.35">
      <c r="FW8459" s="128"/>
      <c r="FX8459" s="128"/>
      <c r="FY8459" s="129"/>
      <c r="GA8459" s="128"/>
    </row>
    <row r="8460" spans="179:183" x14ac:dyDescent="0.35">
      <c r="FW8460" s="128"/>
      <c r="FX8460" s="128"/>
      <c r="FY8460" s="129"/>
      <c r="GA8460" s="128"/>
    </row>
    <row r="8461" spans="179:183" x14ac:dyDescent="0.35">
      <c r="FW8461" s="128"/>
      <c r="FX8461" s="128"/>
      <c r="FY8461" s="129"/>
      <c r="GA8461" s="128"/>
    </row>
    <row r="8462" spans="179:183" x14ac:dyDescent="0.35">
      <c r="FW8462" s="128"/>
      <c r="FX8462" s="128"/>
      <c r="FY8462" s="129"/>
      <c r="GA8462" s="128"/>
    </row>
    <row r="8463" spans="179:183" x14ac:dyDescent="0.35">
      <c r="FW8463" s="128"/>
      <c r="FX8463" s="128"/>
      <c r="FY8463" s="129"/>
      <c r="GA8463" s="128"/>
    </row>
    <row r="8464" spans="179:183" x14ac:dyDescent="0.35">
      <c r="FW8464" s="128"/>
      <c r="FX8464" s="128"/>
      <c r="FY8464" s="129"/>
      <c r="GA8464" s="128"/>
    </row>
    <row r="8465" spans="179:183" x14ac:dyDescent="0.35">
      <c r="FW8465" s="128"/>
      <c r="FX8465" s="128"/>
      <c r="FY8465" s="129"/>
      <c r="GA8465" s="128"/>
    </row>
    <row r="8466" spans="179:183" x14ac:dyDescent="0.35">
      <c r="FW8466" s="128"/>
      <c r="FX8466" s="128"/>
      <c r="FY8466" s="129"/>
      <c r="GA8466" s="128"/>
    </row>
    <row r="8467" spans="179:183" x14ac:dyDescent="0.35">
      <c r="FW8467" s="128"/>
      <c r="FX8467" s="128"/>
      <c r="FY8467" s="129"/>
      <c r="GA8467" s="128"/>
    </row>
    <row r="8468" spans="179:183" x14ac:dyDescent="0.35">
      <c r="FW8468" s="128"/>
      <c r="FX8468" s="128"/>
      <c r="FY8468" s="129"/>
      <c r="GA8468" s="128"/>
    </row>
    <row r="8469" spans="179:183" x14ac:dyDescent="0.35">
      <c r="FW8469" s="128"/>
      <c r="FX8469" s="128"/>
      <c r="FY8469" s="129"/>
      <c r="GA8469" s="128"/>
    </row>
    <row r="8470" spans="179:183" x14ac:dyDescent="0.35">
      <c r="FW8470" s="128"/>
      <c r="FX8470" s="128"/>
      <c r="FY8470" s="129"/>
      <c r="GA8470" s="128"/>
    </row>
    <row r="8471" spans="179:183" x14ac:dyDescent="0.35">
      <c r="FW8471" s="128"/>
      <c r="FX8471" s="128"/>
      <c r="FY8471" s="129"/>
      <c r="GA8471" s="128"/>
    </row>
    <row r="8472" spans="179:183" x14ac:dyDescent="0.35">
      <c r="FW8472" s="128"/>
      <c r="FX8472" s="128"/>
      <c r="FY8472" s="129"/>
      <c r="GA8472" s="128"/>
    </row>
    <row r="8473" spans="179:183" x14ac:dyDescent="0.35">
      <c r="FW8473" s="128"/>
      <c r="FX8473" s="128"/>
      <c r="FY8473" s="129"/>
      <c r="GA8473" s="128"/>
    </row>
    <row r="8474" spans="179:183" x14ac:dyDescent="0.35">
      <c r="FW8474" s="128"/>
      <c r="FX8474" s="128"/>
      <c r="FY8474" s="129"/>
      <c r="GA8474" s="128"/>
    </row>
    <row r="8475" spans="179:183" x14ac:dyDescent="0.35">
      <c r="FW8475" s="128"/>
      <c r="FX8475" s="128"/>
      <c r="FY8475" s="129"/>
      <c r="GA8475" s="128"/>
    </row>
    <row r="8476" spans="179:183" x14ac:dyDescent="0.35">
      <c r="FW8476" s="128"/>
      <c r="FX8476" s="128"/>
      <c r="FY8476" s="129"/>
      <c r="GA8476" s="128"/>
    </row>
    <row r="8477" spans="179:183" x14ac:dyDescent="0.35">
      <c r="FW8477" s="128"/>
      <c r="FX8477" s="128"/>
      <c r="FY8477" s="129"/>
      <c r="GA8477" s="128"/>
    </row>
    <row r="8478" spans="179:183" x14ac:dyDescent="0.35">
      <c r="FW8478" s="128"/>
      <c r="FX8478" s="128"/>
      <c r="FY8478" s="129"/>
      <c r="GA8478" s="128"/>
    </row>
    <row r="8479" spans="179:183" x14ac:dyDescent="0.35">
      <c r="FW8479" s="128"/>
      <c r="FX8479" s="128"/>
      <c r="FY8479" s="129"/>
      <c r="GA8479" s="128"/>
    </row>
    <row r="8480" spans="179:183" x14ac:dyDescent="0.35">
      <c r="FW8480" s="128"/>
      <c r="FX8480" s="128"/>
      <c r="FY8480" s="129"/>
      <c r="GA8480" s="128"/>
    </row>
    <row r="8481" spans="179:183" x14ac:dyDescent="0.35">
      <c r="FW8481" s="128"/>
      <c r="FX8481" s="128"/>
      <c r="FY8481" s="129"/>
      <c r="GA8481" s="128"/>
    </row>
    <row r="8482" spans="179:183" x14ac:dyDescent="0.35">
      <c r="FW8482" s="128"/>
      <c r="FX8482" s="128"/>
      <c r="FY8482" s="129"/>
      <c r="GA8482" s="128"/>
    </row>
    <row r="8483" spans="179:183" x14ac:dyDescent="0.35">
      <c r="FW8483" s="128"/>
      <c r="FX8483" s="128"/>
      <c r="FY8483" s="129"/>
      <c r="GA8483" s="128"/>
    </row>
    <row r="8484" spans="179:183" x14ac:dyDescent="0.35">
      <c r="FW8484" s="128"/>
      <c r="FX8484" s="128"/>
      <c r="FY8484" s="129"/>
      <c r="GA8484" s="128"/>
    </row>
    <row r="8485" spans="179:183" x14ac:dyDescent="0.35">
      <c r="FW8485" s="128"/>
      <c r="FX8485" s="128"/>
      <c r="FY8485" s="129"/>
      <c r="GA8485" s="128"/>
    </row>
    <row r="8486" spans="179:183" x14ac:dyDescent="0.35">
      <c r="FW8486" s="128"/>
      <c r="FX8486" s="128"/>
      <c r="FY8486" s="129"/>
      <c r="GA8486" s="128"/>
    </row>
    <row r="8487" spans="179:183" x14ac:dyDescent="0.35">
      <c r="FW8487" s="128"/>
      <c r="FX8487" s="128"/>
      <c r="FY8487" s="129"/>
      <c r="GA8487" s="128"/>
    </row>
    <row r="8488" spans="179:183" x14ac:dyDescent="0.35">
      <c r="FW8488" s="128"/>
      <c r="FX8488" s="128"/>
      <c r="FY8488" s="129"/>
      <c r="GA8488" s="128"/>
    </row>
    <row r="8489" spans="179:183" x14ac:dyDescent="0.35">
      <c r="FW8489" s="128"/>
      <c r="FX8489" s="128"/>
      <c r="FY8489" s="129"/>
      <c r="GA8489" s="128"/>
    </row>
    <row r="8490" spans="179:183" x14ac:dyDescent="0.35">
      <c r="FW8490" s="128"/>
      <c r="FX8490" s="128"/>
      <c r="FY8490" s="129"/>
      <c r="GA8490" s="128"/>
    </row>
    <row r="8491" spans="179:183" x14ac:dyDescent="0.35">
      <c r="FW8491" s="128"/>
      <c r="FX8491" s="128"/>
      <c r="FY8491" s="129"/>
      <c r="GA8491" s="128"/>
    </row>
    <row r="8492" spans="179:183" x14ac:dyDescent="0.35">
      <c r="FW8492" s="128"/>
      <c r="FX8492" s="128"/>
      <c r="FY8492" s="129"/>
      <c r="GA8492" s="128"/>
    </row>
    <row r="8493" spans="179:183" x14ac:dyDescent="0.35">
      <c r="FW8493" s="128"/>
      <c r="FX8493" s="128"/>
      <c r="FY8493" s="129"/>
      <c r="GA8493" s="128"/>
    </row>
    <row r="8494" spans="179:183" x14ac:dyDescent="0.35">
      <c r="FW8494" s="128"/>
      <c r="FX8494" s="128"/>
      <c r="FY8494" s="129"/>
      <c r="GA8494" s="128"/>
    </row>
    <row r="8495" spans="179:183" x14ac:dyDescent="0.35">
      <c r="FW8495" s="128"/>
      <c r="FX8495" s="128"/>
      <c r="FY8495" s="129"/>
      <c r="GA8495" s="128"/>
    </row>
    <row r="8496" spans="179:183" x14ac:dyDescent="0.35">
      <c r="FW8496" s="128"/>
      <c r="FX8496" s="128"/>
      <c r="FY8496" s="129"/>
      <c r="GA8496" s="128"/>
    </row>
    <row r="8497" spans="179:183" x14ac:dyDescent="0.35">
      <c r="FW8497" s="128"/>
      <c r="FX8497" s="128"/>
      <c r="FY8497" s="129"/>
      <c r="GA8497" s="128"/>
    </row>
    <row r="8498" spans="179:183" x14ac:dyDescent="0.35">
      <c r="FW8498" s="128"/>
      <c r="FX8498" s="128"/>
      <c r="FY8498" s="129"/>
      <c r="GA8498" s="128"/>
    </row>
    <row r="8499" spans="179:183" x14ac:dyDescent="0.35">
      <c r="FW8499" s="128"/>
      <c r="FX8499" s="128"/>
      <c r="FY8499" s="129"/>
      <c r="GA8499" s="128"/>
    </row>
    <row r="8500" spans="179:183" x14ac:dyDescent="0.35">
      <c r="FW8500" s="128"/>
      <c r="FX8500" s="128"/>
      <c r="FY8500" s="129"/>
      <c r="GA8500" s="128"/>
    </row>
    <row r="8501" spans="179:183" x14ac:dyDescent="0.35">
      <c r="FW8501" s="128"/>
      <c r="FX8501" s="128"/>
      <c r="FY8501" s="129"/>
      <c r="GA8501" s="128"/>
    </row>
    <row r="8502" spans="179:183" x14ac:dyDescent="0.35">
      <c r="FW8502" s="128"/>
      <c r="FX8502" s="128"/>
      <c r="FY8502" s="129"/>
      <c r="GA8502" s="128"/>
    </row>
    <row r="8503" spans="179:183" x14ac:dyDescent="0.35">
      <c r="FW8503" s="128"/>
      <c r="FX8503" s="128"/>
      <c r="FY8503" s="129"/>
      <c r="GA8503" s="128"/>
    </row>
    <row r="8504" spans="179:183" x14ac:dyDescent="0.35">
      <c r="FW8504" s="128"/>
      <c r="FX8504" s="128"/>
      <c r="FY8504" s="129"/>
      <c r="GA8504" s="128"/>
    </row>
    <row r="8505" spans="179:183" x14ac:dyDescent="0.35">
      <c r="FW8505" s="128"/>
      <c r="FX8505" s="128"/>
      <c r="FY8505" s="129"/>
      <c r="GA8505" s="128"/>
    </row>
    <row r="8506" spans="179:183" x14ac:dyDescent="0.35">
      <c r="FW8506" s="128"/>
      <c r="FX8506" s="128"/>
      <c r="FY8506" s="129"/>
      <c r="GA8506" s="128"/>
    </row>
    <row r="8507" spans="179:183" x14ac:dyDescent="0.35">
      <c r="FW8507" s="128"/>
      <c r="FX8507" s="128"/>
      <c r="FY8507" s="129"/>
      <c r="GA8507" s="128"/>
    </row>
    <row r="8508" spans="179:183" x14ac:dyDescent="0.35">
      <c r="FW8508" s="128"/>
      <c r="FX8508" s="128"/>
      <c r="FY8508" s="129"/>
      <c r="GA8508" s="128"/>
    </row>
    <row r="8509" spans="179:183" x14ac:dyDescent="0.35">
      <c r="FW8509" s="128"/>
      <c r="FX8509" s="128"/>
      <c r="FY8509" s="129"/>
      <c r="GA8509" s="128"/>
    </row>
    <row r="8510" spans="179:183" x14ac:dyDescent="0.35">
      <c r="FW8510" s="128"/>
      <c r="FX8510" s="128"/>
      <c r="FY8510" s="129"/>
      <c r="GA8510" s="128"/>
    </row>
    <row r="8511" spans="179:183" x14ac:dyDescent="0.35">
      <c r="FW8511" s="128"/>
      <c r="FX8511" s="128"/>
      <c r="FY8511" s="129"/>
      <c r="GA8511" s="128"/>
    </row>
    <row r="8512" spans="179:183" x14ac:dyDescent="0.35">
      <c r="FW8512" s="128"/>
      <c r="FX8512" s="128"/>
      <c r="FY8512" s="129"/>
      <c r="GA8512" s="128"/>
    </row>
    <row r="8513" spans="179:183" x14ac:dyDescent="0.35">
      <c r="FW8513" s="128"/>
      <c r="FX8513" s="128"/>
      <c r="FY8513" s="129"/>
      <c r="GA8513" s="128"/>
    </row>
    <row r="8514" spans="179:183" x14ac:dyDescent="0.35">
      <c r="FW8514" s="128"/>
      <c r="FX8514" s="128"/>
      <c r="FY8514" s="129"/>
      <c r="GA8514" s="128"/>
    </row>
    <row r="8515" spans="179:183" x14ac:dyDescent="0.35">
      <c r="FW8515" s="128"/>
      <c r="FX8515" s="128"/>
      <c r="FY8515" s="129"/>
      <c r="GA8515" s="128"/>
    </row>
    <row r="8516" spans="179:183" x14ac:dyDescent="0.35">
      <c r="FW8516" s="128"/>
      <c r="FX8516" s="128"/>
      <c r="FY8516" s="129"/>
      <c r="GA8516" s="128"/>
    </row>
    <row r="8517" spans="179:183" x14ac:dyDescent="0.35">
      <c r="FW8517" s="128"/>
      <c r="FX8517" s="128"/>
      <c r="FY8517" s="129"/>
      <c r="GA8517" s="128"/>
    </row>
    <row r="8518" spans="179:183" x14ac:dyDescent="0.35">
      <c r="FW8518" s="128"/>
      <c r="FX8518" s="128"/>
      <c r="FY8518" s="129"/>
      <c r="GA8518" s="128"/>
    </row>
    <row r="8519" spans="179:183" x14ac:dyDescent="0.35">
      <c r="FW8519" s="128"/>
      <c r="FX8519" s="128"/>
      <c r="FY8519" s="129"/>
      <c r="GA8519" s="128"/>
    </row>
    <row r="8520" spans="179:183" x14ac:dyDescent="0.35">
      <c r="FW8520" s="128"/>
      <c r="FX8520" s="128"/>
      <c r="FY8520" s="129"/>
      <c r="GA8520" s="128"/>
    </row>
    <row r="8521" spans="179:183" x14ac:dyDescent="0.35">
      <c r="FW8521" s="128"/>
      <c r="FX8521" s="128"/>
      <c r="FY8521" s="129"/>
      <c r="GA8521" s="128"/>
    </row>
    <row r="8522" spans="179:183" x14ac:dyDescent="0.35">
      <c r="FW8522" s="128"/>
      <c r="FX8522" s="128"/>
      <c r="FY8522" s="129"/>
      <c r="GA8522" s="128"/>
    </row>
    <row r="8523" spans="179:183" x14ac:dyDescent="0.35">
      <c r="FW8523" s="128"/>
      <c r="FX8523" s="128"/>
      <c r="FY8523" s="129"/>
      <c r="GA8523" s="128"/>
    </row>
    <row r="8524" spans="179:183" x14ac:dyDescent="0.35">
      <c r="FW8524" s="128"/>
      <c r="FX8524" s="128"/>
      <c r="FY8524" s="129"/>
      <c r="GA8524" s="128"/>
    </row>
    <row r="8525" spans="179:183" x14ac:dyDescent="0.35">
      <c r="FW8525" s="128"/>
      <c r="FX8525" s="128"/>
      <c r="FY8525" s="129"/>
      <c r="GA8525" s="128"/>
    </row>
    <row r="8526" spans="179:183" x14ac:dyDescent="0.35">
      <c r="FW8526" s="128"/>
      <c r="FX8526" s="128"/>
      <c r="FY8526" s="129"/>
      <c r="GA8526" s="128"/>
    </row>
    <row r="8527" spans="179:183" x14ac:dyDescent="0.35">
      <c r="FW8527" s="128"/>
      <c r="FX8527" s="128"/>
      <c r="FY8527" s="129"/>
      <c r="GA8527" s="128"/>
    </row>
    <row r="8528" spans="179:183" x14ac:dyDescent="0.35">
      <c r="FW8528" s="128"/>
      <c r="FX8528" s="128"/>
      <c r="FY8528" s="129"/>
      <c r="GA8528" s="128"/>
    </row>
    <row r="8529" spans="179:183" x14ac:dyDescent="0.35">
      <c r="FW8529" s="128"/>
      <c r="FX8529" s="128"/>
      <c r="FY8529" s="129"/>
      <c r="GA8529" s="128"/>
    </row>
    <row r="8530" spans="179:183" x14ac:dyDescent="0.35">
      <c r="FW8530" s="128"/>
      <c r="FX8530" s="128"/>
      <c r="FY8530" s="129"/>
      <c r="GA8530" s="128"/>
    </row>
    <row r="8531" spans="179:183" x14ac:dyDescent="0.35">
      <c r="FW8531" s="128"/>
      <c r="FX8531" s="128"/>
      <c r="FY8531" s="129"/>
      <c r="GA8531" s="128"/>
    </row>
    <row r="8532" spans="179:183" x14ac:dyDescent="0.35">
      <c r="FW8532" s="128"/>
      <c r="FX8532" s="128"/>
      <c r="FY8532" s="129"/>
      <c r="GA8532" s="128"/>
    </row>
    <row r="8533" spans="179:183" x14ac:dyDescent="0.35">
      <c r="FW8533" s="128"/>
      <c r="FX8533" s="128"/>
      <c r="FY8533" s="129"/>
      <c r="GA8533" s="128"/>
    </row>
    <row r="8534" spans="179:183" x14ac:dyDescent="0.35">
      <c r="FW8534" s="128"/>
      <c r="FX8534" s="128"/>
      <c r="FY8534" s="129"/>
      <c r="GA8534" s="128"/>
    </row>
    <row r="8535" spans="179:183" x14ac:dyDescent="0.35">
      <c r="FW8535" s="128"/>
      <c r="FX8535" s="128"/>
      <c r="FY8535" s="129"/>
      <c r="GA8535" s="128"/>
    </row>
    <row r="8536" spans="179:183" x14ac:dyDescent="0.35">
      <c r="FW8536" s="128"/>
      <c r="FX8536" s="128"/>
      <c r="FY8536" s="129"/>
      <c r="GA8536" s="128"/>
    </row>
    <row r="8537" spans="179:183" x14ac:dyDescent="0.35">
      <c r="FW8537" s="128"/>
      <c r="FX8537" s="128"/>
      <c r="FY8537" s="129"/>
      <c r="GA8537" s="128"/>
    </row>
    <row r="8538" spans="179:183" x14ac:dyDescent="0.35">
      <c r="FW8538" s="128"/>
      <c r="FX8538" s="128"/>
      <c r="FY8538" s="129"/>
      <c r="GA8538" s="128"/>
    </row>
    <row r="8539" spans="179:183" x14ac:dyDescent="0.35">
      <c r="FW8539" s="128"/>
      <c r="FX8539" s="128"/>
      <c r="FY8539" s="129"/>
      <c r="GA8539" s="128"/>
    </row>
    <row r="8540" spans="179:183" x14ac:dyDescent="0.35">
      <c r="FW8540" s="128"/>
      <c r="FX8540" s="128"/>
      <c r="FY8540" s="129"/>
      <c r="GA8540" s="128"/>
    </row>
    <row r="8541" spans="179:183" x14ac:dyDescent="0.35">
      <c r="FW8541" s="128"/>
      <c r="FX8541" s="128"/>
      <c r="FY8541" s="129"/>
      <c r="GA8541" s="128"/>
    </row>
    <row r="8542" spans="179:183" x14ac:dyDescent="0.35">
      <c r="FW8542" s="128"/>
      <c r="FX8542" s="128"/>
      <c r="FY8542" s="129"/>
      <c r="GA8542" s="128"/>
    </row>
    <row r="8543" spans="179:183" x14ac:dyDescent="0.35">
      <c r="FW8543" s="128"/>
      <c r="FX8543" s="128"/>
      <c r="FY8543" s="129"/>
      <c r="GA8543" s="128"/>
    </row>
    <row r="8544" spans="179:183" x14ac:dyDescent="0.35">
      <c r="FW8544" s="128"/>
      <c r="FX8544" s="128"/>
      <c r="FY8544" s="129"/>
      <c r="GA8544" s="128"/>
    </row>
    <row r="8545" spans="179:183" x14ac:dyDescent="0.35">
      <c r="FW8545" s="128"/>
      <c r="FX8545" s="128"/>
      <c r="FY8545" s="129"/>
      <c r="GA8545" s="128"/>
    </row>
    <row r="8546" spans="179:183" x14ac:dyDescent="0.35">
      <c r="FW8546" s="128"/>
      <c r="FX8546" s="128"/>
      <c r="FY8546" s="129"/>
      <c r="GA8546" s="128"/>
    </row>
    <row r="8547" spans="179:183" x14ac:dyDescent="0.35">
      <c r="FW8547" s="128"/>
      <c r="FX8547" s="128"/>
      <c r="FY8547" s="129"/>
      <c r="GA8547" s="128"/>
    </row>
    <row r="8548" spans="179:183" x14ac:dyDescent="0.35">
      <c r="FW8548" s="128"/>
      <c r="FX8548" s="128"/>
      <c r="FY8548" s="129"/>
      <c r="GA8548" s="128"/>
    </row>
    <row r="8549" spans="179:183" x14ac:dyDescent="0.35">
      <c r="FW8549" s="128"/>
      <c r="FX8549" s="128"/>
      <c r="FY8549" s="129"/>
      <c r="GA8549" s="128"/>
    </row>
    <row r="8550" spans="179:183" x14ac:dyDescent="0.35">
      <c r="FW8550" s="128"/>
      <c r="FX8550" s="128"/>
      <c r="FY8550" s="129"/>
      <c r="GA8550" s="128"/>
    </row>
    <row r="8551" spans="179:183" x14ac:dyDescent="0.35">
      <c r="FW8551" s="128"/>
      <c r="FX8551" s="128"/>
      <c r="FY8551" s="129"/>
      <c r="GA8551" s="128"/>
    </row>
    <row r="8552" spans="179:183" x14ac:dyDescent="0.35">
      <c r="FW8552" s="128"/>
      <c r="FX8552" s="128"/>
      <c r="FY8552" s="129"/>
      <c r="GA8552" s="128"/>
    </row>
    <row r="8553" spans="179:183" x14ac:dyDescent="0.35">
      <c r="FW8553" s="128"/>
      <c r="FX8553" s="128"/>
      <c r="FY8553" s="129"/>
      <c r="GA8553" s="128"/>
    </row>
    <row r="8554" spans="179:183" x14ac:dyDescent="0.35">
      <c r="FW8554" s="128"/>
      <c r="FX8554" s="128"/>
      <c r="FY8554" s="129"/>
      <c r="GA8554" s="128"/>
    </row>
    <row r="8555" spans="179:183" x14ac:dyDescent="0.35">
      <c r="FW8555" s="128"/>
      <c r="FX8555" s="128"/>
      <c r="FY8555" s="129"/>
      <c r="GA8555" s="128"/>
    </row>
    <row r="8556" spans="179:183" x14ac:dyDescent="0.35">
      <c r="FW8556" s="128"/>
      <c r="FX8556" s="128"/>
      <c r="FY8556" s="129"/>
      <c r="GA8556" s="128"/>
    </row>
    <row r="8557" spans="179:183" x14ac:dyDescent="0.35">
      <c r="FW8557" s="128"/>
      <c r="FX8557" s="128"/>
      <c r="FY8557" s="129"/>
      <c r="GA8557" s="128"/>
    </row>
    <row r="8558" spans="179:183" x14ac:dyDescent="0.35">
      <c r="FW8558" s="128"/>
      <c r="FX8558" s="128"/>
      <c r="FY8558" s="129"/>
      <c r="GA8558" s="128"/>
    </row>
    <row r="8559" spans="179:183" x14ac:dyDescent="0.35">
      <c r="FW8559" s="128"/>
      <c r="FX8559" s="128"/>
      <c r="FY8559" s="129"/>
      <c r="GA8559" s="128"/>
    </row>
    <row r="8560" spans="179:183" x14ac:dyDescent="0.35">
      <c r="FW8560" s="128"/>
      <c r="FX8560" s="128"/>
      <c r="FY8560" s="129"/>
      <c r="GA8560" s="128"/>
    </row>
    <row r="8561" spans="179:183" x14ac:dyDescent="0.35">
      <c r="FW8561" s="128"/>
      <c r="FX8561" s="128"/>
      <c r="FY8561" s="129"/>
      <c r="GA8561" s="128"/>
    </row>
    <row r="8562" spans="179:183" x14ac:dyDescent="0.35">
      <c r="FW8562" s="128"/>
      <c r="FX8562" s="128"/>
      <c r="FY8562" s="129"/>
      <c r="GA8562" s="128"/>
    </row>
    <row r="8563" spans="179:183" x14ac:dyDescent="0.35">
      <c r="FW8563" s="128"/>
      <c r="FX8563" s="128"/>
      <c r="FY8563" s="129"/>
      <c r="GA8563" s="128"/>
    </row>
    <row r="8564" spans="179:183" x14ac:dyDescent="0.35">
      <c r="FW8564" s="128"/>
      <c r="FX8564" s="128"/>
      <c r="FY8564" s="129"/>
      <c r="GA8564" s="128"/>
    </row>
    <row r="8565" spans="179:183" x14ac:dyDescent="0.35">
      <c r="FW8565" s="128"/>
      <c r="FX8565" s="128"/>
      <c r="FY8565" s="129"/>
      <c r="GA8565" s="128"/>
    </row>
    <row r="8566" spans="179:183" x14ac:dyDescent="0.35">
      <c r="FW8566" s="128"/>
      <c r="FX8566" s="128"/>
      <c r="FY8566" s="129"/>
      <c r="GA8566" s="128"/>
    </row>
    <row r="8567" spans="179:183" x14ac:dyDescent="0.35">
      <c r="FW8567" s="128"/>
      <c r="FX8567" s="128"/>
      <c r="FY8567" s="129"/>
      <c r="GA8567" s="128"/>
    </row>
    <row r="8568" spans="179:183" x14ac:dyDescent="0.35">
      <c r="FW8568" s="128"/>
      <c r="FX8568" s="128"/>
      <c r="FY8568" s="129"/>
      <c r="GA8568" s="128"/>
    </row>
    <row r="8569" spans="179:183" x14ac:dyDescent="0.35">
      <c r="FW8569" s="128"/>
      <c r="FX8569" s="128"/>
      <c r="FY8569" s="129"/>
      <c r="GA8569" s="128"/>
    </row>
    <row r="8570" spans="179:183" x14ac:dyDescent="0.35">
      <c r="FW8570" s="128"/>
      <c r="FX8570" s="128"/>
      <c r="FY8570" s="129"/>
      <c r="GA8570" s="128"/>
    </row>
    <row r="8571" spans="179:183" x14ac:dyDescent="0.35">
      <c r="FW8571" s="128"/>
      <c r="FX8571" s="128"/>
      <c r="FY8571" s="129"/>
      <c r="GA8571" s="128"/>
    </row>
    <row r="8572" spans="179:183" x14ac:dyDescent="0.35">
      <c r="FW8572" s="128"/>
      <c r="FX8572" s="128"/>
      <c r="FY8572" s="129"/>
      <c r="GA8572" s="128"/>
    </row>
    <row r="8573" spans="179:183" x14ac:dyDescent="0.35">
      <c r="FW8573" s="128"/>
      <c r="FX8573" s="128"/>
      <c r="FY8573" s="129"/>
      <c r="GA8573" s="128"/>
    </row>
    <row r="8574" spans="179:183" x14ac:dyDescent="0.35">
      <c r="FW8574" s="128"/>
      <c r="FX8574" s="128"/>
      <c r="FY8574" s="129"/>
      <c r="GA8574" s="128"/>
    </row>
    <row r="8575" spans="179:183" x14ac:dyDescent="0.35">
      <c r="FW8575" s="128"/>
      <c r="FX8575" s="128"/>
      <c r="FY8575" s="129"/>
      <c r="GA8575" s="128"/>
    </row>
    <row r="8576" spans="179:183" x14ac:dyDescent="0.35">
      <c r="FW8576" s="128"/>
      <c r="FX8576" s="128"/>
      <c r="FY8576" s="129"/>
      <c r="GA8576" s="128"/>
    </row>
    <row r="8577" spans="179:183" x14ac:dyDescent="0.35">
      <c r="FW8577" s="128"/>
      <c r="FX8577" s="128"/>
      <c r="FY8577" s="129"/>
      <c r="GA8577" s="128"/>
    </row>
    <row r="8578" spans="179:183" x14ac:dyDescent="0.35">
      <c r="FW8578" s="128"/>
      <c r="FX8578" s="128"/>
      <c r="FY8578" s="129"/>
      <c r="GA8578" s="128"/>
    </row>
    <row r="8579" spans="179:183" x14ac:dyDescent="0.35">
      <c r="FW8579" s="128"/>
      <c r="FX8579" s="128"/>
      <c r="FY8579" s="129"/>
      <c r="GA8579" s="128"/>
    </row>
    <row r="8580" spans="179:183" x14ac:dyDescent="0.35">
      <c r="FW8580" s="128"/>
      <c r="FX8580" s="128"/>
      <c r="FY8580" s="129"/>
      <c r="GA8580" s="128"/>
    </row>
    <row r="8581" spans="179:183" x14ac:dyDescent="0.35">
      <c r="FW8581" s="128"/>
      <c r="FX8581" s="128"/>
      <c r="FY8581" s="129"/>
      <c r="GA8581" s="128"/>
    </row>
    <row r="8582" spans="179:183" x14ac:dyDescent="0.35">
      <c r="FW8582" s="128"/>
      <c r="FX8582" s="128"/>
      <c r="FY8582" s="129"/>
      <c r="GA8582" s="128"/>
    </row>
    <row r="8583" spans="179:183" x14ac:dyDescent="0.35">
      <c r="FW8583" s="128"/>
      <c r="FX8583" s="128"/>
      <c r="FY8583" s="129"/>
      <c r="GA8583" s="128"/>
    </row>
    <row r="8584" spans="179:183" x14ac:dyDescent="0.35">
      <c r="FW8584" s="128"/>
      <c r="FX8584" s="128"/>
      <c r="FY8584" s="129"/>
      <c r="GA8584" s="128"/>
    </row>
    <row r="8585" spans="179:183" x14ac:dyDescent="0.35">
      <c r="FW8585" s="128"/>
      <c r="FX8585" s="128"/>
      <c r="FY8585" s="129"/>
      <c r="GA8585" s="128"/>
    </row>
    <row r="8586" spans="179:183" x14ac:dyDescent="0.35">
      <c r="FW8586" s="128"/>
      <c r="FX8586" s="128"/>
      <c r="FY8586" s="129"/>
      <c r="GA8586" s="128"/>
    </row>
    <row r="8587" spans="179:183" x14ac:dyDescent="0.35">
      <c r="FW8587" s="128"/>
      <c r="FX8587" s="128"/>
      <c r="FY8587" s="129"/>
      <c r="GA8587" s="128"/>
    </row>
    <row r="8588" spans="179:183" x14ac:dyDescent="0.35">
      <c r="FW8588" s="128"/>
      <c r="FX8588" s="128"/>
      <c r="FY8588" s="129"/>
      <c r="GA8588" s="128"/>
    </row>
    <row r="8589" spans="179:183" x14ac:dyDescent="0.35">
      <c r="FW8589" s="128"/>
      <c r="FX8589" s="128"/>
      <c r="FY8589" s="129"/>
      <c r="GA8589" s="128"/>
    </row>
    <row r="8590" spans="179:183" x14ac:dyDescent="0.35">
      <c r="FW8590" s="128"/>
      <c r="FX8590" s="128"/>
      <c r="FY8590" s="129"/>
      <c r="GA8590" s="128"/>
    </row>
    <row r="8591" spans="179:183" x14ac:dyDescent="0.35">
      <c r="FW8591" s="128"/>
      <c r="FX8591" s="128"/>
      <c r="FY8591" s="129"/>
      <c r="GA8591" s="128"/>
    </row>
    <row r="8592" spans="179:183" x14ac:dyDescent="0.35">
      <c r="FW8592" s="128"/>
      <c r="FX8592" s="128"/>
      <c r="FY8592" s="129"/>
      <c r="GA8592" s="128"/>
    </row>
    <row r="8593" spans="179:183" x14ac:dyDescent="0.35">
      <c r="FW8593" s="128"/>
      <c r="FX8593" s="128"/>
      <c r="FY8593" s="129"/>
      <c r="GA8593" s="128"/>
    </row>
    <row r="8594" spans="179:183" x14ac:dyDescent="0.35">
      <c r="FW8594" s="128"/>
      <c r="FX8594" s="128"/>
      <c r="FY8594" s="129"/>
      <c r="GA8594" s="128"/>
    </row>
    <row r="8595" spans="179:183" x14ac:dyDescent="0.35">
      <c r="FW8595" s="128"/>
      <c r="FX8595" s="128"/>
      <c r="FY8595" s="129"/>
      <c r="GA8595" s="128"/>
    </row>
    <row r="8596" spans="179:183" x14ac:dyDescent="0.35">
      <c r="FW8596" s="128"/>
      <c r="FX8596" s="128"/>
      <c r="FY8596" s="129"/>
      <c r="GA8596" s="128"/>
    </row>
    <row r="8597" spans="179:183" x14ac:dyDescent="0.35">
      <c r="FW8597" s="128"/>
      <c r="FX8597" s="128"/>
      <c r="FY8597" s="129"/>
      <c r="GA8597" s="128"/>
    </row>
    <row r="8598" spans="179:183" x14ac:dyDescent="0.35">
      <c r="FW8598" s="128"/>
      <c r="FX8598" s="128"/>
      <c r="FY8598" s="129"/>
      <c r="GA8598" s="128"/>
    </row>
    <row r="8599" spans="179:183" x14ac:dyDescent="0.35">
      <c r="FW8599" s="128"/>
      <c r="FX8599" s="128"/>
      <c r="FY8599" s="129"/>
      <c r="GA8599" s="128"/>
    </row>
    <row r="8600" spans="179:183" x14ac:dyDescent="0.35">
      <c r="FW8600" s="128"/>
      <c r="FX8600" s="128"/>
      <c r="FY8600" s="129"/>
      <c r="GA8600" s="128"/>
    </row>
    <row r="8601" spans="179:183" x14ac:dyDescent="0.35">
      <c r="FW8601" s="128"/>
      <c r="FX8601" s="128"/>
      <c r="FY8601" s="129"/>
      <c r="GA8601" s="128"/>
    </row>
    <row r="8602" spans="179:183" x14ac:dyDescent="0.35">
      <c r="FW8602" s="128"/>
      <c r="FX8602" s="128"/>
      <c r="FY8602" s="129"/>
      <c r="GA8602" s="128"/>
    </row>
    <row r="8603" spans="179:183" x14ac:dyDescent="0.35">
      <c r="FW8603" s="128"/>
      <c r="FX8603" s="128"/>
      <c r="FY8603" s="129"/>
      <c r="GA8603" s="128"/>
    </row>
    <row r="8604" spans="179:183" x14ac:dyDescent="0.35">
      <c r="FW8604" s="128"/>
      <c r="FX8604" s="128"/>
      <c r="FY8604" s="129"/>
      <c r="GA8604" s="128"/>
    </row>
    <row r="8605" spans="179:183" x14ac:dyDescent="0.35">
      <c r="FW8605" s="128"/>
      <c r="FX8605" s="128"/>
      <c r="FY8605" s="129"/>
      <c r="GA8605" s="128"/>
    </row>
    <row r="8606" spans="179:183" x14ac:dyDescent="0.35">
      <c r="FW8606" s="128"/>
      <c r="FX8606" s="128"/>
      <c r="FY8606" s="129"/>
      <c r="GA8606" s="128"/>
    </row>
    <row r="8607" spans="179:183" x14ac:dyDescent="0.35">
      <c r="FW8607" s="128"/>
      <c r="FX8607" s="128"/>
      <c r="FY8607" s="129"/>
      <c r="GA8607" s="128"/>
    </row>
    <row r="8608" spans="179:183" x14ac:dyDescent="0.35">
      <c r="FW8608" s="128"/>
      <c r="FX8608" s="128"/>
      <c r="FY8608" s="129"/>
      <c r="GA8608" s="128"/>
    </row>
    <row r="8609" spans="179:183" x14ac:dyDescent="0.35">
      <c r="FW8609" s="128"/>
      <c r="FX8609" s="128"/>
      <c r="FY8609" s="129"/>
      <c r="GA8609" s="128"/>
    </row>
    <row r="8610" spans="179:183" x14ac:dyDescent="0.35">
      <c r="FW8610" s="128"/>
      <c r="FX8610" s="128"/>
      <c r="FY8610" s="129"/>
      <c r="GA8610" s="128"/>
    </row>
    <row r="8611" spans="179:183" x14ac:dyDescent="0.35">
      <c r="FW8611" s="128"/>
      <c r="FX8611" s="128"/>
      <c r="FY8611" s="129"/>
      <c r="GA8611" s="128"/>
    </row>
    <row r="8612" spans="179:183" x14ac:dyDescent="0.35">
      <c r="FW8612" s="128"/>
      <c r="FX8612" s="128"/>
      <c r="FY8612" s="129"/>
      <c r="GA8612" s="128"/>
    </row>
    <row r="8613" spans="179:183" x14ac:dyDescent="0.35">
      <c r="FW8613" s="128"/>
      <c r="FX8613" s="128"/>
      <c r="FY8613" s="129"/>
      <c r="GA8613" s="128"/>
    </row>
    <row r="8614" spans="179:183" x14ac:dyDescent="0.35">
      <c r="FW8614" s="128"/>
      <c r="FX8614" s="128"/>
      <c r="FY8614" s="129"/>
      <c r="GA8614" s="128"/>
    </row>
    <row r="8615" spans="179:183" x14ac:dyDescent="0.35">
      <c r="FW8615" s="128"/>
      <c r="FX8615" s="128"/>
      <c r="FY8615" s="129"/>
      <c r="GA8615" s="128"/>
    </row>
    <row r="8616" spans="179:183" x14ac:dyDescent="0.35">
      <c r="FW8616" s="128"/>
      <c r="FX8616" s="128"/>
      <c r="FY8616" s="129"/>
      <c r="GA8616" s="128"/>
    </row>
    <row r="8617" spans="179:183" x14ac:dyDescent="0.35">
      <c r="FW8617" s="128"/>
      <c r="FX8617" s="128"/>
      <c r="FY8617" s="129"/>
      <c r="GA8617" s="128"/>
    </row>
    <row r="8618" spans="179:183" x14ac:dyDescent="0.35">
      <c r="FW8618" s="128"/>
      <c r="FX8618" s="128"/>
      <c r="FY8618" s="129"/>
      <c r="GA8618" s="128"/>
    </row>
    <row r="8619" spans="179:183" x14ac:dyDescent="0.35">
      <c r="FW8619" s="128"/>
      <c r="FX8619" s="128"/>
      <c r="FY8619" s="129"/>
      <c r="GA8619" s="128"/>
    </row>
    <row r="8620" spans="179:183" x14ac:dyDescent="0.35">
      <c r="FW8620" s="128"/>
      <c r="FX8620" s="128"/>
      <c r="FY8620" s="129"/>
      <c r="GA8620" s="128"/>
    </row>
    <row r="8621" spans="179:183" x14ac:dyDescent="0.35">
      <c r="FW8621" s="128"/>
      <c r="FX8621" s="128"/>
      <c r="FY8621" s="129"/>
      <c r="GA8621" s="128"/>
    </row>
    <row r="8622" spans="179:183" x14ac:dyDescent="0.35">
      <c r="FW8622" s="128"/>
      <c r="FX8622" s="128"/>
      <c r="FY8622" s="129"/>
      <c r="GA8622" s="128"/>
    </row>
    <row r="8623" spans="179:183" x14ac:dyDescent="0.35">
      <c r="FW8623" s="128"/>
      <c r="FX8623" s="128"/>
      <c r="FY8623" s="129"/>
      <c r="GA8623" s="128"/>
    </row>
    <row r="8624" spans="179:183" x14ac:dyDescent="0.35">
      <c r="FW8624" s="128"/>
      <c r="FX8624" s="128"/>
      <c r="FY8624" s="129"/>
      <c r="GA8624" s="128"/>
    </row>
    <row r="8625" spans="179:183" x14ac:dyDescent="0.35">
      <c r="FW8625" s="128"/>
      <c r="FX8625" s="128"/>
      <c r="FY8625" s="129"/>
      <c r="GA8625" s="128"/>
    </row>
    <row r="8626" spans="179:183" x14ac:dyDescent="0.35">
      <c r="FW8626" s="128"/>
      <c r="FX8626" s="128"/>
      <c r="FY8626" s="129"/>
      <c r="GA8626" s="128"/>
    </row>
    <row r="8627" spans="179:183" x14ac:dyDescent="0.35">
      <c r="FW8627" s="128"/>
      <c r="FX8627" s="128"/>
      <c r="FY8627" s="129"/>
      <c r="GA8627" s="128"/>
    </row>
    <row r="8628" spans="179:183" x14ac:dyDescent="0.35">
      <c r="FW8628" s="128"/>
      <c r="FX8628" s="128"/>
      <c r="FY8628" s="129"/>
      <c r="GA8628" s="128"/>
    </row>
    <row r="8629" spans="179:183" x14ac:dyDescent="0.35">
      <c r="FW8629" s="128"/>
      <c r="FX8629" s="128"/>
      <c r="FY8629" s="129"/>
      <c r="GA8629" s="128"/>
    </row>
    <row r="8630" spans="179:183" x14ac:dyDescent="0.35">
      <c r="FW8630" s="128"/>
      <c r="FX8630" s="128"/>
      <c r="FY8630" s="129"/>
      <c r="GA8630" s="128"/>
    </row>
    <row r="8631" spans="179:183" x14ac:dyDescent="0.35">
      <c r="FW8631" s="128"/>
      <c r="FX8631" s="128"/>
      <c r="FY8631" s="129"/>
      <c r="GA8631" s="128"/>
    </row>
    <row r="8632" spans="179:183" x14ac:dyDescent="0.35">
      <c r="FW8632" s="128"/>
      <c r="FX8632" s="128"/>
      <c r="FY8632" s="129"/>
      <c r="GA8632" s="128"/>
    </row>
    <row r="8633" spans="179:183" x14ac:dyDescent="0.35">
      <c r="FW8633" s="128"/>
      <c r="FX8633" s="128"/>
      <c r="FY8633" s="129"/>
      <c r="GA8633" s="128"/>
    </row>
    <row r="8634" spans="179:183" x14ac:dyDescent="0.35">
      <c r="FW8634" s="128"/>
      <c r="FX8634" s="128"/>
      <c r="FY8634" s="129"/>
      <c r="GA8634" s="128"/>
    </row>
    <row r="8635" spans="179:183" x14ac:dyDescent="0.35">
      <c r="FW8635" s="128"/>
      <c r="FX8635" s="128"/>
      <c r="FY8635" s="129"/>
      <c r="GA8635" s="128"/>
    </row>
    <row r="8636" spans="179:183" x14ac:dyDescent="0.35">
      <c r="FW8636" s="128"/>
      <c r="FX8636" s="128"/>
      <c r="FY8636" s="129"/>
      <c r="GA8636" s="128"/>
    </row>
    <row r="8637" spans="179:183" x14ac:dyDescent="0.35">
      <c r="FW8637" s="128"/>
      <c r="FX8637" s="128"/>
      <c r="FY8637" s="129"/>
      <c r="GA8637" s="128"/>
    </row>
    <row r="8638" spans="179:183" x14ac:dyDescent="0.35">
      <c r="FW8638" s="128"/>
      <c r="FX8638" s="128"/>
      <c r="FY8638" s="129"/>
      <c r="GA8638" s="128"/>
    </row>
    <row r="8639" spans="179:183" x14ac:dyDescent="0.35">
      <c r="FW8639" s="128"/>
      <c r="FX8639" s="128"/>
      <c r="FY8639" s="129"/>
      <c r="GA8639" s="128"/>
    </row>
    <row r="8640" spans="179:183" x14ac:dyDescent="0.35">
      <c r="FW8640" s="128"/>
      <c r="FX8640" s="128"/>
      <c r="FY8640" s="129"/>
      <c r="GA8640" s="128"/>
    </row>
    <row r="8641" spans="179:183" x14ac:dyDescent="0.35">
      <c r="FW8641" s="128"/>
      <c r="FX8641" s="128"/>
      <c r="FY8641" s="129"/>
      <c r="GA8641" s="128"/>
    </row>
    <row r="8642" spans="179:183" x14ac:dyDescent="0.35">
      <c r="FW8642" s="128"/>
      <c r="FX8642" s="128"/>
      <c r="FY8642" s="129"/>
      <c r="GA8642" s="128"/>
    </row>
    <row r="8643" spans="179:183" x14ac:dyDescent="0.35">
      <c r="FW8643" s="128"/>
      <c r="FX8643" s="128"/>
      <c r="FY8643" s="129"/>
      <c r="GA8643" s="128"/>
    </row>
    <row r="8644" spans="179:183" x14ac:dyDescent="0.35">
      <c r="FW8644" s="128"/>
      <c r="FX8644" s="128"/>
      <c r="FY8644" s="129"/>
      <c r="GA8644" s="128"/>
    </row>
    <row r="8645" spans="179:183" x14ac:dyDescent="0.35">
      <c r="FW8645" s="128"/>
      <c r="FX8645" s="128"/>
      <c r="FY8645" s="129"/>
      <c r="GA8645" s="128"/>
    </row>
    <row r="8646" spans="179:183" x14ac:dyDescent="0.35">
      <c r="FW8646" s="128"/>
      <c r="FX8646" s="128"/>
      <c r="FY8646" s="129"/>
      <c r="GA8646" s="128"/>
    </row>
    <row r="8647" spans="179:183" x14ac:dyDescent="0.35">
      <c r="FW8647" s="128"/>
      <c r="FX8647" s="128"/>
      <c r="FY8647" s="129"/>
      <c r="GA8647" s="128"/>
    </row>
    <row r="8648" spans="179:183" x14ac:dyDescent="0.35">
      <c r="FW8648" s="128"/>
      <c r="FX8648" s="128"/>
      <c r="FY8648" s="129"/>
      <c r="GA8648" s="128"/>
    </row>
    <row r="8649" spans="179:183" x14ac:dyDescent="0.35">
      <c r="FW8649" s="128"/>
      <c r="FX8649" s="128"/>
      <c r="FY8649" s="129"/>
      <c r="GA8649" s="128"/>
    </row>
    <row r="8650" spans="179:183" x14ac:dyDescent="0.35">
      <c r="FW8650" s="128"/>
      <c r="FX8650" s="128"/>
      <c r="FY8650" s="129"/>
      <c r="GA8650" s="128"/>
    </row>
    <row r="8651" spans="179:183" x14ac:dyDescent="0.35">
      <c r="FW8651" s="128"/>
      <c r="FX8651" s="128"/>
      <c r="FY8651" s="129"/>
      <c r="GA8651" s="128"/>
    </row>
    <row r="8652" spans="179:183" x14ac:dyDescent="0.35">
      <c r="FW8652" s="128"/>
      <c r="FX8652" s="128"/>
      <c r="FY8652" s="129"/>
      <c r="GA8652" s="128"/>
    </row>
    <row r="8653" spans="179:183" x14ac:dyDescent="0.35">
      <c r="FW8653" s="128"/>
      <c r="FX8653" s="128"/>
      <c r="FY8653" s="129"/>
      <c r="GA8653" s="128"/>
    </row>
    <row r="8654" spans="179:183" x14ac:dyDescent="0.35">
      <c r="FW8654" s="128"/>
      <c r="FX8654" s="128"/>
      <c r="FY8654" s="129"/>
      <c r="GA8654" s="128"/>
    </row>
    <row r="8655" spans="179:183" x14ac:dyDescent="0.35">
      <c r="FW8655" s="128"/>
      <c r="FX8655" s="128"/>
      <c r="FY8655" s="129"/>
      <c r="GA8655" s="128"/>
    </row>
    <row r="8656" spans="179:183" x14ac:dyDescent="0.35">
      <c r="FW8656" s="128"/>
      <c r="FX8656" s="128"/>
      <c r="FY8656" s="129"/>
      <c r="GA8656" s="128"/>
    </row>
    <row r="8657" spans="179:183" x14ac:dyDescent="0.35">
      <c r="FW8657" s="128"/>
      <c r="FX8657" s="128"/>
      <c r="FY8657" s="129"/>
      <c r="GA8657" s="128"/>
    </row>
    <row r="8658" spans="179:183" x14ac:dyDescent="0.35">
      <c r="FW8658" s="128"/>
      <c r="FX8658" s="128"/>
      <c r="FY8658" s="129"/>
      <c r="GA8658" s="128"/>
    </row>
    <row r="8659" spans="179:183" x14ac:dyDescent="0.35">
      <c r="FW8659" s="128"/>
      <c r="FX8659" s="128"/>
      <c r="FY8659" s="129"/>
      <c r="GA8659" s="128"/>
    </row>
    <row r="8660" spans="179:183" x14ac:dyDescent="0.35">
      <c r="FW8660" s="128"/>
      <c r="FX8660" s="128"/>
      <c r="FY8660" s="129"/>
      <c r="GA8660" s="128"/>
    </row>
    <row r="8661" spans="179:183" x14ac:dyDescent="0.35">
      <c r="FW8661" s="128"/>
      <c r="FX8661" s="128"/>
      <c r="FY8661" s="129"/>
      <c r="GA8661" s="128"/>
    </row>
    <row r="8662" spans="179:183" x14ac:dyDescent="0.35">
      <c r="FW8662" s="128"/>
      <c r="FX8662" s="128"/>
      <c r="FY8662" s="129"/>
      <c r="GA8662" s="128"/>
    </row>
    <row r="8663" spans="179:183" x14ac:dyDescent="0.35">
      <c r="FW8663" s="128"/>
      <c r="FX8663" s="128"/>
      <c r="FY8663" s="129"/>
      <c r="GA8663" s="128"/>
    </row>
    <row r="8664" spans="179:183" x14ac:dyDescent="0.35">
      <c r="FW8664" s="128"/>
      <c r="FX8664" s="128"/>
      <c r="FY8664" s="129"/>
      <c r="GA8664" s="128"/>
    </row>
    <row r="8665" spans="179:183" x14ac:dyDescent="0.35">
      <c r="FW8665" s="128"/>
      <c r="FX8665" s="128"/>
      <c r="FY8665" s="129"/>
      <c r="GA8665" s="128"/>
    </row>
    <row r="8666" spans="179:183" x14ac:dyDescent="0.35">
      <c r="FW8666" s="128"/>
      <c r="FX8666" s="128"/>
      <c r="FY8666" s="129"/>
      <c r="GA8666" s="128"/>
    </row>
    <row r="8667" spans="179:183" x14ac:dyDescent="0.35">
      <c r="FW8667" s="128"/>
      <c r="FX8667" s="128"/>
      <c r="FY8667" s="129"/>
      <c r="GA8667" s="128"/>
    </row>
    <row r="8668" spans="179:183" x14ac:dyDescent="0.35">
      <c r="FW8668" s="128"/>
      <c r="FX8668" s="128"/>
      <c r="FY8668" s="129"/>
      <c r="GA8668" s="128"/>
    </row>
    <row r="8669" spans="179:183" x14ac:dyDescent="0.35">
      <c r="FW8669" s="128"/>
      <c r="FX8669" s="128"/>
      <c r="FY8669" s="129"/>
      <c r="GA8669" s="128"/>
    </row>
    <row r="8670" spans="179:183" x14ac:dyDescent="0.35">
      <c r="FW8670" s="128"/>
      <c r="FX8670" s="128"/>
      <c r="FY8670" s="129"/>
      <c r="GA8670" s="128"/>
    </row>
    <row r="8671" spans="179:183" x14ac:dyDescent="0.35">
      <c r="FW8671" s="128"/>
      <c r="FX8671" s="128"/>
      <c r="FY8671" s="129"/>
      <c r="GA8671" s="128"/>
    </row>
    <row r="8672" spans="179:183" x14ac:dyDescent="0.35">
      <c r="FW8672" s="128"/>
      <c r="FX8672" s="128"/>
      <c r="FY8672" s="129"/>
      <c r="GA8672" s="128"/>
    </row>
    <row r="8673" spans="179:183" x14ac:dyDescent="0.35">
      <c r="FW8673" s="128"/>
      <c r="FX8673" s="128"/>
      <c r="FY8673" s="129"/>
      <c r="GA8673" s="128"/>
    </row>
    <row r="8674" spans="179:183" x14ac:dyDescent="0.35">
      <c r="FW8674" s="128"/>
      <c r="FX8674" s="128"/>
      <c r="FY8674" s="129"/>
      <c r="GA8674" s="128"/>
    </row>
    <row r="8675" spans="179:183" x14ac:dyDescent="0.35">
      <c r="FW8675" s="128"/>
      <c r="FX8675" s="128"/>
      <c r="FY8675" s="129"/>
      <c r="GA8675" s="128"/>
    </row>
    <row r="8676" spans="179:183" x14ac:dyDescent="0.35">
      <c r="FW8676" s="128"/>
      <c r="FX8676" s="128"/>
      <c r="FY8676" s="129"/>
      <c r="GA8676" s="128"/>
    </row>
    <row r="8677" spans="179:183" x14ac:dyDescent="0.35">
      <c r="FW8677" s="128"/>
      <c r="FX8677" s="128"/>
      <c r="FY8677" s="129"/>
      <c r="GA8677" s="128"/>
    </row>
    <row r="8678" spans="179:183" x14ac:dyDescent="0.35">
      <c r="FW8678" s="128"/>
      <c r="FX8678" s="128"/>
      <c r="FY8678" s="129"/>
      <c r="GA8678" s="128"/>
    </row>
    <row r="8679" spans="179:183" x14ac:dyDescent="0.35">
      <c r="FW8679" s="128"/>
      <c r="FX8679" s="128"/>
      <c r="FY8679" s="129"/>
      <c r="GA8679" s="128"/>
    </row>
    <row r="8680" spans="179:183" x14ac:dyDescent="0.35">
      <c r="FW8680" s="128"/>
      <c r="FX8680" s="128"/>
      <c r="FY8680" s="129"/>
      <c r="GA8680" s="128"/>
    </row>
    <row r="8681" spans="179:183" x14ac:dyDescent="0.35">
      <c r="FW8681" s="128"/>
      <c r="FX8681" s="128"/>
      <c r="FY8681" s="129"/>
      <c r="GA8681" s="128"/>
    </row>
    <row r="8682" spans="179:183" x14ac:dyDescent="0.35">
      <c r="FW8682" s="128"/>
      <c r="FX8682" s="128"/>
      <c r="FY8682" s="129"/>
      <c r="GA8682" s="128"/>
    </row>
    <row r="8683" spans="179:183" x14ac:dyDescent="0.35">
      <c r="FW8683" s="128"/>
      <c r="FX8683" s="128"/>
      <c r="FY8683" s="129"/>
      <c r="GA8683" s="128"/>
    </row>
    <row r="8684" spans="179:183" x14ac:dyDescent="0.35">
      <c r="FW8684" s="128"/>
      <c r="FX8684" s="128"/>
      <c r="FY8684" s="129"/>
      <c r="GA8684" s="128"/>
    </row>
    <row r="8685" spans="179:183" x14ac:dyDescent="0.35">
      <c r="FW8685" s="128"/>
      <c r="FX8685" s="128"/>
      <c r="FY8685" s="129"/>
      <c r="GA8685" s="128"/>
    </row>
    <row r="8686" spans="179:183" x14ac:dyDescent="0.35">
      <c r="FW8686" s="128"/>
      <c r="FX8686" s="128"/>
      <c r="FY8686" s="129"/>
      <c r="GA8686" s="128"/>
    </row>
    <row r="8687" spans="179:183" x14ac:dyDescent="0.35">
      <c r="FW8687" s="128"/>
      <c r="FX8687" s="128"/>
      <c r="FY8687" s="129"/>
      <c r="GA8687" s="128"/>
    </row>
    <row r="8688" spans="179:183" x14ac:dyDescent="0.35">
      <c r="FW8688" s="128"/>
      <c r="FX8688" s="128"/>
      <c r="FY8688" s="129"/>
      <c r="GA8688" s="128"/>
    </row>
    <row r="8689" spans="179:183" x14ac:dyDescent="0.35">
      <c r="FW8689" s="128"/>
      <c r="FX8689" s="128"/>
      <c r="FY8689" s="129"/>
      <c r="GA8689" s="128"/>
    </row>
    <row r="8690" spans="179:183" x14ac:dyDescent="0.35">
      <c r="FW8690" s="128"/>
      <c r="FX8690" s="128"/>
      <c r="FY8690" s="129"/>
      <c r="GA8690" s="128"/>
    </row>
    <row r="8691" spans="179:183" x14ac:dyDescent="0.35">
      <c r="FW8691" s="128"/>
      <c r="FX8691" s="128"/>
      <c r="FY8691" s="129"/>
      <c r="GA8691" s="128"/>
    </row>
    <row r="8692" spans="179:183" x14ac:dyDescent="0.35">
      <c r="FW8692" s="128"/>
      <c r="FX8692" s="128"/>
      <c r="FY8692" s="129"/>
      <c r="GA8692" s="128"/>
    </row>
    <row r="8693" spans="179:183" x14ac:dyDescent="0.35">
      <c r="FW8693" s="128"/>
      <c r="FX8693" s="128"/>
      <c r="FY8693" s="129"/>
      <c r="GA8693" s="128"/>
    </row>
    <row r="8694" spans="179:183" x14ac:dyDescent="0.35">
      <c r="FW8694" s="128"/>
      <c r="FX8694" s="128"/>
      <c r="FY8694" s="129"/>
      <c r="GA8694" s="128"/>
    </row>
    <row r="8695" spans="179:183" x14ac:dyDescent="0.35">
      <c r="FW8695" s="128"/>
      <c r="FX8695" s="128"/>
      <c r="FY8695" s="129"/>
      <c r="GA8695" s="128"/>
    </row>
    <row r="8696" spans="179:183" x14ac:dyDescent="0.35">
      <c r="FW8696" s="128"/>
      <c r="FX8696" s="128"/>
      <c r="FY8696" s="129"/>
      <c r="GA8696" s="128"/>
    </row>
    <row r="8697" spans="179:183" x14ac:dyDescent="0.35">
      <c r="FW8697" s="128"/>
      <c r="FX8697" s="128"/>
      <c r="FY8697" s="129"/>
      <c r="GA8697" s="128"/>
    </row>
    <row r="8698" spans="179:183" x14ac:dyDescent="0.35">
      <c r="FW8698" s="128"/>
      <c r="FX8698" s="128"/>
      <c r="FY8698" s="129"/>
      <c r="GA8698" s="128"/>
    </row>
    <row r="8699" spans="179:183" x14ac:dyDescent="0.35">
      <c r="FW8699" s="128"/>
      <c r="FX8699" s="128"/>
      <c r="FY8699" s="129"/>
      <c r="GA8699" s="128"/>
    </row>
    <row r="8700" spans="179:183" x14ac:dyDescent="0.35">
      <c r="FW8700" s="128"/>
      <c r="FX8700" s="128"/>
      <c r="FY8700" s="129"/>
      <c r="GA8700" s="128"/>
    </row>
    <row r="8701" spans="179:183" x14ac:dyDescent="0.35">
      <c r="FW8701" s="128"/>
      <c r="FX8701" s="128"/>
      <c r="FY8701" s="129"/>
      <c r="GA8701" s="128"/>
    </row>
    <row r="8702" spans="179:183" x14ac:dyDescent="0.35">
      <c r="FW8702" s="128"/>
      <c r="FX8702" s="128"/>
      <c r="FY8702" s="129"/>
      <c r="GA8702" s="128"/>
    </row>
    <row r="8703" spans="179:183" x14ac:dyDescent="0.35">
      <c r="FW8703" s="128"/>
      <c r="FX8703" s="128"/>
      <c r="FY8703" s="129"/>
      <c r="GA8703" s="128"/>
    </row>
    <row r="8704" spans="179:183" x14ac:dyDescent="0.35">
      <c r="FW8704" s="128"/>
      <c r="FX8704" s="128"/>
      <c r="FY8704" s="129"/>
      <c r="GA8704" s="128"/>
    </row>
    <row r="8705" spans="179:183" x14ac:dyDescent="0.35">
      <c r="FW8705" s="128"/>
      <c r="FX8705" s="128"/>
      <c r="FY8705" s="129"/>
      <c r="GA8705" s="128"/>
    </row>
    <row r="8706" spans="179:183" x14ac:dyDescent="0.35">
      <c r="FW8706" s="128"/>
      <c r="FX8706" s="128"/>
      <c r="FY8706" s="129"/>
      <c r="GA8706" s="128"/>
    </row>
    <row r="8707" spans="179:183" x14ac:dyDescent="0.35">
      <c r="FW8707" s="128"/>
      <c r="FX8707" s="128"/>
      <c r="FY8707" s="129"/>
      <c r="GA8707" s="128"/>
    </row>
    <row r="8708" spans="179:183" x14ac:dyDescent="0.35">
      <c r="FW8708" s="128"/>
      <c r="FX8708" s="128"/>
      <c r="FY8708" s="129"/>
      <c r="GA8708" s="128"/>
    </row>
    <row r="8709" spans="179:183" x14ac:dyDescent="0.35">
      <c r="FW8709" s="128"/>
      <c r="FX8709" s="128"/>
      <c r="FY8709" s="129"/>
      <c r="GA8709" s="128"/>
    </row>
    <row r="8710" spans="179:183" x14ac:dyDescent="0.35">
      <c r="FW8710" s="128"/>
      <c r="FX8710" s="128"/>
      <c r="FY8710" s="129"/>
      <c r="GA8710" s="128"/>
    </row>
    <row r="8711" spans="179:183" x14ac:dyDescent="0.35">
      <c r="FW8711" s="128"/>
      <c r="FX8711" s="128"/>
      <c r="FY8711" s="129"/>
      <c r="GA8711" s="128"/>
    </row>
    <row r="8712" spans="179:183" x14ac:dyDescent="0.35">
      <c r="FW8712" s="128"/>
      <c r="FX8712" s="128"/>
      <c r="FY8712" s="129"/>
      <c r="GA8712" s="128"/>
    </row>
    <row r="8713" spans="179:183" x14ac:dyDescent="0.35">
      <c r="FW8713" s="128"/>
      <c r="FX8713" s="128"/>
      <c r="FY8713" s="129"/>
      <c r="GA8713" s="128"/>
    </row>
    <row r="8714" spans="179:183" x14ac:dyDescent="0.35">
      <c r="FW8714" s="128"/>
      <c r="FX8714" s="128"/>
      <c r="FY8714" s="129"/>
      <c r="GA8714" s="128"/>
    </row>
    <row r="8715" spans="179:183" x14ac:dyDescent="0.35">
      <c r="FW8715" s="128"/>
      <c r="FX8715" s="128"/>
      <c r="FY8715" s="129"/>
      <c r="GA8715" s="128"/>
    </row>
    <row r="8716" spans="179:183" x14ac:dyDescent="0.35">
      <c r="FW8716" s="128"/>
      <c r="FX8716" s="128"/>
      <c r="FY8716" s="129"/>
      <c r="GA8716" s="128"/>
    </row>
    <row r="8717" spans="179:183" x14ac:dyDescent="0.35">
      <c r="FW8717" s="128"/>
      <c r="FX8717" s="128"/>
      <c r="FY8717" s="129"/>
      <c r="GA8717" s="128"/>
    </row>
    <row r="8718" spans="179:183" x14ac:dyDescent="0.35">
      <c r="FW8718" s="128"/>
      <c r="FX8718" s="128"/>
      <c r="FY8718" s="129"/>
      <c r="GA8718" s="128"/>
    </row>
    <row r="8719" spans="179:183" x14ac:dyDescent="0.35">
      <c r="FW8719" s="128"/>
      <c r="FX8719" s="128"/>
      <c r="FY8719" s="129"/>
      <c r="GA8719" s="128"/>
    </row>
    <row r="8720" spans="179:183" x14ac:dyDescent="0.35">
      <c r="FW8720" s="128"/>
      <c r="FX8720" s="128"/>
      <c r="FY8720" s="129"/>
      <c r="GA8720" s="128"/>
    </row>
    <row r="8721" spans="179:183" x14ac:dyDescent="0.35">
      <c r="FW8721" s="128"/>
      <c r="FX8721" s="128"/>
      <c r="FY8721" s="129"/>
      <c r="GA8721" s="128"/>
    </row>
    <row r="8722" spans="179:183" x14ac:dyDescent="0.35">
      <c r="FW8722" s="128"/>
      <c r="FX8722" s="128"/>
      <c r="FY8722" s="129"/>
      <c r="GA8722" s="128"/>
    </row>
    <row r="8723" spans="179:183" x14ac:dyDescent="0.35">
      <c r="FW8723" s="128"/>
      <c r="FX8723" s="128"/>
      <c r="FY8723" s="129"/>
      <c r="GA8723" s="128"/>
    </row>
    <row r="8724" spans="179:183" x14ac:dyDescent="0.35">
      <c r="FW8724" s="128"/>
      <c r="FX8724" s="128"/>
      <c r="FY8724" s="129"/>
      <c r="GA8724" s="128"/>
    </row>
    <row r="8725" spans="179:183" x14ac:dyDescent="0.35">
      <c r="FW8725" s="128"/>
      <c r="FX8725" s="128"/>
      <c r="FY8725" s="129"/>
      <c r="GA8725" s="128"/>
    </row>
    <row r="8726" spans="179:183" x14ac:dyDescent="0.35">
      <c r="FW8726" s="128"/>
      <c r="FX8726" s="128"/>
      <c r="FY8726" s="129"/>
      <c r="GA8726" s="128"/>
    </row>
    <row r="8727" spans="179:183" x14ac:dyDescent="0.35">
      <c r="FW8727" s="128"/>
      <c r="FX8727" s="128"/>
      <c r="FY8727" s="129"/>
      <c r="GA8727" s="128"/>
    </row>
    <row r="8728" spans="179:183" x14ac:dyDescent="0.35">
      <c r="FW8728" s="128"/>
      <c r="FX8728" s="128"/>
      <c r="FY8728" s="129"/>
      <c r="GA8728" s="128"/>
    </row>
    <row r="8729" spans="179:183" x14ac:dyDescent="0.35">
      <c r="FW8729" s="128"/>
      <c r="FX8729" s="128"/>
      <c r="FY8729" s="129"/>
      <c r="GA8729" s="128"/>
    </row>
    <row r="8730" spans="179:183" x14ac:dyDescent="0.35">
      <c r="FW8730" s="128"/>
      <c r="FX8730" s="128"/>
      <c r="FY8730" s="129"/>
      <c r="GA8730" s="128"/>
    </row>
    <row r="8731" spans="179:183" x14ac:dyDescent="0.35">
      <c r="FW8731" s="128"/>
      <c r="FX8731" s="128"/>
      <c r="FY8731" s="129"/>
      <c r="GA8731" s="128"/>
    </row>
    <row r="8732" spans="179:183" x14ac:dyDescent="0.35">
      <c r="FW8732" s="128"/>
      <c r="FX8732" s="128"/>
      <c r="FY8732" s="129"/>
      <c r="GA8732" s="128"/>
    </row>
    <row r="8733" spans="179:183" x14ac:dyDescent="0.35">
      <c r="FW8733" s="128"/>
      <c r="FX8733" s="128"/>
      <c r="FY8733" s="129"/>
      <c r="GA8733" s="128"/>
    </row>
    <row r="8734" spans="179:183" x14ac:dyDescent="0.35">
      <c r="FW8734" s="128"/>
      <c r="FX8734" s="128"/>
      <c r="FY8734" s="129"/>
      <c r="GA8734" s="128"/>
    </row>
    <row r="8735" spans="179:183" x14ac:dyDescent="0.35">
      <c r="FW8735" s="128"/>
      <c r="FX8735" s="128"/>
      <c r="FY8735" s="129"/>
      <c r="GA8735" s="128"/>
    </row>
    <row r="8736" spans="179:183" x14ac:dyDescent="0.35">
      <c r="FW8736" s="128"/>
      <c r="FX8736" s="128"/>
      <c r="FY8736" s="129"/>
      <c r="GA8736" s="128"/>
    </row>
    <row r="8737" spans="179:183" x14ac:dyDescent="0.35">
      <c r="FW8737" s="128"/>
      <c r="FX8737" s="128"/>
      <c r="FY8737" s="129"/>
      <c r="GA8737" s="128"/>
    </row>
    <row r="8738" spans="179:183" x14ac:dyDescent="0.35">
      <c r="FW8738" s="128"/>
      <c r="FX8738" s="128"/>
      <c r="FY8738" s="129"/>
      <c r="GA8738" s="128"/>
    </row>
    <row r="8739" spans="179:183" x14ac:dyDescent="0.35">
      <c r="FW8739" s="128"/>
      <c r="FX8739" s="128"/>
      <c r="FY8739" s="129"/>
      <c r="GA8739" s="128"/>
    </row>
    <row r="8740" spans="179:183" x14ac:dyDescent="0.35">
      <c r="FW8740" s="128"/>
      <c r="FX8740" s="128"/>
      <c r="FY8740" s="129"/>
      <c r="GA8740" s="128"/>
    </row>
    <row r="8741" spans="179:183" x14ac:dyDescent="0.35">
      <c r="FW8741" s="128"/>
      <c r="FX8741" s="128"/>
      <c r="FY8741" s="129"/>
      <c r="GA8741" s="128"/>
    </row>
    <row r="8742" spans="179:183" x14ac:dyDescent="0.35">
      <c r="FW8742" s="128"/>
      <c r="FX8742" s="128"/>
      <c r="FY8742" s="129"/>
      <c r="GA8742" s="128"/>
    </row>
    <row r="8743" spans="179:183" x14ac:dyDescent="0.35">
      <c r="FW8743" s="128"/>
      <c r="FX8743" s="128"/>
      <c r="FY8743" s="129"/>
      <c r="GA8743" s="128"/>
    </row>
    <row r="8744" spans="179:183" x14ac:dyDescent="0.35">
      <c r="FW8744" s="128"/>
      <c r="FX8744" s="128"/>
      <c r="FY8744" s="129"/>
      <c r="GA8744" s="128"/>
    </row>
    <row r="8745" spans="179:183" x14ac:dyDescent="0.35">
      <c r="FW8745" s="128"/>
      <c r="FX8745" s="128"/>
      <c r="FY8745" s="129"/>
      <c r="GA8745" s="128"/>
    </row>
    <row r="8746" spans="179:183" x14ac:dyDescent="0.35">
      <c r="FW8746" s="128"/>
      <c r="FX8746" s="128"/>
      <c r="FY8746" s="129"/>
      <c r="GA8746" s="128"/>
    </row>
    <row r="8747" spans="179:183" x14ac:dyDescent="0.35">
      <c r="FW8747" s="128"/>
      <c r="FX8747" s="128"/>
      <c r="FY8747" s="129"/>
      <c r="GA8747" s="128"/>
    </row>
    <row r="8748" spans="179:183" x14ac:dyDescent="0.35">
      <c r="FW8748" s="128"/>
      <c r="FX8748" s="128"/>
      <c r="FY8748" s="129"/>
      <c r="GA8748" s="128"/>
    </row>
    <row r="8749" spans="179:183" x14ac:dyDescent="0.35">
      <c r="FW8749" s="128"/>
      <c r="FX8749" s="128"/>
      <c r="FY8749" s="129"/>
      <c r="GA8749" s="128"/>
    </row>
    <row r="8750" spans="179:183" x14ac:dyDescent="0.35">
      <c r="FW8750" s="128"/>
      <c r="FX8750" s="128"/>
      <c r="FY8750" s="129"/>
      <c r="GA8750" s="128"/>
    </row>
    <row r="8751" spans="179:183" x14ac:dyDescent="0.35">
      <c r="FW8751" s="128"/>
      <c r="FX8751" s="128"/>
      <c r="FY8751" s="129"/>
      <c r="GA8751" s="128"/>
    </row>
    <row r="8752" spans="179:183" x14ac:dyDescent="0.35">
      <c r="FW8752" s="128"/>
      <c r="FX8752" s="128"/>
      <c r="FY8752" s="129"/>
      <c r="GA8752" s="128"/>
    </row>
    <row r="8753" spans="179:183" x14ac:dyDescent="0.35">
      <c r="FW8753" s="128"/>
      <c r="FX8753" s="128"/>
      <c r="FY8753" s="129"/>
      <c r="GA8753" s="128"/>
    </row>
    <row r="8754" spans="179:183" x14ac:dyDescent="0.35">
      <c r="FW8754" s="128"/>
      <c r="FX8754" s="128"/>
      <c r="FY8754" s="129"/>
      <c r="GA8754" s="128"/>
    </row>
    <row r="8755" spans="179:183" x14ac:dyDescent="0.35">
      <c r="FW8755" s="128"/>
      <c r="FX8755" s="128"/>
      <c r="FY8755" s="129"/>
      <c r="GA8755" s="128"/>
    </row>
    <row r="8756" spans="179:183" x14ac:dyDescent="0.35">
      <c r="FW8756" s="128"/>
      <c r="FX8756" s="128"/>
      <c r="FY8756" s="129"/>
      <c r="GA8756" s="128"/>
    </row>
    <row r="8757" spans="179:183" x14ac:dyDescent="0.35">
      <c r="FW8757" s="128"/>
      <c r="FX8757" s="128"/>
      <c r="FY8757" s="129"/>
      <c r="GA8757" s="128"/>
    </row>
    <row r="8758" spans="179:183" x14ac:dyDescent="0.35">
      <c r="FW8758" s="128"/>
      <c r="FX8758" s="128"/>
      <c r="FY8758" s="129"/>
      <c r="GA8758" s="128"/>
    </row>
    <row r="8759" spans="179:183" x14ac:dyDescent="0.35">
      <c r="FW8759" s="128"/>
      <c r="FX8759" s="128"/>
      <c r="FY8759" s="129"/>
      <c r="GA8759" s="128"/>
    </row>
    <row r="8760" spans="179:183" x14ac:dyDescent="0.35">
      <c r="FW8760" s="128"/>
      <c r="FX8760" s="128"/>
      <c r="FY8760" s="129"/>
      <c r="GA8760" s="128"/>
    </row>
    <row r="8761" spans="179:183" x14ac:dyDescent="0.35">
      <c r="FW8761" s="128"/>
      <c r="FX8761" s="128"/>
      <c r="FY8761" s="129"/>
      <c r="GA8761" s="128"/>
    </row>
    <row r="8762" spans="179:183" x14ac:dyDescent="0.35">
      <c r="FW8762" s="128"/>
      <c r="FX8762" s="128"/>
      <c r="FY8762" s="129"/>
      <c r="GA8762" s="128"/>
    </row>
    <row r="8763" spans="179:183" x14ac:dyDescent="0.35">
      <c r="FW8763" s="128"/>
      <c r="FX8763" s="128"/>
      <c r="FY8763" s="129"/>
      <c r="GA8763" s="128"/>
    </row>
    <row r="8764" spans="179:183" x14ac:dyDescent="0.35">
      <c r="FW8764" s="128"/>
      <c r="FX8764" s="128"/>
      <c r="FY8764" s="129"/>
      <c r="GA8764" s="128"/>
    </row>
    <row r="8765" spans="179:183" x14ac:dyDescent="0.35">
      <c r="FW8765" s="128"/>
      <c r="FX8765" s="128"/>
      <c r="FY8765" s="129"/>
      <c r="GA8765" s="128"/>
    </row>
    <row r="8766" spans="179:183" x14ac:dyDescent="0.35">
      <c r="FW8766" s="128"/>
      <c r="FX8766" s="128"/>
      <c r="FY8766" s="129"/>
      <c r="GA8766" s="128"/>
    </row>
    <row r="8767" spans="179:183" x14ac:dyDescent="0.35">
      <c r="FW8767" s="128"/>
      <c r="FX8767" s="128"/>
      <c r="FY8767" s="129"/>
      <c r="GA8767" s="128"/>
    </row>
    <row r="8768" spans="179:183" x14ac:dyDescent="0.35">
      <c r="FW8768" s="128"/>
      <c r="FX8768" s="128"/>
      <c r="FY8768" s="129"/>
      <c r="GA8768" s="128"/>
    </row>
    <row r="8769" spans="179:183" x14ac:dyDescent="0.35">
      <c r="FW8769" s="128"/>
      <c r="FX8769" s="128"/>
      <c r="FY8769" s="129"/>
      <c r="GA8769" s="128"/>
    </row>
    <row r="8770" spans="179:183" x14ac:dyDescent="0.35">
      <c r="FW8770" s="128"/>
      <c r="FX8770" s="128"/>
      <c r="FY8770" s="129"/>
      <c r="GA8770" s="128"/>
    </row>
    <row r="8771" spans="179:183" x14ac:dyDescent="0.35">
      <c r="FW8771" s="128"/>
      <c r="FX8771" s="128"/>
      <c r="FY8771" s="129"/>
      <c r="GA8771" s="128"/>
    </row>
    <row r="8772" spans="179:183" x14ac:dyDescent="0.35">
      <c r="FW8772" s="128"/>
      <c r="FX8772" s="128"/>
      <c r="FY8772" s="129"/>
      <c r="GA8772" s="128"/>
    </row>
    <row r="8773" spans="179:183" x14ac:dyDescent="0.35">
      <c r="FW8773" s="128"/>
      <c r="FX8773" s="128"/>
      <c r="FY8773" s="129"/>
      <c r="GA8773" s="128"/>
    </row>
    <row r="8774" spans="179:183" x14ac:dyDescent="0.35">
      <c r="FW8774" s="128"/>
      <c r="FX8774" s="128"/>
      <c r="FY8774" s="129"/>
      <c r="GA8774" s="128"/>
    </row>
    <row r="8775" spans="179:183" x14ac:dyDescent="0.35">
      <c r="FW8775" s="128"/>
      <c r="FX8775" s="128"/>
      <c r="FY8775" s="129"/>
      <c r="GA8775" s="128"/>
    </row>
    <row r="8776" spans="179:183" x14ac:dyDescent="0.35">
      <c r="FW8776" s="128"/>
      <c r="FX8776" s="128"/>
      <c r="FY8776" s="129"/>
      <c r="GA8776" s="128"/>
    </row>
    <row r="8777" spans="179:183" x14ac:dyDescent="0.35">
      <c r="FW8777" s="128"/>
      <c r="FX8777" s="128"/>
      <c r="FY8777" s="129"/>
      <c r="GA8777" s="128"/>
    </row>
    <row r="8778" spans="179:183" x14ac:dyDescent="0.35">
      <c r="FW8778" s="128"/>
      <c r="FX8778" s="128"/>
      <c r="FY8778" s="129"/>
      <c r="GA8778" s="128"/>
    </row>
    <row r="8779" spans="179:183" x14ac:dyDescent="0.35">
      <c r="FW8779" s="128"/>
      <c r="FX8779" s="128"/>
      <c r="FY8779" s="129"/>
      <c r="GA8779" s="128"/>
    </row>
    <row r="8780" spans="179:183" x14ac:dyDescent="0.35">
      <c r="FW8780" s="128"/>
      <c r="FX8780" s="128"/>
      <c r="FY8780" s="129"/>
      <c r="GA8780" s="128"/>
    </row>
    <row r="8781" spans="179:183" x14ac:dyDescent="0.35">
      <c r="FW8781" s="128"/>
      <c r="FX8781" s="128"/>
      <c r="FY8781" s="129"/>
      <c r="GA8781" s="128"/>
    </row>
    <row r="8782" spans="179:183" x14ac:dyDescent="0.35">
      <c r="FW8782" s="128"/>
      <c r="FX8782" s="128"/>
      <c r="FY8782" s="129"/>
      <c r="GA8782" s="128"/>
    </row>
    <row r="8783" spans="179:183" x14ac:dyDescent="0.35">
      <c r="FW8783" s="128"/>
      <c r="FX8783" s="128"/>
      <c r="FY8783" s="129"/>
      <c r="GA8783" s="128"/>
    </row>
    <row r="8784" spans="179:183" x14ac:dyDescent="0.35">
      <c r="FW8784" s="128"/>
      <c r="FX8784" s="128"/>
      <c r="FY8784" s="129"/>
      <c r="GA8784" s="128"/>
    </row>
    <row r="8785" spans="179:183" x14ac:dyDescent="0.35">
      <c r="FW8785" s="128"/>
      <c r="FX8785" s="128"/>
      <c r="FY8785" s="129"/>
      <c r="GA8785" s="128"/>
    </row>
    <row r="8786" spans="179:183" x14ac:dyDescent="0.35">
      <c r="FW8786" s="128"/>
      <c r="FX8786" s="128"/>
      <c r="FY8786" s="129"/>
      <c r="GA8786" s="128"/>
    </row>
    <row r="8787" spans="179:183" x14ac:dyDescent="0.35">
      <c r="FW8787" s="128"/>
      <c r="FX8787" s="128"/>
      <c r="FY8787" s="129"/>
      <c r="GA8787" s="128"/>
    </row>
    <row r="8788" spans="179:183" x14ac:dyDescent="0.35">
      <c r="FW8788" s="128"/>
      <c r="FX8788" s="128"/>
      <c r="FY8788" s="129"/>
      <c r="GA8788" s="128"/>
    </row>
    <row r="8789" spans="179:183" x14ac:dyDescent="0.35">
      <c r="FW8789" s="128"/>
      <c r="FX8789" s="128"/>
      <c r="FY8789" s="129"/>
      <c r="GA8789" s="128"/>
    </row>
    <row r="8790" spans="179:183" x14ac:dyDescent="0.35">
      <c r="FW8790" s="128"/>
      <c r="FX8790" s="128"/>
      <c r="FY8790" s="129"/>
      <c r="GA8790" s="128"/>
    </row>
    <row r="8791" spans="179:183" x14ac:dyDescent="0.35">
      <c r="FW8791" s="128"/>
      <c r="FX8791" s="128"/>
      <c r="FY8791" s="129"/>
      <c r="GA8791" s="128"/>
    </row>
    <row r="8792" spans="179:183" x14ac:dyDescent="0.35">
      <c r="FW8792" s="128"/>
      <c r="FX8792" s="128"/>
      <c r="FY8792" s="129"/>
      <c r="GA8792" s="128"/>
    </row>
    <row r="8793" spans="179:183" x14ac:dyDescent="0.35">
      <c r="FW8793" s="128"/>
      <c r="FX8793" s="128"/>
      <c r="FY8793" s="129"/>
      <c r="GA8793" s="128"/>
    </row>
    <row r="8794" spans="179:183" x14ac:dyDescent="0.35">
      <c r="FW8794" s="128"/>
      <c r="FX8794" s="128"/>
      <c r="FY8794" s="129"/>
      <c r="GA8794" s="128"/>
    </row>
    <row r="8795" spans="179:183" x14ac:dyDescent="0.35">
      <c r="FW8795" s="128"/>
      <c r="FX8795" s="128"/>
      <c r="FY8795" s="129"/>
      <c r="GA8795" s="128"/>
    </row>
    <row r="8796" spans="179:183" x14ac:dyDescent="0.35">
      <c r="FW8796" s="128"/>
      <c r="FX8796" s="128"/>
      <c r="FY8796" s="129"/>
      <c r="GA8796" s="128"/>
    </row>
    <row r="8797" spans="179:183" x14ac:dyDescent="0.35">
      <c r="FW8797" s="128"/>
      <c r="FX8797" s="128"/>
      <c r="FY8797" s="129"/>
      <c r="GA8797" s="128"/>
    </row>
    <row r="8798" spans="179:183" x14ac:dyDescent="0.35">
      <c r="FW8798" s="128"/>
      <c r="FX8798" s="128"/>
      <c r="FY8798" s="129"/>
      <c r="GA8798" s="128"/>
    </row>
    <row r="8799" spans="179:183" x14ac:dyDescent="0.35">
      <c r="FW8799" s="128"/>
      <c r="FX8799" s="128"/>
      <c r="FY8799" s="129"/>
      <c r="GA8799" s="128"/>
    </row>
    <row r="8800" spans="179:183" x14ac:dyDescent="0.35">
      <c r="FW8800" s="128"/>
      <c r="FX8800" s="128"/>
      <c r="FY8800" s="129"/>
      <c r="GA8800" s="128"/>
    </row>
    <row r="8801" spans="179:183" x14ac:dyDescent="0.35">
      <c r="FW8801" s="128"/>
      <c r="FX8801" s="128"/>
      <c r="FY8801" s="129"/>
      <c r="GA8801" s="128"/>
    </row>
    <row r="8802" spans="179:183" x14ac:dyDescent="0.35">
      <c r="FW8802" s="128"/>
      <c r="FX8802" s="128"/>
      <c r="FY8802" s="129"/>
      <c r="GA8802" s="128"/>
    </row>
    <row r="8803" spans="179:183" x14ac:dyDescent="0.35">
      <c r="FW8803" s="128"/>
      <c r="FX8803" s="128"/>
      <c r="FY8803" s="129"/>
      <c r="GA8803" s="128"/>
    </row>
    <row r="8804" spans="179:183" x14ac:dyDescent="0.35">
      <c r="FW8804" s="128"/>
      <c r="FX8804" s="128"/>
      <c r="FY8804" s="129"/>
      <c r="GA8804" s="128"/>
    </row>
    <row r="8805" spans="179:183" x14ac:dyDescent="0.35">
      <c r="FW8805" s="128"/>
      <c r="FX8805" s="128"/>
      <c r="FY8805" s="129"/>
      <c r="GA8805" s="128"/>
    </row>
    <row r="8806" spans="179:183" x14ac:dyDescent="0.35">
      <c r="FW8806" s="128"/>
      <c r="FX8806" s="128"/>
      <c r="FY8806" s="129"/>
      <c r="GA8806" s="128"/>
    </row>
    <row r="8807" spans="179:183" x14ac:dyDescent="0.35">
      <c r="FW8807" s="128"/>
      <c r="FX8807" s="128"/>
      <c r="FY8807" s="129"/>
      <c r="GA8807" s="128"/>
    </row>
    <row r="8808" spans="179:183" x14ac:dyDescent="0.35">
      <c r="FW8808" s="128"/>
      <c r="FX8808" s="128"/>
      <c r="FY8808" s="129"/>
      <c r="GA8808" s="128"/>
    </row>
    <row r="8809" spans="179:183" x14ac:dyDescent="0.35">
      <c r="FW8809" s="128"/>
      <c r="FX8809" s="128"/>
      <c r="FY8809" s="129"/>
      <c r="GA8809" s="128"/>
    </row>
    <row r="8810" spans="179:183" x14ac:dyDescent="0.35">
      <c r="FW8810" s="128"/>
      <c r="FX8810" s="128"/>
      <c r="FY8810" s="129"/>
      <c r="GA8810" s="128"/>
    </row>
    <row r="8811" spans="179:183" x14ac:dyDescent="0.35">
      <c r="FW8811" s="128"/>
      <c r="FX8811" s="128"/>
      <c r="FY8811" s="129"/>
      <c r="GA8811" s="128"/>
    </row>
    <row r="8812" spans="179:183" x14ac:dyDescent="0.35">
      <c r="FW8812" s="128"/>
      <c r="FX8812" s="128"/>
      <c r="FY8812" s="129"/>
      <c r="GA8812" s="128"/>
    </row>
    <row r="8813" spans="179:183" x14ac:dyDescent="0.35">
      <c r="FW8813" s="128"/>
      <c r="FX8813" s="128"/>
      <c r="FY8813" s="129"/>
      <c r="GA8813" s="128"/>
    </row>
    <row r="8814" spans="179:183" x14ac:dyDescent="0.35">
      <c r="FW8814" s="128"/>
      <c r="FX8814" s="128"/>
      <c r="FY8814" s="129"/>
      <c r="GA8814" s="128"/>
    </row>
    <row r="8815" spans="179:183" x14ac:dyDescent="0.35">
      <c r="FW8815" s="128"/>
      <c r="FX8815" s="128"/>
      <c r="FY8815" s="129"/>
      <c r="GA8815" s="128"/>
    </row>
    <row r="8816" spans="179:183" x14ac:dyDescent="0.35">
      <c r="FW8816" s="128"/>
      <c r="FX8816" s="128"/>
      <c r="FY8816" s="129"/>
      <c r="GA8816" s="128"/>
    </row>
    <row r="8817" spans="179:183" x14ac:dyDescent="0.35">
      <c r="FW8817" s="128"/>
      <c r="FX8817" s="128"/>
      <c r="FY8817" s="129"/>
      <c r="GA8817" s="128"/>
    </row>
    <row r="8818" spans="179:183" x14ac:dyDescent="0.35">
      <c r="FW8818" s="128"/>
      <c r="FX8818" s="128"/>
      <c r="FY8818" s="129"/>
      <c r="GA8818" s="128"/>
    </row>
    <row r="8819" spans="179:183" x14ac:dyDescent="0.35">
      <c r="FW8819" s="128"/>
      <c r="FX8819" s="128"/>
      <c r="FY8819" s="129"/>
      <c r="GA8819" s="128"/>
    </row>
    <row r="8820" spans="179:183" x14ac:dyDescent="0.35">
      <c r="FW8820" s="128"/>
      <c r="FX8820" s="128"/>
      <c r="FY8820" s="129"/>
      <c r="GA8820" s="128"/>
    </row>
    <row r="8821" spans="179:183" x14ac:dyDescent="0.35">
      <c r="FW8821" s="128"/>
      <c r="FX8821" s="128"/>
      <c r="FY8821" s="129"/>
      <c r="GA8821" s="128"/>
    </row>
    <row r="8822" spans="179:183" x14ac:dyDescent="0.35">
      <c r="FW8822" s="128"/>
      <c r="FX8822" s="128"/>
      <c r="FY8822" s="129"/>
      <c r="GA8822" s="128"/>
    </row>
    <row r="8823" spans="179:183" x14ac:dyDescent="0.35">
      <c r="FW8823" s="128"/>
      <c r="FX8823" s="128"/>
      <c r="FY8823" s="129"/>
      <c r="GA8823" s="128"/>
    </row>
    <row r="8824" spans="179:183" x14ac:dyDescent="0.35">
      <c r="FW8824" s="128"/>
      <c r="FX8824" s="128"/>
      <c r="FY8824" s="129"/>
      <c r="GA8824" s="128"/>
    </row>
    <row r="8825" spans="179:183" x14ac:dyDescent="0.35">
      <c r="FW8825" s="128"/>
      <c r="FX8825" s="128"/>
      <c r="FY8825" s="129"/>
      <c r="GA8825" s="128"/>
    </row>
    <row r="8826" spans="179:183" x14ac:dyDescent="0.35">
      <c r="FW8826" s="128"/>
      <c r="FX8826" s="128"/>
      <c r="FY8826" s="129"/>
      <c r="GA8826" s="128"/>
    </row>
    <row r="8827" spans="179:183" x14ac:dyDescent="0.35">
      <c r="FW8827" s="128"/>
      <c r="FX8827" s="128"/>
      <c r="FY8827" s="129"/>
      <c r="GA8827" s="128"/>
    </row>
    <row r="8828" spans="179:183" x14ac:dyDescent="0.35">
      <c r="FW8828" s="128"/>
      <c r="FX8828" s="128"/>
      <c r="FY8828" s="129"/>
      <c r="GA8828" s="128"/>
    </row>
    <row r="8829" spans="179:183" x14ac:dyDescent="0.35">
      <c r="FW8829" s="128"/>
      <c r="FX8829" s="128"/>
      <c r="FY8829" s="129"/>
      <c r="GA8829" s="128"/>
    </row>
    <row r="8830" spans="179:183" x14ac:dyDescent="0.35">
      <c r="FW8830" s="128"/>
      <c r="FX8830" s="128"/>
      <c r="FY8830" s="129"/>
      <c r="GA8830" s="128"/>
    </row>
    <row r="8831" spans="179:183" x14ac:dyDescent="0.35">
      <c r="FW8831" s="128"/>
      <c r="FX8831" s="128"/>
      <c r="FY8831" s="129"/>
      <c r="GA8831" s="128"/>
    </row>
    <row r="8832" spans="179:183" x14ac:dyDescent="0.35">
      <c r="FW8832" s="128"/>
      <c r="FX8832" s="128"/>
      <c r="FY8832" s="129"/>
      <c r="GA8832" s="128"/>
    </row>
    <row r="8833" spans="179:183" x14ac:dyDescent="0.35">
      <c r="FW8833" s="128"/>
      <c r="FX8833" s="128"/>
      <c r="FY8833" s="129"/>
      <c r="GA8833" s="128"/>
    </row>
    <row r="8834" spans="179:183" x14ac:dyDescent="0.35">
      <c r="FW8834" s="128"/>
      <c r="FX8834" s="128"/>
      <c r="FY8834" s="129"/>
      <c r="GA8834" s="128"/>
    </row>
    <row r="8835" spans="179:183" x14ac:dyDescent="0.35">
      <c r="FW8835" s="128"/>
      <c r="FX8835" s="128"/>
      <c r="FY8835" s="129"/>
      <c r="GA8835" s="128"/>
    </row>
    <row r="8836" spans="179:183" x14ac:dyDescent="0.35">
      <c r="FW8836" s="128"/>
      <c r="FX8836" s="128"/>
      <c r="FY8836" s="129"/>
      <c r="GA8836" s="128"/>
    </row>
    <row r="8837" spans="179:183" x14ac:dyDescent="0.35">
      <c r="FW8837" s="128"/>
      <c r="FX8837" s="128"/>
      <c r="FY8837" s="129"/>
      <c r="GA8837" s="128"/>
    </row>
    <row r="8838" spans="179:183" x14ac:dyDescent="0.35">
      <c r="FW8838" s="128"/>
      <c r="FX8838" s="128"/>
      <c r="FY8838" s="129"/>
      <c r="GA8838" s="128"/>
    </row>
    <row r="8839" spans="179:183" x14ac:dyDescent="0.35">
      <c r="FW8839" s="128"/>
      <c r="FX8839" s="128"/>
      <c r="FY8839" s="129"/>
      <c r="GA8839" s="128"/>
    </row>
    <row r="8840" spans="179:183" x14ac:dyDescent="0.35">
      <c r="FW8840" s="128"/>
      <c r="FX8840" s="128"/>
      <c r="FY8840" s="129"/>
      <c r="GA8840" s="128"/>
    </row>
    <row r="8841" spans="179:183" x14ac:dyDescent="0.35">
      <c r="FW8841" s="128"/>
      <c r="FX8841" s="128"/>
      <c r="FY8841" s="129"/>
      <c r="GA8841" s="128"/>
    </row>
    <row r="8842" spans="179:183" x14ac:dyDescent="0.35">
      <c r="FW8842" s="128"/>
      <c r="FX8842" s="128"/>
      <c r="FY8842" s="129"/>
      <c r="GA8842" s="128"/>
    </row>
    <row r="8843" spans="179:183" x14ac:dyDescent="0.35">
      <c r="FW8843" s="128"/>
      <c r="FX8843" s="128"/>
      <c r="FY8843" s="129"/>
      <c r="GA8843" s="128"/>
    </row>
    <row r="8844" spans="179:183" x14ac:dyDescent="0.35">
      <c r="FW8844" s="128"/>
      <c r="FX8844" s="128"/>
      <c r="FY8844" s="129"/>
      <c r="GA8844" s="128"/>
    </row>
    <row r="8845" spans="179:183" x14ac:dyDescent="0.35">
      <c r="FW8845" s="128"/>
      <c r="FX8845" s="128"/>
      <c r="FY8845" s="129"/>
      <c r="GA8845" s="128"/>
    </row>
    <row r="8846" spans="179:183" x14ac:dyDescent="0.35">
      <c r="FW8846" s="128"/>
      <c r="FX8846" s="128"/>
      <c r="FY8846" s="129"/>
      <c r="GA8846" s="128"/>
    </row>
    <row r="8847" spans="179:183" x14ac:dyDescent="0.35">
      <c r="FW8847" s="128"/>
      <c r="FX8847" s="128"/>
      <c r="FY8847" s="129"/>
      <c r="GA8847" s="128"/>
    </row>
    <row r="8848" spans="179:183" x14ac:dyDescent="0.35">
      <c r="FW8848" s="128"/>
      <c r="FX8848" s="128"/>
      <c r="FY8848" s="129"/>
      <c r="GA8848" s="128"/>
    </row>
    <row r="8849" spans="179:183" x14ac:dyDescent="0.35">
      <c r="FW8849" s="128"/>
      <c r="FX8849" s="128"/>
      <c r="FY8849" s="129"/>
      <c r="GA8849" s="128"/>
    </row>
    <row r="8850" spans="179:183" x14ac:dyDescent="0.35">
      <c r="FW8850" s="128"/>
      <c r="FX8850" s="128"/>
      <c r="FY8850" s="129"/>
      <c r="GA8850" s="128"/>
    </row>
    <row r="8851" spans="179:183" x14ac:dyDescent="0.35">
      <c r="FW8851" s="128"/>
      <c r="FX8851" s="128"/>
      <c r="FY8851" s="129"/>
      <c r="GA8851" s="128"/>
    </row>
    <row r="8852" spans="179:183" x14ac:dyDescent="0.35">
      <c r="FW8852" s="128"/>
      <c r="FX8852" s="128"/>
      <c r="FY8852" s="129"/>
      <c r="GA8852" s="128"/>
    </row>
    <row r="8853" spans="179:183" x14ac:dyDescent="0.35">
      <c r="FW8853" s="128"/>
      <c r="FX8853" s="128"/>
      <c r="FY8853" s="129"/>
      <c r="GA8853" s="128"/>
    </row>
    <row r="8854" spans="179:183" x14ac:dyDescent="0.35">
      <c r="FW8854" s="128"/>
      <c r="FX8854" s="128"/>
      <c r="FY8854" s="129"/>
      <c r="GA8854" s="128"/>
    </row>
    <row r="8855" spans="179:183" x14ac:dyDescent="0.35">
      <c r="FW8855" s="128"/>
      <c r="FX8855" s="128"/>
      <c r="FY8855" s="129"/>
      <c r="GA8855" s="128"/>
    </row>
    <row r="8856" spans="179:183" x14ac:dyDescent="0.35">
      <c r="FW8856" s="128"/>
      <c r="FX8856" s="128"/>
      <c r="FY8856" s="129"/>
      <c r="GA8856" s="128"/>
    </row>
    <row r="8857" spans="179:183" x14ac:dyDescent="0.35">
      <c r="FW8857" s="128"/>
      <c r="FX8857" s="128"/>
      <c r="FY8857" s="129"/>
      <c r="GA8857" s="128"/>
    </row>
    <row r="8858" spans="179:183" x14ac:dyDescent="0.35">
      <c r="FW8858" s="128"/>
      <c r="FX8858" s="128"/>
      <c r="FY8858" s="129"/>
      <c r="GA8858" s="128"/>
    </row>
    <row r="8859" spans="179:183" x14ac:dyDescent="0.35">
      <c r="FW8859" s="128"/>
      <c r="FX8859" s="128"/>
      <c r="FY8859" s="129"/>
      <c r="GA8859" s="128"/>
    </row>
    <row r="8860" spans="179:183" x14ac:dyDescent="0.35">
      <c r="FW8860" s="128"/>
      <c r="FX8860" s="128"/>
      <c r="FY8860" s="129"/>
      <c r="GA8860" s="128"/>
    </row>
    <row r="8861" spans="179:183" x14ac:dyDescent="0.35">
      <c r="FW8861" s="128"/>
      <c r="FX8861" s="128"/>
      <c r="FY8861" s="129"/>
      <c r="GA8861" s="128"/>
    </row>
    <row r="8862" spans="179:183" x14ac:dyDescent="0.35">
      <c r="FW8862" s="128"/>
      <c r="FX8862" s="128"/>
      <c r="FY8862" s="129"/>
      <c r="GA8862" s="128"/>
    </row>
    <row r="8863" spans="179:183" x14ac:dyDescent="0.35">
      <c r="FW8863" s="128"/>
      <c r="FX8863" s="128"/>
      <c r="FY8863" s="129"/>
      <c r="GA8863" s="128"/>
    </row>
    <row r="8864" spans="179:183" x14ac:dyDescent="0.35">
      <c r="FW8864" s="128"/>
      <c r="FX8864" s="128"/>
      <c r="FY8864" s="129"/>
      <c r="GA8864" s="128"/>
    </row>
    <row r="8865" spans="179:183" x14ac:dyDescent="0.35">
      <c r="FW8865" s="128"/>
      <c r="FX8865" s="128"/>
      <c r="FY8865" s="129"/>
      <c r="GA8865" s="128"/>
    </row>
    <row r="8866" spans="179:183" x14ac:dyDescent="0.35">
      <c r="FW8866" s="128"/>
      <c r="FX8866" s="128"/>
      <c r="FY8866" s="129"/>
      <c r="GA8866" s="128"/>
    </row>
    <row r="8867" spans="179:183" x14ac:dyDescent="0.35">
      <c r="FW8867" s="128"/>
      <c r="FX8867" s="128"/>
      <c r="FY8867" s="129"/>
      <c r="GA8867" s="128"/>
    </row>
    <row r="8868" spans="179:183" x14ac:dyDescent="0.35">
      <c r="FW8868" s="128"/>
      <c r="FX8868" s="128"/>
      <c r="FY8868" s="129"/>
      <c r="GA8868" s="128"/>
    </row>
    <row r="8869" spans="179:183" x14ac:dyDescent="0.35">
      <c r="FW8869" s="128"/>
      <c r="FX8869" s="128"/>
      <c r="FY8869" s="129"/>
      <c r="GA8869" s="128"/>
    </row>
    <row r="8870" spans="179:183" x14ac:dyDescent="0.35">
      <c r="FW8870" s="128"/>
      <c r="FX8870" s="128"/>
      <c r="FY8870" s="129"/>
      <c r="GA8870" s="128"/>
    </row>
    <row r="8871" spans="179:183" x14ac:dyDescent="0.35">
      <c r="FW8871" s="128"/>
      <c r="FX8871" s="128"/>
      <c r="FY8871" s="129"/>
      <c r="GA8871" s="128"/>
    </row>
    <row r="8872" spans="179:183" x14ac:dyDescent="0.35">
      <c r="FW8872" s="128"/>
      <c r="FX8872" s="128"/>
      <c r="FY8872" s="129"/>
      <c r="GA8872" s="128"/>
    </row>
    <row r="8873" spans="179:183" x14ac:dyDescent="0.35">
      <c r="FW8873" s="128"/>
      <c r="FX8873" s="128"/>
      <c r="FY8873" s="129"/>
      <c r="GA8873" s="128"/>
    </row>
    <row r="8874" spans="179:183" x14ac:dyDescent="0.35">
      <c r="FW8874" s="128"/>
      <c r="FX8874" s="128"/>
      <c r="FY8874" s="129"/>
      <c r="GA8874" s="128"/>
    </row>
    <row r="8875" spans="179:183" x14ac:dyDescent="0.35">
      <c r="FW8875" s="128"/>
      <c r="FX8875" s="128"/>
      <c r="FY8875" s="129"/>
      <c r="GA8875" s="128"/>
    </row>
    <row r="8876" spans="179:183" x14ac:dyDescent="0.35">
      <c r="FW8876" s="128"/>
      <c r="FX8876" s="128"/>
      <c r="FY8876" s="129"/>
      <c r="GA8876" s="128"/>
    </row>
    <row r="8877" spans="179:183" x14ac:dyDescent="0.35">
      <c r="FW8877" s="128"/>
      <c r="FX8877" s="128"/>
      <c r="FY8877" s="129"/>
      <c r="GA8877" s="128"/>
    </row>
    <row r="8878" spans="179:183" x14ac:dyDescent="0.35">
      <c r="FW8878" s="128"/>
      <c r="FX8878" s="128"/>
      <c r="FY8878" s="129"/>
      <c r="GA8878" s="128"/>
    </row>
    <row r="8879" spans="179:183" x14ac:dyDescent="0.35">
      <c r="FW8879" s="128"/>
      <c r="FX8879" s="128"/>
      <c r="FY8879" s="129"/>
      <c r="GA8879" s="128"/>
    </row>
    <row r="8880" spans="179:183" x14ac:dyDescent="0.35">
      <c r="FW8880" s="128"/>
      <c r="FX8880" s="128"/>
      <c r="FY8880" s="129"/>
      <c r="GA8880" s="128"/>
    </row>
    <row r="8881" spans="179:183" x14ac:dyDescent="0.35">
      <c r="FW8881" s="128"/>
      <c r="FX8881" s="128"/>
      <c r="FY8881" s="129"/>
      <c r="GA8881" s="128"/>
    </row>
    <row r="8882" spans="179:183" x14ac:dyDescent="0.35">
      <c r="FW8882" s="128"/>
      <c r="FX8882" s="128"/>
      <c r="FY8882" s="129"/>
      <c r="GA8882" s="128"/>
    </row>
    <row r="8883" spans="179:183" x14ac:dyDescent="0.35">
      <c r="FW8883" s="128"/>
      <c r="FX8883" s="128"/>
      <c r="FY8883" s="129"/>
      <c r="GA8883" s="128"/>
    </row>
    <row r="8884" spans="179:183" x14ac:dyDescent="0.35">
      <c r="FW8884" s="128"/>
      <c r="FX8884" s="128"/>
      <c r="FY8884" s="129"/>
      <c r="GA8884" s="128"/>
    </row>
    <row r="8885" spans="179:183" x14ac:dyDescent="0.35">
      <c r="FW8885" s="128"/>
      <c r="FX8885" s="128"/>
      <c r="FY8885" s="129"/>
      <c r="GA8885" s="128"/>
    </row>
    <row r="8886" spans="179:183" x14ac:dyDescent="0.35">
      <c r="FW8886" s="128"/>
      <c r="FX8886" s="128"/>
      <c r="FY8886" s="129"/>
      <c r="GA8886" s="128"/>
    </row>
    <row r="8887" spans="179:183" x14ac:dyDescent="0.35">
      <c r="FW8887" s="128"/>
      <c r="FX8887" s="128"/>
      <c r="FY8887" s="129"/>
      <c r="GA8887" s="128"/>
    </row>
    <row r="8888" spans="179:183" x14ac:dyDescent="0.35">
      <c r="FW8888" s="128"/>
      <c r="FX8888" s="128"/>
      <c r="FY8888" s="129"/>
      <c r="GA8888" s="128"/>
    </row>
    <row r="8889" spans="179:183" x14ac:dyDescent="0.35">
      <c r="FW8889" s="128"/>
      <c r="FX8889" s="128"/>
      <c r="FY8889" s="129"/>
      <c r="GA8889" s="128"/>
    </row>
    <row r="8890" spans="179:183" x14ac:dyDescent="0.35">
      <c r="FW8890" s="128"/>
      <c r="FX8890" s="128"/>
      <c r="FY8890" s="129"/>
      <c r="GA8890" s="128"/>
    </row>
    <row r="8891" spans="179:183" x14ac:dyDescent="0.35">
      <c r="FW8891" s="128"/>
      <c r="FX8891" s="128"/>
      <c r="FY8891" s="129"/>
      <c r="GA8891" s="128"/>
    </row>
    <row r="8892" spans="179:183" x14ac:dyDescent="0.35">
      <c r="FW8892" s="128"/>
      <c r="FX8892" s="128"/>
      <c r="FY8892" s="129"/>
      <c r="GA8892" s="128"/>
    </row>
    <row r="8893" spans="179:183" x14ac:dyDescent="0.35">
      <c r="FW8893" s="128"/>
      <c r="FX8893" s="128"/>
      <c r="FY8893" s="129"/>
      <c r="GA8893" s="128"/>
    </row>
    <row r="8894" spans="179:183" x14ac:dyDescent="0.35">
      <c r="FW8894" s="128"/>
      <c r="FX8894" s="128"/>
      <c r="FY8894" s="129"/>
      <c r="GA8894" s="128"/>
    </row>
    <row r="8895" spans="179:183" x14ac:dyDescent="0.35">
      <c r="FW8895" s="128"/>
      <c r="FX8895" s="128"/>
      <c r="FY8895" s="129"/>
      <c r="GA8895" s="128"/>
    </row>
    <row r="8896" spans="179:183" x14ac:dyDescent="0.35">
      <c r="FW8896" s="128"/>
      <c r="FX8896" s="128"/>
      <c r="FY8896" s="129"/>
      <c r="GA8896" s="128"/>
    </row>
    <row r="8897" spans="179:183" x14ac:dyDescent="0.35">
      <c r="FW8897" s="128"/>
      <c r="FX8897" s="128"/>
      <c r="FY8897" s="129"/>
      <c r="GA8897" s="128"/>
    </row>
    <row r="8898" spans="179:183" x14ac:dyDescent="0.35">
      <c r="FW8898" s="128"/>
      <c r="FX8898" s="128"/>
      <c r="FY8898" s="129"/>
      <c r="GA8898" s="128"/>
    </row>
    <row r="8899" spans="179:183" x14ac:dyDescent="0.35">
      <c r="FW8899" s="128"/>
      <c r="FX8899" s="128"/>
      <c r="FY8899" s="129"/>
      <c r="GA8899" s="128"/>
    </row>
    <row r="8900" spans="179:183" x14ac:dyDescent="0.35">
      <c r="FW8900" s="128"/>
      <c r="FX8900" s="128"/>
      <c r="FY8900" s="129"/>
      <c r="GA8900" s="128"/>
    </row>
    <row r="8901" spans="179:183" x14ac:dyDescent="0.35">
      <c r="FW8901" s="128"/>
      <c r="FX8901" s="128"/>
      <c r="FY8901" s="129"/>
      <c r="GA8901" s="128"/>
    </row>
    <row r="8902" spans="179:183" x14ac:dyDescent="0.35">
      <c r="FW8902" s="128"/>
      <c r="FX8902" s="128"/>
      <c r="FY8902" s="129"/>
      <c r="GA8902" s="128"/>
    </row>
    <row r="8903" spans="179:183" x14ac:dyDescent="0.35">
      <c r="FW8903" s="128"/>
      <c r="FX8903" s="128"/>
      <c r="FY8903" s="129"/>
      <c r="GA8903" s="128"/>
    </row>
    <row r="8904" spans="179:183" x14ac:dyDescent="0.35">
      <c r="FW8904" s="128"/>
      <c r="FX8904" s="128"/>
      <c r="FY8904" s="129"/>
      <c r="GA8904" s="128"/>
    </row>
    <row r="8905" spans="179:183" x14ac:dyDescent="0.35">
      <c r="FW8905" s="128"/>
      <c r="FX8905" s="128"/>
      <c r="FY8905" s="129"/>
      <c r="GA8905" s="128"/>
    </row>
    <row r="8906" spans="179:183" x14ac:dyDescent="0.35">
      <c r="FW8906" s="128"/>
      <c r="FX8906" s="128"/>
      <c r="FY8906" s="129"/>
      <c r="GA8906" s="128"/>
    </row>
    <row r="8907" spans="179:183" x14ac:dyDescent="0.35">
      <c r="FW8907" s="128"/>
      <c r="FX8907" s="128"/>
      <c r="FY8907" s="129"/>
      <c r="GA8907" s="128"/>
    </row>
    <row r="8908" spans="179:183" x14ac:dyDescent="0.35">
      <c r="FW8908" s="128"/>
      <c r="FX8908" s="128"/>
      <c r="FY8908" s="129"/>
      <c r="GA8908" s="128"/>
    </row>
    <row r="8909" spans="179:183" x14ac:dyDescent="0.35">
      <c r="FW8909" s="128"/>
      <c r="FX8909" s="128"/>
      <c r="FY8909" s="129"/>
      <c r="GA8909" s="128"/>
    </row>
    <row r="8910" spans="179:183" x14ac:dyDescent="0.35">
      <c r="FW8910" s="128"/>
      <c r="FX8910" s="128"/>
      <c r="FY8910" s="129"/>
      <c r="GA8910" s="128"/>
    </row>
    <row r="8911" spans="179:183" x14ac:dyDescent="0.35">
      <c r="FW8911" s="128"/>
      <c r="FX8911" s="128"/>
      <c r="FY8911" s="129"/>
      <c r="GA8911" s="128"/>
    </row>
    <row r="8912" spans="179:183" x14ac:dyDescent="0.35">
      <c r="FW8912" s="128"/>
      <c r="FX8912" s="128"/>
      <c r="FY8912" s="129"/>
      <c r="GA8912" s="128"/>
    </row>
    <row r="8913" spans="179:183" x14ac:dyDescent="0.35">
      <c r="FW8913" s="128"/>
      <c r="FX8913" s="128"/>
      <c r="FY8913" s="129"/>
      <c r="GA8913" s="128"/>
    </row>
    <row r="8914" spans="179:183" x14ac:dyDescent="0.35">
      <c r="FW8914" s="128"/>
      <c r="FX8914" s="128"/>
      <c r="FY8914" s="129"/>
      <c r="GA8914" s="128"/>
    </row>
    <row r="8915" spans="179:183" x14ac:dyDescent="0.35">
      <c r="FW8915" s="128"/>
      <c r="FX8915" s="128"/>
      <c r="FY8915" s="129"/>
      <c r="GA8915" s="128"/>
    </row>
    <row r="8916" spans="179:183" x14ac:dyDescent="0.35">
      <c r="FW8916" s="128"/>
      <c r="FX8916" s="128"/>
      <c r="FY8916" s="129"/>
      <c r="GA8916" s="128"/>
    </row>
    <row r="8917" spans="179:183" x14ac:dyDescent="0.35">
      <c r="FW8917" s="128"/>
      <c r="FX8917" s="128"/>
      <c r="FY8917" s="129"/>
      <c r="GA8917" s="128"/>
    </row>
    <row r="8918" spans="179:183" x14ac:dyDescent="0.35">
      <c r="FW8918" s="128"/>
      <c r="FX8918" s="128"/>
      <c r="FY8918" s="129"/>
      <c r="GA8918" s="128"/>
    </row>
    <row r="8919" spans="179:183" x14ac:dyDescent="0.35">
      <c r="FW8919" s="128"/>
      <c r="FX8919" s="128"/>
      <c r="FY8919" s="129"/>
      <c r="GA8919" s="128"/>
    </row>
    <row r="8920" spans="179:183" x14ac:dyDescent="0.35">
      <c r="FW8920" s="128"/>
      <c r="FX8920" s="128"/>
      <c r="FY8920" s="129"/>
      <c r="GA8920" s="128"/>
    </row>
    <row r="8921" spans="179:183" x14ac:dyDescent="0.35">
      <c r="FW8921" s="128"/>
      <c r="FX8921" s="128"/>
      <c r="FY8921" s="129"/>
      <c r="GA8921" s="128"/>
    </row>
    <row r="8922" spans="179:183" x14ac:dyDescent="0.35">
      <c r="FW8922" s="128"/>
      <c r="FX8922" s="128"/>
      <c r="FY8922" s="129"/>
      <c r="GA8922" s="128"/>
    </row>
    <row r="8923" spans="179:183" x14ac:dyDescent="0.35">
      <c r="FW8923" s="128"/>
      <c r="FX8923" s="128"/>
      <c r="FY8923" s="129"/>
      <c r="GA8923" s="128"/>
    </row>
    <row r="8924" spans="179:183" x14ac:dyDescent="0.35">
      <c r="FW8924" s="128"/>
      <c r="FX8924" s="128"/>
      <c r="FY8924" s="129"/>
      <c r="GA8924" s="128"/>
    </row>
    <row r="8925" spans="179:183" x14ac:dyDescent="0.35">
      <c r="FW8925" s="128"/>
      <c r="FX8925" s="128"/>
      <c r="FY8925" s="129"/>
      <c r="GA8925" s="128"/>
    </row>
    <row r="8926" spans="179:183" x14ac:dyDescent="0.35">
      <c r="FW8926" s="128"/>
      <c r="FX8926" s="128"/>
      <c r="FY8926" s="129"/>
      <c r="GA8926" s="128"/>
    </row>
    <row r="8927" spans="179:183" x14ac:dyDescent="0.35">
      <c r="FW8927" s="128"/>
      <c r="FX8927" s="128"/>
      <c r="FY8927" s="129"/>
      <c r="GA8927" s="128"/>
    </row>
    <row r="8928" spans="179:183" x14ac:dyDescent="0.35">
      <c r="FW8928" s="128"/>
      <c r="FX8928" s="128"/>
      <c r="FY8928" s="129"/>
      <c r="GA8928" s="128"/>
    </row>
    <row r="8929" spans="179:183" x14ac:dyDescent="0.35">
      <c r="FW8929" s="128"/>
      <c r="FX8929" s="128"/>
      <c r="FY8929" s="129"/>
      <c r="GA8929" s="128"/>
    </row>
    <row r="8930" spans="179:183" x14ac:dyDescent="0.35">
      <c r="FW8930" s="128"/>
      <c r="FX8930" s="128"/>
      <c r="FY8930" s="129"/>
      <c r="GA8930" s="128"/>
    </row>
    <row r="8931" spans="179:183" x14ac:dyDescent="0.35">
      <c r="FW8931" s="128"/>
      <c r="FX8931" s="128"/>
      <c r="FY8931" s="129"/>
      <c r="GA8931" s="128"/>
    </row>
    <row r="8932" spans="179:183" x14ac:dyDescent="0.35">
      <c r="FW8932" s="128"/>
      <c r="FX8932" s="128"/>
      <c r="FY8932" s="129"/>
      <c r="GA8932" s="128"/>
    </row>
    <row r="8933" spans="179:183" x14ac:dyDescent="0.35">
      <c r="FW8933" s="128"/>
      <c r="FX8933" s="128"/>
      <c r="FY8933" s="129"/>
      <c r="GA8933" s="128"/>
    </row>
    <row r="8934" spans="179:183" x14ac:dyDescent="0.35">
      <c r="FW8934" s="128"/>
      <c r="FX8934" s="128"/>
      <c r="FY8934" s="129"/>
      <c r="GA8934" s="128"/>
    </row>
    <row r="8935" spans="179:183" x14ac:dyDescent="0.35">
      <c r="FW8935" s="128"/>
      <c r="FX8935" s="128"/>
      <c r="FY8935" s="129"/>
      <c r="GA8935" s="128"/>
    </row>
    <row r="8936" spans="179:183" x14ac:dyDescent="0.35">
      <c r="FW8936" s="128"/>
      <c r="FX8936" s="128"/>
      <c r="FY8936" s="129"/>
      <c r="GA8936" s="128"/>
    </row>
    <row r="8937" spans="179:183" x14ac:dyDescent="0.35">
      <c r="FW8937" s="128"/>
      <c r="FX8937" s="128"/>
      <c r="FY8937" s="129"/>
      <c r="GA8937" s="128"/>
    </row>
    <row r="8938" spans="179:183" x14ac:dyDescent="0.35">
      <c r="FW8938" s="128"/>
      <c r="FX8938" s="128"/>
      <c r="FY8938" s="129"/>
      <c r="GA8938" s="128"/>
    </row>
    <row r="8939" spans="179:183" x14ac:dyDescent="0.35">
      <c r="FW8939" s="128"/>
      <c r="FX8939" s="128"/>
      <c r="FY8939" s="129"/>
      <c r="GA8939" s="128"/>
    </row>
    <row r="8940" spans="179:183" x14ac:dyDescent="0.35">
      <c r="FW8940" s="128"/>
      <c r="FX8940" s="128"/>
      <c r="FY8940" s="129"/>
      <c r="GA8940" s="128"/>
    </row>
    <row r="8941" spans="179:183" x14ac:dyDescent="0.35">
      <c r="FW8941" s="128"/>
      <c r="FX8941" s="128"/>
      <c r="FY8941" s="129"/>
      <c r="GA8941" s="128"/>
    </row>
    <row r="8942" spans="179:183" x14ac:dyDescent="0.35">
      <c r="FW8942" s="128"/>
      <c r="FX8942" s="128"/>
      <c r="FY8942" s="129"/>
      <c r="GA8942" s="128"/>
    </row>
    <row r="8943" spans="179:183" x14ac:dyDescent="0.35">
      <c r="FW8943" s="128"/>
      <c r="FX8943" s="128"/>
      <c r="FY8943" s="129"/>
      <c r="GA8943" s="128"/>
    </row>
    <row r="8944" spans="179:183" x14ac:dyDescent="0.35">
      <c r="FW8944" s="128"/>
      <c r="FX8944" s="128"/>
      <c r="FY8944" s="129"/>
      <c r="GA8944" s="128"/>
    </row>
    <row r="8945" spans="179:183" x14ac:dyDescent="0.35">
      <c r="FW8945" s="128"/>
      <c r="FX8945" s="128"/>
      <c r="FY8945" s="129"/>
      <c r="GA8945" s="128"/>
    </row>
    <row r="8946" spans="179:183" x14ac:dyDescent="0.35">
      <c r="FW8946" s="128"/>
      <c r="FX8946" s="128"/>
      <c r="FY8946" s="129"/>
      <c r="GA8946" s="128"/>
    </row>
    <row r="8947" spans="179:183" x14ac:dyDescent="0.35">
      <c r="FW8947" s="128"/>
      <c r="FX8947" s="128"/>
      <c r="FY8947" s="129"/>
      <c r="GA8947" s="128"/>
    </row>
    <row r="8948" spans="179:183" x14ac:dyDescent="0.35">
      <c r="FW8948" s="128"/>
      <c r="FX8948" s="128"/>
      <c r="FY8948" s="129"/>
      <c r="GA8948" s="128"/>
    </row>
    <row r="8949" spans="179:183" x14ac:dyDescent="0.35">
      <c r="FW8949" s="128"/>
      <c r="FX8949" s="128"/>
      <c r="FY8949" s="129"/>
      <c r="GA8949" s="128"/>
    </row>
    <row r="8950" spans="179:183" x14ac:dyDescent="0.35">
      <c r="FW8950" s="128"/>
      <c r="FX8950" s="128"/>
      <c r="FY8950" s="129"/>
      <c r="GA8950" s="128"/>
    </row>
    <row r="8951" spans="179:183" x14ac:dyDescent="0.35">
      <c r="FW8951" s="128"/>
      <c r="FX8951" s="128"/>
      <c r="FY8951" s="129"/>
      <c r="GA8951" s="128"/>
    </row>
    <row r="8952" spans="179:183" x14ac:dyDescent="0.35">
      <c r="FW8952" s="128"/>
      <c r="FX8952" s="128"/>
      <c r="FY8952" s="129"/>
      <c r="GA8952" s="128"/>
    </row>
    <row r="8953" spans="179:183" x14ac:dyDescent="0.35">
      <c r="FW8953" s="128"/>
      <c r="FX8953" s="128"/>
      <c r="FY8953" s="129"/>
      <c r="GA8953" s="128"/>
    </row>
    <row r="8954" spans="179:183" x14ac:dyDescent="0.35">
      <c r="FW8954" s="128"/>
      <c r="FX8954" s="128"/>
      <c r="FY8954" s="129"/>
      <c r="GA8954" s="128"/>
    </row>
    <row r="8955" spans="179:183" x14ac:dyDescent="0.35">
      <c r="FW8955" s="128"/>
      <c r="FX8955" s="128"/>
      <c r="FY8955" s="129"/>
      <c r="GA8955" s="128"/>
    </row>
    <row r="8956" spans="179:183" x14ac:dyDescent="0.35">
      <c r="FW8956" s="128"/>
      <c r="FX8956" s="128"/>
      <c r="FY8956" s="129"/>
      <c r="GA8956" s="128"/>
    </row>
    <row r="8957" spans="179:183" x14ac:dyDescent="0.35">
      <c r="FW8957" s="128"/>
      <c r="FX8957" s="128"/>
      <c r="FY8957" s="129"/>
      <c r="GA8957" s="128"/>
    </row>
    <row r="8958" spans="179:183" x14ac:dyDescent="0.35">
      <c r="FW8958" s="128"/>
      <c r="FX8958" s="128"/>
      <c r="FY8958" s="129"/>
      <c r="GA8958" s="128"/>
    </row>
    <row r="8959" spans="179:183" x14ac:dyDescent="0.35">
      <c r="FW8959" s="128"/>
      <c r="FX8959" s="128"/>
      <c r="FY8959" s="129"/>
      <c r="GA8959" s="128"/>
    </row>
    <row r="8960" spans="179:183" x14ac:dyDescent="0.35">
      <c r="FW8960" s="128"/>
      <c r="FX8960" s="128"/>
      <c r="FY8960" s="129"/>
      <c r="GA8960" s="128"/>
    </row>
    <row r="8961" spans="179:183" x14ac:dyDescent="0.35">
      <c r="FW8961" s="128"/>
      <c r="FX8961" s="128"/>
      <c r="FY8961" s="129"/>
      <c r="GA8961" s="128"/>
    </row>
    <row r="8962" spans="179:183" x14ac:dyDescent="0.35">
      <c r="FW8962" s="128"/>
      <c r="FX8962" s="128"/>
      <c r="FY8962" s="129"/>
      <c r="GA8962" s="128"/>
    </row>
    <row r="8963" spans="179:183" x14ac:dyDescent="0.35">
      <c r="FW8963" s="128"/>
      <c r="FX8963" s="128"/>
      <c r="FY8963" s="129"/>
      <c r="GA8963" s="128"/>
    </row>
    <row r="8964" spans="179:183" x14ac:dyDescent="0.35">
      <c r="FW8964" s="128"/>
      <c r="FX8964" s="128"/>
      <c r="FY8964" s="129"/>
      <c r="GA8964" s="128"/>
    </row>
    <row r="8965" spans="179:183" x14ac:dyDescent="0.35">
      <c r="FW8965" s="128"/>
      <c r="FX8965" s="128"/>
      <c r="FY8965" s="129"/>
      <c r="GA8965" s="128"/>
    </row>
    <row r="8966" spans="179:183" x14ac:dyDescent="0.35">
      <c r="FW8966" s="128"/>
      <c r="FX8966" s="128"/>
      <c r="FY8966" s="129"/>
      <c r="GA8966" s="128"/>
    </row>
    <row r="8967" spans="179:183" x14ac:dyDescent="0.35">
      <c r="FW8967" s="128"/>
      <c r="FX8967" s="128"/>
      <c r="FY8967" s="129"/>
      <c r="GA8967" s="128"/>
    </row>
    <row r="8968" spans="179:183" x14ac:dyDescent="0.35">
      <c r="FW8968" s="128"/>
      <c r="FX8968" s="128"/>
      <c r="FY8968" s="129"/>
      <c r="GA8968" s="128"/>
    </row>
    <row r="8969" spans="179:183" x14ac:dyDescent="0.35">
      <c r="FW8969" s="128"/>
      <c r="FX8969" s="128"/>
      <c r="FY8969" s="129"/>
      <c r="GA8969" s="128"/>
    </row>
    <row r="8970" spans="179:183" x14ac:dyDescent="0.35">
      <c r="FW8970" s="128"/>
      <c r="FX8970" s="128"/>
      <c r="FY8970" s="129"/>
      <c r="GA8970" s="128"/>
    </row>
    <row r="8971" spans="179:183" x14ac:dyDescent="0.35">
      <c r="FW8971" s="128"/>
      <c r="FX8971" s="128"/>
      <c r="FY8971" s="129"/>
      <c r="GA8971" s="128"/>
    </row>
    <row r="8972" spans="179:183" x14ac:dyDescent="0.35">
      <c r="FW8972" s="128"/>
      <c r="FX8972" s="128"/>
      <c r="FY8972" s="129"/>
      <c r="GA8972" s="128"/>
    </row>
    <row r="8973" spans="179:183" x14ac:dyDescent="0.35">
      <c r="FW8973" s="128"/>
      <c r="FX8973" s="128"/>
      <c r="FY8973" s="129"/>
      <c r="GA8973" s="128"/>
    </row>
    <row r="8974" spans="179:183" x14ac:dyDescent="0.35">
      <c r="FW8974" s="128"/>
      <c r="FX8974" s="128"/>
      <c r="FY8974" s="129"/>
      <c r="GA8974" s="128"/>
    </row>
    <row r="8975" spans="179:183" x14ac:dyDescent="0.35">
      <c r="FW8975" s="128"/>
      <c r="FX8975" s="128"/>
      <c r="FY8975" s="129"/>
      <c r="GA8975" s="128"/>
    </row>
    <row r="8976" spans="179:183" x14ac:dyDescent="0.35">
      <c r="FW8976" s="128"/>
      <c r="FX8976" s="128"/>
      <c r="FY8976" s="129"/>
      <c r="GA8976" s="128"/>
    </row>
    <row r="8977" spans="179:183" x14ac:dyDescent="0.35">
      <c r="FW8977" s="128"/>
      <c r="FX8977" s="128"/>
      <c r="FY8977" s="129"/>
      <c r="GA8977" s="128"/>
    </row>
    <row r="8978" spans="179:183" x14ac:dyDescent="0.35">
      <c r="FW8978" s="128"/>
      <c r="FX8978" s="128"/>
      <c r="FY8978" s="129"/>
      <c r="GA8978" s="128"/>
    </row>
    <row r="8979" spans="179:183" x14ac:dyDescent="0.35">
      <c r="FW8979" s="128"/>
      <c r="FX8979" s="128"/>
      <c r="FY8979" s="129"/>
      <c r="GA8979" s="128"/>
    </row>
    <row r="8980" spans="179:183" x14ac:dyDescent="0.35">
      <c r="FW8980" s="128"/>
      <c r="FX8980" s="128"/>
      <c r="FY8980" s="129"/>
      <c r="GA8980" s="128"/>
    </row>
    <row r="8981" spans="179:183" x14ac:dyDescent="0.35">
      <c r="FW8981" s="128"/>
      <c r="FX8981" s="128"/>
      <c r="FY8981" s="129"/>
      <c r="GA8981" s="128"/>
    </row>
    <row r="8982" spans="179:183" x14ac:dyDescent="0.35">
      <c r="FW8982" s="128"/>
      <c r="FX8982" s="128"/>
      <c r="FY8982" s="129"/>
      <c r="GA8982" s="128"/>
    </row>
    <row r="8983" spans="179:183" x14ac:dyDescent="0.35">
      <c r="FW8983" s="128"/>
      <c r="FX8983" s="128"/>
      <c r="FY8983" s="129"/>
      <c r="GA8983" s="128"/>
    </row>
    <row r="8984" spans="179:183" x14ac:dyDescent="0.35">
      <c r="FW8984" s="128"/>
      <c r="FX8984" s="128"/>
      <c r="FY8984" s="129"/>
      <c r="GA8984" s="128"/>
    </row>
    <row r="8985" spans="179:183" x14ac:dyDescent="0.35">
      <c r="FW8985" s="128"/>
      <c r="FX8985" s="128"/>
      <c r="FY8985" s="129"/>
      <c r="GA8985" s="128"/>
    </row>
    <row r="8986" spans="179:183" x14ac:dyDescent="0.35">
      <c r="FW8986" s="128"/>
      <c r="FX8986" s="128"/>
      <c r="FY8986" s="129"/>
      <c r="GA8986" s="128"/>
    </row>
    <row r="8987" spans="179:183" x14ac:dyDescent="0.35">
      <c r="FW8987" s="128"/>
      <c r="FX8987" s="128"/>
      <c r="FY8987" s="129"/>
      <c r="GA8987" s="128"/>
    </row>
    <row r="8988" spans="179:183" x14ac:dyDescent="0.35">
      <c r="FW8988" s="128"/>
      <c r="FX8988" s="128"/>
      <c r="FY8988" s="129"/>
      <c r="GA8988" s="128"/>
    </row>
    <row r="8989" spans="179:183" x14ac:dyDescent="0.35">
      <c r="FW8989" s="128"/>
      <c r="FX8989" s="128"/>
      <c r="FY8989" s="129"/>
      <c r="GA8989" s="128"/>
    </row>
    <row r="8990" spans="179:183" x14ac:dyDescent="0.35">
      <c r="FW8990" s="128"/>
      <c r="FX8990" s="128"/>
      <c r="FY8990" s="129"/>
      <c r="GA8990" s="128"/>
    </row>
    <row r="8991" spans="179:183" x14ac:dyDescent="0.35">
      <c r="FW8991" s="128"/>
      <c r="FX8991" s="128"/>
      <c r="FY8991" s="129"/>
      <c r="GA8991" s="128"/>
    </row>
    <row r="8992" spans="179:183" x14ac:dyDescent="0.35">
      <c r="FW8992" s="128"/>
      <c r="FX8992" s="128"/>
      <c r="FY8992" s="129"/>
      <c r="GA8992" s="128"/>
    </row>
    <row r="8993" spans="179:183" x14ac:dyDescent="0.35">
      <c r="FW8993" s="128"/>
      <c r="FX8993" s="128"/>
      <c r="FY8993" s="129"/>
      <c r="GA8993" s="128"/>
    </row>
    <row r="8994" spans="179:183" x14ac:dyDescent="0.35">
      <c r="FW8994" s="128"/>
      <c r="FX8994" s="128"/>
      <c r="FY8994" s="129"/>
      <c r="GA8994" s="128"/>
    </row>
    <row r="8995" spans="179:183" x14ac:dyDescent="0.35">
      <c r="FW8995" s="128"/>
      <c r="FX8995" s="128"/>
      <c r="FY8995" s="129"/>
      <c r="GA8995" s="128"/>
    </row>
    <row r="8996" spans="179:183" x14ac:dyDescent="0.35">
      <c r="FW8996" s="128"/>
      <c r="FX8996" s="128"/>
      <c r="FY8996" s="129"/>
      <c r="GA8996" s="128"/>
    </row>
    <row r="8997" spans="179:183" x14ac:dyDescent="0.35">
      <c r="FW8997" s="128"/>
      <c r="FX8997" s="128"/>
      <c r="FY8997" s="129"/>
      <c r="GA8997" s="128"/>
    </row>
    <row r="8998" spans="179:183" x14ac:dyDescent="0.35">
      <c r="FW8998" s="128"/>
      <c r="FX8998" s="128"/>
      <c r="FY8998" s="129"/>
      <c r="GA8998" s="128"/>
    </row>
    <row r="8999" spans="179:183" x14ac:dyDescent="0.35">
      <c r="FW8999" s="128"/>
      <c r="FX8999" s="128"/>
      <c r="FY8999" s="129"/>
      <c r="GA8999" s="128"/>
    </row>
    <row r="9000" spans="179:183" x14ac:dyDescent="0.35">
      <c r="FW9000" s="128"/>
      <c r="FX9000" s="128"/>
      <c r="FY9000" s="129"/>
      <c r="GA9000" s="128"/>
    </row>
    <row r="9001" spans="179:183" x14ac:dyDescent="0.35">
      <c r="FW9001" s="128"/>
      <c r="FX9001" s="128"/>
      <c r="FY9001" s="129"/>
      <c r="GA9001" s="128"/>
    </row>
    <row r="9002" spans="179:183" x14ac:dyDescent="0.35">
      <c r="FW9002" s="128"/>
      <c r="FX9002" s="128"/>
      <c r="FY9002" s="129"/>
      <c r="GA9002" s="128"/>
    </row>
    <row r="9003" spans="179:183" x14ac:dyDescent="0.35">
      <c r="FW9003" s="128"/>
      <c r="FX9003" s="128"/>
      <c r="FY9003" s="129"/>
      <c r="GA9003" s="128"/>
    </row>
    <row r="9004" spans="179:183" x14ac:dyDescent="0.35">
      <c r="FW9004" s="128"/>
      <c r="FX9004" s="128"/>
      <c r="FY9004" s="129"/>
      <c r="GA9004" s="128"/>
    </row>
    <row r="9005" spans="179:183" x14ac:dyDescent="0.35">
      <c r="FW9005" s="128"/>
      <c r="FX9005" s="128"/>
      <c r="FY9005" s="129"/>
      <c r="GA9005" s="128"/>
    </row>
    <row r="9006" spans="179:183" x14ac:dyDescent="0.35">
      <c r="FW9006" s="128"/>
      <c r="FX9006" s="128"/>
      <c r="FY9006" s="129"/>
      <c r="GA9006" s="128"/>
    </row>
    <row r="9007" spans="179:183" x14ac:dyDescent="0.35">
      <c r="FW9007" s="128"/>
      <c r="FX9007" s="128"/>
      <c r="FY9007" s="129"/>
      <c r="GA9007" s="128"/>
    </row>
    <row r="9008" spans="179:183" x14ac:dyDescent="0.35">
      <c r="FW9008" s="128"/>
      <c r="FX9008" s="128"/>
      <c r="FY9008" s="129"/>
      <c r="GA9008" s="128"/>
    </row>
    <row r="9009" spans="179:183" x14ac:dyDescent="0.35">
      <c r="FW9009" s="128"/>
      <c r="FX9009" s="128"/>
      <c r="FY9009" s="129"/>
      <c r="GA9009" s="128"/>
    </row>
    <row r="9010" spans="179:183" x14ac:dyDescent="0.35">
      <c r="FW9010" s="128"/>
      <c r="FX9010" s="128"/>
      <c r="FY9010" s="129"/>
      <c r="GA9010" s="128"/>
    </row>
    <row r="9011" spans="179:183" x14ac:dyDescent="0.35">
      <c r="FW9011" s="128"/>
      <c r="FX9011" s="128"/>
      <c r="FY9011" s="129"/>
      <c r="GA9011" s="128"/>
    </row>
    <row r="9012" spans="179:183" x14ac:dyDescent="0.35">
      <c r="FW9012" s="128"/>
      <c r="FX9012" s="128"/>
      <c r="FY9012" s="129"/>
      <c r="GA9012" s="128"/>
    </row>
    <row r="9013" spans="179:183" x14ac:dyDescent="0.35">
      <c r="FW9013" s="128"/>
      <c r="FX9013" s="128"/>
      <c r="FY9013" s="129"/>
      <c r="GA9013" s="128"/>
    </row>
    <row r="9014" spans="179:183" x14ac:dyDescent="0.35">
      <c r="FW9014" s="128"/>
      <c r="FX9014" s="128"/>
      <c r="FY9014" s="129"/>
      <c r="GA9014" s="128"/>
    </row>
    <row r="9015" spans="179:183" x14ac:dyDescent="0.35">
      <c r="FW9015" s="128"/>
      <c r="FX9015" s="128"/>
      <c r="FY9015" s="129"/>
      <c r="GA9015" s="128"/>
    </row>
    <row r="9016" spans="179:183" x14ac:dyDescent="0.35">
      <c r="FW9016" s="128"/>
      <c r="FX9016" s="128"/>
      <c r="FY9016" s="129"/>
      <c r="GA9016" s="128"/>
    </row>
    <row r="9017" spans="179:183" x14ac:dyDescent="0.35">
      <c r="FW9017" s="128"/>
      <c r="FX9017" s="128"/>
      <c r="FY9017" s="129"/>
      <c r="GA9017" s="128"/>
    </row>
    <row r="9018" spans="179:183" x14ac:dyDescent="0.35">
      <c r="FW9018" s="128"/>
      <c r="FX9018" s="128"/>
      <c r="FY9018" s="129"/>
      <c r="GA9018" s="128"/>
    </row>
    <row r="9019" spans="179:183" x14ac:dyDescent="0.35">
      <c r="FW9019" s="128"/>
      <c r="FX9019" s="128"/>
      <c r="FY9019" s="129"/>
      <c r="GA9019" s="128"/>
    </row>
    <row r="9020" spans="179:183" x14ac:dyDescent="0.35">
      <c r="FW9020" s="128"/>
      <c r="FX9020" s="128"/>
      <c r="FY9020" s="129"/>
      <c r="GA9020" s="128"/>
    </row>
    <row r="9021" spans="179:183" x14ac:dyDescent="0.35">
      <c r="FW9021" s="128"/>
      <c r="FX9021" s="128"/>
      <c r="FY9021" s="129"/>
      <c r="GA9021" s="128"/>
    </row>
    <row r="9022" spans="179:183" x14ac:dyDescent="0.35">
      <c r="FW9022" s="128"/>
      <c r="FX9022" s="128"/>
      <c r="FY9022" s="129"/>
      <c r="GA9022" s="128"/>
    </row>
    <row r="9023" spans="179:183" x14ac:dyDescent="0.35">
      <c r="FW9023" s="128"/>
      <c r="FX9023" s="128"/>
      <c r="FY9023" s="129"/>
      <c r="GA9023" s="128"/>
    </row>
    <row r="9024" spans="179:183" x14ac:dyDescent="0.35">
      <c r="FW9024" s="128"/>
      <c r="FX9024" s="128"/>
      <c r="FY9024" s="129"/>
      <c r="GA9024" s="128"/>
    </row>
    <row r="9025" spans="179:183" x14ac:dyDescent="0.35">
      <c r="FW9025" s="128"/>
      <c r="FX9025" s="128"/>
      <c r="FY9025" s="129"/>
      <c r="GA9025" s="128"/>
    </row>
    <row r="9026" spans="179:183" x14ac:dyDescent="0.35">
      <c r="FW9026" s="128"/>
      <c r="FX9026" s="128"/>
      <c r="FY9026" s="129"/>
      <c r="GA9026" s="128"/>
    </row>
    <row r="9027" spans="179:183" x14ac:dyDescent="0.35">
      <c r="FW9027" s="128"/>
      <c r="FX9027" s="128"/>
      <c r="FY9027" s="129"/>
      <c r="GA9027" s="128"/>
    </row>
    <row r="9028" spans="179:183" x14ac:dyDescent="0.35">
      <c r="FW9028" s="128"/>
      <c r="FX9028" s="128"/>
      <c r="FY9028" s="129"/>
      <c r="GA9028" s="128"/>
    </row>
    <row r="9029" spans="179:183" x14ac:dyDescent="0.35">
      <c r="FW9029" s="128"/>
      <c r="FX9029" s="128"/>
      <c r="FY9029" s="129"/>
      <c r="GA9029" s="128"/>
    </row>
    <row r="9030" spans="179:183" x14ac:dyDescent="0.35">
      <c r="FW9030" s="128"/>
      <c r="FX9030" s="128"/>
      <c r="FY9030" s="129"/>
      <c r="GA9030" s="128"/>
    </row>
    <row r="9031" spans="179:183" x14ac:dyDescent="0.35">
      <c r="FW9031" s="128"/>
      <c r="FX9031" s="128"/>
      <c r="FY9031" s="129"/>
      <c r="GA9031" s="128"/>
    </row>
    <row r="9032" spans="179:183" x14ac:dyDescent="0.35">
      <c r="FW9032" s="128"/>
      <c r="FX9032" s="128"/>
      <c r="FY9032" s="129"/>
      <c r="GA9032" s="128"/>
    </row>
    <row r="9033" spans="179:183" x14ac:dyDescent="0.35">
      <c r="FW9033" s="128"/>
      <c r="FX9033" s="128"/>
      <c r="FY9033" s="129"/>
      <c r="GA9033" s="128"/>
    </row>
    <row r="9034" spans="179:183" x14ac:dyDescent="0.35">
      <c r="FW9034" s="128"/>
      <c r="FX9034" s="128"/>
      <c r="FY9034" s="129"/>
      <c r="GA9034" s="128"/>
    </row>
    <row r="9035" spans="179:183" x14ac:dyDescent="0.35">
      <c r="FW9035" s="128"/>
      <c r="FX9035" s="128"/>
      <c r="FY9035" s="129"/>
      <c r="GA9035" s="128"/>
    </row>
    <row r="9036" spans="179:183" x14ac:dyDescent="0.35">
      <c r="FW9036" s="128"/>
      <c r="FX9036" s="128"/>
      <c r="FY9036" s="129"/>
      <c r="GA9036" s="128"/>
    </row>
    <row r="9037" spans="179:183" x14ac:dyDescent="0.35">
      <c r="FW9037" s="128"/>
      <c r="FX9037" s="128"/>
      <c r="FY9037" s="129"/>
      <c r="GA9037" s="128"/>
    </row>
    <row r="9038" spans="179:183" x14ac:dyDescent="0.35">
      <c r="FW9038" s="128"/>
      <c r="FX9038" s="128"/>
      <c r="FY9038" s="129"/>
      <c r="GA9038" s="128"/>
    </row>
    <row r="9039" spans="179:183" x14ac:dyDescent="0.35">
      <c r="FW9039" s="128"/>
      <c r="FX9039" s="128"/>
      <c r="FY9039" s="129"/>
      <c r="GA9039" s="128"/>
    </row>
    <row r="9040" spans="179:183" x14ac:dyDescent="0.35">
      <c r="FW9040" s="128"/>
      <c r="FX9040" s="128"/>
      <c r="FY9040" s="129"/>
      <c r="GA9040" s="128"/>
    </row>
    <row r="9041" spans="179:183" x14ac:dyDescent="0.35">
      <c r="FW9041" s="128"/>
      <c r="FX9041" s="128"/>
      <c r="FY9041" s="129"/>
      <c r="GA9041" s="128"/>
    </row>
    <row r="9042" spans="179:183" x14ac:dyDescent="0.35">
      <c r="FW9042" s="128"/>
      <c r="FX9042" s="128"/>
      <c r="FY9042" s="129"/>
      <c r="GA9042" s="128"/>
    </row>
    <row r="9043" spans="179:183" x14ac:dyDescent="0.35">
      <c r="FW9043" s="128"/>
      <c r="FX9043" s="128"/>
      <c r="FY9043" s="129"/>
      <c r="GA9043" s="128"/>
    </row>
    <row r="9044" spans="179:183" x14ac:dyDescent="0.35">
      <c r="FW9044" s="128"/>
      <c r="FX9044" s="128"/>
      <c r="FY9044" s="129"/>
      <c r="GA9044" s="128"/>
    </row>
    <row r="9045" spans="179:183" x14ac:dyDescent="0.35">
      <c r="FW9045" s="128"/>
      <c r="FX9045" s="128"/>
      <c r="FY9045" s="129"/>
      <c r="GA9045" s="128"/>
    </row>
    <row r="9046" spans="179:183" x14ac:dyDescent="0.35">
      <c r="FW9046" s="128"/>
      <c r="FX9046" s="128"/>
      <c r="FY9046" s="129"/>
      <c r="GA9046" s="128"/>
    </row>
    <row r="9047" spans="179:183" x14ac:dyDescent="0.35">
      <c r="FW9047" s="128"/>
      <c r="FX9047" s="128"/>
      <c r="FY9047" s="129"/>
      <c r="GA9047" s="128"/>
    </row>
    <row r="9048" spans="179:183" x14ac:dyDescent="0.35">
      <c r="FW9048" s="128"/>
      <c r="FX9048" s="128"/>
      <c r="FY9048" s="129"/>
      <c r="GA9048" s="128"/>
    </row>
    <row r="9049" spans="179:183" x14ac:dyDescent="0.35">
      <c r="FW9049" s="128"/>
      <c r="FX9049" s="128"/>
      <c r="FY9049" s="129"/>
      <c r="GA9049" s="128"/>
    </row>
    <row r="9050" spans="179:183" x14ac:dyDescent="0.35">
      <c r="FW9050" s="128"/>
      <c r="FX9050" s="128"/>
      <c r="FY9050" s="129"/>
      <c r="GA9050" s="128"/>
    </row>
    <row r="9051" spans="179:183" x14ac:dyDescent="0.35">
      <c r="FW9051" s="128"/>
      <c r="FX9051" s="128"/>
      <c r="FY9051" s="129"/>
      <c r="GA9051" s="128"/>
    </row>
    <row r="9052" spans="179:183" x14ac:dyDescent="0.35">
      <c r="FW9052" s="128"/>
      <c r="FX9052" s="128"/>
      <c r="FY9052" s="129"/>
      <c r="GA9052" s="128"/>
    </row>
    <row r="9053" spans="179:183" x14ac:dyDescent="0.35">
      <c r="FW9053" s="128"/>
      <c r="FX9053" s="128"/>
      <c r="FY9053" s="129"/>
      <c r="GA9053" s="128"/>
    </row>
    <row r="9054" spans="179:183" x14ac:dyDescent="0.35">
      <c r="FW9054" s="128"/>
      <c r="FX9054" s="128"/>
      <c r="FY9054" s="129"/>
      <c r="GA9054" s="128"/>
    </row>
    <row r="9055" spans="179:183" x14ac:dyDescent="0.35">
      <c r="FW9055" s="128"/>
      <c r="FX9055" s="128"/>
      <c r="FY9055" s="129"/>
      <c r="GA9055" s="128"/>
    </row>
    <row r="9056" spans="179:183" x14ac:dyDescent="0.35">
      <c r="FW9056" s="128"/>
      <c r="FX9056" s="128"/>
      <c r="FY9056" s="129"/>
      <c r="GA9056" s="128"/>
    </row>
    <row r="9057" spans="179:183" x14ac:dyDescent="0.35">
      <c r="FW9057" s="128"/>
      <c r="FX9057" s="128"/>
      <c r="FY9057" s="129"/>
      <c r="GA9057" s="128"/>
    </row>
    <row r="9058" spans="179:183" x14ac:dyDescent="0.35">
      <c r="FW9058" s="128"/>
      <c r="FX9058" s="128"/>
      <c r="FY9058" s="129"/>
      <c r="GA9058" s="128"/>
    </row>
    <row r="9059" spans="179:183" x14ac:dyDescent="0.35">
      <c r="FW9059" s="128"/>
      <c r="FX9059" s="128"/>
      <c r="FY9059" s="129"/>
      <c r="GA9059" s="128"/>
    </row>
    <row r="9060" spans="179:183" x14ac:dyDescent="0.35">
      <c r="FW9060" s="128"/>
      <c r="FX9060" s="128"/>
      <c r="FY9060" s="129"/>
      <c r="GA9060" s="128"/>
    </row>
    <row r="9061" spans="179:183" x14ac:dyDescent="0.35">
      <c r="FW9061" s="128"/>
      <c r="FX9061" s="128"/>
      <c r="FY9061" s="129"/>
      <c r="GA9061" s="128"/>
    </row>
    <row r="9062" spans="179:183" x14ac:dyDescent="0.35">
      <c r="FW9062" s="128"/>
      <c r="FX9062" s="128"/>
      <c r="FY9062" s="129"/>
      <c r="GA9062" s="128"/>
    </row>
    <row r="9063" spans="179:183" x14ac:dyDescent="0.35">
      <c r="FW9063" s="128"/>
      <c r="FX9063" s="128"/>
      <c r="FY9063" s="129"/>
      <c r="GA9063" s="128"/>
    </row>
    <row r="9064" spans="179:183" x14ac:dyDescent="0.35">
      <c r="FW9064" s="128"/>
      <c r="FX9064" s="128"/>
      <c r="FY9064" s="129"/>
      <c r="GA9064" s="128"/>
    </row>
    <row r="9065" spans="179:183" x14ac:dyDescent="0.35">
      <c r="FW9065" s="128"/>
      <c r="FX9065" s="128"/>
      <c r="FY9065" s="129"/>
      <c r="GA9065" s="128"/>
    </row>
    <row r="9066" spans="179:183" x14ac:dyDescent="0.35">
      <c r="FW9066" s="128"/>
      <c r="FX9066" s="128"/>
      <c r="FY9066" s="129"/>
      <c r="GA9066" s="128"/>
    </row>
    <row r="9067" spans="179:183" x14ac:dyDescent="0.35">
      <c r="FW9067" s="128"/>
      <c r="FX9067" s="128"/>
      <c r="FY9067" s="129"/>
      <c r="GA9067" s="128"/>
    </row>
    <row r="9068" spans="179:183" x14ac:dyDescent="0.35">
      <c r="FW9068" s="128"/>
      <c r="FX9068" s="128"/>
      <c r="FY9068" s="129"/>
      <c r="GA9068" s="128"/>
    </row>
    <row r="9069" spans="179:183" x14ac:dyDescent="0.35">
      <c r="FW9069" s="128"/>
      <c r="FX9069" s="128"/>
      <c r="FY9069" s="129"/>
      <c r="GA9069" s="128"/>
    </row>
    <row r="9070" spans="179:183" x14ac:dyDescent="0.35">
      <c r="FW9070" s="128"/>
      <c r="FX9070" s="128"/>
      <c r="FY9070" s="129"/>
      <c r="GA9070" s="128"/>
    </row>
    <row r="9071" spans="179:183" x14ac:dyDescent="0.35">
      <c r="FW9071" s="128"/>
      <c r="FX9071" s="128"/>
      <c r="FY9071" s="129"/>
      <c r="GA9071" s="128"/>
    </row>
    <row r="9072" spans="179:183" x14ac:dyDescent="0.35">
      <c r="FW9072" s="128"/>
      <c r="FX9072" s="128"/>
      <c r="FY9072" s="129"/>
      <c r="GA9072" s="128"/>
    </row>
    <row r="9073" spans="179:183" x14ac:dyDescent="0.35">
      <c r="FW9073" s="128"/>
      <c r="FX9073" s="128"/>
      <c r="FY9073" s="129"/>
      <c r="GA9073" s="128"/>
    </row>
    <row r="9074" spans="179:183" x14ac:dyDescent="0.35">
      <c r="FW9074" s="128"/>
      <c r="FX9074" s="128"/>
      <c r="FY9074" s="129"/>
      <c r="GA9074" s="128"/>
    </row>
    <row r="9075" spans="179:183" x14ac:dyDescent="0.35">
      <c r="FW9075" s="128"/>
      <c r="FX9075" s="128"/>
      <c r="FY9075" s="129"/>
      <c r="GA9075" s="128"/>
    </row>
    <row r="9076" spans="179:183" x14ac:dyDescent="0.35">
      <c r="FW9076" s="128"/>
      <c r="FX9076" s="128"/>
      <c r="FY9076" s="129"/>
      <c r="GA9076" s="128"/>
    </row>
    <row r="9077" spans="179:183" x14ac:dyDescent="0.35">
      <c r="FW9077" s="128"/>
      <c r="FX9077" s="128"/>
      <c r="FY9077" s="129"/>
      <c r="GA9077" s="128"/>
    </row>
    <row r="9078" spans="179:183" x14ac:dyDescent="0.35">
      <c r="FW9078" s="128"/>
      <c r="FX9078" s="128"/>
      <c r="FY9078" s="129"/>
      <c r="GA9078" s="128"/>
    </row>
    <row r="9079" spans="179:183" x14ac:dyDescent="0.35">
      <c r="FW9079" s="128"/>
      <c r="FX9079" s="128"/>
      <c r="FY9079" s="129"/>
      <c r="GA9079" s="128"/>
    </row>
    <row r="9080" spans="179:183" x14ac:dyDescent="0.35">
      <c r="FW9080" s="128"/>
      <c r="FX9080" s="128"/>
      <c r="FY9080" s="129"/>
      <c r="GA9080" s="128"/>
    </row>
    <row r="9081" spans="179:183" x14ac:dyDescent="0.35">
      <c r="FW9081" s="128"/>
      <c r="FX9081" s="128"/>
      <c r="FY9081" s="129"/>
      <c r="GA9081" s="128"/>
    </row>
    <row r="9082" spans="179:183" x14ac:dyDescent="0.35">
      <c r="FW9082" s="128"/>
      <c r="FX9082" s="128"/>
      <c r="FY9082" s="129"/>
      <c r="GA9082" s="128"/>
    </row>
    <row r="9083" spans="179:183" x14ac:dyDescent="0.35">
      <c r="FW9083" s="128"/>
      <c r="FX9083" s="128"/>
      <c r="FY9083" s="129"/>
      <c r="GA9083" s="128"/>
    </row>
    <row r="9084" spans="179:183" x14ac:dyDescent="0.35">
      <c r="FW9084" s="128"/>
      <c r="FX9084" s="128"/>
      <c r="FY9084" s="129"/>
      <c r="GA9084" s="128"/>
    </row>
    <row r="9085" spans="179:183" x14ac:dyDescent="0.35">
      <c r="FW9085" s="128"/>
      <c r="FX9085" s="128"/>
      <c r="FY9085" s="129"/>
      <c r="GA9085" s="128"/>
    </row>
    <row r="9086" spans="179:183" x14ac:dyDescent="0.35">
      <c r="FW9086" s="128"/>
      <c r="FX9086" s="128"/>
      <c r="FY9086" s="129"/>
      <c r="GA9086" s="128"/>
    </row>
    <row r="9087" spans="179:183" x14ac:dyDescent="0.35">
      <c r="FW9087" s="128"/>
      <c r="FX9087" s="128"/>
      <c r="FY9087" s="129"/>
      <c r="GA9087" s="128"/>
    </row>
    <row r="9088" spans="179:183" x14ac:dyDescent="0.35">
      <c r="FW9088" s="128"/>
      <c r="FX9088" s="128"/>
      <c r="FY9088" s="129"/>
      <c r="GA9088" s="128"/>
    </row>
    <row r="9089" spans="179:183" x14ac:dyDescent="0.35">
      <c r="FW9089" s="128"/>
      <c r="FX9089" s="128"/>
      <c r="FY9089" s="129"/>
      <c r="GA9089" s="128"/>
    </row>
    <row r="9090" spans="179:183" x14ac:dyDescent="0.35">
      <c r="FW9090" s="128"/>
      <c r="FX9090" s="128"/>
      <c r="FY9090" s="129"/>
      <c r="GA9090" s="128"/>
    </row>
    <row r="9091" spans="179:183" x14ac:dyDescent="0.35">
      <c r="FW9091" s="128"/>
      <c r="FX9091" s="128"/>
      <c r="FY9091" s="129"/>
      <c r="GA9091" s="128"/>
    </row>
    <row r="9092" spans="179:183" x14ac:dyDescent="0.35">
      <c r="FW9092" s="128"/>
      <c r="FX9092" s="128"/>
      <c r="FY9092" s="129"/>
      <c r="GA9092" s="128"/>
    </row>
    <row r="9093" spans="179:183" x14ac:dyDescent="0.35">
      <c r="FW9093" s="128"/>
      <c r="FX9093" s="128"/>
      <c r="FY9093" s="129"/>
      <c r="GA9093" s="128"/>
    </row>
    <row r="9094" spans="179:183" x14ac:dyDescent="0.35">
      <c r="FW9094" s="128"/>
      <c r="FX9094" s="128"/>
      <c r="FY9094" s="129"/>
      <c r="GA9094" s="128"/>
    </row>
    <row r="9095" spans="179:183" x14ac:dyDescent="0.35">
      <c r="FW9095" s="128"/>
      <c r="FX9095" s="128"/>
      <c r="FY9095" s="129"/>
      <c r="GA9095" s="128"/>
    </row>
    <row r="9096" spans="179:183" x14ac:dyDescent="0.35">
      <c r="FW9096" s="128"/>
      <c r="FX9096" s="128"/>
      <c r="FY9096" s="129"/>
      <c r="GA9096" s="128"/>
    </row>
    <row r="9097" spans="179:183" x14ac:dyDescent="0.35">
      <c r="FW9097" s="128"/>
      <c r="FX9097" s="128"/>
      <c r="FY9097" s="129"/>
      <c r="GA9097" s="128"/>
    </row>
    <row r="9098" spans="179:183" x14ac:dyDescent="0.35">
      <c r="FW9098" s="128"/>
      <c r="FX9098" s="128"/>
      <c r="FY9098" s="129"/>
      <c r="GA9098" s="128"/>
    </row>
    <row r="9099" spans="179:183" x14ac:dyDescent="0.35">
      <c r="FW9099" s="128"/>
      <c r="FX9099" s="128"/>
      <c r="FY9099" s="129"/>
      <c r="GA9099" s="128"/>
    </row>
    <row r="9100" spans="179:183" x14ac:dyDescent="0.35">
      <c r="FW9100" s="128"/>
      <c r="FX9100" s="128"/>
      <c r="FY9100" s="129"/>
      <c r="GA9100" s="128"/>
    </row>
    <row r="9101" spans="179:183" x14ac:dyDescent="0.35">
      <c r="FW9101" s="128"/>
      <c r="FX9101" s="128"/>
      <c r="FY9101" s="129"/>
      <c r="GA9101" s="128"/>
    </row>
    <row r="9102" spans="179:183" x14ac:dyDescent="0.35">
      <c r="FW9102" s="128"/>
      <c r="FX9102" s="128"/>
      <c r="FY9102" s="129"/>
      <c r="GA9102" s="128"/>
    </row>
    <row r="9103" spans="179:183" x14ac:dyDescent="0.35">
      <c r="FW9103" s="128"/>
      <c r="FX9103" s="128"/>
      <c r="FY9103" s="129"/>
      <c r="GA9103" s="128"/>
    </row>
    <row r="9104" spans="179:183" x14ac:dyDescent="0.35">
      <c r="FW9104" s="128"/>
      <c r="FX9104" s="128"/>
      <c r="FY9104" s="129"/>
      <c r="GA9104" s="128"/>
    </row>
    <row r="9105" spans="179:183" x14ac:dyDescent="0.35">
      <c r="FW9105" s="128"/>
      <c r="FX9105" s="128"/>
      <c r="FY9105" s="129"/>
      <c r="GA9105" s="128"/>
    </row>
    <row r="9106" spans="179:183" x14ac:dyDescent="0.35">
      <c r="FW9106" s="128"/>
      <c r="FX9106" s="128"/>
      <c r="FY9106" s="129"/>
      <c r="GA9106" s="128"/>
    </row>
    <row r="9107" spans="179:183" x14ac:dyDescent="0.35">
      <c r="FW9107" s="128"/>
      <c r="FX9107" s="128"/>
      <c r="FY9107" s="129"/>
      <c r="GA9107" s="128"/>
    </row>
    <row r="9108" spans="179:183" x14ac:dyDescent="0.35">
      <c r="FW9108" s="128"/>
      <c r="FX9108" s="128"/>
      <c r="FY9108" s="129"/>
      <c r="GA9108" s="128"/>
    </row>
    <row r="9109" spans="179:183" x14ac:dyDescent="0.35">
      <c r="FW9109" s="128"/>
      <c r="FX9109" s="128"/>
      <c r="FY9109" s="129"/>
      <c r="GA9109" s="128"/>
    </row>
    <row r="9110" spans="179:183" x14ac:dyDescent="0.35">
      <c r="FW9110" s="128"/>
      <c r="FX9110" s="128"/>
      <c r="FY9110" s="129"/>
      <c r="GA9110" s="128"/>
    </row>
    <row r="9111" spans="179:183" x14ac:dyDescent="0.35">
      <c r="FW9111" s="128"/>
      <c r="FX9111" s="128"/>
      <c r="FY9111" s="129"/>
      <c r="GA9111" s="128"/>
    </row>
    <row r="9112" spans="179:183" x14ac:dyDescent="0.35">
      <c r="FW9112" s="128"/>
      <c r="FX9112" s="128"/>
      <c r="FY9112" s="129"/>
      <c r="GA9112" s="128"/>
    </row>
    <row r="9113" spans="179:183" x14ac:dyDescent="0.35">
      <c r="FW9113" s="128"/>
      <c r="FX9113" s="128"/>
      <c r="FY9113" s="129"/>
      <c r="GA9113" s="128"/>
    </row>
    <row r="9114" spans="179:183" x14ac:dyDescent="0.35">
      <c r="FW9114" s="128"/>
      <c r="FX9114" s="128"/>
      <c r="FY9114" s="129"/>
      <c r="GA9114" s="128"/>
    </row>
    <row r="9115" spans="179:183" x14ac:dyDescent="0.35">
      <c r="FW9115" s="128"/>
      <c r="FX9115" s="128"/>
      <c r="FY9115" s="129"/>
      <c r="GA9115" s="128"/>
    </row>
    <row r="9116" spans="179:183" x14ac:dyDescent="0.35">
      <c r="FW9116" s="128"/>
      <c r="FX9116" s="128"/>
      <c r="FY9116" s="129"/>
      <c r="GA9116" s="128"/>
    </row>
    <row r="9117" spans="179:183" x14ac:dyDescent="0.35">
      <c r="FW9117" s="128"/>
      <c r="FX9117" s="128"/>
      <c r="FY9117" s="129"/>
      <c r="GA9117" s="128"/>
    </row>
    <row r="9118" spans="179:183" x14ac:dyDescent="0.35">
      <c r="FW9118" s="128"/>
      <c r="FX9118" s="128"/>
      <c r="FY9118" s="129"/>
      <c r="GA9118" s="128"/>
    </row>
    <row r="9119" spans="179:183" x14ac:dyDescent="0.35">
      <c r="FW9119" s="128"/>
      <c r="FX9119" s="128"/>
      <c r="FY9119" s="129"/>
      <c r="GA9119" s="128"/>
    </row>
    <row r="9120" spans="179:183" x14ac:dyDescent="0.35">
      <c r="FW9120" s="128"/>
      <c r="FX9120" s="128"/>
      <c r="FY9120" s="129"/>
      <c r="GA9120" s="128"/>
    </row>
    <row r="9121" spans="179:183" x14ac:dyDescent="0.35">
      <c r="FW9121" s="128"/>
      <c r="FX9121" s="128"/>
      <c r="FY9121" s="129"/>
      <c r="GA9121" s="128"/>
    </row>
    <row r="9122" spans="179:183" x14ac:dyDescent="0.35">
      <c r="FW9122" s="128"/>
      <c r="FX9122" s="128"/>
      <c r="FY9122" s="129"/>
      <c r="GA9122" s="128"/>
    </row>
    <row r="9123" spans="179:183" x14ac:dyDescent="0.35">
      <c r="FW9123" s="128"/>
      <c r="FX9123" s="128"/>
      <c r="FY9123" s="129"/>
      <c r="GA9123" s="128"/>
    </row>
    <row r="9124" spans="179:183" x14ac:dyDescent="0.35">
      <c r="FW9124" s="128"/>
      <c r="FX9124" s="128"/>
      <c r="FY9124" s="129"/>
      <c r="GA9124" s="128"/>
    </row>
    <row r="9125" spans="179:183" x14ac:dyDescent="0.35">
      <c r="FW9125" s="128"/>
      <c r="FX9125" s="128"/>
      <c r="FY9125" s="129"/>
      <c r="GA9125" s="128"/>
    </row>
    <row r="9126" spans="179:183" x14ac:dyDescent="0.35">
      <c r="FW9126" s="128"/>
      <c r="FX9126" s="128"/>
      <c r="FY9126" s="129"/>
      <c r="GA9126" s="128"/>
    </row>
    <row r="9127" spans="179:183" x14ac:dyDescent="0.35">
      <c r="FW9127" s="128"/>
      <c r="FX9127" s="128"/>
      <c r="FY9127" s="129"/>
      <c r="GA9127" s="128"/>
    </row>
    <row r="9128" spans="179:183" x14ac:dyDescent="0.35">
      <c r="FW9128" s="128"/>
      <c r="FX9128" s="128"/>
      <c r="FY9128" s="129"/>
      <c r="GA9128" s="128"/>
    </row>
    <row r="9129" spans="179:183" x14ac:dyDescent="0.35">
      <c r="FW9129" s="128"/>
      <c r="FX9129" s="128"/>
      <c r="FY9129" s="129"/>
      <c r="GA9129" s="128"/>
    </row>
    <row r="9130" spans="179:183" x14ac:dyDescent="0.35">
      <c r="FW9130" s="128"/>
      <c r="FX9130" s="128"/>
      <c r="FY9130" s="129"/>
      <c r="GA9130" s="128"/>
    </row>
    <row r="9131" spans="179:183" x14ac:dyDescent="0.35">
      <c r="FW9131" s="128"/>
      <c r="FX9131" s="128"/>
      <c r="FY9131" s="129"/>
      <c r="GA9131" s="128"/>
    </row>
    <row r="9132" spans="179:183" x14ac:dyDescent="0.35">
      <c r="FW9132" s="128"/>
      <c r="FX9132" s="128"/>
      <c r="FY9132" s="129"/>
      <c r="GA9132" s="128"/>
    </row>
    <row r="9133" spans="179:183" x14ac:dyDescent="0.35">
      <c r="FW9133" s="128"/>
      <c r="FX9133" s="128"/>
      <c r="FY9133" s="129"/>
      <c r="GA9133" s="128"/>
    </row>
    <row r="9134" spans="179:183" x14ac:dyDescent="0.35">
      <c r="FW9134" s="128"/>
      <c r="FX9134" s="128"/>
      <c r="FY9134" s="129"/>
      <c r="GA9134" s="128"/>
    </row>
    <row r="9135" spans="179:183" x14ac:dyDescent="0.35">
      <c r="FW9135" s="128"/>
      <c r="FX9135" s="128"/>
      <c r="FY9135" s="129"/>
      <c r="GA9135" s="128"/>
    </row>
    <row r="9136" spans="179:183" x14ac:dyDescent="0.35">
      <c r="FW9136" s="128"/>
      <c r="FX9136" s="128"/>
      <c r="FY9136" s="129"/>
      <c r="GA9136" s="128"/>
    </row>
    <row r="9137" spans="179:183" x14ac:dyDescent="0.35">
      <c r="FW9137" s="128"/>
      <c r="FX9137" s="128"/>
      <c r="FY9137" s="129"/>
      <c r="GA9137" s="128"/>
    </row>
    <row r="9138" spans="179:183" x14ac:dyDescent="0.35">
      <c r="FW9138" s="128"/>
      <c r="FX9138" s="128"/>
      <c r="FY9138" s="129"/>
      <c r="GA9138" s="128"/>
    </row>
    <row r="9139" spans="179:183" x14ac:dyDescent="0.35">
      <c r="FW9139" s="128"/>
      <c r="FX9139" s="128"/>
      <c r="FY9139" s="129"/>
      <c r="GA9139" s="128"/>
    </row>
    <row r="9140" spans="179:183" x14ac:dyDescent="0.35">
      <c r="FW9140" s="128"/>
      <c r="FX9140" s="128"/>
      <c r="FY9140" s="129"/>
      <c r="GA9140" s="128"/>
    </row>
    <row r="9141" spans="179:183" x14ac:dyDescent="0.35">
      <c r="FW9141" s="128"/>
      <c r="FX9141" s="128"/>
      <c r="FY9141" s="129"/>
      <c r="GA9141" s="128"/>
    </row>
    <row r="9142" spans="179:183" x14ac:dyDescent="0.35">
      <c r="FW9142" s="128"/>
      <c r="FX9142" s="128"/>
      <c r="FY9142" s="129"/>
      <c r="GA9142" s="128"/>
    </row>
    <row r="9143" spans="179:183" x14ac:dyDescent="0.35">
      <c r="FW9143" s="128"/>
      <c r="FX9143" s="128"/>
      <c r="FY9143" s="129"/>
      <c r="GA9143" s="128"/>
    </row>
    <row r="9144" spans="179:183" x14ac:dyDescent="0.35">
      <c r="FW9144" s="128"/>
      <c r="FX9144" s="128"/>
      <c r="FY9144" s="129"/>
      <c r="GA9144" s="128"/>
    </row>
    <row r="9145" spans="179:183" x14ac:dyDescent="0.35">
      <c r="FW9145" s="128"/>
      <c r="FX9145" s="128"/>
      <c r="FY9145" s="129"/>
      <c r="GA9145" s="128"/>
    </row>
    <row r="9146" spans="179:183" x14ac:dyDescent="0.35">
      <c r="FW9146" s="128"/>
      <c r="FX9146" s="128"/>
      <c r="FY9146" s="129"/>
      <c r="GA9146" s="128"/>
    </row>
    <row r="9147" spans="179:183" x14ac:dyDescent="0.35">
      <c r="FW9147" s="128"/>
      <c r="FX9147" s="128"/>
      <c r="FY9147" s="129"/>
      <c r="GA9147" s="128"/>
    </row>
    <row r="9148" spans="179:183" x14ac:dyDescent="0.35">
      <c r="FW9148" s="128"/>
      <c r="FX9148" s="128"/>
      <c r="FY9148" s="129"/>
      <c r="GA9148" s="128"/>
    </row>
    <row r="9149" spans="179:183" x14ac:dyDescent="0.35">
      <c r="FW9149" s="128"/>
      <c r="FX9149" s="128"/>
      <c r="FY9149" s="129"/>
      <c r="GA9149" s="128"/>
    </row>
    <row r="9150" spans="179:183" x14ac:dyDescent="0.35">
      <c r="FW9150" s="128"/>
      <c r="FX9150" s="128"/>
      <c r="FY9150" s="129"/>
      <c r="GA9150" s="128"/>
    </row>
    <row r="9151" spans="179:183" x14ac:dyDescent="0.35">
      <c r="FW9151" s="128"/>
      <c r="FX9151" s="128"/>
      <c r="FY9151" s="129"/>
      <c r="GA9151" s="128"/>
    </row>
    <row r="9152" spans="179:183" x14ac:dyDescent="0.35">
      <c r="FW9152" s="128"/>
      <c r="FX9152" s="128"/>
      <c r="FY9152" s="129"/>
      <c r="GA9152" s="128"/>
    </row>
    <row r="9153" spans="179:183" x14ac:dyDescent="0.35">
      <c r="FW9153" s="128"/>
      <c r="FX9153" s="128"/>
      <c r="FY9153" s="129"/>
      <c r="GA9153" s="128"/>
    </row>
    <row r="9154" spans="179:183" x14ac:dyDescent="0.35">
      <c r="FW9154" s="128"/>
      <c r="FX9154" s="128"/>
      <c r="FY9154" s="129"/>
      <c r="GA9154" s="128"/>
    </row>
    <row r="9155" spans="179:183" x14ac:dyDescent="0.35">
      <c r="FW9155" s="128"/>
      <c r="FX9155" s="128"/>
      <c r="FY9155" s="129"/>
      <c r="GA9155" s="128"/>
    </row>
    <row r="9156" spans="179:183" x14ac:dyDescent="0.35">
      <c r="FW9156" s="128"/>
      <c r="FX9156" s="128"/>
      <c r="FY9156" s="129"/>
      <c r="GA9156" s="128"/>
    </row>
    <row r="9157" spans="179:183" x14ac:dyDescent="0.35">
      <c r="FW9157" s="128"/>
      <c r="FX9157" s="128"/>
      <c r="FY9157" s="129"/>
      <c r="GA9157" s="128"/>
    </row>
    <row r="9158" spans="179:183" x14ac:dyDescent="0.35">
      <c r="FW9158" s="128"/>
      <c r="FX9158" s="128"/>
      <c r="FY9158" s="129"/>
      <c r="GA9158" s="128"/>
    </row>
    <row r="9159" spans="179:183" x14ac:dyDescent="0.35">
      <c r="FW9159" s="128"/>
      <c r="FX9159" s="128"/>
      <c r="FY9159" s="129"/>
      <c r="GA9159" s="128"/>
    </row>
    <row r="9160" spans="179:183" x14ac:dyDescent="0.35">
      <c r="FW9160" s="128"/>
      <c r="FX9160" s="128"/>
      <c r="FY9160" s="129"/>
      <c r="GA9160" s="128"/>
    </row>
    <row r="9161" spans="179:183" x14ac:dyDescent="0.35">
      <c r="FW9161" s="128"/>
      <c r="FX9161" s="128"/>
      <c r="FY9161" s="129"/>
      <c r="GA9161" s="128"/>
    </row>
    <row r="9162" spans="179:183" x14ac:dyDescent="0.35">
      <c r="FW9162" s="128"/>
      <c r="FX9162" s="128"/>
      <c r="FY9162" s="129"/>
      <c r="GA9162" s="128"/>
    </row>
    <row r="9163" spans="179:183" x14ac:dyDescent="0.35">
      <c r="FW9163" s="128"/>
      <c r="FX9163" s="128"/>
      <c r="FY9163" s="129"/>
      <c r="GA9163" s="128"/>
    </row>
    <row r="9164" spans="179:183" x14ac:dyDescent="0.35">
      <c r="FW9164" s="128"/>
      <c r="FX9164" s="128"/>
      <c r="FY9164" s="129"/>
      <c r="GA9164" s="128"/>
    </row>
    <row r="9165" spans="179:183" x14ac:dyDescent="0.35">
      <c r="FW9165" s="128"/>
      <c r="FX9165" s="128"/>
      <c r="FY9165" s="129"/>
      <c r="GA9165" s="128"/>
    </row>
    <row r="9166" spans="179:183" x14ac:dyDescent="0.35">
      <c r="FW9166" s="128"/>
      <c r="FX9166" s="128"/>
      <c r="FY9166" s="129"/>
      <c r="GA9166" s="128"/>
    </row>
    <row r="9167" spans="179:183" x14ac:dyDescent="0.35">
      <c r="FW9167" s="128"/>
      <c r="FX9167" s="128"/>
      <c r="FY9167" s="129"/>
      <c r="GA9167" s="128"/>
    </row>
    <row r="9168" spans="179:183" x14ac:dyDescent="0.35">
      <c r="FW9168" s="128"/>
      <c r="FX9168" s="128"/>
      <c r="FY9168" s="129"/>
      <c r="GA9168" s="128"/>
    </row>
    <row r="9169" spans="179:183" x14ac:dyDescent="0.35">
      <c r="FW9169" s="128"/>
      <c r="FX9169" s="128"/>
      <c r="FY9169" s="129"/>
      <c r="GA9169" s="128"/>
    </row>
    <row r="9170" spans="179:183" x14ac:dyDescent="0.35">
      <c r="FW9170" s="128"/>
      <c r="FX9170" s="128"/>
      <c r="FY9170" s="129"/>
      <c r="GA9170" s="128"/>
    </row>
    <row r="9171" spans="179:183" x14ac:dyDescent="0.35">
      <c r="FW9171" s="128"/>
      <c r="FX9171" s="128"/>
      <c r="FY9171" s="129"/>
      <c r="GA9171" s="128"/>
    </row>
    <row r="9172" spans="179:183" x14ac:dyDescent="0.35">
      <c r="FW9172" s="128"/>
      <c r="FX9172" s="128"/>
      <c r="FY9172" s="129"/>
      <c r="GA9172" s="128"/>
    </row>
    <row r="9173" spans="179:183" x14ac:dyDescent="0.35">
      <c r="FW9173" s="128"/>
      <c r="FX9173" s="128"/>
      <c r="FY9173" s="129"/>
      <c r="GA9173" s="128"/>
    </row>
    <row r="9174" spans="179:183" x14ac:dyDescent="0.35">
      <c r="FW9174" s="128"/>
      <c r="FX9174" s="128"/>
      <c r="FY9174" s="129"/>
      <c r="GA9174" s="128"/>
    </row>
    <row r="9175" spans="179:183" x14ac:dyDescent="0.35">
      <c r="FW9175" s="128"/>
      <c r="FX9175" s="128"/>
      <c r="FY9175" s="129"/>
      <c r="GA9175" s="128"/>
    </row>
    <row r="9176" spans="179:183" x14ac:dyDescent="0.35">
      <c r="FW9176" s="128"/>
      <c r="FX9176" s="128"/>
      <c r="FY9176" s="129"/>
      <c r="GA9176" s="128"/>
    </row>
    <row r="9177" spans="179:183" x14ac:dyDescent="0.35">
      <c r="FW9177" s="128"/>
      <c r="FX9177" s="128"/>
      <c r="FY9177" s="129"/>
      <c r="GA9177" s="128"/>
    </row>
    <row r="9178" spans="179:183" x14ac:dyDescent="0.35">
      <c r="FW9178" s="128"/>
      <c r="FX9178" s="128"/>
      <c r="FY9178" s="129"/>
      <c r="GA9178" s="128"/>
    </row>
    <row r="9179" spans="179:183" x14ac:dyDescent="0.35">
      <c r="FW9179" s="128"/>
      <c r="FX9179" s="128"/>
      <c r="FY9179" s="129"/>
      <c r="GA9179" s="128"/>
    </row>
    <row r="9180" spans="179:183" x14ac:dyDescent="0.35">
      <c r="FW9180" s="128"/>
      <c r="FX9180" s="128"/>
      <c r="FY9180" s="129"/>
      <c r="GA9180" s="128"/>
    </row>
    <row r="9181" spans="179:183" x14ac:dyDescent="0.35">
      <c r="FW9181" s="128"/>
      <c r="FX9181" s="128"/>
      <c r="FY9181" s="129"/>
      <c r="GA9181" s="128"/>
    </row>
    <row r="9182" spans="179:183" x14ac:dyDescent="0.35">
      <c r="FW9182" s="128"/>
      <c r="FX9182" s="128"/>
      <c r="FY9182" s="129"/>
      <c r="GA9182" s="128"/>
    </row>
    <row r="9183" spans="179:183" x14ac:dyDescent="0.35">
      <c r="FW9183" s="128"/>
      <c r="FX9183" s="128"/>
      <c r="FY9183" s="129"/>
      <c r="GA9183" s="128"/>
    </row>
    <row r="9184" spans="179:183" x14ac:dyDescent="0.35">
      <c r="FW9184" s="128"/>
      <c r="FX9184" s="128"/>
      <c r="FY9184" s="129"/>
      <c r="GA9184" s="128"/>
    </row>
    <row r="9185" spans="179:183" x14ac:dyDescent="0.35">
      <c r="FW9185" s="128"/>
      <c r="FX9185" s="128"/>
      <c r="FY9185" s="129"/>
      <c r="GA9185" s="128"/>
    </row>
    <row r="9186" spans="179:183" x14ac:dyDescent="0.35">
      <c r="FW9186" s="128"/>
      <c r="FX9186" s="128"/>
      <c r="FY9186" s="129"/>
      <c r="GA9186" s="128"/>
    </row>
    <row r="9187" spans="179:183" x14ac:dyDescent="0.35">
      <c r="FW9187" s="128"/>
      <c r="FX9187" s="128"/>
      <c r="FY9187" s="129"/>
      <c r="GA9187" s="128"/>
    </row>
    <row r="9188" spans="179:183" x14ac:dyDescent="0.35">
      <c r="FW9188" s="128"/>
      <c r="FX9188" s="128"/>
      <c r="FY9188" s="129"/>
      <c r="GA9188" s="128"/>
    </row>
    <row r="9189" spans="179:183" x14ac:dyDescent="0.35">
      <c r="FW9189" s="128"/>
      <c r="FX9189" s="128"/>
      <c r="FY9189" s="129"/>
      <c r="GA9189" s="128"/>
    </row>
    <row r="9190" spans="179:183" x14ac:dyDescent="0.35">
      <c r="FW9190" s="128"/>
      <c r="FX9190" s="128"/>
      <c r="FY9190" s="129"/>
      <c r="GA9190" s="128"/>
    </row>
    <row r="9191" spans="179:183" x14ac:dyDescent="0.35">
      <c r="FW9191" s="128"/>
      <c r="FX9191" s="128"/>
      <c r="FY9191" s="129"/>
      <c r="GA9191" s="128"/>
    </row>
    <row r="9192" spans="179:183" x14ac:dyDescent="0.35">
      <c r="FW9192" s="128"/>
      <c r="FX9192" s="128"/>
      <c r="FY9192" s="129"/>
      <c r="GA9192" s="128"/>
    </row>
    <row r="9193" spans="179:183" x14ac:dyDescent="0.35">
      <c r="FW9193" s="128"/>
      <c r="FX9193" s="128"/>
      <c r="FY9193" s="129"/>
      <c r="GA9193" s="128"/>
    </row>
    <row r="9194" spans="179:183" x14ac:dyDescent="0.35">
      <c r="FW9194" s="128"/>
      <c r="FX9194" s="128"/>
      <c r="FY9194" s="129"/>
      <c r="GA9194" s="128"/>
    </row>
    <row r="9195" spans="179:183" x14ac:dyDescent="0.35">
      <c r="FW9195" s="128"/>
      <c r="FX9195" s="128"/>
      <c r="FY9195" s="129"/>
      <c r="GA9195" s="128"/>
    </row>
    <row r="9196" spans="179:183" x14ac:dyDescent="0.35">
      <c r="FW9196" s="128"/>
      <c r="FX9196" s="128"/>
      <c r="FY9196" s="129"/>
      <c r="GA9196" s="128"/>
    </row>
    <row r="9197" spans="179:183" x14ac:dyDescent="0.35">
      <c r="FW9197" s="128"/>
      <c r="FX9197" s="128"/>
      <c r="FY9197" s="129"/>
      <c r="GA9197" s="128"/>
    </row>
    <row r="9198" spans="179:183" x14ac:dyDescent="0.35">
      <c r="FW9198" s="128"/>
      <c r="FX9198" s="128"/>
      <c r="FY9198" s="129"/>
      <c r="GA9198" s="128"/>
    </row>
    <row r="9199" spans="179:183" x14ac:dyDescent="0.35">
      <c r="FW9199" s="128"/>
      <c r="FX9199" s="128"/>
      <c r="FY9199" s="129"/>
      <c r="GA9199" s="128"/>
    </row>
    <row r="9200" spans="179:183" x14ac:dyDescent="0.35">
      <c r="FW9200" s="128"/>
      <c r="FX9200" s="128"/>
      <c r="FY9200" s="129"/>
      <c r="GA9200" s="128"/>
    </row>
    <row r="9201" spans="179:183" x14ac:dyDescent="0.35">
      <c r="FW9201" s="128"/>
      <c r="FX9201" s="128"/>
      <c r="FY9201" s="129"/>
      <c r="GA9201" s="128"/>
    </row>
    <row r="9202" spans="179:183" x14ac:dyDescent="0.35">
      <c r="FW9202" s="128"/>
      <c r="FX9202" s="128"/>
      <c r="FY9202" s="129"/>
      <c r="GA9202" s="128"/>
    </row>
    <row r="9203" spans="179:183" x14ac:dyDescent="0.35">
      <c r="FW9203" s="128"/>
      <c r="FX9203" s="128"/>
      <c r="FY9203" s="129"/>
      <c r="GA9203" s="128"/>
    </row>
    <row r="9204" spans="179:183" x14ac:dyDescent="0.35">
      <c r="FW9204" s="128"/>
      <c r="FX9204" s="128"/>
      <c r="FY9204" s="129"/>
      <c r="GA9204" s="128"/>
    </row>
    <row r="9205" spans="179:183" x14ac:dyDescent="0.35">
      <c r="FW9205" s="128"/>
      <c r="FX9205" s="128"/>
      <c r="FY9205" s="129"/>
      <c r="GA9205" s="128"/>
    </row>
    <row r="9206" spans="179:183" x14ac:dyDescent="0.35">
      <c r="FW9206" s="128"/>
      <c r="FX9206" s="128"/>
      <c r="FY9206" s="129"/>
      <c r="GA9206" s="128"/>
    </row>
    <row r="9207" spans="179:183" x14ac:dyDescent="0.35">
      <c r="FW9207" s="128"/>
      <c r="FX9207" s="128"/>
      <c r="FY9207" s="129"/>
      <c r="GA9207" s="128"/>
    </row>
    <row r="9208" spans="179:183" x14ac:dyDescent="0.35">
      <c r="FW9208" s="128"/>
      <c r="FX9208" s="128"/>
      <c r="FY9208" s="129"/>
      <c r="GA9208" s="128"/>
    </row>
    <row r="9209" spans="179:183" x14ac:dyDescent="0.35">
      <c r="FW9209" s="128"/>
      <c r="FX9209" s="128"/>
      <c r="FY9209" s="129"/>
      <c r="GA9209" s="128"/>
    </row>
    <row r="9210" spans="179:183" x14ac:dyDescent="0.35">
      <c r="FW9210" s="128"/>
      <c r="FX9210" s="128"/>
      <c r="FY9210" s="129"/>
      <c r="GA9210" s="128"/>
    </row>
    <row r="9211" spans="179:183" x14ac:dyDescent="0.35">
      <c r="FW9211" s="128"/>
      <c r="FX9211" s="128"/>
      <c r="FY9211" s="129"/>
      <c r="GA9211" s="128"/>
    </row>
    <row r="9212" spans="179:183" x14ac:dyDescent="0.35">
      <c r="FW9212" s="128"/>
      <c r="FX9212" s="128"/>
      <c r="FY9212" s="129"/>
      <c r="GA9212" s="128"/>
    </row>
    <row r="9213" spans="179:183" x14ac:dyDescent="0.35">
      <c r="FW9213" s="128"/>
      <c r="FX9213" s="128"/>
      <c r="FY9213" s="129"/>
      <c r="GA9213" s="128"/>
    </row>
    <row r="9214" spans="179:183" x14ac:dyDescent="0.35">
      <c r="FW9214" s="128"/>
      <c r="FX9214" s="128"/>
      <c r="FY9214" s="129"/>
      <c r="GA9214" s="128"/>
    </row>
    <row r="9215" spans="179:183" x14ac:dyDescent="0.35">
      <c r="FW9215" s="128"/>
      <c r="FX9215" s="128"/>
      <c r="FY9215" s="129"/>
      <c r="GA9215" s="128"/>
    </row>
    <row r="9216" spans="179:183" x14ac:dyDescent="0.35">
      <c r="FW9216" s="128"/>
      <c r="FX9216" s="128"/>
      <c r="FY9216" s="129"/>
      <c r="GA9216" s="128"/>
    </row>
    <row r="9217" spans="179:183" x14ac:dyDescent="0.35">
      <c r="FW9217" s="128"/>
      <c r="FX9217" s="128"/>
      <c r="FY9217" s="129"/>
      <c r="GA9217" s="128"/>
    </row>
    <row r="9218" spans="179:183" x14ac:dyDescent="0.35">
      <c r="FW9218" s="128"/>
      <c r="FX9218" s="128"/>
      <c r="FY9218" s="129"/>
      <c r="GA9218" s="128"/>
    </row>
    <row r="9219" spans="179:183" x14ac:dyDescent="0.35">
      <c r="FW9219" s="128"/>
      <c r="FX9219" s="128"/>
      <c r="FY9219" s="129"/>
      <c r="GA9219" s="128"/>
    </row>
    <row r="9220" spans="179:183" x14ac:dyDescent="0.35">
      <c r="FW9220" s="128"/>
      <c r="FX9220" s="128"/>
      <c r="FY9220" s="129"/>
      <c r="GA9220" s="128"/>
    </row>
    <row r="9221" spans="179:183" x14ac:dyDescent="0.35">
      <c r="FW9221" s="128"/>
      <c r="FX9221" s="128"/>
      <c r="FY9221" s="129"/>
      <c r="GA9221" s="128"/>
    </row>
    <row r="9222" spans="179:183" x14ac:dyDescent="0.35">
      <c r="FW9222" s="128"/>
      <c r="FX9222" s="128"/>
      <c r="FY9222" s="129"/>
      <c r="GA9222" s="128"/>
    </row>
    <row r="9223" spans="179:183" x14ac:dyDescent="0.35">
      <c r="FW9223" s="128"/>
      <c r="FX9223" s="128"/>
      <c r="FY9223" s="129"/>
      <c r="GA9223" s="128"/>
    </row>
    <row r="9224" spans="179:183" x14ac:dyDescent="0.35">
      <c r="FW9224" s="128"/>
      <c r="FX9224" s="128"/>
      <c r="FY9224" s="129"/>
      <c r="GA9224" s="128"/>
    </row>
    <row r="9225" spans="179:183" x14ac:dyDescent="0.35">
      <c r="FW9225" s="128"/>
      <c r="FX9225" s="128"/>
      <c r="FY9225" s="129"/>
      <c r="GA9225" s="128"/>
    </row>
    <row r="9226" spans="179:183" x14ac:dyDescent="0.35">
      <c r="FW9226" s="128"/>
      <c r="FX9226" s="128"/>
      <c r="FY9226" s="129"/>
      <c r="GA9226" s="128"/>
    </row>
    <row r="9227" spans="179:183" x14ac:dyDescent="0.35">
      <c r="FW9227" s="128"/>
      <c r="FX9227" s="128"/>
      <c r="FY9227" s="129"/>
      <c r="GA9227" s="128"/>
    </row>
    <row r="9228" spans="179:183" x14ac:dyDescent="0.35">
      <c r="FW9228" s="128"/>
      <c r="FX9228" s="128"/>
      <c r="FY9228" s="129"/>
      <c r="GA9228" s="128"/>
    </row>
    <row r="9229" spans="179:183" x14ac:dyDescent="0.35">
      <c r="FW9229" s="128"/>
      <c r="FX9229" s="128"/>
      <c r="FY9229" s="129"/>
      <c r="GA9229" s="128"/>
    </row>
    <row r="9230" spans="179:183" x14ac:dyDescent="0.35">
      <c r="FW9230" s="128"/>
      <c r="FX9230" s="128"/>
      <c r="FY9230" s="129"/>
      <c r="GA9230" s="128"/>
    </row>
    <row r="9231" spans="179:183" x14ac:dyDescent="0.35">
      <c r="FW9231" s="128"/>
      <c r="FX9231" s="128"/>
      <c r="FY9231" s="129"/>
      <c r="GA9231" s="128"/>
    </row>
    <row r="9232" spans="179:183" x14ac:dyDescent="0.35">
      <c r="FW9232" s="128"/>
      <c r="FX9232" s="128"/>
      <c r="FY9232" s="129"/>
      <c r="GA9232" s="128"/>
    </row>
    <row r="9233" spans="179:183" x14ac:dyDescent="0.35">
      <c r="FW9233" s="128"/>
      <c r="FX9233" s="128"/>
      <c r="FY9233" s="129"/>
      <c r="GA9233" s="128"/>
    </row>
    <row r="9234" spans="179:183" x14ac:dyDescent="0.35">
      <c r="FW9234" s="128"/>
      <c r="FX9234" s="128"/>
      <c r="FY9234" s="129"/>
      <c r="GA9234" s="128"/>
    </row>
    <row r="9235" spans="179:183" x14ac:dyDescent="0.35">
      <c r="FW9235" s="128"/>
      <c r="FX9235" s="128"/>
      <c r="FY9235" s="129"/>
      <c r="GA9235" s="128"/>
    </row>
    <row r="9236" spans="179:183" x14ac:dyDescent="0.35">
      <c r="FW9236" s="128"/>
      <c r="FX9236" s="128"/>
      <c r="FY9236" s="129"/>
      <c r="GA9236" s="128"/>
    </row>
    <row r="9237" spans="179:183" x14ac:dyDescent="0.35">
      <c r="FW9237" s="128"/>
      <c r="FX9237" s="128"/>
      <c r="FY9237" s="129"/>
      <c r="GA9237" s="128"/>
    </row>
    <row r="9238" spans="179:183" x14ac:dyDescent="0.35">
      <c r="FW9238" s="128"/>
      <c r="FX9238" s="128"/>
      <c r="FY9238" s="129"/>
      <c r="GA9238" s="128"/>
    </row>
    <row r="9239" spans="179:183" x14ac:dyDescent="0.35">
      <c r="FW9239" s="128"/>
      <c r="FX9239" s="128"/>
      <c r="FY9239" s="129"/>
      <c r="GA9239" s="128"/>
    </row>
    <row r="9240" spans="179:183" x14ac:dyDescent="0.35">
      <c r="FW9240" s="128"/>
      <c r="FX9240" s="128"/>
      <c r="FY9240" s="129"/>
      <c r="GA9240" s="128"/>
    </row>
    <row r="9241" spans="179:183" x14ac:dyDescent="0.35">
      <c r="FW9241" s="128"/>
      <c r="FX9241" s="128"/>
      <c r="FY9241" s="129"/>
      <c r="GA9241" s="128"/>
    </row>
    <row r="9242" spans="179:183" x14ac:dyDescent="0.35">
      <c r="FW9242" s="128"/>
      <c r="FX9242" s="128"/>
      <c r="FY9242" s="129"/>
      <c r="GA9242" s="128"/>
    </row>
    <row r="9243" spans="179:183" x14ac:dyDescent="0.35">
      <c r="FW9243" s="128"/>
      <c r="FX9243" s="128"/>
      <c r="FY9243" s="129"/>
      <c r="GA9243" s="128"/>
    </row>
    <row r="9244" spans="179:183" x14ac:dyDescent="0.35">
      <c r="FW9244" s="128"/>
      <c r="FX9244" s="128"/>
      <c r="FY9244" s="129"/>
      <c r="GA9244" s="128"/>
    </row>
    <row r="9245" spans="179:183" x14ac:dyDescent="0.35">
      <c r="FW9245" s="128"/>
      <c r="FX9245" s="128"/>
      <c r="FY9245" s="129"/>
      <c r="GA9245" s="128"/>
    </row>
    <row r="9246" spans="179:183" x14ac:dyDescent="0.35">
      <c r="FW9246" s="128"/>
      <c r="FX9246" s="128"/>
      <c r="FY9246" s="129"/>
      <c r="GA9246" s="128"/>
    </row>
    <row r="9247" spans="179:183" x14ac:dyDescent="0.35">
      <c r="FW9247" s="128"/>
      <c r="FX9247" s="128"/>
      <c r="FY9247" s="129"/>
      <c r="GA9247" s="128"/>
    </row>
    <row r="9248" spans="179:183" x14ac:dyDescent="0.35">
      <c r="FW9248" s="128"/>
      <c r="FX9248" s="128"/>
      <c r="FY9248" s="129"/>
      <c r="GA9248" s="128"/>
    </row>
    <row r="9249" spans="179:183" x14ac:dyDescent="0.35">
      <c r="FW9249" s="128"/>
      <c r="FX9249" s="128"/>
      <c r="FY9249" s="129"/>
      <c r="GA9249" s="128"/>
    </row>
    <row r="9250" spans="179:183" x14ac:dyDescent="0.35">
      <c r="FW9250" s="128"/>
      <c r="FX9250" s="128"/>
      <c r="FY9250" s="129"/>
      <c r="GA9250" s="128"/>
    </row>
    <row r="9251" spans="179:183" x14ac:dyDescent="0.35">
      <c r="FW9251" s="128"/>
      <c r="FX9251" s="128"/>
      <c r="FY9251" s="129"/>
      <c r="GA9251" s="128"/>
    </row>
    <row r="9252" spans="179:183" x14ac:dyDescent="0.35">
      <c r="FW9252" s="128"/>
      <c r="FX9252" s="128"/>
      <c r="FY9252" s="129"/>
      <c r="GA9252" s="128"/>
    </row>
    <row r="9253" spans="179:183" x14ac:dyDescent="0.35">
      <c r="FW9253" s="128"/>
      <c r="FX9253" s="128"/>
      <c r="FY9253" s="129"/>
      <c r="GA9253" s="128"/>
    </row>
    <row r="9254" spans="179:183" x14ac:dyDescent="0.35">
      <c r="FW9254" s="128"/>
      <c r="FX9254" s="128"/>
      <c r="FY9254" s="129"/>
      <c r="GA9254" s="128"/>
    </row>
    <row r="9255" spans="179:183" x14ac:dyDescent="0.35">
      <c r="FW9255" s="128"/>
      <c r="FX9255" s="128"/>
      <c r="FY9255" s="129"/>
      <c r="GA9255" s="128"/>
    </row>
    <row r="9256" spans="179:183" x14ac:dyDescent="0.35">
      <c r="FW9256" s="128"/>
      <c r="FX9256" s="128"/>
      <c r="FY9256" s="129"/>
      <c r="GA9256" s="128"/>
    </row>
    <row r="9257" spans="179:183" x14ac:dyDescent="0.35">
      <c r="FW9257" s="128"/>
      <c r="FX9257" s="128"/>
      <c r="FY9257" s="129"/>
      <c r="GA9257" s="128"/>
    </row>
    <row r="9258" spans="179:183" x14ac:dyDescent="0.35">
      <c r="FW9258" s="128"/>
      <c r="FX9258" s="128"/>
      <c r="FY9258" s="129"/>
      <c r="GA9258" s="128"/>
    </row>
    <row r="9259" spans="179:183" x14ac:dyDescent="0.35">
      <c r="FW9259" s="128"/>
      <c r="FX9259" s="128"/>
      <c r="FY9259" s="129"/>
      <c r="GA9259" s="128"/>
    </row>
    <row r="9260" spans="179:183" x14ac:dyDescent="0.35">
      <c r="FW9260" s="128"/>
      <c r="FX9260" s="128"/>
      <c r="FY9260" s="129"/>
      <c r="GA9260" s="128"/>
    </row>
    <row r="9261" spans="179:183" x14ac:dyDescent="0.35">
      <c r="FW9261" s="128"/>
      <c r="FX9261" s="128"/>
      <c r="FY9261" s="129"/>
      <c r="GA9261" s="128"/>
    </row>
    <row r="9262" spans="179:183" x14ac:dyDescent="0.35">
      <c r="FW9262" s="128"/>
      <c r="FX9262" s="128"/>
      <c r="FY9262" s="129"/>
      <c r="GA9262" s="128"/>
    </row>
    <row r="9263" spans="179:183" x14ac:dyDescent="0.35">
      <c r="FW9263" s="128"/>
      <c r="FX9263" s="128"/>
      <c r="FY9263" s="129"/>
      <c r="GA9263" s="128"/>
    </row>
    <row r="9264" spans="179:183" x14ac:dyDescent="0.35">
      <c r="FW9264" s="128"/>
      <c r="FX9264" s="128"/>
      <c r="FY9264" s="129"/>
      <c r="GA9264" s="128"/>
    </row>
    <row r="9265" spans="179:183" x14ac:dyDescent="0.35">
      <c r="FW9265" s="128"/>
      <c r="FX9265" s="128"/>
      <c r="FY9265" s="129"/>
      <c r="GA9265" s="128"/>
    </row>
    <row r="9266" spans="179:183" x14ac:dyDescent="0.35">
      <c r="FW9266" s="128"/>
      <c r="FX9266" s="128"/>
      <c r="FY9266" s="129"/>
      <c r="GA9266" s="128"/>
    </row>
    <row r="9267" spans="179:183" x14ac:dyDescent="0.35">
      <c r="FW9267" s="128"/>
      <c r="FX9267" s="128"/>
      <c r="FY9267" s="129"/>
      <c r="GA9267" s="128"/>
    </row>
    <row r="9268" spans="179:183" x14ac:dyDescent="0.35">
      <c r="FW9268" s="128"/>
      <c r="FX9268" s="128"/>
      <c r="FY9268" s="129"/>
      <c r="GA9268" s="128"/>
    </row>
    <row r="9269" spans="179:183" x14ac:dyDescent="0.35">
      <c r="FW9269" s="128"/>
      <c r="FX9269" s="128"/>
      <c r="FY9269" s="129"/>
      <c r="GA9269" s="128"/>
    </row>
    <row r="9270" spans="179:183" x14ac:dyDescent="0.35">
      <c r="FW9270" s="128"/>
      <c r="FX9270" s="128"/>
      <c r="FY9270" s="129"/>
      <c r="GA9270" s="128"/>
    </row>
    <row r="9271" spans="179:183" x14ac:dyDescent="0.35">
      <c r="FW9271" s="128"/>
      <c r="FX9271" s="128"/>
      <c r="FY9271" s="129"/>
      <c r="GA9271" s="128"/>
    </row>
    <row r="9272" spans="179:183" x14ac:dyDescent="0.35">
      <c r="FW9272" s="128"/>
      <c r="FX9272" s="128"/>
      <c r="FY9272" s="129"/>
      <c r="GA9272" s="128"/>
    </row>
    <row r="9273" spans="179:183" x14ac:dyDescent="0.35">
      <c r="FW9273" s="128"/>
      <c r="FX9273" s="128"/>
      <c r="FY9273" s="129"/>
      <c r="GA9273" s="128"/>
    </row>
    <row r="9274" spans="179:183" x14ac:dyDescent="0.35">
      <c r="FW9274" s="128"/>
      <c r="FX9274" s="128"/>
      <c r="FY9274" s="129"/>
      <c r="GA9274" s="128"/>
    </row>
    <row r="9275" spans="179:183" x14ac:dyDescent="0.35">
      <c r="FW9275" s="128"/>
      <c r="FX9275" s="128"/>
      <c r="FY9275" s="129"/>
      <c r="GA9275" s="128"/>
    </row>
    <row r="9276" spans="179:183" x14ac:dyDescent="0.35">
      <c r="FW9276" s="128"/>
      <c r="FX9276" s="128"/>
      <c r="FY9276" s="129"/>
      <c r="GA9276" s="128"/>
    </row>
    <row r="9277" spans="179:183" x14ac:dyDescent="0.35">
      <c r="FW9277" s="128"/>
      <c r="FX9277" s="128"/>
      <c r="FY9277" s="129"/>
      <c r="GA9277" s="128"/>
    </row>
    <row r="9278" spans="179:183" x14ac:dyDescent="0.35">
      <c r="FW9278" s="128"/>
      <c r="FX9278" s="128"/>
      <c r="FY9278" s="129"/>
      <c r="GA9278" s="128"/>
    </row>
    <row r="9279" spans="179:183" x14ac:dyDescent="0.35">
      <c r="FW9279" s="128"/>
      <c r="FX9279" s="128"/>
      <c r="FY9279" s="129"/>
      <c r="GA9279" s="128"/>
    </row>
    <row r="9280" spans="179:183" x14ac:dyDescent="0.35">
      <c r="FW9280" s="128"/>
      <c r="FX9280" s="128"/>
      <c r="FY9280" s="129"/>
      <c r="GA9280" s="128"/>
    </row>
    <row r="9281" spans="179:183" x14ac:dyDescent="0.35">
      <c r="FW9281" s="128"/>
      <c r="FX9281" s="128"/>
      <c r="FY9281" s="129"/>
      <c r="GA9281" s="128"/>
    </row>
    <row r="9282" spans="179:183" x14ac:dyDescent="0.35">
      <c r="FW9282" s="128"/>
      <c r="FX9282" s="128"/>
      <c r="FY9282" s="129"/>
      <c r="GA9282" s="128"/>
    </row>
    <row r="9283" spans="179:183" x14ac:dyDescent="0.35">
      <c r="FW9283" s="128"/>
      <c r="FX9283" s="128"/>
      <c r="FY9283" s="129"/>
      <c r="GA9283" s="128"/>
    </row>
    <row r="9284" spans="179:183" x14ac:dyDescent="0.35">
      <c r="FW9284" s="128"/>
      <c r="FX9284" s="128"/>
      <c r="FY9284" s="129"/>
      <c r="GA9284" s="128"/>
    </row>
    <row r="9285" spans="179:183" x14ac:dyDescent="0.35">
      <c r="FW9285" s="128"/>
      <c r="FX9285" s="128"/>
      <c r="FY9285" s="129"/>
      <c r="GA9285" s="128"/>
    </row>
    <row r="9286" spans="179:183" x14ac:dyDescent="0.35">
      <c r="FW9286" s="128"/>
      <c r="FX9286" s="128"/>
      <c r="FY9286" s="129"/>
      <c r="GA9286" s="128"/>
    </row>
    <row r="9287" spans="179:183" x14ac:dyDescent="0.35">
      <c r="FW9287" s="128"/>
      <c r="FX9287" s="128"/>
      <c r="FY9287" s="129"/>
      <c r="GA9287" s="128"/>
    </row>
    <row r="9288" spans="179:183" x14ac:dyDescent="0.35">
      <c r="FW9288" s="128"/>
      <c r="FX9288" s="128"/>
      <c r="FY9288" s="129"/>
      <c r="GA9288" s="128"/>
    </row>
    <row r="9289" spans="179:183" x14ac:dyDescent="0.35">
      <c r="FW9289" s="128"/>
      <c r="FX9289" s="128"/>
      <c r="FY9289" s="129"/>
      <c r="GA9289" s="128"/>
    </row>
    <row r="9290" spans="179:183" x14ac:dyDescent="0.35">
      <c r="FW9290" s="128"/>
      <c r="FX9290" s="128"/>
      <c r="FY9290" s="129"/>
      <c r="GA9290" s="128"/>
    </row>
    <row r="9291" spans="179:183" x14ac:dyDescent="0.35">
      <c r="FW9291" s="128"/>
      <c r="FX9291" s="128"/>
      <c r="FY9291" s="129"/>
      <c r="GA9291" s="128"/>
    </row>
    <row r="9292" spans="179:183" x14ac:dyDescent="0.35">
      <c r="FW9292" s="128"/>
      <c r="FX9292" s="128"/>
      <c r="FY9292" s="129"/>
      <c r="GA9292" s="128"/>
    </row>
    <row r="9293" spans="179:183" x14ac:dyDescent="0.35">
      <c r="FW9293" s="128"/>
      <c r="FX9293" s="128"/>
      <c r="FY9293" s="129"/>
      <c r="GA9293" s="128"/>
    </row>
    <row r="9294" spans="179:183" x14ac:dyDescent="0.35">
      <c r="FW9294" s="128"/>
      <c r="FX9294" s="128"/>
      <c r="FY9294" s="129"/>
      <c r="GA9294" s="128"/>
    </row>
    <row r="9295" spans="179:183" x14ac:dyDescent="0.35">
      <c r="FW9295" s="128"/>
      <c r="FX9295" s="128"/>
      <c r="FY9295" s="129"/>
      <c r="GA9295" s="128"/>
    </row>
    <row r="9296" spans="179:183" x14ac:dyDescent="0.35">
      <c r="FW9296" s="128"/>
      <c r="FX9296" s="128"/>
      <c r="FY9296" s="129"/>
      <c r="GA9296" s="128"/>
    </row>
    <row r="9297" spans="179:183" x14ac:dyDescent="0.35">
      <c r="FW9297" s="128"/>
      <c r="FX9297" s="128"/>
      <c r="FY9297" s="129"/>
      <c r="GA9297" s="128"/>
    </row>
    <row r="9298" spans="179:183" x14ac:dyDescent="0.35">
      <c r="FW9298" s="128"/>
      <c r="FX9298" s="128"/>
      <c r="FY9298" s="129"/>
      <c r="GA9298" s="128"/>
    </row>
    <row r="9299" spans="179:183" x14ac:dyDescent="0.35">
      <c r="FW9299" s="128"/>
      <c r="FX9299" s="128"/>
      <c r="FY9299" s="129"/>
      <c r="GA9299" s="128"/>
    </row>
    <row r="9300" spans="179:183" x14ac:dyDescent="0.35">
      <c r="FW9300" s="128"/>
      <c r="FX9300" s="128"/>
      <c r="FY9300" s="129"/>
      <c r="GA9300" s="128"/>
    </row>
    <row r="9301" spans="179:183" x14ac:dyDescent="0.35">
      <c r="FW9301" s="128"/>
      <c r="FX9301" s="128"/>
      <c r="FY9301" s="129"/>
      <c r="GA9301" s="128"/>
    </row>
    <row r="9302" spans="179:183" x14ac:dyDescent="0.35">
      <c r="FW9302" s="128"/>
      <c r="FX9302" s="128"/>
      <c r="FY9302" s="129"/>
      <c r="GA9302" s="128"/>
    </row>
    <row r="9303" spans="179:183" x14ac:dyDescent="0.35">
      <c r="FW9303" s="128"/>
      <c r="FX9303" s="128"/>
      <c r="FY9303" s="129"/>
      <c r="GA9303" s="128"/>
    </row>
    <row r="9304" spans="179:183" x14ac:dyDescent="0.35">
      <c r="FW9304" s="128"/>
      <c r="FX9304" s="128"/>
      <c r="FY9304" s="129"/>
      <c r="GA9304" s="128"/>
    </row>
    <row r="9305" spans="179:183" x14ac:dyDescent="0.35">
      <c r="FW9305" s="128"/>
      <c r="FX9305" s="128"/>
      <c r="FY9305" s="129"/>
      <c r="GA9305" s="128"/>
    </row>
    <row r="9306" spans="179:183" x14ac:dyDescent="0.35">
      <c r="FW9306" s="128"/>
      <c r="FX9306" s="128"/>
      <c r="FY9306" s="129"/>
      <c r="GA9306" s="128"/>
    </row>
    <row r="9307" spans="179:183" x14ac:dyDescent="0.35">
      <c r="FW9307" s="128"/>
      <c r="FX9307" s="128"/>
      <c r="FY9307" s="129"/>
      <c r="GA9307" s="128"/>
    </row>
    <row r="9308" spans="179:183" x14ac:dyDescent="0.35">
      <c r="FW9308" s="128"/>
      <c r="FX9308" s="128"/>
      <c r="FY9308" s="129"/>
      <c r="GA9308" s="128"/>
    </row>
    <row r="9309" spans="179:183" x14ac:dyDescent="0.35">
      <c r="FW9309" s="128"/>
      <c r="FX9309" s="128"/>
      <c r="FY9309" s="129"/>
      <c r="GA9309" s="128"/>
    </row>
    <row r="9310" spans="179:183" x14ac:dyDescent="0.35">
      <c r="FW9310" s="128"/>
      <c r="FX9310" s="128"/>
      <c r="FY9310" s="129"/>
      <c r="GA9310" s="128"/>
    </row>
    <row r="9311" spans="179:183" x14ac:dyDescent="0.35">
      <c r="FW9311" s="128"/>
      <c r="FX9311" s="128"/>
      <c r="FY9311" s="129"/>
      <c r="GA9311" s="128"/>
    </row>
    <row r="9312" spans="179:183" x14ac:dyDescent="0.35">
      <c r="FW9312" s="128"/>
      <c r="FX9312" s="128"/>
      <c r="FY9312" s="129"/>
      <c r="GA9312" s="128"/>
    </row>
    <row r="9313" spans="179:183" x14ac:dyDescent="0.35">
      <c r="FW9313" s="128"/>
      <c r="FX9313" s="128"/>
      <c r="FY9313" s="129"/>
      <c r="GA9313" s="128"/>
    </row>
    <row r="9314" spans="179:183" x14ac:dyDescent="0.35">
      <c r="FW9314" s="128"/>
      <c r="FX9314" s="128"/>
      <c r="FY9314" s="129"/>
      <c r="GA9314" s="128"/>
    </row>
    <row r="9315" spans="179:183" x14ac:dyDescent="0.35">
      <c r="FW9315" s="128"/>
      <c r="FX9315" s="128"/>
      <c r="FY9315" s="129"/>
      <c r="GA9315" s="128"/>
    </row>
    <row r="9316" spans="179:183" x14ac:dyDescent="0.35">
      <c r="FW9316" s="128"/>
      <c r="FX9316" s="128"/>
      <c r="FY9316" s="129"/>
      <c r="GA9316" s="128"/>
    </row>
    <row r="9317" spans="179:183" x14ac:dyDescent="0.35">
      <c r="FW9317" s="128"/>
      <c r="FX9317" s="128"/>
      <c r="FY9317" s="129"/>
      <c r="GA9317" s="128"/>
    </row>
    <row r="9318" spans="179:183" x14ac:dyDescent="0.35">
      <c r="FW9318" s="128"/>
      <c r="FX9318" s="128"/>
      <c r="FY9318" s="129"/>
      <c r="GA9318" s="128"/>
    </row>
    <row r="9319" spans="179:183" x14ac:dyDescent="0.35">
      <c r="FW9319" s="128"/>
      <c r="FX9319" s="128"/>
      <c r="FY9319" s="129"/>
      <c r="GA9319" s="128"/>
    </row>
    <row r="9320" spans="179:183" x14ac:dyDescent="0.35">
      <c r="FW9320" s="128"/>
      <c r="FX9320" s="128"/>
      <c r="FY9320" s="129"/>
      <c r="GA9320" s="128"/>
    </row>
    <row r="9321" spans="179:183" x14ac:dyDescent="0.35">
      <c r="FW9321" s="128"/>
      <c r="FX9321" s="128"/>
      <c r="FY9321" s="129"/>
      <c r="GA9321" s="128"/>
    </row>
    <row r="9322" spans="179:183" x14ac:dyDescent="0.35">
      <c r="FW9322" s="128"/>
      <c r="FX9322" s="128"/>
      <c r="FY9322" s="129"/>
      <c r="GA9322" s="128"/>
    </row>
    <row r="9323" spans="179:183" x14ac:dyDescent="0.35">
      <c r="FW9323" s="128"/>
      <c r="FX9323" s="128"/>
      <c r="FY9323" s="129"/>
      <c r="GA9323" s="128"/>
    </row>
    <row r="9324" spans="179:183" x14ac:dyDescent="0.35">
      <c r="FW9324" s="128"/>
      <c r="FX9324" s="128"/>
      <c r="FY9324" s="129"/>
      <c r="GA9324" s="128"/>
    </row>
    <row r="9325" spans="179:183" x14ac:dyDescent="0.35">
      <c r="FW9325" s="128"/>
      <c r="FX9325" s="128"/>
      <c r="FY9325" s="129"/>
      <c r="GA9325" s="128"/>
    </row>
    <row r="9326" spans="179:183" x14ac:dyDescent="0.35">
      <c r="FW9326" s="128"/>
      <c r="FX9326" s="128"/>
      <c r="FY9326" s="129"/>
      <c r="GA9326" s="128"/>
    </row>
    <row r="9327" spans="179:183" x14ac:dyDescent="0.35">
      <c r="FW9327" s="128"/>
      <c r="FX9327" s="128"/>
      <c r="FY9327" s="129"/>
      <c r="GA9327" s="128"/>
    </row>
    <row r="9328" spans="179:183" x14ac:dyDescent="0.35">
      <c r="FW9328" s="128"/>
      <c r="FX9328" s="128"/>
      <c r="FY9328" s="129"/>
      <c r="GA9328" s="128"/>
    </row>
    <row r="9329" spans="179:183" x14ac:dyDescent="0.35">
      <c r="FW9329" s="128"/>
      <c r="FX9329" s="128"/>
      <c r="FY9329" s="129"/>
      <c r="GA9329" s="128"/>
    </row>
    <row r="9330" spans="179:183" x14ac:dyDescent="0.35">
      <c r="FW9330" s="128"/>
      <c r="FX9330" s="128"/>
      <c r="FY9330" s="129"/>
      <c r="GA9330" s="128"/>
    </row>
    <row r="9331" spans="179:183" x14ac:dyDescent="0.35">
      <c r="FW9331" s="128"/>
      <c r="FX9331" s="128"/>
      <c r="FY9331" s="129"/>
      <c r="GA9331" s="128"/>
    </row>
    <row r="9332" spans="179:183" x14ac:dyDescent="0.35">
      <c r="FW9332" s="128"/>
      <c r="FX9332" s="128"/>
      <c r="FY9332" s="129"/>
      <c r="GA9332" s="128"/>
    </row>
    <row r="9333" spans="179:183" x14ac:dyDescent="0.35">
      <c r="FW9333" s="128"/>
      <c r="FX9333" s="128"/>
      <c r="FY9333" s="129"/>
      <c r="GA9333" s="128"/>
    </row>
    <row r="9334" spans="179:183" x14ac:dyDescent="0.35">
      <c r="FW9334" s="128"/>
      <c r="FX9334" s="128"/>
      <c r="FY9334" s="129"/>
      <c r="GA9334" s="128"/>
    </row>
    <row r="9335" spans="179:183" x14ac:dyDescent="0.35">
      <c r="FW9335" s="128"/>
      <c r="FX9335" s="128"/>
      <c r="FY9335" s="129"/>
      <c r="GA9335" s="128"/>
    </row>
    <row r="9336" spans="179:183" x14ac:dyDescent="0.35">
      <c r="FW9336" s="128"/>
      <c r="FX9336" s="128"/>
      <c r="FY9336" s="129"/>
      <c r="GA9336" s="128"/>
    </row>
    <row r="9337" spans="179:183" x14ac:dyDescent="0.35">
      <c r="FW9337" s="128"/>
      <c r="FX9337" s="128"/>
      <c r="FY9337" s="129"/>
      <c r="GA9337" s="128"/>
    </row>
    <row r="9338" spans="179:183" x14ac:dyDescent="0.35">
      <c r="FW9338" s="128"/>
      <c r="FX9338" s="128"/>
      <c r="FY9338" s="129"/>
      <c r="GA9338" s="128"/>
    </row>
    <row r="9339" spans="179:183" x14ac:dyDescent="0.35">
      <c r="FW9339" s="128"/>
      <c r="FX9339" s="128"/>
      <c r="FY9339" s="129"/>
      <c r="GA9339" s="128"/>
    </row>
    <row r="9340" spans="179:183" x14ac:dyDescent="0.35">
      <c r="FW9340" s="128"/>
      <c r="FX9340" s="128"/>
      <c r="FY9340" s="129"/>
      <c r="GA9340" s="128"/>
    </row>
    <row r="9341" spans="179:183" x14ac:dyDescent="0.35">
      <c r="FW9341" s="128"/>
      <c r="FX9341" s="128"/>
      <c r="FY9341" s="129"/>
      <c r="GA9341" s="128"/>
    </row>
    <row r="9342" spans="179:183" x14ac:dyDescent="0.35">
      <c r="FW9342" s="128"/>
      <c r="FX9342" s="128"/>
      <c r="FY9342" s="129"/>
      <c r="GA9342" s="128"/>
    </row>
    <row r="9343" spans="179:183" x14ac:dyDescent="0.35">
      <c r="FW9343" s="128"/>
      <c r="FX9343" s="128"/>
      <c r="FY9343" s="129"/>
      <c r="GA9343" s="128"/>
    </row>
    <row r="9344" spans="179:183" x14ac:dyDescent="0.35">
      <c r="FW9344" s="128"/>
      <c r="FX9344" s="128"/>
      <c r="FY9344" s="129"/>
      <c r="GA9344" s="128"/>
    </row>
    <row r="9345" spans="179:183" x14ac:dyDescent="0.35">
      <c r="FW9345" s="128"/>
      <c r="FX9345" s="128"/>
      <c r="FY9345" s="129"/>
      <c r="GA9345" s="128"/>
    </row>
    <row r="9346" spans="179:183" x14ac:dyDescent="0.35">
      <c r="FW9346" s="128"/>
      <c r="FX9346" s="128"/>
      <c r="FY9346" s="129"/>
      <c r="GA9346" s="128"/>
    </row>
    <row r="9347" spans="179:183" x14ac:dyDescent="0.35">
      <c r="FW9347" s="128"/>
      <c r="FX9347" s="128"/>
      <c r="FY9347" s="129"/>
      <c r="GA9347" s="128"/>
    </row>
    <row r="9348" spans="179:183" x14ac:dyDescent="0.35">
      <c r="FW9348" s="128"/>
      <c r="FX9348" s="128"/>
      <c r="FY9348" s="129"/>
      <c r="GA9348" s="128"/>
    </row>
    <row r="9349" spans="179:183" x14ac:dyDescent="0.35">
      <c r="FW9349" s="128"/>
      <c r="FX9349" s="128"/>
      <c r="FY9349" s="129"/>
      <c r="GA9349" s="128"/>
    </row>
    <row r="9350" spans="179:183" x14ac:dyDescent="0.35">
      <c r="FW9350" s="128"/>
      <c r="FX9350" s="128"/>
      <c r="FY9350" s="129"/>
      <c r="GA9350" s="128"/>
    </row>
    <row r="9351" spans="179:183" x14ac:dyDescent="0.35">
      <c r="FW9351" s="128"/>
      <c r="FX9351" s="128"/>
      <c r="FY9351" s="129"/>
      <c r="GA9351" s="128"/>
    </row>
    <row r="9352" spans="179:183" x14ac:dyDescent="0.35">
      <c r="FW9352" s="128"/>
      <c r="FX9352" s="128"/>
      <c r="FY9352" s="129"/>
      <c r="GA9352" s="128"/>
    </row>
    <row r="9353" spans="179:183" x14ac:dyDescent="0.35">
      <c r="FW9353" s="128"/>
      <c r="FX9353" s="128"/>
      <c r="FY9353" s="129"/>
      <c r="GA9353" s="128"/>
    </row>
    <row r="9354" spans="179:183" x14ac:dyDescent="0.35">
      <c r="FW9354" s="128"/>
      <c r="FX9354" s="128"/>
      <c r="FY9354" s="129"/>
      <c r="GA9354" s="128"/>
    </row>
    <row r="9355" spans="179:183" x14ac:dyDescent="0.35">
      <c r="FW9355" s="128"/>
      <c r="FX9355" s="128"/>
      <c r="FY9355" s="129"/>
      <c r="GA9355" s="128"/>
    </row>
    <row r="9356" spans="179:183" x14ac:dyDescent="0.35">
      <c r="FW9356" s="128"/>
      <c r="FX9356" s="128"/>
      <c r="FY9356" s="129"/>
      <c r="GA9356" s="128"/>
    </row>
    <row r="9357" spans="179:183" x14ac:dyDescent="0.35">
      <c r="FW9357" s="128"/>
      <c r="FX9357" s="128"/>
      <c r="FY9357" s="129"/>
      <c r="GA9357" s="128"/>
    </row>
    <row r="9358" spans="179:183" x14ac:dyDescent="0.35">
      <c r="FW9358" s="128"/>
      <c r="FX9358" s="128"/>
      <c r="FY9358" s="129"/>
      <c r="GA9358" s="128"/>
    </row>
    <row r="9359" spans="179:183" x14ac:dyDescent="0.35">
      <c r="FW9359" s="128"/>
      <c r="FX9359" s="128"/>
      <c r="FY9359" s="129"/>
      <c r="GA9359" s="128"/>
    </row>
    <row r="9360" spans="179:183" x14ac:dyDescent="0.35">
      <c r="FW9360" s="128"/>
      <c r="FX9360" s="128"/>
      <c r="FY9360" s="129"/>
      <c r="GA9360" s="128"/>
    </row>
    <row r="9361" spans="179:183" x14ac:dyDescent="0.35">
      <c r="FW9361" s="128"/>
      <c r="FX9361" s="128"/>
      <c r="FY9361" s="129"/>
      <c r="GA9361" s="128"/>
    </row>
    <row r="9362" spans="179:183" x14ac:dyDescent="0.35">
      <c r="FW9362" s="128"/>
      <c r="FX9362" s="128"/>
      <c r="FY9362" s="129"/>
      <c r="GA9362" s="128"/>
    </row>
    <row r="9363" spans="179:183" x14ac:dyDescent="0.35">
      <c r="FW9363" s="128"/>
      <c r="FX9363" s="128"/>
      <c r="FY9363" s="129"/>
      <c r="GA9363" s="128"/>
    </row>
    <row r="9364" spans="179:183" x14ac:dyDescent="0.35">
      <c r="FW9364" s="128"/>
      <c r="FX9364" s="128"/>
      <c r="FY9364" s="129"/>
      <c r="GA9364" s="128"/>
    </row>
    <row r="9365" spans="179:183" x14ac:dyDescent="0.35">
      <c r="FW9365" s="128"/>
      <c r="FX9365" s="128"/>
      <c r="FY9365" s="129"/>
      <c r="GA9365" s="128"/>
    </row>
    <row r="9366" spans="179:183" x14ac:dyDescent="0.35">
      <c r="FW9366" s="128"/>
      <c r="FX9366" s="128"/>
      <c r="FY9366" s="129"/>
      <c r="GA9366" s="128"/>
    </row>
    <row r="9367" spans="179:183" x14ac:dyDescent="0.35">
      <c r="FW9367" s="128"/>
      <c r="FX9367" s="128"/>
      <c r="FY9367" s="129"/>
      <c r="GA9367" s="128"/>
    </row>
    <row r="9368" spans="179:183" x14ac:dyDescent="0.35">
      <c r="FW9368" s="128"/>
      <c r="FX9368" s="128"/>
      <c r="FY9368" s="129"/>
      <c r="GA9368" s="128"/>
    </row>
    <row r="9369" spans="179:183" x14ac:dyDescent="0.35">
      <c r="FW9369" s="128"/>
      <c r="FX9369" s="128"/>
      <c r="FY9369" s="129"/>
      <c r="GA9369" s="128"/>
    </row>
    <row r="9370" spans="179:183" x14ac:dyDescent="0.35">
      <c r="FW9370" s="128"/>
      <c r="FX9370" s="128"/>
      <c r="FY9370" s="129"/>
      <c r="GA9370" s="128"/>
    </row>
    <row r="9371" spans="179:183" x14ac:dyDescent="0.35">
      <c r="FW9371" s="128"/>
      <c r="FX9371" s="128"/>
      <c r="FY9371" s="129"/>
      <c r="GA9371" s="128"/>
    </row>
    <row r="9372" spans="179:183" x14ac:dyDescent="0.35">
      <c r="FW9372" s="128"/>
      <c r="FX9372" s="128"/>
      <c r="FY9372" s="129"/>
      <c r="GA9372" s="128"/>
    </row>
    <row r="9373" spans="179:183" x14ac:dyDescent="0.35">
      <c r="FW9373" s="128"/>
      <c r="FX9373" s="128"/>
      <c r="FY9373" s="129"/>
      <c r="GA9373" s="128"/>
    </row>
    <row r="9374" spans="179:183" x14ac:dyDescent="0.35">
      <c r="FW9374" s="128"/>
      <c r="FX9374" s="128"/>
      <c r="FY9374" s="129"/>
      <c r="GA9374" s="128"/>
    </row>
    <row r="9375" spans="179:183" x14ac:dyDescent="0.35">
      <c r="FW9375" s="128"/>
      <c r="FX9375" s="128"/>
      <c r="FY9375" s="129"/>
      <c r="GA9375" s="128"/>
    </row>
    <row r="9376" spans="179:183" x14ac:dyDescent="0.35">
      <c r="FW9376" s="128"/>
      <c r="FX9376" s="128"/>
      <c r="FY9376" s="129"/>
      <c r="GA9376" s="128"/>
    </row>
    <row r="9377" spans="179:183" x14ac:dyDescent="0.35">
      <c r="FW9377" s="128"/>
      <c r="FX9377" s="128"/>
      <c r="FY9377" s="129"/>
      <c r="GA9377" s="128"/>
    </row>
    <row r="9378" spans="179:183" x14ac:dyDescent="0.35">
      <c r="FW9378" s="128"/>
      <c r="FX9378" s="128"/>
      <c r="FY9378" s="129"/>
      <c r="GA9378" s="128"/>
    </row>
    <row r="9379" spans="179:183" x14ac:dyDescent="0.35">
      <c r="FW9379" s="128"/>
      <c r="FX9379" s="128"/>
      <c r="FY9379" s="129"/>
      <c r="GA9379" s="128"/>
    </row>
    <row r="9380" spans="179:183" x14ac:dyDescent="0.35">
      <c r="FW9380" s="128"/>
      <c r="FX9380" s="128"/>
      <c r="FY9380" s="129"/>
      <c r="GA9380" s="128"/>
    </row>
    <row r="9381" spans="179:183" x14ac:dyDescent="0.35">
      <c r="FW9381" s="128"/>
      <c r="FX9381" s="128"/>
      <c r="FY9381" s="129"/>
      <c r="GA9381" s="128"/>
    </row>
    <row r="9382" spans="179:183" x14ac:dyDescent="0.35">
      <c r="FW9382" s="128"/>
      <c r="FX9382" s="128"/>
      <c r="FY9382" s="129"/>
      <c r="GA9382" s="128"/>
    </row>
    <row r="9383" spans="179:183" x14ac:dyDescent="0.35">
      <c r="FW9383" s="128"/>
      <c r="FX9383" s="128"/>
      <c r="FY9383" s="129"/>
      <c r="GA9383" s="128"/>
    </row>
    <row r="9384" spans="179:183" x14ac:dyDescent="0.35">
      <c r="FW9384" s="128"/>
      <c r="FX9384" s="128"/>
      <c r="FY9384" s="129"/>
      <c r="GA9384" s="128"/>
    </row>
    <row r="9385" spans="179:183" x14ac:dyDescent="0.35">
      <c r="FW9385" s="128"/>
      <c r="FX9385" s="128"/>
      <c r="FY9385" s="129"/>
      <c r="GA9385" s="128"/>
    </row>
    <row r="9386" spans="179:183" x14ac:dyDescent="0.35">
      <c r="FW9386" s="128"/>
      <c r="FX9386" s="128"/>
      <c r="FY9386" s="129"/>
      <c r="GA9386" s="128"/>
    </row>
    <row r="9387" spans="179:183" x14ac:dyDescent="0.35">
      <c r="FW9387" s="128"/>
      <c r="FX9387" s="128"/>
      <c r="FY9387" s="129"/>
      <c r="GA9387" s="128"/>
    </row>
    <row r="9388" spans="179:183" x14ac:dyDescent="0.35">
      <c r="FW9388" s="128"/>
      <c r="FX9388" s="128"/>
      <c r="FY9388" s="129"/>
      <c r="GA9388" s="128"/>
    </row>
    <row r="9389" spans="179:183" x14ac:dyDescent="0.35">
      <c r="FW9389" s="128"/>
      <c r="FX9389" s="128"/>
      <c r="FY9389" s="129"/>
      <c r="GA9389" s="128"/>
    </row>
    <row r="9390" spans="179:183" x14ac:dyDescent="0.35">
      <c r="FW9390" s="128"/>
      <c r="FX9390" s="128"/>
      <c r="FY9390" s="129"/>
      <c r="GA9390" s="128"/>
    </row>
    <row r="9391" spans="179:183" x14ac:dyDescent="0.35">
      <c r="FW9391" s="128"/>
      <c r="FX9391" s="128"/>
      <c r="FY9391" s="129"/>
      <c r="GA9391" s="128"/>
    </row>
    <row r="9392" spans="179:183" x14ac:dyDescent="0.35">
      <c r="FW9392" s="128"/>
      <c r="FX9392" s="128"/>
      <c r="FY9392" s="129"/>
      <c r="GA9392" s="128"/>
    </row>
    <row r="9393" spans="179:183" x14ac:dyDescent="0.35">
      <c r="FW9393" s="128"/>
      <c r="FX9393" s="128"/>
      <c r="FY9393" s="129"/>
      <c r="GA9393" s="128"/>
    </row>
    <row r="9394" spans="179:183" x14ac:dyDescent="0.35">
      <c r="FW9394" s="128"/>
      <c r="FX9394" s="128"/>
      <c r="FY9394" s="129"/>
      <c r="GA9394" s="128"/>
    </row>
    <row r="9395" spans="179:183" x14ac:dyDescent="0.35">
      <c r="FW9395" s="128"/>
      <c r="FX9395" s="128"/>
      <c r="FY9395" s="129"/>
      <c r="GA9395" s="128"/>
    </row>
    <row r="9396" spans="179:183" x14ac:dyDescent="0.35">
      <c r="FW9396" s="128"/>
      <c r="FX9396" s="128"/>
      <c r="FY9396" s="129"/>
      <c r="GA9396" s="128"/>
    </row>
    <row r="9397" spans="179:183" x14ac:dyDescent="0.35">
      <c r="FW9397" s="128"/>
      <c r="FX9397" s="128"/>
      <c r="FY9397" s="129"/>
      <c r="GA9397" s="128"/>
    </row>
    <row r="9398" spans="179:183" x14ac:dyDescent="0.35">
      <c r="FW9398" s="128"/>
      <c r="FX9398" s="128"/>
      <c r="FY9398" s="129"/>
      <c r="GA9398" s="128"/>
    </row>
    <row r="9399" spans="179:183" x14ac:dyDescent="0.35">
      <c r="FW9399" s="128"/>
      <c r="FX9399" s="128"/>
      <c r="FY9399" s="129"/>
      <c r="GA9399" s="128"/>
    </row>
    <row r="9400" spans="179:183" x14ac:dyDescent="0.35">
      <c r="FW9400" s="128"/>
      <c r="FX9400" s="128"/>
      <c r="FY9400" s="129"/>
      <c r="GA9400" s="128"/>
    </row>
    <row r="9401" spans="179:183" x14ac:dyDescent="0.35">
      <c r="FW9401" s="128"/>
      <c r="FX9401" s="128"/>
      <c r="FY9401" s="129"/>
      <c r="GA9401" s="128"/>
    </row>
    <row r="9402" spans="179:183" x14ac:dyDescent="0.35">
      <c r="FW9402" s="128"/>
      <c r="FX9402" s="128"/>
      <c r="FY9402" s="129"/>
      <c r="GA9402" s="128"/>
    </row>
    <row r="9403" spans="179:183" x14ac:dyDescent="0.35">
      <c r="FW9403" s="128"/>
      <c r="FX9403" s="128"/>
      <c r="FY9403" s="129"/>
      <c r="GA9403" s="128"/>
    </row>
    <row r="9404" spans="179:183" x14ac:dyDescent="0.35">
      <c r="FW9404" s="128"/>
      <c r="FX9404" s="128"/>
      <c r="FY9404" s="129"/>
      <c r="GA9404" s="128"/>
    </row>
    <row r="9405" spans="179:183" x14ac:dyDescent="0.35">
      <c r="FW9405" s="128"/>
      <c r="FX9405" s="128"/>
      <c r="FY9405" s="129"/>
      <c r="GA9405" s="128"/>
    </row>
    <row r="9406" spans="179:183" x14ac:dyDescent="0.35">
      <c r="FW9406" s="128"/>
      <c r="FX9406" s="128"/>
      <c r="FY9406" s="129"/>
      <c r="GA9406" s="128"/>
    </row>
    <row r="9407" spans="179:183" x14ac:dyDescent="0.35">
      <c r="FW9407" s="128"/>
      <c r="FX9407" s="128"/>
      <c r="FY9407" s="129"/>
      <c r="GA9407" s="128"/>
    </row>
    <row r="9408" spans="179:183" x14ac:dyDescent="0.35">
      <c r="FW9408" s="128"/>
      <c r="FX9408" s="128"/>
      <c r="FY9408" s="129"/>
      <c r="GA9408" s="128"/>
    </row>
    <row r="9409" spans="179:183" x14ac:dyDescent="0.35">
      <c r="FW9409" s="128"/>
      <c r="FX9409" s="128"/>
      <c r="FY9409" s="129"/>
      <c r="GA9409" s="128"/>
    </row>
    <row r="9410" spans="179:183" x14ac:dyDescent="0.35">
      <c r="FW9410" s="128"/>
      <c r="FX9410" s="128"/>
      <c r="FY9410" s="129"/>
      <c r="GA9410" s="128"/>
    </row>
    <row r="9411" spans="179:183" x14ac:dyDescent="0.35">
      <c r="FW9411" s="128"/>
      <c r="FX9411" s="128"/>
      <c r="FY9411" s="129"/>
      <c r="GA9411" s="128"/>
    </row>
    <row r="9412" spans="179:183" x14ac:dyDescent="0.35">
      <c r="FW9412" s="128"/>
      <c r="FX9412" s="128"/>
      <c r="FY9412" s="129"/>
      <c r="GA9412" s="128"/>
    </row>
    <row r="9413" spans="179:183" x14ac:dyDescent="0.35">
      <c r="FW9413" s="128"/>
      <c r="FX9413" s="128"/>
      <c r="FY9413" s="129"/>
      <c r="GA9413" s="128"/>
    </row>
    <row r="9414" spans="179:183" x14ac:dyDescent="0.35">
      <c r="FW9414" s="128"/>
      <c r="FX9414" s="128"/>
      <c r="FY9414" s="129"/>
      <c r="GA9414" s="128"/>
    </row>
    <row r="9415" spans="179:183" x14ac:dyDescent="0.35">
      <c r="FW9415" s="128"/>
      <c r="FX9415" s="128"/>
      <c r="FY9415" s="129"/>
      <c r="GA9415" s="128"/>
    </row>
    <row r="9416" spans="179:183" x14ac:dyDescent="0.35">
      <c r="FW9416" s="128"/>
      <c r="FX9416" s="128"/>
      <c r="FY9416" s="129"/>
      <c r="GA9416" s="128"/>
    </row>
    <row r="9417" spans="179:183" x14ac:dyDescent="0.35">
      <c r="FW9417" s="128"/>
      <c r="FX9417" s="128"/>
      <c r="FY9417" s="129"/>
      <c r="GA9417" s="128"/>
    </row>
    <row r="9418" spans="179:183" x14ac:dyDescent="0.35">
      <c r="FW9418" s="128"/>
      <c r="FX9418" s="128"/>
      <c r="FY9418" s="129"/>
      <c r="GA9418" s="128"/>
    </row>
    <row r="9419" spans="179:183" x14ac:dyDescent="0.35">
      <c r="FW9419" s="128"/>
      <c r="FX9419" s="128"/>
      <c r="FY9419" s="129"/>
      <c r="GA9419" s="128"/>
    </row>
    <row r="9420" spans="179:183" x14ac:dyDescent="0.35">
      <c r="FW9420" s="128"/>
      <c r="FX9420" s="128"/>
      <c r="FY9420" s="129"/>
      <c r="GA9420" s="128"/>
    </row>
    <row r="9421" spans="179:183" x14ac:dyDescent="0.35">
      <c r="FW9421" s="128"/>
      <c r="FX9421" s="128"/>
      <c r="FY9421" s="129"/>
      <c r="GA9421" s="128"/>
    </row>
    <row r="9422" spans="179:183" x14ac:dyDescent="0.35">
      <c r="FW9422" s="128"/>
      <c r="FX9422" s="128"/>
      <c r="FY9422" s="129"/>
      <c r="GA9422" s="128"/>
    </row>
    <row r="9423" spans="179:183" x14ac:dyDescent="0.35">
      <c r="FW9423" s="128"/>
      <c r="FX9423" s="128"/>
      <c r="FY9423" s="129"/>
      <c r="GA9423" s="128"/>
    </row>
    <row r="9424" spans="179:183" x14ac:dyDescent="0.35">
      <c r="FW9424" s="128"/>
      <c r="FX9424" s="128"/>
      <c r="FY9424" s="129"/>
      <c r="GA9424" s="128"/>
    </row>
    <row r="9425" spans="179:183" x14ac:dyDescent="0.35">
      <c r="FW9425" s="128"/>
      <c r="FX9425" s="128"/>
      <c r="FY9425" s="129"/>
      <c r="GA9425" s="128"/>
    </row>
    <row r="9426" spans="179:183" x14ac:dyDescent="0.35">
      <c r="FW9426" s="128"/>
      <c r="FX9426" s="128"/>
      <c r="FY9426" s="129"/>
      <c r="GA9426" s="128"/>
    </row>
    <row r="9427" spans="179:183" x14ac:dyDescent="0.35">
      <c r="FW9427" s="128"/>
      <c r="FX9427" s="128"/>
      <c r="FY9427" s="129"/>
      <c r="GA9427" s="128"/>
    </row>
    <row r="9428" spans="179:183" x14ac:dyDescent="0.35">
      <c r="FW9428" s="128"/>
      <c r="FX9428" s="128"/>
      <c r="FY9428" s="129"/>
      <c r="GA9428" s="128"/>
    </row>
    <row r="9429" spans="179:183" x14ac:dyDescent="0.35">
      <c r="FW9429" s="128"/>
      <c r="FX9429" s="128"/>
      <c r="FY9429" s="129"/>
      <c r="GA9429" s="128"/>
    </row>
    <row r="9430" spans="179:183" x14ac:dyDescent="0.35">
      <c r="FW9430" s="128"/>
      <c r="FX9430" s="128"/>
      <c r="FY9430" s="129"/>
      <c r="GA9430" s="128"/>
    </row>
    <row r="9431" spans="179:183" x14ac:dyDescent="0.35">
      <c r="FW9431" s="128"/>
      <c r="FX9431" s="128"/>
      <c r="FY9431" s="129"/>
      <c r="GA9431" s="128"/>
    </row>
    <row r="9432" spans="179:183" x14ac:dyDescent="0.35">
      <c r="FW9432" s="128"/>
      <c r="FX9432" s="128"/>
      <c r="FY9432" s="129"/>
      <c r="GA9432" s="128"/>
    </row>
    <row r="9433" spans="179:183" x14ac:dyDescent="0.35">
      <c r="FW9433" s="128"/>
      <c r="FX9433" s="128"/>
      <c r="FY9433" s="129"/>
      <c r="GA9433" s="128"/>
    </row>
    <row r="9434" spans="179:183" x14ac:dyDescent="0.35">
      <c r="FW9434" s="128"/>
      <c r="FX9434" s="128"/>
      <c r="FY9434" s="129"/>
      <c r="GA9434" s="128"/>
    </row>
    <row r="9435" spans="179:183" x14ac:dyDescent="0.35">
      <c r="FW9435" s="128"/>
      <c r="FX9435" s="128"/>
      <c r="FY9435" s="129"/>
      <c r="GA9435" s="128"/>
    </row>
    <row r="9436" spans="179:183" x14ac:dyDescent="0.35">
      <c r="FW9436" s="128"/>
      <c r="FX9436" s="128"/>
      <c r="FY9436" s="129"/>
      <c r="GA9436" s="128"/>
    </row>
    <row r="9437" spans="179:183" x14ac:dyDescent="0.35">
      <c r="FW9437" s="128"/>
      <c r="FX9437" s="128"/>
      <c r="FY9437" s="129"/>
      <c r="GA9437" s="128"/>
    </row>
    <row r="9438" spans="179:183" x14ac:dyDescent="0.35">
      <c r="FW9438" s="128"/>
      <c r="FX9438" s="128"/>
      <c r="FY9438" s="129"/>
      <c r="GA9438" s="128"/>
    </row>
    <row r="9439" spans="179:183" x14ac:dyDescent="0.35">
      <c r="FW9439" s="128"/>
      <c r="FX9439" s="128"/>
      <c r="FY9439" s="129"/>
      <c r="GA9439" s="128"/>
    </row>
    <row r="9440" spans="179:183" x14ac:dyDescent="0.35">
      <c r="FW9440" s="128"/>
      <c r="FX9440" s="128"/>
      <c r="FY9440" s="129"/>
      <c r="GA9440" s="128"/>
    </row>
    <row r="9441" spans="179:183" x14ac:dyDescent="0.35">
      <c r="FW9441" s="128"/>
      <c r="FX9441" s="128"/>
      <c r="FY9441" s="129"/>
      <c r="GA9441" s="128"/>
    </row>
    <row r="9442" spans="179:183" x14ac:dyDescent="0.35">
      <c r="FW9442" s="128"/>
      <c r="FX9442" s="128"/>
      <c r="FY9442" s="129"/>
      <c r="GA9442" s="128"/>
    </row>
    <row r="9443" spans="179:183" x14ac:dyDescent="0.35">
      <c r="FW9443" s="128"/>
      <c r="FX9443" s="128"/>
      <c r="FY9443" s="129"/>
      <c r="GA9443" s="128"/>
    </row>
    <row r="9444" spans="179:183" x14ac:dyDescent="0.35">
      <c r="FW9444" s="128"/>
      <c r="FX9444" s="128"/>
      <c r="FY9444" s="129"/>
      <c r="GA9444" s="128"/>
    </row>
    <row r="9445" spans="179:183" x14ac:dyDescent="0.35">
      <c r="FW9445" s="128"/>
      <c r="FX9445" s="128"/>
      <c r="FY9445" s="129"/>
      <c r="GA9445" s="128"/>
    </row>
    <row r="9446" spans="179:183" x14ac:dyDescent="0.35">
      <c r="FW9446" s="128"/>
      <c r="FX9446" s="128"/>
      <c r="FY9446" s="129"/>
      <c r="GA9446" s="128"/>
    </row>
    <row r="9447" spans="179:183" x14ac:dyDescent="0.35">
      <c r="FW9447" s="128"/>
      <c r="FX9447" s="128"/>
      <c r="FY9447" s="129"/>
      <c r="GA9447" s="128"/>
    </row>
    <row r="9448" spans="179:183" x14ac:dyDescent="0.35">
      <c r="FW9448" s="128"/>
      <c r="FX9448" s="128"/>
      <c r="FY9448" s="129"/>
      <c r="GA9448" s="128"/>
    </row>
    <row r="9449" spans="179:183" x14ac:dyDescent="0.35">
      <c r="FW9449" s="128"/>
      <c r="FX9449" s="128"/>
      <c r="FY9449" s="129"/>
      <c r="GA9449" s="128"/>
    </row>
    <row r="9450" spans="179:183" x14ac:dyDescent="0.35">
      <c r="FW9450" s="128"/>
      <c r="FX9450" s="128"/>
      <c r="FY9450" s="129"/>
      <c r="GA9450" s="128"/>
    </row>
    <row r="9451" spans="179:183" x14ac:dyDescent="0.35">
      <c r="FW9451" s="128"/>
      <c r="FX9451" s="128"/>
      <c r="FY9451" s="129"/>
      <c r="GA9451" s="128"/>
    </row>
    <row r="9452" spans="179:183" x14ac:dyDescent="0.35">
      <c r="FW9452" s="128"/>
      <c r="FX9452" s="128"/>
      <c r="FY9452" s="129"/>
      <c r="GA9452" s="128"/>
    </row>
    <row r="9453" spans="179:183" x14ac:dyDescent="0.35">
      <c r="FW9453" s="128"/>
      <c r="FX9453" s="128"/>
      <c r="FY9453" s="129"/>
      <c r="GA9453" s="128"/>
    </row>
    <row r="9454" spans="179:183" x14ac:dyDescent="0.35">
      <c r="FW9454" s="128"/>
      <c r="FX9454" s="128"/>
      <c r="FY9454" s="129"/>
      <c r="GA9454" s="128"/>
    </row>
    <row r="9455" spans="179:183" x14ac:dyDescent="0.35">
      <c r="FW9455" s="128"/>
      <c r="FX9455" s="128"/>
      <c r="FY9455" s="129"/>
      <c r="GA9455" s="128"/>
    </row>
    <row r="9456" spans="179:183" x14ac:dyDescent="0.35">
      <c r="FW9456" s="128"/>
      <c r="FX9456" s="128"/>
      <c r="FY9456" s="129"/>
      <c r="GA9456" s="128"/>
    </row>
    <row r="9457" spans="179:183" x14ac:dyDescent="0.35">
      <c r="FW9457" s="128"/>
      <c r="FX9457" s="128"/>
      <c r="FY9457" s="129"/>
      <c r="GA9457" s="128"/>
    </row>
    <row r="9458" spans="179:183" x14ac:dyDescent="0.35">
      <c r="FW9458" s="128"/>
      <c r="FX9458" s="128"/>
      <c r="FY9458" s="129"/>
      <c r="GA9458" s="128"/>
    </row>
    <row r="9459" spans="179:183" x14ac:dyDescent="0.35">
      <c r="FW9459" s="128"/>
      <c r="FX9459" s="128"/>
      <c r="FY9459" s="129"/>
      <c r="GA9459" s="128"/>
    </row>
    <row r="9460" spans="179:183" x14ac:dyDescent="0.35">
      <c r="FW9460" s="128"/>
      <c r="FX9460" s="128"/>
      <c r="FY9460" s="129"/>
      <c r="GA9460" s="128"/>
    </row>
    <row r="9461" spans="179:183" x14ac:dyDescent="0.35">
      <c r="FW9461" s="128"/>
      <c r="FX9461" s="128"/>
      <c r="FY9461" s="129"/>
      <c r="GA9461" s="128"/>
    </row>
    <row r="9462" spans="179:183" x14ac:dyDescent="0.35">
      <c r="FW9462" s="128"/>
      <c r="FX9462" s="128"/>
      <c r="FY9462" s="129"/>
      <c r="GA9462" s="128"/>
    </row>
    <row r="9463" spans="179:183" x14ac:dyDescent="0.35">
      <c r="FW9463" s="128"/>
      <c r="FX9463" s="128"/>
      <c r="FY9463" s="129"/>
      <c r="GA9463" s="128"/>
    </row>
    <row r="9464" spans="179:183" x14ac:dyDescent="0.35">
      <c r="FW9464" s="128"/>
      <c r="FX9464" s="128"/>
      <c r="FY9464" s="129"/>
      <c r="GA9464" s="128"/>
    </row>
    <row r="9465" spans="179:183" x14ac:dyDescent="0.35">
      <c r="FW9465" s="128"/>
      <c r="FX9465" s="128"/>
      <c r="FY9465" s="129"/>
      <c r="GA9465" s="128"/>
    </row>
    <row r="9466" spans="179:183" x14ac:dyDescent="0.35">
      <c r="FW9466" s="128"/>
      <c r="FX9466" s="128"/>
      <c r="FY9466" s="129"/>
      <c r="GA9466" s="128"/>
    </row>
    <row r="9467" spans="179:183" x14ac:dyDescent="0.35">
      <c r="FW9467" s="128"/>
      <c r="FX9467" s="128"/>
      <c r="FY9467" s="129"/>
      <c r="GA9467" s="128"/>
    </row>
    <row r="9468" spans="179:183" x14ac:dyDescent="0.35">
      <c r="FW9468" s="128"/>
      <c r="FX9468" s="128"/>
      <c r="FY9468" s="129"/>
      <c r="GA9468" s="128"/>
    </row>
    <row r="9469" spans="179:183" x14ac:dyDescent="0.35">
      <c r="FW9469" s="128"/>
      <c r="FX9469" s="128"/>
      <c r="FY9469" s="129"/>
      <c r="GA9469" s="128"/>
    </row>
    <row r="9470" spans="179:183" x14ac:dyDescent="0.35">
      <c r="FW9470" s="128"/>
      <c r="FX9470" s="128"/>
      <c r="FY9470" s="129"/>
      <c r="GA9470" s="128"/>
    </row>
    <row r="9471" spans="179:183" x14ac:dyDescent="0.35">
      <c r="FW9471" s="128"/>
      <c r="FX9471" s="128"/>
      <c r="FY9471" s="129"/>
      <c r="GA9471" s="128"/>
    </row>
    <row r="9472" spans="179:183" x14ac:dyDescent="0.35">
      <c r="FW9472" s="128"/>
      <c r="FX9472" s="128"/>
      <c r="FY9472" s="129"/>
      <c r="GA9472" s="128"/>
    </row>
    <row r="9473" spans="179:183" x14ac:dyDescent="0.35">
      <c r="FW9473" s="128"/>
      <c r="FX9473" s="128"/>
      <c r="FY9473" s="129"/>
      <c r="GA9473" s="128"/>
    </row>
    <row r="9474" spans="179:183" x14ac:dyDescent="0.35">
      <c r="FW9474" s="128"/>
      <c r="FX9474" s="128"/>
      <c r="FY9474" s="129"/>
      <c r="GA9474" s="128"/>
    </row>
    <row r="9475" spans="179:183" x14ac:dyDescent="0.35">
      <c r="FW9475" s="128"/>
      <c r="FX9475" s="128"/>
      <c r="FY9475" s="129"/>
      <c r="GA9475" s="128"/>
    </row>
    <row r="9476" spans="179:183" x14ac:dyDescent="0.35">
      <c r="FW9476" s="128"/>
      <c r="FX9476" s="128"/>
      <c r="FY9476" s="129"/>
      <c r="GA9476" s="128"/>
    </row>
    <row r="9477" spans="179:183" x14ac:dyDescent="0.35">
      <c r="FW9477" s="128"/>
      <c r="FX9477" s="128"/>
      <c r="FY9477" s="129"/>
      <c r="GA9477" s="128"/>
    </row>
    <row r="9478" spans="179:183" x14ac:dyDescent="0.35">
      <c r="FW9478" s="128"/>
      <c r="FX9478" s="128"/>
      <c r="FY9478" s="129"/>
      <c r="GA9478" s="128"/>
    </row>
    <row r="9479" spans="179:183" x14ac:dyDescent="0.35">
      <c r="FW9479" s="128"/>
      <c r="FX9479" s="128"/>
      <c r="FY9479" s="129"/>
      <c r="GA9479" s="128"/>
    </row>
    <row r="9480" spans="179:183" x14ac:dyDescent="0.35">
      <c r="FW9480" s="128"/>
      <c r="FX9480" s="128"/>
      <c r="FY9480" s="129"/>
      <c r="GA9480" s="128"/>
    </row>
    <row r="9481" spans="179:183" x14ac:dyDescent="0.35">
      <c r="FW9481" s="128"/>
      <c r="FX9481" s="128"/>
      <c r="FY9481" s="129"/>
      <c r="GA9481" s="128"/>
    </row>
    <row r="9482" spans="179:183" x14ac:dyDescent="0.35">
      <c r="FW9482" s="128"/>
      <c r="FX9482" s="128"/>
      <c r="FY9482" s="129"/>
      <c r="GA9482" s="128"/>
    </row>
    <row r="9483" spans="179:183" x14ac:dyDescent="0.35">
      <c r="FW9483" s="128"/>
      <c r="FX9483" s="128"/>
      <c r="FY9483" s="129"/>
      <c r="GA9483" s="128"/>
    </row>
    <row r="9484" spans="179:183" x14ac:dyDescent="0.35">
      <c r="FW9484" s="128"/>
      <c r="FX9484" s="128"/>
      <c r="FY9484" s="129"/>
      <c r="GA9484" s="128"/>
    </row>
    <row r="9485" spans="179:183" x14ac:dyDescent="0.35">
      <c r="FW9485" s="128"/>
      <c r="FX9485" s="128"/>
      <c r="FY9485" s="129"/>
      <c r="GA9485" s="128"/>
    </row>
    <row r="9486" spans="179:183" x14ac:dyDescent="0.35">
      <c r="FW9486" s="128"/>
      <c r="FX9486" s="128"/>
      <c r="FY9486" s="129"/>
      <c r="GA9486" s="128"/>
    </row>
    <row r="9487" spans="179:183" x14ac:dyDescent="0.35">
      <c r="FW9487" s="128"/>
      <c r="FX9487" s="128"/>
      <c r="FY9487" s="129"/>
      <c r="GA9487" s="128"/>
    </row>
    <row r="9488" spans="179:183" x14ac:dyDescent="0.35">
      <c r="FW9488" s="128"/>
      <c r="FX9488" s="128"/>
      <c r="FY9488" s="129"/>
      <c r="GA9488" s="128"/>
    </row>
    <row r="9489" spans="179:183" x14ac:dyDescent="0.35">
      <c r="FW9489" s="128"/>
      <c r="FX9489" s="128"/>
      <c r="FY9489" s="129"/>
      <c r="GA9489" s="128"/>
    </row>
    <row r="9490" spans="179:183" x14ac:dyDescent="0.35">
      <c r="FW9490" s="128"/>
      <c r="FX9490" s="128"/>
      <c r="FY9490" s="129"/>
      <c r="GA9490" s="128"/>
    </row>
    <row r="9491" spans="179:183" x14ac:dyDescent="0.35">
      <c r="FW9491" s="128"/>
      <c r="FX9491" s="128"/>
      <c r="FY9491" s="129"/>
      <c r="GA9491" s="128"/>
    </row>
    <row r="9492" spans="179:183" x14ac:dyDescent="0.35">
      <c r="FW9492" s="128"/>
      <c r="FX9492" s="128"/>
      <c r="FY9492" s="129"/>
      <c r="GA9492" s="128"/>
    </row>
    <row r="9493" spans="179:183" x14ac:dyDescent="0.35">
      <c r="FW9493" s="128"/>
      <c r="FX9493" s="128"/>
      <c r="FY9493" s="129"/>
      <c r="GA9493" s="128"/>
    </row>
    <row r="9494" spans="179:183" x14ac:dyDescent="0.35">
      <c r="FW9494" s="128"/>
      <c r="FX9494" s="128"/>
      <c r="FY9494" s="129"/>
      <c r="GA9494" s="128"/>
    </row>
    <row r="9495" spans="179:183" x14ac:dyDescent="0.35">
      <c r="FW9495" s="128"/>
      <c r="FX9495" s="128"/>
      <c r="FY9495" s="129"/>
      <c r="GA9495" s="128"/>
    </row>
    <row r="9496" spans="179:183" x14ac:dyDescent="0.35">
      <c r="FW9496" s="128"/>
      <c r="FX9496" s="128"/>
      <c r="FY9496" s="129"/>
      <c r="GA9496" s="128"/>
    </row>
    <row r="9497" spans="179:183" x14ac:dyDescent="0.35">
      <c r="FW9497" s="128"/>
      <c r="FX9497" s="128"/>
      <c r="FY9497" s="129"/>
      <c r="GA9497" s="128"/>
    </row>
    <row r="9498" spans="179:183" x14ac:dyDescent="0.35">
      <c r="FW9498" s="128"/>
      <c r="FX9498" s="128"/>
      <c r="FY9498" s="129"/>
      <c r="GA9498" s="128"/>
    </row>
    <row r="9499" spans="179:183" x14ac:dyDescent="0.35">
      <c r="FW9499" s="128"/>
      <c r="FX9499" s="128"/>
      <c r="FY9499" s="129"/>
      <c r="GA9499" s="128"/>
    </row>
    <row r="9500" spans="179:183" x14ac:dyDescent="0.35">
      <c r="FW9500" s="128"/>
      <c r="FX9500" s="128"/>
      <c r="FY9500" s="129"/>
      <c r="GA9500" s="128"/>
    </row>
    <row r="9501" spans="179:183" x14ac:dyDescent="0.35">
      <c r="FW9501" s="128"/>
      <c r="FX9501" s="128"/>
      <c r="FY9501" s="129"/>
      <c r="GA9501" s="128"/>
    </row>
    <row r="9502" spans="179:183" x14ac:dyDescent="0.35">
      <c r="FW9502" s="128"/>
      <c r="FX9502" s="128"/>
      <c r="FY9502" s="129"/>
      <c r="GA9502" s="128"/>
    </row>
    <row r="9503" spans="179:183" x14ac:dyDescent="0.35">
      <c r="FW9503" s="128"/>
      <c r="FX9503" s="128"/>
      <c r="FY9503" s="129"/>
      <c r="GA9503" s="128"/>
    </row>
    <row r="9504" spans="179:183" x14ac:dyDescent="0.35">
      <c r="FW9504" s="128"/>
      <c r="FX9504" s="128"/>
      <c r="FY9504" s="129"/>
      <c r="GA9504" s="128"/>
    </row>
    <row r="9505" spans="179:183" x14ac:dyDescent="0.35">
      <c r="FW9505" s="128"/>
      <c r="FX9505" s="128"/>
      <c r="FY9505" s="129"/>
      <c r="GA9505" s="128"/>
    </row>
    <row r="9506" spans="179:183" x14ac:dyDescent="0.35">
      <c r="FW9506" s="128"/>
      <c r="FX9506" s="128"/>
      <c r="FY9506" s="129"/>
      <c r="GA9506" s="128"/>
    </row>
    <row r="9507" spans="179:183" x14ac:dyDescent="0.35">
      <c r="FW9507" s="128"/>
      <c r="FX9507" s="128"/>
      <c r="FY9507" s="129"/>
      <c r="GA9507" s="128"/>
    </row>
    <row r="9508" spans="179:183" x14ac:dyDescent="0.35">
      <c r="FW9508" s="128"/>
      <c r="FX9508" s="128"/>
      <c r="FY9508" s="129"/>
      <c r="GA9508" s="128"/>
    </row>
    <row r="9509" spans="179:183" x14ac:dyDescent="0.35">
      <c r="FW9509" s="128"/>
      <c r="FX9509" s="128"/>
      <c r="FY9509" s="129"/>
      <c r="GA9509" s="128"/>
    </row>
    <row r="9510" spans="179:183" x14ac:dyDescent="0.35">
      <c r="FW9510" s="128"/>
      <c r="FX9510" s="128"/>
      <c r="FY9510" s="129"/>
      <c r="GA9510" s="128"/>
    </row>
    <row r="9511" spans="179:183" x14ac:dyDescent="0.35">
      <c r="FW9511" s="128"/>
      <c r="FX9511" s="128"/>
      <c r="FY9511" s="129"/>
      <c r="GA9511" s="128"/>
    </row>
    <row r="9512" spans="179:183" x14ac:dyDescent="0.35">
      <c r="FW9512" s="128"/>
      <c r="FX9512" s="128"/>
      <c r="FY9512" s="129"/>
      <c r="GA9512" s="128"/>
    </row>
    <row r="9513" spans="179:183" x14ac:dyDescent="0.35">
      <c r="FW9513" s="128"/>
      <c r="FX9513" s="128"/>
      <c r="FY9513" s="129"/>
      <c r="GA9513" s="128"/>
    </row>
    <row r="9514" spans="179:183" x14ac:dyDescent="0.35">
      <c r="FW9514" s="128"/>
      <c r="FX9514" s="128"/>
      <c r="FY9514" s="129"/>
      <c r="GA9514" s="128"/>
    </row>
    <row r="9515" spans="179:183" x14ac:dyDescent="0.35">
      <c r="FW9515" s="128"/>
      <c r="FX9515" s="128"/>
      <c r="FY9515" s="129"/>
      <c r="GA9515" s="128"/>
    </row>
    <row r="9516" spans="179:183" x14ac:dyDescent="0.35">
      <c r="FW9516" s="128"/>
      <c r="FX9516" s="128"/>
      <c r="FY9516" s="129"/>
      <c r="GA9516" s="128"/>
    </row>
    <row r="9517" spans="179:183" x14ac:dyDescent="0.35">
      <c r="FW9517" s="128"/>
      <c r="FX9517" s="128"/>
      <c r="FY9517" s="129"/>
      <c r="GA9517" s="128"/>
    </row>
    <row r="9518" spans="179:183" x14ac:dyDescent="0.35">
      <c r="FW9518" s="128"/>
      <c r="FX9518" s="128"/>
      <c r="FY9518" s="129"/>
      <c r="GA9518" s="128"/>
    </row>
    <row r="9519" spans="179:183" x14ac:dyDescent="0.35">
      <c r="FW9519" s="128"/>
      <c r="FX9519" s="128"/>
      <c r="FY9519" s="129"/>
      <c r="GA9519" s="128"/>
    </row>
    <row r="9520" spans="179:183" x14ac:dyDescent="0.35">
      <c r="FW9520" s="128"/>
      <c r="FX9520" s="128"/>
      <c r="FY9520" s="129"/>
      <c r="GA9520" s="128"/>
    </row>
    <row r="9521" spans="179:183" x14ac:dyDescent="0.35">
      <c r="FW9521" s="128"/>
      <c r="FX9521" s="128"/>
      <c r="FY9521" s="129"/>
      <c r="GA9521" s="128"/>
    </row>
    <row r="9522" spans="179:183" x14ac:dyDescent="0.35">
      <c r="FW9522" s="128"/>
      <c r="FX9522" s="128"/>
      <c r="FY9522" s="129"/>
      <c r="GA9522" s="128"/>
    </row>
    <row r="9523" spans="179:183" x14ac:dyDescent="0.35">
      <c r="FW9523" s="128"/>
      <c r="FX9523" s="128"/>
      <c r="FY9523" s="129"/>
      <c r="GA9523" s="128"/>
    </row>
    <row r="9524" spans="179:183" x14ac:dyDescent="0.35">
      <c r="FW9524" s="128"/>
      <c r="FX9524" s="128"/>
      <c r="FY9524" s="129"/>
      <c r="GA9524" s="128"/>
    </row>
    <row r="9525" spans="179:183" x14ac:dyDescent="0.35">
      <c r="FW9525" s="128"/>
      <c r="FX9525" s="128"/>
      <c r="FY9525" s="129"/>
      <c r="GA9525" s="128"/>
    </row>
    <row r="9526" spans="179:183" x14ac:dyDescent="0.35">
      <c r="FW9526" s="128"/>
      <c r="FX9526" s="128"/>
      <c r="FY9526" s="129"/>
      <c r="GA9526" s="128"/>
    </row>
    <row r="9527" spans="179:183" x14ac:dyDescent="0.35">
      <c r="FW9527" s="128"/>
      <c r="FX9527" s="128"/>
      <c r="FY9527" s="129"/>
      <c r="GA9527" s="128"/>
    </row>
    <row r="9528" spans="179:183" x14ac:dyDescent="0.35">
      <c r="FW9528" s="128"/>
      <c r="FX9528" s="128"/>
      <c r="FY9528" s="129"/>
      <c r="GA9528" s="128"/>
    </row>
    <row r="9529" spans="179:183" x14ac:dyDescent="0.35">
      <c r="FW9529" s="128"/>
      <c r="FX9529" s="128"/>
      <c r="FY9529" s="129"/>
      <c r="GA9529" s="128"/>
    </row>
    <row r="9530" spans="179:183" x14ac:dyDescent="0.35">
      <c r="FW9530" s="128"/>
      <c r="FX9530" s="128"/>
      <c r="FY9530" s="129"/>
      <c r="GA9530" s="128"/>
    </row>
    <row r="9531" spans="179:183" x14ac:dyDescent="0.35">
      <c r="FW9531" s="128"/>
      <c r="FX9531" s="128"/>
      <c r="FY9531" s="129"/>
      <c r="GA9531" s="128"/>
    </row>
    <row r="9532" spans="179:183" x14ac:dyDescent="0.35">
      <c r="FW9532" s="128"/>
      <c r="FX9532" s="128"/>
      <c r="FY9532" s="129"/>
      <c r="GA9532" s="128"/>
    </row>
    <row r="9533" spans="179:183" x14ac:dyDescent="0.35">
      <c r="FW9533" s="128"/>
      <c r="FX9533" s="128"/>
      <c r="FY9533" s="129"/>
      <c r="GA9533" s="128"/>
    </row>
    <row r="9534" spans="179:183" x14ac:dyDescent="0.35">
      <c r="FW9534" s="128"/>
      <c r="FX9534" s="128"/>
      <c r="FY9534" s="129"/>
      <c r="GA9534" s="128"/>
    </row>
    <row r="9535" spans="179:183" x14ac:dyDescent="0.35">
      <c r="FW9535" s="128"/>
      <c r="FX9535" s="128"/>
      <c r="FY9535" s="129"/>
      <c r="GA9535" s="128"/>
    </row>
    <row r="9536" spans="179:183" x14ac:dyDescent="0.35">
      <c r="FW9536" s="128"/>
      <c r="FX9536" s="128"/>
      <c r="FY9536" s="129"/>
      <c r="GA9536" s="128"/>
    </row>
    <row r="9537" spans="179:183" x14ac:dyDescent="0.35">
      <c r="FW9537" s="128"/>
      <c r="FX9537" s="128"/>
      <c r="FY9537" s="129"/>
      <c r="GA9537" s="128"/>
    </row>
    <row r="9538" spans="179:183" x14ac:dyDescent="0.35">
      <c r="FW9538" s="128"/>
      <c r="FX9538" s="128"/>
      <c r="FY9538" s="129"/>
      <c r="GA9538" s="128"/>
    </row>
    <row r="9539" spans="179:183" x14ac:dyDescent="0.35">
      <c r="FW9539" s="128"/>
      <c r="FX9539" s="128"/>
      <c r="FY9539" s="129"/>
      <c r="GA9539" s="128"/>
    </row>
    <row r="9540" spans="179:183" x14ac:dyDescent="0.35">
      <c r="FW9540" s="128"/>
      <c r="FX9540" s="128"/>
      <c r="FY9540" s="129"/>
      <c r="GA9540" s="128"/>
    </row>
    <row r="9541" spans="179:183" x14ac:dyDescent="0.35">
      <c r="FW9541" s="128"/>
      <c r="FX9541" s="128"/>
      <c r="FY9541" s="129"/>
      <c r="GA9541" s="128"/>
    </row>
    <row r="9542" spans="179:183" x14ac:dyDescent="0.35">
      <c r="FW9542" s="128"/>
      <c r="FX9542" s="128"/>
      <c r="FY9542" s="129"/>
      <c r="GA9542" s="128"/>
    </row>
    <row r="9543" spans="179:183" x14ac:dyDescent="0.35">
      <c r="FW9543" s="128"/>
      <c r="FX9543" s="128"/>
      <c r="FY9543" s="129"/>
      <c r="GA9543" s="128"/>
    </row>
    <row r="9544" spans="179:183" x14ac:dyDescent="0.35">
      <c r="FW9544" s="128"/>
      <c r="FX9544" s="128"/>
      <c r="FY9544" s="129"/>
      <c r="GA9544" s="128"/>
    </row>
    <row r="9545" spans="179:183" x14ac:dyDescent="0.35">
      <c r="FW9545" s="128"/>
      <c r="FX9545" s="128"/>
      <c r="FY9545" s="129"/>
      <c r="GA9545" s="128"/>
    </row>
    <row r="9546" spans="179:183" x14ac:dyDescent="0.35">
      <c r="FW9546" s="128"/>
      <c r="FX9546" s="128"/>
      <c r="FY9546" s="129"/>
      <c r="GA9546" s="128"/>
    </row>
    <row r="9547" spans="179:183" x14ac:dyDescent="0.35">
      <c r="FW9547" s="128"/>
      <c r="FX9547" s="128"/>
      <c r="FY9547" s="129"/>
      <c r="GA9547" s="128"/>
    </row>
    <row r="9548" spans="179:183" x14ac:dyDescent="0.35">
      <c r="FW9548" s="128"/>
      <c r="FX9548" s="128"/>
      <c r="FY9548" s="129"/>
      <c r="GA9548" s="128"/>
    </row>
    <row r="9549" spans="179:183" x14ac:dyDescent="0.35">
      <c r="FW9549" s="128"/>
      <c r="FX9549" s="128"/>
      <c r="FY9549" s="129"/>
      <c r="GA9549" s="128"/>
    </row>
    <row r="9550" spans="179:183" x14ac:dyDescent="0.35">
      <c r="FW9550" s="128"/>
      <c r="FX9550" s="128"/>
      <c r="FY9550" s="129"/>
      <c r="GA9550" s="128"/>
    </row>
    <row r="9551" spans="179:183" x14ac:dyDescent="0.35">
      <c r="FW9551" s="128"/>
      <c r="FX9551" s="128"/>
      <c r="FY9551" s="129"/>
      <c r="GA9551" s="128"/>
    </row>
    <row r="9552" spans="179:183" x14ac:dyDescent="0.35">
      <c r="FW9552" s="128"/>
      <c r="FX9552" s="128"/>
      <c r="FY9552" s="129"/>
      <c r="GA9552" s="128"/>
    </row>
    <row r="9553" spans="179:183" x14ac:dyDescent="0.35">
      <c r="FW9553" s="128"/>
      <c r="FX9553" s="128"/>
      <c r="FY9553" s="129"/>
      <c r="GA9553" s="128"/>
    </row>
    <row r="9554" spans="179:183" x14ac:dyDescent="0.35">
      <c r="FW9554" s="128"/>
      <c r="FX9554" s="128"/>
      <c r="FY9554" s="129"/>
      <c r="GA9554" s="128"/>
    </row>
    <row r="9555" spans="179:183" x14ac:dyDescent="0.35">
      <c r="FW9555" s="128"/>
      <c r="FX9555" s="128"/>
      <c r="FY9555" s="129"/>
      <c r="GA9555" s="128"/>
    </row>
    <row r="9556" spans="179:183" x14ac:dyDescent="0.35">
      <c r="FW9556" s="128"/>
      <c r="FX9556" s="128"/>
      <c r="FY9556" s="129"/>
      <c r="GA9556" s="128"/>
    </row>
    <row r="9557" spans="179:183" x14ac:dyDescent="0.35">
      <c r="FW9557" s="128"/>
      <c r="FX9557" s="128"/>
      <c r="FY9557" s="129"/>
      <c r="GA9557" s="128"/>
    </row>
    <row r="9558" spans="179:183" x14ac:dyDescent="0.35">
      <c r="FW9558" s="128"/>
      <c r="FX9558" s="128"/>
      <c r="FY9558" s="129"/>
      <c r="GA9558" s="128"/>
    </row>
    <row r="9559" spans="179:183" x14ac:dyDescent="0.35">
      <c r="FW9559" s="128"/>
      <c r="FX9559" s="128"/>
      <c r="FY9559" s="129"/>
      <c r="GA9559" s="128"/>
    </row>
    <row r="9560" spans="179:183" x14ac:dyDescent="0.35">
      <c r="FW9560" s="128"/>
      <c r="FX9560" s="128"/>
      <c r="FY9560" s="129"/>
      <c r="GA9560" s="128"/>
    </row>
    <row r="9561" spans="179:183" x14ac:dyDescent="0.35">
      <c r="FW9561" s="128"/>
      <c r="FX9561" s="128"/>
      <c r="FY9561" s="129"/>
      <c r="GA9561" s="128"/>
    </row>
    <row r="9562" spans="179:183" x14ac:dyDescent="0.35">
      <c r="FW9562" s="128"/>
      <c r="FX9562" s="128"/>
      <c r="FY9562" s="129"/>
      <c r="GA9562" s="128"/>
    </row>
    <row r="9563" spans="179:183" x14ac:dyDescent="0.35">
      <c r="FW9563" s="128"/>
      <c r="FX9563" s="128"/>
      <c r="FY9563" s="129"/>
      <c r="GA9563" s="128"/>
    </row>
    <row r="9564" spans="179:183" x14ac:dyDescent="0.35">
      <c r="FW9564" s="128"/>
      <c r="FX9564" s="128"/>
      <c r="FY9564" s="129"/>
      <c r="GA9564" s="128"/>
    </row>
    <row r="9565" spans="179:183" x14ac:dyDescent="0.35">
      <c r="FW9565" s="128"/>
      <c r="FX9565" s="128"/>
      <c r="FY9565" s="129"/>
      <c r="GA9565" s="128"/>
    </row>
    <row r="9566" spans="179:183" x14ac:dyDescent="0.35">
      <c r="FW9566" s="128"/>
      <c r="FX9566" s="128"/>
      <c r="FY9566" s="129"/>
      <c r="GA9566" s="128"/>
    </row>
    <row r="9567" spans="179:183" x14ac:dyDescent="0.35">
      <c r="FW9567" s="128"/>
      <c r="FX9567" s="128"/>
      <c r="FY9567" s="129"/>
      <c r="GA9567" s="128"/>
    </row>
    <row r="9568" spans="179:183" x14ac:dyDescent="0.35">
      <c r="FW9568" s="128"/>
      <c r="FX9568" s="128"/>
      <c r="FY9568" s="129"/>
      <c r="GA9568" s="128"/>
    </row>
    <row r="9569" spans="179:183" x14ac:dyDescent="0.35">
      <c r="FW9569" s="128"/>
      <c r="FX9569" s="128"/>
      <c r="FY9569" s="129"/>
      <c r="GA9569" s="128"/>
    </row>
    <row r="9570" spans="179:183" x14ac:dyDescent="0.35">
      <c r="FW9570" s="128"/>
      <c r="FX9570" s="128"/>
      <c r="FY9570" s="129"/>
      <c r="GA9570" s="128"/>
    </row>
    <row r="9571" spans="179:183" x14ac:dyDescent="0.35">
      <c r="FW9571" s="128"/>
      <c r="FX9571" s="128"/>
      <c r="FY9571" s="129"/>
      <c r="GA9571" s="128"/>
    </row>
    <row r="9572" spans="179:183" x14ac:dyDescent="0.35">
      <c r="FW9572" s="128"/>
      <c r="FX9572" s="128"/>
      <c r="FY9572" s="129"/>
      <c r="GA9572" s="128"/>
    </row>
    <row r="9573" spans="179:183" x14ac:dyDescent="0.35">
      <c r="FW9573" s="128"/>
      <c r="FX9573" s="128"/>
      <c r="FY9573" s="129"/>
      <c r="GA9573" s="128"/>
    </row>
    <row r="9574" spans="179:183" x14ac:dyDescent="0.35">
      <c r="FW9574" s="128"/>
      <c r="FX9574" s="128"/>
      <c r="FY9574" s="129"/>
      <c r="GA9574" s="128"/>
    </row>
    <row r="9575" spans="179:183" x14ac:dyDescent="0.35">
      <c r="FW9575" s="128"/>
      <c r="FX9575" s="128"/>
      <c r="FY9575" s="129"/>
      <c r="GA9575" s="128"/>
    </row>
    <row r="9576" spans="179:183" x14ac:dyDescent="0.35">
      <c r="FW9576" s="128"/>
      <c r="FX9576" s="128"/>
      <c r="FY9576" s="129"/>
      <c r="GA9576" s="128"/>
    </row>
    <row r="9577" spans="179:183" x14ac:dyDescent="0.35">
      <c r="FW9577" s="128"/>
      <c r="FX9577" s="128"/>
      <c r="FY9577" s="129"/>
      <c r="GA9577" s="128"/>
    </row>
    <row r="9578" spans="179:183" x14ac:dyDescent="0.35">
      <c r="FW9578" s="128"/>
      <c r="FX9578" s="128"/>
      <c r="FY9578" s="129"/>
      <c r="GA9578" s="128"/>
    </row>
    <row r="9579" spans="179:183" x14ac:dyDescent="0.35">
      <c r="FW9579" s="128"/>
      <c r="FX9579" s="128"/>
      <c r="FY9579" s="129"/>
      <c r="GA9579" s="128"/>
    </row>
    <row r="9580" spans="179:183" x14ac:dyDescent="0.35">
      <c r="FW9580" s="128"/>
      <c r="FX9580" s="128"/>
      <c r="FY9580" s="129"/>
      <c r="GA9580" s="128"/>
    </row>
    <row r="9581" spans="179:183" x14ac:dyDescent="0.35">
      <c r="FW9581" s="128"/>
      <c r="FX9581" s="128"/>
      <c r="FY9581" s="129"/>
      <c r="GA9581" s="128"/>
    </row>
    <row r="9582" spans="179:183" x14ac:dyDescent="0.35">
      <c r="FW9582" s="128"/>
      <c r="FX9582" s="128"/>
      <c r="FY9582" s="129"/>
      <c r="GA9582" s="128"/>
    </row>
    <row r="9583" spans="179:183" x14ac:dyDescent="0.35">
      <c r="FW9583" s="128"/>
      <c r="FX9583" s="128"/>
      <c r="FY9583" s="129"/>
      <c r="GA9583" s="128"/>
    </row>
    <row r="9584" spans="179:183" x14ac:dyDescent="0.35">
      <c r="FW9584" s="128"/>
      <c r="FX9584" s="128"/>
      <c r="FY9584" s="129"/>
      <c r="GA9584" s="128"/>
    </row>
    <row r="9585" spans="179:183" x14ac:dyDescent="0.35">
      <c r="FW9585" s="128"/>
      <c r="FX9585" s="128"/>
      <c r="FY9585" s="129"/>
      <c r="GA9585" s="128"/>
    </row>
    <row r="9586" spans="179:183" x14ac:dyDescent="0.35">
      <c r="FW9586" s="128"/>
      <c r="FX9586" s="128"/>
      <c r="FY9586" s="129"/>
      <c r="GA9586" s="128"/>
    </row>
    <row r="9587" spans="179:183" x14ac:dyDescent="0.35">
      <c r="FW9587" s="128"/>
      <c r="FX9587" s="128"/>
      <c r="FY9587" s="129"/>
      <c r="GA9587" s="128"/>
    </row>
    <row r="9588" spans="179:183" x14ac:dyDescent="0.35">
      <c r="FW9588" s="128"/>
      <c r="FX9588" s="128"/>
      <c r="FY9588" s="129"/>
      <c r="GA9588" s="128"/>
    </row>
    <row r="9589" spans="179:183" x14ac:dyDescent="0.35">
      <c r="FW9589" s="128"/>
      <c r="FX9589" s="128"/>
      <c r="FY9589" s="129"/>
      <c r="GA9589" s="128"/>
    </row>
    <row r="9590" spans="179:183" x14ac:dyDescent="0.35">
      <c r="FW9590" s="128"/>
      <c r="FX9590" s="128"/>
      <c r="FY9590" s="129"/>
      <c r="GA9590" s="128"/>
    </row>
    <row r="9591" spans="179:183" x14ac:dyDescent="0.35">
      <c r="FW9591" s="128"/>
      <c r="FX9591" s="128"/>
      <c r="FY9591" s="129"/>
      <c r="GA9591" s="128"/>
    </row>
    <row r="9592" spans="179:183" x14ac:dyDescent="0.35">
      <c r="FW9592" s="128"/>
      <c r="FX9592" s="128"/>
      <c r="FY9592" s="129"/>
      <c r="GA9592" s="128"/>
    </row>
    <row r="9593" spans="179:183" x14ac:dyDescent="0.35">
      <c r="FW9593" s="128"/>
      <c r="FX9593" s="128"/>
      <c r="FY9593" s="129"/>
      <c r="GA9593" s="128"/>
    </row>
    <row r="9594" spans="179:183" x14ac:dyDescent="0.35">
      <c r="FW9594" s="128"/>
      <c r="FX9594" s="128"/>
      <c r="FY9594" s="129"/>
      <c r="GA9594" s="128"/>
    </row>
    <row r="9595" spans="179:183" x14ac:dyDescent="0.35">
      <c r="FW9595" s="128"/>
      <c r="FX9595" s="128"/>
      <c r="FY9595" s="129"/>
      <c r="GA9595" s="128"/>
    </row>
    <row r="9596" spans="179:183" x14ac:dyDescent="0.35">
      <c r="FW9596" s="128"/>
      <c r="FX9596" s="128"/>
      <c r="FY9596" s="129"/>
      <c r="GA9596" s="128"/>
    </row>
    <row r="9597" spans="179:183" x14ac:dyDescent="0.35">
      <c r="FW9597" s="128"/>
      <c r="FX9597" s="128"/>
      <c r="FY9597" s="129"/>
      <c r="GA9597" s="128"/>
    </row>
    <row r="9598" spans="179:183" x14ac:dyDescent="0.35">
      <c r="FW9598" s="128"/>
      <c r="FX9598" s="128"/>
      <c r="FY9598" s="129"/>
      <c r="GA9598" s="128"/>
    </row>
    <row r="9599" spans="179:183" x14ac:dyDescent="0.35">
      <c r="FW9599" s="128"/>
      <c r="FX9599" s="128"/>
      <c r="FY9599" s="129"/>
      <c r="GA9599" s="128"/>
    </row>
    <row r="9600" spans="179:183" x14ac:dyDescent="0.35">
      <c r="FW9600" s="128"/>
      <c r="FX9600" s="128"/>
      <c r="FY9600" s="129"/>
      <c r="GA9600" s="128"/>
    </row>
    <row r="9601" spans="179:183" x14ac:dyDescent="0.35">
      <c r="FW9601" s="128"/>
      <c r="FX9601" s="128"/>
      <c r="FY9601" s="129"/>
      <c r="GA9601" s="128"/>
    </row>
    <row r="9602" spans="179:183" x14ac:dyDescent="0.35">
      <c r="FW9602" s="128"/>
      <c r="FX9602" s="128"/>
      <c r="FY9602" s="129"/>
      <c r="GA9602" s="128"/>
    </row>
    <row r="9603" spans="179:183" x14ac:dyDescent="0.35">
      <c r="FW9603" s="128"/>
      <c r="FX9603" s="128"/>
      <c r="FY9603" s="129"/>
      <c r="GA9603" s="128"/>
    </row>
    <row r="9604" spans="179:183" x14ac:dyDescent="0.35">
      <c r="FW9604" s="128"/>
      <c r="FX9604" s="128"/>
      <c r="FY9604" s="129"/>
      <c r="GA9604" s="128"/>
    </row>
    <row r="9605" spans="179:183" x14ac:dyDescent="0.35">
      <c r="FW9605" s="128"/>
      <c r="FX9605" s="128"/>
      <c r="FY9605" s="129"/>
      <c r="GA9605" s="128"/>
    </row>
    <row r="9606" spans="179:183" x14ac:dyDescent="0.35">
      <c r="FW9606" s="128"/>
      <c r="FX9606" s="128"/>
      <c r="FY9606" s="129"/>
      <c r="GA9606" s="128"/>
    </row>
    <row r="9607" spans="179:183" x14ac:dyDescent="0.35">
      <c r="FW9607" s="128"/>
      <c r="FX9607" s="128"/>
      <c r="FY9607" s="129"/>
      <c r="GA9607" s="128"/>
    </row>
    <row r="9608" spans="179:183" x14ac:dyDescent="0.35">
      <c r="FW9608" s="128"/>
      <c r="FX9608" s="128"/>
      <c r="FY9608" s="129"/>
      <c r="GA9608" s="128"/>
    </row>
    <row r="9609" spans="179:183" x14ac:dyDescent="0.35">
      <c r="FW9609" s="128"/>
      <c r="FX9609" s="128"/>
      <c r="FY9609" s="129"/>
      <c r="GA9609" s="128"/>
    </row>
    <row r="9610" spans="179:183" x14ac:dyDescent="0.35">
      <c r="FW9610" s="128"/>
      <c r="FX9610" s="128"/>
      <c r="FY9610" s="129"/>
      <c r="GA9610" s="128"/>
    </row>
    <row r="9611" spans="179:183" x14ac:dyDescent="0.35">
      <c r="FW9611" s="128"/>
      <c r="FX9611" s="128"/>
      <c r="FY9611" s="129"/>
      <c r="GA9611" s="128"/>
    </row>
    <row r="9612" spans="179:183" x14ac:dyDescent="0.35">
      <c r="FW9612" s="128"/>
      <c r="FX9612" s="128"/>
      <c r="FY9612" s="129"/>
      <c r="GA9612" s="128"/>
    </row>
    <row r="9613" spans="179:183" x14ac:dyDescent="0.35">
      <c r="FW9613" s="128"/>
      <c r="FX9613" s="128"/>
      <c r="FY9613" s="129"/>
      <c r="GA9613" s="128"/>
    </row>
    <row r="9614" spans="179:183" x14ac:dyDescent="0.35">
      <c r="FW9614" s="128"/>
      <c r="FX9614" s="128"/>
      <c r="FY9614" s="129"/>
      <c r="GA9614" s="128"/>
    </row>
    <row r="9615" spans="179:183" x14ac:dyDescent="0.35">
      <c r="FW9615" s="128"/>
      <c r="FX9615" s="128"/>
      <c r="FY9615" s="129"/>
      <c r="GA9615" s="128"/>
    </row>
    <row r="9616" spans="179:183" x14ac:dyDescent="0.35">
      <c r="FW9616" s="128"/>
      <c r="FX9616" s="128"/>
      <c r="FY9616" s="129"/>
      <c r="GA9616" s="128"/>
    </row>
    <row r="9617" spans="179:183" x14ac:dyDescent="0.35">
      <c r="FW9617" s="128"/>
      <c r="FX9617" s="128"/>
      <c r="FY9617" s="129"/>
      <c r="GA9617" s="128"/>
    </row>
    <row r="9618" spans="179:183" x14ac:dyDescent="0.35">
      <c r="FW9618" s="128"/>
      <c r="FX9618" s="128"/>
      <c r="FY9618" s="129"/>
      <c r="GA9618" s="128"/>
    </row>
    <row r="9619" spans="179:183" x14ac:dyDescent="0.35">
      <c r="FW9619" s="128"/>
      <c r="FX9619" s="128"/>
      <c r="FY9619" s="129"/>
      <c r="GA9619" s="128"/>
    </row>
    <row r="9620" spans="179:183" x14ac:dyDescent="0.35">
      <c r="FW9620" s="128"/>
      <c r="FX9620" s="128"/>
      <c r="FY9620" s="129"/>
      <c r="GA9620" s="128"/>
    </row>
    <row r="9621" spans="179:183" x14ac:dyDescent="0.35">
      <c r="FW9621" s="128"/>
      <c r="FX9621" s="128"/>
      <c r="FY9621" s="129"/>
      <c r="GA9621" s="128"/>
    </row>
    <row r="9622" spans="179:183" x14ac:dyDescent="0.35">
      <c r="FW9622" s="128"/>
      <c r="FX9622" s="128"/>
      <c r="FY9622" s="129"/>
      <c r="GA9622" s="128"/>
    </row>
    <row r="9623" spans="179:183" x14ac:dyDescent="0.35">
      <c r="FW9623" s="128"/>
      <c r="FX9623" s="128"/>
      <c r="FY9623" s="129"/>
      <c r="GA9623" s="128"/>
    </row>
    <row r="9624" spans="179:183" x14ac:dyDescent="0.35">
      <c r="FW9624" s="128"/>
      <c r="FX9624" s="128"/>
      <c r="FY9624" s="129"/>
      <c r="GA9624" s="128"/>
    </row>
    <row r="9625" spans="179:183" x14ac:dyDescent="0.35">
      <c r="FW9625" s="128"/>
      <c r="FX9625" s="128"/>
      <c r="FY9625" s="129"/>
      <c r="GA9625" s="128"/>
    </row>
    <row r="9626" spans="179:183" x14ac:dyDescent="0.35">
      <c r="FW9626" s="128"/>
      <c r="FX9626" s="128"/>
      <c r="FY9626" s="129"/>
      <c r="GA9626" s="128"/>
    </row>
    <row r="9627" spans="179:183" x14ac:dyDescent="0.35">
      <c r="FW9627" s="128"/>
      <c r="FX9627" s="128"/>
      <c r="FY9627" s="129"/>
      <c r="GA9627" s="128"/>
    </row>
    <row r="9628" spans="179:183" x14ac:dyDescent="0.35">
      <c r="FW9628" s="128"/>
      <c r="FX9628" s="128"/>
      <c r="FY9628" s="129"/>
      <c r="GA9628" s="128"/>
    </row>
    <row r="9629" spans="179:183" x14ac:dyDescent="0.35">
      <c r="FW9629" s="128"/>
      <c r="FX9629" s="128"/>
      <c r="FY9629" s="129"/>
      <c r="GA9629" s="128"/>
    </row>
    <row r="9630" spans="179:183" x14ac:dyDescent="0.35">
      <c r="FW9630" s="128"/>
      <c r="FX9630" s="128"/>
      <c r="FY9630" s="129"/>
      <c r="GA9630" s="128"/>
    </row>
    <row r="9631" spans="179:183" x14ac:dyDescent="0.35">
      <c r="FW9631" s="128"/>
      <c r="FX9631" s="128"/>
      <c r="FY9631" s="129"/>
      <c r="GA9631" s="128"/>
    </row>
    <row r="9632" spans="179:183" x14ac:dyDescent="0.35">
      <c r="FW9632" s="128"/>
      <c r="FX9632" s="128"/>
      <c r="FY9632" s="129"/>
      <c r="GA9632" s="128"/>
    </row>
    <row r="9633" spans="179:183" x14ac:dyDescent="0.35">
      <c r="FW9633" s="128"/>
      <c r="FX9633" s="128"/>
      <c r="FY9633" s="129"/>
      <c r="GA9633" s="128"/>
    </row>
    <row r="9634" spans="179:183" x14ac:dyDescent="0.35">
      <c r="FW9634" s="128"/>
      <c r="FX9634" s="128"/>
      <c r="FY9634" s="129"/>
      <c r="GA9634" s="128"/>
    </row>
    <row r="9635" spans="179:183" x14ac:dyDescent="0.35">
      <c r="FW9635" s="128"/>
      <c r="FX9635" s="128"/>
      <c r="FY9635" s="129"/>
      <c r="GA9635" s="128"/>
    </row>
    <row r="9636" spans="179:183" x14ac:dyDescent="0.35">
      <c r="FW9636" s="128"/>
      <c r="FX9636" s="128"/>
      <c r="FY9636" s="129"/>
      <c r="GA9636" s="128"/>
    </row>
    <row r="9637" spans="179:183" x14ac:dyDescent="0.35">
      <c r="FW9637" s="128"/>
      <c r="FX9637" s="128"/>
      <c r="FY9637" s="129"/>
      <c r="GA9637" s="128"/>
    </row>
    <row r="9638" spans="179:183" x14ac:dyDescent="0.35">
      <c r="FW9638" s="128"/>
      <c r="FX9638" s="128"/>
      <c r="FY9638" s="129"/>
      <c r="GA9638" s="128"/>
    </row>
    <row r="9639" spans="179:183" x14ac:dyDescent="0.35">
      <c r="FW9639" s="128"/>
      <c r="FX9639" s="128"/>
      <c r="FY9639" s="129"/>
      <c r="GA9639" s="128"/>
    </row>
    <row r="9640" spans="179:183" x14ac:dyDescent="0.35">
      <c r="FW9640" s="128"/>
      <c r="FX9640" s="128"/>
      <c r="FY9640" s="129"/>
      <c r="GA9640" s="128"/>
    </row>
    <row r="9641" spans="179:183" x14ac:dyDescent="0.35">
      <c r="FW9641" s="128"/>
      <c r="FX9641" s="128"/>
      <c r="FY9641" s="129"/>
      <c r="GA9641" s="128"/>
    </row>
    <row r="9642" spans="179:183" x14ac:dyDescent="0.35">
      <c r="FW9642" s="128"/>
      <c r="FX9642" s="128"/>
      <c r="FY9642" s="129"/>
      <c r="GA9642" s="128"/>
    </row>
    <row r="9643" spans="179:183" x14ac:dyDescent="0.35">
      <c r="FW9643" s="128"/>
      <c r="FX9643" s="128"/>
      <c r="FY9643" s="129"/>
      <c r="GA9643" s="128"/>
    </row>
    <row r="9644" spans="179:183" x14ac:dyDescent="0.35">
      <c r="FW9644" s="128"/>
      <c r="FX9644" s="128"/>
      <c r="FY9644" s="129"/>
      <c r="GA9644" s="128"/>
    </row>
    <row r="9645" spans="179:183" x14ac:dyDescent="0.35">
      <c r="FW9645" s="128"/>
      <c r="FX9645" s="128"/>
      <c r="FY9645" s="129"/>
      <c r="GA9645" s="128"/>
    </row>
    <row r="9646" spans="179:183" x14ac:dyDescent="0.35">
      <c r="FW9646" s="128"/>
      <c r="FX9646" s="128"/>
      <c r="FY9646" s="129"/>
      <c r="GA9646" s="128"/>
    </row>
    <row r="9647" spans="179:183" x14ac:dyDescent="0.35">
      <c r="FW9647" s="128"/>
      <c r="FX9647" s="128"/>
      <c r="FY9647" s="129"/>
      <c r="GA9647" s="128"/>
    </row>
    <row r="9648" spans="179:183" x14ac:dyDescent="0.35">
      <c r="FW9648" s="128"/>
      <c r="FX9648" s="128"/>
      <c r="FY9648" s="129"/>
      <c r="GA9648" s="128"/>
    </row>
    <row r="9649" spans="179:183" x14ac:dyDescent="0.35">
      <c r="FW9649" s="128"/>
      <c r="FX9649" s="128"/>
      <c r="FY9649" s="129"/>
      <c r="GA9649" s="128"/>
    </row>
    <row r="9650" spans="179:183" x14ac:dyDescent="0.35">
      <c r="FW9650" s="128"/>
      <c r="FX9650" s="128"/>
      <c r="FY9650" s="129"/>
      <c r="GA9650" s="128"/>
    </row>
    <row r="9651" spans="179:183" x14ac:dyDescent="0.35">
      <c r="FW9651" s="128"/>
      <c r="FX9651" s="128"/>
      <c r="FY9651" s="129"/>
      <c r="GA9651" s="128"/>
    </row>
    <row r="9652" spans="179:183" x14ac:dyDescent="0.35">
      <c r="FW9652" s="128"/>
      <c r="FX9652" s="128"/>
      <c r="FY9652" s="129"/>
      <c r="GA9652" s="128"/>
    </row>
    <row r="9653" spans="179:183" x14ac:dyDescent="0.35">
      <c r="FW9653" s="128"/>
      <c r="FX9653" s="128"/>
      <c r="FY9653" s="129"/>
      <c r="GA9653" s="128"/>
    </row>
    <row r="9654" spans="179:183" x14ac:dyDescent="0.35">
      <c r="FW9654" s="128"/>
      <c r="FX9654" s="128"/>
      <c r="FY9654" s="129"/>
      <c r="GA9654" s="128"/>
    </row>
    <row r="9655" spans="179:183" x14ac:dyDescent="0.35">
      <c r="FW9655" s="128"/>
      <c r="FX9655" s="128"/>
      <c r="FY9655" s="129"/>
      <c r="GA9655" s="128"/>
    </row>
    <row r="9656" spans="179:183" x14ac:dyDescent="0.35">
      <c r="FW9656" s="128"/>
      <c r="FX9656" s="128"/>
      <c r="FY9656" s="129"/>
      <c r="GA9656" s="128"/>
    </row>
    <row r="9657" spans="179:183" x14ac:dyDescent="0.35">
      <c r="FW9657" s="128"/>
      <c r="FX9657" s="128"/>
      <c r="FY9657" s="129"/>
      <c r="GA9657" s="128"/>
    </row>
    <row r="9658" spans="179:183" x14ac:dyDescent="0.35">
      <c r="FW9658" s="128"/>
      <c r="FX9658" s="128"/>
      <c r="FY9658" s="129"/>
      <c r="GA9658" s="128"/>
    </row>
    <row r="9659" spans="179:183" x14ac:dyDescent="0.35">
      <c r="FW9659" s="128"/>
      <c r="FX9659" s="128"/>
      <c r="FY9659" s="129"/>
      <c r="GA9659" s="128"/>
    </row>
    <row r="9660" spans="179:183" x14ac:dyDescent="0.35">
      <c r="FW9660" s="128"/>
      <c r="FX9660" s="128"/>
      <c r="FY9660" s="129"/>
      <c r="GA9660" s="128"/>
    </row>
    <row r="9661" spans="179:183" x14ac:dyDescent="0.35">
      <c r="FW9661" s="128"/>
      <c r="FX9661" s="128"/>
      <c r="FY9661" s="129"/>
      <c r="GA9661" s="128"/>
    </row>
    <row r="9662" spans="179:183" x14ac:dyDescent="0.35">
      <c r="FW9662" s="128"/>
      <c r="FX9662" s="128"/>
      <c r="FY9662" s="129"/>
      <c r="GA9662" s="128"/>
    </row>
    <row r="9663" spans="179:183" x14ac:dyDescent="0.35">
      <c r="FW9663" s="128"/>
      <c r="FX9663" s="128"/>
      <c r="FY9663" s="129"/>
      <c r="GA9663" s="128"/>
    </row>
    <row r="9664" spans="179:183" x14ac:dyDescent="0.35">
      <c r="FW9664" s="128"/>
      <c r="FX9664" s="128"/>
      <c r="FY9664" s="129"/>
      <c r="GA9664" s="128"/>
    </row>
    <row r="9665" spans="179:183" x14ac:dyDescent="0.35">
      <c r="FW9665" s="128"/>
      <c r="FX9665" s="128"/>
      <c r="FY9665" s="129"/>
      <c r="GA9665" s="128"/>
    </row>
    <row r="9666" spans="179:183" x14ac:dyDescent="0.35">
      <c r="FW9666" s="128"/>
      <c r="FX9666" s="128"/>
      <c r="FY9666" s="129"/>
      <c r="GA9666" s="128"/>
    </row>
    <row r="9667" spans="179:183" x14ac:dyDescent="0.35">
      <c r="FW9667" s="128"/>
      <c r="FX9667" s="128"/>
      <c r="FY9667" s="129"/>
      <c r="GA9667" s="128"/>
    </row>
    <row r="9668" spans="179:183" x14ac:dyDescent="0.35">
      <c r="FW9668" s="128"/>
      <c r="FX9668" s="128"/>
      <c r="FY9668" s="129"/>
      <c r="GA9668" s="128"/>
    </row>
    <row r="9669" spans="179:183" x14ac:dyDescent="0.35">
      <c r="FW9669" s="128"/>
      <c r="FX9669" s="128"/>
      <c r="FY9669" s="129"/>
      <c r="GA9669" s="128"/>
    </row>
    <row r="9670" spans="179:183" x14ac:dyDescent="0.35">
      <c r="FW9670" s="128"/>
      <c r="FX9670" s="128"/>
      <c r="FY9670" s="129"/>
      <c r="GA9670" s="128"/>
    </row>
    <row r="9671" spans="179:183" x14ac:dyDescent="0.35">
      <c r="FW9671" s="128"/>
      <c r="FX9671" s="128"/>
      <c r="FY9671" s="129"/>
      <c r="GA9671" s="128"/>
    </row>
    <row r="9672" spans="179:183" x14ac:dyDescent="0.35">
      <c r="FW9672" s="128"/>
      <c r="FX9672" s="128"/>
      <c r="FY9672" s="129"/>
      <c r="GA9672" s="128"/>
    </row>
    <row r="9673" spans="179:183" x14ac:dyDescent="0.35">
      <c r="FW9673" s="128"/>
      <c r="FX9673" s="128"/>
      <c r="FY9673" s="129"/>
      <c r="GA9673" s="128"/>
    </row>
    <row r="9674" spans="179:183" x14ac:dyDescent="0.35">
      <c r="FW9674" s="128"/>
      <c r="FX9674" s="128"/>
      <c r="FY9674" s="129"/>
      <c r="GA9674" s="128"/>
    </row>
    <row r="9675" spans="179:183" x14ac:dyDescent="0.35">
      <c r="FW9675" s="128"/>
      <c r="FX9675" s="128"/>
      <c r="FY9675" s="129"/>
      <c r="GA9675" s="128"/>
    </row>
    <row r="9676" spans="179:183" x14ac:dyDescent="0.35">
      <c r="FW9676" s="128"/>
      <c r="FX9676" s="128"/>
      <c r="FY9676" s="129"/>
      <c r="GA9676" s="128"/>
    </row>
    <row r="9677" spans="179:183" x14ac:dyDescent="0.35">
      <c r="FW9677" s="128"/>
      <c r="FX9677" s="128"/>
      <c r="FY9677" s="129"/>
      <c r="GA9677" s="128"/>
    </row>
    <row r="9678" spans="179:183" x14ac:dyDescent="0.35">
      <c r="FW9678" s="128"/>
      <c r="FX9678" s="128"/>
      <c r="FY9678" s="129"/>
      <c r="GA9678" s="128"/>
    </row>
    <row r="9679" spans="179:183" x14ac:dyDescent="0.35">
      <c r="FW9679" s="128"/>
      <c r="FX9679" s="128"/>
      <c r="FY9679" s="129"/>
      <c r="GA9679" s="128"/>
    </row>
    <row r="9680" spans="179:183" x14ac:dyDescent="0.35">
      <c r="FW9680" s="128"/>
      <c r="FX9680" s="128"/>
      <c r="FY9680" s="129"/>
      <c r="GA9680" s="128"/>
    </row>
    <row r="9681" spans="179:183" x14ac:dyDescent="0.35">
      <c r="FW9681" s="128"/>
      <c r="FX9681" s="128"/>
      <c r="FY9681" s="129"/>
      <c r="GA9681" s="128"/>
    </row>
    <row r="9682" spans="179:183" x14ac:dyDescent="0.35">
      <c r="FW9682" s="128"/>
      <c r="FX9682" s="128"/>
      <c r="FY9682" s="129"/>
      <c r="GA9682" s="128"/>
    </row>
    <row r="9683" spans="179:183" x14ac:dyDescent="0.35">
      <c r="FW9683" s="128"/>
      <c r="FX9683" s="128"/>
      <c r="FY9683" s="129"/>
      <c r="GA9683" s="128"/>
    </row>
    <row r="9684" spans="179:183" x14ac:dyDescent="0.35">
      <c r="FW9684" s="128"/>
      <c r="FX9684" s="128"/>
      <c r="FY9684" s="129"/>
      <c r="GA9684" s="128"/>
    </row>
    <row r="9685" spans="179:183" x14ac:dyDescent="0.35">
      <c r="FW9685" s="128"/>
      <c r="FX9685" s="128"/>
      <c r="FY9685" s="129"/>
      <c r="GA9685" s="128"/>
    </row>
    <row r="9686" spans="179:183" x14ac:dyDescent="0.35">
      <c r="FW9686" s="128"/>
      <c r="FX9686" s="128"/>
      <c r="FY9686" s="129"/>
      <c r="GA9686" s="128"/>
    </row>
    <row r="9687" spans="179:183" x14ac:dyDescent="0.35">
      <c r="FW9687" s="128"/>
      <c r="FX9687" s="128"/>
      <c r="FY9687" s="129"/>
      <c r="GA9687" s="128"/>
    </row>
    <row r="9688" spans="179:183" x14ac:dyDescent="0.35">
      <c r="FW9688" s="128"/>
      <c r="FX9688" s="128"/>
      <c r="FY9688" s="129"/>
      <c r="GA9688" s="128"/>
    </row>
    <row r="9689" spans="179:183" x14ac:dyDescent="0.35">
      <c r="FW9689" s="128"/>
      <c r="FX9689" s="128"/>
      <c r="FY9689" s="129"/>
      <c r="GA9689" s="128"/>
    </row>
    <row r="9690" spans="179:183" x14ac:dyDescent="0.35">
      <c r="FW9690" s="128"/>
      <c r="FX9690" s="128"/>
      <c r="FY9690" s="129"/>
      <c r="GA9690" s="128"/>
    </row>
    <row r="9691" spans="179:183" x14ac:dyDescent="0.35">
      <c r="FW9691" s="128"/>
      <c r="FX9691" s="128"/>
      <c r="FY9691" s="129"/>
      <c r="GA9691" s="128"/>
    </row>
    <row r="9692" spans="179:183" x14ac:dyDescent="0.35">
      <c r="FW9692" s="128"/>
      <c r="FX9692" s="128"/>
      <c r="FY9692" s="129"/>
      <c r="GA9692" s="128"/>
    </row>
    <row r="9693" spans="179:183" x14ac:dyDescent="0.35">
      <c r="FW9693" s="128"/>
      <c r="FX9693" s="128"/>
      <c r="FY9693" s="129"/>
      <c r="GA9693" s="128"/>
    </row>
    <row r="9694" spans="179:183" x14ac:dyDescent="0.35">
      <c r="FW9694" s="128"/>
      <c r="FX9694" s="128"/>
      <c r="FY9694" s="129"/>
      <c r="GA9694" s="128"/>
    </row>
    <row r="9695" spans="179:183" x14ac:dyDescent="0.35">
      <c r="FW9695" s="128"/>
      <c r="FX9695" s="128"/>
      <c r="FY9695" s="129"/>
      <c r="GA9695" s="128"/>
    </row>
    <row r="9696" spans="179:183" x14ac:dyDescent="0.35">
      <c r="FW9696" s="128"/>
      <c r="FX9696" s="128"/>
      <c r="FY9696" s="129"/>
      <c r="GA9696" s="128"/>
    </row>
    <row r="9697" spans="179:183" x14ac:dyDescent="0.35">
      <c r="FW9697" s="128"/>
      <c r="FX9697" s="128"/>
      <c r="FY9697" s="129"/>
      <c r="GA9697" s="128"/>
    </row>
    <row r="9698" spans="179:183" x14ac:dyDescent="0.35">
      <c r="FW9698" s="128"/>
      <c r="FX9698" s="128"/>
      <c r="FY9698" s="129"/>
      <c r="GA9698" s="128"/>
    </row>
    <row r="9699" spans="179:183" x14ac:dyDescent="0.35">
      <c r="FW9699" s="128"/>
      <c r="FX9699" s="128"/>
      <c r="FY9699" s="129"/>
      <c r="GA9699" s="128"/>
    </row>
    <row r="9700" spans="179:183" x14ac:dyDescent="0.35">
      <c r="FW9700" s="128"/>
      <c r="FX9700" s="128"/>
      <c r="FY9700" s="129"/>
      <c r="GA9700" s="128"/>
    </row>
    <row r="9701" spans="179:183" x14ac:dyDescent="0.35">
      <c r="FW9701" s="128"/>
      <c r="FX9701" s="128"/>
      <c r="FY9701" s="129"/>
      <c r="GA9701" s="128"/>
    </row>
    <row r="9702" spans="179:183" x14ac:dyDescent="0.35">
      <c r="FW9702" s="128"/>
      <c r="FX9702" s="128"/>
      <c r="FY9702" s="129"/>
      <c r="GA9702" s="128"/>
    </row>
    <row r="9703" spans="179:183" x14ac:dyDescent="0.35">
      <c r="FW9703" s="128"/>
      <c r="FX9703" s="128"/>
      <c r="FY9703" s="129"/>
      <c r="GA9703" s="128"/>
    </row>
    <row r="9704" spans="179:183" x14ac:dyDescent="0.35">
      <c r="FW9704" s="128"/>
      <c r="FX9704" s="128"/>
      <c r="FY9704" s="129"/>
      <c r="GA9704" s="128"/>
    </row>
    <row r="9705" spans="179:183" x14ac:dyDescent="0.35">
      <c r="FW9705" s="128"/>
      <c r="FX9705" s="128"/>
      <c r="FY9705" s="129"/>
      <c r="GA9705" s="128"/>
    </row>
    <row r="9706" spans="179:183" x14ac:dyDescent="0.35">
      <c r="FW9706" s="128"/>
      <c r="FX9706" s="128"/>
      <c r="FY9706" s="129"/>
      <c r="GA9706" s="128"/>
    </row>
    <row r="9707" spans="179:183" x14ac:dyDescent="0.35">
      <c r="FW9707" s="128"/>
      <c r="FX9707" s="128"/>
      <c r="FY9707" s="129"/>
      <c r="GA9707" s="128"/>
    </row>
    <row r="9708" spans="179:183" x14ac:dyDescent="0.35">
      <c r="FW9708" s="128"/>
      <c r="FX9708" s="128"/>
      <c r="FY9708" s="129"/>
      <c r="GA9708" s="128"/>
    </row>
    <row r="9709" spans="179:183" x14ac:dyDescent="0.35">
      <c r="FW9709" s="128"/>
      <c r="FX9709" s="128"/>
      <c r="FY9709" s="129"/>
      <c r="GA9709" s="128"/>
    </row>
    <row r="9710" spans="179:183" x14ac:dyDescent="0.35">
      <c r="FW9710" s="128"/>
      <c r="FX9710" s="128"/>
      <c r="FY9710" s="129"/>
      <c r="GA9710" s="128"/>
    </row>
    <row r="9711" spans="179:183" x14ac:dyDescent="0.35">
      <c r="FW9711" s="128"/>
      <c r="FX9711" s="128"/>
      <c r="FY9711" s="129"/>
      <c r="GA9711" s="128"/>
    </row>
    <row r="9712" spans="179:183" x14ac:dyDescent="0.35">
      <c r="FW9712" s="128"/>
      <c r="FX9712" s="128"/>
      <c r="FY9712" s="129"/>
      <c r="GA9712" s="128"/>
    </row>
    <row r="9713" spans="179:183" x14ac:dyDescent="0.35">
      <c r="FW9713" s="128"/>
      <c r="FX9713" s="128"/>
      <c r="FY9713" s="129"/>
      <c r="GA9713" s="128"/>
    </row>
    <row r="9714" spans="179:183" x14ac:dyDescent="0.35">
      <c r="FW9714" s="128"/>
      <c r="FX9714" s="128"/>
      <c r="FY9714" s="129"/>
      <c r="GA9714" s="128"/>
    </row>
    <row r="9715" spans="179:183" x14ac:dyDescent="0.35">
      <c r="FW9715" s="128"/>
      <c r="FX9715" s="128"/>
      <c r="FY9715" s="129"/>
      <c r="GA9715" s="128"/>
    </row>
    <row r="9716" spans="179:183" x14ac:dyDescent="0.35">
      <c r="FW9716" s="128"/>
      <c r="FX9716" s="128"/>
      <c r="FY9716" s="129"/>
      <c r="GA9716" s="128"/>
    </row>
    <row r="9717" spans="179:183" x14ac:dyDescent="0.35">
      <c r="FW9717" s="128"/>
      <c r="FX9717" s="128"/>
      <c r="FY9717" s="129"/>
      <c r="GA9717" s="128"/>
    </row>
    <row r="9718" spans="179:183" x14ac:dyDescent="0.35">
      <c r="FW9718" s="128"/>
      <c r="FX9718" s="128"/>
      <c r="FY9718" s="129"/>
      <c r="GA9718" s="128"/>
    </row>
    <row r="9719" spans="179:183" x14ac:dyDescent="0.35">
      <c r="FW9719" s="128"/>
      <c r="FX9719" s="128"/>
      <c r="FY9719" s="129"/>
      <c r="GA9719" s="128"/>
    </row>
    <row r="9720" spans="179:183" x14ac:dyDescent="0.35">
      <c r="FW9720" s="128"/>
      <c r="FX9720" s="128"/>
      <c r="FY9720" s="129"/>
      <c r="GA9720" s="128"/>
    </row>
    <row r="9721" spans="179:183" x14ac:dyDescent="0.35">
      <c r="FW9721" s="128"/>
      <c r="FX9721" s="128"/>
      <c r="FY9721" s="129"/>
      <c r="GA9721" s="128"/>
    </row>
    <row r="9722" spans="179:183" x14ac:dyDescent="0.35">
      <c r="FW9722" s="128"/>
      <c r="FX9722" s="128"/>
      <c r="FY9722" s="129"/>
      <c r="GA9722" s="128"/>
    </row>
    <row r="9723" spans="179:183" x14ac:dyDescent="0.35">
      <c r="FW9723" s="128"/>
      <c r="FX9723" s="128"/>
      <c r="FY9723" s="129"/>
      <c r="GA9723" s="128"/>
    </row>
    <row r="9724" spans="179:183" x14ac:dyDescent="0.35">
      <c r="FW9724" s="128"/>
      <c r="FX9724" s="128"/>
      <c r="FY9724" s="129"/>
      <c r="GA9724" s="128"/>
    </row>
    <row r="9725" spans="179:183" x14ac:dyDescent="0.35">
      <c r="FW9725" s="128"/>
      <c r="FX9725" s="128"/>
      <c r="FY9725" s="129"/>
      <c r="GA9725" s="128"/>
    </row>
    <row r="9726" spans="179:183" x14ac:dyDescent="0.35">
      <c r="FW9726" s="128"/>
      <c r="FX9726" s="128"/>
      <c r="FY9726" s="129"/>
      <c r="GA9726" s="128"/>
    </row>
    <row r="9727" spans="179:183" x14ac:dyDescent="0.35">
      <c r="FW9727" s="128"/>
      <c r="FX9727" s="128"/>
      <c r="FY9727" s="129"/>
      <c r="GA9727" s="128"/>
    </row>
    <row r="9728" spans="179:183" x14ac:dyDescent="0.35">
      <c r="FW9728" s="128"/>
      <c r="FX9728" s="128"/>
      <c r="FY9728" s="129"/>
      <c r="GA9728" s="128"/>
    </row>
    <row r="9729" spans="179:183" x14ac:dyDescent="0.35">
      <c r="FW9729" s="128"/>
      <c r="FX9729" s="128"/>
      <c r="FY9729" s="129"/>
      <c r="GA9729" s="128"/>
    </row>
    <row r="9730" spans="179:183" x14ac:dyDescent="0.35">
      <c r="FW9730" s="128"/>
      <c r="FX9730" s="128"/>
      <c r="FY9730" s="129"/>
      <c r="GA9730" s="128"/>
    </row>
    <row r="9731" spans="179:183" x14ac:dyDescent="0.35">
      <c r="FW9731" s="128"/>
      <c r="FX9731" s="128"/>
      <c r="FY9731" s="129"/>
      <c r="GA9731" s="128"/>
    </row>
    <row r="9732" spans="179:183" x14ac:dyDescent="0.35">
      <c r="FW9732" s="128"/>
      <c r="FX9732" s="128"/>
      <c r="FY9732" s="129"/>
      <c r="GA9732" s="128"/>
    </row>
    <row r="9733" spans="179:183" x14ac:dyDescent="0.35">
      <c r="FW9733" s="128"/>
      <c r="FX9733" s="128"/>
      <c r="FY9733" s="129"/>
      <c r="GA9733" s="128"/>
    </row>
    <row r="9734" spans="179:183" x14ac:dyDescent="0.35">
      <c r="FW9734" s="128"/>
      <c r="FX9734" s="128"/>
      <c r="FY9734" s="129"/>
      <c r="GA9734" s="128"/>
    </row>
    <row r="9735" spans="179:183" x14ac:dyDescent="0.35">
      <c r="FW9735" s="128"/>
      <c r="FX9735" s="128"/>
      <c r="FY9735" s="129"/>
      <c r="GA9735" s="128"/>
    </row>
    <row r="9736" spans="179:183" x14ac:dyDescent="0.35">
      <c r="FW9736" s="128"/>
      <c r="FX9736" s="128"/>
      <c r="FY9736" s="129"/>
      <c r="GA9736" s="128"/>
    </row>
    <row r="9737" spans="179:183" x14ac:dyDescent="0.35">
      <c r="FW9737" s="128"/>
      <c r="FX9737" s="128"/>
      <c r="FY9737" s="129"/>
      <c r="GA9737" s="128"/>
    </row>
    <row r="9738" spans="179:183" x14ac:dyDescent="0.35">
      <c r="FW9738" s="128"/>
      <c r="FX9738" s="128"/>
      <c r="FY9738" s="129"/>
      <c r="GA9738" s="128"/>
    </row>
    <row r="9739" spans="179:183" x14ac:dyDescent="0.35">
      <c r="FW9739" s="128"/>
      <c r="FX9739" s="128"/>
      <c r="FY9739" s="129"/>
      <c r="GA9739" s="128"/>
    </row>
    <row r="9740" spans="179:183" x14ac:dyDescent="0.35">
      <c r="FW9740" s="128"/>
      <c r="FX9740" s="128"/>
      <c r="FY9740" s="129"/>
      <c r="GA9740" s="128"/>
    </row>
    <row r="9741" spans="179:183" x14ac:dyDescent="0.35">
      <c r="FW9741" s="128"/>
      <c r="FX9741" s="128"/>
      <c r="FY9741" s="129"/>
      <c r="GA9741" s="128"/>
    </row>
    <row r="9742" spans="179:183" x14ac:dyDescent="0.35">
      <c r="FW9742" s="128"/>
      <c r="FX9742" s="128"/>
      <c r="FY9742" s="129"/>
      <c r="GA9742" s="128"/>
    </row>
    <row r="9743" spans="179:183" x14ac:dyDescent="0.35">
      <c r="FW9743" s="128"/>
      <c r="FX9743" s="128"/>
      <c r="FY9743" s="129"/>
      <c r="GA9743" s="128"/>
    </row>
    <row r="9744" spans="179:183" x14ac:dyDescent="0.35">
      <c r="FW9744" s="128"/>
      <c r="FX9744" s="128"/>
      <c r="FY9744" s="129"/>
      <c r="GA9744" s="128"/>
    </row>
    <row r="9745" spans="179:183" x14ac:dyDescent="0.35">
      <c r="FW9745" s="128"/>
      <c r="FX9745" s="128"/>
      <c r="FY9745" s="129"/>
      <c r="GA9745" s="128"/>
    </row>
    <row r="9746" spans="179:183" x14ac:dyDescent="0.35">
      <c r="FW9746" s="128"/>
      <c r="FX9746" s="128"/>
      <c r="FY9746" s="129"/>
      <c r="GA9746" s="128"/>
    </row>
    <row r="9747" spans="179:183" x14ac:dyDescent="0.35">
      <c r="FW9747" s="128"/>
      <c r="FX9747" s="128"/>
      <c r="FY9747" s="129"/>
      <c r="GA9747" s="128"/>
    </row>
    <row r="9748" spans="179:183" x14ac:dyDescent="0.35">
      <c r="FW9748" s="128"/>
      <c r="FX9748" s="128"/>
      <c r="FY9748" s="129"/>
      <c r="GA9748" s="128"/>
    </row>
    <row r="9749" spans="179:183" x14ac:dyDescent="0.35">
      <c r="FW9749" s="128"/>
      <c r="FX9749" s="128"/>
      <c r="FY9749" s="129"/>
      <c r="GA9749" s="128"/>
    </row>
    <row r="9750" spans="179:183" x14ac:dyDescent="0.35">
      <c r="FW9750" s="128"/>
      <c r="FX9750" s="128"/>
      <c r="FY9750" s="129"/>
      <c r="GA9750" s="128"/>
    </row>
    <row r="9751" spans="179:183" x14ac:dyDescent="0.35">
      <c r="FW9751" s="128"/>
      <c r="FX9751" s="128"/>
      <c r="FY9751" s="129"/>
      <c r="GA9751" s="128"/>
    </row>
    <row r="9752" spans="179:183" x14ac:dyDescent="0.35">
      <c r="FW9752" s="128"/>
      <c r="FX9752" s="128"/>
      <c r="FY9752" s="129"/>
      <c r="GA9752" s="128"/>
    </row>
    <row r="9753" spans="179:183" x14ac:dyDescent="0.35">
      <c r="FW9753" s="128"/>
      <c r="FX9753" s="128"/>
      <c r="FY9753" s="129"/>
      <c r="GA9753" s="128"/>
    </row>
    <row r="9754" spans="179:183" x14ac:dyDescent="0.35">
      <c r="FW9754" s="128"/>
      <c r="FX9754" s="128"/>
      <c r="FY9754" s="129"/>
      <c r="GA9754" s="128"/>
    </row>
    <row r="9755" spans="179:183" x14ac:dyDescent="0.35">
      <c r="FW9755" s="128"/>
      <c r="FX9755" s="128"/>
      <c r="FY9755" s="129"/>
      <c r="GA9755" s="128"/>
    </row>
    <row r="9756" spans="179:183" x14ac:dyDescent="0.35">
      <c r="FW9756" s="128"/>
      <c r="FX9756" s="128"/>
      <c r="FY9756" s="129"/>
      <c r="GA9756" s="128"/>
    </row>
    <row r="9757" spans="179:183" x14ac:dyDescent="0.35">
      <c r="FW9757" s="128"/>
      <c r="FX9757" s="128"/>
      <c r="FY9757" s="129"/>
      <c r="GA9757" s="128"/>
    </row>
    <row r="9758" spans="179:183" x14ac:dyDescent="0.35">
      <c r="FW9758" s="128"/>
      <c r="FX9758" s="128"/>
      <c r="FY9758" s="129"/>
      <c r="GA9758" s="128"/>
    </row>
    <row r="9759" spans="179:183" x14ac:dyDescent="0.35">
      <c r="FW9759" s="128"/>
      <c r="FX9759" s="128"/>
      <c r="FY9759" s="129"/>
      <c r="GA9759" s="128"/>
    </row>
    <row r="9760" spans="179:183" x14ac:dyDescent="0.35">
      <c r="FW9760" s="128"/>
      <c r="FX9760" s="128"/>
      <c r="FY9760" s="129"/>
      <c r="GA9760" s="128"/>
    </row>
    <row r="9761" spans="179:183" x14ac:dyDescent="0.35">
      <c r="FW9761" s="128"/>
      <c r="FX9761" s="128"/>
      <c r="FY9761" s="129"/>
      <c r="GA9761" s="128"/>
    </row>
    <row r="9762" spans="179:183" x14ac:dyDescent="0.35">
      <c r="FW9762" s="128"/>
      <c r="FX9762" s="128"/>
      <c r="FY9762" s="129"/>
      <c r="GA9762" s="128"/>
    </row>
    <row r="9763" spans="179:183" x14ac:dyDescent="0.35">
      <c r="FW9763" s="128"/>
      <c r="FX9763" s="128"/>
      <c r="FY9763" s="129"/>
      <c r="GA9763" s="128"/>
    </row>
    <row r="9764" spans="179:183" x14ac:dyDescent="0.35">
      <c r="FW9764" s="128"/>
      <c r="FX9764" s="128"/>
      <c r="FY9764" s="129"/>
      <c r="GA9764" s="128"/>
    </row>
    <row r="9765" spans="179:183" x14ac:dyDescent="0.35">
      <c r="FW9765" s="128"/>
      <c r="FX9765" s="128"/>
      <c r="FY9765" s="129"/>
      <c r="GA9765" s="128"/>
    </row>
    <row r="9766" spans="179:183" x14ac:dyDescent="0.35">
      <c r="FW9766" s="128"/>
      <c r="FX9766" s="128"/>
      <c r="FY9766" s="129"/>
      <c r="GA9766" s="128"/>
    </row>
    <row r="9767" spans="179:183" x14ac:dyDescent="0.35">
      <c r="FW9767" s="128"/>
      <c r="FX9767" s="128"/>
      <c r="FY9767" s="129"/>
      <c r="GA9767" s="128"/>
    </row>
    <row r="9768" spans="179:183" x14ac:dyDescent="0.35">
      <c r="FW9768" s="128"/>
      <c r="FX9768" s="128"/>
      <c r="FY9768" s="129"/>
      <c r="GA9768" s="128"/>
    </row>
    <row r="9769" spans="179:183" x14ac:dyDescent="0.35">
      <c r="FW9769" s="128"/>
      <c r="FX9769" s="128"/>
      <c r="FY9769" s="129"/>
      <c r="GA9769" s="128"/>
    </row>
    <row r="9770" spans="179:183" x14ac:dyDescent="0.35">
      <c r="FW9770" s="128"/>
      <c r="FX9770" s="128"/>
      <c r="FY9770" s="129"/>
      <c r="GA9770" s="128"/>
    </row>
    <row r="9771" spans="179:183" x14ac:dyDescent="0.35">
      <c r="FW9771" s="128"/>
      <c r="FX9771" s="128"/>
      <c r="FY9771" s="129"/>
      <c r="GA9771" s="128"/>
    </row>
    <row r="9772" spans="179:183" x14ac:dyDescent="0.35">
      <c r="FW9772" s="128"/>
      <c r="FX9772" s="128"/>
      <c r="FY9772" s="129"/>
      <c r="GA9772" s="128"/>
    </row>
    <row r="9773" spans="179:183" x14ac:dyDescent="0.35">
      <c r="FW9773" s="128"/>
      <c r="FX9773" s="128"/>
      <c r="FY9773" s="129"/>
      <c r="GA9773" s="128"/>
    </row>
    <row r="9774" spans="179:183" x14ac:dyDescent="0.35">
      <c r="FW9774" s="128"/>
      <c r="FX9774" s="128"/>
      <c r="FY9774" s="129"/>
      <c r="GA9774" s="128"/>
    </row>
    <row r="9775" spans="179:183" x14ac:dyDescent="0.35">
      <c r="FW9775" s="128"/>
      <c r="FX9775" s="128"/>
      <c r="FY9775" s="129"/>
      <c r="GA9775" s="128"/>
    </row>
    <row r="9776" spans="179:183" x14ac:dyDescent="0.35">
      <c r="FW9776" s="128"/>
      <c r="FX9776" s="128"/>
      <c r="FY9776" s="129"/>
      <c r="GA9776" s="128"/>
    </row>
    <row r="9777" spans="179:183" x14ac:dyDescent="0.35">
      <c r="FW9777" s="128"/>
      <c r="FX9777" s="128"/>
      <c r="FY9777" s="129"/>
      <c r="GA9777" s="128"/>
    </row>
    <row r="9778" spans="179:183" x14ac:dyDescent="0.35">
      <c r="FW9778" s="128"/>
      <c r="FX9778" s="128"/>
      <c r="FY9778" s="129"/>
      <c r="GA9778" s="128"/>
    </row>
    <row r="9779" spans="179:183" x14ac:dyDescent="0.35">
      <c r="FW9779" s="128"/>
      <c r="FX9779" s="128"/>
      <c r="FY9779" s="129"/>
      <c r="GA9779" s="128"/>
    </row>
    <row r="9780" spans="179:183" x14ac:dyDescent="0.35">
      <c r="FW9780" s="128"/>
      <c r="FX9780" s="128"/>
      <c r="FY9780" s="129"/>
      <c r="GA9780" s="128"/>
    </row>
    <row r="9781" spans="179:183" x14ac:dyDescent="0.35">
      <c r="FW9781" s="128"/>
      <c r="FX9781" s="128"/>
      <c r="FY9781" s="129"/>
      <c r="GA9781" s="128"/>
    </row>
    <row r="9782" spans="179:183" x14ac:dyDescent="0.35">
      <c r="FW9782" s="128"/>
      <c r="FX9782" s="128"/>
      <c r="FY9782" s="129"/>
      <c r="GA9782" s="128"/>
    </row>
    <row r="9783" spans="179:183" x14ac:dyDescent="0.35">
      <c r="FW9783" s="128"/>
      <c r="FX9783" s="128"/>
      <c r="FY9783" s="129"/>
      <c r="GA9783" s="128"/>
    </row>
    <row r="9784" spans="179:183" x14ac:dyDescent="0.35">
      <c r="FW9784" s="128"/>
      <c r="FX9784" s="128"/>
      <c r="FY9784" s="129"/>
      <c r="GA9784" s="128"/>
    </row>
    <row r="9785" spans="179:183" x14ac:dyDescent="0.35">
      <c r="FW9785" s="128"/>
      <c r="FX9785" s="128"/>
      <c r="FY9785" s="129"/>
      <c r="GA9785" s="128"/>
    </row>
    <row r="9786" spans="179:183" x14ac:dyDescent="0.35">
      <c r="FW9786" s="128"/>
      <c r="FX9786" s="128"/>
      <c r="FY9786" s="129"/>
      <c r="GA9786" s="128"/>
    </row>
    <row r="9787" spans="179:183" x14ac:dyDescent="0.35">
      <c r="FW9787" s="128"/>
      <c r="FX9787" s="128"/>
      <c r="FY9787" s="129"/>
      <c r="GA9787" s="128"/>
    </row>
    <row r="9788" spans="179:183" x14ac:dyDescent="0.35">
      <c r="FW9788" s="128"/>
      <c r="FX9788" s="128"/>
      <c r="FY9788" s="129"/>
      <c r="GA9788" s="128"/>
    </row>
    <row r="9789" spans="179:183" x14ac:dyDescent="0.35">
      <c r="FW9789" s="128"/>
      <c r="FX9789" s="128"/>
      <c r="FY9789" s="129"/>
      <c r="GA9789" s="128"/>
    </row>
    <row r="9790" spans="179:183" x14ac:dyDescent="0.35">
      <c r="FW9790" s="128"/>
      <c r="FX9790" s="128"/>
      <c r="FY9790" s="129"/>
      <c r="GA9790" s="128"/>
    </row>
    <row r="9791" spans="179:183" x14ac:dyDescent="0.35">
      <c r="FW9791" s="128"/>
      <c r="FX9791" s="128"/>
      <c r="FY9791" s="129"/>
      <c r="GA9791" s="128"/>
    </row>
    <row r="9792" spans="179:183" x14ac:dyDescent="0.35">
      <c r="FW9792" s="128"/>
      <c r="FX9792" s="128"/>
      <c r="FY9792" s="129"/>
      <c r="GA9792" s="128"/>
    </row>
    <row r="9793" spans="179:183" x14ac:dyDescent="0.35">
      <c r="FW9793" s="128"/>
      <c r="FX9793" s="128"/>
      <c r="FY9793" s="129"/>
      <c r="GA9793" s="128"/>
    </row>
    <row r="9794" spans="179:183" x14ac:dyDescent="0.35">
      <c r="FW9794" s="128"/>
      <c r="FX9794" s="128"/>
      <c r="FY9794" s="129"/>
      <c r="GA9794" s="128"/>
    </row>
    <row r="9795" spans="179:183" x14ac:dyDescent="0.35">
      <c r="FW9795" s="128"/>
      <c r="FX9795" s="128"/>
      <c r="FY9795" s="129"/>
      <c r="GA9795" s="128"/>
    </row>
    <row r="9796" spans="179:183" x14ac:dyDescent="0.35">
      <c r="FW9796" s="128"/>
      <c r="FX9796" s="128"/>
      <c r="FY9796" s="129"/>
      <c r="GA9796" s="128"/>
    </row>
    <row r="9797" spans="179:183" x14ac:dyDescent="0.35">
      <c r="FW9797" s="128"/>
      <c r="FX9797" s="128"/>
      <c r="FY9797" s="129"/>
      <c r="GA9797" s="128"/>
    </row>
    <row r="9798" spans="179:183" x14ac:dyDescent="0.35">
      <c r="FW9798" s="128"/>
      <c r="FX9798" s="128"/>
      <c r="FY9798" s="129"/>
      <c r="GA9798" s="128"/>
    </row>
    <row r="9799" spans="179:183" x14ac:dyDescent="0.35">
      <c r="FW9799" s="128"/>
      <c r="FX9799" s="128"/>
      <c r="FY9799" s="129"/>
      <c r="GA9799" s="128"/>
    </row>
    <row r="9800" spans="179:183" x14ac:dyDescent="0.35">
      <c r="FW9800" s="128"/>
      <c r="FX9800" s="128"/>
      <c r="FY9800" s="129"/>
      <c r="GA9800" s="128"/>
    </row>
    <row r="9801" spans="179:183" x14ac:dyDescent="0.35">
      <c r="FW9801" s="128"/>
      <c r="FX9801" s="128"/>
      <c r="FY9801" s="129"/>
      <c r="GA9801" s="128"/>
    </row>
    <row r="9802" spans="179:183" x14ac:dyDescent="0.35">
      <c r="FW9802" s="128"/>
      <c r="FX9802" s="128"/>
      <c r="FY9802" s="129"/>
      <c r="GA9802" s="128"/>
    </row>
    <row r="9803" spans="179:183" x14ac:dyDescent="0.35">
      <c r="FW9803" s="128"/>
      <c r="FX9803" s="128"/>
      <c r="FY9803" s="129"/>
      <c r="GA9803" s="128"/>
    </row>
    <row r="9804" spans="179:183" x14ac:dyDescent="0.35">
      <c r="FW9804" s="128"/>
      <c r="FX9804" s="128"/>
      <c r="FY9804" s="129"/>
      <c r="GA9804" s="128"/>
    </row>
    <row r="9805" spans="179:183" x14ac:dyDescent="0.35">
      <c r="FW9805" s="128"/>
      <c r="FX9805" s="128"/>
      <c r="FY9805" s="129"/>
      <c r="GA9805" s="128"/>
    </row>
    <row r="9806" spans="179:183" x14ac:dyDescent="0.35">
      <c r="FW9806" s="128"/>
      <c r="FX9806" s="128"/>
      <c r="FY9806" s="129"/>
      <c r="GA9806" s="128"/>
    </row>
    <row r="9807" spans="179:183" x14ac:dyDescent="0.35">
      <c r="FW9807" s="128"/>
      <c r="FX9807" s="128"/>
      <c r="FY9807" s="129"/>
      <c r="GA9807" s="128"/>
    </row>
    <row r="9808" spans="179:183" x14ac:dyDescent="0.35">
      <c r="FW9808" s="128"/>
      <c r="FX9808" s="128"/>
      <c r="FY9808" s="129"/>
      <c r="GA9808" s="128"/>
    </row>
    <row r="9809" spans="179:183" x14ac:dyDescent="0.35">
      <c r="FW9809" s="128"/>
      <c r="FX9809" s="128"/>
      <c r="FY9809" s="129"/>
      <c r="GA9809" s="128"/>
    </row>
    <row r="9810" spans="179:183" x14ac:dyDescent="0.35">
      <c r="FW9810" s="128"/>
      <c r="FX9810" s="128"/>
      <c r="FY9810" s="129"/>
      <c r="GA9810" s="128"/>
    </row>
    <row r="9811" spans="179:183" x14ac:dyDescent="0.35">
      <c r="FW9811" s="128"/>
      <c r="FX9811" s="128"/>
      <c r="FY9811" s="129"/>
      <c r="GA9811" s="128"/>
    </row>
    <row r="9812" spans="179:183" x14ac:dyDescent="0.35">
      <c r="FW9812" s="128"/>
      <c r="FX9812" s="128"/>
      <c r="FY9812" s="129"/>
      <c r="GA9812" s="128"/>
    </row>
    <row r="9813" spans="179:183" x14ac:dyDescent="0.35">
      <c r="FW9813" s="128"/>
      <c r="FX9813" s="128"/>
      <c r="FY9813" s="129"/>
      <c r="GA9813" s="128"/>
    </row>
    <row r="9814" spans="179:183" x14ac:dyDescent="0.35">
      <c r="FW9814" s="128"/>
      <c r="FX9814" s="128"/>
      <c r="FY9814" s="129"/>
      <c r="GA9814" s="128"/>
    </row>
    <row r="9815" spans="179:183" x14ac:dyDescent="0.35">
      <c r="FW9815" s="128"/>
      <c r="FX9815" s="128"/>
      <c r="FY9815" s="129"/>
      <c r="GA9815" s="128"/>
    </row>
    <row r="9816" spans="179:183" x14ac:dyDescent="0.35">
      <c r="FW9816" s="128"/>
      <c r="FX9816" s="128"/>
      <c r="FY9816" s="129"/>
      <c r="GA9816" s="128"/>
    </row>
    <row r="9817" spans="179:183" x14ac:dyDescent="0.35">
      <c r="FW9817" s="128"/>
      <c r="FX9817" s="128"/>
      <c r="FY9817" s="129"/>
      <c r="GA9817" s="128"/>
    </row>
    <row r="9818" spans="179:183" x14ac:dyDescent="0.35">
      <c r="FW9818" s="128"/>
      <c r="FX9818" s="128"/>
      <c r="FY9818" s="129"/>
      <c r="GA9818" s="128"/>
    </row>
    <row r="9819" spans="179:183" x14ac:dyDescent="0.35">
      <c r="FW9819" s="128"/>
      <c r="FX9819" s="128"/>
      <c r="FY9819" s="129"/>
      <c r="GA9819" s="128"/>
    </row>
    <row r="9820" spans="179:183" x14ac:dyDescent="0.35">
      <c r="FW9820" s="128"/>
      <c r="FX9820" s="128"/>
      <c r="FY9820" s="129"/>
      <c r="GA9820" s="128"/>
    </row>
    <row r="9821" spans="179:183" x14ac:dyDescent="0.35">
      <c r="FW9821" s="128"/>
      <c r="FX9821" s="128"/>
      <c r="FY9821" s="129"/>
      <c r="GA9821" s="128"/>
    </row>
    <row r="9822" spans="179:183" x14ac:dyDescent="0.35">
      <c r="FW9822" s="128"/>
      <c r="FX9822" s="128"/>
      <c r="FY9822" s="129"/>
      <c r="GA9822" s="128"/>
    </row>
    <row r="9823" spans="179:183" x14ac:dyDescent="0.35">
      <c r="FW9823" s="128"/>
      <c r="FX9823" s="128"/>
      <c r="FY9823" s="129"/>
      <c r="GA9823" s="128"/>
    </row>
    <row r="9824" spans="179:183" x14ac:dyDescent="0.35">
      <c r="FW9824" s="128"/>
      <c r="FX9824" s="128"/>
      <c r="FY9824" s="129"/>
      <c r="GA9824" s="128"/>
    </row>
    <row r="9825" spans="179:183" x14ac:dyDescent="0.35">
      <c r="FW9825" s="128"/>
      <c r="FX9825" s="128"/>
      <c r="FY9825" s="129"/>
      <c r="GA9825" s="128"/>
    </row>
    <row r="9826" spans="179:183" x14ac:dyDescent="0.35">
      <c r="FW9826" s="128"/>
      <c r="FX9826" s="128"/>
      <c r="FY9826" s="129"/>
      <c r="GA9826" s="128"/>
    </row>
    <row r="9827" spans="179:183" x14ac:dyDescent="0.35">
      <c r="FW9827" s="128"/>
      <c r="FX9827" s="128"/>
      <c r="FY9827" s="129"/>
      <c r="GA9827" s="128"/>
    </row>
    <row r="9828" spans="179:183" x14ac:dyDescent="0.35">
      <c r="FW9828" s="128"/>
      <c r="FX9828" s="128"/>
      <c r="FY9828" s="129"/>
      <c r="GA9828" s="128"/>
    </row>
    <row r="9829" spans="179:183" x14ac:dyDescent="0.35">
      <c r="FW9829" s="128"/>
      <c r="FX9829" s="128"/>
      <c r="FY9829" s="129"/>
      <c r="GA9829" s="128"/>
    </row>
    <row r="9830" spans="179:183" x14ac:dyDescent="0.35">
      <c r="FW9830" s="128"/>
      <c r="FX9830" s="128"/>
      <c r="FY9830" s="129"/>
      <c r="GA9830" s="128"/>
    </row>
    <row r="9831" spans="179:183" x14ac:dyDescent="0.35">
      <c r="FW9831" s="128"/>
      <c r="FX9831" s="128"/>
      <c r="FY9831" s="129"/>
      <c r="GA9831" s="128"/>
    </row>
    <row r="9832" spans="179:183" x14ac:dyDescent="0.35">
      <c r="FW9832" s="128"/>
      <c r="FX9832" s="128"/>
      <c r="FY9832" s="129"/>
      <c r="GA9832" s="128"/>
    </row>
    <row r="9833" spans="179:183" x14ac:dyDescent="0.35">
      <c r="FW9833" s="128"/>
      <c r="FX9833" s="128"/>
      <c r="FY9833" s="129"/>
      <c r="GA9833" s="128"/>
    </row>
    <row r="9834" spans="179:183" x14ac:dyDescent="0.35">
      <c r="FW9834" s="128"/>
      <c r="FX9834" s="128"/>
      <c r="FY9834" s="129"/>
      <c r="GA9834" s="128"/>
    </row>
    <row r="9835" spans="179:183" x14ac:dyDescent="0.35">
      <c r="FW9835" s="128"/>
      <c r="FX9835" s="128"/>
      <c r="FY9835" s="129"/>
      <c r="GA9835" s="128"/>
    </row>
    <row r="9836" spans="179:183" x14ac:dyDescent="0.35">
      <c r="FW9836" s="128"/>
      <c r="FX9836" s="128"/>
      <c r="FY9836" s="129"/>
      <c r="GA9836" s="128"/>
    </row>
    <row r="9837" spans="179:183" x14ac:dyDescent="0.35">
      <c r="FW9837" s="128"/>
      <c r="FX9837" s="128"/>
      <c r="FY9837" s="129"/>
      <c r="GA9837" s="128"/>
    </row>
    <row r="9838" spans="179:183" x14ac:dyDescent="0.35">
      <c r="FW9838" s="128"/>
      <c r="FX9838" s="128"/>
      <c r="FY9838" s="129"/>
      <c r="GA9838" s="128"/>
    </row>
    <row r="9839" spans="179:183" x14ac:dyDescent="0.35">
      <c r="FW9839" s="128"/>
      <c r="FX9839" s="128"/>
      <c r="FY9839" s="129"/>
      <c r="GA9839" s="128"/>
    </row>
    <row r="9840" spans="179:183" x14ac:dyDescent="0.35">
      <c r="FW9840" s="128"/>
      <c r="FX9840" s="128"/>
      <c r="FY9840" s="129"/>
      <c r="GA9840" s="128"/>
    </row>
    <row r="9841" spans="179:183" x14ac:dyDescent="0.35">
      <c r="FW9841" s="128"/>
      <c r="FX9841" s="128"/>
      <c r="FY9841" s="129"/>
      <c r="GA9841" s="128"/>
    </row>
    <row r="9842" spans="179:183" x14ac:dyDescent="0.35">
      <c r="FW9842" s="128"/>
      <c r="FX9842" s="128"/>
      <c r="FY9842" s="129"/>
      <c r="GA9842" s="128"/>
    </row>
    <row r="9843" spans="179:183" x14ac:dyDescent="0.35">
      <c r="FW9843" s="128"/>
      <c r="FX9843" s="128"/>
      <c r="FY9843" s="129"/>
      <c r="GA9843" s="128"/>
    </row>
    <row r="9844" spans="179:183" x14ac:dyDescent="0.35">
      <c r="FW9844" s="128"/>
      <c r="FX9844" s="128"/>
      <c r="FY9844" s="129"/>
      <c r="GA9844" s="128"/>
    </row>
    <row r="9845" spans="179:183" x14ac:dyDescent="0.35">
      <c r="FW9845" s="128"/>
      <c r="FX9845" s="128"/>
      <c r="FY9845" s="129"/>
      <c r="GA9845" s="128"/>
    </row>
    <row r="9846" spans="179:183" x14ac:dyDescent="0.35">
      <c r="FW9846" s="128"/>
      <c r="FX9846" s="128"/>
      <c r="FY9846" s="129"/>
      <c r="GA9846" s="128"/>
    </row>
    <row r="9847" spans="179:183" x14ac:dyDescent="0.35">
      <c r="FW9847" s="128"/>
      <c r="FX9847" s="128"/>
      <c r="FY9847" s="129"/>
      <c r="GA9847" s="128"/>
    </row>
    <row r="9848" spans="179:183" x14ac:dyDescent="0.35">
      <c r="FW9848" s="128"/>
      <c r="FX9848" s="128"/>
      <c r="FY9848" s="129"/>
      <c r="GA9848" s="128"/>
    </row>
    <row r="9849" spans="179:183" x14ac:dyDescent="0.35">
      <c r="FW9849" s="128"/>
      <c r="FX9849" s="128"/>
      <c r="FY9849" s="129"/>
      <c r="GA9849" s="128"/>
    </row>
    <row r="9850" spans="179:183" x14ac:dyDescent="0.35">
      <c r="FW9850" s="128"/>
      <c r="FX9850" s="128"/>
      <c r="FY9850" s="129"/>
      <c r="GA9850" s="128"/>
    </row>
    <row r="9851" spans="179:183" x14ac:dyDescent="0.35">
      <c r="FW9851" s="128"/>
      <c r="FX9851" s="128"/>
      <c r="FY9851" s="129"/>
      <c r="GA9851" s="128"/>
    </row>
    <row r="9852" spans="179:183" x14ac:dyDescent="0.35">
      <c r="FW9852" s="128"/>
      <c r="FX9852" s="128"/>
      <c r="FY9852" s="129"/>
      <c r="GA9852" s="128"/>
    </row>
    <row r="9853" spans="179:183" x14ac:dyDescent="0.35">
      <c r="FW9853" s="128"/>
      <c r="FX9853" s="128"/>
      <c r="FY9853" s="129"/>
      <c r="GA9853" s="128"/>
    </row>
    <row r="9854" spans="179:183" x14ac:dyDescent="0.35">
      <c r="FW9854" s="128"/>
      <c r="FX9854" s="128"/>
      <c r="FY9854" s="129"/>
      <c r="GA9854" s="128"/>
    </row>
    <row r="9855" spans="179:183" x14ac:dyDescent="0.35">
      <c r="FW9855" s="128"/>
      <c r="FX9855" s="128"/>
      <c r="FY9855" s="129"/>
      <c r="GA9855" s="128"/>
    </row>
    <row r="9856" spans="179:183" x14ac:dyDescent="0.35">
      <c r="FW9856" s="128"/>
      <c r="FX9856" s="128"/>
      <c r="FY9856" s="129"/>
      <c r="GA9856" s="128"/>
    </row>
    <row r="9857" spans="179:183" x14ac:dyDescent="0.35">
      <c r="FW9857" s="128"/>
      <c r="FX9857" s="128"/>
      <c r="FY9857" s="129"/>
      <c r="GA9857" s="128"/>
    </row>
    <row r="9858" spans="179:183" x14ac:dyDescent="0.35">
      <c r="FW9858" s="128"/>
      <c r="FX9858" s="128"/>
      <c r="FY9858" s="129"/>
      <c r="GA9858" s="128"/>
    </row>
    <row r="9859" spans="179:183" x14ac:dyDescent="0.35">
      <c r="FW9859" s="128"/>
      <c r="FX9859" s="128"/>
      <c r="FY9859" s="129"/>
      <c r="GA9859" s="128"/>
    </row>
    <row r="9860" spans="179:183" x14ac:dyDescent="0.35">
      <c r="FW9860" s="128"/>
      <c r="FX9860" s="128"/>
      <c r="FY9860" s="129"/>
      <c r="GA9860" s="128"/>
    </row>
    <row r="9861" spans="179:183" x14ac:dyDescent="0.35">
      <c r="FW9861" s="128"/>
      <c r="FX9861" s="128"/>
      <c r="FY9861" s="129"/>
      <c r="GA9861" s="128"/>
    </row>
    <row r="9862" spans="179:183" x14ac:dyDescent="0.35">
      <c r="FW9862" s="128"/>
      <c r="FX9862" s="128"/>
      <c r="FY9862" s="129"/>
      <c r="GA9862" s="128"/>
    </row>
    <row r="9863" spans="179:183" x14ac:dyDescent="0.35">
      <c r="FW9863" s="128"/>
      <c r="FX9863" s="128"/>
      <c r="FY9863" s="129"/>
      <c r="GA9863" s="128"/>
    </row>
    <row r="9864" spans="179:183" x14ac:dyDescent="0.35">
      <c r="FW9864" s="128"/>
      <c r="FX9864" s="128"/>
      <c r="FY9864" s="129"/>
      <c r="GA9864" s="128"/>
    </row>
    <row r="9865" spans="179:183" x14ac:dyDescent="0.35">
      <c r="FW9865" s="128"/>
      <c r="FX9865" s="128"/>
      <c r="FY9865" s="129"/>
      <c r="GA9865" s="128"/>
    </row>
    <row r="9866" spans="179:183" x14ac:dyDescent="0.35">
      <c r="FW9866" s="128"/>
      <c r="FX9866" s="128"/>
      <c r="FY9866" s="129"/>
      <c r="GA9866" s="128"/>
    </row>
    <row r="9867" spans="179:183" x14ac:dyDescent="0.35">
      <c r="FW9867" s="128"/>
      <c r="FX9867" s="128"/>
      <c r="FY9867" s="129"/>
      <c r="GA9867" s="128"/>
    </row>
    <row r="9868" spans="179:183" x14ac:dyDescent="0.35">
      <c r="FW9868" s="128"/>
      <c r="FX9868" s="128"/>
      <c r="FY9868" s="129"/>
      <c r="GA9868" s="128"/>
    </row>
    <row r="9869" spans="179:183" x14ac:dyDescent="0.35">
      <c r="FW9869" s="128"/>
      <c r="FX9869" s="128"/>
      <c r="FY9869" s="129"/>
      <c r="GA9869" s="128"/>
    </row>
    <row r="9870" spans="179:183" x14ac:dyDescent="0.35">
      <c r="FW9870" s="128"/>
      <c r="FX9870" s="128"/>
      <c r="FY9870" s="129"/>
      <c r="GA9870" s="128"/>
    </row>
    <row r="9871" spans="179:183" x14ac:dyDescent="0.35">
      <c r="FW9871" s="128"/>
      <c r="FX9871" s="128"/>
      <c r="FY9871" s="129"/>
      <c r="GA9871" s="128"/>
    </row>
    <row r="9872" spans="179:183" x14ac:dyDescent="0.35">
      <c r="FW9872" s="128"/>
      <c r="FX9872" s="128"/>
      <c r="FY9872" s="129"/>
      <c r="GA9872" s="128"/>
    </row>
    <row r="9873" spans="179:183" x14ac:dyDescent="0.35">
      <c r="FW9873" s="128"/>
      <c r="FX9873" s="128"/>
      <c r="FY9873" s="129"/>
      <c r="GA9873" s="128"/>
    </row>
    <row r="9874" spans="179:183" x14ac:dyDescent="0.35">
      <c r="FW9874" s="128"/>
      <c r="FX9874" s="128"/>
      <c r="FY9874" s="129"/>
      <c r="GA9874" s="128"/>
    </row>
    <row r="9875" spans="179:183" x14ac:dyDescent="0.35">
      <c r="FW9875" s="128"/>
      <c r="FX9875" s="128"/>
      <c r="FY9875" s="129"/>
      <c r="GA9875" s="128"/>
    </row>
    <row r="9876" spans="179:183" x14ac:dyDescent="0.35">
      <c r="FW9876" s="128"/>
      <c r="FX9876" s="128"/>
      <c r="FY9876" s="129"/>
      <c r="GA9876" s="128"/>
    </row>
    <row r="9877" spans="179:183" x14ac:dyDescent="0.35">
      <c r="FW9877" s="128"/>
      <c r="FX9877" s="128"/>
      <c r="FY9877" s="129"/>
      <c r="GA9877" s="128"/>
    </row>
    <row r="9878" spans="179:183" x14ac:dyDescent="0.35">
      <c r="FW9878" s="128"/>
      <c r="FX9878" s="128"/>
      <c r="FY9878" s="129"/>
      <c r="GA9878" s="128"/>
    </row>
    <row r="9879" spans="179:183" x14ac:dyDescent="0.35">
      <c r="FW9879" s="128"/>
      <c r="FX9879" s="128"/>
      <c r="FY9879" s="129"/>
      <c r="GA9879" s="128"/>
    </row>
    <row r="9880" spans="179:183" x14ac:dyDescent="0.35">
      <c r="FW9880" s="128"/>
      <c r="FX9880" s="128"/>
      <c r="FY9880" s="129"/>
      <c r="GA9880" s="128"/>
    </row>
    <row r="9881" spans="179:183" x14ac:dyDescent="0.35">
      <c r="FW9881" s="128"/>
      <c r="FX9881" s="128"/>
      <c r="FY9881" s="129"/>
      <c r="GA9881" s="128"/>
    </row>
    <row r="9882" spans="179:183" x14ac:dyDescent="0.35">
      <c r="FW9882" s="128"/>
      <c r="FX9882" s="128"/>
      <c r="FY9882" s="129"/>
      <c r="GA9882" s="128"/>
    </row>
    <row r="9883" spans="179:183" x14ac:dyDescent="0.35">
      <c r="FW9883" s="128"/>
      <c r="FX9883" s="128"/>
      <c r="FY9883" s="129"/>
      <c r="GA9883" s="128"/>
    </row>
    <row r="9884" spans="179:183" x14ac:dyDescent="0.35">
      <c r="FW9884" s="128"/>
      <c r="FX9884" s="128"/>
      <c r="FY9884" s="129"/>
      <c r="GA9884" s="128"/>
    </row>
    <row r="9885" spans="179:183" x14ac:dyDescent="0.35">
      <c r="FW9885" s="128"/>
      <c r="FX9885" s="128"/>
      <c r="FY9885" s="129"/>
      <c r="GA9885" s="128"/>
    </row>
    <row r="9886" spans="179:183" x14ac:dyDescent="0.35">
      <c r="FW9886" s="128"/>
      <c r="FX9886" s="128"/>
      <c r="FY9886" s="129"/>
      <c r="GA9886" s="128"/>
    </row>
    <row r="9887" spans="179:183" x14ac:dyDescent="0.35">
      <c r="FW9887" s="128"/>
      <c r="FX9887" s="128"/>
      <c r="FY9887" s="129"/>
      <c r="GA9887" s="128"/>
    </row>
    <row r="9888" spans="179:183" x14ac:dyDescent="0.35">
      <c r="FW9888" s="128"/>
      <c r="FX9888" s="128"/>
      <c r="FY9888" s="129"/>
      <c r="GA9888" s="128"/>
    </row>
    <row r="9889" spans="179:183" x14ac:dyDescent="0.35">
      <c r="FW9889" s="128"/>
      <c r="FX9889" s="128"/>
      <c r="FY9889" s="129"/>
      <c r="GA9889" s="128"/>
    </row>
    <row r="9890" spans="179:183" x14ac:dyDescent="0.35">
      <c r="FW9890" s="128"/>
      <c r="FX9890" s="128"/>
      <c r="FY9890" s="129"/>
      <c r="GA9890" s="128"/>
    </row>
    <row r="9891" spans="179:183" x14ac:dyDescent="0.35">
      <c r="FW9891" s="128"/>
      <c r="FX9891" s="128"/>
      <c r="FY9891" s="129"/>
      <c r="GA9891" s="128"/>
    </row>
    <row r="9892" spans="179:183" x14ac:dyDescent="0.35">
      <c r="FW9892" s="128"/>
      <c r="FX9892" s="128"/>
      <c r="FY9892" s="129"/>
      <c r="GA9892" s="128"/>
    </row>
    <row r="9893" spans="179:183" x14ac:dyDescent="0.35">
      <c r="FW9893" s="128"/>
      <c r="FX9893" s="128"/>
      <c r="FY9893" s="129"/>
      <c r="GA9893" s="128"/>
    </row>
    <row r="9894" spans="179:183" x14ac:dyDescent="0.35">
      <c r="FW9894" s="128"/>
      <c r="FX9894" s="128"/>
      <c r="FY9894" s="129"/>
      <c r="GA9894" s="128"/>
    </row>
    <row r="9895" spans="179:183" x14ac:dyDescent="0.35">
      <c r="FW9895" s="128"/>
      <c r="FX9895" s="128"/>
      <c r="FY9895" s="129"/>
      <c r="GA9895" s="128"/>
    </row>
    <row r="9896" spans="179:183" x14ac:dyDescent="0.35">
      <c r="FW9896" s="128"/>
      <c r="FX9896" s="128"/>
      <c r="FY9896" s="129"/>
      <c r="GA9896" s="128"/>
    </row>
    <row r="9897" spans="179:183" x14ac:dyDescent="0.35">
      <c r="FW9897" s="128"/>
      <c r="FX9897" s="128"/>
      <c r="FY9897" s="129"/>
      <c r="GA9897" s="128"/>
    </row>
    <row r="9898" spans="179:183" x14ac:dyDescent="0.35">
      <c r="FW9898" s="128"/>
      <c r="FX9898" s="128"/>
      <c r="FY9898" s="129"/>
      <c r="GA9898" s="128"/>
    </row>
    <row r="9899" spans="179:183" x14ac:dyDescent="0.35">
      <c r="FW9899" s="128"/>
      <c r="FX9899" s="128"/>
      <c r="FY9899" s="129"/>
      <c r="GA9899" s="128"/>
    </row>
    <row r="9900" spans="179:183" x14ac:dyDescent="0.35">
      <c r="FW9900" s="128"/>
      <c r="FX9900" s="128"/>
      <c r="FY9900" s="129"/>
      <c r="GA9900" s="128"/>
    </row>
    <row r="9901" spans="179:183" x14ac:dyDescent="0.35">
      <c r="FW9901" s="128"/>
      <c r="FX9901" s="128"/>
      <c r="FY9901" s="129"/>
      <c r="GA9901" s="128"/>
    </row>
    <row r="9902" spans="179:183" x14ac:dyDescent="0.35">
      <c r="FW9902" s="128"/>
      <c r="FX9902" s="128"/>
      <c r="FY9902" s="129"/>
      <c r="GA9902" s="128"/>
    </row>
    <row r="9903" spans="179:183" x14ac:dyDescent="0.35">
      <c r="FW9903" s="128"/>
      <c r="FX9903" s="128"/>
      <c r="FY9903" s="129"/>
      <c r="GA9903" s="128"/>
    </row>
    <row r="9904" spans="179:183" x14ac:dyDescent="0.35">
      <c r="FW9904" s="128"/>
      <c r="FX9904" s="128"/>
      <c r="FY9904" s="129"/>
      <c r="GA9904" s="128"/>
    </row>
    <row r="9905" spans="179:183" x14ac:dyDescent="0.35">
      <c r="FW9905" s="128"/>
      <c r="FX9905" s="128"/>
      <c r="FY9905" s="129"/>
      <c r="GA9905" s="128"/>
    </row>
    <row r="9906" spans="179:183" x14ac:dyDescent="0.35">
      <c r="FW9906" s="128"/>
      <c r="FX9906" s="128"/>
      <c r="FY9906" s="129"/>
      <c r="GA9906" s="128"/>
    </row>
    <row r="9907" spans="179:183" x14ac:dyDescent="0.35">
      <c r="FW9907" s="128"/>
      <c r="FX9907" s="128"/>
      <c r="FY9907" s="129"/>
      <c r="GA9907" s="128"/>
    </row>
    <row r="9908" spans="179:183" x14ac:dyDescent="0.35">
      <c r="FW9908" s="128"/>
      <c r="FX9908" s="128"/>
      <c r="FY9908" s="129"/>
      <c r="GA9908" s="128"/>
    </row>
    <row r="9909" spans="179:183" x14ac:dyDescent="0.35">
      <c r="FW9909" s="128"/>
      <c r="FX9909" s="128"/>
      <c r="FY9909" s="129"/>
      <c r="GA9909" s="128"/>
    </row>
    <row r="9910" spans="179:183" x14ac:dyDescent="0.35">
      <c r="FW9910" s="128"/>
      <c r="FX9910" s="128"/>
      <c r="FY9910" s="129"/>
      <c r="GA9910" s="128"/>
    </row>
    <row r="9911" spans="179:183" x14ac:dyDescent="0.35">
      <c r="FW9911" s="128"/>
      <c r="FX9911" s="128"/>
      <c r="FY9911" s="129"/>
      <c r="GA9911" s="128"/>
    </row>
    <row r="9912" spans="179:183" x14ac:dyDescent="0.35">
      <c r="FW9912" s="128"/>
      <c r="FX9912" s="128"/>
      <c r="FY9912" s="129"/>
      <c r="GA9912" s="128"/>
    </row>
    <row r="9913" spans="179:183" x14ac:dyDescent="0.35">
      <c r="FW9913" s="128"/>
      <c r="FX9913" s="128"/>
      <c r="FY9913" s="129"/>
      <c r="GA9913" s="128"/>
    </row>
    <row r="9914" spans="179:183" x14ac:dyDescent="0.35">
      <c r="FW9914" s="128"/>
      <c r="FX9914" s="128"/>
      <c r="FY9914" s="129"/>
      <c r="GA9914" s="128"/>
    </row>
    <row r="9915" spans="179:183" x14ac:dyDescent="0.35">
      <c r="FW9915" s="128"/>
      <c r="FX9915" s="128"/>
      <c r="FY9915" s="129"/>
      <c r="GA9915" s="128"/>
    </row>
    <row r="9916" spans="179:183" x14ac:dyDescent="0.35">
      <c r="FW9916" s="128"/>
      <c r="FX9916" s="128"/>
      <c r="FY9916" s="129"/>
      <c r="GA9916" s="128"/>
    </row>
    <row r="9917" spans="179:183" x14ac:dyDescent="0.35">
      <c r="FW9917" s="128"/>
      <c r="FX9917" s="128"/>
      <c r="FY9917" s="129"/>
      <c r="GA9917" s="128"/>
    </row>
    <row r="9918" spans="179:183" x14ac:dyDescent="0.35">
      <c r="FW9918" s="128"/>
      <c r="FX9918" s="128"/>
      <c r="FY9918" s="129"/>
      <c r="GA9918" s="128"/>
    </row>
    <row r="9919" spans="179:183" x14ac:dyDescent="0.35">
      <c r="FW9919" s="128"/>
      <c r="FX9919" s="128"/>
      <c r="FY9919" s="129"/>
      <c r="GA9919" s="128"/>
    </row>
    <row r="9920" spans="179:183" x14ac:dyDescent="0.35">
      <c r="FW9920" s="128"/>
      <c r="FX9920" s="128"/>
      <c r="FY9920" s="129"/>
      <c r="GA9920" s="128"/>
    </row>
    <row r="9921" spans="179:183" x14ac:dyDescent="0.35">
      <c r="FW9921" s="128"/>
      <c r="FX9921" s="128"/>
      <c r="FY9921" s="129"/>
      <c r="GA9921" s="128"/>
    </row>
    <row r="9922" spans="179:183" x14ac:dyDescent="0.35">
      <c r="FW9922" s="128"/>
      <c r="FX9922" s="128"/>
      <c r="FY9922" s="129"/>
      <c r="GA9922" s="128"/>
    </row>
    <row r="9923" spans="179:183" x14ac:dyDescent="0.35">
      <c r="FW9923" s="128"/>
      <c r="FX9923" s="128"/>
      <c r="FY9923" s="129"/>
      <c r="GA9923" s="128"/>
    </row>
    <row r="9924" spans="179:183" x14ac:dyDescent="0.35">
      <c r="FW9924" s="128"/>
      <c r="FX9924" s="128"/>
      <c r="FY9924" s="129"/>
      <c r="GA9924" s="128"/>
    </row>
    <row r="9925" spans="179:183" x14ac:dyDescent="0.35">
      <c r="FW9925" s="128"/>
      <c r="FX9925" s="128"/>
      <c r="FY9925" s="129"/>
      <c r="GA9925" s="128"/>
    </row>
    <row r="9926" spans="179:183" x14ac:dyDescent="0.35">
      <c r="FW9926" s="128"/>
      <c r="FX9926" s="128"/>
      <c r="FY9926" s="129"/>
      <c r="GA9926" s="128"/>
    </row>
    <row r="9927" spans="179:183" x14ac:dyDescent="0.35">
      <c r="FW9927" s="128"/>
      <c r="FX9927" s="128"/>
      <c r="FY9927" s="129"/>
      <c r="GA9927" s="128"/>
    </row>
    <row r="9928" spans="179:183" x14ac:dyDescent="0.35">
      <c r="FW9928" s="128"/>
      <c r="FX9928" s="128"/>
      <c r="FY9928" s="129"/>
      <c r="GA9928" s="128"/>
    </row>
    <row r="9929" spans="179:183" x14ac:dyDescent="0.35">
      <c r="FW9929" s="128"/>
      <c r="FX9929" s="128"/>
      <c r="FY9929" s="129"/>
      <c r="GA9929" s="128"/>
    </row>
    <row r="9930" spans="179:183" x14ac:dyDescent="0.35">
      <c r="FW9930" s="128"/>
      <c r="FX9930" s="128"/>
      <c r="FY9930" s="129"/>
      <c r="GA9930" s="128"/>
    </row>
    <row r="9931" spans="179:183" x14ac:dyDescent="0.35">
      <c r="FW9931" s="128"/>
      <c r="FX9931" s="128"/>
      <c r="FY9931" s="129"/>
      <c r="GA9931" s="128"/>
    </row>
    <row r="9932" spans="179:183" x14ac:dyDescent="0.35">
      <c r="FW9932" s="128"/>
      <c r="FX9932" s="128"/>
      <c r="FY9932" s="129"/>
      <c r="GA9932" s="128"/>
    </row>
    <row r="9933" spans="179:183" x14ac:dyDescent="0.35">
      <c r="FW9933" s="128"/>
      <c r="FX9933" s="128"/>
      <c r="FY9933" s="129"/>
      <c r="GA9933" s="128"/>
    </row>
    <row r="9934" spans="179:183" x14ac:dyDescent="0.35">
      <c r="FW9934" s="128"/>
      <c r="FX9934" s="128"/>
      <c r="FY9934" s="129"/>
      <c r="GA9934" s="128"/>
    </row>
    <row r="9935" spans="179:183" x14ac:dyDescent="0.35">
      <c r="FW9935" s="128"/>
      <c r="FX9935" s="128"/>
      <c r="FY9935" s="129"/>
      <c r="GA9935" s="128"/>
    </row>
    <row r="9936" spans="179:183" x14ac:dyDescent="0.35">
      <c r="FW9936" s="128"/>
      <c r="FX9936" s="128"/>
      <c r="FY9936" s="129"/>
      <c r="GA9936" s="128"/>
    </row>
    <row r="9937" spans="179:183" x14ac:dyDescent="0.35">
      <c r="FW9937" s="128"/>
      <c r="FX9937" s="128"/>
      <c r="FY9937" s="129"/>
      <c r="GA9937" s="128"/>
    </row>
    <row r="9938" spans="179:183" x14ac:dyDescent="0.35">
      <c r="FW9938" s="128"/>
      <c r="FX9938" s="128"/>
      <c r="FY9938" s="129"/>
      <c r="GA9938" s="128"/>
    </row>
    <row r="9939" spans="179:183" x14ac:dyDescent="0.35">
      <c r="FW9939" s="128"/>
      <c r="FX9939" s="128"/>
      <c r="FY9939" s="129"/>
      <c r="GA9939" s="128"/>
    </row>
    <row r="9940" spans="179:183" x14ac:dyDescent="0.35">
      <c r="FW9940" s="128"/>
      <c r="FX9940" s="128"/>
      <c r="FY9940" s="129"/>
      <c r="GA9940" s="128"/>
    </row>
    <row r="9941" spans="179:183" x14ac:dyDescent="0.35">
      <c r="FW9941" s="128"/>
      <c r="FX9941" s="128"/>
      <c r="FY9941" s="129"/>
      <c r="GA9941" s="128"/>
    </row>
    <row r="9942" spans="179:183" x14ac:dyDescent="0.35">
      <c r="FW9942" s="128"/>
      <c r="FX9942" s="128"/>
      <c r="FY9942" s="129"/>
      <c r="GA9942" s="128"/>
    </row>
    <row r="9943" spans="179:183" x14ac:dyDescent="0.35">
      <c r="FW9943" s="128"/>
      <c r="FX9943" s="128"/>
      <c r="FY9943" s="129"/>
      <c r="GA9943" s="128"/>
    </row>
    <row r="9944" spans="179:183" x14ac:dyDescent="0.35">
      <c r="FW9944" s="128"/>
      <c r="FX9944" s="128"/>
      <c r="FY9944" s="129"/>
      <c r="GA9944" s="128"/>
    </row>
    <row r="9945" spans="179:183" x14ac:dyDescent="0.35">
      <c r="FW9945" s="128"/>
      <c r="FX9945" s="128"/>
      <c r="FY9945" s="129"/>
      <c r="GA9945" s="128"/>
    </row>
    <row r="9946" spans="179:183" x14ac:dyDescent="0.35">
      <c r="FW9946" s="128"/>
      <c r="FX9946" s="128"/>
      <c r="FY9946" s="129"/>
      <c r="GA9946" s="128"/>
    </row>
    <row r="9947" spans="179:183" x14ac:dyDescent="0.35">
      <c r="FW9947" s="128"/>
      <c r="FX9947" s="128"/>
      <c r="FY9947" s="129"/>
      <c r="GA9947" s="128"/>
    </row>
    <row r="9948" spans="179:183" x14ac:dyDescent="0.35">
      <c r="FW9948" s="128"/>
      <c r="FX9948" s="128"/>
      <c r="FY9948" s="129"/>
      <c r="GA9948" s="128"/>
    </row>
    <row r="9949" spans="179:183" x14ac:dyDescent="0.35">
      <c r="FW9949" s="128"/>
      <c r="FX9949" s="128"/>
      <c r="FY9949" s="129"/>
      <c r="GA9949" s="128"/>
    </row>
    <row r="9950" spans="179:183" x14ac:dyDescent="0.35">
      <c r="FW9950" s="128"/>
      <c r="FX9950" s="128"/>
      <c r="FY9950" s="129"/>
      <c r="GA9950" s="128"/>
    </row>
    <row r="9951" spans="179:183" x14ac:dyDescent="0.35">
      <c r="FW9951" s="128"/>
      <c r="FX9951" s="128"/>
      <c r="FY9951" s="129"/>
      <c r="GA9951" s="128"/>
    </row>
    <row r="9952" spans="179:183" x14ac:dyDescent="0.35">
      <c r="FW9952" s="128"/>
      <c r="FX9952" s="128"/>
      <c r="FY9952" s="129"/>
      <c r="GA9952" s="128"/>
    </row>
    <row r="9953" spans="179:183" x14ac:dyDescent="0.35">
      <c r="FW9953" s="128"/>
      <c r="FX9953" s="128"/>
      <c r="FY9953" s="129"/>
      <c r="GA9953" s="128"/>
    </row>
    <row r="9954" spans="179:183" x14ac:dyDescent="0.35">
      <c r="FW9954" s="128"/>
      <c r="FX9954" s="128"/>
      <c r="FY9954" s="129"/>
      <c r="GA9954" s="128"/>
    </row>
    <row r="9955" spans="179:183" x14ac:dyDescent="0.35">
      <c r="FW9955" s="128"/>
      <c r="FX9955" s="128"/>
      <c r="FY9955" s="129"/>
      <c r="GA9955" s="128"/>
    </row>
    <row r="9956" spans="179:183" x14ac:dyDescent="0.35">
      <c r="FW9956" s="128"/>
      <c r="FX9956" s="128"/>
      <c r="FY9956" s="129"/>
      <c r="GA9956" s="128"/>
    </row>
    <row r="9957" spans="179:183" x14ac:dyDescent="0.35">
      <c r="FW9957" s="128"/>
      <c r="FX9957" s="128"/>
      <c r="FY9957" s="129"/>
      <c r="GA9957" s="128"/>
    </row>
    <row r="9958" spans="179:183" x14ac:dyDescent="0.35">
      <c r="FW9958" s="128"/>
      <c r="FX9958" s="128"/>
      <c r="FY9958" s="129"/>
      <c r="GA9958" s="128"/>
    </row>
    <row r="9959" spans="179:183" x14ac:dyDescent="0.35">
      <c r="FW9959" s="128"/>
      <c r="FX9959" s="128"/>
      <c r="FY9959" s="129"/>
      <c r="GA9959" s="128"/>
    </row>
    <row r="9960" spans="179:183" x14ac:dyDescent="0.35">
      <c r="FW9960" s="128"/>
      <c r="FX9960" s="128"/>
      <c r="FY9960" s="129"/>
      <c r="GA9960" s="128"/>
    </row>
    <row r="9961" spans="179:183" x14ac:dyDescent="0.35">
      <c r="FW9961" s="128"/>
      <c r="FX9961" s="128"/>
      <c r="FY9961" s="129"/>
      <c r="GA9961" s="128"/>
    </row>
    <row r="9962" spans="179:183" x14ac:dyDescent="0.35">
      <c r="FW9962" s="128"/>
      <c r="FX9962" s="128"/>
      <c r="FY9962" s="129"/>
      <c r="GA9962" s="128"/>
    </row>
    <row r="9963" spans="179:183" x14ac:dyDescent="0.35">
      <c r="FW9963" s="128"/>
      <c r="FX9963" s="128"/>
      <c r="FY9963" s="129"/>
      <c r="GA9963" s="128"/>
    </row>
    <row r="9964" spans="179:183" x14ac:dyDescent="0.35">
      <c r="FW9964" s="128"/>
      <c r="FX9964" s="128"/>
      <c r="FY9964" s="129"/>
      <c r="GA9964" s="128"/>
    </row>
    <row r="9965" spans="179:183" x14ac:dyDescent="0.35">
      <c r="FW9965" s="128"/>
      <c r="FX9965" s="128"/>
      <c r="FY9965" s="129"/>
      <c r="GA9965" s="128"/>
    </row>
    <row r="9966" spans="179:183" x14ac:dyDescent="0.35">
      <c r="FW9966" s="128"/>
      <c r="FX9966" s="128"/>
      <c r="FY9966" s="129"/>
      <c r="GA9966" s="128"/>
    </row>
    <row r="9967" spans="179:183" x14ac:dyDescent="0.35">
      <c r="FW9967" s="128"/>
      <c r="FX9967" s="128"/>
      <c r="FY9967" s="129"/>
      <c r="GA9967" s="128"/>
    </row>
    <row r="9968" spans="179:183" x14ac:dyDescent="0.35">
      <c r="FW9968" s="128"/>
      <c r="FX9968" s="128"/>
      <c r="FY9968" s="129"/>
      <c r="GA9968" s="128"/>
    </row>
    <row r="9969" spans="179:183" x14ac:dyDescent="0.35">
      <c r="FW9969" s="128"/>
      <c r="FX9969" s="128"/>
      <c r="FY9969" s="129"/>
      <c r="GA9969" s="128"/>
    </row>
    <row r="9970" spans="179:183" x14ac:dyDescent="0.35">
      <c r="FW9970" s="128"/>
      <c r="FX9970" s="128"/>
      <c r="FY9970" s="129"/>
      <c r="GA9970" s="128"/>
    </row>
    <row r="9971" spans="179:183" x14ac:dyDescent="0.35">
      <c r="FW9971" s="128"/>
      <c r="FX9971" s="128"/>
      <c r="FY9971" s="129"/>
      <c r="GA9971" s="128"/>
    </row>
    <row r="9972" spans="179:183" x14ac:dyDescent="0.35">
      <c r="FW9972" s="128"/>
      <c r="FX9972" s="128"/>
      <c r="FY9972" s="129"/>
      <c r="GA9972" s="128"/>
    </row>
    <row r="9973" spans="179:183" x14ac:dyDescent="0.35">
      <c r="FW9973" s="128"/>
      <c r="FX9973" s="128"/>
      <c r="FY9973" s="129"/>
      <c r="GA9973" s="128"/>
    </row>
    <row r="9974" spans="179:183" x14ac:dyDescent="0.35">
      <c r="FW9974" s="128"/>
      <c r="FX9974" s="128"/>
      <c r="FY9974" s="129"/>
      <c r="GA9974" s="128"/>
    </row>
    <row r="9975" spans="179:183" x14ac:dyDescent="0.35">
      <c r="FW9975" s="128"/>
      <c r="FX9975" s="128"/>
      <c r="FY9975" s="129"/>
      <c r="GA9975" s="128"/>
    </row>
    <row r="9976" spans="179:183" x14ac:dyDescent="0.35">
      <c r="FW9976" s="128"/>
      <c r="FX9976" s="128"/>
      <c r="FY9976" s="129"/>
      <c r="GA9976" s="128"/>
    </row>
    <row r="9977" spans="179:183" x14ac:dyDescent="0.35">
      <c r="FW9977" s="128"/>
      <c r="FX9977" s="128"/>
      <c r="FY9977" s="129"/>
      <c r="GA9977" s="128"/>
    </row>
    <row r="9978" spans="179:183" x14ac:dyDescent="0.35">
      <c r="FW9978" s="128"/>
      <c r="FX9978" s="128"/>
      <c r="FY9978" s="129"/>
      <c r="GA9978" s="128"/>
    </row>
    <row r="9979" spans="179:183" x14ac:dyDescent="0.35">
      <c r="FW9979" s="128"/>
      <c r="FX9979" s="128"/>
      <c r="FY9979" s="129"/>
      <c r="GA9979" s="128"/>
    </row>
    <row r="9980" spans="179:183" x14ac:dyDescent="0.35">
      <c r="FW9980" s="128"/>
      <c r="FX9980" s="128"/>
      <c r="FY9980" s="129"/>
      <c r="GA9980" s="128"/>
    </row>
    <row r="9981" spans="179:183" x14ac:dyDescent="0.35">
      <c r="FW9981" s="128"/>
      <c r="FX9981" s="128"/>
      <c r="FY9981" s="129"/>
      <c r="GA9981" s="128"/>
    </row>
    <row r="9982" spans="179:183" x14ac:dyDescent="0.35">
      <c r="FW9982" s="128"/>
      <c r="FX9982" s="128"/>
      <c r="FY9982" s="129"/>
      <c r="GA9982" s="128"/>
    </row>
    <row r="9983" spans="179:183" x14ac:dyDescent="0.35">
      <c r="FW9983" s="128"/>
      <c r="FX9983" s="128"/>
      <c r="FY9983" s="129"/>
      <c r="GA9983" s="128"/>
    </row>
    <row r="9984" spans="179:183" x14ac:dyDescent="0.35">
      <c r="FW9984" s="128"/>
      <c r="FX9984" s="128"/>
      <c r="FY9984" s="129"/>
      <c r="GA9984" s="128"/>
    </row>
    <row r="9985" spans="179:183" x14ac:dyDescent="0.35">
      <c r="FW9985" s="128"/>
      <c r="FX9985" s="128"/>
      <c r="FY9985" s="129"/>
      <c r="GA9985" s="128"/>
    </row>
    <row r="9986" spans="179:183" x14ac:dyDescent="0.35">
      <c r="FW9986" s="128"/>
      <c r="FX9986" s="128"/>
      <c r="FY9986" s="129"/>
      <c r="GA9986" s="128"/>
    </row>
    <row r="9987" spans="179:183" x14ac:dyDescent="0.35">
      <c r="FW9987" s="128"/>
      <c r="FX9987" s="128"/>
      <c r="FY9987" s="129"/>
      <c r="GA9987" s="128"/>
    </row>
    <row r="9988" spans="179:183" x14ac:dyDescent="0.35">
      <c r="FW9988" s="128"/>
      <c r="FX9988" s="128"/>
      <c r="FY9988" s="129"/>
      <c r="GA9988" s="128"/>
    </row>
    <row r="9989" spans="179:183" x14ac:dyDescent="0.35">
      <c r="FW9989" s="128"/>
      <c r="FX9989" s="128"/>
      <c r="FY9989" s="129"/>
      <c r="GA9989" s="128"/>
    </row>
    <row r="9990" spans="179:183" x14ac:dyDescent="0.35">
      <c r="FW9990" s="128"/>
      <c r="FX9990" s="128"/>
      <c r="FY9990" s="129"/>
      <c r="GA9990" s="128"/>
    </row>
    <row r="9991" spans="179:183" x14ac:dyDescent="0.35">
      <c r="FW9991" s="128"/>
      <c r="FX9991" s="128"/>
      <c r="FY9991" s="129"/>
      <c r="GA9991" s="128"/>
    </row>
    <row r="9992" spans="179:183" x14ac:dyDescent="0.35">
      <c r="FW9992" s="128"/>
      <c r="FX9992" s="128"/>
      <c r="FY9992" s="129"/>
      <c r="GA9992" s="128"/>
    </row>
    <row r="9993" spans="179:183" x14ac:dyDescent="0.35">
      <c r="FW9993" s="128"/>
      <c r="FX9993" s="128"/>
      <c r="FY9993" s="129"/>
      <c r="GA9993" s="128"/>
    </row>
    <row r="9994" spans="179:183" x14ac:dyDescent="0.35">
      <c r="FW9994" s="128"/>
      <c r="FX9994" s="128"/>
      <c r="FY9994" s="129"/>
      <c r="GA9994" s="128"/>
    </row>
    <row r="9995" spans="179:183" x14ac:dyDescent="0.35">
      <c r="FW9995" s="128"/>
      <c r="FX9995" s="128"/>
      <c r="FY9995" s="129"/>
      <c r="GA9995" s="128"/>
    </row>
    <row r="9996" spans="179:183" x14ac:dyDescent="0.35">
      <c r="FW9996" s="128"/>
      <c r="FX9996" s="128"/>
      <c r="FY9996" s="129"/>
      <c r="GA9996" s="128"/>
    </row>
    <row r="9997" spans="179:183" x14ac:dyDescent="0.35">
      <c r="FW9997" s="128"/>
      <c r="FX9997" s="128"/>
      <c r="FY9997" s="129"/>
      <c r="GA9997" s="128"/>
    </row>
    <row r="9998" spans="179:183" x14ac:dyDescent="0.35">
      <c r="FW9998" s="128"/>
      <c r="FX9998" s="128"/>
      <c r="FY9998" s="129"/>
      <c r="GA9998" s="128"/>
    </row>
    <row r="9999" spans="179:183" x14ac:dyDescent="0.35">
      <c r="FW9999" s="128"/>
      <c r="FX9999" s="128"/>
      <c r="FY9999" s="129"/>
      <c r="GA9999" s="128"/>
    </row>
    <row r="10000" spans="179:183" x14ac:dyDescent="0.35">
      <c r="FW10000" s="128"/>
      <c r="FX10000" s="128"/>
      <c r="FY10000" s="129"/>
      <c r="GA10000" s="128"/>
    </row>
    <row r="10001" spans="179:183" x14ac:dyDescent="0.35">
      <c r="FW10001" s="128"/>
      <c r="FX10001" s="128"/>
      <c r="FY10001" s="129"/>
      <c r="GA10001" s="128"/>
    </row>
    <row r="10002" spans="179:183" x14ac:dyDescent="0.35">
      <c r="FW10002" s="128"/>
      <c r="FX10002" s="128"/>
      <c r="FY10002" s="129"/>
      <c r="GA10002" s="128"/>
    </row>
    <row r="10003" spans="179:183" x14ac:dyDescent="0.35">
      <c r="FW10003" s="128"/>
      <c r="FX10003" s="128"/>
      <c r="FY10003" s="129"/>
      <c r="GA10003" s="128"/>
    </row>
    <row r="10004" spans="179:183" x14ac:dyDescent="0.35">
      <c r="FW10004" s="128"/>
      <c r="FX10004" s="128"/>
      <c r="FY10004" s="129"/>
      <c r="GA10004" s="128"/>
    </row>
    <row r="10005" spans="179:183" x14ac:dyDescent="0.35">
      <c r="FW10005" s="128"/>
      <c r="FX10005" s="128"/>
      <c r="FY10005" s="129"/>
      <c r="GA10005" s="128"/>
    </row>
    <row r="10006" spans="179:183" x14ac:dyDescent="0.35">
      <c r="FW10006" s="128"/>
      <c r="FX10006" s="128"/>
      <c r="FY10006" s="129"/>
      <c r="GA10006" s="128"/>
    </row>
    <row r="10007" spans="179:183" x14ac:dyDescent="0.35">
      <c r="FW10007" s="128"/>
      <c r="FX10007" s="128"/>
      <c r="FY10007" s="129"/>
      <c r="GA10007" s="128"/>
    </row>
    <row r="10008" spans="179:183" x14ac:dyDescent="0.35">
      <c r="FW10008" s="128"/>
      <c r="FX10008" s="128"/>
      <c r="FY10008" s="129"/>
      <c r="GA10008" s="128"/>
    </row>
    <row r="10009" spans="179:183" x14ac:dyDescent="0.35">
      <c r="FW10009" s="128"/>
      <c r="FX10009" s="128"/>
      <c r="FY10009" s="129"/>
      <c r="GA10009" s="128"/>
    </row>
    <row r="10010" spans="179:183" x14ac:dyDescent="0.35">
      <c r="FW10010" s="128"/>
      <c r="FX10010" s="128"/>
      <c r="FY10010" s="129"/>
      <c r="GA10010" s="128"/>
    </row>
    <row r="10011" spans="179:183" x14ac:dyDescent="0.35">
      <c r="FW10011" s="128"/>
      <c r="FX10011" s="128"/>
      <c r="FY10011" s="129"/>
      <c r="GA10011" s="128"/>
    </row>
    <row r="10012" spans="179:183" x14ac:dyDescent="0.35">
      <c r="FW10012" s="128"/>
      <c r="FX10012" s="128"/>
      <c r="FY10012" s="129"/>
      <c r="GA10012" s="128"/>
    </row>
    <row r="10013" spans="179:183" x14ac:dyDescent="0.35">
      <c r="FW10013" s="128"/>
      <c r="FX10013" s="128"/>
      <c r="FY10013" s="129"/>
      <c r="GA10013" s="128"/>
    </row>
    <row r="10014" spans="179:183" x14ac:dyDescent="0.35">
      <c r="FW10014" s="128"/>
      <c r="FX10014" s="128"/>
      <c r="FY10014" s="129"/>
      <c r="GA10014" s="128"/>
    </row>
    <row r="10015" spans="179:183" x14ac:dyDescent="0.35">
      <c r="FW10015" s="128"/>
      <c r="FX10015" s="128"/>
      <c r="FY10015" s="129"/>
      <c r="GA10015" s="128"/>
    </row>
    <row r="10016" spans="179:183" x14ac:dyDescent="0.35">
      <c r="FW10016" s="128"/>
      <c r="FX10016" s="128"/>
      <c r="FY10016" s="129"/>
      <c r="GA10016" s="128"/>
    </row>
    <row r="10017" spans="179:183" x14ac:dyDescent="0.35">
      <c r="FW10017" s="128"/>
      <c r="FX10017" s="128"/>
      <c r="FY10017" s="129"/>
      <c r="GA10017" s="128"/>
    </row>
    <row r="10018" spans="179:183" x14ac:dyDescent="0.35">
      <c r="FW10018" s="128"/>
      <c r="FX10018" s="128"/>
      <c r="FY10018" s="129"/>
      <c r="GA10018" s="128"/>
    </row>
    <row r="10019" spans="179:183" x14ac:dyDescent="0.35">
      <c r="FW10019" s="128"/>
      <c r="FX10019" s="128"/>
      <c r="FY10019" s="129"/>
      <c r="GA10019" s="128"/>
    </row>
    <row r="10020" spans="179:183" x14ac:dyDescent="0.35">
      <c r="FW10020" s="128"/>
      <c r="FX10020" s="128"/>
      <c r="FY10020" s="129"/>
      <c r="GA10020" s="128"/>
    </row>
    <row r="10021" spans="179:183" x14ac:dyDescent="0.35">
      <c r="FW10021" s="128"/>
      <c r="FX10021" s="128"/>
      <c r="FY10021" s="129"/>
      <c r="GA10021" s="128"/>
    </row>
    <row r="10022" spans="179:183" x14ac:dyDescent="0.35">
      <c r="FW10022" s="128"/>
      <c r="FX10022" s="128"/>
      <c r="FY10022" s="129"/>
      <c r="GA10022" s="128"/>
    </row>
    <row r="10023" spans="179:183" x14ac:dyDescent="0.35">
      <c r="FW10023" s="128"/>
      <c r="FX10023" s="128"/>
      <c r="FY10023" s="129"/>
      <c r="GA10023" s="128"/>
    </row>
    <row r="10024" spans="179:183" x14ac:dyDescent="0.35">
      <c r="FW10024" s="128"/>
      <c r="FX10024" s="128"/>
      <c r="FY10024" s="129"/>
      <c r="GA10024" s="128"/>
    </row>
    <row r="10025" spans="179:183" x14ac:dyDescent="0.35">
      <c r="FW10025" s="128"/>
      <c r="FX10025" s="128"/>
      <c r="FY10025" s="129"/>
      <c r="GA10025" s="128"/>
    </row>
    <row r="10026" spans="179:183" x14ac:dyDescent="0.35">
      <c r="FW10026" s="128"/>
      <c r="FX10026" s="128"/>
      <c r="FY10026" s="129"/>
      <c r="GA10026" s="128"/>
    </row>
    <row r="10027" spans="179:183" x14ac:dyDescent="0.35">
      <c r="FW10027" s="128"/>
      <c r="FX10027" s="128"/>
      <c r="FY10027" s="129"/>
      <c r="GA10027" s="128"/>
    </row>
    <row r="10028" spans="179:183" x14ac:dyDescent="0.35">
      <c r="FW10028" s="128"/>
      <c r="FX10028" s="128"/>
      <c r="FY10028" s="129"/>
      <c r="GA10028" s="128"/>
    </row>
    <row r="10029" spans="179:183" x14ac:dyDescent="0.35">
      <c r="FW10029" s="128"/>
      <c r="FX10029" s="128"/>
      <c r="FY10029" s="129"/>
      <c r="GA10029" s="128"/>
    </row>
    <row r="10030" spans="179:183" x14ac:dyDescent="0.35">
      <c r="FW10030" s="128"/>
      <c r="FX10030" s="128"/>
      <c r="FY10030" s="129"/>
      <c r="GA10030" s="128"/>
    </row>
    <row r="10031" spans="179:183" x14ac:dyDescent="0.35">
      <c r="FW10031" s="128"/>
      <c r="FX10031" s="128"/>
      <c r="FY10031" s="129"/>
      <c r="GA10031" s="128"/>
    </row>
    <row r="10032" spans="179:183" x14ac:dyDescent="0.35">
      <c r="FW10032" s="128"/>
      <c r="FX10032" s="128"/>
      <c r="FY10032" s="129"/>
      <c r="GA10032" s="128"/>
    </row>
    <row r="10033" spans="179:183" x14ac:dyDescent="0.35">
      <c r="FW10033" s="128"/>
      <c r="FX10033" s="128"/>
      <c r="FY10033" s="129"/>
      <c r="GA10033" s="128"/>
    </row>
    <row r="10034" spans="179:183" x14ac:dyDescent="0.35">
      <c r="FW10034" s="128"/>
      <c r="FX10034" s="128"/>
      <c r="FY10034" s="129"/>
      <c r="GA10034" s="128"/>
    </row>
    <row r="10035" spans="179:183" x14ac:dyDescent="0.35">
      <c r="FW10035" s="128"/>
      <c r="FX10035" s="128"/>
      <c r="FY10035" s="129"/>
      <c r="GA10035" s="128"/>
    </row>
    <row r="10036" spans="179:183" x14ac:dyDescent="0.35">
      <c r="FW10036" s="128"/>
      <c r="FX10036" s="128"/>
      <c r="FY10036" s="129"/>
      <c r="GA10036" s="128"/>
    </row>
    <row r="10037" spans="179:183" x14ac:dyDescent="0.35">
      <c r="FW10037" s="128"/>
      <c r="FX10037" s="128"/>
      <c r="FY10037" s="129"/>
      <c r="GA10037" s="128"/>
    </row>
    <row r="10038" spans="179:183" x14ac:dyDescent="0.35">
      <c r="FW10038" s="128"/>
      <c r="FX10038" s="128"/>
      <c r="FY10038" s="129"/>
      <c r="GA10038" s="128"/>
    </row>
    <row r="10039" spans="179:183" x14ac:dyDescent="0.35">
      <c r="FW10039" s="128"/>
      <c r="FX10039" s="128"/>
      <c r="FY10039" s="129"/>
      <c r="GA10039" s="128"/>
    </row>
    <row r="10040" spans="179:183" x14ac:dyDescent="0.35">
      <c r="FW10040" s="128"/>
      <c r="FX10040" s="128"/>
      <c r="FY10040" s="129"/>
      <c r="GA10040" s="128"/>
    </row>
    <row r="10041" spans="179:183" x14ac:dyDescent="0.35">
      <c r="FW10041" s="128"/>
      <c r="FX10041" s="128"/>
      <c r="FY10041" s="129"/>
      <c r="GA10041" s="128"/>
    </row>
    <row r="10042" spans="179:183" x14ac:dyDescent="0.35">
      <c r="FW10042" s="128"/>
      <c r="FX10042" s="128"/>
      <c r="FY10042" s="129"/>
      <c r="GA10042" s="128"/>
    </row>
    <row r="10043" spans="179:183" x14ac:dyDescent="0.35">
      <c r="FW10043" s="128"/>
      <c r="FX10043" s="128"/>
      <c r="FY10043" s="129"/>
      <c r="GA10043" s="128"/>
    </row>
    <row r="10044" spans="179:183" x14ac:dyDescent="0.35">
      <c r="FW10044" s="128"/>
      <c r="FX10044" s="128"/>
      <c r="FY10044" s="129"/>
      <c r="GA10044" s="128"/>
    </row>
    <row r="10045" spans="179:183" x14ac:dyDescent="0.35">
      <c r="FW10045" s="128"/>
      <c r="FX10045" s="128"/>
      <c r="FY10045" s="129"/>
      <c r="GA10045" s="128"/>
    </row>
    <row r="10046" spans="179:183" x14ac:dyDescent="0.35">
      <c r="FW10046" s="128"/>
      <c r="FX10046" s="128"/>
      <c r="FY10046" s="129"/>
      <c r="GA10046" s="128"/>
    </row>
    <row r="10047" spans="179:183" x14ac:dyDescent="0.35">
      <c r="FW10047" s="128"/>
      <c r="FX10047" s="128"/>
      <c r="FY10047" s="129"/>
      <c r="GA10047" s="128"/>
    </row>
    <row r="10048" spans="179:183" x14ac:dyDescent="0.35">
      <c r="FW10048" s="128"/>
      <c r="FX10048" s="128"/>
      <c r="FY10048" s="129"/>
      <c r="GA10048" s="128"/>
    </row>
    <row r="10049" spans="179:183" x14ac:dyDescent="0.35">
      <c r="FW10049" s="128"/>
      <c r="FX10049" s="128"/>
      <c r="FY10049" s="129"/>
      <c r="GA10049" s="128"/>
    </row>
    <row r="10050" spans="179:183" x14ac:dyDescent="0.35">
      <c r="FW10050" s="128"/>
      <c r="FX10050" s="128"/>
      <c r="FY10050" s="129"/>
      <c r="GA10050" s="128"/>
    </row>
    <row r="10051" spans="179:183" x14ac:dyDescent="0.35">
      <c r="FW10051" s="128"/>
      <c r="FX10051" s="128"/>
      <c r="FY10051" s="129"/>
      <c r="GA10051" s="128"/>
    </row>
    <row r="10052" spans="179:183" x14ac:dyDescent="0.35">
      <c r="FW10052" s="128"/>
      <c r="FX10052" s="128"/>
      <c r="FY10052" s="129"/>
      <c r="GA10052" s="128"/>
    </row>
    <row r="10053" spans="179:183" x14ac:dyDescent="0.35">
      <c r="FW10053" s="128"/>
      <c r="FX10053" s="128"/>
      <c r="FY10053" s="129"/>
      <c r="GA10053" s="128"/>
    </row>
    <row r="10054" spans="179:183" x14ac:dyDescent="0.35">
      <c r="FW10054" s="128"/>
      <c r="FX10054" s="128"/>
      <c r="FY10054" s="129"/>
      <c r="GA10054" s="128"/>
    </row>
    <row r="10055" spans="179:183" x14ac:dyDescent="0.35">
      <c r="FW10055" s="128"/>
      <c r="FX10055" s="128"/>
      <c r="FY10055" s="129"/>
      <c r="GA10055" s="128"/>
    </row>
    <row r="10056" spans="179:183" x14ac:dyDescent="0.35">
      <c r="FW10056" s="128"/>
      <c r="FX10056" s="128"/>
      <c r="FY10056" s="129"/>
      <c r="GA10056" s="128"/>
    </row>
    <row r="10057" spans="179:183" x14ac:dyDescent="0.35">
      <c r="FW10057" s="128"/>
      <c r="FX10057" s="128"/>
      <c r="FY10057" s="129"/>
      <c r="GA10057" s="128"/>
    </row>
    <row r="10058" spans="179:183" x14ac:dyDescent="0.35">
      <c r="FW10058" s="128"/>
      <c r="FX10058" s="128"/>
      <c r="FY10058" s="129"/>
      <c r="GA10058" s="128"/>
    </row>
    <row r="10059" spans="179:183" x14ac:dyDescent="0.35">
      <c r="FW10059" s="128"/>
      <c r="FX10059" s="128"/>
      <c r="FY10059" s="129"/>
      <c r="GA10059" s="128"/>
    </row>
    <row r="10060" spans="179:183" x14ac:dyDescent="0.35">
      <c r="FW10060" s="128"/>
      <c r="FX10060" s="128"/>
      <c r="FY10060" s="129"/>
      <c r="GA10060" s="128"/>
    </row>
    <row r="10061" spans="179:183" x14ac:dyDescent="0.35">
      <c r="FW10061" s="128"/>
      <c r="FX10061" s="128"/>
      <c r="FY10061" s="129"/>
      <c r="GA10061" s="128"/>
    </row>
    <row r="10062" spans="179:183" x14ac:dyDescent="0.35">
      <c r="FW10062" s="128"/>
      <c r="FX10062" s="128"/>
      <c r="FY10062" s="129"/>
      <c r="GA10062" s="128"/>
    </row>
    <row r="10063" spans="179:183" x14ac:dyDescent="0.35">
      <c r="FW10063" s="128"/>
      <c r="FX10063" s="128"/>
      <c r="FY10063" s="129"/>
      <c r="GA10063" s="128"/>
    </row>
    <row r="10064" spans="179:183" x14ac:dyDescent="0.35">
      <c r="FW10064" s="128"/>
      <c r="FX10064" s="128"/>
      <c r="FY10064" s="129"/>
      <c r="GA10064" s="128"/>
    </row>
    <row r="10065" spans="179:183" x14ac:dyDescent="0.35">
      <c r="FW10065" s="128"/>
      <c r="FX10065" s="128"/>
      <c r="FY10065" s="129"/>
      <c r="GA10065" s="128"/>
    </row>
    <row r="10066" spans="179:183" x14ac:dyDescent="0.35">
      <c r="FW10066" s="128"/>
      <c r="FX10066" s="128"/>
      <c r="FY10066" s="129"/>
      <c r="GA10066" s="128"/>
    </row>
    <row r="10067" spans="179:183" x14ac:dyDescent="0.35">
      <c r="FW10067" s="128"/>
      <c r="FX10067" s="128"/>
      <c r="FY10067" s="129"/>
      <c r="GA10067" s="128"/>
    </row>
    <row r="10068" spans="179:183" x14ac:dyDescent="0.35">
      <c r="FW10068" s="128"/>
      <c r="FX10068" s="128"/>
      <c r="FY10068" s="129"/>
      <c r="GA10068" s="128"/>
    </row>
    <row r="10069" spans="179:183" x14ac:dyDescent="0.35">
      <c r="FW10069" s="128"/>
      <c r="FX10069" s="128"/>
      <c r="FY10069" s="129"/>
      <c r="GA10069" s="128"/>
    </row>
    <row r="10070" spans="179:183" x14ac:dyDescent="0.35">
      <c r="FW10070" s="128"/>
      <c r="FX10070" s="128"/>
      <c r="FY10070" s="129"/>
      <c r="GA10070" s="128"/>
    </row>
    <row r="10071" spans="179:183" x14ac:dyDescent="0.35">
      <c r="FW10071" s="128"/>
      <c r="FX10071" s="128"/>
      <c r="FY10071" s="129"/>
      <c r="GA10071" s="128"/>
    </row>
    <row r="10072" spans="179:183" x14ac:dyDescent="0.35">
      <c r="FW10072" s="128"/>
      <c r="FX10072" s="128"/>
      <c r="FY10072" s="129"/>
      <c r="GA10072" s="128"/>
    </row>
    <row r="10073" spans="179:183" x14ac:dyDescent="0.35">
      <c r="FW10073" s="128"/>
      <c r="FX10073" s="128"/>
      <c r="FY10073" s="129"/>
      <c r="GA10073" s="128"/>
    </row>
    <row r="10074" spans="179:183" x14ac:dyDescent="0.35">
      <c r="FW10074" s="128"/>
      <c r="FX10074" s="128"/>
      <c r="FY10074" s="129"/>
      <c r="GA10074" s="128"/>
    </row>
    <row r="10075" spans="179:183" x14ac:dyDescent="0.35">
      <c r="FW10075" s="128"/>
      <c r="FX10075" s="128"/>
      <c r="FY10075" s="129"/>
      <c r="GA10075" s="128"/>
    </row>
    <row r="10076" spans="179:183" x14ac:dyDescent="0.35">
      <c r="FW10076" s="128"/>
      <c r="FX10076" s="128"/>
      <c r="FY10076" s="129"/>
      <c r="GA10076" s="128"/>
    </row>
    <row r="10077" spans="179:183" x14ac:dyDescent="0.35">
      <c r="FW10077" s="128"/>
      <c r="FX10077" s="128"/>
      <c r="FY10077" s="129"/>
      <c r="GA10077" s="128"/>
    </row>
    <row r="10078" spans="179:183" x14ac:dyDescent="0.35">
      <c r="FW10078" s="128"/>
      <c r="FX10078" s="128"/>
      <c r="FY10078" s="129"/>
      <c r="GA10078" s="128"/>
    </row>
    <row r="10079" spans="179:183" x14ac:dyDescent="0.35">
      <c r="FW10079" s="128"/>
      <c r="FX10079" s="128"/>
      <c r="FY10079" s="129"/>
      <c r="GA10079" s="128"/>
    </row>
    <row r="10080" spans="179:183" x14ac:dyDescent="0.35">
      <c r="FW10080" s="128"/>
      <c r="FX10080" s="128"/>
      <c r="FY10080" s="129"/>
      <c r="GA10080" s="128"/>
    </row>
    <row r="10081" spans="179:183" x14ac:dyDescent="0.35">
      <c r="FW10081" s="128"/>
      <c r="FX10081" s="128"/>
      <c r="FY10081" s="129"/>
      <c r="GA10081" s="128"/>
    </row>
    <row r="10082" spans="179:183" x14ac:dyDescent="0.35">
      <c r="FW10082" s="128"/>
      <c r="FX10082" s="128"/>
      <c r="FY10082" s="129"/>
      <c r="GA10082" s="128"/>
    </row>
    <row r="10083" spans="179:183" x14ac:dyDescent="0.35">
      <c r="FW10083" s="128"/>
      <c r="FX10083" s="128"/>
      <c r="FY10083" s="129"/>
      <c r="GA10083" s="128"/>
    </row>
    <row r="10084" spans="179:183" x14ac:dyDescent="0.35">
      <c r="FW10084" s="128"/>
      <c r="FX10084" s="128"/>
      <c r="FY10084" s="129"/>
      <c r="GA10084" s="128"/>
    </row>
    <row r="10085" spans="179:183" x14ac:dyDescent="0.35">
      <c r="FW10085" s="128"/>
      <c r="FX10085" s="128"/>
      <c r="FY10085" s="129"/>
      <c r="GA10085" s="128"/>
    </row>
    <row r="10086" spans="179:183" x14ac:dyDescent="0.35">
      <c r="FW10086" s="128"/>
      <c r="FX10086" s="128"/>
      <c r="FY10086" s="129"/>
      <c r="GA10086" s="128"/>
    </row>
    <row r="10087" spans="179:183" x14ac:dyDescent="0.35">
      <c r="FW10087" s="128"/>
      <c r="FX10087" s="128"/>
      <c r="FY10087" s="129"/>
      <c r="GA10087" s="128"/>
    </row>
    <row r="10088" spans="179:183" x14ac:dyDescent="0.35">
      <c r="FW10088" s="128"/>
      <c r="FX10088" s="128"/>
      <c r="FY10088" s="129"/>
      <c r="GA10088" s="128"/>
    </row>
    <row r="10089" spans="179:183" x14ac:dyDescent="0.35">
      <c r="FW10089" s="128"/>
      <c r="FX10089" s="128"/>
      <c r="FY10089" s="129"/>
      <c r="GA10089" s="128"/>
    </row>
    <row r="10090" spans="179:183" x14ac:dyDescent="0.35">
      <c r="FW10090" s="128"/>
      <c r="FX10090" s="128"/>
      <c r="FY10090" s="129"/>
      <c r="GA10090" s="128"/>
    </row>
    <row r="10091" spans="179:183" x14ac:dyDescent="0.35">
      <c r="FW10091" s="128"/>
      <c r="FX10091" s="128"/>
      <c r="FY10091" s="129"/>
      <c r="GA10091" s="128"/>
    </row>
    <row r="10092" spans="179:183" x14ac:dyDescent="0.35">
      <c r="FW10092" s="128"/>
      <c r="FX10092" s="128"/>
      <c r="FY10092" s="129"/>
      <c r="GA10092" s="128"/>
    </row>
    <row r="10093" spans="179:183" x14ac:dyDescent="0.35">
      <c r="FW10093" s="128"/>
      <c r="FX10093" s="128"/>
      <c r="FY10093" s="129"/>
      <c r="GA10093" s="128"/>
    </row>
    <row r="10094" spans="179:183" x14ac:dyDescent="0.35">
      <c r="FW10094" s="128"/>
      <c r="FX10094" s="128"/>
      <c r="FY10094" s="129"/>
      <c r="GA10094" s="128"/>
    </row>
    <row r="10095" spans="179:183" x14ac:dyDescent="0.35">
      <c r="FW10095" s="128"/>
      <c r="FX10095" s="128"/>
      <c r="FY10095" s="129"/>
      <c r="GA10095" s="128"/>
    </row>
    <row r="10096" spans="179:183" x14ac:dyDescent="0.35">
      <c r="FW10096" s="128"/>
      <c r="FX10096" s="128"/>
      <c r="FY10096" s="129"/>
      <c r="GA10096" s="128"/>
    </row>
    <row r="10097" spans="179:183" x14ac:dyDescent="0.35">
      <c r="FW10097" s="128"/>
      <c r="FX10097" s="128"/>
      <c r="FY10097" s="129"/>
      <c r="GA10097" s="128"/>
    </row>
    <row r="10098" spans="179:183" x14ac:dyDescent="0.35">
      <c r="FW10098" s="128"/>
      <c r="FX10098" s="128"/>
      <c r="FY10098" s="129"/>
      <c r="GA10098" s="128"/>
    </row>
    <row r="10099" spans="179:183" x14ac:dyDescent="0.35">
      <c r="FW10099" s="128"/>
      <c r="FX10099" s="128"/>
      <c r="FY10099" s="129"/>
      <c r="GA10099" s="128"/>
    </row>
    <row r="10100" spans="179:183" x14ac:dyDescent="0.35">
      <c r="FW10100" s="128"/>
      <c r="FX10100" s="128"/>
      <c r="FY10100" s="129"/>
      <c r="GA10100" s="128"/>
    </row>
    <row r="10101" spans="179:183" x14ac:dyDescent="0.35">
      <c r="FW10101" s="128"/>
      <c r="FX10101" s="128"/>
      <c r="FY10101" s="129"/>
      <c r="GA10101" s="128"/>
    </row>
    <row r="10102" spans="179:183" x14ac:dyDescent="0.35">
      <c r="FW10102" s="128"/>
      <c r="FX10102" s="128"/>
      <c r="FY10102" s="129"/>
      <c r="GA10102" s="128"/>
    </row>
    <row r="10103" spans="179:183" x14ac:dyDescent="0.35">
      <c r="FW10103" s="128"/>
      <c r="FX10103" s="128"/>
      <c r="FY10103" s="129"/>
      <c r="GA10103" s="128"/>
    </row>
    <row r="10104" spans="179:183" x14ac:dyDescent="0.35">
      <c r="FW10104" s="128"/>
      <c r="FX10104" s="128"/>
      <c r="FY10104" s="129"/>
      <c r="GA10104" s="128"/>
    </row>
    <row r="10105" spans="179:183" x14ac:dyDescent="0.35">
      <c r="FW10105" s="128"/>
      <c r="FX10105" s="128"/>
      <c r="FY10105" s="129"/>
      <c r="GA10105" s="128"/>
    </row>
    <row r="10106" spans="179:183" x14ac:dyDescent="0.35">
      <c r="FW10106" s="128"/>
      <c r="FX10106" s="128"/>
      <c r="FY10106" s="129"/>
      <c r="GA10106" s="128"/>
    </row>
    <row r="10107" spans="179:183" x14ac:dyDescent="0.35">
      <c r="FW10107" s="128"/>
      <c r="FX10107" s="128"/>
      <c r="FY10107" s="129"/>
      <c r="GA10107" s="128"/>
    </row>
    <row r="10108" spans="179:183" x14ac:dyDescent="0.35">
      <c r="FW10108" s="128"/>
      <c r="FX10108" s="128"/>
      <c r="FY10108" s="129"/>
      <c r="GA10108" s="128"/>
    </row>
    <row r="10109" spans="179:183" x14ac:dyDescent="0.35">
      <c r="FW10109" s="128"/>
      <c r="FX10109" s="128"/>
      <c r="FY10109" s="129"/>
      <c r="GA10109" s="128"/>
    </row>
    <row r="10110" spans="179:183" x14ac:dyDescent="0.35">
      <c r="FW10110" s="128"/>
      <c r="FX10110" s="128"/>
      <c r="FY10110" s="129"/>
      <c r="GA10110" s="128"/>
    </row>
    <row r="10111" spans="179:183" x14ac:dyDescent="0.35">
      <c r="FW10111" s="128"/>
      <c r="FX10111" s="128"/>
      <c r="FY10111" s="129"/>
      <c r="GA10111" s="128"/>
    </row>
    <row r="10112" spans="179:183" x14ac:dyDescent="0.35">
      <c r="FW10112" s="128"/>
      <c r="FX10112" s="128"/>
      <c r="FY10112" s="129"/>
      <c r="GA10112" s="128"/>
    </row>
    <row r="10113" spans="179:183" x14ac:dyDescent="0.35">
      <c r="FW10113" s="128"/>
      <c r="FX10113" s="128"/>
      <c r="FY10113" s="129"/>
      <c r="GA10113" s="128"/>
    </row>
    <row r="10114" spans="179:183" x14ac:dyDescent="0.35">
      <c r="FW10114" s="128"/>
      <c r="FX10114" s="128"/>
      <c r="FY10114" s="129"/>
      <c r="GA10114" s="128"/>
    </row>
    <row r="10115" spans="179:183" x14ac:dyDescent="0.35">
      <c r="FW10115" s="128"/>
      <c r="FX10115" s="128"/>
      <c r="FY10115" s="129"/>
      <c r="GA10115" s="128"/>
    </row>
    <row r="10116" spans="179:183" x14ac:dyDescent="0.35">
      <c r="FW10116" s="128"/>
      <c r="FX10116" s="128"/>
      <c r="FY10116" s="129"/>
      <c r="GA10116" s="128"/>
    </row>
    <row r="10117" spans="179:183" x14ac:dyDescent="0.35">
      <c r="FW10117" s="128"/>
      <c r="FX10117" s="128"/>
      <c r="FY10117" s="129"/>
      <c r="GA10117" s="128"/>
    </row>
    <row r="10118" spans="179:183" x14ac:dyDescent="0.35">
      <c r="FW10118" s="128"/>
      <c r="FX10118" s="128"/>
      <c r="FY10118" s="129"/>
      <c r="GA10118" s="128"/>
    </row>
    <row r="10119" spans="179:183" x14ac:dyDescent="0.35">
      <c r="FW10119" s="128"/>
      <c r="FX10119" s="128"/>
      <c r="FY10119" s="129"/>
      <c r="GA10119" s="128"/>
    </row>
    <row r="10120" spans="179:183" x14ac:dyDescent="0.35">
      <c r="FW10120" s="128"/>
      <c r="FX10120" s="128"/>
      <c r="FY10120" s="129"/>
      <c r="GA10120" s="128"/>
    </row>
    <row r="10121" spans="179:183" x14ac:dyDescent="0.35">
      <c r="FW10121" s="128"/>
      <c r="FX10121" s="128"/>
      <c r="FY10121" s="129"/>
      <c r="GA10121" s="128"/>
    </row>
    <row r="10122" spans="179:183" x14ac:dyDescent="0.35">
      <c r="FW10122" s="128"/>
      <c r="FX10122" s="128"/>
      <c r="FY10122" s="129"/>
      <c r="GA10122" s="128"/>
    </row>
    <row r="10123" spans="179:183" x14ac:dyDescent="0.35">
      <c r="FW10123" s="128"/>
      <c r="FX10123" s="128"/>
      <c r="FY10123" s="129"/>
      <c r="GA10123" s="128"/>
    </row>
    <row r="10124" spans="179:183" x14ac:dyDescent="0.35">
      <c r="FW10124" s="128"/>
      <c r="FX10124" s="128"/>
      <c r="FY10124" s="129"/>
      <c r="GA10124" s="128"/>
    </row>
    <row r="10125" spans="179:183" x14ac:dyDescent="0.35">
      <c r="FW10125" s="128"/>
      <c r="FX10125" s="128"/>
      <c r="FY10125" s="129"/>
      <c r="GA10125" s="128"/>
    </row>
    <row r="10126" spans="179:183" x14ac:dyDescent="0.35">
      <c r="FW10126" s="128"/>
      <c r="FX10126" s="128"/>
      <c r="FY10126" s="129"/>
      <c r="GA10126" s="128"/>
    </row>
    <row r="10127" spans="179:183" x14ac:dyDescent="0.35">
      <c r="FW10127" s="128"/>
      <c r="FX10127" s="128"/>
      <c r="FY10127" s="129"/>
      <c r="GA10127" s="128"/>
    </row>
    <row r="10128" spans="179:183" x14ac:dyDescent="0.35">
      <c r="FW10128" s="128"/>
      <c r="FX10128" s="128"/>
      <c r="FY10128" s="129"/>
      <c r="GA10128" s="128"/>
    </row>
    <row r="10129" spans="179:183" x14ac:dyDescent="0.35">
      <c r="FW10129" s="128"/>
      <c r="FX10129" s="128"/>
      <c r="FY10129" s="129"/>
      <c r="GA10129" s="128"/>
    </row>
    <row r="10130" spans="179:183" x14ac:dyDescent="0.35">
      <c r="FW10130" s="128"/>
      <c r="FX10130" s="128"/>
      <c r="FY10130" s="129"/>
      <c r="GA10130" s="128"/>
    </row>
    <row r="10131" spans="179:183" x14ac:dyDescent="0.35">
      <c r="FW10131" s="128"/>
      <c r="FX10131" s="128"/>
      <c r="FY10131" s="129"/>
      <c r="GA10131" s="128"/>
    </row>
    <row r="10132" spans="179:183" x14ac:dyDescent="0.35">
      <c r="FW10132" s="128"/>
      <c r="FX10132" s="128"/>
      <c r="FY10132" s="129"/>
      <c r="GA10132" s="128"/>
    </row>
    <row r="10133" spans="179:183" x14ac:dyDescent="0.35">
      <c r="FW10133" s="128"/>
      <c r="FX10133" s="128"/>
      <c r="FY10133" s="129"/>
      <c r="GA10133" s="128"/>
    </row>
    <row r="10134" spans="179:183" x14ac:dyDescent="0.35">
      <c r="FW10134" s="128"/>
      <c r="FX10134" s="128"/>
      <c r="FY10134" s="129"/>
      <c r="GA10134" s="128"/>
    </row>
    <row r="10135" spans="179:183" x14ac:dyDescent="0.35">
      <c r="FW10135" s="128"/>
      <c r="FX10135" s="128"/>
      <c r="FY10135" s="129"/>
      <c r="GA10135" s="128"/>
    </row>
    <row r="10136" spans="179:183" x14ac:dyDescent="0.35">
      <c r="FW10136" s="128"/>
      <c r="FX10136" s="128"/>
      <c r="FY10136" s="129"/>
      <c r="GA10136" s="128"/>
    </row>
    <row r="10137" spans="179:183" x14ac:dyDescent="0.35">
      <c r="FW10137" s="128"/>
      <c r="FX10137" s="128"/>
      <c r="FY10137" s="129"/>
      <c r="GA10137" s="128"/>
    </row>
    <row r="10138" spans="179:183" x14ac:dyDescent="0.35">
      <c r="FW10138" s="128"/>
      <c r="FX10138" s="128"/>
      <c r="FY10138" s="129"/>
      <c r="GA10138" s="128"/>
    </row>
    <row r="10139" spans="179:183" x14ac:dyDescent="0.35">
      <c r="FW10139" s="128"/>
      <c r="FX10139" s="128"/>
      <c r="FY10139" s="129"/>
      <c r="GA10139" s="128"/>
    </row>
    <row r="10140" spans="179:183" x14ac:dyDescent="0.35">
      <c r="FW10140" s="128"/>
      <c r="FX10140" s="128"/>
      <c r="FY10140" s="129"/>
      <c r="GA10140" s="128"/>
    </row>
    <row r="10141" spans="179:183" x14ac:dyDescent="0.35">
      <c r="FW10141" s="128"/>
      <c r="FX10141" s="128"/>
      <c r="FY10141" s="129"/>
      <c r="GA10141" s="128"/>
    </row>
    <row r="10142" spans="179:183" x14ac:dyDescent="0.35">
      <c r="FW10142" s="128"/>
      <c r="FX10142" s="128"/>
      <c r="FY10142" s="129"/>
      <c r="GA10142" s="128"/>
    </row>
    <row r="10143" spans="179:183" x14ac:dyDescent="0.35">
      <c r="FW10143" s="128"/>
      <c r="FX10143" s="128"/>
      <c r="FY10143" s="129"/>
      <c r="GA10143" s="128"/>
    </row>
    <row r="10144" spans="179:183" x14ac:dyDescent="0.35">
      <c r="FW10144" s="128"/>
      <c r="FX10144" s="128"/>
      <c r="FY10144" s="129"/>
      <c r="GA10144" s="128"/>
    </row>
    <row r="10145" spans="179:183" x14ac:dyDescent="0.35">
      <c r="FW10145" s="128"/>
      <c r="FX10145" s="128"/>
      <c r="FY10145" s="129"/>
      <c r="GA10145" s="128"/>
    </row>
    <row r="10146" spans="179:183" x14ac:dyDescent="0.35">
      <c r="FW10146" s="128"/>
      <c r="FX10146" s="128"/>
      <c r="FY10146" s="129"/>
      <c r="GA10146" s="128"/>
    </row>
    <row r="10147" spans="179:183" x14ac:dyDescent="0.35">
      <c r="FW10147" s="128"/>
      <c r="FX10147" s="128"/>
      <c r="FY10147" s="129"/>
      <c r="GA10147" s="128"/>
    </row>
    <row r="10148" spans="179:183" x14ac:dyDescent="0.35">
      <c r="FW10148" s="128"/>
      <c r="FX10148" s="128"/>
      <c r="FY10148" s="129"/>
      <c r="GA10148" s="128"/>
    </row>
    <row r="10149" spans="179:183" x14ac:dyDescent="0.35">
      <c r="FW10149" s="128"/>
      <c r="FX10149" s="128"/>
      <c r="FY10149" s="129"/>
      <c r="GA10149" s="128"/>
    </row>
    <row r="10150" spans="179:183" x14ac:dyDescent="0.35">
      <c r="FW10150" s="128"/>
      <c r="FX10150" s="128"/>
      <c r="FY10150" s="129"/>
      <c r="GA10150" s="128"/>
    </row>
    <row r="10151" spans="179:183" x14ac:dyDescent="0.35">
      <c r="FW10151" s="128"/>
      <c r="FX10151" s="128"/>
      <c r="FY10151" s="129"/>
      <c r="GA10151" s="128"/>
    </row>
    <row r="10152" spans="179:183" x14ac:dyDescent="0.35">
      <c r="FW10152" s="128"/>
      <c r="FX10152" s="128"/>
      <c r="FY10152" s="129"/>
      <c r="GA10152" s="128"/>
    </row>
    <row r="10153" spans="179:183" x14ac:dyDescent="0.35">
      <c r="FW10153" s="128"/>
      <c r="FX10153" s="128"/>
      <c r="FY10153" s="129"/>
      <c r="GA10153" s="128"/>
    </row>
    <row r="10154" spans="179:183" x14ac:dyDescent="0.35">
      <c r="FW10154" s="128"/>
      <c r="FX10154" s="128"/>
      <c r="FY10154" s="129"/>
      <c r="GA10154" s="128"/>
    </row>
    <row r="10155" spans="179:183" x14ac:dyDescent="0.35">
      <c r="FW10155" s="128"/>
      <c r="FX10155" s="128"/>
      <c r="FY10155" s="129"/>
      <c r="GA10155" s="128"/>
    </row>
    <row r="10156" spans="179:183" x14ac:dyDescent="0.35">
      <c r="FW10156" s="128"/>
      <c r="FX10156" s="128"/>
      <c r="FY10156" s="129"/>
      <c r="GA10156" s="128"/>
    </row>
    <row r="10157" spans="179:183" x14ac:dyDescent="0.35">
      <c r="FW10157" s="128"/>
      <c r="FX10157" s="128"/>
      <c r="FY10157" s="129"/>
      <c r="GA10157" s="128"/>
    </row>
    <row r="10158" spans="179:183" x14ac:dyDescent="0.35">
      <c r="FW10158" s="128"/>
      <c r="FX10158" s="128"/>
      <c r="FY10158" s="129"/>
      <c r="GA10158" s="128"/>
    </row>
    <row r="10159" spans="179:183" x14ac:dyDescent="0.35">
      <c r="FW10159" s="128"/>
      <c r="FX10159" s="128"/>
      <c r="FY10159" s="129"/>
      <c r="GA10159" s="128"/>
    </row>
    <row r="10160" spans="179:183" x14ac:dyDescent="0.35">
      <c r="FW10160" s="128"/>
      <c r="FX10160" s="128"/>
      <c r="FY10160" s="129"/>
      <c r="GA10160" s="128"/>
    </row>
    <row r="10161" spans="179:183" x14ac:dyDescent="0.35">
      <c r="FW10161" s="128"/>
      <c r="FX10161" s="128"/>
      <c r="FY10161" s="129"/>
      <c r="GA10161" s="128"/>
    </row>
    <row r="10162" spans="179:183" x14ac:dyDescent="0.35">
      <c r="FW10162" s="128"/>
      <c r="FX10162" s="128"/>
      <c r="FY10162" s="129"/>
      <c r="GA10162" s="128"/>
    </row>
    <row r="10163" spans="179:183" x14ac:dyDescent="0.35">
      <c r="FW10163" s="128"/>
      <c r="FX10163" s="128"/>
      <c r="FY10163" s="129"/>
      <c r="GA10163" s="128"/>
    </row>
    <row r="10164" spans="179:183" x14ac:dyDescent="0.35">
      <c r="FW10164" s="128"/>
      <c r="FX10164" s="128"/>
      <c r="FY10164" s="129"/>
      <c r="GA10164" s="128"/>
    </row>
    <row r="10165" spans="179:183" x14ac:dyDescent="0.35">
      <c r="FW10165" s="128"/>
      <c r="FX10165" s="128"/>
      <c r="FY10165" s="129"/>
      <c r="GA10165" s="128"/>
    </row>
    <row r="10166" spans="179:183" x14ac:dyDescent="0.35">
      <c r="FW10166" s="128"/>
      <c r="FX10166" s="128"/>
      <c r="FY10166" s="129"/>
      <c r="GA10166" s="128"/>
    </row>
    <row r="10167" spans="179:183" x14ac:dyDescent="0.35">
      <c r="FW10167" s="128"/>
      <c r="FX10167" s="128"/>
      <c r="FY10167" s="129"/>
      <c r="GA10167" s="128"/>
    </row>
    <row r="10168" spans="179:183" x14ac:dyDescent="0.35">
      <c r="FW10168" s="128"/>
      <c r="FX10168" s="128"/>
      <c r="FY10168" s="129"/>
      <c r="GA10168" s="128"/>
    </row>
    <row r="10169" spans="179:183" x14ac:dyDescent="0.35">
      <c r="FW10169" s="128"/>
      <c r="FX10169" s="128"/>
      <c r="FY10169" s="129"/>
      <c r="GA10169" s="128"/>
    </row>
    <row r="10170" spans="179:183" x14ac:dyDescent="0.35">
      <c r="FW10170" s="128"/>
      <c r="FX10170" s="128"/>
      <c r="FY10170" s="129"/>
      <c r="GA10170" s="128"/>
    </row>
    <row r="10171" spans="179:183" x14ac:dyDescent="0.35">
      <c r="FW10171" s="128"/>
      <c r="FX10171" s="128"/>
      <c r="FY10171" s="129"/>
      <c r="GA10171" s="128"/>
    </row>
    <row r="10172" spans="179:183" x14ac:dyDescent="0.35">
      <c r="FW10172" s="128"/>
      <c r="FX10172" s="128"/>
      <c r="FY10172" s="129"/>
      <c r="GA10172" s="128"/>
    </row>
    <row r="10173" spans="179:183" x14ac:dyDescent="0.35">
      <c r="FW10173" s="128"/>
      <c r="FX10173" s="128"/>
      <c r="FY10173" s="129"/>
      <c r="GA10173" s="128"/>
    </row>
    <row r="10174" spans="179:183" x14ac:dyDescent="0.35">
      <c r="FW10174" s="128"/>
      <c r="FX10174" s="128"/>
      <c r="FY10174" s="129"/>
      <c r="GA10174" s="128"/>
    </row>
    <row r="10175" spans="179:183" x14ac:dyDescent="0.35">
      <c r="FW10175" s="128"/>
      <c r="FX10175" s="128"/>
      <c r="FY10175" s="129"/>
      <c r="GA10175" s="128"/>
    </row>
    <row r="10176" spans="179:183" x14ac:dyDescent="0.35">
      <c r="FW10176" s="128"/>
      <c r="FX10176" s="128"/>
      <c r="FY10176" s="129"/>
      <c r="GA10176" s="128"/>
    </row>
    <row r="10177" spans="179:183" x14ac:dyDescent="0.35">
      <c r="FW10177" s="128"/>
      <c r="FX10177" s="128"/>
      <c r="FY10177" s="129"/>
      <c r="GA10177" s="128"/>
    </row>
    <row r="10178" spans="179:183" x14ac:dyDescent="0.35">
      <c r="FW10178" s="128"/>
      <c r="FX10178" s="128"/>
      <c r="FY10178" s="129"/>
      <c r="GA10178" s="128"/>
    </row>
    <row r="10179" spans="179:183" x14ac:dyDescent="0.35">
      <c r="FW10179" s="128"/>
      <c r="FX10179" s="128"/>
      <c r="FY10179" s="129"/>
      <c r="GA10179" s="128"/>
    </row>
    <row r="10180" spans="179:183" x14ac:dyDescent="0.35">
      <c r="FW10180" s="128"/>
      <c r="FX10180" s="128"/>
      <c r="FY10180" s="129"/>
      <c r="GA10180" s="128"/>
    </row>
    <row r="10181" spans="179:183" x14ac:dyDescent="0.35">
      <c r="FW10181" s="128"/>
      <c r="FX10181" s="128"/>
      <c r="FY10181" s="129"/>
      <c r="GA10181" s="128"/>
    </row>
    <row r="10182" spans="179:183" x14ac:dyDescent="0.35">
      <c r="FW10182" s="128"/>
      <c r="FX10182" s="128"/>
      <c r="FY10182" s="129"/>
      <c r="GA10182" s="128"/>
    </row>
    <row r="10183" spans="179:183" x14ac:dyDescent="0.35">
      <c r="FW10183" s="128"/>
      <c r="FX10183" s="128"/>
      <c r="FY10183" s="129"/>
      <c r="GA10183" s="128"/>
    </row>
    <row r="10184" spans="179:183" x14ac:dyDescent="0.35">
      <c r="FW10184" s="128"/>
      <c r="FX10184" s="128"/>
      <c r="FY10184" s="129"/>
      <c r="GA10184" s="128"/>
    </row>
    <row r="10185" spans="179:183" x14ac:dyDescent="0.35">
      <c r="FW10185" s="128"/>
      <c r="FX10185" s="128"/>
      <c r="FY10185" s="129"/>
      <c r="GA10185" s="128"/>
    </row>
    <row r="10186" spans="179:183" x14ac:dyDescent="0.35">
      <c r="FW10186" s="128"/>
      <c r="FX10186" s="128"/>
      <c r="FY10186" s="129"/>
      <c r="GA10186" s="128"/>
    </row>
    <row r="10187" spans="179:183" x14ac:dyDescent="0.35">
      <c r="FW10187" s="128"/>
      <c r="FX10187" s="128"/>
      <c r="FY10187" s="129"/>
      <c r="GA10187" s="128"/>
    </row>
    <row r="10188" spans="179:183" x14ac:dyDescent="0.35">
      <c r="FW10188" s="128"/>
      <c r="FX10188" s="128"/>
      <c r="FY10188" s="129"/>
      <c r="GA10188" s="128"/>
    </row>
    <row r="10189" spans="179:183" x14ac:dyDescent="0.35">
      <c r="FW10189" s="128"/>
      <c r="FX10189" s="128"/>
      <c r="FY10189" s="129"/>
      <c r="GA10189" s="128"/>
    </row>
    <row r="10190" spans="179:183" x14ac:dyDescent="0.35">
      <c r="FW10190" s="128"/>
      <c r="FX10190" s="128"/>
      <c r="FY10190" s="129"/>
      <c r="GA10190" s="128"/>
    </row>
    <row r="10191" spans="179:183" x14ac:dyDescent="0.35">
      <c r="FW10191" s="128"/>
      <c r="FX10191" s="128"/>
      <c r="FY10191" s="129"/>
      <c r="GA10191" s="128"/>
    </row>
    <row r="10192" spans="179:183" x14ac:dyDescent="0.35">
      <c r="FW10192" s="128"/>
      <c r="FX10192" s="128"/>
      <c r="FY10192" s="129"/>
      <c r="GA10192" s="128"/>
    </row>
    <row r="10193" spans="179:183" x14ac:dyDescent="0.35">
      <c r="FW10193" s="128"/>
      <c r="FX10193" s="128"/>
      <c r="FY10193" s="129"/>
      <c r="GA10193" s="128"/>
    </row>
    <row r="10194" spans="179:183" x14ac:dyDescent="0.35">
      <c r="FW10194" s="128"/>
      <c r="FX10194" s="128"/>
      <c r="FY10194" s="129"/>
      <c r="GA10194" s="128"/>
    </row>
    <row r="10195" spans="179:183" x14ac:dyDescent="0.35">
      <c r="FW10195" s="128"/>
      <c r="FX10195" s="128"/>
      <c r="FY10195" s="129"/>
      <c r="GA10195" s="128"/>
    </row>
    <row r="10196" spans="179:183" x14ac:dyDescent="0.35">
      <c r="FW10196" s="128"/>
      <c r="FX10196" s="128"/>
      <c r="FY10196" s="129"/>
      <c r="GA10196" s="128"/>
    </row>
    <row r="10197" spans="179:183" x14ac:dyDescent="0.35">
      <c r="FW10197" s="128"/>
      <c r="FX10197" s="128"/>
      <c r="FY10197" s="129"/>
      <c r="GA10197" s="128"/>
    </row>
    <row r="10198" spans="179:183" x14ac:dyDescent="0.35">
      <c r="FW10198" s="128"/>
      <c r="FX10198" s="128"/>
      <c r="FY10198" s="129"/>
      <c r="GA10198" s="128"/>
    </row>
    <row r="10199" spans="179:183" x14ac:dyDescent="0.35">
      <c r="FW10199" s="128"/>
      <c r="FX10199" s="128"/>
      <c r="FY10199" s="129"/>
      <c r="GA10199" s="128"/>
    </row>
    <row r="10200" spans="179:183" x14ac:dyDescent="0.35">
      <c r="FW10200" s="128"/>
      <c r="FX10200" s="128"/>
      <c r="FY10200" s="129"/>
      <c r="GA10200" s="128"/>
    </row>
    <row r="10201" spans="179:183" x14ac:dyDescent="0.35">
      <c r="FW10201" s="128"/>
      <c r="FX10201" s="128"/>
      <c r="FY10201" s="129"/>
      <c r="GA10201" s="128"/>
    </row>
    <row r="10202" spans="179:183" x14ac:dyDescent="0.35">
      <c r="FW10202" s="128"/>
      <c r="FX10202" s="128"/>
      <c r="FY10202" s="129"/>
      <c r="GA10202" s="128"/>
    </row>
    <row r="10203" spans="179:183" x14ac:dyDescent="0.35">
      <c r="FW10203" s="128"/>
      <c r="FX10203" s="128"/>
      <c r="FY10203" s="129"/>
      <c r="GA10203" s="128"/>
    </row>
    <row r="10204" spans="179:183" x14ac:dyDescent="0.35">
      <c r="FW10204" s="128"/>
      <c r="FX10204" s="128"/>
      <c r="FY10204" s="129"/>
      <c r="GA10204" s="128"/>
    </row>
    <row r="10205" spans="179:183" x14ac:dyDescent="0.35">
      <c r="FW10205" s="128"/>
      <c r="FX10205" s="128"/>
      <c r="FY10205" s="129"/>
      <c r="GA10205" s="128"/>
    </row>
    <row r="10206" spans="179:183" x14ac:dyDescent="0.35">
      <c r="FW10206" s="128"/>
      <c r="FX10206" s="128"/>
      <c r="FY10206" s="129"/>
      <c r="GA10206" s="128"/>
    </row>
    <row r="10207" spans="179:183" x14ac:dyDescent="0.35">
      <c r="FW10207" s="128"/>
      <c r="FX10207" s="128"/>
      <c r="FY10207" s="129"/>
      <c r="GA10207" s="128"/>
    </row>
    <row r="10208" spans="179:183" x14ac:dyDescent="0.35">
      <c r="FW10208" s="128"/>
      <c r="FX10208" s="128"/>
      <c r="FY10208" s="129"/>
      <c r="GA10208" s="128"/>
    </row>
    <row r="10209" spans="179:183" x14ac:dyDescent="0.35">
      <c r="FW10209" s="128"/>
      <c r="FX10209" s="128"/>
      <c r="FY10209" s="129"/>
      <c r="GA10209" s="128"/>
    </row>
    <row r="10210" spans="179:183" x14ac:dyDescent="0.35">
      <c r="FW10210" s="128"/>
      <c r="FX10210" s="128"/>
      <c r="FY10210" s="129"/>
      <c r="GA10210" s="128"/>
    </row>
    <row r="10211" spans="179:183" x14ac:dyDescent="0.35">
      <c r="FW10211" s="128"/>
      <c r="FX10211" s="128"/>
      <c r="FY10211" s="129"/>
      <c r="GA10211" s="128"/>
    </row>
    <row r="10212" spans="179:183" x14ac:dyDescent="0.35">
      <c r="FW10212" s="128"/>
      <c r="FX10212" s="128"/>
      <c r="FY10212" s="129"/>
      <c r="GA10212" s="128"/>
    </row>
    <row r="10213" spans="179:183" x14ac:dyDescent="0.35">
      <c r="FW10213" s="128"/>
      <c r="FX10213" s="128"/>
      <c r="FY10213" s="129"/>
      <c r="GA10213" s="128"/>
    </row>
    <row r="10214" spans="179:183" x14ac:dyDescent="0.35">
      <c r="FW10214" s="128"/>
      <c r="FX10214" s="128"/>
      <c r="FY10214" s="129"/>
      <c r="GA10214" s="128"/>
    </row>
    <row r="10215" spans="179:183" x14ac:dyDescent="0.35">
      <c r="FW10215" s="128"/>
      <c r="FX10215" s="128"/>
      <c r="FY10215" s="129"/>
      <c r="GA10215" s="128"/>
    </row>
    <row r="10216" spans="179:183" x14ac:dyDescent="0.35">
      <c r="FW10216" s="128"/>
      <c r="FX10216" s="128"/>
      <c r="FY10216" s="129"/>
      <c r="GA10216" s="128"/>
    </row>
    <row r="10217" spans="179:183" x14ac:dyDescent="0.35">
      <c r="FW10217" s="128"/>
      <c r="FX10217" s="128"/>
      <c r="FY10217" s="129"/>
      <c r="GA10217" s="128"/>
    </row>
    <row r="10218" spans="179:183" x14ac:dyDescent="0.35">
      <c r="FW10218" s="128"/>
      <c r="FX10218" s="128"/>
      <c r="FY10218" s="129"/>
      <c r="GA10218" s="128"/>
    </row>
    <row r="10219" spans="179:183" x14ac:dyDescent="0.35">
      <c r="FW10219" s="128"/>
      <c r="FX10219" s="128"/>
      <c r="FY10219" s="129"/>
      <c r="GA10219" s="128"/>
    </row>
    <row r="10220" spans="179:183" x14ac:dyDescent="0.35">
      <c r="FW10220" s="128"/>
      <c r="FX10220" s="128"/>
      <c r="FY10220" s="129"/>
      <c r="GA10220" s="128"/>
    </row>
    <row r="10221" spans="179:183" x14ac:dyDescent="0.35">
      <c r="FW10221" s="128"/>
      <c r="FX10221" s="128"/>
      <c r="FY10221" s="129"/>
      <c r="GA10221" s="128"/>
    </row>
    <row r="10222" spans="179:183" x14ac:dyDescent="0.35">
      <c r="FW10222" s="128"/>
      <c r="FX10222" s="128"/>
      <c r="FY10222" s="129"/>
      <c r="GA10222" s="128"/>
    </row>
    <row r="10223" spans="179:183" x14ac:dyDescent="0.35">
      <c r="FW10223" s="128"/>
      <c r="FX10223" s="128"/>
      <c r="FY10223" s="129"/>
      <c r="GA10223" s="128"/>
    </row>
    <row r="10224" spans="179:183" x14ac:dyDescent="0.35">
      <c r="FW10224" s="128"/>
      <c r="FX10224" s="128"/>
      <c r="FY10224" s="129"/>
      <c r="GA10224" s="128"/>
    </row>
    <row r="10225" spans="179:183" x14ac:dyDescent="0.35">
      <c r="FW10225" s="128"/>
      <c r="FX10225" s="128"/>
      <c r="FY10225" s="129"/>
      <c r="GA10225" s="128"/>
    </row>
    <row r="10226" spans="179:183" x14ac:dyDescent="0.35">
      <c r="FW10226" s="128"/>
      <c r="FX10226" s="128"/>
      <c r="FY10226" s="129"/>
      <c r="GA10226" s="128"/>
    </row>
    <row r="10227" spans="179:183" x14ac:dyDescent="0.35">
      <c r="FW10227" s="128"/>
      <c r="FX10227" s="128"/>
      <c r="FY10227" s="129"/>
      <c r="GA10227" s="128"/>
    </row>
    <row r="10228" spans="179:183" x14ac:dyDescent="0.35">
      <c r="FW10228" s="128"/>
      <c r="FX10228" s="128"/>
      <c r="FY10228" s="129"/>
      <c r="GA10228" s="128"/>
    </row>
    <row r="10229" spans="179:183" x14ac:dyDescent="0.35">
      <c r="FW10229" s="128"/>
      <c r="FX10229" s="128"/>
      <c r="FY10229" s="129"/>
      <c r="GA10229" s="128"/>
    </row>
    <row r="10230" spans="179:183" x14ac:dyDescent="0.35">
      <c r="FW10230" s="128"/>
      <c r="FX10230" s="128"/>
      <c r="FY10230" s="129"/>
      <c r="GA10230" s="128"/>
    </row>
    <row r="10231" spans="179:183" x14ac:dyDescent="0.35">
      <c r="FW10231" s="128"/>
      <c r="FX10231" s="128"/>
      <c r="FY10231" s="129"/>
      <c r="GA10231" s="128"/>
    </row>
    <row r="10232" spans="179:183" x14ac:dyDescent="0.35">
      <c r="FW10232" s="128"/>
      <c r="FX10232" s="128"/>
      <c r="FY10232" s="129"/>
      <c r="GA10232" s="128"/>
    </row>
    <row r="10233" spans="179:183" x14ac:dyDescent="0.35">
      <c r="FW10233" s="128"/>
      <c r="FX10233" s="128"/>
      <c r="FY10233" s="129"/>
      <c r="GA10233" s="128"/>
    </row>
    <row r="10234" spans="179:183" x14ac:dyDescent="0.35">
      <c r="FW10234" s="128"/>
      <c r="FX10234" s="128"/>
      <c r="FY10234" s="129"/>
      <c r="GA10234" s="128"/>
    </row>
    <row r="10235" spans="179:183" x14ac:dyDescent="0.35">
      <c r="FW10235" s="128"/>
      <c r="FX10235" s="128"/>
      <c r="FY10235" s="129"/>
      <c r="GA10235" s="128"/>
    </row>
    <row r="10236" spans="179:183" x14ac:dyDescent="0.35">
      <c r="FW10236" s="128"/>
      <c r="FX10236" s="128"/>
      <c r="FY10236" s="129"/>
      <c r="GA10236" s="128"/>
    </row>
    <row r="10237" spans="179:183" x14ac:dyDescent="0.35">
      <c r="FW10237" s="128"/>
      <c r="FX10237" s="128"/>
      <c r="FY10237" s="129"/>
      <c r="GA10237" s="128"/>
    </row>
    <row r="10238" spans="179:183" x14ac:dyDescent="0.35">
      <c r="FW10238" s="128"/>
      <c r="FX10238" s="128"/>
      <c r="FY10238" s="129"/>
      <c r="GA10238" s="128"/>
    </row>
    <row r="10239" spans="179:183" x14ac:dyDescent="0.35">
      <c r="FW10239" s="128"/>
      <c r="FX10239" s="128"/>
      <c r="FY10239" s="129"/>
      <c r="GA10239" s="128"/>
    </row>
    <row r="10240" spans="179:183" x14ac:dyDescent="0.35">
      <c r="FW10240" s="128"/>
      <c r="FX10240" s="128"/>
      <c r="FY10240" s="129"/>
      <c r="GA10240" s="128"/>
    </row>
    <row r="10241" spans="179:183" x14ac:dyDescent="0.35">
      <c r="FW10241" s="128"/>
      <c r="FX10241" s="128"/>
      <c r="FY10241" s="129"/>
      <c r="GA10241" s="128"/>
    </row>
    <row r="10242" spans="179:183" x14ac:dyDescent="0.35">
      <c r="FW10242" s="128"/>
      <c r="FX10242" s="128"/>
      <c r="FY10242" s="129"/>
      <c r="GA10242" s="128"/>
    </row>
    <row r="10243" spans="179:183" x14ac:dyDescent="0.35">
      <c r="FW10243" s="128"/>
      <c r="FX10243" s="128"/>
      <c r="FY10243" s="129"/>
      <c r="GA10243" s="128"/>
    </row>
    <row r="10244" spans="179:183" x14ac:dyDescent="0.35">
      <c r="FW10244" s="128"/>
      <c r="FX10244" s="128"/>
      <c r="FY10244" s="129"/>
      <c r="GA10244" s="128"/>
    </row>
    <row r="10245" spans="179:183" x14ac:dyDescent="0.35">
      <c r="FW10245" s="128"/>
      <c r="FX10245" s="128"/>
      <c r="FY10245" s="129"/>
      <c r="GA10245" s="128"/>
    </row>
    <row r="10246" spans="179:183" x14ac:dyDescent="0.35">
      <c r="FW10246" s="128"/>
      <c r="FX10246" s="128"/>
      <c r="FY10246" s="129"/>
      <c r="GA10246" s="128"/>
    </row>
    <row r="10247" spans="179:183" x14ac:dyDescent="0.35">
      <c r="FW10247" s="128"/>
      <c r="FX10247" s="128"/>
      <c r="FY10247" s="129"/>
      <c r="GA10247" s="128"/>
    </row>
    <row r="10248" spans="179:183" x14ac:dyDescent="0.35">
      <c r="FW10248" s="128"/>
      <c r="FX10248" s="128"/>
      <c r="FY10248" s="129"/>
      <c r="GA10248" s="128"/>
    </row>
    <row r="10249" spans="179:183" x14ac:dyDescent="0.35">
      <c r="FW10249" s="128"/>
      <c r="FX10249" s="128"/>
      <c r="FY10249" s="129"/>
      <c r="GA10249" s="128"/>
    </row>
    <row r="10250" spans="179:183" x14ac:dyDescent="0.35">
      <c r="FW10250" s="128"/>
      <c r="FX10250" s="128"/>
      <c r="FY10250" s="129"/>
      <c r="GA10250" s="128"/>
    </row>
    <row r="10251" spans="179:183" x14ac:dyDescent="0.35">
      <c r="FW10251" s="128"/>
      <c r="FX10251" s="128"/>
      <c r="FY10251" s="129"/>
      <c r="GA10251" s="128"/>
    </row>
    <row r="10252" spans="179:183" x14ac:dyDescent="0.35">
      <c r="FW10252" s="128"/>
      <c r="FX10252" s="128"/>
      <c r="FY10252" s="129"/>
      <c r="GA10252" s="128"/>
    </row>
    <row r="10253" spans="179:183" x14ac:dyDescent="0.35">
      <c r="FW10253" s="128"/>
      <c r="FX10253" s="128"/>
      <c r="FY10253" s="129"/>
      <c r="GA10253" s="128"/>
    </row>
    <row r="10254" spans="179:183" x14ac:dyDescent="0.35">
      <c r="FW10254" s="128"/>
      <c r="FX10254" s="128"/>
      <c r="FY10254" s="129"/>
      <c r="GA10254" s="128"/>
    </row>
    <row r="10255" spans="179:183" x14ac:dyDescent="0.35">
      <c r="FW10255" s="128"/>
      <c r="FX10255" s="128"/>
      <c r="FY10255" s="129"/>
      <c r="GA10255" s="128"/>
    </row>
    <row r="10256" spans="179:183" x14ac:dyDescent="0.35">
      <c r="FW10256" s="128"/>
      <c r="FX10256" s="128"/>
      <c r="FY10256" s="129"/>
      <c r="GA10256" s="128"/>
    </row>
    <row r="10257" spans="179:183" x14ac:dyDescent="0.35">
      <c r="FW10257" s="128"/>
      <c r="FX10257" s="128"/>
      <c r="FY10257" s="129"/>
      <c r="GA10257" s="128"/>
    </row>
    <row r="10258" spans="179:183" x14ac:dyDescent="0.35">
      <c r="FW10258" s="128"/>
      <c r="FX10258" s="128"/>
      <c r="FY10258" s="129"/>
      <c r="GA10258" s="128"/>
    </row>
    <row r="10259" spans="179:183" x14ac:dyDescent="0.35">
      <c r="FW10259" s="128"/>
      <c r="FX10259" s="128"/>
      <c r="FY10259" s="129"/>
      <c r="GA10259" s="128"/>
    </row>
    <row r="10260" spans="179:183" x14ac:dyDescent="0.35">
      <c r="FW10260" s="128"/>
      <c r="FX10260" s="128"/>
      <c r="FY10260" s="129"/>
      <c r="GA10260" s="128"/>
    </row>
    <row r="10261" spans="179:183" x14ac:dyDescent="0.35">
      <c r="FW10261" s="128"/>
      <c r="FX10261" s="128"/>
      <c r="FY10261" s="129"/>
      <c r="GA10261" s="128"/>
    </row>
    <row r="10262" spans="179:183" x14ac:dyDescent="0.35">
      <c r="FW10262" s="128"/>
      <c r="FX10262" s="128"/>
      <c r="FY10262" s="129"/>
      <c r="GA10262" s="128"/>
    </row>
    <row r="10263" spans="179:183" x14ac:dyDescent="0.35">
      <c r="FW10263" s="128"/>
      <c r="FX10263" s="128"/>
      <c r="FY10263" s="129"/>
      <c r="GA10263" s="128"/>
    </row>
    <row r="10264" spans="179:183" x14ac:dyDescent="0.35">
      <c r="FW10264" s="128"/>
      <c r="FX10264" s="128"/>
      <c r="FY10264" s="129"/>
      <c r="GA10264" s="128"/>
    </row>
    <row r="10265" spans="179:183" x14ac:dyDescent="0.35">
      <c r="FW10265" s="128"/>
      <c r="FX10265" s="128"/>
      <c r="FY10265" s="129"/>
      <c r="GA10265" s="128"/>
    </row>
    <row r="10266" spans="179:183" x14ac:dyDescent="0.35">
      <c r="FW10266" s="128"/>
      <c r="FX10266" s="128"/>
      <c r="FY10266" s="129"/>
      <c r="GA10266" s="128"/>
    </row>
    <row r="10267" spans="179:183" x14ac:dyDescent="0.35">
      <c r="FW10267" s="128"/>
      <c r="FX10267" s="128"/>
      <c r="FY10267" s="129"/>
      <c r="GA10267" s="128"/>
    </row>
    <row r="10268" spans="179:183" x14ac:dyDescent="0.35">
      <c r="FW10268" s="128"/>
      <c r="FX10268" s="128"/>
      <c r="FY10268" s="129"/>
      <c r="GA10268" s="128"/>
    </row>
    <row r="10269" spans="179:183" x14ac:dyDescent="0.35">
      <c r="FW10269" s="128"/>
      <c r="FX10269" s="128"/>
      <c r="FY10269" s="129"/>
      <c r="GA10269" s="128"/>
    </row>
    <row r="10270" spans="179:183" x14ac:dyDescent="0.35">
      <c r="FW10270" s="128"/>
      <c r="FX10270" s="128"/>
      <c r="FY10270" s="129"/>
      <c r="GA10270" s="128"/>
    </row>
    <row r="10271" spans="179:183" x14ac:dyDescent="0.35">
      <c r="FW10271" s="128"/>
      <c r="FX10271" s="128"/>
      <c r="FY10271" s="129"/>
      <c r="GA10271" s="128"/>
    </row>
    <row r="10272" spans="179:183" x14ac:dyDescent="0.35">
      <c r="FW10272" s="128"/>
      <c r="FX10272" s="128"/>
      <c r="FY10272" s="129"/>
      <c r="GA10272" s="128"/>
    </row>
    <row r="10273" spans="179:183" x14ac:dyDescent="0.35">
      <c r="FW10273" s="128"/>
      <c r="FX10273" s="128"/>
      <c r="FY10273" s="129"/>
      <c r="GA10273" s="128"/>
    </row>
    <row r="10274" spans="179:183" x14ac:dyDescent="0.35">
      <c r="FW10274" s="128"/>
      <c r="FX10274" s="128"/>
      <c r="FY10274" s="129"/>
      <c r="GA10274" s="128"/>
    </row>
    <row r="10275" spans="179:183" x14ac:dyDescent="0.35">
      <c r="FW10275" s="128"/>
      <c r="FX10275" s="128"/>
      <c r="FY10275" s="129"/>
      <c r="GA10275" s="128"/>
    </row>
    <row r="10276" spans="179:183" x14ac:dyDescent="0.35">
      <c r="FW10276" s="128"/>
      <c r="FX10276" s="128"/>
      <c r="FY10276" s="129"/>
      <c r="GA10276" s="128"/>
    </row>
    <row r="10277" spans="179:183" x14ac:dyDescent="0.35">
      <c r="FW10277" s="128"/>
      <c r="FX10277" s="128"/>
      <c r="FY10277" s="129"/>
      <c r="GA10277" s="128"/>
    </row>
    <row r="10278" spans="179:183" x14ac:dyDescent="0.35">
      <c r="FW10278" s="128"/>
      <c r="FX10278" s="128"/>
      <c r="FY10278" s="129"/>
      <c r="GA10278" s="128"/>
    </row>
    <row r="10279" spans="179:183" x14ac:dyDescent="0.35">
      <c r="FW10279" s="128"/>
      <c r="FX10279" s="128"/>
      <c r="FY10279" s="129"/>
      <c r="GA10279" s="128"/>
    </row>
    <row r="10280" spans="179:183" x14ac:dyDescent="0.35">
      <c r="FW10280" s="128"/>
      <c r="FX10280" s="128"/>
      <c r="FY10280" s="129"/>
      <c r="GA10280" s="128"/>
    </row>
    <row r="10281" spans="179:183" x14ac:dyDescent="0.35">
      <c r="FW10281" s="128"/>
      <c r="FX10281" s="128"/>
      <c r="FY10281" s="129"/>
      <c r="GA10281" s="128"/>
    </row>
    <row r="10282" spans="179:183" x14ac:dyDescent="0.35">
      <c r="FW10282" s="128"/>
      <c r="FX10282" s="128"/>
      <c r="FY10282" s="129"/>
      <c r="GA10282" s="128"/>
    </row>
    <row r="10283" spans="179:183" x14ac:dyDescent="0.35">
      <c r="FW10283" s="128"/>
      <c r="FX10283" s="128"/>
      <c r="FY10283" s="129"/>
      <c r="GA10283" s="128"/>
    </row>
    <row r="10284" spans="179:183" x14ac:dyDescent="0.35">
      <c r="FW10284" s="128"/>
      <c r="FX10284" s="128"/>
      <c r="FY10284" s="129"/>
      <c r="GA10284" s="128"/>
    </row>
    <row r="10285" spans="179:183" x14ac:dyDescent="0.35">
      <c r="FW10285" s="128"/>
      <c r="FX10285" s="128"/>
      <c r="FY10285" s="129"/>
      <c r="GA10285" s="128"/>
    </row>
    <row r="10286" spans="179:183" x14ac:dyDescent="0.35">
      <c r="FW10286" s="128"/>
      <c r="FX10286" s="128"/>
      <c r="FY10286" s="129"/>
      <c r="GA10286" s="128"/>
    </row>
    <row r="10287" spans="179:183" x14ac:dyDescent="0.35">
      <c r="FW10287" s="128"/>
      <c r="FX10287" s="128"/>
      <c r="FY10287" s="129"/>
      <c r="GA10287" s="128"/>
    </row>
    <row r="10288" spans="179:183" x14ac:dyDescent="0.35">
      <c r="FW10288" s="128"/>
      <c r="FX10288" s="128"/>
      <c r="FY10288" s="129"/>
      <c r="GA10288" s="128"/>
    </row>
    <row r="10289" spans="179:183" x14ac:dyDescent="0.35">
      <c r="FW10289" s="128"/>
      <c r="FX10289" s="128"/>
      <c r="FY10289" s="129"/>
      <c r="GA10289" s="128"/>
    </row>
    <row r="10290" spans="179:183" x14ac:dyDescent="0.35">
      <c r="FW10290" s="128"/>
      <c r="FX10290" s="128"/>
      <c r="FY10290" s="129"/>
      <c r="GA10290" s="128"/>
    </row>
    <row r="10291" spans="179:183" x14ac:dyDescent="0.35">
      <c r="FW10291" s="128"/>
      <c r="FX10291" s="128"/>
      <c r="FY10291" s="129"/>
      <c r="GA10291" s="128"/>
    </row>
    <row r="10292" spans="179:183" x14ac:dyDescent="0.35">
      <c r="FW10292" s="128"/>
      <c r="FX10292" s="128"/>
      <c r="FY10292" s="129"/>
      <c r="GA10292" s="128"/>
    </row>
    <row r="10293" spans="179:183" x14ac:dyDescent="0.35">
      <c r="FW10293" s="128"/>
      <c r="FX10293" s="128"/>
      <c r="FY10293" s="129"/>
      <c r="GA10293" s="128"/>
    </row>
    <row r="10294" spans="179:183" x14ac:dyDescent="0.35">
      <c r="FW10294" s="128"/>
      <c r="FX10294" s="128"/>
      <c r="FY10294" s="129"/>
      <c r="GA10294" s="128"/>
    </row>
    <row r="10295" spans="179:183" x14ac:dyDescent="0.35">
      <c r="FW10295" s="128"/>
      <c r="FX10295" s="128"/>
      <c r="FY10295" s="129"/>
      <c r="GA10295" s="128"/>
    </row>
    <row r="10296" spans="179:183" x14ac:dyDescent="0.35">
      <c r="FW10296" s="128"/>
      <c r="FX10296" s="128"/>
      <c r="FY10296" s="129"/>
      <c r="GA10296" s="128"/>
    </row>
    <row r="10297" spans="179:183" x14ac:dyDescent="0.35">
      <c r="FW10297" s="128"/>
      <c r="FX10297" s="128"/>
      <c r="FY10297" s="129"/>
      <c r="GA10297" s="128"/>
    </row>
    <row r="10298" spans="179:183" x14ac:dyDescent="0.35">
      <c r="FW10298" s="128"/>
      <c r="FX10298" s="128"/>
      <c r="FY10298" s="129"/>
      <c r="GA10298" s="128"/>
    </row>
    <row r="10299" spans="179:183" x14ac:dyDescent="0.35">
      <c r="FW10299" s="128"/>
      <c r="FX10299" s="128"/>
      <c r="FY10299" s="129"/>
      <c r="GA10299" s="128"/>
    </row>
    <row r="10300" spans="179:183" x14ac:dyDescent="0.35">
      <c r="FW10300" s="128"/>
      <c r="FX10300" s="128"/>
      <c r="FY10300" s="129"/>
      <c r="GA10300" s="128"/>
    </row>
    <row r="10301" spans="179:183" x14ac:dyDescent="0.35">
      <c r="FW10301" s="128"/>
      <c r="FX10301" s="128"/>
      <c r="FY10301" s="129"/>
      <c r="GA10301" s="128"/>
    </row>
    <row r="10302" spans="179:183" x14ac:dyDescent="0.35">
      <c r="FW10302" s="128"/>
      <c r="FX10302" s="128"/>
      <c r="FY10302" s="129"/>
      <c r="GA10302" s="128"/>
    </row>
    <row r="10303" spans="179:183" x14ac:dyDescent="0.35">
      <c r="FW10303" s="128"/>
      <c r="FX10303" s="128"/>
      <c r="FY10303" s="129"/>
      <c r="GA10303" s="128"/>
    </row>
    <row r="10304" spans="179:183" x14ac:dyDescent="0.35">
      <c r="FW10304" s="128"/>
      <c r="FX10304" s="128"/>
      <c r="FY10304" s="129"/>
      <c r="GA10304" s="128"/>
    </row>
    <row r="10305" spans="179:183" x14ac:dyDescent="0.35">
      <c r="FW10305" s="128"/>
      <c r="FX10305" s="128"/>
      <c r="FY10305" s="129"/>
      <c r="GA10305" s="128"/>
    </row>
    <row r="10306" spans="179:183" x14ac:dyDescent="0.35">
      <c r="FW10306" s="128"/>
      <c r="FX10306" s="128"/>
      <c r="FY10306" s="129"/>
      <c r="GA10306" s="128"/>
    </row>
    <row r="10307" spans="179:183" x14ac:dyDescent="0.35">
      <c r="FW10307" s="128"/>
      <c r="FX10307" s="128"/>
      <c r="FY10307" s="129"/>
      <c r="GA10307" s="128"/>
    </row>
    <row r="10308" spans="179:183" x14ac:dyDescent="0.35">
      <c r="FW10308" s="128"/>
      <c r="FX10308" s="128"/>
      <c r="FY10308" s="129"/>
      <c r="GA10308" s="128"/>
    </row>
    <row r="10309" spans="179:183" x14ac:dyDescent="0.35">
      <c r="FW10309" s="128"/>
      <c r="FX10309" s="128"/>
      <c r="FY10309" s="129"/>
      <c r="GA10309" s="128"/>
    </row>
    <row r="10310" spans="179:183" x14ac:dyDescent="0.35">
      <c r="FW10310" s="128"/>
      <c r="FX10310" s="128"/>
      <c r="FY10310" s="129"/>
      <c r="GA10310" s="128"/>
    </row>
    <row r="10311" spans="179:183" x14ac:dyDescent="0.35">
      <c r="FW10311" s="128"/>
      <c r="FX10311" s="128"/>
      <c r="FY10311" s="129"/>
      <c r="GA10311" s="128"/>
    </row>
    <row r="10312" spans="179:183" x14ac:dyDescent="0.35">
      <c r="FW10312" s="128"/>
      <c r="FX10312" s="128"/>
      <c r="FY10312" s="129"/>
      <c r="GA10312" s="128"/>
    </row>
    <row r="10313" spans="179:183" x14ac:dyDescent="0.35">
      <c r="FW10313" s="128"/>
      <c r="FX10313" s="128"/>
      <c r="FY10313" s="129"/>
      <c r="GA10313" s="128"/>
    </row>
    <row r="10314" spans="179:183" x14ac:dyDescent="0.35">
      <c r="FW10314" s="128"/>
      <c r="FX10314" s="128"/>
      <c r="FY10314" s="129"/>
      <c r="GA10314" s="128"/>
    </row>
    <row r="10315" spans="179:183" x14ac:dyDescent="0.35">
      <c r="FW10315" s="128"/>
      <c r="FX10315" s="128"/>
      <c r="FY10315" s="129"/>
      <c r="GA10315" s="128"/>
    </row>
    <row r="10316" spans="179:183" x14ac:dyDescent="0.35">
      <c r="FW10316" s="128"/>
      <c r="FX10316" s="128"/>
      <c r="FY10316" s="129"/>
      <c r="GA10316" s="128"/>
    </row>
    <row r="10317" spans="179:183" x14ac:dyDescent="0.35">
      <c r="FW10317" s="128"/>
      <c r="FX10317" s="128"/>
      <c r="FY10317" s="129"/>
      <c r="GA10317" s="128"/>
    </row>
    <row r="10318" spans="179:183" x14ac:dyDescent="0.35">
      <c r="FW10318" s="128"/>
      <c r="FX10318" s="128"/>
      <c r="FY10318" s="129"/>
      <c r="GA10318" s="128"/>
    </row>
    <row r="10319" spans="179:183" x14ac:dyDescent="0.35">
      <c r="FW10319" s="128"/>
      <c r="FX10319" s="128"/>
      <c r="FY10319" s="129"/>
      <c r="GA10319" s="128"/>
    </row>
    <row r="10320" spans="179:183" x14ac:dyDescent="0.35">
      <c r="FW10320" s="128"/>
      <c r="FX10320" s="128"/>
      <c r="FY10320" s="129"/>
      <c r="GA10320" s="128"/>
    </row>
    <row r="10321" spans="179:183" x14ac:dyDescent="0.35">
      <c r="FW10321" s="128"/>
      <c r="FX10321" s="128"/>
      <c r="FY10321" s="129"/>
      <c r="GA10321" s="128"/>
    </row>
    <row r="10322" spans="179:183" x14ac:dyDescent="0.35">
      <c r="FW10322" s="128"/>
      <c r="FX10322" s="128"/>
      <c r="FY10322" s="129"/>
      <c r="GA10322" s="128"/>
    </row>
    <row r="10323" spans="179:183" x14ac:dyDescent="0.35">
      <c r="FW10323" s="128"/>
      <c r="FX10323" s="128"/>
      <c r="FY10323" s="129"/>
      <c r="GA10323" s="128"/>
    </row>
    <row r="10324" spans="179:183" x14ac:dyDescent="0.35">
      <c r="FW10324" s="128"/>
      <c r="FX10324" s="128"/>
      <c r="FY10324" s="129"/>
      <c r="GA10324" s="128"/>
    </row>
    <row r="10325" spans="179:183" x14ac:dyDescent="0.35">
      <c r="FW10325" s="128"/>
      <c r="FX10325" s="128"/>
      <c r="FY10325" s="129"/>
      <c r="GA10325" s="128"/>
    </row>
    <row r="10326" spans="179:183" x14ac:dyDescent="0.35">
      <c r="FW10326" s="128"/>
      <c r="FX10326" s="128"/>
      <c r="FY10326" s="129"/>
      <c r="GA10326" s="128"/>
    </row>
    <row r="10327" spans="179:183" x14ac:dyDescent="0.35">
      <c r="FW10327" s="128"/>
      <c r="FX10327" s="128"/>
      <c r="FY10327" s="129"/>
      <c r="GA10327" s="128"/>
    </row>
    <row r="10328" spans="179:183" x14ac:dyDescent="0.35">
      <c r="FW10328" s="128"/>
      <c r="FX10328" s="128"/>
      <c r="FY10328" s="129"/>
      <c r="GA10328" s="128"/>
    </row>
    <row r="10329" spans="179:183" x14ac:dyDescent="0.35">
      <c r="FW10329" s="128"/>
      <c r="FX10329" s="128"/>
      <c r="FY10329" s="129"/>
      <c r="GA10329" s="128"/>
    </row>
    <row r="10330" spans="179:183" x14ac:dyDescent="0.35">
      <c r="FW10330" s="128"/>
      <c r="FX10330" s="128"/>
      <c r="FY10330" s="129"/>
      <c r="GA10330" s="128"/>
    </row>
    <row r="10331" spans="179:183" x14ac:dyDescent="0.35">
      <c r="FW10331" s="128"/>
      <c r="FX10331" s="128"/>
      <c r="FY10331" s="129"/>
      <c r="GA10331" s="128"/>
    </row>
    <row r="10332" spans="179:183" x14ac:dyDescent="0.35">
      <c r="FW10332" s="128"/>
      <c r="FX10332" s="128"/>
      <c r="FY10332" s="129"/>
      <c r="GA10332" s="128"/>
    </row>
    <row r="10333" spans="179:183" x14ac:dyDescent="0.35">
      <c r="FW10333" s="128"/>
      <c r="FX10333" s="128"/>
      <c r="FY10333" s="129"/>
      <c r="GA10333" s="128"/>
    </row>
    <row r="10334" spans="179:183" x14ac:dyDescent="0.35">
      <c r="FW10334" s="128"/>
      <c r="FX10334" s="128"/>
      <c r="FY10334" s="129"/>
      <c r="GA10334" s="128"/>
    </row>
    <row r="10335" spans="179:183" x14ac:dyDescent="0.35">
      <c r="FW10335" s="128"/>
      <c r="FX10335" s="128"/>
      <c r="FY10335" s="129"/>
      <c r="GA10335" s="128"/>
    </row>
    <row r="10336" spans="179:183" x14ac:dyDescent="0.35">
      <c r="FW10336" s="128"/>
      <c r="FX10336" s="128"/>
      <c r="FY10336" s="129"/>
      <c r="GA10336" s="128"/>
    </row>
    <row r="10337" spans="179:183" x14ac:dyDescent="0.35">
      <c r="FW10337" s="128"/>
      <c r="FX10337" s="128"/>
      <c r="FY10337" s="129"/>
      <c r="GA10337" s="128"/>
    </row>
    <row r="10338" spans="179:183" x14ac:dyDescent="0.35">
      <c r="FW10338" s="128"/>
      <c r="FX10338" s="128"/>
      <c r="FY10338" s="129"/>
      <c r="GA10338" s="128"/>
    </row>
    <row r="10339" spans="179:183" x14ac:dyDescent="0.35">
      <c r="FW10339" s="128"/>
      <c r="FX10339" s="128"/>
      <c r="FY10339" s="129"/>
      <c r="GA10339" s="128"/>
    </row>
    <row r="10340" spans="179:183" x14ac:dyDescent="0.35">
      <c r="FW10340" s="128"/>
      <c r="FX10340" s="128"/>
      <c r="FY10340" s="129"/>
      <c r="GA10340" s="128"/>
    </row>
    <row r="10341" spans="179:183" x14ac:dyDescent="0.35">
      <c r="FW10341" s="128"/>
      <c r="FX10341" s="128"/>
      <c r="FY10341" s="129"/>
      <c r="GA10341" s="128"/>
    </row>
    <row r="10342" spans="179:183" x14ac:dyDescent="0.35">
      <c r="FW10342" s="128"/>
      <c r="FX10342" s="128"/>
      <c r="FY10342" s="129"/>
      <c r="GA10342" s="128"/>
    </row>
    <row r="10343" spans="179:183" x14ac:dyDescent="0.35">
      <c r="FW10343" s="128"/>
      <c r="FX10343" s="128"/>
      <c r="FY10343" s="129"/>
      <c r="GA10343" s="128"/>
    </row>
    <row r="10344" spans="179:183" x14ac:dyDescent="0.35">
      <c r="FW10344" s="128"/>
      <c r="FX10344" s="128"/>
      <c r="FY10344" s="129"/>
      <c r="GA10344" s="128"/>
    </row>
    <row r="10345" spans="179:183" x14ac:dyDescent="0.35">
      <c r="FW10345" s="128"/>
      <c r="FX10345" s="128"/>
      <c r="FY10345" s="129"/>
      <c r="GA10345" s="128"/>
    </row>
    <row r="10346" spans="179:183" x14ac:dyDescent="0.35">
      <c r="FW10346" s="128"/>
      <c r="FX10346" s="128"/>
      <c r="FY10346" s="129"/>
      <c r="GA10346" s="128"/>
    </row>
    <row r="10347" spans="179:183" x14ac:dyDescent="0.35">
      <c r="FW10347" s="128"/>
      <c r="FX10347" s="128"/>
      <c r="FY10347" s="129"/>
      <c r="GA10347" s="128"/>
    </row>
    <row r="10348" spans="179:183" x14ac:dyDescent="0.35">
      <c r="FW10348" s="128"/>
      <c r="FX10348" s="128"/>
      <c r="FY10348" s="129"/>
      <c r="GA10348" s="128"/>
    </row>
    <row r="10349" spans="179:183" x14ac:dyDescent="0.35">
      <c r="FW10349" s="128"/>
      <c r="FX10349" s="128"/>
      <c r="FY10349" s="129"/>
      <c r="GA10349" s="128"/>
    </row>
    <row r="10350" spans="179:183" x14ac:dyDescent="0.35">
      <c r="FW10350" s="128"/>
      <c r="FX10350" s="128"/>
      <c r="FY10350" s="129"/>
      <c r="GA10350" s="128"/>
    </row>
    <row r="10351" spans="179:183" x14ac:dyDescent="0.35">
      <c r="FW10351" s="128"/>
      <c r="FX10351" s="128"/>
      <c r="FY10351" s="129"/>
      <c r="GA10351" s="128"/>
    </row>
    <row r="10352" spans="179:183" x14ac:dyDescent="0.35">
      <c r="FW10352" s="128"/>
      <c r="FX10352" s="128"/>
      <c r="FY10352" s="129"/>
      <c r="GA10352" s="128"/>
    </row>
    <row r="10353" spans="179:183" x14ac:dyDescent="0.35">
      <c r="FW10353" s="128"/>
      <c r="FX10353" s="128"/>
      <c r="FY10353" s="129"/>
      <c r="GA10353" s="128"/>
    </row>
    <row r="10354" spans="179:183" x14ac:dyDescent="0.35">
      <c r="FW10354" s="128"/>
      <c r="FX10354" s="128"/>
      <c r="FY10354" s="129"/>
      <c r="GA10354" s="128"/>
    </row>
    <row r="10355" spans="179:183" x14ac:dyDescent="0.35">
      <c r="FW10355" s="128"/>
      <c r="FX10355" s="128"/>
      <c r="FY10355" s="129"/>
      <c r="GA10355" s="128"/>
    </row>
    <row r="10356" spans="179:183" x14ac:dyDescent="0.35">
      <c r="FW10356" s="128"/>
      <c r="FX10356" s="128"/>
      <c r="FY10356" s="129"/>
      <c r="GA10356" s="128"/>
    </row>
    <row r="10357" spans="179:183" x14ac:dyDescent="0.35">
      <c r="FW10357" s="128"/>
      <c r="FX10357" s="128"/>
      <c r="FY10357" s="129"/>
      <c r="GA10357" s="128"/>
    </row>
    <row r="10358" spans="179:183" x14ac:dyDescent="0.35">
      <c r="FW10358" s="128"/>
      <c r="FX10358" s="128"/>
      <c r="FY10358" s="129"/>
      <c r="GA10358" s="128"/>
    </row>
    <row r="10359" spans="179:183" x14ac:dyDescent="0.35">
      <c r="FW10359" s="128"/>
      <c r="FX10359" s="128"/>
      <c r="FY10359" s="129"/>
      <c r="GA10359" s="128"/>
    </row>
    <row r="10360" spans="179:183" x14ac:dyDescent="0.35">
      <c r="FW10360" s="128"/>
      <c r="FX10360" s="128"/>
      <c r="FY10360" s="129"/>
      <c r="GA10360" s="128"/>
    </row>
    <row r="10361" spans="179:183" x14ac:dyDescent="0.35">
      <c r="FW10361" s="128"/>
      <c r="FX10361" s="128"/>
      <c r="FY10361" s="129"/>
      <c r="GA10361" s="128"/>
    </row>
    <row r="10362" spans="179:183" x14ac:dyDescent="0.35">
      <c r="FW10362" s="128"/>
      <c r="FX10362" s="128"/>
      <c r="FY10362" s="129"/>
      <c r="GA10362" s="128"/>
    </row>
    <row r="10363" spans="179:183" x14ac:dyDescent="0.35">
      <c r="FW10363" s="128"/>
      <c r="FX10363" s="128"/>
      <c r="FY10363" s="129"/>
      <c r="GA10363" s="128"/>
    </row>
    <row r="10364" spans="179:183" x14ac:dyDescent="0.35">
      <c r="FW10364" s="128"/>
      <c r="FX10364" s="128"/>
      <c r="FY10364" s="129"/>
      <c r="GA10364" s="128"/>
    </row>
    <row r="10365" spans="179:183" x14ac:dyDescent="0.35">
      <c r="FW10365" s="128"/>
      <c r="FX10365" s="128"/>
      <c r="FY10365" s="129"/>
      <c r="GA10365" s="128"/>
    </row>
    <row r="10366" spans="179:183" x14ac:dyDescent="0.35">
      <c r="FW10366" s="128"/>
      <c r="FX10366" s="128"/>
      <c r="FY10366" s="129"/>
      <c r="GA10366" s="128"/>
    </row>
    <row r="10367" spans="179:183" x14ac:dyDescent="0.35">
      <c r="FW10367" s="128"/>
      <c r="FX10367" s="128"/>
      <c r="FY10367" s="129"/>
      <c r="GA10367" s="128"/>
    </row>
    <row r="10368" spans="179:183" x14ac:dyDescent="0.35">
      <c r="FW10368" s="128"/>
      <c r="FX10368" s="128"/>
      <c r="FY10368" s="129"/>
      <c r="GA10368" s="128"/>
    </row>
    <row r="10369" spans="179:183" x14ac:dyDescent="0.35">
      <c r="FW10369" s="128"/>
      <c r="FX10369" s="128"/>
      <c r="FY10369" s="129"/>
      <c r="GA10369" s="128"/>
    </row>
    <row r="10370" spans="179:183" x14ac:dyDescent="0.35">
      <c r="FW10370" s="128"/>
      <c r="FX10370" s="128"/>
      <c r="FY10370" s="129"/>
      <c r="GA10370" s="128"/>
    </row>
    <row r="10371" spans="179:183" x14ac:dyDescent="0.35">
      <c r="FW10371" s="128"/>
      <c r="FX10371" s="128"/>
      <c r="FY10371" s="129"/>
      <c r="GA10371" s="128"/>
    </row>
    <row r="10372" spans="179:183" x14ac:dyDescent="0.35">
      <c r="FW10372" s="128"/>
      <c r="FX10372" s="128"/>
      <c r="FY10372" s="129"/>
      <c r="GA10372" s="128"/>
    </row>
    <row r="10373" spans="179:183" x14ac:dyDescent="0.35">
      <c r="FW10373" s="128"/>
      <c r="FX10373" s="128"/>
      <c r="FY10373" s="129"/>
      <c r="GA10373" s="128"/>
    </row>
    <row r="10374" spans="179:183" x14ac:dyDescent="0.35">
      <c r="FW10374" s="128"/>
      <c r="FX10374" s="128"/>
      <c r="FY10374" s="129"/>
      <c r="GA10374" s="128"/>
    </row>
    <row r="10375" spans="179:183" x14ac:dyDescent="0.35">
      <c r="FW10375" s="128"/>
      <c r="FX10375" s="128"/>
      <c r="FY10375" s="129"/>
      <c r="GA10375" s="128"/>
    </row>
    <row r="10376" spans="179:183" x14ac:dyDescent="0.35">
      <c r="FW10376" s="128"/>
      <c r="FX10376" s="128"/>
      <c r="FY10376" s="129"/>
      <c r="GA10376" s="128"/>
    </row>
    <row r="10377" spans="179:183" x14ac:dyDescent="0.35">
      <c r="FW10377" s="128"/>
      <c r="FX10377" s="128"/>
      <c r="FY10377" s="129"/>
      <c r="GA10377" s="128"/>
    </row>
    <row r="10378" spans="179:183" x14ac:dyDescent="0.35">
      <c r="FW10378" s="128"/>
      <c r="FX10378" s="128"/>
      <c r="FY10378" s="129"/>
      <c r="GA10378" s="128"/>
    </row>
    <row r="10379" spans="179:183" x14ac:dyDescent="0.35">
      <c r="FW10379" s="128"/>
      <c r="FX10379" s="128"/>
      <c r="FY10379" s="129"/>
      <c r="GA10379" s="128"/>
    </row>
    <row r="10380" spans="179:183" x14ac:dyDescent="0.35">
      <c r="FW10380" s="128"/>
      <c r="FX10380" s="128"/>
      <c r="FY10380" s="129"/>
      <c r="GA10380" s="128"/>
    </row>
    <row r="10381" spans="179:183" x14ac:dyDescent="0.35">
      <c r="FW10381" s="128"/>
      <c r="FX10381" s="128"/>
      <c r="FY10381" s="129"/>
      <c r="GA10381" s="128"/>
    </row>
    <row r="10382" spans="179:183" x14ac:dyDescent="0.35">
      <c r="FW10382" s="128"/>
      <c r="FX10382" s="128"/>
      <c r="FY10382" s="129"/>
      <c r="GA10382" s="128"/>
    </row>
    <row r="10383" spans="179:183" x14ac:dyDescent="0.35">
      <c r="FW10383" s="128"/>
      <c r="FX10383" s="128"/>
      <c r="FY10383" s="129"/>
      <c r="GA10383" s="128"/>
    </row>
    <row r="10384" spans="179:183" x14ac:dyDescent="0.35">
      <c r="FW10384" s="128"/>
      <c r="FX10384" s="128"/>
      <c r="FY10384" s="129"/>
      <c r="GA10384" s="128"/>
    </row>
    <row r="10385" spans="179:183" x14ac:dyDescent="0.35">
      <c r="FW10385" s="128"/>
      <c r="FX10385" s="128"/>
      <c r="FY10385" s="129"/>
      <c r="GA10385" s="128"/>
    </row>
    <row r="10386" spans="179:183" x14ac:dyDescent="0.35">
      <c r="FW10386" s="128"/>
      <c r="FX10386" s="128"/>
      <c r="FY10386" s="129"/>
      <c r="GA10386" s="128"/>
    </row>
    <row r="10387" spans="179:183" x14ac:dyDescent="0.35">
      <c r="FW10387" s="128"/>
      <c r="FX10387" s="128"/>
      <c r="FY10387" s="129"/>
      <c r="GA10387" s="128"/>
    </row>
    <row r="10388" spans="179:183" x14ac:dyDescent="0.35">
      <c r="FW10388" s="128"/>
      <c r="FX10388" s="128"/>
      <c r="FY10388" s="129"/>
      <c r="GA10388" s="128"/>
    </row>
    <row r="10389" spans="179:183" x14ac:dyDescent="0.35">
      <c r="FW10389" s="128"/>
      <c r="FX10389" s="128"/>
      <c r="FY10389" s="129"/>
      <c r="GA10389" s="128"/>
    </row>
    <row r="10390" spans="179:183" x14ac:dyDescent="0.35">
      <c r="FW10390" s="128"/>
      <c r="FX10390" s="128"/>
      <c r="FY10390" s="129"/>
      <c r="GA10390" s="128"/>
    </row>
    <row r="10391" spans="179:183" x14ac:dyDescent="0.35">
      <c r="FW10391" s="128"/>
      <c r="FX10391" s="128"/>
      <c r="FY10391" s="129"/>
      <c r="GA10391" s="128"/>
    </row>
    <row r="10392" spans="179:183" x14ac:dyDescent="0.35">
      <c r="FW10392" s="128"/>
      <c r="FX10392" s="128"/>
      <c r="FY10392" s="129"/>
      <c r="GA10392" s="128"/>
    </row>
    <row r="10393" spans="179:183" x14ac:dyDescent="0.35">
      <c r="FW10393" s="128"/>
      <c r="FX10393" s="128"/>
      <c r="FY10393" s="129"/>
      <c r="GA10393" s="128"/>
    </row>
    <row r="10394" spans="179:183" x14ac:dyDescent="0.35">
      <c r="FW10394" s="128"/>
      <c r="FX10394" s="128"/>
      <c r="FY10394" s="129"/>
      <c r="GA10394" s="128"/>
    </row>
    <row r="10395" spans="179:183" x14ac:dyDescent="0.35">
      <c r="FW10395" s="128"/>
      <c r="FX10395" s="128"/>
      <c r="FY10395" s="129"/>
      <c r="GA10395" s="128"/>
    </row>
    <row r="10396" spans="179:183" x14ac:dyDescent="0.35">
      <c r="FW10396" s="128"/>
      <c r="FX10396" s="128"/>
      <c r="FY10396" s="129"/>
      <c r="GA10396" s="128"/>
    </row>
    <row r="10397" spans="179:183" x14ac:dyDescent="0.35">
      <c r="FW10397" s="128"/>
      <c r="FX10397" s="128"/>
      <c r="FY10397" s="129"/>
      <c r="GA10397" s="128"/>
    </row>
    <row r="10398" spans="179:183" x14ac:dyDescent="0.35">
      <c r="FW10398" s="128"/>
      <c r="FX10398" s="128"/>
      <c r="FY10398" s="129"/>
      <c r="GA10398" s="128"/>
    </row>
    <row r="10399" spans="179:183" x14ac:dyDescent="0.35">
      <c r="FW10399" s="128"/>
      <c r="FX10399" s="128"/>
      <c r="FY10399" s="129"/>
      <c r="GA10399" s="128"/>
    </row>
    <row r="10400" spans="179:183" x14ac:dyDescent="0.35">
      <c r="FW10400" s="128"/>
      <c r="FX10400" s="128"/>
      <c r="FY10400" s="129"/>
      <c r="GA10400" s="128"/>
    </row>
    <row r="10401" spans="179:183" x14ac:dyDescent="0.35">
      <c r="FW10401" s="128"/>
      <c r="FX10401" s="128"/>
      <c r="FY10401" s="129"/>
      <c r="GA10401" s="128"/>
    </row>
    <row r="10402" spans="179:183" x14ac:dyDescent="0.35">
      <c r="FW10402" s="128"/>
      <c r="FX10402" s="128"/>
      <c r="FY10402" s="129"/>
      <c r="GA10402" s="128"/>
    </row>
    <row r="10403" spans="179:183" x14ac:dyDescent="0.35">
      <c r="FW10403" s="128"/>
      <c r="FX10403" s="128"/>
      <c r="FY10403" s="129"/>
      <c r="GA10403" s="128"/>
    </row>
    <row r="10404" spans="179:183" x14ac:dyDescent="0.35">
      <c r="FW10404" s="128"/>
      <c r="FX10404" s="128"/>
      <c r="FY10404" s="129"/>
      <c r="GA10404" s="128"/>
    </row>
    <row r="10405" spans="179:183" x14ac:dyDescent="0.35">
      <c r="FW10405" s="128"/>
      <c r="FX10405" s="128"/>
      <c r="FY10405" s="129"/>
      <c r="GA10405" s="128"/>
    </row>
    <row r="10406" spans="179:183" x14ac:dyDescent="0.35">
      <c r="FW10406" s="128"/>
      <c r="FX10406" s="128"/>
      <c r="FY10406" s="129"/>
      <c r="GA10406" s="128"/>
    </row>
    <row r="10407" spans="179:183" x14ac:dyDescent="0.35">
      <c r="FW10407" s="128"/>
      <c r="FX10407" s="128"/>
      <c r="FY10407" s="129"/>
      <c r="GA10407" s="128"/>
    </row>
    <row r="10408" spans="179:183" x14ac:dyDescent="0.35">
      <c r="FW10408" s="128"/>
      <c r="FX10408" s="128"/>
      <c r="FY10408" s="129"/>
      <c r="GA10408" s="128"/>
    </row>
    <row r="10409" spans="179:183" x14ac:dyDescent="0.35">
      <c r="FW10409" s="128"/>
      <c r="FX10409" s="128"/>
      <c r="FY10409" s="129"/>
      <c r="GA10409" s="128"/>
    </row>
    <row r="10410" spans="179:183" x14ac:dyDescent="0.35">
      <c r="FW10410" s="128"/>
      <c r="FX10410" s="128"/>
      <c r="FY10410" s="129"/>
      <c r="GA10410" s="128"/>
    </row>
    <row r="10411" spans="179:183" x14ac:dyDescent="0.35">
      <c r="FW10411" s="128"/>
      <c r="FX10411" s="128"/>
      <c r="FY10411" s="129"/>
      <c r="GA10411" s="128"/>
    </row>
    <row r="10412" spans="179:183" x14ac:dyDescent="0.35">
      <c r="FW10412" s="128"/>
      <c r="FX10412" s="128"/>
      <c r="FY10412" s="129"/>
      <c r="GA10412" s="128"/>
    </row>
    <row r="10413" spans="179:183" x14ac:dyDescent="0.35">
      <c r="FW10413" s="128"/>
      <c r="FX10413" s="128"/>
      <c r="FY10413" s="129"/>
      <c r="GA10413" s="128"/>
    </row>
    <row r="10414" spans="179:183" x14ac:dyDescent="0.35">
      <c r="FW10414" s="128"/>
      <c r="FX10414" s="128"/>
      <c r="FY10414" s="129"/>
      <c r="GA10414" s="128"/>
    </row>
    <row r="10415" spans="179:183" x14ac:dyDescent="0.35">
      <c r="FW10415" s="128"/>
      <c r="FX10415" s="128"/>
      <c r="FY10415" s="129"/>
      <c r="GA10415" s="128"/>
    </row>
    <row r="10416" spans="179:183" x14ac:dyDescent="0.35">
      <c r="FW10416" s="128"/>
      <c r="FX10416" s="128"/>
      <c r="FY10416" s="129"/>
      <c r="GA10416" s="128"/>
    </row>
    <row r="10417" spans="179:183" x14ac:dyDescent="0.35">
      <c r="FW10417" s="128"/>
      <c r="FX10417" s="128"/>
      <c r="FY10417" s="129"/>
      <c r="GA10417" s="128"/>
    </row>
    <row r="10418" spans="179:183" x14ac:dyDescent="0.35">
      <c r="FW10418" s="128"/>
      <c r="FX10418" s="128"/>
      <c r="FY10418" s="129"/>
      <c r="GA10418" s="128"/>
    </row>
    <row r="10419" spans="179:183" x14ac:dyDescent="0.35">
      <c r="FW10419" s="128"/>
      <c r="FX10419" s="128"/>
      <c r="FY10419" s="129"/>
      <c r="GA10419" s="128"/>
    </row>
    <row r="10420" spans="179:183" x14ac:dyDescent="0.35">
      <c r="FW10420" s="128"/>
      <c r="FX10420" s="128"/>
      <c r="FY10420" s="129"/>
      <c r="GA10420" s="128"/>
    </row>
    <row r="10421" spans="179:183" x14ac:dyDescent="0.35">
      <c r="FW10421" s="128"/>
      <c r="FX10421" s="128"/>
      <c r="FY10421" s="129"/>
      <c r="GA10421" s="128"/>
    </row>
    <row r="10422" spans="179:183" x14ac:dyDescent="0.35">
      <c r="FW10422" s="128"/>
      <c r="FX10422" s="128"/>
      <c r="FY10422" s="129"/>
      <c r="GA10422" s="128"/>
    </row>
    <row r="10423" spans="179:183" x14ac:dyDescent="0.35">
      <c r="FW10423" s="128"/>
      <c r="FX10423" s="128"/>
      <c r="FY10423" s="129"/>
      <c r="GA10423" s="128"/>
    </row>
    <row r="10424" spans="179:183" x14ac:dyDescent="0.35">
      <c r="FW10424" s="128"/>
      <c r="FX10424" s="128"/>
      <c r="FY10424" s="129"/>
      <c r="GA10424" s="128"/>
    </row>
    <row r="10425" spans="179:183" x14ac:dyDescent="0.35">
      <c r="FW10425" s="128"/>
      <c r="FX10425" s="128"/>
      <c r="FY10425" s="129"/>
      <c r="GA10425" s="128"/>
    </row>
    <row r="10426" spans="179:183" x14ac:dyDescent="0.35">
      <c r="FW10426" s="128"/>
      <c r="FX10426" s="128"/>
      <c r="FY10426" s="129"/>
      <c r="GA10426" s="128"/>
    </row>
    <row r="10427" spans="179:183" x14ac:dyDescent="0.35">
      <c r="FW10427" s="128"/>
      <c r="FX10427" s="128"/>
      <c r="FY10427" s="129"/>
      <c r="GA10427" s="128"/>
    </row>
    <row r="10428" spans="179:183" x14ac:dyDescent="0.35">
      <c r="FW10428" s="128"/>
      <c r="FX10428" s="128"/>
      <c r="FY10428" s="129"/>
      <c r="GA10428" s="128"/>
    </row>
    <row r="10429" spans="179:183" x14ac:dyDescent="0.35">
      <c r="FW10429" s="128"/>
      <c r="FX10429" s="128"/>
      <c r="FY10429" s="129"/>
      <c r="GA10429" s="128"/>
    </row>
    <row r="10430" spans="179:183" x14ac:dyDescent="0.35">
      <c r="FW10430" s="128"/>
      <c r="FX10430" s="128"/>
      <c r="FY10430" s="129"/>
      <c r="GA10430" s="128"/>
    </row>
    <row r="10431" spans="179:183" x14ac:dyDescent="0.35">
      <c r="FW10431" s="128"/>
      <c r="FX10431" s="128"/>
      <c r="FY10431" s="129"/>
      <c r="GA10431" s="128"/>
    </row>
    <row r="10432" spans="179:183" x14ac:dyDescent="0.35">
      <c r="FW10432" s="128"/>
      <c r="FX10432" s="128"/>
      <c r="FY10432" s="129"/>
      <c r="GA10432" s="128"/>
    </row>
    <row r="10433" spans="179:183" x14ac:dyDescent="0.35">
      <c r="FW10433" s="128"/>
      <c r="FX10433" s="128"/>
      <c r="FY10433" s="129"/>
      <c r="GA10433" s="128"/>
    </row>
    <row r="10434" spans="179:183" x14ac:dyDescent="0.35">
      <c r="FW10434" s="128"/>
      <c r="FX10434" s="128"/>
      <c r="FY10434" s="129"/>
      <c r="GA10434" s="128"/>
    </row>
    <row r="10435" spans="179:183" x14ac:dyDescent="0.35">
      <c r="FW10435" s="128"/>
      <c r="FX10435" s="128"/>
      <c r="FY10435" s="129"/>
      <c r="GA10435" s="128"/>
    </row>
    <row r="10436" spans="179:183" x14ac:dyDescent="0.35">
      <c r="FW10436" s="128"/>
      <c r="FX10436" s="128"/>
      <c r="FY10436" s="129"/>
      <c r="GA10436" s="128"/>
    </row>
    <row r="10437" spans="179:183" x14ac:dyDescent="0.35">
      <c r="FW10437" s="128"/>
      <c r="FX10437" s="128"/>
      <c r="FY10437" s="129"/>
      <c r="GA10437" s="128"/>
    </row>
    <row r="10438" spans="179:183" x14ac:dyDescent="0.35">
      <c r="FW10438" s="128"/>
      <c r="FX10438" s="128"/>
      <c r="FY10438" s="129"/>
      <c r="GA10438" s="128"/>
    </row>
    <row r="10439" spans="179:183" x14ac:dyDescent="0.35">
      <c r="FW10439" s="128"/>
      <c r="FX10439" s="128"/>
      <c r="FY10439" s="129"/>
      <c r="GA10439" s="128"/>
    </row>
    <row r="10440" spans="179:183" x14ac:dyDescent="0.35">
      <c r="FW10440" s="128"/>
      <c r="FX10440" s="128"/>
      <c r="FY10440" s="129"/>
      <c r="GA10440" s="128"/>
    </row>
    <row r="10441" spans="179:183" x14ac:dyDescent="0.35">
      <c r="FW10441" s="128"/>
      <c r="FX10441" s="128"/>
      <c r="FY10441" s="129"/>
      <c r="GA10441" s="128"/>
    </row>
    <row r="10442" spans="179:183" x14ac:dyDescent="0.35">
      <c r="FW10442" s="128"/>
      <c r="FX10442" s="128"/>
      <c r="FY10442" s="129"/>
      <c r="GA10442" s="128"/>
    </row>
    <row r="10443" spans="179:183" x14ac:dyDescent="0.35">
      <c r="FW10443" s="128"/>
      <c r="FX10443" s="128"/>
      <c r="FY10443" s="129"/>
      <c r="GA10443" s="128"/>
    </row>
    <row r="10444" spans="179:183" x14ac:dyDescent="0.35">
      <c r="FW10444" s="128"/>
      <c r="FX10444" s="128"/>
      <c r="FY10444" s="129"/>
      <c r="GA10444" s="128"/>
    </row>
    <row r="10445" spans="179:183" x14ac:dyDescent="0.35">
      <c r="FW10445" s="128"/>
      <c r="FX10445" s="128"/>
      <c r="FY10445" s="129"/>
      <c r="GA10445" s="128"/>
    </row>
    <row r="10446" spans="179:183" x14ac:dyDescent="0.35">
      <c r="FW10446" s="128"/>
      <c r="FX10446" s="128"/>
      <c r="FY10446" s="129"/>
      <c r="GA10446" s="128"/>
    </row>
    <row r="10447" spans="179:183" x14ac:dyDescent="0.35">
      <c r="FW10447" s="128"/>
      <c r="FX10447" s="128"/>
      <c r="FY10447" s="129"/>
      <c r="GA10447" s="128"/>
    </row>
    <row r="10448" spans="179:183" x14ac:dyDescent="0.35">
      <c r="FW10448" s="128"/>
      <c r="FX10448" s="128"/>
      <c r="FY10448" s="129"/>
      <c r="GA10448" s="128"/>
    </row>
    <row r="10449" spans="179:183" x14ac:dyDescent="0.35">
      <c r="FW10449" s="128"/>
      <c r="FX10449" s="128"/>
      <c r="FY10449" s="129"/>
      <c r="GA10449" s="128"/>
    </row>
    <row r="10450" spans="179:183" x14ac:dyDescent="0.35">
      <c r="FW10450" s="128"/>
      <c r="FX10450" s="128"/>
      <c r="FY10450" s="129"/>
      <c r="GA10450" s="128"/>
    </row>
    <row r="10451" spans="179:183" x14ac:dyDescent="0.35">
      <c r="FW10451" s="128"/>
      <c r="FX10451" s="128"/>
      <c r="FY10451" s="129"/>
      <c r="GA10451" s="128"/>
    </row>
    <row r="10452" spans="179:183" x14ac:dyDescent="0.35">
      <c r="FW10452" s="128"/>
      <c r="FX10452" s="128"/>
      <c r="FY10452" s="129"/>
      <c r="GA10452" s="128"/>
    </row>
    <row r="10453" spans="179:183" x14ac:dyDescent="0.35">
      <c r="FW10453" s="128"/>
      <c r="FX10453" s="128"/>
      <c r="FY10453" s="129"/>
      <c r="GA10453" s="128"/>
    </row>
    <row r="10454" spans="179:183" x14ac:dyDescent="0.35">
      <c r="FW10454" s="128"/>
      <c r="FX10454" s="128"/>
      <c r="FY10454" s="129"/>
      <c r="GA10454" s="128"/>
    </row>
    <row r="10455" spans="179:183" x14ac:dyDescent="0.35">
      <c r="FW10455" s="128"/>
      <c r="FX10455" s="128"/>
      <c r="FY10455" s="129"/>
      <c r="GA10455" s="128"/>
    </row>
    <row r="10456" spans="179:183" x14ac:dyDescent="0.35">
      <c r="FW10456" s="128"/>
      <c r="FX10456" s="128"/>
      <c r="FY10456" s="129"/>
      <c r="GA10456" s="128"/>
    </row>
    <row r="10457" spans="179:183" x14ac:dyDescent="0.35">
      <c r="FW10457" s="128"/>
      <c r="FX10457" s="128"/>
      <c r="FY10457" s="129"/>
      <c r="GA10457" s="128"/>
    </row>
    <row r="10458" spans="179:183" x14ac:dyDescent="0.35">
      <c r="FW10458" s="128"/>
      <c r="FX10458" s="128"/>
      <c r="FY10458" s="129"/>
      <c r="GA10458" s="128"/>
    </row>
    <row r="10459" spans="179:183" x14ac:dyDescent="0.35">
      <c r="FW10459" s="128"/>
      <c r="FX10459" s="128"/>
      <c r="FY10459" s="129"/>
      <c r="GA10459" s="128"/>
    </row>
    <row r="10460" spans="179:183" x14ac:dyDescent="0.35">
      <c r="FW10460" s="128"/>
      <c r="FX10460" s="128"/>
      <c r="FY10460" s="129"/>
      <c r="GA10460" s="128"/>
    </row>
    <row r="10461" spans="179:183" x14ac:dyDescent="0.35">
      <c r="FW10461" s="128"/>
      <c r="FX10461" s="128"/>
      <c r="FY10461" s="129"/>
      <c r="GA10461" s="128"/>
    </row>
    <row r="10462" spans="179:183" x14ac:dyDescent="0.35">
      <c r="FW10462" s="128"/>
      <c r="FX10462" s="128"/>
      <c r="FY10462" s="129"/>
      <c r="GA10462" s="128"/>
    </row>
    <row r="10463" spans="179:183" x14ac:dyDescent="0.35">
      <c r="FW10463" s="128"/>
      <c r="FX10463" s="128"/>
      <c r="FY10463" s="129"/>
      <c r="GA10463" s="128"/>
    </row>
    <row r="10464" spans="179:183" x14ac:dyDescent="0.35">
      <c r="FW10464" s="128"/>
      <c r="FX10464" s="128"/>
      <c r="FY10464" s="129"/>
      <c r="GA10464" s="128"/>
    </row>
    <row r="10465" spans="179:183" x14ac:dyDescent="0.35">
      <c r="FW10465" s="128"/>
      <c r="FX10465" s="128"/>
      <c r="FY10465" s="129"/>
      <c r="GA10465" s="128"/>
    </row>
    <row r="10466" spans="179:183" x14ac:dyDescent="0.35">
      <c r="FW10466" s="128"/>
      <c r="FX10466" s="128"/>
      <c r="FY10466" s="129"/>
      <c r="GA10466" s="128"/>
    </row>
    <row r="10467" spans="179:183" x14ac:dyDescent="0.35">
      <c r="FW10467" s="128"/>
      <c r="FX10467" s="128"/>
      <c r="FY10467" s="129"/>
      <c r="GA10467" s="128"/>
    </row>
    <row r="10468" spans="179:183" x14ac:dyDescent="0.35">
      <c r="FW10468" s="128"/>
      <c r="FX10468" s="128"/>
      <c r="FY10468" s="129"/>
      <c r="GA10468" s="128"/>
    </row>
    <row r="10469" spans="179:183" x14ac:dyDescent="0.35">
      <c r="FW10469" s="128"/>
      <c r="FX10469" s="128"/>
      <c r="FY10469" s="129"/>
      <c r="GA10469" s="128"/>
    </row>
    <row r="10470" spans="179:183" x14ac:dyDescent="0.35">
      <c r="FW10470" s="128"/>
      <c r="FX10470" s="128"/>
      <c r="FY10470" s="129"/>
      <c r="GA10470" s="128"/>
    </row>
    <row r="10471" spans="179:183" x14ac:dyDescent="0.35">
      <c r="FW10471" s="128"/>
      <c r="FX10471" s="128"/>
      <c r="FY10471" s="129"/>
      <c r="GA10471" s="128"/>
    </row>
    <row r="10472" spans="179:183" x14ac:dyDescent="0.35">
      <c r="FW10472" s="128"/>
      <c r="FX10472" s="128"/>
      <c r="FY10472" s="129"/>
      <c r="GA10472" s="128"/>
    </row>
    <row r="10473" spans="179:183" x14ac:dyDescent="0.35">
      <c r="FW10473" s="128"/>
      <c r="FX10473" s="128"/>
      <c r="FY10473" s="129"/>
      <c r="GA10473" s="128"/>
    </row>
    <row r="10474" spans="179:183" x14ac:dyDescent="0.35">
      <c r="FW10474" s="128"/>
      <c r="FX10474" s="128"/>
      <c r="FY10474" s="129"/>
      <c r="GA10474" s="128"/>
    </row>
    <row r="10475" spans="179:183" x14ac:dyDescent="0.35">
      <c r="FW10475" s="128"/>
      <c r="FX10475" s="128"/>
      <c r="FY10475" s="129"/>
      <c r="GA10475" s="128"/>
    </row>
    <row r="10476" spans="179:183" x14ac:dyDescent="0.35">
      <c r="FW10476" s="128"/>
      <c r="FX10476" s="128"/>
      <c r="FY10476" s="129"/>
      <c r="GA10476" s="128"/>
    </row>
    <row r="10477" spans="179:183" x14ac:dyDescent="0.35">
      <c r="FW10477" s="128"/>
      <c r="FX10477" s="128"/>
      <c r="FY10477" s="129"/>
      <c r="GA10477" s="128"/>
    </row>
    <row r="10478" spans="179:183" x14ac:dyDescent="0.35">
      <c r="FW10478" s="128"/>
      <c r="FX10478" s="128"/>
      <c r="FY10478" s="129"/>
      <c r="GA10478" s="128"/>
    </row>
    <row r="10479" spans="179:183" x14ac:dyDescent="0.35">
      <c r="FW10479" s="128"/>
      <c r="FX10479" s="128"/>
      <c r="FY10479" s="129"/>
      <c r="GA10479" s="128"/>
    </row>
    <row r="10480" spans="179:183" x14ac:dyDescent="0.35">
      <c r="FW10480" s="128"/>
      <c r="FX10480" s="128"/>
      <c r="FY10480" s="129"/>
      <c r="GA10480" s="128"/>
    </row>
    <row r="10481" spans="179:183" x14ac:dyDescent="0.35">
      <c r="FW10481" s="128"/>
      <c r="FX10481" s="128"/>
      <c r="FY10481" s="129"/>
      <c r="GA10481" s="128"/>
    </row>
    <row r="10482" spans="179:183" x14ac:dyDescent="0.35">
      <c r="FW10482" s="128"/>
      <c r="FX10482" s="128"/>
      <c r="FY10482" s="129"/>
      <c r="GA10482" s="128"/>
    </row>
    <row r="10483" spans="179:183" x14ac:dyDescent="0.35">
      <c r="FW10483" s="128"/>
      <c r="FX10483" s="128"/>
      <c r="FY10483" s="129"/>
      <c r="GA10483" s="128"/>
    </row>
    <row r="10484" spans="179:183" x14ac:dyDescent="0.35">
      <c r="FW10484" s="128"/>
      <c r="FX10484" s="128"/>
      <c r="FY10484" s="129"/>
      <c r="GA10484" s="128"/>
    </row>
    <row r="10485" spans="179:183" x14ac:dyDescent="0.35">
      <c r="FW10485" s="128"/>
      <c r="FX10485" s="128"/>
      <c r="FY10485" s="129"/>
      <c r="GA10485" s="128"/>
    </row>
    <row r="10486" spans="179:183" x14ac:dyDescent="0.35">
      <c r="FW10486" s="128"/>
      <c r="FX10486" s="128"/>
      <c r="FY10486" s="129"/>
      <c r="GA10486" s="128"/>
    </row>
    <row r="10487" spans="179:183" x14ac:dyDescent="0.35">
      <c r="FW10487" s="128"/>
      <c r="FX10487" s="128"/>
      <c r="FY10487" s="129"/>
      <c r="GA10487" s="128"/>
    </row>
    <row r="10488" spans="179:183" x14ac:dyDescent="0.35">
      <c r="FW10488" s="128"/>
      <c r="FX10488" s="128"/>
      <c r="FY10488" s="129"/>
      <c r="GA10488" s="128"/>
    </row>
    <row r="10489" spans="179:183" x14ac:dyDescent="0.35">
      <c r="FW10489" s="128"/>
      <c r="FX10489" s="128"/>
      <c r="FY10489" s="129"/>
      <c r="GA10489" s="128"/>
    </row>
    <row r="10490" spans="179:183" x14ac:dyDescent="0.35">
      <c r="FW10490" s="128"/>
      <c r="FX10490" s="128"/>
      <c r="FY10490" s="129"/>
      <c r="GA10490" s="128"/>
    </row>
    <row r="10491" spans="179:183" x14ac:dyDescent="0.35">
      <c r="FW10491" s="128"/>
      <c r="FX10491" s="128"/>
      <c r="FY10491" s="129"/>
      <c r="GA10491" s="128"/>
    </row>
    <row r="10492" spans="179:183" x14ac:dyDescent="0.35">
      <c r="FW10492" s="128"/>
      <c r="FX10492" s="128"/>
      <c r="FY10492" s="129"/>
      <c r="GA10492" s="128"/>
    </row>
    <row r="10493" spans="179:183" x14ac:dyDescent="0.35">
      <c r="FW10493" s="128"/>
      <c r="FX10493" s="128"/>
      <c r="FY10493" s="129"/>
      <c r="GA10493" s="128"/>
    </row>
    <row r="10494" spans="179:183" x14ac:dyDescent="0.35">
      <c r="FW10494" s="128"/>
      <c r="FX10494" s="128"/>
      <c r="FY10494" s="129"/>
      <c r="GA10494" s="128"/>
    </row>
    <row r="10495" spans="179:183" x14ac:dyDescent="0.35">
      <c r="FW10495" s="128"/>
      <c r="FX10495" s="128"/>
      <c r="FY10495" s="129"/>
      <c r="GA10495" s="128"/>
    </row>
    <row r="10496" spans="179:183" x14ac:dyDescent="0.35">
      <c r="FW10496" s="128"/>
      <c r="FX10496" s="128"/>
      <c r="FY10496" s="129"/>
      <c r="GA10496" s="128"/>
    </row>
    <row r="10497" spans="179:183" x14ac:dyDescent="0.35">
      <c r="FW10497" s="128"/>
      <c r="FX10497" s="128"/>
      <c r="FY10497" s="129"/>
      <c r="GA10497" s="128"/>
    </row>
    <row r="10498" spans="179:183" x14ac:dyDescent="0.35">
      <c r="FW10498" s="128"/>
      <c r="FX10498" s="128"/>
      <c r="FY10498" s="129"/>
      <c r="GA10498" s="128"/>
    </row>
    <row r="10499" spans="179:183" x14ac:dyDescent="0.35">
      <c r="FW10499" s="128"/>
      <c r="FX10499" s="128"/>
      <c r="FY10499" s="129"/>
      <c r="GA10499" s="128"/>
    </row>
    <row r="10500" spans="179:183" x14ac:dyDescent="0.35">
      <c r="FW10500" s="128"/>
      <c r="FX10500" s="128"/>
      <c r="FY10500" s="129"/>
      <c r="GA10500" s="128"/>
    </row>
    <row r="10501" spans="179:183" x14ac:dyDescent="0.35">
      <c r="FW10501" s="128"/>
      <c r="FX10501" s="128"/>
      <c r="FY10501" s="129"/>
      <c r="GA10501" s="128"/>
    </row>
    <row r="10502" spans="179:183" x14ac:dyDescent="0.35">
      <c r="FW10502" s="128"/>
      <c r="FX10502" s="128"/>
      <c r="FY10502" s="129"/>
      <c r="GA10502" s="128"/>
    </row>
    <row r="10503" spans="179:183" x14ac:dyDescent="0.35">
      <c r="FW10503" s="128"/>
      <c r="FX10503" s="128"/>
      <c r="FY10503" s="129"/>
      <c r="GA10503" s="128"/>
    </row>
    <row r="10504" spans="179:183" x14ac:dyDescent="0.35">
      <c r="FW10504" s="128"/>
      <c r="FX10504" s="128"/>
      <c r="FY10504" s="129"/>
      <c r="GA10504" s="128"/>
    </row>
    <row r="10505" spans="179:183" x14ac:dyDescent="0.35">
      <c r="FW10505" s="128"/>
      <c r="FX10505" s="128"/>
      <c r="FY10505" s="129"/>
      <c r="GA10505" s="128"/>
    </row>
    <row r="10506" spans="179:183" x14ac:dyDescent="0.35">
      <c r="FW10506" s="128"/>
      <c r="FX10506" s="128"/>
      <c r="FY10506" s="129"/>
      <c r="GA10506" s="128"/>
    </row>
    <row r="10507" spans="179:183" x14ac:dyDescent="0.35">
      <c r="FW10507" s="128"/>
      <c r="FX10507" s="128"/>
      <c r="FY10507" s="129"/>
      <c r="GA10507" s="128"/>
    </row>
    <row r="10508" spans="179:183" x14ac:dyDescent="0.35">
      <c r="FW10508" s="128"/>
      <c r="FX10508" s="128"/>
      <c r="FY10508" s="129"/>
      <c r="GA10508" s="128"/>
    </row>
    <row r="10509" spans="179:183" x14ac:dyDescent="0.35">
      <c r="FW10509" s="128"/>
      <c r="FX10509" s="128"/>
      <c r="FY10509" s="129"/>
      <c r="GA10509" s="128"/>
    </row>
    <row r="10510" spans="179:183" x14ac:dyDescent="0.35">
      <c r="FW10510" s="128"/>
      <c r="FX10510" s="128"/>
      <c r="FY10510" s="129"/>
      <c r="GA10510" s="128"/>
    </row>
    <row r="10511" spans="179:183" x14ac:dyDescent="0.35">
      <c r="FW10511" s="128"/>
      <c r="FX10511" s="128"/>
      <c r="FY10511" s="129"/>
      <c r="GA10511" s="128"/>
    </row>
    <row r="10512" spans="179:183" x14ac:dyDescent="0.35">
      <c r="FW10512" s="128"/>
      <c r="FX10512" s="128"/>
      <c r="FY10512" s="129"/>
      <c r="GA10512" s="128"/>
    </row>
    <row r="10513" spans="179:183" x14ac:dyDescent="0.35">
      <c r="FW10513" s="128"/>
      <c r="FX10513" s="128"/>
      <c r="FY10513" s="129"/>
      <c r="GA10513" s="128"/>
    </row>
    <row r="10514" spans="179:183" x14ac:dyDescent="0.35">
      <c r="FW10514" s="128"/>
      <c r="FX10514" s="128"/>
      <c r="FY10514" s="129"/>
      <c r="GA10514" s="128"/>
    </row>
    <row r="10515" spans="179:183" x14ac:dyDescent="0.35">
      <c r="FW10515" s="128"/>
      <c r="FX10515" s="128"/>
      <c r="FY10515" s="129"/>
      <c r="GA10515" s="128"/>
    </row>
    <row r="10516" spans="179:183" x14ac:dyDescent="0.35">
      <c r="FW10516" s="128"/>
      <c r="FX10516" s="128"/>
      <c r="FY10516" s="129"/>
      <c r="GA10516" s="128"/>
    </row>
    <row r="10517" spans="179:183" x14ac:dyDescent="0.35">
      <c r="FW10517" s="128"/>
      <c r="FX10517" s="128"/>
      <c r="FY10517" s="129"/>
      <c r="GA10517" s="128"/>
    </row>
    <row r="10518" spans="179:183" x14ac:dyDescent="0.35">
      <c r="FW10518" s="128"/>
      <c r="FX10518" s="128"/>
      <c r="FY10518" s="129"/>
      <c r="GA10518" s="128"/>
    </row>
    <row r="10519" spans="179:183" x14ac:dyDescent="0.35">
      <c r="FW10519" s="128"/>
      <c r="FX10519" s="128"/>
      <c r="FY10519" s="129"/>
      <c r="GA10519" s="128"/>
    </row>
    <row r="10520" spans="179:183" x14ac:dyDescent="0.35">
      <c r="FW10520" s="128"/>
      <c r="FX10520" s="128"/>
      <c r="FY10520" s="129"/>
      <c r="GA10520" s="128"/>
    </row>
    <row r="10521" spans="179:183" x14ac:dyDescent="0.35">
      <c r="FW10521" s="128"/>
      <c r="FX10521" s="128"/>
      <c r="FY10521" s="129"/>
      <c r="GA10521" s="128"/>
    </row>
    <row r="10522" spans="179:183" x14ac:dyDescent="0.35">
      <c r="FW10522" s="128"/>
      <c r="FX10522" s="128"/>
      <c r="FY10522" s="129"/>
      <c r="GA10522" s="128"/>
    </row>
    <row r="10523" spans="179:183" x14ac:dyDescent="0.35">
      <c r="FW10523" s="128"/>
      <c r="FX10523" s="128"/>
      <c r="FY10523" s="129"/>
      <c r="GA10523" s="128"/>
    </row>
    <row r="10524" spans="179:183" x14ac:dyDescent="0.35">
      <c r="FW10524" s="128"/>
      <c r="FX10524" s="128"/>
      <c r="FY10524" s="129"/>
      <c r="GA10524" s="128"/>
    </row>
    <row r="10525" spans="179:183" x14ac:dyDescent="0.35">
      <c r="FW10525" s="128"/>
      <c r="FX10525" s="128"/>
      <c r="FY10525" s="129"/>
      <c r="GA10525" s="128"/>
    </row>
    <row r="10526" spans="179:183" x14ac:dyDescent="0.35">
      <c r="FW10526" s="128"/>
      <c r="FX10526" s="128"/>
      <c r="FY10526" s="129"/>
      <c r="GA10526" s="128"/>
    </row>
    <row r="10527" spans="179:183" x14ac:dyDescent="0.35">
      <c r="FW10527" s="128"/>
      <c r="FX10527" s="128"/>
      <c r="FY10527" s="129"/>
      <c r="GA10527" s="128"/>
    </row>
    <row r="10528" spans="179:183" x14ac:dyDescent="0.35">
      <c r="FW10528" s="128"/>
      <c r="FX10528" s="128"/>
      <c r="FY10528" s="129"/>
      <c r="GA10528" s="128"/>
    </row>
    <row r="10529" spans="179:183" x14ac:dyDescent="0.35">
      <c r="FW10529" s="128"/>
      <c r="FX10529" s="128"/>
      <c r="FY10529" s="129"/>
      <c r="GA10529" s="128"/>
    </row>
    <row r="10530" spans="179:183" x14ac:dyDescent="0.35">
      <c r="FW10530" s="128"/>
      <c r="FX10530" s="128"/>
      <c r="FY10530" s="129"/>
      <c r="GA10530" s="128"/>
    </row>
    <row r="10531" spans="179:183" x14ac:dyDescent="0.35">
      <c r="FW10531" s="128"/>
      <c r="FX10531" s="128"/>
      <c r="FY10531" s="129"/>
      <c r="GA10531" s="128"/>
    </row>
    <row r="10532" spans="179:183" x14ac:dyDescent="0.35">
      <c r="FW10532" s="128"/>
      <c r="FX10532" s="128"/>
      <c r="FY10532" s="129"/>
      <c r="GA10532" s="128"/>
    </row>
    <row r="10533" spans="179:183" x14ac:dyDescent="0.35">
      <c r="FW10533" s="128"/>
      <c r="FX10533" s="128"/>
      <c r="FY10533" s="129"/>
      <c r="GA10533" s="128"/>
    </row>
    <row r="10534" spans="179:183" x14ac:dyDescent="0.35">
      <c r="FW10534" s="128"/>
      <c r="FX10534" s="128"/>
      <c r="FY10534" s="129"/>
      <c r="GA10534" s="128"/>
    </row>
    <row r="10535" spans="179:183" x14ac:dyDescent="0.35">
      <c r="FW10535" s="128"/>
      <c r="FX10535" s="128"/>
      <c r="FY10535" s="129"/>
      <c r="GA10535" s="128"/>
    </row>
    <row r="10536" spans="179:183" x14ac:dyDescent="0.35">
      <c r="FW10536" s="128"/>
      <c r="FX10536" s="128"/>
      <c r="FY10536" s="129"/>
      <c r="GA10536" s="128"/>
    </row>
    <row r="10537" spans="179:183" x14ac:dyDescent="0.35">
      <c r="FW10537" s="128"/>
      <c r="FX10537" s="128"/>
      <c r="FY10537" s="129"/>
      <c r="GA10537" s="128"/>
    </row>
    <row r="10538" spans="179:183" x14ac:dyDescent="0.35">
      <c r="FW10538" s="128"/>
      <c r="FX10538" s="128"/>
      <c r="FY10538" s="129"/>
      <c r="GA10538" s="128"/>
    </row>
    <row r="10539" spans="179:183" x14ac:dyDescent="0.35">
      <c r="FW10539" s="128"/>
      <c r="FX10539" s="128"/>
      <c r="FY10539" s="129"/>
      <c r="GA10539" s="128"/>
    </row>
    <row r="10540" spans="179:183" x14ac:dyDescent="0.35">
      <c r="FW10540" s="128"/>
      <c r="FX10540" s="128"/>
      <c r="FY10540" s="129"/>
      <c r="GA10540" s="128"/>
    </row>
    <row r="10541" spans="179:183" x14ac:dyDescent="0.35">
      <c r="FW10541" s="128"/>
      <c r="FX10541" s="128"/>
      <c r="FY10541" s="129"/>
      <c r="GA10541" s="128"/>
    </row>
    <row r="10542" spans="179:183" x14ac:dyDescent="0.35">
      <c r="FW10542" s="128"/>
      <c r="FX10542" s="128"/>
      <c r="FY10542" s="129"/>
      <c r="GA10542" s="128"/>
    </row>
    <row r="10543" spans="179:183" x14ac:dyDescent="0.35">
      <c r="FW10543" s="128"/>
      <c r="FX10543" s="128"/>
      <c r="FY10543" s="129"/>
      <c r="GA10543" s="128"/>
    </row>
    <row r="10544" spans="179:183" x14ac:dyDescent="0.35">
      <c r="FW10544" s="128"/>
      <c r="FX10544" s="128"/>
      <c r="FY10544" s="129"/>
      <c r="GA10544" s="128"/>
    </row>
    <row r="10545" spans="179:183" x14ac:dyDescent="0.35">
      <c r="FW10545" s="128"/>
      <c r="FX10545" s="128"/>
      <c r="FY10545" s="129"/>
      <c r="GA10545" s="128"/>
    </row>
    <row r="10546" spans="179:183" x14ac:dyDescent="0.35">
      <c r="FW10546" s="128"/>
      <c r="FX10546" s="128"/>
      <c r="FY10546" s="129"/>
      <c r="GA10546" s="128"/>
    </row>
    <row r="10547" spans="179:183" x14ac:dyDescent="0.35">
      <c r="FW10547" s="128"/>
      <c r="FX10547" s="128"/>
      <c r="FY10547" s="129"/>
      <c r="GA10547" s="128"/>
    </row>
    <row r="10548" spans="179:183" x14ac:dyDescent="0.35">
      <c r="FW10548" s="128"/>
      <c r="FX10548" s="128"/>
      <c r="FY10548" s="129"/>
      <c r="GA10548" s="128"/>
    </row>
    <row r="10549" spans="179:183" x14ac:dyDescent="0.35">
      <c r="FW10549" s="128"/>
      <c r="FX10549" s="128"/>
      <c r="FY10549" s="129"/>
      <c r="GA10549" s="128"/>
    </row>
    <row r="10550" spans="179:183" x14ac:dyDescent="0.35">
      <c r="FW10550" s="128"/>
      <c r="FX10550" s="128"/>
      <c r="FY10550" s="129"/>
      <c r="GA10550" s="128"/>
    </row>
    <row r="10551" spans="179:183" x14ac:dyDescent="0.35">
      <c r="FW10551" s="128"/>
      <c r="FX10551" s="128"/>
      <c r="FY10551" s="129"/>
      <c r="GA10551" s="128"/>
    </row>
    <row r="10552" spans="179:183" x14ac:dyDescent="0.35">
      <c r="FW10552" s="128"/>
      <c r="FX10552" s="128"/>
      <c r="FY10552" s="129"/>
      <c r="GA10552" s="128"/>
    </row>
    <row r="10553" spans="179:183" x14ac:dyDescent="0.35">
      <c r="FW10553" s="128"/>
      <c r="FX10553" s="128"/>
      <c r="FY10553" s="129"/>
      <c r="GA10553" s="128"/>
    </row>
    <row r="10554" spans="179:183" x14ac:dyDescent="0.35">
      <c r="FW10554" s="128"/>
      <c r="FX10554" s="128"/>
      <c r="FY10554" s="129"/>
      <c r="GA10554" s="128"/>
    </row>
    <row r="10555" spans="179:183" x14ac:dyDescent="0.35">
      <c r="FW10555" s="128"/>
      <c r="FX10555" s="128"/>
      <c r="FY10555" s="129"/>
      <c r="GA10555" s="128"/>
    </row>
    <row r="10556" spans="179:183" x14ac:dyDescent="0.35">
      <c r="FW10556" s="128"/>
      <c r="FX10556" s="128"/>
      <c r="FY10556" s="129"/>
      <c r="GA10556" s="128"/>
    </row>
    <row r="10557" spans="179:183" x14ac:dyDescent="0.35">
      <c r="FW10557" s="128"/>
      <c r="FX10557" s="128"/>
      <c r="FY10557" s="129"/>
      <c r="GA10557" s="128"/>
    </row>
    <row r="10558" spans="179:183" x14ac:dyDescent="0.35">
      <c r="FW10558" s="128"/>
      <c r="FX10558" s="128"/>
      <c r="FY10558" s="129"/>
      <c r="GA10558" s="128"/>
    </row>
    <row r="10559" spans="179:183" x14ac:dyDescent="0.35">
      <c r="FW10559" s="128"/>
      <c r="FX10559" s="128"/>
      <c r="FY10559" s="129"/>
      <c r="GA10559" s="128"/>
    </row>
    <row r="10560" spans="179:183" x14ac:dyDescent="0.35">
      <c r="FW10560" s="128"/>
      <c r="FX10560" s="128"/>
      <c r="FY10560" s="129"/>
      <c r="GA10560" s="128"/>
    </row>
    <row r="10561" spans="179:183" x14ac:dyDescent="0.35">
      <c r="FW10561" s="128"/>
      <c r="FX10561" s="128"/>
      <c r="FY10561" s="129"/>
      <c r="GA10561" s="128"/>
    </row>
    <row r="10562" spans="179:183" x14ac:dyDescent="0.35">
      <c r="FW10562" s="128"/>
      <c r="FX10562" s="128"/>
      <c r="FY10562" s="129"/>
      <c r="GA10562" s="128"/>
    </row>
    <row r="10563" spans="179:183" x14ac:dyDescent="0.35">
      <c r="FW10563" s="128"/>
      <c r="FX10563" s="128"/>
      <c r="FY10563" s="129"/>
      <c r="GA10563" s="128"/>
    </row>
    <row r="10564" spans="179:183" x14ac:dyDescent="0.35">
      <c r="FW10564" s="128"/>
      <c r="FX10564" s="128"/>
      <c r="FY10564" s="129"/>
      <c r="GA10564" s="128"/>
    </row>
    <row r="10565" spans="179:183" x14ac:dyDescent="0.35">
      <c r="FW10565" s="128"/>
      <c r="FX10565" s="128"/>
      <c r="FY10565" s="129"/>
      <c r="GA10565" s="128"/>
    </row>
    <row r="10566" spans="179:183" x14ac:dyDescent="0.35">
      <c r="FW10566" s="128"/>
      <c r="FX10566" s="128"/>
      <c r="FY10566" s="129"/>
      <c r="GA10566" s="128"/>
    </row>
    <row r="10567" spans="179:183" x14ac:dyDescent="0.35">
      <c r="FW10567" s="128"/>
      <c r="FX10567" s="128"/>
      <c r="FY10567" s="129"/>
      <c r="GA10567" s="128"/>
    </row>
    <row r="10568" spans="179:183" x14ac:dyDescent="0.35">
      <c r="FW10568" s="128"/>
      <c r="FX10568" s="128"/>
      <c r="FY10568" s="129"/>
      <c r="GA10568" s="128"/>
    </row>
    <row r="10569" spans="179:183" x14ac:dyDescent="0.35">
      <c r="FW10569" s="128"/>
      <c r="FX10569" s="128"/>
      <c r="FY10569" s="129"/>
      <c r="GA10569" s="128"/>
    </row>
    <row r="10570" spans="179:183" x14ac:dyDescent="0.35">
      <c r="FW10570" s="128"/>
      <c r="FX10570" s="128"/>
      <c r="FY10570" s="129"/>
      <c r="GA10570" s="128"/>
    </row>
    <row r="10571" spans="179:183" x14ac:dyDescent="0.35">
      <c r="FW10571" s="128"/>
      <c r="FX10571" s="128"/>
      <c r="FY10571" s="129"/>
      <c r="GA10571" s="128"/>
    </row>
    <row r="10572" spans="179:183" x14ac:dyDescent="0.35">
      <c r="FW10572" s="128"/>
      <c r="FX10572" s="128"/>
      <c r="FY10572" s="129"/>
      <c r="GA10572" s="128"/>
    </row>
    <row r="10573" spans="179:183" x14ac:dyDescent="0.35">
      <c r="FW10573" s="128"/>
      <c r="FX10573" s="128"/>
      <c r="FY10573" s="129"/>
      <c r="GA10573" s="128"/>
    </row>
    <row r="10574" spans="179:183" x14ac:dyDescent="0.35">
      <c r="FW10574" s="128"/>
      <c r="FX10574" s="128"/>
      <c r="FY10574" s="129"/>
      <c r="GA10574" s="128"/>
    </row>
    <row r="10575" spans="179:183" x14ac:dyDescent="0.35">
      <c r="FW10575" s="128"/>
      <c r="FX10575" s="128"/>
      <c r="FY10575" s="129"/>
      <c r="GA10575" s="128"/>
    </row>
    <row r="10576" spans="179:183" x14ac:dyDescent="0.35">
      <c r="FW10576" s="128"/>
      <c r="FX10576" s="128"/>
      <c r="FY10576" s="129"/>
      <c r="GA10576" s="128"/>
    </row>
    <row r="10577" spans="179:183" x14ac:dyDescent="0.35">
      <c r="FW10577" s="128"/>
      <c r="FX10577" s="128"/>
      <c r="FY10577" s="129"/>
      <c r="GA10577" s="128"/>
    </row>
    <row r="10578" spans="179:183" x14ac:dyDescent="0.35">
      <c r="FW10578" s="128"/>
      <c r="FX10578" s="128"/>
      <c r="FY10578" s="129"/>
      <c r="GA10578" s="128"/>
    </row>
    <row r="10579" spans="179:183" x14ac:dyDescent="0.35">
      <c r="FW10579" s="128"/>
      <c r="FX10579" s="128"/>
      <c r="FY10579" s="129"/>
      <c r="GA10579" s="128"/>
    </row>
    <row r="10580" spans="179:183" x14ac:dyDescent="0.35">
      <c r="FW10580" s="128"/>
      <c r="FX10580" s="128"/>
      <c r="FY10580" s="129"/>
      <c r="GA10580" s="128"/>
    </row>
    <row r="10581" spans="179:183" x14ac:dyDescent="0.35">
      <c r="FW10581" s="128"/>
      <c r="FX10581" s="128"/>
      <c r="FY10581" s="129"/>
      <c r="GA10581" s="128"/>
    </row>
    <row r="10582" spans="179:183" x14ac:dyDescent="0.35">
      <c r="FW10582" s="128"/>
      <c r="FX10582" s="128"/>
      <c r="FY10582" s="129"/>
      <c r="GA10582" s="128"/>
    </row>
    <row r="10583" spans="179:183" x14ac:dyDescent="0.35">
      <c r="FW10583" s="128"/>
      <c r="FX10583" s="128"/>
      <c r="FY10583" s="129"/>
      <c r="GA10583" s="128"/>
    </row>
    <row r="10584" spans="179:183" x14ac:dyDescent="0.35">
      <c r="FW10584" s="128"/>
      <c r="FX10584" s="128"/>
      <c r="FY10584" s="129"/>
      <c r="GA10584" s="128"/>
    </row>
    <row r="10585" spans="179:183" x14ac:dyDescent="0.35">
      <c r="FW10585" s="128"/>
      <c r="FX10585" s="128"/>
      <c r="FY10585" s="129"/>
      <c r="GA10585" s="128"/>
    </row>
    <row r="10586" spans="179:183" x14ac:dyDescent="0.35">
      <c r="FW10586" s="128"/>
      <c r="FX10586" s="128"/>
      <c r="FY10586" s="129"/>
      <c r="GA10586" s="128"/>
    </row>
    <row r="10587" spans="179:183" x14ac:dyDescent="0.35">
      <c r="FW10587" s="128"/>
      <c r="FX10587" s="128"/>
      <c r="FY10587" s="129"/>
      <c r="GA10587" s="128"/>
    </row>
    <row r="10588" spans="179:183" x14ac:dyDescent="0.35">
      <c r="FW10588" s="128"/>
      <c r="FX10588" s="128"/>
      <c r="FY10588" s="129"/>
      <c r="GA10588" s="128"/>
    </row>
    <row r="10589" spans="179:183" x14ac:dyDescent="0.35">
      <c r="FW10589" s="128"/>
      <c r="FX10589" s="128"/>
      <c r="FY10589" s="129"/>
      <c r="GA10589" s="128"/>
    </row>
    <row r="10590" spans="179:183" x14ac:dyDescent="0.35">
      <c r="FW10590" s="128"/>
      <c r="FX10590" s="128"/>
      <c r="FY10590" s="129"/>
      <c r="GA10590" s="128"/>
    </row>
    <row r="10591" spans="179:183" x14ac:dyDescent="0.35">
      <c r="FW10591" s="128"/>
      <c r="FX10591" s="128"/>
      <c r="FY10591" s="129"/>
      <c r="GA10591" s="128"/>
    </row>
    <row r="10592" spans="179:183" x14ac:dyDescent="0.35">
      <c r="FW10592" s="128"/>
      <c r="FX10592" s="128"/>
      <c r="FY10592" s="129"/>
      <c r="GA10592" s="128"/>
    </row>
    <row r="10593" spans="179:183" x14ac:dyDescent="0.35">
      <c r="FW10593" s="128"/>
      <c r="FX10593" s="128"/>
      <c r="FY10593" s="129"/>
      <c r="GA10593" s="128"/>
    </row>
    <row r="10594" spans="179:183" x14ac:dyDescent="0.35">
      <c r="FW10594" s="128"/>
      <c r="FX10594" s="128"/>
      <c r="FY10594" s="129"/>
      <c r="GA10594" s="128"/>
    </row>
    <row r="10595" spans="179:183" x14ac:dyDescent="0.35">
      <c r="FW10595" s="128"/>
      <c r="FX10595" s="128"/>
      <c r="FY10595" s="129"/>
      <c r="GA10595" s="128"/>
    </row>
    <row r="10596" spans="179:183" x14ac:dyDescent="0.35">
      <c r="FW10596" s="128"/>
      <c r="FX10596" s="128"/>
      <c r="FY10596" s="129"/>
      <c r="GA10596" s="128"/>
    </row>
    <row r="10597" spans="179:183" x14ac:dyDescent="0.35">
      <c r="FW10597" s="128"/>
      <c r="FX10597" s="128"/>
      <c r="FY10597" s="129"/>
      <c r="GA10597" s="128"/>
    </row>
    <row r="10598" spans="179:183" x14ac:dyDescent="0.35">
      <c r="FW10598" s="128"/>
      <c r="FX10598" s="128"/>
      <c r="FY10598" s="129"/>
      <c r="GA10598" s="128"/>
    </row>
    <row r="10599" spans="179:183" x14ac:dyDescent="0.35">
      <c r="FW10599" s="128"/>
      <c r="FX10599" s="128"/>
      <c r="FY10599" s="129"/>
      <c r="GA10599" s="128"/>
    </row>
    <row r="10600" spans="179:183" x14ac:dyDescent="0.35">
      <c r="FW10600" s="128"/>
      <c r="FX10600" s="128"/>
      <c r="FY10600" s="129"/>
      <c r="GA10600" s="128"/>
    </row>
    <row r="10601" spans="179:183" x14ac:dyDescent="0.35">
      <c r="FW10601" s="128"/>
      <c r="FX10601" s="128"/>
      <c r="FY10601" s="129"/>
      <c r="GA10601" s="128"/>
    </row>
    <row r="10602" spans="179:183" x14ac:dyDescent="0.35">
      <c r="FW10602" s="128"/>
      <c r="FX10602" s="128"/>
      <c r="FY10602" s="129"/>
      <c r="GA10602" s="128"/>
    </row>
    <row r="10603" spans="179:183" x14ac:dyDescent="0.35">
      <c r="FW10603" s="128"/>
      <c r="FX10603" s="128"/>
      <c r="FY10603" s="129"/>
      <c r="GA10603" s="128"/>
    </row>
    <row r="10604" spans="179:183" x14ac:dyDescent="0.35">
      <c r="FW10604" s="128"/>
      <c r="FX10604" s="128"/>
      <c r="FY10604" s="129"/>
      <c r="GA10604" s="128"/>
    </row>
    <row r="10605" spans="179:183" x14ac:dyDescent="0.35">
      <c r="FW10605" s="128"/>
      <c r="FX10605" s="128"/>
      <c r="FY10605" s="129"/>
      <c r="GA10605" s="128"/>
    </row>
    <row r="10606" spans="179:183" x14ac:dyDescent="0.35">
      <c r="FW10606" s="128"/>
      <c r="FX10606" s="128"/>
      <c r="FY10606" s="129"/>
      <c r="GA10606" s="128"/>
    </row>
    <row r="10607" spans="179:183" x14ac:dyDescent="0.35">
      <c r="FW10607" s="128"/>
      <c r="FX10607" s="128"/>
      <c r="FY10607" s="129"/>
      <c r="GA10607" s="128"/>
    </row>
    <row r="10608" spans="179:183" x14ac:dyDescent="0.35">
      <c r="FW10608" s="128"/>
      <c r="FX10608" s="128"/>
      <c r="FY10608" s="129"/>
      <c r="GA10608" s="128"/>
    </row>
    <row r="10609" spans="179:183" x14ac:dyDescent="0.35">
      <c r="FW10609" s="128"/>
      <c r="FX10609" s="128"/>
      <c r="FY10609" s="129"/>
      <c r="GA10609" s="128"/>
    </row>
    <row r="10610" spans="179:183" x14ac:dyDescent="0.35">
      <c r="FW10610" s="128"/>
      <c r="FX10610" s="128"/>
      <c r="FY10610" s="129"/>
      <c r="GA10610" s="128"/>
    </row>
    <row r="10611" spans="179:183" x14ac:dyDescent="0.35">
      <c r="FW10611" s="128"/>
      <c r="FX10611" s="128"/>
      <c r="FY10611" s="129"/>
      <c r="GA10611" s="128"/>
    </row>
    <row r="10612" spans="179:183" x14ac:dyDescent="0.35">
      <c r="FW10612" s="128"/>
      <c r="FX10612" s="128"/>
      <c r="FY10612" s="129"/>
      <c r="GA10612" s="128"/>
    </row>
    <row r="10613" spans="179:183" x14ac:dyDescent="0.35">
      <c r="FW10613" s="128"/>
      <c r="FX10613" s="128"/>
      <c r="FY10613" s="129"/>
      <c r="GA10613" s="128"/>
    </row>
    <row r="10614" spans="179:183" x14ac:dyDescent="0.35">
      <c r="FW10614" s="128"/>
      <c r="FX10614" s="128"/>
      <c r="FY10614" s="129"/>
      <c r="GA10614" s="128"/>
    </row>
    <row r="10615" spans="179:183" x14ac:dyDescent="0.35">
      <c r="FW10615" s="128"/>
      <c r="FX10615" s="128"/>
      <c r="FY10615" s="129"/>
      <c r="GA10615" s="128"/>
    </row>
    <row r="10616" spans="179:183" x14ac:dyDescent="0.35">
      <c r="FW10616" s="128"/>
      <c r="FX10616" s="128"/>
      <c r="FY10616" s="129"/>
      <c r="GA10616" s="128"/>
    </row>
    <row r="10617" spans="179:183" x14ac:dyDescent="0.35">
      <c r="FW10617" s="128"/>
      <c r="FX10617" s="128"/>
      <c r="FY10617" s="129"/>
      <c r="GA10617" s="128"/>
    </row>
    <row r="10618" spans="179:183" x14ac:dyDescent="0.35">
      <c r="FW10618" s="128"/>
      <c r="FX10618" s="128"/>
      <c r="FY10618" s="129"/>
      <c r="GA10618" s="128"/>
    </row>
    <row r="10619" spans="179:183" x14ac:dyDescent="0.35">
      <c r="FW10619" s="128"/>
      <c r="FX10619" s="128"/>
      <c r="FY10619" s="129"/>
      <c r="GA10619" s="128"/>
    </row>
    <row r="10620" spans="179:183" x14ac:dyDescent="0.35">
      <c r="FW10620" s="128"/>
      <c r="FX10620" s="128"/>
      <c r="FY10620" s="129"/>
      <c r="GA10620" s="128"/>
    </row>
    <row r="10621" spans="179:183" x14ac:dyDescent="0.35">
      <c r="FW10621" s="128"/>
      <c r="FX10621" s="128"/>
      <c r="FY10621" s="129"/>
      <c r="GA10621" s="128"/>
    </row>
    <row r="10622" spans="179:183" x14ac:dyDescent="0.35">
      <c r="FW10622" s="128"/>
      <c r="FX10622" s="128"/>
      <c r="FY10622" s="129"/>
      <c r="GA10622" s="128"/>
    </row>
    <row r="10623" spans="179:183" x14ac:dyDescent="0.35">
      <c r="FW10623" s="128"/>
      <c r="FX10623" s="128"/>
      <c r="FY10623" s="129"/>
      <c r="GA10623" s="128"/>
    </row>
    <row r="10624" spans="179:183" x14ac:dyDescent="0.35">
      <c r="FW10624" s="128"/>
      <c r="FX10624" s="128"/>
      <c r="FY10624" s="129"/>
      <c r="GA10624" s="128"/>
    </row>
    <row r="10625" spans="179:183" x14ac:dyDescent="0.35">
      <c r="FW10625" s="128"/>
      <c r="FX10625" s="128"/>
      <c r="FY10625" s="129"/>
      <c r="GA10625" s="128"/>
    </row>
    <row r="10626" spans="179:183" x14ac:dyDescent="0.35">
      <c r="FW10626" s="128"/>
      <c r="FX10626" s="128"/>
      <c r="FY10626" s="129"/>
      <c r="GA10626" s="128"/>
    </row>
    <row r="10627" spans="179:183" x14ac:dyDescent="0.35">
      <c r="FW10627" s="128"/>
      <c r="FX10627" s="128"/>
      <c r="FY10627" s="129"/>
      <c r="GA10627" s="128"/>
    </row>
    <row r="10628" spans="179:183" x14ac:dyDescent="0.35">
      <c r="FW10628" s="128"/>
      <c r="FX10628" s="128"/>
      <c r="FY10628" s="129"/>
      <c r="GA10628" s="128"/>
    </row>
    <row r="10629" spans="179:183" x14ac:dyDescent="0.35">
      <c r="FW10629" s="128"/>
      <c r="FX10629" s="128"/>
      <c r="FY10629" s="129"/>
      <c r="GA10629" s="128"/>
    </row>
    <row r="10630" spans="179:183" x14ac:dyDescent="0.35">
      <c r="FW10630" s="128"/>
      <c r="FX10630" s="128"/>
      <c r="FY10630" s="129"/>
      <c r="GA10630" s="128"/>
    </row>
    <row r="10631" spans="179:183" x14ac:dyDescent="0.35">
      <c r="FW10631" s="128"/>
      <c r="FX10631" s="128"/>
      <c r="FY10631" s="129"/>
      <c r="GA10631" s="128"/>
    </row>
    <row r="10632" spans="179:183" x14ac:dyDescent="0.35">
      <c r="FW10632" s="128"/>
      <c r="FX10632" s="128"/>
      <c r="FY10632" s="129"/>
      <c r="GA10632" s="128"/>
    </row>
    <row r="10633" spans="179:183" x14ac:dyDescent="0.35">
      <c r="FW10633" s="128"/>
      <c r="FX10633" s="128"/>
      <c r="FY10633" s="129"/>
      <c r="GA10633" s="128"/>
    </row>
    <row r="10634" spans="179:183" x14ac:dyDescent="0.35">
      <c r="FW10634" s="128"/>
      <c r="FX10634" s="128"/>
      <c r="FY10634" s="129"/>
      <c r="GA10634" s="128"/>
    </row>
    <row r="10635" spans="179:183" x14ac:dyDescent="0.35">
      <c r="FW10635" s="128"/>
      <c r="FX10635" s="128"/>
      <c r="FY10635" s="129"/>
      <c r="GA10635" s="128"/>
    </row>
    <row r="10636" spans="179:183" x14ac:dyDescent="0.35">
      <c r="FW10636" s="128"/>
      <c r="FX10636" s="128"/>
      <c r="FY10636" s="129"/>
      <c r="GA10636" s="128"/>
    </row>
    <row r="10637" spans="179:183" x14ac:dyDescent="0.35">
      <c r="FW10637" s="128"/>
      <c r="FX10637" s="128"/>
      <c r="FY10637" s="129"/>
      <c r="GA10637" s="128"/>
    </row>
    <row r="10638" spans="179:183" x14ac:dyDescent="0.35">
      <c r="FW10638" s="128"/>
      <c r="FX10638" s="128"/>
      <c r="FY10638" s="129"/>
      <c r="GA10638" s="128"/>
    </row>
    <row r="10639" spans="179:183" x14ac:dyDescent="0.35">
      <c r="FW10639" s="128"/>
      <c r="FX10639" s="128"/>
      <c r="FY10639" s="129"/>
      <c r="GA10639" s="128"/>
    </row>
    <row r="10640" spans="179:183" x14ac:dyDescent="0.35">
      <c r="FW10640" s="128"/>
      <c r="FX10640" s="128"/>
      <c r="FY10640" s="129"/>
      <c r="GA10640" s="128"/>
    </row>
    <row r="10641" spans="179:183" x14ac:dyDescent="0.35">
      <c r="FW10641" s="128"/>
      <c r="FX10641" s="128"/>
      <c r="FY10641" s="129"/>
      <c r="GA10641" s="128"/>
    </row>
    <row r="10642" spans="179:183" x14ac:dyDescent="0.35">
      <c r="FW10642" s="128"/>
      <c r="FX10642" s="128"/>
      <c r="FY10642" s="129"/>
      <c r="GA10642" s="128"/>
    </row>
    <row r="10643" spans="179:183" x14ac:dyDescent="0.35">
      <c r="FW10643" s="128"/>
      <c r="FX10643" s="128"/>
      <c r="FY10643" s="129"/>
      <c r="GA10643" s="128"/>
    </row>
    <row r="10644" spans="179:183" x14ac:dyDescent="0.35">
      <c r="FW10644" s="128"/>
      <c r="FX10644" s="128"/>
      <c r="FY10644" s="129"/>
      <c r="GA10644" s="128"/>
    </row>
    <row r="10645" spans="179:183" x14ac:dyDescent="0.35">
      <c r="FW10645" s="128"/>
      <c r="FX10645" s="128"/>
      <c r="FY10645" s="129"/>
      <c r="GA10645" s="128"/>
    </row>
    <row r="10646" spans="179:183" x14ac:dyDescent="0.35">
      <c r="FW10646" s="128"/>
      <c r="FX10646" s="128"/>
      <c r="FY10646" s="129"/>
      <c r="GA10646" s="128"/>
    </row>
    <row r="10647" spans="179:183" x14ac:dyDescent="0.35">
      <c r="FW10647" s="128"/>
      <c r="FX10647" s="128"/>
      <c r="FY10647" s="129"/>
      <c r="GA10647" s="128"/>
    </row>
    <row r="10648" spans="179:183" x14ac:dyDescent="0.35">
      <c r="FW10648" s="128"/>
      <c r="FX10648" s="128"/>
      <c r="FY10648" s="129"/>
      <c r="GA10648" s="128"/>
    </row>
    <row r="10649" spans="179:183" x14ac:dyDescent="0.35">
      <c r="FW10649" s="128"/>
      <c r="FX10649" s="128"/>
      <c r="FY10649" s="129"/>
      <c r="GA10649" s="128"/>
    </row>
    <row r="10650" spans="179:183" x14ac:dyDescent="0.35">
      <c r="FW10650" s="128"/>
      <c r="FX10650" s="128"/>
      <c r="FY10650" s="129"/>
      <c r="GA10650" s="128"/>
    </row>
    <row r="10651" spans="179:183" x14ac:dyDescent="0.35">
      <c r="FW10651" s="128"/>
      <c r="FX10651" s="128"/>
      <c r="FY10651" s="129"/>
      <c r="GA10651" s="128"/>
    </row>
    <row r="10652" spans="179:183" x14ac:dyDescent="0.35">
      <c r="FW10652" s="128"/>
      <c r="FX10652" s="128"/>
      <c r="FY10652" s="129"/>
      <c r="GA10652" s="128"/>
    </row>
    <row r="10653" spans="179:183" x14ac:dyDescent="0.35">
      <c r="FW10653" s="128"/>
      <c r="FX10653" s="128"/>
      <c r="FY10653" s="129"/>
      <c r="GA10653" s="128"/>
    </row>
    <row r="10654" spans="179:183" x14ac:dyDescent="0.35">
      <c r="FW10654" s="128"/>
      <c r="FX10654" s="128"/>
      <c r="FY10654" s="129"/>
      <c r="GA10654" s="128"/>
    </row>
    <row r="10655" spans="179:183" x14ac:dyDescent="0.35">
      <c r="FW10655" s="128"/>
      <c r="FX10655" s="128"/>
      <c r="FY10655" s="129"/>
      <c r="GA10655" s="128"/>
    </row>
    <row r="10656" spans="179:183" x14ac:dyDescent="0.35">
      <c r="FW10656" s="128"/>
      <c r="FX10656" s="128"/>
      <c r="FY10656" s="129"/>
      <c r="GA10656" s="128"/>
    </row>
    <row r="10657" spans="179:183" x14ac:dyDescent="0.35">
      <c r="FW10657" s="128"/>
      <c r="FX10657" s="128"/>
      <c r="FY10657" s="129"/>
      <c r="GA10657" s="128"/>
    </row>
    <row r="10658" spans="179:183" x14ac:dyDescent="0.35">
      <c r="FW10658" s="128"/>
      <c r="FX10658" s="128"/>
      <c r="FY10658" s="129"/>
      <c r="GA10658" s="128"/>
    </row>
    <row r="10659" spans="179:183" x14ac:dyDescent="0.35">
      <c r="FW10659" s="128"/>
      <c r="FX10659" s="128"/>
      <c r="FY10659" s="129"/>
      <c r="GA10659" s="128"/>
    </row>
    <row r="10660" spans="179:183" x14ac:dyDescent="0.35">
      <c r="FW10660" s="128"/>
      <c r="FX10660" s="128"/>
      <c r="FY10660" s="129"/>
      <c r="GA10660" s="128"/>
    </row>
    <row r="10661" spans="179:183" x14ac:dyDescent="0.35">
      <c r="FW10661" s="128"/>
      <c r="FX10661" s="128"/>
      <c r="FY10661" s="129"/>
      <c r="GA10661" s="128"/>
    </row>
    <row r="10662" spans="179:183" x14ac:dyDescent="0.35">
      <c r="FW10662" s="128"/>
      <c r="FX10662" s="128"/>
      <c r="FY10662" s="129"/>
      <c r="GA10662" s="128"/>
    </row>
    <row r="10663" spans="179:183" x14ac:dyDescent="0.35">
      <c r="FW10663" s="128"/>
      <c r="FX10663" s="128"/>
      <c r="FY10663" s="129"/>
      <c r="GA10663" s="128"/>
    </row>
    <row r="10664" spans="179:183" x14ac:dyDescent="0.35">
      <c r="FW10664" s="128"/>
      <c r="FX10664" s="128"/>
      <c r="FY10664" s="129"/>
      <c r="GA10664" s="128"/>
    </row>
    <row r="10665" spans="179:183" x14ac:dyDescent="0.35">
      <c r="FW10665" s="128"/>
      <c r="FX10665" s="128"/>
      <c r="FY10665" s="129"/>
      <c r="GA10665" s="128"/>
    </row>
    <row r="10666" spans="179:183" x14ac:dyDescent="0.35">
      <c r="FW10666" s="128"/>
      <c r="FX10666" s="128"/>
      <c r="FY10666" s="129"/>
      <c r="GA10666" s="128"/>
    </row>
    <row r="10667" spans="179:183" x14ac:dyDescent="0.35">
      <c r="FW10667" s="128"/>
      <c r="FX10667" s="128"/>
      <c r="FY10667" s="129"/>
      <c r="GA10667" s="128"/>
    </row>
    <row r="10668" spans="179:183" x14ac:dyDescent="0.35">
      <c r="FW10668" s="128"/>
      <c r="FX10668" s="128"/>
      <c r="FY10668" s="129"/>
      <c r="GA10668" s="128"/>
    </row>
    <row r="10669" spans="179:183" x14ac:dyDescent="0.35">
      <c r="FW10669" s="128"/>
      <c r="FX10669" s="128"/>
      <c r="FY10669" s="129"/>
      <c r="GA10669" s="128"/>
    </row>
    <row r="10670" spans="179:183" x14ac:dyDescent="0.35">
      <c r="FW10670" s="128"/>
      <c r="FX10670" s="128"/>
      <c r="FY10670" s="129"/>
      <c r="GA10670" s="128"/>
    </row>
    <row r="10671" spans="179:183" x14ac:dyDescent="0.35">
      <c r="FW10671" s="128"/>
      <c r="FX10671" s="128"/>
      <c r="FY10671" s="129"/>
      <c r="GA10671" s="128"/>
    </row>
    <row r="10672" spans="179:183" x14ac:dyDescent="0.35">
      <c r="FW10672" s="128"/>
      <c r="FX10672" s="128"/>
      <c r="FY10672" s="129"/>
      <c r="GA10672" s="128"/>
    </row>
    <row r="10673" spans="179:183" x14ac:dyDescent="0.35">
      <c r="FW10673" s="128"/>
      <c r="FX10673" s="128"/>
      <c r="FY10673" s="129"/>
      <c r="GA10673" s="128"/>
    </row>
    <row r="10674" spans="179:183" x14ac:dyDescent="0.35">
      <c r="FW10674" s="128"/>
      <c r="FX10674" s="128"/>
      <c r="FY10674" s="129"/>
      <c r="GA10674" s="128"/>
    </row>
    <row r="10675" spans="179:183" x14ac:dyDescent="0.35">
      <c r="FW10675" s="128"/>
      <c r="FX10675" s="128"/>
      <c r="FY10675" s="129"/>
      <c r="GA10675" s="128"/>
    </row>
    <row r="10676" spans="179:183" x14ac:dyDescent="0.35">
      <c r="FW10676" s="128"/>
      <c r="FX10676" s="128"/>
      <c r="FY10676" s="129"/>
      <c r="GA10676" s="128"/>
    </row>
    <row r="10677" spans="179:183" x14ac:dyDescent="0.35">
      <c r="FW10677" s="128"/>
      <c r="FX10677" s="128"/>
      <c r="FY10677" s="129"/>
      <c r="GA10677" s="128"/>
    </row>
    <row r="10678" spans="179:183" x14ac:dyDescent="0.35">
      <c r="FW10678" s="128"/>
      <c r="FX10678" s="128"/>
      <c r="FY10678" s="129"/>
      <c r="GA10678" s="128"/>
    </row>
    <row r="10679" spans="179:183" x14ac:dyDescent="0.35">
      <c r="FW10679" s="128"/>
      <c r="FX10679" s="128"/>
      <c r="FY10679" s="129"/>
      <c r="GA10679" s="128"/>
    </row>
    <row r="10680" spans="179:183" x14ac:dyDescent="0.35">
      <c r="FW10680" s="128"/>
      <c r="FX10680" s="128"/>
      <c r="FY10680" s="129"/>
      <c r="GA10680" s="128"/>
    </row>
    <row r="10681" spans="179:183" x14ac:dyDescent="0.35">
      <c r="FW10681" s="128"/>
      <c r="FX10681" s="128"/>
      <c r="FY10681" s="129"/>
      <c r="GA10681" s="128"/>
    </row>
    <row r="10682" spans="179:183" x14ac:dyDescent="0.35">
      <c r="FW10682" s="128"/>
      <c r="FX10682" s="128"/>
      <c r="FY10682" s="129"/>
      <c r="GA10682" s="128"/>
    </row>
    <row r="10683" spans="179:183" x14ac:dyDescent="0.35">
      <c r="FW10683" s="128"/>
      <c r="FX10683" s="128"/>
      <c r="FY10683" s="129"/>
      <c r="GA10683" s="128"/>
    </row>
    <row r="10684" spans="179:183" x14ac:dyDescent="0.35">
      <c r="FW10684" s="128"/>
      <c r="FX10684" s="128"/>
      <c r="FY10684" s="129"/>
      <c r="GA10684" s="128"/>
    </row>
    <row r="10685" spans="179:183" x14ac:dyDescent="0.35">
      <c r="FW10685" s="128"/>
      <c r="FX10685" s="128"/>
      <c r="FY10685" s="129"/>
      <c r="GA10685" s="128"/>
    </row>
    <row r="10686" spans="179:183" x14ac:dyDescent="0.35">
      <c r="FW10686" s="128"/>
      <c r="FX10686" s="128"/>
      <c r="FY10686" s="129"/>
      <c r="GA10686" s="128"/>
    </row>
    <row r="10687" spans="179:183" x14ac:dyDescent="0.35">
      <c r="FW10687" s="128"/>
      <c r="FX10687" s="128"/>
      <c r="FY10687" s="129"/>
      <c r="GA10687" s="128"/>
    </row>
    <row r="10688" spans="179:183" x14ac:dyDescent="0.35">
      <c r="FW10688" s="128"/>
      <c r="FX10688" s="128"/>
      <c r="FY10688" s="129"/>
      <c r="GA10688" s="128"/>
    </row>
    <row r="10689" spans="179:183" x14ac:dyDescent="0.35">
      <c r="FW10689" s="128"/>
      <c r="FX10689" s="128"/>
      <c r="FY10689" s="129"/>
      <c r="GA10689" s="128"/>
    </row>
    <row r="10690" spans="179:183" x14ac:dyDescent="0.35">
      <c r="FW10690" s="128"/>
      <c r="FX10690" s="128"/>
      <c r="FY10690" s="129"/>
      <c r="GA10690" s="128"/>
    </row>
    <row r="10691" spans="179:183" x14ac:dyDescent="0.35">
      <c r="FW10691" s="128"/>
      <c r="FX10691" s="128"/>
      <c r="FY10691" s="129"/>
      <c r="GA10691" s="128"/>
    </row>
    <row r="10692" spans="179:183" x14ac:dyDescent="0.35">
      <c r="FW10692" s="128"/>
      <c r="FX10692" s="128"/>
      <c r="FY10692" s="129"/>
      <c r="GA10692" s="128"/>
    </row>
    <row r="10693" spans="179:183" x14ac:dyDescent="0.35">
      <c r="FW10693" s="128"/>
      <c r="FX10693" s="128"/>
      <c r="FY10693" s="129"/>
      <c r="GA10693" s="128"/>
    </row>
    <row r="10694" spans="179:183" x14ac:dyDescent="0.35">
      <c r="FW10694" s="128"/>
      <c r="FX10694" s="128"/>
      <c r="FY10694" s="129"/>
      <c r="GA10694" s="128"/>
    </row>
    <row r="10695" spans="179:183" x14ac:dyDescent="0.35">
      <c r="FW10695" s="128"/>
      <c r="FX10695" s="128"/>
      <c r="FY10695" s="129"/>
      <c r="GA10695" s="128"/>
    </row>
    <row r="10696" spans="179:183" x14ac:dyDescent="0.35">
      <c r="FW10696" s="128"/>
      <c r="FX10696" s="128"/>
      <c r="FY10696" s="129"/>
      <c r="GA10696" s="128"/>
    </row>
    <row r="10697" spans="179:183" x14ac:dyDescent="0.35">
      <c r="FW10697" s="128"/>
      <c r="FX10697" s="128"/>
      <c r="FY10697" s="129"/>
      <c r="GA10697" s="128"/>
    </row>
    <row r="10698" spans="179:183" x14ac:dyDescent="0.35">
      <c r="FW10698" s="128"/>
      <c r="FX10698" s="128"/>
      <c r="FY10698" s="129"/>
      <c r="GA10698" s="128"/>
    </row>
    <row r="10699" spans="179:183" x14ac:dyDescent="0.35">
      <c r="FW10699" s="128"/>
      <c r="FX10699" s="128"/>
      <c r="FY10699" s="129"/>
      <c r="GA10699" s="128"/>
    </row>
    <row r="10700" spans="179:183" x14ac:dyDescent="0.35">
      <c r="FW10700" s="128"/>
      <c r="FX10700" s="128"/>
      <c r="FY10700" s="129"/>
      <c r="GA10700" s="128"/>
    </row>
    <row r="10701" spans="179:183" x14ac:dyDescent="0.35">
      <c r="FW10701" s="128"/>
      <c r="FX10701" s="128"/>
      <c r="FY10701" s="129"/>
      <c r="GA10701" s="128"/>
    </row>
    <row r="10702" spans="179:183" x14ac:dyDescent="0.35">
      <c r="FW10702" s="128"/>
      <c r="FX10702" s="128"/>
      <c r="FY10702" s="129"/>
      <c r="GA10702" s="128"/>
    </row>
    <row r="10703" spans="179:183" x14ac:dyDescent="0.35">
      <c r="FW10703" s="128"/>
      <c r="FX10703" s="128"/>
      <c r="FY10703" s="129"/>
      <c r="GA10703" s="128"/>
    </row>
    <row r="10704" spans="179:183" x14ac:dyDescent="0.35">
      <c r="FW10704" s="128"/>
      <c r="FX10704" s="128"/>
      <c r="FY10704" s="129"/>
      <c r="GA10704" s="128"/>
    </row>
    <row r="10705" spans="179:183" x14ac:dyDescent="0.35">
      <c r="FW10705" s="128"/>
      <c r="FX10705" s="128"/>
      <c r="FY10705" s="129"/>
      <c r="GA10705" s="128"/>
    </row>
    <row r="10706" spans="179:183" x14ac:dyDescent="0.35">
      <c r="FW10706" s="128"/>
      <c r="FX10706" s="128"/>
      <c r="FY10706" s="129"/>
      <c r="GA10706" s="128"/>
    </row>
    <row r="10707" spans="179:183" x14ac:dyDescent="0.35">
      <c r="FW10707" s="128"/>
      <c r="FX10707" s="128"/>
      <c r="FY10707" s="129"/>
      <c r="GA10707" s="128"/>
    </row>
    <row r="10708" spans="179:183" x14ac:dyDescent="0.35">
      <c r="FW10708" s="128"/>
      <c r="FX10708" s="128"/>
      <c r="FY10708" s="129"/>
      <c r="GA10708" s="128"/>
    </row>
    <row r="10709" spans="179:183" x14ac:dyDescent="0.35">
      <c r="FW10709" s="128"/>
      <c r="FX10709" s="128"/>
      <c r="FY10709" s="129"/>
      <c r="GA10709" s="128"/>
    </row>
    <row r="10710" spans="179:183" x14ac:dyDescent="0.35">
      <c r="FW10710" s="128"/>
      <c r="FX10710" s="128"/>
      <c r="FY10710" s="129"/>
      <c r="GA10710" s="128"/>
    </row>
    <row r="10711" spans="179:183" x14ac:dyDescent="0.35">
      <c r="FW10711" s="128"/>
      <c r="FX10711" s="128"/>
      <c r="FY10711" s="129"/>
      <c r="GA10711" s="128"/>
    </row>
    <row r="10712" spans="179:183" x14ac:dyDescent="0.35">
      <c r="FW10712" s="128"/>
      <c r="FX10712" s="128"/>
      <c r="FY10712" s="129"/>
      <c r="GA10712" s="128"/>
    </row>
    <row r="10713" spans="179:183" x14ac:dyDescent="0.35">
      <c r="FW10713" s="128"/>
      <c r="FX10713" s="128"/>
      <c r="FY10713" s="129"/>
      <c r="GA10713" s="128"/>
    </row>
    <row r="10714" spans="179:183" x14ac:dyDescent="0.35">
      <c r="FW10714" s="128"/>
      <c r="FX10714" s="128"/>
      <c r="FY10714" s="129"/>
      <c r="GA10714" s="128"/>
    </row>
    <row r="10715" spans="179:183" x14ac:dyDescent="0.35">
      <c r="FW10715" s="128"/>
      <c r="FX10715" s="128"/>
      <c r="FY10715" s="129"/>
      <c r="GA10715" s="128"/>
    </row>
    <row r="10716" spans="179:183" x14ac:dyDescent="0.35">
      <c r="FW10716" s="128"/>
      <c r="FX10716" s="128"/>
      <c r="FY10716" s="129"/>
      <c r="GA10716" s="128"/>
    </row>
    <row r="10717" spans="179:183" x14ac:dyDescent="0.35">
      <c r="FW10717" s="128"/>
      <c r="FX10717" s="128"/>
      <c r="FY10717" s="129"/>
      <c r="GA10717" s="128"/>
    </row>
    <row r="10718" spans="179:183" x14ac:dyDescent="0.35">
      <c r="FW10718" s="128"/>
      <c r="FX10718" s="128"/>
      <c r="FY10718" s="129"/>
      <c r="GA10718" s="128"/>
    </row>
    <row r="10719" spans="179:183" x14ac:dyDescent="0.35">
      <c r="FW10719" s="128"/>
      <c r="FX10719" s="128"/>
      <c r="FY10719" s="129"/>
      <c r="GA10719" s="128"/>
    </row>
    <row r="10720" spans="179:183" x14ac:dyDescent="0.35">
      <c r="FW10720" s="128"/>
      <c r="FX10720" s="128"/>
      <c r="FY10720" s="129"/>
      <c r="GA10720" s="128"/>
    </row>
    <row r="10721" spans="179:183" x14ac:dyDescent="0.35">
      <c r="FW10721" s="128"/>
      <c r="FX10721" s="128"/>
      <c r="FY10721" s="129"/>
      <c r="GA10721" s="128"/>
    </row>
    <row r="10722" spans="179:183" x14ac:dyDescent="0.35">
      <c r="FW10722" s="128"/>
      <c r="FX10722" s="128"/>
      <c r="FY10722" s="129"/>
      <c r="GA10722" s="128"/>
    </row>
    <row r="10723" spans="179:183" x14ac:dyDescent="0.35">
      <c r="FW10723" s="128"/>
      <c r="FX10723" s="128"/>
      <c r="FY10723" s="129"/>
      <c r="GA10723" s="128"/>
    </row>
    <row r="10724" spans="179:183" x14ac:dyDescent="0.35">
      <c r="FW10724" s="128"/>
      <c r="FX10724" s="128"/>
      <c r="FY10724" s="129"/>
      <c r="GA10724" s="128"/>
    </row>
    <row r="10725" spans="179:183" x14ac:dyDescent="0.35">
      <c r="FW10725" s="128"/>
      <c r="FX10725" s="128"/>
      <c r="FY10725" s="129"/>
      <c r="GA10725" s="128"/>
    </row>
    <row r="10726" spans="179:183" x14ac:dyDescent="0.35">
      <c r="FW10726" s="128"/>
      <c r="FX10726" s="128"/>
      <c r="FY10726" s="129"/>
      <c r="GA10726" s="128"/>
    </row>
    <row r="10727" spans="179:183" x14ac:dyDescent="0.35">
      <c r="FW10727" s="128"/>
      <c r="FX10727" s="128"/>
      <c r="FY10727" s="129"/>
      <c r="GA10727" s="128"/>
    </row>
    <row r="10728" spans="179:183" x14ac:dyDescent="0.35">
      <c r="FW10728" s="128"/>
      <c r="FX10728" s="128"/>
      <c r="FY10728" s="129"/>
      <c r="GA10728" s="128"/>
    </row>
    <row r="10729" spans="179:183" x14ac:dyDescent="0.35">
      <c r="FW10729" s="128"/>
      <c r="FX10729" s="128"/>
      <c r="FY10729" s="129"/>
      <c r="GA10729" s="128"/>
    </row>
    <row r="10730" spans="179:183" x14ac:dyDescent="0.35">
      <c r="FW10730" s="128"/>
      <c r="FX10730" s="128"/>
      <c r="FY10730" s="129"/>
      <c r="GA10730" s="128"/>
    </row>
    <row r="10731" spans="179:183" x14ac:dyDescent="0.35">
      <c r="FW10731" s="128"/>
      <c r="FX10731" s="128"/>
      <c r="FY10731" s="129"/>
      <c r="GA10731" s="128"/>
    </row>
    <row r="10732" spans="179:183" x14ac:dyDescent="0.35">
      <c r="FW10732" s="128"/>
      <c r="FX10732" s="128"/>
      <c r="FY10732" s="129"/>
      <c r="GA10732" s="128"/>
    </row>
    <row r="10733" spans="179:183" x14ac:dyDescent="0.35">
      <c r="FW10733" s="128"/>
      <c r="FX10733" s="128"/>
      <c r="FY10733" s="129"/>
      <c r="GA10733" s="128"/>
    </row>
    <row r="10734" spans="179:183" x14ac:dyDescent="0.35">
      <c r="FW10734" s="128"/>
      <c r="FX10734" s="128"/>
      <c r="FY10734" s="129"/>
      <c r="GA10734" s="128"/>
    </row>
    <row r="10735" spans="179:183" x14ac:dyDescent="0.35">
      <c r="FW10735" s="128"/>
      <c r="FX10735" s="128"/>
      <c r="FY10735" s="129"/>
      <c r="GA10735" s="128"/>
    </row>
    <row r="10736" spans="179:183" x14ac:dyDescent="0.35">
      <c r="FW10736" s="128"/>
      <c r="FX10736" s="128"/>
      <c r="FY10736" s="129"/>
      <c r="GA10736" s="128"/>
    </row>
    <row r="10737" spans="179:183" x14ac:dyDescent="0.35">
      <c r="FW10737" s="128"/>
      <c r="FX10737" s="128"/>
      <c r="FY10737" s="129"/>
      <c r="GA10737" s="128"/>
    </row>
    <row r="10738" spans="179:183" x14ac:dyDescent="0.35">
      <c r="FW10738" s="128"/>
      <c r="FX10738" s="128"/>
      <c r="FY10738" s="129"/>
      <c r="GA10738" s="128"/>
    </row>
    <row r="10739" spans="179:183" x14ac:dyDescent="0.35">
      <c r="FW10739" s="128"/>
      <c r="FX10739" s="128"/>
      <c r="FY10739" s="129"/>
      <c r="GA10739" s="128"/>
    </row>
    <row r="10740" spans="179:183" x14ac:dyDescent="0.35">
      <c r="FW10740" s="128"/>
      <c r="FX10740" s="128"/>
      <c r="FY10740" s="129"/>
      <c r="GA10740" s="128"/>
    </row>
    <row r="10741" spans="179:183" x14ac:dyDescent="0.35">
      <c r="FW10741" s="128"/>
      <c r="FX10741" s="128"/>
      <c r="FY10741" s="129"/>
      <c r="GA10741" s="128"/>
    </row>
    <row r="10742" spans="179:183" x14ac:dyDescent="0.35">
      <c r="FW10742" s="128"/>
      <c r="FX10742" s="128"/>
      <c r="FY10742" s="129"/>
      <c r="GA10742" s="128"/>
    </row>
    <row r="10743" spans="179:183" x14ac:dyDescent="0.35">
      <c r="FW10743" s="128"/>
      <c r="FX10743" s="128"/>
      <c r="FY10743" s="129"/>
      <c r="GA10743" s="128"/>
    </row>
    <row r="10744" spans="179:183" x14ac:dyDescent="0.35">
      <c r="FW10744" s="128"/>
      <c r="FX10744" s="128"/>
      <c r="FY10744" s="129"/>
      <c r="GA10744" s="128"/>
    </row>
    <row r="10745" spans="179:183" x14ac:dyDescent="0.35">
      <c r="FW10745" s="128"/>
      <c r="FX10745" s="128"/>
      <c r="FY10745" s="129"/>
      <c r="GA10745" s="128"/>
    </row>
    <row r="10746" spans="179:183" x14ac:dyDescent="0.35">
      <c r="FW10746" s="128"/>
      <c r="FX10746" s="128"/>
      <c r="FY10746" s="129"/>
      <c r="GA10746" s="128"/>
    </row>
    <row r="10747" spans="179:183" x14ac:dyDescent="0.35">
      <c r="FW10747" s="128"/>
      <c r="FX10747" s="128"/>
      <c r="FY10747" s="129"/>
      <c r="GA10747" s="128"/>
    </row>
    <row r="10748" spans="179:183" x14ac:dyDescent="0.35">
      <c r="FW10748" s="128"/>
      <c r="FX10748" s="128"/>
      <c r="FY10748" s="129"/>
      <c r="GA10748" s="128"/>
    </row>
    <row r="10749" spans="179:183" x14ac:dyDescent="0.35">
      <c r="FW10749" s="128"/>
      <c r="FX10749" s="128"/>
      <c r="FY10749" s="129"/>
      <c r="GA10749" s="128"/>
    </row>
    <row r="10750" spans="179:183" x14ac:dyDescent="0.35">
      <c r="FW10750" s="128"/>
      <c r="FX10750" s="128"/>
      <c r="FY10750" s="129"/>
      <c r="GA10750" s="128"/>
    </row>
    <row r="10751" spans="179:183" x14ac:dyDescent="0.35">
      <c r="FW10751" s="128"/>
      <c r="FX10751" s="128"/>
      <c r="FY10751" s="129"/>
      <c r="GA10751" s="128"/>
    </row>
    <row r="10752" spans="179:183" x14ac:dyDescent="0.35">
      <c r="FW10752" s="128"/>
      <c r="FX10752" s="128"/>
      <c r="FY10752" s="129"/>
      <c r="GA10752" s="128"/>
    </row>
    <row r="10753" spans="179:183" x14ac:dyDescent="0.35">
      <c r="FW10753" s="128"/>
      <c r="FX10753" s="128"/>
      <c r="FY10753" s="129"/>
      <c r="GA10753" s="128"/>
    </row>
    <row r="10754" spans="179:183" x14ac:dyDescent="0.35">
      <c r="FW10754" s="128"/>
      <c r="FX10754" s="128"/>
      <c r="FY10754" s="129"/>
      <c r="GA10754" s="128"/>
    </row>
    <row r="10755" spans="179:183" x14ac:dyDescent="0.35">
      <c r="FW10755" s="128"/>
      <c r="FX10755" s="128"/>
      <c r="FY10755" s="129"/>
      <c r="GA10755" s="128"/>
    </row>
    <row r="10756" spans="179:183" x14ac:dyDescent="0.35">
      <c r="FW10756" s="128"/>
      <c r="FX10756" s="128"/>
      <c r="FY10756" s="129"/>
      <c r="GA10756" s="128"/>
    </row>
    <row r="10757" spans="179:183" x14ac:dyDescent="0.35">
      <c r="FW10757" s="128"/>
      <c r="FX10757" s="128"/>
      <c r="FY10757" s="129"/>
      <c r="GA10757" s="128"/>
    </row>
    <row r="10758" spans="179:183" x14ac:dyDescent="0.35">
      <c r="FW10758" s="128"/>
      <c r="FX10758" s="128"/>
      <c r="FY10758" s="129"/>
      <c r="GA10758" s="128"/>
    </row>
    <row r="10759" spans="179:183" x14ac:dyDescent="0.35">
      <c r="FW10759" s="128"/>
      <c r="FX10759" s="128"/>
      <c r="FY10759" s="129"/>
      <c r="GA10759" s="128"/>
    </row>
    <row r="10760" spans="179:183" x14ac:dyDescent="0.35">
      <c r="FW10760" s="128"/>
      <c r="FX10760" s="128"/>
      <c r="FY10760" s="129"/>
      <c r="GA10760" s="128"/>
    </row>
    <row r="10761" spans="179:183" x14ac:dyDescent="0.35">
      <c r="FW10761" s="128"/>
      <c r="FX10761" s="128"/>
      <c r="FY10761" s="129"/>
      <c r="GA10761" s="128"/>
    </row>
    <row r="10762" spans="179:183" x14ac:dyDescent="0.35">
      <c r="FW10762" s="128"/>
      <c r="FX10762" s="128"/>
      <c r="FY10762" s="129"/>
      <c r="GA10762" s="128"/>
    </row>
    <row r="10763" spans="179:183" x14ac:dyDescent="0.35">
      <c r="FW10763" s="128"/>
      <c r="FX10763" s="128"/>
      <c r="FY10763" s="129"/>
      <c r="GA10763" s="128"/>
    </row>
    <row r="10764" spans="179:183" x14ac:dyDescent="0.35">
      <c r="FW10764" s="128"/>
      <c r="FX10764" s="128"/>
      <c r="FY10764" s="129"/>
      <c r="GA10764" s="128"/>
    </row>
    <row r="10765" spans="179:183" x14ac:dyDescent="0.35">
      <c r="FW10765" s="128"/>
      <c r="FX10765" s="128"/>
      <c r="FY10765" s="129"/>
      <c r="GA10765" s="128"/>
    </row>
    <row r="10766" spans="179:183" x14ac:dyDescent="0.35">
      <c r="FW10766" s="128"/>
      <c r="FX10766" s="128"/>
      <c r="FY10766" s="129"/>
      <c r="GA10766" s="128"/>
    </row>
    <row r="10767" spans="179:183" x14ac:dyDescent="0.35">
      <c r="FW10767" s="128"/>
      <c r="FX10767" s="128"/>
      <c r="FY10767" s="129"/>
      <c r="GA10767" s="128"/>
    </row>
    <row r="10768" spans="179:183" x14ac:dyDescent="0.35">
      <c r="FW10768" s="128"/>
      <c r="FX10768" s="128"/>
      <c r="FY10768" s="129"/>
      <c r="GA10768" s="128"/>
    </row>
    <row r="10769" spans="179:183" x14ac:dyDescent="0.35">
      <c r="FW10769" s="128"/>
      <c r="FX10769" s="128"/>
      <c r="FY10769" s="129"/>
      <c r="GA10769" s="128"/>
    </row>
    <row r="10770" spans="179:183" x14ac:dyDescent="0.35">
      <c r="FW10770" s="128"/>
      <c r="FX10770" s="128"/>
      <c r="FY10770" s="129"/>
      <c r="GA10770" s="128"/>
    </row>
    <row r="10771" spans="179:183" x14ac:dyDescent="0.35">
      <c r="FW10771" s="128"/>
      <c r="FX10771" s="128"/>
      <c r="FY10771" s="129"/>
      <c r="GA10771" s="128"/>
    </row>
    <row r="10772" spans="179:183" x14ac:dyDescent="0.35">
      <c r="FW10772" s="128"/>
      <c r="FX10772" s="128"/>
      <c r="FY10772" s="129"/>
      <c r="GA10772" s="128"/>
    </row>
    <row r="10773" spans="179:183" x14ac:dyDescent="0.35">
      <c r="FW10773" s="128"/>
      <c r="FX10773" s="128"/>
      <c r="FY10773" s="129"/>
      <c r="GA10773" s="128"/>
    </row>
    <row r="10774" spans="179:183" x14ac:dyDescent="0.35">
      <c r="FW10774" s="128"/>
      <c r="FX10774" s="128"/>
      <c r="FY10774" s="129"/>
      <c r="GA10774" s="128"/>
    </row>
    <row r="10775" spans="179:183" x14ac:dyDescent="0.35">
      <c r="FW10775" s="128"/>
      <c r="FX10775" s="128"/>
      <c r="FY10775" s="129"/>
      <c r="GA10775" s="128"/>
    </row>
    <row r="10776" spans="179:183" x14ac:dyDescent="0.35">
      <c r="FW10776" s="128"/>
      <c r="FX10776" s="128"/>
      <c r="FY10776" s="129"/>
      <c r="GA10776" s="128"/>
    </row>
    <row r="10777" spans="179:183" x14ac:dyDescent="0.35">
      <c r="FW10777" s="128"/>
      <c r="FX10777" s="128"/>
      <c r="FY10777" s="129"/>
      <c r="GA10777" s="128"/>
    </row>
    <row r="10778" spans="179:183" x14ac:dyDescent="0.35">
      <c r="FW10778" s="128"/>
      <c r="FX10778" s="128"/>
      <c r="FY10778" s="129"/>
      <c r="GA10778" s="128"/>
    </row>
    <row r="10779" spans="179:183" x14ac:dyDescent="0.35">
      <c r="FW10779" s="128"/>
      <c r="FX10779" s="128"/>
      <c r="FY10779" s="129"/>
      <c r="GA10779" s="128"/>
    </row>
    <row r="10780" spans="179:183" x14ac:dyDescent="0.35">
      <c r="FW10780" s="128"/>
      <c r="FX10780" s="128"/>
      <c r="FY10780" s="129"/>
      <c r="GA10780" s="128"/>
    </row>
    <row r="10781" spans="179:183" x14ac:dyDescent="0.35">
      <c r="FW10781" s="128"/>
      <c r="FX10781" s="128"/>
      <c r="FY10781" s="129"/>
      <c r="GA10781" s="128"/>
    </row>
    <row r="10782" spans="179:183" x14ac:dyDescent="0.35">
      <c r="FW10782" s="128"/>
      <c r="FX10782" s="128"/>
      <c r="FY10782" s="129"/>
      <c r="GA10782" s="128"/>
    </row>
    <row r="10783" spans="179:183" x14ac:dyDescent="0.35">
      <c r="FW10783" s="128"/>
      <c r="FX10783" s="128"/>
      <c r="FY10783" s="129"/>
      <c r="GA10783" s="128"/>
    </row>
    <row r="10784" spans="179:183" x14ac:dyDescent="0.35">
      <c r="FW10784" s="128"/>
      <c r="FX10784" s="128"/>
      <c r="FY10784" s="129"/>
      <c r="GA10784" s="128"/>
    </row>
    <row r="10785" spans="179:183" x14ac:dyDescent="0.35">
      <c r="FW10785" s="128"/>
      <c r="FX10785" s="128"/>
      <c r="FY10785" s="129"/>
      <c r="GA10785" s="128"/>
    </row>
    <row r="10786" spans="179:183" x14ac:dyDescent="0.35">
      <c r="FW10786" s="128"/>
      <c r="FX10786" s="128"/>
      <c r="FY10786" s="129"/>
      <c r="GA10786" s="128"/>
    </row>
    <row r="10787" spans="179:183" x14ac:dyDescent="0.35">
      <c r="FW10787" s="128"/>
      <c r="FX10787" s="128"/>
      <c r="FY10787" s="129"/>
      <c r="GA10787" s="128"/>
    </row>
    <row r="10788" spans="179:183" x14ac:dyDescent="0.35">
      <c r="FW10788" s="128"/>
      <c r="FX10788" s="128"/>
      <c r="FY10788" s="129"/>
      <c r="GA10788" s="128"/>
    </row>
    <row r="10789" spans="179:183" x14ac:dyDescent="0.35">
      <c r="FW10789" s="128"/>
      <c r="FX10789" s="128"/>
      <c r="FY10789" s="129"/>
      <c r="GA10789" s="128"/>
    </row>
    <row r="10790" spans="179:183" x14ac:dyDescent="0.35">
      <c r="FW10790" s="128"/>
      <c r="FX10790" s="128"/>
      <c r="FY10790" s="129"/>
      <c r="GA10790" s="128"/>
    </row>
    <row r="10791" spans="179:183" x14ac:dyDescent="0.35">
      <c r="FW10791" s="128"/>
      <c r="FX10791" s="128"/>
      <c r="FY10791" s="129"/>
      <c r="GA10791" s="128"/>
    </row>
    <row r="10792" spans="179:183" x14ac:dyDescent="0.35">
      <c r="FW10792" s="128"/>
      <c r="FX10792" s="128"/>
      <c r="FY10792" s="129"/>
      <c r="GA10792" s="128"/>
    </row>
    <row r="10793" spans="179:183" x14ac:dyDescent="0.35">
      <c r="FW10793" s="128"/>
      <c r="FX10793" s="128"/>
      <c r="FY10793" s="129"/>
      <c r="GA10793" s="128"/>
    </row>
    <row r="10794" spans="179:183" x14ac:dyDescent="0.35">
      <c r="FW10794" s="128"/>
      <c r="FX10794" s="128"/>
      <c r="FY10794" s="129"/>
      <c r="GA10794" s="128"/>
    </row>
    <row r="10795" spans="179:183" x14ac:dyDescent="0.35">
      <c r="FW10795" s="128"/>
      <c r="FX10795" s="128"/>
      <c r="FY10795" s="129"/>
      <c r="GA10795" s="128"/>
    </row>
    <row r="10796" spans="179:183" x14ac:dyDescent="0.35">
      <c r="FW10796" s="128"/>
      <c r="FX10796" s="128"/>
      <c r="FY10796" s="129"/>
      <c r="GA10796" s="128"/>
    </row>
    <row r="10797" spans="179:183" x14ac:dyDescent="0.35">
      <c r="FW10797" s="128"/>
      <c r="FX10797" s="128"/>
      <c r="FY10797" s="129"/>
      <c r="GA10797" s="128"/>
    </row>
    <row r="10798" spans="179:183" x14ac:dyDescent="0.35">
      <c r="FW10798" s="128"/>
      <c r="FX10798" s="128"/>
      <c r="FY10798" s="129"/>
      <c r="GA10798" s="128"/>
    </row>
    <row r="10799" spans="179:183" x14ac:dyDescent="0.35">
      <c r="FW10799" s="128"/>
      <c r="FX10799" s="128"/>
      <c r="FY10799" s="129"/>
      <c r="GA10799" s="128"/>
    </row>
    <row r="10800" spans="179:183" x14ac:dyDescent="0.35">
      <c r="FW10800" s="128"/>
      <c r="FX10800" s="128"/>
      <c r="FY10800" s="129"/>
      <c r="GA10800" s="128"/>
    </row>
    <row r="10801" spans="179:183" x14ac:dyDescent="0.35">
      <c r="FW10801" s="128"/>
      <c r="FX10801" s="128"/>
      <c r="FY10801" s="129"/>
      <c r="GA10801" s="128"/>
    </row>
    <row r="10802" spans="179:183" x14ac:dyDescent="0.35">
      <c r="FW10802" s="128"/>
      <c r="FX10802" s="128"/>
      <c r="FY10802" s="129"/>
      <c r="GA10802" s="128"/>
    </row>
    <row r="10803" spans="179:183" x14ac:dyDescent="0.35">
      <c r="FW10803" s="128"/>
      <c r="FX10803" s="128"/>
      <c r="FY10803" s="129"/>
      <c r="GA10803" s="128"/>
    </row>
    <row r="10804" spans="179:183" x14ac:dyDescent="0.35">
      <c r="FW10804" s="128"/>
      <c r="FX10804" s="128"/>
      <c r="FY10804" s="129"/>
      <c r="GA10804" s="128"/>
    </row>
    <row r="10805" spans="179:183" x14ac:dyDescent="0.35">
      <c r="FW10805" s="128"/>
      <c r="FX10805" s="128"/>
      <c r="FY10805" s="129"/>
      <c r="GA10805" s="128"/>
    </row>
    <row r="10806" spans="179:183" x14ac:dyDescent="0.35">
      <c r="FW10806" s="128"/>
      <c r="FX10806" s="128"/>
      <c r="FY10806" s="129"/>
      <c r="GA10806" s="128"/>
    </row>
    <row r="10807" spans="179:183" x14ac:dyDescent="0.35">
      <c r="FW10807" s="128"/>
      <c r="FX10807" s="128"/>
      <c r="FY10807" s="129"/>
      <c r="GA10807" s="128"/>
    </row>
    <row r="10808" spans="179:183" x14ac:dyDescent="0.35">
      <c r="FW10808" s="128"/>
      <c r="FX10808" s="128"/>
      <c r="FY10808" s="129"/>
      <c r="GA10808" s="128"/>
    </row>
    <row r="10809" spans="179:183" x14ac:dyDescent="0.35">
      <c r="FW10809" s="128"/>
      <c r="FX10809" s="128"/>
      <c r="FY10809" s="129"/>
      <c r="GA10809" s="128"/>
    </row>
    <row r="10810" spans="179:183" x14ac:dyDescent="0.35">
      <c r="FW10810" s="128"/>
      <c r="FX10810" s="128"/>
      <c r="FY10810" s="129"/>
      <c r="GA10810" s="128"/>
    </row>
    <row r="10811" spans="179:183" x14ac:dyDescent="0.35">
      <c r="FW10811" s="128"/>
      <c r="FX10811" s="128"/>
      <c r="FY10811" s="129"/>
      <c r="GA10811" s="128"/>
    </row>
    <row r="10812" spans="179:183" x14ac:dyDescent="0.35">
      <c r="FW10812" s="128"/>
      <c r="FX10812" s="128"/>
      <c r="FY10812" s="129"/>
      <c r="GA10812" s="128"/>
    </row>
    <row r="10813" spans="179:183" x14ac:dyDescent="0.35">
      <c r="FW10813" s="128"/>
      <c r="FX10813" s="128"/>
      <c r="FY10813" s="129"/>
      <c r="GA10813" s="128"/>
    </row>
    <row r="10814" spans="179:183" x14ac:dyDescent="0.35">
      <c r="FW10814" s="128"/>
      <c r="FX10814" s="128"/>
      <c r="FY10814" s="129"/>
      <c r="GA10814" s="128"/>
    </row>
    <row r="10815" spans="179:183" x14ac:dyDescent="0.35">
      <c r="FW10815" s="128"/>
      <c r="FX10815" s="128"/>
      <c r="FY10815" s="129"/>
      <c r="GA10815" s="128"/>
    </row>
    <row r="10816" spans="179:183" x14ac:dyDescent="0.35">
      <c r="FW10816" s="128"/>
      <c r="FX10816" s="128"/>
      <c r="FY10816" s="129"/>
      <c r="GA10816" s="128"/>
    </row>
    <row r="10817" spans="179:183" x14ac:dyDescent="0.35">
      <c r="FW10817" s="128"/>
      <c r="FX10817" s="128"/>
      <c r="FY10817" s="129"/>
      <c r="GA10817" s="128"/>
    </row>
    <row r="10818" spans="179:183" x14ac:dyDescent="0.35">
      <c r="FW10818" s="128"/>
      <c r="FX10818" s="128"/>
      <c r="FY10818" s="129"/>
      <c r="GA10818" s="128"/>
    </row>
    <row r="10819" spans="179:183" x14ac:dyDescent="0.35">
      <c r="FW10819" s="128"/>
      <c r="FX10819" s="128"/>
      <c r="FY10819" s="129"/>
      <c r="GA10819" s="128"/>
    </row>
    <row r="10820" spans="179:183" x14ac:dyDescent="0.35">
      <c r="FW10820" s="128"/>
      <c r="FX10820" s="128"/>
      <c r="FY10820" s="129"/>
      <c r="GA10820" s="128"/>
    </row>
    <row r="10821" spans="179:183" x14ac:dyDescent="0.35">
      <c r="FW10821" s="128"/>
      <c r="FX10821" s="128"/>
      <c r="FY10821" s="129"/>
      <c r="GA10821" s="128"/>
    </row>
    <row r="10822" spans="179:183" x14ac:dyDescent="0.35">
      <c r="FW10822" s="128"/>
      <c r="FX10822" s="128"/>
      <c r="FY10822" s="129"/>
      <c r="GA10822" s="128"/>
    </row>
    <row r="10823" spans="179:183" x14ac:dyDescent="0.35">
      <c r="FW10823" s="128"/>
      <c r="FX10823" s="128"/>
      <c r="FY10823" s="129"/>
      <c r="GA10823" s="128"/>
    </row>
    <row r="10824" spans="179:183" x14ac:dyDescent="0.35">
      <c r="FW10824" s="128"/>
      <c r="FX10824" s="128"/>
      <c r="FY10824" s="129"/>
      <c r="GA10824" s="128"/>
    </row>
    <row r="10825" spans="179:183" x14ac:dyDescent="0.35">
      <c r="FW10825" s="128"/>
      <c r="FX10825" s="128"/>
      <c r="FY10825" s="129"/>
      <c r="GA10825" s="128"/>
    </row>
    <row r="10826" spans="179:183" x14ac:dyDescent="0.35">
      <c r="FW10826" s="128"/>
      <c r="FX10826" s="128"/>
      <c r="FY10826" s="129"/>
      <c r="GA10826" s="128"/>
    </row>
    <row r="10827" spans="179:183" x14ac:dyDescent="0.35">
      <c r="FW10827" s="128"/>
      <c r="FX10827" s="128"/>
      <c r="FY10827" s="129"/>
      <c r="GA10827" s="128"/>
    </row>
    <row r="10828" spans="179:183" x14ac:dyDescent="0.35">
      <c r="FW10828" s="128"/>
      <c r="FX10828" s="128"/>
      <c r="FY10828" s="129"/>
      <c r="GA10828" s="128"/>
    </row>
    <row r="10829" spans="179:183" x14ac:dyDescent="0.35">
      <c r="FW10829" s="128"/>
      <c r="FX10829" s="128"/>
      <c r="FY10829" s="129"/>
      <c r="GA10829" s="128"/>
    </row>
    <row r="10830" spans="179:183" x14ac:dyDescent="0.35">
      <c r="FW10830" s="128"/>
      <c r="FX10830" s="128"/>
      <c r="FY10830" s="129"/>
      <c r="GA10830" s="128"/>
    </row>
    <row r="10831" spans="179:183" x14ac:dyDescent="0.35">
      <c r="FW10831" s="128"/>
      <c r="FX10831" s="128"/>
      <c r="FY10831" s="129"/>
      <c r="GA10831" s="128"/>
    </row>
    <row r="10832" spans="179:183" x14ac:dyDescent="0.35">
      <c r="FW10832" s="128"/>
      <c r="FX10832" s="128"/>
      <c r="FY10832" s="129"/>
      <c r="GA10832" s="128"/>
    </row>
    <row r="10833" spans="179:183" x14ac:dyDescent="0.35">
      <c r="FW10833" s="128"/>
      <c r="FX10833" s="128"/>
      <c r="FY10833" s="129"/>
      <c r="GA10833" s="128"/>
    </row>
    <row r="10834" spans="179:183" x14ac:dyDescent="0.35">
      <c r="FW10834" s="128"/>
      <c r="FX10834" s="128"/>
      <c r="FY10834" s="129"/>
      <c r="GA10834" s="128"/>
    </row>
    <row r="10835" spans="179:183" x14ac:dyDescent="0.35">
      <c r="FW10835" s="128"/>
      <c r="FX10835" s="128"/>
      <c r="FY10835" s="129"/>
      <c r="GA10835" s="128"/>
    </row>
    <row r="10836" spans="179:183" x14ac:dyDescent="0.35">
      <c r="FW10836" s="128"/>
      <c r="FX10836" s="128"/>
      <c r="FY10836" s="129"/>
      <c r="GA10836" s="128"/>
    </row>
    <row r="10837" spans="179:183" x14ac:dyDescent="0.35">
      <c r="FW10837" s="128"/>
      <c r="FX10837" s="128"/>
      <c r="FY10837" s="129"/>
      <c r="GA10837" s="128"/>
    </row>
    <row r="10838" spans="179:183" x14ac:dyDescent="0.35">
      <c r="FW10838" s="128"/>
      <c r="FX10838" s="128"/>
      <c r="FY10838" s="129"/>
      <c r="GA10838" s="128"/>
    </row>
    <row r="10839" spans="179:183" x14ac:dyDescent="0.35">
      <c r="FW10839" s="128"/>
      <c r="FX10839" s="128"/>
      <c r="FY10839" s="129"/>
      <c r="GA10839" s="128"/>
    </row>
    <row r="10840" spans="179:183" x14ac:dyDescent="0.35">
      <c r="FW10840" s="128"/>
      <c r="FX10840" s="128"/>
      <c r="FY10840" s="129"/>
      <c r="GA10840" s="128"/>
    </row>
    <row r="10841" spans="179:183" x14ac:dyDescent="0.35">
      <c r="FW10841" s="128"/>
      <c r="FX10841" s="128"/>
      <c r="FY10841" s="129"/>
      <c r="GA10841" s="128"/>
    </row>
    <row r="10842" spans="179:183" x14ac:dyDescent="0.35">
      <c r="FW10842" s="128"/>
      <c r="FX10842" s="128"/>
      <c r="FY10842" s="129"/>
      <c r="GA10842" s="128"/>
    </row>
    <row r="10843" spans="179:183" x14ac:dyDescent="0.35">
      <c r="FW10843" s="128"/>
      <c r="FX10843" s="128"/>
      <c r="FY10843" s="129"/>
      <c r="GA10843" s="128"/>
    </row>
    <row r="10844" spans="179:183" x14ac:dyDescent="0.35">
      <c r="FW10844" s="128"/>
      <c r="FX10844" s="128"/>
      <c r="FY10844" s="129"/>
      <c r="GA10844" s="128"/>
    </row>
    <row r="10845" spans="179:183" x14ac:dyDescent="0.35">
      <c r="FW10845" s="128"/>
      <c r="FX10845" s="128"/>
      <c r="FY10845" s="129"/>
      <c r="GA10845" s="128"/>
    </row>
    <row r="10846" spans="179:183" x14ac:dyDescent="0.35">
      <c r="FW10846" s="128"/>
      <c r="FX10846" s="128"/>
      <c r="FY10846" s="129"/>
      <c r="GA10846" s="128"/>
    </row>
    <row r="10847" spans="179:183" x14ac:dyDescent="0.35">
      <c r="FW10847" s="128"/>
      <c r="FX10847" s="128"/>
      <c r="FY10847" s="129"/>
      <c r="GA10847" s="128"/>
    </row>
    <row r="10848" spans="179:183" x14ac:dyDescent="0.35">
      <c r="FW10848" s="128"/>
      <c r="FX10848" s="128"/>
      <c r="FY10848" s="129"/>
      <c r="GA10848" s="128"/>
    </row>
    <row r="10849" spans="179:183" x14ac:dyDescent="0.35">
      <c r="FW10849" s="128"/>
      <c r="FX10849" s="128"/>
      <c r="FY10849" s="129"/>
      <c r="GA10849" s="128"/>
    </row>
    <row r="10850" spans="179:183" x14ac:dyDescent="0.35">
      <c r="FW10850" s="128"/>
      <c r="FX10850" s="128"/>
      <c r="FY10850" s="129"/>
      <c r="GA10850" s="128"/>
    </row>
    <row r="10851" spans="179:183" x14ac:dyDescent="0.35">
      <c r="FW10851" s="128"/>
      <c r="FX10851" s="128"/>
      <c r="FY10851" s="129"/>
      <c r="GA10851" s="128"/>
    </row>
    <row r="10852" spans="179:183" x14ac:dyDescent="0.35">
      <c r="FW10852" s="128"/>
      <c r="FX10852" s="128"/>
      <c r="FY10852" s="129"/>
      <c r="GA10852" s="128"/>
    </row>
    <row r="10853" spans="179:183" x14ac:dyDescent="0.35">
      <c r="FW10853" s="128"/>
      <c r="FX10853" s="128"/>
      <c r="FY10853" s="129"/>
      <c r="GA10853" s="128"/>
    </row>
    <row r="10854" spans="179:183" x14ac:dyDescent="0.35">
      <c r="FW10854" s="128"/>
      <c r="FX10854" s="128"/>
      <c r="FY10854" s="129"/>
      <c r="GA10854" s="128"/>
    </row>
    <row r="10855" spans="179:183" x14ac:dyDescent="0.35">
      <c r="FW10855" s="128"/>
      <c r="FX10855" s="128"/>
      <c r="FY10855" s="129"/>
      <c r="GA10855" s="128"/>
    </row>
    <row r="10856" spans="179:183" x14ac:dyDescent="0.35">
      <c r="FW10856" s="128"/>
      <c r="FX10856" s="128"/>
      <c r="FY10856" s="129"/>
      <c r="GA10856" s="128"/>
    </row>
    <row r="10857" spans="179:183" x14ac:dyDescent="0.35">
      <c r="FW10857" s="128"/>
      <c r="FX10857" s="128"/>
      <c r="FY10857" s="129"/>
      <c r="GA10857" s="128"/>
    </row>
    <row r="10858" spans="179:183" x14ac:dyDescent="0.35">
      <c r="FW10858" s="128"/>
      <c r="FX10858" s="128"/>
      <c r="FY10858" s="129"/>
      <c r="GA10858" s="128"/>
    </row>
    <row r="10859" spans="179:183" x14ac:dyDescent="0.35">
      <c r="FW10859" s="128"/>
      <c r="FX10859" s="128"/>
      <c r="FY10859" s="129"/>
      <c r="GA10859" s="128"/>
    </row>
    <row r="10860" spans="179:183" x14ac:dyDescent="0.35">
      <c r="FW10860" s="128"/>
      <c r="FX10860" s="128"/>
      <c r="FY10860" s="129"/>
      <c r="GA10860" s="128"/>
    </row>
    <row r="10861" spans="179:183" x14ac:dyDescent="0.35">
      <c r="FW10861" s="128"/>
      <c r="FX10861" s="128"/>
      <c r="FY10861" s="129"/>
      <c r="GA10861" s="128"/>
    </row>
    <row r="10862" spans="179:183" x14ac:dyDescent="0.35">
      <c r="FW10862" s="128"/>
      <c r="FX10862" s="128"/>
      <c r="FY10862" s="129"/>
      <c r="GA10862" s="128"/>
    </row>
    <row r="10863" spans="179:183" x14ac:dyDescent="0.35">
      <c r="FW10863" s="128"/>
      <c r="FX10863" s="128"/>
      <c r="FY10863" s="129"/>
      <c r="GA10863" s="128"/>
    </row>
    <row r="10864" spans="179:183" x14ac:dyDescent="0.35">
      <c r="FW10864" s="128"/>
      <c r="FX10864" s="128"/>
      <c r="FY10864" s="129"/>
      <c r="GA10864" s="128"/>
    </row>
    <row r="10865" spans="179:183" x14ac:dyDescent="0.35">
      <c r="FW10865" s="128"/>
      <c r="FX10865" s="128"/>
      <c r="FY10865" s="129"/>
      <c r="GA10865" s="128"/>
    </row>
    <row r="10866" spans="179:183" x14ac:dyDescent="0.35">
      <c r="FW10866" s="128"/>
      <c r="FX10866" s="128"/>
      <c r="FY10866" s="129"/>
      <c r="GA10866" s="128"/>
    </row>
    <row r="10867" spans="179:183" x14ac:dyDescent="0.35">
      <c r="FW10867" s="128"/>
      <c r="FX10867" s="128"/>
      <c r="FY10867" s="129"/>
      <c r="GA10867" s="128"/>
    </row>
    <row r="10868" spans="179:183" x14ac:dyDescent="0.35">
      <c r="FW10868" s="128"/>
      <c r="FX10868" s="128"/>
      <c r="FY10868" s="129"/>
      <c r="GA10868" s="128"/>
    </row>
    <row r="10869" spans="179:183" x14ac:dyDescent="0.35">
      <c r="FW10869" s="128"/>
      <c r="FX10869" s="128"/>
      <c r="FY10869" s="129"/>
      <c r="GA10869" s="128"/>
    </row>
    <row r="10870" spans="179:183" x14ac:dyDescent="0.35">
      <c r="FW10870" s="128"/>
      <c r="FX10870" s="128"/>
      <c r="FY10870" s="129"/>
      <c r="GA10870" s="128"/>
    </row>
    <row r="10871" spans="179:183" x14ac:dyDescent="0.35">
      <c r="FW10871" s="128"/>
      <c r="FX10871" s="128"/>
      <c r="FY10871" s="129"/>
      <c r="GA10871" s="128"/>
    </row>
    <row r="10872" spans="179:183" x14ac:dyDescent="0.35">
      <c r="FW10872" s="128"/>
      <c r="FX10872" s="128"/>
      <c r="FY10872" s="129"/>
      <c r="GA10872" s="128"/>
    </row>
    <row r="10873" spans="179:183" x14ac:dyDescent="0.35">
      <c r="FW10873" s="128"/>
      <c r="FX10873" s="128"/>
      <c r="FY10873" s="129"/>
      <c r="GA10873" s="128"/>
    </row>
    <row r="10874" spans="179:183" x14ac:dyDescent="0.35">
      <c r="FW10874" s="128"/>
      <c r="FX10874" s="128"/>
      <c r="FY10874" s="129"/>
      <c r="GA10874" s="128"/>
    </row>
    <row r="10875" spans="179:183" x14ac:dyDescent="0.35">
      <c r="FW10875" s="128"/>
      <c r="FX10875" s="128"/>
      <c r="FY10875" s="129"/>
      <c r="GA10875" s="128"/>
    </row>
    <row r="10876" spans="179:183" x14ac:dyDescent="0.35">
      <c r="FW10876" s="128"/>
      <c r="FX10876" s="128"/>
      <c r="FY10876" s="129"/>
      <c r="GA10876" s="128"/>
    </row>
    <row r="10877" spans="179:183" x14ac:dyDescent="0.35">
      <c r="FW10877" s="128"/>
      <c r="FX10877" s="128"/>
      <c r="FY10877" s="129"/>
      <c r="GA10877" s="128"/>
    </row>
    <row r="10878" spans="179:183" x14ac:dyDescent="0.35">
      <c r="FW10878" s="128"/>
      <c r="FX10878" s="128"/>
      <c r="FY10878" s="129"/>
      <c r="GA10878" s="128"/>
    </row>
    <row r="10879" spans="179:183" x14ac:dyDescent="0.35">
      <c r="FW10879" s="128"/>
      <c r="FX10879" s="128"/>
      <c r="FY10879" s="129"/>
      <c r="GA10879" s="128"/>
    </row>
    <row r="10880" spans="179:183" x14ac:dyDescent="0.35">
      <c r="FW10880" s="128"/>
      <c r="FX10880" s="128"/>
      <c r="FY10880" s="129"/>
      <c r="GA10880" s="128"/>
    </row>
    <row r="10881" spans="179:183" x14ac:dyDescent="0.35">
      <c r="FW10881" s="128"/>
      <c r="FX10881" s="128"/>
      <c r="FY10881" s="129"/>
      <c r="GA10881" s="128"/>
    </row>
    <row r="10882" spans="179:183" x14ac:dyDescent="0.35">
      <c r="FW10882" s="128"/>
      <c r="FX10882" s="128"/>
      <c r="FY10882" s="129"/>
      <c r="GA10882" s="128"/>
    </row>
    <row r="10883" spans="179:183" x14ac:dyDescent="0.35">
      <c r="FW10883" s="128"/>
      <c r="FX10883" s="128"/>
      <c r="FY10883" s="129"/>
      <c r="GA10883" s="128"/>
    </row>
    <row r="10884" spans="179:183" x14ac:dyDescent="0.35">
      <c r="FW10884" s="128"/>
      <c r="FX10884" s="128"/>
      <c r="FY10884" s="129"/>
      <c r="GA10884" s="128"/>
    </row>
    <row r="10885" spans="179:183" x14ac:dyDescent="0.35">
      <c r="FW10885" s="128"/>
      <c r="FX10885" s="128"/>
      <c r="FY10885" s="129"/>
      <c r="GA10885" s="128"/>
    </row>
    <row r="10886" spans="179:183" x14ac:dyDescent="0.35">
      <c r="FW10886" s="128"/>
      <c r="FX10886" s="128"/>
      <c r="FY10886" s="129"/>
      <c r="GA10886" s="128"/>
    </row>
    <row r="10887" spans="179:183" x14ac:dyDescent="0.35">
      <c r="FW10887" s="128"/>
      <c r="FX10887" s="128"/>
      <c r="FY10887" s="129"/>
      <c r="GA10887" s="128"/>
    </row>
    <row r="10888" spans="179:183" x14ac:dyDescent="0.35">
      <c r="FW10888" s="128"/>
      <c r="FX10888" s="128"/>
      <c r="FY10888" s="129"/>
      <c r="GA10888" s="128"/>
    </row>
    <row r="10889" spans="179:183" x14ac:dyDescent="0.35">
      <c r="FW10889" s="128"/>
      <c r="FX10889" s="128"/>
      <c r="FY10889" s="129"/>
      <c r="GA10889" s="128"/>
    </row>
    <row r="10890" spans="179:183" x14ac:dyDescent="0.35">
      <c r="FW10890" s="128"/>
      <c r="FX10890" s="128"/>
      <c r="FY10890" s="129"/>
      <c r="GA10890" s="128"/>
    </row>
    <row r="10891" spans="179:183" x14ac:dyDescent="0.35">
      <c r="FW10891" s="128"/>
      <c r="FX10891" s="128"/>
      <c r="FY10891" s="129"/>
      <c r="GA10891" s="128"/>
    </row>
    <row r="10892" spans="179:183" x14ac:dyDescent="0.35">
      <c r="FW10892" s="128"/>
      <c r="FX10892" s="128"/>
      <c r="FY10892" s="129"/>
      <c r="GA10892" s="128"/>
    </row>
    <row r="10893" spans="179:183" x14ac:dyDescent="0.35">
      <c r="FW10893" s="128"/>
      <c r="FX10893" s="128"/>
      <c r="FY10893" s="129"/>
      <c r="GA10893" s="128"/>
    </row>
    <row r="10894" spans="179:183" x14ac:dyDescent="0.35">
      <c r="FW10894" s="128"/>
      <c r="FX10894" s="128"/>
      <c r="FY10894" s="129"/>
      <c r="GA10894" s="128"/>
    </row>
    <row r="10895" spans="179:183" x14ac:dyDescent="0.35">
      <c r="FW10895" s="128"/>
      <c r="FX10895" s="128"/>
      <c r="FY10895" s="129"/>
      <c r="GA10895" s="128"/>
    </row>
    <row r="10896" spans="179:183" x14ac:dyDescent="0.35">
      <c r="FW10896" s="128"/>
      <c r="FX10896" s="128"/>
      <c r="FY10896" s="129"/>
      <c r="GA10896" s="128"/>
    </row>
    <row r="10897" spans="179:183" x14ac:dyDescent="0.35">
      <c r="FW10897" s="128"/>
      <c r="FX10897" s="128"/>
      <c r="FY10897" s="129"/>
      <c r="GA10897" s="128"/>
    </row>
    <row r="10898" spans="179:183" x14ac:dyDescent="0.35">
      <c r="FW10898" s="128"/>
      <c r="FX10898" s="128"/>
      <c r="FY10898" s="129"/>
      <c r="GA10898" s="128"/>
    </row>
    <row r="10899" spans="179:183" x14ac:dyDescent="0.35">
      <c r="FW10899" s="128"/>
      <c r="FX10899" s="128"/>
      <c r="FY10899" s="129"/>
      <c r="GA10899" s="128"/>
    </row>
    <row r="10900" spans="179:183" x14ac:dyDescent="0.35">
      <c r="FW10900" s="128"/>
      <c r="FX10900" s="128"/>
      <c r="FY10900" s="129"/>
      <c r="GA10900" s="128"/>
    </row>
    <row r="10901" spans="179:183" x14ac:dyDescent="0.35">
      <c r="FW10901" s="128"/>
      <c r="FX10901" s="128"/>
      <c r="FY10901" s="129"/>
      <c r="GA10901" s="128"/>
    </row>
    <row r="10902" spans="179:183" x14ac:dyDescent="0.35">
      <c r="FW10902" s="128"/>
      <c r="FX10902" s="128"/>
      <c r="FY10902" s="129"/>
      <c r="GA10902" s="128"/>
    </row>
    <row r="10903" spans="179:183" x14ac:dyDescent="0.35">
      <c r="FW10903" s="128"/>
      <c r="FX10903" s="128"/>
      <c r="FY10903" s="129"/>
      <c r="GA10903" s="128"/>
    </row>
    <row r="10904" spans="179:183" x14ac:dyDescent="0.35">
      <c r="FW10904" s="128"/>
      <c r="FX10904" s="128"/>
      <c r="FY10904" s="129"/>
      <c r="GA10904" s="128"/>
    </row>
    <row r="10905" spans="179:183" x14ac:dyDescent="0.35">
      <c r="FW10905" s="128"/>
      <c r="FX10905" s="128"/>
      <c r="FY10905" s="129"/>
      <c r="GA10905" s="128"/>
    </row>
    <row r="10906" spans="179:183" x14ac:dyDescent="0.35">
      <c r="FW10906" s="128"/>
      <c r="FX10906" s="128"/>
      <c r="FY10906" s="129"/>
      <c r="GA10906" s="128"/>
    </row>
    <row r="10907" spans="179:183" x14ac:dyDescent="0.35">
      <c r="FW10907" s="128"/>
      <c r="FX10907" s="128"/>
      <c r="FY10907" s="129"/>
      <c r="GA10907" s="128"/>
    </row>
    <row r="10908" spans="179:183" x14ac:dyDescent="0.35">
      <c r="FW10908" s="128"/>
      <c r="FX10908" s="128"/>
      <c r="FY10908" s="129"/>
      <c r="GA10908" s="128"/>
    </row>
    <row r="10909" spans="179:183" x14ac:dyDescent="0.35">
      <c r="FW10909" s="128"/>
      <c r="FX10909" s="128"/>
      <c r="FY10909" s="129"/>
      <c r="GA10909" s="128"/>
    </row>
    <row r="10910" spans="179:183" x14ac:dyDescent="0.35">
      <c r="FW10910" s="128"/>
      <c r="FX10910" s="128"/>
      <c r="FY10910" s="129"/>
      <c r="GA10910" s="128"/>
    </row>
    <row r="10911" spans="179:183" x14ac:dyDescent="0.35">
      <c r="FW10911" s="128"/>
      <c r="FX10911" s="128"/>
      <c r="FY10911" s="129"/>
      <c r="GA10911" s="128"/>
    </row>
    <row r="10912" spans="179:183" x14ac:dyDescent="0.35">
      <c r="FW10912" s="128"/>
      <c r="FX10912" s="128"/>
      <c r="FY10912" s="129"/>
      <c r="GA10912" s="128"/>
    </row>
    <row r="10913" spans="179:183" x14ac:dyDescent="0.35">
      <c r="FW10913" s="128"/>
      <c r="FX10913" s="128"/>
      <c r="FY10913" s="129"/>
      <c r="GA10913" s="128"/>
    </row>
    <row r="10914" spans="179:183" x14ac:dyDescent="0.35">
      <c r="FW10914" s="128"/>
      <c r="FX10914" s="128"/>
      <c r="FY10914" s="129"/>
      <c r="GA10914" s="128"/>
    </row>
    <row r="10915" spans="179:183" x14ac:dyDescent="0.35">
      <c r="FW10915" s="128"/>
      <c r="FX10915" s="128"/>
      <c r="FY10915" s="129"/>
      <c r="GA10915" s="128"/>
    </row>
    <row r="10916" spans="179:183" x14ac:dyDescent="0.35">
      <c r="FW10916" s="128"/>
      <c r="FX10916" s="128"/>
      <c r="FY10916" s="129"/>
      <c r="GA10916" s="128"/>
    </row>
    <row r="10917" spans="179:183" x14ac:dyDescent="0.35">
      <c r="FW10917" s="128"/>
      <c r="FX10917" s="128"/>
      <c r="FY10917" s="129"/>
      <c r="GA10917" s="128"/>
    </row>
    <row r="10918" spans="179:183" x14ac:dyDescent="0.35">
      <c r="FW10918" s="128"/>
      <c r="FX10918" s="128"/>
      <c r="FY10918" s="129"/>
      <c r="GA10918" s="128"/>
    </row>
    <row r="10919" spans="179:183" x14ac:dyDescent="0.35">
      <c r="FW10919" s="128"/>
      <c r="FX10919" s="128"/>
      <c r="FY10919" s="129"/>
      <c r="GA10919" s="128"/>
    </row>
    <row r="10920" spans="179:183" x14ac:dyDescent="0.35">
      <c r="FW10920" s="128"/>
      <c r="FX10920" s="128"/>
      <c r="FY10920" s="129"/>
      <c r="GA10920" s="128"/>
    </row>
    <row r="10921" spans="179:183" x14ac:dyDescent="0.35">
      <c r="FW10921" s="128"/>
      <c r="FX10921" s="128"/>
      <c r="FY10921" s="129"/>
      <c r="GA10921" s="128"/>
    </row>
    <row r="10922" spans="179:183" x14ac:dyDescent="0.35">
      <c r="FW10922" s="128"/>
      <c r="FX10922" s="128"/>
      <c r="FY10922" s="129"/>
      <c r="GA10922" s="128"/>
    </row>
    <row r="10923" spans="179:183" x14ac:dyDescent="0.35">
      <c r="FW10923" s="128"/>
      <c r="FX10923" s="128"/>
      <c r="FY10923" s="129"/>
      <c r="GA10923" s="128"/>
    </row>
    <row r="10924" spans="179:183" x14ac:dyDescent="0.35">
      <c r="FW10924" s="128"/>
      <c r="FX10924" s="128"/>
      <c r="FY10924" s="129"/>
      <c r="GA10924" s="128"/>
    </row>
    <row r="10925" spans="179:183" x14ac:dyDescent="0.35">
      <c r="FW10925" s="128"/>
      <c r="FX10925" s="128"/>
      <c r="FY10925" s="129"/>
      <c r="GA10925" s="128"/>
    </row>
    <row r="10926" spans="179:183" x14ac:dyDescent="0.35">
      <c r="FW10926" s="128"/>
      <c r="FX10926" s="128"/>
      <c r="FY10926" s="129"/>
      <c r="GA10926" s="128"/>
    </row>
    <row r="10927" spans="179:183" x14ac:dyDescent="0.35">
      <c r="FW10927" s="128"/>
      <c r="FX10927" s="128"/>
      <c r="FY10927" s="129"/>
      <c r="GA10927" s="128"/>
    </row>
    <row r="10928" spans="179:183" x14ac:dyDescent="0.35">
      <c r="FW10928" s="128"/>
      <c r="FX10928" s="128"/>
      <c r="FY10928" s="129"/>
      <c r="GA10928" s="128"/>
    </row>
    <row r="10929" spans="179:183" x14ac:dyDescent="0.35">
      <c r="FW10929" s="128"/>
      <c r="FX10929" s="128"/>
      <c r="FY10929" s="129"/>
      <c r="GA10929" s="128"/>
    </row>
    <row r="10930" spans="179:183" x14ac:dyDescent="0.35">
      <c r="FW10930" s="128"/>
      <c r="FX10930" s="128"/>
      <c r="FY10930" s="129"/>
      <c r="GA10930" s="128"/>
    </row>
    <row r="10931" spans="179:183" x14ac:dyDescent="0.35">
      <c r="FW10931" s="128"/>
      <c r="FX10931" s="128"/>
      <c r="FY10931" s="129"/>
      <c r="GA10931" s="128"/>
    </row>
    <row r="10932" spans="179:183" x14ac:dyDescent="0.35">
      <c r="FW10932" s="128"/>
      <c r="FX10932" s="128"/>
      <c r="FY10932" s="129"/>
      <c r="GA10932" s="128"/>
    </row>
    <row r="10933" spans="179:183" x14ac:dyDescent="0.35">
      <c r="FW10933" s="128"/>
      <c r="FX10933" s="128"/>
      <c r="FY10933" s="129"/>
      <c r="GA10933" s="128"/>
    </row>
    <row r="10934" spans="179:183" x14ac:dyDescent="0.35">
      <c r="FW10934" s="128"/>
      <c r="FX10934" s="128"/>
      <c r="FY10934" s="129"/>
      <c r="GA10934" s="128"/>
    </row>
    <row r="10935" spans="179:183" x14ac:dyDescent="0.35">
      <c r="FW10935" s="128"/>
      <c r="FX10935" s="128"/>
      <c r="FY10935" s="129"/>
      <c r="GA10935" s="128"/>
    </row>
    <row r="10936" spans="179:183" x14ac:dyDescent="0.35">
      <c r="FW10936" s="128"/>
      <c r="FX10936" s="128"/>
      <c r="FY10936" s="129"/>
      <c r="GA10936" s="128"/>
    </row>
    <row r="10937" spans="179:183" x14ac:dyDescent="0.35">
      <c r="FW10937" s="128"/>
      <c r="FX10937" s="128"/>
      <c r="FY10937" s="129"/>
      <c r="GA10937" s="128"/>
    </row>
    <row r="10938" spans="179:183" x14ac:dyDescent="0.35">
      <c r="FW10938" s="128"/>
      <c r="FX10938" s="128"/>
      <c r="FY10938" s="129"/>
      <c r="GA10938" s="128"/>
    </row>
    <row r="10939" spans="179:183" x14ac:dyDescent="0.35">
      <c r="FW10939" s="128"/>
      <c r="FX10939" s="128"/>
      <c r="FY10939" s="129"/>
      <c r="GA10939" s="128"/>
    </row>
    <row r="10940" spans="179:183" x14ac:dyDescent="0.35">
      <c r="FW10940" s="128"/>
      <c r="FX10940" s="128"/>
      <c r="FY10940" s="129"/>
      <c r="GA10940" s="128"/>
    </row>
    <row r="10941" spans="179:183" x14ac:dyDescent="0.35">
      <c r="FW10941" s="128"/>
      <c r="FX10941" s="128"/>
      <c r="FY10941" s="129"/>
      <c r="GA10941" s="128"/>
    </row>
    <row r="10942" spans="179:183" x14ac:dyDescent="0.35">
      <c r="FW10942" s="128"/>
      <c r="FX10942" s="128"/>
      <c r="FY10942" s="129"/>
      <c r="GA10942" s="128"/>
    </row>
    <row r="10943" spans="179:183" x14ac:dyDescent="0.35">
      <c r="FW10943" s="128"/>
      <c r="FX10943" s="128"/>
      <c r="FY10943" s="129"/>
      <c r="GA10943" s="128"/>
    </row>
    <row r="10944" spans="179:183" x14ac:dyDescent="0.35">
      <c r="FW10944" s="128"/>
      <c r="FX10944" s="128"/>
      <c r="FY10944" s="129"/>
      <c r="GA10944" s="128"/>
    </row>
    <row r="10945" spans="179:183" x14ac:dyDescent="0.35">
      <c r="FW10945" s="128"/>
      <c r="FX10945" s="128"/>
      <c r="FY10945" s="129"/>
      <c r="GA10945" s="128"/>
    </row>
    <row r="10946" spans="179:183" x14ac:dyDescent="0.35">
      <c r="FW10946" s="128"/>
      <c r="FX10946" s="128"/>
      <c r="FY10946" s="129"/>
      <c r="GA10946" s="128"/>
    </row>
    <row r="10947" spans="179:183" x14ac:dyDescent="0.35">
      <c r="FW10947" s="128"/>
      <c r="FX10947" s="128"/>
      <c r="FY10947" s="129"/>
      <c r="GA10947" s="128"/>
    </row>
    <row r="10948" spans="179:183" x14ac:dyDescent="0.35">
      <c r="FW10948" s="128"/>
      <c r="FX10948" s="128"/>
      <c r="FY10948" s="129"/>
      <c r="GA10948" s="128"/>
    </row>
    <row r="10949" spans="179:183" x14ac:dyDescent="0.35">
      <c r="FW10949" s="128"/>
      <c r="FX10949" s="128"/>
      <c r="FY10949" s="129"/>
      <c r="GA10949" s="128"/>
    </row>
    <row r="10950" spans="179:183" x14ac:dyDescent="0.35">
      <c r="FW10950" s="128"/>
      <c r="FX10950" s="128"/>
      <c r="FY10950" s="129"/>
      <c r="GA10950" s="128"/>
    </row>
    <row r="10951" spans="179:183" x14ac:dyDescent="0.35">
      <c r="FW10951" s="128"/>
      <c r="FX10951" s="128"/>
      <c r="FY10951" s="129"/>
      <c r="GA10951" s="128"/>
    </row>
    <row r="10952" spans="179:183" x14ac:dyDescent="0.35">
      <c r="FW10952" s="128"/>
      <c r="FX10952" s="128"/>
      <c r="FY10952" s="129"/>
      <c r="GA10952" s="128"/>
    </row>
    <row r="10953" spans="179:183" x14ac:dyDescent="0.35">
      <c r="FW10953" s="128"/>
      <c r="FX10953" s="128"/>
      <c r="FY10953" s="129"/>
      <c r="GA10953" s="128"/>
    </row>
    <row r="10954" spans="179:183" x14ac:dyDescent="0.35">
      <c r="FW10954" s="128"/>
      <c r="FX10954" s="128"/>
      <c r="FY10954" s="129"/>
      <c r="GA10954" s="128"/>
    </row>
    <row r="10955" spans="179:183" x14ac:dyDescent="0.35">
      <c r="FW10955" s="128"/>
      <c r="FX10955" s="128"/>
      <c r="FY10955" s="129"/>
      <c r="GA10955" s="128"/>
    </row>
    <row r="10956" spans="179:183" x14ac:dyDescent="0.35">
      <c r="FW10956" s="128"/>
      <c r="FX10956" s="128"/>
      <c r="FY10956" s="129"/>
      <c r="GA10956" s="128"/>
    </row>
    <row r="10957" spans="179:183" x14ac:dyDescent="0.35">
      <c r="FW10957" s="128"/>
      <c r="FX10957" s="128"/>
      <c r="FY10957" s="129"/>
      <c r="GA10957" s="128"/>
    </row>
    <row r="10958" spans="179:183" x14ac:dyDescent="0.35">
      <c r="FW10958" s="128"/>
      <c r="FX10958" s="128"/>
      <c r="FY10958" s="129"/>
      <c r="GA10958" s="128"/>
    </row>
    <row r="10959" spans="179:183" x14ac:dyDescent="0.35">
      <c r="FW10959" s="128"/>
      <c r="FX10959" s="128"/>
      <c r="FY10959" s="129"/>
      <c r="GA10959" s="128"/>
    </row>
    <row r="10960" spans="179:183" x14ac:dyDescent="0.35">
      <c r="FW10960" s="128"/>
      <c r="FX10960" s="128"/>
      <c r="FY10960" s="129"/>
      <c r="GA10960" s="128"/>
    </row>
    <row r="10961" spans="179:183" x14ac:dyDescent="0.35">
      <c r="FW10961" s="128"/>
      <c r="FX10961" s="128"/>
      <c r="FY10961" s="129"/>
      <c r="GA10961" s="128"/>
    </row>
    <row r="10962" spans="179:183" x14ac:dyDescent="0.35">
      <c r="FW10962" s="128"/>
      <c r="FX10962" s="128"/>
      <c r="FY10962" s="129"/>
      <c r="GA10962" s="128"/>
    </row>
    <row r="10963" spans="179:183" x14ac:dyDescent="0.35">
      <c r="FW10963" s="128"/>
      <c r="FX10963" s="128"/>
      <c r="FY10963" s="129"/>
      <c r="GA10963" s="128"/>
    </row>
    <row r="10964" spans="179:183" x14ac:dyDescent="0.35">
      <c r="FW10964" s="128"/>
      <c r="FX10964" s="128"/>
      <c r="FY10964" s="129"/>
      <c r="GA10964" s="128"/>
    </row>
    <row r="10965" spans="179:183" x14ac:dyDescent="0.35">
      <c r="FW10965" s="128"/>
      <c r="FX10965" s="128"/>
      <c r="FY10965" s="129"/>
      <c r="GA10965" s="128"/>
    </row>
    <row r="10966" spans="179:183" x14ac:dyDescent="0.35">
      <c r="FW10966" s="128"/>
      <c r="FX10966" s="128"/>
      <c r="FY10966" s="129"/>
      <c r="GA10966" s="128"/>
    </row>
    <row r="10967" spans="179:183" x14ac:dyDescent="0.35">
      <c r="FW10967" s="128"/>
      <c r="FX10967" s="128"/>
      <c r="FY10967" s="129"/>
      <c r="GA10967" s="128"/>
    </row>
    <row r="10968" spans="179:183" x14ac:dyDescent="0.35">
      <c r="FW10968" s="128"/>
      <c r="FX10968" s="128"/>
      <c r="FY10968" s="129"/>
      <c r="GA10968" s="128"/>
    </row>
    <row r="10969" spans="179:183" x14ac:dyDescent="0.35">
      <c r="FW10969" s="128"/>
      <c r="FX10969" s="128"/>
      <c r="FY10969" s="129"/>
      <c r="GA10969" s="128"/>
    </row>
    <row r="10970" spans="179:183" x14ac:dyDescent="0.35">
      <c r="FW10970" s="128"/>
      <c r="FX10970" s="128"/>
      <c r="FY10970" s="129"/>
      <c r="GA10970" s="128"/>
    </row>
    <row r="10971" spans="179:183" x14ac:dyDescent="0.35">
      <c r="FW10971" s="128"/>
      <c r="FX10971" s="128"/>
      <c r="FY10971" s="129"/>
      <c r="GA10971" s="128"/>
    </row>
    <row r="10972" spans="179:183" x14ac:dyDescent="0.35">
      <c r="FW10972" s="128"/>
      <c r="FX10972" s="128"/>
      <c r="FY10972" s="129"/>
      <c r="GA10972" s="128"/>
    </row>
    <row r="10973" spans="179:183" x14ac:dyDescent="0.35">
      <c r="FW10973" s="128"/>
      <c r="FX10973" s="128"/>
      <c r="FY10973" s="129"/>
      <c r="GA10973" s="128"/>
    </row>
    <row r="10974" spans="179:183" x14ac:dyDescent="0.35">
      <c r="FW10974" s="128"/>
      <c r="FX10974" s="128"/>
      <c r="FY10974" s="129"/>
      <c r="GA10974" s="128"/>
    </row>
    <row r="10975" spans="179:183" x14ac:dyDescent="0.35">
      <c r="FW10975" s="128"/>
      <c r="FX10975" s="128"/>
      <c r="FY10975" s="129"/>
      <c r="GA10975" s="128"/>
    </row>
    <row r="10976" spans="179:183" x14ac:dyDescent="0.35">
      <c r="FW10976" s="128"/>
      <c r="FX10976" s="128"/>
      <c r="FY10976" s="129"/>
      <c r="GA10976" s="128"/>
    </row>
    <row r="10977" spans="179:183" x14ac:dyDescent="0.35">
      <c r="FW10977" s="128"/>
      <c r="FX10977" s="128"/>
      <c r="FY10977" s="129"/>
      <c r="GA10977" s="128"/>
    </row>
    <row r="10978" spans="179:183" x14ac:dyDescent="0.35">
      <c r="FW10978" s="128"/>
      <c r="FX10978" s="128"/>
      <c r="FY10978" s="129"/>
      <c r="GA10978" s="128"/>
    </row>
    <row r="10979" spans="179:183" x14ac:dyDescent="0.35">
      <c r="FW10979" s="128"/>
      <c r="FX10979" s="128"/>
      <c r="FY10979" s="129"/>
      <c r="GA10979" s="128"/>
    </row>
    <row r="10980" spans="179:183" x14ac:dyDescent="0.35">
      <c r="FW10980" s="128"/>
      <c r="FX10980" s="128"/>
      <c r="FY10980" s="129"/>
      <c r="GA10980" s="128"/>
    </row>
    <row r="10981" spans="179:183" x14ac:dyDescent="0.35">
      <c r="FW10981" s="128"/>
      <c r="FX10981" s="128"/>
      <c r="FY10981" s="129"/>
      <c r="GA10981" s="128"/>
    </row>
    <row r="10982" spans="179:183" x14ac:dyDescent="0.35">
      <c r="FW10982" s="128"/>
      <c r="FX10982" s="128"/>
      <c r="FY10982" s="129"/>
      <c r="GA10982" s="128"/>
    </row>
    <row r="10983" spans="179:183" x14ac:dyDescent="0.35">
      <c r="FW10983" s="128"/>
      <c r="FX10983" s="128"/>
      <c r="FY10983" s="129"/>
      <c r="GA10983" s="128"/>
    </row>
    <row r="10984" spans="179:183" x14ac:dyDescent="0.35">
      <c r="FW10984" s="128"/>
      <c r="FX10984" s="128"/>
      <c r="FY10984" s="129"/>
      <c r="GA10984" s="128"/>
    </row>
    <row r="10985" spans="179:183" x14ac:dyDescent="0.35">
      <c r="FW10985" s="128"/>
      <c r="FX10985" s="128"/>
      <c r="FY10985" s="129"/>
      <c r="GA10985" s="128"/>
    </row>
    <row r="10986" spans="179:183" x14ac:dyDescent="0.35">
      <c r="FW10986" s="128"/>
      <c r="FX10986" s="128"/>
      <c r="FY10986" s="129"/>
      <c r="GA10986" s="128"/>
    </row>
    <row r="10987" spans="179:183" x14ac:dyDescent="0.35">
      <c r="FW10987" s="128"/>
      <c r="FX10987" s="128"/>
      <c r="FY10987" s="129"/>
      <c r="GA10987" s="128"/>
    </row>
    <row r="10988" spans="179:183" x14ac:dyDescent="0.35">
      <c r="FW10988" s="128"/>
      <c r="FX10988" s="128"/>
      <c r="FY10988" s="129"/>
      <c r="GA10988" s="128"/>
    </row>
    <row r="10989" spans="179:183" x14ac:dyDescent="0.35">
      <c r="FW10989" s="128"/>
      <c r="FX10989" s="128"/>
      <c r="FY10989" s="129"/>
      <c r="GA10989" s="128"/>
    </row>
    <row r="10990" spans="179:183" x14ac:dyDescent="0.35">
      <c r="FW10990" s="128"/>
      <c r="FX10990" s="128"/>
      <c r="FY10990" s="129"/>
      <c r="GA10990" s="128"/>
    </row>
    <row r="10991" spans="179:183" x14ac:dyDescent="0.35">
      <c r="FW10991" s="128"/>
      <c r="FX10991" s="128"/>
      <c r="FY10991" s="129"/>
      <c r="GA10991" s="128"/>
    </row>
    <row r="10992" spans="179:183" x14ac:dyDescent="0.35">
      <c r="FW10992" s="128"/>
      <c r="FX10992" s="128"/>
      <c r="FY10992" s="129"/>
      <c r="GA10992" s="128"/>
    </row>
    <row r="10993" spans="179:183" x14ac:dyDescent="0.35">
      <c r="FW10993" s="128"/>
      <c r="FX10993" s="128"/>
      <c r="FY10993" s="129"/>
      <c r="GA10993" s="128"/>
    </row>
    <row r="10994" spans="179:183" x14ac:dyDescent="0.35">
      <c r="FW10994" s="128"/>
      <c r="FX10994" s="128"/>
      <c r="FY10994" s="129"/>
      <c r="GA10994" s="128"/>
    </row>
    <row r="10995" spans="179:183" x14ac:dyDescent="0.35">
      <c r="FW10995" s="128"/>
      <c r="FX10995" s="128"/>
      <c r="FY10995" s="129"/>
      <c r="GA10995" s="128"/>
    </row>
    <row r="10996" spans="179:183" x14ac:dyDescent="0.35">
      <c r="FW10996" s="128"/>
      <c r="FX10996" s="128"/>
      <c r="FY10996" s="129"/>
      <c r="GA10996" s="128"/>
    </row>
    <row r="10997" spans="179:183" x14ac:dyDescent="0.35">
      <c r="FW10997" s="128"/>
      <c r="FX10997" s="128"/>
      <c r="FY10997" s="129"/>
      <c r="GA10997" s="128"/>
    </row>
    <row r="10998" spans="179:183" x14ac:dyDescent="0.35">
      <c r="FW10998" s="128"/>
      <c r="FX10998" s="128"/>
      <c r="FY10998" s="129"/>
      <c r="GA10998" s="128"/>
    </row>
    <row r="10999" spans="179:183" x14ac:dyDescent="0.35">
      <c r="FW10999" s="128"/>
      <c r="FX10999" s="128"/>
      <c r="FY10999" s="129"/>
      <c r="GA10999" s="128"/>
    </row>
    <row r="11000" spans="179:183" x14ac:dyDescent="0.35">
      <c r="FW11000" s="128"/>
      <c r="FX11000" s="128"/>
      <c r="FY11000" s="129"/>
      <c r="GA11000" s="128"/>
    </row>
    <row r="11001" spans="179:183" x14ac:dyDescent="0.35">
      <c r="FW11001" s="128"/>
      <c r="FX11001" s="128"/>
      <c r="FY11001" s="129"/>
      <c r="GA11001" s="128"/>
    </row>
    <row r="11002" spans="179:183" x14ac:dyDescent="0.35">
      <c r="FW11002" s="128"/>
      <c r="FX11002" s="128"/>
      <c r="FY11002" s="129"/>
      <c r="GA11002" s="128"/>
    </row>
    <row r="11003" spans="179:183" x14ac:dyDescent="0.35">
      <c r="FW11003" s="128"/>
      <c r="FX11003" s="128"/>
      <c r="FY11003" s="129"/>
      <c r="GA11003" s="128"/>
    </row>
    <row r="11004" spans="179:183" x14ac:dyDescent="0.35">
      <c r="FW11004" s="128"/>
      <c r="FX11004" s="128"/>
      <c r="FY11004" s="129"/>
      <c r="GA11004" s="128"/>
    </row>
    <row r="11005" spans="179:183" x14ac:dyDescent="0.35">
      <c r="FW11005" s="128"/>
      <c r="FX11005" s="128"/>
      <c r="FY11005" s="129"/>
      <c r="GA11005" s="128"/>
    </row>
    <row r="11006" spans="179:183" x14ac:dyDescent="0.35">
      <c r="FW11006" s="128"/>
      <c r="FX11006" s="128"/>
      <c r="FY11006" s="129"/>
      <c r="GA11006" s="128"/>
    </row>
    <row r="11007" spans="179:183" x14ac:dyDescent="0.35">
      <c r="FW11007" s="128"/>
      <c r="FX11007" s="128"/>
      <c r="FY11007" s="129"/>
      <c r="GA11007" s="128"/>
    </row>
    <row r="11008" spans="179:183" x14ac:dyDescent="0.35">
      <c r="FW11008" s="128"/>
      <c r="FX11008" s="128"/>
      <c r="FY11008" s="129"/>
      <c r="GA11008" s="128"/>
    </row>
    <row r="11009" spans="179:183" x14ac:dyDescent="0.35">
      <c r="FW11009" s="128"/>
      <c r="FX11009" s="128"/>
      <c r="FY11009" s="129"/>
      <c r="GA11009" s="128"/>
    </row>
    <row r="11010" spans="179:183" x14ac:dyDescent="0.35">
      <c r="FW11010" s="128"/>
      <c r="FX11010" s="128"/>
      <c r="FY11010" s="129"/>
      <c r="GA11010" s="128"/>
    </row>
    <row r="11011" spans="179:183" x14ac:dyDescent="0.35">
      <c r="FW11011" s="128"/>
      <c r="FX11011" s="128"/>
      <c r="FY11011" s="129"/>
      <c r="GA11011" s="128"/>
    </row>
    <row r="11012" spans="179:183" x14ac:dyDescent="0.35">
      <c r="FW11012" s="128"/>
      <c r="FX11012" s="128"/>
      <c r="FY11012" s="129"/>
      <c r="GA11012" s="128"/>
    </row>
    <row r="11013" spans="179:183" x14ac:dyDescent="0.35">
      <c r="FW11013" s="128"/>
      <c r="FX11013" s="128"/>
      <c r="FY11013" s="129"/>
      <c r="GA11013" s="128"/>
    </row>
    <row r="11014" spans="179:183" x14ac:dyDescent="0.35">
      <c r="FW11014" s="128"/>
      <c r="FX11014" s="128"/>
      <c r="FY11014" s="129"/>
      <c r="GA11014" s="128"/>
    </row>
    <row r="11015" spans="179:183" x14ac:dyDescent="0.35">
      <c r="FW11015" s="128"/>
      <c r="FX11015" s="128"/>
      <c r="FY11015" s="129"/>
      <c r="GA11015" s="128"/>
    </row>
    <row r="11016" spans="179:183" x14ac:dyDescent="0.35">
      <c r="FW11016" s="128"/>
      <c r="FX11016" s="128"/>
      <c r="FY11016" s="129"/>
      <c r="GA11016" s="128"/>
    </row>
    <row r="11017" spans="179:183" x14ac:dyDescent="0.35">
      <c r="FW11017" s="128"/>
      <c r="FX11017" s="128"/>
      <c r="FY11017" s="129"/>
      <c r="GA11017" s="128"/>
    </row>
    <row r="11018" spans="179:183" x14ac:dyDescent="0.35">
      <c r="FW11018" s="128"/>
      <c r="FX11018" s="128"/>
      <c r="FY11018" s="129"/>
      <c r="GA11018" s="128"/>
    </row>
    <row r="11019" spans="179:183" x14ac:dyDescent="0.35">
      <c r="FW11019" s="128"/>
      <c r="FX11019" s="128"/>
      <c r="FY11019" s="129"/>
      <c r="GA11019" s="128"/>
    </row>
    <row r="11020" spans="179:183" x14ac:dyDescent="0.35">
      <c r="FW11020" s="128"/>
      <c r="FX11020" s="128"/>
      <c r="FY11020" s="129"/>
      <c r="GA11020" s="128"/>
    </row>
    <row r="11021" spans="179:183" x14ac:dyDescent="0.35">
      <c r="FW11021" s="128"/>
      <c r="FX11021" s="128"/>
      <c r="FY11021" s="129"/>
      <c r="GA11021" s="128"/>
    </row>
    <row r="11022" spans="179:183" x14ac:dyDescent="0.35">
      <c r="FW11022" s="128"/>
      <c r="FX11022" s="128"/>
      <c r="FY11022" s="129"/>
      <c r="GA11022" s="128"/>
    </row>
    <row r="11023" spans="179:183" x14ac:dyDescent="0.35">
      <c r="FW11023" s="128"/>
      <c r="FX11023" s="128"/>
      <c r="FY11023" s="129"/>
      <c r="GA11023" s="128"/>
    </row>
    <row r="11024" spans="179:183" x14ac:dyDescent="0.35">
      <c r="FW11024" s="128"/>
      <c r="FX11024" s="128"/>
      <c r="FY11024" s="129"/>
      <c r="GA11024" s="128"/>
    </row>
    <row r="11025" spans="179:183" x14ac:dyDescent="0.35">
      <c r="FW11025" s="128"/>
      <c r="FX11025" s="128"/>
      <c r="FY11025" s="129"/>
      <c r="GA11025" s="128"/>
    </row>
    <row r="11026" spans="179:183" x14ac:dyDescent="0.35">
      <c r="FW11026" s="128"/>
      <c r="FX11026" s="128"/>
      <c r="FY11026" s="129"/>
      <c r="GA11026" s="128"/>
    </row>
    <row r="11027" spans="179:183" x14ac:dyDescent="0.35">
      <c r="FW11027" s="128"/>
      <c r="FX11027" s="128"/>
      <c r="FY11027" s="129"/>
      <c r="GA11027" s="128"/>
    </row>
    <row r="11028" spans="179:183" x14ac:dyDescent="0.35">
      <c r="FW11028" s="128"/>
      <c r="FX11028" s="128"/>
      <c r="FY11028" s="129"/>
      <c r="GA11028" s="128"/>
    </row>
    <row r="11029" spans="179:183" x14ac:dyDescent="0.35">
      <c r="FW11029" s="128"/>
      <c r="FX11029" s="128"/>
      <c r="FY11029" s="129"/>
      <c r="GA11029" s="128"/>
    </row>
    <row r="11030" spans="179:183" x14ac:dyDescent="0.35">
      <c r="FW11030" s="128"/>
      <c r="FX11030" s="128"/>
      <c r="FY11030" s="129"/>
      <c r="GA11030" s="128"/>
    </row>
    <row r="11031" spans="179:183" x14ac:dyDescent="0.35">
      <c r="FW11031" s="128"/>
      <c r="FX11031" s="128"/>
      <c r="FY11031" s="129"/>
      <c r="GA11031" s="128"/>
    </row>
    <row r="11032" spans="179:183" x14ac:dyDescent="0.35">
      <c r="FW11032" s="128"/>
      <c r="FX11032" s="128"/>
      <c r="FY11032" s="129"/>
      <c r="GA11032" s="128"/>
    </row>
    <row r="11033" spans="179:183" x14ac:dyDescent="0.35">
      <c r="FW11033" s="128"/>
      <c r="FX11033" s="128"/>
      <c r="FY11033" s="129"/>
      <c r="GA11033" s="128"/>
    </row>
    <row r="11034" spans="179:183" x14ac:dyDescent="0.35">
      <c r="FW11034" s="128"/>
      <c r="FX11034" s="128"/>
      <c r="FY11034" s="129"/>
      <c r="GA11034" s="128"/>
    </row>
    <row r="11035" spans="179:183" x14ac:dyDescent="0.35">
      <c r="FW11035" s="128"/>
      <c r="FX11035" s="128"/>
      <c r="FY11035" s="129"/>
      <c r="GA11035" s="128"/>
    </row>
    <row r="11036" spans="179:183" x14ac:dyDescent="0.35">
      <c r="FW11036" s="128"/>
      <c r="FX11036" s="128"/>
      <c r="FY11036" s="129"/>
      <c r="GA11036" s="128"/>
    </row>
    <row r="11037" spans="179:183" x14ac:dyDescent="0.35">
      <c r="FW11037" s="128"/>
      <c r="FX11037" s="128"/>
      <c r="FY11037" s="129"/>
      <c r="GA11037" s="128"/>
    </row>
    <row r="11038" spans="179:183" x14ac:dyDescent="0.35">
      <c r="FW11038" s="128"/>
      <c r="FX11038" s="128"/>
      <c r="FY11038" s="129"/>
      <c r="GA11038" s="128"/>
    </row>
    <row r="11039" spans="179:183" x14ac:dyDescent="0.35">
      <c r="FW11039" s="128"/>
      <c r="FX11039" s="128"/>
      <c r="FY11039" s="129"/>
      <c r="GA11039" s="128"/>
    </row>
    <row r="11040" spans="179:183" x14ac:dyDescent="0.35">
      <c r="FW11040" s="128"/>
      <c r="FX11040" s="128"/>
      <c r="FY11040" s="129"/>
      <c r="GA11040" s="128"/>
    </row>
    <row r="11041" spans="179:183" x14ac:dyDescent="0.35">
      <c r="FW11041" s="128"/>
      <c r="FX11041" s="128"/>
      <c r="FY11041" s="129"/>
      <c r="GA11041" s="128"/>
    </row>
    <row r="11042" spans="179:183" x14ac:dyDescent="0.35">
      <c r="FW11042" s="128"/>
      <c r="FX11042" s="128"/>
      <c r="FY11042" s="129"/>
      <c r="GA11042" s="128"/>
    </row>
    <row r="11043" spans="179:183" x14ac:dyDescent="0.35">
      <c r="FW11043" s="128"/>
      <c r="FX11043" s="128"/>
      <c r="FY11043" s="129"/>
      <c r="GA11043" s="128"/>
    </row>
    <row r="11044" spans="179:183" x14ac:dyDescent="0.35">
      <c r="FW11044" s="128"/>
      <c r="FX11044" s="128"/>
      <c r="FY11044" s="129"/>
      <c r="GA11044" s="128"/>
    </row>
    <row r="11045" spans="179:183" x14ac:dyDescent="0.35">
      <c r="FW11045" s="128"/>
      <c r="FX11045" s="128"/>
      <c r="FY11045" s="129"/>
      <c r="GA11045" s="128"/>
    </row>
    <row r="11046" spans="179:183" x14ac:dyDescent="0.35">
      <c r="FW11046" s="128"/>
      <c r="FX11046" s="128"/>
      <c r="FY11046" s="129"/>
      <c r="GA11046" s="128"/>
    </row>
    <row r="11047" spans="179:183" x14ac:dyDescent="0.35">
      <c r="FW11047" s="128"/>
      <c r="FX11047" s="128"/>
      <c r="FY11047" s="129"/>
      <c r="GA11047" s="128"/>
    </row>
    <row r="11048" spans="179:183" x14ac:dyDescent="0.35">
      <c r="FW11048" s="128"/>
      <c r="FX11048" s="128"/>
      <c r="FY11048" s="129"/>
      <c r="GA11048" s="128"/>
    </row>
    <row r="11049" spans="179:183" x14ac:dyDescent="0.35">
      <c r="FW11049" s="128"/>
      <c r="FX11049" s="128"/>
      <c r="FY11049" s="129"/>
      <c r="GA11049" s="128"/>
    </row>
    <row r="11050" spans="179:183" x14ac:dyDescent="0.35">
      <c r="FW11050" s="128"/>
      <c r="FX11050" s="128"/>
      <c r="FY11050" s="129"/>
      <c r="GA11050" s="128"/>
    </row>
    <row r="11051" spans="179:183" x14ac:dyDescent="0.35">
      <c r="FW11051" s="128"/>
      <c r="FX11051" s="128"/>
      <c r="FY11051" s="129"/>
      <c r="GA11051" s="128"/>
    </row>
    <row r="11052" spans="179:183" x14ac:dyDescent="0.35">
      <c r="FW11052" s="128"/>
      <c r="FX11052" s="128"/>
      <c r="FY11052" s="129"/>
      <c r="GA11052" s="128"/>
    </row>
    <row r="11053" spans="179:183" x14ac:dyDescent="0.35">
      <c r="FW11053" s="128"/>
      <c r="FX11053" s="128"/>
      <c r="FY11053" s="129"/>
      <c r="GA11053" s="128"/>
    </row>
    <row r="11054" spans="179:183" x14ac:dyDescent="0.35">
      <c r="FW11054" s="128"/>
      <c r="FX11054" s="128"/>
      <c r="FY11054" s="129"/>
      <c r="GA11054" s="128"/>
    </row>
    <row r="11055" spans="179:183" x14ac:dyDescent="0.35">
      <c r="FW11055" s="128"/>
      <c r="FX11055" s="128"/>
      <c r="FY11055" s="129"/>
      <c r="GA11055" s="128"/>
    </row>
    <row r="11056" spans="179:183" x14ac:dyDescent="0.35">
      <c r="FW11056" s="128"/>
      <c r="FX11056" s="128"/>
      <c r="FY11056" s="129"/>
      <c r="GA11056" s="128"/>
    </row>
    <row r="11057" spans="179:183" x14ac:dyDescent="0.35">
      <c r="FW11057" s="128"/>
      <c r="FX11057" s="128"/>
      <c r="FY11057" s="129"/>
      <c r="GA11057" s="128"/>
    </row>
    <row r="11058" spans="179:183" x14ac:dyDescent="0.35">
      <c r="FW11058" s="128"/>
      <c r="FX11058" s="128"/>
      <c r="FY11058" s="129"/>
      <c r="GA11058" s="128"/>
    </row>
    <row r="11059" spans="179:183" x14ac:dyDescent="0.35">
      <c r="FW11059" s="128"/>
      <c r="FX11059" s="128"/>
      <c r="FY11059" s="129"/>
      <c r="GA11059" s="128"/>
    </row>
    <row r="11060" spans="179:183" x14ac:dyDescent="0.35">
      <c r="FW11060" s="128"/>
      <c r="FX11060" s="128"/>
      <c r="FY11060" s="129"/>
      <c r="GA11060" s="128"/>
    </row>
    <row r="11061" spans="179:183" x14ac:dyDescent="0.35">
      <c r="FW11061" s="128"/>
      <c r="FX11061" s="128"/>
      <c r="FY11061" s="129"/>
      <c r="GA11061" s="128"/>
    </row>
    <row r="11062" spans="179:183" x14ac:dyDescent="0.35">
      <c r="FW11062" s="128"/>
      <c r="FX11062" s="128"/>
      <c r="FY11062" s="129"/>
      <c r="GA11062" s="128"/>
    </row>
    <row r="11063" spans="179:183" x14ac:dyDescent="0.35">
      <c r="FW11063" s="128"/>
      <c r="FX11063" s="128"/>
      <c r="FY11063" s="129"/>
      <c r="GA11063" s="128"/>
    </row>
    <row r="11064" spans="179:183" x14ac:dyDescent="0.35">
      <c r="FW11064" s="128"/>
      <c r="FX11064" s="128"/>
      <c r="FY11064" s="129"/>
      <c r="GA11064" s="128"/>
    </row>
    <row r="11065" spans="179:183" x14ac:dyDescent="0.35">
      <c r="FW11065" s="128"/>
      <c r="FX11065" s="128"/>
      <c r="FY11065" s="129"/>
      <c r="GA11065" s="128"/>
    </row>
    <row r="11066" spans="179:183" x14ac:dyDescent="0.35">
      <c r="FW11066" s="128"/>
      <c r="FX11066" s="128"/>
      <c r="FY11066" s="129"/>
      <c r="GA11066" s="128"/>
    </row>
    <row r="11067" spans="179:183" x14ac:dyDescent="0.35">
      <c r="FW11067" s="128"/>
      <c r="FX11067" s="128"/>
      <c r="FY11067" s="129"/>
      <c r="GA11067" s="128"/>
    </row>
    <row r="11068" spans="179:183" x14ac:dyDescent="0.35">
      <c r="FW11068" s="128"/>
      <c r="FX11068" s="128"/>
      <c r="FY11068" s="129"/>
      <c r="GA11068" s="128"/>
    </row>
    <row r="11069" spans="179:183" x14ac:dyDescent="0.35">
      <c r="FW11069" s="128"/>
      <c r="FX11069" s="128"/>
      <c r="FY11069" s="129"/>
      <c r="GA11069" s="128"/>
    </row>
    <row r="11070" spans="179:183" x14ac:dyDescent="0.35">
      <c r="FW11070" s="128"/>
      <c r="FX11070" s="128"/>
      <c r="FY11070" s="129"/>
      <c r="GA11070" s="128"/>
    </row>
    <row r="11071" spans="179:183" x14ac:dyDescent="0.35">
      <c r="FW11071" s="128"/>
      <c r="FX11071" s="128"/>
      <c r="FY11071" s="129"/>
      <c r="GA11071" s="128"/>
    </row>
    <row r="11072" spans="179:183" x14ac:dyDescent="0.35">
      <c r="FW11072" s="128"/>
      <c r="FX11072" s="128"/>
      <c r="FY11072" s="129"/>
      <c r="GA11072" s="128"/>
    </row>
    <row r="11073" spans="179:183" x14ac:dyDescent="0.35">
      <c r="FW11073" s="128"/>
      <c r="FX11073" s="128"/>
      <c r="FY11073" s="129"/>
      <c r="GA11073" s="128"/>
    </row>
    <row r="11074" spans="179:183" x14ac:dyDescent="0.35">
      <c r="FW11074" s="128"/>
      <c r="FX11074" s="128"/>
      <c r="FY11074" s="129"/>
      <c r="GA11074" s="128"/>
    </row>
    <row r="11075" spans="179:183" x14ac:dyDescent="0.35">
      <c r="FW11075" s="128"/>
      <c r="FX11075" s="128"/>
      <c r="FY11075" s="129"/>
      <c r="GA11075" s="128"/>
    </row>
    <row r="11076" spans="179:183" x14ac:dyDescent="0.35">
      <c r="FW11076" s="128"/>
      <c r="FX11076" s="128"/>
      <c r="FY11076" s="129"/>
      <c r="GA11076" s="128"/>
    </row>
    <row r="11077" spans="179:183" x14ac:dyDescent="0.35">
      <c r="FW11077" s="128"/>
      <c r="FX11077" s="128"/>
      <c r="FY11077" s="129"/>
      <c r="GA11077" s="128"/>
    </row>
    <row r="11078" spans="179:183" x14ac:dyDescent="0.35">
      <c r="FW11078" s="128"/>
      <c r="FX11078" s="128"/>
      <c r="FY11078" s="129"/>
      <c r="GA11078" s="128"/>
    </row>
    <row r="11079" spans="179:183" x14ac:dyDescent="0.35">
      <c r="FW11079" s="128"/>
      <c r="FX11079" s="128"/>
      <c r="FY11079" s="129"/>
      <c r="GA11079" s="128"/>
    </row>
    <row r="11080" spans="179:183" x14ac:dyDescent="0.35">
      <c r="FW11080" s="128"/>
      <c r="FX11080" s="128"/>
      <c r="FY11080" s="129"/>
      <c r="GA11080" s="128"/>
    </row>
    <row r="11081" spans="179:183" x14ac:dyDescent="0.35">
      <c r="FW11081" s="128"/>
      <c r="FX11081" s="128"/>
      <c r="FY11081" s="129"/>
      <c r="GA11081" s="128"/>
    </row>
    <row r="11082" spans="179:183" x14ac:dyDescent="0.35">
      <c r="FW11082" s="128"/>
      <c r="FX11082" s="128"/>
      <c r="FY11082" s="129"/>
      <c r="GA11082" s="128"/>
    </row>
    <row r="11083" spans="179:183" x14ac:dyDescent="0.35">
      <c r="FW11083" s="128"/>
      <c r="FX11083" s="128"/>
      <c r="FY11083" s="129"/>
      <c r="GA11083" s="128"/>
    </row>
    <row r="11084" spans="179:183" x14ac:dyDescent="0.35">
      <c r="FW11084" s="128"/>
      <c r="FX11084" s="128"/>
      <c r="FY11084" s="129"/>
      <c r="GA11084" s="128"/>
    </row>
    <row r="11085" spans="179:183" x14ac:dyDescent="0.35">
      <c r="FW11085" s="128"/>
      <c r="FX11085" s="128"/>
      <c r="FY11085" s="129"/>
      <c r="GA11085" s="128"/>
    </row>
    <row r="11086" spans="179:183" x14ac:dyDescent="0.35">
      <c r="FW11086" s="128"/>
      <c r="FX11086" s="128"/>
      <c r="FY11086" s="129"/>
      <c r="GA11086" s="128"/>
    </row>
    <row r="11087" spans="179:183" x14ac:dyDescent="0.35">
      <c r="FW11087" s="128"/>
      <c r="FX11087" s="128"/>
      <c r="FY11087" s="129"/>
      <c r="GA11087" s="128"/>
    </row>
    <row r="11088" spans="179:183" x14ac:dyDescent="0.35">
      <c r="FW11088" s="128"/>
      <c r="FX11088" s="128"/>
      <c r="FY11088" s="129"/>
      <c r="GA11088" s="128"/>
    </row>
    <row r="11089" spans="179:183" x14ac:dyDescent="0.35">
      <c r="FW11089" s="128"/>
      <c r="FX11089" s="128"/>
      <c r="FY11089" s="129"/>
      <c r="GA11089" s="128"/>
    </row>
    <row r="11090" spans="179:183" x14ac:dyDescent="0.35">
      <c r="FW11090" s="128"/>
      <c r="FX11090" s="128"/>
      <c r="FY11090" s="129"/>
      <c r="GA11090" s="128"/>
    </row>
    <row r="11091" spans="179:183" x14ac:dyDescent="0.35">
      <c r="FW11091" s="128"/>
      <c r="FX11091" s="128"/>
      <c r="FY11091" s="129"/>
      <c r="GA11091" s="128"/>
    </row>
    <row r="11092" spans="179:183" x14ac:dyDescent="0.35">
      <c r="FW11092" s="128"/>
      <c r="FX11092" s="128"/>
      <c r="FY11092" s="129"/>
      <c r="GA11092" s="128"/>
    </row>
    <row r="11093" spans="179:183" x14ac:dyDescent="0.35">
      <c r="FW11093" s="128"/>
      <c r="FX11093" s="128"/>
      <c r="FY11093" s="129"/>
      <c r="GA11093" s="128"/>
    </row>
    <row r="11094" spans="179:183" x14ac:dyDescent="0.35">
      <c r="FW11094" s="128"/>
      <c r="FX11094" s="128"/>
      <c r="FY11094" s="129"/>
      <c r="GA11094" s="128"/>
    </row>
    <row r="11095" spans="179:183" x14ac:dyDescent="0.35">
      <c r="FW11095" s="128"/>
      <c r="FX11095" s="128"/>
      <c r="FY11095" s="129"/>
      <c r="GA11095" s="128"/>
    </row>
    <row r="11096" spans="179:183" x14ac:dyDescent="0.35">
      <c r="FW11096" s="128"/>
      <c r="FX11096" s="128"/>
      <c r="FY11096" s="129"/>
      <c r="GA11096" s="128"/>
    </row>
    <row r="11097" spans="179:183" x14ac:dyDescent="0.35">
      <c r="FW11097" s="128"/>
      <c r="FX11097" s="128"/>
      <c r="FY11097" s="129"/>
      <c r="GA11097" s="128"/>
    </row>
    <row r="11098" spans="179:183" x14ac:dyDescent="0.35">
      <c r="FW11098" s="128"/>
      <c r="FX11098" s="128"/>
      <c r="FY11098" s="129"/>
      <c r="GA11098" s="128"/>
    </row>
    <row r="11099" spans="179:183" x14ac:dyDescent="0.35">
      <c r="FW11099" s="128"/>
      <c r="FX11099" s="128"/>
      <c r="FY11099" s="129"/>
      <c r="GA11099" s="128"/>
    </row>
    <row r="11100" spans="179:183" x14ac:dyDescent="0.35">
      <c r="FW11100" s="128"/>
      <c r="FX11100" s="128"/>
      <c r="FY11100" s="129"/>
      <c r="GA11100" s="128"/>
    </row>
    <row r="11101" spans="179:183" x14ac:dyDescent="0.35">
      <c r="FW11101" s="128"/>
      <c r="FX11101" s="128"/>
      <c r="FY11101" s="129"/>
      <c r="GA11101" s="128"/>
    </row>
    <row r="11102" spans="179:183" x14ac:dyDescent="0.35">
      <c r="FW11102" s="128"/>
      <c r="FX11102" s="128"/>
      <c r="FY11102" s="129"/>
      <c r="GA11102" s="128"/>
    </row>
    <row r="11103" spans="179:183" x14ac:dyDescent="0.35">
      <c r="FW11103" s="128"/>
      <c r="FX11103" s="128"/>
      <c r="FY11103" s="129"/>
      <c r="GA11103" s="128"/>
    </row>
    <row r="11104" spans="179:183" x14ac:dyDescent="0.35">
      <c r="FW11104" s="128"/>
      <c r="FX11104" s="128"/>
      <c r="FY11104" s="129"/>
      <c r="GA11104" s="128"/>
    </row>
    <row r="11105" spans="179:183" x14ac:dyDescent="0.35">
      <c r="FW11105" s="128"/>
      <c r="FX11105" s="128"/>
      <c r="FY11105" s="129"/>
      <c r="GA11105" s="128"/>
    </row>
    <row r="11106" spans="179:183" x14ac:dyDescent="0.35">
      <c r="FW11106" s="128"/>
      <c r="FX11106" s="128"/>
      <c r="FY11106" s="129"/>
      <c r="GA11106" s="128"/>
    </row>
    <row r="11107" spans="179:183" x14ac:dyDescent="0.35">
      <c r="FW11107" s="128"/>
      <c r="FX11107" s="128"/>
      <c r="FY11107" s="129"/>
      <c r="GA11107" s="128"/>
    </row>
    <row r="11108" spans="179:183" x14ac:dyDescent="0.35">
      <c r="FW11108" s="128"/>
      <c r="FX11108" s="128"/>
      <c r="FY11108" s="129"/>
      <c r="GA11108" s="128"/>
    </row>
    <row r="11109" spans="179:183" x14ac:dyDescent="0.35">
      <c r="FW11109" s="128"/>
      <c r="FX11109" s="128"/>
      <c r="FY11109" s="129"/>
      <c r="GA11109" s="128"/>
    </row>
    <row r="11110" spans="179:183" x14ac:dyDescent="0.35">
      <c r="FW11110" s="128"/>
      <c r="FX11110" s="128"/>
      <c r="FY11110" s="129"/>
      <c r="GA11110" s="128"/>
    </row>
    <row r="11111" spans="179:183" x14ac:dyDescent="0.35">
      <c r="FW11111" s="128"/>
      <c r="FX11111" s="128"/>
      <c r="FY11111" s="129"/>
      <c r="GA11111" s="128"/>
    </row>
    <row r="11112" spans="179:183" x14ac:dyDescent="0.35">
      <c r="FW11112" s="128"/>
      <c r="FX11112" s="128"/>
      <c r="FY11112" s="129"/>
      <c r="GA11112" s="128"/>
    </row>
    <row r="11113" spans="179:183" x14ac:dyDescent="0.35">
      <c r="FW11113" s="128"/>
      <c r="FX11113" s="128"/>
      <c r="FY11113" s="129"/>
      <c r="GA11113" s="128"/>
    </row>
    <row r="11114" spans="179:183" x14ac:dyDescent="0.35">
      <c r="FW11114" s="128"/>
      <c r="FX11114" s="128"/>
      <c r="FY11114" s="129"/>
      <c r="GA11114" s="128"/>
    </row>
    <row r="11115" spans="179:183" x14ac:dyDescent="0.35">
      <c r="FW11115" s="128"/>
      <c r="FX11115" s="128"/>
      <c r="FY11115" s="129"/>
      <c r="GA11115" s="128"/>
    </row>
    <row r="11116" spans="179:183" x14ac:dyDescent="0.35">
      <c r="FW11116" s="128"/>
      <c r="FX11116" s="128"/>
      <c r="FY11116" s="129"/>
      <c r="GA11116" s="128"/>
    </row>
    <row r="11117" spans="179:183" x14ac:dyDescent="0.35">
      <c r="FW11117" s="128"/>
      <c r="FX11117" s="128"/>
      <c r="FY11117" s="129"/>
      <c r="GA11117" s="128"/>
    </row>
    <row r="11118" spans="179:183" x14ac:dyDescent="0.35">
      <c r="FW11118" s="128"/>
      <c r="FX11118" s="128"/>
      <c r="FY11118" s="129"/>
      <c r="GA11118" s="128"/>
    </row>
    <row r="11119" spans="179:183" x14ac:dyDescent="0.35">
      <c r="FW11119" s="128"/>
      <c r="FX11119" s="128"/>
      <c r="FY11119" s="129"/>
      <c r="GA11119" s="128"/>
    </row>
    <row r="11120" spans="179:183" x14ac:dyDescent="0.35">
      <c r="FW11120" s="128"/>
      <c r="FX11120" s="128"/>
      <c r="FY11120" s="129"/>
      <c r="GA11120" s="128"/>
    </row>
    <row r="11121" spans="179:183" x14ac:dyDescent="0.35">
      <c r="FW11121" s="128"/>
      <c r="FX11121" s="128"/>
      <c r="FY11121" s="129"/>
      <c r="GA11121" s="128"/>
    </row>
    <row r="11122" spans="179:183" x14ac:dyDescent="0.35">
      <c r="FW11122" s="128"/>
      <c r="FX11122" s="128"/>
      <c r="FY11122" s="129"/>
      <c r="GA11122" s="128"/>
    </row>
    <row r="11123" spans="179:183" x14ac:dyDescent="0.35">
      <c r="FW11123" s="128"/>
      <c r="FX11123" s="128"/>
      <c r="FY11123" s="129"/>
      <c r="GA11123" s="128"/>
    </row>
    <row r="11124" spans="179:183" x14ac:dyDescent="0.35">
      <c r="FW11124" s="128"/>
      <c r="FX11124" s="128"/>
      <c r="FY11124" s="129"/>
      <c r="GA11124" s="128"/>
    </row>
    <row r="11125" spans="179:183" x14ac:dyDescent="0.35">
      <c r="FW11125" s="128"/>
      <c r="FX11125" s="128"/>
      <c r="FY11125" s="129"/>
      <c r="GA11125" s="128"/>
    </row>
    <row r="11126" spans="179:183" x14ac:dyDescent="0.35">
      <c r="FW11126" s="128"/>
      <c r="FX11126" s="128"/>
      <c r="FY11126" s="129"/>
      <c r="GA11126" s="128"/>
    </row>
    <row r="11127" spans="179:183" x14ac:dyDescent="0.35">
      <c r="FW11127" s="128"/>
      <c r="FX11127" s="128"/>
      <c r="FY11127" s="129"/>
      <c r="GA11127" s="128"/>
    </row>
    <row r="11128" spans="179:183" x14ac:dyDescent="0.35">
      <c r="FW11128" s="128"/>
      <c r="FX11128" s="128"/>
      <c r="FY11128" s="129"/>
      <c r="GA11128" s="128"/>
    </row>
    <row r="11129" spans="179:183" x14ac:dyDescent="0.35">
      <c r="FW11129" s="128"/>
      <c r="FX11129" s="128"/>
      <c r="FY11129" s="129"/>
      <c r="GA11129" s="128"/>
    </row>
    <row r="11130" spans="179:183" x14ac:dyDescent="0.35">
      <c r="FW11130" s="128"/>
      <c r="FX11130" s="128"/>
      <c r="FY11130" s="129"/>
      <c r="GA11130" s="128"/>
    </row>
    <row r="11131" spans="179:183" x14ac:dyDescent="0.35">
      <c r="FW11131" s="128"/>
      <c r="FX11131" s="128"/>
      <c r="FY11131" s="129"/>
      <c r="GA11131" s="128"/>
    </row>
    <row r="11132" spans="179:183" x14ac:dyDescent="0.35">
      <c r="FW11132" s="128"/>
      <c r="FX11132" s="128"/>
      <c r="FY11132" s="129"/>
      <c r="GA11132" s="128"/>
    </row>
    <row r="11133" spans="179:183" x14ac:dyDescent="0.35">
      <c r="FW11133" s="128"/>
      <c r="FX11133" s="128"/>
      <c r="FY11133" s="129"/>
      <c r="GA11133" s="128"/>
    </row>
    <row r="11134" spans="179:183" x14ac:dyDescent="0.35">
      <c r="FW11134" s="128"/>
      <c r="FX11134" s="128"/>
      <c r="FY11134" s="129"/>
      <c r="GA11134" s="128"/>
    </row>
    <row r="11135" spans="179:183" x14ac:dyDescent="0.35">
      <c r="FW11135" s="128"/>
      <c r="FX11135" s="128"/>
      <c r="FY11135" s="129"/>
      <c r="GA11135" s="128"/>
    </row>
    <row r="11136" spans="179:183" x14ac:dyDescent="0.35">
      <c r="FW11136" s="128"/>
      <c r="FX11136" s="128"/>
      <c r="FY11136" s="129"/>
      <c r="GA11136" s="128"/>
    </row>
    <row r="11137" spans="179:183" x14ac:dyDescent="0.35">
      <c r="FW11137" s="128"/>
      <c r="FX11137" s="128"/>
      <c r="FY11137" s="129"/>
      <c r="GA11137" s="128"/>
    </row>
    <row r="11138" spans="179:183" x14ac:dyDescent="0.35">
      <c r="FW11138" s="128"/>
      <c r="FX11138" s="128"/>
      <c r="FY11138" s="129"/>
      <c r="GA11138" s="128"/>
    </row>
    <row r="11139" spans="179:183" x14ac:dyDescent="0.35">
      <c r="FW11139" s="128"/>
      <c r="FX11139" s="128"/>
      <c r="FY11139" s="129"/>
      <c r="GA11139" s="128"/>
    </row>
    <row r="11140" spans="179:183" x14ac:dyDescent="0.35">
      <c r="FW11140" s="128"/>
      <c r="FX11140" s="128"/>
      <c r="FY11140" s="129"/>
      <c r="GA11140" s="128"/>
    </row>
    <row r="11141" spans="179:183" x14ac:dyDescent="0.35">
      <c r="FW11141" s="128"/>
      <c r="FX11141" s="128"/>
      <c r="FY11141" s="129"/>
      <c r="GA11141" s="128"/>
    </row>
    <row r="11142" spans="179:183" x14ac:dyDescent="0.35">
      <c r="FW11142" s="128"/>
      <c r="FX11142" s="128"/>
      <c r="FY11142" s="129"/>
      <c r="GA11142" s="128"/>
    </row>
    <row r="11143" spans="179:183" x14ac:dyDescent="0.35">
      <c r="FW11143" s="128"/>
      <c r="FX11143" s="128"/>
      <c r="FY11143" s="129"/>
      <c r="GA11143" s="128"/>
    </row>
    <row r="11144" spans="179:183" x14ac:dyDescent="0.35">
      <c r="FW11144" s="128"/>
      <c r="FX11144" s="128"/>
      <c r="FY11144" s="129"/>
      <c r="GA11144" s="128"/>
    </row>
    <row r="11145" spans="179:183" x14ac:dyDescent="0.35">
      <c r="FW11145" s="128"/>
      <c r="FX11145" s="128"/>
      <c r="FY11145" s="129"/>
      <c r="GA11145" s="128"/>
    </row>
    <row r="11146" spans="179:183" x14ac:dyDescent="0.35">
      <c r="FW11146" s="128"/>
      <c r="FX11146" s="128"/>
      <c r="FY11146" s="129"/>
      <c r="GA11146" s="128"/>
    </row>
    <row r="11147" spans="179:183" x14ac:dyDescent="0.35">
      <c r="FW11147" s="128"/>
      <c r="FX11147" s="128"/>
      <c r="FY11147" s="129"/>
      <c r="GA11147" s="128"/>
    </row>
    <row r="11148" spans="179:183" x14ac:dyDescent="0.35">
      <c r="FW11148" s="128"/>
      <c r="FX11148" s="128"/>
      <c r="FY11148" s="129"/>
      <c r="GA11148" s="128"/>
    </row>
    <row r="11149" spans="179:183" x14ac:dyDescent="0.35">
      <c r="FW11149" s="128"/>
      <c r="FX11149" s="128"/>
      <c r="FY11149" s="129"/>
      <c r="GA11149" s="128"/>
    </row>
    <row r="11150" spans="179:183" x14ac:dyDescent="0.35">
      <c r="FW11150" s="128"/>
      <c r="FX11150" s="128"/>
      <c r="FY11150" s="129"/>
      <c r="GA11150" s="128"/>
    </row>
    <row r="11151" spans="179:183" x14ac:dyDescent="0.35">
      <c r="FW11151" s="128"/>
      <c r="FX11151" s="128"/>
      <c r="FY11151" s="129"/>
      <c r="GA11151" s="128"/>
    </row>
    <row r="11152" spans="179:183" x14ac:dyDescent="0.35">
      <c r="FW11152" s="128"/>
      <c r="FX11152" s="128"/>
      <c r="FY11152" s="129"/>
      <c r="GA11152" s="128"/>
    </row>
    <row r="11153" spans="179:183" x14ac:dyDescent="0.35">
      <c r="FW11153" s="128"/>
      <c r="FX11153" s="128"/>
      <c r="FY11153" s="129"/>
      <c r="GA11153" s="128"/>
    </row>
    <row r="11154" spans="179:183" x14ac:dyDescent="0.35">
      <c r="FW11154" s="128"/>
      <c r="FX11154" s="128"/>
      <c r="FY11154" s="129"/>
      <c r="GA11154" s="128"/>
    </row>
    <row r="11155" spans="179:183" x14ac:dyDescent="0.35">
      <c r="FW11155" s="128"/>
      <c r="FX11155" s="128"/>
      <c r="FY11155" s="129"/>
      <c r="GA11155" s="128"/>
    </row>
    <row r="11156" spans="179:183" x14ac:dyDescent="0.35">
      <c r="FW11156" s="128"/>
      <c r="FX11156" s="128"/>
      <c r="FY11156" s="129"/>
      <c r="GA11156" s="128"/>
    </row>
    <row r="11157" spans="179:183" x14ac:dyDescent="0.35">
      <c r="FW11157" s="128"/>
      <c r="FX11157" s="128"/>
      <c r="FY11157" s="129"/>
      <c r="GA11157" s="128"/>
    </row>
    <row r="11158" spans="179:183" x14ac:dyDescent="0.35">
      <c r="FW11158" s="128"/>
      <c r="FX11158" s="128"/>
      <c r="FY11158" s="129"/>
      <c r="GA11158" s="128"/>
    </row>
    <row r="11159" spans="179:183" x14ac:dyDescent="0.35">
      <c r="FW11159" s="128"/>
      <c r="FX11159" s="128"/>
      <c r="FY11159" s="129"/>
      <c r="GA11159" s="128"/>
    </row>
    <row r="11160" spans="179:183" x14ac:dyDescent="0.35">
      <c r="FW11160" s="128"/>
      <c r="FX11160" s="128"/>
      <c r="FY11160" s="129"/>
      <c r="GA11160" s="128"/>
    </row>
    <row r="11161" spans="179:183" x14ac:dyDescent="0.35">
      <c r="FW11161" s="128"/>
      <c r="FX11161" s="128"/>
      <c r="FY11161" s="129"/>
      <c r="GA11161" s="128"/>
    </row>
    <row r="11162" spans="179:183" x14ac:dyDescent="0.35">
      <c r="FW11162" s="128"/>
      <c r="FX11162" s="128"/>
      <c r="FY11162" s="129"/>
      <c r="GA11162" s="128"/>
    </row>
    <row r="11163" spans="179:183" x14ac:dyDescent="0.35">
      <c r="FW11163" s="128"/>
      <c r="FX11163" s="128"/>
      <c r="FY11163" s="129"/>
      <c r="GA11163" s="128"/>
    </row>
    <row r="11164" spans="179:183" x14ac:dyDescent="0.35">
      <c r="FW11164" s="128"/>
      <c r="FX11164" s="128"/>
      <c r="FY11164" s="129"/>
      <c r="GA11164" s="128"/>
    </row>
    <row r="11165" spans="179:183" x14ac:dyDescent="0.35">
      <c r="FW11165" s="128"/>
      <c r="FX11165" s="128"/>
      <c r="FY11165" s="129"/>
      <c r="GA11165" s="128"/>
    </row>
    <row r="11166" spans="179:183" x14ac:dyDescent="0.35">
      <c r="FW11166" s="128"/>
      <c r="FX11166" s="128"/>
      <c r="FY11166" s="129"/>
      <c r="GA11166" s="128"/>
    </row>
    <row r="11167" spans="179:183" x14ac:dyDescent="0.35">
      <c r="FW11167" s="128"/>
      <c r="FX11167" s="128"/>
      <c r="FY11167" s="129"/>
      <c r="GA11167" s="128"/>
    </row>
    <row r="11168" spans="179:183" x14ac:dyDescent="0.35">
      <c r="FW11168" s="128"/>
      <c r="FX11168" s="128"/>
      <c r="FY11168" s="129"/>
      <c r="GA11168" s="128"/>
    </row>
    <row r="11169" spans="179:183" x14ac:dyDescent="0.35">
      <c r="FW11169" s="128"/>
      <c r="FX11169" s="128"/>
      <c r="FY11169" s="129"/>
      <c r="GA11169" s="128"/>
    </row>
    <row r="11170" spans="179:183" x14ac:dyDescent="0.35">
      <c r="FW11170" s="128"/>
      <c r="FX11170" s="128"/>
      <c r="FY11170" s="129"/>
      <c r="GA11170" s="128"/>
    </row>
    <row r="11171" spans="179:183" x14ac:dyDescent="0.35">
      <c r="FW11171" s="128"/>
      <c r="FX11171" s="128"/>
      <c r="FY11171" s="129"/>
      <c r="GA11171" s="128"/>
    </row>
    <row r="11172" spans="179:183" x14ac:dyDescent="0.35">
      <c r="FW11172" s="128"/>
      <c r="FX11172" s="128"/>
      <c r="FY11172" s="129"/>
      <c r="GA11172" s="128"/>
    </row>
    <row r="11173" spans="179:183" x14ac:dyDescent="0.35">
      <c r="FW11173" s="128"/>
      <c r="FX11173" s="128"/>
      <c r="FY11173" s="129"/>
      <c r="GA11173" s="128"/>
    </row>
    <row r="11174" spans="179:183" x14ac:dyDescent="0.35">
      <c r="FW11174" s="128"/>
      <c r="FX11174" s="128"/>
      <c r="FY11174" s="129"/>
      <c r="GA11174" s="128"/>
    </row>
    <row r="11175" spans="179:183" x14ac:dyDescent="0.35">
      <c r="FW11175" s="128"/>
      <c r="FX11175" s="128"/>
      <c r="FY11175" s="129"/>
      <c r="GA11175" s="128"/>
    </row>
    <row r="11176" spans="179:183" x14ac:dyDescent="0.35">
      <c r="FW11176" s="128"/>
      <c r="FX11176" s="128"/>
      <c r="FY11176" s="129"/>
      <c r="GA11176" s="128"/>
    </row>
    <row r="11177" spans="179:183" x14ac:dyDescent="0.35">
      <c r="FW11177" s="128"/>
      <c r="FX11177" s="128"/>
      <c r="FY11177" s="129"/>
      <c r="GA11177" s="128"/>
    </row>
    <row r="11178" spans="179:183" x14ac:dyDescent="0.35">
      <c r="FW11178" s="128"/>
      <c r="FX11178" s="128"/>
      <c r="FY11178" s="129"/>
      <c r="GA11178" s="128"/>
    </row>
    <row r="11179" spans="179:183" x14ac:dyDescent="0.35">
      <c r="FW11179" s="128"/>
      <c r="FX11179" s="128"/>
      <c r="FY11179" s="129"/>
      <c r="GA11179" s="128"/>
    </row>
    <row r="11180" spans="179:183" x14ac:dyDescent="0.35">
      <c r="FW11180" s="128"/>
      <c r="FX11180" s="128"/>
      <c r="FY11180" s="129"/>
      <c r="GA11180" s="128"/>
    </row>
    <row r="11181" spans="179:183" x14ac:dyDescent="0.35">
      <c r="FW11181" s="128"/>
      <c r="FX11181" s="128"/>
      <c r="FY11181" s="129"/>
      <c r="GA11181" s="128"/>
    </row>
    <row r="11182" spans="179:183" x14ac:dyDescent="0.35">
      <c r="FW11182" s="128"/>
      <c r="FX11182" s="128"/>
      <c r="FY11182" s="129"/>
      <c r="GA11182" s="128"/>
    </row>
    <row r="11183" spans="179:183" x14ac:dyDescent="0.35">
      <c r="FW11183" s="128"/>
      <c r="FX11183" s="128"/>
      <c r="FY11183" s="129"/>
      <c r="GA11183" s="128"/>
    </row>
    <row r="11184" spans="179:183" x14ac:dyDescent="0.35">
      <c r="FW11184" s="128"/>
      <c r="FX11184" s="128"/>
      <c r="FY11184" s="129"/>
      <c r="GA11184" s="128"/>
    </row>
    <row r="11185" spans="179:183" x14ac:dyDescent="0.35">
      <c r="FW11185" s="128"/>
      <c r="FX11185" s="128"/>
      <c r="FY11185" s="129"/>
      <c r="GA11185" s="128"/>
    </row>
    <row r="11186" spans="179:183" x14ac:dyDescent="0.35">
      <c r="FW11186" s="128"/>
      <c r="FX11186" s="128"/>
      <c r="FY11186" s="129"/>
      <c r="GA11186" s="128"/>
    </row>
    <row r="11187" spans="179:183" x14ac:dyDescent="0.35">
      <c r="FW11187" s="128"/>
      <c r="FX11187" s="128"/>
      <c r="FY11187" s="129"/>
      <c r="GA11187" s="128"/>
    </row>
    <row r="11188" spans="179:183" x14ac:dyDescent="0.35">
      <c r="FW11188" s="128"/>
      <c r="FX11188" s="128"/>
      <c r="FY11188" s="129"/>
      <c r="GA11188" s="128"/>
    </row>
    <row r="11189" spans="179:183" x14ac:dyDescent="0.35">
      <c r="FW11189" s="128"/>
      <c r="FX11189" s="128"/>
      <c r="FY11189" s="129"/>
      <c r="GA11189" s="128"/>
    </row>
    <row r="11190" spans="179:183" x14ac:dyDescent="0.35">
      <c r="FW11190" s="128"/>
      <c r="FX11190" s="128"/>
      <c r="FY11190" s="129"/>
      <c r="GA11190" s="128"/>
    </row>
    <row r="11191" spans="179:183" x14ac:dyDescent="0.35">
      <c r="FW11191" s="128"/>
      <c r="FX11191" s="128"/>
      <c r="FY11191" s="129"/>
      <c r="GA11191" s="128"/>
    </row>
    <row r="11192" spans="179:183" x14ac:dyDescent="0.35">
      <c r="FW11192" s="128"/>
      <c r="FX11192" s="128"/>
      <c r="FY11192" s="129"/>
      <c r="GA11192" s="128"/>
    </row>
    <row r="11193" spans="179:183" x14ac:dyDescent="0.35">
      <c r="FW11193" s="128"/>
      <c r="FX11193" s="128"/>
      <c r="FY11193" s="129"/>
      <c r="GA11193" s="128"/>
    </row>
    <row r="11194" spans="179:183" x14ac:dyDescent="0.35">
      <c r="FW11194" s="128"/>
      <c r="FX11194" s="128"/>
      <c r="FY11194" s="129"/>
      <c r="GA11194" s="128"/>
    </row>
    <row r="11195" spans="179:183" x14ac:dyDescent="0.35">
      <c r="FW11195" s="128"/>
      <c r="FX11195" s="128"/>
      <c r="FY11195" s="129"/>
      <c r="GA11195" s="128"/>
    </row>
    <row r="11196" spans="179:183" x14ac:dyDescent="0.35">
      <c r="FW11196" s="128"/>
      <c r="FX11196" s="128"/>
      <c r="FY11196" s="129"/>
      <c r="GA11196" s="128"/>
    </row>
    <row r="11197" spans="179:183" x14ac:dyDescent="0.35">
      <c r="FW11197" s="128"/>
      <c r="FX11197" s="128"/>
      <c r="FY11197" s="129"/>
      <c r="GA11197" s="128"/>
    </row>
    <row r="11198" spans="179:183" x14ac:dyDescent="0.35">
      <c r="FW11198" s="128"/>
      <c r="FX11198" s="128"/>
      <c r="FY11198" s="129"/>
      <c r="GA11198" s="128"/>
    </row>
    <row r="11199" spans="179:183" x14ac:dyDescent="0.35">
      <c r="FW11199" s="128"/>
      <c r="FX11199" s="128"/>
      <c r="FY11199" s="129"/>
      <c r="GA11199" s="128"/>
    </row>
    <row r="11200" spans="179:183" x14ac:dyDescent="0.35">
      <c r="FW11200" s="128"/>
      <c r="FX11200" s="128"/>
      <c r="FY11200" s="129"/>
      <c r="GA11200" s="128"/>
    </row>
    <row r="11201" spans="179:183" x14ac:dyDescent="0.35">
      <c r="FW11201" s="128"/>
      <c r="FX11201" s="128"/>
      <c r="FY11201" s="129"/>
      <c r="GA11201" s="128"/>
    </row>
    <row r="11202" spans="179:183" x14ac:dyDescent="0.35">
      <c r="FW11202" s="128"/>
      <c r="FX11202" s="128"/>
      <c r="FY11202" s="129"/>
      <c r="GA11202" s="128"/>
    </row>
    <row r="11203" spans="179:183" x14ac:dyDescent="0.35">
      <c r="FW11203" s="128"/>
      <c r="FX11203" s="128"/>
      <c r="FY11203" s="129"/>
      <c r="GA11203" s="128"/>
    </row>
    <row r="11204" spans="179:183" x14ac:dyDescent="0.35">
      <c r="FW11204" s="128"/>
      <c r="FX11204" s="128"/>
      <c r="FY11204" s="129"/>
      <c r="GA11204" s="128"/>
    </row>
    <row r="11205" spans="179:183" x14ac:dyDescent="0.35">
      <c r="FW11205" s="128"/>
      <c r="FX11205" s="128"/>
      <c r="FY11205" s="129"/>
      <c r="GA11205" s="128"/>
    </row>
    <row r="11206" spans="179:183" x14ac:dyDescent="0.35">
      <c r="FW11206" s="128"/>
      <c r="FX11206" s="128"/>
      <c r="FY11206" s="129"/>
      <c r="GA11206" s="128"/>
    </row>
    <row r="11207" spans="179:183" x14ac:dyDescent="0.35">
      <c r="FW11207" s="128"/>
      <c r="FX11207" s="128"/>
      <c r="FY11207" s="129"/>
      <c r="GA11207" s="128"/>
    </row>
    <row r="11208" spans="179:183" x14ac:dyDescent="0.35">
      <c r="FW11208" s="128"/>
      <c r="FX11208" s="128"/>
      <c r="FY11208" s="129"/>
      <c r="GA11208" s="128"/>
    </row>
    <row r="11209" spans="179:183" x14ac:dyDescent="0.35">
      <c r="FW11209" s="128"/>
      <c r="FX11209" s="128"/>
      <c r="FY11209" s="129"/>
      <c r="GA11209" s="128"/>
    </row>
    <row r="11210" spans="179:183" x14ac:dyDescent="0.35">
      <c r="FW11210" s="128"/>
      <c r="FX11210" s="128"/>
      <c r="FY11210" s="129"/>
      <c r="GA11210" s="128"/>
    </row>
    <row r="11211" spans="179:183" x14ac:dyDescent="0.35">
      <c r="FW11211" s="128"/>
      <c r="FX11211" s="128"/>
      <c r="FY11211" s="129"/>
      <c r="GA11211" s="128"/>
    </row>
    <row r="11212" spans="179:183" x14ac:dyDescent="0.35">
      <c r="FW11212" s="128"/>
      <c r="FX11212" s="128"/>
      <c r="FY11212" s="129"/>
      <c r="GA11212" s="128"/>
    </row>
    <row r="11213" spans="179:183" x14ac:dyDescent="0.35">
      <c r="FW11213" s="128"/>
      <c r="FX11213" s="128"/>
      <c r="FY11213" s="129"/>
      <c r="GA11213" s="128"/>
    </row>
    <row r="11214" spans="179:183" x14ac:dyDescent="0.35">
      <c r="FW11214" s="128"/>
      <c r="FX11214" s="128"/>
      <c r="FY11214" s="129"/>
      <c r="GA11214" s="128"/>
    </row>
    <row r="11215" spans="179:183" x14ac:dyDescent="0.35">
      <c r="FW11215" s="128"/>
      <c r="FX11215" s="128"/>
      <c r="FY11215" s="129"/>
      <c r="GA11215" s="128"/>
    </row>
    <row r="11216" spans="179:183" x14ac:dyDescent="0.35">
      <c r="FW11216" s="128"/>
      <c r="FX11216" s="128"/>
      <c r="FY11216" s="129"/>
      <c r="GA11216" s="128"/>
    </row>
    <row r="11217" spans="179:183" x14ac:dyDescent="0.35">
      <c r="FW11217" s="128"/>
      <c r="FX11217" s="128"/>
      <c r="FY11217" s="129"/>
      <c r="GA11217" s="128"/>
    </row>
    <row r="11218" spans="179:183" x14ac:dyDescent="0.35">
      <c r="FW11218" s="128"/>
      <c r="FX11218" s="128"/>
      <c r="FY11218" s="129"/>
      <c r="GA11218" s="128"/>
    </row>
    <row r="11219" spans="179:183" x14ac:dyDescent="0.35">
      <c r="FW11219" s="128"/>
      <c r="FX11219" s="128"/>
      <c r="FY11219" s="129"/>
      <c r="GA11219" s="128"/>
    </row>
    <row r="11220" spans="179:183" x14ac:dyDescent="0.35">
      <c r="FW11220" s="128"/>
      <c r="FX11220" s="128"/>
      <c r="FY11220" s="129"/>
      <c r="GA11220" s="128"/>
    </row>
    <row r="11221" spans="179:183" x14ac:dyDescent="0.35">
      <c r="FW11221" s="128"/>
      <c r="FX11221" s="128"/>
      <c r="FY11221" s="129"/>
      <c r="GA11221" s="128"/>
    </row>
    <row r="11222" spans="179:183" x14ac:dyDescent="0.35">
      <c r="FW11222" s="128"/>
      <c r="FX11222" s="128"/>
      <c r="FY11222" s="129"/>
      <c r="GA11222" s="128"/>
    </row>
    <row r="11223" spans="179:183" x14ac:dyDescent="0.35">
      <c r="FW11223" s="128"/>
      <c r="FX11223" s="128"/>
      <c r="FY11223" s="129"/>
      <c r="GA11223" s="128"/>
    </row>
    <row r="11224" spans="179:183" x14ac:dyDescent="0.35">
      <c r="FW11224" s="128"/>
      <c r="FX11224" s="128"/>
      <c r="FY11224" s="129"/>
      <c r="GA11224" s="128"/>
    </row>
    <row r="11225" spans="179:183" x14ac:dyDescent="0.35">
      <c r="FW11225" s="128"/>
      <c r="FX11225" s="128"/>
      <c r="FY11225" s="129"/>
      <c r="GA11225" s="128"/>
    </row>
    <row r="11226" spans="179:183" x14ac:dyDescent="0.35">
      <c r="FW11226" s="128"/>
      <c r="FX11226" s="128"/>
      <c r="FY11226" s="129"/>
      <c r="GA11226" s="128"/>
    </row>
    <row r="11227" spans="179:183" x14ac:dyDescent="0.35">
      <c r="FW11227" s="128"/>
      <c r="FX11227" s="128"/>
      <c r="FY11227" s="129"/>
      <c r="GA11227" s="128"/>
    </row>
    <row r="11228" spans="179:183" x14ac:dyDescent="0.35">
      <c r="FW11228" s="128"/>
      <c r="FX11228" s="128"/>
      <c r="FY11228" s="129"/>
      <c r="GA11228" s="128"/>
    </row>
    <row r="11229" spans="179:183" x14ac:dyDescent="0.35">
      <c r="FW11229" s="128"/>
      <c r="FX11229" s="128"/>
      <c r="FY11229" s="129"/>
      <c r="GA11229" s="128"/>
    </row>
    <row r="11230" spans="179:183" x14ac:dyDescent="0.35">
      <c r="FW11230" s="128"/>
      <c r="FX11230" s="128"/>
      <c r="FY11230" s="129"/>
      <c r="GA11230" s="128"/>
    </row>
    <row r="11231" spans="179:183" x14ac:dyDescent="0.35">
      <c r="FW11231" s="128"/>
      <c r="FX11231" s="128"/>
      <c r="FY11231" s="129"/>
      <c r="GA11231" s="128"/>
    </row>
    <row r="11232" spans="179:183" x14ac:dyDescent="0.35">
      <c r="FW11232" s="128"/>
      <c r="FX11232" s="128"/>
      <c r="FY11232" s="129"/>
      <c r="GA11232" s="128"/>
    </row>
    <row r="11233" spans="179:183" x14ac:dyDescent="0.35">
      <c r="FW11233" s="128"/>
      <c r="FX11233" s="128"/>
      <c r="FY11233" s="129"/>
      <c r="GA11233" s="128"/>
    </row>
    <row r="11234" spans="179:183" x14ac:dyDescent="0.35">
      <c r="FW11234" s="128"/>
      <c r="FX11234" s="128"/>
      <c r="FY11234" s="129"/>
      <c r="GA11234" s="128"/>
    </row>
    <row r="11235" spans="179:183" x14ac:dyDescent="0.35">
      <c r="FW11235" s="128"/>
      <c r="FX11235" s="128"/>
      <c r="FY11235" s="129"/>
      <c r="GA11235" s="128"/>
    </row>
    <row r="11236" spans="179:183" x14ac:dyDescent="0.35">
      <c r="FW11236" s="128"/>
      <c r="FX11236" s="128"/>
      <c r="FY11236" s="129"/>
      <c r="GA11236" s="128"/>
    </row>
    <row r="11237" spans="179:183" x14ac:dyDescent="0.35">
      <c r="FW11237" s="128"/>
      <c r="FX11237" s="128"/>
      <c r="FY11237" s="129"/>
      <c r="GA11237" s="128"/>
    </row>
    <row r="11238" spans="179:183" x14ac:dyDescent="0.35">
      <c r="FW11238" s="128"/>
      <c r="FX11238" s="128"/>
      <c r="FY11238" s="129"/>
      <c r="GA11238" s="128"/>
    </row>
    <row r="11239" spans="179:183" x14ac:dyDescent="0.35">
      <c r="FW11239" s="128"/>
      <c r="FX11239" s="128"/>
      <c r="FY11239" s="129"/>
      <c r="GA11239" s="128"/>
    </row>
    <row r="11240" spans="179:183" x14ac:dyDescent="0.35">
      <c r="FW11240" s="128"/>
      <c r="FX11240" s="128"/>
      <c r="FY11240" s="129"/>
      <c r="GA11240" s="128"/>
    </row>
    <row r="11241" spans="179:183" x14ac:dyDescent="0.35">
      <c r="FW11241" s="128"/>
      <c r="FX11241" s="128"/>
      <c r="FY11241" s="129"/>
      <c r="GA11241" s="128"/>
    </row>
    <row r="11242" spans="179:183" x14ac:dyDescent="0.35">
      <c r="FW11242" s="128"/>
      <c r="FX11242" s="128"/>
      <c r="FY11242" s="129"/>
      <c r="GA11242" s="128"/>
    </row>
    <row r="11243" spans="179:183" x14ac:dyDescent="0.35">
      <c r="FW11243" s="128"/>
      <c r="FX11243" s="128"/>
      <c r="FY11243" s="129"/>
      <c r="GA11243" s="128"/>
    </row>
    <row r="11244" spans="179:183" x14ac:dyDescent="0.35">
      <c r="FW11244" s="128"/>
      <c r="FX11244" s="128"/>
      <c r="FY11244" s="129"/>
      <c r="GA11244" s="128"/>
    </row>
    <row r="11245" spans="179:183" x14ac:dyDescent="0.35">
      <c r="FW11245" s="128"/>
      <c r="FX11245" s="128"/>
      <c r="FY11245" s="129"/>
      <c r="GA11245" s="128"/>
    </row>
    <row r="11246" spans="179:183" x14ac:dyDescent="0.35">
      <c r="FW11246" s="128"/>
      <c r="FX11246" s="128"/>
      <c r="FY11246" s="129"/>
      <c r="GA11246" s="128"/>
    </row>
    <row r="11247" spans="179:183" x14ac:dyDescent="0.35">
      <c r="FW11247" s="128"/>
      <c r="FX11247" s="128"/>
      <c r="FY11247" s="129"/>
      <c r="GA11247" s="128"/>
    </row>
    <row r="11248" spans="179:183" x14ac:dyDescent="0.35">
      <c r="FW11248" s="128"/>
      <c r="FX11248" s="128"/>
      <c r="FY11248" s="129"/>
      <c r="GA11248" s="128"/>
    </row>
    <row r="11249" spans="179:183" x14ac:dyDescent="0.35">
      <c r="FW11249" s="128"/>
      <c r="FX11249" s="128"/>
      <c r="FY11249" s="129"/>
      <c r="GA11249" s="128"/>
    </row>
    <row r="11250" spans="179:183" x14ac:dyDescent="0.35">
      <c r="FW11250" s="128"/>
      <c r="FX11250" s="128"/>
      <c r="FY11250" s="129"/>
      <c r="GA11250" s="128"/>
    </row>
    <row r="11251" spans="179:183" x14ac:dyDescent="0.35">
      <c r="FW11251" s="128"/>
      <c r="FX11251" s="128"/>
      <c r="FY11251" s="129"/>
      <c r="GA11251" s="128"/>
    </row>
    <row r="11252" spans="179:183" x14ac:dyDescent="0.35">
      <c r="FW11252" s="128"/>
      <c r="FX11252" s="128"/>
      <c r="FY11252" s="129"/>
      <c r="GA11252" s="128"/>
    </row>
    <row r="11253" spans="179:183" x14ac:dyDescent="0.35">
      <c r="FW11253" s="128"/>
      <c r="FX11253" s="128"/>
      <c r="FY11253" s="129"/>
      <c r="GA11253" s="128"/>
    </row>
    <row r="11254" spans="179:183" x14ac:dyDescent="0.35">
      <c r="FW11254" s="128"/>
      <c r="FX11254" s="128"/>
      <c r="FY11254" s="129"/>
      <c r="GA11254" s="128"/>
    </row>
    <row r="11255" spans="179:183" x14ac:dyDescent="0.35">
      <c r="FW11255" s="128"/>
      <c r="FX11255" s="128"/>
      <c r="FY11255" s="129"/>
      <c r="GA11255" s="128"/>
    </row>
    <row r="11256" spans="179:183" x14ac:dyDescent="0.35">
      <c r="FW11256" s="128"/>
      <c r="FX11256" s="128"/>
      <c r="FY11256" s="129"/>
      <c r="GA11256" s="128"/>
    </row>
    <row r="11257" spans="179:183" x14ac:dyDescent="0.35">
      <c r="FW11257" s="128"/>
      <c r="FX11257" s="128"/>
      <c r="FY11257" s="129"/>
      <c r="GA11257" s="128"/>
    </row>
    <row r="11258" spans="179:183" x14ac:dyDescent="0.35">
      <c r="FW11258" s="128"/>
      <c r="FX11258" s="128"/>
      <c r="FY11258" s="129"/>
      <c r="GA11258" s="128"/>
    </row>
    <row r="11259" spans="179:183" x14ac:dyDescent="0.35">
      <c r="FW11259" s="128"/>
      <c r="FX11259" s="128"/>
      <c r="FY11259" s="129"/>
      <c r="GA11259" s="128"/>
    </row>
    <row r="11260" spans="179:183" x14ac:dyDescent="0.35">
      <c r="FW11260" s="128"/>
      <c r="FX11260" s="128"/>
      <c r="FY11260" s="129"/>
      <c r="GA11260" s="128"/>
    </row>
    <row r="11261" spans="179:183" x14ac:dyDescent="0.35">
      <c r="FW11261" s="128"/>
      <c r="FX11261" s="128"/>
      <c r="FY11261" s="129"/>
      <c r="GA11261" s="128"/>
    </row>
    <row r="11262" spans="179:183" x14ac:dyDescent="0.35">
      <c r="FW11262" s="128"/>
      <c r="FX11262" s="128"/>
      <c r="FY11262" s="129"/>
      <c r="GA11262" s="128"/>
    </row>
    <row r="11263" spans="179:183" x14ac:dyDescent="0.35">
      <c r="FW11263" s="128"/>
      <c r="FX11263" s="128"/>
      <c r="FY11263" s="129"/>
      <c r="GA11263" s="128"/>
    </row>
    <row r="11264" spans="179:183" x14ac:dyDescent="0.35">
      <c r="FW11264" s="128"/>
      <c r="FX11264" s="128"/>
      <c r="FY11264" s="129"/>
      <c r="GA11264" s="128"/>
    </row>
    <row r="11265" spans="179:183" x14ac:dyDescent="0.35">
      <c r="FW11265" s="128"/>
      <c r="FX11265" s="128"/>
      <c r="FY11265" s="129"/>
      <c r="GA11265" s="128"/>
    </row>
    <row r="11266" spans="179:183" x14ac:dyDescent="0.35">
      <c r="FW11266" s="128"/>
      <c r="FX11266" s="128"/>
      <c r="FY11266" s="129"/>
      <c r="GA11266" s="128"/>
    </row>
    <row r="11267" spans="179:183" x14ac:dyDescent="0.35">
      <c r="FW11267" s="128"/>
      <c r="FX11267" s="128"/>
      <c r="FY11267" s="129"/>
      <c r="GA11267" s="128"/>
    </row>
    <row r="11268" spans="179:183" x14ac:dyDescent="0.35">
      <c r="FW11268" s="128"/>
      <c r="FX11268" s="128"/>
      <c r="FY11268" s="129"/>
      <c r="GA11268" s="128"/>
    </row>
    <row r="11269" spans="179:183" x14ac:dyDescent="0.35">
      <c r="FW11269" s="128"/>
      <c r="FX11269" s="128"/>
      <c r="FY11269" s="129"/>
      <c r="GA11269" s="128"/>
    </row>
    <row r="11270" spans="179:183" x14ac:dyDescent="0.35">
      <c r="FW11270" s="128"/>
      <c r="FX11270" s="128"/>
      <c r="FY11270" s="129"/>
      <c r="GA11270" s="128"/>
    </row>
    <row r="11271" spans="179:183" x14ac:dyDescent="0.35">
      <c r="FW11271" s="128"/>
      <c r="FX11271" s="128"/>
      <c r="FY11271" s="129"/>
      <c r="GA11271" s="128"/>
    </row>
    <row r="11272" spans="179:183" x14ac:dyDescent="0.35">
      <c r="FW11272" s="128"/>
      <c r="FX11272" s="128"/>
      <c r="FY11272" s="129"/>
      <c r="GA11272" s="128"/>
    </row>
    <row r="11273" spans="179:183" x14ac:dyDescent="0.35">
      <c r="FW11273" s="128"/>
      <c r="FX11273" s="128"/>
      <c r="FY11273" s="129"/>
      <c r="GA11273" s="128"/>
    </row>
    <row r="11274" spans="179:183" x14ac:dyDescent="0.35">
      <c r="FW11274" s="128"/>
      <c r="FX11274" s="128"/>
      <c r="FY11274" s="129"/>
      <c r="GA11274" s="128"/>
    </row>
    <row r="11275" spans="179:183" x14ac:dyDescent="0.35">
      <c r="FW11275" s="128"/>
      <c r="FX11275" s="128"/>
      <c r="FY11275" s="129"/>
      <c r="GA11275" s="128"/>
    </row>
    <row r="11276" spans="179:183" x14ac:dyDescent="0.35">
      <c r="FW11276" s="128"/>
      <c r="FX11276" s="128"/>
      <c r="FY11276" s="129"/>
      <c r="GA11276" s="128"/>
    </row>
    <row r="11277" spans="179:183" x14ac:dyDescent="0.35">
      <c r="FW11277" s="128"/>
      <c r="FX11277" s="128"/>
      <c r="FY11277" s="129"/>
      <c r="GA11277" s="128"/>
    </row>
    <row r="11278" spans="179:183" x14ac:dyDescent="0.35">
      <c r="FW11278" s="128"/>
      <c r="FX11278" s="128"/>
      <c r="FY11278" s="129"/>
      <c r="GA11278" s="128"/>
    </row>
    <row r="11279" spans="179:183" x14ac:dyDescent="0.35">
      <c r="FW11279" s="128"/>
      <c r="FX11279" s="128"/>
      <c r="FY11279" s="129"/>
      <c r="GA11279" s="128"/>
    </row>
    <row r="11280" spans="179:183" x14ac:dyDescent="0.35">
      <c r="FW11280" s="128"/>
      <c r="FX11280" s="128"/>
      <c r="FY11280" s="129"/>
      <c r="GA11280" s="128"/>
    </row>
    <row r="11281" spans="179:183" x14ac:dyDescent="0.35">
      <c r="FW11281" s="128"/>
      <c r="FX11281" s="128"/>
      <c r="FY11281" s="129"/>
      <c r="GA11281" s="128"/>
    </row>
    <row r="11282" spans="179:183" x14ac:dyDescent="0.35">
      <c r="FW11282" s="128"/>
      <c r="FX11282" s="128"/>
      <c r="FY11282" s="129"/>
      <c r="GA11282" s="128"/>
    </row>
    <row r="11283" spans="179:183" x14ac:dyDescent="0.35">
      <c r="FW11283" s="128"/>
      <c r="FX11283" s="128"/>
      <c r="FY11283" s="129"/>
      <c r="GA11283" s="128"/>
    </row>
    <row r="11284" spans="179:183" x14ac:dyDescent="0.35">
      <c r="FW11284" s="128"/>
      <c r="FX11284" s="128"/>
      <c r="FY11284" s="129"/>
      <c r="GA11284" s="128"/>
    </row>
    <row r="11285" spans="179:183" x14ac:dyDescent="0.35">
      <c r="FW11285" s="128"/>
      <c r="FX11285" s="128"/>
      <c r="FY11285" s="129"/>
      <c r="GA11285" s="128"/>
    </row>
    <row r="11286" spans="179:183" x14ac:dyDescent="0.35">
      <c r="FW11286" s="128"/>
      <c r="FX11286" s="128"/>
      <c r="FY11286" s="129"/>
      <c r="GA11286" s="128"/>
    </row>
    <row r="11287" spans="179:183" x14ac:dyDescent="0.35">
      <c r="FW11287" s="128"/>
      <c r="FX11287" s="128"/>
      <c r="FY11287" s="129"/>
      <c r="GA11287" s="128"/>
    </row>
    <row r="11288" spans="179:183" x14ac:dyDescent="0.35">
      <c r="FW11288" s="128"/>
      <c r="FX11288" s="128"/>
      <c r="FY11288" s="129"/>
      <c r="GA11288" s="128"/>
    </row>
    <row r="11289" spans="179:183" x14ac:dyDescent="0.35">
      <c r="FW11289" s="128"/>
      <c r="FX11289" s="128"/>
      <c r="FY11289" s="129"/>
      <c r="GA11289" s="128"/>
    </row>
    <row r="11290" spans="179:183" x14ac:dyDescent="0.35">
      <c r="FW11290" s="128"/>
      <c r="FX11290" s="128"/>
      <c r="FY11290" s="129"/>
      <c r="GA11290" s="128"/>
    </row>
    <row r="11291" spans="179:183" x14ac:dyDescent="0.35">
      <c r="FW11291" s="128"/>
      <c r="FX11291" s="128"/>
      <c r="FY11291" s="129"/>
      <c r="GA11291" s="128"/>
    </row>
    <row r="11292" spans="179:183" x14ac:dyDescent="0.35">
      <c r="FW11292" s="128"/>
      <c r="FX11292" s="128"/>
      <c r="FY11292" s="129"/>
      <c r="GA11292" s="128"/>
    </row>
    <row r="11293" spans="179:183" x14ac:dyDescent="0.35">
      <c r="FW11293" s="128"/>
      <c r="FX11293" s="128"/>
      <c r="FY11293" s="129"/>
      <c r="GA11293" s="128"/>
    </row>
    <row r="11294" spans="179:183" x14ac:dyDescent="0.35">
      <c r="FW11294" s="128"/>
      <c r="FX11294" s="128"/>
      <c r="FY11294" s="129"/>
      <c r="GA11294" s="128"/>
    </row>
    <row r="11295" spans="179:183" x14ac:dyDescent="0.35">
      <c r="FW11295" s="128"/>
      <c r="FX11295" s="128"/>
      <c r="FY11295" s="129"/>
      <c r="GA11295" s="128"/>
    </row>
    <row r="11296" spans="179:183" x14ac:dyDescent="0.35">
      <c r="FW11296" s="128"/>
      <c r="FX11296" s="128"/>
      <c r="FY11296" s="129"/>
      <c r="GA11296" s="128"/>
    </row>
    <row r="11297" spans="179:183" x14ac:dyDescent="0.35">
      <c r="FW11297" s="128"/>
      <c r="FX11297" s="128"/>
      <c r="FY11297" s="129"/>
      <c r="GA11297" s="128"/>
    </row>
    <row r="11298" spans="179:183" x14ac:dyDescent="0.35">
      <c r="FW11298" s="128"/>
      <c r="FX11298" s="128"/>
      <c r="FY11298" s="129"/>
      <c r="GA11298" s="128"/>
    </row>
    <row r="11299" spans="179:183" x14ac:dyDescent="0.35">
      <c r="FW11299" s="128"/>
      <c r="FX11299" s="128"/>
      <c r="FY11299" s="129"/>
      <c r="GA11299" s="128"/>
    </row>
    <row r="11300" spans="179:183" x14ac:dyDescent="0.35">
      <c r="FW11300" s="128"/>
      <c r="FX11300" s="128"/>
      <c r="FY11300" s="129"/>
      <c r="GA11300" s="128"/>
    </row>
    <row r="11301" spans="179:183" x14ac:dyDescent="0.35">
      <c r="FW11301" s="128"/>
      <c r="FX11301" s="128"/>
      <c r="FY11301" s="129"/>
      <c r="GA11301" s="128"/>
    </row>
    <row r="11302" spans="179:183" x14ac:dyDescent="0.35">
      <c r="FW11302" s="128"/>
      <c r="FX11302" s="128"/>
      <c r="FY11302" s="129"/>
      <c r="GA11302" s="128"/>
    </row>
    <row r="11303" spans="179:183" x14ac:dyDescent="0.35">
      <c r="FW11303" s="128"/>
      <c r="FX11303" s="128"/>
      <c r="FY11303" s="129"/>
      <c r="GA11303" s="128"/>
    </row>
    <row r="11304" spans="179:183" x14ac:dyDescent="0.35">
      <c r="FW11304" s="128"/>
      <c r="FX11304" s="128"/>
      <c r="FY11304" s="129"/>
      <c r="GA11304" s="128"/>
    </row>
    <row r="11305" spans="179:183" x14ac:dyDescent="0.35">
      <c r="FW11305" s="128"/>
      <c r="FX11305" s="128"/>
      <c r="FY11305" s="129"/>
      <c r="GA11305" s="128"/>
    </row>
    <row r="11306" spans="179:183" x14ac:dyDescent="0.35">
      <c r="FW11306" s="128"/>
      <c r="FX11306" s="128"/>
      <c r="FY11306" s="129"/>
      <c r="GA11306" s="128"/>
    </row>
    <row r="11307" spans="179:183" x14ac:dyDescent="0.35">
      <c r="FW11307" s="128"/>
      <c r="FX11307" s="128"/>
      <c r="FY11307" s="129"/>
      <c r="GA11307" s="128"/>
    </row>
    <row r="11308" spans="179:183" x14ac:dyDescent="0.35">
      <c r="FW11308" s="128"/>
      <c r="FX11308" s="128"/>
      <c r="FY11308" s="129"/>
      <c r="GA11308" s="128"/>
    </row>
    <row r="11309" spans="179:183" x14ac:dyDescent="0.35">
      <c r="FW11309" s="128"/>
      <c r="FX11309" s="128"/>
      <c r="FY11309" s="129"/>
      <c r="GA11309" s="128"/>
    </row>
    <row r="11310" spans="179:183" x14ac:dyDescent="0.35">
      <c r="FW11310" s="128"/>
      <c r="FX11310" s="128"/>
      <c r="FY11310" s="129"/>
      <c r="GA11310" s="128"/>
    </row>
    <row r="11311" spans="179:183" x14ac:dyDescent="0.35">
      <c r="FW11311" s="128"/>
      <c r="FX11311" s="128"/>
      <c r="FY11311" s="129"/>
      <c r="GA11311" s="128"/>
    </row>
    <row r="11312" spans="179:183" x14ac:dyDescent="0.35">
      <c r="FW11312" s="128"/>
      <c r="FX11312" s="128"/>
      <c r="FY11312" s="129"/>
      <c r="GA11312" s="128"/>
    </row>
    <row r="11313" spans="179:183" x14ac:dyDescent="0.35">
      <c r="FW11313" s="128"/>
      <c r="FX11313" s="128"/>
      <c r="FY11313" s="129"/>
      <c r="GA11313" s="128"/>
    </row>
    <row r="11314" spans="179:183" x14ac:dyDescent="0.35">
      <c r="FW11314" s="128"/>
      <c r="FX11314" s="128"/>
      <c r="FY11314" s="129"/>
      <c r="GA11314" s="128"/>
    </row>
    <row r="11315" spans="179:183" x14ac:dyDescent="0.35">
      <c r="FW11315" s="128"/>
      <c r="FX11315" s="128"/>
      <c r="FY11315" s="129"/>
      <c r="GA11315" s="128"/>
    </row>
    <row r="11316" spans="179:183" x14ac:dyDescent="0.35">
      <c r="FW11316" s="128"/>
      <c r="FX11316" s="128"/>
      <c r="FY11316" s="129"/>
      <c r="GA11316" s="128"/>
    </row>
    <row r="11317" spans="179:183" x14ac:dyDescent="0.35">
      <c r="FW11317" s="128"/>
      <c r="FX11317" s="128"/>
      <c r="FY11317" s="129"/>
      <c r="GA11317" s="128"/>
    </row>
    <row r="11318" spans="179:183" x14ac:dyDescent="0.35">
      <c r="FW11318" s="128"/>
      <c r="FX11318" s="128"/>
      <c r="FY11318" s="129"/>
      <c r="GA11318" s="128"/>
    </row>
    <row r="11319" spans="179:183" x14ac:dyDescent="0.35">
      <c r="FW11319" s="128"/>
      <c r="FX11319" s="128"/>
      <c r="FY11319" s="129"/>
      <c r="GA11319" s="128"/>
    </row>
    <row r="11320" spans="179:183" x14ac:dyDescent="0.35">
      <c r="FW11320" s="128"/>
      <c r="FX11320" s="128"/>
      <c r="FY11320" s="129"/>
      <c r="GA11320" s="128"/>
    </row>
    <row r="11321" spans="179:183" x14ac:dyDescent="0.35">
      <c r="FW11321" s="128"/>
      <c r="FX11321" s="128"/>
      <c r="FY11321" s="129"/>
      <c r="GA11321" s="128"/>
    </row>
    <row r="11322" spans="179:183" x14ac:dyDescent="0.35">
      <c r="FW11322" s="128"/>
      <c r="FX11322" s="128"/>
      <c r="FY11322" s="129"/>
      <c r="GA11322" s="128"/>
    </row>
    <row r="11323" spans="179:183" x14ac:dyDescent="0.35">
      <c r="FW11323" s="128"/>
      <c r="FX11323" s="128"/>
      <c r="FY11323" s="129"/>
      <c r="GA11323" s="128"/>
    </row>
    <row r="11324" spans="179:183" x14ac:dyDescent="0.35">
      <c r="FW11324" s="128"/>
      <c r="FX11324" s="128"/>
      <c r="FY11324" s="129"/>
      <c r="GA11324" s="128"/>
    </row>
    <row r="11325" spans="179:183" x14ac:dyDescent="0.35">
      <c r="FW11325" s="128"/>
      <c r="FX11325" s="128"/>
      <c r="FY11325" s="129"/>
      <c r="GA11325" s="128"/>
    </row>
    <row r="11326" spans="179:183" x14ac:dyDescent="0.35">
      <c r="FW11326" s="128"/>
      <c r="FX11326" s="128"/>
      <c r="FY11326" s="129"/>
      <c r="GA11326" s="128"/>
    </row>
    <row r="11327" spans="179:183" x14ac:dyDescent="0.35">
      <c r="FW11327" s="128"/>
      <c r="FX11327" s="128"/>
      <c r="FY11327" s="129"/>
      <c r="GA11327" s="128"/>
    </row>
    <row r="11328" spans="179:183" x14ac:dyDescent="0.35">
      <c r="FW11328" s="128"/>
      <c r="FX11328" s="128"/>
      <c r="FY11328" s="129"/>
      <c r="GA11328" s="128"/>
    </row>
    <row r="11329" spans="179:183" x14ac:dyDescent="0.35">
      <c r="FW11329" s="128"/>
      <c r="FX11329" s="128"/>
      <c r="FY11329" s="129"/>
      <c r="GA11329" s="128"/>
    </row>
    <row r="11330" spans="179:183" x14ac:dyDescent="0.35">
      <c r="FW11330" s="128"/>
      <c r="FX11330" s="128"/>
      <c r="FY11330" s="129"/>
      <c r="GA11330" s="128"/>
    </row>
    <row r="11331" spans="179:183" x14ac:dyDescent="0.35">
      <c r="FW11331" s="128"/>
      <c r="FX11331" s="128"/>
      <c r="FY11331" s="129"/>
      <c r="GA11331" s="128"/>
    </row>
    <row r="11332" spans="179:183" x14ac:dyDescent="0.35">
      <c r="FW11332" s="128"/>
      <c r="FX11332" s="128"/>
      <c r="FY11332" s="129"/>
      <c r="GA11332" s="128"/>
    </row>
    <row r="11333" spans="179:183" x14ac:dyDescent="0.35">
      <c r="FW11333" s="128"/>
      <c r="FX11333" s="128"/>
      <c r="FY11333" s="129"/>
      <c r="GA11333" s="128"/>
    </row>
    <row r="11334" spans="179:183" x14ac:dyDescent="0.35">
      <c r="FW11334" s="128"/>
      <c r="FX11334" s="128"/>
      <c r="FY11334" s="129"/>
      <c r="GA11334" s="128"/>
    </row>
    <row r="11335" spans="179:183" x14ac:dyDescent="0.35">
      <c r="FW11335" s="128"/>
      <c r="FX11335" s="128"/>
      <c r="FY11335" s="129"/>
      <c r="GA11335" s="128"/>
    </row>
    <row r="11336" spans="179:183" x14ac:dyDescent="0.35">
      <c r="FW11336" s="128"/>
      <c r="FX11336" s="128"/>
      <c r="FY11336" s="129"/>
      <c r="GA11336" s="128"/>
    </row>
    <row r="11337" spans="179:183" x14ac:dyDescent="0.35">
      <c r="FW11337" s="128"/>
      <c r="FX11337" s="128"/>
      <c r="FY11337" s="129"/>
      <c r="GA11337" s="128"/>
    </row>
    <row r="11338" spans="179:183" x14ac:dyDescent="0.35">
      <c r="FW11338" s="128"/>
      <c r="FX11338" s="128"/>
      <c r="FY11338" s="129"/>
      <c r="GA11338" s="128"/>
    </row>
    <row r="11339" spans="179:183" x14ac:dyDescent="0.35">
      <c r="FW11339" s="128"/>
      <c r="FX11339" s="128"/>
      <c r="FY11339" s="129"/>
      <c r="GA11339" s="128"/>
    </row>
    <row r="11340" spans="179:183" x14ac:dyDescent="0.35">
      <c r="FW11340" s="128"/>
      <c r="FX11340" s="128"/>
      <c r="FY11340" s="129"/>
      <c r="GA11340" s="128"/>
    </row>
    <row r="11341" spans="179:183" x14ac:dyDescent="0.35">
      <c r="FW11341" s="128"/>
      <c r="FX11341" s="128"/>
      <c r="FY11341" s="129"/>
      <c r="GA11341" s="128"/>
    </row>
    <row r="11342" spans="179:183" x14ac:dyDescent="0.35">
      <c r="FW11342" s="128"/>
      <c r="FX11342" s="128"/>
      <c r="FY11342" s="129"/>
      <c r="GA11342" s="128"/>
    </row>
    <row r="11343" spans="179:183" x14ac:dyDescent="0.35">
      <c r="FW11343" s="128"/>
      <c r="FX11343" s="128"/>
      <c r="FY11343" s="129"/>
      <c r="GA11343" s="128"/>
    </row>
    <row r="11344" spans="179:183" x14ac:dyDescent="0.35">
      <c r="FW11344" s="128"/>
      <c r="FX11344" s="128"/>
      <c r="FY11344" s="129"/>
      <c r="GA11344" s="128"/>
    </row>
    <row r="11345" spans="179:183" x14ac:dyDescent="0.35">
      <c r="FW11345" s="128"/>
      <c r="FX11345" s="128"/>
      <c r="FY11345" s="129"/>
      <c r="GA11345" s="128"/>
    </row>
    <row r="11346" spans="179:183" x14ac:dyDescent="0.35">
      <c r="FW11346" s="128"/>
      <c r="FX11346" s="128"/>
      <c r="FY11346" s="129"/>
      <c r="GA11346" s="128"/>
    </row>
    <row r="11347" spans="179:183" x14ac:dyDescent="0.35">
      <c r="FW11347" s="128"/>
      <c r="FX11347" s="128"/>
      <c r="FY11347" s="129"/>
      <c r="GA11347" s="128"/>
    </row>
    <row r="11348" spans="179:183" x14ac:dyDescent="0.35">
      <c r="FW11348" s="128"/>
      <c r="FX11348" s="128"/>
      <c r="FY11348" s="129"/>
      <c r="GA11348" s="128"/>
    </row>
    <row r="11349" spans="179:183" x14ac:dyDescent="0.35">
      <c r="FW11349" s="128"/>
      <c r="FX11349" s="128"/>
      <c r="FY11349" s="129"/>
      <c r="GA11349" s="128"/>
    </row>
    <row r="11350" spans="179:183" x14ac:dyDescent="0.35">
      <c r="FW11350" s="128"/>
      <c r="FX11350" s="128"/>
      <c r="FY11350" s="129"/>
      <c r="GA11350" s="128"/>
    </row>
    <row r="11351" spans="179:183" x14ac:dyDescent="0.35">
      <c r="FW11351" s="128"/>
      <c r="FX11351" s="128"/>
      <c r="FY11351" s="129"/>
      <c r="GA11351" s="128"/>
    </row>
    <row r="11352" spans="179:183" x14ac:dyDescent="0.35">
      <c r="FW11352" s="128"/>
      <c r="FX11352" s="128"/>
      <c r="FY11352" s="129"/>
      <c r="GA11352" s="128"/>
    </row>
    <row r="11353" spans="179:183" x14ac:dyDescent="0.35">
      <c r="FW11353" s="128"/>
      <c r="FX11353" s="128"/>
      <c r="FY11353" s="129"/>
      <c r="GA11353" s="128"/>
    </row>
    <row r="11354" spans="179:183" x14ac:dyDescent="0.35">
      <c r="FW11354" s="128"/>
      <c r="FX11354" s="128"/>
      <c r="FY11354" s="129"/>
      <c r="GA11354" s="128"/>
    </row>
    <row r="11355" spans="179:183" x14ac:dyDescent="0.35">
      <c r="FW11355" s="128"/>
      <c r="FX11355" s="128"/>
      <c r="FY11355" s="129"/>
      <c r="GA11355" s="128"/>
    </row>
    <row r="11356" spans="179:183" x14ac:dyDescent="0.35">
      <c r="FW11356" s="128"/>
      <c r="FX11356" s="128"/>
      <c r="FY11356" s="129"/>
      <c r="GA11356" s="128"/>
    </row>
    <row r="11357" spans="179:183" x14ac:dyDescent="0.35">
      <c r="FW11357" s="128"/>
      <c r="FX11357" s="128"/>
      <c r="FY11357" s="129"/>
      <c r="GA11357" s="128"/>
    </row>
    <row r="11358" spans="179:183" x14ac:dyDescent="0.35">
      <c r="FW11358" s="128"/>
      <c r="FX11358" s="128"/>
      <c r="FY11358" s="129"/>
      <c r="GA11358" s="128"/>
    </row>
    <row r="11359" spans="179:183" x14ac:dyDescent="0.35">
      <c r="FW11359" s="128"/>
      <c r="FX11359" s="128"/>
      <c r="FY11359" s="129"/>
      <c r="GA11359" s="128"/>
    </row>
    <row r="11360" spans="179:183" x14ac:dyDescent="0.35">
      <c r="FW11360" s="128"/>
      <c r="FX11360" s="128"/>
      <c r="FY11360" s="129"/>
      <c r="GA11360" s="128"/>
    </row>
    <row r="11361" spans="179:183" x14ac:dyDescent="0.35">
      <c r="FW11361" s="128"/>
      <c r="FX11361" s="128"/>
      <c r="FY11361" s="129"/>
      <c r="GA11361" s="128"/>
    </row>
    <row r="11362" spans="179:183" x14ac:dyDescent="0.35">
      <c r="FW11362" s="128"/>
      <c r="FX11362" s="128"/>
      <c r="FY11362" s="129"/>
      <c r="GA11362" s="128"/>
    </row>
    <row r="11363" spans="179:183" x14ac:dyDescent="0.35">
      <c r="FW11363" s="128"/>
      <c r="FX11363" s="128"/>
      <c r="FY11363" s="129"/>
      <c r="GA11363" s="128"/>
    </row>
    <row r="11364" spans="179:183" x14ac:dyDescent="0.35">
      <c r="FW11364" s="128"/>
      <c r="FX11364" s="128"/>
      <c r="FY11364" s="129"/>
      <c r="GA11364" s="128"/>
    </row>
    <row r="11365" spans="179:183" x14ac:dyDescent="0.35">
      <c r="FW11365" s="128"/>
      <c r="FX11365" s="128"/>
      <c r="FY11365" s="129"/>
      <c r="GA11365" s="128"/>
    </row>
    <row r="11366" spans="179:183" x14ac:dyDescent="0.35">
      <c r="FW11366" s="128"/>
      <c r="FX11366" s="128"/>
      <c r="FY11366" s="129"/>
      <c r="GA11366" s="128"/>
    </row>
    <row r="11367" spans="179:183" x14ac:dyDescent="0.35">
      <c r="FW11367" s="128"/>
      <c r="FX11367" s="128"/>
      <c r="FY11367" s="129"/>
      <c r="GA11367" s="128"/>
    </row>
    <row r="11368" spans="179:183" x14ac:dyDescent="0.35">
      <c r="FW11368" s="128"/>
      <c r="FX11368" s="128"/>
      <c r="FY11368" s="129"/>
      <c r="GA11368" s="128"/>
    </row>
    <row r="11369" spans="179:183" x14ac:dyDescent="0.35">
      <c r="FW11369" s="128"/>
      <c r="FX11369" s="128"/>
      <c r="FY11369" s="129"/>
      <c r="GA11369" s="128"/>
    </row>
    <row r="11370" spans="179:183" x14ac:dyDescent="0.35">
      <c r="FW11370" s="128"/>
      <c r="FX11370" s="128"/>
      <c r="FY11370" s="129"/>
      <c r="GA11370" s="128"/>
    </row>
    <row r="11371" spans="179:183" x14ac:dyDescent="0.35">
      <c r="FW11371" s="128"/>
      <c r="FX11371" s="128"/>
      <c r="FY11371" s="129"/>
      <c r="GA11371" s="128"/>
    </row>
    <row r="11372" spans="179:183" x14ac:dyDescent="0.35">
      <c r="FW11372" s="128"/>
      <c r="FX11372" s="128"/>
      <c r="FY11372" s="129"/>
      <c r="GA11372" s="128"/>
    </row>
    <row r="11373" spans="179:183" x14ac:dyDescent="0.35">
      <c r="FW11373" s="128"/>
      <c r="FX11373" s="128"/>
      <c r="FY11373" s="129"/>
      <c r="GA11373" s="128"/>
    </row>
    <row r="11374" spans="179:183" x14ac:dyDescent="0.35">
      <c r="FW11374" s="128"/>
      <c r="FX11374" s="128"/>
      <c r="FY11374" s="129"/>
      <c r="GA11374" s="128"/>
    </row>
    <row r="11375" spans="179:183" x14ac:dyDescent="0.35">
      <c r="FW11375" s="128"/>
      <c r="FX11375" s="128"/>
      <c r="FY11375" s="129"/>
      <c r="GA11375" s="128"/>
    </row>
    <row r="11376" spans="179:183" x14ac:dyDescent="0.35">
      <c r="FW11376" s="128"/>
      <c r="FX11376" s="128"/>
      <c r="FY11376" s="129"/>
      <c r="GA11376" s="128"/>
    </row>
    <row r="11377" spans="179:183" x14ac:dyDescent="0.35">
      <c r="FW11377" s="128"/>
      <c r="FX11377" s="128"/>
      <c r="FY11377" s="129"/>
      <c r="GA11377" s="128"/>
    </row>
    <row r="11378" spans="179:183" x14ac:dyDescent="0.35">
      <c r="FW11378" s="128"/>
      <c r="FX11378" s="128"/>
      <c r="FY11378" s="129"/>
      <c r="GA11378" s="128"/>
    </row>
    <row r="11379" spans="179:183" x14ac:dyDescent="0.35">
      <c r="FW11379" s="128"/>
      <c r="FX11379" s="128"/>
      <c r="FY11379" s="129"/>
      <c r="GA11379" s="128"/>
    </row>
    <row r="11380" spans="179:183" x14ac:dyDescent="0.35">
      <c r="FW11380" s="128"/>
      <c r="FX11380" s="128"/>
      <c r="FY11380" s="129"/>
      <c r="GA11380" s="128"/>
    </row>
    <row r="11381" spans="179:183" x14ac:dyDescent="0.35">
      <c r="FW11381" s="128"/>
      <c r="FX11381" s="128"/>
      <c r="FY11381" s="129"/>
      <c r="GA11381" s="128"/>
    </row>
    <row r="11382" spans="179:183" x14ac:dyDescent="0.35">
      <c r="FW11382" s="128"/>
      <c r="FX11382" s="128"/>
      <c r="FY11382" s="129"/>
      <c r="GA11382" s="128"/>
    </row>
    <row r="11383" spans="179:183" x14ac:dyDescent="0.35">
      <c r="FW11383" s="128"/>
      <c r="FX11383" s="128"/>
      <c r="FY11383" s="129"/>
      <c r="GA11383" s="128"/>
    </row>
    <row r="11384" spans="179:183" x14ac:dyDescent="0.35">
      <c r="FW11384" s="128"/>
      <c r="FX11384" s="128"/>
      <c r="FY11384" s="129"/>
      <c r="GA11384" s="128"/>
    </row>
    <row r="11385" spans="179:183" x14ac:dyDescent="0.35">
      <c r="FW11385" s="128"/>
      <c r="FX11385" s="128"/>
      <c r="FY11385" s="129"/>
      <c r="GA11385" s="128"/>
    </row>
    <row r="11386" spans="179:183" x14ac:dyDescent="0.35">
      <c r="FW11386" s="128"/>
      <c r="FX11386" s="128"/>
      <c r="FY11386" s="129"/>
      <c r="GA11386" s="128"/>
    </row>
    <row r="11387" spans="179:183" x14ac:dyDescent="0.35">
      <c r="FW11387" s="128"/>
      <c r="FX11387" s="128"/>
      <c r="FY11387" s="129"/>
      <c r="GA11387" s="128"/>
    </row>
    <row r="11388" spans="179:183" x14ac:dyDescent="0.35">
      <c r="FW11388" s="128"/>
      <c r="FX11388" s="128"/>
      <c r="FY11388" s="129"/>
      <c r="GA11388" s="128"/>
    </row>
    <row r="11389" spans="179:183" x14ac:dyDescent="0.35">
      <c r="FW11389" s="128"/>
      <c r="FX11389" s="128"/>
      <c r="FY11389" s="129"/>
      <c r="GA11389" s="128"/>
    </row>
    <row r="11390" spans="179:183" x14ac:dyDescent="0.35">
      <c r="FW11390" s="128"/>
      <c r="FX11390" s="128"/>
      <c r="FY11390" s="129"/>
      <c r="GA11390" s="128"/>
    </row>
    <row r="11391" spans="179:183" x14ac:dyDescent="0.35">
      <c r="FW11391" s="128"/>
      <c r="FX11391" s="128"/>
      <c r="FY11391" s="129"/>
      <c r="GA11391" s="128"/>
    </row>
    <row r="11392" spans="179:183" x14ac:dyDescent="0.35">
      <c r="FW11392" s="128"/>
      <c r="FX11392" s="128"/>
      <c r="FY11392" s="129"/>
      <c r="GA11392" s="128"/>
    </row>
    <row r="11393" spans="179:183" x14ac:dyDescent="0.35">
      <c r="FW11393" s="128"/>
      <c r="FX11393" s="128"/>
      <c r="FY11393" s="129"/>
      <c r="GA11393" s="128"/>
    </row>
    <row r="11394" spans="179:183" x14ac:dyDescent="0.35">
      <c r="FW11394" s="128"/>
      <c r="FX11394" s="128"/>
      <c r="FY11394" s="129"/>
      <c r="GA11394" s="128"/>
    </row>
    <row r="11395" spans="179:183" x14ac:dyDescent="0.35">
      <c r="FW11395" s="128"/>
      <c r="FX11395" s="128"/>
      <c r="FY11395" s="129"/>
      <c r="GA11395" s="128"/>
    </row>
    <row r="11396" spans="179:183" x14ac:dyDescent="0.35">
      <c r="FW11396" s="128"/>
      <c r="FX11396" s="128"/>
      <c r="FY11396" s="129"/>
      <c r="GA11396" s="128"/>
    </row>
    <row r="11397" spans="179:183" x14ac:dyDescent="0.35">
      <c r="FW11397" s="128"/>
      <c r="FX11397" s="128"/>
      <c r="FY11397" s="129"/>
      <c r="GA11397" s="128"/>
    </row>
    <row r="11398" spans="179:183" x14ac:dyDescent="0.35">
      <c r="FW11398" s="128"/>
      <c r="FX11398" s="128"/>
      <c r="FY11398" s="129"/>
      <c r="GA11398" s="128"/>
    </row>
    <row r="11399" spans="179:183" x14ac:dyDescent="0.35">
      <c r="FW11399" s="128"/>
      <c r="FX11399" s="128"/>
      <c r="FY11399" s="129"/>
      <c r="GA11399" s="128"/>
    </row>
    <row r="11400" spans="179:183" x14ac:dyDescent="0.35">
      <c r="FW11400" s="128"/>
      <c r="FX11400" s="128"/>
      <c r="FY11400" s="129"/>
      <c r="GA11400" s="128"/>
    </row>
    <row r="11401" spans="179:183" x14ac:dyDescent="0.35">
      <c r="FW11401" s="128"/>
      <c r="FX11401" s="128"/>
      <c r="FY11401" s="129"/>
      <c r="GA11401" s="128"/>
    </row>
    <row r="11402" spans="179:183" x14ac:dyDescent="0.35">
      <c r="FW11402" s="128"/>
      <c r="FX11402" s="128"/>
      <c r="FY11402" s="129"/>
      <c r="GA11402" s="128"/>
    </row>
    <row r="11403" spans="179:183" x14ac:dyDescent="0.35">
      <c r="FW11403" s="128"/>
      <c r="FX11403" s="128"/>
      <c r="FY11403" s="129"/>
      <c r="GA11403" s="128"/>
    </row>
    <row r="11404" spans="179:183" x14ac:dyDescent="0.35">
      <c r="FW11404" s="128"/>
      <c r="FX11404" s="128"/>
      <c r="FY11404" s="129"/>
      <c r="GA11404" s="128"/>
    </row>
    <row r="11405" spans="179:183" x14ac:dyDescent="0.35">
      <c r="FW11405" s="128"/>
      <c r="FX11405" s="128"/>
      <c r="FY11405" s="129"/>
      <c r="GA11405" s="128"/>
    </row>
    <row r="11406" spans="179:183" x14ac:dyDescent="0.35">
      <c r="FW11406" s="128"/>
      <c r="FX11406" s="128"/>
      <c r="FY11406" s="129"/>
      <c r="GA11406" s="128"/>
    </row>
    <row r="11407" spans="179:183" x14ac:dyDescent="0.35">
      <c r="FW11407" s="128"/>
      <c r="FX11407" s="128"/>
      <c r="FY11407" s="129"/>
      <c r="GA11407" s="128"/>
    </row>
    <row r="11408" spans="179:183" x14ac:dyDescent="0.35">
      <c r="FW11408" s="128"/>
      <c r="FX11408" s="128"/>
      <c r="FY11408" s="129"/>
      <c r="GA11408" s="128"/>
    </row>
    <row r="11409" spans="179:183" x14ac:dyDescent="0.35">
      <c r="FW11409" s="128"/>
      <c r="FX11409" s="128"/>
      <c r="FY11409" s="129"/>
      <c r="GA11409" s="128"/>
    </row>
    <row r="11410" spans="179:183" x14ac:dyDescent="0.35">
      <c r="FW11410" s="128"/>
      <c r="FX11410" s="128"/>
      <c r="FY11410" s="129"/>
      <c r="GA11410" s="128"/>
    </row>
    <row r="11411" spans="179:183" x14ac:dyDescent="0.35">
      <c r="FW11411" s="128"/>
      <c r="FX11411" s="128"/>
      <c r="FY11411" s="129"/>
      <c r="GA11411" s="128"/>
    </row>
    <row r="11412" spans="179:183" x14ac:dyDescent="0.35">
      <c r="FW11412" s="128"/>
      <c r="FX11412" s="128"/>
      <c r="FY11412" s="129"/>
      <c r="GA11412" s="128"/>
    </row>
    <row r="11413" spans="179:183" x14ac:dyDescent="0.35">
      <c r="FW11413" s="128"/>
      <c r="FX11413" s="128"/>
      <c r="FY11413" s="129"/>
      <c r="GA11413" s="128"/>
    </row>
    <row r="11414" spans="179:183" x14ac:dyDescent="0.35">
      <c r="FW11414" s="128"/>
      <c r="FX11414" s="128"/>
      <c r="FY11414" s="129"/>
      <c r="GA11414" s="128"/>
    </row>
    <row r="11415" spans="179:183" x14ac:dyDescent="0.35">
      <c r="FW11415" s="128"/>
      <c r="FX11415" s="128"/>
      <c r="FY11415" s="129"/>
      <c r="GA11415" s="128"/>
    </row>
    <row r="11416" spans="179:183" x14ac:dyDescent="0.35">
      <c r="FW11416" s="128"/>
      <c r="FX11416" s="128"/>
      <c r="FY11416" s="129"/>
      <c r="GA11416" s="128"/>
    </row>
    <row r="11417" spans="179:183" x14ac:dyDescent="0.35">
      <c r="FW11417" s="128"/>
      <c r="FX11417" s="128"/>
      <c r="FY11417" s="129"/>
      <c r="GA11417" s="128"/>
    </row>
    <row r="11418" spans="179:183" x14ac:dyDescent="0.35">
      <c r="FW11418" s="128"/>
      <c r="FX11418" s="128"/>
      <c r="FY11418" s="129"/>
      <c r="GA11418" s="128"/>
    </row>
    <row r="11419" spans="179:183" x14ac:dyDescent="0.35">
      <c r="FW11419" s="128"/>
      <c r="FX11419" s="128"/>
      <c r="FY11419" s="129"/>
      <c r="GA11419" s="128"/>
    </row>
    <row r="11420" spans="179:183" x14ac:dyDescent="0.35">
      <c r="FW11420" s="128"/>
      <c r="FX11420" s="128"/>
      <c r="FY11420" s="129"/>
      <c r="GA11420" s="128"/>
    </row>
    <row r="11421" spans="179:183" x14ac:dyDescent="0.35">
      <c r="FW11421" s="128"/>
      <c r="FX11421" s="128"/>
      <c r="FY11421" s="129"/>
      <c r="GA11421" s="128"/>
    </row>
    <row r="11422" spans="179:183" x14ac:dyDescent="0.35">
      <c r="FW11422" s="128"/>
      <c r="FX11422" s="128"/>
      <c r="FY11422" s="129"/>
      <c r="GA11422" s="128"/>
    </row>
    <row r="11423" spans="179:183" x14ac:dyDescent="0.35">
      <c r="FW11423" s="128"/>
      <c r="FX11423" s="128"/>
      <c r="FY11423" s="129"/>
      <c r="GA11423" s="128"/>
    </row>
    <row r="11424" spans="179:183" x14ac:dyDescent="0.35">
      <c r="FW11424" s="128"/>
      <c r="FX11424" s="128"/>
      <c r="FY11424" s="129"/>
      <c r="GA11424" s="128"/>
    </row>
    <row r="11425" spans="179:183" x14ac:dyDescent="0.35">
      <c r="FW11425" s="128"/>
      <c r="FX11425" s="128"/>
      <c r="FY11425" s="129"/>
      <c r="GA11425" s="128"/>
    </row>
    <row r="11426" spans="179:183" x14ac:dyDescent="0.35">
      <c r="FW11426" s="128"/>
      <c r="FX11426" s="128"/>
      <c r="FY11426" s="129"/>
      <c r="GA11426" s="128"/>
    </row>
    <row r="11427" spans="179:183" x14ac:dyDescent="0.35">
      <c r="FW11427" s="128"/>
      <c r="FX11427" s="128"/>
      <c r="FY11427" s="129"/>
      <c r="GA11427" s="128"/>
    </row>
    <row r="11428" spans="179:183" x14ac:dyDescent="0.35">
      <c r="FW11428" s="128"/>
      <c r="FX11428" s="128"/>
      <c r="FY11428" s="129"/>
      <c r="GA11428" s="128"/>
    </row>
    <row r="11429" spans="179:183" x14ac:dyDescent="0.35">
      <c r="FW11429" s="128"/>
      <c r="FX11429" s="128"/>
      <c r="FY11429" s="129"/>
      <c r="GA11429" s="128"/>
    </row>
    <row r="11430" spans="179:183" x14ac:dyDescent="0.35">
      <c r="FW11430" s="128"/>
      <c r="FX11430" s="128"/>
      <c r="FY11430" s="129"/>
      <c r="GA11430" s="128"/>
    </row>
    <row r="11431" spans="179:183" x14ac:dyDescent="0.35">
      <c r="FW11431" s="128"/>
      <c r="FX11431" s="128"/>
      <c r="FY11431" s="129"/>
      <c r="GA11431" s="128"/>
    </row>
    <row r="11432" spans="179:183" x14ac:dyDescent="0.35">
      <c r="FW11432" s="128"/>
      <c r="FX11432" s="128"/>
      <c r="FY11432" s="129"/>
      <c r="GA11432" s="128"/>
    </row>
    <row r="11433" spans="179:183" x14ac:dyDescent="0.35">
      <c r="FW11433" s="128"/>
      <c r="FX11433" s="128"/>
      <c r="FY11433" s="129"/>
      <c r="GA11433" s="128"/>
    </row>
    <row r="11434" spans="179:183" x14ac:dyDescent="0.35">
      <c r="FW11434" s="128"/>
      <c r="FX11434" s="128"/>
      <c r="FY11434" s="129"/>
      <c r="GA11434" s="128"/>
    </row>
    <row r="11435" spans="179:183" x14ac:dyDescent="0.35">
      <c r="FW11435" s="128"/>
      <c r="FX11435" s="128"/>
      <c r="FY11435" s="129"/>
      <c r="GA11435" s="128"/>
    </row>
    <row r="11436" spans="179:183" x14ac:dyDescent="0.35">
      <c r="FW11436" s="128"/>
      <c r="FX11436" s="128"/>
      <c r="FY11436" s="129"/>
      <c r="GA11436" s="128"/>
    </row>
    <row r="11437" spans="179:183" x14ac:dyDescent="0.35">
      <c r="FW11437" s="128"/>
      <c r="FX11437" s="128"/>
      <c r="FY11437" s="129"/>
      <c r="GA11437" s="128"/>
    </row>
    <row r="11438" spans="179:183" x14ac:dyDescent="0.35">
      <c r="FW11438" s="128"/>
      <c r="FX11438" s="128"/>
      <c r="FY11438" s="129"/>
      <c r="GA11438" s="128"/>
    </row>
    <row r="11439" spans="179:183" x14ac:dyDescent="0.35">
      <c r="FW11439" s="128"/>
      <c r="FX11439" s="128"/>
      <c r="FY11439" s="129"/>
      <c r="GA11439" s="128"/>
    </row>
    <row r="11440" spans="179:183" x14ac:dyDescent="0.35">
      <c r="FW11440" s="128"/>
      <c r="FX11440" s="128"/>
      <c r="FY11440" s="129"/>
      <c r="GA11440" s="128"/>
    </row>
    <row r="11441" spans="179:183" x14ac:dyDescent="0.35">
      <c r="FW11441" s="128"/>
      <c r="FX11441" s="128"/>
      <c r="FY11441" s="129"/>
      <c r="GA11441" s="128"/>
    </row>
    <row r="11442" spans="179:183" x14ac:dyDescent="0.35">
      <c r="FW11442" s="128"/>
      <c r="FX11442" s="128"/>
      <c r="FY11442" s="129"/>
      <c r="GA11442" s="128"/>
    </row>
    <row r="11443" spans="179:183" x14ac:dyDescent="0.35">
      <c r="FW11443" s="128"/>
      <c r="FX11443" s="128"/>
      <c r="FY11443" s="129"/>
      <c r="GA11443" s="128"/>
    </row>
    <row r="11444" spans="179:183" x14ac:dyDescent="0.35">
      <c r="FW11444" s="128"/>
      <c r="FX11444" s="128"/>
      <c r="FY11444" s="129"/>
      <c r="GA11444" s="128"/>
    </row>
    <row r="11445" spans="179:183" x14ac:dyDescent="0.35">
      <c r="FW11445" s="128"/>
      <c r="FX11445" s="128"/>
      <c r="FY11445" s="129"/>
      <c r="GA11445" s="128"/>
    </row>
    <row r="11446" spans="179:183" x14ac:dyDescent="0.35">
      <c r="FW11446" s="128"/>
      <c r="FX11446" s="128"/>
      <c r="FY11446" s="129"/>
      <c r="GA11446" s="128"/>
    </row>
    <row r="11447" spans="179:183" x14ac:dyDescent="0.35">
      <c r="FW11447" s="128"/>
      <c r="FX11447" s="128"/>
      <c r="FY11447" s="129"/>
      <c r="GA11447" s="128"/>
    </row>
    <row r="11448" spans="179:183" x14ac:dyDescent="0.35">
      <c r="FW11448" s="128"/>
      <c r="FX11448" s="128"/>
      <c r="FY11448" s="129"/>
      <c r="GA11448" s="128"/>
    </row>
    <row r="11449" spans="179:183" x14ac:dyDescent="0.35">
      <c r="FW11449" s="128"/>
      <c r="FX11449" s="128"/>
      <c r="FY11449" s="129"/>
      <c r="GA11449" s="128"/>
    </row>
    <row r="11450" spans="179:183" x14ac:dyDescent="0.35">
      <c r="FW11450" s="128"/>
      <c r="FX11450" s="128"/>
      <c r="FY11450" s="129"/>
      <c r="GA11450" s="128"/>
    </row>
    <row r="11451" spans="179:183" x14ac:dyDescent="0.35">
      <c r="FW11451" s="128"/>
      <c r="FX11451" s="128"/>
      <c r="FY11451" s="129"/>
      <c r="GA11451" s="128"/>
    </row>
    <row r="11452" spans="179:183" x14ac:dyDescent="0.35">
      <c r="FW11452" s="128"/>
      <c r="FX11452" s="128"/>
      <c r="FY11452" s="129"/>
      <c r="GA11452" s="128"/>
    </row>
    <row r="11453" spans="179:183" x14ac:dyDescent="0.35">
      <c r="FW11453" s="128"/>
      <c r="FX11453" s="128"/>
      <c r="FY11453" s="129"/>
      <c r="GA11453" s="128"/>
    </row>
    <row r="11454" spans="179:183" x14ac:dyDescent="0.35">
      <c r="FW11454" s="128"/>
      <c r="FX11454" s="128"/>
      <c r="FY11454" s="129"/>
      <c r="GA11454" s="128"/>
    </row>
    <row r="11455" spans="179:183" x14ac:dyDescent="0.35">
      <c r="FW11455" s="128"/>
      <c r="FX11455" s="128"/>
      <c r="FY11455" s="129"/>
      <c r="GA11455" s="128"/>
    </row>
    <row r="11456" spans="179:183" x14ac:dyDescent="0.35">
      <c r="FW11456" s="128"/>
      <c r="FX11456" s="128"/>
      <c r="FY11456" s="129"/>
      <c r="GA11456" s="128"/>
    </row>
    <row r="11457" spans="179:183" x14ac:dyDescent="0.35">
      <c r="FW11457" s="128"/>
      <c r="FX11457" s="128"/>
      <c r="FY11457" s="129"/>
      <c r="GA11457" s="128"/>
    </row>
    <row r="11458" spans="179:183" x14ac:dyDescent="0.35">
      <c r="FW11458" s="128"/>
      <c r="FX11458" s="128"/>
      <c r="FY11458" s="129"/>
      <c r="GA11458" s="128"/>
    </row>
    <row r="11459" spans="179:183" x14ac:dyDescent="0.35">
      <c r="FW11459" s="128"/>
      <c r="FX11459" s="128"/>
      <c r="FY11459" s="129"/>
      <c r="GA11459" s="128"/>
    </row>
    <row r="11460" spans="179:183" x14ac:dyDescent="0.35">
      <c r="FW11460" s="128"/>
      <c r="FX11460" s="128"/>
      <c r="FY11460" s="129"/>
      <c r="GA11460" s="128"/>
    </row>
    <row r="11461" spans="179:183" x14ac:dyDescent="0.35">
      <c r="FW11461" s="128"/>
      <c r="FX11461" s="128"/>
      <c r="FY11461" s="129"/>
      <c r="GA11461" s="128"/>
    </row>
    <row r="11462" spans="179:183" x14ac:dyDescent="0.35">
      <c r="FW11462" s="128"/>
      <c r="FX11462" s="128"/>
      <c r="FY11462" s="129"/>
      <c r="GA11462" s="128"/>
    </row>
    <row r="11463" spans="179:183" x14ac:dyDescent="0.35">
      <c r="FW11463" s="128"/>
      <c r="FX11463" s="128"/>
      <c r="FY11463" s="129"/>
      <c r="GA11463" s="128"/>
    </row>
    <row r="11464" spans="179:183" x14ac:dyDescent="0.35">
      <c r="FW11464" s="128"/>
      <c r="FX11464" s="128"/>
      <c r="FY11464" s="129"/>
      <c r="GA11464" s="128"/>
    </row>
    <row r="11465" spans="179:183" x14ac:dyDescent="0.35">
      <c r="FW11465" s="128"/>
      <c r="FX11465" s="128"/>
      <c r="FY11465" s="129"/>
      <c r="GA11465" s="128"/>
    </row>
    <row r="11466" spans="179:183" x14ac:dyDescent="0.35">
      <c r="FW11466" s="128"/>
      <c r="FX11466" s="128"/>
      <c r="FY11466" s="129"/>
      <c r="GA11466" s="128"/>
    </row>
    <row r="11467" spans="179:183" x14ac:dyDescent="0.35">
      <c r="FW11467" s="128"/>
      <c r="FX11467" s="128"/>
      <c r="FY11467" s="129"/>
      <c r="GA11467" s="128"/>
    </row>
    <row r="11468" spans="179:183" x14ac:dyDescent="0.35">
      <c r="FW11468" s="128"/>
      <c r="FX11468" s="128"/>
      <c r="FY11468" s="129"/>
      <c r="GA11468" s="128"/>
    </row>
    <row r="11469" spans="179:183" x14ac:dyDescent="0.35">
      <c r="FW11469" s="128"/>
      <c r="FX11469" s="128"/>
      <c r="FY11469" s="129"/>
      <c r="GA11469" s="128"/>
    </row>
    <row r="11470" spans="179:183" x14ac:dyDescent="0.35">
      <c r="FW11470" s="128"/>
      <c r="FX11470" s="128"/>
      <c r="FY11470" s="129"/>
      <c r="GA11470" s="128"/>
    </row>
    <row r="11471" spans="179:183" x14ac:dyDescent="0.35">
      <c r="FW11471" s="128"/>
      <c r="FX11471" s="128"/>
      <c r="FY11471" s="129"/>
      <c r="GA11471" s="128"/>
    </row>
    <row r="11472" spans="179:183" x14ac:dyDescent="0.35">
      <c r="FW11472" s="128"/>
      <c r="FX11472" s="128"/>
      <c r="FY11472" s="129"/>
      <c r="GA11472" s="128"/>
    </row>
    <row r="11473" spans="179:183" x14ac:dyDescent="0.35">
      <c r="FW11473" s="128"/>
      <c r="FX11473" s="128"/>
      <c r="FY11473" s="129"/>
      <c r="GA11473" s="128"/>
    </row>
    <row r="11474" spans="179:183" x14ac:dyDescent="0.35">
      <c r="FW11474" s="128"/>
      <c r="FX11474" s="128"/>
      <c r="FY11474" s="129"/>
      <c r="GA11474" s="128"/>
    </row>
    <row r="11475" spans="179:183" x14ac:dyDescent="0.35">
      <c r="FW11475" s="128"/>
      <c r="FX11475" s="128"/>
      <c r="FY11475" s="129"/>
      <c r="GA11475" s="128"/>
    </row>
    <row r="11476" spans="179:183" x14ac:dyDescent="0.35">
      <c r="FW11476" s="128"/>
      <c r="FX11476" s="128"/>
      <c r="FY11476" s="129"/>
      <c r="GA11476" s="128"/>
    </row>
    <row r="11477" spans="179:183" x14ac:dyDescent="0.35">
      <c r="FW11477" s="128"/>
      <c r="FX11477" s="128"/>
      <c r="FY11477" s="129"/>
      <c r="GA11477" s="128"/>
    </row>
    <row r="11478" spans="179:183" x14ac:dyDescent="0.35">
      <c r="FW11478" s="128"/>
      <c r="FX11478" s="128"/>
      <c r="FY11478" s="129"/>
      <c r="GA11478" s="128"/>
    </row>
    <row r="11479" spans="179:183" x14ac:dyDescent="0.35">
      <c r="FW11479" s="128"/>
      <c r="FX11479" s="128"/>
      <c r="FY11479" s="129"/>
      <c r="GA11479" s="128"/>
    </row>
    <row r="11480" spans="179:183" x14ac:dyDescent="0.35">
      <c r="FW11480" s="128"/>
      <c r="FX11480" s="128"/>
      <c r="FY11480" s="129"/>
      <c r="GA11480" s="128"/>
    </row>
    <row r="11481" spans="179:183" x14ac:dyDescent="0.35">
      <c r="FW11481" s="128"/>
      <c r="FX11481" s="128"/>
      <c r="FY11481" s="129"/>
      <c r="GA11481" s="128"/>
    </row>
    <row r="11482" spans="179:183" x14ac:dyDescent="0.35">
      <c r="FW11482" s="128"/>
      <c r="FX11482" s="128"/>
      <c r="FY11482" s="129"/>
      <c r="GA11482" s="128"/>
    </row>
    <row r="11483" spans="179:183" x14ac:dyDescent="0.35">
      <c r="FW11483" s="128"/>
      <c r="FX11483" s="128"/>
      <c r="FY11483" s="129"/>
      <c r="GA11483" s="128"/>
    </row>
    <row r="11484" spans="179:183" x14ac:dyDescent="0.35">
      <c r="FW11484" s="128"/>
      <c r="FX11484" s="128"/>
      <c r="FY11484" s="129"/>
      <c r="GA11484" s="128"/>
    </row>
    <row r="11485" spans="179:183" x14ac:dyDescent="0.35">
      <c r="FW11485" s="128"/>
      <c r="FX11485" s="128"/>
      <c r="FY11485" s="129"/>
      <c r="GA11485" s="128"/>
    </row>
    <row r="11486" spans="179:183" x14ac:dyDescent="0.35">
      <c r="FW11486" s="128"/>
      <c r="FX11486" s="128"/>
      <c r="FY11486" s="129"/>
      <c r="GA11486" s="128"/>
    </row>
    <row r="11487" spans="179:183" x14ac:dyDescent="0.35">
      <c r="FW11487" s="128"/>
      <c r="FX11487" s="128"/>
      <c r="FY11487" s="129"/>
      <c r="GA11487" s="128"/>
    </row>
    <row r="11488" spans="179:183" x14ac:dyDescent="0.35">
      <c r="FW11488" s="128"/>
      <c r="FX11488" s="128"/>
      <c r="FY11488" s="129"/>
      <c r="GA11488" s="128"/>
    </row>
    <row r="11489" spans="179:183" x14ac:dyDescent="0.35">
      <c r="FW11489" s="128"/>
      <c r="FX11489" s="128"/>
      <c r="FY11489" s="129"/>
      <c r="GA11489" s="128"/>
    </row>
    <row r="11490" spans="179:183" x14ac:dyDescent="0.35">
      <c r="FW11490" s="128"/>
      <c r="FX11490" s="128"/>
      <c r="FY11490" s="129"/>
      <c r="GA11490" s="128"/>
    </row>
    <row r="11491" spans="179:183" x14ac:dyDescent="0.35">
      <c r="FW11491" s="128"/>
      <c r="FX11491" s="128"/>
      <c r="FY11491" s="129"/>
      <c r="GA11491" s="128"/>
    </row>
    <row r="11492" spans="179:183" x14ac:dyDescent="0.35">
      <c r="FW11492" s="128"/>
      <c r="FX11492" s="128"/>
      <c r="FY11492" s="129"/>
      <c r="GA11492" s="128"/>
    </row>
    <row r="11493" spans="179:183" x14ac:dyDescent="0.35">
      <c r="FW11493" s="128"/>
      <c r="FX11493" s="128"/>
      <c r="FY11493" s="129"/>
      <c r="GA11493" s="128"/>
    </row>
    <row r="11494" spans="179:183" x14ac:dyDescent="0.35">
      <c r="FW11494" s="128"/>
      <c r="FX11494" s="128"/>
      <c r="FY11494" s="129"/>
      <c r="GA11494" s="128"/>
    </row>
    <row r="11495" spans="179:183" x14ac:dyDescent="0.35">
      <c r="FW11495" s="128"/>
      <c r="FX11495" s="128"/>
      <c r="FY11495" s="129"/>
      <c r="GA11495" s="128"/>
    </row>
    <row r="11496" spans="179:183" x14ac:dyDescent="0.35">
      <c r="FW11496" s="128"/>
      <c r="FX11496" s="128"/>
      <c r="FY11496" s="129"/>
      <c r="GA11496" s="128"/>
    </row>
    <row r="11497" spans="179:183" x14ac:dyDescent="0.35">
      <c r="FW11497" s="128"/>
      <c r="FX11497" s="128"/>
      <c r="FY11497" s="129"/>
      <c r="GA11497" s="128"/>
    </row>
    <row r="11498" spans="179:183" x14ac:dyDescent="0.35">
      <c r="FW11498" s="128"/>
      <c r="FX11498" s="128"/>
      <c r="FY11498" s="129"/>
      <c r="GA11498" s="128"/>
    </row>
    <row r="11499" spans="179:183" x14ac:dyDescent="0.35">
      <c r="FW11499" s="128"/>
      <c r="FX11499" s="128"/>
      <c r="FY11499" s="129"/>
      <c r="GA11499" s="128"/>
    </row>
    <row r="11500" spans="179:183" x14ac:dyDescent="0.35">
      <c r="FW11500" s="128"/>
      <c r="FX11500" s="128"/>
      <c r="FY11500" s="129"/>
      <c r="GA11500" s="128"/>
    </row>
    <row r="11501" spans="179:183" x14ac:dyDescent="0.35">
      <c r="FW11501" s="128"/>
      <c r="FX11501" s="128"/>
      <c r="FY11501" s="129"/>
      <c r="GA11501" s="128"/>
    </row>
    <row r="11502" spans="179:183" x14ac:dyDescent="0.35">
      <c r="FW11502" s="128"/>
      <c r="FX11502" s="128"/>
      <c r="FY11502" s="129"/>
      <c r="GA11502" s="128"/>
    </row>
    <row r="11503" spans="179:183" x14ac:dyDescent="0.35">
      <c r="FW11503" s="128"/>
      <c r="FX11503" s="128"/>
      <c r="FY11503" s="129"/>
      <c r="GA11503" s="128"/>
    </row>
    <row r="11504" spans="179:183" x14ac:dyDescent="0.35">
      <c r="FW11504" s="128"/>
      <c r="FX11504" s="128"/>
      <c r="FY11504" s="129"/>
      <c r="GA11504" s="128"/>
    </row>
    <row r="11505" spans="179:183" x14ac:dyDescent="0.35">
      <c r="FW11505" s="128"/>
      <c r="FX11505" s="128"/>
      <c r="FY11505" s="129"/>
      <c r="GA11505" s="128"/>
    </row>
    <row r="11506" spans="179:183" x14ac:dyDescent="0.35">
      <c r="FW11506" s="128"/>
      <c r="FX11506" s="128"/>
      <c r="FY11506" s="129"/>
      <c r="GA11506" s="128"/>
    </row>
    <row r="11507" spans="179:183" x14ac:dyDescent="0.35">
      <c r="FW11507" s="128"/>
      <c r="FX11507" s="128"/>
      <c r="FY11507" s="129"/>
      <c r="GA11507" s="128"/>
    </row>
    <row r="11508" spans="179:183" x14ac:dyDescent="0.35">
      <c r="FW11508" s="128"/>
      <c r="FX11508" s="128"/>
      <c r="FY11508" s="129"/>
      <c r="GA11508" s="128"/>
    </row>
    <row r="11509" spans="179:183" x14ac:dyDescent="0.35">
      <c r="FW11509" s="128"/>
      <c r="FX11509" s="128"/>
      <c r="FY11509" s="129"/>
      <c r="GA11509" s="128"/>
    </row>
    <row r="11510" spans="179:183" x14ac:dyDescent="0.35">
      <c r="FW11510" s="128"/>
      <c r="FX11510" s="128"/>
      <c r="FY11510" s="129"/>
      <c r="GA11510" s="128"/>
    </row>
    <row r="11511" spans="179:183" x14ac:dyDescent="0.35">
      <c r="FW11511" s="128"/>
      <c r="FX11511" s="128"/>
      <c r="FY11511" s="129"/>
      <c r="GA11511" s="128"/>
    </row>
    <row r="11512" spans="179:183" x14ac:dyDescent="0.35">
      <c r="FW11512" s="128"/>
      <c r="FX11512" s="128"/>
      <c r="FY11512" s="129"/>
      <c r="GA11512" s="128"/>
    </row>
    <row r="11513" spans="179:183" x14ac:dyDescent="0.35">
      <c r="FW11513" s="128"/>
      <c r="FX11513" s="128"/>
      <c r="FY11513" s="129"/>
      <c r="GA11513" s="128"/>
    </row>
    <row r="11514" spans="179:183" x14ac:dyDescent="0.35">
      <c r="FW11514" s="128"/>
      <c r="FX11514" s="128"/>
      <c r="FY11514" s="129"/>
      <c r="GA11514" s="128"/>
    </row>
    <row r="11515" spans="179:183" x14ac:dyDescent="0.35">
      <c r="FW11515" s="128"/>
      <c r="FX11515" s="128"/>
      <c r="FY11515" s="129"/>
      <c r="GA11515" s="128"/>
    </row>
    <row r="11516" spans="179:183" x14ac:dyDescent="0.35">
      <c r="FW11516" s="128"/>
      <c r="FX11516" s="128"/>
      <c r="FY11516" s="129"/>
      <c r="GA11516" s="128"/>
    </row>
    <row r="11517" spans="179:183" x14ac:dyDescent="0.35">
      <c r="FW11517" s="128"/>
      <c r="FX11517" s="128"/>
      <c r="FY11517" s="129"/>
      <c r="GA11517" s="128"/>
    </row>
    <row r="11518" spans="179:183" x14ac:dyDescent="0.35">
      <c r="FW11518" s="128"/>
      <c r="FX11518" s="128"/>
      <c r="FY11518" s="129"/>
      <c r="GA11518" s="128"/>
    </row>
    <row r="11519" spans="179:183" x14ac:dyDescent="0.35">
      <c r="FW11519" s="128"/>
      <c r="FX11519" s="128"/>
      <c r="FY11519" s="129"/>
      <c r="GA11519" s="128"/>
    </row>
    <row r="11520" spans="179:183" x14ac:dyDescent="0.35">
      <c r="FW11520" s="128"/>
      <c r="FX11520" s="128"/>
      <c r="FY11520" s="129"/>
      <c r="GA11520" s="128"/>
    </row>
    <row r="11521" spans="179:183" x14ac:dyDescent="0.35">
      <c r="FW11521" s="128"/>
      <c r="FX11521" s="128"/>
      <c r="FY11521" s="129"/>
      <c r="GA11521" s="128"/>
    </row>
    <row r="11522" spans="179:183" x14ac:dyDescent="0.35">
      <c r="FW11522" s="128"/>
      <c r="FX11522" s="128"/>
      <c r="FY11522" s="129"/>
      <c r="GA11522" s="128"/>
    </row>
    <row r="11523" spans="179:183" x14ac:dyDescent="0.35">
      <c r="FW11523" s="128"/>
      <c r="FX11523" s="128"/>
      <c r="FY11523" s="129"/>
      <c r="GA11523" s="128"/>
    </row>
    <row r="11524" spans="179:183" x14ac:dyDescent="0.35">
      <c r="FW11524" s="128"/>
      <c r="FX11524" s="128"/>
      <c r="FY11524" s="129"/>
      <c r="GA11524" s="128"/>
    </row>
    <row r="11525" spans="179:183" x14ac:dyDescent="0.35">
      <c r="FW11525" s="128"/>
      <c r="FX11525" s="128"/>
      <c r="FY11525" s="129"/>
      <c r="GA11525" s="128"/>
    </row>
    <row r="11526" spans="179:183" x14ac:dyDescent="0.35">
      <c r="FW11526" s="128"/>
      <c r="FX11526" s="128"/>
      <c r="FY11526" s="129"/>
      <c r="GA11526" s="128"/>
    </row>
    <row r="11527" spans="179:183" x14ac:dyDescent="0.35">
      <c r="FW11527" s="128"/>
      <c r="FX11527" s="128"/>
      <c r="FY11527" s="129"/>
      <c r="GA11527" s="128"/>
    </row>
    <row r="11528" spans="179:183" x14ac:dyDescent="0.35">
      <c r="FW11528" s="128"/>
      <c r="FX11528" s="128"/>
      <c r="FY11528" s="129"/>
      <c r="GA11528" s="128"/>
    </row>
    <row r="11529" spans="179:183" x14ac:dyDescent="0.35">
      <c r="FW11529" s="128"/>
      <c r="FX11529" s="128"/>
      <c r="FY11529" s="129"/>
      <c r="GA11529" s="128"/>
    </row>
    <row r="11530" spans="179:183" x14ac:dyDescent="0.35">
      <c r="FW11530" s="128"/>
      <c r="FX11530" s="128"/>
      <c r="FY11530" s="129"/>
      <c r="GA11530" s="128"/>
    </row>
    <row r="11531" spans="179:183" x14ac:dyDescent="0.35">
      <c r="FW11531" s="128"/>
      <c r="FX11531" s="128"/>
      <c r="FY11531" s="129"/>
      <c r="GA11531" s="128"/>
    </row>
    <row r="11532" spans="179:183" x14ac:dyDescent="0.35">
      <c r="FW11532" s="128"/>
      <c r="FX11532" s="128"/>
      <c r="FY11532" s="129"/>
      <c r="GA11532" s="128"/>
    </row>
    <row r="11533" spans="179:183" x14ac:dyDescent="0.35">
      <c r="FW11533" s="128"/>
      <c r="FX11533" s="128"/>
      <c r="FY11533" s="129"/>
      <c r="GA11533" s="128"/>
    </row>
    <row r="11534" spans="179:183" x14ac:dyDescent="0.35">
      <c r="FW11534" s="128"/>
      <c r="FX11534" s="128"/>
      <c r="FY11534" s="129"/>
      <c r="GA11534" s="128"/>
    </row>
    <row r="11535" spans="179:183" x14ac:dyDescent="0.35">
      <c r="FW11535" s="128"/>
      <c r="FX11535" s="128"/>
      <c r="FY11535" s="129"/>
      <c r="GA11535" s="128"/>
    </row>
    <row r="11536" spans="179:183" x14ac:dyDescent="0.35">
      <c r="FW11536" s="128"/>
      <c r="FX11536" s="128"/>
      <c r="FY11536" s="129"/>
      <c r="GA11536" s="128"/>
    </row>
    <row r="11537" spans="179:183" x14ac:dyDescent="0.35">
      <c r="FW11537" s="128"/>
      <c r="FX11537" s="128"/>
      <c r="FY11537" s="129"/>
      <c r="GA11537" s="128"/>
    </row>
    <row r="11538" spans="179:183" x14ac:dyDescent="0.35">
      <c r="FW11538" s="128"/>
      <c r="FX11538" s="128"/>
      <c r="FY11538" s="129"/>
      <c r="GA11538" s="128"/>
    </row>
    <row r="11539" spans="179:183" x14ac:dyDescent="0.35">
      <c r="FW11539" s="128"/>
      <c r="FX11539" s="128"/>
      <c r="FY11539" s="129"/>
      <c r="GA11539" s="128"/>
    </row>
    <row r="11540" spans="179:183" x14ac:dyDescent="0.35">
      <c r="FW11540" s="128"/>
      <c r="FX11540" s="128"/>
      <c r="FY11540" s="129"/>
      <c r="GA11540" s="128"/>
    </row>
    <row r="11541" spans="179:183" x14ac:dyDescent="0.35">
      <c r="FW11541" s="128"/>
      <c r="FX11541" s="128"/>
      <c r="FY11541" s="129"/>
      <c r="GA11541" s="128"/>
    </row>
    <row r="11542" spans="179:183" x14ac:dyDescent="0.35">
      <c r="FW11542" s="128"/>
      <c r="FX11542" s="128"/>
      <c r="FY11542" s="129"/>
      <c r="GA11542" s="128"/>
    </row>
    <row r="11543" spans="179:183" x14ac:dyDescent="0.35">
      <c r="FW11543" s="128"/>
      <c r="FX11543" s="128"/>
      <c r="FY11543" s="129"/>
      <c r="GA11543" s="128"/>
    </row>
    <row r="11544" spans="179:183" x14ac:dyDescent="0.35">
      <c r="FW11544" s="128"/>
      <c r="FX11544" s="128"/>
      <c r="FY11544" s="129"/>
      <c r="GA11544" s="128"/>
    </row>
    <row r="11545" spans="179:183" x14ac:dyDescent="0.35">
      <c r="FW11545" s="128"/>
      <c r="FX11545" s="128"/>
      <c r="FY11545" s="129"/>
      <c r="GA11545" s="128"/>
    </row>
    <row r="11546" spans="179:183" x14ac:dyDescent="0.35">
      <c r="FW11546" s="128"/>
      <c r="FX11546" s="128"/>
      <c r="FY11546" s="129"/>
      <c r="GA11546" s="128"/>
    </row>
    <row r="11547" spans="179:183" x14ac:dyDescent="0.35">
      <c r="FW11547" s="128"/>
      <c r="FX11547" s="128"/>
      <c r="FY11547" s="129"/>
      <c r="GA11547" s="128"/>
    </row>
    <row r="11548" spans="179:183" x14ac:dyDescent="0.35">
      <c r="FW11548" s="128"/>
      <c r="FX11548" s="128"/>
      <c r="FY11548" s="129"/>
      <c r="GA11548" s="128"/>
    </row>
    <row r="11549" spans="179:183" x14ac:dyDescent="0.35">
      <c r="FW11549" s="128"/>
      <c r="FX11549" s="128"/>
      <c r="FY11549" s="129"/>
      <c r="GA11549" s="128"/>
    </row>
    <row r="11550" spans="179:183" x14ac:dyDescent="0.35">
      <c r="FW11550" s="128"/>
      <c r="FX11550" s="128"/>
      <c r="FY11550" s="129"/>
      <c r="GA11550" s="128"/>
    </row>
    <row r="11551" spans="179:183" x14ac:dyDescent="0.35">
      <c r="FW11551" s="128"/>
      <c r="FX11551" s="128"/>
      <c r="FY11551" s="129"/>
      <c r="GA11551" s="128"/>
    </row>
    <row r="11552" spans="179:183" x14ac:dyDescent="0.35">
      <c r="FW11552" s="128"/>
      <c r="FX11552" s="128"/>
      <c r="FY11552" s="129"/>
      <c r="GA11552" s="128"/>
    </row>
    <row r="11553" spans="179:183" x14ac:dyDescent="0.35">
      <c r="FW11553" s="128"/>
      <c r="FX11553" s="128"/>
      <c r="FY11553" s="129"/>
      <c r="GA11553" s="128"/>
    </row>
    <row r="11554" spans="179:183" x14ac:dyDescent="0.35">
      <c r="FW11554" s="128"/>
      <c r="FX11554" s="128"/>
      <c r="FY11554" s="129"/>
      <c r="GA11554" s="128"/>
    </row>
    <row r="11555" spans="179:183" x14ac:dyDescent="0.35">
      <c r="FW11555" s="128"/>
      <c r="FX11555" s="128"/>
      <c r="FY11555" s="129"/>
      <c r="GA11555" s="128"/>
    </row>
    <row r="11556" spans="179:183" x14ac:dyDescent="0.35">
      <c r="FW11556" s="128"/>
      <c r="FX11556" s="128"/>
      <c r="FY11556" s="129"/>
      <c r="GA11556" s="128"/>
    </row>
    <row r="11557" spans="179:183" x14ac:dyDescent="0.35">
      <c r="FW11557" s="128"/>
      <c r="FX11557" s="128"/>
      <c r="FY11557" s="129"/>
      <c r="GA11557" s="128"/>
    </row>
    <row r="11558" spans="179:183" x14ac:dyDescent="0.35">
      <c r="FW11558" s="128"/>
      <c r="FX11558" s="128"/>
      <c r="FY11558" s="129"/>
      <c r="GA11558" s="128"/>
    </row>
    <row r="11559" spans="179:183" x14ac:dyDescent="0.35">
      <c r="FW11559" s="128"/>
      <c r="FX11559" s="128"/>
      <c r="FY11559" s="129"/>
      <c r="GA11559" s="128"/>
    </row>
    <row r="11560" spans="179:183" x14ac:dyDescent="0.35">
      <c r="FW11560" s="128"/>
      <c r="FX11560" s="128"/>
      <c r="FY11560" s="129"/>
      <c r="GA11560" s="128"/>
    </row>
    <row r="11561" spans="179:183" x14ac:dyDescent="0.35">
      <c r="FW11561" s="128"/>
      <c r="FX11561" s="128"/>
      <c r="FY11561" s="129"/>
      <c r="GA11561" s="128"/>
    </row>
    <row r="11562" spans="179:183" x14ac:dyDescent="0.35">
      <c r="FW11562" s="128"/>
      <c r="FX11562" s="128"/>
      <c r="FY11562" s="129"/>
      <c r="GA11562" s="128"/>
    </row>
    <row r="11563" spans="179:183" x14ac:dyDescent="0.35">
      <c r="FW11563" s="128"/>
      <c r="FX11563" s="128"/>
      <c r="FY11563" s="129"/>
      <c r="GA11563" s="128"/>
    </row>
    <row r="11564" spans="179:183" x14ac:dyDescent="0.35">
      <c r="FW11564" s="128"/>
      <c r="FX11564" s="128"/>
      <c r="FY11564" s="129"/>
      <c r="GA11564" s="128"/>
    </row>
    <row r="11565" spans="179:183" x14ac:dyDescent="0.35">
      <c r="FW11565" s="128"/>
      <c r="FX11565" s="128"/>
      <c r="FY11565" s="129"/>
      <c r="GA11565" s="128"/>
    </row>
    <row r="11566" spans="179:183" x14ac:dyDescent="0.35">
      <c r="FW11566" s="128"/>
      <c r="FX11566" s="128"/>
      <c r="FY11566" s="129"/>
      <c r="GA11566" s="128"/>
    </row>
    <row r="11567" spans="179:183" x14ac:dyDescent="0.35">
      <c r="FW11567" s="128"/>
      <c r="FX11567" s="128"/>
      <c r="FY11567" s="129"/>
      <c r="GA11567" s="128"/>
    </row>
    <row r="11568" spans="179:183" x14ac:dyDescent="0.35">
      <c r="FW11568" s="128"/>
      <c r="FX11568" s="128"/>
      <c r="FY11568" s="129"/>
      <c r="GA11568" s="128"/>
    </row>
    <row r="11569" spans="179:183" x14ac:dyDescent="0.35">
      <c r="FW11569" s="128"/>
      <c r="FX11569" s="128"/>
      <c r="FY11569" s="129"/>
      <c r="GA11569" s="128"/>
    </row>
    <row r="11570" spans="179:183" x14ac:dyDescent="0.35">
      <c r="FW11570" s="128"/>
      <c r="FX11570" s="128"/>
      <c r="FY11570" s="129"/>
      <c r="GA11570" s="128"/>
    </row>
    <row r="11571" spans="179:183" x14ac:dyDescent="0.35">
      <c r="FW11571" s="128"/>
      <c r="FX11571" s="128"/>
      <c r="FY11571" s="129"/>
      <c r="GA11571" s="128"/>
    </row>
    <row r="11572" spans="179:183" x14ac:dyDescent="0.35">
      <c r="FW11572" s="128"/>
      <c r="FX11572" s="128"/>
      <c r="FY11572" s="129"/>
      <c r="GA11572" s="128"/>
    </row>
    <row r="11573" spans="179:183" x14ac:dyDescent="0.35">
      <c r="FW11573" s="128"/>
      <c r="FX11573" s="128"/>
      <c r="FY11573" s="129"/>
      <c r="GA11573" s="128"/>
    </row>
    <row r="11574" spans="179:183" x14ac:dyDescent="0.35">
      <c r="FW11574" s="128"/>
      <c r="FX11574" s="128"/>
      <c r="FY11574" s="129"/>
      <c r="GA11574" s="128"/>
    </row>
    <row r="11575" spans="179:183" x14ac:dyDescent="0.35">
      <c r="FW11575" s="128"/>
      <c r="FX11575" s="128"/>
      <c r="FY11575" s="129"/>
      <c r="GA11575" s="128"/>
    </row>
    <row r="11576" spans="179:183" x14ac:dyDescent="0.35">
      <c r="FW11576" s="128"/>
      <c r="FX11576" s="128"/>
      <c r="FY11576" s="129"/>
      <c r="GA11576" s="128"/>
    </row>
    <row r="11577" spans="179:183" x14ac:dyDescent="0.35">
      <c r="FW11577" s="128"/>
      <c r="FX11577" s="128"/>
      <c r="FY11577" s="129"/>
      <c r="GA11577" s="128"/>
    </row>
    <row r="11578" spans="179:183" x14ac:dyDescent="0.35">
      <c r="FW11578" s="128"/>
      <c r="FX11578" s="128"/>
      <c r="FY11578" s="129"/>
      <c r="GA11578" s="128"/>
    </row>
    <row r="11579" spans="179:183" x14ac:dyDescent="0.35">
      <c r="FW11579" s="128"/>
      <c r="FX11579" s="128"/>
      <c r="FY11579" s="129"/>
      <c r="GA11579" s="128"/>
    </row>
    <row r="11580" spans="179:183" x14ac:dyDescent="0.35">
      <c r="FW11580" s="128"/>
      <c r="FX11580" s="128"/>
      <c r="FY11580" s="129"/>
      <c r="GA11580" s="128"/>
    </row>
    <row r="11581" spans="179:183" x14ac:dyDescent="0.35">
      <c r="FW11581" s="128"/>
      <c r="FX11581" s="128"/>
      <c r="FY11581" s="129"/>
      <c r="GA11581" s="128"/>
    </row>
    <row r="11582" spans="179:183" x14ac:dyDescent="0.35">
      <c r="FW11582" s="128"/>
      <c r="FX11582" s="128"/>
      <c r="FY11582" s="129"/>
      <c r="GA11582" s="128"/>
    </row>
    <row r="11583" spans="179:183" x14ac:dyDescent="0.35">
      <c r="FW11583" s="128"/>
      <c r="FX11583" s="128"/>
      <c r="FY11583" s="129"/>
      <c r="GA11583" s="128"/>
    </row>
    <row r="11584" spans="179:183" x14ac:dyDescent="0.35">
      <c r="FW11584" s="128"/>
      <c r="FX11584" s="128"/>
      <c r="FY11584" s="129"/>
      <c r="GA11584" s="128"/>
    </row>
    <row r="11585" spans="179:183" x14ac:dyDescent="0.35">
      <c r="FW11585" s="128"/>
      <c r="FX11585" s="128"/>
      <c r="FY11585" s="129"/>
      <c r="GA11585" s="128"/>
    </row>
    <row r="11586" spans="179:183" x14ac:dyDescent="0.35">
      <c r="FW11586" s="128"/>
      <c r="FX11586" s="128"/>
      <c r="FY11586" s="129"/>
      <c r="GA11586" s="128"/>
    </row>
    <row r="11587" spans="179:183" x14ac:dyDescent="0.35">
      <c r="FW11587" s="128"/>
      <c r="FX11587" s="128"/>
      <c r="FY11587" s="129"/>
      <c r="GA11587" s="128"/>
    </row>
    <row r="11588" spans="179:183" x14ac:dyDescent="0.35">
      <c r="FW11588" s="128"/>
      <c r="FX11588" s="128"/>
      <c r="FY11588" s="129"/>
      <c r="GA11588" s="128"/>
    </row>
    <row r="11589" spans="179:183" x14ac:dyDescent="0.35">
      <c r="FW11589" s="128"/>
      <c r="FX11589" s="128"/>
      <c r="FY11589" s="129"/>
      <c r="GA11589" s="128"/>
    </row>
    <row r="11590" spans="179:183" x14ac:dyDescent="0.35">
      <c r="FW11590" s="128"/>
      <c r="FX11590" s="128"/>
      <c r="FY11590" s="129"/>
      <c r="GA11590" s="128"/>
    </row>
    <row r="11591" spans="179:183" x14ac:dyDescent="0.35">
      <c r="FW11591" s="128"/>
      <c r="FX11591" s="128"/>
      <c r="FY11591" s="129"/>
      <c r="GA11591" s="128"/>
    </row>
    <row r="11592" spans="179:183" x14ac:dyDescent="0.35">
      <c r="FW11592" s="128"/>
      <c r="FX11592" s="128"/>
      <c r="FY11592" s="129"/>
      <c r="GA11592" s="128"/>
    </row>
    <row r="11593" spans="179:183" x14ac:dyDescent="0.35">
      <c r="FW11593" s="128"/>
      <c r="FX11593" s="128"/>
      <c r="FY11593" s="129"/>
      <c r="GA11593" s="128"/>
    </row>
    <row r="11594" spans="179:183" x14ac:dyDescent="0.35">
      <c r="FW11594" s="128"/>
      <c r="FX11594" s="128"/>
      <c r="FY11594" s="129"/>
      <c r="GA11594" s="128"/>
    </row>
    <row r="11595" spans="179:183" x14ac:dyDescent="0.35">
      <c r="FW11595" s="128"/>
      <c r="FX11595" s="128"/>
      <c r="FY11595" s="129"/>
      <c r="GA11595" s="128"/>
    </row>
    <row r="11596" spans="179:183" x14ac:dyDescent="0.35">
      <c r="FW11596" s="128"/>
      <c r="FX11596" s="128"/>
      <c r="FY11596" s="129"/>
      <c r="GA11596" s="128"/>
    </row>
    <row r="11597" spans="179:183" x14ac:dyDescent="0.35">
      <c r="FW11597" s="128"/>
      <c r="FX11597" s="128"/>
      <c r="FY11597" s="129"/>
      <c r="GA11597" s="128"/>
    </row>
    <row r="11598" spans="179:183" x14ac:dyDescent="0.35">
      <c r="FW11598" s="128"/>
      <c r="FX11598" s="128"/>
      <c r="FY11598" s="129"/>
      <c r="GA11598" s="128"/>
    </row>
    <row r="11599" spans="179:183" x14ac:dyDescent="0.35">
      <c r="FW11599" s="128"/>
      <c r="FX11599" s="128"/>
      <c r="FY11599" s="129"/>
      <c r="GA11599" s="128"/>
    </row>
    <row r="11600" spans="179:183" x14ac:dyDescent="0.35">
      <c r="FW11600" s="128"/>
      <c r="FX11600" s="128"/>
      <c r="FY11600" s="129"/>
      <c r="GA11600" s="128"/>
    </row>
    <row r="11601" spans="179:183" x14ac:dyDescent="0.35">
      <c r="FW11601" s="128"/>
      <c r="FX11601" s="128"/>
      <c r="FY11601" s="129"/>
      <c r="GA11601" s="128"/>
    </row>
    <row r="11602" spans="179:183" x14ac:dyDescent="0.35">
      <c r="FW11602" s="128"/>
      <c r="FX11602" s="128"/>
      <c r="FY11602" s="129"/>
      <c r="GA11602" s="128"/>
    </row>
    <row r="11603" spans="179:183" x14ac:dyDescent="0.35">
      <c r="FW11603" s="128"/>
      <c r="FX11603" s="128"/>
      <c r="FY11603" s="129"/>
      <c r="GA11603" s="128"/>
    </row>
    <row r="11604" spans="179:183" x14ac:dyDescent="0.35">
      <c r="FW11604" s="128"/>
      <c r="FX11604" s="128"/>
      <c r="FY11604" s="129"/>
      <c r="GA11604" s="128"/>
    </row>
    <row r="11605" spans="179:183" x14ac:dyDescent="0.35">
      <c r="FW11605" s="128"/>
      <c r="FX11605" s="128"/>
      <c r="FY11605" s="129"/>
      <c r="GA11605" s="128"/>
    </row>
    <row r="11606" spans="179:183" x14ac:dyDescent="0.35">
      <c r="FW11606" s="128"/>
      <c r="FX11606" s="128"/>
      <c r="FY11606" s="129"/>
      <c r="GA11606" s="128"/>
    </row>
    <row r="11607" spans="179:183" x14ac:dyDescent="0.35">
      <c r="FW11607" s="128"/>
      <c r="FX11607" s="128"/>
      <c r="FY11607" s="129"/>
      <c r="GA11607" s="128"/>
    </row>
    <row r="11608" spans="179:183" x14ac:dyDescent="0.35">
      <c r="FW11608" s="128"/>
      <c r="FX11608" s="128"/>
      <c r="FY11608" s="129"/>
      <c r="GA11608" s="128"/>
    </row>
    <row r="11609" spans="179:183" x14ac:dyDescent="0.35">
      <c r="FW11609" s="128"/>
      <c r="FX11609" s="128"/>
      <c r="FY11609" s="129"/>
      <c r="GA11609" s="128"/>
    </row>
    <row r="11610" spans="179:183" x14ac:dyDescent="0.35">
      <c r="FW11610" s="128"/>
      <c r="FX11610" s="128"/>
      <c r="FY11610" s="129"/>
      <c r="GA11610" s="128"/>
    </row>
    <row r="11611" spans="179:183" x14ac:dyDescent="0.35">
      <c r="FW11611" s="128"/>
      <c r="FX11611" s="128"/>
      <c r="FY11611" s="129"/>
      <c r="GA11611" s="128"/>
    </row>
    <row r="11612" spans="179:183" x14ac:dyDescent="0.35">
      <c r="FW11612" s="128"/>
      <c r="FX11612" s="128"/>
      <c r="FY11612" s="129"/>
      <c r="GA11612" s="128"/>
    </row>
    <row r="11613" spans="179:183" x14ac:dyDescent="0.35">
      <c r="FW11613" s="128"/>
      <c r="FX11613" s="128"/>
      <c r="FY11613" s="129"/>
      <c r="GA11613" s="128"/>
    </row>
    <row r="11614" spans="179:183" x14ac:dyDescent="0.35">
      <c r="FW11614" s="128"/>
      <c r="FX11614" s="128"/>
      <c r="FY11614" s="129"/>
      <c r="GA11614" s="128"/>
    </row>
    <row r="11615" spans="179:183" x14ac:dyDescent="0.35">
      <c r="FW11615" s="128"/>
      <c r="FX11615" s="128"/>
      <c r="FY11615" s="129"/>
      <c r="GA11615" s="128"/>
    </row>
    <row r="11616" spans="179:183" x14ac:dyDescent="0.35">
      <c r="FW11616" s="128"/>
      <c r="FX11616" s="128"/>
      <c r="FY11616" s="129"/>
      <c r="GA11616" s="128"/>
    </row>
    <row r="11617" spans="179:183" x14ac:dyDescent="0.35">
      <c r="FW11617" s="128"/>
      <c r="FX11617" s="128"/>
      <c r="FY11617" s="129"/>
      <c r="GA11617" s="128"/>
    </row>
    <row r="11618" spans="179:183" x14ac:dyDescent="0.35">
      <c r="FW11618" s="128"/>
      <c r="FX11618" s="128"/>
      <c r="FY11618" s="129"/>
      <c r="GA11618" s="128"/>
    </row>
    <row r="11619" spans="179:183" x14ac:dyDescent="0.35">
      <c r="FW11619" s="128"/>
      <c r="FX11619" s="128"/>
      <c r="FY11619" s="129"/>
      <c r="GA11619" s="128"/>
    </row>
    <row r="11620" spans="179:183" x14ac:dyDescent="0.35">
      <c r="FW11620" s="128"/>
      <c r="FX11620" s="128"/>
      <c r="FY11620" s="129"/>
      <c r="GA11620" s="128"/>
    </row>
    <row r="11621" spans="179:183" x14ac:dyDescent="0.35">
      <c r="FW11621" s="128"/>
      <c r="FX11621" s="128"/>
      <c r="FY11621" s="129"/>
      <c r="GA11621" s="128"/>
    </row>
    <row r="11622" spans="179:183" x14ac:dyDescent="0.35">
      <c r="FW11622" s="128"/>
      <c r="FX11622" s="128"/>
      <c r="FY11622" s="129"/>
      <c r="GA11622" s="128"/>
    </row>
    <row r="11623" spans="179:183" x14ac:dyDescent="0.35">
      <c r="FW11623" s="128"/>
      <c r="FX11623" s="128"/>
      <c r="FY11623" s="129"/>
      <c r="GA11623" s="128"/>
    </row>
    <row r="11624" spans="179:183" x14ac:dyDescent="0.35">
      <c r="FW11624" s="128"/>
      <c r="FX11624" s="128"/>
      <c r="FY11624" s="129"/>
      <c r="GA11624" s="128"/>
    </row>
    <row r="11625" spans="179:183" x14ac:dyDescent="0.35">
      <c r="FW11625" s="128"/>
      <c r="FX11625" s="128"/>
      <c r="FY11625" s="129"/>
      <c r="GA11625" s="128"/>
    </row>
    <row r="11626" spans="179:183" x14ac:dyDescent="0.35">
      <c r="FW11626" s="128"/>
      <c r="FX11626" s="128"/>
      <c r="FY11626" s="129"/>
      <c r="GA11626" s="128"/>
    </row>
    <row r="11627" spans="179:183" x14ac:dyDescent="0.35">
      <c r="FW11627" s="128"/>
      <c r="FX11627" s="128"/>
      <c r="FY11627" s="129"/>
      <c r="GA11627" s="128"/>
    </row>
    <row r="11628" spans="179:183" x14ac:dyDescent="0.35">
      <c r="FW11628" s="128"/>
      <c r="FX11628" s="128"/>
      <c r="FY11628" s="129"/>
      <c r="GA11628" s="128"/>
    </row>
    <row r="11629" spans="179:183" x14ac:dyDescent="0.35">
      <c r="FW11629" s="128"/>
      <c r="FX11629" s="128"/>
      <c r="FY11629" s="129"/>
      <c r="GA11629" s="128"/>
    </row>
    <row r="11630" spans="179:183" x14ac:dyDescent="0.35">
      <c r="FW11630" s="128"/>
      <c r="FX11630" s="128"/>
      <c r="FY11630" s="129"/>
      <c r="GA11630" s="128"/>
    </row>
    <row r="11631" spans="179:183" x14ac:dyDescent="0.35">
      <c r="FW11631" s="128"/>
      <c r="FX11631" s="128"/>
      <c r="FY11631" s="129"/>
      <c r="GA11631" s="128"/>
    </row>
    <row r="11632" spans="179:183" x14ac:dyDescent="0.35">
      <c r="FW11632" s="128"/>
      <c r="FX11632" s="128"/>
      <c r="FY11632" s="129"/>
      <c r="GA11632" s="128"/>
    </row>
    <row r="11633" spans="179:183" x14ac:dyDescent="0.35">
      <c r="FW11633" s="128"/>
      <c r="FX11633" s="128"/>
      <c r="FY11633" s="129"/>
      <c r="GA11633" s="128"/>
    </row>
    <row r="11634" spans="179:183" x14ac:dyDescent="0.35">
      <c r="FW11634" s="128"/>
      <c r="FX11634" s="128"/>
      <c r="FY11634" s="129"/>
      <c r="GA11634" s="128"/>
    </row>
    <row r="11635" spans="179:183" x14ac:dyDescent="0.35">
      <c r="FW11635" s="128"/>
      <c r="FX11635" s="128"/>
      <c r="FY11635" s="129"/>
      <c r="GA11635" s="128"/>
    </row>
    <row r="11636" spans="179:183" x14ac:dyDescent="0.35">
      <c r="FW11636" s="128"/>
      <c r="FX11636" s="128"/>
      <c r="FY11636" s="129"/>
      <c r="GA11636" s="128"/>
    </row>
    <row r="11637" spans="179:183" x14ac:dyDescent="0.35">
      <c r="FW11637" s="128"/>
      <c r="FX11637" s="128"/>
      <c r="FY11637" s="129"/>
      <c r="GA11637" s="128"/>
    </row>
    <row r="11638" spans="179:183" x14ac:dyDescent="0.35">
      <c r="FW11638" s="128"/>
      <c r="FX11638" s="128"/>
      <c r="FY11638" s="129"/>
      <c r="GA11638" s="128"/>
    </row>
    <row r="11639" spans="179:183" x14ac:dyDescent="0.35">
      <c r="FW11639" s="128"/>
      <c r="FX11639" s="128"/>
      <c r="FY11639" s="129"/>
      <c r="GA11639" s="128"/>
    </row>
    <row r="11640" spans="179:183" x14ac:dyDescent="0.35">
      <c r="FW11640" s="128"/>
      <c r="FX11640" s="128"/>
      <c r="FY11640" s="129"/>
      <c r="GA11640" s="128"/>
    </row>
    <row r="11641" spans="179:183" x14ac:dyDescent="0.35">
      <c r="FW11641" s="128"/>
      <c r="FX11641" s="128"/>
      <c r="FY11641" s="129"/>
      <c r="GA11641" s="128"/>
    </row>
    <row r="11642" spans="179:183" x14ac:dyDescent="0.35">
      <c r="FW11642" s="128"/>
      <c r="FX11642" s="128"/>
      <c r="FY11642" s="129"/>
      <c r="GA11642" s="128"/>
    </row>
    <row r="11643" spans="179:183" x14ac:dyDescent="0.35">
      <c r="FW11643" s="128"/>
      <c r="FX11643" s="128"/>
      <c r="FY11643" s="129"/>
      <c r="GA11643" s="128"/>
    </row>
    <row r="11644" spans="179:183" x14ac:dyDescent="0.35">
      <c r="FW11644" s="128"/>
      <c r="FX11644" s="128"/>
      <c r="FY11644" s="129"/>
      <c r="GA11644" s="128"/>
    </row>
    <row r="11645" spans="179:183" x14ac:dyDescent="0.35">
      <c r="FW11645" s="128"/>
      <c r="FX11645" s="128"/>
      <c r="FY11645" s="129"/>
      <c r="GA11645" s="128"/>
    </row>
    <row r="11646" spans="179:183" x14ac:dyDescent="0.35">
      <c r="FW11646" s="128"/>
      <c r="FX11646" s="128"/>
      <c r="FY11646" s="129"/>
      <c r="GA11646" s="128"/>
    </row>
    <row r="11647" spans="179:183" x14ac:dyDescent="0.35">
      <c r="FW11647" s="128"/>
      <c r="FX11647" s="128"/>
      <c r="FY11647" s="129"/>
      <c r="GA11647" s="128"/>
    </row>
    <row r="11648" spans="179:183" x14ac:dyDescent="0.35">
      <c r="FW11648" s="128"/>
      <c r="FX11648" s="128"/>
      <c r="FY11648" s="129"/>
      <c r="GA11648" s="128"/>
    </row>
    <row r="11649" spans="179:183" x14ac:dyDescent="0.35">
      <c r="FW11649" s="128"/>
      <c r="FX11649" s="128"/>
      <c r="FY11649" s="129"/>
      <c r="GA11649" s="128"/>
    </row>
    <row r="11650" spans="179:183" x14ac:dyDescent="0.35">
      <c r="FW11650" s="128"/>
      <c r="FX11650" s="128"/>
      <c r="FY11650" s="129"/>
      <c r="GA11650" s="128"/>
    </row>
    <row r="11651" spans="179:183" x14ac:dyDescent="0.35">
      <c r="FW11651" s="128"/>
      <c r="FX11651" s="128"/>
      <c r="FY11651" s="129"/>
      <c r="GA11651" s="128"/>
    </row>
    <row r="11652" spans="179:183" x14ac:dyDescent="0.35">
      <c r="FW11652" s="128"/>
      <c r="FX11652" s="128"/>
      <c r="FY11652" s="129"/>
      <c r="GA11652" s="128"/>
    </row>
    <row r="11653" spans="179:183" x14ac:dyDescent="0.35">
      <c r="FW11653" s="128"/>
      <c r="FX11653" s="128"/>
      <c r="FY11653" s="129"/>
      <c r="GA11653" s="128"/>
    </row>
    <row r="11654" spans="179:183" x14ac:dyDescent="0.35">
      <c r="FW11654" s="128"/>
      <c r="FX11654" s="128"/>
      <c r="FY11654" s="129"/>
      <c r="GA11654" s="128"/>
    </row>
    <row r="11655" spans="179:183" x14ac:dyDescent="0.35">
      <c r="FW11655" s="128"/>
      <c r="FX11655" s="128"/>
      <c r="FY11655" s="129"/>
      <c r="GA11655" s="128"/>
    </row>
    <row r="11656" spans="179:183" x14ac:dyDescent="0.35">
      <c r="FW11656" s="128"/>
      <c r="FX11656" s="128"/>
      <c r="FY11656" s="129"/>
      <c r="GA11656" s="128"/>
    </row>
    <row r="11657" spans="179:183" x14ac:dyDescent="0.35">
      <c r="FW11657" s="128"/>
      <c r="FX11657" s="128"/>
      <c r="FY11657" s="129"/>
      <c r="GA11657" s="128"/>
    </row>
    <row r="11658" spans="179:183" x14ac:dyDescent="0.35">
      <c r="FW11658" s="128"/>
      <c r="FX11658" s="128"/>
      <c r="FY11658" s="129"/>
      <c r="GA11658" s="128"/>
    </row>
    <row r="11659" spans="179:183" x14ac:dyDescent="0.35">
      <c r="FW11659" s="128"/>
      <c r="FX11659" s="128"/>
      <c r="FY11659" s="129"/>
      <c r="GA11659" s="128"/>
    </row>
    <row r="11660" spans="179:183" x14ac:dyDescent="0.35">
      <c r="FW11660" s="128"/>
      <c r="FX11660" s="128"/>
      <c r="FY11660" s="129"/>
      <c r="GA11660" s="128"/>
    </row>
    <row r="11661" spans="179:183" x14ac:dyDescent="0.35">
      <c r="FW11661" s="128"/>
      <c r="FX11661" s="128"/>
      <c r="FY11661" s="129"/>
      <c r="GA11661" s="128"/>
    </row>
    <row r="11662" spans="179:183" x14ac:dyDescent="0.35">
      <c r="FW11662" s="128"/>
      <c r="FX11662" s="128"/>
      <c r="FY11662" s="129"/>
      <c r="GA11662" s="128"/>
    </row>
    <row r="11663" spans="179:183" x14ac:dyDescent="0.35">
      <c r="FW11663" s="128"/>
      <c r="FX11663" s="128"/>
      <c r="FY11663" s="129"/>
      <c r="GA11663" s="128"/>
    </row>
    <row r="11664" spans="179:183" x14ac:dyDescent="0.35">
      <c r="FW11664" s="128"/>
      <c r="FX11664" s="128"/>
      <c r="FY11664" s="129"/>
      <c r="GA11664" s="128"/>
    </row>
    <row r="11665" spans="179:183" x14ac:dyDescent="0.35">
      <c r="FW11665" s="128"/>
      <c r="FX11665" s="128"/>
      <c r="FY11665" s="129"/>
      <c r="GA11665" s="128"/>
    </row>
    <row r="11666" spans="179:183" x14ac:dyDescent="0.35">
      <c r="FW11666" s="128"/>
      <c r="FX11666" s="128"/>
      <c r="FY11666" s="129"/>
      <c r="GA11666" s="128"/>
    </row>
    <row r="11667" spans="179:183" x14ac:dyDescent="0.35">
      <c r="FW11667" s="128"/>
      <c r="FX11667" s="128"/>
      <c r="FY11667" s="129"/>
      <c r="GA11667" s="128"/>
    </row>
    <row r="11668" spans="179:183" x14ac:dyDescent="0.35">
      <c r="FW11668" s="128"/>
      <c r="FX11668" s="128"/>
      <c r="FY11668" s="129"/>
      <c r="GA11668" s="128"/>
    </row>
    <row r="11669" spans="179:183" x14ac:dyDescent="0.35">
      <c r="FW11669" s="128"/>
      <c r="FX11669" s="128"/>
      <c r="FY11669" s="129"/>
      <c r="GA11669" s="128"/>
    </row>
    <row r="11670" spans="179:183" x14ac:dyDescent="0.35">
      <c r="FW11670" s="128"/>
      <c r="FX11670" s="128"/>
      <c r="FY11670" s="129"/>
      <c r="GA11670" s="128"/>
    </row>
    <row r="11671" spans="179:183" x14ac:dyDescent="0.35">
      <c r="FW11671" s="128"/>
      <c r="FX11671" s="128"/>
      <c r="FY11671" s="129"/>
      <c r="GA11671" s="128"/>
    </row>
    <row r="11672" spans="179:183" x14ac:dyDescent="0.35">
      <c r="FW11672" s="128"/>
      <c r="FX11672" s="128"/>
      <c r="FY11672" s="129"/>
      <c r="GA11672" s="128"/>
    </row>
    <row r="11673" spans="179:183" x14ac:dyDescent="0.35">
      <c r="FW11673" s="128"/>
      <c r="FX11673" s="128"/>
      <c r="FY11673" s="129"/>
      <c r="GA11673" s="128"/>
    </row>
    <row r="11674" spans="179:183" x14ac:dyDescent="0.35">
      <c r="FW11674" s="128"/>
      <c r="FX11674" s="128"/>
      <c r="FY11674" s="129"/>
      <c r="GA11674" s="128"/>
    </row>
    <row r="11675" spans="179:183" x14ac:dyDescent="0.35">
      <c r="FW11675" s="128"/>
      <c r="FX11675" s="128"/>
      <c r="FY11675" s="129"/>
      <c r="GA11675" s="128"/>
    </row>
    <row r="11676" spans="179:183" x14ac:dyDescent="0.35">
      <c r="FW11676" s="128"/>
      <c r="FX11676" s="128"/>
      <c r="FY11676" s="129"/>
      <c r="GA11676" s="128"/>
    </row>
    <row r="11677" spans="179:183" x14ac:dyDescent="0.35">
      <c r="FW11677" s="128"/>
      <c r="FX11677" s="128"/>
      <c r="FY11677" s="129"/>
      <c r="GA11677" s="128"/>
    </row>
    <row r="11678" spans="179:183" x14ac:dyDescent="0.35">
      <c r="FW11678" s="128"/>
      <c r="FX11678" s="128"/>
      <c r="FY11678" s="129"/>
      <c r="GA11678" s="128"/>
    </row>
    <row r="11679" spans="179:183" x14ac:dyDescent="0.35">
      <c r="FW11679" s="128"/>
      <c r="FX11679" s="128"/>
      <c r="FY11679" s="129"/>
      <c r="GA11679" s="128"/>
    </row>
    <row r="11680" spans="179:183" x14ac:dyDescent="0.35">
      <c r="FW11680" s="128"/>
      <c r="FX11680" s="128"/>
      <c r="FY11680" s="129"/>
      <c r="GA11680" s="128"/>
    </row>
    <row r="11681" spans="179:183" x14ac:dyDescent="0.35">
      <c r="FW11681" s="128"/>
      <c r="FX11681" s="128"/>
      <c r="FY11681" s="129"/>
      <c r="GA11681" s="128"/>
    </row>
    <row r="11682" spans="179:183" x14ac:dyDescent="0.35">
      <c r="FW11682" s="128"/>
      <c r="FX11682" s="128"/>
      <c r="FY11682" s="129"/>
      <c r="GA11682" s="128"/>
    </row>
    <row r="11683" spans="179:183" x14ac:dyDescent="0.35">
      <c r="FW11683" s="128"/>
      <c r="FX11683" s="128"/>
      <c r="FY11683" s="129"/>
      <c r="GA11683" s="128"/>
    </row>
    <row r="11684" spans="179:183" x14ac:dyDescent="0.35">
      <c r="FW11684" s="128"/>
      <c r="FX11684" s="128"/>
      <c r="FY11684" s="129"/>
      <c r="GA11684" s="128"/>
    </row>
    <row r="11685" spans="179:183" x14ac:dyDescent="0.35">
      <c r="FW11685" s="128"/>
      <c r="FX11685" s="128"/>
      <c r="FY11685" s="129"/>
      <c r="GA11685" s="128"/>
    </row>
    <row r="11686" spans="179:183" x14ac:dyDescent="0.35">
      <c r="FW11686" s="128"/>
      <c r="FX11686" s="128"/>
      <c r="FY11686" s="129"/>
      <c r="GA11686" s="128"/>
    </row>
    <row r="11687" spans="179:183" x14ac:dyDescent="0.35">
      <c r="FW11687" s="128"/>
      <c r="FX11687" s="128"/>
      <c r="FY11687" s="129"/>
      <c r="GA11687" s="128"/>
    </row>
    <row r="11688" spans="179:183" x14ac:dyDescent="0.35">
      <c r="FW11688" s="128"/>
      <c r="FX11688" s="128"/>
      <c r="FY11688" s="129"/>
      <c r="GA11688" s="128"/>
    </row>
    <row r="11689" spans="179:183" x14ac:dyDescent="0.35">
      <c r="FW11689" s="128"/>
      <c r="FX11689" s="128"/>
      <c r="FY11689" s="129"/>
      <c r="GA11689" s="128"/>
    </row>
    <row r="11690" spans="179:183" x14ac:dyDescent="0.35">
      <c r="FW11690" s="128"/>
      <c r="FX11690" s="128"/>
      <c r="FY11690" s="129"/>
      <c r="GA11690" s="128"/>
    </row>
    <row r="11691" spans="179:183" x14ac:dyDescent="0.35">
      <c r="FW11691" s="128"/>
      <c r="FX11691" s="128"/>
      <c r="FY11691" s="129"/>
      <c r="GA11691" s="128"/>
    </row>
    <row r="11692" spans="179:183" x14ac:dyDescent="0.35">
      <c r="FW11692" s="128"/>
      <c r="FX11692" s="128"/>
      <c r="FY11692" s="129"/>
      <c r="GA11692" s="128"/>
    </row>
    <row r="11693" spans="179:183" x14ac:dyDescent="0.35">
      <c r="FW11693" s="128"/>
      <c r="FX11693" s="128"/>
      <c r="FY11693" s="129"/>
      <c r="GA11693" s="128"/>
    </row>
    <row r="11694" spans="179:183" x14ac:dyDescent="0.35">
      <c r="FW11694" s="128"/>
      <c r="FX11694" s="128"/>
      <c r="FY11694" s="129"/>
      <c r="GA11694" s="128"/>
    </row>
    <row r="11695" spans="179:183" x14ac:dyDescent="0.35">
      <c r="FW11695" s="128"/>
      <c r="FX11695" s="128"/>
      <c r="FY11695" s="129"/>
      <c r="GA11695" s="128"/>
    </row>
    <row r="11696" spans="179:183" x14ac:dyDescent="0.35">
      <c r="FW11696" s="128"/>
      <c r="FX11696" s="128"/>
      <c r="FY11696" s="129"/>
      <c r="GA11696" s="128"/>
    </row>
    <row r="11697" spans="179:183" x14ac:dyDescent="0.35">
      <c r="FW11697" s="128"/>
      <c r="FX11697" s="128"/>
      <c r="FY11697" s="129"/>
      <c r="GA11697" s="128"/>
    </row>
    <row r="11698" spans="179:183" x14ac:dyDescent="0.35">
      <c r="FW11698" s="128"/>
      <c r="FX11698" s="128"/>
      <c r="FY11698" s="129"/>
      <c r="GA11698" s="128"/>
    </row>
    <row r="11699" spans="179:183" x14ac:dyDescent="0.35">
      <c r="FW11699" s="128"/>
      <c r="FX11699" s="128"/>
      <c r="FY11699" s="129"/>
      <c r="GA11699" s="128"/>
    </row>
    <row r="11700" spans="179:183" x14ac:dyDescent="0.35">
      <c r="FW11700" s="128"/>
      <c r="FX11700" s="128"/>
      <c r="FY11700" s="129"/>
      <c r="GA11700" s="128"/>
    </row>
    <row r="11701" spans="179:183" x14ac:dyDescent="0.35">
      <c r="FW11701" s="128"/>
      <c r="FX11701" s="128"/>
      <c r="FY11701" s="129"/>
      <c r="GA11701" s="128"/>
    </row>
    <row r="11702" spans="179:183" x14ac:dyDescent="0.35">
      <c r="FW11702" s="128"/>
      <c r="FX11702" s="128"/>
      <c r="FY11702" s="129"/>
      <c r="GA11702" s="128"/>
    </row>
    <row r="11703" spans="179:183" x14ac:dyDescent="0.35">
      <c r="FW11703" s="128"/>
      <c r="FX11703" s="128"/>
      <c r="FY11703" s="129"/>
      <c r="GA11703" s="128"/>
    </row>
    <row r="11704" spans="179:183" x14ac:dyDescent="0.35">
      <c r="FW11704" s="128"/>
      <c r="FX11704" s="128"/>
      <c r="FY11704" s="129"/>
      <c r="GA11704" s="128"/>
    </row>
    <row r="11705" spans="179:183" x14ac:dyDescent="0.35">
      <c r="FW11705" s="128"/>
      <c r="FX11705" s="128"/>
      <c r="FY11705" s="129"/>
      <c r="GA11705" s="128"/>
    </row>
    <row r="11706" spans="179:183" x14ac:dyDescent="0.35">
      <c r="FW11706" s="128"/>
      <c r="FX11706" s="128"/>
      <c r="FY11706" s="129"/>
      <c r="GA11706" s="128"/>
    </row>
    <row r="11707" spans="179:183" x14ac:dyDescent="0.35">
      <c r="FW11707" s="128"/>
      <c r="FX11707" s="128"/>
      <c r="FY11707" s="129"/>
      <c r="GA11707" s="128"/>
    </row>
    <row r="11708" spans="179:183" x14ac:dyDescent="0.35">
      <c r="FW11708" s="128"/>
      <c r="FX11708" s="128"/>
      <c r="FY11708" s="129"/>
      <c r="GA11708" s="128"/>
    </row>
    <row r="11709" spans="179:183" x14ac:dyDescent="0.35">
      <c r="FW11709" s="128"/>
      <c r="FX11709" s="128"/>
      <c r="FY11709" s="129"/>
      <c r="GA11709" s="128"/>
    </row>
    <row r="11710" spans="179:183" x14ac:dyDescent="0.35">
      <c r="FW11710" s="128"/>
      <c r="FX11710" s="128"/>
      <c r="FY11710" s="129"/>
      <c r="GA11710" s="128"/>
    </row>
    <row r="11711" spans="179:183" x14ac:dyDescent="0.35">
      <c r="FW11711" s="128"/>
      <c r="FX11711" s="128"/>
      <c r="FY11711" s="129"/>
      <c r="GA11711" s="128"/>
    </row>
    <row r="11712" spans="179:183" x14ac:dyDescent="0.35">
      <c r="FW11712" s="128"/>
      <c r="FX11712" s="128"/>
      <c r="FY11712" s="129"/>
      <c r="GA11712" s="128"/>
    </row>
    <row r="11713" spans="179:183" x14ac:dyDescent="0.35">
      <c r="FW11713" s="128"/>
      <c r="FX11713" s="128"/>
      <c r="FY11713" s="129"/>
      <c r="GA11713" s="128"/>
    </row>
    <row r="11714" spans="179:183" x14ac:dyDescent="0.35">
      <c r="FW11714" s="128"/>
      <c r="FX11714" s="128"/>
      <c r="FY11714" s="129"/>
      <c r="GA11714" s="128"/>
    </row>
    <row r="11715" spans="179:183" x14ac:dyDescent="0.35">
      <c r="FW11715" s="128"/>
      <c r="FX11715" s="128"/>
      <c r="FY11715" s="129"/>
      <c r="GA11715" s="128"/>
    </row>
    <row r="11716" spans="179:183" x14ac:dyDescent="0.35">
      <c r="FW11716" s="128"/>
      <c r="FX11716" s="128"/>
      <c r="FY11716" s="129"/>
      <c r="GA11716" s="128"/>
    </row>
    <row r="11717" spans="179:183" x14ac:dyDescent="0.35">
      <c r="FW11717" s="128"/>
      <c r="FX11717" s="128"/>
      <c r="FY11717" s="129"/>
      <c r="GA11717" s="128"/>
    </row>
    <row r="11718" spans="179:183" x14ac:dyDescent="0.35">
      <c r="FW11718" s="128"/>
      <c r="FX11718" s="128"/>
      <c r="FY11718" s="129"/>
      <c r="GA11718" s="128"/>
    </row>
    <row r="11719" spans="179:183" x14ac:dyDescent="0.35">
      <c r="FW11719" s="128"/>
      <c r="FX11719" s="128"/>
      <c r="FY11719" s="129"/>
      <c r="GA11719" s="128"/>
    </row>
    <row r="11720" spans="179:183" x14ac:dyDescent="0.35">
      <c r="FW11720" s="128"/>
      <c r="FX11720" s="128"/>
      <c r="FY11720" s="129"/>
      <c r="GA11720" s="128"/>
    </row>
    <row r="11721" spans="179:183" x14ac:dyDescent="0.35">
      <c r="FW11721" s="128"/>
      <c r="FX11721" s="128"/>
      <c r="FY11721" s="129"/>
      <c r="GA11721" s="128"/>
    </row>
    <row r="11722" spans="179:183" x14ac:dyDescent="0.35">
      <c r="FW11722" s="128"/>
      <c r="FX11722" s="128"/>
      <c r="FY11722" s="129"/>
      <c r="GA11722" s="128"/>
    </row>
    <row r="11723" spans="179:183" x14ac:dyDescent="0.35">
      <c r="FW11723" s="128"/>
      <c r="FX11723" s="128"/>
      <c r="FY11723" s="129"/>
      <c r="GA11723" s="128"/>
    </row>
    <row r="11724" spans="179:183" x14ac:dyDescent="0.35">
      <c r="FW11724" s="128"/>
      <c r="FX11724" s="128"/>
      <c r="FY11724" s="129"/>
      <c r="GA11724" s="128"/>
    </row>
    <row r="11725" spans="179:183" x14ac:dyDescent="0.35">
      <c r="FW11725" s="128"/>
      <c r="FX11725" s="128"/>
      <c r="FY11725" s="129"/>
      <c r="GA11725" s="128"/>
    </row>
    <row r="11726" spans="179:183" x14ac:dyDescent="0.35">
      <c r="FW11726" s="128"/>
      <c r="FX11726" s="128"/>
      <c r="FY11726" s="129"/>
      <c r="GA11726" s="128"/>
    </row>
    <row r="11727" spans="179:183" x14ac:dyDescent="0.35">
      <c r="FW11727" s="128"/>
      <c r="FX11727" s="128"/>
      <c r="FY11727" s="129"/>
      <c r="GA11727" s="128"/>
    </row>
    <row r="11728" spans="179:183" x14ac:dyDescent="0.35">
      <c r="FW11728" s="128"/>
      <c r="FX11728" s="128"/>
      <c r="FY11728" s="129"/>
      <c r="GA11728" s="128"/>
    </row>
    <row r="11729" spans="179:183" x14ac:dyDescent="0.35">
      <c r="FW11729" s="128"/>
      <c r="FX11729" s="128"/>
      <c r="FY11729" s="129"/>
      <c r="GA11729" s="128"/>
    </row>
    <row r="11730" spans="179:183" x14ac:dyDescent="0.35">
      <c r="FW11730" s="128"/>
      <c r="FX11730" s="128"/>
      <c r="FY11730" s="129"/>
      <c r="GA11730" s="128"/>
    </row>
    <row r="11731" spans="179:183" x14ac:dyDescent="0.35">
      <c r="FW11731" s="128"/>
      <c r="FX11731" s="128"/>
      <c r="FY11731" s="129"/>
      <c r="GA11731" s="128"/>
    </row>
    <row r="11732" spans="179:183" x14ac:dyDescent="0.35">
      <c r="FW11732" s="128"/>
      <c r="FX11732" s="128"/>
      <c r="FY11732" s="129"/>
      <c r="GA11732" s="128"/>
    </row>
    <row r="11733" spans="179:183" x14ac:dyDescent="0.35">
      <c r="FW11733" s="128"/>
      <c r="FX11733" s="128"/>
      <c r="FY11733" s="129"/>
      <c r="GA11733" s="128"/>
    </row>
    <row r="11734" spans="179:183" x14ac:dyDescent="0.35">
      <c r="FW11734" s="128"/>
      <c r="FX11734" s="128"/>
      <c r="FY11734" s="129"/>
      <c r="GA11734" s="128"/>
    </row>
    <row r="11735" spans="179:183" x14ac:dyDescent="0.35">
      <c r="FW11735" s="128"/>
      <c r="FX11735" s="128"/>
      <c r="FY11735" s="129"/>
      <c r="GA11735" s="128"/>
    </row>
    <row r="11736" spans="179:183" x14ac:dyDescent="0.35">
      <c r="FW11736" s="128"/>
      <c r="FX11736" s="128"/>
      <c r="FY11736" s="129"/>
      <c r="GA11736" s="128"/>
    </row>
    <row r="11737" spans="179:183" x14ac:dyDescent="0.35">
      <c r="FW11737" s="128"/>
      <c r="FX11737" s="128"/>
      <c r="FY11737" s="129"/>
      <c r="GA11737" s="128"/>
    </row>
    <row r="11738" spans="179:183" x14ac:dyDescent="0.35">
      <c r="FW11738" s="128"/>
      <c r="FX11738" s="128"/>
      <c r="FY11738" s="129"/>
      <c r="GA11738" s="128"/>
    </row>
    <row r="11739" spans="179:183" x14ac:dyDescent="0.35">
      <c r="FW11739" s="128"/>
      <c r="FX11739" s="128"/>
      <c r="FY11739" s="129"/>
      <c r="GA11739" s="128"/>
    </row>
    <row r="11740" spans="179:183" x14ac:dyDescent="0.35">
      <c r="FW11740" s="128"/>
      <c r="FX11740" s="128"/>
      <c r="FY11740" s="129"/>
      <c r="GA11740" s="128"/>
    </row>
    <row r="11741" spans="179:183" x14ac:dyDescent="0.35">
      <c r="FW11741" s="128"/>
      <c r="FX11741" s="128"/>
      <c r="FY11741" s="129"/>
      <c r="GA11741" s="128"/>
    </row>
    <row r="11742" spans="179:183" x14ac:dyDescent="0.35">
      <c r="FW11742" s="128"/>
      <c r="FX11742" s="128"/>
      <c r="FY11742" s="129"/>
      <c r="GA11742" s="128"/>
    </row>
    <row r="11743" spans="179:183" x14ac:dyDescent="0.35">
      <c r="FW11743" s="128"/>
      <c r="FX11743" s="128"/>
      <c r="FY11743" s="129"/>
      <c r="GA11743" s="128"/>
    </row>
    <row r="11744" spans="179:183" x14ac:dyDescent="0.35">
      <c r="FW11744" s="128"/>
      <c r="FX11744" s="128"/>
      <c r="FY11744" s="129"/>
      <c r="GA11744" s="128"/>
    </row>
    <row r="11745" spans="179:183" x14ac:dyDescent="0.35">
      <c r="FW11745" s="128"/>
      <c r="FX11745" s="128"/>
      <c r="FY11745" s="129"/>
      <c r="GA11745" s="128"/>
    </row>
    <row r="11746" spans="179:183" x14ac:dyDescent="0.35">
      <c r="FW11746" s="128"/>
      <c r="FX11746" s="128"/>
      <c r="FY11746" s="129"/>
      <c r="GA11746" s="128"/>
    </row>
    <row r="11747" spans="179:183" x14ac:dyDescent="0.35">
      <c r="FW11747" s="128"/>
      <c r="FX11747" s="128"/>
      <c r="FY11747" s="129"/>
      <c r="GA11747" s="128"/>
    </row>
    <row r="11748" spans="179:183" x14ac:dyDescent="0.35">
      <c r="FW11748" s="128"/>
      <c r="FX11748" s="128"/>
      <c r="FY11748" s="129"/>
      <c r="GA11748" s="128"/>
    </row>
    <row r="11749" spans="179:183" x14ac:dyDescent="0.35">
      <c r="FW11749" s="128"/>
      <c r="FX11749" s="128"/>
      <c r="FY11749" s="129"/>
      <c r="GA11749" s="128"/>
    </row>
    <row r="11750" spans="179:183" x14ac:dyDescent="0.35">
      <c r="FW11750" s="128"/>
      <c r="FX11750" s="128"/>
      <c r="FY11750" s="129"/>
      <c r="GA11750" s="128"/>
    </row>
    <row r="11751" spans="179:183" x14ac:dyDescent="0.35">
      <c r="FW11751" s="128"/>
      <c r="FX11751" s="128"/>
      <c r="FY11751" s="129"/>
      <c r="GA11751" s="128"/>
    </row>
    <row r="11752" spans="179:183" x14ac:dyDescent="0.35">
      <c r="FW11752" s="128"/>
      <c r="FX11752" s="128"/>
      <c r="FY11752" s="129"/>
      <c r="GA11752" s="128"/>
    </row>
    <row r="11753" spans="179:183" x14ac:dyDescent="0.35">
      <c r="FW11753" s="128"/>
      <c r="FX11753" s="128"/>
      <c r="FY11753" s="129"/>
      <c r="GA11753" s="128"/>
    </row>
    <row r="11754" spans="179:183" x14ac:dyDescent="0.35">
      <c r="FW11754" s="128"/>
      <c r="FX11754" s="128"/>
      <c r="FY11754" s="129"/>
      <c r="GA11754" s="128"/>
    </row>
    <row r="11755" spans="179:183" x14ac:dyDescent="0.35">
      <c r="FW11755" s="128"/>
      <c r="FX11755" s="128"/>
      <c r="FY11755" s="129"/>
      <c r="GA11755" s="128"/>
    </row>
    <row r="11756" spans="179:183" x14ac:dyDescent="0.35">
      <c r="FW11756" s="128"/>
      <c r="FX11756" s="128"/>
      <c r="FY11756" s="129"/>
      <c r="GA11756" s="128"/>
    </row>
    <row r="11757" spans="179:183" x14ac:dyDescent="0.35">
      <c r="FW11757" s="128"/>
      <c r="FX11757" s="128"/>
      <c r="FY11757" s="129"/>
      <c r="GA11757" s="128"/>
    </row>
    <row r="11758" spans="179:183" x14ac:dyDescent="0.35">
      <c r="FW11758" s="128"/>
      <c r="FX11758" s="128"/>
      <c r="FY11758" s="129"/>
      <c r="GA11758" s="128"/>
    </row>
    <row r="11759" spans="179:183" x14ac:dyDescent="0.35">
      <c r="FW11759" s="128"/>
      <c r="FX11759" s="128"/>
      <c r="FY11759" s="129"/>
      <c r="GA11759" s="128"/>
    </row>
    <row r="11760" spans="179:183" x14ac:dyDescent="0.35">
      <c r="FW11760" s="128"/>
      <c r="FX11760" s="128"/>
      <c r="FY11760" s="129"/>
      <c r="GA11760" s="128"/>
    </row>
    <row r="11761" spans="179:183" x14ac:dyDescent="0.35">
      <c r="FW11761" s="128"/>
      <c r="FX11761" s="128"/>
      <c r="FY11761" s="129"/>
      <c r="GA11761" s="128"/>
    </row>
    <row r="11762" spans="179:183" x14ac:dyDescent="0.35">
      <c r="FW11762" s="128"/>
      <c r="FX11762" s="128"/>
      <c r="FY11762" s="129"/>
      <c r="GA11762" s="128"/>
    </row>
    <row r="11763" spans="179:183" x14ac:dyDescent="0.35">
      <c r="FW11763" s="128"/>
      <c r="FX11763" s="128"/>
      <c r="FY11763" s="129"/>
      <c r="GA11763" s="128"/>
    </row>
    <row r="11764" spans="179:183" x14ac:dyDescent="0.35">
      <c r="FW11764" s="128"/>
      <c r="FX11764" s="128"/>
      <c r="FY11764" s="129"/>
      <c r="GA11764" s="128"/>
    </row>
    <row r="11765" spans="179:183" x14ac:dyDescent="0.35">
      <c r="FW11765" s="128"/>
      <c r="FX11765" s="128"/>
      <c r="FY11765" s="129"/>
      <c r="GA11765" s="128"/>
    </row>
    <row r="11766" spans="179:183" x14ac:dyDescent="0.35">
      <c r="FW11766" s="128"/>
      <c r="FX11766" s="128"/>
      <c r="FY11766" s="129"/>
      <c r="GA11766" s="128"/>
    </row>
    <row r="11767" spans="179:183" x14ac:dyDescent="0.35">
      <c r="FW11767" s="128"/>
      <c r="FX11767" s="128"/>
      <c r="FY11767" s="129"/>
      <c r="GA11767" s="128"/>
    </row>
    <row r="11768" spans="179:183" x14ac:dyDescent="0.35">
      <c r="FW11768" s="128"/>
      <c r="FX11768" s="128"/>
      <c r="FY11768" s="129"/>
      <c r="GA11768" s="128"/>
    </row>
    <row r="11769" spans="179:183" x14ac:dyDescent="0.35">
      <c r="FW11769" s="128"/>
      <c r="FX11769" s="128"/>
      <c r="FY11769" s="129"/>
      <c r="GA11769" s="128"/>
    </row>
    <row r="11770" spans="179:183" x14ac:dyDescent="0.35">
      <c r="FW11770" s="128"/>
      <c r="FX11770" s="128"/>
      <c r="FY11770" s="129"/>
      <c r="GA11770" s="128"/>
    </row>
    <row r="11771" spans="179:183" x14ac:dyDescent="0.35">
      <c r="FW11771" s="128"/>
      <c r="FX11771" s="128"/>
      <c r="FY11771" s="129"/>
      <c r="GA11771" s="128"/>
    </row>
    <row r="11772" spans="179:183" x14ac:dyDescent="0.35">
      <c r="FW11772" s="128"/>
      <c r="FX11772" s="128"/>
      <c r="FY11772" s="129"/>
      <c r="GA11772" s="128"/>
    </row>
    <row r="11773" spans="179:183" x14ac:dyDescent="0.35">
      <c r="FW11773" s="128"/>
      <c r="FX11773" s="128"/>
      <c r="FY11773" s="129"/>
      <c r="GA11773" s="128"/>
    </row>
    <row r="11774" spans="179:183" x14ac:dyDescent="0.35">
      <c r="FW11774" s="128"/>
      <c r="FX11774" s="128"/>
      <c r="FY11774" s="129"/>
      <c r="GA11774" s="128"/>
    </row>
    <row r="11775" spans="179:183" x14ac:dyDescent="0.35">
      <c r="FW11775" s="128"/>
      <c r="FX11775" s="128"/>
      <c r="FY11775" s="129"/>
      <c r="GA11775" s="128"/>
    </row>
    <row r="11776" spans="179:183" x14ac:dyDescent="0.35">
      <c r="FW11776" s="128"/>
      <c r="FX11776" s="128"/>
      <c r="FY11776" s="129"/>
      <c r="GA11776" s="128"/>
    </row>
    <row r="11777" spans="179:183" x14ac:dyDescent="0.35">
      <c r="FW11777" s="128"/>
      <c r="FX11777" s="128"/>
      <c r="FY11777" s="129"/>
      <c r="GA11777" s="128"/>
    </row>
    <row r="11778" spans="179:183" x14ac:dyDescent="0.35">
      <c r="FW11778" s="128"/>
      <c r="FX11778" s="128"/>
      <c r="FY11778" s="129"/>
      <c r="GA11778" s="128"/>
    </row>
    <row r="11779" spans="179:183" x14ac:dyDescent="0.35">
      <c r="FW11779" s="128"/>
      <c r="FX11779" s="128"/>
      <c r="FY11779" s="129"/>
      <c r="GA11779" s="128"/>
    </row>
    <row r="11780" spans="179:183" x14ac:dyDescent="0.35">
      <c r="FW11780" s="128"/>
      <c r="FX11780" s="128"/>
      <c r="FY11780" s="129"/>
      <c r="GA11780" s="128"/>
    </row>
    <row r="11781" spans="179:183" x14ac:dyDescent="0.35">
      <c r="FW11781" s="128"/>
      <c r="FX11781" s="128"/>
      <c r="FY11781" s="129"/>
      <c r="GA11781" s="128"/>
    </row>
    <row r="11782" spans="179:183" x14ac:dyDescent="0.35">
      <c r="FW11782" s="128"/>
      <c r="FX11782" s="128"/>
      <c r="FY11782" s="129"/>
      <c r="GA11782" s="128"/>
    </row>
    <row r="11783" spans="179:183" x14ac:dyDescent="0.35">
      <c r="FW11783" s="128"/>
      <c r="FX11783" s="128"/>
      <c r="FY11783" s="129"/>
      <c r="GA11783" s="128"/>
    </row>
    <row r="11784" spans="179:183" x14ac:dyDescent="0.35">
      <c r="FW11784" s="128"/>
      <c r="FX11784" s="128"/>
      <c r="FY11784" s="129"/>
      <c r="GA11784" s="128"/>
    </row>
    <row r="11785" spans="179:183" x14ac:dyDescent="0.35">
      <c r="FW11785" s="128"/>
      <c r="FX11785" s="128"/>
      <c r="FY11785" s="129"/>
      <c r="GA11785" s="128"/>
    </row>
    <row r="11786" spans="179:183" x14ac:dyDescent="0.35">
      <c r="FW11786" s="128"/>
      <c r="FX11786" s="128"/>
      <c r="FY11786" s="129"/>
      <c r="GA11786" s="128"/>
    </row>
    <row r="11787" spans="179:183" x14ac:dyDescent="0.35">
      <c r="FW11787" s="128"/>
      <c r="FX11787" s="128"/>
      <c r="FY11787" s="129"/>
      <c r="GA11787" s="128"/>
    </row>
    <row r="11788" spans="179:183" x14ac:dyDescent="0.35">
      <c r="FW11788" s="128"/>
      <c r="FX11788" s="128"/>
      <c r="FY11788" s="129"/>
      <c r="GA11788" s="128"/>
    </row>
    <row r="11789" spans="179:183" x14ac:dyDescent="0.35">
      <c r="FW11789" s="128"/>
      <c r="FX11789" s="128"/>
      <c r="FY11789" s="129"/>
      <c r="GA11789" s="128"/>
    </row>
    <row r="11790" spans="179:183" x14ac:dyDescent="0.35">
      <c r="FW11790" s="128"/>
      <c r="FX11790" s="128"/>
      <c r="FY11790" s="129"/>
      <c r="GA11790" s="128"/>
    </row>
    <row r="11791" spans="179:183" x14ac:dyDescent="0.35">
      <c r="FW11791" s="128"/>
      <c r="FX11791" s="128"/>
      <c r="FY11791" s="129"/>
      <c r="GA11791" s="128"/>
    </row>
    <row r="11792" spans="179:183" x14ac:dyDescent="0.35">
      <c r="FW11792" s="128"/>
      <c r="FX11792" s="128"/>
      <c r="FY11792" s="129"/>
      <c r="GA11792" s="128"/>
    </row>
    <row r="11793" spans="179:183" x14ac:dyDescent="0.35">
      <c r="FW11793" s="128"/>
      <c r="FX11793" s="128"/>
      <c r="FY11793" s="129"/>
      <c r="GA11793" s="128"/>
    </row>
    <row r="11794" spans="179:183" x14ac:dyDescent="0.35">
      <c r="FW11794" s="128"/>
      <c r="FX11794" s="128"/>
      <c r="FY11794" s="129"/>
      <c r="GA11794" s="128"/>
    </row>
    <row r="11795" spans="179:183" x14ac:dyDescent="0.35">
      <c r="FW11795" s="128"/>
      <c r="FX11795" s="128"/>
      <c r="FY11795" s="129"/>
      <c r="GA11795" s="128"/>
    </row>
    <row r="11796" spans="179:183" x14ac:dyDescent="0.35">
      <c r="FW11796" s="128"/>
      <c r="FX11796" s="128"/>
      <c r="FY11796" s="129"/>
      <c r="GA11796" s="128"/>
    </row>
    <row r="11797" spans="179:183" x14ac:dyDescent="0.35">
      <c r="FW11797" s="128"/>
      <c r="FX11797" s="128"/>
      <c r="FY11797" s="129"/>
      <c r="GA11797" s="128"/>
    </row>
    <row r="11798" spans="179:183" x14ac:dyDescent="0.35">
      <c r="FW11798" s="128"/>
      <c r="FX11798" s="128"/>
      <c r="FY11798" s="129"/>
      <c r="GA11798" s="128"/>
    </row>
    <row r="11799" spans="179:183" x14ac:dyDescent="0.35">
      <c r="FW11799" s="128"/>
      <c r="FX11799" s="128"/>
      <c r="FY11799" s="129"/>
      <c r="GA11799" s="128"/>
    </row>
    <row r="11800" spans="179:183" x14ac:dyDescent="0.35">
      <c r="FW11800" s="128"/>
      <c r="FX11800" s="128"/>
      <c r="FY11800" s="129"/>
      <c r="GA11800" s="128"/>
    </row>
    <row r="11801" spans="179:183" x14ac:dyDescent="0.35">
      <c r="FW11801" s="128"/>
      <c r="FX11801" s="128"/>
      <c r="FY11801" s="129"/>
      <c r="GA11801" s="128"/>
    </row>
    <row r="11802" spans="179:183" x14ac:dyDescent="0.35">
      <c r="FW11802" s="128"/>
      <c r="FX11802" s="128"/>
      <c r="FY11802" s="129"/>
      <c r="GA11802" s="128"/>
    </row>
    <row r="11803" spans="179:183" x14ac:dyDescent="0.35">
      <c r="FW11803" s="128"/>
      <c r="FX11803" s="128"/>
      <c r="FY11803" s="129"/>
      <c r="GA11803" s="128"/>
    </row>
    <row r="11804" spans="179:183" x14ac:dyDescent="0.35">
      <c r="FW11804" s="128"/>
      <c r="FX11804" s="128"/>
      <c r="FY11804" s="129"/>
      <c r="GA11804" s="128"/>
    </row>
    <row r="11805" spans="179:183" x14ac:dyDescent="0.35">
      <c r="FW11805" s="128"/>
      <c r="FX11805" s="128"/>
      <c r="FY11805" s="129"/>
      <c r="GA11805" s="128"/>
    </row>
    <row r="11806" spans="179:183" x14ac:dyDescent="0.35">
      <c r="FW11806" s="128"/>
      <c r="FX11806" s="128"/>
      <c r="FY11806" s="129"/>
      <c r="GA11806" s="128"/>
    </row>
    <row r="11807" spans="179:183" x14ac:dyDescent="0.35">
      <c r="FW11807" s="128"/>
      <c r="FX11807" s="128"/>
      <c r="FY11807" s="129"/>
      <c r="GA11807" s="128"/>
    </row>
    <row r="11808" spans="179:183" x14ac:dyDescent="0.35">
      <c r="FW11808" s="128"/>
      <c r="FX11808" s="128"/>
      <c r="FY11808" s="129"/>
      <c r="GA11808" s="128"/>
    </row>
    <row r="11809" spans="179:183" x14ac:dyDescent="0.35">
      <c r="FW11809" s="128"/>
      <c r="FX11809" s="128"/>
      <c r="FY11809" s="129"/>
      <c r="GA11809" s="128"/>
    </row>
    <row r="11810" spans="179:183" x14ac:dyDescent="0.35">
      <c r="FW11810" s="128"/>
      <c r="FX11810" s="128"/>
      <c r="FY11810" s="129"/>
      <c r="GA11810" s="128"/>
    </row>
    <row r="11811" spans="179:183" x14ac:dyDescent="0.35">
      <c r="FW11811" s="128"/>
      <c r="FX11811" s="128"/>
      <c r="FY11811" s="129"/>
      <c r="GA11811" s="128"/>
    </row>
    <row r="11812" spans="179:183" x14ac:dyDescent="0.35">
      <c r="FW11812" s="128"/>
      <c r="FX11812" s="128"/>
      <c r="FY11812" s="129"/>
      <c r="GA11812" s="128"/>
    </row>
    <row r="11813" spans="179:183" x14ac:dyDescent="0.35">
      <c r="FW11813" s="128"/>
      <c r="FX11813" s="128"/>
      <c r="FY11813" s="129"/>
      <c r="GA11813" s="128"/>
    </row>
    <row r="11814" spans="179:183" x14ac:dyDescent="0.35">
      <c r="FW11814" s="128"/>
      <c r="FX11814" s="128"/>
      <c r="FY11814" s="129"/>
      <c r="GA11814" s="128"/>
    </row>
    <row r="11815" spans="179:183" x14ac:dyDescent="0.35">
      <c r="FW11815" s="128"/>
      <c r="FX11815" s="128"/>
      <c r="FY11815" s="129"/>
      <c r="GA11815" s="128"/>
    </row>
    <row r="11816" spans="179:183" x14ac:dyDescent="0.35">
      <c r="FW11816" s="128"/>
      <c r="FX11816" s="128"/>
      <c r="FY11816" s="129"/>
      <c r="GA11816" s="128"/>
    </row>
    <row r="11817" spans="179:183" x14ac:dyDescent="0.35">
      <c r="FW11817" s="128"/>
      <c r="FX11817" s="128"/>
      <c r="FY11817" s="129"/>
      <c r="GA11817" s="128"/>
    </row>
    <row r="11818" spans="179:183" x14ac:dyDescent="0.35">
      <c r="FW11818" s="128"/>
      <c r="FX11818" s="128"/>
      <c r="FY11818" s="129"/>
      <c r="GA11818" s="128"/>
    </row>
    <row r="11819" spans="179:183" x14ac:dyDescent="0.35">
      <c r="FW11819" s="128"/>
      <c r="FX11819" s="128"/>
      <c r="FY11819" s="129"/>
      <c r="GA11819" s="128"/>
    </row>
    <row r="11820" spans="179:183" x14ac:dyDescent="0.35">
      <c r="FW11820" s="128"/>
      <c r="FX11820" s="128"/>
      <c r="FY11820" s="129"/>
      <c r="GA11820" s="128"/>
    </row>
    <row r="11821" spans="179:183" x14ac:dyDescent="0.35">
      <c r="FW11821" s="128"/>
      <c r="FX11821" s="128"/>
      <c r="FY11821" s="129"/>
      <c r="GA11821" s="128"/>
    </row>
    <row r="11822" spans="179:183" x14ac:dyDescent="0.35">
      <c r="FW11822" s="128"/>
      <c r="FX11822" s="128"/>
      <c r="FY11822" s="129"/>
      <c r="GA11822" s="128"/>
    </row>
    <row r="11823" spans="179:183" x14ac:dyDescent="0.35">
      <c r="FW11823" s="128"/>
      <c r="FX11823" s="128"/>
      <c r="FY11823" s="129"/>
      <c r="GA11823" s="128"/>
    </row>
    <row r="11824" spans="179:183" x14ac:dyDescent="0.35">
      <c r="FW11824" s="128"/>
      <c r="FX11824" s="128"/>
      <c r="FY11824" s="129"/>
      <c r="GA11824" s="128"/>
    </row>
    <row r="11825" spans="179:183" x14ac:dyDescent="0.35">
      <c r="FW11825" s="128"/>
      <c r="FX11825" s="128"/>
      <c r="FY11825" s="129"/>
      <c r="GA11825" s="128"/>
    </row>
    <row r="11826" spans="179:183" x14ac:dyDescent="0.35">
      <c r="FW11826" s="128"/>
      <c r="FX11826" s="128"/>
      <c r="FY11826" s="129"/>
      <c r="GA11826" s="128"/>
    </row>
    <row r="11827" spans="179:183" x14ac:dyDescent="0.35">
      <c r="FW11827" s="128"/>
      <c r="FX11827" s="128"/>
      <c r="FY11827" s="129"/>
      <c r="GA11827" s="128"/>
    </row>
    <row r="11828" spans="179:183" x14ac:dyDescent="0.35">
      <c r="FW11828" s="128"/>
      <c r="FX11828" s="128"/>
      <c r="FY11828" s="129"/>
      <c r="GA11828" s="128"/>
    </row>
    <row r="11829" spans="179:183" x14ac:dyDescent="0.35">
      <c r="FW11829" s="128"/>
      <c r="FX11829" s="128"/>
      <c r="FY11829" s="129"/>
      <c r="GA11829" s="128"/>
    </row>
    <row r="11830" spans="179:183" x14ac:dyDescent="0.35">
      <c r="FW11830" s="128"/>
      <c r="FX11830" s="128"/>
      <c r="FY11830" s="129"/>
      <c r="GA11830" s="128"/>
    </row>
    <row r="11831" spans="179:183" x14ac:dyDescent="0.35">
      <c r="FW11831" s="128"/>
      <c r="FX11831" s="128"/>
      <c r="FY11831" s="129"/>
      <c r="GA11831" s="128"/>
    </row>
    <row r="11832" spans="179:183" x14ac:dyDescent="0.35">
      <c r="FW11832" s="128"/>
      <c r="FX11832" s="128"/>
      <c r="FY11832" s="129"/>
      <c r="GA11832" s="128"/>
    </row>
    <row r="11833" spans="179:183" x14ac:dyDescent="0.35">
      <c r="FW11833" s="128"/>
      <c r="FX11833" s="128"/>
      <c r="FY11833" s="129"/>
      <c r="GA11833" s="128"/>
    </row>
    <row r="11834" spans="179:183" x14ac:dyDescent="0.35">
      <c r="FW11834" s="128"/>
      <c r="FX11834" s="128"/>
      <c r="FY11834" s="129"/>
      <c r="GA11834" s="128"/>
    </row>
    <row r="11835" spans="179:183" x14ac:dyDescent="0.35">
      <c r="FW11835" s="128"/>
      <c r="FX11835" s="128"/>
      <c r="FY11835" s="129"/>
      <c r="GA11835" s="128"/>
    </row>
    <row r="11836" spans="179:183" x14ac:dyDescent="0.35">
      <c r="FW11836" s="128"/>
      <c r="FX11836" s="128"/>
      <c r="FY11836" s="129"/>
      <c r="GA11836" s="128"/>
    </row>
    <row r="11837" spans="179:183" x14ac:dyDescent="0.35">
      <c r="FW11837" s="128"/>
      <c r="FX11837" s="128"/>
      <c r="FY11837" s="129"/>
      <c r="GA11837" s="128"/>
    </row>
    <row r="11838" spans="179:183" x14ac:dyDescent="0.35">
      <c r="FW11838" s="128"/>
      <c r="FX11838" s="128"/>
      <c r="FY11838" s="129"/>
      <c r="GA11838" s="128"/>
    </row>
    <row r="11839" spans="179:183" x14ac:dyDescent="0.35">
      <c r="FW11839" s="128"/>
      <c r="FX11839" s="128"/>
      <c r="FY11839" s="129"/>
      <c r="GA11839" s="128"/>
    </row>
    <row r="11840" spans="179:183" x14ac:dyDescent="0.35">
      <c r="FW11840" s="128"/>
      <c r="FX11840" s="128"/>
      <c r="FY11840" s="129"/>
      <c r="GA11840" s="128"/>
    </row>
    <row r="11841" spans="179:183" x14ac:dyDescent="0.35">
      <c r="FW11841" s="128"/>
      <c r="FX11841" s="128"/>
      <c r="FY11841" s="129"/>
      <c r="GA11841" s="128"/>
    </row>
    <row r="11842" spans="179:183" x14ac:dyDescent="0.35">
      <c r="FW11842" s="128"/>
      <c r="FX11842" s="128"/>
      <c r="FY11842" s="129"/>
      <c r="GA11842" s="128"/>
    </row>
    <row r="11843" spans="179:183" x14ac:dyDescent="0.35">
      <c r="FW11843" s="128"/>
      <c r="FX11843" s="128"/>
      <c r="FY11843" s="129"/>
      <c r="GA11843" s="128"/>
    </row>
    <row r="11844" spans="179:183" x14ac:dyDescent="0.35">
      <c r="FW11844" s="128"/>
      <c r="FX11844" s="128"/>
      <c r="FY11844" s="129"/>
      <c r="GA11844" s="128"/>
    </row>
    <row r="11845" spans="179:183" x14ac:dyDescent="0.35">
      <c r="FW11845" s="128"/>
      <c r="FX11845" s="128"/>
      <c r="FY11845" s="129"/>
      <c r="GA11845" s="128"/>
    </row>
    <row r="11846" spans="179:183" x14ac:dyDescent="0.35">
      <c r="FW11846" s="128"/>
      <c r="FX11846" s="128"/>
      <c r="FY11846" s="129"/>
      <c r="GA11846" s="128"/>
    </row>
    <row r="11847" spans="179:183" x14ac:dyDescent="0.35">
      <c r="FW11847" s="128"/>
      <c r="FX11847" s="128"/>
      <c r="FY11847" s="129"/>
      <c r="GA11847" s="128"/>
    </row>
    <row r="11848" spans="179:183" x14ac:dyDescent="0.35">
      <c r="FW11848" s="128"/>
      <c r="FX11848" s="128"/>
      <c r="FY11848" s="129"/>
      <c r="GA11848" s="128"/>
    </row>
    <row r="11849" spans="179:183" x14ac:dyDescent="0.35">
      <c r="FW11849" s="128"/>
      <c r="FX11849" s="128"/>
      <c r="FY11849" s="129"/>
      <c r="GA11849" s="128"/>
    </row>
    <row r="11850" spans="179:183" x14ac:dyDescent="0.35">
      <c r="FW11850" s="128"/>
      <c r="FX11850" s="128"/>
      <c r="FY11850" s="129"/>
      <c r="GA11850" s="128"/>
    </row>
    <row r="11851" spans="179:183" x14ac:dyDescent="0.35">
      <c r="FW11851" s="128"/>
      <c r="FX11851" s="128"/>
      <c r="FY11851" s="129"/>
      <c r="GA11851" s="128"/>
    </row>
    <row r="11852" spans="179:183" x14ac:dyDescent="0.35">
      <c r="FW11852" s="128"/>
      <c r="FX11852" s="128"/>
      <c r="FY11852" s="129"/>
      <c r="GA11852" s="128"/>
    </row>
    <row r="11853" spans="179:183" x14ac:dyDescent="0.35">
      <c r="FW11853" s="128"/>
      <c r="FX11853" s="128"/>
      <c r="FY11853" s="129"/>
      <c r="GA11853" s="128"/>
    </row>
    <row r="11854" spans="179:183" x14ac:dyDescent="0.35">
      <c r="FW11854" s="128"/>
      <c r="FX11854" s="128"/>
      <c r="FY11854" s="129"/>
      <c r="GA11854" s="128"/>
    </row>
    <row r="11855" spans="179:183" x14ac:dyDescent="0.35">
      <c r="FW11855" s="128"/>
      <c r="FX11855" s="128"/>
      <c r="FY11855" s="129"/>
      <c r="GA11855" s="128"/>
    </row>
    <row r="11856" spans="179:183" x14ac:dyDescent="0.35">
      <c r="FW11856" s="128"/>
      <c r="FX11856" s="128"/>
      <c r="FY11856" s="129"/>
      <c r="GA11856" s="128"/>
    </row>
    <row r="11857" spans="179:183" x14ac:dyDescent="0.35">
      <c r="FW11857" s="128"/>
      <c r="FX11857" s="128"/>
      <c r="FY11857" s="129"/>
      <c r="GA11857" s="128"/>
    </row>
    <row r="11858" spans="179:183" x14ac:dyDescent="0.35">
      <c r="FW11858" s="128"/>
      <c r="FX11858" s="128"/>
      <c r="FY11858" s="129"/>
      <c r="GA11858" s="128"/>
    </row>
    <row r="11859" spans="179:183" x14ac:dyDescent="0.35">
      <c r="FW11859" s="128"/>
      <c r="FX11859" s="128"/>
      <c r="FY11859" s="129"/>
      <c r="GA11859" s="128"/>
    </row>
    <row r="11860" spans="179:183" x14ac:dyDescent="0.35">
      <c r="FW11860" s="128"/>
      <c r="FX11860" s="128"/>
      <c r="FY11860" s="129"/>
      <c r="GA11860" s="128"/>
    </row>
    <row r="11861" spans="179:183" x14ac:dyDescent="0.35">
      <c r="FW11861" s="128"/>
      <c r="FX11861" s="128"/>
      <c r="FY11861" s="129"/>
      <c r="GA11861" s="128"/>
    </row>
    <row r="11862" spans="179:183" x14ac:dyDescent="0.35">
      <c r="FW11862" s="128"/>
      <c r="FX11862" s="128"/>
      <c r="FY11862" s="129"/>
      <c r="GA11862" s="128"/>
    </row>
    <row r="11863" spans="179:183" x14ac:dyDescent="0.35">
      <c r="FW11863" s="128"/>
      <c r="FX11863" s="128"/>
      <c r="FY11863" s="129"/>
      <c r="GA11863" s="128"/>
    </row>
    <row r="11864" spans="179:183" x14ac:dyDescent="0.35">
      <c r="FW11864" s="128"/>
      <c r="FX11864" s="128"/>
      <c r="FY11864" s="129"/>
      <c r="GA11864" s="128"/>
    </row>
    <row r="11865" spans="179:183" x14ac:dyDescent="0.35">
      <c r="FW11865" s="128"/>
      <c r="FX11865" s="128"/>
      <c r="FY11865" s="129"/>
      <c r="GA11865" s="128"/>
    </row>
    <row r="11866" spans="179:183" x14ac:dyDescent="0.35">
      <c r="FW11866" s="128"/>
      <c r="FX11866" s="128"/>
      <c r="FY11866" s="129"/>
      <c r="GA11866" s="128"/>
    </row>
    <row r="11867" spans="179:183" x14ac:dyDescent="0.35">
      <c r="FW11867" s="128"/>
      <c r="FX11867" s="128"/>
      <c r="FY11867" s="129"/>
      <c r="GA11867" s="128"/>
    </row>
    <row r="11868" spans="179:183" x14ac:dyDescent="0.35">
      <c r="FW11868" s="128"/>
      <c r="FX11868" s="128"/>
      <c r="FY11868" s="129"/>
      <c r="GA11868" s="128"/>
    </row>
    <row r="11869" spans="179:183" x14ac:dyDescent="0.35">
      <c r="FW11869" s="128"/>
      <c r="FX11869" s="128"/>
      <c r="FY11869" s="129"/>
      <c r="GA11869" s="128"/>
    </row>
    <row r="11870" spans="179:183" x14ac:dyDescent="0.35">
      <c r="FW11870" s="128"/>
      <c r="FX11870" s="128"/>
      <c r="FY11870" s="129"/>
      <c r="GA11870" s="128"/>
    </row>
    <row r="11871" spans="179:183" x14ac:dyDescent="0.35">
      <c r="FW11871" s="128"/>
      <c r="FX11871" s="128"/>
      <c r="FY11871" s="129"/>
      <c r="GA11871" s="128"/>
    </row>
    <row r="11872" spans="179:183" x14ac:dyDescent="0.35">
      <c r="FW11872" s="128"/>
      <c r="FX11872" s="128"/>
      <c r="FY11872" s="129"/>
      <c r="GA11872" s="128"/>
    </row>
    <row r="11873" spans="179:183" x14ac:dyDescent="0.35">
      <c r="FW11873" s="128"/>
      <c r="FX11873" s="128"/>
      <c r="FY11873" s="129"/>
      <c r="GA11873" s="128"/>
    </row>
    <row r="11874" spans="179:183" x14ac:dyDescent="0.35">
      <c r="FW11874" s="128"/>
      <c r="FX11874" s="128"/>
      <c r="FY11874" s="129"/>
      <c r="GA11874" s="128"/>
    </row>
    <row r="11875" spans="179:183" x14ac:dyDescent="0.35">
      <c r="FW11875" s="128"/>
      <c r="FX11875" s="128"/>
      <c r="FY11875" s="129"/>
      <c r="GA11875" s="128"/>
    </row>
    <row r="11876" spans="179:183" x14ac:dyDescent="0.35">
      <c r="FW11876" s="128"/>
      <c r="FX11876" s="128"/>
      <c r="FY11876" s="129"/>
      <c r="GA11876" s="128"/>
    </row>
    <row r="11877" spans="179:183" x14ac:dyDescent="0.35">
      <c r="FW11877" s="128"/>
      <c r="FX11877" s="128"/>
      <c r="FY11877" s="129"/>
      <c r="GA11877" s="128"/>
    </row>
    <row r="11878" spans="179:183" x14ac:dyDescent="0.35">
      <c r="FW11878" s="128"/>
      <c r="FX11878" s="128"/>
      <c r="FY11878" s="129"/>
      <c r="GA11878" s="128"/>
    </row>
    <row r="11879" spans="179:183" x14ac:dyDescent="0.35">
      <c r="FW11879" s="128"/>
      <c r="FX11879" s="128"/>
      <c r="FY11879" s="129"/>
      <c r="GA11879" s="128"/>
    </row>
    <row r="11880" spans="179:183" x14ac:dyDescent="0.35">
      <c r="FW11880" s="128"/>
      <c r="FX11880" s="128"/>
      <c r="FY11880" s="129"/>
      <c r="GA11880" s="128"/>
    </row>
    <row r="11881" spans="179:183" x14ac:dyDescent="0.35">
      <c r="FW11881" s="128"/>
      <c r="FX11881" s="128"/>
      <c r="FY11881" s="129"/>
      <c r="GA11881" s="128"/>
    </row>
    <row r="11882" spans="179:183" x14ac:dyDescent="0.35">
      <c r="FW11882" s="128"/>
      <c r="FX11882" s="128"/>
      <c r="FY11882" s="129"/>
      <c r="GA11882" s="128"/>
    </row>
    <row r="11883" spans="179:183" x14ac:dyDescent="0.35">
      <c r="FW11883" s="128"/>
      <c r="FX11883" s="128"/>
      <c r="FY11883" s="129"/>
      <c r="GA11883" s="128"/>
    </row>
    <row r="11884" spans="179:183" x14ac:dyDescent="0.35">
      <c r="FW11884" s="128"/>
      <c r="FX11884" s="128"/>
      <c r="FY11884" s="129"/>
      <c r="GA11884" s="128"/>
    </row>
    <row r="11885" spans="179:183" x14ac:dyDescent="0.35">
      <c r="FW11885" s="128"/>
      <c r="FX11885" s="128"/>
      <c r="FY11885" s="129"/>
      <c r="GA11885" s="128"/>
    </row>
    <row r="11886" spans="179:183" x14ac:dyDescent="0.35">
      <c r="FW11886" s="128"/>
      <c r="FX11886" s="128"/>
      <c r="FY11886" s="129"/>
      <c r="GA11886" s="128"/>
    </row>
    <row r="11887" spans="179:183" x14ac:dyDescent="0.35">
      <c r="FW11887" s="128"/>
      <c r="FX11887" s="128"/>
      <c r="FY11887" s="129"/>
      <c r="GA11887" s="128"/>
    </row>
    <row r="11888" spans="179:183" x14ac:dyDescent="0.35">
      <c r="FW11888" s="128"/>
      <c r="FX11888" s="128"/>
      <c r="FY11888" s="129"/>
      <c r="GA11888" s="128"/>
    </row>
    <row r="11889" spans="179:183" x14ac:dyDescent="0.35">
      <c r="FW11889" s="128"/>
      <c r="FX11889" s="128"/>
      <c r="FY11889" s="129"/>
      <c r="GA11889" s="128"/>
    </row>
    <row r="11890" spans="179:183" x14ac:dyDescent="0.35">
      <c r="FW11890" s="128"/>
      <c r="FX11890" s="128"/>
      <c r="FY11890" s="129"/>
      <c r="GA11890" s="128"/>
    </row>
    <row r="11891" spans="179:183" x14ac:dyDescent="0.35">
      <c r="FW11891" s="128"/>
      <c r="FX11891" s="128"/>
      <c r="FY11891" s="129"/>
      <c r="GA11891" s="128"/>
    </row>
    <row r="11892" spans="179:183" x14ac:dyDescent="0.35">
      <c r="FW11892" s="128"/>
      <c r="FX11892" s="128"/>
      <c r="FY11892" s="129"/>
      <c r="GA11892" s="128"/>
    </row>
    <row r="11893" spans="179:183" x14ac:dyDescent="0.35">
      <c r="FW11893" s="128"/>
      <c r="FX11893" s="128"/>
      <c r="FY11893" s="129"/>
      <c r="GA11893" s="128"/>
    </row>
    <row r="11894" spans="179:183" x14ac:dyDescent="0.35">
      <c r="FW11894" s="128"/>
      <c r="FX11894" s="128"/>
      <c r="FY11894" s="129"/>
      <c r="GA11894" s="128"/>
    </row>
    <row r="11895" spans="179:183" x14ac:dyDescent="0.35">
      <c r="FW11895" s="128"/>
      <c r="FX11895" s="128"/>
      <c r="FY11895" s="129"/>
      <c r="GA11895" s="128"/>
    </row>
    <row r="11896" spans="179:183" x14ac:dyDescent="0.35">
      <c r="FW11896" s="128"/>
      <c r="FX11896" s="128"/>
      <c r="FY11896" s="129"/>
      <c r="GA11896" s="128"/>
    </row>
    <row r="11897" spans="179:183" x14ac:dyDescent="0.35">
      <c r="FW11897" s="128"/>
      <c r="FX11897" s="128"/>
      <c r="FY11897" s="129"/>
      <c r="GA11897" s="128"/>
    </row>
    <row r="11898" spans="179:183" x14ac:dyDescent="0.35">
      <c r="FW11898" s="128"/>
      <c r="FX11898" s="128"/>
      <c r="FY11898" s="129"/>
      <c r="GA11898" s="128"/>
    </row>
    <row r="11899" spans="179:183" x14ac:dyDescent="0.35">
      <c r="FW11899" s="128"/>
      <c r="FX11899" s="128"/>
      <c r="FY11899" s="129"/>
      <c r="GA11899" s="128"/>
    </row>
    <row r="11900" spans="179:183" x14ac:dyDescent="0.35">
      <c r="FW11900" s="128"/>
      <c r="FX11900" s="128"/>
      <c r="FY11900" s="129"/>
      <c r="GA11900" s="128"/>
    </row>
    <row r="11901" spans="179:183" x14ac:dyDescent="0.35">
      <c r="FW11901" s="128"/>
      <c r="FX11901" s="128"/>
      <c r="FY11901" s="129"/>
      <c r="GA11901" s="128"/>
    </row>
    <row r="11902" spans="179:183" x14ac:dyDescent="0.35">
      <c r="FW11902" s="128"/>
      <c r="FX11902" s="128"/>
      <c r="FY11902" s="129"/>
      <c r="GA11902" s="128"/>
    </row>
    <row r="11903" spans="179:183" x14ac:dyDescent="0.35">
      <c r="FW11903" s="128"/>
      <c r="FX11903" s="128"/>
      <c r="FY11903" s="129"/>
      <c r="GA11903" s="128"/>
    </row>
    <row r="11904" spans="179:183" x14ac:dyDescent="0.35">
      <c r="FW11904" s="128"/>
      <c r="FX11904" s="128"/>
      <c r="FY11904" s="129"/>
      <c r="GA11904" s="128"/>
    </row>
    <row r="11905" spans="179:183" x14ac:dyDescent="0.35">
      <c r="FW11905" s="128"/>
      <c r="FX11905" s="128"/>
      <c r="FY11905" s="129"/>
      <c r="GA11905" s="128"/>
    </row>
    <row r="11906" spans="179:183" x14ac:dyDescent="0.35">
      <c r="FW11906" s="128"/>
      <c r="FX11906" s="128"/>
      <c r="FY11906" s="129"/>
      <c r="GA11906" s="128"/>
    </row>
    <row r="11907" spans="179:183" x14ac:dyDescent="0.35">
      <c r="FW11907" s="128"/>
      <c r="FX11907" s="128"/>
      <c r="FY11907" s="129"/>
      <c r="GA11907" s="128"/>
    </row>
    <row r="11908" spans="179:183" x14ac:dyDescent="0.35">
      <c r="FW11908" s="128"/>
      <c r="FX11908" s="128"/>
      <c r="FY11908" s="129"/>
      <c r="GA11908" s="128"/>
    </row>
    <row r="11909" spans="179:183" x14ac:dyDescent="0.35">
      <c r="FW11909" s="128"/>
      <c r="FX11909" s="128"/>
      <c r="FY11909" s="129"/>
      <c r="GA11909" s="128"/>
    </row>
    <row r="11910" spans="179:183" x14ac:dyDescent="0.35">
      <c r="FW11910" s="128"/>
      <c r="FX11910" s="128"/>
      <c r="FY11910" s="129"/>
      <c r="GA11910" s="128"/>
    </row>
    <row r="11911" spans="179:183" x14ac:dyDescent="0.35">
      <c r="FW11911" s="128"/>
      <c r="FX11911" s="128"/>
      <c r="FY11911" s="129"/>
      <c r="GA11911" s="128"/>
    </row>
    <row r="11912" spans="179:183" x14ac:dyDescent="0.35">
      <c r="FW11912" s="128"/>
      <c r="FX11912" s="128"/>
      <c r="FY11912" s="129"/>
      <c r="GA11912" s="128"/>
    </row>
    <row r="11913" spans="179:183" x14ac:dyDescent="0.35">
      <c r="FW11913" s="128"/>
      <c r="FX11913" s="128"/>
      <c r="FY11913" s="129"/>
      <c r="GA11913" s="128"/>
    </row>
    <row r="11914" spans="179:183" x14ac:dyDescent="0.35">
      <c r="FW11914" s="128"/>
      <c r="FX11914" s="128"/>
      <c r="FY11914" s="129"/>
      <c r="GA11914" s="128"/>
    </row>
    <row r="11915" spans="179:183" x14ac:dyDescent="0.35">
      <c r="FW11915" s="128"/>
      <c r="FX11915" s="128"/>
      <c r="FY11915" s="129"/>
      <c r="GA11915" s="128"/>
    </row>
    <row r="11916" spans="179:183" x14ac:dyDescent="0.35">
      <c r="FW11916" s="128"/>
      <c r="FX11916" s="128"/>
      <c r="FY11916" s="129"/>
      <c r="GA11916" s="128"/>
    </row>
    <row r="11917" spans="179:183" x14ac:dyDescent="0.35">
      <c r="FW11917" s="128"/>
      <c r="FX11917" s="128"/>
      <c r="FY11917" s="129"/>
      <c r="GA11917" s="128"/>
    </row>
    <row r="11918" spans="179:183" x14ac:dyDescent="0.35">
      <c r="FW11918" s="128"/>
      <c r="FX11918" s="128"/>
      <c r="FY11918" s="129"/>
      <c r="GA11918" s="128"/>
    </row>
    <row r="11919" spans="179:183" x14ac:dyDescent="0.35">
      <c r="FW11919" s="128"/>
      <c r="FX11919" s="128"/>
      <c r="FY11919" s="129"/>
      <c r="GA11919" s="128"/>
    </row>
    <row r="11920" spans="179:183" x14ac:dyDescent="0.35">
      <c r="FW11920" s="128"/>
      <c r="FX11920" s="128"/>
      <c r="FY11920" s="129"/>
      <c r="GA11920" s="128"/>
    </row>
    <row r="11921" spans="179:183" x14ac:dyDescent="0.35">
      <c r="FW11921" s="128"/>
      <c r="FX11921" s="128"/>
      <c r="FY11921" s="129"/>
      <c r="GA11921" s="128"/>
    </row>
    <row r="11922" spans="179:183" x14ac:dyDescent="0.35">
      <c r="FW11922" s="128"/>
      <c r="FX11922" s="128"/>
      <c r="FY11922" s="129"/>
      <c r="GA11922" s="128"/>
    </row>
    <row r="11923" spans="179:183" x14ac:dyDescent="0.35">
      <c r="FW11923" s="128"/>
      <c r="FX11923" s="128"/>
      <c r="FY11923" s="129"/>
      <c r="GA11923" s="128"/>
    </row>
    <row r="11924" spans="179:183" x14ac:dyDescent="0.35">
      <c r="FW11924" s="128"/>
      <c r="FX11924" s="128"/>
      <c r="FY11924" s="129"/>
      <c r="GA11924" s="128"/>
    </row>
    <row r="11925" spans="179:183" x14ac:dyDescent="0.35">
      <c r="FW11925" s="128"/>
      <c r="FX11925" s="128"/>
      <c r="FY11925" s="129"/>
      <c r="GA11925" s="128"/>
    </row>
    <row r="11926" spans="179:183" x14ac:dyDescent="0.35">
      <c r="FW11926" s="128"/>
      <c r="FX11926" s="128"/>
      <c r="FY11926" s="129"/>
      <c r="GA11926" s="128"/>
    </row>
    <row r="11927" spans="179:183" x14ac:dyDescent="0.35">
      <c r="FW11927" s="128"/>
      <c r="FX11927" s="128"/>
      <c r="FY11927" s="129"/>
      <c r="GA11927" s="128"/>
    </row>
    <row r="11928" spans="179:183" x14ac:dyDescent="0.35">
      <c r="FW11928" s="128"/>
      <c r="FX11928" s="128"/>
      <c r="FY11928" s="129"/>
      <c r="GA11928" s="128"/>
    </row>
    <row r="11929" spans="179:183" x14ac:dyDescent="0.35">
      <c r="FW11929" s="128"/>
      <c r="FX11929" s="128"/>
      <c r="FY11929" s="129"/>
      <c r="GA11929" s="128"/>
    </row>
    <row r="11930" spans="179:183" x14ac:dyDescent="0.35">
      <c r="FW11930" s="128"/>
      <c r="FX11930" s="128"/>
      <c r="FY11930" s="129"/>
      <c r="GA11930" s="128"/>
    </row>
    <row r="11931" spans="179:183" x14ac:dyDescent="0.35">
      <c r="FW11931" s="128"/>
      <c r="FX11931" s="128"/>
      <c r="FY11931" s="129"/>
      <c r="GA11931" s="128"/>
    </row>
    <row r="11932" spans="179:183" x14ac:dyDescent="0.35">
      <c r="FW11932" s="128"/>
      <c r="FX11932" s="128"/>
      <c r="FY11932" s="129"/>
      <c r="GA11932" s="128"/>
    </row>
    <row r="11933" spans="179:183" x14ac:dyDescent="0.35">
      <c r="FW11933" s="128"/>
      <c r="FX11933" s="128"/>
      <c r="FY11933" s="129"/>
      <c r="GA11933" s="128"/>
    </row>
    <row r="11934" spans="179:183" x14ac:dyDescent="0.35">
      <c r="FW11934" s="128"/>
      <c r="FX11934" s="128"/>
      <c r="FY11934" s="129"/>
      <c r="GA11934" s="128"/>
    </row>
    <row r="11935" spans="179:183" x14ac:dyDescent="0.35">
      <c r="FW11935" s="128"/>
      <c r="FX11935" s="128"/>
      <c r="FY11935" s="129"/>
      <c r="GA11935" s="128"/>
    </row>
    <row r="11936" spans="179:183" x14ac:dyDescent="0.35">
      <c r="FW11936" s="128"/>
      <c r="FX11936" s="128"/>
      <c r="FY11936" s="129"/>
      <c r="GA11936" s="128"/>
    </row>
    <row r="11937" spans="179:183" x14ac:dyDescent="0.35">
      <c r="FW11937" s="128"/>
      <c r="FX11937" s="128"/>
      <c r="FY11937" s="129"/>
      <c r="GA11937" s="128"/>
    </row>
    <row r="11938" spans="179:183" x14ac:dyDescent="0.35">
      <c r="FW11938" s="128"/>
      <c r="FX11938" s="128"/>
      <c r="FY11938" s="129"/>
      <c r="GA11938" s="128"/>
    </row>
    <row r="11939" spans="179:183" x14ac:dyDescent="0.35">
      <c r="FW11939" s="128"/>
      <c r="FX11939" s="128"/>
      <c r="FY11939" s="129"/>
      <c r="GA11939" s="128"/>
    </row>
    <row r="11940" spans="179:183" x14ac:dyDescent="0.35">
      <c r="FW11940" s="128"/>
      <c r="FX11940" s="128"/>
      <c r="FY11940" s="129"/>
      <c r="GA11940" s="128"/>
    </row>
    <row r="11941" spans="179:183" x14ac:dyDescent="0.35">
      <c r="FW11941" s="128"/>
      <c r="FX11941" s="128"/>
      <c r="FY11941" s="129"/>
      <c r="GA11941" s="128"/>
    </row>
    <row r="11942" spans="179:183" x14ac:dyDescent="0.35">
      <c r="FW11942" s="128"/>
      <c r="FX11942" s="128"/>
      <c r="FY11942" s="129"/>
      <c r="GA11942" s="128"/>
    </row>
    <row r="11943" spans="179:183" x14ac:dyDescent="0.35">
      <c r="FW11943" s="128"/>
      <c r="FX11943" s="128"/>
      <c r="FY11943" s="129"/>
      <c r="GA11943" s="128"/>
    </row>
    <row r="11944" spans="179:183" x14ac:dyDescent="0.35">
      <c r="FW11944" s="128"/>
      <c r="FX11944" s="128"/>
      <c r="FY11944" s="129"/>
      <c r="GA11944" s="128"/>
    </row>
    <row r="11945" spans="179:183" x14ac:dyDescent="0.35">
      <c r="FW11945" s="128"/>
      <c r="FX11945" s="128"/>
      <c r="FY11945" s="129"/>
      <c r="GA11945" s="128"/>
    </row>
    <row r="11946" spans="179:183" x14ac:dyDescent="0.35">
      <c r="FW11946" s="128"/>
      <c r="FX11946" s="128"/>
      <c r="FY11946" s="129"/>
      <c r="GA11946" s="128"/>
    </row>
    <row r="11947" spans="179:183" x14ac:dyDescent="0.35">
      <c r="FW11947" s="128"/>
      <c r="FX11947" s="128"/>
      <c r="FY11947" s="129"/>
      <c r="GA11947" s="128"/>
    </row>
    <row r="11948" spans="179:183" x14ac:dyDescent="0.35">
      <c r="FW11948" s="128"/>
      <c r="FX11948" s="128"/>
      <c r="FY11948" s="129"/>
      <c r="GA11948" s="128"/>
    </row>
    <row r="11949" spans="179:183" x14ac:dyDescent="0.35">
      <c r="FW11949" s="128"/>
      <c r="FX11949" s="128"/>
      <c r="FY11949" s="129"/>
      <c r="GA11949" s="128"/>
    </row>
    <row r="11950" spans="179:183" x14ac:dyDescent="0.35">
      <c r="FW11950" s="128"/>
      <c r="FX11950" s="128"/>
      <c r="FY11950" s="129"/>
      <c r="GA11950" s="128"/>
    </row>
    <row r="11951" spans="179:183" x14ac:dyDescent="0.35">
      <c r="FW11951" s="128"/>
      <c r="FX11951" s="128"/>
      <c r="FY11951" s="129"/>
      <c r="GA11951" s="128"/>
    </row>
    <row r="11952" spans="179:183" x14ac:dyDescent="0.35">
      <c r="FW11952" s="128"/>
      <c r="FX11952" s="128"/>
      <c r="FY11952" s="129"/>
      <c r="GA11952" s="128"/>
    </row>
    <row r="11953" spans="179:183" x14ac:dyDescent="0.35">
      <c r="FW11953" s="128"/>
      <c r="FX11953" s="128"/>
      <c r="FY11953" s="129"/>
      <c r="GA11953" s="128"/>
    </row>
    <row r="11954" spans="179:183" x14ac:dyDescent="0.35">
      <c r="FW11954" s="128"/>
      <c r="FX11954" s="128"/>
      <c r="FY11954" s="129"/>
      <c r="GA11954" s="128"/>
    </row>
    <row r="11955" spans="179:183" x14ac:dyDescent="0.35">
      <c r="FW11955" s="128"/>
      <c r="FX11955" s="128"/>
      <c r="FY11955" s="129"/>
      <c r="GA11955" s="128"/>
    </row>
    <row r="11956" spans="179:183" x14ac:dyDescent="0.35">
      <c r="FW11956" s="128"/>
      <c r="FX11956" s="128"/>
      <c r="FY11956" s="129"/>
      <c r="GA11956" s="128"/>
    </row>
    <row r="11957" spans="179:183" x14ac:dyDescent="0.35">
      <c r="FW11957" s="128"/>
      <c r="FX11957" s="128"/>
      <c r="FY11957" s="129"/>
      <c r="GA11957" s="128"/>
    </row>
    <row r="11958" spans="179:183" x14ac:dyDescent="0.35">
      <c r="FW11958" s="128"/>
      <c r="FX11958" s="128"/>
      <c r="FY11958" s="129"/>
      <c r="GA11958" s="128"/>
    </row>
    <row r="11959" spans="179:183" x14ac:dyDescent="0.35">
      <c r="FW11959" s="128"/>
      <c r="FX11959" s="128"/>
      <c r="FY11959" s="129"/>
      <c r="GA11959" s="128"/>
    </row>
    <row r="11960" spans="179:183" x14ac:dyDescent="0.35">
      <c r="FW11960" s="128"/>
      <c r="FX11960" s="128"/>
      <c r="FY11960" s="129"/>
      <c r="GA11960" s="128"/>
    </row>
    <row r="11961" spans="179:183" x14ac:dyDescent="0.35">
      <c r="FW11961" s="128"/>
      <c r="FX11961" s="128"/>
      <c r="FY11961" s="129"/>
      <c r="GA11961" s="128"/>
    </row>
    <row r="11962" spans="179:183" x14ac:dyDescent="0.35">
      <c r="FW11962" s="128"/>
      <c r="FX11962" s="128"/>
      <c r="FY11962" s="129"/>
      <c r="GA11962" s="128"/>
    </row>
    <row r="11963" spans="179:183" x14ac:dyDescent="0.35">
      <c r="FW11963" s="128"/>
      <c r="FX11963" s="128"/>
      <c r="FY11963" s="129"/>
      <c r="GA11963" s="128"/>
    </row>
    <row r="11964" spans="179:183" x14ac:dyDescent="0.35">
      <c r="FW11964" s="128"/>
      <c r="FX11964" s="128"/>
      <c r="FY11964" s="129"/>
      <c r="GA11964" s="128"/>
    </row>
    <row r="11965" spans="179:183" x14ac:dyDescent="0.35">
      <c r="FW11965" s="128"/>
      <c r="FX11965" s="128"/>
      <c r="FY11965" s="129"/>
      <c r="GA11965" s="128"/>
    </row>
    <row r="11966" spans="179:183" x14ac:dyDescent="0.35">
      <c r="FW11966" s="128"/>
      <c r="FX11966" s="128"/>
      <c r="FY11966" s="129"/>
      <c r="GA11966" s="128"/>
    </row>
    <row r="11967" spans="179:183" x14ac:dyDescent="0.35">
      <c r="FW11967" s="128"/>
      <c r="FX11967" s="128"/>
      <c r="FY11967" s="129"/>
      <c r="GA11967" s="128"/>
    </row>
    <row r="11968" spans="179:183" x14ac:dyDescent="0.35">
      <c r="FW11968" s="128"/>
      <c r="FX11968" s="128"/>
      <c r="FY11968" s="129"/>
      <c r="GA11968" s="128"/>
    </row>
    <row r="11969" spans="179:183" x14ac:dyDescent="0.35">
      <c r="FW11969" s="128"/>
      <c r="FX11969" s="128"/>
      <c r="FY11969" s="129"/>
      <c r="GA11969" s="128"/>
    </row>
    <row r="11970" spans="179:183" x14ac:dyDescent="0.35">
      <c r="FW11970" s="128"/>
      <c r="FX11970" s="128"/>
      <c r="FY11970" s="129"/>
      <c r="GA11970" s="128"/>
    </row>
    <row r="11971" spans="179:183" x14ac:dyDescent="0.35">
      <c r="FW11971" s="128"/>
      <c r="FX11971" s="128"/>
      <c r="FY11971" s="129"/>
      <c r="GA11971" s="128"/>
    </row>
    <row r="11972" spans="179:183" x14ac:dyDescent="0.35">
      <c r="FW11972" s="128"/>
      <c r="FX11972" s="128"/>
      <c r="FY11972" s="129"/>
      <c r="GA11972" s="128"/>
    </row>
    <row r="11973" spans="179:183" x14ac:dyDescent="0.35">
      <c r="FW11973" s="128"/>
      <c r="FX11973" s="128"/>
      <c r="FY11973" s="129"/>
      <c r="GA11973" s="128"/>
    </row>
    <row r="11974" spans="179:183" x14ac:dyDescent="0.35">
      <c r="FW11974" s="128"/>
      <c r="FX11974" s="128"/>
      <c r="FY11974" s="129"/>
      <c r="GA11974" s="128"/>
    </row>
    <row r="11975" spans="179:183" x14ac:dyDescent="0.35">
      <c r="FW11975" s="128"/>
      <c r="FX11975" s="128"/>
      <c r="FY11975" s="129"/>
      <c r="GA11975" s="128"/>
    </row>
    <row r="11976" spans="179:183" x14ac:dyDescent="0.35">
      <c r="FW11976" s="128"/>
      <c r="FX11976" s="128"/>
      <c r="FY11976" s="129"/>
      <c r="GA11976" s="128"/>
    </row>
    <row r="11977" spans="179:183" x14ac:dyDescent="0.35">
      <c r="FW11977" s="128"/>
      <c r="FX11977" s="128"/>
      <c r="FY11977" s="129"/>
      <c r="GA11977" s="128"/>
    </row>
    <row r="11978" spans="179:183" x14ac:dyDescent="0.35">
      <c r="FW11978" s="128"/>
      <c r="FX11978" s="128"/>
      <c r="FY11978" s="129"/>
      <c r="GA11978" s="128"/>
    </row>
    <row r="11979" spans="179:183" x14ac:dyDescent="0.35">
      <c r="FW11979" s="128"/>
      <c r="FX11979" s="128"/>
      <c r="FY11979" s="129"/>
      <c r="GA11979" s="128"/>
    </row>
    <row r="11980" spans="179:183" x14ac:dyDescent="0.35">
      <c r="FW11980" s="128"/>
      <c r="FX11980" s="128"/>
      <c r="FY11980" s="129"/>
      <c r="GA11980" s="128"/>
    </row>
    <row r="11981" spans="179:183" x14ac:dyDescent="0.35">
      <c r="FW11981" s="128"/>
      <c r="FX11981" s="128"/>
      <c r="FY11981" s="129"/>
      <c r="GA11981" s="128"/>
    </row>
    <row r="11982" spans="179:183" x14ac:dyDescent="0.35">
      <c r="FW11982" s="128"/>
      <c r="FX11982" s="128"/>
      <c r="FY11982" s="129"/>
      <c r="GA11982" s="128"/>
    </row>
    <row r="11983" spans="179:183" x14ac:dyDescent="0.35">
      <c r="FW11983" s="128"/>
      <c r="FX11983" s="128"/>
      <c r="FY11983" s="129"/>
      <c r="GA11983" s="128"/>
    </row>
    <row r="11984" spans="179:183" x14ac:dyDescent="0.35">
      <c r="FW11984" s="128"/>
      <c r="FX11984" s="128"/>
      <c r="FY11984" s="129"/>
      <c r="GA11984" s="128"/>
    </row>
    <row r="11985" spans="179:183" x14ac:dyDescent="0.35">
      <c r="FW11985" s="128"/>
      <c r="FX11985" s="128"/>
      <c r="FY11985" s="129"/>
      <c r="GA11985" s="128"/>
    </row>
    <row r="11986" spans="179:183" x14ac:dyDescent="0.35">
      <c r="FW11986" s="128"/>
      <c r="FX11986" s="128"/>
      <c r="FY11986" s="129"/>
      <c r="GA11986" s="128"/>
    </row>
    <row r="11987" spans="179:183" x14ac:dyDescent="0.35">
      <c r="FW11987" s="128"/>
      <c r="FX11987" s="128"/>
      <c r="FY11987" s="129"/>
      <c r="GA11987" s="128"/>
    </row>
    <row r="11988" spans="179:183" x14ac:dyDescent="0.35">
      <c r="FW11988" s="128"/>
      <c r="FX11988" s="128"/>
      <c r="FY11988" s="129"/>
      <c r="GA11988" s="128"/>
    </row>
    <row r="11989" spans="179:183" x14ac:dyDescent="0.35">
      <c r="FW11989" s="128"/>
      <c r="FX11989" s="128"/>
      <c r="FY11989" s="129"/>
      <c r="GA11989" s="128"/>
    </row>
    <row r="11990" spans="179:183" x14ac:dyDescent="0.35">
      <c r="FW11990" s="128"/>
      <c r="FX11990" s="128"/>
      <c r="FY11990" s="129"/>
      <c r="GA11990" s="128"/>
    </row>
    <row r="11991" spans="179:183" x14ac:dyDescent="0.35">
      <c r="FW11991" s="128"/>
      <c r="FX11991" s="128"/>
      <c r="FY11991" s="129"/>
      <c r="GA11991" s="128"/>
    </row>
    <row r="11992" spans="179:183" x14ac:dyDescent="0.35">
      <c r="FW11992" s="128"/>
      <c r="FX11992" s="128"/>
      <c r="FY11992" s="129"/>
      <c r="GA11992" s="128"/>
    </row>
    <row r="11993" spans="179:183" x14ac:dyDescent="0.35">
      <c r="FW11993" s="128"/>
      <c r="FX11993" s="128"/>
      <c r="FY11993" s="129"/>
      <c r="GA11993" s="128"/>
    </row>
    <row r="11994" spans="179:183" x14ac:dyDescent="0.35">
      <c r="FW11994" s="128"/>
      <c r="FX11994" s="128"/>
      <c r="FY11994" s="129"/>
      <c r="GA11994" s="128"/>
    </row>
    <row r="11995" spans="179:183" x14ac:dyDescent="0.35">
      <c r="FW11995" s="128"/>
      <c r="FX11995" s="128"/>
      <c r="FY11995" s="129"/>
      <c r="GA11995" s="128"/>
    </row>
    <row r="11996" spans="179:183" x14ac:dyDescent="0.35">
      <c r="FW11996" s="128"/>
      <c r="FX11996" s="128"/>
      <c r="FY11996" s="129"/>
      <c r="GA11996" s="128"/>
    </row>
    <row r="11997" spans="179:183" x14ac:dyDescent="0.35">
      <c r="FW11997" s="128"/>
      <c r="FX11997" s="128"/>
      <c r="FY11997" s="129"/>
      <c r="GA11997" s="128"/>
    </row>
    <row r="11998" spans="179:183" x14ac:dyDescent="0.35">
      <c r="FW11998" s="128"/>
      <c r="FX11998" s="128"/>
      <c r="FY11998" s="129"/>
      <c r="GA11998" s="128"/>
    </row>
    <row r="11999" spans="179:183" x14ac:dyDescent="0.35">
      <c r="FW11999" s="128"/>
      <c r="FX11999" s="128"/>
      <c r="FY11999" s="129"/>
      <c r="GA11999" s="128"/>
    </row>
    <row r="12000" spans="179:183" x14ac:dyDescent="0.35">
      <c r="FW12000" s="128"/>
      <c r="FX12000" s="128"/>
      <c r="FY12000" s="129"/>
      <c r="GA12000" s="128"/>
    </row>
    <row r="12001" spans="179:183" x14ac:dyDescent="0.35">
      <c r="FW12001" s="128"/>
      <c r="FX12001" s="128"/>
      <c r="FY12001" s="129"/>
      <c r="GA12001" s="128"/>
    </row>
    <row r="12002" spans="179:183" x14ac:dyDescent="0.35">
      <c r="FW12002" s="128"/>
      <c r="FX12002" s="128"/>
      <c r="FY12002" s="129"/>
      <c r="GA12002" s="128"/>
    </row>
    <row r="12003" spans="179:183" x14ac:dyDescent="0.35">
      <c r="FW12003" s="128"/>
      <c r="FX12003" s="128"/>
      <c r="FY12003" s="129"/>
      <c r="GA12003" s="128"/>
    </row>
    <row r="12004" spans="179:183" x14ac:dyDescent="0.35">
      <c r="FW12004" s="128"/>
      <c r="FX12004" s="128"/>
      <c r="FY12004" s="129"/>
      <c r="GA12004" s="128"/>
    </row>
    <row r="12005" spans="179:183" x14ac:dyDescent="0.35">
      <c r="FW12005" s="128"/>
      <c r="FX12005" s="128"/>
      <c r="FY12005" s="129"/>
      <c r="GA12005" s="128"/>
    </row>
    <row r="12006" spans="179:183" x14ac:dyDescent="0.35">
      <c r="FW12006" s="128"/>
      <c r="FX12006" s="128"/>
      <c r="FY12006" s="129"/>
      <c r="GA12006" s="128"/>
    </row>
    <row r="12007" spans="179:183" x14ac:dyDescent="0.35">
      <c r="FW12007" s="128"/>
      <c r="FX12007" s="128"/>
      <c r="FY12007" s="129"/>
      <c r="GA12007" s="128"/>
    </row>
    <row r="12008" spans="179:183" x14ac:dyDescent="0.35">
      <c r="FW12008" s="128"/>
      <c r="FX12008" s="128"/>
      <c r="FY12008" s="129"/>
      <c r="GA12008" s="128"/>
    </row>
    <row r="12009" spans="179:183" x14ac:dyDescent="0.35">
      <c r="FW12009" s="128"/>
      <c r="FX12009" s="128"/>
      <c r="FY12009" s="129"/>
      <c r="GA12009" s="128"/>
    </row>
    <row r="12010" spans="179:183" x14ac:dyDescent="0.35">
      <c r="FW12010" s="128"/>
      <c r="FX12010" s="128"/>
      <c r="FY12010" s="129"/>
      <c r="GA12010" s="128"/>
    </row>
    <row r="12011" spans="179:183" x14ac:dyDescent="0.35">
      <c r="FW12011" s="128"/>
      <c r="FX12011" s="128"/>
      <c r="FY12011" s="129"/>
      <c r="GA12011" s="128"/>
    </row>
    <row r="12012" spans="179:183" x14ac:dyDescent="0.35">
      <c r="FW12012" s="128"/>
      <c r="FX12012" s="128"/>
      <c r="FY12012" s="129"/>
      <c r="GA12012" s="128"/>
    </row>
    <row r="12013" spans="179:183" x14ac:dyDescent="0.35">
      <c r="FW12013" s="128"/>
      <c r="FX12013" s="128"/>
      <c r="FY12013" s="129"/>
      <c r="GA12013" s="128"/>
    </row>
    <row r="12014" spans="179:183" x14ac:dyDescent="0.35">
      <c r="FW12014" s="128"/>
      <c r="FX12014" s="128"/>
      <c r="FY12014" s="129"/>
      <c r="GA12014" s="128"/>
    </row>
    <row r="12015" spans="179:183" x14ac:dyDescent="0.35">
      <c r="FW12015" s="128"/>
      <c r="FX12015" s="128"/>
      <c r="FY12015" s="129"/>
      <c r="GA12015" s="128"/>
    </row>
    <row r="12016" spans="179:183" x14ac:dyDescent="0.35">
      <c r="FW12016" s="128"/>
      <c r="FX12016" s="128"/>
      <c r="FY12016" s="129"/>
      <c r="GA12016" s="128"/>
    </row>
    <row r="12017" spans="179:183" x14ac:dyDescent="0.35">
      <c r="FW12017" s="128"/>
      <c r="FX12017" s="128"/>
      <c r="FY12017" s="129"/>
      <c r="GA12017" s="128"/>
    </row>
    <row r="12018" spans="179:183" x14ac:dyDescent="0.35">
      <c r="FW12018" s="128"/>
      <c r="FX12018" s="128"/>
      <c r="FY12018" s="129"/>
      <c r="GA12018" s="128"/>
    </row>
    <row r="12019" spans="179:183" x14ac:dyDescent="0.35">
      <c r="FW12019" s="128"/>
      <c r="FX12019" s="128"/>
      <c r="FY12019" s="129"/>
      <c r="GA12019" s="128"/>
    </row>
    <row r="12020" spans="179:183" x14ac:dyDescent="0.35">
      <c r="FW12020" s="128"/>
      <c r="FX12020" s="128"/>
      <c r="FY12020" s="129"/>
      <c r="GA12020" s="128"/>
    </row>
    <row r="12021" spans="179:183" x14ac:dyDescent="0.35">
      <c r="FW12021" s="128"/>
      <c r="FX12021" s="128"/>
      <c r="FY12021" s="129"/>
      <c r="GA12021" s="128"/>
    </row>
    <row r="12022" spans="179:183" x14ac:dyDescent="0.35">
      <c r="FW12022" s="128"/>
      <c r="FX12022" s="128"/>
      <c r="FY12022" s="129"/>
      <c r="GA12022" s="128"/>
    </row>
    <row r="12023" spans="179:183" x14ac:dyDescent="0.35">
      <c r="FW12023" s="128"/>
      <c r="FX12023" s="128"/>
      <c r="FY12023" s="129"/>
      <c r="GA12023" s="128"/>
    </row>
    <row r="12024" spans="179:183" x14ac:dyDescent="0.35">
      <c r="FW12024" s="128"/>
      <c r="FX12024" s="128"/>
      <c r="FY12024" s="129"/>
      <c r="GA12024" s="128"/>
    </row>
    <row r="12025" spans="179:183" x14ac:dyDescent="0.35">
      <c r="FW12025" s="128"/>
      <c r="FX12025" s="128"/>
      <c r="FY12025" s="129"/>
      <c r="GA12025" s="128"/>
    </row>
    <row r="12026" spans="179:183" x14ac:dyDescent="0.35">
      <c r="FW12026" s="128"/>
      <c r="FX12026" s="128"/>
      <c r="FY12026" s="129"/>
      <c r="GA12026" s="128"/>
    </row>
    <row r="12027" spans="179:183" x14ac:dyDescent="0.35">
      <c r="FW12027" s="128"/>
      <c r="FX12027" s="128"/>
      <c r="FY12027" s="129"/>
      <c r="GA12027" s="128"/>
    </row>
    <row r="12028" spans="179:183" x14ac:dyDescent="0.35">
      <c r="FW12028" s="128"/>
      <c r="FX12028" s="128"/>
      <c r="FY12028" s="129"/>
      <c r="GA12028" s="128"/>
    </row>
    <row r="12029" spans="179:183" x14ac:dyDescent="0.35">
      <c r="FW12029" s="128"/>
      <c r="FX12029" s="128"/>
      <c r="FY12029" s="129"/>
      <c r="GA12029" s="128"/>
    </row>
    <row r="12030" spans="179:183" x14ac:dyDescent="0.35">
      <c r="FW12030" s="128"/>
      <c r="FX12030" s="128"/>
      <c r="FY12030" s="129"/>
      <c r="GA12030" s="128"/>
    </row>
    <row r="12031" spans="179:183" x14ac:dyDescent="0.35">
      <c r="FW12031" s="128"/>
      <c r="FX12031" s="128"/>
      <c r="FY12031" s="129"/>
      <c r="GA12031" s="128"/>
    </row>
    <row r="12032" spans="179:183" x14ac:dyDescent="0.35">
      <c r="FW12032" s="128"/>
      <c r="FX12032" s="128"/>
      <c r="FY12032" s="129"/>
      <c r="GA12032" s="128"/>
    </row>
    <row r="12033" spans="179:183" x14ac:dyDescent="0.35">
      <c r="FW12033" s="128"/>
      <c r="FX12033" s="128"/>
      <c r="FY12033" s="129"/>
      <c r="GA12033" s="128"/>
    </row>
    <row r="12034" spans="179:183" x14ac:dyDescent="0.35">
      <c r="FW12034" s="128"/>
      <c r="FX12034" s="128"/>
      <c r="FY12034" s="129"/>
      <c r="GA12034" s="128"/>
    </row>
    <row r="12035" spans="179:183" x14ac:dyDescent="0.35">
      <c r="FW12035" s="128"/>
      <c r="FX12035" s="128"/>
      <c r="FY12035" s="129"/>
      <c r="GA12035" s="128"/>
    </row>
    <row r="12036" spans="179:183" x14ac:dyDescent="0.35">
      <c r="FW12036" s="128"/>
      <c r="FX12036" s="128"/>
      <c r="FY12036" s="129"/>
      <c r="GA12036" s="128"/>
    </row>
    <row r="12037" spans="179:183" x14ac:dyDescent="0.35">
      <c r="FW12037" s="128"/>
      <c r="FX12037" s="128"/>
      <c r="FY12037" s="129"/>
      <c r="GA12037" s="128"/>
    </row>
    <row r="12038" spans="179:183" x14ac:dyDescent="0.35">
      <c r="FW12038" s="128"/>
      <c r="FX12038" s="128"/>
      <c r="FY12038" s="129"/>
      <c r="GA12038" s="128"/>
    </row>
    <row r="12039" spans="179:183" x14ac:dyDescent="0.35">
      <c r="FW12039" s="128"/>
      <c r="FX12039" s="128"/>
      <c r="FY12039" s="129"/>
      <c r="GA12039" s="128"/>
    </row>
    <row r="12040" spans="179:183" x14ac:dyDescent="0.35">
      <c r="FW12040" s="128"/>
      <c r="FX12040" s="128"/>
      <c r="FY12040" s="129"/>
      <c r="GA12040" s="128"/>
    </row>
    <row r="12041" spans="179:183" x14ac:dyDescent="0.35">
      <c r="FW12041" s="128"/>
      <c r="FX12041" s="128"/>
      <c r="FY12041" s="129"/>
      <c r="GA12041" s="128"/>
    </row>
    <row r="12042" spans="179:183" x14ac:dyDescent="0.35">
      <c r="FW12042" s="128"/>
      <c r="FX12042" s="128"/>
      <c r="FY12042" s="129"/>
      <c r="GA12042" s="128"/>
    </row>
    <row r="12043" spans="179:183" x14ac:dyDescent="0.35">
      <c r="FW12043" s="128"/>
      <c r="FX12043" s="128"/>
      <c r="FY12043" s="129"/>
      <c r="GA12043" s="128"/>
    </row>
    <row r="12044" spans="179:183" x14ac:dyDescent="0.35">
      <c r="FW12044" s="128"/>
      <c r="FX12044" s="128"/>
      <c r="FY12044" s="129"/>
      <c r="GA12044" s="128"/>
    </row>
    <row r="12045" spans="179:183" x14ac:dyDescent="0.35">
      <c r="FW12045" s="128"/>
      <c r="FX12045" s="128"/>
      <c r="FY12045" s="129"/>
      <c r="GA12045" s="128"/>
    </row>
    <row r="12046" spans="179:183" x14ac:dyDescent="0.35">
      <c r="FW12046" s="128"/>
      <c r="FX12046" s="128"/>
      <c r="FY12046" s="129"/>
      <c r="GA12046" s="128"/>
    </row>
    <row r="12047" spans="179:183" x14ac:dyDescent="0.35">
      <c r="FW12047" s="128"/>
      <c r="FX12047" s="128"/>
      <c r="FY12047" s="129"/>
      <c r="GA12047" s="128"/>
    </row>
    <row r="12048" spans="179:183" x14ac:dyDescent="0.35">
      <c r="FW12048" s="128"/>
      <c r="FX12048" s="128"/>
      <c r="FY12048" s="129"/>
      <c r="GA12048" s="128"/>
    </row>
    <row r="12049" spans="179:183" x14ac:dyDescent="0.35">
      <c r="FW12049" s="128"/>
      <c r="FX12049" s="128"/>
      <c r="FY12049" s="129"/>
      <c r="GA12049" s="128"/>
    </row>
    <row r="12050" spans="179:183" x14ac:dyDescent="0.35">
      <c r="FW12050" s="128"/>
      <c r="FX12050" s="128"/>
      <c r="FY12050" s="129"/>
      <c r="GA12050" s="128"/>
    </row>
    <row r="12051" spans="179:183" x14ac:dyDescent="0.35">
      <c r="FW12051" s="128"/>
      <c r="FX12051" s="128"/>
      <c r="FY12051" s="129"/>
      <c r="GA12051" s="128"/>
    </row>
    <row r="12052" spans="179:183" x14ac:dyDescent="0.35">
      <c r="FW12052" s="128"/>
      <c r="FX12052" s="128"/>
      <c r="FY12052" s="129"/>
      <c r="GA12052" s="128"/>
    </row>
    <row r="12053" spans="179:183" x14ac:dyDescent="0.35">
      <c r="FW12053" s="128"/>
      <c r="FX12053" s="128"/>
      <c r="FY12053" s="129"/>
      <c r="GA12053" s="128"/>
    </row>
    <row r="12054" spans="179:183" x14ac:dyDescent="0.35">
      <c r="FW12054" s="128"/>
      <c r="FX12054" s="128"/>
      <c r="FY12054" s="129"/>
      <c r="GA12054" s="128"/>
    </row>
    <row r="12055" spans="179:183" x14ac:dyDescent="0.35">
      <c r="FW12055" s="128"/>
      <c r="FX12055" s="128"/>
      <c r="FY12055" s="129"/>
      <c r="GA12055" s="128"/>
    </row>
    <row r="12056" spans="179:183" x14ac:dyDescent="0.35">
      <c r="FW12056" s="128"/>
      <c r="FX12056" s="128"/>
      <c r="FY12056" s="129"/>
      <c r="GA12056" s="128"/>
    </row>
    <row r="12057" spans="179:183" x14ac:dyDescent="0.35">
      <c r="FW12057" s="128"/>
      <c r="FX12057" s="128"/>
      <c r="FY12057" s="129"/>
      <c r="GA12057" s="128"/>
    </row>
    <row r="12058" spans="179:183" x14ac:dyDescent="0.35">
      <c r="FW12058" s="128"/>
      <c r="FX12058" s="128"/>
      <c r="FY12058" s="129"/>
      <c r="GA12058" s="128"/>
    </row>
    <row r="12059" spans="179:183" x14ac:dyDescent="0.35">
      <c r="FW12059" s="128"/>
      <c r="FX12059" s="128"/>
      <c r="FY12059" s="129"/>
      <c r="GA12059" s="128"/>
    </row>
    <row r="12060" spans="179:183" x14ac:dyDescent="0.35">
      <c r="FW12060" s="128"/>
      <c r="FX12060" s="128"/>
      <c r="FY12060" s="129"/>
      <c r="GA12060" s="128"/>
    </row>
    <row r="12061" spans="179:183" x14ac:dyDescent="0.35">
      <c r="FW12061" s="128"/>
      <c r="FX12061" s="128"/>
      <c r="FY12061" s="129"/>
      <c r="GA12061" s="128"/>
    </row>
    <row r="12062" spans="179:183" x14ac:dyDescent="0.35">
      <c r="FW12062" s="128"/>
      <c r="FX12062" s="128"/>
      <c r="FY12062" s="129"/>
      <c r="GA12062" s="128"/>
    </row>
    <row r="12063" spans="179:183" x14ac:dyDescent="0.35">
      <c r="FW12063" s="128"/>
      <c r="FX12063" s="128"/>
      <c r="FY12063" s="129"/>
      <c r="GA12063" s="128"/>
    </row>
    <row r="12064" spans="179:183" x14ac:dyDescent="0.35">
      <c r="FW12064" s="128"/>
      <c r="FX12064" s="128"/>
      <c r="FY12064" s="129"/>
      <c r="GA12064" s="128"/>
    </row>
    <row r="12065" spans="179:183" x14ac:dyDescent="0.35">
      <c r="FW12065" s="128"/>
      <c r="FX12065" s="128"/>
      <c r="FY12065" s="129"/>
      <c r="GA12065" s="128"/>
    </row>
    <row r="12066" spans="179:183" x14ac:dyDescent="0.35">
      <c r="FW12066" s="128"/>
      <c r="FX12066" s="128"/>
      <c r="FY12066" s="129"/>
      <c r="GA12066" s="128"/>
    </row>
    <row r="12067" spans="179:183" x14ac:dyDescent="0.35">
      <c r="FW12067" s="128"/>
      <c r="FX12067" s="128"/>
      <c r="FY12067" s="129"/>
      <c r="GA12067" s="128"/>
    </row>
    <row r="12068" spans="179:183" x14ac:dyDescent="0.35">
      <c r="FW12068" s="128"/>
      <c r="FX12068" s="128"/>
      <c r="FY12068" s="129"/>
      <c r="GA12068" s="128"/>
    </row>
    <row r="12069" spans="179:183" x14ac:dyDescent="0.35">
      <c r="FW12069" s="128"/>
      <c r="FX12069" s="128"/>
      <c r="FY12069" s="129"/>
      <c r="GA12069" s="128"/>
    </row>
    <row r="12070" spans="179:183" x14ac:dyDescent="0.35">
      <c r="FW12070" s="128"/>
      <c r="FX12070" s="128"/>
      <c r="FY12070" s="129"/>
      <c r="GA12070" s="128"/>
    </row>
    <row r="12071" spans="179:183" x14ac:dyDescent="0.35">
      <c r="FW12071" s="128"/>
      <c r="FX12071" s="128"/>
      <c r="FY12071" s="129"/>
      <c r="GA12071" s="128"/>
    </row>
    <row r="12072" spans="179:183" x14ac:dyDescent="0.35">
      <c r="FW12072" s="128"/>
      <c r="FX12072" s="128"/>
      <c r="FY12072" s="129"/>
      <c r="GA12072" s="128"/>
    </row>
    <row r="12073" spans="179:183" x14ac:dyDescent="0.35">
      <c r="FW12073" s="128"/>
      <c r="FX12073" s="128"/>
      <c r="FY12073" s="129"/>
      <c r="GA12073" s="128"/>
    </row>
    <row r="12074" spans="179:183" x14ac:dyDescent="0.35">
      <c r="FW12074" s="128"/>
      <c r="FX12074" s="128"/>
      <c r="FY12074" s="129"/>
      <c r="GA12074" s="128"/>
    </row>
    <row r="12075" spans="179:183" x14ac:dyDescent="0.35">
      <c r="FW12075" s="128"/>
      <c r="FX12075" s="128"/>
      <c r="FY12075" s="129"/>
      <c r="GA12075" s="128"/>
    </row>
    <row r="12076" spans="179:183" x14ac:dyDescent="0.35">
      <c r="FW12076" s="128"/>
      <c r="FX12076" s="128"/>
      <c r="FY12076" s="129"/>
      <c r="GA12076" s="128"/>
    </row>
    <row r="12077" spans="179:183" x14ac:dyDescent="0.35">
      <c r="FW12077" s="128"/>
      <c r="FX12077" s="128"/>
      <c r="FY12077" s="129"/>
      <c r="GA12077" s="128"/>
    </row>
    <row r="12078" spans="179:183" x14ac:dyDescent="0.35">
      <c r="FW12078" s="128"/>
      <c r="FX12078" s="128"/>
      <c r="FY12078" s="129"/>
      <c r="GA12078" s="128"/>
    </row>
    <row r="12079" spans="179:183" x14ac:dyDescent="0.35">
      <c r="FW12079" s="128"/>
      <c r="FX12079" s="128"/>
      <c r="FY12079" s="129"/>
      <c r="GA12079" s="128"/>
    </row>
    <row r="12080" spans="179:183" x14ac:dyDescent="0.35">
      <c r="FW12080" s="128"/>
      <c r="FX12080" s="128"/>
      <c r="FY12080" s="129"/>
      <c r="GA12080" s="128"/>
    </row>
    <row r="12081" spans="179:183" x14ac:dyDescent="0.35">
      <c r="FW12081" s="128"/>
      <c r="FX12081" s="128"/>
      <c r="FY12081" s="129"/>
      <c r="GA12081" s="128"/>
    </row>
    <row r="12082" spans="179:183" x14ac:dyDescent="0.35">
      <c r="FW12082" s="128"/>
      <c r="FX12082" s="128"/>
      <c r="FY12082" s="129"/>
      <c r="GA12082" s="128"/>
    </row>
    <row r="12083" spans="179:183" x14ac:dyDescent="0.35">
      <c r="FW12083" s="128"/>
      <c r="FX12083" s="128"/>
      <c r="FY12083" s="129"/>
      <c r="GA12083" s="128"/>
    </row>
    <row r="12084" spans="179:183" x14ac:dyDescent="0.35">
      <c r="FW12084" s="128"/>
      <c r="FX12084" s="128"/>
      <c r="FY12084" s="129"/>
      <c r="GA12084" s="128"/>
    </row>
    <row r="12085" spans="179:183" x14ac:dyDescent="0.35">
      <c r="FW12085" s="128"/>
      <c r="FX12085" s="128"/>
      <c r="FY12085" s="129"/>
      <c r="GA12085" s="128"/>
    </row>
    <row r="12086" spans="179:183" x14ac:dyDescent="0.35">
      <c r="FW12086" s="128"/>
      <c r="FX12086" s="128"/>
      <c r="FY12086" s="129"/>
      <c r="GA12086" s="128"/>
    </row>
    <row r="12087" spans="179:183" x14ac:dyDescent="0.35">
      <c r="FW12087" s="128"/>
      <c r="FX12087" s="128"/>
      <c r="FY12087" s="129"/>
      <c r="GA12087" s="128"/>
    </row>
    <row r="12088" spans="179:183" x14ac:dyDescent="0.35">
      <c r="FW12088" s="128"/>
      <c r="FX12088" s="128"/>
      <c r="FY12088" s="129"/>
      <c r="GA12088" s="128"/>
    </row>
    <row r="12089" spans="179:183" x14ac:dyDescent="0.35">
      <c r="FW12089" s="128"/>
      <c r="FX12089" s="128"/>
      <c r="FY12089" s="129"/>
      <c r="GA12089" s="128"/>
    </row>
    <row r="12090" spans="179:183" x14ac:dyDescent="0.35">
      <c r="FW12090" s="128"/>
      <c r="FX12090" s="128"/>
      <c r="FY12090" s="129"/>
      <c r="GA12090" s="128"/>
    </row>
    <row r="12091" spans="179:183" x14ac:dyDescent="0.35">
      <c r="FW12091" s="128"/>
      <c r="FX12091" s="128"/>
      <c r="FY12091" s="129"/>
      <c r="GA12091" s="128"/>
    </row>
    <row r="12092" spans="179:183" x14ac:dyDescent="0.35">
      <c r="FW12092" s="128"/>
      <c r="FX12092" s="128"/>
      <c r="FY12092" s="129"/>
      <c r="GA12092" s="128"/>
    </row>
    <row r="12093" spans="179:183" x14ac:dyDescent="0.35">
      <c r="FW12093" s="128"/>
      <c r="FX12093" s="128"/>
      <c r="FY12093" s="129"/>
      <c r="GA12093" s="128"/>
    </row>
    <row r="12094" spans="179:183" x14ac:dyDescent="0.35">
      <c r="FW12094" s="128"/>
      <c r="FX12094" s="128"/>
      <c r="FY12094" s="129"/>
      <c r="GA12094" s="128"/>
    </row>
    <row r="12095" spans="179:183" x14ac:dyDescent="0.35">
      <c r="FW12095" s="128"/>
      <c r="FX12095" s="128"/>
      <c r="FY12095" s="129"/>
      <c r="GA12095" s="128"/>
    </row>
    <row r="12096" spans="179:183" x14ac:dyDescent="0.35">
      <c r="FW12096" s="128"/>
      <c r="FX12096" s="128"/>
      <c r="FY12096" s="129"/>
      <c r="GA12096" s="128"/>
    </row>
    <row r="12097" spans="179:183" x14ac:dyDescent="0.35">
      <c r="FW12097" s="128"/>
      <c r="FX12097" s="128"/>
      <c r="FY12097" s="129"/>
      <c r="GA12097" s="128"/>
    </row>
    <row r="12098" spans="179:183" x14ac:dyDescent="0.35">
      <c r="FW12098" s="128"/>
      <c r="FX12098" s="128"/>
      <c r="FY12098" s="129"/>
      <c r="GA12098" s="128"/>
    </row>
    <row r="12099" spans="179:183" x14ac:dyDescent="0.35">
      <c r="FW12099" s="128"/>
      <c r="FX12099" s="128"/>
      <c r="FY12099" s="129"/>
      <c r="GA12099" s="128"/>
    </row>
    <row r="12100" spans="179:183" x14ac:dyDescent="0.35">
      <c r="FW12100" s="128"/>
      <c r="FX12100" s="128"/>
      <c r="FY12100" s="129"/>
      <c r="GA12100" s="128"/>
    </row>
    <row r="12101" spans="179:183" x14ac:dyDescent="0.35">
      <c r="FW12101" s="128"/>
      <c r="FX12101" s="128"/>
      <c r="FY12101" s="129"/>
      <c r="GA12101" s="128"/>
    </row>
    <row r="12102" spans="179:183" x14ac:dyDescent="0.35">
      <c r="FW12102" s="128"/>
      <c r="FX12102" s="128"/>
      <c r="FY12102" s="129"/>
      <c r="GA12102" s="128"/>
    </row>
    <row r="12103" spans="179:183" x14ac:dyDescent="0.35">
      <c r="FW12103" s="128"/>
      <c r="FX12103" s="128"/>
      <c r="FY12103" s="129"/>
      <c r="GA12103" s="128"/>
    </row>
    <row r="12104" spans="179:183" x14ac:dyDescent="0.35">
      <c r="FW12104" s="128"/>
      <c r="FX12104" s="128"/>
      <c r="FY12104" s="129"/>
      <c r="GA12104" s="128"/>
    </row>
    <row r="12105" spans="179:183" x14ac:dyDescent="0.35">
      <c r="FW12105" s="128"/>
      <c r="FX12105" s="128"/>
      <c r="FY12105" s="129"/>
      <c r="GA12105" s="128"/>
    </row>
    <row r="12106" spans="179:183" x14ac:dyDescent="0.35">
      <c r="FW12106" s="128"/>
      <c r="FX12106" s="128"/>
      <c r="FY12106" s="129"/>
      <c r="GA12106" s="128"/>
    </row>
    <row r="12107" spans="179:183" x14ac:dyDescent="0.35">
      <c r="FW12107" s="128"/>
      <c r="FX12107" s="128"/>
      <c r="FY12107" s="129"/>
      <c r="GA12107" s="128"/>
    </row>
    <row r="12108" spans="179:183" x14ac:dyDescent="0.35">
      <c r="FW12108" s="128"/>
      <c r="FX12108" s="128"/>
      <c r="FY12108" s="129"/>
      <c r="GA12108" s="128"/>
    </row>
    <row r="12109" spans="179:183" x14ac:dyDescent="0.35">
      <c r="FW12109" s="128"/>
      <c r="FX12109" s="128"/>
      <c r="FY12109" s="129"/>
      <c r="GA12109" s="128"/>
    </row>
    <row r="12110" spans="179:183" x14ac:dyDescent="0.35">
      <c r="FW12110" s="128"/>
      <c r="FX12110" s="128"/>
      <c r="FY12110" s="129"/>
      <c r="GA12110" s="128"/>
    </row>
    <row r="12111" spans="179:183" x14ac:dyDescent="0.35">
      <c r="FW12111" s="128"/>
      <c r="FX12111" s="128"/>
      <c r="FY12111" s="129"/>
      <c r="GA12111" s="128"/>
    </row>
    <row r="12112" spans="179:183" x14ac:dyDescent="0.35">
      <c r="FW12112" s="128"/>
      <c r="FX12112" s="128"/>
      <c r="FY12112" s="129"/>
      <c r="GA12112" s="128"/>
    </row>
    <row r="12113" spans="179:183" x14ac:dyDescent="0.35">
      <c r="FW12113" s="128"/>
      <c r="FX12113" s="128"/>
      <c r="FY12113" s="129"/>
      <c r="GA12113" s="128"/>
    </row>
    <row r="12114" spans="179:183" x14ac:dyDescent="0.35">
      <c r="FW12114" s="128"/>
      <c r="FX12114" s="128"/>
      <c r="FY12114" s="129"/>
      <c r="GA12114" s="128"/>
    </row>
    <row r="12115" spans="179:183" x14ac:dyDescent="0.35">
      <c r="FW12115" s="128"/>
      <c r="FX12115" s="128"/>
      <c r="FY12115" s="129"/>
      <c r="GA12115" s="128"/>
    </row>
    <row r="12116" spans="179:183" x14ac:dyDescent="0.35">
      <c r="FW12116" s="128"/>
      <c r="FX12116" s="128"/>
      <c r="FY12116" s="129"/>
      <c r="GA12116" s="128"/>
    </row>
    <row r="12117" spans="179:183" x14ac:dyDescent="0.35">
      <c r="FW12117" s="128"/>
      <c r="FX12117" s="128"/>
      <c r="FY12117" s="129"/>
      <c r="GA12117" s="128"/>
    </row>
    <row r="12118" spans="179:183" x14ac:dyDescent="0.35">
      <c r="FW12118" s="128"/>
      <c r="FX12118" s="128"/>
      <c r="FY12118" s="129"/>
      <c r="GA12118" s="128"/>
    </row>
    <row r="12119" spans="179:183" x14ac:dyDescent="0.35">
      <c r="FW12119" s="128"/>
      <c r="FX12119" s="128"/>
      <c r="FY12119" s="129"/>
      <c r="GA12119" s="128"/>
    </row>
    <row r="12120" spans="179:183" x14ac:dyDescent="0.35">
      <c r="FW12120" s="128"/>
      <c r="FX12120" s="128"/>
      <c r="FY12120" s="129"/>
      <c r="GA12120" s="128"/>
    </row>
    <row r="12121" spans="179:183" x14ac:dyDescent="0.35">
      <c r="FW12121" s="128"/>
      <c r="FX12121" s="128"/>
      <c r="FY12121" s="129"/>
      <c r="GA12121" s="128"/>
    </row>
    <row r="12122" spans="179:183" x14ac:dyDescent="0.35">
      <c r="FW12122" s="128"/>
      <c r="FX12122" s="128"/>
      <c r="FY12122" s="129"/>
      <c r="GA12122" s="128"/>
    </row>
    <row r="12123" spans="179:183" x14ac:dyDescent="0.35">
      <c r="FW12123" s="128"/>
      <c r="FX12123" s="128"/>
      <c r="FY12123" s="129"/>
      <c r="GA12123" s="128"/>
    </row>
    <row r="12124" spans="179:183" x14ac:dyDescent="0.35">
      <c r="FW12124" s="128"/>
      <c r="FX12124" s="128"/>
      <c r="FY12124" s="129"/>
      <c r="GA12124" s="128"/>
    </row>
    <row r="12125" spans="179:183" x14ac:dyDescent="0.35">
      <c r="FW12125" s="128"/>
      <c r="FX12125" s="128"/>
      <c r="FY12125" s="129"/>
      <c r="GA12125" s="128"/>
    </row>
    <row r="12126" spans="179:183" x14ac:dyDescent="0.35">
      <c r="FW12126" s="128"/>
      <c r="FX12126" s="128"/>
      <c r="FY12126" s="129"/>
      <c r="GA12126" s="128"/>
    </row>
    <row r="12127" spans="179:183" x14ac:dyDescent="0.35">
      <c r="FW12127" s="128"/>
      <c r="FX12127" s="128"/>
      <c r="FY12127" s="129"/>
      <c r="GA12127" s="128"/>
    </row>
    <row r="12128" spans="179:183" x14ac:dyDescent="0.35">
      <c r="FW12128" s="128"/>
      <c r="FX12128" s="128"/>
      <c r="FY12128" s="129"/>
      <c r="GA12128" s="128"/>
    </row>
    <row r="12129" spans="179:183" x14ac:dyDescent="0.35">
      <c r="FW12129" s="128"/>
      <c r="FX12129" s="128"/>
      <c r="FY12129" s="129"/>
      <c r="GA12129" s="128"/>
    </row>
    <row r="12130" spans="179:183" x14ac:dyDescent="0.35">
      <c r="FW12130" s="128"/>
      <c r="FX12130" s="128"/>
      <c r="FY12130" s="129"/>
      <c r="GA12130" s="128"/>
    </row>
    <row r="12131" spans="179:183" x14ac:dyDescent="0.35">
      <c r="FW12131" s="128"/>
      <c r="FX12131" s="128"/>
      <c r="FY12131" s="129"/>
      <c r="GA12131" s="128"/>
    </row>
    <row r="12132" spans="179:183" x14ac:dyDescent="0.35">
      <c r="FW12132" s="128"/>
      <c r="FX12132" s="128"/>
      <c r="FY12132" s="129"/>
      <c r="GA12132" s="128"/>
    </row>
    <row r="12133" spans="179:183" x14ac:dyDescent="0.35">
      <c r="FW12133" s="128"/>
      <c r="FX12133" s="128"/>
      <c r="FY12133" s="129"/>
      <c r="GA12133" s="128"/>
    </row>
    <row r="12134" spans="179:183" x14ac:dyDescent="0.35">
      <c r="FW12134" s="128"/>
      <c r="FX12134" s="128"/>
      <c r="FY12134" s="129"/>
      <c r="GA12134" s="128"/>
    </row>
    <row r="12135" spans="179:183" x14ac:dyDescent="0.35">
      <c r="FW12135" s="128"/>
      <c r="FX12135" s="128"/>
      <c r="FY12135" s="129"/>
      <c r="GA12135" s="128"/>
    </row>
    <row r="12136" spans="179:183" x14ac:dyDescent="0.35">
      <c r="FW12136" s="128"/>
      <c r="FX12136" s="128"/>
      <c r="FY12136" s="129"/>
      <c r="GA12136" s="128"/>
    </row>
    <row r="12137" spans="179:183" x14ac:dyDescent="0.35">
      <c r="FW12137" s="128"/>
      <c r="FX12137" s="128"/>
      <c r="FY12137" s="129"/>
      <c r="GA12137" s="128"/>
    </row>
    <row r="12138" spans="179:183" x14ac:dyDescent="0.35">
      <c r="FW12138" s="128"/>
      <c r="FX12138" s="128"/>
      <c r="FY12138" s="129"/>
      <c r="GA12138" s="128"/>
    </row>
    <row r="12139" spans="179:183" x14ac:dyDescent="0.35">
      <c r="FW12139" s="128"/>
      <c r="FX12139" s="128"/>
      <c r="FY12139" s="129"/>
      <c r="GA12139" s="128"/>
    </row>
    <row r="12140" spans="179:183" x14ac:dyDescent="0.35">
      <c r="FW12140" s="128"/>
      <c r="FX12140" s="128"/>
      <c r="FY12140" s="129"/>
      <c r="GA12140" s="128"/>
    </row>
    <row r="12141" spans="179:183" x14ac:dyDescent="0.35">
      <c r="FW12141" s="128"/>
      <c r="FX12141" s="128"/>
      <c r="FY12141" s="129"/>
      <c r="GA12141" s="128"/>
    </row>
    <row r="12142" spans="179:183" x14ac:dyDescent="0.35">
      <c r="FW12142" s="128"/>
      <c r="FX12142" s="128"/>
      <c r="FY12142" s="129"/>
      <c r="GA12142" s="128"/>
    </row>
    <row r="12143" spans="179:183" x14ac:dyDescent="0.35">
      <c r="FW12143" s="128"/>
      <c r="FX12143" s="128"/>
      <c r="FY12143" s="129"/>
      <c r="GA12143" s="128"/>
    </row>
    <row r="12144" spans="179:183" x14ac:dyDescent="0.35">
      <c r="FW12144" s="128"/>
      <c r="FX12144" s="128"/>
      <c r="FY12144" s="129"/>
      <c r="GA12144" s="128"/>
    </row>
    <row r="12145" spans="179:183" x14ac:dyDescent="0.35">
      <c r="FW12145" s="128"/>
      <c r="FX12145" s="128"/>
      <c r="FY12145" s="129"/>
      <c r="GA12145" s="128"/>
    </row>
    <row r="12146" spans="179:183" x14ac:dyDescent="0.35">
      <c r="FW12146" s="128"/>
      <c r="FX12146" s="128"/>
      <c r="FY12146" s="129"/>
      <c r="GA12146" s="128"/>
    </row>
    <row r="12147" spans="179:183" x14ac:dyDescent="0.35">
      <c r="FW12147" s="128"/>
      <c r="FX12147" s="128"/>
      <c r="FY12147" s="129"/>
      <c r="GA12147" s="128"/>
    </row>
    <row r="12148" spans="179:183" x14ac:dyDescent="0.35">
      <c r="FW12148" s="128"/>
      <c r="FX12148" s="128"/>
      <c r="FY12148" s="129"/>
      <c r="GA12148" s="128"/>
    </row>
    <row r="12149" spans="179:183" x14ac:dyDescent="0.35">
      <c r="FW12149" s="128"/>
      <c r="FX12149" s="128"/>
      <c r="FY12149" s="129"/>
      <c r="GA12149" s="128"/>
    </row>
    <row r="12150" spans="179:183" x14ac:dyDescent="0.35">
      <c r="FW12150" s="128"/>
      <c r="FX12150" s="128"/>
      <c r="FY12150" s="129"/>
      <c r="GA12150" s="128"/>
    </row>
    <row r="12151" spans="179:183" x14ac:dyDescent="0.35">
      <c r="FW12151" s="128"/>
      <c r="FX12151" s="128"/>
      <c r="FY12151" s="129"/>
      <c r="GA12151" s="128"/>
    </row>
    <row r="12152" spans="179:183" x14ac:dyDescent="0.35">
      <c r="FW12152" s="128"/>
      <c r="FX12152" s="128"/>
      <c r="FY12152" s="129"/>
      <c r="GA12152" s="128"/>
    </row>
    <row r="12153" spans="179:183" x14ac:dyDescent="0.35">
      <c r="FW12153" s="128"/>
      <c r="FX12153" s="128"/>
      <c r="FY12153" s="129"/>
      <c r="GA12153" s="128"/>
    </row>
    <row r="12154" spans="179:183" x14ac:dyDescent="0.35">
      <c r="FW12154" s="128"/>
      <c r="FX12154" s="128"/>
      <c r="FY12154" s="129"/>
      <c r="GA12154" s="128"/>
    </row>
    <row r="12155" spans="179:183" x14ac:dyDescent="0.35">
      <c r="FW12155" s="128"/>
      <c r="FX12155" s="128"/>
      <c r="FY12155" s="129"/>
      <c r="GA12155" s="128"/>
    </row>
    <row r="12156" spans="179:183" x14ac:dyDescent="0.35">
      <c r="FW12156" s="128"/>
      <c r="FX12156" s="128"/>
      <c r="FY12156" s="129"/>
      <c r="GA12156" s="128"/>
    </row>
    <row r="12157" spans="179:183" x14ac:dyDescent="0.35">
      <c r="FW12157" s="128"/>
      <c r="FX12157" s="128"/>
      <c r="FY12157" s="129"/>
      <c r="GA12157" s="128"/>
    </row>
    <row r="12158" spans="179:183" x14ac:dyDescent="0.35">
      <c r="FW12158" s="128"/>
      <c r="FX12158" s="128"/>
      <c r="FY12158" s="129"/>
      <c r="GA12158" s="128"/>
    </row>
    <row r="12159" spans="179:183" x14ac:dyDescent="0.35">
      <c r="FW12159" s="128"/>
      <c r="FX12159" s="128"/>
      <c r="FY12159" s="129"/>
      <c r="GA12159" s="128"/>
    </row>
    <row r="12160" spans="179:183" x14ac:dyDescent="0.35">
      <c r="FW12160" s="128"/>
      <c r="FX12160" s="128"/>
      <c r="FY12160" s="129"/>
      <c r="GA12160" s="128"/>
    </row>
    <row r="12161" spans="179:183" x14ac:dyDescent="0.35">
      <c r="FW12161" s="128"/>
      <c r="FX12161" s="128"/>
      <c r="FY12161" s="129"/>
      <c r="GA12161" s="128"/>
    </row>
    <row r="12162" spans="179:183" x14ac:dyDescent="0.35">
      <c r="FW12162" s="128"/>
      <c r="FX12162" s="128"/>
      <c r="FY12162" s="129"/>
      <c r="GA12162" s="128"/>
    </row>
    <row r="12163" spans="179:183" x14ac:dyDescent="0.35">
      <c r="FW12163" s="128"/>
      <c r="FX12163" s="128"/>
      <c r="FY12163" s="129"/>
      <c r="GA12163" s="128"/>
    </row>
    <row r="12164" spans="179:183" x14ac:dyDescent="0.35">
      <c r="FW12164" s="128"/>
      <c r="FX12164" s="128"/>
      <c r="FY12164" s="129"/>
      <c r="GA12164" s="128"/>
    </row>
    <row r="12165" spans="179:183" x14ac:dyDescent="0.35">
      <c r="FW12165" s="128"/>
      <c r="FX12165" s="128"/>
      <c r="FY12165" s="129"/>
      <c r="GA12165" s="128"/>
    </row>
    <row r="12166" spans="179:183" x14ac:dyDescent="0.35">
      <c r="FW12166" s="128"/>
      <c r="FX12166" s="128"/>
      <c r="FY12166" s="129"/>
      <c r="GA12166" s="128"/>
    </row>
    <row r="12167" spans="179:183" x14ac:dyDescent="0.35">
      <c r="FW12167" s="128"/>
      <c r="FX12167" s="128"/>
      <c r="FY12167" s="129"/>
      <c r="GA12167" s="128"/>
    </row>
    <row r="12168" spans="179:183" x14ac:dyDescent="0.35">
      <c r="FW12168" s="128"/>
      <c r="FX12168" s="128"/>
      <c r="FY12168" s="129"/>
      <c r="GA12168" s="128"/>
    </row>
    <row r="12169" spans="179:183" x14ac:dyDescent="0.35">
      <c r="FW12169" s="128"/>
      <c r="FX12169" s="128"/>
      <c r="FY12169" s="129"/>
      <c r="GA12169" s="128"/>
    </row>
    <row r="12170" spans="179:183" x14ac:dyDescent="0.35">
      <c r="FW12170" s="128"/>
      <c r="FX12170" s="128"/>
      <c r="FY12170" s="129"/>
      <c r="GA12170" s="128"/>
    </row>
    <row r="12171" spans="179:183" x14ac:dyDescent="0.35">
      <c r="FW12171" s="128"/>
      <c r="FX12171" s="128"/>
      <c r="FY12171" s="129"/>
      <c r="GA12171" s="128"/>
    </row>
    <row r="12172" spans="179:183" x14ac:dyDescent="0.35">
      <c r="FW12172" s="128"/>
      <c r="FX12172" s="128"/>
      <c r="FY12172" s="129"/>
      <c r="GA12172" s="128"/>
    </row>
    <row r="12173" spans="179:183" x14ac:dyDescent="0.35">
      <c r="FW12173" s="128"/>
      <c r="FX12173" s="128"/>
      <c r="FY12173" s="129"/>
      <c r="GA12173" s="128"/>
    </row>
    <row r="12174" spans="179:183" x14ac:dyDescent="0.35">
      <c r="FW12174" s="128"/>
      <c r="FX12174" s="128"/>
      <c r="FY12174" s="129"/>
      <c r="GA12174" s="128"/>
    </row>
    <row r="12175" spans="179:183" x14ac:dyDescent="0.35">
      <c r="FW12175" s="128"/>
      <c r="FX12175" s="128"/>
      <c r="FY12175" s="129"/>
      <c r="GA12175" s="128"/>
    </row>
    <row r="12176" spans="179:183" x14ac:dyDescent="0.35">
      <c r="FW12176" s="128"/>
      <c r="FX12176" s="128"/>
      <c r="FY12176" s="129"/>
      <c r="GA12176" s="128"/>
    </row>
    <row r="12177" spans="179:183" x14ac:dyDescent="0.35">
      <c r="FW12177" s="128"/>
      <c r="FX12177" s="128"/>
      <c r="FY12177" s="129"/>
      <c r="GA12177" s="128"/>
    </row>
    <row r="12178" spans="179:183" x14ac:dyDescent="0.35">
      <c r="FW12178" s="128"/>
      <c r="FX12178" s="128"/>
      <c r="FY12178" s="129"/>
      <c r="GA12178" s="128"/>
    </row>
    <row r="12179" spans="179:183" x14ac:dyDescent="0.35">
      <c r="FW12179" s="128"/>
      <c r="FX12179" s="128"/>
      <c r="FY12179" s="129"/>
      <c r="GA12179" s="128"/>
    </row>
    <row r="12180" spans="179:183" x14ac:dyDescent="0.35">
      <c r="FW12180" s="128"/>
      <c r="FX12180" s="128"/>
      <c r="FY12180" s="129"/>
      <c r="GA12180" s="128"/>
    </row>
    <row r="12181" spans="179:183" x14ac:dyDescent="0.35">
      <c r="FW12181" s="128"/>
      <c r="FX12181" s="128"/>
      <c r="FY12181" s="129"/>
      <c r="GA12181" s="128"/>
    </row>
    <row r="12182" spans="179:183" x14ac:dyDescent="0.35">
      <c r="FW12182" s="128"/>
      <c r="FX12182" s="128"/>
      <c r="FY12182" s="129"/>
      <c r="GA12182" s="128"/>
    </row>
    <row r="12183" spans="179:183" x14ac:dyDescent="0.35">
      <c r="FW12183" s="128"/>
      <c r="FX12183" s="128"/>
      <c r="FY12183" s="129"/>
      <c r="GA12183" s="128"/>
    </row>
    <row r="12184" spans="179:183" x14ac:dyDescent="0.35">
      <c r="FW12184" s="128"/>
      <c r="FX12184" s="128"/>
      <c r="FY12184" s="129"/>
      <c r="GA12184" s="128"/>
    </row>
    <row r="12185" spans="179:183" x14ac:dyDescent="0.35">
      <c r="FW12185" s="128"/>
      <c r="FX12185" s="128"/>
      <c r="FY12185" s="129"/>
      <c r="GA12185" s="128"/>
    </row>
    <row r="12186" spans="179:183" x14ac:dyDescent="0.35">
      <c r="FW12186" s="128"/>
      <c r="FX12186" s="128"/>
      <c r="FY12186" s="129"/>
      <c r="GA12186" s="128"/>
    </row>
    <row r="12187" spans="179:183" x14ac:dyDescent="0.35">
      <c r="FW12187" s="128"/>
      <c r="FX12187" s="128"/>
      <c r="FY12187" s="129"/>
      <c r="GA12187" s="128"/>
    </row>
    <row r="12188" spans="179:183" x14ac:dyDescent="0.35">
      <c r="FW12188" s="128"/>
      <c r="FX12188" s="128"/>
      <c r="FY12188" s="129"/>
      <c r="GA12188" s="128"/>
    </row>
    <row r="12189" spans="179:183" x14ac:dyDescent="0.35">
      <c r="FW12189" s="128"/>
      <c r="FX12189" s="128"/>
      <c r="FY12189" s="129"/>
      <c r="GA12189" s="128"/>
    </row>
    <row r="12190" spans="179:183" x14ac:dyDescent="0.35">
      <c r="FW12190" s="128"/>
      <c r="FX12190" s="128"/>
      <c r="FY12190" s="129"/>
      <c r="GA12190" s="128"/>
    </row>
    <row r="12191" spans="179:183" x14ac:dyDescent="0.35">
      <c r="FW12191" s="128"/>
      <c r="FX12191" s="128"/>
      <c r="FY12191" s="129"/>
      <c r="GA12191" s="128"/>
    </row>
    <row r="12192" spans="179:183" x14ac:dyDescent="0.35">
      <c r="FW12192" s="128"/>
      <c r="FX12192" s="128"/>
      <c r="FY12192" s="129"/>
      <c r="GA12192" s="128"/>
    </row>
    <row r="12193" spans="179:183" x14ac:dyDescent="0.35">
      <c r="FW12193" s="128"/>
      <c r="FX12193" s="128"/>
      <c r="FY12193" s="129"/>
      <c r="GA12193" s="128"/>
    </row>
    <row r="12194" spans="179:183" x14ac:dyDescent="0.35">
      <c r="FW12194" s="128"/>
      <c r="FX12194" s="128"/>
      <c r="FY12194" s="129"/>
      <c r="GA12194" s="128"/>
    </row>
    <row r="12195" spans="179:183" x14ac:dyDescent="0.35">
      <c r="FW12195" s="128"/>
      <c r="FX12195" s="128"/>
      <c r="FY12195" s="129"/>
      <c r="GA12195" s="128"/>
    </row>
    <row r="12196" spans="179:183" x14ac:dyDescent="0.35">
      <c r="FW12196" s="128"/>
      <c r="FX12196" s="128"/>
      <c r="FY12196" s="129"/>
      <c r="GA12196" s="128"/>
    </row>
    <row r="12197" spans="179:183" x14ac:dyDescent="0.35">
      <c r="FW12197" s="128"/>
      <c r="FX12197" s="128"/>
      <c r="FY12197" s="129"/>
      <c r="GA12197" s="128"/>
    </row>
    <row r="12198" spans="179:183" x14ac:dyDescent="0.35">
      <c r="FW12198" s="128"/>
      <c r="FX12198" s="128"/>
      <c r="FY12198" s="129"/>
      <c r="GA12198" s="128"/>
    </row>
    <row r="12199" spans="179:183" x14ac:dyDescent="0.35">
      <c r="FW12199" s="128"/>
      <c r="FX12199" s="128"/>
      <c r="FY12199" s="129"/>
      <c r="GA12199" s="128"/>
    </row>
    <row r="12200" spans="179:183" x14ac:dyDescent="0.35">
      <c r="FW12200" s="128"/>
      <c r="FX12200" s="128"/>
      <c r="FY12200" s="129"/>
      <c r="GA12200" s="128"/>
    </row>
    <row r="12201" spans="179:183" x14ac:dyDescent="0.35">
      <c r="FW12201" s="128"/>
      <c r="FX12201" s="128"/>
      <c r="FY12201" s="129"/>
      <c r="GA12201" s="128"/>
    </row>
    <row r="12202" spans="179:183" x14ac:dyDescent="0.35">
      <c r="FW12202" s="128"/>
      <c r="FX12202" s="128"/>
      <c r="FY12202" s="129"/>
      <c r="GA12202" s="128"/>
    </row>
    <row r="12203" spans="179:183" x14ac:dyDescent="0.35">
      <c r="FW12203" s="128"/>
      <c r="FX12203" s="128"/>
      <c r="FY12203" s="129"/>
      <c r="GA12203" s="128"/>
    </row>
    <row r="12204" spans="179:183" x14ac:dyDescent="0.35">
      <c r="FW12204" s="128"/>
      <c r="FX12204" s="128"/>
      <c r="FY12204" s="129"/>
      <c r="GA12204" s="128"/>
    </row>
    <row r="12205" spans="179:183" x14ac:dyDescent="0.35">
      <c r="FW12205" s="128"/>
      <c r="FX12205" s="128"/>
      <c r="FY12205" s="129"/>
      <c r="GA12205" s="128"/>
    </row>
    <row r="12206" spans="179:183" x14ac:dyDescent="0.35">
      <c r="FW12206" s="128"/>
      <c r="FX12206" s="128"/>
      <c r="FY12206" s="129"/>
      <c r="GA12206" s="128"/>
    </row>
    <row r="12207" spans="179:183" x14ac:dyDescent="0.35">
      <c r="FW12207" s="128"/>
      <c r="FX12207" s="128"/>
      <c r="FY12207" s="129"/>
      <c r="GA12207" s="128"/>
    </row>
    <row r="12208" spans="179:183" x14ac:dyDescent="0.35">
      <c r="FW12208" s="128"/>
      <c r="FX12208" s="128"/>
      <c r="FY12208" s="129"/>
      <c r="GA12208" s="128"/>
    </row>
    <row r="12209" spans="179:183" x14ac:dyDescent="0.35">
      <c r="FW12209" s="128"/>
      <c r="FX12209" s="128"/>
      <c r="FY12209" s="129"/>
      <c r="GA12209" s="128"/>
    </row>
    <row r="12210" spans="179:183" x14ac:dyDescent="0.35">
      <c r="FW12210" s="128"/>
      <c r="FX12210" s="128"/>
      <c r="FY12210" s="129"/>
      <c r="GA12210" s="128"/>
    </row>
    <row r="12211" spans="179:183" x14ac:dyDescent="0.35">
      <c r="FW12211" s="128"/>
      <c r="FX12211" s="128"/>
      <c r="FY12211" s="129"/>
      <c r="GA12211" s="128"/>
    </row>
    <row r="12212" spans="179:183" x14ac:dyDescent="0.35">
      <c r="FW12212" s="128"/>
      <c r="FX12212" s="128"/>
      <c r="FY12212" s="129"/>
      <c r="GA12212" s="128"/>
    </row>
    <row r="12213" spans="179:183" x14ac:dyDescent="0.35">
      <c r="FW12213" s="128"/>
      <c r="FX12213" s="128"/>
      <c r="FY12213" s="129"/>
      <c r="GA12213" s="128"/>
    </row>
    <row r="12214" spans="179:183" x14ac:dyDescent="0.35">
      <c r="FW12214" s="128"/>
      <c r="FX12214" s="128"/>
      <c r="FY12214" s="129"/>
      <c r="GA12214" s="128"/>
    </row>
    <row r="12215" spans="179:183" x14ac:dyDescent="0.35">
      <c r="FW12215" s="128"/>
      <c r="FX12215" s="128"/>
      <c r="FY12215" s="129"/>
      <c r="GA12215" s="128"/>
    </row>
    <row r="12216" spans="179:183" x14ac:dyDescent="0.35">
      <c r="FW12216" s="128"/>
      <c r="FX12216" s="128"/>
      <c r="FY12216" s="129"/>
      <c r="GA12216" s="128"/>
    </row>
    <row r="12217" spans="179:183" x14ac:dyDescent="0.35">
      <c r="FW12217" s="128"/>
      <c r="FX12217" s="128"/>
      <c r="FY12217" s="129"/>
      <c r="GA12217" s="128"/>
    </row>
    <row r="12218" spans="179:183" x14ac:dyDescent="0.35">
      <c r="FW12218" s="128"/>
      <c r="FX12218" s="128"/>
      <c r="FY12218" s="129"/>
      <c r="GA12218" s="128"/>
    </row>
    <row r="12219" spans="179:183" x14ac:dyDescent="0.35">
      <c r="FW12219" s="128"/>
      <c r="FX12219" s="128"/>
      <c r="FY12219" s="129"/>
      <c r="GA12219" s="128"/>
    </row>
    <row r="12220" spans="179:183" x14ac:dyDescent="0.35">
      <c r="FW12220" s="128"/>
      <c r="FX12220" s="128"/>
      <c r="FY12220" s="129"/>
      <c r="GA12220" s="128"/>
    </row>
    <row r="12221" spans="179:183" x14ac:dyDescent="0.35">
      <c r="FW12221" s="128"/>
      <c r="FX12221" s="128"/>
      <c r="FY12221" s="129"/>
      <c r="GA12221" s="128"/>
    </row>
    <row r="12222" spans="179:183" x14ac:dyDescent="0.35">
      <c r="FW12222" s="128"/>
      <c r="FX12222" s="128"/>
      <c r="FY12222" s="129"/>
      <c r="GA12222" s="128"/>
    </row>
    <row r="12223" spans="179:183" x14ac:dyDescent="0.35">
      <c r="FW12223" s="128"/>
      <c r="FX12223" s="128"/>
      <c r="FY12223" s="129"/>
      <c r="GA12223" s="128"/>
    </row>
    <row r="12224" spans="179:183" x14ac:dyDescent="0.35">
      <c r="FW12224" s="128"/>
      <c r="FX12224" s="128"/>
      <c r="FY12224" s="129"/>
      <c r="GA12224" s="128"/>
    </row>
    <row r="12225" spans="179:183" x14ac:dyDescent="0.35">
      <c r="FW12225" s="128"/>
      <c r="FX12225" s="128"/>
      <c r="FY12225" s="129"/>
      <c r="GA12225" s="128"/>
    </row>
    <row r="12226" spans="179:183" x14ac:dyDescent="0.35">
      <c r="FW12226" s="128"/>
      <c r="FX12226" s="128"/>
      <c r="FY12226" s="129"/>
      <c r="GA12226" s="128"/>
    </row>
    <row r="12227" spans="179:183" x14ac:dyDescent="0.35">
      <c r="FW12227" s="128"/>
      <c r="FX12227" s="128"/>
      <c r="FY12227" s="129"/>
      <c r="GA12227" s="128"/>
    </row>
    <row r="12228" spans="179:183" x14ac:dyDescent="0.35">
      <c r="FW12228" s="128"/>
      <c r="FX12228" s="128"/>
      <c r="FY12228" s="129"/>
      <c r="GA12228" s="128"/>
    </row>
    <row r="12229" spans="179:183" x14ac:dyDescent="0.35">
      <c r="FW12229" s="128"/>
      <c r="FX12229" s="128"/>
      <c r="FY12229" s="129"/>
      <c r="GA12229" s="128"/>
    </row>
    <row r="12230" spans="179:183" x14ac:dyDescent="0.35">
      <c r="FW12230" s="128"/>
      <c r="FX12230" s="128"/>
      <c r="FY12230" s="129"/>
      <c r="GA12230" s="128"/>
    </row>
    <row r="12231" spans="179:183" x14ac:dyDescent="0.35">
      <c r="FW12231" s="128"/>
      <c r="FX12231" s="128"/>
      <c r="FY12231" s="129"/>
      <c r="GA12231" s="128"/>
    </row>
    <row r="12232" spans="179:183" x14ac:dyDescent="0.35">
      <c r="FW12232" s="128"/>
      <c r="FX12232" s="128"/>
      <c r="FY12232" s="129"/>
      <c r="GA12232" s="128"/>
    </row>
    <row r="12233" spans="179:183" x14ac:dyDescent="0.35">
      <c r="FW12233" s="128"/>
      <c r="FX12233" s="128"/>
      <c r="FY12233" s="129"/>
      <c r="GA12233" s="128"/>
    </row>
    <row r="12234" spans="179:183" x14ac:dyDescent="0.35">
      <c r="FW12234" s="128"/>
      <c r="FX12234" s="128"/>
      <c r="FY12234" s="129"/>
      <c r="GA12234" s="128"/>
    </row>
    <row r="12235" spans="179:183" x14ac:dyDescent="0.35">
      <c r="FW12235" s="128"/>
      <c r="FX12235" s="128"/>
      <c r="FY12235" s="129"/>
      <c r="GA12235" s="128"/>
    </row>
    <row r="12236" spans="179:183" x14ac:dyDescent="0.35">
      <c r="FW12236" s="128"/>
      <c r="FX12236" s="128"/>
      <c r="FY12236" s="129"/>
      <c r="GA12236" s="128"/>
    </row>
    <row r="12237" spans="179:183" x14ac:dyDescent="0.35">
      <c r="FW12237" s="128"/>
      <c r="FX12237" s="128"/>
      <c r="FY12237" s="129"/>
      <c r="GA12237" s="128"/>
    </row>
    <row r="12238" spans="179:183" x14ac:dyDescent="0.35">
      <c r="FW12238" s="128"/>
      <c r="FX12238" s="128"/>
      <c r="FY12238" s="129"/>
      <c r="GA12238" s="128"/>
    </row>
    <row r="12239" spans="179:183" x14ac:dyDescent="0.35">
      <c r="FW12239" s="128"/>
      <c r="FX12239" s="128"/>
      <c r="FY12239" s="129"/>
      <c r="GA12239" s="128"/>
    </row>
    <row r="12240" spans="179:183" x14ac:dyDescent="0.35">
      <c r="FW12240" s="128"/>
      <c r="FX12240" s="128"/>
      <c r="FY12240" s="129"/>
      <c r="GA12240" s="128"/>
    </row>
    <row r="12241" spans="179:183" x14ac:dyDescent="0.35">
      <c r="FW12241" s="128"/>
      <c r="FX12241" s="128"/>
      <c r="FY12241" s="129"/>
      <c r="GA12241" s="128"/>
    </row>
    <row r="12242" spans="179:183" x14ac:dyDescent="0.35">
      <c r="FW12242" s="128"/>
      <c r="FX12242" s="128"/>
      <c r="FY12242" s="129"/>
      <c r="GA12242" s="128"/>
    </row>
    <row r="12243" spans="179:183" x14ac:dyDescent="0.35">
      <c r="FW12243" s="128"/>
      <c r="FX12243" s="128"/>
      <c r="FY12243" s="129"/>
      <c r="GA12243" s="128"/>
    </row>
    <row r="12244" spans="179:183" x14ac:dyDescent="0.35">
      <c r="FW12244" s="128"/>
      <c r="FX12244" s="128"/>
      <c r="FY12244" s="129"/>
      <c r="GA12244" s="128"/>
    </row>
    <row r="12245" spans="179:183" x14ac:dyDescent="0.35">
      <c r="FW12245" s="128"/>
      <c r="FX12245" s="128"/>
      <c r="FY12245" s="129"/>
      <c r="GA12245" s="128"/>
    </row>
    <row r="12246" spans="179:183" x14ac:dyDescent="0.35">
      <c r="FW12246" s="128"/>
      <c r="FX12246" s="128"/>
      <c r="FY12246" s="129"/>
      <c r="GA12246" s="128"/>
    </row>
    <row r="12247" spans="179:183" x14ac:dyDescent="0.35">
      <c r="FW12247" s="128"/>
      <c r="FX12247" s="128"/>
      <c r="FY12247" s="129"/>
      <c r="GA12247" s="128"/>
    </row>
    <row r="12248" spans="179:183" x14ac:dyDescent="0.35">
      <c r="FW12248" s="128"/>
      <c r="FX12248" s="128"/>
      <c r="FY12248" s="129"/>
      <c r="GA12248" s="128"/>
    </row>
    <row r="12249" spans="179:183" x14ac:dyDescent="0.35">
      <c r="FW12249" s="128"/>
      <c r="FX12249" s="128"/>
      <c r="FY12249" s="129"/>
      <c r="GA12249" s="128"/>
    </row>
    <row r="12250" spans="179:183" x14ac:dyDescent="0.35">
      <c r="FW12250" s="128"/>
      <c r="FX12250" s="128"/>
      <c r="FY12250" s="129"/>
      <c r="GA12250" s="128"/>
    </row>
    <row r="12251" spans="179:183" x14ac:dyDescent="0.35">
      <c r="FW12251" s="128"/>
      <c r="FX12251" s="128"/>
      <c r="FY12251" s="129"/>
      <c r="GA12251" s="128"/>
    </row>
    <row r="12252" spans="179:183" x14ac:dyDescent="0.35">
      <c r="FW12252" s="128"/>
      <c r="FX12252" s="128"/>
      <c r="FY12252" s="129"/>
      <c r="GA12252" s="128"/>
    </row>
    <row r="12253" spans="179:183" x14ac:dyDescent="0.35">
      <c r="FW12253" s="128"/>
      <c r="FX12253" s="128"/>
      <c r="FY12253" s="129"/>
      <c r="GA12253" s="128"/>
    </row>
    <row r="12254" spans="179:183" x14ac:dyDescent="0.35">
      <c r="FW12254" s="128"/>
      <c r="FX12254" s="128"/>
      <c r="FY12254" s="129"/>
      <c r="GA12254" s="128"/>
    </row>
    <row r="12255" spans="179:183" x14ac:dyDescent="0.35">
      <c r="FW12255" s="128"/>
      <c r="FX12255" s="128"/>
      <c r="FY12255" s="129"/>
      <c r="GA12255" s="128"/>
    </row>
    <row r="12256" spans="179:183" x14ac:dyDescent="0.35">
      <c r="FW12256" s="128"/>
      <c r="FX12256" s="128"/>
      <c r="FY12256" s="129"/>
      <c r="GA12256" s="128"/>
    </row>
    <row r="12257" spans="179:183" x14ac:dyDescent="0.35">
      <c r="FW12257" s="128"/>
      <c r="FX12257" s="128"/>
      <c r="FY12257" s="129"/>
      <c r="GA12257" s="128"/>
    </row>
    <row r="12258" spans="179:183" x14ac:dyDescent="0.35">
      <c r="FW12258" s="128"/>
      <c r="FX12258" s="128"/>
      <c r="FY12258" s="129"/>
      <c r="GA12258" s="128"/>
    </row>
    <row r="12259" spans="179:183" x14ac:dyDescent="0.35">
      <c r="FW12259" s="128"/>
      <c r="FX12259" s="128"/>
      <c r="FY12259" s="129"/>
      <c r="GA12259" s="128"/>
    </row>
    <row r="12260" spans="179:183" x14ac:dyDescent="0.35">
      <c r="FW12260" s="128"/>
      <c r="FX12260" s="128"/>
      <c r="FY12260" s="129"/>
      <c r="GA12260" s="128"/>
    </row>
    <row r="12261" spans="179:183" x14ac:dyDescent="0.35">
      <c r="FW12261" s="128"/>
      <c r="FX12261" s="128"/>
      <c r="FY12261" s="129"/>
      <c r="GA12261" s="128"/>
    </row>
    <row r="12262" spans="179:183" x14ac:dyDescent="0.35">
      <c r="FW12262" s="128"/>
      <c r="FX12262" s="128"/>
      <c r="FY12262" s="129"/>
      <c r="GA12262" s="128"/>
    </row>
    <row r="12263" spans="179:183" x14ac:dyDescent="0.35">
      <c r="FW12263" s="128"/>
      <c r="FX12263" s="128"/>
      <c r="FY12263" s="129"/>
      <c r="GA12263" s="128"/>
    </row>
    <row r="12264" spans="179:183" x14ac:dyDescent="0.35">
      <c r="FW12264" s="128"/>
      <c r="FX12264" s="128"/>
      <c r="FY12264" s="129"/>
      <c r="GA12264" s="128"/>
    </row>
    <row r="12265" spans="179:183" x14ac:dyDescent="0.35">
      <c r="FW12265" s="128"/>
      <c r="FX12265" s="128"/>
      <c r="FY12265" s="129"/>
      <c r="GA12265" s="128"/>
    </row>
    <row r="12266" spans="179:183" x14ac:dyDescent="0.35">
      <c r="FW12266" s="128"/>
      <c r="FX12266" s="128"/>
      <c r="FY12266" s="129"/>
      <c r="GA12266" s="128"/>
    </row>
    <row r="12267" spans="179:183" x14ac:dyDescent="0.35">
      <c r="FW12267" s="128"/>
      <c r="FX12267" s="128"/>
      <c r="FY12267" s="129"/>
      <c r="GA12267" s="128"/>
    </row>
    <row r="12268" spans="179:183" x14ac:dyDescent="0.35">
      <c r="FW12268" s="128"/>
      <c r="FX12268" s="128"/>
      <c r="FY12268" s="129"/>
      <c r="GA12268" s="128"/>
    </row>
    <row r="12269" spans="179:183" x14ac:dyDescent="0.35">
      <c r="FW12269" s="128"/>
      <c r="FX12269" s="128"/>
      <c r="FY12269" s="129"/>
      <c r="GA12269" s="128"/>
    </row>
    <row r="12270" spans="179:183" x14ac:dyDescent="0.35">
      <c r="FW12270" s="128"/>
      <c r="FX12270" s="128"/>
      <c r="FY12270" s="129"/>
      <c r="GA12270" s="128"/>
    </row>
    <row r="12271" spans="179:183" x14ac:dyDescent="0.35">
      <c r="FW12271" s="128"/>
      <c r="FX12271" s="128"/>
      <c r="FY12271" s="129"/>
      <c r="GA12271" s="128"/>
    </row>
    <row r="12272" spans="179:183" x14ac:dyDescent="0.35">
      <c r="FW12272" s="128"/>
      <c r="FX12272" s="128"/>
      <c r="FY12272" s="129"/>
      <c r="GA12272" s="128"/>
    </row>
    <row r="12273" spans="179:183" x14ac:dyDescent="0.35">
      <c r="FW12273" s="128"/>
      <c r="FX12273" s="128"/>
      <c r="FY12273" s="129"/>
      <c r="GA12273" s="128"/>
    </row>
    <row r="12274" spans="179:183" x14ac:dyDescent="0.35">
      <c r="FW12274" s="128"/>
      <c r="FX12274" s="128"/>
      <c r="FY12274" s="129"/>
      <c r="GA12274" s="128"/>
    </row>
    <row r="12275" spans="179:183" x14ac:dyDescent="0.35">
      <c r="FW12275" s="128"/>
      <c r="FX12275" s="128"/>
      <c r="FY12275" s="129"/>
      <c r="GA12275" s="128"/>
    </row>
    <row r="12276" spans="179:183" x14ac:dyDescent="0.35">
      <c r="FW12276" s="128"/>
      <c r="FX12276" s="128"/>
      <c r="FY12276" s="129"/>
      <c r="GA12276" s="128"/>
    </row>
    <row r="12277" spans="179:183" x14ac:dyDescent="0.35">
      <c r="FW12277" s="128"/>
      <c r="FX12277" s="128"/>
      <c r="FY12277" s="129"/>
      <c r="GA12277" s="128"/>
    </row>
    <row r="12278" spans="179:183" x14ac:dyDescent="0.35">
      <c r="FW12278" s="128"/>
      <c r="FX12278" s="128"/>
      <c r="FY12278" s="129"/>
      <c r="GA12278" s="128"/>
    </row>
    <row r="12279" spans="179:183" x14ac:dyDescent="0.35">
      <c r="FW12279" s="128"/>
      <c r="FX12279" s="128"/>
      <c r="FY12279" s="129"/>
      <c r="GA12279" s="128"/>
    </row>
    <row r="12280" spans="179:183" x14ac:dyDescent="0.35">
      <c r="FW12280" s="128"/>
      <c r="FX12280" s="128"/>
      <c r="FY12280" s="129"/>
      <c r="GA12280" s="128"/>
    </row>
    <row r="12281" spans="179:183" x14ac:dyDescent="0.35">
      <c r="FW12281" s="128"/>
      <c r="FX12281" s="128"/>
      <c r="FY12281" s="129"/>
      <c r="GA12281" s="128"/>
    </row>
    <row r="12282" spans="179:183" x14ac:dyDescent="0.35">
      <c r="FW12282" s="128"/>
      <c r="FX12282" s="128"/>
      <c r="FY12282" s="129"/>
      <c r="GA12282" s="128"/>
    </row>
    <row r="12283" spans="179:183" x14ac:dyDescent="0.35">
      <c r="FW12283" s="128"/>
      <c r="FX12283" s="128"/>
      <c r="FY12283" s="129"/>
      <c r="GA12283" s="128"/>
    </row>
    <row r="12284" spans="179:183" x14ac:dyDescent="0.35">
      <c r="FW12284" s="128"/>
      <c r="FX12284" s="128"/>
      <c r="FY12284" s="129"/>
      <c r="GA12284" s="128"/>
    </row>
    <row r="12285" spans="179:183" x14ac:dyDescent="0.35">
      <c r="FW12285" s="128"/>
      <c r="FX12285" s="128"/>
      <c r="FY12285" s="129"/>
      <c r="GA12285" s="128"/>
    </row>
    <row r="12286" spans="179:183" x14ac:dyDescent="0.35">
      <c r="FW12286" s="128"/>
      <c r="FX12286" s="128"/>
      <c r="FY12286" s="129"/>
      <c r="GA12286" s="128"/>
    </row>
    <row r="12287" spans="179:183" x14ac:dyDescent="0.35">
      <c r="FW12287" s="128"/>
      <c r="FX12287" s="128"/>
      <c r="FY12287" s="129"/>
      <c r="GA12287" s="128"/>
    </row>
    <row r="12288" spans="179:183" x14ac:dyDescent="0.35">
      <c r="FW12288" s="128"/>
      <c r="FX12288" s="128"/>
      <c r="FY12288" s="129"/>
      <c r="GA12288" s="128"/>
    </row>
    <row r="12289" spans="179:183" x14ac:dyDescent="0.35">
      <c r="FW12289" s="128"/>
      <c r="FX12289" s="128"/>
      <c r="FY12289" s="129"/>
      <c r="GA12289" s="128"/>
    </row>
    <row r="12290" spans="179:183" x14ac:dyDescent="0.35">
      <c r="FW12290" s="128"/>
      <c r="FX12290" s="128"/>
      <c r="FY12290" s="129"/>
      <c r="GA12290" s="128"/>
    </row>
    <row r="12291" spans="179:183" x14ac:dyDescent="0.35">
      <c r="FW12291" s="128"/>
      <c r="FX12291" s="128"/>
      <c r="FY12291" s="129"/>
      <c r="GA12291" s="128"/>
    </row>
    <row r="12292" spans="179:183" x14ac:dyDescent="0.35">
      <c r="FW12292" s="128"/>
      <c r="FX12292" s="128"/>
      <c r="FY12292" s="129"/>
      <c r="GA12292" s="128"/>
    </row>
    <row r="12293" spans="179:183" x14ac:dyDescent="0.35">
      <c r="FW12293" s="128"/>
      <c r="FX12293" s="128"/>
      <c r="FY12293" s="129"/>
      <c r="GA12293" s="128"/>
    </row>
    <row r="12294" spans="179:183" x14ac:dyDescent="0.35">
      <c r="FW12294" s="128"/>
      <c r="FX12294" s="128"/>
      <c r="FY12294" s="129"/>
      <c r="GA12294" s="128"/>
    </row>
    <row r="12295" spans="179:183" x14ac:dyDescent="0.35">
      <c r="FW12295" s="128"/>
      <c r="FX12295" s="128"/>
      <c r="FY12295" s="129"/>
      <c r="GA12295" s="128"/>
    </row>
    <row r="12296" spans="179:183" x14ac:dyDescent="0.35">
      <c r="FW12296" s="128"/>
      <c r="FX12296" s="128"/>
      <c r="FY12296" s="129"/>
      <c r="GA12296" s="128"/>
    </row>
    <row r="12297" spans="179:183" x14ac:dyDescent="0.35">
      <c r="FW12297" s="128"/>
      <c r="FX12297" s="128"/>
      <c r="FY12297" s="129"/>
      <c r="GA12297" s="128"/>
    </row>
    <row r="12298" spans="179:183" x14ac:dyDescent="0.35">
      <c r="FW12298" s="128"/>
      <c r="FX12298" s="128"/>
      <c r="FY12298" s="129"/>
      <c r="GA12298" s="128"/>
    </row>
    <row r="12299" spans="179:183" x14ac:dyDescent="0.35">
      <c r="FW12299" s="128"/>
      <c r="FX12299" s="128"/>
      <c r="FY12299" s="129"/>
      <c r="GA12299" s="128"/>
    </row>
    <row r="12300" spans="179:183" x14ac:dyDescent="0.35">
      <c r="FW12300" s="128"/>
      <c r="FX12300" s="128"/>
      <c r="FY12300" s="129"/>
      <c r="GA12300" s="128"/>
    </row>
    <row r="12301" spans="179:183" x14ac:dyDescent="0.35">
      <c r="FW12301" s="128"/>
      <c r="FX12301" s="128"/>
      <c r="FY12301" s="129"/>
      <c r="GA12301" s="128"/>
    </row>
    <row r="12302" spans="179:183" x14ac:dyDescent="0.35">
      <c r="FW12302" s="128"/>
      <c r="FX12302" s="128"/>
      <c r="FY12302" s="129"/>
      <c r="GA12302" s="128"/>
    </row>
    <row r="12303" spans="179:183" x14ac:dyDescent="0.35">
      <c r="FW12303" s="128"/>
      <c r="FX12303" s="128"/>
      <c r="FY12303" s="129"/>
      <c r="GA12303" s="128"/>
    </row>
    <row r="12304" spans="179:183" x14ac:dyDescent="0.35">
      <c r="FW12304" s="128"/>
      <c r="FX12304" s="128"/>
      <c r="FY12304" s="129"/>
      <c r="GA12304" s="128"/>
    </row>
    <row r="12305" spans="179:183" x14ac:dyDescent="0.35">
      <c r="FW12305" s="128"/>
      <c r="FX12305" s="128"/>
      <c r="FY12305" s="129"/>
      <c r="GA12305" s="128"/>
    </row>
    <row r="12306" spans="179:183" x14ac:dyDescent="0.35">
      <c r="FW12306" s="128"/>
      <c r="FX12306" s="128"/>
      <c r="FY12306" s="129"/>
      <c r="GA12306" s="128"/>
    </row>
    <row r="12307" spans="179:183" x14ac:dyDescent="0.35">
      <c r="FW12307" s="128"/>
      <c r="FX12307" s="128"/>
      <c r="FY12307" s="129"/>
      <c r="GA12307" s="128"/>
    </row>
    <row r="12308" spans="179:183" x14ac:dyDescent="0.35">
      <c r="FW12308" s="128"/>
      <c r="FX12308" s="128"/>
      <c r="FY12308" s="129"/>
      <c r="GA12308" s="128"/>
    </row>
    <row r="12309" spans="179:183" x14ac:dyDescent="0.35">
      <c r="FW12309" s="128"/>
      <c r="FX12309" s="128"/>
      <c r="FY12309" s="129"/>
      <c r="GA12309" s="128"/>
    </row>
    <row r="12310" spans="179:183" x14ac:dyDescent="0.35">
      <c r="FW12310" s="128"/>
      <c r="FX12310" s="128"/>
      <c r="FY12310" s="129"/>
      <c r="GA12310" s="128"/>
    </row>
    <row r="12311" spans="179:183" x14ac:dyDescent="0.35">
      <c r="FW12311" s="128"/>
      <c r="FX12311" s="128"/>
      <c r="FY12311" s="129"/>
      <c r="GA12311" s="128"/>
    </row>
    <row r="12312" spans="179:183" x14ac:dyDescent="0.35">
      <c r="FW12312" s="128"/>
      <c r="FX12312" s="128"/>
      <c r="FY12312" s="129"/>
      <c r="GA12312" s="128"/>
    </row>
    <row r="12313" spans="179:183" x14ac:dyDescent="0.35">
      <c r="FW12313" s="128"/>
      <c r="FX12313" s="128"/>
      <c r="FY12313" s="129"/>
      <c r="GA12313" s="128"/>
    </row>
    <row r="12314" spans="179:183" x14ac:dyDescent="0.35">
      <c r="FW12314" s="128"/>
      <c r="FX12314" s="128"/>
      <c r="FY12314" s="129"/>
      <c r="GA12314" s="128"/>
    </row>
    <row r="12315" spans="179:183" x14ac:dyDescent="0.35">
      <c r="FW12315" s="128"/>
      <c r="FX12315" s="128"/>
      <c r="FY12315" s="129"/>
      <c r="GA12315" s="128"/>
    </row>
    <row r="12316" spans="179:183" x14ac:dyDescent="0.35">
      <c r="FW12316" s="128"/>
      <c r="FX12316" s="128"/>
      <c r="FY12316" s="129"/>
      <c r="GA12316" s="128"/>
    </row>
    <row r="12317" spans="179:183" x14ac:dyDescent="0.35">
      <c r="FW12317" s="128"/>
      <c r="FX12317" s="128"/>
      <c r="FY12317" s="129"/>
      <c r="GA12317" s="128"/>
    </row>
    <row r="12318" spans="179:183" x14ac:dyDescent="0.35">
      <c r="FW12318" s="128"/>
      <c r="FX12318" s="128"/>
      <c r="FY12318" s="129"/>
      <c r="GA12318" s="128"/>
    </row>
    <row r="12319" spans="179:183" x14ac:dyDescent="0.35">
      <c r="FW12319" s="128"/>
      <c r="FX12319" s="128"/>
      <c r="FY12319" s="129"/>
      <c r="GA12319" s="128"/>
    </row>
    <row r="12320" spans="179:183" x14ac:dyDescent="0.35">
      <c r="FW12320" s="128"/>
      <c r="FX12320" s="128"/>
      <c r="FY12320" s="129"/>
      <c r="GA12320" s="128"/>
    </row>
    <row r="12321" spans="179:183" x14ac:dyDescent="0.35">
      <c r="FW12321" s="128"/>
      <c r="FX12321" s="128"/>
      <c r="FY12321" s="129"/>
      <c r="GA12321" s="128"/>
    </row>
    <row r="12322" spans="179:183" x14ac:dyDescent="0.35">
      <c r="FW12322" s="128"/>
      <c r="FX12322" s="128"/>
      <c r="FY12322" s="129"/>
      <c r="GA12322" s="128"/>
    </row>
    <row r="12323" spans="179:183" x14ac:dyDescent="0.35">
      <c r="FW12323" s="128"/>
      <c r="FX12323" s="128"/>
      <c r="FY12323" s="129"/>
      <c r="GA12323" s="128"/>
    </row>
    <row r="12324" spans="179:183" x14ac:dyDescent="0.35">
      <c r="FW12324" s="128"/>
      <c r="FX12324" s="128"/>
      <c r="FY12324" s="129"/>
      <c r="GA12324" s="128"/>
    </row>
    <row r="12325" spans="179:183" x14ac:dyDescent="0.35">
      <c r="FW12325" s="128"/>
      <c r="FX12325" s="128"/>
      <c r="FY12325" s="129"/>
      <c r="GA12325" s="128"/>
    </row>
    <row r="12326" spans="179:183" x14ac:dyDescent="0.35">
      <c r="FW12326" s="128"/>
      <c r="FX12326" s="128"/>
      <c r="FY12326" s="129"/>
      <c r="GA12326" s="128"/>
    </row>
    <row r="12327" spans="179:183" x14ac:dyDescent="0.35">
      <c r="FW12327" s="128"/>
      <c r="FX12327" s="128"/>
      <c r="FY12327" s="129"/>
      <c r="GA12327" s="128"/>
    </row>
    <row r="12328" spans="179:183" x14ac:dyDescent="0.35">
      <c r="FW12328" s="128"/>
      <c r="FX12328" s="128"/>
      <c r="FY12328" s="129"/>
      <c r="GA12328" s="128"/>
    </row>
    <row r="12329" spans="179:183" x14ac:dyDescent="0.35">
      <c r="FW12329" s="128"/>
      <c r="FX12329" s="128"/>
      <c r="FY12329" s="129"/>
      <c r="GA12329" s="128"/>
    </row>
    <row r="12330" spans="179:183" x14ac:dyDescent="0.35">
      <c r="FW12330" s="128"/>
      <c r="FX12330" s="128"/>
      <c r="FY12330" s="129"/>
      <c r="GA12330" s="128"/>
    </row>
    <row r="12331" spans="179:183" x14ac:dyDescent="0.35">
      <c r="FW12331" s="128"/>
      <c r="FX12331" s="128"/>
      <c r="FY12331" s="129"/>
      <c r="GA12331" s="128"/>
    </row>
    <row r="12332" spans="179:183" x14ac:dyDescent="0.35">
      <c r="FW12332" s="128"/>
      <c r="FX12332" s="128"/>
      <c r="FY12332" s="129"/>
      <c r="GA12332" s="128"/>
    </row>
    <row r="12333" spans="179:183" x14ac:dyDescent="0.35">
      <c r="FW12333" s="128"/>
      <c r="FX12333" s="128"/>
      <c r="FY12333" s="129"/>
      <c r="GA12333" s="128"/>
    </row>
    <row r="12334" spans="179:183" x14ac:dyDescent="0.35">
      <c r="FW12334" s="128"/>
      <c r="FX12334" s="128"/>
      <c r="FY12334" s="129"/>
      <c r="GA12334" s="128"/>
    </row>
    <row r="12335" spans="179:183" x14ac:dyDescent="0.35">
      <c r="FW12335" s="128"/>
      <c r="FX12335" s="128"/>
      <c r="FY12335" s="129"/>
      <c r="GA12335" s="128"/>
    </row>
    <row r="12336" spans="179:183" x14ac:dyDescent="0.35">
      <c r="FW12336" s="128"/>
      <c r="FX12336" s="128"/>
      <c r="FY12336" s="129"/>
      <c r="GA12336" s="128"/>
    </row>
    <row r="12337" spans="179:183" x14ac:dyDescent="0.35">
      <c r="FW12337" s="128"/>
      <c r="FX12337" s="128"/>
      <c r="FY12337" s="129"/>
      <c r="GA12337" s="128"/>
    </row>
    <row r="12338" spans="179:183" x14ac:dyDescent="0.35">
      <c r="FW12338" s="128"/>
      <c r="FX12338" s="128"/>
      <c r="FY12338" s="129"/>
      <c r="GA12338" s="128"/>
    </row>
    <row r="12339" spans="179:183" x14ac:dyDescent="0.35">
      <c r="FW12339" s="128"/>
      <c r="FX12339" s="128"/>
      <c r="FY12339" s="129"/>
      <c r="GA12339" s="128"/>
    </row>
    <row r="12340" spans="179:183" x14ac:dyDescent="0.35">
      <c r="FW12340" s="128"/>
      <c r="FX12340" s="128"/>
      <c r="FY12340" s="129"/>
      <c r="GA12340" s="128"/>
    </row>
    <row r="12341" spans="179:183" x14ac:dyDescent="0.35">
      <c r="FW12341" s="128"/>
      <c r="FX12341" s="128"/>
      <c r="FY12341" s="129"/>
      <c r="GA12341" s="128"/>
    </row>
    <row r="12342" spans="179:183" x14ac:dyDescent="0.35">
      <c r="FW12342" s="128"/>
      <c r="FX12342" s="128"/>
      <c r="FY12342" s="129"/>
      <c r="GA12342" s="128"/>
    </row>
    <row r="12343" spans="179:183" x14ac:dyDescent="0.35">
      <c r="FW12343" s="128"/>
      <c r="FX12343" s="128"/>
      <c r="FY12343" s="129"/>
      <c r="GA12343" s="128"/>
    </row>
    <row r="12344" spans="179:183" x14ac:dyDescent="0.35">
      <c r="FW12344" s="128"/>
      <c r="FX12344" s="128"/>
      <c r="FY12344" s="129"/>
      <c r="GA12344" s="128"/>
    </row>
    <row r="12345" spans="179:183" x14ac:dyDescent="0.35">
      <c r="FW12345" s="128"/>
      <c r="FX12345" s="128"/>
      <c r="FY12345" s="129"/>
      <c r="GA12345" s="128"/>
    </row>
    <row r="12346" spans="179:183" x14ac:dyDescent="0.35">
      <c r="FW12346" s="128"/>
      <c r="FX12346" s="128"/>
      <c r="FY12346" s="129"/>
      <c r="GA12346" s="128"/>
    </row>
    <row r="12347" spans="179:183" x14ac:dyDescent="0.35">
      <c r="FW12347" s="128"/>
      <c r="FX12347" s="128"/>
      <c r="FY12347" s="129"/>
      <c r="GA12347" s="128"/>
    </row>
    <row r="12348" spans="179:183" x14ac:dyDescent="0.35">
      <c r="FW12348" s="128"/>
      <c r="FX12348" s="128"/>
      <c r="FY12348" s="129"/>
      <c r="GA12348" s="128"/>
    </row>
    <row r="12349" spans="179:183" x14ac:dyDescent="0.35">
      <c r="FW12349" s="128"/>
      <c r="FX12349" s="128"/>
      <c r="FY12349" s="129"/>
      <c r="GA12349" s="128"/>
    </row>
    <row r="12350" spans="179:183" x14ac:dyDescent="0.35">
      <c r="FW12350" s="128"/>
      <c r="FX12350" s="128"/>
      <c r="FY12350" s="129"/>
      <c r="GA12350" s="128"/>
    </row>
    <row r="12351" spans="179:183" x14ac:dyDescent="0.35">
      <c r="FW12351" s="128"/>
      <c r="FX12351" s="128"/>
      <c r="FY12351" s="129"/>
      <c r="GA12351" s="128"/>
    </row>
    <row r="12352" spans="179:183" x14ac:dyDescent="0.35">
      <c r="FW12352" s="128"/>
      <c r="FX12352" s="128"/>
      <c r="FY12352" s="129"/>
      <c r="GA12352" s="128"/>
    </row>
    <row r="12353" spans="179:183" x14ac:dyDescent="0.35">
      <c r="FW12353" s="128"/>
      <c r="FX12353" s="128"/>
      <c r="FY12353" s="129"/>
      <c r="GA12353" s="128"/>
    </row>
    <row r="12354" spans="179:183" x14ac:dyDescent="0.35">
      <c r="FW12354" s="128"/>
      <c r="FX12354" s="128"/>
      <c r="FY12354" s="129"/>
      <c r="GA12354" s="128"/>
    </row>
    <row r="12355" spans="179:183" x14ac:dyDescent="0.35">
      <c r="FW12355" s="128"/>
      <c r="FX12355" s="128"/>
      <c r="FY12355" s="129"/>
      <c r="GA12355" s="128"/>
    </row>
    <row r="12356" spans="179:183" x14ac:dyDescent="0.35">
      <c r="FW12356" s="128"/>
      <c r="FX12356" s="128"/>
      <c r="FY12356" s="129"/>
      <c r="GA12356" s="128"/>
    </row>
    <row r="12357" spans="179:183" x14ac:dyDescent="0.35">
      <c r="FW12357" s="128"/>
      <c r="FX12357" s="128"/>
      <c r="FY12357" s="129"/>
      <c r="GA12357" s="128"/>
    </row>
    <row r="12358" spans="179:183" x14ac:dyDescent="0.35">
      <c r="FW12358" s="128"/>
      <c r="FX12358" s="128"/>
      <c r="FY12358" s="129"/>
      <c r="GA12358" s="128"/>
    </row>
    <row r="12359" spans="179:183" x14ac:dyDescent="0.35">
      <c r="FW12359" s="128"/>
      <c r="FX12359" s="128"/>
      <c r="FY12359" s="129"/>
      <c r="GA12359" s="128"/>
    </row>
    <row r="12360" spans="179:183" x14ac:dyDescent="0.35">
      <c r="FW12360" s="128"/>
      <c r="FX12360" s="128"/>
      <c r="FY12360" s="129"/>
      <c r="GA12360" s="128"/>
    </row>
    <row r="12361" spans="179:183" x14ac:dyDescent="0.35">
      <c r="FW12361" s="128"/>
      <c r="FX12361" s="128"/>
      <c r="FY12361" s="129"/>
      <c r="GA12361" s="128"/>
    </row>
    <row r="12362" spans="179:183" x14ac:dyDescent="0.35">
      <c r="FW12362" s="128"/>
      <c r="FX12362" s="128"/>
      <c r="FY12362" s="129"/>
      <c r="GA12362" s="128"/>
    </row>
    <row r="12363" spans="179:183" x14ac:dyDescent="0.35">
      <c r="FW12363" s="128"/>
      <c r="FX12363" s="128"/>
      <c r="FY12363" s="129"/>
      <c r="GA12363" s="128"/>
    </row>
    <row r="12364" spans="179:183" x14ac:dyDescent="0.35">
      <c r="FW12364" s="128"/>
      <c r="FX12364" s="128"/>
      <c r="FY12364" s="129"/>
      <c r="GA12364" s="128"/>
    </row>
    <row r="12365" spans="179:183" x14ac:dyDescent="0.35">
      <c r="FW12365" s="128"/>
      <c r="FX12365" s="128"/>
      <c r="FY12365" s="129"/>
      <c r="GA12365" s="128"/>
    </row>
    <row r="12366" spans="179:183" x14ac:dyDescent="0.35">
      <c r="FW12366" s="128"/>
      <c r="FX12366" s="128"/>
      <c r="FY12366" s="129"/>
      <c r="GA12366" s="128"/>
    </row>
    <row r="12367" spans="179:183" x14ac:dyDescent="0.35">
      <c r="FW12367" s="128"/>
      <c r="FX12367" s="128"/>
      <c r="FY12367" s="129"/>
      <c r="GA12367" s="128"/>
    </row>
    <row r="12368" spans="179:183" x14ac:dyDescent="0.35">
      <c r="FW12368" s="128"/>
      <c r="FX12368" s="128"/>
      <c r="FY12368" s="129"/>
      <c r="GA12368" s="128"/>
    </row>
    <row r="12369" spans="179:183" x14ac:dyDescent="0.35">
      <c r="FW12369" s="128"/>
      <c r="FX12369" s="128"/>
      <c r="FY12369" s="129"/>
      <c r="GA12369" s="128"/>
    </row>
    <row r="12370" spans="179:183" x14ac:dyDescent="0.35">
      <c r="FW12370" s="128"/>
      <c r="FX12370" s="128"/>
      <c r="FY12370" s="129"/>
      <c r="GA12370" s="128"/>
    </row>
    <row r="12371" spans="179:183" x14ac:dyDescent="0.35">
      <c r="FW12371" s="128"/>
      <c r="FX12371" s="128"/>
      <c r="FY12371" s="129"/>
      <c r="GA12371" s="128"/>
    </row>
    <row r="12372" spans="179:183" x14ac:dyDescent="0.35">
      <c r="FW12372" s="128"/>
      <c r="FX12372" s="128"/>
      <c r="FY12372" s="129"/>
      <c r="GA12372" s="128"/>
    </row>
    <row r="12373" spans="179:183" x14ac:dyDescent="0.35">
      <c r="FW12373" s="128"/>
      <c r="FX12373" s="128"/>
      <c r="FY12373" s="129"/>
      <c r="GA12373" s="128"/>
    </row>
    <row r="12374" spans="179:183" x14ac:dyDescent="0.35">
      <c r="FW12374" s="128"/>
      <c r="FX12374" s="128"/>
      <c r="FY12374" s="129"/>
      <c r="GA12374" s="128"/>
    </row>
    <row r="12375" spans="179:183" x14ac:dyDescent="0.35">
      <c r="FW12375" s="128"/>
      <c r="FX12375" s="128"/>
      <c r="FY12375" s="129"/>
      <c r="GA12375" s="128"/>
    </row>
    <row r="12376" spans="179:183" x14ac:dyDescent="0.35">
      <c r="FW12376" s="128"/>
      <c r="FX12376" s="128"/>
      <c r="FY12376" s="129"/>
      <c r="GA12376" s="128"/>
    </row>
    <row r="12377" spans="179:183" x14ac:dyDescent="0.35">
      <c r="FW12377" s="128"/>
      <c r="FX12377" s="128"/>
      <c r="FY12377" s="129"/>
      <c r="GA12377" s="128"/>
    </row>
    <row r="12378" spans="179:183" x14ac:dyDescent="0.35">
      <c r="FW12378" s="128"/>
      <c r="FX12378" s="128"/>
      <c r="FY12378" s="129"/>
      <c r="GA12378" s="128"/>
    </row>
    <row r="12379" spans="179:183" x14ac:dyDescent="0.35">
      <c r="FW12379" s="128"/>
      <c r="FX12379" s="128"/>
      <c r="FY12379" s="129"/>
      <c r="GA12379" s="128"/>
    </row>
    <row r="12380" spans="179:183" x14ac:dyDescent="0.35">
      <c r="FW12380" s="128"/>
      <c r="FX12380" s="128"/>
      <c r="FY12380" s="129"/>
      <c r="GA12380" s="128"/>
    </row>
    <row r="12381" spans="179:183" x14ac:dyDescent="0.35">
      <c r="FW12381" s="128"/>
      <c r="FX12381" s="128"/>
      <c r="FY12381" s="129"/>
      <c r="GA12381" s="128"/>
    </row>
    <row r="12382" spans="179:183" x14ac:dyDescent="0.35">
      <c r="FW12382" s="128"/>
      <c r="FX12382" s="128"/>
      <c r="FY12382" s="129"/>
      <c r="GA12382" s="128"/>
    </row>
    <row r="12383" spans="179:183" x14ac:dyDescent="0.35">
      <c r="FW12383" s="128"/>
      <c r="FX12383" s="128"/>
      <c r="FY12383" s="129"/>
      <c r="GA12383" s="128"/>
    </row>
    <row r="12384" spans="179:183" x14ac:dyDescent="0.35">
      <c r="FW12384" s="128"/>
      <c r="FX12384" s="128"/>
      <c r="FY12384" s="129"/>
      <c r="GA12384" s="128"/>
    </row>
    <row r="12385" spans="179:183" x14ac:dyDescent="0.35">
      <c r="FW12385" s="128"/>
      <c r="FX12385" s="128"/>
      <c r="FY12385" s="129"/>
      <c r="GA12385" s="128"/>
    </row>
    <row r="12386" spans="179:183" x14ac:dyDescent="0.35">
      <c r="FW12386" s="128"/>
      <c r="FX12386" s="128"/>
      <c r="FY12386" s="129"/>
      <c r="GA12386" s="128"/>
    </row>
    <row r="12387" spans="179:183" x14ac:dyDescent="0.35">
      <c r="FW12387" s="128"/>
      <c r="FX12387" s="128"/>
      <c r="FY12387" s="129"/>
      <c r="GA12387" s="128"/>
    </row>
    <row r="12388" spans="179:183" x14ac:dyDescent="0.35">
      <c r="FW12388" s="128"/>
      <c r="FX12388" s="128"/>
      <c r="FY12388" s="129"/>
      <c r="GA12388" s="128"/>
    </row>
    <row r="12389" spans="179:183" x14ac:dyDescent="0.35">
      <c r="FW12389" s="128"/>
      <c r="FX12389" s="128"/>
      <c r="FY12389" s="129"/>
      <c r="GA12389" s="128"/>
    </row>
    <row r="12390" spans="179:183" x14ac:dyDescent="0.35">
      <c r="FW12390" s="128"/>
      <c r="FX12390" s="128"/>
      <c r="FY12390" s="129"/>
      <c r="GA12390" s="128"/>
    </row>
    <row r="12391" spans="179:183" x14ac:dyDescent="0.35">
      <c r="FW12391" s="128"/>
      <c r="FX12391" s="128"/>
      <c r="FY12391" s="129"/>
      <c r="GA12391" s="128"/>
    </row>
    <row r="12392" spans="179:183" x14ac:dyDescent="0.35">
      <c r="FW12392" s="128"/>
      <c r="FX12392" s="128"/>
      <c r="FY12392" s="129"/>
      <c r="GA12392" s="128"/>
    </row>
    <row r="12393" spans="179:183" x14ac:dyDescent="0.35">
      <c r="FW12393" s="128"/>
      <c r="FX12393" s="128"/>
      <c r="FY12393" s="129"/>
      <c r="GA12393" s="128"/>
    </row>
    <row r="12394" spans="179:183" x14ac:dyDescent="0.35">
      <c r="FW12394" s="128"/>
      <c r="FX12394" s="128"/>
      <c r="FY12394" s="129"/>
      <c r="GA12394" s="128"/>
    </row>
    <row r="12395" spans="179:183" x14ac:dyDescent="0.35">
      <c r="FW12395" s="128"/>
      <c r="FX12395" s="128"/>
      <c r="FY12395" s="129"/>
      <c r="GA12395" s="128"/>
    </row>
    <row r="12396" spans="179:183" x14ac:dyDescent="0.35">
      <c r="FW12396" s="128"/>
      <c r="FX12396" s="128"/>
      <c r="FY12396" s="129"/>
      <c r="GA12396" s="128"/>
    </row>
    <row r="12397" spans="179:183" x14ac:dyDescent="0.35">
      <c r="FW12397" s="128"/>
      <c r="FX12397" s="128"/>
      <c r="FY12397" s="129"/>
      <c r="GA12397" s="128"/>
    </row>
    <row r="12398" spans="179:183" x14ac:dyDescent="0.35">
      <c r="FW12398" s="128"/>
      <c r="FX12398" s="128"/>
      <c r="FY12398" s="129"/>
      <c r="GA12398" s="128"/>
    </row>
    <row r="12399" spans="179:183" x14ac:dyDescent="0.35">
      <c r="FW12399" s="128"/>
      <c r="FX12399" s="128"/>
      <c r="FY12399" s="129"/>
      <c r="GA12399" s="128"/>
    </row>
    <row r="12400" spans="179:183" x14ac:dyDescent="0.35">
      <c r="FW12400" s="128"/>
      <c r="FX12400" s="128"/>
      <c r="FY12400" s="129"/>
      <c r="GA12400" s="128"/>
    </row>
    <row r="12401" spans="179:183" x14ac:dyDescent="0.35">
      <c r="FW12401" s="128"/>
      <c r="FX12401" s="128"/>
      <c r="FY12401" s="129"/>
      <c r="GA12401" s="128"/>
    </row>
    <row r="12402" spans="179:183" x14ac:dyDescent="0.35">
      <c r="FW12402" s="128"/>
      <c r="FX12402" s="128"/>
      <c r="FY12402" s="129"/>
      <c r="GA12402" s="128"/>
    </row>
    <row r="12403" spans="179:183" x14ac:dyDescent="0.35">
      <c r="FW12403" s="128"/>
      <c r="FX12403" s="128"/>
      <c r="FY12403" s="129"/>
      <c r="GA12403" s="128"/>
    </row>
    <row r="12404" spans="179:183" x14ac:dyDescent="0.35">
      <c r="FW12404" s="128"/>
      <c r="FX12404" s="128"/>
      <c r="FY12404" s="129"/>
      <c r="GA12404" s="128"/>
    </row>
    <row r="12405" spans="179:183" x14ac:dyDescent="0.35">
      <c r="FW12405" s="128"/>
      <c r="FX12405" s="128"/>
      <c r="FY12405" s="129"/>
      <c r="GA12405" s="128"/>
    </row>
    <row r="12406" spans="179:183" x14ac:dyDescent="0.35">
      <c r="FW12406" s="128"/>
      <c r="FX12406" s="128"/>
      <c r="FY12406" s="129"/>
      <c r="GA12406" s="128"/>
    </row>
    <row r="12407" spans="179:183" x14ac:dyDescent="0.35">
      <c r="FW12407" s="128"/>
      <c r="FX12407" s="128"/>
      <c r="FY12407" s="129"/>
      <c r="GA12407" s="128"/>
    </row>
    <row r="12408" spans="179:183" x14ac:dyDescent="0.35">
      <c r="FW12408" s="128"/>
      <c r="FX12408" s="128"/>
      <c r="FY12408" s="129"/>
      <c r="GA12408" s="128"/>
    </row>
    <row r="12409" spans="179:183" x14ac:dyDescent="0.35">
      <c r="FW12409" s="128"/>
      <c r="FX12409" s="128"/>
      <c r="FY12409" s="129"/>
      <c r="GA12409" s="128"/>
    </row>
    <row r="12410" spans="179:183" x14ac:dyDescent="0.35">
      <c r="FW12410" s="128"/>
      <c r="FX12410" s="128"/>
      <c r="FY12410" s="129"/>
      <c r="GA12410" s="128"/>
    </row>
    <row r="12411" spans="179:183" x14ac:dyDescent="0.35">
      <c r="FW12411" s="128"/>
      <c r="FX12411" s="128"/>
      <c r="FY12411" s="129"/>
      <c r="GA12411" s="128"/>
    </row>
    <row r="12412" spans="179:183" x14ac:dyDescent="0.35">
      <c r="FW12412" s="128"/>
      <c r="FX12412" s="128"/>
      <c r="FY12412" s="129"/>
      <c r="GA12412" s="128"/>
    </row>
    <row r="12413" spans="179:183" x14ac:dyDescent="0.35">
      <c r="FW12413" s="128"/>
      <c r="FX12413" s="128"/>
      <c r="FY12413" s="129"/>
      <c r="GA12413" s="128"/>
    </row>
    <row r="12414" spans="179:183" x14ac:dyDescent="0.35">
      <c r="FW12414" s="128"/>
      <c r="FX12414" s="128"/>
      <c r="FY12414" s="129"/>
      <c r="GA12414" s="128"/>
    </row>
    <row r="12415" spans="179:183" x14ac:dyDescent="0.35">
      <c r="FW12415" s="128"/>
      <c r="FX12415" s="128"/>
      <c r="FY12415" s="129"/>
      <c r="GA12415" s="128"/>
    </row>
    <row r="12416" spans="179:183" x14ac:dyDescent="0.35">
      <c r="FW12416" s="128"/>
      <c r="FX12416" s="128"/>
      <c r="FY12416" s="129"/>
      <c r="GA12416" s="128"/>
    </row>
    <row r="12417" spans="179:183" x14ac:dyDescent="0.35">
      <c r="FW12417" s="128"/>
      <c r="FX12417" s="128"/>
      <c r="FY12417" s="129"/>
      <c r="GA12417" s="128"/>
    </row>
    <row r="12418" spans="179:183" x14ac:dyDescent="0.35">
      <c r="FW12418" s="128"/>
      <c r="FX12418" s="128"/>
      <c r="FY12418" s="129"/>
      <c r="GA12418" s="128"/>
    </row>
    <row r="12419" spans="179:183" x14ac:dyDescent="0.35">
      <c r="FW12419" s="128"/>
      <c r="FX12419" s="128"/>
      <c r="FY12419" s="129"/>
      <c r="GA12419" s="128"/>
    </row>
    <row r="12420" spans="179:183" x14ac:dyDescent="0.35">
      <c r="FW12420" s="128"/>
      <c r="FX12420" s="128"/>
      <c r="FY12420" s="129"/>
      <c r="GA12420" s="128"/>
    </row>
    <row r="12421" spans="179:183" x14ac:dyDescent="0.35">
      <c r="FW12421" s="128"/>
      <c r="FX12421" s="128"/>
      <c r="FY12421" s="129"/>
      <c r="GA12421" s="128"/>
    </row>
    <row r="12422" spans="179:183" x14ac:dyDescent="0.35">
      <c r="FW12422" s="128"/>
      <c r="FX12422" s="128"/>
      <c r="FY12422" s="129"/>
      <c r="GA12422" s="128"/>
    </row>
    <row r="12423" spans="179:183" x14ac:dyDescent="0.35">
      <c r="FW12423" s="128"/>
      <c r="FX12423" s="128"/>
      <c r="FY12423" s="129"/>
      <c r="GA12423" s="128"/>
    </row>
    <row r="12424" spans="179:183" x14ac:dyDescent="0.35">
      <c r="FW12424" s="128"/>
      <c r="FX12424" s="128"/>
      <c r="FY12424" s="129"/>
      <c r="GA12424" s="128"/>
    </row>
    <row r="12425" spans="179:183" x14ac:dyDescent="0.35">
      <c r="FW12425" s="128"/>
      <c r="FX12425" s="128"/>
      <c r="FY12425" s="129"/>
      <c r="GA12425" s="128"/>
    </row>
    <row r="12426" spans="179:183" x14ac:dyDescent="0.35">
      <c r="FW12426" s="128"/>
      <c r="FX12426" s="128"/>
      <c r="FY12426" s="129"/>
      <c r="GA12426" s="128"/>
    </row>
    <row r="12427" spans="179:183" x14ac:dyDescent="0.35">
      <c r="FW12427" s="128"/>
      <c r="FX12427" s="128"/>
      <c r="FY12427" s="129"/>
      <c r="GA12427" s="128"/>
    </row>
    <row r="12428" spans="179:183" x14ac:dyDescent="0.35">
      <c r="FW12428" s="128"/>
      <c r="FX12428" s="128"/>
      <c r="FY12428" s="129"/>
      <c r="GA12428" s="128"/>
    </row>
    <row r="12429" spans="179:183" x14ac:dyDescent="0.35">
      <c r="FW12429" s="128"/>
      <c r="FX12429" s="128"/>
      <c r="FY12429" s="129"/>
      <c r="GA12429" s="128"/>
    </row>
    <row r="12430" spans="179:183" x14ac:dyDescent="0.35">
      <c r="FW12430" s="128"/>
      <c r="FX12430" s="128"/>
      <c r="FY12430" s="129"/>
      <c r="GA12430" s="128"/>
    </row>
    <row r="12431" spans="179:183" x14ac:dyDescent="0.35">
      <c r="FW12431" s="128"/>
      <c r="FX12431" s="128"/>
      <c r="FY12431" s="129"/>
      <c r="GA12431" s="128"/>
    </row>
    <row r="12432" spans="179:183" x14ac:dyDescent="0.35">
      <c r="FW12432" s="128"/>
      <c r="FX12432" s="128"/>
      <c r="FY12432" s="129"/>
      <c r="GA12432" s="128"/>
    </row>
    <row r="12433" spans="179:183" x14ac:dyDescent="0.35">
      <c r="FW12433" s="128"/>
      <c r="FX12433" s="128"/>
      <c r="FY12433" s="129"/>
      <c r="GA12433" s="128"/>
    </row>
    <row r="12434" spans="179:183" x14ac:dyDescent="0.35">
      <c r="FW12434" s="128"/>
      <c r="FX12434" s="128"/>
      <c r="FY12434" s="129"/>
      <c r="GA12434" s="128"/>
    </row>
    <row r="12435" spans="179:183" x14ac:dyDescent="0.35">
      <c r="FW12435" s="128"/>
      <c r="FX12435" s="128"/>
      <c r="FY12435" s="129"/>
      <c r="GA12435" s="128"/>
    </row>
    <row r="12436" spans="179:183" x14ac:dyDescent="0.35">
      <c r="FW12436" s="128"/>
      <c r="FX12436" s="128"/>
      <c r="FY12436" s="129"/>
      <c r="GA12436" s="128"/>
    </row>
    <row r="12437" spans="179:183" x14ac:dyDescent="0.35">
      <c r="FW12437" s="128"/>
      <c r="FX12437" s="128"/>
      <c r="FY12437" s="129"/>
      <c r="GA12437" s="128"/>
    </row>
    <row r="12438" spans="179:183" x14ac:dyDescent="0.35">
      <c r="FW12438" s="128"/>
      <c r="FX12438" s="128"/>
      <c r="FY12438" s="129"/>
      <c r="GA12438" s="128"/>
    </row>
    <row r="12439" spans="179:183" x14ac:dyDescent="0.35">
      <c r="FW12439" s="128"/>
      <c r="FX12439" s="128"/>
      <c r="FY12439" s="129"/>
      <c r="GA12439" s="128"/>
    </row>
    <row r="12440" spans="179:183" x14ac:dyDescent="0.35">
      <c r="FW12440" s="128"/>
      <c r="FX12440" s="128"/>
      <c r="FY12440" s="129"/>
      <c r="GA12440" s="128"/>
    </row>
    <row r="12441" spans="179:183" x14ac:dyDescent="0.35">
      <c r="FW12441" s="128"/>
      <c r="FX12441" s="128"/>
      <c r="FY12441" s="129"/>
      <c r="GA12441" s="128"/>
    </row>
    <row r="12442" spans="179:183" x14ac:dyDescent="0.35">
      <c r="FW12442" s="128"/>
      <c r="FX12442" s="128"/>
      <c r="FY12442" s="129"/>
      <c r="GA12442" s="128"/>
    </row>
    <row r="12443" spans="179:183" x14ac:dyDescent="0.35">
      <c r="FW12443" s="128"/>
      <c r="FX12443" s="128"/>
      <c r="FY12443" s="129"/>
      <c r="GA12443" s="128"/>
    </row>
    <row r="12444" spans="179:183" x14ac:dyDescent="0.35">
      <c r="FW12444" s="128"/>
      <c r="FX12444" s="128"/>
      <c r="FY12444" s="129"/>
      <c r="GA12444" s="128"/>
    </row>
    <row r="12445" spans="179:183" x14ac:dyDescent="0.35">
      <c r="FW12445" s="128"/>
      <c r="FX12445" s="128"/>
      <c r="FY12445" s="129"/>
      <c r="GA12445" s="128"/>
    </row>
    <row r="12446" spans="179:183" x14ac:dyDescent="0.35">
      <c r="FW12446" s="128"/>
      <c r="FX12446" s="128"/>
      <c r="FY12446" s="129"/>
      <c r="GA12446" s="128"/>
    </row>
    <row r="12447" spans="179:183" x14ac:dyDescent="0.35">
      <c r="FW12447" s="128"/>
      <c r="FX12447" s="128"/>
      <c r="FY12447" s="129"/>
      <c r="GA12447" s="128"/>
    </row>
    <row r="12448" spans="179:183" x14ac:dyDescent="0.35">
      <c r="FW12448" s="128"/>
      <c r="FX12448" s="128"/>
      <c r="FY12448" s="129"/>
      <c r="GA12448" s="128"/>
    </row>
    <row r="12449" spans="179:183" x14ac:dyDescent="0.35">
      <c r="FW12449" s="128"/>
      <c r="FX12449" s="128"/>
      <c r="FY12449" s="129"/>
      <c r="GA12449" s="128"/>
    </row>
    <row r="12450" spans="179:183" x14ac:dyDescent="0.35">
      <c r="FW12450" s="128"/>
      <c r="FX12450" s="128"/>
      <c r="FY12450" s="129"/>
      <c r="GA12450" s="128"/>
    </row>
    <row r="12451" spans="179:183" x14ac:dyDescent="0.35">
      <c r="FW12451" s="128"/>
      <c r="FX12451" s="128"/>
      <c r="FY12451" s="129"/>
      <c r="GA12451" s="128"/>
    </row>
    <row r="12452" spans="179:183" x14ac:dyDescent="0.35">
      <c r="FW12452" s="128"/>
      <c r="FX12452" s="128"/>
      <c r="FY12452" s="129"/>
      <c r="GA12452" s="128"/>
    </row>
    <row r="12453" spans="179:183" x14ac:dyDescent="0.35">
      <c r="FW12453" s="128"/>
      <c r="FX12453" s="128"/>
      <c r="FY12453" s="129"/>
      <c r="GA12453" s="128"/>
    </row>
    <row r="12454" spans="179:183" x14ac:dyDescent="0.35">
      <c r="FW12454" s="128"/>
      <c r="FX12454" s="128"/>
      <c r="FY12454" s="129"/>
      <c r="GA12454" s="128"/>
    </row>
    <row r="12455" spans="179:183" x14ac:dyDescent="0.35">
      <c r="FW12455" s="128"/>
      <c r="FX12455" s="128"/>
      <c r="FY12455" s="129"/>
      <c r="GA12455" s="128"/>
    </row>
    <row r="12456" spans="179:183" x14ac:dyDescent="0.35">
      <c r="FW12456" s="128"/>
      <c r="FX12456" s="128"/>
      <c r="FY12456" s="129"/>
      <c r="GA12456" s="128"/>
    </row>
    <row r="12457" spans="179:183" x14ac:dyDescent="0.35">
      <c r="FW12457" s="128"/>
      <c r="FX12457" s="128"/>
      <c r="FY12457" s="129"/>
      <c r="GA12457" s="128"/>
    </row>
    <row r="12458" spans="179:183" x14ac:dyDescent="0.35">
      <c r="FW12458" s="128"/>
      <c r="FX12458" s="128"/>
      <c r="FY12458" s="129"/>
      <c r="GA12458" s="128"/>
    </row>
    <row r="12459" spans="179:183" x14ac:dyDescent="0.35">
      <c r="FW12459" s="128"/>
      <c r="FX12459" s="128"/>
      <c r="FY12459" s="129"/>
      <c r="GA12459" s="128"/>
    </row>
    <row r="12460" spans="179:183" x14ac:dyDescent="0.35">
      <c r="FW12460" s="128"/>
      <c r="FX12460" s="128"/>
      <c r="FY12460" s="129"/>
      <c r="GA12460" s="128"/>
    </row>
    <row r="12461" spans="179:183" x14ac:dyDescent="0.35">
      <c r="FW12461" s="128"/>
      <c r="FX12461" s="128"/>
      <c r="FY12461" s="129"/>
      <c r="GA12461" s="128"/>
    </row>
    <row r="12462" spans="179:183" x14ac:dyDescent="0.35">
      <c r="FW12462" s="128"/>
      <c r="FX12462" s="128"/>
      <c r="FY12462" s="129"/>
      <c r="GA12462" s="128"/>
    </row>
    <row r="12463" spans="179:183" x14ac:dyDescent="0.35">
      <c r="FW12463" s="128"/>
      <c r="FX12463" s="128"/>
      <c r="FY12463" s="129"/>
      <c r="GA12463" s="128"/>
    </row>
    <row r="12464" spans="179:183" x14ac:dyDescent="0.35">
      <c r="FW12464" s="128"/>
      <c r="FX12464" s="128"/>
      <c r="FY12464" s="129"/>
      <c r="GA12464" s="128"/>
    </row>
    <row r="12465" spans="179:183" x14ac:dyDescent="0.35">
      <c r="FW12465" s="128"/>
      <c r="FX12465" s="128"/>
      <c r="FY12465" s="129"/>
      <c r="GA12465" s="128"/>
    </row>
    <row r="12466" spans="179:183" x14ac:dyDescent="0.35">
      <c r="FW12466" s="128"/>
      <c r="FX12466" s="128"/>
      <c r="FY12466" s="129"/>
      <c r="GA12466" s="128"/>
    </row>
    <row r="12467" spans="179:183" x14ac:dyDescent="0.35">
      <c r="FW12467" s="128"/>
      <c r="FX12467" s="128"/>
      <c r="FY12467" s="129"/>
      <c r="GA12467" s="128"/>
    </row>
    <row r="12468" spans="179:183" x14ac:dyDescent="0.35">
      <c r="FW12468" s="128"/>
      <c r="FX12468" s="128"/>
      <c r="FY12468" s="129"/>
      <c r="GA12468" s="128"/>
    </row>
    <row r="12469" spans="179:183" x14ac:dyDescent="0.35">
      <c r="FW12469" s="128"/>
      <c r="FX12469" s="128"/>
      <c r="FY12469" s="129"/>
      <c r="GA12469" s="128"/>
    </row>
    <row r="12470" spans="179:183" x14ac:dyDescent="0.35">
      <c r="FW12470" s="128"/>
      <c r="FX12470" s="128"/>
      <c r="FY12470" s="129"/>
      <c r="GA12470" s="128"/>
    </row>
    <row r="12471" spans="179:183" x14ac:dyDescent="0.35">
      <c r="FW12471" s="128"/>
      <c r="FX12471" s="128"/>
      <c r="FY12471" s="129"/>
      <c r="GA12471" s="128"/>
    </row>
    <row r="12472" spans="179:183" x14ac:dyDescent="0.35">
      <c r="FW12472" s="128"/>
      <c r="FX12472" s="128"/>
      <c r="FY12472" s="129"/>
      <c r="GA12472" s="128"/>
    </row>
    <row r="12473" spans="179:183" x14ac:dyDescent="0.35">
      <c r="FW12473" s="128"/>
      <c r="FX12473" s="128"/>
      <c r="FY12473" s="129"/>
      <c r="GA12473" s="128"/>
    </row>
    <row r="12474" spans="179:183" x14ac:dyDescent="0.35">
      <c r="FW12474" s="128"/>
      <c r="FX12474" s="128"/>
      <c r="FY12474" s="129"/>
      <c r="GA12474" s="128"/>
    </row>
    <row r="12475" spans="179:183" x14ac:dyDescent="0.35">
      <c r="FW12475" s="128"/>
      <c r="FX12475" s="128"/>
      <c r="FY12475" s="129"/>
      <c r="GA12475" s="128"/>
    </row>
    <row r="12476" spans="179:183" x14ac:dyDescent="0.35">
      <c r="FW12476" s="128"/>
      <c r="FX12476" s="128"/>
      <c r="FY12476" s="129"/>
      <c r="GA12476" s="128"/>
    </row>
    <row r="12477" spans="179:183" x14ac:dyDescent="0.35">
      <c r="FW12477" s="128"/>
      <c r="FX12477" s="128"/>
      <c r="FY12477" s="129"/>
      <c r="GA12477" s="128"/>
    </row>
    <row r="12478" spans="179:183" x14ac:dyDescent="0.35">
      <c r="FW12478" s="128"/>
      <c r="FX12478" s="128"/>
      <c r="FY12478" s="129"/>
      <c r="GA12478" s="128"/>
    </row>
    <row r="12479" spans="179:183" x14ac:dyDescent="0.35">
      <c r="FW12479" s="128"/>
      <c r="FX12479" s="128"/>
      <c r="FY12479" s="129"/>
      <c r="GA12479" s="128"/>
    </row>
    <row r="12480" spans="179:183" x14ac:dyDescent="0.35">
      <c r="FW12480" s="128"/>
      <c r="FX12480" s="128"/>
      <c r="FY12480" s="129"/>
      <c r="GA12480" s="128"/>
    </row>
    <row r="12481" spans="179:183" x14ac:dyDescent="0.35">
      <c r="FW12481" s="128"/>
      <c r="FX12481" s="128"/>
      <c r="FY12481" s="129"/>
      <c r="GA12481" s="128"/>
    </row>
    <row r="12482" spans="179:183" x14ac:dyDescent="0.35">
      <c r="FW12482" s="128"/>
      <c r="FX12482" s="128"/>
      <c r="FY12482" s="129"/>
      <c r="GA12482" s="128"/>
    </row>
    <row r="12483" spans="179:183" x14ac:dyDescent="0.35">
      <c r="FW12483" s="128"/>
      <c r="FX12483" s="128"/>
      <c r="FY12483" s="129"/>
      <c r="GA12483" s="128"/>
    </row>
    <row r="12484" spans="179:183" x14ac:dyDescent="0.35">
      <c r="FW12484" s="128"/>
      <c r="FX12484" s="128"/>
      <c r="FY12484" s="129"/>
      <c r="GA12484" s="128"/>
    </row>
    <row r="12485" spans="179:183" x14ac:dyDescent="0.35">
      <c r="FW12485" s="128"/>
      <c r="FX12485" s="128"/>
      <c r="FY12485" s="129"/>
      <c r="GA12485" s="128"/>
    </row>
    <row r="12486" spans="179:183" x14ac:dyDescent="0.35">
      <c r="FW12486" s="128"/>
      <c r="FX12486" s="128"/>
      <c r="FY12486" s="129"/>
      <c r="GA12486" s="128"/>
    </row>
    <row r="12487" spans="179:183" x14ac:dyDescent="0.35">
      <c r="FW12487" s="128"/>
      <c r="FX12487" s="128"/>
      <c r="FY12487" s="129"/>
      <c r="GA12487" s="128"/>
    </row>
    <row r="12488" spans="179:183" x14ac:dyDescent="0.35">
      <c r="FW12488" s="128"/>
      <c r="FX12488" s="128"/>
      <c r="FY12488" s="129"/>
      <c r="GA12488" s="128"/>
    </row>
    <row r="12489" spans="179:183" x14ac:dyDescent="0.35">
      <c r="FW12489" s="128"/>
      <c r="FX12489" s="128"/>
      <c r="FY12489" s="129"/>
      <c r="GA12489" s="128"/>
    </row>
    <row r="12490" spans="179:183" x14ac:dyDescent="0.35">
      <c r="FW12490" s="128"/>
      <c r="FX12490" s="128"/>
      <c r="FY12490" s="129"/>
      <c r="GA12490" s="128"/>
    </row>
    <row r="12491" spans="179:183" x14ac:dyDescent="0.35">
      <c r="FW12491" s="128"/>
      <c r="FX12491" s="128"/>
      <c r="FY12491" s="129"/>
      <c r="GA12491" s="128"/>
    </row>
    <row r="12492" spans="179:183" x14ac:dyDescent="0.35">
      <c r="FW12492" s="128"/>
      <c r="FX12492" s="128"/>
      <c r="FY12492" s="129"/>
      <c r="GA12492" s="128"/>
    </row>
    <row r="12493" spans="179:183" x14ac:dyDescent="0.35">
      <c r="FW12493" s="128"/>
      <c r="FX12493" s="128"/>
      <c r="FY12493" s="129"/>
      <c r="GA12493" s="128"/>
    </row>
    <row r="12494" spans="179:183" x14ac:dyDescent="0.35">
      <c r="FW12494" s="128"/>
      <c r="FX12494" s="128"/>
      <c r="FY12494" s="129"/>
      <c r="GA12494" s="128"/>
    </row>
    <row r="12495" spans="179:183" x14ac:dyDescent="0.35">
      <c r="FW12495" s="128"/>
      <c r="FX12495" s="128"/>
      <c r="FY12495" s="129"/>
      <c r="GA12495" s="128"/>
    </row>
    <row r="12496" spans="179:183" x14ac:dyDescent="0.35">
      <c r="FW12496" s="128"/>
      <c r="FX12496" s="128"/>
      <c r="FY12496" s="129"/>
      <c r="GA12496" s="128"/>
    </row>
    <row r="12497" spans="179:183" x14ac:dyDescent="0.35">
      <c r="FW12497" s="128"/>
      <c r="FX12497" s="128"/>
      <c r="FY12497" s="129"/>
      <c r="GA12497" s="128"/>
    </row>
    <row r="12498" spans="179:183" x14ac:dyDescent="0.35">
      <c r="FW12498" s="128"/>
      <c r="FX12498" s="128"/>
      <c r="FY12498" s="129"/>
      <c r="GA12498" s="128"/>
    </row>
    <row r="12499" spans="179:183" x14ac:dyDescent="0.35">
      <c r="FW12499" s="128"/>
      <c r="FX12499" s="128"/>
      <c r="FY12499" s="129"/>
      <c r="GA12499" s="128"/>
    </row>
    <row r="12500" spans="179:183" x14ac:dyDescent="0.35">
      <c r="FW12500" s="128"/>
      <c r="FX12500" s="128"/>
      <c r="FY12500" s="129"/>
      <c r="GA12500" s="128"/>
    </row>
    <row r="12501" spans="179:183" x14ac:dyDescent="0.35">
      <c r="FW12501" s="128"/>
      <c r="FX12501" s="128"/>
      <c r="FY12501" s="129"/>
      <c r="GA12501" s="128"/>
    </row>
    <row r="12502" spans="179:183" x14ac:dyDescent="0.35">
      <c r="FW12502" s="128"/>
      <c r="FX12502" s="128"/>
      <c r="FY12502" s="129"/>
      <c r="GA12502" s="128"/>
    </row>
    <row r="12503" spans="179:183" x14ac:dyDescent="0.35">
      <c r="FW12503" s="128"/>
      <c r="FX12503" s="128"/>
      <c r="FY12503" s="129"/>
      <c r="GA12503" s="128"/>
    </row>
    <row r="12504" spans="179:183" x14ac:dyDescent="0.35">
      <c r="FW12504" s="128"/>
      <c r="FX12504" s="128"/>
      <c r="FY12504" s="129"/>
      <c r="GA12504" s="128"/>
    </row>
    <row r="12505" spans="179:183" x14ac:dyDescent="0.35">
      <c r="FW12505" s="128"/>
      <c r="FX12505" s="128"/>
      <c r="FY12505" s="129"/>
      <c r="GA12505" s="128"/>
    </row>
    <row r="12506" spans="179:183" x14ac:dyDescent="0.35">
      <c r="FW12506" s="128"/>
      <c r="FX12506" s="128"/>
      <c r="FY12506" s="129"/>
      <c r="GA12506" s="128"/>
    </row>
    <row r="12507" spans="179:183" x14ac:dyDescent="0.35">
      <c r="FW12507" s="128"/>
      <c r="FX12507" s="128"/>
      <c r="FY12507" s="129"/>
      <c r="GA12507" s="128"/>
    </row>
    <row r="12508" spans="179:183" x14ac:dyDescent="0.35">
      <c r="FW12508" s="128"/>
      <c r="FX12508" s="128"/>
      <c r="FY12508" s="129"/>
      <c r="GA12508" s="128"/>
    </row>
    <row r="12509" spans="179:183" x14ac:dyDescent="0.35">
      <c r="FW12509" s="128"/>
      <c r="FX12509" s="128"/>
      <c r="FY12509" s="129"/>
      <c r="GA12509" s="128"/>
    </row>
    <row r="12510" spans="179:183" x14ac:dyDescent="0.35">
      <c r="FW12510" s="128"/>
      <c r="FX12510" s="128"/>
      <c r="FY12510" s="129"/>
      <c r="GA12510" s="128"/>
    </row>
    <row r="12511" spans="179:183" x14ac:dyDescent="0.35">
      <c r="FW12511" s="128"/>
      <c r="FX12511" s="128"/>
      <c r="FY12511" s="129"/>
      <c r="GA12511" s="128"/>
    </row>
    <row r="12512" spans="179:183" x14ac:dyDescent="0.35">
      <c r="FW12512" s="128"/>
      <c r="FX12512" s="128"/>
      <c r="FY12512" s="129"/>
      <c r="GA12512" s="128"/>
    </row>
    <row r="12513" spans="179:183" x14ac:dyDescent="0.35">
      <c r="FW12513" s="128"/>
      <c r="FX12513" s="128"/>
      <c r="FY12513" s="129"/>
      <c r="GA12513" s="128"/>
    </row>
    <row r="12514" spans="179:183" x14ac:dyDescent="0.35">
      <c r="FW12514" s="128"/>
      <c r="FX12514" s="128"/>
      <c r="FY12514" s="129"/>
      <c r="GA12514" s="128"/>
    </row>
    <row r="12515" spans="179:183" x14ac:dyDescent="0.35">
      <c r="FW12515" s="128"/>
      <c r="FX12515" s="128"/>
      <c r="FY12515" s="129"/>
      <c r="GA12515" s="128"/>
    </row>
    <row r="12516" spans="179:183" x14ac:dyDescent="0.35">
      <c r="FW12516" s="128"/>
      <c r="FX12516" s="128"/>
      <c r="FY12516" s="129"/>
      <c r="GA12516" s="128"/>
    </row>
    <row r="12517" spans="179:183" x14ac:dyDescent="0.35">
      <c r="FW12517" s="128"/>
      <c r="FX12517" s="128"/>
      <c r="FY12517" s="129"/>
      <c r="GA12517" s="128"/>
    </row>
    <row r="12518" spans="179:183" x14ac:dyDescent="0.35">
      <c r="FW12518" s="128"/>
      <c r="FX12518" s="128"/>
      <c r="FY12518" s="129"/>
      <c r="GA12518" s="128"/>
    </row>
    <row r="12519" spans="179:183" x14ac:dyDescent="0.35">
      <c r="FW12519" s="128"/>
      <c r="FX12519" s="128"/>
      <c r="FY12519" s="129"/>
      <c r="GA12519" s="128"/>
    </row>
    <row r="12520" spans="179:183" x14ac:dyDescent="0.35">
      <c r="FW12520" s="128"/>
      <c r="FX12520" s="128"/>
      <c r="FY12520" s="129"/>
      <c r="GA12520" s="128"/>
    </row>
    <row r="12521" spans="179:183" x14ac:dyDescent="0.35">
      <c r="FW12521" s="128"/>
      <c r="FX12521" s="128"/>
      <c r="FY12521" s="129"/>
      <c r="GA12521" s="128"/>
    </row>
    <row r="12522" spans="179:183" x14ac:dyDescent="0.35">
      <c r="FW12522" s="128"/>
      <c r="FX12522" s="128"/>
      <c r="FY12522" s="129"/>
      <c r="GA12522" s="128"/>
    </row>
    <row r="12523" spans="179:183" x14ac:dyDescent="0.35">
      <c r="FW12523" s="128"/>
      <c r="FX12523" s="128"/>
      <c r="FY12523" s="129"/>
      <c r="GA12523" s="128"/>
    </row>
    <row r="12524" spans="179:183" x14ac:dyDescent="0.35">
      <c r="FW12524" s="128"/>
      <c r="FX12524" s="128"/>
      <c r="FY12524" s="129"/>
      <c r="GA12524" s="128"/>
    </row>
    <row r="12525" spans="179:183" x14ac:dyDescent="0.35">
      <c r="FW12525" s="128"/>
      <c r="FX12525" s="128"/>
      <c r="FY12525" s="129"/>
      <c r="GA12525" s="128"/>
    </row>
    <row r="12526" spans="179:183" x14ac:dyDescent="0.35">
      <c r="FW12526" s="128"/>
      <c r="FX12526" s="128"/>
      <c r="FY12526" s="129"/>
      <c r="GA12526" s="128"/>
    </row>
    <row r="12527" spans="179:183" x14ac:dyDescent="0.35">
      <c r="FW12527" s="128"/>
      <c r="FX12527" s="128"/>
      <c r="FY12527" s="129"/>
      <c r="GA12527" s="128"/>
    </row>
    <row r="12528" spans="179:183" x14ac:dyDescent="0.35">
      <c r="FW12528" s="128"/>
      <c r="FX12528" s="128"/>
      <c r="FY12528" s="129"/>
      <c r="GA12528" s="128"/>
    </row>
    <row r="12529" spans="179:183" x14ac:dyDescent="0.35">
      <c r="FW12529" s="128"/>
      <c r="FX12529" s="128"/>
      <c r="FY12529" s="129"/>
      <c r="GA12529" s="128"/>
    </row>
    <row r="12530" spans="179:183" x14ac:dyDescent="0.35">
      <c r="FW12530" s="128"/>
      <c r="FX12530" s="128"/>
      <c r="FY12530" s="129"/>
      <c r="GA12530" s="128"/>
    </row>
    <row r="12531" spans="179:183" x14ac:dyDescent="0.35">
      <c r="FW12531" s="128"/>
      <c r="FX12531" s="128"/>
      <c r="FY12531" s="129"/>
      <c r="GA12531" s="128"/>
    </row>
    <row r="12532" spans="179:183" x14ac:dyDescent="0.35">
      <c r="FW12532" s="128"/>
      <c r="FX12532" s="128"/>
      <c r="FY12532" s="129"/>
      <c r="GA12532" s="128"/>
    </row>
    <row r="12533" spans="179:183" x14ac:dyDescent="0.35">
      <c r="FW12533" s="128"/>
      <c r="FX12533" s="128"/>
      <c r="FY12533" s="129"/>
      <c r="GA12533" s="128"/>
    </row>
    <row r="12534" spans="179:183" x14ac:dyDescent="0.35">
      <c r="FW12534" s="128"/>
      <c r="FX12534" s="128"/>
      <c r="FY12534" s="129"/>
      <c r="GA12534" s="128"/>
    </row>
    <row r="12535" spans="179:183" x14ac:dyDescent="0.35">
      <c r="FW12535" s="128"/>
      <c r="FX12535" s="128"/>
      <c r="FY12535" s="129"/>
      <c r="GA12535" s="128"/>
    </row>
    <row r="12536" spans="179:183" x14ac:dyDescent="0.35">
      <c r="FW12536" s="128"/>
      <c r="FX12536" s="128"/>
      <c r="FY12536" s="129"/>
      <c r="GA12536" s="128"/>
    </row>
    <row r="12537" spans="179:183" x14ac:dyDescent="0.35">
      <c r="FW12537" s="128"/>
      <c r="FX12537" s="128"/>
      <c r="FY12537" s="129"/>
      <c r="GA12537" s="128"/>
    </row>
    <row r="12538" spans="179:183" x14ac:dyDescent="0.35">
      <c r="FW12538" s="128"/>
      <c r="FX12538" s="128"/>
      <c r="FY12538" s="129"/>
      <c r="GA12538" s="128"/>
    </row>
    <row r="12539" spans="179:183" x14ac:dyDescent="0.35">
      <c r="FW12539" s="128"/>
      <c r="FX12539" s="128"/>
      <c r="FY12539" s="129"/>
      <c r="GA12539" s="128"/>
    </row>
    <row r="12540" spans="179:183" x14ac:dyDescent="0.35">
      <c r="FW12540" s="128"/>
      <c r="FX12540" s="128"/>
      <c r="FY12540" s="129"/>
      <c r="GA12540" s="128"/>
    </row>
    <row r="12541" spans="179:183" x14ac:dyDescent="0.35">
      <c r="FW12541" s="128"/>
      <c r="FX12541" s="128"/>
      <c r="FY12541" s="129"/>
      <c r="GA12541" s="128"/>
    </row>
    <row r="12542" spans="179:183" x14ac:dyDescent="0.35">
      <c r="FW12542" s="128"/>
      <c r="FX12542" s="128"/>
      <c r="FY12542" s="129"/>
      <c r="GA12542" s="128"/>
    </row>
    <row r="12543" spans="179:183" x14ac:dyDescent="0.35">
      <c r="FW12543" s="128"/>
      <c r="FX12543" s="128"/>
      <c r="FY12543" s="129"/>
      <c r="GA12543" s="128"/>
    </row>
    <row r="12544" spans="179:183" x14ac:dyDescent="0.35">
      <c r="FW12544" s="128"/>
      <c r="FX12544" s="128"/>
      <c r="FY12544" s="129"/>
      <c r="GA12544" s="128"/>
    </row>
    <row r="12545" spans="179:183" x14ac:dyDescent="0.35">
      <c r="FW12545" s="128"/>
      <c r="FX12545" s="128"/>
      <c r="FY12545" s="129"/>
      <c r="GA12545" s="128"/>
    </row>
    <row r="12546" spans="179:183" x14ac:dyDescent="0.35">
      <c r="FW12546" s="128"/>
      <c r="FX12546" s="128"/>
      <c r="FY12546" s="129"/>
      <c r="GA12546" s="128"/>
    </row>
    <row r="12547" spans="179:183" x14ac:dyDescent="0.35">
      <c r="FW12547" s="128"/>
      <c r="FX12547" s="128"/>
      <c r="FY12547" s="129"/>
      <c r="GA12547" s="128"/>
    </row>
    <row r="12548" spans="179:183" x14ac:dyDescent="0.35">
      <c r="FW12548" s="128"/>
      <c r="FX12548" s="128"/>
      <c r="FY12548" s="129"/>
      <c r="GA12548" s="128"/>
    </row>
    <row r="12549" spans="179:183" x14ac:dyDescent="0.35">
      <c r="FW12549" s="128"/>
      <c r="FX12549" s="128"/>
      <c r="FY12549" s="129"/>
      <c r="GA12549" s="128"/>
    </row>
    <row r="12550" spans="179:183" x14ac:dyDescent="0.35">
      <c r="FW12550" s="128"/>
      <c r="FX12550" s="128"/>
      <c r="FY12550" s="129"/>
      <c r="GA12550" s="128"/>
    </row>
    <row r="12551" spans="179:183" x14ac:dyDescent="0.35">
      <c r="FW12551" s="128"/>
      <c r="FX12551" s="128"/>
      <c r="FY12551" s="129"/>
      <c r="GA12551" s="128"/>
    </row>
    <row r="12552" spans="179:183" x14ac:dyDescent="0.35">
      <c r="FW12552" s="128"/>
      <c r="FX12552" s="128"/>
      <c r="FY12552" s="129"/>
      <c r="GA12552" s="128"/>
    </row>
    <row r="12553" spans="179:183" x14ac:dyDescent="0.35">
      <c r="FW12553" s="128"/>
      <c r="FX12553" s="128"/>
      <c r="FY12553" s="129"/>
      <c r="GA12553" s="128"/>
    </row>
    <row r="12554" spans="179:183" x14ac:dyDescent="0.35">
      <c r="FW12554" s="128"/>
      <c r="FX12554" s="128"/>
      <c r="FY12554" s="129"/>
      <c r="GA12554" s="128"/>
    </row>
    <row r="12555" spans="179:183" x14ac:dyDescent="0.35">
      <c r="FW12555" s="128"/>
      <c r="FX12555" s="128"/>
      <c r="FY12555" s="129"/>
      <c r="GA12555" s="128"/>
    </row>
    <row r="12556" spans="179:183" x14ac:dyDescent="0.35">
      <c r="FW12556" s="128"/>
      <c r="FX12556" s="128"/>
      <c r="FY12556" s="129"/>
      <c r="GA12556" s="128"/>
    </row>
    <row r="12557" spans="179:183" x14ac:dyDescent="0.35">
      <c r="FW12557" s="128"/>
      <c r="FX12557" s="128"/>
      <c r="FY12557" s="129"/>
      <c r="GA12557" s="128"/>
    </row>
    <row r="12558" spans="179:183" x14ac:dyDescent="0.35">
      <c r="FW12558" s="128"/>
      <c r="FX12558" s="128"/>
      <c r="FY12558" s="129"/>
      <c r="GA12558" s="128"/>
    </row>
    <row r="12559" spans="179:183" x14ac:dyDescent="0.35">
      <c r="FW12559" s="128"/>
      <c r="FX12559" s="128"/>
      <c r="FY12559" s="129"/>
      <c r="GA12559" s="128"/>
    </row>
    <row r="12560" spans="179:183" x14ac:dyDescent="0.35">
      <c r="FW12560" s="128"/>
      <c r="FX12560" s="128"/>
      <c r="FY12560" s="129"/>
      <c r="GA12560" s="128"/>
    </row>
    <row r="12561" spans="179:183" x14ac:dyDescent="0.35">
      <c r="FW12561" s="128"/>
      <c r="FX12561" s="128"/>
      <c r="FY12561" s="129"/>
      <c r="GA12561" s="128"/>
    </row>
    <row r="12562" spans="179:183" x14ac:dyDescent="0.35">
      <c r="FW12562" s="128"/>
      <c r="FX12562" s="128"/>
      <c r="FY12562" s="129"/>
      <c r="GA12562" s="128"/>
    </row>
    <row r="12563" spans="179:183" x14ac:dyDescent="0.35">
      <c r="FW12563" s="128"/>
      <c r="FX12563" s="128"/>
      <c r="FY12563" s="129"/>
      <c r="GA12563" s="128"/>
    </row>
    <row r="12564" spans="179:183" x14ac:dyDescent="0.35">
      <c r="FW12564" s="128"/>
      <c r="FX12564" s="128"/>
      <c r="FY12564" s="129"/>
      <c r="GA12564" s="128"/>
    </row>
    <row r="12565" spans="179:183" x14ac:dyDescent="0.35">
      <c r="FW12565" s="128"/>
      <c r="FX12565" s="128"/>
      <c r="FY12565" s="129"/>
      <c r="GA12565" s="128"/>
    </row>
    <row r="12566" spans="179:183" x14ac:dyDescent="0.35">
      <c r="FW12566" s="128"/>
      <c r="FX12566" s="128"/>
      <c r="FY12566" s="129"/>
      <c r="GA12566" s="128"/>
    </row>
    <row r="12567" spans="179:183" x14ac:dyDescent="0.35">
      <c r="FW12567" s="128"/>
      <c r="FX12567" s="128"/>
      <c r="FY12567" s="129"/>
      <c r="GA12567" s="128"/>
    </row>
    <row r="12568" spans="179:183" x14ac:dyDescent="0.35">
      <c r="FW12568" s="128"/>
      <c r="FX12568" s="128"/>
      <c r="FY12568" s="129"/>
      <c r="GA12568" s="128"/>
    </row>
    <row r="12569" spans="179:183" x14ac:dyDescent="0.35">
      <c r="FW12569" s="128"/>
      <c r="FX12569" s="128"/>
      <c r="FY12569" s="129"/>
      <c r="GA12569" s="128"/>
    </row>
    <row r="12570" spans="179:183" x14ac:dyDescent="0.35">
      <c r="FW12570" s="128"/>
      <c r="FX12570" s="128"/>
      <c r="FY12570" s="129"/>
      <c r="GA12570" s="128"/>
    </row>
    <row r="12571" spans="179:183" x14ac:dyDescent="0.35">
      <c r="FW12571" s="128"/>
      <c r="FX12571" s="128"/>
      <c r="FY12571" s="129"/>
      <c r="GA12571" s="128"/>
    </row>
    <row r="12572" spans="179:183" x14ac:dyDescent="0.35">
      <c r="FW12572" s="128"/>
      <c r="FX12572" s="128"/>
      <c r="FY12572" s="129"/>
      <c r="GA12572" s="128"/>
    </row>
    <row r="12573" spans="179:183" x14ac:dyDescent="0.35">
      <c r="FW12573" s="128"/>
      <c r="FX12573" s="128"/>
      <c r="FY12573" s="129"/>
      <c r="GA12573" s="128"/>
    </row>
    <row r="12574" spans="179:183" x14ac:dyDescent="0.35">
      <c r="FW12574" s="128"/>
      <c r="FX12574" s="128"/>
      <c r="FY12574" s="129"/>
      <c r="GA12574" s="128"/>
    </row>
    <row r="12575" spans="179:183" x14ac:dyDescent="0.35">
      <c r="FW12575" s="128"/>
      <c r="FX12575" s="128"/>
      <c r="FY12575" s="129"/>
      <c r="GA12575" s="128"/>
    </row>
    <row r="12576" spans="179:183" x14ac:dyDescent="0.35">
      <c r="FW12576" s="128"/>
      <c r="FX12576" s="128"/>
      <c r="FY12576" s="129"/>
      <c r="GA12576" s="128"/>
    </row>
    <row r="12577" spans="179:183" x14ac:dyDescent="0.35">
      <c r="FW12577" s="128"/>
      <c r="FX12577" s="128"/>
      <c r="FY12577" s="129"/>
      <c r="GA12577" s="128"/>
    </row>
    <row r="12578" spans="179:183" x14ac:dyDescent="0.35">
      <c r="FW12578" s="128"/>
      <c r="FX12578" s="128"/>
      <c r="FY12578" s="129"/>
      <c r="GA12578" s="128"/>
    </row>
    <row r="12579" spans="179:183" x14ac:dyDescent="0.35">
      <c r="FW12579" s="128"/>
      <c r="FX12579" s="128"/>
      <c r="FY12579" s="129"/>
      <c r="GA12579" s="128"/>
    </row>
    <row r="12580" spans="179:183" x14ac:dyDescent="0.35">
      <c r="FW12580" s="128"/>
      <c r="FX12580" s="128"/>
      <c r="FY12580" s="129"/>
      <c r="GA12580" s="128"/>
    </row>
    <row r="12581" spans="179:183" x14ac:dyDescent="0.35">
      <c r="FW12581" s="128"/>
      <c r="FX12581" s="128"/>
      <c r="FY12581" s="129"/>
      <c r="GA12581" s="128"/>
    </row>
    <row r="12582" spans="179:183" x14ac:dyDescent="0.35">
      <c r="FW12582" s="128"/>
      <c r="FX12582" s="128"/>
      <c r="FY12582" s="129"/>
      <c r="GA12582" s="128"/>
    </row>
    <row r="12583" spans="179:183" x14ac:dyDescent="0.35">
      <c r="FW12583" s="128"/>
      <c r="FX12583" s="128"/>
      <c r="FY12583" s="129"/>
      <c r="GA12583" s="128"/>
    </row>
    <row r="12584" spans="179:183" x14ac:dyDescent="0.35">
      <c r="FW12584" s="128"/>
      <c r="FX12584" s="128"/>
      <c r="FY12584" s="129"/>
      <c r="GA12584" s="128"/>
    </row>
    <row r="12585" spans="179:183" x14ac:dyDescent="0.35">
      <c r="FW12585" s="128"/>
      <c r="FX12585" s="128"/>
      <c r="FY12585" s="129"/>
      <c r="GA12585" s="128"/>
    </row>
    <row r="12586" spans="179:183" x14ac:dyDescent="0.35">
      <c r="FW12586" s="128"/>
      <c r="FX12586" s="128"/>
      <c r="FY12586" s="129"/>
      <c r="GA12586" s="128"/>
    </row>
    <row r="12587" spans="179:183" x14ac:dyDescent="0.35">
      <c r="FW12587" s="128"/>
      <c r="FX12587" s="128"/>
      <c r="FY12587" s="129"/>
      <c r="GA12587" s="128"/>
    </row>
    <row r="12588" spans="179:183" x14ac:dyDescent="0.35">
      <c r="FW12588" s="128"/>
      <c r="FX12588" s="128"/>
      <c r="FY12588" s="129"/>
      <c r="GA12588" s="128"/>
    </row>
    <row r="12589" spans="179:183" x14ac:dyDescent="0.35">
      <c r="FW12589" s="128"/>
      <c r="FX12589" s="128"/>
      <c r="FY12589" s="129"/>
      <c r="GA12589" s="128"/>
    </row>
    <row r="12590" spans="179:183" x14ac:dyDescent="0.35">
      <c r="FW12590" s="128"/>
      <c r="FX12590" s="128"/>
      <c r="FY12590" s="129"/>
      <c r="GA12590" s="128"/>
    </row>
    <row r="12591" spans="179:183" x14ac:dyDescent="0.35">
      <c r="FW12591" s="128"/>
      <c r="FX12591" s="128"/>
      <c r="FY12591" s="129"/>
      <c r="GA12591" s="128"/>
    </row>
    <row r="12592" spans="179:183" x14ac:dyDescent="0.35">
      <c r="FW12592" s="128"/>
      <c r="FX12592" s="128"/>
      <c r="FY12592" s="129"/>
      <c r="GA12592" s="128"/>
    </row>
    <row r="12593" spans="179:183" x14ac:dyDescent="0.35">
      <c r="FW12593" s="128"/>
      <c r="FX12593" s="128"/>
      <c r="FY12593" s="129"/>
      <c r="GA12593" s="128"/>
    </row>
    <row r="12594" spans="179:183" x14ac:dyDescent="0.35">
      <c r="FW12594" s="128"/>
      <c r="FX12594" s="128"/>
      <c r="FY12594" s="129"/>
      <c r="GA12594" s="128"/>
    </row>
    <row r="12595" spans="179:183" x14ac:dyDescent="0.35">
      <c r="FW12595" s="128"/>
      <c r="FX12595" s="128"/>
      <c r="FY12595" s="129"/>
      <c r="GA12595" s="128"/>
    </row>
    <row r="12596" spans="179:183" x14ac:dyDescent="0.35">
      <c r="FW12596" s="128"/>
      <c r="FX12596" s="128"/>
      <c r="FY12596" s="129"/>
      <c r="GA12596" s="128"/>
    </row>
    <row r="12597" spans="179:183" x14ac:dyDescent="0.35">
      <c r="FW12597" s="128"/>
      <c r="FX12597" s="128"/>
      <c r="FY12597" s="129"/>
      <c r="GA12597" s="128"/>
    </row>
    <row r="12598" spans="179:183" x14ac:dyDescent="0.35">
      <c r="FW12598" s="128"/>
      <c r="FX12598" s="128"/>
      <c r="FY12598" s="129"/>
      <c r="GA12598" s="128"/>
    </row>
    <row r="12599" spans="179:183" x14ac:dyDescent="0.35">
      <c r="FW12599" s="128"/>
      <c r="FX12599" s="128"/>
      <c r="FY12599" s="129"/>
      <c r="GA12599" s="128"/>
    </row>
    <row r="12600" spans="179:183" x14ac:dyDescent="0.35">
      <c r="FW12600" s="128"/>
      <c r="FX12600" s="128"/>
      <c r="FY12600" s="129"/>
      <c r="GA12600" s="128"/>
    </row>
    <row r="12601" spans="179:183" x14ac:dyDescent="0.35">
      <c r="FW12601" s="128"/>
      <c r="FX12601" s="128"/>
      <c r="FY12601" s="129"/>
      <c r="GA12601" s="128"/>
    </row>
    <row r="12602" spans="179:183" x14ac:dyDescent="0.35">
      <c r="FW12602" s="128"/>
      <c r="FX12602" s="128"/>
      <c r="FY12602" s="129"/>
      <c r="GA12602" s="128"/>
    </row>
    <row r="12603" spans="179:183" x14ac:dyDescent="0.35">
      <c r="FW12603" s="128"/>
      <c r="FX12603" s="128"/>
      <c r="FY12603" s="129"/>
      <c r="GA12603" s="128"/>
    </row>
    <row r="12604" spans="179:183" x14ac:dyDescent="0.35">
      <c r="FW12604" s="128"/>
      <c r="FX12604" s="128"/>
      <c r="FY12604" s="129"/>
      <c r="GA12604" s="128"/>
    </row>
    <row r="12605" spans="179:183" x14ac:dyDescent="0.35">
      <c r="FW12605" s="128"/>
      <c r="FX12605" s="128"/>
      <c r="FY12605" s="129"/>
      <c r="GA12605" s="128"/>
    </row>
    <row r="12606" spans="179:183" x14ac:dyDescent="0.35">
      <c r="FW12606" s="128"/>
      <c r="FX12606" s="128"/>
      <c r="FY12606" s="129"/>
      <c r="GA12606" s="128"/>
    </row>
    <row r="12607" spans="179:183" x14ac:dyDescent="0.35">
      <c r="FW12607" s="128"/>
      <c r="FX12607" s="128"/>
      <c r="FY12607" s="129"/>
      <c r="GA12607" s="128"/>
    </row>
    <row r="12608" spans="179:183" x14ac:dyDescent="0.35">
      <c r="FW12608" s="128"/>
      <c r="FX12608" s="128"/>
      <c r="FY12608" s="129"/>
      <c r="GA12608" s="128"/>
    </row>
    <row r="12609" spans="179:183" x14ac:dyDescent="0.35">
      <c r="FW12609" s="128"/>
      <c r="FX12609" s="128"/>
      <c r="FY12609" s="129"/>
      <c r="GA12609" s="128"/>
    </row>
    <row r="12610" spans="179:183" x14ac:dyDescent="0.35">
      <c r="FW12610" s="128"/>
      <c r="FX12610" s="128"/>
      <c r="FY12610" s="129"/>
      <c r="GA12610" s="128"/>
    </row>
    <row r="12611" spans="179:183" x14ac:dyDescent="0.35">
      <c r="FW12611" s="128"/>
      <c r="FX12611" s="128"/>
      <c r="FY12611" s="129"/>
      <c r="GA12611" s="128"/>
    </row>
    <row r="12612" spans="179:183" x14ac:dyDescent="0.35">
      <c r="FW12612" s="128"/>
      <c r="FX12612" s="128"/>
      <c r="FY12612" s="129"/>
      <c r="GA12612" s="128"/>
    </row>
    <row r="12613" spans="179:183" x14ac:dyDescent="0.35">
      <c r="FW12613" s="128"/>
      <c r="FX12613" s="128"/>
      <c r="FY12613" s="129"/>
      <c r="GA12613" s="128"/>
    </row>
    <row r="12614" spans="179:183" x14ac:dyDescent="0.35">
      <c r="FW12614" s="128"/>
      <c r="FX12614" s="128"/>
      <c r="FY12614" s="129"/>
      <c r="GA12614" s="128"/>
    </row>
    <row r="12615" spans="179:183" x14ac:dyDescent="0.35">
      <c r="FW12615" s="128"/>
      <c r="FX12615" s="128"/>
      <c r="FY12615" s="129"/>
      <c r="GA12615" s="128"/>
    </row>
    <row r="12616" spans="179:183" x14ac:dyDescent="0.35">
      <c r="FW12616" s="128"/>
      <c r="FX12616" s="128"/>
      <c r="FY12616" s="129"/>
      <c r="GA12616" s="128"/>
    </row>
    <row r="12617" spans="179:183" x14ac:dyDescent="0.35">
      <c r="FW12617" s="128"/>
      <c r="FX12617" s="128"/>
      <c r="FY12617" s="129"/>
      <c r="GA12617" s="128"/>
    </row>
    <row r="12618" spans="179:183" x14ac:dyDescent="0.35">
      <c r="FW12618" s="128"/>
      <c r="FX12618" s="128"/>
      <c r="FY12618" s="129"/>
      <c r="GA12618" s="128"/>
    </row>
    <row r="12619" spans="179:183" x14ac:dyDescent="0.35">
      <c r="FW12619" s="128"/>
      <c r="FX12619" s="128"/>
      <c r="FY12619" s="129"/>
      <c r="GA12619" s="128"/>
    </row>
    <row r="12620" spans="179:183" x14ac:dyDescent="0.35">
      <c r="FW12620" s="128"/>
      <c r="FX12620" s="128"/>
      <c r="FY12620" s="129"/>
      <c r="GA12620" s="128"/>
    </row>
    <row r="12621" spans="179:183" x14ac:dyDescent="0.35">
      <c r="FW12621" s="128"/>
      <c r="FX12621" s="128"/>
      <c r="FY12621" s="129"/>
      <c r="GA12621" s="128"/>
    </row>
    <row r="12622" spans="179:183" x14ac:dyDescent="0.35">
      <c r="FW12622" s="128"/>
      <c r="FX12622" s="128"/>
      <c r="FY12622" s="129"/>
      <c r="GA12622" s="128"/>
    </row>
    <row r="12623" spans="179:183" x14ac:dyDescent="0.35">
      <c r="FW12623" s="128"/>
      <c r="FX12623" s="128"/>
      <c r="FY12623" s="129"/>
      <c r="GA12623" s="128"/>
    </row>
    <row r="12624" spans="179:183" x14ac:dyDescent="0.35">
      <c r="FW12624" s="128"/>
      <c r="FX12624" s="128"/>
      <c r="FY12624" s="129"/>
      <c r="GA12624" s="128"/>
    </row>
    <row r="12625" spans="179:183" x14ac:dyDescent="0.35">
      <c r="FW12625" s="128"/>
      <c r="FX12625" s="128"/>
      <c r="FY12625" s="129"/>
      <c r="GA12625" s="128"/>
    </row>
    <row r="12626" spans="179:183" x14ac:dyDescent="0.35">
      <c r="FW12626" s="128"/>
      <c r="FX12626" s="128"/>
      <c r="FY12626" s="129"/>
      <c r="GA12626" s="128"/>
    </row>
    <row r="12627" spans="179:183" x14ac:dyDescent="0.35">
      <c r="FW12627" s="128"/>
      <c r="FX12627" s="128"/>
      <c r="FY12627" s="129"/>
      <c r="GA12627" s="128"/>
    </row>
    <row r="12628" spans="179:183" x14ac:dyDescent="0.35">
      <c r="FW12628" s="128"/>
      <c r="FX12628" s="128"/>
      <c r="FY12628" s="129"/>
      <c r="GA12628" s="128"/>
    </row>
    <row r="12629" spans="179:183" x14ac:dyDescent="0.35">
      <c r="FW12629" s="128"/>
      <c r="FX12629" s="128"/>
      <c r="FY12629" s="129"/>
      <c r="GA12629" s="128"/>
    </row>
    <row r="12630" spans="179:183" x14ac:dyDescent="0.35">
      <c r="FW12630" s="128"/>
      <c r="FX12630" s="128"/>
      <c r="FY12630" s="129"/>
      <c r="GA12630" s="128"/>
    </row>
    <row r="12631" spans="179:183" x14ac:dyDescent="0.35">
      <c r="FW12631" s="128"/>
      <c r="FX12631" s="128"/>
      <c r="FY12631" s="129"/>
      <c r="GA12631" s="128"/>
    </row>
    <row r="12632" spans="179:183" x14ac:dyDescent="0.35">
      <c r="FW12632" s="128"/>
      <c r="FX12632" s="128"/>
      <c r="FY12632" s="129"/>
      <c r="GA12632" s="128"/>
    </row>
    <row r="12633" spans="179:183" x14ac:dyDescent="0.35">
      <c r="FW12633" s="128"/>
      <c r="FX12633" s="128"/>
      <c r="FY12633" s="129"/>
      <c r="GA12633" s="128"/>
    </row>
    <row r="12634" spans="179:183" x14ac:dyDescent="0.35">
      <c r="FW12634" s="128"/>
      <c r="FX12634" s="128"/>
      <c r="FY12634" s="129"/>
      <c r="GA12634" s="128"/>
    </row>
    <row r="12635" spans="179:183" x14ac:dyDescent="0.35">
      <c r="FW12635" s="128"/>
      <c r="FX12635" s="128"/>
      <c r="FY12635" s="129"/>
      <c r="GA12635" s="128"/>
    </row>
    <row r="12636" spans="179:183" x14ac:dyDescent="0.35">
      <c r="FW12636" s="128"/>
      <c r="FX12636" s="128"/>
      <c r="FY12636" s="129"/>
      <c r="GA12636" s="128"/>
    </row>
    <row r="12637" spans="179:183" x14ac:dyDescent="0.35">
      <c r="FW12637" s="128"/>
      <c r="FX12637" s="128"/>
      <c r="FY12637" s="129"/>
      <c r="GA12637" s="128"/>
    </row>
    <row r="12638" spans="179:183" x14ac:dyDescent="0.35">
      <c r="FW12638" s="128"/>
      <c r="FX12638" s="128"/>
      <c r="FY12638" s="129"/>
      <c r="GA12638" s="128"/>
    </row>
    <row r="12639" spans="179:183" x14ac:dyDescent="0.35">
      <c r="FW12639" s="128"/>
      <c r="FX12639" s="128"/>
      <c r="FY12639" s="129"/>
      <c r="GA12639" s="128"/>
    </row>
    <row r="12640" spans="179:183" x14ac:dyDescent="0.35">
      <c r="FW12640" s="128"/>
      <c r="FX12640" s="128"/>
      <c r="FY12640" s="129"/>
      <c r="GA12640" s="128"/>
    </row>
    <row r="12641" spans="179:183" x14ac:dyDescent="0.35">
      <c r="FW12641" s="128"/>
      <c r="FX12641" s="128"/>
      <c r="FY12641" s="129"/>
      <c r="GA12641" s="128"/>
    </row>
    <row r="12642" spans="179:183" x14ac:dyDescent="0.35">
      <c r="FW12642" s="128"/>
      <c r="FX12642" s="128"/>
      <c r="FY12642" s="129"/>
      <c r="GA12642" s="128"/>
    </row>
    <row r="12643" spans="179:183" x14ac:dyDescent="0.35">
      <c r="FW12643" s="128"/>
      <c r="FX12643" s="128"/>
      <c r="FY12643" s="129"/>
      <c r="GA12643" s="128"/>
    </row>
    <row r="12644" spans="179:183" x14ac:dyDescent="0.35">
      <c r="FW12644" s="128"/>
      <c r="FX12644" s="128"/>
      <c r="FY12644" s="129"/>
      <c r="GA12644" s="128"/>
    </row>
    <row r="12645" spans="179:183" x14ac:dyDescent="0.35">
      <c r="FW12645" s="128"/>
      <c r="FX12645" s="128"/>
      <c r="FY12645" s="129"/>
      <c r="GA12645" s="128"/>
    </row>
    <row r="12646" spans="179:183" x14ac:dyDescent="0.35">
      <c r="FW12646" s="128"/>
      <c r="FX12646" s="128"/>
      <c r="FY12646" s="129"/>
      <c r="GA12646" s="128"/>
    </row>
    <row r="12647" spans="179:183" x14ac:dyDescent="0.35">
      <c r="FW12647" s="128"/>
      <c r="FX12647" s="128"/>
      <c r="FY12647" s="129"/>
      <c r="GA12647" s="128"/>
    </row>
    <row r="12648" spans="179:183" x14ac:dyDescent="0.35">
      <c r="FW12648" s="128"/>
      <c r="FX12648" s="128"/>
      <c r="FY12648" s="129"/>
      <c r="GA12648" s="128"/>
    </row>
    <row r="12649" spans="179:183" x14ac:dyDescent="0.35">
      <c r="FW12649" s="128"/>
      <c r="FX12649" s="128"/>
      <c r="FY12649" s="129"/>
      <c r="GA12649" s="128"/>
    </row>
    <row r="12650" spans="179:183" x14ac:dyDescent="0.35">
      <c r="FW12650" s="128"/>
      <c r="FX12650" s="128"/>
      <c r="FY12650" s="129"/>
      <c r="GA12650" s="128"/>
    </row>
    <row r="12651" spans="179:183" x14ac:dyDescent="0.35">
      <c r="FW12651" s="128"/>
      <c r="FX12651" s="128"/>
      <c r="FY12651" s="129"/>
      <c r="GA12651" s="128"/>
    </row>
    <row r="12652" spans="179:183" x14ac:dyDescent="0.35">
      <c r="FW12652" s="128"/>
      <c r="FX12652" s="128"/>
      <c r="FY12652" s="129"/>
      <c r="GA12652" s="128"/>
    </row>
    <row r="12653" spans="179:183" x14ac:dyDescent="0.35">
      <c r="FW12653" s="128"/>
      <c r="FX12653" s="128"/>
      <c r="FY12653" s="129"/>
      <c r="GA12653" s="128"/>
    </row>
    <row r="12654" spans="179:183" x14ac:dyDescent="0.35">
      <c r="FW12654" s="128"/>
      <c r="FX12654" s="128"/>
      <c r="FY12654" s="129"/>
      <c r="GA12654" s="128"/>
    </row>
    <row r="12655" spans="179:183" x14ac:dyDescent="0.35">
      <c r="FW12655" s="128"/>
      <c r="FX12655" s="128"/>
      <c r="FY12655" s="129"/>
      <c r="GA12655" s="128"/>
    </row>
    <row r="12656" spans="179:183" x14ac:dyDescent="0.35">
      <c r="FW12656" s="128"/>
      <c r="FX12656" s="128"/>
      <c r="FY12656" s="129"/>
      <c r="GA12656" s="128"/>
    </row>
    <row r="12657" spans="179:183" x14ac:dyDescent="0.35">
      <c r="FW12657" s="128"/>
      <c r="FX12657" s="128"/>
      <c r="FY12657" s="129"/>
      <c r="GA12657" s="128"/>
    </row>
    <row r="12658" spans="179:183" x14ac:dyDescent="0.35">
      <c r="FW12658" s="128"/>
      <c r="FX12658" s="128"/>
      <c r="FY12658" s="129"/>
      <c r="GA12658" s="128"/>
    </row>
    <row r="12659" spans="179:183" x14ac:dyDescent="0.35">
      <c r="FW12659" s="128"/>
      <c r="FX12659" s="128"/>
      <c r="FY12659" s="129"/>
      <c r="GA12659" s="128"/>
    </row>
    <row r="12660" spans="179:183" x14ac:dyDescent="0.35">
      <c r="FW12660" s="128"/>
      <c r="FX12660" s="128"/>
      <c r="FY12660" s="129"/>
      <c r="GA12660" s="128"/>
    </row>
    <row r="12661" spans="179:183" x14ac:dyDescent="0.35">
      <c r="FW12661" s="128"/>
      <c r="FX12661" s="128"/>
      <c r="FY12661" s="129"/>
      <c r="GA12661" s="128"/>
    </row>
    <row r="12662" spans="179:183" x14ac:dyDescent="0.35">
      <c r="FW12662" s="128"/>
      <c r="FX12662" s="128"/>
      <c r="FY12662" s="129"/>
      <c r="GA12662" s="128"/>
    </row>
    <row r="12663" spans="179:183" x14ac:dyDescent="0.35">
      <c r="FW12663" s="128"/>
      <c r="FX12663" s="128"/>
      <c r="FY12663" s="129"/>
      <c r="GA12663" s="128"/>
    </row>
    <row r="12664" spans="179:183" x14ac:dyDescent="0.35">
      <c r="FW12664" s="128"/>
      <c r="FX12664" s="128"/>
      <c r="FY12664" s="129"/>
      <c r="GA12664" s="128"/>
    </row>
    <row r="12665" spans="179:183" x14ac:dyDescent="0.35">
      <c r="FW12665" s="128"/>
      <c r="FX12665" s="128"/>
      <c r="FY12665" s="129"/>
      <c r="GA12665" s="128"/>
    </row>
    <row r="12666" spans="179:183" x14ac:dyDescent="0.35">
      <c r="FW12666" s="128"/>
      <c r="FX12666" s="128"/>
      <c r="FY12666" s="129"/>
      <c r="GA12666" s="128"/>
    </row>
    <row r="12667" spans="179:183" x14ac:dyDescent="0.35">
      <c r="FW12667" s="128"/>
      <c r="FX12667" s="128"/>
      <c r="FY12667" s="129"/>
      <c r="GA12667" s="128"/>
    </row>
    <row r="12668" spans="179:183" x14ac:dyDescent="0.35">
      <c r="FW12668" s="128"/>
      <c r="FX12668" s="128"/>
      <c r="FY12668" s="129"/>
      <c r="GA12668" s="128"/>
    </row>
    <row r="12669" spans="179:183" x14ac:dyDescent="0.35">
      <c r="FW12669" s="128"/>
      <c r="FX12669" s="128"/>
      <c r="FY12669" s="129"/>
      <c r="GA12669" s="128"/>
    </row>
    <row r="12670" spans="179:183" x14ac:dyDescent="0.35">
      <c r="FW12670" s="128"/>
      <c r="FX12670" s="128"/>
      <c r="FY12670" s="129"/>
      <c r="GA12670" s="128"/>
    </row>
    <row r="12671" spans="179:183" x14ac:dyDescent="0.35">
      <c r="FW12671" s="128"/>
      <c r="FX12671" s="128"/>
      <c r="FY12671" s="129"/>
      <c r="GA12671" s="128"/>
    </row>
    <row r="12672" spans="179:183" x14ac:dyDescent="0.35">
      <c r="FW12672" s="128"/>
      <c r="FX12672" s="128"/>
      <c r="FY12672" s="129"/>
      <c r="GA12672" s="128"/>
    </row>
    <row r="12673" spans="179:183" x14ac:dyDescent="0.35">
      <c r="FW12673" s="128"/>
      <c r="FX12673" s="128"/>
      <c r="FY12673" s="129"/>
      <c r="GA12673" s="128"/>
    </row>
    <row r="12674" spans="179:183" x14ac:dyDescent="0.35">
      <c r="FW12674" s="128"/>
      <c r="FX12674" s="128"/>
      <c r="FY12674" s="129"/>
      <c r="GA12674" s="128"/>
    </row>
    <row r="12675" spans="179:183" x14ac:dyDescent="0.35">
      <c r="FW12675" s="128"/>
      <c r="FX12675" s="128"/>
      <c r="FY12675" s="129"/>
      <c r="GA12675" s="128"/>
    </row>
    <row r="12676" spans="179:183" x14ac:dyDescent="0.35">
      <c r="FW12676" s="128"/>
      <c r="FX12676" s="128"/>
      <c r="FY12676" s="129"/>
      <c r="GA12676" s="128"/>
    </row>
    <row r="12677" spans="179:183" x14ac:dyDescent="0.35">
      <c r="FW12677" s="128"/>
      <c r="FX12677" s="128"/>
      <c r="FY12677" s="129"/>
      <c r="GA12677" s="128"/>
    </row>
    <row r="12678" spans="179:183" x14ac:dyDescent="0.35">
      <c r="FW12678" s="128"/>
      <c r="FX12678" s="128"/>
      <c r="FY12678" s="129"/>
      <c r="GA12678" s="128"/>
    </row>
    <row r="12679" spans="179:183" x14ac:dyDescent="0.35">
      <c r="FW12679" s="128"/>
      <c r="FX12679" s="128"/>
      <c r="FY12679" s="129"/>
      <c r="GA12679" s="128"/>
    </row>
    <row r="12680" spans="179:183" x14ac:dyDescent="0.35">
      <c r="FW12680" s="128"/>
      <c r="FX12680" s="128"/>
      <c r="FY12680" s="129"/>
      <c r="GA12680" s="128"/>
    </row>
    <row r="12681" spans="179:183" x14ac:dyDescent="0.35">
      <c r="FW12681" s="128"/>
      <c r="FX12681" s="128"/>
      <c r="FY12681" s="129"/>
      <c r="GA12681" s="128"/>
    </row>
    <row r="12682" spans="179:183" x14ac:dyDescent="0.35">
      <c r="FW12682" s="128"/>
      <c r="FX12682" s="128"/>
      <c r="FY12682" s="129"/>
      <c r="GA12682" s="128"/>
    </row>
    <row r="12683" spans="179:183" x14ac:dyDescent="0.35">
      <c r="FW12683" s="128"/>
      <c r="FX12683" s="128"/>
      <c r="FY12683" s="129"/>
      <c r="GA12683" s="128"/>
    </row>
    <row r="12684" spans="179:183" x14ac:dyDescent="0.35">
      <c r="FW12684" s="128"/>
      <c r="FX12684" s="128"/>
      <c r="FY12684" s="129"/>
      <c r="GA12684" s="128"/>
    </row>
    <row r="12685" spans="179:183" x14ac:dyDescent="0.35">
      <c r="FW12685" s="128"/>
      <c r="FX12685" s="128"/>
      <c r="FY12685" s="129"/>
      <c r="GA12685" s="128"/>
    </row>
    <row r="12686" spans="179:183" x14ac:dyDescent="0.35">
      <c r="FW12686" s="128"/>
      <c r="FX12686" s="128"/>
      <c r="FY12686" s="129"/>
      <c r="GA12686" s="128"/>
    </row>
    <row r="12687" spans="179:183" x14ac:dyDescent="0.35">
      <c r="FW12687" s="128"/>
      <c r="FX12687" s="128"/>
      <c r="FY12687" s="129"/>
      <c r="GA12687" s="128"/>
    </row>
    <row r="12688" spans="179:183" x14ac:dyDescent="0.35">
      <c r="FW12688" s="128"/>
      <c r="FX12688" s="128"/>
      <c r="FY12688" s="129"/>
      <c r="GA12688" s="128"/>
    </row>
    <row r="12689" spans="179:183" x14ac:dyDescent="0.35">
      <c r="FW12689" s="128"/>
      <c r="FX12689" s="128"/>
      <c r="FY12689" s="129"/>
      <c r="GA12689" s="128"/>
    </row>
    <row r="12690" spans="179:183" x14ac:dyDescent="0.35">
      <c r="FW12690" s="128"/>
      <c r="FX12690" s="128"/>
      <c r="FY12690" s="129"/>
      <c r="GA12690" s="128"/>
    </row>
    <row r="12691" spans="179:183" x14ac:dyDescent="0.35">
      <c r="FW12691" s="128"/>
      <c r="FX12691" s="128"/>
      <c r="FY12691" s="129"/>
      <c r="GA12691" s="128"/>
    </row>
    <row r="12692" spans="179:183" x14ac:dyDescent="0.35">
      <c r="FW12692" s="128"/>
      <c r="FX12692" s="128"/>
      <c r="FY12692" s="129"/>
      <c r="GA12692" s="128"/>
    </row>
    <row r="12693" spans="179:183" x14ac:dyDescent="0.35">
      <c r="FW12693" s="128"/>
      <c r="FX12693" s="128"/>
      <c r="FY12693" s="129"/>
      <c r="GA12693" s="128"/>
    </row>
    <row r="12694" spans="179:183" x14ac:dyDescent="0.35">
      <c r="FW12694" s="128"/>
      <c r="FX12694" s="128"/>
      <c r="FY12694" s="129"/>
      <c r="GA12694" s="128"/>
    </row>
    <row r="12695" spans="179:183" x14ac:dyDescent="0.35">
      <c r="FW12695" s="128"/>
      <c r="FX12695" s="128"/>
      <c r="FY12695" s="129"/>
      <c r="GA12695" s="128"/>
    </row>
    <row r="12696" spans="179:183" x14ac:dyDescent="0.35">
      <c r="FW12696" s="128"/>
      <c r="FX12696" s="128"/>
      <c r="FY12696" s="129"/>
      <c r="GA12696" s="128"/>
    </row>
    <row r="12697" spans="179:183" x14ac:dyDescent="0.35">
      <c r="FW12697" s="128"/>
      <c r="FX12697" s="128"/>
      <c r="FY12697" s="129"/>
      <c r="GA12697" s="128"/>
    </row>
    <row r="12698" spans="179:183" x14ac:dyDescent="0.35">
      <c r="FW12698" s="128"/>
      <c r="FX12698" s="128"/>
      <c r="FY12698" s="129"/>
      <c r="GA12698" s="128"/>
    </row>
    <row r="12699" spans="179:183" x14ac:dyDescent="0.35">
      <c r="FW12699" s="128"/>
      <c r="FX12699" s="128"/>
      <c r="FY12699" s="129"/>
      <c r="GA12699" s="128"/>
    </row>
    <row r="12700" spans="179:183" x14ac:dyDescent="0.35">
      <c r="FW12700" s="128"/>
      <c r="FX12700" s="128"/>
      <c r="FY12700" s="129"/>
      <c r="GA12700" s="128"/>
    </row>
    <row r="12701" spans="179:183" x14ac:dyDescent="0.35">
      <c r="FW12701" s="128"/>
      <c r="FX12701" s="128"/>
      <c r="FY12701" s="129"/>
      <c r="GA12701" s="128"/>
    </row>
    <row r="12702" spans="179:183" x14ac:dyDescent="0.35">
      <c r="FW12702" s="128"/>
      <c r="FX12702" s="128"/>
      <c r="FY12702" s="129"/>
      <c r="GA12702" s="128"/>
    </row>
    <row r="12703" spans="179:183" x14ac:dyDescent="0.35">
      <c r="FW12703" s="128"/>
      <c r="FX12703" s="128"/>
      <c r="FY12703" s="129"/>
      <c r="GA12703" s="128"/>
    </row>
    <row r="12704" spans="179:183" x14ac:dyDescent="0.35">
      <c r="FW12704" s="128"/>
      <c r="FX12704" s="128"/>
      <c r="FY12704" s="129"/>
      <c r="GA12704" s="128"/>
    </row>
    <row r="12705" spans="179:183" x14ac:dyDescent="0.35">
      <c r="FW12705" s="128"/>
      <c r="FX12705" s="128"/>
      <c r="FY12705" s="129"/>
      <c r="GA12705" s="128"/>
    </row>
    <row r="12706" spans="179:183" x14ac:dyDescent="0.35">
      <c r="FW12706" s="128"/>
      <c r="FX12706" s="128"/>
      <c r="FY12706" s="129"/>
      <c r="GA12706" s="128"/>
    </row>
    <row r="12707" spans="179:183" x14ac:dyDescent="0.35">
      <c r="FW12707" s="128"/>
      <c r="FX12707" s="128"/>
      <c r="FY12707" s="129"/>
      <c r="GA12707" s="128"/>
    </row>
    <row r="12708" spans="179:183" x14ac:dyDescent="0.35">
      <c r="FW12708" s="128"/>
      <c r="FX12708" s="128"/>
      <c r="FY12708" s="129"/>
      <c r="GA12708" s="128"/>
    </row>
    <row r="12709" spans="179:183" x14ac:dyDescent="0.35">
      <c r="FW12709" s="128"/>
      <c r="FX12709" s="128"/>
      <c r="FY12709" s="129"/>
      <c r="GA12709" s="128"/>
    </row>
    <row r="12710" spans="179:183" x14ac:dyDescent="0.35">
      <c r="FW12710" s="128"/>
      <c r="FX12710" s="128"/>
      <c r="FY12710" s="129"/>
      <c r="GA12710" s="128"/>
    </row>
    <row r="12711" spans="179:183" x14ac:dyDescent="0.35">
      <c r="FW12711" s="128"/>
      <c r="FX12711" s="128"/>
      <c r="FY12711" s="129"/>
      <c r="GA12711" s="128"/>
    </row>
    <row r="12712" spans="179:183" x14ac:dyDescent="0.35">
      <c r="FW12712" s="128"/>
      <c r="FX12712" s="128"/>
      <c r="FY12712" s="129"/>
      <c r="GA12712" s="128"/>
    </row>
    <row r="12713" spans="179:183" x14ac:dyDescent="0.35">
      <c r="FW12713" s="128"/>
      <c r="FX12713" s="128"/>
      <c r="FY12713" s="129"/>
      <c r="GA12713" s="128"/>
    </row>
    <row r="12714" spans="179:183" x14ac:dyDescent="0.35">
      <c r="FW12714" s="128"/>
      <c r="FX12714" s="128"/>
      <c r="FY12714" s="129"/>
      <c r="GA12714" s="128"/>
    </row>
    <row r="12715" spans="179:183" x14ac:dyDescent="0.35">
      <c r="FW12715" s="128"/>
      <c r="FX12715" s="128"/>
      <c r="FY12715" s="129"/>
      <c r="GA12715" s="128"/>
    </row>
    <row r="12716" spans="179:183" x14ac:dyDescent="0.35">
      <c r="FW12716" s="128"/>
      <c r="FX12716" s="128"/>
      <c r="FY12716" s="129"/>
      <c r="GA12716" s="128"/>
    </row>
    <row r="12717" spans="179:183" x14ac:dyDescent="0.35">
      <c r="FW12717" s="128"/>
      <c r="FX12717" s="128"/>
      <c r="FY12717" s="129"/>
      <c r="GA12717" s="128"/>
    </row>
    <row r="12718" spans="179:183" x14ac:dyDescent="0.35">
      <c r="FW12718" s="128"/>
      <c r="FX12718" s="128"/>
      <c r="FY12718" s="129"/>
      <c r="GA12718" s="128"/>
    </row>
    <row r="12719" spans="179:183" x14ac:dyDescent="0.35">
      <c r="FW12719" s="128"/>
      <c r="FX12719" s="128"/>
      <c r="FY12719" s="129"/>
      <c r="GA12719" s="128"/>
    </row>
    <row r="12720" spans="179:183" x14ac:dyDescent="0.35">
      <c r="FW12720" s="128"/>
      <c r="FX12720" s="128"/>
      <c r="FY12720" s="129"/>
      <c r="GA12720" s="128"/>
    </row>
    <row r="12721" spans="179:183" x14ac:dyDescent="0.35">
      <c r="FW12721" s="128"/>
      <c r="FX12721" s="128"/>
      <c r="FY12721" s="129"/>
      <c r="GA12721" s="128"/>
    </row>
    <row r="12722" spans="179:183" x14ac:dyDescent="0.35">
      <c r="FW12722" s="128"/>
      <c r="FX12722" s="128"/>
      <c r="FY12722" s="129"/>
      <c r="GA12722" s="128"/>
    </row>
    <row r="12723" spans="179:183" x14ac:dyDescent="0.35">
      <c r="FW12723" s="128"/>
      <c r="FX12723" s="128"/>
      <c r="FY12723" s="129"/>
      <c r="GA12723" s="128"/>
    </row>
    <row r="12724" spans="179:183" x14ac:dyDescent="0.35">
      <c r="FW12724" s="128"/>
      <c r="FX12724" s="128"/>
      <c r="FY12724" s="129"/>
      <c r="GA12724" s="128"/>
    </row>
    <row r="12725" spans="179:183" x14ac:dyDescent="0.35">
      <c r="FW12725" s="128"/>
      <c r="FX12725" s="128"/>
      <c r="FY12725" s="129"/>
      <c r="GA12725" s="128"/>
    </row>
    <row r="12726" spans="179:183" x14ac:dyDescent="0.35">
      <c r="FW12726" s="128"/>
      <c r="FX12726" s="128"/>
      <c r="FY12726" s="129"/>
      <c r="GA12726" s="128"/>
    </row>
    <row r="12727" spans="179:183" x14ac:dyDescent="0.35">
      <c r="FW12727" s="128"/>
      <c r="FX12727" s="128"/>
      <c r="FY12727" s="129"/>
      <c r="GA12727" s="128"/>
    </row>
    <row r="12728" spans="179:183" x14ac:dyDescent="0.35">
      <c r="FW12728" s="128"/>
      <c r="FX12728" s="128"/>
      <c r="FY12728" s="129"/>
      <c r="GA12728" s="128"/>
    </row>
    <row r="12729" spans="179:183" x14ac:dyDescent="0.35">
      <c r="FW12729" s="128"/>
      <c r="FX12729" s="128"/>
      <c r="FY12729" s="129"/>
      <c r="GA12729" s="128"/>
    </row>
    <row r="12730" spans="179:183" x14ac:dyDescent="0.35">
      <c r="FW12730" s="128"/>
      <c r="FX12730" s="128"/>
      <c r="FY12730" s="129"/>
      <c r="GA12730" s="128"/>
    </row>
    <row r="12731" spans="179:183" x14ac:dyDescent="0.35">
      <c r="FW12731" s="128"/>
      <c r="FX12731" s="128"/>
      <c r="FY12731" s="129"/>
      <c r="GA12731" s="128"/>
    </row>
    <row r="12732" spans="179:183" x14ac:dyDescent="0.35">
      <c r="FW12732" s="128"/>
      <c r="FX12732" s="128"/>
      <c r="FY12732" s="129"/>
      <c r="GA12732" s="128"/>
    </row>
    <row r="12733" spans="179:183" x14ac:dyDescent="0.35">
      <c r="FW12733" s="128"/>
      <c r="FX12733" s="128"/>
      <c r="FY12733" s="129"/>
      <c r="GA12733" s="128"/>
    </row>
    <row r="12734" spans="179:183" x14ac:dyDescent="0.35">
      <c r="FW12734" s="128"/>
      <c r="FX12734" s="128"/>
      <c r="FY12734" s="129"/>
      <c r="GA12734" s="128"/>
    </row>
    <row r="12735" spans="179:183" x14ac:dyDescent="0.35">
      <c r="FW12735" s="128"/>
      <c r="FX12735" s="128"/>
      <c r="FY12735" s="129"/>
      <c r="GA12735" s="128"/>
    </row>
    <row r="12736" spans="179:183" x14ac:dyDescent="0.35">
      <c r="FW12736" s="128"/>
      <c r="FX12736" s="128"/>
      <c r="FY12736" s="129"/>
      <c r="GA12736" s="128"/>
    </row>
    <row r="12737" spans="179:183" x14ac:dyDescent="0.35">
      <c r="FW12737" s="128"/>
      <c r="FX12737" s="128"/>
      <c r="FY12737" s="129"/>
      <c r="GA12737" s="128"/>
    </row>
    <row r="12738" spans="179:183" x14ac:dyDescent="0.35">
      <c r="FW12738" s="128"/>
      <c r="FX12738" s="128"/>
      <c r="FY12738" s="129"/>
      <c r="GA12738" s="128"/>
    </row>
    <row r="12739" spans="179:183" x14ac:dyDescent="0.35">
      <c r="FW12739" s="128"/>
      <c r="FX12739" s="128"/>
      <c r="FY12739" s="129"/>
      <c r="GA12739" s="128"/>
    </row>
    <row r="12740" spans="179:183" x14ac:dyDescent="0.35">
      <c r="FW12740" s="128"/>
      <c r="FX12740" s="128"/>
      <c r="FY12740" s="129"/>
      <c r="GA12740" s="128"/>
    </row>
    <row r="12741" spans="179:183" x14ac:dyDescent="0.35">
      <c r="FW12741" s="128"/>
      <c r="FX12741" s="128"/>
      <c r="FY12741" s="129"/>
      <c r="GA12741" s="128"/>
    </row>
    <row r="12742" spans="179:183" x14ac:dyDescent="0.35">
      <c r="FW12742" s="128"/>
      <c r="FX12742" s="128"/>
      <c r="FY12742" s="129"/>
      <c r="GA12742" s="128"/>
    </row>
    <row r="12743" spans="179:183" x14ac:dyDescent="0.35">
      <c r="FW12743" s="128"/>
      <c r="FX12743" s="128"/>
      <c r="FY12743" s="129"/>
      <c r="GA12743" s="128"/>
    </row>
    <row r="12744" spans="179:183" x14ac:dyDescent="0.35">
      <c r="FW12744" s="128"/>
      <c r="FX12744" s="128"/>
      <c r="FY12744" s="129"/>
      <c r="GA12744" s="128"/>
    </row>
    <row r="12745" spans="179:183" x14ac:dyDescent="0.35">
      <c r="FW12745" s="128"/>
      <c r="FX12745" s="128"/>
      <c r="FY12745" s="129"/>
      <c r="GA12745" s="128"/>
    </row>
    <row r="12746" spans="179:183" x14ac:dyDescent="0.35">
      <c r="FW12746" s="128"/>
      <c r="FX12746" s="128"/>
      <c r="FY12746" s="129"/>
      <c r="GA12746" s="128"/>
    </row>
    <row r="12747" spans="179:183" x14ac:dyDescent="0.35">
      <c r="FW12747" s="128"/>
      <c r="FX12747" s="128"/>
      <c r="FY12747" s="129"/>
      <c r="GA12747" s="128"/>
    </row>
    <row r="12748" spans="179:183" x14ac:dyDescent="0.35">
      <c r="FW12748" s="128"/>
      <c r="FX12748" s="128"/>
      <c r="FY12748" s="129"/>
      <c r="GA12748" s="128"/>
    </row>
    <row r="12749" spans="179:183" x14ac:dyDescent="0.35">
      <c r="FW12749" s="128"/>
      <c r="FX12749" s="128"/>
      <c r="FY12749" s="129"/>
      <c r="GA12749" s="128"/>
    </row>
    <row r="12750" spans="179:183" x14ac:dyDescent="0.35">
      <c r="FW12750" s="128"/>
      <c r="FX12750" s="128"/>
      <c r="FY12750" s="129"/>
      <c r="GA12750" s="128"/>
    </row>
    <row r="12751" spans="179:183" x14ac:dyDescent="0.35">
      <c r="FW12751" s="128"/>
      <c r="FX12751" s="128"/>
      <c r="FY12751" s="129"/>
      <c r="GA12751" s="128"/>
    </row>
    <row r="12752" spans="179:183" x14ac:dyDescent="0.35">
      <c r="FW12752" s="128"/>
      <c r="FX12752" s="128"/>
      <c r="FY12752" s="129"/>
      <c r="GA12752" s="128"/>
    </row>
    <row r="12753" spans="179:183" x14ac:dyDescent="0.35">
      <c r="FW12753" s="128"/>
      <c r="FX12753" s="128"/>
      <c r="FY12753" s="129"/>
      <c r="GA12753" s="128"/>
    </row>
    <row r="12754" spans="179:183" x14ac:dyDescent="0.35">
      <c r="FW12754" s="128"/>
      <c r="FX12754" s="128"/>
      <c r="FY12754" s="129"/>
      <c r="GA12754" s="128"/>
    </row>
    <row r="12755" spans="179:183" x14ac:dyDescent="0.35">
      <c r="FW12755" s="128"/>
      <c r="FX12755" s="128"/>
      <c r="FY12755" s="129"/>
      <c r="GA12755" s="128"/>
    </row>
    <row r="12756" spans="179:183" x14ac:dyDescent="0.35">
      <c r="FW12756" s="128"/>
      <c r="FX12756" s="128"/>
      <c r="FY12756" s="129"/>
      <c r="GA12756" s="128"/>
    </row>
    <row r="12757" spans="179:183" x14ac:dyDescent="0.35">
      <c r="FW12757" s="128"/>
      <c r="FX12757" s="128"/>
      <c r="FY12757" s="129"/>
      <c r="GA12757" s="128"/>
    </row>
    <row r="12758" spans="179:183" x14ac:dyDescent="0.35">
      <c r="FW12758" s="128"/>
      <c r="FX12758" s="128"/>
      <c r="FY12758" s="129"/>
      <c r="GA12758" s="128"/>
    </row>
    <row r="12759" spans="179:183" x14ac:dyDescent="0.35">
      <c r="FW12759" s="128"/>
      <c r="FX12759" s="128"/>
      <c r="FY12759" s="129"/>
      <c r="GA12759" s="128"/>
    </row>
    <row r="12760" spans="179:183" x14ac:dyDescent="0.35">
      <c r="FW12760" s="128"/>
      <c r="FX12760" s="128"/>
      <c r="FY12760" s="129"/>
      <c r="GA12760" s="128"/>
    </row>
    <row r="12761" spans="179:183" x14ac:dyDescent="0.35">
      <c r="FW12761" s="128"/>
      <c r="FX12761" s="128"/>
      <c r="FY12761" s="129"/>
      <c r="GA12761" s="128"/>
    </row>
    <row r="12762" spans="179:183" x14ac:dyDescent="0.35">
      <c r="FW12762" s="128"/>
      <c r="FX12762" s="128"/>
      <c r="FY12762" s="129"/>
      <c r="GA12762" s="128"/>
    </row>
    <row r="12763" spans="179:183" x14ac:dyDescent="0.35">
      <c r="FW12763" s="128"/>
      <c r="FX12763" s="128"/>
      <c r="FY12763" s="129"/>
      <c r="GA12763" s="128"/>
    </row>
    <row r="12764" spans="179:183" x14ac:dyDescent="0.35">
      <c r="FW12764" s="128"/>
      <c r="FX12764" s="128"/>
      <c r="FY12764" s="129"/>
      <c r="GA12764" s="128"/>
    </row>
    <row r="12765" spans="179:183" x14ac:dyDescent="0.35">
      <c r="FW12765" s="128"/>
      <c r="FX12765" s="128"/>
      <c r="FY12765" s="129"/>
      <c r="GA12765" s="128"/>
    </row>
    <row r="12766" spans="179:183" x14ac:dyDescent="0.35">
      <c r="FW12766" s="128"/>
      <c r="FX12766" s="128"/>
      <c r="FY12766" s="129"/>
      <c r="GA12766" s="128"/>
    </row>
    <row r="12767" spans="179:183" x14ac:dyDescent="0.35">
      <c r="FW12767" s="128"/>
      <c r="FX12767" s="128"/>
      <c r="FY12767" s="129"/>
      <c r="GA12767" s="128"/>
    </row>
    <row r="12768" spans="179:183" x14ac:dyDescent="0.35">
      <c r="FW12768" s="128"/>
      <c r="FX12768" s="128"/>
      <c r="FY12768" s="129"/>
      <c r="GA12768" s="128"/>
    </row>
    <row r="12769" spans="179:183" x14ac:dyDescent="0.35">
      <c r="FW12769" s="128"/>
      <c r="FX12769" s="128"/>
      <c r="FY12769" s="129"/>
      <c r="GA12769" s="128"/>
    </row>
    <row r="12770" spans="179:183" x14ac:dyDescent="0.35">
      <c r="FW12770" s="128"/>
      <c r="FX12770" s="128"/>
      <c r="FY12770" s="129"/>
      <c r="GA12770" s="128"/>
    </row>
    <row r="12771" spans="179:183" x14ac:dyDescent="0.35">
      <c r="FW12771" s="128"/>
      <c r="FX12771" s="128"/>
      <c r="FY12771" s="129"/>
      <c r="GA12771" s="128"/>
    </row>
    <row r="12772" spans="179:183" x14ac:dyDescent="0.35">
      <c r="FW12772" s="128"/>
      <c r="FX12772" s="128"/>
      <c r="FY12772" s="129"/>
      <c r="GA12772" s="128"/>
    </row>
    <row r="12773" spans="179:183" x14ac:dyDescent="0.35">
      <c r="FW12773" s="128"/>
      <c r="FX12773" s="128"/>
      <c r="FY12773" s="129"/>
      <c r="GA12773" s="128"/>
    </row>
    <row r="12774" spans="179:183" x14ac:dyDescent="0.35">
      <c r="FW12774" s="128"/>
      <c r="FX12774" s="128"/>
      <c r="FY12774" s="129"/>
      <c r="GA12774" s="128"/>
    </row>
    <row r="12775" spans="179:183" x14ac:dyDescent="0.35">
      <c r="FW12775" s="128"/>
      <c r="FX12775" s="128"/>
      <c r="FY12775" s="129"/>
      <c r="GA12775" s="128"/>
    </row>
    <row r="12776" spans="179:183" x14ac:dyDescent="0.35">
      <c r="FW12776" s="128"/>
      <c r="FX12776" s="128"/>
      <c r="FY12776" s="129"/>
      <c r="GA12776" s="128"/>
    </row>
    <row r="12777" spans="179:183" x14ac:dyDescent="0.35">
      <c r="FW12777" s="128"/>
      <c r="FX12777" s="128"/>
      <c r="FY12777" s="129"/>
      <c r="GA12777" s="128"/>
    </row>
    <row r="12778" spans="179:183" x14ac:dyDescent="0.35">
      <c r="FW12778" s="128"/>
      <c r="FX12778" s="128"/>
      <c r="FY12778" s="129"/>
      <c r="GA12778" s="128"/>
    </row>
    <row r="12779" spans="179:183" x14ac:dyDescent="0.35">
      <c r="FW12779" s="128"/>
      <c r="FX12779" s="128"/>
      <c r="FY12779" s="129"/>
      <c r="GA12779" s="128"/>
    </row>
    <row r="12780" spans="179:183" x14ac:dyDescent="0.35">
      <c r="FW12780" s="128"/>
      <c r="FX12780" s="128"/>
      <c r="FY12780" s="129"/>
      <c r="GA12780" s="128"/>
    </row>
    <row r="12781" spans="179:183" x14ac:dyDescent="0.35">
      <c r="FW12781" s="128"/>
      <c r="FX12781" s="128"/>
      <c r="FY12781" s="129"/>
      <c r="GA12781" s="128"/>
    </row>
    <row r="12782" spans="179:183" x14ac:dyDescent="0.35">
      <c r="FW12782" s="128"/>
      <c r="FX12782" s="128"/>
      <c r="FY12782" s="129"/>
      <c r="GA12782" s="128"/>
    </row>
    <row r="12783" spans="179:183" x14ac:dyDescent="0.35">
      <c r="FW12783" s="128"/>
      <c r="FX12783" s="128"/>
      <c r="FY12783" s="129"/>
      <c r="GA12783" s="128"/>
    </row>
    <row r="12784" spans="179:183" x14ac:dyDescent="0.35">
      <c r="FW12784" s="128"/>
      <c r="FX12784" s="128"/>
      <c r="FY12784" s="129"/>
      <c r="GA12784" s="128"/>
    </row>
    <row r="12785" spans="179:183" x14ac:dyDescent="0.35">
      <c r="FW12785" s="128"/>
      <c r="FX12785" s="128"/>
      <c r="FY12785" s="129"/>
      <c r="GA12785" s="128"/>
    </row>
    <row r="12786" spans="179:183" x14ac:dyDescent="0.35">
      <c r="FW12786" s="128"/>
      <c r="FX12786" s="128"/>
      <c r="FY12786" s="129"/>
      <c r="GA12786" s="128"/>
    </row>
    <row r="12787" spans="179:183" x14ac:dyDescent="0.35">
      <c r="FW12787" s="128"/>
      <c r="FX12787" s="128"/>
      <c r="FY12787" s="129"/>
      <c r="GA12787" s="128"/>
    </row>
    <row r="12788" spans="179:183" x14ac:dyDescent="0.35">
      <c r="FW12788" s="128"/>
      <c r="FX12788" s="128"/>
      <c r="FY12788" s="129"/>
      <c r="GA12788" s="128"/>
    </row>
    <row r="12789" spans="179:183" x14ac:dyDescent="0.35">
      <c r="FW12789" s="128"/>
      <c r="FX12789" s="128"/>
      <c r="FY12789" s="129"/>
      <c r="GA12789" s="128"/>
    </row>
    <row r="12790" spans="179:183" x14ac:dyDescent="0.35">
      <c r="FW12790" s="128"/>
      <c r="FX12790" s="128"/>
      <c r="FY12790" s="129"/>
      <c r="GA12790" s="128"/>
    </row>
    <row r="12791" spans="179:183" x14ac:dyDescent="0.35">
      <c r="FW12791" s="128"/>
      <c r="FX12791" s="128"/>
      <c r="FY12791" s="129"/>
      <c r="GA12791" s="128"/>
    </row>
    <row r="12792" spans="179:183" x14ac:dyDescent="0.35">
      <c r="FW12792" s="128"/>
      <c r="FX12792" s="128"/>
      <c r="FY12792" s="129"/>
      <c r="GA12792" s="128"/>
    </row>
    <row r="12793" spans="179:183" x14ac:dyDescent="0.35">
      <c r="FW12793" s="128"/>
      <c r="FX12793" s="128"/>
      <c r="FY12793" s="129"/>
      <c r="GA12793" s="128"/>
    </row>
    <row r="12794" spans="179:183" x14ac:dyDescent="0.35">
      <c r="FW12794" s="128"/>
      <c r="FX12794" s="128"/>
      <c r="FY12794" s="129"/>
      <c r="GA12794" s="128"/>
    </row>
    <row r="12795" spans="179:183" x14ac:dyDescent="0.35">
      <c r="FW12795" s="128"/>
      <c r="FX12795" s="128"/>
      <c r="FY12795" s="129"/>
      <c r="GA12795" s="128"/>
    </row>
    <row r="12796" spans="179:183" x14ac:dyDescent="0.35">
      <c r="FW12796" s="128"/>
      <c r="FX12796" s="128"/>
      <c r="FY12796" s="129"/>
      <c r="GA12796" s="128"/>
    </row>
    <row r="12797" spans="179:183" x14ac:dyDescent="0.35">
      <c r="FW12797" s="128"/>
      <c r="FX12797" s="128"/>
      <c r="FY12797" s="129"/>
      <c r="GA12797" s="128"/>
    </row>
    <row r="12798" spans="179:183" x14ac:dyDescent="0.35">
      <c r="FW12798" s="128"/>
      <c r="FX12798" s="128"/>
      <c r="FY12798" s="129"/>
      <c r="GA12798" s="128"/>
    </row>
    <row r="12799" spans="179:183" x14ac:dyDescent="0.35">
      <c r="FW12799" s="128"/>
      <c r="FX12799" s="128"/>
      <c r="FY12799" s="129"/>
      <c r="GA12799" s="128"/>
    </row>
    <row r="12800" spans="179:183" x14ac:dyDescent="0.35">
      <c r="FW12800" s="128"/>
      <c r="FX12800" s="128"/>
      <c r="FY12800" s="129"/>
      <c r="GA12800" s="128"/>
    </row>
    <row r="12801" spans="179:183" x14ac:dyDescent="0.35">
      <c r="FW12801" s="128"/>
      <c r="FX12801" s="128"/>
      <c r="FY12801" s="129"/>
      <c r="GA12801" s="128"/>
    </row>
    <row r="12802" spans="179:183" x14ac:dyDescent="0.35">
      <c r="FW12802" s="128"/>
      <c r="FX12802" s="128"/>
      <c r="FY12802" s="129"/>
      <c r="GA12802" s="128"/>
    </row>
    <row r="12803" spans="179:183" x14ac:dyDescent="0.35">
      <c r="FW12803" s="128"/>
      <c r="FX12803" s="128"/>
      <c r="FY12803" s="129"/>
      <c r="GA12803" s="128"/>
    </row>
    <row r="12804" spans="179:183" x14ac:dyDescent="0.35">
      <c r="FW12804" s="128"/>
      <c r="FX12804" s="128"/>
      <c r="FY12804" s="129"/>
      <c r="GA12804" s="128"/>
    </row>
    <row r="12805" spans="179:183" x14ac:dyDescent="0.35">
      <c r="FW12805" s="128"/>
      <c r="FX12805" s="128"/>
      <c r="FY12805" s="129"/>
      <c r="GA12805" s="128"/>
    </row>
    <row r="12806" spans="179:183" x14ac:dyDescent="0.35">
      <c r="FW12806" s="128"/>
      <c r="FX12806" s="128"/>
      <c r="FY12806" s="129"/>
      <c r="GA12806" s="128"/>
    </row>
    <row r="12807" spans="179:183" x14ac:dyDescent="0.35">
      <c r="FW12807" s="128"/>
      <c r="FX12807" s="128"/>
      <c r="FY12807" s="129"/>
      <c r="GA12807" s="128"/>
    </row>
    <row r="12808" spans="179:183" x14ac:dyDescent="0.35">
      <c r="FW12808" s="128"/>
      <c r="FX12808" s="128"/>
      <c r="FY12808" s="129"/>
      <c r="GA12808" s="128"/>
    </row>
    <row r="12809" spans="179:183" x14ac:dyDescent="0.35">
      <c r="FW12809" s="128"/>
      <c r="FX12809" s="128"/>
      <c r="FY12809" s="129"/>
      <c r="GA12809" s="128"/>
    </row>
    <row r="12810" spans="179:183" x14ac:dyDescent="0.35">
      <c r="FW12810" s="128"/>
      <c r="FX12810" s="128"/>
      <c r="FY12810" s="129"/>
      <c r="GA12810" s="128"/>
    </row>
    <row r="12811" spans="179:183" x14ac:dyDescent="0.35">
      <c r="FW12811" s="128"/>
      <c r="FX12811" s="128"/>
      <c r="FY12811" s="129"/>
      <c r="GA12811" s="128"/>
    </row>
    <row r="12812" spans="179:183" x14ac:dyDescent="0.35">
      <c r="FW12812" s="128"/>
      <c r="FX12812" s="128"/>
      <c r="FY12812" s="129"/>
      <c r="GA12812" s="128"/>
    </row>
    <row r="12813" spans="179:183" x14ac:dyDescent="0.35">
      <c r="FW12813" s="128"/>
      <c r="FX12813" s="128"/>
      <c r="FY12813" s="129"/>
      <c r="GA12813" s="128"/>
    </row>
    <row r="12814" spans="179:183" x14ac:dyDescent="0.35">
      <c r="FW12814" s="128"/>
      <c r="FX12814" s="128"/>
      <c r="FY12814" s="129"/>
      <c r="GA12814" s="128"/>
    </row>
    <row r="12815" spans="179:183" x14ac:dyDescent="0.35">
      <c r="FW12815" s="128"/>
      <c r="FX12815" s="128"/>
      <c r="FY12815" s="129"/>
      <c r="GA12815" s="128"/>
    </row>
    <row r="12816" spans="179:183" x14ac:dyDescent="0.35">
      <c r="FW12816" s="128"/>
      <c r="FX12816" s="128"/>
      <c r="FY12816" s="129"/>
      <c r="GA12816" s="128"/>
    </row>
    <row r="12817" spans="179:183" x14ac:dyDescent="0.35">
      <c r="FW12817" s="128"/>
      <c r="FX12817" s="128"/>
      <c r="FY12817" s="129"/>
      <c r="GA12817" s="128"/>
    </row>
    <row r="12818" spans="179:183" x14ac:dyDescent="0.35">
      <c r="FW12818" s="128"/>
      <c r="FX12818" s="128"/>
      <c r="FY12818" s="129"/>
      <c r="GA12818" s="128"/>
    </row>
    <row r="12819" spans="179:183" x14ac:dyDescent="0.35">
      <c r="FW12819" s="128"/>
      <c r="FX12819" s="128"/>
      <c r="FY12819" s="129"/>
      <c r="GA12819" s="128"/>
    </row>
    <row r="12820" spans="179:183" x14ac:dyDescent="0.35">
      <c r="FW12820" s="128"/>
      <c r="FX12820" s="128"/>
      <c r="FY12820" s="129"/>
      <c r="GA12820" s="128"/>
    </row>
    <row r="12821" spans="179:183" x14ac:dyDescent="0.35">
      <c r="FW12821" s="128"/>
      <c r="FX12821" s="128"/>
      <c r="FY12821" s="129"/>
      <c r="GA12821" s="128"/>
    </row>
    <row r="12822" spans="179:183" x14ac:dyDescent="0.35">
      <c r="FW12822" s="128"/>
      <c r="FX12822" s="128"/>
      <c r="FY12822" s="129"/>
      <c r="GA12822" s="128"/>
    </row>
    <row r="12823" spans="179:183" x14ac:dyDescent="0.35">
      <c r="FW12823" s="128"/>
      <c r="FX12823" s="128"/>
      <c r="FY12823" s="129"/>
      <c r="GA12823" s="128"/>
    </row>
    <row r="12824" spans="179:183" x14ac:dyDescent="0.35">
      <c r="FW12824" s="128"/>
      <c r="FX12824" s="128"/>
      <c r="FY12824" s="129"/>
      <c r="GA12824" s="128"/>
    </row>
    <row r="12825" spans="179:183" x14ac:dyDescent="0.35">
      <c r="FW12825" s="128"/>
      <c r="FX12825" s="128"/>
      <c r="FY12825" s="129"/>
      <c r="GA12825" s="128"/>
    </row>
    <row r="12826" spans="179:183" x14ac:dyDescent="0.35">
      <c r="FW12826" s="128"/>
      <c r="FX12826" s="128"/>
      <c r="FY12826" s="129"/>
      <c r="GA12826" s="128"/>
    </row>
    <row r="12827" spans="179:183" x14ac:dyDescent="0.35">
      <c r="FW12827" s="128"/>
      <c r="FX12827" s="128"/>
      <c r="FY12827" s="129"/>
      <c r="GA12827" s="128"/>
    </row>
    <row r="12828" spans="179:183" x14ac:dyDescent="0.35">
      <c r="FW12828" s="128"/>
      <c r="FX12828" s="128"/>
      <c r="FY12828" s="129"/>
      <c r="GA12828" s="128"/>
    </row>
    <row r="12829" spans="179:183" x14ac:dyDescent="0.35">
      <c r="FW12829" s="128"/>
      <c r="FX12829" s="128"/>
      <c r="FY12829" s="129"/>
      <c r="GA12829" s="128"/>
    </row>
    <row r="12830" spans="179:183" x14ac:dyDescent="0.35">
      <c r="FW12830" s="128"/>
      <c r="FX12830" s="128"/>
      <c r="FY12830" s="129"/>
      <c r="GA12830" s="128"/>
    </row>
    <row r="12831" spans="179:183" x14ac:dyDescent="0.35">
      <c r="FW12831" s="128"/>
      <c r="FX12831" s="128"/>
      <c r="FY12831" s="129"/>
      <c r="GA12831" s="128"/>
    </row>
    <row r="12832" spans="179:183" x14ac:dyDescent="0.35">
      <c r="FW12832" s="128"/>
      <c r="FX12832" s="128"/>
      <c r="FY12832" s="129"/>
      <c r="GA12832" s="128"/>
    </row>
    <row r="12833" spans="179:183" x14ac:dyDescent="0.35">
      <c r="FW12833" s="128"/>
      <c r="FX12833" s="128"/>
      <c r="FY12833" s="129"/>
      <c r="GA12833" s="128"/>
    </row>
    <row r="12834" spans="179:183" x14ac:dyDescent="0.35">
      <c r="FW12834" s="128"/>
      <c r="FX12834" s="128"/>
      <c r="FY12834" s="129"/>
      <c r="GA12834" s="128"/>
    </row>
    <row r="12835" spans="179:183" x14ac:dyDescent="0.35">
      <c r="FW12835" s="128"/>
      <c r="FX12835" s="128"/>
      <c r="FY12835" s="129"/>
      <c r="GA12835" s="128"/>
    </row>
    <row r="12836" spans="179:183" x14ac:dyDescent="0.35">
      <c r="FW12836" s="128"/>
      <c r="FX12836" s="128"/>
      <c r="FY12836" s="129"/>
      <c r="GA12836" s="128"/>
    </row>
    <row r="12837" spans="179:183" x14ac:dyDescent="0.35">
      <c r="FW12837" s="128"/>
      <c r="FX12837" s="128"/>
      <c r="FY12837" s="129"/>
      <c r="GA12837" s="128"/>
    </row>
    <row r="12838" spans="179:183" x14ac:dyDescent="0.35">
      <c r="FW12838" s="128"/>
      <c r="FX12838" s="128"/>
      <c r="FY12838" s="129"/>
      <c r="GA12838" s="128"/>
    </row>
    <row r="12839" spans="179:183" x14ac:dyDescent="0.35">
      <c r="FW12839" s="128"/>
      <c r="FX12839" s="128"/>
      <c r="FY12839" s="129"/>
      <c r="GA12839" s="128"/>
    </row>
    <row r="12840" spans="179:183" x14ac:dyDescent="0.35">
      <c r="FW12840" s="128"/>
      <c r="FX12840" s="128"/>
      <c r="FY12840" s="129"/>
      <c r="GA12840" s="128"/>
    </row>
    <row r="12841" spans="179:183" x14ac:dyDescent="0.35">
      <c r="FW12841" s="128"/>
      <c r="FX12841" s="128"/>
      <c r="FY12841" s="129"/>
      <c r="GA12841" s="128"/>
    </row>
    <row r="12842" spans="179:183" x14ac:dyDescent="0.35">
      <c r="FW12842" s="128"/>
      <c r="FX12842" s="128"/>
      <c r="FY12842" s="129"/>
      <c r="GA12842" s="128"/>
    </row>
    <row r="12843" spans="179:183" x14ac:dyDescent="0.35">
      <c r="FW12843" s="128"/>
      <c r="FX12843" s="128"/>
      <c r="FY12843" s="129"/>
      <c r="GA12843" s="128"/>
    </row>
    <row r="12844" spans="179:183" x14ac:dyDescent="0.35">
      <c r="FW12844" s="128"/>
      <c r="FX12844" s="128"/>
      <c r="FY12844" s="129"/>
      <c r="GA12844" s="128"/>
    </row>
    <row r="12845" spans="179:183" x14ac:dyDescent="0.35">
      <c r="FW12845" s="128"/>
      <c r="FX12845" s="128"/>
      <c r="FY12845" s="129"/>
      <c r="GA12845" s="128"/>
    </row>
    <row r="12846" spans="179:183" x14ac:dyDescent="0.35">
      <c r="FW12846" s="128"/>
      <c r="FX12846" s="128"/>
      <c r="FY12846" s="129"/>
      <c r="GA12846" s="128"/>
    </row>
    <row r="12847" spans="179:183" x14ac:dyDescent="0.35">
      <c r="FW12847" s="128"/>
      <c r="FX12847" s="128"/>
      <c r="FY12847" s="129"/>
      <c r="GA12847" s="128"/>
    </row>
    <row r="12848" spans="179:183" x14ac:dyDescent="0.35">
      <c r="FW12848" s="128"/>
      <c r="FX12848" s="128"/>
      <c r="FY12848" s="129"/>
      <c r="GA12848" s="128"/>
    </row>
    <row r="12849" spans="179:183" x14ac:dyDescent="0.35">
      <c r="FW12849" s="128"/>
      <c r="FX12849" s="128"/>
      <c r="FY12849" s="129"/>
      <c r="GA12849" s="128"/>
    </row>
    <row r="12850" spans="179:183" x14ac:dyDescent="0.35">
      <c r="FW12850" s="128"/>
      <c r="FX12850" s="128"/>
      <c r="FY12850" s="129"/>
      <c r="GA12850" s="128"/>
    </row>
    <row r="12851" spans="179:183" x14ac:dyDescent="0.35">
      <c r="FW12851" s="128"/>
      <c r="FX12851" s="128"/>
      <c r="FY12851" s="129"/>
      <c r="GA12851" s="128"/>
    </row>
    <row r="12852" spans="179:183" x14ac:dyDescent="0.35">
      <c r="FW12852" s="128"/>
      <c r="FX12852" s="128"/>
      <c r="FY12852" s="129"/>
      <c r="GA12852" s="128"/>
    </row>
    <row r="12853" spans="179:183" x14ac:dyDescent="0.35">
      <c r="FW12853" s="128"/>
      <c r="FX12853" s="128"/>
      <c r="FY12853" s="129"/>
      <c r="GA12853" s="128"/>
    </row>
    <row r="12854" spans="179:183" x14ac:dyDescent="0.35">
      <c r="FW12854" s="128"/>
      <c r="FX12854" s="128"/>
      <c r="FY12854" s="129"/>
      <c r="GA12854" s="128"/>
    </row>
    <row r="12855" spans="179:183" x14ac:dyDescent="0.35">
      <c r="FW12855" s="128"/>
      <c r="FX12855" s="128"/>
      <c r="FY12855" s="129"/>
      <c r="GA12855" s="128"/>
    </row>
    <row r="12856" spans="179:183" x14ac:dyDescent="0.35">
      <c r="FW12856" s="128"/>
      <c r="FX12856" s="128"/>
      <c r="FY12856" s="129"/>
      <c r="GA12856" s="128"/>
    </row>
    <row r="12857" spans="179:183" x14ac:dyDescent="0.35">
      <c r="FW12857" s="128"/>
      <c r="FX12857" s="128"/>
      <c r="FY12857" s="129"/>
      <c r="GA12857" s="128"/>
    </row>
    <row r="12858" spans="179:183" x14ac:dyDescent="0.35">
      <c r="FW12858" s="128"/>
      <c r="FX12858" s="128"/>
      <c r="FY12858" s="129"/>
      <c r="GA12858" s="128"/>
    </row>
    <row r="12859" spans="179:183" x14ac:dyDescent="0.35">
      <c r="FW12859" s="128"/>
      <c r="FX12859" s="128"/>
      <c r="FY12859" s="129"/>
      <c r="GA12859" s="128"/>
    </row>
    <row r="12860" spans="179:183" x14ac:dyDescent="0.35">
      <c r="FW12860" s="128"/>
      <c r="FX12860" s="128"/>
      <c r="FY12860" s="129"/>
      <c r="GA12860" s="128"/>
    </row>
    <row r="12861" spans="179:183" x14ac:dyDescent="0.35">
      <c r="FW12861" s="128"/>
      <c r="FX12861" s="128"/>
      <c r="FY12861" s="129"/>
      <c r="GA12861" s="128"/>
    </row>
    <row r="12862" spans="179:183" x14ac:dyDescent="0.35">
      <c r="FW12862" s="128"/>
      <c r="FX12862" s="128"/>
      <c r="FY12862" s="129"/>
      <c r="GA12862" s="128"/>
    </row>
    <row r="12863" spans="179:183" x14ac:dyDescent="0.35">
      <c r="FW12863" s="128"/>
      <c r="FX12863" s="128"/>
      <c r="FY12863" s="129"/>
      <c r="GA12863" s="128"/>
    </row>
    <row r="12864" spans="179:183" x14ac:dyDescent="0.35">
      <c r="FW12864" s="128"/>
      <c r="FX12864" s="128"/>
      <c r="FY12864" s="129"/>
      <c r="GA12864" s="128"/>
    </row>
    <row r="12865" spans="179:183" x14ac:dyDescent="0.35">
      <c r="FW12865" s="128"/>
      <c r="FX12865" s="128"/>
      <c r="FY12865" s="129"/>
      <c r="GA12865" s="128"/>
    </row>
    <row r="12866" spans="179:183" x14ac:dyDescent="0.35">
      <c r="FW12866" s="128"/>
      <c r="FX12866" s="128"/>
      <c r="FY12866" s="129"/>
      <c r="GA12866" s="128"/>
    </row>
    <row r="12867" spans="179:183" x14ac:dyDescent="0.35">
      <c r="FW12867" s="128"/>
      <c r="FX12867" s="128"/>
      <c r="FY12867" s="129"/>
      <c r="GA12867" s="128"/>
    </row>
    <row r="12868" spans="179:183" x14ac:dyDescent="0.35">
      <c r="FW12868" s="128"/>
      <c r="FX12868" s="128"/>
      <c r="FY12868" s="129"/>
      <c r="GA12868" s="128"/>
    </row>
    <row r="12869" spans="179:183" x14ac:dyDescent="0.35">
      <c r="FW12869" s="128"/>
      <c r="FX12869" s="128"/>
      <c r="FY12869" s="129"/>
      <c r="GA12869" s="128"/>
    </row>
    <row r="12870" spans="179:183" x14ac:dyDescent="0.35">
      <c r="FW12870" s="128"/>
      <c r="FX12870" s="128"/>
      <c r="FY12870" s="129"/>
      <c r="GA12870" s="128"/>
    </row>
    <row r="12871" spans="179:183" x14ac:dyDescent="0.35">
      <c r="FW12871" s="128"/>
      <c r="FX12871" s="128"/>
      <c r="FY12871" s="129"/>
      <c r="GA12871" s="128"/>
    </row>
    <row r="12872" spans="179:183" x14ac:dyDescent="0.35">
      <c r="FW12872" s="128"/>
      <c r="FX12872" s="128"/>
      <c r="FY12872" s="129"/>
      <c r="GA12872" s="128"/>
    </row>
    <row r="12873" spans="179:183" x14ac:dyDescent="0.35">
      <c r="FW12873" s="128"/>
      <c r="FX12873" s="128"/>
      <c r="FY12873" s="129"/>
      <c r="GA12873" s="128"/>
    </row>
    <row r="12874" spans="179:183" x14ac:dyDescent="0.35">
      <c r="FW12874" s="128"/>
      <c r="FX12874" s="128"/>
      <c r="FY12874" s="129"/>
      <c r="GA12874" s="128"/>
    </row>
    <row r="12875" spans="179:183" x14ac:dyDescent="0.35">
      <c r="FW12875" s="128"/>
      <c r="FX12875" s="128"/>
      <c r="FY12875" s="129"/>
      <c r="GA12875" s="128"/>
    </row>
    <row r="12876" spans="179:183" x14ac:dyDescent="0.35">
      <c r="FW12876" s="128"/>
      <c r="FX12876" s="128"/>
      <c r="FY12876" s="129"/>
      <c r="GA12876" s="128"/>
    </row>
    <row r="12877" spans="179:183" x14ac:dyDescent="0.35">
      <c r="FW12877" s="128"/>
      <c r="FX12877" s="128"/>
      <c r="FY12877" s="129"/>
      <c r="GA12877" s="128"/>
    </row>
    <row r="12878" spans="179:183" x14ac:dyDescent="0.35">
      <c r="FW12878" s="128"/>
      <c r="FX12878" s="128"/>
      <c r="FY12878" s="129"/>
      <c r="GA12878" s="128"/>
    </row>
    <row r="12879" spans="179:183" x14ac:dyDescent="0.35">
      <c r="FW12879" s="128"/>
      <c r="FX12879" s="128"/>
      <c r="FY12879" s="129"/>
      <c r="GA12879" s="128"/>
    </row>
    <row r="12880" spans="179:183" x14ac:dyDescent="0.35">
      <c r="FW12880" s="128"/>
      <c r="FX12880" s="128"/>
      <c r="FY12880" s="129"/>
      <c r="GA12880" s="128"/>
    </row>
    <row r="12881" spans="179:183" x14ac:dyDescent="0.35">
      <c r="FW12881" s="128"/>
      <c r="FX12881" s="128"/>
      <c r="FY12881" s="129"/>
      <c r="GA12881" s="128"/>
    </row>
    <row r="12882" spans="179:183" x14ac:dyDescent="0.35">
      <c r="FW12882" s="128"/>
      <c r="FX12882" s="128"/>
      <c r="FY12882" s="129"/>
      <c r="GA12882" s="128"/>
    </row>
    <row r="12883" spans="179:183" x14ac:dyDescent="0.35">
      <c r="FW12883" s="128"/>
      <c r="FX12883" s="128"/>
      <c r="FY12883" s="129"/>
      <c r="GA12883" s="128"/>
    </row>
    <row r="12884" spans="179:183" x14ac:dyDescent="0.35">
      <c r="FW12884" s="128"/>
      <c r="FX12884" s="128"/>
      <c r="FY12884" s="129"/>
      <c r="GA12884" s="128"/>
    </row>
    <row r="12885" spans="179:183" x14ac:dyDescent="0.35">
      <c r="FW12885" s="128"/>
      <c r="FX12885" s="128"/>
      <c r="FY12885" s="129"/>
      <c r="GA12885" s="128"/>
    </row>
    <row r="12886" spans="179:183" x14ac:dyDescent="0.35">
      <c r="FW12886" s="128"/>
      <c r="FX12886" s="128"/>
      <c r="FY12886" s="129"/>
      <c r="GA12886" s="128"/>
    </row>
    <row r="12887" spans="179:183" x14ac:dyDescent="0.35">
      <c r="FW12887" s="128"/>
      <c r="FX12887" s="128"/>
      <c r="FY12887" s="129"/>
      <c r="GA12887" s="128"/>
    </row>
    <row r="12888" spans="179:183" x14ac:dyDescent="0.35">
      <c r="FW12888" s="128"/>
      <c r="FX12888" s="128"/>
      <c r="FY12888" s="129"/>
      <c r="GA12888" s="128"/>
    </row>
    <row r="12889" spans="179:183" x14ac:dyDescent="0.35">
      <c r="FW12889" s="128"/>
      <c r="FX12889" s="128"/>
      <c r="FY12889" s="129"/>
      <c r="GA12889" s="128"/>
    </row>
    <row r="12890" spans="179:183" x14ac:dyDescent="0.35">
      <c r="FW12890" s="128"/>
      <c r="FX12890" s="128"/>
      <c r="FY12890" s="129"/>
      <c r="GA12890" s="128"/>
    </row>
    <row r="12891" spans="179:183" x14ac:dyDescent="0.35">
      <c r="FW12891" s="128"/>
      <c r="FX12891" s="128"/>
      <c r="FY12891" s="129"/>
      <c r="GA12891" s="128"/>
    </row>
    <row r="12892" spans="179:183" x14ac:dyDescent="0.35">
      <c r="FW12892" s="128"/>
      <c r="FX12892" s="128"/>
      <c r="FY12892" s="129"/>
      <c r="GA12892" s="128"/>
    </row>
    <row r="12893" spans="179:183" x14ac:dyDescent="0.35">
      <c r="FW12893" s="128"/>
      <c r="FX12893" s="128"/>
      <c r="FY12893" s="129"/>
      <c r="GA12893" s="128"/>
    </row>
    <row r="12894" spans="179:183" x14ac:dyDescent="0.35">
      <c r="FW12894" s="128"/>
      <c r="FX12894" s="128"/>
      <c r="FY12894" s="129"/>
      <c r="GA12894" s="128"/>
    </row>
    <row r="12895" spans="179:183" x14ac:dyDescent="0.35">
      <c r="FW12895" s="128"/>
      <c r="FX12895" s="128"/>
      <c r="FY12895" s="129"/>
      <c r="GA12895" s="128"/>
    </row>
    <row r="12896" spans="179:183" x14ac:dyDescent="0.35">
      <c r="FW12896" s="128"/>
      <c r="FX12896" s="128"/>
      <c r="FY12896" s="129"/>
      <c r="GA12896" s="128"/>
    </row>
    <row r="12897" spans="179:183" x14ac:dyDescent="0.35">
      <c r="FW12897" s="128"/>
      <c r="FX12897" s="128"/>
      <c r="FY12897" s="129"/>
      <c r="GA12897" s="128"/>
    </row>
    <row r="12898" spans="179:183" x14ac:dyDescent="0.35">
      <c r="FW12898" s="128"/>
      <c r="FX12898" s="128"/>
      <c r="FY12898" s="129"/>
      <c r="GA12898" s="128"/>
    </row>
    <row r="12899" spans="179:183" x14ac:dyDescent="0.35">
      <c r="FW12899" s="128"/>
      <c r="FX12899" s="128"/>
      <c r="FY12899" s="129"/>
      <c r="GA12899" s="128"/>
    </row>
    <row r="12900" spans="179:183" x14ac:dyDescent="0.35">
      <c r="FW12900" s="128"/>
      <c r="FX12900" s="128"/>
      <c r="FY12900" s="129"/>
      <c r="GA12900" s="128"/>
    </row>
    <row r="12901" spans="179:183" x14ac:dyDescent="0.35">
      <c r="FW12901" s="128"/>
      <c r="FX12901" s="128"/>
      <c r="FY12901" s="129"/>
      <c r="GA12901" s="128"/>
    </row>
    <row r="12902" spans="179:183" x14ac:dyDescent="0.35">
      <c r="FW12902" s="128"/>
      <c r="FX12902" s="128"/>
      <c r="FY12902" s="129"/>
      <c r="GA12902" s="128"/>
    </row>
    <row r="12903" spans="179:183" x14ac:dyDescent="0.35">
      <c r="FW12903" s="128"/>
      <c r="FX12903" s="128"/>
      <c r="FY12903" s="129"/>
      <c r="GA12903" s="128"/>
    </row>
    <row r="12904" spans="179:183" x14ac:dyDescent="0.35">
      <c r="FW12904" s="128"/>
      <c r="FX12904" s="128"/>
      <c r="FY12904" s="129"/>
      <c r="GA12904" s="128"/>
    </row>
    <row r="12905" spans="179:183" x14ac:dyDescent="0.35">
      <c r="FW12905" s="128"/>
      <c r="FX12905" s="128"/>
      <c r="FY12905" s="129"/>
      <c r="GA12905" s="128"/>
    </row>
    <row r="12906" spans="179:183" x14ac:dyDescent="0.35">
      <c r="FW12906" s="128"/>
      <c r="FX12906" s="128"/>
      <c r="FY12906" s="129"/>
      <c r="GA12906" s="128"/>
    </row>
    <row r="12907" spans="179:183" x14ac:dyDescent="0.35">
      <c r="FW12907" s="128"/>
      <c r="FX12907" s="128"/>
      <c r="FY12907" s="129"/>
      <c r="GA12907" s="128"/>
    </row>
    <row r="12908" spans="179:183" x14ac:dyDescent="0.35">
      <c r="FW12908" s="128"/>
      <c r="FX12908" s="128"/>
      <c r="FY12908" s="129"/>
      <c r="GA12908" s="128"/>
    </row>
    <row r="12909" spans="179:183" x14ac:dyDescent="0.35">
      <c r="FW12909" s="128"/>
      <c r="FX12909" s="128"/>
      <c r="FY12909" s="129"/>
      <c r="GA12909" s="128"/>
    </row>
    <row r="12910" spans="179:183" x14ac:dyDescent="0.35">
      <c r="FW12910" s="128"/>
      <c r="FX12910" s="128"/>
      <c r="FY12910" s="129"/>
      <c r="GA12910" s="128"/>
    </row>
    <row r="12911" spans="179:183" x14ac:dyDescent="0.35">
      <c r="FW12911" s="128"/>
      <c r="FX12911" s="128"/>
      <c r="FY12911" s="129"/>
      <c r="GA12911" s="128"/>
    </row>
    <row r="12912" spans="179:183" x14ac:dyDescent="0.35">
      <c r="FW12912" s="128"/>
      <c r="FX12912" s="128"/>
      <c r="FY12912" s="129"/>
      <c r="GA12912" s="128"/>
    </row>
    <row r="12913" spans="179:183" x14ac:dyDescent="0.35">
      <c r="FW12913" s="128"/>
      <c r="FX12913" s="128"/>
      <c r="FY12913" s="129"/>
      <c r="GA12913" s="128"/>
    </row>
    <row r="12914" spans="179:183" x14ac:dyDescent="0.35">
      <c r="FW12914" s="128"/>
      <c r="FX12914" s="128"/>
      <c r="FY12914" s="129"/>
      <c r="GA12914" s="128"/>
    </row>
    <row r="12915" spans="179:183" x14ac:dyDescent="0.35">
      <c r="FW12915" s="128"/>
      <c r="FX12915" s="128"/>
      <c r="FY12915" s="129"/>
      <c r="GA12915" s="128"/>
    </row>
    <row r="12916" spans="179:183" x14ac:dyDescent="0.35">
      <c r="FW12916" s="128"/>
      <c r="FX12916" s="128"/>
      <c r="FY12916" s="129"/>
      <c r="GA12916" s="128"/>
    </row>
    <row r="12917" spans="179:183" x14ac:dyDescent="0.35">
      <c r="FW12917" s="128"/>
      <c r="FX12917" s="128"/>
      <c r="FY12917" s="129"/>
      <c r="GA12917" s="128"/>
    </row>
    <row r="12918" spans="179:183" x14ac:dyDescent="0.35">
      <c r="FW12918" s="128"/>
      <c r="FX12918" s="128"/>
      <c r="FY12918" s="129"/>
      <c r="GA12918" s="128"/>
    </row>
    <row r="12919" spans="179:183" x14ac:dyDescent="0.35">
      <c r="FW12919" s="128"/>
      <c r="FX12919" s="128"/>
      <c r="FY12919" s="129"/>
      <c r="GA12919" s="128"/>
    </row>
    <row r="12920" spans="179:183" x14ac:dyDescent="0.35">
      <c r="FW12920" s="128"/>
      <c r="FX12920" s="128"/>
      <c r="FY12920" s="129"/>
      <c r="GA12920" s="128"/>
    </row>
    <row r="12921" spans="179:183" x14ac:dyDescent="0.35">
      <c r="FW12921" s="128"/>
      <c r="FX12921" s="128"/>
      <c r="FY12921" s="129"/>
      <c r="GA12921" s="128"/>
    </row>
    <row r="12922" spans="179:183" x14ac:dyDescent="0.35">
      <c r="FW12922" s="128"/>
      <c r="FX12922" s="128"/>
      <c r="FY12922" s="129"/>
      <c r="GA12922" s="128"/>
    </row>
    <row r="12923" spans="179:183" x14ac:dyDescent="0.35">
      <c r="FW12923" s="128"/>
      <c r="FX12923" s="128"/>
      <c r="FY12923" s="129"/>
      <c r="GA12923" s="128"/>
    </row>
    <row r="12924" spans="179:183" x14ac:dyDescent="0.35">
      <c r="FW12924" s="128"/>
      <c r="FX12924" s="128"/>
      <c r="FY12924" s="129"/>
      <c r="GA12924" s="128"/>
    </row>
    <row r="12925" spans="179:183" x14ac:dyDescent="0.35">
      <c r="FW12925" s="128"/>
      <c r="FX12925" s="128"/>
      <c r="FY12925" s="129"/>
      <c r="GA12925" s="128"/>
    </row>
    <row r="12926" spans="179:183" x14ac:dyDescent="0.35">
      <c r="FW12926" s="128"/>
      <c r="FX12926" s="128"/>
      <c r="FY12926" s="129"/>
      <c r="GA12926" s="128"/>
    </row>
    <row r="12927" spans="179:183" x14ac:dyDescent="0.35">
      <c r="FW12927" s="128"/>
      <c r="FX12927" s="128"/>
      <c r="FY12927" s="129"/>
      <c r="GA12927" s="128"/>
    </row>
    <row r="12928" spans="179:183" x14ac:dyDescent="0.35">
      <c r="FW12928" s="128"/>
      <c r="FX12928" s="128"/>
      <c r="FY12928" s="129"/>
      <c r="GA12928" s="128"/>
    </row>
    <row r="12929" spans="179:183" x14ac:dyDescent="0.35">
      <c r="FW12929" s="128"/>
      <c r="FX12929" s="128"/>
      <c r="FY12929" s="129"/>
      <c r="GA12929" s="128"/>
    </row>
    <row r="12930" spans="179:183" x14ac:dyDescent="0.35">
      <c r="FW12930" s="128"/>
      <c r="FX12930" s="128"/>
      <c r="FY12930" s="129"/>
      <c r="GA12930" s="128"/>
    </row>
    <row r="12931" spans="179:183" x14ac:dyDescent="0.35">
      <c r="FW12931" s="128"/>
      <c r="FX12931" s="128"/>
      <c r="FY12931" s="129"/>
      <c r="GA12931" s="128"/>
    </row>
    <row r="12932" spans="179:183" x14ac:dyDescent="0.35">
      <c r="FW12932" s="128"/>
      <c r="FX12932" s="128"/>
      <c r="FY12932" s="129"/>
      <c r="GA12932" s="128"/>
    </row>
    <row r="12933" spans="179:183" x14ac:dyDescent="0.35">
      <c r="FW12933" s="128"/>
      <c r="FX12933" s="128"/>
      <c r="FY12933" s="129"/>
      <c r="GA12933" s="128"/>
    </row>
    <row r="12934" spans="179:183" x14ac:dyDescent="0.35">
      <c r="FW12934" s="128"/>
      <c r="FX12934" s="128"/>
      <c r="FY12934" s="129"/>
      <c r="GA12934" s="128"/>
    </row>
    <row r="12935" spans="179:183" x14ac:dyDescent="0.35">
      <c r="FW12935" s="128"/>
      <c r="FX12935" s="128"/>
      <c r="FY12935" s="129"/>
      <c r="GA12935" s="128"/>
    </row>
    <row r="12936" spans="179:183" x14ac:dyDescent="0.35">
      <c r="FW12936" s="128"/>
      <c r="FX12936" s="128"/>
      <c r="FY12936" s="129"/>
      <c r="GA12936" s="128"/>
    </row>
    <row r="12937" spans="179:183" x14ac:dyDescent="0.35">
      <c r="FW12937" s="128"/>
      <c r="FX12937" s="128"/>
      <c r="FY12937" s="129"/>
      <c r="GA12937" s="128"/>
    </row>
    <row r="12938" spans="179:183" x14ac:dyDescent="0.35">
      <c r="FW12938" s="128"/>
      <c r="FX12938" s="128"/>
      <c r="FY12938" s="129"/>
      <c r="GA12938" s="128"/>
    </row>
    <row r="12939" spans="179:183" x14ac:dyDescent="0.35">
      <c r="FW12939" s="128"/>
      <c r="FX12939" s="128"/>
      <c r="FY12939" s="129"/>
      <c r="GA12939" s="128"/>
    </row>
    <row r="12940" spans="179:183" x14ac:dyDescent="0.35">
      <c r="FW12940" s="128"/>
      <c r="FX12940" s="128"/>
      <c r="FY12940" s="129"/>
      <c r="GA12940" s="128"/>
    </row>
    <row r="12941" spans="179:183" x14ac:dyDescent="0.35">
      <c r="FW12941" s="128"/>
      <c r="FX12941" s="128"/>
      <c r="FY12941" s="129"/>
      <c r="GA12941" s="128"/>
    </row>
    <row r="12942" spans="179:183" x14ac:dyDescent="0.35">
      <c r="FW12942" s="128"/>
      <c r="FX12942" s="128"/>
      <c r="FY12942" s="129"/>
      <c r="GA12942" s="128"/>
    </row>
    <row r="12943" spans="179:183" x14ac:dyDescent="0.35">
      <c r="FW12943" s="128"/>
      <c r="FX12943" s="128"/>
      <c r="FY12943" s="129"/>
      <c r="GA12943" s="128"/>
    </row>
    <row r="12944" spans="179:183" x14ac:dyDescent="0.35">
      <c r="FW12944" s="128"/>
      <c r="FX12944" s="128"/>
      <c r="FY12944" s="129"/>
      <c r="GA12944" s="128"/>
    </row>
    <row r="12945" spans="179:183" x14ac:dyDescent="0.35">
      <c r="FW12945" s="128"/>
      <c r="FX12945" s="128"/>
      <c r="FY12945" s="129"/>
      <c r="GA12945" s="128"/>
    </row>
    <row r="12946" spans="179:183" x14ac:dyDescent="0.35">
      <c r="FW12946" s="128"/>
      <c r="FX12946" s="128"/>
      <c r="FY12946" s="129"/>
      <c r="GA12946" s="128"/>
    </row>
    <row r="12947" spans="179:183" x14ac:dyDescent="0.35">
      <c r="FW12947" s="128"/>
      <c r="FX12947" s="128"/>
      <c r="FY12947" s="129"/>
      <c r="GA12947" s="128"/>
    </row>
    <row r="12948" spans="179:183" x14ac:dyDescent="0.35">
      <c r="FW12948" s="128"/>
      <c r="FX12948" s="128"/>
      <c r="FY12948" s="129"/>
      <c r="GA12948" s="128"/>
    </row>
    <row r="12949" spans="179:183" x14ac:dyDescent="0.35">
      <c r="FW12949" s="128"/>
      <c r="FX12949" s="128"/>
      <c r="FY12949" s="129"/>
      <c r="GA12949" s="128"/>
    </row>
    <row r="12950" spans="179:183" x14ac:dyDescent="0.35">
      <c r="FW12950" s="128"/>
      <c r="FX12950" s="128"/>
      <c r="FY12950" s="129"/>
      <c r="GA12950" s="128"/>
    </row>
    <row r="12951" spans="179:183" x14ac:dyDescent="0.35">
      <c r="FW12951" s="128"/>
      <c r="FX12951" s="128"/>
      <c r="FY12951" s="129"/>
      <c r="GA12951" s="128"/>
    </row>
    <row r="12952" spans="179:183" x14ac:dyDescent="0.35">
      <c r="FW12952" s="128"/>
      <c r="FX12952" s="128"/>
      <c r="FY12952" s="129"/>
      <c r="GA12952" s="128"/>
    </row>
    <row r="12953" spans="179:183" x14ac:dyDescent="0.35">
      <c r="FW12953" s="128"/>
      <c r="FX12953" s="128"/>
      <c r="FY12953" s="129"/>
      <c r="GA12953" s="128"/>
    </row>
    <row r="12954" spans="179:183" x14ac:dyDescent="0.35">
      <c r="FW12954" s="128"/>
      <c r="FX12954" s="128"/>
      <c r="FY12954" s="129"/>
      <c r="GA12954" s="128"/>
    </row>
    <row r="12955" spans="179:183" x14ac:dyDescent="0.35">
      <c r="FW12955" s="128"/>
      <c r="FX12955" s="128"/>
      <c r="FY12955" s="129"/>
      <c r="GA12955" s="128"/>
    </row>
    <row r="12956" spans="179:183" x14ac:dyDescent="0.35">
      <c r="FW12956" s="128"/>
      <c r="FX12956" s="128"/>
      <c r="FY12956" s="129"/>
      <c r="GA12956" s="128"/>
    </row>
    <row r="12957" spans="179:183" x14ac:dyDescent="0.35">
      <c r="FW12957" s="128"/>
      <c r="FX12957" s="128"/>
      <c r="FY12957" s="129"/>
      <c r="GA12957" s="128"/>
    </row>
    <row r="12958" spans="179:183" x14ac:dyDescent="0.35">
      <c r="FW12958" s="128"/>
      <c r="FX12958" s="128"/>
      <c r="FY12958" s="129"/>
      <c r="GA12958" s="128"/>
    </row>
    <row r="12959" spans="179:183" x14ac:dyDescent="0.35">
      <c r="FW12959" s="128"/>
      <c r="FX12959" s="128"/>
      <c r="FY12959" s="129"/>
      <c r="GA12959" s="128"/>
    </row>
    <row r="12960" spans="179:183" x14ac:dyDescent="0.35">
      <c r="FW12960" s="128"/>
      <c r="FX12960" s="128"/>
      <c r="FY12960" s="129"/>
      <c r="GA12960" s="128"/>
    </row>
    <row r="12961" spans="179:183" x14ac:dyDescent="0.35">
      <c r="FW12961" s="128"/>
      <c r="FX12961" s="128"/>
      <c r="FY12961" s="129"/>
      <c r="GA12961" s="128"/>
    </row>
    <row r="12962" spans="179:183" x14ac:dyDescent="0.35">
      <c r="FW12962" s="128"/>
      <c r="FX12962" s="128"/>
      <c r="FY12962" s="129"/>
      <c r="GA12962" s="128"/>
    </row>
    <row r="12963" spans="179:183" x14ac:dyDescent="0.35">
      <c r="FW12963" s="128"/>
      <c r="FX12963" s="128"/>
      <c r="FY12963" s="129"/>
      <c r="GA12963" s="128"/>
    </row>
    <row r="12964" spans="179:183" x14ac:dyDescent="0.35">
      <c r="FW12964" s="128"/>
      <c r="FX12964" s="128"/>
      <c r="FY12964" s="129"/>
      <c r="GA12964" s="128"/>
    </row>
    <row r="12965" spans="179:183" x14ac:dyDescent="0.35">
      <c r="FW12965" s="128"/>
      <c r="FX12965" s="128"/>
      <c r="FY12965" s="129"/>
      <c r="GA12965" s="128"/>
    </row>
    <row r="12966" spans="179:183" x14ac:dyDescent="0.35">
      <c r="FW12966" s="128"/>
      <c r="FX12966" s="128"/>
      <c r="FY12966" s="129"/>
      <c r="GA12966" s="128"/>
    </row>
    <row r="12967" spans="179:183" x14ac:dyDescent="0.35">
      <c r="FW12967" s="128"/>
      <c r="FX12967" s="128"/>
      <c r="FY12967" s="129"/>
      <c r="GA12967" s="128"/>
    </row>
    <row r="12968" spans="179:183" x14ac:dyDescent="0.35">
      <c r="FW12968" s="128"/>
      <c r="FX12968" s="128"/>
      <c r="FY12968" s="129"/>
      <c r="GA12968" s="128"/>
    </row>
    <row r="12969" spans="179:183" x14ac:dyDescent="0.35">
      <c r="FW12969" s="128"/>
      <c r="FX12969" s="128"/>
      <c r="FY12969" s="129"/>
      <c r="GA12969" s="128"/>
    </row>
    <row r="12970" spans="179:183" x14ac:dyDescent="0.35">
      <c r="FW12970" s="128"/>
      <c r="FX12970" s="128"/>
      <c r="FY12970" s="129"/>
      <c r="GA12970" s="128"/>
    </row>
    <row r="12971" spans="179:183" x14ac:dyDescent="0.35">
      <c r="FW12971" s="128"/>
      <c r="FX12971" s="128"/>
      <c r="FY12971" s="129"/>
      <c r="GA12971" s="128"/>
    </row>
    <row r="12972" spans="179:183" x14ac:dyDescent="0.35">
      <c r="FW12972" s="128"/>
      <c r="FX12972" s="128"/>
      <c r="FY12972" s="129"/>
      <c r="GA12972" s="128"/>
    </row>
    <row r="12973" spans="179:183" x14ac:dyDescent="0.35">
      <c r="FW12973" s="128"/>
      <c r="FX12973" s="128"/>
      <c r="FY12973" s="129"/>
      <c r="GA12973" s="128"/>
    </row>
    <row r="12974" spans="179:183" x14ac:dyDescent="0.35">
      <c r="FW12974" s="128"/>
      <c r="FX12974" s="128"/>
      <c r="FY12974" s="129"/>
      <c r="GA12974" s="128"/>
    </row>
    <row r="12975" spans="179:183" x14ac:dyDescent="0.35">
      <c r="FW12975" s="128"/>
      <c r="FX12975" s="128"/>
      <c r="FY12975" s="129"/>
      <c r="GA12975" s="128"/>
    </row>
    <row r="12976" spans="179:183" x14ac:dyDescent="0.35">
      <c r="FW12976" s="128"/>
      <c r="FX12976" s="128"/>
      <c r="FY12976" s="129"/>
      <c r="GA12976" s="128"/>
    </row>
    <row r="12977" spans="179:183" x14ac:dyDescent="0.35">
      <c r="FW12977" s="128"/>
      <c r="FX12977" s="128"/>
      <c r="FY12977" s="129"/>
      <c r="GA12977" s="128"/>
    </row>
    <row r="12978" spans="179:183" x14ac:dyDescent="0.35">
      <c r="FW12978" s="128"/>
      <c r="FX12978" s="128"/>
      <c r="FY12978" s="129"/>
      <c r="GA12978" s="128"/>
    </row>
    <row r="12979" spans="179:183" x14ac:dyDescent="0.35">
      <c r="FW12979" s="128"/>
      <c r="FX12979" s="128"/>
      <c r="FY12979" s="129"/>
      <c r="GA12979" s="128"/>
    </row>
    <row r="12980" spans="179:183" x14ac:dyDescent="0.35">
      <c r="FW12980" s="128"/>
      <c r="FX12980" s="128"/>
      <c r="FY12980" s="129"/>
      <c r="GA12980" s="128"/>
    </row>
    <row r="12981" spans="179:183" x14ac:dyDescent="0.35">
      <c r="FW12981" s="128"/>
      <c r="FX12981" s="128"/>
      <c r="FY12981" s="129"/>
      <c r="GA12981" s="128"/>
    </row>
    <row r="12982" spans="179:183" x14ac:dyDescent="0.35">
      <c r="FW12982" s="128"/>
      <c r="FX12982" s="128"/>
      <c r="FY12982" s="129"/>
      <c r="GA12982" s="128"/>
    </row>
    <row r="12983" spans="179:183" x14ac:dyDescent="0.35">
      <c r="FW12983" s="128"/>
      <c r="FX12983" s="128"/>
      <c r="FY12983" s="129"/>
      <c r="GA12983" s="128"/>
    </row>
    <row r="12984" spans="179:183" x14ac:dyDescent="0.35">
      <c r="FW12984" s="128"/>
      <c r="FX12984" s="128"/>
      <c r="FY12984" s="129"/>
      <c r="GA12984" s="128"/>
    </row>
    <row r="12985" spans="179:183" x14ac:dyDescent="0.35">
      <c r="FW12985" s="128"/>
      <c r="FX12985" s="128"/>
      <c r="FY12985" s="129"/>
      <c r="GA12985" s="128"/>
    </row>
    <row r="12986" spans="179:183" x14ac:dyDescent="0.35">
      <c r="FW12986" s="128"/>
      <c r="FX12986" s="128"/>
      <c r="FY12986" s="129"/>
      <c r="GA12986" s="128"/>
    </row>
    <row r="12987" spans="179:183" x14ac:dyDescent="0.35">
      <c r="FW12987" s="128"/>
      <c r="FX12987" s="128"/>
      <c r="FY12987" s="129"/>
      <c r="GA12987" s="128"/>
    </row>
    <row r="12988" spans="179:183" x14ac:dyDescent="0.35">
      <c r="FW12988" s="128"/>
      <c r="FX12988" s="128"/>
      <c r="FY12988" s="129"/>
      <c r="GA12988" s="128"/>
    </row>
    <row r="12989" spans="179:183" x14ac:dyDescent="0.35">
      <c r="FW12989" s="128"/>
      <c r="FX12989" s="128"/>
      <c r="FY12989" s="129"/>
      <c r="GA12989" s="128"/>
    </row>
    <row r="12990" spans="179:183" x14ac:dyDescent="0.35">
      <c r="FW12990" s="128"/>
      <c r="FX12990" s="128"/>
      <c r="FY12990" s="129"/>
      <c r="GA12990" s="128"/>
    </row>
    <row r="12991" spans="179:183" x14ac:dyDescent="0.35">
      <c r="FW12991" s="128"/>
      <c r="FX12991" s="128"/>
      <c r="FY12991" s="129"/>
      <c r="GA12991" s="128"/>
    </row>
    <row r="12992" spans="179:183" x14ac:dyDescent="0.35">
      <c r="FW12992" s="128"/>
      <c r="FX12992" s="128"/>
      <c r="FY12992" s="129"/>
      <c r="GA12992" s="128"/>
    </row>
    <row r="12993" spans="179:183" x14ac:dyDescent="0.35">
      <c r="FW12993" s="128"/>
      <c r="FX12993" s="128"/>
      <c r="FY12993" s="129"/>
      <c r="GA12993" s="128"/>
    </row>
    <row r="12994" spans="179:183" x14ac:dyDescent="0.35">
      <c r="FW12994" s="128"/>
      <c r="FX12994" s="128"/>
      <c r="FY12994" s="129"/>
      <c r="GA12994" s="128"/>
    </row>
    <row r="12995" spans="179:183" x14ac:dyDescent="0.35">
      <c r="FW12995" s="128"/>
      <c r="FX12995" s="128"/>
      <c r="FY12995" s="129"/>
      <c r="GA12995" s="128"/>
    </row>
    <row r="12996" spans="179:183" x14ac:dyDescent="0.35">
      <c r="FW12996" s="128"/>
      <c r="FX12996" s="128"/>
      <c r="FY12996" s="129"/>
      <c r="GA12996" s="128"/>
    </row>
    <row r="12997" spans="179:183" x14ac:dyDescent="0.35">
      <c r="FW12997" s="128"/>
      <c r="FX12997" s="128"/>
      <c r="FY12997" s="129"/>
      <c r="GA12997" s="128"/>
    </row>
    <row r="12998" spans="179:183" x14ac:dyDescent="0.35">
      <c r="FW12998" s="128"/>
      <c r="FX12998" s="128"/>
      <c r="FY12998" s="129"/>
      <c r="GA12998" s="128"/>
    </row>
    <row r="12999" spans="179:183" x14ac:dyDescent="0.35">
      <c r="FW12999" s="128"/>
      <c r="FX12999" s="128"/>
      <c r="FY12999" s="129"/>
      <c r="GA12999" s="128"/>
    </row>
    <row r="13000" spans="179:183" x14ac:dyDescent="0.35">
      <c r="FW13000" s="128"/>
      <c r="FX13000" s="128"/>
      <c r="FY13000" s="129"/>
      <c r="GA13000" s="128"/>
    </row>
    <row r="13001" spans="179:183" x14ac:dyDescent="0.35">
      <c r="FW13001" s="128"/>
      <c r="FX13001" s="128"/>
      <c r="FY13001" s="129"/>
      <c r="GA13001" s="128"/>
    </row>
    <row r="13002" spans="179:183" x14ac:dyDescent="0.35">
      <c r="FW13002" s="128"/>
      <c r="FX13002" s="128"/>
      <c r="FY13002" s="129"/>
      <c r="GA13002" s="128"/>
    </row>
    <row r="13003" spans="179:183" x14ac:dyDescent="0.35">
      <c r="FW13003" s="128"/>
      <c r="FX13003" s="128"/>
      <c r="FY13003" s="129"/>
      <c r="GA13003" s="128"/>
    </row>
    <row r="13004" spans="179:183" x14ac:dyDescent="0.35">
      <c r="FW13004" s="128"/>
      <c r="FX13004" s="128"/>
      <c r="FY13004" s="129"/>
      <c r="GA13004" s="128"/>
    </row>
    <row r="13005" spans="179:183" x14ac:dyDescent="0.35">
      <c r="FW13005" s="128"/>
      <c r="FX13005" s="128"/>
      <c r="FY13005" s="129"/>
      <c r="GA13005" s="128"/>
    </row>
    <row r="13006" spans="179:183" x14ac:dyDescent="0.35">
      <c r="FW13006" s="128"/>
      <c r="FX13006" s="128"/>
      <c r="FY13006" s="129"/>
      <c r="GA13006" s="128"/>
    </row>
    <row r="13007" spans="179:183" x14ac:dyDescent="0.35">
      <c r="FW13007" s="128"/>
      <c r="FX13007" s="128"/>
      <c r="FY13007" s="129"/>
      <c r="GA13007" s="128"/>
    </row>
    <row r="13008" spans="179:183" x14ac:dyDescent="0.35">
      <c r="FW13008" s="128"/>
      <c r="FX13008" s="128"/>
      <c r="FY13008" s="129"/>
      <c r="GA13008" s="128"/>
    </row>
    <row r="13009" spans="179:183" x14ac:dyDescent="0.35">
      <c r="FW13009" s="128"/>
      <c r="FX13009" s="128"/>
      <c r="FY13009" s="129"/>
      <c r="GA13009" s="128"/>
    </row>
    <row r="13010" spans="179:183" x14ac:dyDescent="0.35">
      <c r="FW13010" s="128"/>
      <c r="FX13010" s="128"/>
      <c r="FY13010" s="129"/>
      <c r="GA13010" s="128"/>
    </row>
    <row r="13011" spans="179:183" x14ac:dyDescent="0.35">
      <c r="FW13011" s="128"/>
      <c r="FX13011" s="128"/>
      <c r="FY13011" s="129"/>
      <c r="GA13011" s="128"/>
    </row>
    <row r="13012" spans="179:183" x14ac:dyDescent="0.35">
      <c r="FW13012" s="128"/>
      <c r="FX13012" s="128"/>
      <c r="FY13012" s="129"/>
      <c r="GA13012" s="128"/>
    </row>
    <row r="13013" spans="179:183" x14ac:dyDescent="0.35">
      <c r="FW13013" s="128"/>
      <c r="FX13013" s="128"/>
      <c r="FY13013" s="129"/>
      <c r="GA13013" s="128"/>
    </row>
    <row r="13014" spans="179:183" x14ac:dyDescent="0.35">
      <c r="FW13014" s="128"/>
      <c r="FX13014" s="128"/>
      <c r="FY13014" s="129"/>
      <c r="GA13014" s="128"/>
    </row>
    <row r="13015" spans="179:183" x14ac:dyDescent="0.35">
      <c r="FW13015" s="128"/>
      <c r="FX13015" s="128"/>
      <c r="FY13015" s="129"/>
      <c r="GA13015" s="128"/>
    </row>
    <row r="13016" spans="179:183" x14ac:dyDescent="0.35">
      <c r="FW13016" s="128"/>
      <c r="FX13016" s="128"/>
      <c r="FY13016" s="129"/>
      <c r="GA13016" s="128"/>
    </row>
    <row r="13017" spans="179:183" x14ac:dyDescent="0.35">
      <c r="FW13017" s="128"/>
      <c r="FX13017" s="128"/>
      <c r="FY13017" s="129"/>
      <c r="GA13017" s="128"/>
    </row>
    <row r="13018" spans="179:183" x14ac:dyDescent="0.35">
      <c r="FW13018" s="128"/>
      <c r="FX13018" s="128"/>
      <c r="FY13018" s="129"/>
      <c r="GA13018" s="128"/>
    </row>
    <row r="13019" spans="179:183" x14ac:dyDescent="0.35">
      <c r="FW13019" s="128"/>
      <c r="FX13019" s="128"/>
      <c r="FY13019" s="129"/>
      <c r="GA13019" s="128"/>
    </row>
    <row r="13020" spans="179:183" x14ac:dyDescent="0.35">
      <c r="FW13020" s="128"/>
      <c r="FX13020" s="128"/>
      <c r="FY13020" s="129"/>
      <c r="GA13020" s="128"/>
    </row>
    <row r="13021" spans="179:183" x14ac:dyDescent="0.35">
      <c r="FW13021" s="128"/>
      <c r="FX13021" s="128"/>
      <c r="FY13021" s="129"/>
      <c r="GA13021" s="128"/>
    </row>
    <row r="13022" spans="179:183" x14ac:dyDescent="0.35">
      <c r="FW13022" s="128"/>
      <c r="FX13022" s="128"/>
      <c r="FY13022" s="129"/>
      <c r="GA13022" s="128"/>
    </row>
    <row r="13023" spans="179:183" x14ac:dyDescent="0.35">
      <c r="FW13023" s="128"/>
      <c r="FX13023" s="128"/>
      <c r="FY13023" s="129"/>
      <c r="GA13023" s="128"/>
    </row>
    <row r="13024" spans="179:183" x14ac:dyDescent="0.35">
      <c r="FW13024" s="128"/>
      <c r="FX13024" s="128"/>
      <c r="FY13024" s="129"/>
      <c r="GA13024" s="128"/>
    </row>
    <row r="13025" spans="179:183" x14ac:dyDescent="0.35">
      <c r="FW13025" s="128"/>
      <c r="FX13025" s="128"/>
      <c r="FY13025" s="129"/>
      <c r="GA13025" s="128"/>
    </row>
    <row r="13026" spans="179:183" x14ac:dyDescent="0.35">
      <c r="FW13026" s="128"/>
      <c r="FX13026" s="128"/>
      <c r="FY13026" s="129"/>
      <c r="GA13026" s="128"/>
    </row>
    <row r="13027" spans="179:183" x14ac:dyDescent="0.35">
      <c r="FW13027" s="128"/>
      <c r="FX13027" s="128"/>
      <c r="FY13027" s="129"/>
      <c r="GA13027" s="128"/>
    </row>
    <row r="13028" spans="179:183" x14ac:dyDescent="0.35">
      <c r="FW13028" s="128"/>
      <c r="FX13028" s="128"/>
      <c r="FY13028" s="129"/>
      <c r="GA13028" s="128"/>
    </row>
    <row r="13029" spans="179:183" x14ac:dyDescent="0.35">
      <c r="FW13029" s="128"/>
      <c r="FX13029" s="128"/>
      <c r="FY13029" s="129"/>
      <c r="GA13029" s="128"/>
    </row>
    <row r="13030" spans="179:183" x14ac:dyDescent="0.35">
      <c r="FW13030" s="128"/>
      <c r="FX13030" s="128"/>
      <c r="FY13030" s="129"/>
      <c r="GA13030" s="128"/>
    </row>
    <row r="13031" spans="179:183" x14ac:dyDescent="0.35">
      <c r="FW13031" s="128"/>
      <c r="FX13031" s="128"/>
      <c r="FY13031" s="129"/>
      <c r="GA13031" s="128"/>
    </row>
    <row r="13032" spans="179:183" x14ac:dyDescent="0.35">
      <c r="FW13032" s="128"/>
      <c r="FX13032" s="128"/>
      <c r="FY13032" s="129"/>
      <c r="GA13032" s="128"/>
    </row>
    <row r="13033" spans="179:183" x14ac:dyDescent="0.35">
      <c r="FW13033" s="128"/>
      <c r="FX13033" s="128"/>
      <c r="FY13033" s="129"/>
      <c r="GA13033" s="128"/>
    </row>
    <row r="13034" spans="179:183" x14ac:dyDescent="0.35">
      <c r="FW13034" s="128"/>
      <c r="FX13034" s="128"/>
      <c r="FY13034" s="129"/>
      <c r="GA13034" s="128"/>
    </row>
    <row r="13035" spans="179:183" x14ac:dyDescent="0.35">
      <c r="FW13035" s="128"/>
      <c r="FX13035" s="128"/>
      <c r="FY13035" s="129"/>
      <c r="GA13035" s="128"/>
    </row>
    <row r="13036" spans="179:183" x14ac:dyDescent="0.35">
      <c r="FW13036" s="128"/>
      <c r="FX13036" s="128"/>
      <c r="FY13036" s="129"/>
      <c r="GA13036" s="128"/>
    </row>
    <row r="13037" spans="179:183" x14ac:dyDescent="0.35">
      <c r="FW13037" s="128"/>
      <c r="FX13037" s="128"/>
      <c r="FY13037" s="129"/>
      <c r="GA13037" s="128"/>
    </row>
    <row r="13038" spans="179:183" x14ac:dyDescent="0.35">
      <c r="FW13038" s="128"/>
      <c r="FX13038" s="128"/>
      <c r="FY13038" s="129"/>
      <c r="GA13038" s="128"/>
    </row>
    <row r="13039" spans="179:183" x14ac:dyDescent="0.35">
      <c r="FW13039" s="128"/>
      <c r="FX13039" s="128"/>
      <c r="FY13039" s="129"/>
      <c r="GA13039" s="128"/>
    </row>
    <row r="13040" spans="179:183" x14ac:dyDescent="0.35">
      <c r="FW13040" s="128"/>
      <c r="FX13040" s="128"/>
      <c r="FY13040" s="129"/>
      <c r="GA13040" s="128"/>
    </row>
    <row r="13041" spans="179:183" x14ac:dyDescent="0.35">
      <c r="FW13041" s="128"/>
      <c r="FX13041" s="128"/>
      <c r="FY13041" s="129"/>
      <c r="GA13041" s="128"/>
    </row>
    <row r="13042" spans="179:183" x14ac:dyDescent="0.35">
      <c r="FW13042" s="128"/>
      <c r="FX13042" s="128"/>
      <c r="FY13042" s="129"/>
      <c r="GA13042" s="128"/>
    </row>
    <row r="13043" spans="179:183" x14ac:dyDescent="0.35">
      <c r="FW13043" s="128"/>
      <c r="FX13043" s="128"/>
      <c r="FY13043" s="129"/>
      <c r="GA13043" s="128"/>
    </row>
    <row r="13044" spans="179:183" x14ac:dyDescent="0.35">
      <c r="FW13044" s="128"/>
      <c r="FX13044" s="128"/>
      <c r="FY13044" s="129"/>
      <c r="GA13044" s="128"/>
    </row>
    <row r="13045" spans="179:183" x14ac:dyDescent="0.35">
      <c r="FW13045" s="128"/>
      <c r="FX13045" s="128"/>
      <c r="FY13045" s="129"/>
      <c r="GA13045" s="128"/>
    </row>
    <row r="13046" spans="179:183" x14ac:dyDescent="0.35">
      <c r="FW13046" s="128"/>
      <c r="FX13046" s="128"/>
      <c r="FY13046" s="129"/>
      <c r="GA13046" s="128"/>
    </row>
    <row r="13047" spans="179:183" x14ac:dyDescent="0.35">
      <c r="FW13047" s="128"/>
      <c r="FX13047" s="128"/>
      <c r="FY13047" s="129"/>
      <c r="GA13047" s="128"/>
    </row>
    <row r="13048" spans="179:183" x14ac:dyDescent="0.35">
      <c r="FW13048" s="128"/>
      <c r="FX13048" s="128"/>
      <c r="FY13048" s="129"/>
      <c r="GA13048" s="128"/>
    </row>
    <row r="13049" spans="179:183" x14ac:dyDescent="0.35">
      <c r="FW13049" s="128"/>
      <c r="FX13049" s="128"/>
      <c r="FY13049" s="129"/>
      <c r="GA13049" s="128"/>
    </row>
    <row r="13050" spans="179:183" x14ac:dyDescent="0.35">
      <c r="FW13050" s="128"/>
      <c r="FX13050" s="128"/>
      <c r="FY13050" s="129"/>
      <c r="GA13050" s="128"/>
    </row>
    <row r="13051" spans="179:183" x14ac:dyDescent="0.35">
      <c r="FW13051" s="128"/>
      <c r="FX13051" s="128"/>
      <c r="FY13051" s="129"/>
      <c r="GA13051" s="128"/>
    </row>
    <row r="13052" spans="179:183" x14ac:dyDescent="0.35">
      <c r="FW13052" s="128"/>
      <c r="FX13052" s="128"/>
      <c r="FY13052" s="129"/>
      <c r="GA13052" s="128"/>
    </row>
    <row r="13053" spans="179:183" x14ac:dyDescent="0.35">
      <c r="FW13053" s="128"/>
      <c r="FX13053" s="128"/>
      <c r="FY13053" s="129"/>
      <c r="GA13053" s="128"/>
    </row>
    <row r="13054" spans="179:183" x14ac:dyDescent="0.35">
      <c r="FW13054" s="128"/>
      <c r="FX13054" s="128"/>
      <c r="FY13054" s="129"/>
      <c r="GA13054" s="128"/>
    </row>
    <row r="13055" spans="179:183" x14ac:dyDescent="0.35">
      <c r="FW13055" s="128"/>
      <c r="FX13055" s="128"/>
      <c r="FY13055" s="129"/>
      <c r="GA13055" s="128"/>
    </row>
    <row r="13056" spans="179:183" x14ac:dyDescent="0.35">
      <c r="FW13056" s="128"/>
      <c r="FX13056" s="128"/>
      <c r="FY13056" s="129"/>
      <c r="GA13056" s="128"/>
    </row>
    <row r="13057" spans="179:183" x14ac:dyDescent="0.35">
      <c r="FW13057" s="128"/>
      <c r="FX13057" s="128"/>
      <c r="FY13057" s="129"/>
      <c r="GA13057" s="128"/>
    </row>
    <row r="13058" spans="179:183" x14ac:dyDescent="0.35">
      <c r="FW13058" s="128"/>
      <c r="FX13058" s="128"/>
      <c r="FY13058" s="129"/>
      <c r="GA13058" s="128"/>
    </row>
    <row r="13059" spans="179:183" x14ac:dyDescent="0.35">
      <c r="FW13059" s="128"/>
      <c r="FX13059" s="128"/>
      <c r="FY13059" s="129"/>
      <c r="GA13059" s="128"/>
    </row>
    <row r="13060" spans="179:183" x14ac:dyDescent="0.35">
      <c r="FW13060" s="128"/>
      <c r="FX13060" s="128"/>
      <c r="FY13060" s="129"/>
      <c r="GA13060" s="128"/>
    </row>
    <row r="13061" spans="179:183" x14ac:dyDescent="0.35">
      <c r="FW13061" s="128"/>
      <c r="FX13061" s="128"/>
      <c r="FY13061" s="129"/>
      <c r="GA13061" s="128"/>
    </row>
    <row r="13062" spans="179:183" x14ac:dyDescent="0.35">
      <c r="FW13062" s="128"/>
      <c r="FX13062" s="128"/>
      <c r="FY13062" s="129"/>
      <c r="GA13062" s="128"/>
    </row>
    <row r="13063" spans="179:183" x14ac:dyDescent="0.35">
      <c r="FW13063" s="128"/>
      <c r="FX13063" s="128"/>
      <c r="FY13063" s="129"/>
      <c r="GA13063" s="128"/>
    </row>
    <row r="13064" spans="179:183" x14ac:dyDescent="0.35">
      <c r="FW13064" s="128"/>
      <c r="FX13064" s="128"/>
      <c r="FY13064" s="129"/>
      <c r="GA13064" s="128"/>
    </row>
    <row r="13065" spans="179:183" x14ac:dyDescent="0.35">
      <c r="FW13065" s="128"/>
      <c r="FX13065" s="128"/>
      <c r="FY13065" s="129"/>
      <c r="GA13065" s="128"/>
    </row>
    <row r="13066" spans="179:183" x14ac:dyDescent="0.35">
      <c r="FW13066" s="128"/>
      <c r="FX13066" s="128"/>
      <c r="FY13066" s="129"/>
      <c r="GA13066" s="128"/>
    </row>
    <row r="13067" spans="179:183" x14ac:dyDescent="0.35">
      <c r="FW13067" s="128"/>
      <c r="FX13067" s="128"/>
      <c r="FY13067" s="129"/>
      <c r="GA13067" s="128"/>
    </row>
    <row r="13068" spans="179:183" x14ac:dyDescent="0.35">
      <c r="FW13068" s="128"/>
      <c r="FX13068" s="128"/>
      <c r="FY13068" s="129"/>
      <c r="GA13068" s="128"/>
    </row>
    <row r="13069" spans="179:183" x14ac:dyDescent="0.35">
      <c r="FW13069" s="128"/>
      <c r="FX13069" s="128"/>
      <c r="FY13069" s="129"/>
      <c r="GA13069" s="128"/>
    </row>
    <row r="13070" spans="179:183" x14ac:dyDescent="0.35">
      <c r="FW13070" s="128"/>
      <c r="FX13070" s="128"/>
      <c r="FY13070" s="129"/>
      <c r="GA13070" s="128"/>
    </row>
    <row r="13071" spans="179:183" x14ac:dyDescent="0.35">
      <c r="FW13071" s="128"/>
      <c r="FX13071" s="128"/>
      <c r="FY13071" s="129"/>
      <c r="GA13071" s="128"/>
    </row>
    <row r="13072" spans="179:183" x14ac:dyDescent="0.35">
      <c r="FW13072" s="128"/>
      <c r="FX13072" s="128"/>
      <c r="FY13072" s="129"/>
      <c r="GA13072" s="128"/>
    </row>
    <row r="13073" spans="179:183" x14ac:dyDescent="0.35">
      <c r="FW13073" s="128"/>
      <c r="FX13073" s="128"/>
      <c r="FY13073" s="129"/>
      <c r="GA13073" s="128"/>
    </row>
    <row r="13074" spans="179:183" x14ac:dyDescent="0.35">
      <c r="FW13074" s="128"/>
      <c r="FX13074" s="128"/>
      <c r="FY13074" s="129"/>
      <c r="GA13074" s="128"/>
    </row>
    <row r="13075" spans="179:183" x14ac:dyDescent="0.35">
      <c r="FW13075" s="128"/>
      <c r="FX13075" s="128"/>
      <c r="FY13075" s="129"/>
      <c r="GA13075" s="128"/>
    </row>
    <row r="13076" spans="179:183" x14ac:dyDescent="0.35">
      <c r="FW13076" s="128"/>
      <c r="FX13076" s="128"/>
      <c r="FY13076" s="129"/>
      <c r="GA13076" s="128"/>
    </row>
    <row r="13077" spans="179:183" x14ac:dyDescent="0.35">
      <c r="FW13077" s="128"/>
      <c r="FX13077" s="128"/>
      <c r="FY13077" s="129"/>
      <c r="GA13077" s="128"/>
    </row>
    <row r="13078" spans="179:183" x14ac:dyDescent="0.35">
      <c r="FW13078" s="128"/>
      <c r="FX13078" s="128"/>
      <c r="FY13078" s="129"/>
      <c r="GA13078" s="128"/>
    </row>
    <row r="13079" spans="179:183" x14ac:dyDescent="0.35">
      <c r="FW13079" s="128"/>
      <c r="FX13079" s="128"/>
      <c r="FY13079" s="129"/>
      <c r="GA13079" s="128"/>
    </row>
    <row r="13080" spans="179:183" x14ac:dyDescent="0.35">
      <c r="FW13080" s="128"/>
      <c r="FX13080" s="128"/>
      <c r="FY13080" s="129"/>
      <c r="GA13080" s="128"/>
    </row>
    <row r="13081" spans="179:183" x14ac:dyDescent="0.35">
      <c r="FW13081" s="128"/>
      <c r="FX13081" s="128"/>
      <c r="FY13081" s="129"/>
      <c r="GA13081" s="128"/>
    </row>
    <row r="13082" spans="179:183" x14ac:dyDescent="0.35">
      <c r="FW13082" s="128"/>
      <c r="FX13082" s="128"/>
      <c r="FY13082" s="129"/>
      <c r="GA13082" s="128"/>
    </row>
    <row r="13083" spans="179:183" x14ac:dyDescent="0.35">
      <c r="FW13083" s="128"/>
      <c r="FX13083" s="128"/>
      <c r="FY13083" s="129"/>
      <c r="GA13083" s="128"/>
    </row>
    <row r="13084" spans="179:183" x14ac:dyDescent="0.35">
      <c r="FW13084" s="128"/>
      <c r="FX13084" s="128"/>
      <c r="FY13084" s="129"/>
      <c r="GA13084" s="128"/>
    </row>
    <row r="13085" spans="179:183" x14ac:dyDescent="0.35">
      <c r="FW13085" s="128"/>
      <c r="FX13085" s="128"/>
      <c r="FY13085" s="129"/>
      <c r="GA13085" s="128"/>
    </row>
    <row r="13086" spans="179:183" x14ac:dyDescent="0.35">
      <c r="FW13086" s="128"/>
      <c r="FX13086" s="128"/>
      <c r="FY13086" s="129"/>
      <c r="GA13086" s="128"/>
    </row>
    <row r="13087" spans="179:183" x14ac:dyDescent="0.35">
      <c r="FW13087" s="128"/>
      <c r="FX13087" s="128"/>
      <c r="FY13087" s="129"/>
      <c r="GA13087" s="128"/>
    </row>
    <row r="13088" spans="179:183" x14ac:dyDescent="0.35">
      <c r="FW13088" s="128"/>
      <c r="FX13088" s="128"/>
      <c r="FY13088" s="129"/>
      <c r="GA13088" s="128"/>
    </row>
    <row r="13089" spans="179:183" x14ac:dyDescent="0.35">
      <c r="FW13089" s="128"/>
      <c r="FX13089" s="128"/>
      <c r="FY13089" s="129"/>
      <c r="GA13089" s="128"/>
    </row>
    <row r="13090" spans="179:183" x14ac:dyDescent="0.35">
      <c r="FW13090" s="128"/>
      <c r="FX13090" s="128"/>
      <c r="FY13090" s="129"/>
      <c r="GA13090" s="128"/>
    </row>
    <row r="13091" spans="179:183" x14ac:dyDescent="0.35">
      <c r="FW13091" s="128"/>
      <c r="FX13091" s="128"/>
      <c r="FY13091" s="129"/>
      <c r="GA13091" s="128"/>
    </row>
    <row r="13092" spans="179:183" x14ac:dyDescent="0.35">
      <c r="FW13092" s="128"/>
      <c r="FX13092" s="128"/>
      <c r="FY13092" s="129"/>
      <c r="GA13092" s="128"/>
    </row>
    <row r="13093" spans="179:183" x14ac:dyDescent="0.35">
      <c r="FW13093" s="128"/>
      <c r="FX13093" s="128"/>
      <c r="FY13093" s="129"/>
      <c r="GA13093" s="128"/>
    </row>
    <row r="13094" spans="179:183" x14ac:dyDescent="0.35">
      <c r="FW13094" s="128"/>
      <c r="FX13094" s="128"/>
      <c r="FY13094" s="129"/>
      <c r="GA13094" s="128"/>
    </row>
    <row r="13095" spans="179:183" x14ac:dyDescent="0.35">
      <c r="FW13095" s="128"/>
      <c r="FX13095" s="128"/>
      <c r="FY13095" s="129"/>
      <c r="GA13095" s="128"/>
    </row>
    <row r="13096" spans="179:183" x14ac:dyDescent="0.35">
      <c r="FW13096" s="128"/>
      <c r="FX13096" s="128"/>
      <c r="FY13096" s="129"/>
      <c r="GA13096" s="128"/>
    </row>
    <row r="13097" spans="179:183" x14ac:dyDescent="0.35">
      <c r="FW13097" s="128"/>
      <c r="FX13097" s="128"/>
      <c r="FY13097" s="129"/>
      <c r="GA13097" s="128"/>
    </row>
    <row r="13098" spans="179:183" x14ac:dyDescent="0.35">
      <c r="FW13098" s="128"/>
      <c r="FX13098" s="128"/>
      <c r="FY13098" s="129"/>
      <c r="GA13098" s="128"/>
    </row>
    <row r="13099" spans="179:183" x14ac:dyDescent="0.35">
      <c r="FW13099" s="128"/>
      <c r="FX13099" s="128"/>
      <c r="FY13099" s="129"/>
      <c r="GA13099" s="128"/>
    </row>
    <row r="13100" spans="179:183" x14ac:dyDescent="0.35">
      <c r="FW13100" s="128"/>
      <c r="FX13100" s="128"/>
      <c r="FY13100" s="129"/>
      <c r="GA13100" s="128"/>
    </row>
    <row r="13101" spans="179:183" x14ac:dyDescent="0.35">
      <c r="FW13101" s="128"/>
      <c r="FX13101" s="128"/>
      <c r="FY13101" s="129"/>
      <c r="GA13101" s="128"/>
    </row>
    <row r="13102" spans="179:183" x14ac:dyDescent="0.35">
      <c r="FW13102" s="128"/>
      <c r="FX13102" s="128"/>
      <c r="FY13102" s="129"/>
      <c r="GA13102" s="128"/>
    </row>
    <row r="13103" spans="179:183" x14ac:dyDescent="0.35">
      <c r="FW13103" s="128"/>
      <c r="FX13103" s="128"/>
      <c r="FY13103" s="129"/>
      <c r="GA13103" s="128"/>
    </row>
    <row r="13104" spans="179:183" x14ac:dyDescent="0.35">
      <c r="FW13104" s="128"/>
      <c r="FX13104" s="128"/>
      <c r="FY13104" s="129"/>
      <c r="GA13104" s="128"/>
    </row>
    <row r="13105" spans="179:183" x14ac:dyDescent="0.35">
      <c r="FW13105" s="128"/>
      <c r="FX13105" s="128"/>
      <c r="FY13105" s="129"/>
      <c r="GA13105" s="128"/>
    </row>
    <row r="13106" spans="179:183" x14ac:dyDescent="0.35">
      <c r="FW13106" s="128"/>
      <c r="FX13106" s="128"/>
      <c r="FY13106" s="129"/>
      <c r="GA13106" s="128"/>
    </row>
    <row r="13107" spans="179:183" x14ac:dyDescent="0.35">
      <c r="FW13107" s="128"/>
      <c r="FX13107" s="128"/>
      <c r="FY13107" s="129"/>
      <c r="GA13107" s="128"/>
    </row>
    <row r="13108" spans="179:183" x14ac:dyDescent="0.35">
      <c r="FW13108" s="128"/>
      <c r="FX13108" s="128"/>
      <c r="FY13108" s="129"/>
      <c r="GA13108" s="128"/>
    </row>
    <row r="13109" spans="179:183" x14ac:dyDescent="0.35">
      <c r="FW13109" s="128"/>
      <c r="FX13109" s="128"/>
      <c r="FY13109" s="129"/>
      <c r="GA13109" s="128"/>
    </row>
    <row r="13110" spans="179:183" x14ac:dyDescent="0.35">
      <c r="FW13110" s="128"/>
      <c r="FX13110" s="128"/>
      <c r="FY13110" s="129"/>
      <c r="GA13110" s="128"/>
    </row>
    <row r="13111" spans="179:183" x14ac:dyDescent="0.35">
      <c r="FW13111" s="128"/>
      <c r="FX13111" s="128"/>
      <c r="FY13111" s="129"/>
      <c r="GA13111" s="128"/>
    </row>
    <row r="13112" spans="179:183" x14ac:dyDescent="0.35">
      <c r="FW13112" s="128"/>
      <c r="FX13112" s="128"/>
      <c r="FY13112" s="129"/>
      <c r="GA13112" s="128"/>
    </row>
    <row r="13113" spans="179:183" x14ac:dyDescent="0.35">
      <c r="FW13113" s="128"/>
      <c r="FX13113" s="128"/>
      <c r="FY13113" s="129"/>
      <c r="GA13113" s="128"/>
    </row>
    <row r="13114" spans="179:183" x14ac:dyDescent="0.35">
      <c r="FW13114" s="128"/>
      <c r="FX13114" s="128"/>
      <c r="FY13114" s="129"/>
      <c r="GA13114" s="128"/>
    </row>
    <row r="13115" spans="179:183" x14ac:dyDescent="0.35">
      <c r="FW13115" s="128"/>
      <c r="FX13115" s="128"/>
      <c r="FY13115" s="129"/>
      <c r="GA13115" s="128"/>
    </row>
    <row r="13116" spans="179:183" x14ac:dyDescent="0.35">
      <c r="FW13116" s="128"/>
      <c r="FX13116" s="128"/>
      <c r="FY13116" s="129"/>
      <c r="GA13116" s="128"/>
    </row>
    <row r="13117" spans="179:183" x14ac:dyDescent="0.35">
      <c r="FW13117" s="128"/>
      <c r="FX13117" s="128"/>
      <c r="FY13117" s="129"/>
      <c r="GA13117" s="128"/>
    </row>
    <row r="13118" spans="179:183" x14ac:dyDescent="0.35">
      <c r="FW13118" s="128"/>
      <c r="FX13118" s="128"/>
      <c r="FY13118" s="129"/>
      <c r="GA13118" s="128"/>
    </row>
    <row r="13119" spans="179:183" x14ac:dyDescent="0.35">
      <c r="FW13119" s="128"/>
      <c r="FX13119" s="128"/>
      <c r="FY13119" s="129"/>
      <c r="GA13119" s="128"/>
    </row>
    <row r="13120" spans="179:183" x14ac:dyDescent="0.35">
      <c r="FW13120" s="128"/>
      <c r="FX13120" s="128"/>
      <c r="FY13120" s="129"/>
      <c r="GA13120" s="128"/>
    </row>
    <row r="13121" spans="179:183" x14ac:dyDescent="0.35">
      <c r="FW13121" s="128"/>
      <c r="FX13121" s="128"/>
      <c r="FY13121" s="129"/>
      <c r="GA13121" s="128"/>
    </row>
    <row r="13122" spans="179:183" x14ac:dyDescent="0.35">
      <c r="FW13122" s="128"/>
      <c r="FX13122" s="128"/>
      <c r="FY13122" s="129"/>
      <c r="GA13122" s="128"/>
    </row>
    <row r="13123" spans="179:183" x14ac:dyDescent="0.35">
      <c r="FW13123" s="128"/>
      <c r="FX13123" s="128"/>
      <c r="FY13123" s="129"/>
      <c r="GA13123" s="128"/>
    </row>
    <row r="13124" spans="179:183" x14ac:dyDescent="0.35">
      <c r="FW13124" s="128"/>
      <c r="FX13124" s="128"/>
      <c r="FY13124" s="129"/>
      <c r="GA13124" s="128"/>
    </row>
    <row r="13125" spans="179:183" x14ac:dyDescent="0.35">
      <c r="FW13125" s="128"/>
      <c r="FX13125" s="128"/>
      <c r="FY13125" s="129"/>
      <c r="GA13125" s="128"/>
    </row>
    <row r="13126" spans="179:183" x14ac:dyDescent="0.35">
      <c r="FW13126" s="128"/>
      <c r="FX13126" s="128"/>
      <c r="FY13126" s="129"/>
      <c r="GA13126" s="128"/>
    </row>
    <row r="13127" spans="179:183" x14ac:dyDescent="0.35">
      <c r="FW13127" s="128"/>
      <c r="FX13127" s="128"/>
      <c r="FY13127" s="129"/>
      <c r="GA13127" s="128"/>
    </row>
    <row r="13128" spans="179:183" x14ac:dyDescent="0.35">
      <c r="FW13128" s="128"/>
      <c r="FX13128" s="128"/>
      <c r="FY13128" s="129"/>
      <c r="GA13128" s="128"/>
    </row>
    <row r="13129" spans="179:183" x14ac:dyDescent="0.35">
      <c r="FW13129" s="128"/>
      <c r="FX13129" s="128"/>
      <c r="FY13129" s="129"/>
      <c r="GA13129" s="128"/>
    </row>
    <row r="13130" spans="179:183" x14ac:dyDescent="0.35">
      <c r="FW13130" s="128"/>
      <c r="FX13130" s="128"/>
      <c r="FY13130" s="129"/>
      <c r="GA13130" s="128"/>
    </row>
    <row r="13131" spans="179:183" x14ac:dyDescent="0.35">
      <c r="FW13131" s="128"/>
      <c r="FX13131" s="128"/>
      <c r="FY13131" s="129"/>
      <c r="GA13131" s="128"/>
    </row>
    <row r="13132" spans="179:183" x14ac:dyDescent="0.35">
      <c r="FW13132" s="128"/>
      <c r="FX13132" s="128"/>
      <c r="FY13132" s="129"/>
      <c r="GA13132" s="128"/>
    </row>
    <row r="13133" spans="179:183" x14ac:dyDescent="0.35">
      <c r="FW13133" s="128"/>
      <c r="FX13133" s="128"/>
      <c r="FY13133" s="129"/>
      <c r="GA13133" s="128"/>
    </row>
    <row r="13134" spans="179:183" x14ac:dyDescent="0.35">
      <c r="FW13134" s="128"/>
      <c r="FX13134" s="128"/>
      <c r="FY13134" s="129"/>
      <c r="GA13134" s="128"/>
    </row>
    <row r="13135" spans="179:183" x14ac:dyDescent="0.35">
      <c r="FW13135" s="128"/>
      <c r="FX13135" s="128"/>
      <c r="FY13135" s="129"/>
      <c r="GA13135" s="128"/>
    </row>
    <row r="13136" spans="179:183" x14ac:dyDescent="0.35">
      <c r="FW13136" s="128"/>
      <c r="FX13136" s="128"/>
      <c r="FY13136" s="129"/>
      <c r="GA13136" s="128"/>
    </row>
    <row r="13137" spans="179:183" x14ac:dyDescent="0.35">
      <c r="FW13137" s="128"/>
      <c r="FX13137" s="128"/>
      <c r="FY13137" s="129"/>
      <c r="GA13137" s="128"/>
    </row>
    <row r="13138" spans="179:183" x14ac:dyDescent="0.35">
      <c r="FW13138" s="128"/>
      <c r="FX13138" s="128"/>
      <c r="FY13138" s="129"/>
      <c r="GA13138" s="128"/>
    </row>
    <row r="13139" spans="179:183" x14ac:dyDescent="0.35">
      <c r="FW13139" s="128"/>
      <c r="FX13139" s="128"/>
      <c r="FY13139" s="129"/>
      <c r="GA13139" s="128"/>
    </row>
    <row r="13140" spans="179:183" x14ac:dyDescent="0.35">
      <c r="FW13140" s="128"/>
      <c r="FX13140" s="128"/>
      <c r="FY13140" s="129"/>
      <c r="GA13140" s="128"/>
    </row>
    <row r="13141" spans="179:183" x14ac:dyDescent="0.35">
      <c r="FW13141" s="128"/>
      <c r="FX13141" s="128"/>
      <c r="FY13141" s="129"/>
      <c r="GA13141" s="128"/>
    </row>
    <row r="13142" spans="179:183" x14ac:dyDescent="0.35">
      <c r="FW13142" s="128"/>
      <c r="FX13142" s="128"/>
      <c r="FY13142" s="129"/>
      <c r="GA13142" s="128"/>
    </row>
    <row r="13143" spans="179:183" x14ac:dyDescent="0.35">
      <c r="FW13143" s="128"/>
      <c r="FX13143" s="128"/>
      <c r="FY13143" s="129"/>
      <c r="GA13143" s="128"/>
    </row>
    <row r="13144" spans="179:183" x14ac:dyDescent="0.35">
      <c r="FW13144" s="128"/>
      <c r="FX13144" s="128"/>
      <c r="FY13144" s="129"/>
      <c r="GA13144" s="128"/>
    </row>
    <row r="13145" spans="179:183" x14ac:dyDescent="0.35">
      <c r="FW13145" s="128"/>
      <c r="FX13145" s="128"/>
      <c r="FY13145" s="129"/>
      <c r="GA13145" s="128"/>
    </row>
    <row r="13146" spans="179:183" x14ac:dyDescent="0.35">
      <c r="FW13146" s="128"/>
      <c r="FX13146" s="128"/>
      <c r="FY13146" s="129"/>
      <c r="GA13146" s="128"/>
    </row>
    <row r="13147" spans="179:183" x14ac:dyDescent="0.35">
      <c r="FW13147" s="128"/>
      <c r="FX13147" s="128"/>
      <c r="FY13147" s="129"/>
      <c r="GA13147" s="128"/>
    </row>
    <row r="13148" spans="179:183" x14ac:dyDescent="0.35">
      <c r="FW13148" s="128"/>
      <c r="FX13148" s="128"/>
      <c r="FY13148" s="129"/>
      <c r="GA13148" s="128"/>
    </row>
    <row r="13149" spans="179:183" x14ac:dyDescent="0.35">
      <c r="FW13149" s="128"/>
      <c r="FX13149" s="128"/>
      <c r="FY13149" s="129"/>
      <c r="GA13149" s="128"/>
    </row>
    <row r="13150" spans="179:183" x14ac:dyDescent="0.35">
      <c r="FW13150" s="128"/>
      <c r="FX13150" s="128"/>
      <c r="FY13150" s="129"/>
      <c r="GA13150" s="128"/>
    </row>
    <row r="13151" spans="179:183" x14ac:dyDescent="0.35">
      <c r="FW13151" s="128"/>
      <c r="FX13151" s="128"/>
      <c r="FY13151" s="129"/>
      <c r="GA13151" s="128"/>
    </row>
    <row r="13152" spans="179:183" x14ac:dyDescent="0.35">
      <c r="FW13152" s="128"/>
      <c r="FX13152" s="128"/>
      <c r="FY13152" s="129"/>
      <c r="GA13152" s="128"/>
    </row>
    <row r="13153" spans="179:183" x14ac:dyDescent="0.35">
      <c r="FW13153" s="128"/>
      <c r="FX13153" s="128"/>
      <c r="FY13153" s="129"/>
      <c r="GA13153" s="128"/>
    </row>
    <row r="13154" spans="179:183" x14ac:dyDescent="0.35">
      <c r="FW13154" s="128"/>
      <c r="FX13154" s="128"/>
      <c r="FY13154" s="129"/>
      <c r="GA13154" s="128"/>
    </row>
    <row r="13155" spans="179:183" x14ac:dyDescent="0.35">
      <c r="FW13155" s="128"/>
      <c r="FX13155" s="128"/>
      <c r="FY13155" s="129"/>
      <c r="GA13155" s="128"/>
    </row>
    <row r="13156" spans="179:183" x14ac:dyDescent="0.35">
      <c r="FW13156" s="128"/>
      <c r="FX13156" s="128"/>
      <c r="FY13156" s="129"/>
      <c r="GA13156" s="128"/>
    </row>
    <row r="13157" spans="179:183" x14ac:dyDescent="0.35">
      <c r="FW13157" s="128"/>
      <c r="FX13157" s="128"/>
      <c r="FY13157" s="129"/>
      <c r="GA13157" s="128"/>
    </row>
    <row r="13158" spans="179:183" x14ac:dyDescent="0.35">
      <c r="FW13158" s="128"/>
      <c r="FX13158" s="128"/>
      <c r="FY13158" s="129"/>
      <c r="GA13158" s="128"/>
    </row>
    <row r="13159" spans="179:183" x14ac:dyDescent="0.35">
      <c r="FW13159" s="128"/>
      <c r="FX13159" s="128"/>
      <c r="FY13159" s="129"/>
      <c r="GA13159" s="128"/>
    </row>
    <row r="13160" spans="179:183" x14ac:dyDescent="0.35">
      <c r="FW13160" s="128"/>
      <c r="FX13160" s="128"/>
      <c r="FY13160" s="129"/>
      <c r="GA13160" s="128"/>
    </row>
    <row r="13161" spans="179:183" x14ac:dyDescent="0.35">
      <c r="FW13161" s="128"/>
      <c r="FX13161" s="128"/>
      <c r="FY13161" s="129"/>
      <c r="GA13161" s="128"/>
    </row>
    <row r="13162" spans="179:183" x14ac:dyDescent="0.35">
      <c r="FW13162" s="128"/>
      <c r="FX13162" s="128"/>
      <c r="FY13162" s="129"/>
      <c r="GA13162" s="128"/>
    </row>
    <row r="13163" spans="179:183" x14ac:dyDescent="0.35">
      <c r="FW13163" s="128"/>
      <c r="FX13163" s="128"/>
      <c r="FY13163" s="129"/>
      <c r="GA13163" s="128"/>
    </row>
    <row r="13164" spans="179:183" x14ac:dyDescent="0.35">
      <c r="FW13164" s="128"/>
      <c r="FX13164" s="128"/>
      <c r="FY13164" s="129"/>
      <c r="GA13164" s="128"/>
    </row>
    <row r="13165" spans="179:183" x14ac:dyDescent="0.35">
      <c r="FW13165" s="128"/>
      <c r="FX13165" s="128"/>
      <c r="FY13165" s="129"/>
      <c r="GA13165" s="128"/>
    </row>
    <row r="13166" spans="179:183" x14ac:dyDescent="0.35">
      <c r="FW13166" s="128"/>
      <c r="FX13166" s="128"/>
      <c r="FY13166" s="129"/>
      <c r="GA13166" s="128"/>
    </row>
    <row r="13167" spans="179:183" x14ac:dyDescent="0.35">
      <c r="FW13167" s="128"/>
      <c r="FX13167" s="128"/>
      <c r="FY13167" s="129"/>
      <c r="GA13167" s="128"/>
    </row>
    <row r="13168" spans="179:183" x14ac:dyDescent="0.35">
      <c r="FW13168" s="128"/>
      <c r="FX13168" s="128"/>
      <c r="FY13168" s="129"/>
      <c r="GA13168" s="128"/>
    </row>
    <row r="13169" spans="179:183" x14ac:dyDescent="0.35">
      <c r="FW13169" s="128"/>
      <c r="FX13169" s="128"/>
      <c r="FY13169" s="129"/>
      <c r="GA13169" s="128"/>
    </row>
    <row r="13170" spans="179:183" x14ac:dyDescent="0.35">
      <c r="FW13170" s="128"/>
      <c r="FX13170" s="128"/>
      <c r="FY13170" s="129"/>
      <c r="GA13170" s="128"/>
    </row>
    <row r="13171" spans="179:183" x14ac:dyDescent="0.35">
      <c r="FW13171" s="128"/>
      <c r="FX13171" s="128"/>
      <c r="FY13171" s="129"/>
      <c r="GA13171" s="128"/>
    </row>
    <row r="13172" spans="179:183" x14ac:dyDescent="0.35">
      <c r="FW13172" s="128"/>
      <c r="FX13172" s="128"/>
      <c r="FY13172" s="129"/>
      <c r="GA13172" s="128"/>
    </row>
    <row r="13173" spans="179:183" x14ac:dyDescent="0.35">
      <c r="FW13173" s="128"/>
      <c r="FX13173" s="128"/>
      <c r="FY13173" s="129"/>
      <c r="GA13173" s="128"/>
    </row>
    <row r="13174" spans="179:183" x14ac:dyDescent="0.35">
      <c r="FW13174" s="128"/>
      <c r="FX13174" s="128"/>
      <c r="FY13174" s="129"/>
      <c r="GA13174" s="128"/>
    </row>
    <row r="13175" spans="179:183" x14ac:dyDescent="0.35">
      <c r="FW13175" s="128"/>
      <c r="FX13175" s="128"/>
      <c r="FY13175" s="129"/>
      <c r="GA13175" s="128"/>
    </row>
    <row r="13176" spans="179:183" x14ac:dyDescent="0.35">
      <c r="FW13176" s="128"/>
      <c r="FX13176" s="128"/>
      <c r="FY13176" s="129"/>
      <c r="GA13176" s="128"/>
    </row>
    <row r="13177" spans="179:183" x14ac:dyDescent="0.35">
      <c r="FW13177" s="128"/>
      <c r="FX13177" s="128"/>
      <c r="FY13177" s="129"/>
      <c r="GA13177" s="128"/>
    </row>
    <row r="13178" spans="179:183" x14ac:dyDescent="0.35">
      <c r="FW13178" s="128"/>
      <c r="FX13178" s="128"/>
      <c r="FY13178" s="129"/>
      <c r="GA13178" s="128"/>
    </row>
    <row r="13179" spans="179:183" x14ac:dyDescent="0.35">
      <c r="FW13179" s="128"/>
      <c r="FX13179" s="128"/>
      <c r="FY13179" s="129"/>
      <c r="GA13179" s="128"/>
    </row>
    <row r="13180" spans="179:183" x14ac:dyDescent="0.35">
      <c r="FW13180" s="128"/>
      <c r="FX13180" s="128"/>
      <c r="FY13180" s="129"/>
      <c r="GA13180" s="128"/>
    </row>
    <row r="13181" spans="179:183" x14ac:dyDescent="0.35">
      <c r="FW13181" s="128"/>
      <c r="FX13181" s="128"/>
      <c r="FY13181" s="129"/>
      <c r="GA13181" s="128"/>
    </row>
    <row r="13182" spans="179:183" x14ac:dyDescent="0.35">
      <c r="FW13182" s="128"/>
      <c r="FX13182" s="128"/>
      <c r="FY13182" s="129"/>
      <c r="GA13182" s="128"/>
    </row>
    <row r="13183" spans="179:183" x14ac:dyDescent="0.35">
      <c r="FW13183" s="128"/>
      <c r="FX13183" s="128"/>
      <c r="FY13183" s="129"/>
      <c r="GA13183" s="128"/>
    </row>
    <row r="13184" spans="179:183" x14ac:dyDescent="0.35">
      <c r="FW13184" s="128"/>
      <c r="FX13184" s="128"/>
      <c r="FY13184" s="129"/>
      <c r="GA13184" s="128"/>
    </row>
    <row r="13185" spans="179:183" x14ac:dyDescent="0.35">
      <c r="FW13185" s="128"/>
      <c r="FX13185" s="128"/>
      <c r="FY13185" s="129"/>
      <c r="GA13185" s="128"/>
    </row>
    <row r="13186" spans="179:183" x14ac:dyDescent="0.35">
      <c r="FW13186" s="128"/>
      <c r="FX13186" s="128"/>
      <c r="FY13186" s="129"/>
      <c r="GA13186" s="128"/>
    </row>
    <row r="13187" spans="179:183" x14ac:dyDescent="0.35">
      <c r="FW13187" s="128"/>
      <c r="FX13187" s="128"/>
      <c r="FY13187" s="129"/>
      <c r="GA13187" s="128"/>
    </row>
    <row r="13188" spans="179:183" x14ac:dyDescent="0.35">
      <c r="FW13188" s="128"/>
      <c r="FX13188" s="128"/>
      <c r="FY13188" s="129"/>
      <c r="GA13188" s="128"/>
    </row>
    <row r="13189" spans="179:183" x14ac:dyDescent="0.35">
      <c r="FW13189" s="128"/>
      <c r="FX13189" s="128"/>
      <c r="FY13189" s="129"/>
      <c r="GA13189" s="128"/>
    </row>
    <row r="13190" spans="179:183" x14ac:dyDescent="0.35">
      <c r="FW13190" s="128"/>
      <c r="FX13190" s="128"/>
      <c r="FY13190" s="129"/>
      <c r="GA13190" s="128"/>
    </row>
    <row r="13191" spans="179:183" x14ac:dyDescent="0.35">
      <c r="FW13191" s="128"/>
      <c r="FX13191" s="128"/>
      <c r="FY13191" s="129"/>
      <c r="GA13191" s="128"/>
    </row>
    <row r="13192" spans="179:183" x14ac:dyDescent="0.35">
      <c r="FW13192" s="128"/>
      <c r="FX13192" s="128"/>
      <c r="FY13192" s="129"/>
      <c r="GA13192" s="128"/>
    </row>
    <row r="13193" spans="179:183" x14ac:dyDescent="0.35">
      <c r="FW13193" s="128"/>
      <c r="FX13193" s="128"/>
      <c r="FY13193" s="129"/>
      <c r="GA13193" s="128"/>
    </row>
    <row r="13194" spans="179:183" x14ac:dyDescent="0.35">
      <c r="FW13194" s="128"/>
      <c r="FX13194" s="128"/>
      <c r="FY13194" s="129"/>
      <c r="GA13194" s="128"/>
    </row>
    <row r="13195" spans="179:183" x14ac:dyDescent="0.35">
      <c r="FW13195" s="128"/>
      <c r="FX13195" s="128"/>
      <c r="FY13195" s="129"/>
      <c r="GA13195" s="128"/>
    </row>
    <row r="13196" spans="179:183" x14ac:dyDescent="0.35">
      <c r="FW13196" s="128"/>
      <c r="FX13196" s="128"/>
      <c r="FY13196" s="129"/>
      <c r="GA13196" s="128"/>
    </row>
    <row r="13197" spans="179:183" x14ac:dyDescent="0.35">
      <c r="FW13197" s="128"/>
      <c r="FX13197" s="128"/>
      <c r="FY13197" s="129"/>
      <c r="GA13197" s="128"/>
    </row>
    <row r="13198" spans="179:183" x14ac:dyDescent="0.35">
      <c r="FW13198" s="128"/>
      <c r="FX13198" s="128"/>
      <c r="FY13198" s="129"/>
      <c r="GA13198" s="128"/>
    </row>
    <row r="13199" spans="179:183" x14ac:dyDescent="0.35">
      <c r="FW13199" s="128"/>
      <c r="FX13199" s="128"/>
      <c r="FY13199" s="129"/>
      <c r="GA13199" s="128"/>
    </row>
    <row r="13200" spans="179:183" x14ac:dyDescent="0.35">
      <c r="FW13200" s="128"/>
      <c r="FX13200" s="128"/>
      <c r="FY13200" s="129"/>
      <c r="GA13200" s="128"/>
    </row>
    <row r="13201" spans="179:183" x14ac:dyDescent="0.35">
      <c r="FW13201" s="128"/>
      <c r="FX13201" s="128"/>
      <c r="FY13201" s="129"/>
      <c r="GA13201" s="128"/>
    </row>
    <row r="13202" spans="179:183" x14ac:dyDescent="0.35">
      <c r="FW13202" s="128"/>
      <c r="FX13202" s="128"/>
      <c r="FY13202" s="129"/>
      <c r="GA13202" s="128"/>
    </row>
    <row r="13203" spans="179:183" x14ac:dyDescent="0.35">
      <c r="FW13203" s="128"/>
      <c r="FX13203" s="128"/>
      <c r="FY13203" s="129"/>
      <c r="GA13203" s="128"/>
    </row>
    <row r="13204" spans="179:183" x14ac:dyDescent="0.35">
      <c r="FW13204" s="128"/>
      <c r="FX13204" s="128"/>
      <c r="FY13204" s="129"/>
      <c r="GA13204" s="128"/>
    </row>
    <row r="13205" spans="179:183" x14ac:dyDescent="0.35">
      <c r="FW13205" s="128"/>
      <c r="FX13205" s="128"/>
      <c r="FY13205" s="129"/>
      <c r="GA13205" s="128"/>
    </row>
    <row r="13206" spans="179:183" x14ac:dyDescent="0.35">
      <c r="FW13206" s="128"/>
      <c r="FX13206" s="128"/>
      <c r="FY13206" s="129"/>
      <c r="GA13206" s="128"/>
    </row>
    <row r="13207" spans="179:183" x14ac:dyDescent="0.35">
      <c r="FW13207" s="128"/>
      <c r="FX13207" s="128"/>
      <c r="FY13207" s="129"/>
      <c r="GA13207" s="128"/>
    </row>
    <row r="13208" spans="179:183" x14ac:dyDescent="0.35">
      <c r="FW13208" s="128"/>
      <c r="FX13208" s="128"/>
      <c r="FY13208" s="129"/>
      <c r="GA13208" s="128"/>
    </row>
    <row r="13209" spans="179:183" x14ac:dyDescent="0.35">
      <c r="FW13209" s="128"/>
      <c r="FX13209" s="128"/>
      <c r="FY13209" s="129"/>
      <c r="GA13209" s="128"/>
    </row>
    <row r="13210" spans="179:183" x14ac:dyDescent="0.35">
      <c r="FW13210" s="128"/>
      <c r="FX13210" s="128"/>
      <c r="FY13210" s="129"/>
      <c r="GA13210" s="128"/>
    </row>
    <row r="13211" spans="179:183" x14ac:dyDescent="0.35">
      <c r="FW13211" s="128"/>
      <c r="FX13211" s="128"/>
      <c r="FY13211" s="129"/>
      <c r="GA13211" s="128"/>
    </row>
    <row r="13212" spans="179:183" x14ac:dyDescent="0.35">
      <c r="FW13212" s="128"/>
      <c r="FX13212" s="128"/>
      <c r="FY13212" s="129"/>
      <c r="GA13212" s="128"/>
    </row>
    <row r="13213" spans="179:183" x14ac:dyDescent="0.35">
      <c r="FW13213" s="128"/>
      <c r="FX13213" s="128"/>
      <c r="FY13213" s="129"/>
      <c r="GA13213" s="128"/>
    </row>
    <row r="13214" spans="179:183" x14ac:dyDescent="0.35">
      <c r="FW13214" s="128"/>
      <c r="FX13214" s="128"/>
      <c r="FY13214" s="129"/>
      <c r="GA13214" s="128"/>
    </row>
    <row r="13215" spans="179:183" x14ac:dyDescent="0.35">
      <c r="FW13215" s="128"/>
      <c r="FX13215" s="128"/>
      <c r="FY13215" s="129"/>
      <c r="GA13215" s="128"/>
    </row>
    <row r="13216" spans="179:183" x14ac:dyDescent="0.35">
      <c r="FW13216" s="128"/>
      <c r="FX13216" s="128"/>
      <c r="FY13216" s="129"/>
      <c r="GA13216" s="128"/>
    </row>
    <row r="13217" spans="179:183" x14ac:dyDescent="0.35">
      <c r="FW13217" s="128"/>
      <c r="FX13217" s="128"/>
      <c r="FY13217" s="129"/>
      <c r="GA13217" s="128"/>
    </row>
    <row r="13218" spans="179:183" x14ac:dyDescent="0.35">
      <c r="FW13218" s="128"/>
      <c r="FX13218" s="128"/>
      <c r="FY13218" s="129"/>
      <c r="GA13218" s="128"/>
    </row>
    <row r="13219" spans="179:183" x14ac:dyDescent="0.35">
      <c r="FW13219" s="128"/>
      <c r="FX13219" s="128"/>
      <c r="FY13219" s="129"/>
      <c r="GA13219" s="128"/>
    </row>
    <row r="13220" spans="179:183" x14ac:dyDescent="0.35">
      <c r="FW13220" s="128"/>
      <c r="FX13220" s="128"/>
      <c r="FY13220" s="129"/>
      <c r="GA13220" s="128"/>
    </row>
    <row r="13221" spans="179:183" x14ac:dyDescent="0.35">
      <c r="FW13221" s="128"/>
      <c r="FX13221" s="128"/>
      <c r="FY13221" s="129"/>
      <c r="GA13221" s="128"/>
    </row>
    <row r="13222" spans="179:183" x14ac:dyDescent="0.35">
      <c r="FW13222" s="128"/>
      <c r="FX13222" s="128"/>
      <c r="FY13222" s="129"/>
      <c r="GA13222" s="128"/>
    </row>
    <row r="13223" spans="179:183" x14ac:dyDescent="0.35">
      <c r="FW13223" s="128"/>
      <c r="FX13223" s="128"/>
      <c r="FY13223" s="129"/>
      <c r="GA13223" s="128"/>
    </row>
    <row r="13224" spans="179:183" x14ac:dyDescent="0.35">
      <c r="FW13224" s="128"/>
      <c r="FX13224" s="128"/>
      <c r="FY13224" s="129"/>
      <c r="GA13224" s="128"/>
    </row>
    <row r="13225" spans="179:183" x14ac:dyDescent="0.35">
      <c r="FW13225" s="128"/>
      <c r="FX13225" s="128"/>
      <c r="FY13225" s="129"/>
      <c r="GA13225" s="128"/>
    </row>
    <row r="13226" spans="179:183" x14ac:dyDescent="0.35">
      <c r="FW13226" s="128"/>
      <c r="FX13226" s="128"/>
      <c r="FY13226" s="129"/>
      <c r="GA13226" s="128"/>
    </row>
    <row r="13227" spans="179:183" x14ac:dyDescent="0.35">
      <c r="FW13227" s="128"/>
      <c r="FX13227" s="128"/>
      <c r="FY13227" s="129"/>
      <c r="GA13227" s="128"/>
    </row>
    <row r="13228" spans="179:183" x14ac:dyDescent="0.35">
      <c r="FW13228" s="128"/>
      <c r="FX13228" s="128"/>
      <c r="FY13228" s="129"/>
      <c r="GA13228" s="128"/>
    </row>
    <row r="13229" spans="179:183" x14ac:dyDescent="0.35">
      <c r="FW13229" s="128"/>
      <c r="FX13229" s="128"/>
      <c r="FY13229" s="129"/>
      <c r="GA13229" s="128"/>
    </row>
    <row r="13230" spans="179:183" x14ac:dyDescent="0.35">
      <c r="FW13230" s="128"/>
      <c r="FX13230" s="128"/>
      <c r="FY13230" s="129"/>
      <c r="GA13230" s="128"/>
    </row>
    <row r="13231" spans="179:183" x14ac:dyDescent="0.35">
      <c r="FW13231" s="128"/>
      <c r="FX13231" s="128"/>
      <c r="FY13231" s="129"/>
      <c r="GA13231" s="128"/>
    </row>
    <row r="13232" spans="179:183" x14ac:dyDescent="0.35">
      <c r="FW13232" s="128"/>
      <c r="FX13232" s="128"/>
      <c r="FY13232" s="129"/>
      <c r="GA13232" s="128"/>
    </row>
    <row r="13233" spans="179:183" x14ac:dyDescent="0.35">
      <c r="FW13233" s="128"/>
      <c r="FX13233" s="128"/>
      <c r="FY13233" s="129"/>
      <c r="GA13233" s="128"/>
    </row>
    <row r="13234" spans="179:183" x14ac:dyDescent="0.35">
      <c r="FW13234" s="128"/>
      <c r="FX13234" s="128"/>
      <c r="FY13234" s="129"/>
      <c r="GA13234" s="128"/>
    </row>
    <row r="13235" spans="179:183" x14ac:dyDescent="0.35">
      <c r="FW13235" s="128"/>
      <c r="FX13235" s="128"/>
      <c r="FY13235" s="129"/>
      <c r="GA13235" s="128"/>
    </row>
    <row r="13236" spans="179:183" x14ac:dyDescent="0.35">
      <c r="FW13236" s="128"/>
      <c r="FX13236" s="128"/>
      <c r="FY13236" s="129"/>
      <c r="GA13236" s="128"/>
    </row>
    <row r="13237" spans="179:183" x14ac:dyDescent="0.35">
      <c r="FW13237" s="128"/>
      <c r="FX13237" s="128"/>
      <c r="FY13237" s="129"/>
      <c r="GA13237" s="128"/>
    </row>
    <row r="13238" spans="179:183" x14ac:dyDescent="0.35">
      <c r="FW13238" s="128"/>
      <c r="FX13238" s="128"/>
      <c r="FY13238" s="129"/>
      <c r="GA13238" s="128"/>
    </row>
    <row r="13239" spans="179:183" x14ac:dyDescent="0.35">
      <c r="FW13239" s="128"/>
      <c r="FX13239" s="128"/>
      <c r="FY13239" s="129"/>
      <c r="GA13239" s="128"/>
    </row>
    <row r="13240" spans="179:183" x14ac:dyDescent="0.35">
      <c r="FW13240" s="128"/>
      <c r="FX13240" s="128"/>
      <c r="FY13240" s="129"/>
      <c r="GA13240" s="128"/>
    </row>
    <row r="13241" spans="179:183" x14ac:dyDescent="0.35">
      <c r="FW13241" s="128"/>
      <c r="FX13241" s="128"/>
      <c r="FY13241" s="129"/>
      <c r="GA13241" s="128"/>
    </row>
    <row r="13242" spans="179:183" x14ac:dyDescent="0.35">
      <c r="FW13242" s="128"/>
      <c r="FX13242" s="128"/>
      <c r="FY13242" s="129"/>
      <c r="GA13242" s="128"/>
    </row>
    <row r="13243" spans="179:183" x14ac:dyDescent="0.35">
      <c r="FW13243" s="128"/>
      <c r="FX13243" s="128"/>
      <c r="FY13243" s="129"/>
      <c r="GA13243" s="128"/>
    </row>
    <row r="13244" spans="179:183" x14ac:dyDescent="0.35">
      <c r="FW13244" s="128"/>
      <c r="FX13244" s="128"/>
      <c r="FY13244" s="129"/>
      <c r="GA13244" s="128"/>
    </row>
    <row r="13245" spans="179:183" x14ac:dyDescent="0.35">
      <c r="FW13245" s="128"/>
      <c r="FX13245" s="128"/>
      <c r="FY13245" s="129"/>
      <c r="GA13245" s="128"/>
    </row>
    <row r="13246" spans="179:183" x14ac:dyDescent="0.35">
      <c r="FW13246" s="128"/>
      <c r="FX13246" s="128"/>
      <c r="FY13246" s="129"/>
      <c r="GA13246" s="128"/>
    </row>
    <row r="13247" spans="179:183" x14ac:dyDescent="0.35">
      <c r="FW13247" s="128"/>
      <c r="FX13247" s="128"/>
      <c r="FY13247" s="129"/>
      <c r="GA13247" s="128"/>
    </row>
    <row r="13248" spans="179:183" x14ac:dyDescent="0.35">
      <c r="FW13248" s="128"/>
      <c r="FX13248" s="128"/>
      <c r="FY13248" s="129"/>
      <c r="GA13248" s="128"/>
    </row>
    <row r="13249" spans="179:183" x14ac:dyDescent="0.35">
      <c r="FW13249" s="128"/>
      <c r="FX13249" s="128"/>
      <c r="FY13249" s="129"/>
      <c r="GA13249" s="128"/>
    </row>
    <row r="13250" spans="179:183" x14ac:dyDescent="0.35">
      <c r="FW13250" s="128"/>
      <c r="FX13250" s="128"/>
      <c r="FY13250" s="129"/>
      <c r="GA13250" s="128"/>
    </row>
    <row r="13251" spans="179:183" x14ac:dyDescent="0.35">
      <c r="FW13251" s="128"/>
      <c r="FX13251" s="128"/>
      <c r="FY13251" s="129"/>
      <c r="GA13251" s="128"/>
    </row>
    <row r="13252" spans="179:183" x14ac:dyDescent="0.35">
      <c r="FW13252" s="128"/>
      <c r="FX13252" s="128"/>
      <c r="FY13252" s="129"/>
      <c r="GA13252" s="128"/>
    </row>
    <row r="13253" spans="179:183" x14ac:dyDescent="0.35">
      <c r="FW13253" s="128"/>
      <c r="FX13253" s="128"/>
      <c r="FY13253" s="129"/>
      <c r="GA13253" s="128"/>
    </row>
    <row r="13254" spans="179:183" x14ac:dyDescent="0.35">
      <c r="FW13254" s="128"/>
      <c r="FX13254" s="128"/>
      <c r="FY13254" s="129"/>
      <c r="GA13254" s="128"/>
    </row>
    <row r="13255" spans="179:183" x14ac:dyDescent="0.35">
      <c r="FW13255" s="128"/>
      <c r="FX13255" s="128"/>
      <c r="FY13255" s="129"/>
      <c r="GA13255" s="128"/>
    </row>
    <row r="13256" spans="179:183" x14ac:dyDescent="0.35">
      <c r="FW13256" s="128"/>
      <c r="FX13256" s="128"/>
      <c r="FY13256" s="129"/>
      <c r="GA13256" s="128"/>
    </row>
    <row r="13257" spans="179:183" x14ac:dyDescent="0.35">
      <c r="FW13257" s="128"/>
      <c r="FX13257" s="128"/>
      <c r="FY13257" s="129"/>
      <c r="GA13257" s="128"/>
    </row>
    <row r="13258" spans="179:183" x14ac:dyDescent="0.35">
      <c r="FW13258" s="128"/>
      <c r="FX13258" s="128"/>
      <c r="FY13258" s="129"/>
      <c r="GA13258" s="128"/>
    </row>
    <row r="13259" spans="179:183" x14ac:dyDescent="0.35">
      <c r="FW13259" s="128"/>
      <c r="FX13259" s="128"/>
      <c r="FY13259" s="129"/>
      <c r="GA13259" s="128"/>
    </row>
    <row r="13260" spans="179:183" x14ac:dyDescent="0.35">
      <c r="FW13260" s="128"/>
      <c r="FX13260" s="128"/>
      <c r="FY13260" s="129"/>
      <c r="GA13260" s="128"/>
    </row>
    <row r="13261" spans="179:183" x14ac:dyDescent="0.35">
      <c r="FW13261" s="128"/>
      <c r="FX13261" s="128"/>
      <c r="FY13261" s="129"/>
      <c r="GA13261" s="128"/>
    </row>
    <row r="13262" spans="179:183" x14ac:dyDescent="0.35">
      <c r="FW13262" s="128"/>
      <c r="FX13262" s="128"/>
      <c r="FY13262" s="129"/>
      <c r="GA13262" s="128"/>
    </row>
    <row r="13263" spans="179:183" x14ac:dyDescent="0.35">
      <c r="FW13263" s="128"/>
      <c r="FX13263" s="128"/>
      <c r="FY13263" s="129"/>
      <c r="GA13263" s="128"/>
    </row>
    <row r="13264" spans="179:183" x14ac:dyDescent="0.35">
      <c r="FW13264" s="128"/>
      <c r="FX13264" s="128"/>
      <c r="FY13264" s="129"/>
      <c r="GA13264" s="128"/>
    </row>
    <row r="13265" spans="179:183" x14ac:dyDescent="0.35">
      <c r="FW13265" s="128"/>
      <c r="FX13265" s="128"/>
      <c r="FY13265" s="129"/>
      <c r="GA13265" s="128"/>
    </row>
    <row r="13266" spans="179:183" x14ac:dyDescent="0.35">
      <c r="FW13266" s="128"/>
      <c r="FX13266" s="128"/>
      <c r="FY13266" s="129"/>
      <c r="GA13266" s="128"/>
    </row>
    <row r="13267" spans="179:183" x14ac:dyDescent="0.35">
      <c r="FW13267" s="128"/>
      <c r="FX13267" s="128"/>
      <c r="FY13267" s="129"/>
      <c r="GA13267" s="128"/>
    </row>
    <row r="13268" spans="179:183" x14ac:dyDescent="0.35">
      <c r="FW13268" s="128"/>
      <c r="FX13268" s="128"/>
      <c r="FY13268" s="129"/>
      <c r="GA13268" s="128"/>
    </row>
    <row r="13269" spans="179:183" x14ac:dyDescent="0.35">
      <c r="FW13269" s="128"/>
      <c r="FX13269" s="128"/>
      <c r="FY13269" s="129"/>
      <c r="GA13269" s="128"/>
    </row>
    <row r="13270" spans="179:183" x14ac:dyDescent="0.35">
      <c r="FW13270" s="128"/>
      <c r="FX13270" s="128"/>
      <c r="FY13270" s="129"/>
      <c r="GA13270" s="128"/>
    </row>
    <row r="13271" spans="179:183" x14ac:dyDescent="0.35">
      <c r="FW13271" s="128"/>
      <c r="FX13271" s="128"/>
      <c r="FY13271" s="129"/>
      <c r="GA13271" s="128"/>
    </row>
    <row r="13272" spans="179:183" x14ac:dyDescent="0.35">
      <c r="FW13272" s="128"/>
      <c r="FX13272" s="128"/>
      <c r="FY13272" s="129"/>
      <c r="GA13272" s="128"/>
    </row>
    <row r="13273" spans="179:183" x14ac:dyDescent="0.35">
      <c r="FW13273" s="128"/>
      <c r="FX13273" s="128"/>
      <c r="FY13273" s="129"/>
      <c r="GA13273" s="128"/>
    </row>
    <row r="13274" spans="179:183" x14ac:dyDescent="0.35">
      <c r="FW13274" s="128"/>
      <c r="FX13274" s="128"/>
      <c r="FY13274" s="129"/>
      <c r="GA13274" s="128"/>
    </row>
    <row r="13275" spans="179:183" x14ac:dyDescent="0.35">
      <c r="FW13275" s="128"/>
      <c r="FX13275" s="128"/>
      <c r="FY13275" s="129"/>
      <c r="GA13275" s="128"/>
    </row>
    <row r="13276" spans="179:183" x14ac:dyDescent="0.35">
      <c r="FW13276" s="128"/>
      <c r="FX13276" s="128"/>
      <c r="FY13276" s="129"/>
      <c r="GA13276" s="128"/>
    </row>
    <row r="13277" spans="179:183" x14ac:dyDescent="0.35">
      <c r="FW13277" s="128"/>
      <c r="FX13277" s="128"/>
      <c r="FY13277" s="129"/>
      <c r="GA13277" s="128"/>
    </row>
    <row r="13278" spans="179:183" x14ac:dyDescent="0.35">
      <c r="FW13278" s="128"/>
      <c r="FX13278" s="128"/>
      <c r="FY13278" s="129"/>
      <c r="GA13278" s="128"/>
    </row>
    <row r="13279" spans="179:183" x14ac:dyDescent="0.35">
      <c r="FW13279" s="128"/>
      <c r="FX13279" s="128"/>
      <c r="FY13279" s="129"/>
      <c r="GA13279" s="128"/>
    </row>
    <row r="13280" spans="179:183" x14ac:dyDescent="0.35">
      <c r="FW13280" s="128"/>
      <c r="FX13280" s="128"/>
      <c r="FY13280" s="129"/>
      <c r="GA13280" s="128"/>
    </row>
    <row r="13281" spans="179:183" x14ac:dyDescent="0.35">
      <c r="FW13281" s="128"/>
      <c r="FX13281" s="128"/>
      <c r="FY13281" s="129"/>
      <c r="GA13281" s="128"/>
    </row>
    <row r="13282" spans="179:183" x14ac:dyDescent="0.35">
      <c r="FW13282" s="128"/>
      <c r="FX13282" s="128"/>
      <c r="FY13282" s="129"/>
      <c r="GA13282" s="128"/>
    </row>
    <row r="13283" spans="179:183" x14ac:dyDescent="0.35">
      <c r="FW13283" s="128"/>
      <c r="FX13283" s="128"/>
      <c r="FY13283" s="129"/>
      <c r="GA13283" s="128"/>
    </row>
    <row r="13284" spans="179:183" x14ac:dyDescent="0.35">
      <c r="FW13284" s="128"/>
      <c r="FX13284" s="128"/>
      <c r="FY13284" s="129"/>
      <c r="GA13284" s="128"/>
    </row>
    <row r="13285" spans="179:183" x14ac:dyDescent="0.35">
      <c r="FW13285" s="128"/>
      <c r="FX13285" s="128"/>
      <c r="FY13285" s="129"/>
      <c r="GA13285" s="128"/>
    </row>
    <row r="13286" spans="179:183" x14ac:dyDescent="0.35">
      <c r="FW13286" s="128"/>
      <c r="FX13286" s="128"/>
      <c r="FY13286" s="129"/>
      <c r="GA13286" s="128"/>
    </row>
    <row r="13287" spans="179:183" x14ac:dyDescent="0.35">
      <c r="FW13287" s="128"/>
      <c r="FX13287" s="128"/>
      <c r="FY13287" s="129"/>
      <c r="GA13287" s="128"/>
    </row>
    <row r="13288" spans="179:183" x14ac:dyDescent="0.35">
      <c r="FW13288" s="128"/>
      <c r="FX13288" s="128"/>
      <c r="FY13288" s="129"/>
      <c r="GA13288" s="128"/>
    </row>
    <row r="13289" spans="179:183" x14ac:dyDescent="0.35">
      <c r="FW13289" s="128"/>
      <c r="FX13289" s="128"/>
      <c r="FY13289" s="129"/>
      <c r="GA13289" s="128"/>
    </row>
    <row r="13290" spans="179:183" x14ac:dyDescent="0.35">
      <c r="FW13290" s="128"/>
      <c r="FX13290" s="128"/>
      <c r="FY13290" s="129"/>
      <c r="GA13290" s="128"/>
    </row>
    <row r="13291" spans="179:183" x14ac:dyDescent="0.35">
      <c r="FW13291" s="128"/>
      <c r="FX13291" s="128"/>
      <c r="FY13291" s="129"/>
      <c r="GA13291" s="128"/>
    </row>
    <row r="13292" spans="179:183" x14ac:dyDescent="0.35">
      <c r="FW13292" s="128"/>
      <c r="FX13292" s="128"/>
      <c r="FY13292" s="129"/>
      <c r="GA13292" s="128"/>
    </row>
    <row r="13293" spans="179:183" x14ac:dyDescent="0.35">
      <c r="FW13293" s="128"/>
      <c r="FX13293" s="128"/>
      <c r="FY13293" s="129"/>
      <c r="GA13293" s="128"/>
    </row>
    <row r="13294" spans="179:183" x14ac:dyDescent="0.35">
      <c r="FW13294" s="128"/>
      <c r="FX13294" s="128"/>
      <c r="FY13294" s="129"/>
      <c r="GA13294" s="128"/>
    </row>
    <row r="13295" spans="179:183" x14ac:dyDescent="0.35">
      <c r="FW13295" s="128"/>
      <c r="FX13295" s="128"/>
      <c r="FY13295" s="129"/>
      <c r="GA13295" s="128"/>
    </row>
    <row r="13296" spans="179:183" x14ac:dyDescent="0.35">
      <c r="FW13296" s="128"/>
      <c r="FX13296" s="128"/>
      <c r="FY13296" s="129"/>
      <c r="GA13296" s="128"/>
    </row>
    <row r="13297" spans="179:183" x14ac:dyDescent="0.35">
      <c r="FW13297" s="128"/>
      <c r="FX13297" s="128"/>
      <c r="FY13297" s="129"/>
      <c r="GA13297" s="128"/>
    </row>
    <row r="13298" spans="179:183" x14ac:dyDescent="0.35">
      <c r="FW13298" s="128"/>
      <c r="FX13298" s="128"/>
      <c r="FY13298" s="129"/>
      <c r="GA13298" s="128"/>
    </row>
    <row r="13299" spans="179:183" x14ac:dyDescent="0.35">
      <c r="FW13299" s="128"/>
      <c r="FX13299" s="128"/>
      <c r="FY13299" s="129"/>
      <c r="GA13299" s="128"/>
    </row>
    <row r="13300" spans="179:183" x14ac:dyDescent="0.35">
      <c r="FW13300" s="128"/>
      <c r="FX13300" s="128"/>
      <c r="FY13300" s="129"/>
      <c r="GA13300" s="128"/>
    </row>
    <row r="13301" spans="179:183" x14ac:dyDescent="0.35">
      <c r="FW13301" s="128"/>
      <c r="FX13301" s="128"/>
      <c r="FY13301" s="129"/>
      <c r="GA13301" s="128"/>
    </row>
    <row r="13302" spans="179:183" x14ac:dyDescent="0.35">
      <c r="FW13302" s="128"/>
      <c r="FX13302" s="128"/>
      <c r="FY13302" s="129"/>
      <c r="GA13302" s="128"/>
    </row>
    <row r="13303" spans="179:183" x14ac:dyDescent="0.35">
      <c r="FW13303" s="128"/>
      <c r="FX13303" s="128"/>
      <c r="FY13303" s="129"/>
      <c r="GA13303" s="128"/>
    </row>
    <row r="13304" spans="179:183" x14ac:dyDescent="0.35">
      <c r="FW13304" s="128"/>
      <c r="FX13304" s="128"/>
      <c r="FY13304" s="129"/>
      <c r="GA13304" s="128"/>
    </row>
    <row r="13305" spans="179:183" x14ac:dyDescent="0.35">
      <c r="FW13305" s="128"/>
      <c r="FX13305" s="128"/>
      <c r="FY13305" s="129"/>
      <c r="GA13305" s="128"/>
    </row>
    <row r="13306" spans="179:183" x14ac:dyDescent="0.35">
      <c r="FW13306" s="128"/>
      <c r="FX13306" s="128"/>
      <c r="FY13306" s="129"/>
      <c r="GA13306" s="128"/>
    </row>
    <row r="13307" spans="179:183" x14ac:dyDescent="0.35">
      <c r="FW13307" s="128"/>
      <c r="FX13307" s="128"/>
      <c r="FY13307" s="129"/>
      <c r="GA13307" s="128"/>
    </row>
    <row r="13308" spans="179:183" x14ac:dyDescent="0.35">
      <c r="FW13308" s="128"/>
      <c r="FX13308" s="128"/>
      <c r="FY13308" s="129"/>
      <c r="GA13308" s="128"/>
    </row>
    <row r="13309" spans="179:183" x14ac:dyDescent="0.35">
      <c r="FW13309" s="128"/>
      <c r="FX13309" s="128"/>
      <c r="FY13309" s="129"/>
      <c r="GA13309" s="128"/>
    </row>
    <row r="13310" spans="179:183" x14ac:dyDescent="0.35">
      <c r="FW13310" s="128"/>
      <c r="FX13310" s="128"/>
      <c r="FY13310" s="129"/>
      <c r="GA13310" s="128"/>
    </row>
    <row r="13311" spans="179:183" x14ac:dyDescent="0.35">
      <c r="FW13311" s="128"/>
      <c r="FX13311" s="128"/>
      <c r="FY13311" s="129"/>
      <c r="GA13311" s="128"/>
    </row>
    <row r="13312" spans="179:183" x14ac:dyDescent="0.35">
      <c r="FW13312" s="128"/>
      <c r="FX13312" s="128"/>
      <c r="FY13312" s="129"/>
      <c r="GA13312" s="128"/>
    </row>
    <row r="13313" spans="179:183" x14ac:dyDescent="0.35">
      <c r="FW13313" s="128"/>
      <c r="FX13313" s="128"/>
      <c r="FY13313" s="129"/>
      <c r="GA13313" s="128"/>
    </row>
    <row r="13314" spans="179:183" x14ac:dyDescent="0.35">
      <c r="FW13314" s="128"/>
      <c r="FX13314" s="128"/>
      <c r="FY13314" s="129"/>
      <c r="GA13314" s="128"/>
    </row>
    <row r="13315" spans="179:183" x14ac:dyDescent="0.35">
      <c r="FW13315" s="128"/>
      <c r="FX13315" s="128"/>
      <c r="FY13315" s="129"/>
      <c r="GA13315" s="128"/>
    </row>
    <row r="13316" spans="179:183" x14ac:dyDescent="0.35">
      <c r="FW13316" s="128"/>
      <c r="FX13316" s="128"/>
      <c r="FY13316" s="129"/>
      <c r="GA13316" s="128"/>
    </row>
    <row r="13317" spans="179:183" x14ac:dyDescent="0.35">
      <c r="FW13317" s="128"/>
      <c r="FX13317" s="128"/>
      <c r="FY13317" s="129"/>
      <c r="GA13317" s="128"/>
    </row>
    <row r="13318" spans="179:183" x14ac:dyDescent="0.35">
      <c r="FW13318" s="128"/>
      <c r="FX13318" s="128"/>
      <c r="FY13318" s="129"/>
      <c r="GA13318" s="128"/>
    </row>
    <row r="13319" spans="179:183" x14ac:dyDescent="0.35">
      <c r="FW13319" s="128"/>
      <c r="FX13319" s="128"/>
      <c r="FY13319" s="129"/>
      <c r="GA13319" s="128"/>
    </row>
    <row r="13320" spans="179:183" x14ac:dyDescent="0.35">
      <c r="FW13320" s="128"/>
      <c r="FX13320" s="128"/>
      <c r="FY13320" s="129"/>
      <c r="GA13320" s="128"/>
    </row>
    <row r="13321" spans="179:183" x14ac:dyDescent="0.35">
      <c r="FW13321" s="128"/>
      <c r="FX13321" s="128"/>
      <c r="FY13321" s="129"/>
      <c r="GA13321" s="128"/>
    </row>
    <row r="13322" spans="179:183" x14ac:dyDescent="0.35">
      <c r="FW13322" s="128"/>
      <c r="FX13322" s="128"/>
      <c r="FY13322" s="129"/>
      <c r="GA13322" s="128"/>
    </row>
    <row r="13323" spans="179:183" x14ac:dyDescent="0.35">
      <c r="FW13323" s="128"/>
      <c r="FX13323" s="128"/>
      <c r="FY13323" s="129"/>
      <c r="GA13323" s="128"/>
    </row>
    <row r="13324" spans="179:183" x14ac:dyDescent="0.35">
      <c r="FW13324" s="128"/>
      <c r="FX13324" s="128"/>
      <c r="FY13324" s="129"/>
      <c r="GA13324" s="128"/>
    </row>
    <row r="13325" spans="179:183" x14ac:dyDescent="0.35">
      <c r="FW13325" s="128"/>
      <c r="FX13325" s="128"/>
      <c r="FY13325" s="129"/>
      <c r="GA13325" s="128"/>
    </row>
    <row r="13326" spans="179:183" x14ac:dyDescent="0.35">
      <c r="FW13326" s="128"/>
      <c r="FX13326" s="128"/>
      <c r="FY13326" s="129"/>
      <c r="GA13326" s="128"/>
    </row>
    <row r="13327" spans="179:183" x14ac:dyDescent="0.35">
      <c r="FW13327" s="128"/>
      <c r="FX13327" s="128"/>
      <c r="FY13327" s="129"/>
      <c r="GA13327" s="128"/>
    </row>
    <row r="13328" spans="179:183" x14ac:dyDescent="0.35">
      <c r="FW13328" s="128"/>
      <c r="FX13328" s="128"/>
      <c r="FY13328" s="129"/>
      <c r="GA13328" s="128"/>
    </row>
    <row r="13329" spans="179:183" x14ac:dyDescent="0.35">
      <c r="FW13329" s="128"/>
      <c r="FX13329" s="128"/>
      <c r="FY13329" s="129"/>
      <c r="GA13329" s="128"/>
    </row>
    <row r="13330" spans="179:183" x14ac:dyDescent="0.35">
      <c r="FW13330" s="128"/>
      <c r="FX13330" s="128"/>
      <c r="FY13330" s="129"/>
      <c r="GA13330" s="128"/>
    </row>
    <row r="13331" spans="179:183" x14ac:dyDescent="0.35">
      <c r="FW13331" s="128"/>
      <c r="FX13331" s="128"/>
      <c r="FY13331" s="129"/>
      <c r="GA13331" s="128"/>
    </row>
    <row r="13332" spans="179:183" x14ac:dyDescent="0.35">
      <c r="FW13332" s="128"/>
      <c r="FX13332" s="128"/>
      <c r="FY13332" s="129"/>
      <c r="GA13332" s="128"/>
    </row>
    <row r="13333" spans="179:183" x14ac:dyDescent="0.35">
      <c r="FW13333" s="128"/>
      <c r="FX13333" s="128"/>
      <c r="FY13333" s="129"/>
      <c r="GA13333" s="128"/>
    </row>
    <row r="13334" spans="179:183" x14ac:dyDescent="0.35">
      <c r="FW13334" s="128"/>
      <c r="FX13334" s="128"/>
      <c r="FY13334" s="129"/>
      <c r="GA13334" s="128"/>
    </row>
    <row r="13335" spans="179:183" x14ac:dyDescent="0.35">
      <c r="FW13335" s="128"/>
      <c r="FX13335" s="128"/>
      <c r="FY13335" s="129"/>
      <c r="GA13335" s="128"/>
    </row>
    <row r="13336" spans="179:183" x14ac:dyDescent="0.35">
      <c r="FW13336" s="128"/>
      <c r="FX13336" s="128"/>
      <c r="FY13336" s="129"/>
      <c r="GA13336" s="128"/>
    </row>
    <row r="13337" spans="179:183" x14ac:dyDescent="0.35">
      <c r="FW13337" s="128"/>
      <c r="FX13337" s="128"/>
      <c r="FY13337" s="129"/>
      <c r="GA13337" s="128"/>
    </row>
    <row r="13338" spans="179:183" x14ac:dyDescent="0.35">
      <c r="FW13338" s="128"/>
      <c r="FX13338" s="128"/>
      <c r="FY13338" s="129"/>
      <c r="GA13338" s="128"/>
    </row>
    <row r="13339" spans="179:183" x14ac:dyDescent="0.35">
      <c r="FW13339" s="128"/>
      <c r="FX13339" s="128"/>
      <c r="FY13339" s="129"/>
      <c r="GA13339" s="128"/>
    </row>
    <row r="13340" spans="179:183" x14ac:dyDescent="0.35">
      <c r="FW13340" s="128"/>
      <c r="FX13340" s="128"/>
      <c r="FY13340" s="129"/>
      <c r="GA13340" s="128"/>
    </row>
    <row r="13341" spans="179:183" x14ac:dyDescent="0.35">
      <c r="FW13341" s="128"/>
      <c r="FX13341" s="128"/>
      <c r="FY13341" s="129"/>
      <c r="GA13341" s="128"/>
    </row>
    <row r="13342" spans="179:183" x14ac:dyDescent="0.35">
      <c r="FW13342" s="128"/>
      <c r="FX13342" s="128"/>
      <c r="FY13342" s="129"/>
      <c r="GA13342" s="128"/>
    </row>
    <row r="13343" spans="179:183" x14ac:dyDescent="0.35">
      <c r="FW13343" s="128"/>
      <c r="FX13343" s="128"/>
      <c r="FY13343" s="129"/>
      <c r="GA13343" s="128"/>
    </row>
    <row r="13344" spans="179:183" x14ac:dyDescent="0.35">
      <c r="FW13344" s="128"/>
      <c r="FX13344" s="128"/>
      <c r="FY13344" s="129"/>
      <c r="GA13344" s="128"/>
    </row>
    <row r="13345" spans="179:183" x14ac:dyDescent="0.35">
      <c r="FW13345" s="128"/>
      <c r="FX13345" s="128"/>
      <c r="FY13345" s="129"/>
      <c r="GA13345" s="128"/>
    </row>
    <row r="13346" spans="179:183" x14ac:dyDescent="0.35">
      <c r="FW13346" s="128"/>
      <c r="FX13346" s="128"/>
      <c r="FY13346" s="129"/>
      <c r="GA13346" s="128"/>
    </row>
    <row r="13347" spans="179:183" x14ac:dyDescent="0.35">
      <c r="FW13347" s="128"/>
      <c r="FX13347" s="128"/>
      <c r="FY13347" s="129"/>
      <c r="GA13347" s="128"/>
    </row>
    <row r="13348" spans="179:183" x14ac:dyDescent="0.35">
      <c r="FW13348" s="128"/>
      <c r="FX13348" s="128"/>
      <c r="FY13348" s="129"/>
      <c r="GA13348" s="128"/>
    </row>
    <row r="13349" spans="179:183" x14ac:dyDescent="0.35">
      <c r="FW13349" s="128"/>
      <c r="FX13349" s="128"/>
      <c r="FY13349" s="129"/>
      <c r="GA13349" s="128"/>
    </row>
    <row r="13350" spans="179:183" x14ac:dyDescent="0.35">
      <c r="FW13350" s="128"/>
      <c r="FX13350" s="128"/>
      <c r="FY13350" s="129"/>
      <c r="GA13350" s="128"/>
    </row>
    <row r="13351" spans="179:183" x14ac:dyDescent="0.35">
      <c r="FW13351" s="128"/>
      <c r="FX13351" s="128"/>
      <c r="FY13351" s="129"/>
      <c r="GA13351" s="128"/>
    </row>
    <row r="13352" spans="179:183" x14ac:dyDescent="0.35">
      <c r="FW13352" s="128"/>
      <c r="FX13352" s="128"/>
      <c r="FY13352" s="129"/>
      <c r="GA13352" s="128"/>
    </row>
    <row r="13353" spans="179:183" x14ac:dyDescent="0.35">
      <c r="FW13353" s="128"/>
      <c r="FX13353" s="128"/>
      <c r="FY13353" s="129"/>
      <c r="GA13353" s="128"/>
    </row>
    <row r="13354" spans="179:183" x14ac:dyDescent="0.35">
      <c r="FW13354" s="128"/>
      <c r="FX13354" s="128"/>
      <c r="FY13354" s="129"/>
      <c r="GA13354" s="128"/>
    </row>
    <row r="13355" spans="179:183" x14ac:dyDescent="0.35">
      <c r="FW13355" s="128"/>
      <c r="FX13355" s="128"/>
      <c r="FY13355" s="129"/>
      <c r="GA13355" s="128"/>
    </row>
    <row r="13356" spans="179:183" x14ac:dyDescent="0.35">
      <c r="FW13356" s="128"/>
      <c r="FX13356" s="128"/>
      <c r="FY13356" s="129"/>
      <c r="GA13356" s="128"/>
    </row>
    <row r="13357" spans="179:183" x14ac:dyDescent="0.35">
      <c r="FW13357" s="128"/>
      <c r="FX13357" s="128"/>
      <c r="FY13357" s="129"/>
      <c r="GA13357" s="128"/>
    </row>
    <row r="13358" spans="179:183" x14ac:dyDescent="0.35">
      <c r="FW13358" s="128"/>
      <c r="FX13358" s="128"/>
      <c r="FY13358" s="129"/>
      <c r="GA13358" s="128"/>
    </row>
    <row r="13359" spans="179:183" x14ac:dyDescent="0.35">
      <c r="FW13359" s="128"/>
      <c r="FX13359" s="128"/>
      <c r="FY13359" s="129"/>
      <c r="GA13359" s="128"/>
    </row>
    <row r="13360" spans="179:183" x14ac:dyDescent="0.35">
      <c r="FW13360" s="128"/>
      <c r="FX13360" s="128"/>
      <c r="FY13360" s="129"/>
      <c r="GA13360" s="128"/>
    </row>
    <row r="13361" spans="179:183" x14ac:dyDescent="0.35">
      <c r="FW13361" s="128"/>
      <c r="FX13361" s="128"/>
      <c r="FY13361" s="129"/>
      <c r="GA13361" s="128"/>
    </row>
    <row r="13362" spans="179:183" x14ac:dyDescent="0.35">
      <c r="FW13362" s="128"/>
      <c r="FX13362" s="128"/>
      <c r="FY13362" s="129"/>
      <c r="GA13362" s="128"/>
    </row>
    <row r="13363" spans="179:183" x14ac:dyDescent="0.35">
      <c r="FW13363" s="128"/>
      <c r="FX13363" s="128"/>
      <c r="FY13363" s="129"/>
      <c r="GA13363" s="128"/>
    </row>
    <row r="13364" spans="179:183" x14ac:dyDescent="0.35">
      <c r="FW13364" s="128"/>
      <c r="FX13364" s="128"/>
      <c r="FY13364" s="129"/>
      <c r="GA13364" s="128"/>
    </row>
    <row r="13365" spans="179:183" x14ac:dyDescent="0.35">
      <c r="FW13365" s="128"/>
      <c r="FX13365" s="128"/>
      <c r="FY13365" s="129"/>
      <c r="GA13365" s="128"/>
    </row>
    <row r="13366" spans="179:183" x14ac:dyDescent="0.35">
      <c r="FW13366" s="128"/>
      <c r="FX13366" s="128"/>
      <c r="FY13366" s="129"/>
      <c r="GA13366" s="128"/>
    </row>
    <row r="13367" spans="179:183" x14ac:dyDescent="0.35">
      <c r="FW13367" s="128"/>
      <c r="FX13367" s="128"/>
      <c r="FY13367" s="129"/>
      <c r="GA13367" s="128"/>
    </row>
    <row r="13368" spans="179:183" x14ac:dyDescent="0.35">
      <c r="FW13368" s="128"/>
      <c r="FX13368" s="128"/>
      <c r="FY13368" s="129"/>
      <c r="GA13368" s="128"/>
    </row>
    <row r="13369" spans="179:183" x14ac:dyDescent="0.35">
      <c r="FW13369" s="128"/>
      <c r="FX13369" s="128"/>
      <c r="FY13369" s="129"/>
      <c r="GA13369" s="128"/>
    </row>
    <row r="13370" spans="179:183" x14ac:dyDescent="0.35">
      <c r="FW13370" s="128"/>
      <c r="FX13370" s="128"/>
      <c r="FY13370" s="129"/>
      <c r="GA13370" s="128"/>
    </row>
    <row r="13371" spans="179:183" x14ac:dyDescent="0.35">
      <c r="FW13371" s="128"/>
      <c r="FX13371" s="128"/>
      <c r="FY13371" s="129"/>
      <c r="GA13371" s="128"/>
    </row>
    <row r="13372" spans="179:183" x14ac:dyDescent="0.35">
      <c r="FW13372" s="128"/>
      <c r="FX13372" s="128"/>
      <c r="FY13372" s="129"/>
      <c r="GA13372" s="128"/>
    </row>
    <row r="13373" spans="179:183" x14ac:dyDescent="0.35">
      <c r="FW13373" s="128"/>
      <c r="FX13373" s="128"/>
      <c r="FY13373" s="129"/>
      <c r="GA13373" s="128"/>
    </row>
    <row r="13374" spans="179:183" x14ac:dyDescent="0.35">
      <c r="FW13374" s="128"/>
      <c r="FX13374" s="128"/>
      <c r="FY13374" s="129"/>
      <c r="GA13374" s="128"/>
    </row>
    <row r="13375" spans="179:183" x14ac:dyDescent="0.35">
      <c r="FW13375" s="128"/>
      <c r="FX13375" s="128"/>
      <c r="FY13375" s="129"/>
      <c r="GA13375" s="128"/>
    </row>
    <row r="13376" spans="179:183" x14ac:dyDescent="0.35">
      <c r="FW13376" s="128"/>
      <c r="FX13376" s="128"/>
      <c r="FY13376" s="129"/>
      <c r="GA13376" s="128"/>
    </row>
    <row r="13377" spans="179:183" x14ac:dyDescent="0.35">
      <c r="FW13377" s="128"/>
      <c r="FX13377" s="128"/>
      <c r="FY13377" s="129"/>
      <c r="GA13377" s="128"/>
    </row>
    <row r="13378" spans="179:183" x14ac:dyDescent="0.35">
      <c r="FW13378" s="128"/>
      <c r="FX13378" s="128"/>
      <c r="FY13378" s="129"/>
      <c r="GA13378" s="128"/>
    </row>
    <row r="13379" spans="179:183" x14ac:dyDescent="0.35">
      <c r="FW13379" s="128"/>
      <c r="FX13379" s="128"/>
      <c r="FY13379" s="129"/>
      <c r="GA13379" s="128"/>
    </row>
    <row r="13380" spans="179:183" x14ac:dyDescent="0.35">
      <c r="FW13380" s="128"/>
      <c r="FX13380" s="128"/>
      <c r="FY13380" s="129"/>
      <c r="GA13380" s="128"/>
    </row>
    <row r="13381" spans="179:183" x14ac:dyDescent="0.35">
      <c r="FW13381" s="128"/>
      <c r="FX13381" s="128"/>
      <c r="FY13381" s="129"/>
      <c r="GA13381" s="128"/>
    </row>
    <row r="13382" spans="179:183" x14ac:dyDescent="0.35">
      <c r="FW13382" s="128"/>
      <c r="FX13382" s="128"/>
      <c r="FY13382" s="129"/>
      <c r="GA13382" s="128"/>
    </row>
    <row r="13383" spans="179:183" x14ac:dyDescent="0.35">
      <c r="FW13383" s="128"/>
      <c r="FX13383" s="128"/>
      <c r="FY13383" s="129"/>
      <c r="GA13383" s="128"/>
    </row>
    <row r="13384" spans="179:183" x14ac:dyDescent="0.35">
      <c r="FW13384" s="128"/>
      <c r="FX13384" s="128"/>
      <c r="FY13384" s="129"/>
      <c r="GA13384" s="128"/>
    </row>
    <row r="13385" spans="179:183" x14ac:dyDescent="0.35">
      <c r="FW13385" s="128"/>
      <c r="FX13385" s="128"/>
      <c r="FY13385" s="129"/>
      <c r="GA13385" s="128"/>
    </row>
    <row r="13386" spans="179:183" x14ac:dyDescent="0.35">
      <c r="FW13386" s="128"/>
      <c r="FX13386" s="128"/>
      <c r="FY13386" s="129"/>
      <c r="GA13386" s="128"/>
    </row>
    <row r="13387" spans="179:183" x14ac:dyDescent="0.35">
      <c r="FW13387" s="128"/>
      <c r="FX13387" s="128"/>
      <c r="FY13387" s="129"/>
      <c r="GA13387" s="128"/>
    </row>
    <row r="13388" spans="179:183" x14ac:dyDescent="0.35">
      <c r="FW13388" s="128"/>
      <c r="FX13388" s="128"/>
      <c r="FY13388" s="129"/>
      <c r="GA13388" s="128"/>
    </row>
    <row r="13389" spans="179:183" x14ac:dyDescent="0.35">
      <c r="FW13389" s="128"/>
      <c r="FX13389" s="128"/>
      <c r="FY13389" s="129"/>
      <c r="GA13389" s="128"/>
    </row>
    <row r="13390" spans="179:183" x14ac:dyDescent="0.35">
      <c r="FW13390" s="128"/>
      <c r="FX13390" s="128"/>
      <c r="FY13390" s="129"/>
      <c r="GA13390" s="128"/>
    </row>
    <row r="13391" spans="179:183" x14ac:dyDescent="0.35">
      <c r="FW13391" s="128"/>
      <c r="FX13391" s="128"/>
      <c r="FY13391" s="129"/>
      <c r="GA13391" s="128"/>
    </row>
    <row r="13392" spans="179:183" x14ac:dyDescent="0.35">
      <c r="FW13392" s="128"/>
      <c r="FX13392" s="128"/>
      <c r="FY13392" s="129"/>
      <c r="GA13392" s="128"/>
    </row>
    <row r="13393" spans="179:183" x14ac:dyDescent="0.35">
      <c r="FW13393" s="128"/>
      <c r="FX13393" s="128"/>
      <c r="FY13393" s="129"/>
      <c r="GA13393" s="128"/>
    </row>
    <row r="13394" spans="179:183" x14ac:dyDescent="0.35">
      <c r="FW13394" s="128"/>
      <c r="FX13394" s="128"/>
      <c r="FY13394" s="129"/>
      <c r="GA13394" s="128"/>
    </row>
    <row r="13395" spans="179:183" x14ac:dyDescent="0.35">
      <c r="FW13395" s="128"/>
      <c r="FX13395" s="128"/>
      <c r="FY13395" s="129"/>
      <c r="GA13395" s="128"/>
    </row>
    <row r="13396" spans="179:183" x14ac:dyDescent="0.35">
      <c r="FW13396" s="128"/>
      <c r="FX13396" s="128"/>
      <c r="FY13396" s="129"/>
      <c r="GA13396" s="128"/>
    </row>
    <row r="13397" spans="179:183" x14ac:dyDescent="0.35">
      <c r="FW13397" s="128"/>
      <c r="FX13397" s="128"/>
      <c r="FY13397" s="129"/>
      <c r="GA13397" s="128"/>
    </row>
    <row r="13398" spans="179:183" x14ac:dyDescent="0.35">
      <c r="FW13398" s="128"/>
      <c r="FX13398" s="128"/>
      <c r="FY13398" s="129"/>
      <c r="GA13398" s="128"/>
    </row>
    <row r="13399" spans="179:183" x14ac:dyDescent="0.35">
      <c r="FW13399" s="128"/>
      <c r="FX13399" s="128"/>
      <c r="FY13399" s="129"/>
      <c r="GA13399" s="128"/>
    </row>
    <row r="13400" spans="179:183" x14ac:dyDescent="0.35">
      <c r="FW13400" s="128"/>
      <c r="FX13400" s="128"/>
      <c r="FY13400" s="129"/>
      <c r="GA13400" s="128"/>
    </row>
    <row r="13401" spans="179:183" x14ac:dyDescent="0.35">
      <c r="FW13401" s="128"/>
      <c r="FX13401" s="128"/>
      <c r="FY13401" s="129"/>
      <c r="GA13401" s="128"/>
    </row>
    <row r="13402" spans="179:183" x14ac:dyDescent="0.35">
      <c r="FW13402" s="128"/>
      <c r="FX13402" s="128"/>
      <c r="FY13402" s="129"/>
      <c r="GA13402" s="128"/>
    </row>
    <row r="13403" spans="179:183" x14ac:dyDescent="0.35">
      <c r="FW13403" s="128"/>
      <c r="FX13403" s="128"/>
      <c r="FY13403" s="129"/>
      <c r="GA13403" s="128"/>
    </row>
    <row r="13404" spans="179:183" x14ac:dyDescent="0.35">
      <c r="FW13404" s="128"/>
      <c r="FX13404" s="128"/>
      <c r="FY13404" s="129"/>
      <c r="GA13404" s="128"/>
    </row>
    <row r="13405" spans="179:183" x14ac:dyDescent="0.35">
      <c r="FW13405" s="128"/>
      <c r="FX13405" s="128"/>
      <c r="FY13405" s="129"/>
      <c r="GA13405" s="128"/>
    </row>
    <row r="13406" spans="179:183" x14ac:dyDescent="0.35">
      <c r="FW13406" s="128"/>
      <c r="FX13406" s="128"/>
      <c r="FY13406" s="129"/>
      <c r="GA13406" s="128"/>
    </row>
    <row r="13407" spans="179:183" x14ac:dyDescent="0.35">
      <c r="FW13407" s="128"/>
      <c r="FX13407" s="128"/>
      <c r="FY13407" s="129"/>
      <c r="GA13407" s="128"/>
    </row>
    <row r="13408" spans="179:183" x14ac:dyDescent="0.35">
      <c r="FW13408" s="128"/>
      <c r="FX13408" s="128"/>
      <c r="FY13408" s="129"/>
      <c r="GA13408" s="128"/>
    </row>
    <row r="13409" spans="179:183" x14ac:dyDescent="0.35">
      <c r="FW13409" s="128"/>
      <c r="FX13409" s="128"/>
      <c r="FY13409" s="129"/>
      <c r="GA13409" s="128"/>
    </row>
    <row r="13410" spans="179:183" x14ac:dyDescent="0.35">
      <c r="FW13410" s="128"/>
      <c r="FX13410" s="128"/>
      <c r="FY13410" s="129"/>
      <c r="GA13410" s="128"/>
    </row>
    <row r="13411" spans="179:183" x14ac:dyDescent="0.35">
      <c r="FW13411" s="128"/>
      <c r="FX13411" s="128"/>
      <c r="FY13411" s="129"/>
      <c r="GA13411" s="128"/>
    </row>
    <row r="13412" spans="179:183" x14ac:dyDescent="0.35">
      <c r="FW13412" s="128"/>
      <c r="FX13412" s="128"/>
      <c r="FY13412" s="129"/>
      <c r="GA13412" s="128"/>
    </row>
    <row r="13413" spans="179:183" x14ac:dyDescent="0.35">
      <c r="FW13413" s="128"/>
      <c r="FX13413" s="128"/>
      <c r="FY13413" s="129"/>
      <c r="GA13413" s="128"/>
    </row>
    <row r="13414" spans="179:183" x14ac:dyDescent="0.35">
      <c r="FW13414" s="128"/>
      <c r="FX13414" s="128"/>
      <c r="FY13414" s="129"/>
      <c r="GA13414" s="128"/>
    </row>
    <row r="13415" spans="179:183" x14ac:dyDescent="0.35">
      <c r="FW13415" s="128"/>
      <c r="FX13415" s="128"/>
      <c r="FY13415" s="129"/>
      <c r="GA13415" s="128"/>
    </row>
    <row r="13416" spans="179:183" x14ac:dyDescent="0.35">
      <c r="FW13416" s="128"/>
      <c r="FX13416" s="128"/>
      <c r="FY13416" s="129"/>
      <c r="GA13416" s="128"/>
    </row>
    <row r="13417" spans="179:183" x14ac:dyDescent="0.35">
      <c r="FW13417" s="128"/>
      <c r="FX13417" s="128"/>
      <c r="FY13417" s="129"/>
      <c r="GA13417" s="128"/>
    </row>
    <row r="13418" spans="179:183" x14ac:dyDescent="0.35">
      <c r="FW13418" s="128"/>
      <c r="FX13418" s="128"/>
      <c r="FY13418" s="129"/>
      <c r="GA13418" s="128"/>
    </row>
    <row r="13419" spans="179:183" x14ac:dyDescent="0.35">
      <c r="FW13419" s="128"/>
      <c r="FX13419" s="128"/>
      <c r="FY13419" s="129"/>
      <c r="GA13419" s="128"/>
    </row>
    <row r="13420" spans="179:183" x14ac:dyDescent="0.35">
      <c r="FW13420" s="128"/>
      <c r="FX13420" s="128"/>
      <c r="FY13420" s="129"/>
      <c r="GA13420" s="128"/>
    </row>
    <row r="13421" spans="179:183" x14ac:dyDescent="0.35">
      <c r="FW13421" s="128"/>
      <c r="FX13421" s="128"/>
      <c r="FY13421" s="129"/>
      <c r="GA13421" s="128"/>
    </row>
    <row r="13422" spans="179:183" x14ac:dyDescent="0.35">
      <c r="FW13422" s="128"/>
      <c r="FX13422" s="128"/>
      <c r="FY13422" s="129"/>
      <c r="GA13422" s="128"/>
    </row>
    <row r="13423" spans="179:183" x14ac:dyDescent="0.35">
      <c r="FW13423" s="128"/>
      <c r="FX13423" s="128"/>
      <c r="FY13423" s="129"/>
      <c r="GA13423" s="128"/>
    </row>
    <row r="13424" spans="179:183" x14ac:dyDescent="0.35">
      <c r="FW13424" s="128"/>
      <c r="FX13424" s="128"/>
      <c r="FY13424" s="129"/>
      <c r="GA13424" s="128"/>
    </row>
    <row r="13425" spans="179:183" x14ac:dyDescent="0.35">
      <c r="FW13425" s="128"/>
      <c r="FX13425" s="128"/>
      <c r="FY13425" s="129"/>
      <c r="GA13425" s="128"/>
    </row>
    <row r="13426" spans="179:183" x14ac:dyDescent="0.35">
      <c r="FW13426" s="128"/>
      <c r="FX13426" s="128"/>
      <c r="FY13426" s="129"/>
      <c r="GA13426" s="128"/>
    </row>
    <row r="13427" spans="179:183" x14ac:dyDescent="0.35">
      <c r="FW13427" s="128"/>
      <c r="FX13427" s="128"/>
      <c r="FY13427" s="129"/>
      <c r="GA13427" s="128"/>
    </row>
    <row r="13428" spans="179:183" x14ac:dyDescent="0.35">
      <c r="FW13428" s="128"/>
      <c r="FX13428" s="128"/>
      <c r="FY13428" s="129"/>
      <c r="GA13428" s="128"/>
    </row>
    <row r="13429" spans="179:183" x14ac:dyDescent="0.35">
      <c r="FW13429" s="128"/>
      <c r="FX13429" s="128"/>
      <c r="FY13429" s="129"/>
      <c r="GA13429" s="128"/>
    </row>
    <row r="13430" spans="179:183" x14ac:dyDescent="0.35">
      <c r="FW13430" s="128"/>
      <c r="FX13430" s="128"/>
      <c r="FY13430" s="129"/>
      <c r="GA13430" s="128"/>
    </row>
    <row r="13431" spans="179:183" x14ac:dyDescent="0.35">
      <c r="FW13431" s="128"/>
      <c r="FX13431" s="128"/>
      <c r="FY13431" s="129"/>
      <c r="GA13431" s="128"/>
    </row>
    <row r="13432" spans="179:183" x14ac:dyDescent="0.35">
      <c r="FW13432" s="128"/>
      <c r="FX13432" s="128"/>
      <c r="FY13432" s="129"/>
      <c r="GA13432" s="128"/>
    </row>
    <row r="13433" spans="179:183" x14ac:dyDescent="0.35">
      <c r="FW13433" s="128"/>
      <c r="FX13433" s="128"/>
      <c r="FY13433" s="129"/>
      <c r="GA13433" s="128"/>
    </row>
    <row r="13434" spans="179:183" x14ac:dyDescent="0.35">
      <c r="FW13434" s="128"/>
      <c r="FX13434" s="128"/>
      <c r="FY13434" s="129"/>
      <c r="GA13434" s="128"/>
    </row>
    <row r="13435" spans="179:183" x14ac:dyDescent="0.35">
      <c r="FW13435" s="128"/>
      <c r="FX13435" s="128"/>
      <c r="FY13435" s="129"/>
      <c r="GA13435" s="128"/>
    </row>
    <row r="13436" spans="179:183" x14ac:dyDescent="0.35">
      <c r="FW13436" s="128"/>
      <c r="FX13436" s="128"/>
      <c r="FY13436" s="129"/>
      <c r="GA13436" s="128"/>
    </row>
    <row r="13437" spans="179:183" x14ac:dyDescent="0.35">
      <c r="FW13437" s="128"/>
      <c r="FX13437" s="128"/>
      <c r="FY13437" s="129"/>
      <c r="GA13437" s="128"/>
    </row>
    <row r="13438" spans="179:183" x14ac:dyDescent="0.35">
      <c r="FW13438" s="128"/>
      <c r="FX13438" s="128"/>
      <c r="FY13438" s="129"/>
      <c r="GA13438" s="128"/>
    </row>
    <row r="13439" spans="179:183" x14ac:dyDescent="0.35">
      <c r="FW13439" s="128"/>
      <c r="FX13439" s="128"/>
      <c r="FY13439" s="129"/>
      <c r="GA13439" s="128"/>
    </row>
    <row r="13440" spans="179:183" x14ac:dyDescent="0.35">
      <c r="FW13440" s="128"/>
      <c r="FX13440" s="128"/>
      <c r="FY13440" s="129"/>
      <c r="GA13440" s="128"/>
    </row>
    <row r="13441" spans="179:183" x14ac:dyDescent="0.35">
      <c r="FW13441" s="128"/>
      <c r="FX13441" s="128"/>
      <c r="FY13441" s="129"/>
      <c r="GA13441" s="128"/>
    </row>
    <row r="13442" spans="179:183" x14ac:dyDescent="0.35">
      <c r="FW13442" s="128"/>
      <c r="FX13442" s="128"/>
      <c r="FY13442" s="129"/>
      <c r="GA13442" s="128"/>
    </row>
    <row r="13443" spans="179:183" x14ac:dyDescent="0.35">
      <c r="FW13443" s="128"/>
      <c r="FX13443" s="128"/>
      <c r="FY13443" s="129"/>
      <c r="GA13443" s="128"/>
    </row>
    <row r="13444" spans="179:183" x14ac:dyDescent="0.35">
      <c r="FW13444" s="128"/>
      <c r="FX13444" s="128"/>
      <c r="FY13444" s="129"/>
      <c r="GA13444" s="128"/>
    </row>
    <row r="13445" spans="179:183" x14ac:dyDescent="0.35">
      <c r="FW13445" s="128"/>
      <c r="FX13445" s="128"/>
      <c r="FY13445" s="129"/>
      <c r="GA13445" s="128"/>
    </row>
    <row r="13446" spans="179:183" x14ac:dyDescent="0.35">
      <c r="FW13446" s="128"/>
      <c r="FX13446" s="128"/>
      <c r="FY13446" s="129"/>
      <c r="GA13446" s="128"/>
    </row>
    <row r="13447" spans="179:183" x14ac:dyDescent="0.35">
      <c r="FW13447" s="128"/>
      <c r="FX13447" s="128"/>
      <c r="FY13447" s="129"/>
      <c r="GA13447" s="128"/>
    </row>
    <row r="13448" spans="179:183" x14ac:dyDescent="0.35">
      <c r="FW13448" s="128"/>
      <c r="FX13448" s="128"/>
      <c r="FY13448" s="129"/>
      <c r="GA13448" s="128"/>
    </row>
    <row r="13449" spans="179:183" x14ac:dyDescent="0.35">
      <c r="FW13449" s="128"/>
      <c r="FX13449" s="128"/>
      <c r="FY13449" s="129"/>
      <c r="GA13449" s="128"/>
    </row>
    <row r="13450" spans="179:183" x14ac:dyDescent="0.35">
      <c r="FW13450" s="128"/>
      <c r="FX13450" s="128"/>
      <c r="FY13450" s="129"/>
      <c r="GA13450" s="128"/>
    </row>
    <row r="13451" spans="179:183" x14ac:dyDescent="0.35">
      <c r="FW13451" s="128"/>
      <c r="FX13451" s="128"/>
      <c r="FY13451" s="129"/>
      <c r="GA13451" s="128"/>
    </row>
    <row r="13452" spans="179:183" x14ac:dyDescent="0.35">
      <c r="FW13452" s="128"/>
      <c r="FX13452" s="128"/>
      <c r="FY13452" s="129"/>
      <c r="GA13452" s="128"/>
    </row>
    <row r="13453" spans="179:183" x14ac:dyDescent="0.35">
      <c r="FW13453" s="128"/>
      <c r="FX13453" s="128"/>
      <c r="FY13453" s="129"/>
      <c r="GA13453" s="128"/>
    </row>
    <row r="13454" spans="179:183" x14ac:dyDescent="0.35">
      <c r="FW13454" s="128"/>
      <c r="FX13454" s="128"/>
      <c r="FY13454" s="129"/>
      <c r="GA13454" s="128"/>
    </row>
    <row r="13455" spans="179:183" x14ac:dyDescent="0.35">
      <c r="FW13455" s="128"/>
      <c r="FX13455" s="128"/>
      <c r="FY13455" s="129"/>
      <c r="GA13455" s="128"/>
    </row>
    <row r="13456" spans="179:183" x14ac:dyDescent="0.35">
      <c r="FW13456" s="128"/>
      <c r="FX13456" s="128"/>
      <c r="FY13456" s="129"/>
      <c r="GA13456" s="128"/>
    </row>
    <row r="13457" spans="179:183" x14ac:dyDescent="0.35">
      <c r="FW13457" s="128"/>
      <c r="FX13457" s="128"/>
      <c r="FY13457" s="129"/>
      <c r="GA13457" s="128"/>
    </row>
    <row r="13458" spans="179:183" x14ac:dyDescent="0.35">
      <c r="FW13458" s="128"/>
      <c r="FX13458" s="128"/>
      <c r="FY13458" s="129"/>
      <c r="GA13458" s="128"/>
    </row>
    <row r="13459" spans="179:183" x14ac:dyDescent="0.35">
      <c r="FW13459" s="128"/>
      <c r="FX13459" s="128"/>
      <c r="FY13459" s="129"/>
      <c r="GA13459" s="128"/>
    </row>
    <row r="13460" spans="179:183" x14ac:dyDescent="0.35">
      <c r="FW13460" s="128"/>
      <c r="FX13460" s="128"/>
      <c r="FY13460" s="129"/>
      <c r="GA13460" s="128"/>
    </row>
    <row r="13461" spans="179:183" x14ac:dyDescent="0.35">
      <c r="FW13461" s="128"/>
      <c r="FX13461" s="128"/>
      <c r="FY13461" s="129"/>
      <c r="GA13461" s="128"/>
    </row>
    <row r="13462" spans="179:183" x14ac:dyDescent="0.35">
      <c r="FW13462" s="128"/>
      <c r="FX13462" s="128"/>
      <c r="FY13462" s="129"/>
      <c r="GA13462" s="128"/>
    </row>
    <row r="13463" spans="179:183" x14ac:dyDescent="0.35">
      <c r="FW13463" s="128"/>
      <c r="FX13463" s="128"/>
      <c r="FY13463" s="129"/>
      <c r="GA13463" s="128"/>
    </row>
    <row r="13464" spans="179:183" x14ac:dyDescent="0.35">
      <c r="FW13464" s="128"/>
      <c r="FX13464" s="128"/>
      <c r="FY13464" s="129"/>
      <c r="GA13464" s="128"/>
    </row>
    <row r="13465" spans="179:183" x14ac:dyDescent="0.35">
      <c r="FW13465" s="128"/>
      <c r="FX13465" s="128"/>
      <c r="FY13465" s="129"/>
      <c r="GA13465" s="128"/>
    </row>
    <row r="13466" spans="179:183" x14ac:dyDescent="0.35">
      <c r="FW13466" s="128"/>
      <c r="FX13466" s="128"/>
      <c r="FY13466" s="129"/>
      <c r="GA13466" s="128"/>
    </row>
    <row r="13467" spans="179:183" x14ac:dyDescent="0.35">
      <c r="FW13467" s="128"/>
      <c r="FX13467" s="128"/>
      <c r="FY13467" s="129"/>
      <c r="GA13467" s="128"/>
    </row>
    <row r="13468" spans="179:183" x14ac:dyDescent="0.35">
      <c r="FW13468" s="128"/>
      <c r="FX13468" s="128"/>
      <c r="FY13468" s="129"/>
      <c r="GA13468" s="128"/>
    </row>
    <row r="13469" spans="179:183" x14ac:dyDescent="0.35">
      <c r="FW13469" s="128"/>
      <c r="FX13469" s="128"/>
      <c r="FY13469" s="129"/>
      <c r="GA13469" s="128"/>
    </row>
    <row r="13470" spans="179:183" x14ac:dyDescent="0.35">
      <c r="FW13470" s="128"/>
      <c r="FX13470" s="128"/>
      <c r="FY13470" s="129"/>
      <c r="GA13470" s="128"/>
    </row>
    <row r="13471" spans="179:183" x14ac:dyDescent="0.35">
      <c r="FW13471" s="128"/>
      <c r="FX13471" s="128"/>
      <c r="FY13471" s="129"/>
      <c r="GA13471" s="128"/>
    </row>
    <row r="13472" spans="179:183" x14ac:dyDescent="0.35">
      <c r="FW13472" s="128"/>
      <c r="FX13472" s="128"/>
      <c r="FY13472" s="129"/>
      <c r="GA13472" s="128"/>
    </row>
    <row r="13473" spans="179:183" x14ac:dyDescent="0.35">
      <c r="FW13473" s="128"/>
      <c r="FX13473" s="128"/>
      <c r="FY13473" s="129"/>
      <c r="GA13473" s="128"/>
    </row>
    <row r="13474" spans="179:183" x14ac:dyDescent="0.35">
      <c r="FW13474" s="128"/>
      <c r="FX13474" s="128"/>
      <c r="FY13474" s="129"/>
      <c r="GA13474" s="128"/>
    </row>
    <row r="13475" spans="179:183" x14ac:dyDescent="0.35">
      <c r="FW13475" s="128"/>
      <c r="FX13475" s="128"/>
      <c r="FY13475" s="129"/>
      <c r="GA13475" s="128"/>
    </row>
    <row r="13476" spans="179:183" x14ac:dyDescent="0.35">
      <c r="FW13476" s="128"/>
      <c r="FX13476" s="128"/>
      <c r="FY13476" s="129"/>
      <c r="GA13476" s="128"/>
    </row>
    <row r="13477" spans="179:183" x14ac:dyDescent="0.35">
      <c r="FW13477" s="128"/>
      <c r="FX13477" s="128"/>
      <c r="FY13477" s="129"/>
      <c r="GA13477" s="128"/>
    </row>
    <row r="13478" spans="179:183" x14ac:dyDescent="0.35">
      <c r="FW13478" s="128"/>
      <c r="FX13478" s="128"/>
      <c r="FY13478" s="129"/>
      <c r="GA13478" s="128"/>
    </row>
    <row r="13479" spans="179:183" x14ac:dyDescent="0.35">
      <c r="FW13479" s="128"/>
      <c r="FX13479" s="128"/>
      <c r="FY13479" s="129"/>
      <c r="GA13479" s="128"/>
    </row>
    <row r="13480" spans="179:183" x14ac:dyDescent="0.35">
      <c r="FW13480" s="128"/>
      <c r="FX13480" s="128"/>
      <c r="FY13480" s="129"/>
      <c r="GA13480" s="128"/>
    </row>
    <row r="13481" spans="179:183" x14ac:dyDescent="0.35">
      <c r="FW13481" s="128"/>
      <c r="FX13481" s="128"/>
      <c r="FY13481" s="129"/>
      <c r="GA13481" s="128"/>
    </row>
    <row r="13482" spans="179:183" x14ac:dyDescent="0.35">
      <c r="FW13482" s="128"/>
      <c r="FX13482" s="128"/>
      <c r="FY13482" s="129"/>
      <c r="GA13482" s="128"/>
    </row>
    <row r="13483" spans="179:183" x14ac:dyDescent="0.35">
      <c r="FW13483" s="128"/>
      <c r="FX13483" s="128"/>
      <c r="FY13483" s="129"/>
      <c r="GA13483" s="128"/>
    </row>
    <row r="13484" spans="179:183" x14ac:dyDescent="0.35">
      <c r="FW13484" s="128"/>
      <c r="FX13484" s="128"/>
      <c r="FY13484" s="129"/>
      <c r="GA13484" s="128"/>
    </row>
    <row r="13485" spans="179:183" x14ac:dyDescent="0.35">
      <c r="FW13485" s="128"/>
      <c r="FX13485" s="128"/>
      <c r="FY13485" s="129"/>
      <c r="GA13485" s="128"/>
    </row>
    <row r="13486" spans="179:183" x14ac:dyDescent="0.35">
      <c r="FW13486" s="128"/>
      <c r="FX13486" s="128"/>
      <c r="FY13486" s="129"/>
      <c r="GA13486" s="128"/>
    </row>
    <row r="13487" spans="179:183" x14ac:dyDescent="0.35">
      <c r="FW13487" s="128"/>
      <c r="FX13487" s="128"/>
      <c r="FY13487" s="129"/>
      <c r="GA13487" s="128"/>
    </row>
    <row r="13488" spans="179:183" x14ac:dyDescent="0.35">
      <c r="FW13488" s="128"/>
      <c r="FX13488" s="128"/>
      <c r="FY13488" s="129"/>
      <c r="GA13488" s="128"/>
    </row>
    <row r="13489" spans="179:183" x14ac:dyDescent="0.35">
      <c r="FW13489" s="128"/>
      <c r="FX13489" s="128"/>
      <c r="FY13489" s="129"/>
      <c r="GA13489" s="128"/>
    </row>
    <row r="13490" spans="179:183" x14ac:dyDescent="0.35">
      <c r="FW13490" s="128"/>
      <c r="FX13490" s="128"/>
      <c r="FY13490" s="129"/>
      <c r="GA13490" s="128"/>
    </row>
    <row r="13491" spans="179:183" x14ac:dyDescent="0.35">
      <c r="FW13491" s="128"/>
      <c r="FX13491" s="128"/>
      <c r="FY13491" s="129"/>
      <c r="GA13491" s="128"/>
    </row>
    <row r="13492" spans="179:183" x14ac:dyDescent="0.35">
      <c r="FW13492" s="128"/>
      <c r="FX13492" s="128"/>
      <c r="FY13492" s="129"/>
      <c r="GA13492" s="128"/>
    </row>
    <row r="13493" spans="179:183" x14ac:dyDescent="0.35">
      <c r="FW13493" s="128"/>
      <c r="FX13493" s="128"/>
      <c r="FY13493" s="129"/>
      <c r="GA13493" s="128"/>
    </row>
    <row r="13494" spans="179:183" x14ac:dyDescent="0.35">
      <c r="FW13494" s="128"/>
      <c r="FX13494" s="128"/>
      <c r="FY13494" s="129"/>
      <c r="GA13494" s="128"/>
    </row>
    <row r="13495" spans="179:183" x14ac:dyDescent="0.35">
      <c r="FW13495" s="128"/>
      <c r="FX13495" s="128"/>
      <c r="FY13495" s="129"/>
      <c r="GA13495" s="128"/>
    </row>
    <row r="13496" spans="179:183" x14ac:dyDescent="0.35">
      <c r="FW13496" s="128"/>
      <c r="FX13496" s="128"/>
      <c r="FY13496" s="129"/>
      <c r="GA13496" s="128"/>
    </row>
    <row r="13497" spans="179:183" x14ac:dyDescent="0.35">
      <c r="FW13497" s="128"/>
      <c r="FX13497" s="128"/>
      <c r="FY13497" s="129"/>
      <c r="GA13497" s="128"/>
    </row>
    <row r="13498" spans="179:183" x14ac:dyDescent="0.35">
      <c r="FW13498" s="128"/>
      <c r="FX13498" s="128"/>
      <c r="FY13498" s="129"/>
      <c r="GA13498" s="128"/>
    </row>
    <row r="13499" spans="179:183" x14ac:dyDescent="0.35">
      <c r="FW13499" s="128"/>
      <c r="FX13499" s="128"/>
      <c r="FY13499" s="129"/>
      <c r="GA13499" s="128"/>
    </row>
    <row r="13500" spans="179:183" x14ac:dyDescent="0.35">
      <c r="FW13500" s="128"/>
      <c r="FX13500" s="128"/>
      <c r="FY13500" s="129"/>
      <c r="GA13500" s="128"/>
    </row>
    <row r="13501" spans="179:183" x14ac:dyDescent="0.35">
      <c r="FW13501" s="128"/>
      <c r="FX13501" s="128"/>
      <c r="FY13501" s="129"/>
      <c r="GA13501" s="128"/>
    </row>
    <row r="13502" spans="179:183" x14ac:dyDescent="0.35">
      <c r="FW13502" s="128"/>
      <c r="FX13502" s="128"/>
      <c r="FY13502" s="129"/>
      <c r="GA13502" s="128"/>
    </row>
    <row r="13503" spans="179:183" x14ac:dyDescent="0.35">
      <c r="FW13503" s="128"/>
      <c r="FX13503" s="128"/>
      <c r="FY13503" s="129"/>
      <c r="GA13503" s="128"/>
    </row>
    <row r="13504" spans="179:183" x14ac:dyDescent="0.35">
      <c r="FW13504" s="128"/>
      <c r="FX13504" s="128"/>
      <c r="FY13504" s="129"/>
      <c r="GA13504" s="128"/>
    </row>
    <row r="13505" spans="179:183" x14ac:dyDescent="0.35">
      <c r="FW13505" s="128"/>
      <c r="FX13505" s="128"/>
      <c r="FY13505" s="129"/>
      <c r="GA13505" s="128"/>
    </row>
    <row r="13506" spans="179:183" x14ac:dyDescent="0.35">
      <c r="FW13506" s="128"/>
      <c r="FX13506" s="128"/>
      <c r="FY13506" s="129"/>
      <c r="GA13506" s="128"/>
    </row>
    <row r="13507" spans="179:183" x14ac:dyDescent="0.35">
      <c r="FW13507" s="128"/>
      <c r="FX13507" s="128"/>
      <c r="FY13507" s="129"/>
      <c r="GA13507" s="128"/>
    </row>
    <row r="13508" spans="179:183" x14ac:dyDescent="0.35">
      <c r="FW13508" s="128"/>
      <c r="FX13508" s="128"/>
      <c r="FY13508" s="129"/>
      <c r="GA13508" s="128"/>
    </row>
    <row r="13509" spans="179:183" x14ac:dyDescent="0.35">
      <c r="FW13509" s="128"/>
      <c r="FX13509" s="128"/>
      <c r="FY13509" s="129"/>
      <c r="GA13509" s="128"/>
    </row>
    <row r="13510" spans="179:183" x14ac:dyDescent="0.35">
      <c r="FW13510" s="128"/>
      <c r="FX13510" s="128"/>
      <c r="FY13510" s="129"/>
      <c r="GA13510" s="128"/>
    </row>
    <row r="13511" spans="179:183" x14ac:dyDescent="0.35">
      <c r="FW13511" s="128"/>
      <c r="FX13511" s="128"/>
      <c r="FY13511" s="129"/>
      <c r="GA13511" s="128"/>
    </row>
    <row r="13512" spans="179:183" x14ac:dyDescent="0.35">
      <c r="FW13512" s="128"/>
      <c r="FX13512" s="128"/>
      <c r="FY13512" s="129"/>
      <c r="GA13512" s="128"/>
    </row>
    <row r="13513" spans="179:183" x14ac:dyDescent="0.35">
      <c r="FW13513" s="128"/>
      <c r="FX13513" s="128"/>
      <c r="FY13513" s="129"/>
      <c r="GA13513" s="128"/>
    </row>
    <row r="13514" spans="179:183" x14ac:dyDescent="0.35">
      <c r="FW13514" s="128"/>
      <c r="FX13514" s="128"/>
      <c r="FY13514" s="129"/>
      <c r="GA13514" s="128"/>
    </row>
    <row r="13515" spans="179:183" x14ac:dyDescent="0.35">
      <c r="FW13515" s="128"/>
      <c r="FX13515" s="128"/>
      <c r="FY13515" s="129"/>
      <c r="GA13515" s="128"/>
    </row>
    <row r="13516" spans="179:183" x14ac:dyDescent="0.35">
      <c r="FW13516" s="128"/>
      <c r="FX13516" s="128"/>
      <c r="FY13516" s="129"/>
      <c r="GA13516" s="128"/>
    </row>
    <row r="13517" spans="179:183" x14ac:dyDescent="0.35">
      <c r="FW13517" s="128"/>
      <c r="FX13517" s="128"/>
      <c r="FY13517" s="129"/>
      <c r="GA13517" s="128"/>
    </row>
    <row r="13518" spans="179:183" x14ac:dyDescent="0.35">
      <c r="FW13518" s="128"/>
      <c r="FX13518" s="128"/>
      <c r="FY13518" s="129"/>
      <c r="GA13518" s="128"/>
    </row>
    <row r="13519" spans="179:183" x14ac:dyDescent="0.35">
      <c r="FW13519" s="128"/>
      <c r="FX13519" s="128"/>
      <c r="FY13519" s="129"/>
      <c r="GA13519" s="128"/>
    </row>
    <row r="13520" spans="179:183" x14ac:dyDescent="0.35">
      <c r="FW13520" s="128"/>
      <c r="FX13520" s="128"/>
      <c r="FY13520" s="129"/>
      <c r="GA13520" s="128"/>
    </row>
    <row r="13521" spans="179:183" x14ac:dyDescent="0.35">
      <c r="FW13521" s="128"/>
      <c r="FX13521" s="128"/>
      <c r="FY13521" s="129"/>
      <c r="GA13521" s="128"/>
    </row>
    <row r="13522" spans="179:183" x14ac:dyDescent="0.35">
      <c r="FW13522" s="128"/>
      <c r="FX13522" s="128"/>
      <c r="FY13522" s="129"/>
      <c r="GA13522" s="128"/>
    </row>
    <row r="13523" spans="179:183" x14ac:dyDescent="0.35">
      <c r="FW13523" s="128"/>
      <c r="FX13523" s="128"/>
      <c r="FY13523" s="129"/>
      <c r="GA13523" s="128"/>
    </row>
    <row r="13524" spans="179:183" x14ac:dyDescent="0.35">
      <c r="FW13524" s="128"/>
      <c r="FX13524" s="128"/>
      <c r="FY13524" s="129"/>
      <c r="GA13524" s="128"/>
    </row>
    <row r="13525" spans="179:183" x14ac:dyDescent="0.35">
      <c r="FW13525" s="128"/>
      <c r="FX13525" s="128"/>
      <c r="FY13525" s="129"/>
      <c r="GA13525" s="128"/>
    </row>
    <row r="13526" spans="179:183" x14ac:dyDescent="0.35">
      <c r="FW13526" s="128"/>
      <c r="FX13526" s="128"/>
      <c r="FY13526" s="129"/>
      <c r="GA13526" s="128"/>
    </row>
    <row r="13527" spans="179:183" x14ac:dyDescent="0.35">
      <c r="FW13527" s="128"/>
      <c r="FX13527" s="128"/>
      <c r="FY13527" s="129"/>
      <c r="GA13527" s="128"/>
    </row>
    <row r="13528" spans="179:183" x14ac:dyDescent="0.35">
      <c r="FW13528" s="128"/>
      <c r="FX13528" s="128"/>
      <c r="FY13528" s="129"/>
      <c r="GA13528" s="128"/>
    </row>
    <row r="13529" spans="179:183" x14ac:dyDescent="0.35">
      <c r="FW13529" s="128"/>
      <c r="FX13529" s="128"/>
      <c r="FY13529" s="129"/>
      <c r="GA13529" s="128"/>
    </row>
    <row r="13530" spans="179:183" x14ac:dyDescent="0.35">
      <c r="FW13530" s="128"/>
      <c r="FX13530" s="128"/>
      <c r="FY13530" s="129"/>
      <c r="GA13530" s="128"/>
    </row>
    <row r="13531" spans="179:183" x14ac:dyDescent="0.35">
      <c r="FW13531" s="128"/>
      <c r="FX13531" s="128"/>
      <c r="FY13531" s="129"/>
      <c r="GA13531" s="128"/>
    </row>
    <row r="13532" spans="179:183" x14ac:dyDescent="0.35">
      <c r="FW13532" s="128"/>
      <c r="FX13532" s="128"/>
      <c r="FY13532" s="129"/>
      <c r="GA13532" s="128"/>
    </row>
    <row r="13533" spans="179:183" x14ac:dyDescent="0.35">
      <c r="FW13533" s="128"/>
      <c r="FX13533" s="128"/>
      <c r="FY13533" s="129"/>
      <c r="GA13533" s="128"/>
    </row>
    <row r="13534" spans="179:183" x14ac:dyDescent="0.35">
      <c r="FW13534" s="128"/>
      <c r="FX13534" s="128"/>
      <c r="FY13534" s="129"/>
      <c r="GA13534" s="128"/>
    </row>
    <row r="13535" spans="179:183" x14ac:dyDescent="0.35">
      <c r="FW13535" s="128"/>
      <c r="FX13535" s="128"/>
      <c r="FY13535" s="129"/>
      <c r="GA13535" s="128"/>
    </row>
    <row r="13536" spans="179:183" x14ac:dyDescent="0.35">
      <c r="FW13536" s="128"/>
      <c r="FX13536" s="128"/>
      <c r="FY13536" s="129"/>
      <c r="GA13536" s="128"/>
    </row>
    <row r="13537" spans="179:183" x14ac:dyDescent="0.35">
      <c r="FW13537" s="128"/>
      <c r="FX13537" s="128"/>
      <c r="FY13537" s="129"/>
      <c r="GA13537" s="128"/>
    </row>
    <row r="13538" spans="179:183" x14ac:dyDescent="0.35">
      <c r="FW13538" s="128"/>
      <c r="FX13538" s="128"/>
      <c r="FY13538" s="129"/>
      <c r="GA13538" s="128"/>
    </row>
    <row r="13539" spans="179:183" x14ac:dyDescent="0.35">
      <c r="FW13539" s="128"/>
      <c r="FX13539" s="128"/>
      <c r="FY13539" s="129"/>
      <c r="GA13539" s="128"/>
    </row>
    <row r="13540" spans="179:183" x14ac:dyDescent="0.35">
      <c r="FW13540" s="128"/>
      <c r="FX13540" s="128"/>
      <c r="FY13540" s="129"/>
      <c r="GA13540" s="128"/>
    </row>
    <row r="13541" spans="179:183" x14ac:dyDescent="0.35">
      <c r="FW13541" s="128"/>
      <c r="FX13541" s="128"/>
      <c r="FY13541" s="129"/>
      <c r="GA13541" s="128"/>
    </row>
    <row r="13542" spans="179:183" x14ac:dyDescent="0.35">
      <c r="FW13542" s="128"/>
      <c r="FX13542" s="128"/>
      <c r="FY13542" s="129"/>
      <c r="GA13542" s="128"/>
    </row>
    <row r="13543" spans="179:183" x14ac:dyDescent="0.35">
      <c r="FW13543" s="128"/>
      <c r="FX13543" s="128"/>
      <c r="FY13543" s="129"/>
      <c r="GA13543" s="128"/>
    </row>
    <row r="13544" spans="179:183" x14ac:dyDescent="0.35">
      <c r="FW13544" s="128"/>
      <c r="FX13544" s="128"/>
      <c r="FY13544" s="129"/>
      <c r="GA13544" s="128"/>
    </row>
    <row r="13545" spans="179:183" x14ac:dyDescent="0.35">
      <c r="FW13545" s="128"/>
      <c r="FX13545" s="128"/>
      <c r="FY13545" s="129"/>
      <c r="GA13545" s="128"/>
    </row>
    <row r="13546" spans="179:183" x14ac:dyDescent="0.35">
      <c r="FW13546" s="128"/>
      <c r="FX13546" s="128"/>
      <c r="FY13546" s="129"/>
      <c r="GA13546" s="128"/>
    </row>
    <row r="13547" spans="179:183" x14ac:dyDescent="0.35">
      <c r="FW13547" s="128"/>
      <c r="FX13547" s="128"/>
      <c r="FY13547" s="129"/>
      <c r="GA13547" s="128"/>
    </row>
    <row r="13548" spans="179:183" x14ac:dyDescent="0.35">
      <c r="FW13548" s="128"/>
      <c r="FX13548" s="128"/>
      <c r="FY13548" s="129"/>
      <c r="GA13548" s="128"/>
    </row>
    <row r="13549" spans="179:183" x14ac:dyDescent="0.35">
      <c r="FW13549" s="128"/>
      <c r="FX13549" s="128"/>
      <c r="FY13549" s="129"/>
      <c r="GA13549" s="128"/>
    </row>
    <row r="13550" spans="179:183" x14ac:dyDescent="0.35">
      <c r="FW13550" s="128"/>
      <c r="FX13550" s="128"/>
      <c r="FY13550" s="129"/>
      <c r="GA13550" s="128"/>
    </row>
    <row r="13551" spans="179:183" x14ac:dyDescent="0.35">
      <c r="FW13551" s="128"/>
      <c r="FX13551" s="128"/>
      <c r="FY13551" s="129"/>
      <c r="GA13551" s="128"/>
    </row>
    <row r="13552" spans="179:183" x14ac:dyDescent="0.35">
      <c r="FW13552" s="128"/>
      <c r="FX13552" s="128"/>
      <c r="FY13552" s="129"/>
      <c r="GA13552" s="128"/>
    </row>
    <row r="13553" spans="179:183" x14ac:dyDescent="0.35">
      <c r="FW13553" s="128"/>
      <c r="FX13553" s="128"/>
      <c r="FY13553" s="129"/>
      <c r="GA13553" s="128"/>
    </row>
    <row r="13554" spans="179:183" x14ac:dyDescent="0.35">
      <c r="FW13554" s="128"/>
      <c r="FX13554" s="128"/>
      <c r="FY13554" s="129"/>
      <c r="GA13554" s="128"/>
    </row>
    <row r="13555" spans="179:183" x14ac:dyDescent="0.35">
      <c r="FW13555" s="128"/>
      <c r="FX13555" s="128"/>
      <c r="FY13555" s="129"/>
      <c r="GA13555" s="128"/>
    </row>
    <row r="13556" spans="179:183" x14ac:dyDescent="0.35">
      <c r="FW13556" s="128"/>
      <c r="FX13556" s="128"/>
      <c r="FY13556" s="129"/>
      <c r="GA13556" s="128"/>
    </row>
    <row r="13557" spans="179:183" x14ac:dyDescent="0.35">
      <c r="FW13557" s="128"/>
      <c r="FX13557" s="128"/>
      <c r="FY13557" s="129"/>
      <c r="GA13557" s="128"/>
    </row>
    <row r="13558" spans="179:183" x14ac:dyDescent="0.35">
      <c r="FW13558" s="128"/>
      <c r="FX13558" s="128"/>
      <c r="FY13558" s="129"/>
      <c r="GA13558" s="128"/>
    </row>
    <row r="13559" spans="179:183" x14ac:dyDescent="0.35">
      <c r="FW13559" s="128"/>
      <c r="FX13559" s="128"/>
      <c r="FY13559" s="129"/>
      <c r="GA13559" s="128"/>
    </row>
    <row r="13560" spans="179:183" x14ac:dyDescent="0.35">
      <c r="FW13560" s="128"/>
      <c r="FX13560" s="128"/>
      <c r="FY13560" s="129"/>
      <c r="GA13560" s="128"/>
    </row>
    <row r="13561" spans="179:183" x14ac:dyDescent="0.35">
      <c r="FW13561" s="128"/>
      <c r="FX13561" s="128"/>
      <c r="FY13561" s="129"/>
      <c r="GA13561" s="128"/>
    </row>
    <row r="13562" spans="179:183" x14ac:dyDescent="0.35">
      <c r="FW13562" s="128"/>
      <c r="FX13562" s="128"/>
      <c r="FY13562" s="129"/>
      <c r="GA13562" s="128"/>
    </row>
    <row r="13563" spans="179:183" x14ac:dyDescent="0.35">
      <c r="FW13563" s="128"/>
      <c r="FX13563" s="128"/>
      <c r="FY13563" s="129"/>
      <c r="GA13563" s="128"/>
    </row>
    <row r="13564" spans="179:183" x14ac:dyDescent="0.35">
      <c r="FW13564" s="128"/>
      <c r="FX13564" s="128"/>
      <c r="FY13564" s="129"/>
      <c r="GA13564" s="128"/>
    </row>
    <row r="13565" spans="179:183" x14ac:dyDescent="0.35">
      <c r="FW13565" s="128"/>
      <c r="FX13565" s="128"/>
      <c r="FY13565" s="129"/>
      <c r="GA13565" s="128"/>
    </row>
    <row r="13566" spans="179:183" x14ac:dyDescent="0.35">
      <c r="FW13566" s="128"/>
      <c r="FX13566" s="128"/>
      <c r="FY13566" s="129"/>
      <c r="GA13566" s="128"/>
    </row>
    <row r="13567" spans="179:183" x14ac:dyDescent="0.35">
      <c r="FW13567" s="128"/>
      <c r="FX13567" s="128"/>
      <c r="FY13567" s="129"/>
      <c r="GA13567" s="128"/>
    </row>
    <row r="13568" spans="179:183" x14ac:dyDescent="0.35">
      <c r="FW13568" s="128"/>
      <c r="FX13568" s="128"/>
      <c r="FY13568" s="129"/>
      <c r="GA13568" s="128"/>
    </row>
    <row r="13569" spans="179:183" x14ac:dyDescent="0.35">
      <c r="FW13569" s="128"/>
      <c r="FX13569" s="128"/>
      <c r="FY13569" s="129"/>
      <c r="GA13569" s="128"/>
    </row>
    <row r="13570" spans="179:183" x14ac:dyDescent="0.35">
      <c r="FW13570" s="128"/>
      <c r="FX13570" s="128"/>
      <c r="FY13570" s="129"/>
      <c r="GA13570" s="128"/>
    </row>
    <row r="13571" spans="179:183" x14ac:dyDescent="0.35">
      <c r="FW13571" s="128"/>
      <c r="FX13571" s="128"/>
      <c r="FY13571" s="129"/>
      <c r="GA13571" s="128"/>
    </row>
    <row r="13572" spans="179:183" x14ac:dyDescent="0.35">
      <c r="FW13572" s="128"/>
      <c r="FX13572" s="128"/>
      <c r="FY13572" s="129"/>
      <c r="GA13572" s="128"/>
    </row>
    <row r="13573" spans="179:183" x14ac:dyDescent="0.35">
      <c r="FW13573" s="128"/>
      <c r="FX13573" s="128"/>
      <c r="FY13573" s="129"/>
      <c r="GA13573" s="128"/>
    </row>
    <row r="13574" spans="179:183" x14ac:dyDescent="0.35">
      <c r="FW13574" s="128"/>
      <c r="FX13574" s="128"/>
      <c r="FY13574" s="129"/>
      <c r="GA13574" s="128"/>
    </row>
    <row r="13575" spans="179:183" x14ac:dyDescent="0.35">
      <c r="FW13575" s="128"/>
      <c r="FX13575" s="128"/>
      <c r="FY13575" s="129"/>
      <c r="GA13575" s="128"/>
    </row>
    <row r="13576" spans="179:183" x14ac:dyDescent="0.35">
      <c r="FW13576" s="128"/>
      <c r="FX13576" s="128"/>
      <c r="FY13576" s="129"/>
      <c r="GA13576" s="128"/>
    </row>
    <row r="13577" spans="179:183" x14ac:dyDescent="0.35">
      <c r="FW13577" s="128"/>
      <c r="FX13577" s="128"/>
      <c r="FY13577" s="129"/>
      <c r="GA13577" s="128"/>
    </row>
    <row r="13578" spans="179:183" x14ac:dyDescent="0.35">
      <c r="FW13578" s="128"/>
      <c r="FX13578" s="128"/>
      <c r="FY13578" s="129"/>
      <c r="GA13578" s="128"/>
    </row>
    <row r="13579" spans="179:183" x14ac:dyDescent="0.35">
      <c r="FW13579" s="128"/>
      <c r="FX13579" s="128"/>
      <c r="FY13579" s="129"/>
      <c r="GA13579" s="128"/>
    </row>
    <row r="13580" spans="179:183" x14ac:dyDescent="0.35">
      <c r="FW13580" s="128"/>
      <c r="FX13580" s="128"/>
      <c r="FY13580" s="129"/>
      <c r="GA13580" s="128"/>
    </row>
    <row r="13581" spans="179:183" x14ac:dyDescent="0.35">
      <c r="FW13581" s="128"/>
      <c r="FX13581" s="128"/>
      <c r="FY13581" s="129"/>
      <c r="GA13581" s="128"/>
    </row>
    <row r="13582" spans="179:183" x14ac:dyDescent="0.35">
      <c r="FW13582" s="128"/>
      <c r="FX13582" s="128"/>
      <c r="FY13582" s="129"/>
      <c r="GA13582" s="128"/>
    </row>
    <row r="13583" spans="179:183" x14ac:dyDescent="0.35">
      <c r="FW13583" s="128"/>
      <c r="FX13583" s="128"/>
      <c r="FY13583" s="129"/>
      <c r="GA13583" s="128"/>
    </row>
    <row r="13584" spans="179:183" x14ac:dyDescent="0.35">
      <c r="FW13584" s="128"/>
      <c r="FX13584" s="128"/>
      <c r="FY13584" s="129"/>
      <c r="GA13584" s="128"/>
    </row>
    <row r="13585" spans="179:183" x14ac:dyDescent="0.35">
      <c r="FW13585" s="128"/>
      <c r="FX13585" s="128"/>
      <c r="FY13585" s="129"/>
      <c r="GA13585" s="128"/>
    </row>
    <row r="13586" spans="179:183" x14ac:dyDescent="0.35">
      <c r="FW13586" s="128"/>
      <c r="FX13586" s="128"/>
      <c r="FY13586" s="129"/>
      <c r="GA13586" s="128"/>
    </row>
    <row r="13587" spans="179:183" x14ac:dyDescent="0.35">
      <c r="FW13587" s="128"/>
      <c r="FX13587" s="128"/>
      <c r="FY13587" s="129"/>
      <c r="GA13587" s="128"/>
    </row>
    <row r="13588" spans="179:183" x14ac:dyDescent="0.35">
      <c r="FW13588" s="128"/>
      <c r="FX13588" s="128"/>
      <c r="FY13588" s="129"/>
      <c r="GA13588" s="128"/>
    </row>
    <row r="13589" spans="179:183" x14ac:dyDescent="0.35">
      <c r="FW13589" s="128"/>
      <c r="FX13589" s="128"/>
      <c r="FY13589" s="129"/>
      <c r="GA13589" s="128"/>
    </row>
    <row r="13590" spans="179:183" x14ac:dyDescent="0.35">
      <c r="FW13590" s="128"/>
      <c r="FX13590" s="128"/>
      <c r="FY13590" s="129"/>
      <c r="GA13590" s="128"/>
    </row>
    <row r="13591" spans="179:183" x14ac:dyDescent="0.35">
      <c r="FW13591" s="128"/>
      <c r="FX13591" s="128"/>
      <c r="FY13591" s="129"/>
      <c r="GA13591" s="128"/>
    </row>
    <row r="13592" spans="179:183" x14ac:dyDescent="0.35">
      <c r="FW13592" s="128"/>
      <c r="FX13592" s="128"/>
      <c r="FY13592" s="129"/>
      <c r="GA13592" s="128"/>
    </row>
    <row r="13593" spans="179:183" x14ac:dyDescent="0.35">
      <c r="FW13593" s="128"/>
      <c r="FX13593" s="128"/>
      <c r="FY13593" s="129"/>
      <c r="GA13593" s="128"/>
    </row>
    <row r="13594" spans="179:183" x14ac:dyDescent="0.35">
      <c r="FW13594" s="128"/>
      <c r="FX13594" s="128"/>
      <c r="FY13594" s="129"/>
      <c r="GA13594" s="128"/>
    </row>
    <row r="13595" spans="179:183" x14ac:dyDescent="0.35">
      <c r="FW13595" s="128"/>
      <c r="FX13595" s="128"/>
      <c r="FY13595" s="129"/>
      <c r="GA13595" s="128"/>
    </row>
    <row r="13596" spans="179:183" x14ac:dyDescent="0.35">
      <c r="FW13596" s="128"/>
      <c r="FX13596" s="128"/>
      <c r="FY13596" s="129"/>
      <c r="GA13596" s="128"/>
    </row>
    <row r="13597" spans="179:183" x14ac:dyDescent="0.35">
      <c r="FW13597" s="128"/>
      <c r="FX13597" s="128"/>
      <c r="FY13597" s="129"/>
      <c r="GA13597" s="128"/>
    </row>
    <row r="13598" spans="179:183" x14ac:dyDescent="0.35">
      <c r="FW13598" s="128"/>
      <c r="FX13598" s="128"/>
      <c r="FY13598" s="129"/>
      <c r="GA13598" s="128"/>
    </row>
    <row r="13599" spans="179:183" x14ac:dyDescent="0.35">
      <c r="FW13599" s="128"/>
      <c r="FX13599" s="128"/>
      <c r="FY13599" s="129"/>
      <c r="GA13599" s="128"/>
    </row>
    <row r="13600" spans="179:183" x14ac:dyDescent="0.35">
      <c r="FW13600" s="128"/>
      <c r="FX13600" s="128"/>
      <c r="FY13600" s="129"/>
      <c r="GA13600" s="128"/>
    </row>
    <row r="13601" spans="179:183" x14ac:dyDescent="0.35">
      <c r="FW13601" s="128"/>
      <c r="FX13601" s="128"/>
      <c r="FY13601" s="129"/>
      <c r="GA13601" s="128"/>
    </row>
    <row r="13602" spans="179:183" x14ac:dyDescent="0.35">
      <c r="FW13602" s="128"/>
      <c r="FX13602" s="128"/>
      <c r="FY13602" s="129"/>
      <c r="GA13602" s="128"/>
    </row>
    <row r="13603" spans="179:183" x14ac:dyDescent="0.35">
      <c r="FW13603" s="128"/>
      <c r="FX13603" s="128"/>
      <c r="FY13603" s="129"/>
      <c r="GA13603" s="128"/>
    </row>
    <row r="13604" spans="179:183" x14ac:dyDescent="0.35">
      <c r="FW13604" s="128"/>
      <c r="FX13604" s="128"/>
      <c r="FY13604" s="129"/>
      <c r="GA13604" s="128"/>
    </row>
    <row r="13605" spans="179:183" x14ac:dyDescent="0.35">
      <c r="FW13605" s="128"/>
      <c r="FX13605" s="128"/>
      <c r="FY13605" s="129"/>
      <c r="GA13605" s="128"/>
    </row>
    <row r="13606" spans="179:183" x14ac:dyDescent="0.35">
      <c r="FW13606" s="128"/>
      <c r="FX13606" s="128"/>
      <c r="FY13606" s="129"/>
      <c r="GA13606" s="128"/>
    </row>
    <row r="13607" spans="179:183" x14ac:dyDescent="0.35">
      <c r="FW13607" s="128"/>
      <c r="FX13607" s="128"/>
      <c r="FY13607" s="129"/>
      <c r="GA13607" s="128"/>
    </row>
    <row r="13608" spans="179:183" x14ac:dyDescent="0.35">
      <c r="FW13608" s="128"/>
      <c r="FX13608" s="128"/>
      <c r="FY13608" s="129"/>
      <c r="GA13608" s="128"/>
    </row>
    <row r="13609" spans="179:183" x14ac:dyDescent="0.35">
      <c r="FW13609" s="128"/>
      <c r="FX13609" s="128"/>
      <c r="FY13609" s="129"/>
      <c r="GA13609" s="128"/>
    </row>
    <row r="13610" spans="179:183" x14ac:dyDescent="0.35">
      <c r="FW13610" s="128"/>
      <c r="FX13610" s="128"/>
      <c r="FY13610" s="129"/>
      <c r="GA13610" s="128"/>
    </row>
    <row r="13611" spans="179:183" x14ac:dyDescent="0.35">
      <c r="FW13611" s="128"/>
      <c r="FX13611" s="128"/>
      <c r="FY13611" s="129"/>
      <c r="GA13611" s="128"/>
    </row>
    <row r="13612" spans="179:183" x14ac:dyDescent="0.35">
      <c r="FW13612" s="128"/>
      <c r="FX13612" s="128"/>
      <c r="FY13612" s="129"/>
      <c r="GA13612" s="128"/>
    </row>
    <row r="13613" spans="179:183" x14ac:dyDescent="0.35">
      <c r="FW13613" s="128"/>
      <c r="FX13613" s="128"/>
      <c r="FY13613" s="129"/>
      <c r="GA13613" s="128"/>
    </row>
    <row r="13614" spans="179:183" x14ac:dyDescent="0.35">
      <c r="FW13614" s="128"/>
      <c r="FX13614" s="128"/>
      <c r="FY13614" s="129"/>
      <c r="GA13614" s="128"/>
    </row>
    <row r="13615" spans="179:183" x14ac:dyDescent="0.35">
      <c r="FW13615" s="128"/>
      <c r="FX13615" s="128"/>
      <c r="FY13615" s="129"/>
      <c r="GA13615" s="128"/>
    </row>
    <row r="13616" spans="179:183" x14ac:dyDescent="0.35">
      <c r="FW13616" s="128"/>
      <c r="FX13616" s="128"/>
      <c r="FY13616" s="129"/>
      <c r="GA13616" s="128"/>
    </row>
    <row r="13617" spans="179:183" x14ac:dyDescent="0.35">
      <c r="FW13617" s="128"/>
      <c r="FX13617" s="128"/>
      <c r="FY13617" s="129"/>
      <c r="GA13617" s="128"/>
    </row>
    <row r="13618" spans="179:183" x14ac:dyDescent="0.35">
      <c r="FW13618" s="128"/>
      <c r="FX13618" s="128"/>
      <c r="FY13618" s="129"/>
      <c r="GA13618" s="128"/>
    </row>
    <row r="13619" spans="179:183" x14ac:dyDescent="0.35">
      <c r="FW13619" s="128"/>
      <c r="FX13619" s="128"/>
      <c r="FY13619" s="129"/>
      <c r="GA13619" s="128"/>
    </row>
    <row r="13620" spans="179:183" x14ac:dyDescent="0.35">
      <c r="FW13620" s="128"/>
      <c r="FX13620" s="128"/>
      <c r="FY13620" s="129"/>
      <c r="GA13620" s="128"/>
    </row>
    <row r="13621" spans="179:183" x14ac:dyDescent="0.35">
      <c r="FW13621" s="128"/>
      <c r="FX13621" s="128"/>
      <c r="FY13621" s="129"/>
      <c r="GA13621" s="128"/>
    </row>
    <row r="13622" spans="179:183" x14ac:dyDescent="0.35">
      <c r="FW13622" s="128"/>
      <c r="FX13622" s="128"/>
      <c r="FY13622" s="129"/>
      <c r="GA13622" s="128"/>
    </row>
    <row r="13623" spans="179:183" x14ac:dyDescent="0.35">
      <c r="FW13623" s="128"/>
      <c r="FX13623" s="128"/>
      <c r="FY13623" s="129"/>
      <c r="GA13623" s="128"/>
    </row>
    <row r="13624" spans="179:183" x14ac:dyDescent="0.35">
      <c r="FW13624" s="128"/>
      <c r="FX13624" s="128"/>
      <c r="FY13624" s="129"/>
      <c r="GA13624" s="128"/>
    </row>
    <row r="13625" spans="179:183" x14ac:dyDescent="0.35">
      <c r="FW13625" s="128"/>
      <c r="FX13625" s="128"/>
      <c r="FY13625" s="129"/>
      <c r="GA13625" s="128"/>
    </row>
    <row r="13626" spans="179:183" x14ac:dyDescent="0.35">
      <c r="FW13626" s="128"/>
      <c r="FX13626" s="128"/>
      <c r="FY13626" s="129"/>
      <c r="GA13626" s="128"/>
    </row>
    <row r="13627" spans="179:183" x14ac:dyDescent="0.35">
      <c r="FW13627" s="128"/>
      <c r="FX13627" s="128"/>
      <c r="FY13627" s="129"/>
      <c r="GA13627" s="128"/>
    </row>
    <row r="13628" spans="179:183" x14ac:dyDescent="0.35">
      <c r="FW13628" s="128"/>
      <c r="FX13628" s="128"/>
      <c r="FY13628" s="129"/>
      <c r="GA13628" s="128"/>
    </row>
    <row r="13629" spans="179:183" x14ac:dyDescent="0.35">
      <c r="FW13629" s="128"/>
      <c r="FX13629" s="128"/>
      <c r="FY13629" s="129"/>
      <c r="GA13629" s="128"/>
    </row>
    <row r="13630" spans="179:183" x14ac:dyDescent="0.35">
      <c r="FW13630" s="128"/>
      <c r="FX13630" s="128"/>
      <c r="FY13630" s="129"/>
      <c r="GA13630" s="128"/>
    </row>
    <row r="13631" spans="179:183" x14ac:dyDescent="0.35">
      <c r="FW13631" s="128"/>
      <c r="FX13631" s="128"/>
      <c r="FY13631" s="129"/>
      <c r="GA13631" s="128"/>
    </row>
    <row r="13632" spans="179:183" x14ac:dyDescent="0.35">
      <c r="FW13632" s="128"/>
      <c r="FX13632" s="128"/>
      <c r="FY13632" s="129"/>
      <c r="GA13632" s="128"/>
    </row>
    <row r="13633" spans="179:183" x14ac:dyDescent="0.35">
      <c r="FW13633" s="128"/>
      <c r="FX13633" s="128"/>
      <c r="FY13633" s="129"/>
      <c r="GA13633" s="128"/>
    </row>
    <row r="13634" spans="179:183" x14ac:dyDescent="0.35">
      <c r="FW13634" s="128"/>
      <c r="FX13634" s="128"/>
      <c r="FY13634" s="129"/>
      <c r="GA13634" s="128"/>
    </row>
    <row r="13635" spans="179:183" x14ac:dyDescent="0.35">
      <c r="FW13635" s="128"/>
      <c r="FX13635" s="128"/>
      <c r="FY13635" s="129"/>
      <c r="GA13635" s="128"/>
    </row>
    <row r="13636" spans="179:183" x14ac:dyDescent="0.35">
      <c r="FW13636" s="128"/>
      <c r="FX13636" s="128"/>
      <c r="FY13636" s="129"/>
      <c r="GA13636" s="128"/>
    </row>
    <row r="13637" spans="179:183" x14ac:dyDescent="0.35">
      <c r="FW13637" s="128"/>
      <c r="FX13637" s="128"/>
      <c r="FY13637" s="129"/>
      <c r="GA13637" s="128"/>
    </row>
    <row r="13638" spans="179:183" x14ac:dyDescent="0.35">
      <c r="FW13638" s="128"/>
      <c r="FX13638" s="128"/>
      <c r="FY13638" s="129"/>
      <c r="GA13638" s="128"/>
    </row>
    <row r="13639" spans="179:183" x14ac:dyDescent="0.35">
      <c r="FW13639" s="128"/>
      <c r="FX13639" s="128"/>
      <c r="FY13639" s="129"/>
      <c r="GA13639" s="128"/>
    </row>
    <row r="13640" spans="179:183" x14ac:dyDescent="0.35">
      <c r="FW13640" s="128"/>
      <c r="FX13640" s="128"/>
      <c r="FY13640" s="129"/>
      <c r="GA13640" s="128"/>
    </row>
    <row r="13641" spans="179:183" x14ac:dyDescent="0.35">
      <c r="FW13641" s="128"/>
      <c r="FX13641" s="128"/>
      <c r="FY13641" s="129"/>
      <c r="GA13641" s="128"/>
    </row>
    <row r="13642" spans="179:183" x14ac:dyDescent="0.35">
      <c r="FW13642" s="128"/>
      <c r="FX13642" s="128"/>
      <c r="FY13642" s="129"/>
      <c r="GA13642" s="128"/>
    </row>
    <row r="13643" spans="179:183" x14ac:dyDescent="0.35">
      <c r="FW13643" s="128"/>
      <c r="FX13643" s="128"/>
      <c r="FY13643" s="129"/>
      <c r="GA13643" s="128"/>
    </row>
    <row r="13644" spans="179:183" x14ac:dyDescent="0.35">
      <c r="FW13644" s="128"/>
      <c r="FX13644" s="128"/>
      <c r="FY13644" s="129"/>
      <c r="GA13644" s="128"/>
    </row>
    <row r="13645" spans="179:183" x14ac:dyDescent="0.35">
      <c r="FW13645" s="128"/>
      <c r="FX13645" s="128"/>
      <c r="FY13645" s="129"/>
      <c r="GA13645" s="128"/>
    </row>
    <row r="13646" spans="179:183" x14ac:dyDescent="0.35">
      <c r="FW13646" s="128"/>
      <c r="FX13646" s="128"/>
      <c r="FY13646" s="129"/>
      <c r="GA13646" s="128"/>
    </row>
    <row r="13647" spans="179:183" x14ac:dyDescent="0.35">
      <c r="FW13647" s="128"/>
      <c r="FX13647" s="128"/>
      <c r="FY13647" s="129"/>
      <c r="GA13647" s="128"/>
    </row>
    <row r="13648" spans="179:183" x14ac:dyDescent="0.35">
      <c r="FW13648" s="128"/>
      <c r="FX13648" s="128"/>
      <c r="FY13648" s="129"/>
      <c r="GA13648" s="128"/>
    </row>
    <row r="13649" spans="179:183" x14ac:dyDescent="0.35">
      <c r="FW13649" s="128"/>
      <c r="FX13649" s="128"/>
      <c r="FY13649" s="129"/>
      <c r="GA13649" s="128"/>
    </row>
    <row r="13650" spans="179:183" x14ac:dyDescent="0.35">
      <c r="FW13650" s="128"/>
      <c r="FX13650" s="128"/>
      <c r="FY13650" s="129"/>
      <c r="GA13650" s="128"/>
    </row>
    <row r="13651" spans="179:183" x14ac:dyDescent="0.35">
      <c r="FW13651" s="128"/>
      <c r="FX13651" s="128"/>
      <c r="FY13651" s="129"/>
      <c r="GA13651" s="128"/>
    </row>
    <row r="13652" spans="179:183" x14ac:dyDescent="0.35">
      <c r="FW13652" s="128"/>
      <c r="FX13652" s="128"/>
      <c r="FY13652" s="129"/>
      <c r="GA13652" s="128"/>
    </row>
    <row r="13653" spans="179:183" x14ac:dyDescent="0.35">
      <c r="FW13653" s="128"/>
      <c r="FX13653" s="128"/>
      <c r="FY13653" s="129"/>
      <c r="GA13653" s="128"/>
    </row>
    <row r="13654" spans="179:183" x14ac:dyDescent="0.35">
      <c r="FW13654" s="128"/>
      <c r="FX13654" s="128"/>
      <c r="FY13654" s="129"/>
      <c r="GA13654" s="128"/>
    </row>
    <row r="13655" spans="179:183" x14ac:dyDescent="0.35">
      <c r="FW13655" s="128"/>
      <c r="FX13655" s="128"/>
      <c r="FY13655" s="129"/>
      <c r="GA13655" s="128"/>
    </row>
    <row r="13656" spans="179:183" x14ac:dyDescent="0.35">
      <c r="FW13656" s="128"/>
      <c r="FX13656" s="128"/>
      <c r="FY13656" s="129"/>
      <c r="GA13656" s="128"/>
    </row>
    <row r="13657" spans="179:183" x14ac:dyDescent="0.35">
      <c r="FW13657" s="128"/>
      <c r="FX13657" s="128"/>
      <c r="FY13657" s="129"/>
      <c r="GA13657" s="128"/>
    </row>
    <row r="13658" spans="179:183" x14ac:dyDescent="0.35">
      <c r="FW13658" s="128"/>
      <c r="FX13658" s="128"/>
      <c r="FY13658" s="129"/>
      <c r="GA13658" s="128"/>
    </row>
    <row r="13659" spans="179:183" x14ac:dyDescent="0.35">
      <c r="FW13659" s="128"/>
      <c r="FX13659" s="128"/>
      <c r="FY13659" s="129"/>
      <c r="GA13659" s="128"/>
    </row>
    <row r="13660" spans="179:183" x14ac:dyDescent="0.35">
      <c r="FW13660" s="128"/>
      <c r="FX13660" s="128"/>
      <c r="FY13660" s="129"/>
      <c r="GA13660" s="128"/>
    </row>
    <row r="13661" spans="179:183" x14ac:dyDescent="0.35">
      <c r="FW13661" s="128"/>
      <c r="FX13661" s="128"/>
      <c r="FY13661" s="129"/>
      <c r="GA13661" s="128"/>
    </row>
    <row r="13662" spans="179:183" x14ac:dyDescent="0.35">
      <c r="FW13662" s="128"/>
      <c r="FX13662" s="128"/>
      <c r="FY13662" s="129"/>
      <c r="GA13662" s="128"/>
    </row>
    <row r="13663" spans="179:183" x14ac:dyDescent="0.35">
      <c r="FW13663" s="128"/>
      <c r="FX13663" s="128"/>
      <c r="FY13663" s="129"/>
      <c r="GA13663" s="128"/>
    </row>
    <row r="13664" spans="179:183" x14ac:dyDescent="0.35">
      <c r="FW13664" s="128"/>
      <c r="FX13664" s="128"/>
      <c r="FY13664" s="129"/>
      <c r="GA13664" s="128"/>
    </row>
    <row r="13665" spans="179:183" x14ac:dyDescent="0.35">
      <c r="FW13665" s="128"/>
      <c r="FX13665" s="128"/>
      <c r="FY13665" s="129"/>
      <c r="GA13665" s="128"/>
    </row>
    <row r="13666" spans="179:183" x14ac:dyDescent="0.35">
      <c r="FW13666" s="128"/>
      <c r="FX13666" s="128"/>
      <c r="FY13666" s="129"/>
      <c r="GA13666" s="128"/>
    </row>
    <row r="13667" spans="179:183" x14ac:dyDescent="0.35">
      <c r="FW13667" s="128"/>
      <c r="FX13667" s="128"/>
      <c r="FY13667" s="129"/>
      <c r="GA13667" s="128"/>
    </row>
    <row r="13668" spans="179:183" x14ac:dyDescent="0.35">
      <c r="FW13668" s="128"/>
      <c r="FX13668" s="128"/>
      <c r="FY13668" s="129"/>
      <c r="GA13668" s="128"/>
    </row>
    <row r="13669" spans="179:183" x14ac:dyDescent="0.35">
      <c r="FW13669" s="128"/>
      <c r="FX13669" s="128"/>
      <c r="FY13669" s="129"/>
      <c r="GA13669" s="128"/>
    </row>
    <row r="13670" spans="179:183" x14ac:dyDescent="0.35">
      <c r="FW13670" s="128"/>
      <c r="FX13670" s="128"/>
      <c r="FY13670" s="129"/>
      <c r="GA13670" s="128"/>
    </row>
    <row r="13671" spans="179:183" x14ac:dyDescent="0.35">
      <c r="FW13671" s="128"/>
      <c r="FX13671" s="128"/>
      <c r="FY13671" s="129"/>
      <c r="GA13671" s="128"/>
    </row>
    <row r="13672" spans="179:183" x14ac:dyDescent="0.35">
      <c r="FW13672" s="128"/>
      <c r="FX13672" s="128"/>
      <c r="FY13672" s="129"/>
      <c r="GA13672" s="128"/>
    </row>
    <row r="13673" spans="179:183" x14ac:dyDescent="0.35">
      <c r="FW13673" s="128"/>
      <c r="FX13673" s="128"/>
      <c r="FY13673" s="129"/>
      <c r="GA13673" s="128"/>
    </row>
    <row r="13674" spans="179:183" x14ac:dyDescent="0.35">
      <c r="FW13674" s="128"/>
      <c r="FX13674" s="128"/>
      <c r="FY13674" s="129"/>
      <c r="GA13674" s="128"/>
    </row>
    <row r="13675" spans="179:183" x14ac:dyDescent="0.35">
      <c r="FW13675" s="128"/>
      <c r="FX13675" s="128"/>
      <c r="FY13675" s="129"/>
      <c r="GA13675" s="128"/>
    </row>
    <row r="13676" spans="179:183" x14ac:dyDescent="0.35">
      <c r="FW13676" s="128"/>
      <c r="FX13676" s="128"/>
      <c r="FY13676" s="129"/>
      <c r="GA13676" s="128"/>
    </row>
    <row r="13677" spans="179:183" x14ac:dyDescent="0.35">
      <c r="FW13677" s="128"/>
      <c r="FX13677" s="128"/>
      <c r="FY13677" s="129"/>
      <c r="GA13677" s="128"/>
    </row>
    <row r="13678" spans="179:183" x14ac:dyDescent="0.35">
      <c r="FW13678" s="128"/>
      <c r="FX13678" s="128"/>
      <c r="FY13678" s="129"/>
      <c r="GA13678" s="128"/>
    </row>
    <row r="13679" spans="179:183" x14ac:dyDescent="0.35">
      <c r="FW13679" s="128"/>
      <c r="FX13679" s="128"/>
      <c r="FY13679" s="129"/>
      <c r="GA13679" s="128"/>
    </row>
    <row r="13680" spans="179:183" x14ac:dyDescent="0.35">
      <c r="FW13680" s="128"/>
      <c r="FX13680" s="128"/>
      <c r="FY13680" s="129"/>
      <c r="GA13680" s="128"/>
    </row>
    <row r="13681" spans="179:183" x14ac:dyDescent="0.35">
      <c r="FW13681" s="128"/>
      <c r="FX13681" s="128"/>
      <c r="FY13681" s="129"/>
      <c r="GA13681" s="128"/>
    </row>
    <row r="13682" spans="179:183" x14ac:dyDescent="0.35">
      <c r="FW13682" s="128"/>
      <c r="FX13682" s="128"/>
      <c r="FY13682" s="129"/>
      <c r="GA13682" s="128"/>
    </row>
    <row r="13683" spans="179:183" x14ac:dyDescent="0.35">
      <c r="FW13683" s="128"/>
      <c r="FX13683" s="128"/>
      <c r="FY13683" s="129"/>
      <c r="GA13683" s="128"/>
    </row>
    <row r="13684" spans="179:183" x14ac:dyDescent="0.35">
      <c r="FW13684" s="128"/>
      <c r="FX13684" s="128"/>
      <c r="FY13684" s="129"/>
      <c r="GA13684" s="128"/>
    </row>
    <row r="13685" spans="179:183" x14ac:dyDescent="0.35">
      <c r="FW13685" s="128"/>
      <c r="FX13685" s="128"/>
      <c r="FY13685" s="129"/>
      <c r="GA13685" s="128"/>
    </row>
    <row r="13686" spans="179:183" x14ac:dyDescent="0.35">
      <c r="FW13686" s="128"/>
      <c r="FX13686" s="128"/>
      <c r="FY13686" s="129"/>
      <c r="GA13686" s="128"/>
    </row>
    <row r="13687" spans="179:183" x14ac:dyDescent="0.35">
      <c r="FW13687" s="128"/>
      <c r="FX13687" s="128"/>
      <c r="FY13687" s="129"/>
      <c r="GA13687" s="128"/>
    </row>
    <row r="13688" spans="179:183" x14ac:dyDescent="0.35">
      <c r="FW13688" s="128"/>
      <c r="FX13688" s="128"/>
      <c r="FY13688" s="129"/>
      <c r="GA13688" s="128"/>
    </row>
    <row r="13689" spans="179:183" x14ac:dyDescent="0.35">
      <c r="FW13689" s="128"/>
      <c r="FX13689" s="128"/>
      <c r="FY13689" s="129"/>
      <c r="GA13689" s="128"/>
    </row>
    <row r="13690" spans="179:183" x14ac:dyDescent="0.35">
      <c r="FW13690" s="128"/>
      <c r="FX13690" s="128"/>
      <c r="FY13690" s="129"/>
      <c r="GA13690" s="128"/>
    </row>
    <row r="13691" spans="179:183" x14ac:dyDescent="0.35">
      <c r="FW13691" s="128"/>
      <c r="FX13691" s="128"/>
      <c r="FY13691" s="129"/>
      <c r="GA13691" s="128"/>
    </row>
    <row r="13692" spans="179:183" x14ac:dyDescent="0.35">
      <c r="FW13692" s="128"/>
      <c r="FX13692" s="128"/>
      <c r="FY13692" s="129"/>
      <c r="GA13692" s="128"/>
    </row>
    <row r="13693" spans="179:183" x14ac:dyDescent="0.35">
      <c r="FW13693" s="128"/>
      <c r="FX13693" s="128"/>
      <c r="FY13693" s="129"/>
      <c r="GA13693" s="128"/>
    </row>
    <row r="13694" spans="179:183" x14ac:dyDescent="0.35">
      <c r="FW13694" s="128"/>
      <c r="FX13694" s="128"/>
      <c r="FY13694" s="129"/>
      <c r="GA13694" s="128"/>
    </row>
    <row r="13695" spans="179:183" x14ac:dyDescent="0.35">
      <c r="FW13695" s="128"/>
      <c r="FX13695" s="128"/>
      <c r="FY13695" s="129"/>
      <c r="GA13695" s="128"/>
    </row>
    <row r="13696" spans="179:183" x14ac:dyDescent="0.35">
      <c r="FW13696" s="128"/>
      <c r="FX13696" s="128"/>
      <c r="FY13696" s="129"/>
      <c r="GA13696" s="128"/>
    </row>
    <row r="13697" spans="179:183" x14ac:dyDescent="0.35">
      <c r="FW13697" s="128"/>
      <c r="FX13697" s="128"/>
      <c r="FY13697" s="129"/>
      <c r="GA13697" s="128"/>
    </row>
    <row r="13698" spans="179:183" x14ac:dyDescent="0.35">
      <c r="FW13698" s="128"/>
      <c r="FX13698" s="128"/>
      <c r="FY13698" s="129"/>
      <c r="GA13698" s="128"/>
    </row>
    <row r="13699" spans="179:183" x14ac:dyDescent="0.35">
      <c r="FW13699" s="128"/>
      <c r="FX13699" s="128"/>
      <c r="FY13699" s="129"/>
      <c r="GA13699" s="128"/>
    </row>
    <row r="13700" spans="179:183" x14ac:dyDescent="0.35">
      <c r="FW13700" s="128"/>
      <c r="FX13700" s="128"/>
      <c r="FY13700" s="129"/>
      <c r="GA13700" s="128"/>
    </row>
    <row r="13701" spans="179:183" x14ac:dyDescent="0.35">
      <c r="FW13701" s="128"/>
      <c r="FX13701" s="128"/>
      <c r="FY13701" s="129"/>
      <c r="GA13701" s="128"/>
    </row>
    <row r="13702" spans="179:183" x14ac:dyDescent="0.35">
      <c r="FW13702" s="128"/>
      <c r="FX13702" s="128"/>
      <c r="FY13702" s="129"/>
      <c r="GA13702" s="128"/>
    </row>
    <row r="13703" spans="179:183" x14ac:dyDescent="0.35">
      <c r="FW13703" s="128"/>
      <c r="FX13703" s="128"/>
      <c r="FY13703" s="129"/>
      <c r="GA13703" s="128"/>
    </row>
    <row r="13704" spans="179:183" x14ac:dyDescent="0.35">
      <c r="FW13704" s="128"/>
      <c r="FX13704" s="128"/>
      <c r="FY13704" s="129"/>
      <c r="GA13704" s="128"/>
    </row>
    <row r="13705" spans="179:183" x14ac:dyDescent="0.35">
      <c r="FW13705" s="128"/>
      <c r="FX13705" s="128"/>
      <c r="FY13705" s="129"/>
      <c r="GA13705" s="128"/>
    </row>
    <row r="13706" spans="179:183" x14ac:dyDescent="0.35">
      <c r="FW13706" s="128"/>
      <c r="FX13706" s="128"/>
      <c r="FY13706" s="129"/>
      <c r="GA13706" s="128"/>
    </row>
    <row r="13707" spans="179:183" x14ac:dyDescent="0.35">
      <c r="FW13707" s="128"/>
      <c r="FX13707" s="128"/>
      <c r="FY13707" s="129"/>
      <c r="GA13707" s="128"/>
    </row>
    <row r="13708" spans="179:183" x14ac:dyDescent="0.35">
      <c r="FW13708" s="128"/>
      <c r="FX13708" s="128"/>
      <c r="FY13708" s="129"/>
      <c r="GA13708" s="128"/>
    </row>
    <row r="13709" spans="179:183" x14ac:dyDescent="0.35">
      <c r="FW13709" s="128"/>
      <c r="FX13709" s="128"/>
      <c r="FY13709" s="129"/>
      <c r="GA13709" s="128"/>
    </row>
    <row r="13710" spans="179:183" x14ac:dyDescent="0.35">
      <c r="FW13710" s="128"/>
      <c r="FX13710" s="128"/>
      <c r="FY13710" s="129"/>
      <c r="GA13710" s="128"/>
    </row>
    <row r="13711" spans="179:183" x14ac:dyDescent="0.35">
      <c r="FW13711" s="128"/>
      <c r="FX13711" s="128"/>
      <c r="FY13711" s="129"/>
      <c r="GA13711" s="128"/>
    </row>
    <row r="13712" spans="179:183" x14ac:dyDescent="0.35">
      <c r="FW13712" s="128"/>
      <c r="FX13712" s="128"/>
      <c r="FY13712" s="129"/>
      <c r="GA13712" s="128"/>
    </row>
    <row r="13713" spans="179:183" x14ac:dyDescent="0.35">
      <c r="FW13713" s="128"/>
      <c r="FX13713" s="128"/>
      <c r="FY13713" s="129"/>
      <c r="GA13713" s="128"/>
    </row>
    <row r="13714" spans="179:183" x14ac:dyDescent="0.35">
      <c r="FW13714" s="128"/>
      <c r="FX13714" s="128"/>
      <c r="FY13714" s="129"/>
      <c r="GA13714" s="128"/>
    </row>
    <row r="13715" spans="179:183" x14ac:dyDescent="0.35">
      <c r="FW13715" s="128"/>
      <c r="FX13715" s="128"/>
      <c r="FY13715" s="129"/>
      <c r="GA13715" s="128"/>
    </row>
    <row r="13716" spans="179:183" x14ac:dyDescent="0.35">
      <c r="FW13716" s="128"/>
      <c r="FX13716" s="128"/>
      <c r="FY13716" s="129"/>
      <c r="GA13716" s="128"/>
    </row>
    <row r="13717" spans="179:183" x14ac:dyDescent="0.35">
      <c r="FW13717" s="128"/>
      <c r="FX13717" s="128"/>
      <c r="FY13717" s="129"/>
      <c r="GA13717" s="128"/>
    </row>
    <row r="13718" spans="179:183" x14ac:dyDescent="0.35">
      <c r="FW13718" s="128"/>
      <c r="FX13718" s="128"/>
      <c r="FY13718" s="129"/>
      <c r="GA13718" s="128"/>
    </row>
    <row r="13719" spans="179:183" x14ac:dyDescent="0.35">
      <c r="FW13719" s="128"/>
      <c r="FX13719" s="128"/>
      <c r="FY13719" s="129"/>
      <c r="GA13719" s="128"/>
    </row>
    <row r="13720" spans="179:183" x14ac:dyDescent="0.35">
      <c r="FW13720" s="128"/>
      <c r="FX13720" s="128"/>
      <c r="FY13720" s="129"/>
      <c r="GA13720" s="128"/>
    </row>
    <row r="13721" spans="179:183" x14ac:dyDescent="0.35">
      <c r="FW13721" s="128"/>
      <c r="FX13721" s="128"/>
      <c r="FY13721" s="129"/>
      <c r="GA13721" s="128"/>
    </row>
    <row r="13722" spans="179:183" x14ac:dyDescent="0.35">
      <c r="FW13722" s="128"/>
      <c r="FX13722" s="128"/>
      <c r="FY13722" s="129"/>
      <c r="GA13722" s="128"/>
    </row>
    <row r="13723" spans="179:183" x14ac:dyDescent="0.35">
      <c r="FW13723" s="128"/>
      <c r="FX13723" s="128"/>
      <c r="FY13723" s="129"/>
      <c r="GA13723" s="128"/>
    </row>
    <row r="13724" spans="179:183" x14ac:dyDescent="0.35">
      <c r="FW13724" s="128"/>
      <c r="FX13724" s="128"/>
      <c r="FY13724" s="129"/>
      <c r="GA13724" s="128"/>
    </row>
    <row r="13725" spans="179:183" x14ac:dyDescent="0.35">
      <c r="FW13725" s="128"/>
      <c r="FX13725" s="128"/>
      <c r="FY13725" s="129"/>
      <c r="GA13725" s="128"/>
    </row>
    <row r="13726" spans="179:183" x14ac:dyDescent="0.35">
      <c r="FW13726" s="128"/>
      <c r="FX13726" s="128"/>
      <c r="FY13726" s="129"/>
      <c r="GA13726" s="128"/>
    </row>
    <row r="13727" spans="179:183" x14ac:dyDescent="0.35">
      <c r="FW13727" s="128"/>
      <c r="FX13727" s="128"/>
      <c r="FY13727" s="129"/>
      <c r="GA13727" s="128"/>
    </row>
    <row r="13728" spans="179:183" x14ac:dyDescent="0.35">
      <c r="FW13728" s="128"/>
      <c r="FX13728" s="128"/>
      <c r="FY13728" s="129"/>
      <c r="GA13728" s="128"/>
    </row>
    <row r="13729" spans="179:183" x14ac:dyDescent="0.35">
      <c r="FW13729" s="128"/>
      <c r="FX13729" s="128"/>
      <c r="FY13729" s="129"/>
      <c r="GA13729" s="128"/>
    </row>
    <row r="13730" spans="179:183" x14ac:dyDescent="0.35">
      <c r="FW13730" s="128"/>
      <c r="FX13730" s="128"/>
      <c r="FY13730" s="129"/>
      <c r="GA13730" s="128"/>
    </row>
    <row r="13731" spans="179:183" x14ac:dyDescent="0.35">
      <c r="FW13731" s="128"/>
      <c r="FX13731" s="128"/>
      <c r="FY13731" s="129"/>
      <c r="GA13731" s="128"/>
    </row>
    <row r="13732" spans="179:183" x14ac:dyDescent="0.35">
      <c r="FW13732" s="128"/>
      <c r="FX13732" s="128"/>
      <c r="FY13732" s="129"/>
      <c r="GA13732" s="128"/>
    </row>
    <row r="13733" spans="179:183" x14ac:dyDescent="0.35">
      <c r="FW13733" s="128"/>
      <c r="FX13733" s="128"/>
      <c r="FY13733" s="129"/>
      <c r="GA13733" s="128"/>
    </row>
    <row r="13734" spans="179:183" x14ac:dyDescent="0.35">
      <c r="FW13734" s="128"/>
      <c r="FX13734" s="128"/>
      <c r="FY13734" s="129"/>
      <c r="GA13734" s="128"/>
    </row>
    <row r="13735" spans="179:183" x14ac:dyDescent="0.35">
      <c r="FW13735" s="128"/>
      <c r="FX13735" s="128"/>
      <c r="FY13735" s="129"/>
      <c r="GA13735" s="128"/>
    </row>
    <row r="13736" spans="179:183" x14ac:dyDescent="0.35">
      <c r="FW13736" s="128"/>
      <c r="FX13736" s="128"/>
      <c r="FY13736" s="129"/>
      <c r="GA13736" s="128"/>
    </row>
    <row r="13737" spans="179:183" x14ac:dyDescent="0.35">
      <c r="FW13737" s="128"/>
      <c r="FX13737" s="128"/>
      <c r="FY13737" s="129"/>
      <c r="GA13737" s="128"/>
    </row>
    <row r="13738" spans="179:183" x14ac:dyDescent="0.35">
      <c r="FW13738" s="128"/>
      <c r="FX13738" s="128"/>
      <c r="FY13738" s="129"/>
      <c r="GA13738" s="128"/>
    </row>
    <row r="13739" spans="179:183" x14ac:dyDescent="0.35">
      <c r="FW13739" s="128"/>
      <c r="FX13739" s="128"/>
      <c r="FY13739" s="129"/>
      <c r="GA13739" s="128"/>
    </row>
    <row r="13740" spans="179:183" x14ac:dyDescent="0.35">
      <c r="FW13740" s="128"/>
      <c r="FX13740" s="128"/>
      <c r="FY13740" s="129"/>
      <c r="GA13740" s="128"/>
    </row>
    <row r="13741" spans="179:183" x14ac:dyDescent="0.35">
      <c r="FW13741" s="128"/>
      <c r="FX13741" s="128"/>
      <c r="FY13741" s="129"/>
      <c r="GA13741" s="128"/>
    </row>
    <row r="13742" spans="179:183" x14ac:dyDescent="0.35">
      <c r="FW13742" s="128"/>
      <c r="FX13742" s="128"/>
      <c r="FY13742" s="129"/>
      <c r="GA13742" s="128"/>
    </row>
    <row r="13743" spans="179:183" x14ac:dyDescent="0.35">
      <c r="FW13743" s="128"/>
      <c r="FX13743" s="128"/>
      <c r="FY13743" s="129"/>
      <c r="GA13743" s="128"/>
    </row>
    <row r="13744" spans="179:183" x14ac:dyDescent="0.35">
      <c r="FW13744" s="128"/>
      <c r="FX13744" s="128"/>
      <c r="FY13744" s="129"/>
      <c r="GA13744" s="128"/>
    </row>
    <row r="13745" spans="179:183" x14ac:dyDescent="0.35">
      <c r="FW13745" s="128"/>
      <c r="FX13745" s="128"/>
      <c r="FY13745" s="129"/>
      <c r="GA13745" s="128"/>
    </row>
    <row r="13746" spans="179:183" x14ac:dyDescent="0.35">
      <c r="FW13746" s="128"/>
      <c r="FX13746" s="128"/>
      <c r="FY13746" s="129"/>
      <c r="GA13746" s="128"/>
    </row>
    <row r="13747" spans="179:183" x14ac:dyDescent="0.35">
      <c r="FW13747" s="128"/>
      <c r="FX13747" s="128"/>
      <c r="FY13747" s="129"/>
      <c r="GA13747" s="128"/>
    </row>
    <row r="13748" spans="179:183" x14ac:dyDescent="0.35">
      <c r="FW13748" s="128"/>
      <c r="FX13748" s="128"/>
      <c r="FY13748" s="129"/>
      <c r="GA13748" s="128"/>
    </row>
    <row r="13749" spans="179:183" x14ac:dyDescent="0.35">
      <c r="FW13749" s="128"/>
      <c r="FX13749" s="128"/>
      <c r="FY13749" s="129"/>
      <c r="GA13749" s="128"/>
    </row>
    <row r="13750" spans="179:183" x14ac:dyDescent="0.35">
      <c r="FW13750" s="128"/>
      <c r="FX13750" s="128"/>
      <c r="FY13750" s="129"/>
      <c r="GA13750" s="128"/>
    </row>
    <row r="13751" spans="179:183" x14ac:dyDescent="0.35">
      <c r="FW13751" s="128"/>
      <c r="FX13751" s="128"/>
      <c r="FY13751" s="129"/>
      <c r="GA13751" s="128"/>
    </row>
    <row r="13752" spans="179:183" x14ac:dyDescent="0.35">
      <c r="FW13752" s="128"/>
      <c r="FX13752" s="128"/>
      <c r="FY13752" s="129"/>
      <c r="GA13752" s="128"/>
    </row>
    <row r="13753" spans="179:183" x14ac:dyDescent="0.35">
      <c r="FW13753" s="128"/>
      <c r="FX13753" s="128"/>
      <c r="FY13753" s="129"/>
      <c r="GA13753" s="128"/>
    </row>
    <row r="13754" spans="179:183" x14ac:dyDescent="0.35">
      <c r="FW13754" s="128"/>
      <c r="FX13754" s="128"/>
      <c r="FY13754" s="129"/>
      <c r="GA13754" s="128"/>
    </row>
    <row r="13755" spans="179:183" x14ac:dyDescent="0.35">
      <c r="FW13755" s="128"/>
      <c r="FX13755" s="128"/>
      <c r="FY13755" s="129"/>
      <c r="GA13755" s="128"/>
    </row>
    <row r="13756" spans="179:183" x14ac:dyDescent="0.35">
      <c r="FW13756" s="128"/>
      <c r="FX13756" s="128"/>
      <c r="FY13756" s="129"/>
      <c r="GA13756" s="128"/>
    </row>
    <row r="13757" spans="179:183" x14ac:dyDescent="0.35">
      <c r="FW13757" s="128"/>
      <c r="FX13757" s="128"/>
      <c r="FY13757" s="129"/>
      <c r="GA13757" s="128"/>
    </row>
    <row r="13758" spans="179:183" x14ac:dyDescent="0.35">
      <c r="FW13758" s="128"/>
      <c r="FX13758" s="128"/>
      <c r="FY13758" s="129"/>
      <c r="GA13758" s="128"/>
    </row>
    <row r="13759" spans="179:183" x14ac:dyDescent="0.35">
      <c r="FW13759" s="128"/>
      <c r="FX13759" s="128"/>
      <c r="FY13759" s="129"/>
      <c r="GA13759" s="128"/>
    </row>
    <row r="13760" spans="179:183" x14ac:dyDescent="0.35">
      <c r="FW13760" s="128"/>
      <c r="FX13760" s="128"/>
      <c r="FY13760" s="129"/>
      <c r="GA13760" s="128"/>
    </row>
    <row r="13761" spans="179:183" x14ac:dyDescent="0.35">
      <c r="FW13761" s="128"/>
      <c r="FX13761" s="128"/>
      <c r="FY13761" s="129"/>
      <c r="GA13761" s="128"/>
    </row>
    <row r="13762" spans="179:183" x14ac:dyDescent="0.35">
      <c r="FW13762" s="128"/>
      <c r="FX13762" s="128"/>
      <c r="FY13762" s="129"/>
      <c r="GA13762" s="128"/>
    </row>
    <row r="13763" spans="179:183" x14ac:dyDescent="0.35">
      <c r="FW13763" s="128"/>
      <c r="FX13763" s="128"/>
      <c r="FY13763" s="129"/>
      <c r="GA13763" s="128"/>
    </row>
    <row r="13764" spans="179:183" x14ac:dyDescent="0.35">
      <c r="FW13764" s="128"/>
      <c r="FX13764" s="128"/>
      <c r="FY13764" s="129"/>
      <c r="GA13764" s="128"/>
    </row>
    <row r="13765" spans="179:183" x14ac:dyDescent="0.35">
      <c r="FW13765" s="128"/>
      <c r="FX13765" s="128"/>
      <c r="FY13765" s="129"/>
      <c r="GA13765" s="128"/>
    </row>
    <row r="13766" spans="179:183" x14ac:dyDescent="0.35">
      <c r="FW13766" s="128"/>
      <c r="FX13766" s="128"/>
      <c r="FY13766" s="129"/>
      <c r="GA13766" s="128"/>
    </row>
    <row r="13767" spans="179:183" x14ac:dyDescent="0.35">
      <c r="FW13767" s="128"/>
      <c r="FX13767" s="128"/>
      <c r="FY13767" s="129"/>
      <c r="GA13767" s="128"/>
    </row>
    <row r="13768" spans="179:183" x14ac:dyDescent="0.35">
      <c r="FW13768" s="128"/>
      <c r="FX13768" s="128"/>
      <c r="FY13768" s="129"/>
      <c r="GA13768" s="128"/>
    </row>
    <row r="13769" spans="179:183" x14ac:dyDescent="0.35">
      <c r="FW13769" s="128"/>
      <c r="FX13769" s="128"/>
      <c r="FY13769" s="129"/>
      <c r="GA13769" s="128"/>
    </row>
    <row r="13770" spans="179:183" x14ac:dyDescent="0.35">
      <c r="FW13770" s="128"/>
      <c r="FX13770" s="128"/>
      <c r="FY13770" s="129"/>
      <c r="GA13770" s="128"/>
    </row>
    <row r="13771" spans="179:183" x14ac:dyDescent="0.35">
      <c r="FW13771" s="128"/>
      <c r="FX13771" s="128"/>
      <c r="FY13771" s="129"/>
      <c r="GA13771" s="128"/>
    </row>
    <row r="13772" spans="179:183" x14ac:dyDescent="0.35">
      <c r="FW13772" s="128"/>
      <c r="FX13772" s="128"/>
      <c r="FY13772" s="129"/>
      <c r="GA13772" s="128"/>
    </row>
    <row r="13773" spans="179:183" x14ac:dyDescent="0.35">
      <c r="FW13773" s="128"/>
      <c r="FX13773" s="128"/>
      <c r="FY13773" s="129"/>
      <c r="GA13773" s="128"/>
    </row>
    <row r="13774" spans="179:183" x14ac:dyDescent="0.35">
      <c r="FW13774" s="128"/>
      <c r="FX13774" s="128"/>
      <c r="FY13774" s="129"/>
      <c r="GA13774" s="128"/>
    </row>
    <row r="13775" spans="179:183" x14ac:dyDescent="0.35">
      <c r="FW13775" s="128"/>
      <c r="FX13775" s="128"/>
      <c r="FY13775" s="129"/>
      <c r="GA13775" s="128"/>
    </row>
    <row r="13776" spans="179:183" x14ac:dyDescent="0.35">
      <c r="FW13776" s="128"/>
      <c r="FX13776" s="128"/>
      <c r="FY13776" s="129"/>
      <c r="GA13776" s="128"/>
    </row>
    <row r="13777" spans="179:183" x14ac:dyDescent="0.35">
      <c r="FW13777" s="128"/>
      <c r="FX13777" s="128"/>
      <c r="FY13777" s="129"/>
      <c r="GA13777" s="128"/>
    </row>
    <row r="13778" spans="179:183" x14ac:dyDescent="0.35">
      <c r="FW13778" s="128"/>
      <c r="FX13778" s="128"/>
      <c r="FY13778" s="129"/>
      <c r="GA13778" s="128"/>
    </row>
    <row r="13779" spans="179:183" x14ac:dyDescent="0.35">
      <c r="FW13779" s="128"/>
      <c r="FX13779" s="128"/>
      <c r="FY13779" s="129"/>
      <c r="GA13779" s="128"/>
    </row>
    <row r="13780" spans="179:183" x14ac:dyDescent="0.35">
      <c r="FW13780" s="128"/>
      <c r="FX13780" s="128"/>
      <c r="FY13780" s="129"/>
      <c r="GA13780" s="128"/>
    </row>
    <row r="13781" spans="179:183" x14ac:dyDescent="0.35">
      <c r="FW13781" s="128"/>
      <c r="FX13781" s="128"/>
      <c r="FY13781" s="129"/>
      <c r="GA13781" s="128"/>
    </row>
    <row r="13782" spans="179:183" x14ac:dyDescent="0.35">
      <c r="FW13782" s="128"/>
      <c r="FX13782" s="128"/>
      <c r="FY13782" s="129"/>
      <c r="GA13782" s="128"/>
    </row>
    <row r="13783" spans="179:183" x14ac:dyDescent="0.35">
      <c r="FW13783" s="128"/>
      <c r="FX13783" s="128"/>
      <c r="FY13783" s="129"/>
      <c r="GA13783" s="128"/>
    </row>
    <row r="13784" spans="179:183" x14ac:dyDescent="0.35">
      <c r="FW13784" s="128"/>
      <c r="FX13784" s="128"/>
      <c r="FY13784" s="129"/>
      <c r="GA13784" s="128"/>
    </row>
    <row r="13785" spans="179:183" x14ac:dyDescent="0.35">
      <c r="FW13785" s="128"/>
      <c r="FX13785" s="128"/>
      <c r="FY13785" s="129"/>
      <c r="GA13785" s="128"/>
    </row>
    <row r="13786" spans="179:183" x14ac:dyDescent="0.35">
      <c r="FW13786" s="128"/>
      <c r="FX13786" s="128"/>
      <c r="FY13786" s="129"/>
      <c r="GA13786" s="128"/>
    </row>
    <row r="13787" spans="179:183" x14ac:dyDescent="0.35">
      <c r="FW13787" s="128"/>
      <c r="FX13787" s="128"/>
      <c r="FY13787" s="129"/>
      <c r="GA13787" s="128"/>
    </row>
    <row r="13788" spans="179:183" x14ac:dyDescent="0.35">
      <c r="FW13788" s="128"/>
      <c r="FX13788" s="128"/>
      <c r="FY13788" s="129"/>
      <c r="GA13788" s="128"/>
    </row>
    <row r="13789" spans="179:183" x14ac:dyDescent="0.35">
      <c r="FW13789" s="128"/>
      <c r="FX13789" s="128"/>
      <c r="FY13789" s="129"/>
      <c r="GA13789" s="128"/>
    </row>
    <row r="13790" spans="179:183" x14ac:dyDescent="0.35">
      <c r="FW13790" s="128"/>
      <c r="FX13790" s="128"/>
      <c r="FY13790" s="129"/>
      <c r="GA13790" s="128"/>
    </row>
    <row r="13791" spans="179:183" x14ac:dyDescent="0.35">
      <c r="FW13791" s="128"/>
      <c r="FX13791" s="128"/>
      <c r="FY13791" s="129"/>
      <c r="GA13791" s="128"/>
    </row>
    <row r="13792" spans="179:183" x14ac:dyDescent="0.35">
      <c r="FW13792" s="128"/>
      <c r="FX13792" s="128"/>
      <c r="FY13792" s="129"/>
      <c r="GA13792" s="128"/>
    </row>
    <row r="13793" spans="179:183" x14ac:dyDescent="0.35">
      <c r="FW13793" s="128"/>
      <c r="FX13793" s="128"/>
      <c r="FY13793" s="129"/>
      <c r="GA13793" s="128"/>
    </row>
    <row r="13794" spans="179:183" x14ac:dyDescent="0.35">
      <c r="FW13794" s="128"/>
      <c r="FX13794" s="128"/>
      <c r="FY13794" s="129"/>
      <c r="GA13794" s="128"/>
    </row>
    <row r="13795" spans="179:183" x14ac:dyDescent="0.35">
      <c r="FW13795" s="128"/>
      <c r="FX13795" s="128"/>
      <c r="FY13795" s="129"/>
      <c r="GA13795" s="128"/>
    </row>
    <row r="13796" spans="179:183" x14ac:dyDescent="0.35">
      <c r="FW13796" s="128"/>
      <c r="FX13796" s="128"/>
      <c r="FY13796" s="129"/>
      <c r="GA13796" s="128"/>
    </row>
    <row r="13797" spans="179:183" x14ac:dyDescent="0.35">
      <c r="FW13797" s="128"/>
      <c r="FX13797" s="128"/>
      <c r="FY13797" s="129"/>
      <c r="GA13797" s="128"/>
    </row>
    <row r="13798" spans="179:183" x14ac:dyDescent="0.35">
      <c r="FW13798" s="128"/>
      <c r="FX13798" s="128"/>
      <c r="FY13798" s="129"/>
      <c r="GA13798" s="128"/>
    </row>
    <row r="13799" spans="179:183" x14ac:dyDescent="0.35">
      <c r="FW13799" s="128"/>
      <c r="FX13799" s="128"/>
      <c r="FY13799" s="129"/>
      <c r="GA13799" s="128"/>
    </row>
    <row r="13800" spans="179:183" x14ac:dyDescent="0.35">
      <c r="FW13800" s="128"/>
      <c r="FX13800" s="128"/>
      <c r="FY13800" s="129"/>
      <c r="GA13800" s="128"/>
    </row>
    <row r="13801" spans="179:183" x14ac:dyDescent="0.35">
      <c r="FW13801" s="128"/>
      <c r="FX13801" s="128"/>
      <c r="FY13801" s="129"/>
      <c r="GA13801" s="128"/>
    </row>
    <row r="13802" spans="179:183" x14ac:dyDescent="0.35">
      <c r="FW13802" s="128"/>
      <c r="FX13802" s="128"/>
      <c r="FY13802" s="129"/>
      <c r="GA13802" s="128"/>
    </row>
    <row r="13803" spans="179:183" x14ac:dyDescent="0.35">
      <c r="FW13803" s="128"/>
      <c r="FX13803" s="128"/>
      <c r="FY13803" s="129"/>
      <c r="GA13803" s="128"/>
    </row>
    <row r="13804" spans="179:183" x14ac:dyDescent="0.35">
      <c r="FW13804" s="128"/>
      <c r="FX13804" s="128"/>
      <c r="FY13804" s="129"/>
      <c r="GA13804" s="128"/>
    </row>
    <row r="13805" spans="179:183" x14ac:dyDescent="0.35">
      <c r="FW13805" s="128"/>
      <c r="FX13805" s="128"/>
      <c r="FY13805" s="129"/>
      <c r="GA13805" s="128"/>
    </row>
    <row r="13806" spans="179:183" x14ac:dyDescent="0.35">
      <c r="FW13806" s="128"/>
      <c r="FX13806" s="128"/>
      <c r="FY13806" s="129"/>
      <c r="GA13806" s="128"/>
    </row>
    <row r="13807" spans="179:183" x14ac:dyDescent="0.35">
      <c r="FW13807" s="128"/>
      <c r="FX13807" s="128"/>
      <c r="FY13807" s="129"/>
      <c r="GA13807" s="128"/>
    </row>
    <row r="13808" spans="179:183" x14ac:dyDescent="0.35">
      <c r="FW13808" s="128"/>
      <c r="FX13808" s="128"/>
      <c r="FY13808" s="129"/>
      <c r="GA13808" s="128"/>
    </row>
    <row r="13809" spans="179:183" x14ac:dyDescent="0.35">
      <c r="FW13809" s="128"/>
      <c r="FX13809" s="128"/>
      <c r="FY13809" s="129"/>
      <c r="GA13809" s="128"/>
    </row>
    <row r="13810" spans="179:183" x14ac:dyDescent="0.35">
      <c r="FW13810" s="128"/>
      <c r="FX13810" s="128"/>
      <c r="FY13810" s="129"/>
      <c r="GA13810" s="128"/>
    </row>
    <row r="13811" spans="179:183" x14ac:dyDescent="0.35">
      <c r="FW13811" s="128"/>
      <c r="FX13811" s="128"/>
      <c r="FY13811" s="129"/>
      <c r="GA13811" s="128"/>
    </row>
    <row r="13812" spans="179:183" x14ac:dyDescent="0.35">
      <c r="FW13812" s="128"/>
      <c r="FX13812" s="128"/>
      <c r="FY13812" s="129"/>
      <c r="GA13812" s="128"/>
    </row>
    <row r="13813" spans="179:183" x14ac:dyDescent="0.35">
      <c r="FW13813" s="128"/>
      <c r="FX13813" s="128"/>
      <c r="FY13813" s="129"/>
      <c r="GA13813" s="128"/>
    </row>
    <row r="13814" spans="179:183" x14ac:dyDescent="0.35">
      <c r="FW13814" s="128"/>
      <c r="FX13814" s="128"/>
      <c r="FY13814" s="129"/>
      <c r="GA13814" s="128"/>
    </row>
    <row r="13815" spans="179:183" x14ac:dyDescent="0.35">
      <c r="FW13815" s="128"/>
      <c r="FX13815" s="128"/>
      <c r="FY13815" s="129"/>
      <c r="GA13815" s="128"/>
    </row>
    <row r="13816" spans="179:183" x14ac:dyDescent="0.35">
      <c r="FW13816" s="128"/>
      <c r="FX13816" s="128"/>
      <c r="FY13816" s="129"/>
      <c r="GA13816" s="128"/>
    </row>
    <row r="13817" spans="179:183" x14ac:dyDescent="0.35">
      <c r="FW13817" s="128"/>
      <c r="FX13817" s="128"/>
      <c r="FY13817" s="129"/>
      <c r="GA13817" s="128"/>
    </row>
    <row r="13818" spans="179:183" x14ac:dyDescent="0.35">
      <c r="FW13818" s="128"/>
      <c r="FX13818" s="128"/>
      <c r="FY13818" s="129"/>
      <c r="GA13818" s="128"/>
    </row>
    <row r="13819" spans="179:183" x14ac:dyDescent="0.35">
      <c r="FW13819" s="128"/>
      <c r="FX13819" s="128"/>
      <c r="FY13819" s="129"/>
      <c r="GA13819" s="128"/>
    </row>
    <row r="13820" spans="179:183" x14ac:dyDescent="0.35">
      <c r="FW13820" s="128"/>
      <c r="FX13820" s="128"/>
      <c r="FY13820" s="129"/>
      <c r="GA13820" s="128"/>
    </row>
    <row r="13821" spans="179:183" x14ac:dyDescent="0.35">
      <c r="FW13821" s="128"/>
      <c r="FX13821" s="128"/>
      <c r="FY13821" s="129"/>
      <c r="GA13821" s="128"/>
    </row>
    <row r="13822" spans="179:183" x14ac:dyDescent="0.35">
      <c r="FW13822" s="128"/>
      <c r="FX13822" s="128"/>
      <c r="FY13822" s="129"/>
      <c r="GA13822" s="128"/>
    </row>
    <row r="13823" spans="179:183" x14ac:dyDescent="0.35">
      <c r="FW13823" s="128"/>
      <c r="FX13823" s="128"/>
      <c r="FY13823" s="129"/>
      <c r="GA13823" s="128"/>
    </row>
    <row r="13824" spans="179:183" x14ac:dyDescent="0.35">
      <c r="FW13824" s="128"/>
      <c r="FX13824" s="128"/>
      <c r="FY13824" s="129"/>
      <c r="GA13824" s="128"/>
    </row>
    <row r="13825" spans="179:183" x14ac:dyDescent="0.35">
      <c r="FW13825" s="128"/>
      <c r="FX13825" s="128"/>
      <c r="FY13825" s="129"/>
      <c r="GA13825" s="128"/>
    </row>
    <row r="13826" spans="179:183" x14ac:dyDescent="0.35">
      <c r="FW13826" s="128"/>
      <c r="FX13826" s="128"/>
      <c r="FY13826" s="129"/>
      <c r="GA13826" s="128"/>
    </row>
    <row r="13827" spans="179:183" x14ac:dyDescent="0.35">
      <c r="FW13827" s="128"/>
      <c r="FX13827" s="128"/>
      <c r="FY13827" s="129"/>
      <c r="GA13827" s="128"/>
    </row>
    <row r="13828" spans="179:183" x14ac:dyDescent="0.35">
      <c r="FW13828" s="128"/>
      <c r="FX13828" s="128"/>
      <c r="FY13828" s="129"/>
      <c r="GA13828" s="128"/>
    </row>
    <row r="13829" spans="179:183" x14ac:dyDescent="0.35">
      <c r="FW13829" s="128"/>
      <c r="FX13829" s="128"/>
      <c r="FY13829" s="129"/>
      <c r="GA13829" s="128"/>
    </row>
    <row r="13830" spans="179:183" x14ac:dyDescent="0.35">
      <c r="FW13830" s="128"/>
      <c r="FX13830" s="128"/>
      <c r="FY13830" s="129"/>
      <c r="GA13830" s="128"/>
    </row>
    <row r="13831" spans="179:183" x14ac:dyDescent="0.35">
      <c r="FW13831" s="128"/>
      <c r="FX13831" s="128"/>
      <c r="FY13831" s="129"/>
      <c r="GA13831" s="128"/>
    </row>
    <row r="13832" spans="179:183" x14ac:dyDescent="0.35">
      <c r="FW13832" s="128"/>
      <c r="FX13832" s="128"/>
      <c r="FY13832" s="129"/>
      <c r="GA13832" s="128"/>
    </row>
    <row r="13833" spans="179:183" x14ac:dyDescent="0.35">
      <c r="FW13833" s="128"/>
      <c r="FX13833" s="128"/>
      <c r="FY13833" s="129"/>
      <c r="GA13833" s="128"/>
    </row>
    <row r="13834" spans="179:183" x14ac:dyDescent="0.35">
      <c r="FW13834" s="128"/>
      <c r="FX13834" s="128"/>
      <c r="FY13834" s="129"/>
      <c r="GA13834" s="128"/>
    </row>
    <row r="13835" spans="179:183" x14ac:dyDescent="0.35">
      <c r="FW13835" s="128"/>
      <c r="FX13835" s="128"/>
      <c r="FY13835" s="129"/>
      <c r="GA13835" s="128"/>
    </row>
    <row r="13836" spans="179:183" x14ac:dyDescent="0.35">
      <c r="FW13836" s="128"/>
      <c r="FX13836" s="128"/>
      <c r="FY13836" s="129"/>
      <c r="GA13836" s="128"/>
    </row>
    <row r="13837" spans="179:183" x14ac:dyDescent="0.35">
      <c r="FW13837" s="128"/>
      <c r="FX13837" s="128"/>
      <c r="FY13837" s="129"/>
      <c r="GA13837" s="128"/>
    </row>
    <row r="13838" spans="179:183" x14ac:dyDescent="0.35">
      <c r="FW13838" s="128"/>
      <c r="FX13838" s="128"/>
      <c r="FY13838" s="129"/>
      <c r="GA13838" s="128"/>
    </row>
    <row r="13839" spans="179:183" x14ac:dyDescent="0.35">
      <c r="FW13839" s="128"/>
      <c r="FX13839" s="128"/>
      <c r="FY13839" s="129"/>
      <c r="GA13839" s="128"/>
    </row>
    <row r="13840" spans="179:183" x14ac:dyDescent="0.35">
      <c r="FW13840" s="128"/>
      <c r="FX13840" s="128"/>
      <c r="FY13840" s="129"/>
      <c r="GA13840" s="128"/>
    </row>
    <row r="13841" spans="179:183" x14ac:dyDescent="0.35">
      <c r="FW13841" s="128"/>
      <c r="FX13841" s="128"/>
      <c r="FY13841" s="129"/>
      <c r="GA13841" s="128"/>
    </row>
    <row r="13842" spans="179:183" x14ac:dyDescent="0.35">
      <c r="FW13842" s="128"/>
      <c r="FX13842" s="128"/>
      <c r="FY13842" s="129"/>
      <c r="GA13842" s="128"/>
    </row>
    <row r="13843" spans="179:183" x14ac:dyDescent="0.35">
      <c r="FW13843" s="128"/>
      <c r="FX13843" s="128"/>
      <c r="FY13843" s="129"/>
      <c r="GA13843" s="128"/>
    </row>
    <row r="13844" spans="179:183" x14ac:dyDescent="0.35">
      <c r="FW13844" s="128"/>
      <c r="FX13844" s="128"/>
      <c r="FY13844" s="129"/>
      <c r="GA13844" s="128"/>
    </row>
    <row r="13845" spans="179:183" x14ac:dyDescent="0.35">
      <c r="FW13845" s="128"/>
      <c r="FX13845" s="128"/>
      <c r="FY13845" s="129"/>
      <c r="GA13845" s="128"/>
    </row>
    <row r="13846" spans="179:183" x14ac:dyDescent="0.35">
      <c r="FW13846" s="128"/>
      <c r="FX13846" s="128"/>
      <c r="FY13846" s="129"/>
      <c r="GA13846" s="128"/>
    </row>
    <row r="13847" spans="179:183" x14ac:dyDescent="0.35">
      <c r="FW13847" s="128"/>
      <c r="FX13847" s="128"/>
      <c r="FY13847" s="129"/>
      <c r="GA13847" s="128"/>
    </row>
    <row r="13848" spans="179:183" x14ac:dyDescent="0.35">
      <c r="FW13848" s="128"/>
      <c r="FX13848" s="128"/>
      <c r="FY13848" s="129"/>
      <c r="GA13848" s="128"/>
    </row>
    <row r="13849" spans="179:183" x14ac:dyDescent="0.35">
      <c r="FW13849" s="128"/>
      <c r="FX13849" s="128"/>
      <c r="FY13849" s="129"/>
      <c r="GA13849" s="128"/>
    </row>
    <row r="13850" spans="179:183" x14ac:dyDescent="0.35">
      <c r="FW13850" s="128"/>
      <c r="FX13850" s="128"/>
      <c r="FY13850" s="129"/>
      <c r="GA13850" s="128"/>
    </row>
    <row r="13851" spans="179:183" x14ac:dyDescent="0.35">
      <c r="FW13851" s="128"/>
      <c r="FX13851" s="128"/>
      <c r="FY13851" s="129"/>
      <c r="GA13851" s="128"/>
    </row>
    <row r="13852" spans="179:183" x14ac:dyDescent="0.35">
      <c r="FW13852" s="128"/>
      <c r="FX13852" s="128"/>
      <c r="FY13852" s="129"/>
      <c r="GA13852" s="128"/>
    </row>
    <row r="13853" spans="179:183" x14ac:dyDescent="0.35">
      <c r="FW13853" s="128"/>
      <c r="FX13853" s="128"/>
      <c r="FY13853" s="129"/>
      <c r="GA13853" s="128"/>
    </row>
    <row r="13854" spans="179:183" x14ac:dyDescent="0.35">
      <c r="FW13854" s="128"/>
      <c r="FX13854" s="128"/>
      <c r="FY13854" s="129"/>
      <c r="GA13854" s="128"/>
    </row>
    <row r="13855" spans="179:183" x14ac:dyDescent="0.35">
      <c r="FW13855" s="128"/>
      <c r="FX13855" s="128"/>
      <c r="FY13855" s="129"/>
      <c r="GA13855" s="128"/>
    </row>
    <row r="13856" spans="179:183" x14ac:dyDescent="0.35">
      <c r="FW13856" s="128"/>
      <c r="FX13856" s="128"/>
      <c r="FY13856" s="129"/>
      <c r="GA13856" s="128"/>
    </row>
    <row r="13857" spans="179:183" x14ac:dyDescent="0.35">
      <c r="FW13857" s="128"/>
      <c r="FX13857" s="128"/>
      <c r="FY13857" s="129"/>
      <c r="GA13857" s="128"/>
    </row>
    <row r="13858" spans="179:183" x14ac:dyDescent="0.35">
      <c r="FW13858" s="128"/>
      <c r="FX13858" s="128"/>
      <c r="FY13858" s="129"/>
      <c r="GA13858" s="128"/>
    </row>
    <row r="13859" spans="179:183" x14ac:dyDescent="0.35">
      <c r="FW13859" s="128"/>
      <c r="FX13859" s="128"/>
      <c r="FY13859" s="129"/>
      <c r="GA13859" s="128"/>
    </row>
    <row r="13860" spans="179:183" x14ac:dyDescent="0.35">
      <c r="FW13860" s="128"/>
      <c r="FX13860" s="128"/>
      <c r="FY13860" s="129"/>
      <c r="GA13860" s="128"/>
    </row>
    <row r="13861" spans="179:183" x14ac:dyDescent="0.35">
      <c r="FW13861" s="128"/>
      <c r="FX13861" s="128"/>
      <c r="FY13861" s="129"/>
      <c r="GA13861" s="128"/>
    </row>
    <row r="13862" spans="179:183" x14ac:dyDescent="0.35">
      <c r="FW13862" s="128"/>
      <c r="FX13862" s="128"/>
      <c r="FY13862" s="129"/>
      <c r="GA13862" s="128"/>
    </row>
    <row r="13863" spans="179:183" x14ac:dyDescent="0.35">
      <c r="FW13863" s="128"/>
      <c r="FX13863" s="128"/>
      <c r="FY13863" s="129"/>
      <c r="GA13863" s="128"/>
    </row>
    <row r="13864" spans="179:183" x14ac:dyDescent="0.35">
      <c r="FW13864" s="128"/>
      <c r="FX13864" s="128"/>
      <c r="FY13864" s="129"/>
      <c r="GA13864" s="128"/>
    </row>
    <row r="13865" spans="179:183" x14ac:dyDescent="0.35">
      <c r="FW13865" s="128"/>
      <c r="FX13865" s="128"/>
      <c r="FY13865" s="129"/>
      <c r="GA13865" s="128"/>
    </row>
    <row r="13866" spans="179:183" x14ac:dyDescent="0.35">
      <c r="FW13866" s="128"/>
      <c r="FX13866" s="128"/>
      <c r="FY13866" s="129"/>
      <c r="GA13866" s="128"/>
    </row>
    <row r="13867" spans="179:183" x14ac:dyDescent="0.35">
      <c r="FW13867" s="128"/>
      <c r="FX13867" s="128"/>
      <c r="FY13867" s="129"/>
      <c r="GA13867" s="128"/>
    </row>
    <row r="13868" spans="179:183" x14ac:dyDescent="0.35">
      <c r="FW13868" s="128"/>
      <c r="FX13868" s="128"/>
      <c r="FY13868" s="129"/>
      <c r="GA13868" s="128"/>
    </row>
    <row r="13869" spans="179:183" x14ac:dyDescent="0.35">
      <c r="FW13869" s="128"/>
      <c r="FX13869" s="128"/>
      <c r="FY13869" s="129"/>
      <c r="GA13869" s="128"/>
    </row>
    <row r="13870" spans="179:183" x14ac:dyDescent="0.35">
      <c r="FW13870" s="128"/>
      <c r="FX13870" s="128"/>
      <c r="FY13870" s="129"/>
      <c r="GA13870" s="128"/>
    </row>
    <row r="13871" spans="179:183" x14ac:dyDescent="0.35">
      <c r="FW13871" s="128"/>
      <c r="FX13871" s="128"/>
      <c r="FY13871" s="129"/>
      <c r="GA13871" s="128"/>
    </row>
    <row r="13872" spans="179:183" x14ac:dyDescent="0.35">
      <c r="FW13872" s="128"/>
      <c r="FX13872" s="128"/>
      <c r="FY13872" s="129"/>
      <c r="GA13872" s="128"/>
    </row>
    <row r="13873" spans="179:183" x14ac:dyDescent="0.35">
      <c r="FW13873" s="128"/>
      <c r="FX13873" s="128"/>
      <c r="FY13873" s="129"/>
      <c r="GA13873" s="128"/>
    </row>
    <row r="13874" spans="179:183" x14ac:dyDescent="0.35">
      <c r="FW13874" s="128"/>
      <c r="FX13874" s="128"/>
      <c r="FY13874" s="129"/>
      <c r="GA13874" s="128"/>
    </row>
    <row r="13875" spans="179:183" x14ac:dyDescent="0.35">
      <c r="FW13875" s="128"/>
      <c r="FX13875" s="128"/>
      <c r="FY13875" s="129"/>
      <c r="GA13875" s="128"/>
    </row>
    <row r="13876" spans="179:183" x14ac:dyDescent="0.35">
      <c r="FW13876" s="128"/>
      <c r="FX13876" s="128"/>
      <c r="FY13876" s="129"/>
      <c r="GA13876" s="128"/>
    </row>
    <row r="13877" spans="179:183" x14ac:dyDescent="0.35">
      <c r="FW13877" s="128"/>
      <c r="FX13877" s="128"/>
      <c r="FY13877" s="129"/>
      <c r="GA13877" s="128"/>
    </row>
    <row r="13878" spans="179:183" x14ac:dyDescent="0.35">
      <c r="FW13878" s="128"/>
      <c r="FX13878" s="128"/>
      <c r="FY13878" s="129"/>
      <c r="GA13878" s="128"/>
    </row>
    <row r="13879" spans="179:183" x14ac:dyDescent="0.35">
      <c r="FW13879" s="128"/>
      <c r="FX13879" s="128"/>
      <c r="FY13879" s="129"/>
      <c r="GA13879" s="128"/>
    </row>
    <row r="13880" spans="179:183" x14ac:dyDescent="0.35">
      <c r="FW13880" s="128"/>
      <c r="FX13880" s="128"/>
      <c r="FY13880" s="129"/>
      <c r="GA13880" s="128"/>
    </row>
    <row r="13881" spans="179:183" x14ac:dyDescent="0.35">
      <c r="FW13881" s="128"/>
      <c r="FX13881" s="128"/>
      <c r="FY13881" s="129"/>
      <c r="GA13881" s="128"/>
    </row>
    <row r="13882" spans="179:183" x14ac:dyDescent="0.35">
      <c r="FW13882" s="128"/>
      <c r="FX13882" s="128"/>
      <c r="FY13882" s="129"/>
      <c r="GA13882" s="128"/>
    </row>
    <row r="13883" spans="179:183" x14ac:dyDescent="0.35">
      <c r="FW13883" s="128"/>
      <c r="FX13883" s="128"/>
      <c r="FY13883" s="129"/>
      <c r="GA13883" s="128"/>
    </row>
    <row r="13884" spans="179:183" x14ac:dyDescent="0.35">
      <c r="FW13884" s="128"/>
      <c r="FX13884" s="128"/>
      <c r="FY13884" s="129"/>
      <c r="GA13884" s="128"/>
    </row>
    <row r="13885" spans="179:183" x14ac:dyDescent="0.35">
      <c r="FW13885" s="128"/>
      <c r="FX13885" s="128"/>
      <c r="FY13885" s="129"/>
      <c r="GA13885" s="128"/>
    </row>
    <row r="13886" spans="179:183" x14ac:dyDescent="0.35">
      <c r="FW13886" s="128"/>
      <c r="FX13886" s="128"/>
      <c r="FY13886" s="129"/>
      <c r="GA13886" s="128"/>
    </row>
    <row r="13887" spans="179:183" x14ac:dyDescent="0.35">
      <c r="FW13887" s="128"/>
      <c r="FX13887" s="128"/>
      <c r="FY13887" s="129"/>
      <c r="GA13887" s="128"/>
    </row>
    <row r="13888" spans="179:183" x14ac:dyDescent="0.35">
      <c r="FW13888" s="128"/>
      <c r="FX13888" s="128"/>
      <c r="FY13888" s="129"/>
      <c r="GA13888" s="128"/>
    </row>
    <row r="13889" spans="179:183" x14ac:dyDescent="0.35">
      <c r="FW13889" s="128"/>
      <c r="FX13889" s="128"/>
      <c r="FY13889" s="129"/>
      <c r="GA13889" s="128"/>
    </row>
    <row r="13890" spans="179:183" x14ac:dyDescent="0.35">
      <c r="FW13890" s="128"/>
      <c r="FX13890" s="128"/>
      <c r="FY13890" s="129"/>
      <c r="GA13890" s="128"/>
    </row>
    <row r="13891" spans="179:183" x14ac:dyDescent="0.35">
      <c r="FW13891" s="128"/>
      <c r="FX13891" s="128"/>
      <c r="FY13891" s="129"/>
      <c r="GA13891" s="128"/>
    </row>
    <row r="13892" spans="179:183" x14ac:dyDescent="0.35">
      <c r="FW13892" s="128"/>
      <c r="FX13892" s="128"/>
      <c r="FY13892" s="129"/>
      <c r="GA13892" s="128"/>
    </row>
    <row r="13893" spans="179:183" x14ac:dyDescent="0.35">
      <c r="FW13893" s="128"/>
      <c r="FX13893" s="128"/>
      <c r="FY13893" s="129"/>
      <c r="GA13893" s="128"/>
    </row>
    <row r="13894" spans="179:183" x14ac:dyDescent="0.35">
      <c r="FW13894" s="128"/>
      <c r="FX13894" s="128"/>
      <c r="FY13894" s="129"/>
      <c r="GA13894" s="128"/>
    </row>
    <row r="13895" spans="179:183" x14ac:dyDescent="0.35">
      <c r="FW13895" s="128"/>
      <c r="FX13895" s="128"/>
      <c r="FY13895" s="129"/>
      <c r="GA13895" s="128"/>
    </row>
    <row r="13896" spans="179:183" x14ac:dyDescent="0.35">
      <c r="FW13896" s="128"/>
      <c r="FX13896" s="128"/>
      <c r="FY13896" s="129"/>
      <c r="GA13896" s="128"/>
    </row>
    <row r="13897" spans="179:183" x14ac:dyDescent="0.35">
      <c r="FW13897" s="128"/>
      <c r="FX13897" s="128"/>
      <c r="FY13897" s="129"/>
      <c r="GA13897" s="128"/>
    </row>
    <row r="13898" spans="179:183" x14ac:dyDescent="0.35">
      <c r="FW13898" s="128"/>
      <c r="FX13898" s="128"/>
      <c r="FY13898" s="129"/>
      <c r="GA13898" s="128"/>
    </row>
    <row r="13899" spans="179:183" x14ac:dyDescent="0.35">
      <c r="FW13899" s="128"/>
      <c r="FX13899" s="128"/>
      <c r="FY13899" s="129"/>
      <c r="GA13899" s="128"/>
    </row>
    <row r="13900" spans="179:183" x14ac:dyDescent="0.35">
      <c r="FW13900" s="128"/>
      <c r="FX13900" s="128"/>
      <c r="FY13900" s="129"/>
      <c r="GA13900" s="128"/>
    </row>
    <row r="13901" spans="179:183" x14ac:dyDescent="0.35">
      <c r="FW13901" s="128"/>
      <c r="FX13901" s="128"/>
      <c r="FY13901" s="129"/>
      <c r="GA13901" s="128"/>
    </row>
    <row r="13902" spans="179:183" x14ac:dyDescent="0.35">
      <c r="FW13902" s="128"/>
      <c r="FX13902" s="128"/>
      <c r="FY13902" s="129"/>
      <c r="GA13902" s="128"/>
    </row>
    <row r="13903" spans="179:183" x14ac:dyDescent="0.35">
      <c r="FW13903" s="128"/>
      <c r="FX13903" s="128"/>
      <c r="FY13903" s="129"/>
      <c r="GA13903" s="128"/>
    </row>
    <row r="13904" spans="179:183" x14ac:dyDescent="0.35">
      <c r="FW13904" s="128"/>
      <c r="FX13904" s="128"/>
      <c r="FY13904" s="129"/>
      <c r="GA13904" s="128"/>
    </row>
    <row r="13905" spans="179:183" x14ac:dyDescent="0.35">
      <c r="FW13905" s="128"/>
      <c r="FX13905" s="128"/>
      <c r="FY13905" s="129"/>
      <c r="GA13905" s="128"/>
    </row>
    <row r="13906" spans="179:183" x14ac:dyDescent="0.35">
      <c r="FW13906" s="128"/>
      <c r="FX13906" s="128"/>
      <c r="FY13906" s="129"/>
      <c r="GA13906" s="128"/>
    </row>
    <row r="13907" spans="179:183" x14ac:dyDescent="0.35">
      <c r="FW13907" s="128"/>
      <c r="FX13907" s="128"/>
      <c r="FY13907" s="129"/>
      <c r="GA13907" s="128"/>
    </row>
    <row r="13908" spans="179:183" x14ac:dyDescent="0.35">
      <c r="FW13908" s="128"/>
      <c r="FX13908" s="128"/>
      <c r="FY13908" s="129"/>
      <c r="GA13908" s="128"/>
    </row>
    <row r="13909" spans="179:183" x14ac:dyDescent="0.35">
      <c r="FW13909" s="128"/>
      <c r="FX13909" s="128"/>
      <c r="FY13909" s="129"/>
      <c r="GA13909" s="128"/>
    </row>
    <row r="13910" spans="179:183" x14ac:dyDescent="0.35">
      <c r="FW13910" s="128"/>
      <c r="FX13910" s="128"/>
      <c r="FY13910" s="129"/>
      <c r="GA13910" s="128"/>
    </row>
    <row r="13911" spans="179:183" x14ac:dyDescent="0.35">
      <c r="FW13911" s="128"/>
      <c r="FX13911" s="128"/>
      <c r="FY13911" s="129"/>
      <c r="GA13911" s="128"/>
    </row>
    <row r="13912" spans="179:183" x14ac:dyDescent="0.35">
      <c r="FW13912" s="128"/>
      <c r="FX13912" s="128"/>
      <c r="FY13912" s="129"/>
      <c r="GA13912" s="128"/>
    </row>
    <row r="13913" spans="179:183" x14ac:dyDescent="0.35">
      <c r="FW13913" s="128"/>
      <c r="FX13913" s="128"/>
      <c r="FY13913" s="129"/>
      <c r="GA13913" s="128"/>
    </row>
    <row r="13914" spans="179:183" x14ac:dyDescent="0.35">
      <c r="FW13914" s="128"/>
      <c r="FX13914" s="128"/>
      <c r="FY13914" s="129"/>
      <c r="GA13914" s="128"/>
    </row>
    <row r="13915" spans="179:183" x14ac:dyDescent="0.35">
      <c r="FW13915" s="128"/>
      <c r="FX13915" s="128"/>
      <c r="FY13915" s="129"/>
      <c r="GA13915" s="128"/>
    </row>
    <row r="13916" spans="179:183" x14ac:dyDescent="0.35">
      <c r="FW13916" s="128"/>
      <c r="FX13916" s="128"/>
      <c r="FY13916" s="129"/>
      <c r="GA13916" s="128"/>
    </row>
    <row r="13917" spans="179:183" x14ac:dyDescent="0.35">
      <c r="FW13917" s="128"/>
      <c r="FX13917" s="128"/>
      <c r="FY13917" s="129"/>
      <c r="GA13917" s="128"/>
    </row>
    <row r="13918" spans="179:183" x14ac:dyDescent="0.35">
      <c r="FW13918" s="128"/>
      <c r="FX13918" s="128"/>
      <c r="FY13918" s="129"/>
      <c r="GA13918" s="128"/>
    </row>
    <row r="13919" spans="179:183" x14ac:dyDescent="0.35">
      <c r="FW13919" s="128"/>
      <c r="FX13919" s="128"/>
      <c r="FY13919" s="129"/>
      <c r="GA13919" s="128"/>
    </row>
    <row r="13920" spans="179:183" x14ac:dyDescent="0.35">
      <c r="FW13920" s="128"/>
      <c r="FX13920" s="128"/>
      <c r="FY13920" s="129"/>
      <c r="GA13920" s="128"/>
    </row>
    <row r="13921" spans="179:183" x14ac:dyDescent="0.35">
      <c r="FW13921" s="128"/>
      <c r="FX13921" s="128"/>
      <c r="FY13921" s="129"/>
      <c r="GA13921" s="128"/>
    </row>
    <row r="13922" spans="179:183" x14ac:dyDescent="0.35">
      <c r="FW13922" s="128"/>
      <c r="FX13922" s="128"/>
      <c r="FY13922" s="129"/>
      <c r="GA13922" s="128"/>
    </row>
    <row r="13923" spans="179:183" x14ac:dyDescent="0.35">
      <c r="FW13923" s="128"/>
      <c r="FX13923" s="128"/>
      <c r="FY13923" s="129"/>
      <c r="GA13923" s="128"/>
    </row>
    <row r="13924" spans="179:183" x14ac:dyDescent="0.35">
      <c r="FW13924" s="128"/>
      <c r="FX13924" s="128"/>
      <c r="FY13924" s="129"/>
      <c r="GA13924" s="128"/>
    </row>
    <row r="13925" spans="179:183" x14ac:dyDescent="0.35">
      <c r="FW13925" s="128"/>
      <c r="FX13925" s="128"/>
      <c r="FY13925" s="129"/>
      <c r="GA13925" s="128"/>
    </row>
    <row r="13926" spans="179:183" x14ac:dyDescent="0.35">
      <c r="FW13926" s="128"/>
      <c r="FX13926" s="128"/>
      <c r="FY13926" s="129"/>
      <c r="GA13926" s="128"/>
    </row>
    <row r="13927" spans="179:183" x14ac:dyDescent="0.35">
      <c r="FW13927" s="128"/>
      <c r="FX13927" s="128"/>
      <c r="FY13927" s="129"/>
      <c r="GA13927" s="128"/>
    </row>
    <row r="13928" spans="179:183" x14ac:dyDescent="0.35">
      <c r="FW13928" s="128"/>
      <c r="FX13928" s="128"/>
      <c r="FY13928" s="129"/>
      <c r="GA13928" s="128"/>
    </row>
    <row r="13929" spans="179:183" x14ac:dyDescent="0.35">
      <c r="FW13929" s="128"/>
      <c r="FX13929" s="128"/>
      <c r="FY13929" s="129"/>
      <c r="GA13929" s="128"/>
    </row>
    <row r="13930" spans="179:183" x14ac:dyDescent="0.35">
      <c r="FW13930" s="128"/>
      <c r="FX13930" s="128"/>
      <c r="FY13930" s="129"/>
      <c r="GA13930" s="128"/>
    </row>
    <row r="13931" spans="179:183" x14ac:dyDescent="0.35">
      <c r="FW13931" s="128"/>
      <c r="FX13931" s="128"/>
      <c r="FY13931" s="129"/>
      <c r="GA13931" s="128"/>
    </row>
    <row r="13932" spans="179:183" x14ac:dyDescent="0.35">
      <c r="FW13932" s="128"/>
      <c r="FX13932" s="128"/>
      <c r="FY13932" s="129"/>
      <c r="GA13932" s="128"/>
    </row>
    <row r="13933" spans="179:183" x14ac:dyDescent="0.35">
      <c r="FW13933" s="128"/>
      <c r="FX13933" s="128"/>
      <c r="FY13933" s="129"/>
      <c r="GA13933" s="128"/>
    </row>
    <row r="13934" spans="179:183" x14ac:dyDescent="0.35">
      <c r="FW13934" s="128"/>
      <c r="FX13934" s="128"/>
      <c r="FY13934" s="129"/>
      <c r="GA13934" s="128"/>
    </row>
    <row r="13935" spans="179:183" x14ac:dyDescent="0.35">
      <c r="FW13935" s="128"/>
      <c r="FX13935" s="128"/>
      <c r="FY13935" s="129"/>
      <c r="GA13935" s="128"/>
    </row>
    <row r="13936" spans="179:183" x14ac:dyDescent="0.35">
      <c r="FW13936" s="128"/>
      <c r="FX13936" s="128"/>
      <c r="FY13936" s="129"/>
      <c r="GA13936" s="128"/>
    </row>
    <row r="13937" spans="179:183" x14ac:dyDescent="0.35">
      <c r="FW13937" s="128"/>
      <c r="FX13937" s="128"/>
      <c r="FY13937" s="129"/>
      <c r="GA13937" s="128"/>
    </row>
    <row r="13938" spans="179:183" x14ac:dyDescent="0.35">
      <c r="FW13938" s="128"/>
      <c r="FX13938" s="128"/>
      <c r="FY13938" s="129"/>
      <c r="GA13938" s="128"/>
    </row>
    <row r="13939" spans="179:183" x14ac:dyDescent="0.35">
      <c r="FW13939" s="128"/>
      <c r="FX13939" s="128"/>
      <c r="FY13939" s="129"/>
      <c r="GA13939" s="128"/>
    </row>
    <row r="13940" spans="179:183" x14ac:dyDescent="0.35">
      <c r="FW13940" s="128"/>
      <c r="FX13940" s="128"/>
      <c r="FY13940" s="129"/>
      <c r="GA13940" s="128"/>
    </row>
    <row r="13941" spans="179:183" x14ac:dyDescent="0.35">
      <c r="FW13941" s="128"/>
      <c r="FX13941" s="128"/>
      <c r="FY13941" s="129"/>
      <c r="GA13941" s="128"/>
    </row>
    <row r="13942" spans="179:183" x14ac:dyDescent="0.35">
      <c r="FW13942" s="128"/>
      <c r="FX13942" s="128"/>
      <c r="FY13942" s="129"/>
      <c r="GA13942" s="128"/>
    </row>
    <row r="13943" spans="179:183" x14ac:dyDescent="0.35">
      <c r="FW13943" s="128"/>
      <c r="FX13943" s="128"/>
      <c r="FY13943" s="129"/>
      <c r="GA13943" s="128"/>
    </row>
    <row r="13944" spans="179:183" x14ac:dyDescent="0.35">
      <c r="FW13944" s="128"/>
      <c r="FX13944" s="128"/>
      <c r="FY13944" s="129"/>
      <c r="GA13944" s="128"/>
    </row>
    <row r="13945" spans="179:183" x14ac:dyDescent="0.35">
      <c r="FW13945" s="128"/>
      <c r="FX13945" s="128"/>
      <c r="FY13945" s="129"/>
      <c r="GA13945" s="128"/>
    </row>
    <row r="13946" spans="179:183" x14ac:dyDescent="0.35">
      <c r="FW13946" s="128"/>
      <c r="FX13946" s="128"/>
      <c r="FY13946" s="129"/>
      <c r="GA13946" s="128"/>
    </row>
    <row r="13947" spans="179:183" x14ac:dyDescent="0.35">
      <c r="FW13947" s="128"/>
      <c r="FX13947" s="128"/>
      <c r="FY13947" s="129"/>
      <c r="GA13947" s="128"/>
    </row>
    <row r="13948" spans="179:183" x14ac:dyDescent="0.35">
      <c r="FW13948" s="128"/>
      <c r="FX13948" s="128"/>
      <c r="FY13948" s="129"/>
      <c r="GA13948" s="128"/>
    </row>
    <row r="13949" spans="179:183" x14ac:dyDescent="0.35">
      <c r="FW13949" s="128"/>
      <c r="FX13949" s="128"/>
      <c r="FY13949" s="129"/>
      <c r="GA13949" s="128"/>
    </row>
    <row r="13950" spans="179:183" x14ac:dyDescent="0.35">
      <c r="FW13950" s="128"/>
      <c r="FX13950" s="128"/>
      <c r="FY13950" s="129"/>
      <c r="GA13950" s="128"/>
    </row>
    <row r="13951" spans="179:183" x14ac:dyDescent="0.35">
      <c r="FW13951" s="128"/>
      <c r="FX13951" s="128"/>
      <c r="FY13951" s="129"/>
      <c r="GA13951" s="128"/>
    </row>
    <row r="13952" spans="179:183" x14ac:dyDescent="0.35">
      <c r="FW13952" s="128"/>
      <c r="FX13952" s="128"/>
      <c r="FY13952" s="129"/>
      <c r="GA13952" s="128"/>
    </row>
    <row r="13953" spans="179:183" x14ac:dyDescent="0.35">
      <c r="FW13953" s="128"/>
      <c r="FX13953" s="128"/>
      <c r="FY13953" s="129"/>
      <c r="GA13953" s="128"/>
    </row>
    <row r="13954" spans="179:183" x14ac:dyDescent="0.35">
      <c r="FW13954" s="128"/>
      <c r="FX13954" s="128"/>
      <c r="FY13954" s="129"/>
      <c r="GA13954" s="128"/>
    </row>
    <row r="13955" spans="179:183" x14ac:dyDescent="0.35">
      <c r="FW13955" s="128"/>
      <c r="FX13955" s="128"/>
      <c r="FY13955" s="129"/>
      <c r="GA13955" s="128"/>
    </row>
    <row r="13956" spans="179:183" x14ac:dyDescent="0.35">
      <c r="FW13956" s="128"/>
      <c r="FX13956" s="128"/>
      <c r="FY13956" s="129"/>
      <c r="GA13956" s="128"/>
    </row>
    <row r="13957" spans="179:183" x14ac:dyDescent="0.35">
      <c r="FW13957" s="128"/>
      <c r="FX13957" s="128"/>
      <c r="FY13957" s="129"/>
      <c r="GA13957" s="128"/>
    </row>
    <row r="13958" spans="179:183" x14ac:dyDescent="0.35">
      <c r="FW13958" s="128"/>
      <c r="FX13958" s="128"/>
      <c r="FY13958" s="129"/>
      <c r="GA13958" s="128"/>
    </row>
    <row r="13959" spans="179:183" x14ac:dyDescent="0.35">
      <c r="FW13959" s="128"/>
      <c r="FX13959" s="128"/>
      <c r="FY13959" s="129"/>
      <c r="GA13959" s="128"/>
    </row>
    <row r="13960" spans="179:183" x14ac:dyDescent="0.35">
      <c r="FW13960" s="128"/>
      <c r="FX13960" s="128"/>
      <c r="FY13960" s="129"/>
      <c r="GA13960" s="128"/>
    </row>
    <row r="13961" spans="179:183" x14ac:dyDescent="0.35">
      <c r="FW13961" s="128"/>
      <c r="FX13961" s="128"/>
      <c r="FY13961" s="129"/>
      <c r="GA13961" s="128"/>
    </row>
    <row r="13962" spans="179:183" x14ac:dyDescent="0.35">
      <c r="FW13962" s="128"/>
      <c r="FX13962" s="128"/>
      <c r="FY13962" s="129"/>
      <c r="GA13962" s="128"/>
    </row>
    <row r="13963" spans="179:183" x14ac:dyDescent="0.35">
      <c r="FW13963" s="128"/>
      <c r="FX13963" s="128"/>
      <c r="FY13963" s="129"/>
      <c r="GA13963" s="128"/>
    </row>
    <row r="13964" spans="179:183" x14ac:dyDescent="0.35">
      <c r="FW13964" s="128"/>
      <c r="FX13964" s="128"/>
      <c r="FY13964" s="129"/>
      <c r="GA13964" s="128"/>
    </row>
    <row r="13965" spans="179:183" x14ac:dyDescent="0.35">
      <c r="FW13965" s="128"/>
      <c r="FX13965" s="128"/>
      <c r="FY13965" s="129"/>
      <c r="GA13965" s="128"/>
    </row>
    <row r="13966" spans="179:183" x14ac:dyDescent="0.35">
      <c r="FW13966" s="128"/>
      <c r="FX13966" s="128"/>
      <c r="FY13966" s="129"/>
      <c r="GA13966" s="128"/>
    </row>
    <row r="13967" spans="179:183" x14ac:dyDescent="0.35">
      <c r="FW13967" s="128"/>
      <c r="FX13967" s="128"/>
      <c r="FY13967" s="129"/>
      <c r="GA13967" s="128"/>
    </row>
    <row r="13968" spans="179:183" x14ac:dyDescent="0.35">
      <c r="FW13968" s="128"/>
      <c r="FX13968" s="128"/>
      <c r="FY13968" s="129"/>
      <c r="GA13968" s="128"/>
    </row>
    <row r="13969" spans="179:183" x14ac:dyDescent="0.35">
      <c r="FW13969" s="128"/>
      <c r="FX13969" s="128"/>
      <c r="FY13969" s="129"/>
      <c r="GA13969" s="128"/>
    </row>
    <row r="13970" spans="179:183" x14ac:dyDescent="0.35">
      <c r="FW13970" s="128"/>
      <c r="FX13970" s="128"/>
      <c r="FY13970" s="129"/>
      <c r="GA13970" s="128"/>
    </row>
    <row r="13971" spans="179:183" x14ac:dyDescent="0.35">
      <c r="FW13971" s="128"/>
      <c r="FX13971" s="128"/>
      <c r="FY13971" s="129"/>
      <c r="GA13971" s="128"/>
    </row>
    <row r="13972" spans="179:183" x14ac:dyDescent="0.35">
      <c r="FW13972" s="128"/>
      <c r="FX13972" s="128"/>
      <c r="FY13972" s="129"/>
      <c r="GA13972" s="128"/>
    </row>
    <row r="13973" spans="179:183" x14ac:dyDescent="0.35">
      <c r="FW13973" s="128"/>
      <c r="FX13973" s="128"/>
      <c r="FY13973" s="129"/>
      <c r="GA13973" s="128"/>
    </row>
    <row r="13974" spans="179:183" x14ac:dyDescent="0.35">
      <c r="FW13974" s="128"/>
      <c r="FX13974" s="128"/>
      <c r="FY13974" s="129"/>
      <c r="GA13974" s="128"/>
    </row>
    <row r="13975" spans="179:183" x14ac:dyDescent="0.35">
      <c r="FW13975" s="128"/>
      <c r="FX13975" s="128"/>
      <c r="FY13975" s="129"/>
      <c r="GA13975" s="128"/>
    </row>
    <row r="13976" spans="179:183" x14ac:dyDescent="0.35">
      <c r="FW13976" s="128"/>
      <c r="FX13976" s="128"/>
      <c r="FY13976" s="129"/>
      <c r="GA13976" s="128"/>
    </row>
    <row r="13977" spans="179:183" x14ac:dyDescent="0.35">
      <c r="FW13977" s="128"/>
      <c r="FX13977" s="128"/>
      <c r="FY13977" s="129"/>
      <c r="GA13977" s="128"/>
    </row>
    <row r="13978" spans="179:183" x14ac:dyDescent="0.35">
      <c r="FW13978" s="128"/>
      <c r="FX13978" s="128"/>
      <c r="FY13978" s="129"/>
      <c r="GA13978" s="128"/>
    </row>
    <row r="13979" spans="179:183" x14ac:dyDescent="0.35">
      <c r="FW13979" s="128"/>
      <c r="FX13979" s="128"/>
      <c r="FY13979" s="129"/>
      <c r="GA13979" s="128"/>
    </row>
    <row r="13980" spans="179:183" x14ac:dyDescent="0.35">
      <c r="FW13980" s="128"/>
      <c r="FX13980" s="128"/>
      <c r="FY13980" s="129"/>
      <c r="GA13980" s="128"/>
    </row>
    <row r="13981" spans="179:183" x14ac:dyDescent="0.35">
      <c r="FW13981" s="128"/>
      <c r="FX13981" s="128"/>
      <c r="FY13981" s="129"/>
      <c r="GA13981" s="128"/>
    </row>
    <row r="13982" spans="179:183" x14ac:dyDescent="0.35">
      <c r="FW13982" s="128"/>
      <c r="FX13982" s="128"/>
      <c r="FY13982" s="129"/>
      <c r="GA13982" s="128"/>
    </row>
    <row r="13983" spans="179:183" x14ac:dyDescent="0.35">
      <c r="FW13983" s="128"/>
      <c r="FX13983" s="128"/>
      <c r="FY13983" s="129"/>
      <c r="GA13983" s="128"/>
    </row>
    <row r="13984" spans="179:183" x14ac:dyDescent="0.35">
      <c r="FW13984" s="128"/>
      <c r="FX13984" s="128"/>
      <c r="FY13984" s="129"/>
      <c r="GA13984" s="128"/>
    </row>
    <row r="13985" spans="179:183" x14ac:dyDescent="0.35">
      <c r="FW13985" s="128"/>
      <c r="FX13985" s="128"/>
      <c r="FY13985" s="129"/>
      <c r="GA13985" s="128"/>
    </row>
    <row r="13986" spans="179:183" x14ac:dyDescent="0.35">
      <c r="FW13986" s="128"/>
      <c r="FX13986" s="128"/>
      <c r="FY13986" s="129"/>
      <c r="GA13986" s="128"/>
    </row>
    <row r="13987" spans="179:183" x14ac:dyDescent="0.35">
      <c r="FW13987" s="128"/>
      <c r="FX13987" s="128"/>
      <c r="FY13987" s="129"/>
      <c r="GA13987" s="128"/>
    </row>
    <row r="13988" spans="179:183" x14ac:dyDescent="0.35">
      <c r="FW13988" s="128"/>
      <c r="FX13988" s="128"/>
      <c r="FY13988" s="129"/>
      <c r="GA13988" s="128"/>
    </row>
    <row r="13989" spans="179:183" x14ac:dyDescent="0.35">
      <c r="FW13989" s="128"/>
      <c r="FX13989" s="128"/>
      <c r="FY13989" s="129"/>
      <c r="GA13989" s="128"/>
    </row>
    <row r="13990" spans="179:183" x14ac:dyDescent="0.35">
      <c r="FW13990" s="128"/>
      <c r="FX13990" s="128"/>
      <c r="FY13990" s="129"/>
      <c r="GA13990" s="128"/>
    </row>
    <row r="13991" spans="179:183" x14ac:dyDescent="0.35">
      <c r="FW13991" s="128"/>
      <c r="FX13991" s="128"/>
      <c r="FY13991" s="129"/>
      <c r="GA13991" s="128"/>
    </row>
    <row r="13992" spans="179:183" x14ac:dyDescent="0.35">
      <c r="FW13992" s="128"/>
      <c r="FX13992" s="128"/>
      <c r="FY13992" s="129"/>
      <c r="GA13992" s="128"/>
    </row>
    <row r="13993" spans="179:183" x14ac:dyDescent="0.35">
      <c r="FW13993" s="128"/>
      <c r="FX13993" s="128"/>
      <c r="FY13993" s="129"/>
      <c r="GA13993" s="128"/>
    </row>
    <row r="13994" spans="179:183" x14ac:dyDescent="0.35">
      <c r="FW13994" s="128"/>
      <c r="FX13994" s="128"/>
      <c r="FY13994" s="129"/>
      <c r="GA13994" s="128"/>
    </row>
    <row r="13995" spans="179:183" x14ac:dyDescent="0.35">
      <c r="FW13995" s="128"/>
      <c r="FX13995" s="128"/>
      <c r="FY13995" s="129"/>
      <c r="GA13995" s="128"/>
    </row>
    <row r="13996" spans="179:183" x14ac:dyDescent="0.35">
      <c r="FW13996" s="128"/>
      <c r="FX13996" s="128"/>
      <c r="FY13996" s="129"/>
      <c r="GA13996" s="128"/>
    </row>
    <row r="13997" spans="179:183" x14ac:dyDescent="0.35">
      <c r="FW13997" s="128"/>
      <c r="FX13997" s="128"/>
      <c r="FY13997" s="129"/>
      <c r="GA13997" s="128"/>
    </row>
    <row r="13998" spans="179:183" x14ac:dyDescent="0.35">
      <c r="FW13998" s="128"/>
      <c r="FX13998" s="128"/>
      <c r="FY13998" s="129"/>
      <c r="GA13998" s="128"/>
    </row>
    <row r="13999" spans="179:183" x14ac:dyDescent="0.35">
      <c r="FW13999" s="128"/>
      <c r="FX13999" s="128"/>
      <c r="FY13999" s="129"/>
      <c r="GA13999" s="128"/>
    </row>
    <row r="14000" spans="179:183" x14ac:dyDescent="0.35">
      <c r="FW14000" s="128"/>
      <c r="FX14000" s="128"/>
      <c r="FY14000" s="129"/>
      <c r="GA14000" s="128"/>
    </row>
    <row r="14001" spans="179:183" x14ac:dyDescent="0.35">
      <c r="FW14001" s="128"/>
      <c r="FX14001" s="128"/>
      <c r="FY14001" s="129"/>
      <c r="GA14001" s="128"/>
    </row>
    <row r="14002" spans="179:183" x14ac:dyDescent="0.35">
      <c r="FW14002" s="128"/>
      <c r="FX14002" s="128"/>
      <c r="FY14002" s="129"/>
      <c r="GA14002" s="128"/>
    </row>
    <row r="14003" spans="179:183" x14ac:dyDescent="0.35">
      <c r="FW14003" s="128"/>
      <c r="FX14003" s="128"/>
      <c r="FY14003" s="129"/>
      <c r="GA14003" s="128"/>
    </row>
    <row r="14004" spans="179:183" x14ac:dyDescent="0.35">
      <c r="FW14004" s="128"/>
      <c r="FX14004" s="128"/>
      <c r="FY14004" s="129"/>
      <c r="GA14004" s="128"/>
    </row>
    <row r="14005" spans="179:183" x14ac:dyDescent="0.35">
      <c r="FW14005" s="128"/>
      <c r="FX14005" s="128"/>
      <c r="FY14005" s="129"/>
      <c r="GA14005" s="128"/>
    </row>
    <row r="14006" spans="179:183" x14ac:dyDescent="0.35">
      <c r="FW14006" s="128"/>
      <c r="FX14006" s="128"/>
      <c r="FY14006" s="129"/>
      <c r="GA14006" s="128"/>
    </row>
    <row r="14007" spans="179:183" x14ac:dyDescent="0.35">
      <c r="FW14007" s="128"/>
      <c r="FX14007" s="128"/>
      <c r="FY14007" s="129"/>
      <c r="GA14007" s="128"/>
    </row>
    <row r="14008" spans="179:183" x14ac:dyDescent="0.35">
      <c r="FW14008" s="128"/>
      <c r="FX14008" s="128"/>
      <c r="FY14008" s="129"/>
      <c r="GA14008" s="128"/>
    </row>
    <row r="14009" spans="179:183" x14ac:dyDescent="0.35">
      <c r="FW14009" s="128"/>
      <c r="FX14009" s="128"/>
      <c r="FY14009" s="129"/>
      <c r="GA14009" s="128"/>
    </row>
    <row r="14010" spans="179:183" x14ac:dyDescent="0.35">
      <c r="FW14010" s="128"/>
      <c r="FX14010" s="128"/>
      <c r="FY14010" s="129"/>
      <c r="GA14010" s="128"/>
    </row>
    <row r="14011" spans="179:183" x14ac:dyDescent="0.35">
      <c r="FW14011" s="128"/>
      <c r="FX14011" s="128"/>
      <c r="FY14011" s="129"/>
      <c r="GA14011" s="128"/>
    </row>
    <row r="14012" spans="179:183" x14ac:dyDescent="0.35">
      <c r="FW14012" s="128"/>
      <c r="FX14012" s="128"/>
      <c r="FY14012" s="129"/>
      <c r="GA14012" s="128"/>
    </row>
    <row r="14013" spans="179:183" x14ac:dyDescent="0.35">
      <c r="FW14013" s="128"/>
      <c r="FX14013" s="128"/>
      <c r="FY14013" s="129"/>
      <c r="GA14013" s="128"/>
    </row>
    <row r="14014" spans="179:183" x14ac:dyDescent="0.35">
      <c r="FW14014" s="128"/>
      <c r="FX14014" s="128"/>
      <c r="FY14014" s="129"/>
      <c r="GA14014" s="128"/>
    </row>
    <row r="14015" spans="179:183" x14ac:dyDescent="0.35">
      <c r="FW14015" s="128"/>
      <c r="FX14015" s="128"/>
      <c r="FY14015" s="129"/>
      <c r="GA14015" s="128"/>
    </row>
    <row r="14016" spans="179:183" x14ac:dyDescent="0.35">
      <c r="FW14016" s="128"/>
      <c r="FX14016" s="128"/>
      <c r="FY14016" s="129"/>
      <c r="GA14016" s="128"/>
    </row>
    <row r="14017" spans="179:183" x14ac:dyDescent="0.35">
      <c r="FW14017" s="128"/>
      <c r="FX14017" s="128"/>
      <c r="FY14017" s="129"/>
      <c r="GA14017" s="128"/>
    </row>
    <row r="14018" spans="179:183" x14ac:dyDescent="0.35">
      <c r="FW14018" s="128"/>
      <c r="FX14018" s="128"/>
      <c r="FY14018" s="129"/>
      <c r="GA14018" s="128"/>
    </row>
    <row r="14019" spans="179:183" x14ac:dyDescent="0.35">
      <c r="FW14019" s="128"/>
      <c r="FX14019" s="128"/>
      <c r="FY14019" s="129"/>
      <c r="GA14019" s="128"/>
    </row>
    <row r="14020" spans="179:183" x14ac:dyDescent="0.35">
      <c r="FW14020" s="128"/>
      <c r="FX14020" s="128"/>
      <c r="FY14020" s="129"/>
      <c r="GA14020" s="128"/>
    </row>
    <row r="14021" spans="179:183" x14ac:dyDescent="0.35">
      <c r="FW14021" s="128"/>
      <c r="FX14021" s="128"/>
      <c r="FY14021" s="129"/>
      <c r="GA14021" s="128"/>
    </row>
    <row r="14022" spans="179:183" x14ac:dyDescent="0.35">
      <c r="FW14022" s="128"/>
      <c r="FX14022" s="128"/>
      <c r="FY14022" s="129"/>
      <c r="GA14022" s="128"/>
    </row>
    <row r="14023" spans="179:183" x14ac:dyDescent="0.35">
      <c r="FW14023" s="128"/>
      <c r="FX14023" s="128"/>
      <c r="FY14023" s="129"/>
      <c r="GA14023" s="128"/>
    </row>
    <row r="14024" spans="179:183" x14ac:dyDescent="0.35">
      <c r="FW14024" s="128"/>
      <c r="FX14024" s="128"/>
      <c r="FY14024" s="129"/>
      <c r="GA14024" s="128"/>
    </row>
    <row r="14025" spans="179:183" x14ac:dyDescent="0.35">
      <c r="FW14025" s="128"/>
      <c r="FX14025" s="128"/>
      <c r="FY14025" s="129"/>
      <c r="GA14025" s="128"/>
    </row>
    <row r="14026" spans="179:183" x14ac:dyDescent="0.35">
      <c r="FW14026" s="128"/>
      <c r="FX14026" s="128"/>
      <c r="FY14026" s="129"/>
      <c r="GA14026" s="128"/>
    </row>
    <row r="14027" spans="179:183" x14ac:dyDescent="0.35">
      <c r="FW14027" s="128"/>
      <c r="FX14027" s="128"/>
      <c r="FY14027" s="129"/>
      <c r="GA14027" s="128"/>
    </row>
    <row r="14028" spans="179:183" x14ac:dyDescent="0.35">
      <c r="FW14028" s="128"/>
      <c r="FX14028" s="128"/>
      <c r="FY14028" s="129"/>
      <c r="GA14028" s="128"/>
    </row>
    <row r="14029" spans="179:183" x14ac:dyDescent="0.35">
      <c r="FW14029" s="128"/>
      <c r="FX14029" s="128"/>
      <c r="FY14029" s="129"/>
      <c r="GA14029" s="128"/>
    </row>
    <row r="14030" spans="179:183" x14ac:dyDescent="0.35">
      <c r="FW14030" s="128"/>
      <c r="FX14030" s="128"/>
      <c r="FY14030" s="129"/>
      <c r="GA14030" s="128"/>
    </row>
    <row r="14031" spans="179:183" x14ac:dyDescent="0.35">
      <c r="FW14031" s="128"/>
      <c r="FX14031" s="128"/>
      <c r="FY14031" s="129"/>
      <c r="GA14031" s="128"/>
    </row>
    <row r="14032" spans="179:183" x14ac:dyDescent="0.35">
      <c r="FW14032" s="128"/>
      <c r="FX14032" s="128"/>
      <c r="FY14032" s="129"/>
      <c r="GA14032" s="128"/>
    </row>
    <row r="14033" spans="179:183" x14ac:dyDescent="0.35">
      <c r="FW14033" s="128"/>
      <c r="FX14033" s="128"/>
      <c r="FY14033" s="129"/>
      <c r="GA14033" s="128"/>
    </row>
    <row r="14034" spans="179:183" x14ac:dyDescent="0.35">
      <c r="FW14034" s="128"/>
      <c r="FX14034" s="128"/>
      <c r="FY14034" s="129"/>
      <c r="GA14034" s="128"/>
    </row>
    <row r="14035" spans="179:183" x14ac:dyDescent="0.35">
      <c r="FW14035" s="128"/>
      <c r="FX14035" s="128"/>
      <c r="FY14035" s="129"/>
      <c r="GA14035" s="128"/>
    </row>
    <row r="14036" spans="179:183" x14ac:dyDescent="0.35">
      <c r="FW14036" s="128"/>
      <c r="FX14036" s="128"/>
      <c r="FY14036" s="129"/>
      <c r="GA14036" s="128"/>
    </row>
    <row r="14037" spans="179:183" x14ac:dyDescent="0.35">
      <c r="FW14037" s="128"/>
      <c r="FX14037" s="128"/>
      <c r="FY14037" s="129"/>
      <c r="GA14037" s="128"/>
    </row>
    <row r="14038" spans="179:183" x14ac:dyDescent="0.35">
      <c r="FW14038" s="128"/>
      <c r="FX14038" s="128"/>
      <c r="FY14038" s="129"/>
      <c r="GA14038" s="128"/>
    </row>
    <row r="14039" spans="179:183" x14ac:dyDescent="0.35">
      <c r="FW14039" s="128"/>
      <c r="FX14039" s="128"/>
      <c r="FY14039" s="129"/>
      <c r="GA14039" s="128"/>
    </row>
    <row r="14040" spans="179:183" x14ac:dyDescent="0.35">
      <c r="FW14040" s="128"/>
      <c r="FX14040" s="128"/>
      <c r="FY14040" s="129"/>
      <c r="GA14040" s="128"/>
    </row>
    <row r="14041" spans="179:183" x14ac:dyDescent="0.35">
      <c r="FW14041" s="128"/>
      <c r="FX14041" s="128"/>
      <c r="FY14041" s="129"/>
      <c r="GA14041" s="128"/>
    </row>
    <row r="14042" spans="179:183" x14ac:dyDescent="0.35">
      <c r="FW14042" s="128"/>
      <c r="FX14042" s="128"/>
      <c r="FY14042" s="129"/>
      <c r="GA14042" s="128"/>
    </row>
    <row r="14043" spans="179:183" x14ac:dyDescent="0.35">
      <c r="FW14043" s="128"/>
      <c r="FX14043" s="128"/>
      <c r="FY14043" s="129"/>
      <c r="GA14043" s="128"/>
    </row>
    <row r="14044" spans="179:183" x14ac:dyDescent="0.35">
      <c r="FW14044" s="128"/>
      <c r="FX14044" s="128"/>
      <c r="FY14044" s="129"/>
      <c r="GA14044" s="128"/>
    </row>
    <row r="14045" spans="179:183" x14ac:dyDescent="0.35">
      <c r="FW14045" s="128"/>
      <c r="FX14045" s="128"/>
      <c r="FY14045" s="129"/>
      <c r="GA14045" s="128"/>
    </row>
    <row r="14046" spans="179:183" x14ac:dyDescent="0.35">
      <c r="FW14046" s="128"/>
      <c r="FX14046" s="128"/>
      <c r="FY14046" s="129"/>
      <c r="GA14046" s="128"/>
    </row>
    <row r="14047" spans="179:183" x14ac:dyDescent="0.35">
      <c r="FW14047" s="128"/>
      <c r="FX14047" s="128"/>
      <c r="FY14047" s="129"/>
      <c r="GA14047" s="128"/>
    </row>
    <row r="14048" spans="179:183" x14ac:dyDescent="0.35">
      <c r="FW14048" s="128"/>
      <c r="FX14048" s="128"/>
      <c r="FY14048" s="129"/>
      <c r="GA14048" s="128"/>
    </row>
    <row r="14049" spans="179:183" x14ac:dyDescent="0.35">
      <c r="FW14049" s="128"/>
      <c r="FX14049" s="128"/>
      <c r="FY14049" s="129"/>
      <c r="GA14049" s="128"/>
    </row>
    <row r="14050" spans="179:183" x14ac:dyDescent="0.35">
      <c r="FW14050" s="128"/>
      <c r="FX14050" s="128"/>
      <c r="FY14050" s="129"/>
      <c r="GA14050" s="128"/>
    </row>
    <row r="14051" spans="179:183" x14ac:dyDescent="0.35">
      <c r="FW14051" s="128"/>
      <c r="FX14051" s="128"/>
      <c r="FY14051" s="129"/>
      <c r="GA14051" s="128"/>
    </row>
    <row r="14052" spans="179:183" x14ac:dyDescent="0.35">
      <c r="FW14052" s="128"/>
      <c r="FX14052" s="128"/>
      <c r="FY14052" s="129"/>
      <c r="GA14052" s="128"/>
    </row>
    <row r="14053" spans="179:183" x14ac:dyDescent="0.35">
      <c r="FW14053" s="128"/>
      <c r="FX14053" s="128"/>
      <c r="FY14053" s="129"/>
      <c r="GA14053" s="128"/>
    </row>
    <row r="14054" spans="179:183" x14ac:dyDescent="0.35">
      <c r="FW14054" s="128"/>
      <c r="FX14054" s="128"/>
      <c r="FY14054" s="129"/>
      <c r="GA14054" s="128"/>
    </row>
    <row r="14055" spans="179:183" x14ac:dyDescent="0.35">
      <c r="FW14055" s="128"/>
      <c r="FX14055" s="128"/>
      <c r="FY14055" s="129"/>
      <c r="GA14055" s="128"/>
    </row>
    <row r="14056" spans="179:183" x14ac:dyDescent="0.35">
      <c r="FW14056" s="128"/>
      <c r="FX14056" s="128"/>
      <c r="FY14056" s="129"/>
      <c r="GA14056" s="128"/>
    </row>
    <row r="14057" spans="179:183" x14ac:dyDescent="0.35">
      <c r="FW14057" s="128"/>
      <c r="FX14057" s="128"/>
      <c r="FY14057" s="129"/>
      <c r="GA14057" s="128"/>
    </row>
    <row r="14058" spans="179:183" x14ac:dyDescent="0.35">
      <c r="FW14058" s="128"/>
      <c r="FX14058" s="128"/>
      <c r="FY14058" s="129"/>
      <c r="GA14058" s="128"/>
    </row>
    <row r="14059" spans="179:183" x14ac:dyDescent="0.35">
      <c r="FW14059" s="128"/>
      <c r="FX14059" s="128"/>
      <c r="FY14059" s="129"/>
      <c r="GA14059" s="128"/>
    </row>
    <row r="14060" spans="179:183" x14ac:dyDescent="0.35">
      <c r="FW14060" s="128"/>
      <c r="FX14060" s="128"/>
      <c r="FY14060" s="129"/>
      <c r="GA14060" s="128"/>
    </row>
    <row r="14061" spans="179:183" x14ac:dyDescent="0.35">
      <c r="FW14061" s="128"/>
      <c r="FX14061" s="128"/>
      <c r="FY14061" s="129"/>
      <c r="GA14061" s="128"/>
    </row>
    <row r="14062" spans="179:183" x14ac:dyDescent="0.35">
      <c r="FW14062" s="128"/>
      <c r="FX14062" s="128"/>
      <c r="FY14062" s="129"/>
      <c r="GA14062" s="128"/>
    </row>
    <row r="14063" spans="179:183" x14ac:dyDescent="0.35">
      <c r="FW14063" s="128"/>
      <c r="FX14063" s="128"/>
      <c r="FY14063" s="129"/>
      <c r="GA14063" s="128"/>
    </row>
    <row r="14064" spans="179:183" x14ac:dyDescent="0.35">
      <c r="FW14064" s="128"/>
      <c r="FX14064" s="128"/>
      <c r="FY14064" s="129"/>
      <c r="GA14064" s="128"/>
    </row>
    <row r="14065" spans="179:183" x14ac:dyDescent="0.35">
      <c r="FW14065" s="128"/>
      <c r="FX14065" s="128"/>
      <c r="FY14065" s="129"/>
      <c r="GA14065" s="128"/>
    </row>
    <row r="14066" spans="179:183" x14ac:dyDescent="0.35">
      <c r="FW14066" s="128"/>
      <c r="FX14066" s="128"/>
      <c r="FY14066" s="129"/>
      <c r="GA14066" s="128"/>
    </row>
    <row r="14067" spans="179:183" x14ac:dyDescent="0.35">
      <c r="FW14067" s="128"/>
      <c r="FX14067" s="128"/>
      <c r="FY14067" s="129"/>
      <c r="GA14067" s="128"/>
    </row>
    <row r="14068" spans="179:183" x14ac:dyDescent="0.35">
      <c r="FW14068" s="128"/>
      <c r="FX14068" s="128"/>
      <c r="FY14068" s="129"/>
      <c r="GA14068" s="128"/>
    </row>
    <row r="14069" spans="179:183" x14ac:dyDescent="0.35">
      <c r="FW14069" s="128"/>
      <c r="FX14069" s="128"/>
      <c r="FY14069" s="129"/>
      <c r="GA14069" s="128"/>
    </row>
    <row r="14070" spans="179:183" x14ac:dyDescent="0.35">
      <c r="FW14070" s="128"/>
      <c r="FX14070" s="128"/>
      <c r="FY14070" s="129"/>
      <c r="GA14070" s="128"/>
    </row>
    <row r="14071" spans="179:183" x14ac:dyDescent="0.35">
      <c r="FW14071" s="128"/>
      <c r="FX14071" s="128"/>
      <c r="FY14071" s="129"/>
      <c r="GA14071" s="128"/>
    </row>
    <row r="14072" spans="179:183" x14ac:dyDescent="0.35">
      <c r="FW14072" s="128"/>
      <c r="FX14072" s="128"/>
      <c r="FY14072" s="129"/>
      <c r="GA14072" s="128"/>
    </row>
    <row r="14073" spans="179:183" x14ac:dyDescent="0.35">
      <c r="FW14073" s="128"/>
      <c r="FX14073" s="128"/>
      <c r="FY14073" s="129"/>
      <c r="GA14073" s="128"/>
    </row>
    <row r="14074" spans="179:183" x14ac:dyDescent="0.35">
      <c r="FW14074" s="128"/>
      <c r="FX14074" s="128"/>
      <c r="FY14074" s="129"/>
      <c r="GA14074" s="128"/>
    </row>
    <row r="14075" spans="179:183" x14ac:dyDescent="0.35">
      <c r="FW14075" s="128"/>
      <c r="FX14075" s="128"/>
      <c r="FY14075" s="129"/>
      <c r="GA14075" s="128"/>
    </row>
    <row r="14076" spans="179:183" x14ac:dyDescent="0.35">
      <c r="FW14076" s="128"/>
      <c r="FX14076" s="128"/>
      <c r="FY14076" s="129"/>
      <c r="GA14076" s="128"/>
    </row>
    <row r="14077" spans="179:183" x14ac:dyDescent="0.35">
      <c r="FW14077" s="128"/>
      <c r="FX14077" s="128"/>
      <c r="FY14077" s="129"/>
      <c r="GA14077" s="128"/>
    </row>
    <row r="14078" spans="179:183" x14ac:dyDescent="0.35">
      <c r="FW14078" s="128"/>
      <c r="FX14078" s="128"/>
      <c r="FY14078" s="129"/>
      <c r="GA14078" s="128"/>
    </row>
    <row r="14079" spans="179:183" x14ac:dyDescent="0.35">
      <c r="FW14079" s="128"/>
      <c r="FX14079" s="128"/>
      <c r="FY14079" s="129"/>
      <c r="GA14079" s="128"/>
    </row>
    <row r="14080" spans="179:183" x14ac:dyDescent="0.35">
      <c r="FW14080" s="128"/>
      <c r="FX14080" s="128"/>
      <c r="FY14080" s="129"/>
      <c r="GA14080" s="128"/>
    </row>
    <row r="14081" spans="179:183" x14ac:dyDescent="0.35">
      <c r="FW14081" s="128"/>
      <c r="FX14081" s="128"/>
      <c r="FY14081" s="129"/>
      <c r="GA14081" s="128"/>
    </row>
    <row r="14082" spans="179:183" x14ac:dyDescent="0.35">
      <c r="FW14082" s="128"/>
      <c r="FX14082" s="128"/>
      <c r="FY14082" s="129"/>
      <c r="GA14082" s="128"/>
    </row>
    <row r="14083" spans="179:183" x14ac:dyDescent="0.35">
      <c r="FW14083" s="128"/>
      <c r="FX14083" s="128"/>
      <c r="FY14083" s="129"/>
      <c r="GA14083" s="128"/>
    </row>
    <row r="14084" spans="179:183" x14ac:dyDescent="0.35">
      <c r="FW14084" s="128"/>
      <c r="FX14084" s="128"/>
      <c r="FY14084" s="129"/>
      <c r="GA14084" s="128"/>
    </row>
    <row r="14085" spans="179:183" x14ac:dyDescent="0.35">
      <c r="FW14085" s="128"/>
      <c r="FX14085" s="128"/>
      <c r="FY14085" s="129"/>
      <c r="GA14085" s="128"/>
    </row>
    <row r="14086" spans="179:183" x14ac:dyDescent="0.35">
      <c r="FW14086" s="128"/>
      <c r="FX14086" s="128"/>
      <c r="FY14086" s="129"/>
      <c r="GA14086" s="128"/>
    </row>
    <row r="14087" spans="179:183" x14ac:dyDescent="0.35">
      <c r="FW14087" s="128"/>
      <c r="FX14087" s="128"/>
      <c r="FY14087" s="129"/>
      <c r="GA14087" s="128"/>
    </row>
    <row r="14088" spans="179:183" x14ac:dyDescent="0.35">
      <c r="FW14088" s="128"/>
      <c r="FX14088" s="128"/>
      <c r="FY14088" s="129"/>
      <c r="GA14088" s="128"/>
    </row>
    <row r="14089" spans="179:183" x14ac:dyDescent="0.35">
      <c r="FW14089" s="128"/>
      <c r="FX14089" s="128"/>
      <c r="FY14089" s="129"/>
      <c r="GA14089" s="128"/>
    </row>
    <row r="14090" spans="179:183" x14ac:dyDescent="0.35">
      <c r="FW14090" s="128"/>
      <c r="FX14090" s="128"/>
      <c r="FY14090" s="129"/>
      <c r="GA14090" s="128"/>
    </row>
    <row r="14091" spans="179:183" x14ac:dyDescent="0.35">
      <c r="FW14091" s="128"/>
      <c r="FX14091" s="128"/>
      <c r="FY14091" s="129"/>
      <c r="GA14091" s="128"/>
    </row>
    <row r="14092" spans="179:183" x14ac:dyDescent="0.35">
      <c r="FW14092" s="128"/>
      <c r="FX14092" s="128"/>
      <c r="FY14092" s="129"/>
      <c r="GA14092" s="128"/>
    </row>
    <row r="14093" spans="179:183" x14ac:dyDescent="0.35">
      <c r="FW14093" s="128"/>
      <c r="FX14093" s="128"/>
      <c r="FY14093" s="129"/>
      <c r="GA14093" s="128"/>
    </row>
    <row r="14094" spans="179:183" x14ac:dyDescent="0.35">
      <c r="FW14094" s="128"/>
      <c r="FX14094" s="128"/>
      <c r="FY14094" s="129"/>
      <c r="GA14094" s="128"/>
    </row>
    <row r="14095" spans="179:183" x14ac:dyDescent="0.35">
      <c r="FW14095" s="128"/>
      <c r="FX14095" s="128"/>
      <c r="FY14095" s="129"/>
      <c r="GA14095" s="128"/>
    </row>
    <row r="14096" spans="179:183" x14ac:dyDescent="0.35">
      <c r="FW14096" s="128"/>
      <c r="FX14096" s="128"/>
      <c r="FY14096" s="129"/>
      <c r="GA14096" s="128"/>
    </row>
    <row r="14097" spans="179:183" x14ac:dyDescent="0.35">
      <c r="FW14097" s="128"/>
      <c r="FX14097" s="128"/>
      <c r="FY14097" s="129"/>
      <c r="GA14097" s="128"/>
    </row>
    <row r="14098" spans="179:183" x14ac:dyDescent="0.35">
      <c r="FW14098" s="128"/>
      <c r="FX14098" s="128"/>
      <c r="FY14098" s="129"/>
      <c r="GA14098" s="128"/>
    </row>
    <row r="14099" spans="179:183" x14ac:dyDescent="0.35">
      <c r="FW14099" s="128"/>
      <c r="FX14099" s="128"/>
      <c r="FY14099" s="129"/>
      <c r="GA14099" s="128"/>
    </row>
    <row r="14100" spans="179:183" x14ac:dyDescent="0.35">
      <c r="FW14100" s="128"/>
      <c r="FX14100" s="128"/>
      <c r="FY14100" s="129"/>
      <c r="GA14100" s="128"/>
    </row>
    <row r="14101" spans="179:183" x14ac:dyDescent="0.35">
      <c r="FW14101" s="128"/>
      <c r="FX14101" s="128"/>
      <c r="FY14101" s="129"/>
      <c r="GA14101" s="128"/>
    </row>
    <row r="14102" spans="179:183" x14ac:dyDescent="0.35">
      <c r="FW14102" s="128"/>
      <c r="FX14102" s="128"/>
      <c r="FY14102" s="129"/>
      <c r="GA14102" s="128"/>
    </row>
    <row r="14103" spans="179:183" x14ac:dyDescent="0.35">
      <c r="FW14103" s="128"/>
      <c r="FX14103" s="128"/>
      <c r="FY14103" s="129"/>
      <c r="GA14103" s="128"/>
    </row>
    <row r="14104" spans="179:183" x14ac:dyDescent="0.35">
      <c r="FW14104" s="128"/>
      <c r="FX14104" s="128"/>
      <c r="FY14104" s="129"/>
      <c r="GA14104" s="128"/>
    </row>
    <row r="14105" spans="179:183" x14ac:dyDescent="0.35">
      <c r="FW14105" s="128"/>
      <c r="FX14105" s="128"/>
      <c r="FY14105" s="129"/>
      <c r="GA14105" s="128"/>
    </row>
    <row r="14106" spans="179:183" x14ac:dyDescent="0.35">
      <c r="FW14106" s="128"/>
      <c r="FX14106" s="128"/>
      <c r="FY14106" s="129"/>
      <c r="GA14106" s="128"/>
    </row>
    <row r="14107" spans="179:183" x14ac:dyDescent="0.35">
      <c r="FW14107" s="128"/>
      <c r="FX14107" s="128"/>
      <c r="FY14107" s="129"/>
      <c r="GA14107" s="128"/>
    </row>
    <row r="14108" spans="179:183" x14ac:dyDescent="0.35">
      <c r="FW14108" s="128"/>
      <c r="FX14108" s="128"/>
      <c r="FY14108" s="129"/>
      <c r="GA14108" s="128"/>
    </row>
    <row r="14109" spans="179:183" x14ac:dyDescent="0.35">
      <c r="FW14109" s="128"/>
      <c r="FX14109" s="128"/>
      <c r="FY14109" s="129"/>
      <c r="GA14109" s="128"/>
    </row>
    <row r="14110" spans="179:183" x14ac:dyDescent="0.35">
      <c r="FW14110" s="128"/>
      <c r="FX14110" s="128"/>
      <c r="FY14110" s="129"/>
      <c r="GA14110" s="128"/>
    </row>
    <row r="14111" spans="179:183" x14ac:dyDescent="0.35">
      <c r="FW14111" s="128"/>
      <c r="FX14111" s="128"/>
      <c r="FY14111" s="129"/>
      <c r="GA14111" s="128"/>
    </row>
    <row r="14112" spans="179:183" x14ac:dyDescent="0.35">
      <c r="FW14112" s="128"/>
      <c r="FX14112" s="128"/>
      <c r="FY14112" s="129"/>
      <c r="GA14112" s="128"/>
    </row>
    <row r="14113" spans="179:183" x14ac:dyDescent="0.35">
      <c r="FW14113" s="128"/>
      <c r="FX14113" s="128"/>
      <c r="FY14113" s="129"/>
      <c r="GA14113" s="128"/>
    </row>
    <row r="14114" spans="179:183" x14ac:dyDescent="0.35">
      <c r="FW14114" s="128"/>
      <c r="FX14114" s="128"/>
      <c r="FY14114" s="129"/>
      <c r="GA14114" s="128"/>
    </row>
    <row r="14115" spans="179:183" x14ac:dyDescent="0.35">
      <c r="FW14115" s="128"/>
      <c r="FX14115" s="128"/>
      <c r="FY14115" s="129"/>
      <c r="GA14115" s="128"/>
    </row>
    <row r="14116" spans="179:183" x14ac:dyDescent="0.35">
      <c r="FW14116" s="128"/>
      <c r="FX14116" s="128"/>
      <c r="FY14116" s="129"/>
      <c r="GA14116" s="128"/>
    </row>
    <row r="14117" spans="179:183" x14ac:dyDescent="0.35">
      <c r="FW14117" s="128"/>
      <c r="FX14117" s="128"/>
      <c r="FY14117" s="129"/>
      <c r="GA14117" s="128"/>
    </row>
    <row r="14118" spans="179:183" x14ac:dyDescent="0.35">
      <c r="FW14118" s="128"/>
      <c r="FX14118" s="128"/>
      <c r="FY14118" s="129"/>
      <c r="GA14118" s="128"/>
    </row>
    <row r="14119" spans="179:183" x14ac:dyDescent="0.35">
      <c r="FW14119" s="128"/>
      <c r="FX14119" s="128"/>
      <c r="FY14119" s="129"/>
      <c r="GA14119" s="128"/>
    </row>
    <row r="14120" spans="179:183" x14ac:dyDescent="0.35">
      <c r="FW14120" s="128"/>
      <c r="FX14120" s="128"/>
      <c r="FY14120" s="129"/>
      <c r="GA14120" s="128"/>
    </row>
    <row r="14121" spans="179:183" x14ac:dyDescent="0.35">
      <c r="FW14121" s="128"/>
      <c r="FX14121" s="128"/>
      <c r="FY14121" s="129"/>
      <c r="GA14121" s="128"/>
    </row>
    <row r="14122" spans="179:183" x14ac:dyDescent="0.35">
      <c r="FW14122" s="128"/>
      <c r="FX14122" s="128"/>
      <c r="FY14122" s="129"/>
      <c r="GA14122" s="128"/>
    </row>
    <row r="14123" spans="179:183" x14ac:dyDescent="0.35">
      <c r="FW14123" s="128"/>
      <c r="FX14123" s="128"/>
      <c r="FY14123" s="129"/>
      <c r="GA14123" s="128"/>
    </row>
    <row r="14124" spans="179:183" x14ac:dyDescent="0.35">
      <c r="FW14124" s="128"/>
      <c r="FX14124" s="128"/>
      <c r="FY14124" s="129"/>
      <c r="GA14124" s="128"/>
    </row>
    <row r="14125" spans="179:183" x14ac:dyDescent="0.35">
      <c r="FW14125" s="128"/>
      <c r="FX14125" s="128"/>
      <c r="FY14125" s="129"/>
      <c r="GA14125" s="128"/>
    </row>
    <row r="14126" spans="179:183" x14ac:dyDescent="0.35">
      <c r="FW14126" s="128"/>
      <c r="FX14126" s="128"/>
      <c r="FY14126" s="129"/>
      <c r="GA14126" s="128"/>
    </row>
    <row r="14127" spans="179:183" x14ac:dyDescent="0.35">
      <c r="FW14127" s="128"/>
      <c r="FX14127" s="128"/>
      <c r="FY14127" s="129"/>
      <c r="GA14127" s="128"/>
    </row>
    <row r="14128" spans="179:183" x14ac:dyDescent="0.35">
      <c r="FW14128" s="128"/>
      <c r="FX14128" s="128"/>
      <c r="FY14128" s="129"/>
      <c r="GA14128" s="128"/>
    </row>
    <row r="14129" spans="179:183" x14ac:dyDescent="0.35">
      <c r="FW14129" s="128"/>
      <c r="FX14129" s="128"/>
      <c r="FY14129" s="129"/>
      <c r="GA14129" s="128"/>
    </row>
    <row r="14130" spans="179:183" x14ac:dyDescent="0.35">
      <c r="FW14130" s="128"/>
      <c r="FX14130" s="128"/>
      <c r="FY14130" s="129"/>
      <c r="GA14130" s="128"/>
    </row>
    <row r="14131" spans="179:183" x14ac:dyDescent="0.35">
      <c r="FW14131" s="128"/>
      <c r="FX14131" s="128"/>
      <c r="FY14131" s="129"/>
      <c r="GA14131" s="128"/>
    </row>
    <row r="14132" spans="179:183" x14ac:dyDescent="0.35">
      <c r="FW14132" s="128"/>
      <c r="FX14132" s="128"/>
      <c r="FY14132" s="129"/>
      <c r="GA14132" s="128"/>
    </row>
    <row r="14133" spans="179:183" x14ac:dyDescent="0.35">
      <c r="FW14133" s="128"/>
      <c r="FX14133" s="128"/>
      <c r="FY14133" s="129"/>
      <c r="GA14133" s="128"/>
    </row>
    <row r="14134" spans="179:183" x14ac:dyDescent="0.35">
      <c r="FW14134" s="128"/>
      <c r="FX14134" s="128"/>
      <c r="FY14134" s="129"/>
      <c r="GA14134" s="128"/>
    </row>
    <row r="14135" spans="179:183" x14ac:dyDescent="0.35">
      <c r="FW14135" s="128"/>
      <c r="FX14135" s="128"/>
      <c r="FY14135" s="129"/>
      <c r="GA14135" s="128"/>
    </row>
    <row r="14136" spans="179:183" x14ac:dyDescent="0.35">
      <c r="FW14136" s="128"/>
      <c r="FX14136" s="128"/>
      <c r="FY14136" s="129"/>
      <c r="GA14136" s="128"/>
    </row>
    <row r="14137" spans="179:183" x14ac:dyDescent="0.35">
      <c r="FW14137" s="128"/>
      <c r="FX14137" s="128"/>
      <c r="FY14137" s="129"/>
      <c r="GA14137" s="128"/>
    </row>
    <row r="14138" spans="179:183" x14ac:dyDescent="0.35">
      <c r="FW14138" s="128"/>
      <c r="FX14138" s="128"/>
      <c r="FY14138" s="129"/>
      <c r="GA14138" s="128"/>
    </row>
    <row r="14139" spans="179:183" x14ac:dyDescent="0.35">
      <c r="FW14139" s="128"/>
      <c r="FX14139" s="128"/>
      <c r="FY14139" s="129"/>
      <c r="GA14139" s="128"/>
    </row>
    <row r="14140" spans="179:183" x14ac:dyDescent="0.35">
      <c r="FW14140" s="128"/>
      <c r="FX14140" s="128"/>
      <c r="FY14140" s="129"/>
      <c r="GA14140" s="128"/>
    </row>
    <row r="14141" spans="179:183" x14ac:dyDescent="0.35">
      <c r="FW14141" s="128"/>
      <c r="FX14141" s="128"/>
      <c r="FY14141" s="129"/>
      <c r="GA14141" s="128"/>
    </row>
    <row r="14142" spans="179:183" x14ac:dyDescent="0.35">
      <c r="FW14142" s="128"/>
      <c r="FX14142" s="128"/>
      <c r="FY14142" s="129"/>
      <c r="GA14142" s="128"/>
    </row>
    <row r="14143" spans="179:183" x14ac:dyDescent="0.35">
      <c r="FW14143" s="128"/>
      <c r="FX14143" s="128"/>
      <c r="FY14143" s="129"/>
      <c r="GA14143" s="128"/>
    </row>
    <row r="14144" spans="179:183" x14ac:dyDescent="0.35">
      <c r="FW14144" s="128"/>
      <c r="FX14144" s="128"/>
      <c r="FY14144" s="129"/>
      <c r="GA14144" s="128"/>
    </row>
    <row r="14145" spans="179:183" x14ac:dyDescent="0.35">
      <c r="FW14145" s="128"/>
      <c r="FX14145" s="128"/>
      <c r="FY14145" s="129"/>
      <c r="GA14145" s="128"/>
    </row>
    <row r="14146" spans="179:183" x14ac:dyDescent="0.35">
      <c r="FW14146" s="128"/>
      <c r="FX14146" s="128"/>
      <c r="FY14146" s="129"/>
      <c r="GA14146" s="128"/>
    </row>
    <row r="14147" spans="179:183" x14ac:dyDescent="0.35">
      <c r="FW14147" s="128"/>
      <c r="FX14147" s="128"/>
      <c r="FY14147" s="129"/>
      <c r="GA14147" s="128"/>
    </row>
    <row r="14148" spans="179:183" x14ac:dyDescent="0.35">
      <c r="FW14148" s="128"/>
      <c r="FX14148" s="128"/>
      <c r="FY14148" s="129"/>
      <c r="GA14148" s="128"/>
    </row>
    <row r="14149" spans="179:183" x14ac:dyDescent="0.35">
      <c r="FW14149" s="128"/>
      <c r="FX14149" s="128"/>
      <c r="FY14149" s="129"/>
      <c r="GA14149" s="128"/>
    </row>
    <row r="14150" spans="179:183" x14ac:dyDescent="0.35">
      <c r="FW14150" s="128"/>
      <c r="FX14150" s="128"/>
      <c r="FY14150" s="129"/>
      <c r="GA14150" s="128"/>
    </row>
    <row r="14151" spans="179:183" x14ac:dyDescent="0.35">
      <c r="FW14151" s="128"/>
      <c r="FX14151" s="128"/>
      <c r="FY14151" s="129"/>
      <c r="GA14151" s="128"/>
    </row>
    <row r="14152" spans="179:183" x14ac:dyDescent="0.35">
      <c r="FW14152" s="128"/>
      <c r="FX14152" s="128"/>
      <c r="FY14152" s="129"/>
      <c r="GA14152" s="128"/>
    </row>
    <row r="14153" spans="179:183" x14ac:dyDescent="0.35">
      <c r="FW14153" s="128"/>
      <c r="FX14153" s="128"/>
      <c r="FY14153" s="129"/>
      <c r="GA14153" s="128"/>
    </row>
    <row r="14154" spans="179:183" x14ac:dyDescent="0.35">
      <c r="FW14154" s="128"/>
      <c r="FX14154" s="128"/>
      <c r="FY14154" s="129"/>
      <c r="GA14154" s="128"/>
    </row>
    <row r="14155" spans="179:183" x14ac:dyDescent="0.35">
      <c r="FW14155" s="128"/>
      <c r="FX14155" s="128"/>
      <c r="FY14155" s="129"/>
      <c r="GA14155" s="128"/>
    </row>
    <row r="14156" spans="179:183" x14ac:dyDescent="0.35">
      <c r="FW14156" s="128"/>
      <c r="FX14156" s="128"/>
      <c r="FY14156" s="129"/>
      <c r="GA14156" s="128"/>
    </row>
    <row r="14157" spans="179:183" x14ac:dyDescent="0.35">
      <c r="FW14157" s="128"/>
      <c r="FX14157" s="128"/>
      <c r="FY14157" s="129"/>
      <c r="GA14157" s="128"/>
    </row>
    <row r="14158" spans="179:183" x14ac:dyDescent="0.35">
      <c r="FW14158" s="128"/>
      <c r="FX14158" s="128"/>
      <c r="FY14158" s="129"/>
      <c r="GA14158" s="128"/>
    </row>
    <row r="14159" spans="179:183" x14ac:dyDescent="0.35">
      <c r="FW14159" s="128"/>
      <c r="FX14159" s="128"/>
      <c r="FY14159" s="129"/>
      <c r="GA14159" s="128"/>
    </row>
    <row r="14160" spans="179:183" x14ac:dyDescent="0.35">
      <c r="FW14160" s="128"/>
      <c r="FX14160" s="128"/>
      <c r="FY14160" s="129"/>
      <c r="GA14160" s="128"/>
    </row>
    <row r="14161" spans="179:183" x14ac:dyDescent="0.35">
      <c r="FW14161" s="128"/>
      <c r="FX14161" s="128"/>
      <c r="FY14161" s="129"/>
      <c r="GA14161" s="128"/>
    </row>
    <row r="14162" spans="179:183" x14ac:dyDescent="0.35">
      <c r="FW14162" s="128"/>
      <c r="FX14162" s="128"/>
      <c r="FY14162" s="129"/>
      <c r="GA14162" s="128"/>
    </row>
    <row r="14163" spans="179:183" x14ac:dyDescent="0.35">
      <c r="FW14163" s="128"/>
      <c r="FX14163" s="128"/>
      <c r="FY14163" s="129"/>
      <c r="GA14163" s="128"/>
    </row>
    <row r="14164" spans="179:183" x14ac:dyDescent="0.35">
      <c r="FW14164" s="128"/>
      <c r="FX14164" s="128"/>
      <c r="FY14164" s="129"/>
      <c r="GA14164" s="128"/>
    </row>
    <row r="14165" spans="179:183" x14ac:dyDescent="0.35">
      <c r="FW14165" s="128"/>
      <c r="FX14165" s="128"/>
      <c r="FY14165" s="129"/>
      <c r="GA14165" s="128"/>
    </row>
    <row r="14166" spans="179:183" x14ac:dyDescent="0.35">
      <c r="FW14166" s="128"/>
      <c r="FX14166" s="128"/>
      <c r="FY14166" s="129"/>
      <c r="GA14166" s="128"/>
    </row>
    <row r="14167" spans="179:183" x14ac:dyDescent="0.35">
      <c r="FW14167" s="128"/>
      <c r="FX14167" s="128"/>
      <c r="FY14167" s="129"/>
      <c r="GA14167" s="128"/>
    </row>
    <row r="14168" spans="179:183" x14ac:dyDescent="0.35">
      <c r="FW14168" s="128"/>
      <c r="FX14168" s="128"/>
      <c r="FY14168" s="129"/>
      <c r="GA14168" s="128"/>
    </row>
    <row r="14169" spans="179:183" x14ac:dyDescent="0.35">
      <c r="FW14169" s="128"/>
      <c r="FX14169" s="128"/>
      <c r="FY14169" s="129"/>
      <c r="GA14169" s="128"/>
    </row>
    <row r="14170" spans="179:183" x14ac:dyDescent="0.35">
      <c r="FW14170" s="128"/>
      <c r="FX14170" s="128"/>
      <c r="FY14170" s="129"/>
      <c r="GA14170" s="128"/>
    </row>
    <row r="14171" spans="179:183" x14ac:dyDescent="0.35">
      <c r="FW14171" s="128"/>
      <c r="FX14171" s="128"/>
      <c r="FY14171" s="129"/>
      <c r="GA14171" s="128"/>
    </row>
    <row r="14172" spans="179:183" x14ac:dyDescent="0.35">
      <c r="FW14172" s="128"/>
      <c r="FX14172" s="128"/>
      <c r="FY14172" s="129"/>
      <c r="GA14172" s="128"/>
    </row>
    <row r="14173" spans="179:183" x14ac:dyDescent="0.35">
      <c r="FW14173" s="128"/>
      <c r="FX14173" s="128"/>
      <c r="FY14173" s="129"/>
      <c r="GA14173" s="128"/>
    </row>
    <row r="14174" spans="179:183" x14ac:dyDescent="0.35">
      <c r="FW14174" s="128"/>
      <c r="FX14174" s="128"/>
      <c r="FY14174" s="129"/>
      <c r="GA14174" s="128"/>
    </row>
    <row r="14175" spans="179:183" x14ac:dyDescent="0.35">
      <c r="FW14175" s="128"/>
      <c r="FX14175" s="128"/>
      <c r="FY14175" s="129"/>
      <c r="GA14175" s="128"/>
    </row>
    <row r="14176" spans="179:183" x14ac:dyDescent="0.35">
      <c r="FW14176" s="128"/>
      <c r="FX14176" s="128"/>
      <c r="FY14176" s="129"/>
      <c r="GA14176" s="128"/>
    </row>
    <row r="14177" spans="179:183" x14ac:dyDescent="0.35">
      <c r="FW14177" s="128"/>
      <c r="FX14177" s="128"/>
      <c r="FY14177" s="129"/>
      <c r="GA14177" s="128"/>
    </row>
    <row r="14178" spans="179:183" x14ac:dyDescent="0.35">
      <c r="FW14178" s="128"/>
      <c r="FX14178" s="128"/>
      <c r="FY14178" s="129"/>
      <c r="GA14178" s="128"/>
    </row>
    <row r="14179" spans="179:183" x14ac:dyDescent="0.35">
      <c r="FW14179" s="128"/>
      <c r="FX14179" s="128"/>
      <c r="FY14179" s="129"/>
      <c r="GA14179" s="128"/>
    </row>
    <row r="14180" spans="179:183" x14ac:dyDescent="0.35">
      <c r="FW14180" s="128"/>
      <c r="FX14180" s="128"/>
      <c r="FY14180" s="129"/>
      <c r="GA14180" s="128"/>
    </row>
    <row r="14181" spans="179:183" x14ac:dyDescent="0.35">
      <c r="FW14181" s="128"/>
      <c r="FX14181" s="128"/>
      <c r="FY14181" s="129"/>
      <c r="GA14181" s="128"/>
    </row>
    <row r="14182" spans="179:183" x14ac:dyDescent="0.35">
      <c r="FW14182" s="128"/>
      <c r="FX14182" s="128"/>
      <c r="FY14182" s="129"/>
      <c r="GA14182" s="128"/>
    </row>
    <row r="14183" spans="179:183" x14ac:dyDescent="0.35">
      <c r="FW14183" s="128"/>
      <c r="FX14183" s="128"/>
      <c r="FY14183" s="129"/>
      <c r="GA14183" s="128"/>
    </row>
    <row r="14184" spans="179:183" x14ac:dyDescent="0.35">
      <c r="FW14184" s="128"/>
      <c r="FX14184" s="128"/>
      <c r="FY14184" s="129"/>
      <c r="GA14184" s="128"/>
    </row>
    <row r="14185" spans="179:183" x14ac:dyDescent="0.35">
      <c r="FW14185" s="128"/>
      <c r="FX14185" s="128"/>
      <c r="FY14185" s="129"/>
      <c r="GA14185" s="128"/>
    </row>
    <row r="14186" spans="179:183" x14ac:dyDescent="0.35">
      <c r="FW14186" s="128"/>
      <c r="FX14186" s="128"/>
      <c r="FY14186" s="129"/>
      <c r="GA14186" s="128"/>
    </row>
    <row r="14187" spans="179:183" x14ac:dyDescent="0.35">
      <c r="FW14187" s="128"/>
      <c r="FX14187" s="128"/>
      <c r="FY14187" s="129"/>
      <c r="GA14187" s="128"/>
    </row>
    <row r="14188" spans="179:183" x14ac:dyDescent="0.35">
      <c r="FW14188" s="128"/>
      <c r="FX14188" s="128"/>
      <c r="FY14188" s="129"/>
      <c r="GA14188" s="128"/>
    </row>
    <row r="14189" spans="179:183" x14ac:dyDescent="0.35">
      <c r="FW14189" s="128"/>
      <c r="FX14189" s="128"/>
      <c r="FY14189" s="129"/>
      <c r="GA14189" s="128"/>
    </row>
    <row r="14190" spans="179:183" x14ac:dyDescent="0.35">
      <c r="FW14190" s="128"/>
      <c r="FX14190" s="128"/>
      <c r="FY14190" s="129"/>
      <c r="GA14190" s="128"/>
    </row>
    <row r="14191" spans="179:183" x14ac:dyDescent="0.35">
      <c r="FW14191" s="128"/>
      <c r="FX14191" s="128"/>
      <c r="FY14191" s="129"/>
      <c r="GA14191" s="128"/>
    </row>
    <row r="14192" spans="179:183" x14ac:dyDescent="0.35">
      <c r="FW14192" s="128"/>
      <c r="FX14192" s="128"/>
      <c r="FY14192" s="129"/>
      <c r="GA14192" s="128"/>
    </row>
    <row r="14193" spans="179:183" x14ac:dyDescent="0.35">
      <c r="FW14193" s="128"/>
      <c r="FX14193" s="128"/>
      <c r="FY14193" s="129"/>
      <c r="GA14193" s="128"/>
    </row>
    <row r="14194" spans="179:183" x14ac:dyDescent="0.35">
      <c r="FW14194" s="128"/>
      <c r="FX14194" s="128"/>
      <c r="FY14194" s="129"/>
      <c r="GA14194" s="128"/>
    </row>
    <row r="14195" spans="179:183" x14ac:dyDescent="0.35">
      <c r="FW14195" s="128"/>
      <c r="FX14195" s="128"/>
      <c r="FY14195" s="129"/>
      <c r="GA14195" s="128"/>
    </row>
    <row r="14196" spans="179:183" x14ac:dyDescent="0.35">
      <c r="FW14196" s="128"/>
      <c r="FX14196" s="128"/>
      <c r="FY14196" s="129"/>
      <c r="GA14196" s="128"/>
    </row>
    <row r="14197" spans="179:183" x14ac:dyDescent="0.35">
      <c r="FW14197" s="128"/>
      <c r="FX14197" s="128"/>
      <c r="FY14197" s="129"/>
      <c r="GA14197" s="128"/>
    </row>
    <row r="14198" spans="179:183" x14ac:dyDescent="0.35">
      <c r="FW14198" s="128"/>
      <c r="FX14198" s="128"/>
      <c r="FY14198" s="129"/>
      <c r="GA14198" s="128"/>
    </row>
    <row r="14199" spans="179:183" x14ac:dyDescent="0.35">
      <c r="FW14199" s="128"/>
      <c r="FX14199" s="128"/>
      <c r="FY14199" s="129"/>
      <c r="GA14199" s="128"/>
    </row>
    <row r="14200" spans="179:183" x14ac:dyDescent="0.35">
      <c r="FW14200" s="128"/>
      <c r="FX14200" s="128"/>
      <c r="FY14200" s="129"/>
      <c r="GA14200" s="128"/>
    </row>
    <row r="14201" spans="179:183" x14ac:dyDescent="0.35">
      <c r="FW14201" s="128"/>
      <c r="FX14201" s="128"/>
      <c r="FY14201" s="129"/>
      <c r="GA14201" s="128"/>
    </row>
    <row r="14202" spans="179:183" x14ac:dyDescent="0.35">
      <c r="FW14202" s="128"/>
      <c r="FX14202" s="128"/>
      <c r="FY14202" s="129"/>
      <c r="GA14202" s="128"/>
    </row>
    <row r="14203" spans="179:183" x14ac:dyDescent="0.35">
      <c r="FW14203" s="128"/>
      <c r="FX14203" s="128"/>
      <c r="FY14203" s="129"/>
      <c r="GA14203" s="128"/>
    </row>
    <row r="14204" spans="179:183" x14ac:dyDescent="0.35">
      <c r="FW14204" s="128"/>
      <c r="FX14204" s="128"/>
      <c r="FY14204" s="129"/>
      <c r="GA14204" s="128"/>
    </row>
    <row r="14205" spans="179:183" x14ac:dyDescent="0.35">
      <c r="FW14205" s="128"/>
      <c r="FX14205" s="128"/>
      <c r="FY14205" s="129"/>
      <c r="GA14205" s="128"/>
    </row>
    <row r="14206" spans="179:183" x14ac:dyDescent="0.35">
      <c r="FW14206" s="128"/>
      <c r="FX14206" s="128"/>
      <c r="FY14206" s="129"/>
      <c r="GA14206" s="128"/>
    </row>
    <row r="14207" spans="179:183" x14ac:dyDescent="0.35">
      <c r="FW14207" s="128"/>
      <c r="FX14207" s="128"/>
      <c r="FY14207" s="129"/>
      <c r="GA14207" s="128"/>
    </row>
    <row r="14208" spans="179:183" x14ac:dyDescent="0.35">
      <c r="FW14208" s="128"/>
      <c r="FX14208" s="128"/>
      <c r="FY14208" s="129"/>
      <c r="GA14208" s="128"/>
    </row>
    <row r="14209" spans="179:183" x14ac:dyDescent="0.35">
      <c r="FW14209" s="128"/>
      <c r="FX14209" s="128"/>
      <c r="FY14209" s="129"/>
      <c r="GA14209" s="128"/>
    </row>
    <row r="14210" spans="179:183" x14ac:dyDescent="0.35">
      <c r="FW14210" s="128"/>
      <c r="FX14210" s="128"/>
      <c r="FY14210" s="129"/>
      <c r="GA14210" s="128"/>
    </row>
    <row r="14211" spans="179:183" x14ac:dyDescent="0.35">
      <c r="FW14211" s="128"/>
      <c r="FX14211" s="128"/>
      <c r="FY14211" s="129"/>
      <c r="GA14211" s="128"/>
    </row>
    <row r="14212" spans="179:183" x14ac:dyDescent="0.35">
      <c r="FW14212" s="128"/>
      <c r="FX14212" s="128"/>
      <c r="FY14212" s="129"/>
      <c r="GA14212" s="128"/>
    </row>
    <row r="14213" spans="179:183" x14ac:dyDescent="0.35">
      <c r="FW14213" s="128"/>
      <c r="FX14213" s="128"/>
      <c r="FY14213" s="129"/>
      <c r="GA14213" s="128"/>
    </row>
    <row r="14214" spans="179:183" x14ac:dyDescent="0.35">
      <c r="FW14214" s="128"/>
      <c r="FX14214" s="128"/>
      <c r="FY14214" s="129"/>
      <c r="GA14214" s="128"/>
    </row>
    <row r="14215" spans="179:183" x14ac:dyDescent="0.35">
      <c r="FW14215" s="128"/>
      <c r="FX14215" s="128"/>
      <c r="FY14215" s="129"/>
      <c r="GA14215" s="128"/>
    </row>
    <row r="14216" spans="179:183" x14ac:dyDescent="0.35">
      <c r="FW14216" s="128"/>
      <c r="FX14216" s="128"/>
      <c r="FY14216" s="129"/>
      <c r="GA14216" s="128"/>
    </row>
    <row r="14217" spans="179:183" x14ac:dyDescent="0.35">
      <c r="FW14217" s="128"/>
      <c r="FX14217" s="128"/>
      <c r="FY14217" s="129"/>
      <c r="GA14217" s="128"/>
    </row>
    <row r="14218" spans="179:183" x14ac:dyDescent="0.35">
      <c r="FW14218" s="128"/>
      <c r="FX14218" s="128"/>
      <c r="FY14218" s="129"/>
      <c r="GA14218" s="128"/>
    </row>
    <row r="14219" spans="179:183" x14ac:dyDescent="0.35">
      <c r="FW14219" s="128"/>
      <c r="FX14219" s="128"/>
      <c r="FY14219" s="129"/>
      <c r="GA14219" s="128"/>
    </row>
    <row r="14220" spans="179:183" x14ac:dyDescent="0.35">
      <c r="FW14220" s="128"/>
      <c r="FX14220" s="128"/>
      <c r="FY14220" s="129"/>
      <c r="GA14220" s="128"/>
    </row>
    <row r="14221" spans="179:183" x14ac:dyDescent="0.35">
      <c r="FW14221" s="128"/>
      <c r="FX14221" s="128"/>
      <c r="FY14221" s="129"/>
      <c r="GA14221" s="128"/>
    </row>
    <row r="14222" spans="179:183" x14ac:dyDescent="0.35">
      <c r="FW14222" s="128"/>
      <c r="FX14222" s="128"/>
      <c r="FY14222" s="129"/>
      <c r="GA14222" s="128"/>
    </row>
    <row r="14223" spans="179:183" x14ac:dyDescent="0.35">
      <c r="FW14223" s="128"/>
      <c r="FX14223" s="128"/>
      <c r="FY14223" s="129"/>
      <c r="GA14223" s="128"/>
    </row>
    <row r="14224" spans="179:183" x14ac:dyDescent="0.35">
      <c r="FW14224" s="128"/>
      <c r="FX14224" s="128"/>
      <c r="FY14224" s="129"/>
      <c r="GA14224" s="128"/>
    </row>
    <row r="14225" spans="179:183" x14ac:dyDescent="0.35">
      <c r="FW14225" s="128"/>
      <c r="FX14225" s="128"/>
      <c r="FY14225" s="129"/>
      <c r="GA14225" s="128"/>
    </row>
    <row r="14226" spans="179:183" x14ac:dyDescent="0.35">
      <c r="FW14226" s="128"/>
      <c r="FX14226" s="128"/>
      <c r="FY14226" s="129"/>
      <c r="GA14226" s="128"/>
    </row>
    <row r="14227" spans="179:183" x14ac:dyDescent="0.35">
      <c r="FW14227" s="128"/>
      <c r="FX14227" s="128"/>
      <c r="FY14227" s="129"/>
      <c r="GA14227" s="128"/>
    </row>
    <row r="14228" spans="179:183" x14ac:dyDescent="0.35">
      <c r="FW14228" s="128"/>
      <c r="FX14228" s="128"/>
      <c r="FY14228" s="129"/>
      <c r="GA14228" s="128"/>
    </row>
    <row r="14229" spans="179:183" x14ac:dyDescent="0.35">
      <c r="FW14229" s="128"/>
      <c r="FX14229" s="128"/>
      <c r="FY14229" s="129"/>
      <c r="GA14229" s="128"/>
    </row>
    <row r="14230" spans="179:183" x14ac:dyDescent="0.35">
      <c r="FW14230" s="128"/>
      <c r="FX14230" s="128"/>
      <c r="FY14230" s="129"/>
      <c r="GA14230" s="128"/>
    </row>
    <row r="14231" spans="179:183" x14ac:dyDescent="0.35">
      <c r="FW14231" s="128"/>
      <c r="FX14231" s="128"/>
      <c r="FY14231" s="129"/>
      <c r="GA14231" s="128"/>
    </row>
    <row r="14232" spans="179:183" x14ac:dyDescent="0.35">
      <c r="FW14232" s="128"/>
      <c r="FX14232" s="128"/>
      <c r="FY14232" s="129"/>
      <c r="GA14232" s="128"/>
    </row>
    <row r="14233" spans="179:183" x14ac:dyDescent="0.35">
      <c r="FW14233" s="128"/>
      <c r="FX14233" s="128"/>
      <c r="FY14233" s="129"/>
      <c r="GA14233" s="128"/>
    </row>
    <row r="14234" spans="179:183" x14ac:dyDescent="0.35">
      <c r="FW14234" s="128"/>
      <c r="FX14234" s="128"/>
      <c r="FY14234" s="129"/>
      <c r="GA14234" s="128"/>
    </row>
    <row r="14235" spans="179:183" x14ac:dyDescent="0.35">
      <c r="FW14235" s="128"/>
      <c r="FX14235" s="128"/>
      <c r="FY14235" s="129"/>
      <c r="GA14235" s="128"/>
    </row>
    <row r="14236" spans="179:183" x14ac:dyDescent="0.35">
      <c r="FW14236" s="128"/>
      <c r="FX14236" s="128"/>
      <c r="FY14236" s="129"/>
      <c r="GA14236" s="128"/>
    </row>
    <row r="14237" spans="179:183" x14ac:dyDescent="0.35">
      <c r="FW14237" s="128"/>
      <c r="FX14237" s="128"/>
      <c r="FY14237" s="129"/>
      <c r="GA14237" s="128"/>
    </row>
    <row r="14238" spans="179:183" x14ac:dyDescent="0.35">
      <c r="FW14238" s="128"/>
      <c r="FX14238" s="128"/>
      <c r="FY14238" s="129"/>
      <c r="GA14238" s="128"/>
    </row>
    <row r="14239" spans="179:183" x14ac:dyDescent="0.35">
      <c r="FW14239" s="128"/>
      <c r="FX14239" s="128"/>
      <c r="FY14239" s="129"/>
      <c r="GA14239" s="128"/>
    </row>
    <row r="14240" spans="179:183" x14ac:dyDescent="0.35">
      <c r="FW14240" s="128"/>
      <c r="FX14240" s="128"/>
      <c r="FY14240" s="129"/>
      <c r="GA14240" s="128"/>
    </row>
    <row r="14241" spans="179:183" x14ac:dyDescent="0.35">
      <c r="FW14241" s="128"/>
      <c r="FX14241" s="128"/>
      <c r="FY14241" s="129"/>
      <c r="GA14241" s="128"/>
    </row>
    <row r="14242" spans="179:183" x14ac:dyDescent="0.35">
      <c r="FW14242" s="128"/>
      <c r="FX14242" s="128"/>
      <c r="FY14242" s="129"/>
      <c r="GA14242" s="128"/>
    </row>
    <row r="14243" spans="179:183" x14ac:dyDescent="0.35">
      <c r="FW14243" s="128"/>
      <c r="FX14243" s="128"/>
      <c r="FY14243" s="129"/>
      <c r="GA14243" s="128"/>
    </row>
    <row r="14244" spans="179:183" x14ac:dyDescent="0.35">
      <c r="FW14244" s="128"/>
      <c r="FX14244" s="128"/>
      <c r="FY14244" s="129"/>
      <c r="GA14244" s="128"/>
    </row>
    <row r="14245" spans="179:183" x14ac:dyDescent="0.35">
      <c r="FW14245" s="128"/>
      <c r="FX14245" s="128"/>
      <c r="FY14245" s="129"/>
      <c r="GA14245" s="128"/>
    </row>
    <row r="14246" spans="179:183" x14ac:dyDescent="0.35">
      <c r="FW14246" s="128"/>
      <c r="FX14246" s="128"/>
      <c r="FY14246" s="129"/>
      <c r="GA14246" s="128"/>
    </row>
    <row r="14247" spans="179:183" x14ac:dyDescent="0.35">
      <c r="FW14247" s="128"/>
      <c r="FX14247" s="128"/>
      <c r="FY14247" s="129"/>
      <c r="GA14247" s="128"/>
    </row>
    <row r="14248" spans="179:183" x14ac:dyDescent="0.35">
      <c r="FW14248" s="128"/>
      <c r="FX14248" s="128"/>
      <c r="FY14248" s="129"/>
      <c r="GA14248" s="128"/>
    </row>
    <row r="14249" spans="179:183" x14ac:dyDescent="0.35">
      <c r="FW14249" s="128"/>
      <c r="FX14249" s="128"/>
      <c r="FY14249" s="129"/>
      <c r="GA14249" s="128"/>
    </row>
    <row r="14250" spans="179:183" x14ac:dyDescent="0.35">
      <c r="FW14250" s="128"/>
      <c r="FX14250" s="128"/>
      <c r="FY14250" s="129"/>
      <c r="GA14250" s="128"/>
    </row>
    <row r="14251" spans="179:183" x14ac:dyDescent="0.35">
      <c r="FW14251" s="128"/>
      <c r="FX14251" s="128"/>
      <c r="FY14251" s="129"/>
      <c r="GA14251" s="128"/>
    </row>
    <row r="14252" spans="179:183" x14ac:dyDescent="0.35">
      <c r="FW14252" s="128"/>
      <c r="FX14252" s="128"/>
      <c r="FY14252" s="129"/>
      <c r="GA14252" s="128"/>
    </row>
    <row r="14253" spans="179:183" x14ac:dyDescent="0.35">
      <c r="FW14253" s="128"/>
      <c r="FX14253" s="128"/>
      <c r="FY14253" s="129"/>
      <c r="GA14253" s="128"/>
    </row>
    <row r="14254" spans="179:183" x14ac:dyDescent="0.35">
      <c r="FW14254" s="128"/>
      <c r="FX14254" s="128"/>
      <c r="FY14254" s="129"/>
      <c r="GA14254" s="128"/>
    </row>
    <row r="14255" spans="179:183" x14ac:dyDescent="0.35">
      <c r="FW14255" s="128"/>
      <c r="FX14255" s="128"/>
      <c r="FY14255" s="129"/>
      <c r="GA14255" s="128"/>
    </row>
    <row r="14256" spans="179:183" x14ac:dyDescent="0.35">
      <c r="FW14256" s="128"/>
      <c r="FX14256" s="128"/>
      <c r="FY14256" s="129"/>
      <c r="GA14256" s="128"/>
    </row>
    <row r="14257" spans="179:183" x14ac:dyDescent="0.35">
      <c r="FW14257" s="128"/>
      <c r="FX14257" s="128"/>
      <c r="FY14257" s="129"/>
      <c r="GA14257" s="128"/>
    </row>
    <row r="14258" spans="179:183" x14ac:dyDescent="0.35">
      <c r="FW14258" s="128"/>
      <c r="FX14258" s="128"/>
      <c r="FY14258" s="129"/>
      <c r="GA14258" s="128"/>
    </row>
    <row r="14259" spans="179:183" x14ac:dyDescent="0.35">
      <c r="FW14259" s="128"/>
      <c r="FX14259" s="128"/>
      <c r="FY14259" s="129"/>
      <c r="GA14259" s="128"/>
    </row>
    <row r="14260" spans="179:183" x14ac:dyDescent="0.35">
      <c r="FW14260" s="128"/>
      <c r="FX14260" s="128"/>
      <c r="FY14260" s="129"/>
      <c r="GA14260" s="128"/>
    </row>
    <row r="14261" spans="179:183" x14ac:dyDescent="0.35">
      <c r="FW14261" s="128"/>
      <c r="FX14261" s="128"/>
      <c r="FY14261" s="129"/>
      <c r="GA14261" s="128"/>
    </row>
    <row r="14262" spans="179:183" x14ac:dyDescent="0.35">
      <c r="FW14262" s="128"/>
      <c r="FX14262" s="128"/>
      <c r="FY14262" s="129"/>
      <c r="GA14262" s="128"/>
    </row>
    <row r="14263" spans="179:183" x14ac:dyDescent="0.35">
      <c r="FW14263" s="128"/>
      <c r="FX14263" s="128"/>
      <c r="FY14263" s="129"/>
      <c r="GA14263" s="128"/>
    </row>
    <row r="14264" spans="179:183" x14ac:dyDescent="0.35">
      <c r="FW14264" s="128"/>
      <c r="FX14264" s="128"/>
      <c r="FY14264" s="129"/>
      <c r="GA14264" s="128"/>
    </row>
    <row r="14265" spans="179:183" x14ac:dyDescent="0.35">
      <c r="FW14265" s="128"/>
      <c r="FX14265" s="128"/>
      <c r="FY14265" s="129"/>
      <c r="GA14265" s="128"/>
    </row>
    <row r="14266" spans="179:183" x14ac:dyDescent="0.35">
      <c r="FW14266" s="128"/>
      <c r="FX14266" s="128"/>
      <c r="FY14266" s="129"/>
      <c r="GA14266" s="128"/>
    </row>
    <row r="14267" spans="179:183" x14ac:dyDescent="0.35">
      <c r="FW14267" s="128"/>
      <c r="FX14267" s="128"/>
      <c r="FY14267" s="129"/>
      <c r="GA14267" s="128"/>
    </row>
    <row r="14268" spans="179:183" x14ac:dyDescent="0.35">
      <c r="FW14268" s="128"/>
      <c r="FX14268" s="128"/>
      <c r="FY14268" s="129"/>
      <c r="GA14268" s="128"/>
    </row>
    <row r="14269" spans="179:183" x14ac:dyDescent="0.35">
      <c r="FW14269" s="128"/>
      <c r="FX14269" s="128"/>
      <c r="FY14269" s="129"/>
      <c r="GA14269" s="128"/>
    </row>
    <row r="14270" spans="179:183" x14ac:dyDescent="0.35">
      <c r="FW14270" s="128"/>
      <c r="FX14270" s="128"/>
      <c r="FY14270" s="129"/>
      <c r="GA14270" s="128"/>
    </row>
    <row r="14271" spans="179:183" x14ac:dyDescent="0.35">
      <c r="FW14271" s="128"/>
      <c r="FX14271" s="128"/>
      <c r="FY14271" s="129"/>
      <c r="GA14271" s="128"/>
    </row>
    <row r="14272" spans="179:183" x14ac:dyDescent="0.35">
      <c r="FW14272" s="128"/>
      <c r="FX14272" s="128"/>
      <c r="FY14272" s="129"/>
      <c r="GA14272" s="128"/>
    </row>
    <row r="14273" spans="179:183" x14ac:dyDescent="0.35">
      <c r="FW14273" s="128"/>
      <c r="FX14273" s="128"/>
      <c r="FY14273" s="129"/>
      <c r="GA14273" s="128"/>
    </row>
    <row r="14274" spans="179:183" x14ac:dyDescent="0.35">
      <c r="FW14274" s="128"/>
      <c r="FX14274" s="128"/>
      <c r="FY14274" s="129"/>
      <c r="GA14274" s="128"/>
    </row>
    <row r="14275" spans="179:183" x14ac:dyDescent="0.35">
      <c r="FW14275" s="128"/>
      <c r="FX14275" s="128"/>
      <c r="FY14275" s="129"/>
      <c r="GA14275" s="128"/>
    </row>
    <row r="14276" spans="179:183" x14ac:dyDescent="0.35">
      <c r="FW14276" s="128"/>
      <c r="FX14276" s="128"/>
      <c r="FY14276" s="129"/>
      <c r="GA14276" s="128"/>
    </row>
    <row r="14277" spans="179:183" x14ac:dyDescent="0.35">
      <c r="FW14277" s="128"/>
      <c r="FX14277" s="128"/>
      <c r="FY14277" s="129"/>
      <c r="GA14277" s="128"/>
    </row>
    <row r="14278" spans="179:183" x14ac:dyDescent="0.35">
      <c r="FW14278" s="128"/>
      <c r="FX14278" s="128"/>
      <c r="FY14278" s="129"/>
      <c r="GA14278" s="128"/>
    </row>
    <row r="14279" spans="179:183" x14ac:dyDescent="0.35">
      <c r="FW14279" s="128"/>
      <c r="FX14279" s="128"/>
      <c r="FY14279" s="129"/>
      <c r="GA14279" s="128"/>
    </row>
    <row r="14280" spans="179:183" x14ac:dyDescent="0.35">
      <c r="FW14280" s="128"/>
      <c r="FX14280" s="128"/>
      <c r="FY14280" s="129"/>
      <c r="GA14280" s="128"/>
    </row>
    <row r="14281" spans="179:183" x14ac:dyDescent="0.35">
      <c r="FW14281" s="128"/>
      <c r="FX14281" s="128"/>
      <c r="FY14281" s="129"/>
      <c r="GA14281" s="128"/>
    </row>
    <row r="14282" spans="179:183" x14ac:dyDescent="0.35">
      <c r="FW14282" s="128"/>
      <c r="FX14282" s="128"/>
      <c r="FY14282" s="129"/>
      <c r="GA14282" s="128"/>
    </row>
    <row r="14283" spans="179:183" x14ac:dyDescent="0.35">
      <c r="FW14283" s="128"/>
      <c r="FX14283" s="128"/>
      <c r="FY14283" s="129"/>
      <c r="GA14283" s="128"/>
    </row>
    <row r="14284" spans="179:183" x14ac:dyDescent="0.35">
      <c r="FW14284" s="128"/>
      <c r="FX14284" s="128"/>
      <c r="FY14284" s="129"/>
      <c r="GA14284" s="128"/>
    </row>
    <row r="14285" spans="179:183" x14ac:dyDescent="0.35">
      <c r="FW14285" s="128"/>
      <c r="FX14285" s="128"/>
      <c r="FY14285" s="129"/>
      <c r="GA14285" s="128"/>
    </row>
    <row r="14286" spans="179:183" x14ac:dyDescent="0.35">
      <c r="FW14286" s="128"/>
      <c r="FX14286" s="128"/>
      <c r="FY14286" s="129"/>
      <c r="GA14286" s="128"/>
    </row>
    <row r="14287" spans="179:183" x14ac:dyDescent="0.35">
      <c r="FW14287" s="128"/>
      <c r="FX14287" s="128"/>
      <c r="FY14287" s="129"/>
      <c r="GA14287" s="128"/>
    </row>
    <row r="14288" spans="179:183" x14ac:dyDescent="0.35">
      <c r="FW14288" s="128"/>
      <c r="FX14288" s="128"/>
      <c r="FY14288" s="129"/>
      <c r="GA14288" s="128"/>
    </row>
    <row r="14289" spans="179:183" x14ac:dyDescent="0.35">
      <c r="FW14289" s="128"/>
      <c r="FX14289" s="128"/>
      <c r="FY14289" s="129"/>
      <c r="GA14289" s="128"/>
    </row>
    <row r="14290" spans="179:183" x14ac:dyDescent="0.35">
      <c r="FW14290" s="128"/>
      <c r="FX14290" s="128"/>
      <c r="FY14290" s="129"/>
      <c r="GA14290" s="128"/>
    </row>
    <row r="14291" spans="179:183" x14ac:dyDescent="0.35">
      <c r="FW14291" s="128"/>
      <c r="FX14291" s="128"/>
      <c r="FY14291" s="129"/>
      <c r="GA14291" s="128"/>
    </row>
    <row r="14292" spans="179:183" x14ac:dyDescent="0.35">
      <c r="FW14292" s="128"/>
      <c r="FX14292" s="128"/>
      <c r="FY14292" s="129"/>
      <c r="GA14292" s="128"/>
    </row>
    <row r="14293" spans="179:183" x14ac:dyDescent="0.35">
      <c r="FW14293" s="128"/>
      <c r="FX14293" s="128"/>
      <c r="FY14293" s="129"/>
      <c r="GA14293" s="128"/>
    </row>
    <row r="14294" spans="179:183" x14ac:dyDescent="0.35">
      <c r="FW14294" s="128"/>
      <c r="FX14294" s="128"/>
      <c r="FY14294" s="129"/>
      <c r="GA14294" s="128"/>
    </row>
    <row r="14295" spans="179:183" x14ac:dyDescent="0.35">
      <c r="FW14295" s="128"/>
      <c r="FX14295" s="128"/>
      <c r="FY14295" s="129"/>
      <c r="GA14295" s="128"/>
    </row>
    <row r="14296" spans="179:183" x14ac:dyDescent="0.35">
      <c r="FW14296" s="128"/>
      <c r="FX14296" s="128"/>
      <c r="FY14296" s="129"/>
      <c r="GA14296" s="128"/>
    </row>
    <row r="14297" spans="179:183" x14ac:dyDescent="0.35">
      <c r="FW14297" s="128"/>
      <c r="FX14297" s="128"/>
      <c r="FY14297" s="129"/>
      <c r="GA14297" s="128"/>
    </row>
    <row r="14298" spans="179:183" x14ac:dyDescent="0.35">
      <c r="FW14298" s="128"/>
      <c r="FX14298" s="128"/>
      <c r="FY14298" s="129"/>
      <c r="GA14298" s="128"/>
    </row>
    <row r="14299" spans="179:183" x14ac:dyDescent="0.35">
      <c r="FW14299" s="128"/>
      <c r="FX14299" s="128"/>
      <c r="FY14299" s="129"/>
      <c r="GA14299" s="128"/>
    </row>
    <row r="14300" spans="179:183" x14ac:dyDescent="0.35">
      <c r="FW14300" s="128"/>
      <c r="FX14300" s="128"/>
      <c r="FY14300" s="129"/>
      <c r="GA14300" s="128"/>
    </row>
    <row r="14301" spans="179:183" x14ac:dyDescent="0.35">
      <c r="FW14301" s="128"/>
      <c r="FX14301" s="128"/>
      <c r="FY14301" s="129"/>
      <c r="GA14301" s="128"/>
    </row>
    <row r="14302" spans="179:183" x14ac:dyDescent="0.35">
      <c r="FW14302" s="128"/>
      <c r="FX14302" s="128"/>
      <c r="FY14302" s="129"/>
      <c r="GA14302" s="128"/>
    </row>
    <row r="14303" spans="179:183" x14ac:dyDescent="0.35">
      <c r="FW14303" s="128"/>
      <c r="FX14303" s="128"/>
      <c r="FY14303" s="129"/>
      <c r="GA14303" s="128"/>
    </row>
    <row r="14304" spans="179:183" x14ac:dyDescent="0.35">
      <c r="FW14304" s="128"/>
      <c r="FX14304" s="128"/>
      <c r="FY14304" s="129"/>
      <c r="GA14304" s="128"/>
    </row>
    <row r="14305" spans="179:183" x14ac:dyDescent="0.35">
      <c r="FW14305" s="128"/>
      <c r="FX14305" s="128"/>
      <c r="FY14305" s="129"/>
      <c r="GA14305" s="128"/>
    </row>
    <row r="14306" spans="179:183" x14ac:dyDescent="0.35">
      <c r="FW14306" s="128"/>
      <c r="FX14306" s="128"/>
      <c r="FY14306" s="129"/>
      <c r="GA14306" s="128"/>
    </row>
    <row r="14307" spans="179:183" x14ac:dyDescent="0.35">
      <c r="FW14307" s="128"/>
      <c r="FX14307" s="128"/>
      <c r="FY14307" s="129"/>
      <c r="GA14307" s="128"/>
    </row>
    <row r="14308" spans="179:183" x14ac:dyDescent="0.35">
      <c r="FW14308" s="128"/>
      <c r="FX14308" s="128"/>
      <c r="FY14308" s="129"/>
      <c r="GA14308" s="128"/>
    </row>
    <row r="14309" spans="179:183" x14ac:dyDescent="0.35">
      <c r="FW14309" s="128"/>
      <c r="FX14309" s="128"/>
      <c r="FY14309" s="129"/>
      <c r="GA14309" s="128"/>
    </row>
    <row r="14310" spans="179:183" x14ac:dyDescent="0.35">
      <c r="FW14310" s="128"/>
      <c r="FX14310" s="128"/>
      <c r="FY14310" s="129"/>
      <c r="GA14310" s="128"/>
    </row>
    <row r="14311" spans="179:183" x14ac:dyDescent="0.35">
      <c r="FW14311" s="128"/>
      <c r="FX14311" s="128"/>
      <c r="FY14311" s="129"/>
      <c r="GA14311" s="128"/>
    </row>
    <row r="14312" spans="179:183" x14ac:dyDescent="0.35">
      <c r="FW14312" s="128"/>
      <c r="FX14312" s="128"/>
      <c r="FY14312" s="129"/>
      <c r="GA14312" s="128"/>
    </row>
    <row r="14313" spans="179:183" x14ac:dyDescent="0.35">
      <c r="FW14313" s="128"/>
      <c r="FX14313" s="128"/>
      <c r="FY14313" s="129"/>
      <c r="GA14313" s="128"/>
    </row>
    <row r="14314" spans="179:183" x14ac:dyDescent="0.35">
      <c r="FW14314" s="128"/>
      <c r="FX14314" s="128"/>
      <c r="FY14314" s="129"/>
      <c r="GA14314" s="128"/>
    </row>
    <row r="14315" spans="179:183" x14ac:dyDescent="0.35">
      <c r="FW14315" s="128"/>
      <c r="FX14315" s="128"/>
      <c r="FY14315" s="129"/>
      <c r="GA14315" s="128"/>
    </row>
    <row r="14316" spans="179:183" x14ac:dyDescent="0.35">
      <c r="FW14316" s="128"/>
      <c r="FX14316" s="128"/>
      <c r="FY14316" s="129"/>
      <c r="GA14316" s="128"/>
    </row>
    <row r="14317" spans="179:183" x14ac:dyDescent="0.35">
      <c r="FW14317" s="128"/>
      <c r="FX14317" s="128"/>
      <c r="FY14317" s="129"/>
      <c r="GA14317" s="128"/>
    </row>
    <row r="14318" spans="179:183" x14ac:dyDescent="0.35">
      <c r="FW14318" s="128"/>
      <c r="FX14318" s="128"/>
      <c r="FY14318" s="129"/>
      <c r="GA14318" s="128"/>
    </row>
    <row r="14319" spans="179:183" x14ac:dyDescent="0.35">
      <c r="FW14319" s="128"/>
      <c r="FX14319" s="128"/>
      <c r="FY14319" s="129"/>
      <c r="GA14319" s="128"/>
    </row>
    <row r="14320" spans="179:183" x14ac:dyDescent="0.35">
      <c r="FW14320" s="128"/>
      <c r="FX14320" s="128"/>
      <c r="FY14320" s="129"/>
      <c r="GA14320" s="128"/>
    </row>
    <row r="14321" spans="179:183" x14ac:dyDescent="0.35">
      <c r="FW14321" s="128"/>
      <c r="FX14321" s="128"/>
      <c r="FY14321" s="129"/>
      <c r="GA14321" s="128"/>
    </row>
    <row r="14322" spans="179:183" x14ac:dyDescent="0.35">
      <c r="FW14322" s="128"/>
      <c r="FX14322" s="128"/>
      <c r="FY14322" s="129"/>
      <c r="GA14322" s="128"/>
    </row>
    <row r="14323" spans="179:183" x14ac:dyDescent="0.35">
      <c r="FW14323" s="128"/>
      <c r="FX14323" s="128"/>
      <c r="FY14323" s="129"/>
      <c r="GA14323" s="128"/>
    </row>
    <row r="14324" spans="179:183" x14ac:dyDescent="0.35">
      <c r="FW14324" s="128"/>
      <c r="FX14324" s="128"/>
      <c r="FY14324" s="129"/>
      <c r="GA14324" s="128"/>
    </row>
    <row r="14325" spans="179:183" x14ac:dyDescent="0.35">
      <c r="FW14325" s="128"/>
      <c r="FX14325" s="128"/>
      <c r="FY14325" s="129"/>
      <c r="GA14325" s="128"/>
    </row>
    <row r="14326" spans="179:183" x14ac:dyDescent="0.35">
      <c r="FW14326" s="128"/>
      <c r="FX14326" s="128"/>
      <c r="FY14326" s="129"/>
      <c r="GA14326" s="128"/>
    </row>
    <row r="14327" spans="179:183" x14ac:dyDescent="0.35">
      <c r="FW14327" s="128"/>
      <c r="FX14327" s="128"/>
      <c r="FY14327" s="129"/>
      <c r="GA14327" s="128"/>
    </row>
    <row r="14328" spans="179:183" x14ac:dyDescent="0.35">
      <c r="FW14328" s="128"/>
      <c r="FX14328" s="128"/>
      <c r="FY14328" s="129"/>
      <c r="GA14328" s="128"/>
    </row>
    <row r="14329" spans="179:183" x14ac:dyDescent="0.35">
      <c r="FW14329" s="128"/>
      <c r="FX14329" s="128"/>
      <c r="FY14329" s="129"/>
      <c r="GA14329" s="128"/>
    </row>
    <row r="14330" spans="179:183" x14ac:dyDescent="0.35">
      <c r="FW14330" s="128"/>
      <c r="FX14330" s="128"/>
      <c r="FY14330" s="129"/>
      <c r="GA14330" s="128"/>
    </row>
    <row r="14331" spans="179:183" x14ac:dyDescent="0.35">
      <c r="FW14331" s="128"/>
      <c r="FX14331" s="128"/>
      <c r="FY14331" s="129"/>
      <c r="GA14331" s="128"/>
    </row>
    <row r="14332" spans="179:183" x14ac:dyDescent="0.35">
      <c r="FW14332" s="128"/>
      <c r="FX14332" s="128"/>
      <c r="FY14332" s="129"/>
      <c r="GA14332" s="128"/>
    </row>
    <row r="14333" spans="179:183" x14ac:dyDescent="0.35">
      <c r="FW14333" s="128"/>
      <c r="FX14333" s="128"/>
      <c r="FY14333" s="129"/>
      <c r="GA14333" s="128"/>
    </row>
    <row r="14334" spans="179:183" x14ac:dyDescent="0.35">
      <c r="FW14334" s="128"/>
      <c r="FX14334" s="128"/>
      <c r="FY14334" s="129"/>
      <c r="GA14334" s="128"/>
    </row>
    <row r="14335" spans="179:183" x14ac:dyDescent="0.35">
      <c r="FW14335" s="128"/>
      <c r="FX14335" s="128"/>
      <c r="FY14335" s="129"/>
      <c r="GA14335" s="128"/>
    </row>
    <row r="14336" spans="179:183" x14ac:dyDescent="0.35">
      <c r="FW14336" s="128"/>
      <c r="FX14336" s="128"/>
      <c r="FY14336" s="129"/>
      <c r="GA14336" s="128"/>
    </row>
    <row r="14337" spans="179:183" x14ac:dyDescent="0.35">
      <c r="FW14337" s="128"/>
      <c r="FX14337" s="128"/>
      <c r="FY14337" s="129"/>
      <c r="GA14337" s="128"/>
    </row>
    <row r="14338" spans="179:183" x14ac:dyDescent="0.35">
      <c r="FW14338" s="128"/>
      <c r="FX14338" s="128"/>
      <c r="FY14338" s="129"/>
      <c r="GA14338" s="128"/>
    </row>
    <row r="14339" spans="179:183" x14ac:dyDescent="0.35">
      <c r="FW14339" s="128"/>
      <c r="FX14339" s="128"/>
      <c r="FY14339" s="129"/>
      <c r="GA14339" s="128"/>
    </row>
    <row r="14340" spans="179:183" x14ac:dyDescent="0.35">
      <c r="FW14340" s="128"/>
      <c r="FX14340" s="128"/>
      <c r="FY14340" s="129"/>
      <c r="GA14340" s="128"/>
    </row>
    <row r="14341" spans="179:183" x14ac:dyDescent="0.35">
      <c r="FW14341" s="128"/>
      <c r="FX14341" s="128"/>
      <c r="FY14341" s="129"/>
      <c r="GA14341" s="128"/>
    </row>
    <row r="14342" spans="179:183" x14ac:dyDescent="0.35">
      <c r="FW14342" s="128"/>
      <c r="FX14342" s="128"/>
      <c r="FY14342" s="129"/>
      <c r="GA14342" s="128"/>
    </row>
    <row r="14343" spans="179:183" x14ac:dyDescent="0.35">
      <c r="FW14343" s="128"/>
      <c r="FX14343" s="128"/>
      <c r="FY14343" s="129"/>
      <c r="GA14343" s="128"/>
    </row>
    <row r="14344" spans="179:183" x14ac:dyDescent="0.35">
      <c r="FW14344" s="128"/>
      <c r="FX14344" s="128"/>
      <c r="FY14344" s="129"/>
      <c r="GA14344" s="128"/>
    </row>
    <row r="14345" spans="179:183" x14ac:dyDescent="0.35">
      <c r="FW14345" s="128"/>
      <c r="FX14345" s="128"/>
      <c r="FY14345" s="129"/>
      <c r="GA14345" s="128"/>
    </row>
    <row r="14346" spans="179:183" x14ac:dyDescent="0.35">
      <c r="FW14346" s="128"/>
      <c r="FX14346" s="128"/>
      <c r="FY14346" s="129"/>
      <c r="GA14346" s="128"/>
    </row>
    <row r="14347" spans="179:183" x14ac:dyDescent="0.35">
      <c r="FW14347" s="128"/>
      <c r="FX14347" s="128"/>
      <c r="FY14347" s="129"/>
      <c r="GA14347" s="128"/>
    </row>
    <row r="14348" spans="179:183" x14ac:dyDescent="0.35">
      <c r="FW14348" s="128"/>
      <c r="FX14348" s="128"/>
      <c r="FY14348" s="129"/>
      <c r="GA14348" s="128"/>
    </row>
    <row r="14349" spans="179:183" x14ac:dyDescent="0.35">
      <c r="FW14349" s="128"/>
      <c r="FX14349" s="128"/>
      <c r="FY14349" s="129"/>
      <c r="GA14349" s="128"/>
    </row>
    <row r="14350" spans="179:183" x14ac:dyDescent="0.35">
      <c r="FW14350" s="128"/>
      <c r="FX14350" s="128"/>
      <c r="FY14350" s="129"/>
      <c r="GA14350" s="128"/>
    </row>
    <row r="14351" spans="179:183" x14ac:dyDescent="0.35">
      <c r="FW14351" s="128"/>
      <c r="FX14351" s="128"/>
      <c r="FY14351" s="129"/>
      <c r="GA14351" s="128"/>
    </row>
    <row r="14352" spans="179:183" x14ac:dyDescent="0.35">
      <c r="FW14352" s="128"/>
      <c r="FX14352" s="128"/>
      <c r="FY14352" s="129"/>
      <c r="GA14352" s="128"/>
    </row>
    <row r="14353" spans="179:183" x14ac:dyDescent="0.35">
      <c r="FW14353" s="128"/>
      <c r="FX14353" s="128"/>
      <c r="FY14353" s="129"/>
      <c r="GA14353" s="128"/>
    </row>
    <row r="14354" spans="179:183" x14ac:dyDescent="0.35">
      <c r="FW14354" s="128"/>
      <c r="FX14354" s="128"/>
      <c r="FY14354" s="129"/>
      <c r="GA14354" s="128"/>
    </row>
    <row r="14355" spans="179:183" x14ac:dyDescent="0.35">
      <c r="FW14355" s="128"/>
      <c r="FX14355" s="128"/>
      <c r="FY14355" s="129"/>
      <c r="GA14355" s="128"/>
    </row>
    <row r="14356" spans="179:183" x14ac:dyDescent="0.35">
      <c r="FW14356" s="128"/>
      <c r="FX14356" s="128"/>
      <c r="FY14356" s="129"/>
      <c r="GA14356" s="128"/>
    </row>
    <row r="14357" spans="179:183" x14ac:dyDescent="0.35">
      <c r="FW14357" s="128"/>
      <c r="FX14357" s="128"/>
      <c r="FY14357" s="129"/>
      <c r="GA14357" s="128"/>
    </row>
    <row r="14358" spans="179:183" x14ac:dyDescent="0.35">
      <c r="FW14358" s="128"/>
      <c r="FX14358" s="128"/>
      <c r="FY14358" s="129"/>
      <c r="GA14358" s="128"/>
    </row>
    <row r="14359" spans="179:183" x14ac:dyDescent="0.35">
      <c r="FW14359" s="128"/>
      <c r="FX14359" s="128"/>
      <c r="FY14359" s="129"/>
      <c r="GA14359" s="128"/>
    </row>
    <row r="14360" spans="179:183" x14ac:dyDescent="0.35">
      <c r="FW14360" s="128"/>
      <c r="FX14360" s="128"/>
      <c r="FY14360" s="129"/>
      <c r="GA14360" s="128"/>
    </row>
    <row r="14361" spans="179:183" x14ac:dyDescent="0.35">
      <c r="FW14361" s="128"/>
      <c r="FX14361" s="128"/>
      <c r="FY14361" s="129"/>
      <c r="GA14361" s="128"/>
    </row>
    <row r="14362" spans="179:183" x14ac:dyDescent="0.35">
      <c r="FW14362" s="128"/>
      <c r="FX14362" s="128"/>
      <c r="FY14362" s="129"/>
      <c r="GA14362" s="128"/>
    </row>
    <row r="14363" spans="179:183" x14ac:dyDescent="0.35">
      <c r="FW14363" s="128"/>
      <c r="FX14363" s="128"/>
      <c r="FY14363" s="129"/>
      <c r="GA14363" s="128"/>
    </row>
    <row r="14364" spans="179:183" x14ac:dyDescent="0.35">
      <c r="FW14364" s="128"/>
      <c r="FX14364" s="128"/>
      <c r="FY14364" s="129"/>
      <c r="GA14364" s="128"/>
    </row>
    <row r="14365" spans="179:183" x14ac:dyDescent="0.35">
      <c r="FW14365" s="128"/>
      <c r="FX14365" s="128"/>
      <c r="FY14365" s="129"/>
      <c r="GA14365" s="128"/>
    </row>
    <row r="14366" spans="179:183" x14ac:dyDescent="0.35">
      <c r="FW14366" s="128"/>
      <c r="FX14366" s="128"/>
      <c r="FY14366" s="129"/>
      <c r="GA14366" s="128"/>
    </row>
    <row r="14367" spans="179:183" x14ac:dyDescent="0.35">
      <c r="FW14367" s="128"/>
      <c r="FX14367" s="128"/>
      <c r="FY14367" s="129"/>
      <c r="GA14367" s="128"/>
    </row>
    <row r="14368" spans="179:183" x14ac:dyDescent="0.35">
      <c r="FW14368" s="128"/>
      <c r="FX14368" s="128"/>
      <c r="FY14368" s="129"/>
      <c r="GA14368" s="128"/>
    </row>
    <row r="14369" spans="179:183" x14ac:dyDescent="0.35">
      <c r="FW14369" s="128"/>
      <c r="FX14369" s="128"/>
      <c r="FY14369" s="129"/>
      <c r="GA14369" s="128"/>
    </row>
    <row r="14370" spans="179:183" x14ac:dyDescent="0.35">
      <c r="FW14370" s="128"/>
      <c r="FX14370" s="128"/>
      <c r="FY14370" s="129"/>
      <c r="GA14370" s="128"/>
    </row>
    <row r="14371" spans="179:183" x14ac:dyDescent="0.35">
      <c r="FW14371" s="128"/>
      <c r="FX14371" s="128"/>
      <c r="FY14371" s="129"/>
      <c r="GA14371" s="128"/>
    </row>
    <row r="14372" spans="179:183" x14ac:dyDescent="0.35">
      <c r="FW14372" s="128"/>
      <c r="FX14372" s="128"/>
      <c r="FY14372" s="129"/>
      <c r="GA14372" s="128"/>
    </row>
    <row r="14373" spans="179:183" x14ac:dyDescent="0.35">
      <c r="FW14373" s="128"/>
      <c r="FX14373" s="128"/>
      <c r="FY14373" s="129"/>
      <c r="GA14373" s="128"/>
    </row>
    <row r="14374" spans="179:183" x14ac:dyDescent="0.35">
      <c r="FW14374" s="128"/>
      <c r="FX14374" s="128"/>
      <c r="FY14374" s="129"/>
      <c r="GA14374" s="128"/>
    </row>
    <row r="14375" spans="179:183" x14ac:dyDescent="0.35">
      <c r="FW14375" s="128"/>
      <c r="FX14375" s="128"/>
      <c r="FY14375" s="129"/>
      <c r="GA14375" s="128"/>
    </row>
    <row r="14376" spans="179:183" x14ac:dyDescent="0.35">
      <c r="FW14376" s="128"/>
      <c r="FX14376" s="128"/>
      <c r="FY14376" s="129"/>
      <c r="GA14376" s="128"/>
    </row>
    <row r="14377" spans="179:183" x14ac:dyDescent="0.35">
      <c r="FW14377" s="128"/>
      <c r="FX14377" s="128"/>
      <c r="FY14377" s="129"/>
      <c r="GA14377" s="128"/>
    </row>
    <row r="14378" spans="179:183" x14ac:dyDescent="0.35">
      <c r="FW14378" s="128"/>
      <c r="FX14378" s="128"/>
      <c r="FY14378" s="129"/>
      <c r="GA14378" s="128"/>
    </row>
    <row r="14379" spans="179:183" x14ac:dyDescent="0.35">
      <c r="FW14379" s="128"/>
      <c r="FX14379" s="128"/>
      <c r="FY14379" s="129"/>
      <c r="GA14379" s="128"/>
    </row>
    <row r="14380" spans="179:183" x14ac:dyDescent="0.35">
      <c r="FW14380" s="128"/>
      <c r="FX14380" s="128"/>
      <c r="FY14380" s="129"/>
      <c r="GA14380" s="128"/>
    </row>
    <row r="14381" spans="179:183" x14ac:dyDescent="0.35">
      <c r="FW14381" s="128"/>
      <c r="FX14381" s="128"/>
      <c r="FY14381" s="129"/>
      <c r="GA14381" s="128"/>
    </row>
    <row r="14382" spans="179:183" x14ac:dyDescent="0.35">
      <c r="FW14382" s="128"/>
      <c r="FX14382" s="128"/>
      <c r="FY14382" s="129"/>
      <c r="GA14382" s="128"/>
    </row>
    <row r="14383" spans="179:183" x14ac:dyDescent="0.35">
      <c r="FW14383" s="128"/>
      <c r="FX14383" s="128"/>
      <c r="FY14383" s="129"/>
      <c r="GA14383" s="128"/>
    </row>
    <row r="14384" spans="179:183" x14ac:dyDescent="0.35">
      <c r="FW14384" s="128"/>
      <c r="FX14384" s="128"/>
      <c r="FY14384" s="129"/>
      <c r="GA14384" s="128"/>
    </row>
    <row r="14385" spans="179:183" x14ac:dyDescent="0.35">
      <c r="FW14385" s="128"/>
      <c r="FX14385" s="128"/>
      <c r="FY14385" s="129"/>
      <c r="GA14385" s="128"/>
    </row>
    <row r="14386" spans="179:183" x14ac:dyDescent="0.35">
      <c r="FW14386" s="128"/>
      <c r="FX14386" s="128"/>
      <c r="FY14386" s="129"/>
      <c r="GA14386" s="128"/>
    </row>
    <row r="14387" spans="179:183" x14ac:dyDescent="0.35">
      <c r="FW14387" s="128"/>
      <c r="FX14387" s="128"/>
      <c r="FY14387" s="129"/>
      <c r="GA14387" s="128"/>
    </row>
    <row r="14388" spans="179:183" x14ac:dyDescent="0.35">
      <c r="FW14388" s="128"/>
      <c r="FX14388" s="128"/>
      <c r="FY14388" s="129"/>
      <c r="GA14388" s="128"/>
    </row>
    <row r="14389" spans="179:183" x14ac:dyDescent="0.35">
      <c r="FW14389" s="128"/>
      <c r="FX14389" s="128"/>
      <c r="FY14389" s="129"/>
      <c r="GA14389" s="128"/>
    </row>
    <row r="14390" spans="179:183" x14ac:dyDescent="0.35">
      <c r="FW14390" s="128"/>
      <c r="FX14390" s="128"/>
      <c r="FY14390" s="129"/>
      <c r="GA14390" s="128"/>
    </row>
    <row r="14391" spans="179:183" x14ac:dyDescent="0.35">
      <c r="FW14391" s="128"/>
      <c r="FX14391" s="128"/>
      <c r="FY14391" s="129"/>
      <c r="GA14391" s="128"/>
    </row>
    <row r="14392" spans="179:183" x14ac:dyDescent="0.35">
      <c r="FW14392" s="128"/>
      <c r="FX14392" s="128"/>
      <c r="FY14392" s="129"/>
      <c r="GA14392" s="128"/>
    </row>
    <row r="14393" spans="179:183" x14ac:dyDescent="0.35">
      <c r="FW14393" s="128"/>
      <c r="FX14393" s="128"/>
      <c r="FY14393" s="129"/>
      <c r="GA14393" s="128"/>
    </row>
    <row r="14394" spans="179:183" x14ac:dyDescent="0.35">
      <c r="FW14394" s="128"/>
      <c r="FX14394" s="128"/>
      <c r="FY14394" s="129"/>
      <c r="GA14394" s="128"/>
    </row>
    <row r="14395" spans="179:183" x14ac:dyDescent="0.35">
      <c r="FW14395" s="128"/>
      <c r="FX14395" s="128"/>
      <c r="FY14395" s="129"/>
      <c r="GA14395" s="128"/>
    </row>
    <row r="14396" spans="179:183" x14ac:dyDescent="0.35">
      <c r="FW14396" s="128"/>
      <c r="FX14396" s="128"/>
      <c r="FY14396" s="129"/>
      <c r="GA14396" s="128"/>
    </row>
    <row r="14397" spans="179:183" x14ac:dyDescent="0.35">
      <c r="FW14397" s="128"/>
      <c r="FX14397" s="128"/>
      <c r="FY14397" s="129"/>
      <c r="GA14397" s="128"/>
    </row>
    <row r="14398" spans="179:183" x14ac:dyDescent="0.35">
      <c r="FW14398" s="128"/>
      <c r="FX14398" s="128"/>
      <c r="FY14398" s="129"/>
      <c r="GA14398" s="128"/>
    </row>
    <row r="14399" spans="179:183" x14ac:dyDescent="0.35">
      <c r="FW14399" s="128"/>
      <c r="FX14399" s="128"/>
      <c r="FY14399" s="129"/>
      <c r="GA14399" s="128"/>
    </row>
    <row r="14400" spans="179:183" x14ac:dyDescent="0.35">
      <c r="FW14400" s="128"/>
      <c r="FX14400" s="128"/>
      <c r="FY14400" s="129"/>
      <c r="GA14400" s="128"/>
    </row>
    <row r="14401" spans="179:183" x14ac:dyDescent="0.35">
      <c r="FW14401" s="128"/>
      <c r="FX14401" s="128"/>
      <c r="FY14401" s="129"/>
      <c r="GA14401" s="128"/>
    </row>
    <row r="14402" spans="179:183" x14ac:dyDescent="0.35">
      <c r="FW14402" s="128"/>
      <c r="FX14402" s="128"/>
      <c r="FY14402" s="129"/>
      <c r="GA14402" s="128"/>
    </row>
    <row r="14403" spans="179:183" x14ac:dyDescent="0.35">
      <c r="FW14403" s="128"/>
      <c r="FX14403" s="128"/>
      <c r="FY14403" s="129"/>
      <c r="GA14403" s="128"/>
    </row>
    <row r="14404" spans="179:183" x14ac:dyDescent="0.35">
      <c r="FW14404" s="128"/>
      <c r="FX14404" s="128"/>
      <c r="FY14404" s="129"/>
      <c r="GA14404" s="128"/>
    </row>
    <row r="14405" spans="179:183" x14ac:dyDescent="0.35">
      <c r="FW14405" s="128"/>
      <c r="FX14405" s="128"/>
      <c r="FY14405" s="129"/>
      <c r="GA14405" s="128"/>
    </row>
    <row r="14406" spans="179:183" x14ac:dyDescent="0.35">
      <c r="FW14406" s="128"/>
      <c r="FX14406" s="128"/>
      <c r="FY14406" s="129"/>
      <c r="GA14406" s="128"/>
    </row>
    <row r="14407" spans="179:183" x14ac:dyDescent="0.35">
      <c r="FW14407" s="128"/>
      <c r="FX14407" s="128"/>
      <c r="FY14407" s="129"/>
      <c r="GA14407" s="128"/>
    </row>
    <row r="14408" spans="179:183" x14ac:dyDescent="0.35">
      <c r="FW14408" s="128"/>
      <c r="FX14408" s="128"/>
      <c r="FY14408" s="129"/>
      <c r="GA14408" s="128"/>
    </row>
    <row r="14409" spans="179:183" x14ac:dyDescent="0.35">
      <c r="FW14409" s="128"/>
      <c r="FX14409" s="128"/>
      <c r="FY14409" s="129"/>
      <c r="GA14409" s="128"/>
    </row>
    <row r="14410" spans="179:183" x14ac:dyDescent="0.35">
      <c r="FW14410" s="128"/>
      <c r="FX14410" s="128"/>
      <c r="FY14410" s="129"/>
      <c r="GA14410" s="128"/>
    </row>
    <row r="14411" spans="179:183" x14ac:dyDescent="0.35">
      <c r="FW14411" s="128"/>
      <c r="FX14411" s="128"/>
      <c r="FY14411" s="129"/>
      <c r="GA14411" s="128"/>
    </row>
    <row r="14412" spans="179:183" x14ac:dyDescent="0.35">
      <c r="FW14412" s="128"/>
      <c r="FX14412" s="128"/>
      <c r="FY14412" s="129"/>
      <c r="GA14412" s="128"/>
    </row>
    <row r="14413" spans="179:183" x14ac:dyDescent="0.35">
      <c r="FW14413" s="128"/>
      <c r="FX14413" s="128"/>
      <c r="FY14413" s="129"/>
      <c r="GA14413" s="128"/>
    </row>
    <row r="14414" spans="179:183" x14ac:dyDescent="0.35">
      <c r="FW14414" s="128"/>
      <c r="FX14414" s="128"/>
      <c r="FY14414" s="129"/>
      <c r="GA14414" s="128"/>
    </row>
    <row r="14415" spans="179:183" x14ac:dyDescent="0.35">
      <c r="FW14415" s="128"/>
      <c r="FX14415" s="128"/>
      <c r="FY14415" s="129"/>
      <c r="GA14415" s="128"/>
    </row>
    <row r="14416" spans="179:183" x14ac:dyDescent="0.35">
      <c r="FW14416" s="128"/>
      <c r="FX14416" s="128"/>
      <c r="FY14416" s="129"/>
      <c r="GA14416" s="128"/>
    </row>
    <row r="14417" spans="179:183" x14ac:dyDescent="0.35">
      <c r="FW14417" s="128"/>
      <c r="FX14417" s="128"/>
      <c r="FY14417" s="129"/>
      <c r="GA14417" s="128"/>
    </row>
    <row r="14418" spans="179:183" x14ac:dyDescent="0.35">
      <c r="FW14418" s="128"/>
      <c r="FX14418" s="128"/>
      <c r="FY14418" s="129"/>
      <c r="GA14418" s="128"/>
    </row>
    <row r="14419" spans="179:183" x14ac:dyDescent="0.35">
      <c r="FW14419" s="128"/>
      <c r="FX14419" s="128"/>
      <c r="FY14419" s="129"/>
      <c r="GA14419" s="128"/>
    </row>
    <row r="14420" spans="179:183" x14ac:dyDescent="0.35">
      <c r="FW14420" s="128"/>
      <c r="FX14420" s="128"/>
      <c r="FY14420" s="129"/>
      <c r="GA14420" s="128"/>
    </row>
    <row r="14421" spans="179:183" x14ac:dyDescent="0.35">
      <c r="FW14421" s="128"/>
      <c r="FX14421" s="128"/>
      <c r="FY14421" s="129"/>
      <c r="GA14421" s="128"/>
    </row>
    <row r="14422" spans="179:183" x14ac:dyDescent="0.35">
      <c r="FW14422" s="128"/>
      <c r="FX14422" s="128"/>
      <c r="FY14422" s="129"/>
      <c r="GA14422" s="128"/>
    </row>
    <row r="14423" spans="179:183" x14ac:dyDescent="0.35">
      <c r="FW14423" s="128"/>
      <c r="FX14423" s="128"/>
      <c r="FY14423" s="129"/>
      <c r="GA14423" s="128"/>
    </row>
    <row r="14424" spans="179:183" x14ac:dyDescent="0.35">
      <c r="FW14424" s="128"/>
      <c r="FX14424" s="128"/>
      <c r="FY14424" s="129"/>
      <c r="GA14424" s="128"/>
    </row>
    <row r="14425" spans="179:183" x14ac:dyDescent="0.35">
      <c r="FW14425" s="128"/>
      <c r="FX14425" s="128"/>
      <c r="FY14425" s="129"/>
      <c r="GA14425" s="128"/>
    </row>
    <row r="14426" spans="179:183" x14ac:dyDescent="0.35">
      <c r="FW14426" s="128"/>
      <c r="FX14426" s="128"/>
      <c r="FY14426" s="129"/>
      <c r="GA14426" s="128"/>
    </row>
    <row r="14427" spans="179:183" x14ac:dyDescent="0.35">
      <c r="FW14427" s="128"/>
      <c r="FX14427" s="128"/>
      <c r="FY14427" s="129"/>
      <c r="GA14427" s="128"/>
    </row>
    <row r="14428" spans="179:183" x14ac:dyDescent="0.35">
      <c r="FW14428" s="128"/>
      <c r="FX14428" s="128"/>
      <c r="FY14428" s="129"/>
      <c r="GA14428" s="128"/>
    </row>
    <row r="14429" spans="179:183" x14ac:dyDescent="0.35">
      <c r="FW14429" s="128"/>
      <c r="FX14429" s="128"/>
      <c r="FY14429" s="129"/>
      <c r="GA14429" s="128"/>
    </row>
    <row r="14430" spans="179:183" x14ac:dyDescent="0.35">
      <c r="FW14430" s="128"/>
      <c r="FX14430" s="128"/>
      <c r="FY14430" s="129"/>
      <c r="GA14430" s="128"/>
    </row>
    <row r="14431" spans="179:183" x14ac:dyDescent="0.35">
      <c r="FW14431" s="128"/>
      <c r="FX14431" s="128"/>
      <c r="FY14431" s="129"/>
      <c r="GA14431" s="128"/>
    </row>
    <row r="14432" spans="179:183" x14ac:dyDescent="0.35">
      <c r="FW14432" s="128"/>
      <c r="FX14432" s="128"/>
      <c r="FY14432" s="129"/>
      <c r="GA14432" s="128"/>
    </row>
    <row r="14433" spans="179:183" x14ac:dyDescent="0.35">
      <c r="FW14433" s="128"/>
      <c r="FX14433" s="128"/>
      <c r="FY14433" s="129"/>
      <c r="GA14433" s="128"/>
    </row>
    <row r="14434" spans="179:183" x14ac:dyDescent="0.35">
      <c r="FW14434" s="128"/>
      <c r="FX14434" s="128"/>
      <c r="FY14434" s="129"/>
      <c r="GA14434" s="128"/>
    </row>
    <row r="14435" spans="179:183" x14ac:dyDescent="0.35">
      <c r="FW14435" s="128"/>
      <c r="FX14435" s="128"/>
      <c r="FY14435" s="129"/>
      <c r="GA14435" s="128"/>
    </row>
    <row r="14436" spans="179:183" x14ac:dyDescent="0.35">
      <c r="FW14436" s="128"/>
      <c r="FX14436" s="128"/>
      <c r="FY14436" s="129"/>
      <c r="GA14436" s="128"/>
    </row>
    <row r="14437" spans="179:183" x14ac:dyDescent="0.35">
      <c r="FW14437" s="128"/>
      <c r="FX14437" s="128"/>
      <c r="FY14437" s="129"/>
      <c r="GA14437" s="128"/>
    </row>
    <row r="14438" spans="179:183" x14ac:dyDescent="0.35">
      <c r="FW14438" s="128"/>
      <c r="FX14438" s="128"/>
      <c r="FY14438" s="129"/>
      <c r="GA14438" s="128"/>
    </row>
    <row r="14439" spans="179:183" x14ac:dyDescent="0.35">
      <c r="FW14439" s="128"/>
      <c r="FX14439" s="128"/>
      <c r="FY14439" s="129"/>
      <c r="GA14439" s="128"/>
    </row>
    <row r="14440" spans="179:183" x14ac:dyDescent="0.35">
      <c r="FW14440" s="128"/>
      <c r="FX14440" s="128"/>
      <c r="FY14440" s="129"/>
      <c r="GA14440" s="128"/>
    </row>
    <row r="14441" spans="179:183" x14ac:dyDescent="0.35">
      <c r="FW14441" s="128"/>
      <c r="FX14441" s="128"/>
      <c r="FY14441" s="129"/>
      <c r="GA14441" s="128"/>
    </row>
    <row r="14442" spans="179:183" x14ac:dyDescent="0.35">
      <c r="FW14442" s="128"/>
      <c r="FX14442" s="128"/>
      <c r="FY14442" s="129"/>
      <c r="GA14442" s="128"/>
    </row>
    <row r="14443" spans="179:183" x14ac:dyDescent="0.35">
      <c r="FW14443" s="128"/>
      <c r="FX14443" s="128"/>
      <c r="FY14443" s="129"/>
      <c r="GA14443" s="128"/>
    </row>
    <row r="14444" spans="179:183" x14ac:dyDescent="0.35">
      <c r="FW14444" s="128"/>
      <c r="FX14444" s="128"/>
      <c r="FY14444" s="129"/>
      <c r="GA14444" s="128"/>
    </row>
    <row r="14445" spans="179:183" x14ac:dyDescent="0.35">
      <c r="FW14445" s="128"/>
      <c r="FX14445" s="128"/>
      <c r="FY14445" s="129"/>
      <c r="GA14445" s="128"/>
    </row>
    <row r="14446" spans="179:183" x14ac:dyDescent="0.35">
      <c r="FW14446" s="128"/>
      <c r="FX14446" s="128"/>
      <c r="FY14446" s="129"/>
      <c r="GA14446" s="128"/>
    </row>
    <row r="14447" spans="179:183" x14ac:dyDescent="0.35">
      <c r="FW14447" s="128"/>
      <c r="FX14447" s="128"/>
      <c r="FY14447" s="129"/>
      <c r="GA14447" s="128"/>
    </row>
    <row r="14448" spans="179:183" x14ac:dyDescent="0.35">
      <c r="FW14448" s="128"/>
      <c r="FX14448" s="128"/>
      <c r="FY14448" s="129"/>
      <c r="GA14448" s="128"/>
    </row>
    <row r="14449" spans="179:183" x14ac:dyDescent="0.35">
      <c r="FW14449" s="128"/>
      <c r="FX14449" s="128"/>
      <c r="FY14449" s="129"/>
      <c r="GA14449" s="128"/>
    </row>
    <row r="14450" spans="179:183" x14ac:dyDescent="0.35">
      <c r="FW14450" s="128"/>
      <c r="FX14450" s="128"/>
      <c r="FY14450" s="129"/>
      <c r="GA14450" s="128"/>
    </row>
    <row r="14451" spans="179:183" x14ac:dyDescent="0.35">
      <c r="FW14451" s="128"/>
      <c r="FX14451" s="128"/>
      <c r="FY14451" s="129"/>
      <c r="GA14451" s="128"/>
    </row>
    <row r="14452" spans="179:183" x14ac:dyDescent="0.35">
      <c r="FW14452" s="128"/>
      <c r="FX14452" s="128"/>
      <c r="FY14452" s="129"/>
      <c r="GA14452" s="128"/>
    </row>
    <row r="14453" spans="179:183" x14ac:dyDescent="0.35">
      <c r="FW14453" s="128"/>
      <c r="FX14453" s="128"/>
      <c r="FY14453" s="129"/>
      <c r="GA14453" s="128"/>
    </row>
    <row r="14454" spans="179:183" x14ac:dyDescent="0.35">
      <c r="FW14454" s="128"/>
      <c r="FX14454" s="128"/>
      <c r="FY14454" s="129"/>
      <c r="GA14454" s="128"/>
    </row>
    <row r="14455" spans="179:183" x14ac:dyDescent="0.35">
      <c r="FW14455" s="128"/>
      <c r="FX14455" s="128"/>
      <c r="FY14455" s="129"/>
      <c r="GA14455" s="128"/>
    </row>
    <row r="14456" spans="179:183" x14ac:dyDescent="0.35">
      <c r="FW14456" s="128"/>
      <c r="FX14456" s="128"/>
      <c r="FY14456" s="129"/>
      <c r="GA14456" s="128"/>
    </row>
    <row r="14457" spans="179:183" x14ac:dyDescent="0.35">
      <c r="FW14457" s="128"/>
      <c r="FX14457" s="128"/>
      <c r="FY14457" s="129"/>
      <c r="GA14457" s="128"/>
    </row>
    <row r="14458" spans="179:183" x14ac:dyDescent="0.35">
      <c r="FW14458" s="128"/>
      <c r="FX14458" s="128"/>
      <c r="FY14458" s="129"/>
      <c r="GA14458" s="128"/>
    </row>
    <row r="14459" spans="179:183" x14ac:dyDescent="0.35">
      <c r="FW14459" s="128"/>
      <c r="FX14459" s="128"/>
      <c r="FY14459" s="129"/>
      <c r="GA14459" s="128"/>
    </row>
    <row r="14460" spans="179:183" x14ac:dyDescent="0.35">
      <c r="FW14460" s="128"/>
      <c r="FX14460" s="128"/>
      <c r="FY14460" s="129"/>
      <c r="GA14460" s="128"/>
    </row>
    <row r="14461" spans="179:183" x14ac:dyDescent="0.35">
      <c r="FW14461" s="128"/>
      <c r="FX14461" s="128"/>
      <c r="FY14461" s="129"/>
      <c r="GA14461" s="128"/>
    </row>
    <row r="14462" spans="179:183" x14ac:dyDescent="0.35">
      <c r="FW14462" s="128"/>
      <c r="FX14462" s="128"/>
      <c r="FY14462" s="129"/>
      <c r="GA14462" s="128"/>
    </row>
    <row r="14463" spans="179:183" x14ac:dyDescent="0.35">
      <c r="FW14463" s="128"/>
      <c r="FX14463" s="128"/>
      <c r="FY14463" s="129"/>
      <c r="GA14463" s="128"/>
    </row>
    <row r="14464" spans="179:183" x14ac:dyDescent="0.35">
      <c r="FW14464" s="128"/>
      <c r="FX14464" s="128"/>
      <c r="FY14464" s="129"/>
      <c r="GA14464" s="128"/>
    </row>
    <row r="14465" spans="179:183" x14ac:dyDescent="0.35">
      <c r="FW14465" s="128"/>
      <c r="FX14465" s="128"/>
      <c r="FY14465" s="129"/>
      <c r="GA14465" s="128"/>
    </row>
    <row r="14466" spans="179:183" x14ac:dyDescent="0.35">
      <c r="FW14466" s="128"/>
      <c r="FX14466" s="128"/>
      <c r="FY14466" s="129"/>
      <c r="GA14466" s="128"/>
    </row>
    <row r="14467" spans="179:183" x14ac:dyDescent="0.35">
      <c r="FW14467" s="128"/>
      <c r="FX14467" s="128"/>
      <c r="FY14467" s="129"/>
      <c r="GA14467" s="128"/>
    </row>
    <row r="14468" spans="179:183" x14ac:dyDescent="0.35">
      <c r="FW14468" s="128"/>
      <c r="FX14468" s="128"/>
      <c r="FY14468" s="129"/>
      <c r="GA14468" s="128"/>
    </row>
    <row r="14469" spans="179:183" x14ac:dyDescent="0.35">
      <c r="FW14469" s="128"/>
      <c r="FX14469" s="128"/>
      <c r="FY14469" s="129"/>
      <c r="GA14469" s="128"/>
    </row>
    <row r="14470" spans="179:183" x14ac:dyDescent="0.35">
      <c r="FW14470" s="128"/>
      <c r="FX14470" s="128"/>
      <c r="FY14470" s="129"/>
      <c r="GA14470" s="128"/>
    </row>
    <row r="14471" spans="179:183" x14ac:dyDescent="0.35">
      <c r="FW14471" s="128"/>
      <c r="FX14471" s="128"/>
      <c r="FY14471" s="129"/>
      <c r="GA14471" s="128"/>
    </row>
    <row r="14472" spans="179:183" x14ac:dyDescent="0.35">
      <c r="FW14472" s="128"/>
      <c r="FX14472" s="128"/>
      <c r="FY14472" s="129"/>
      <c r="GA14472" s="128"/>
    </row>
    <row r="14473" spans="179:183" x14ac:dyDescent="0.35">
      <c r="FW14473" s="128"/>
      <c r="FX14473" s="128"/>
      <c r="FY14473" s="129"/>
      <c r="GA14473" s="128"/>
    </row>
    <row r="14474" spans="179:183" x14ac:dyDescent="0.35">
      <c r="FW14474" s="128"/>
      <c r="FX14474" s="128"/>
      <c r="FY14474" s="129"/>
      <c r="GA14474" s="128"/>
    </row>
    <row r="14475" spans="179:183" x14ac:dyDescent="0.35">
      <c r="FW14475" s="128"/>
      <c r="FX14475" s="128"/>
      <c r="FY14475" s="129"/>
      <c r="GA14475" s="128"/>
    </row>
    <row r="14476" spans="179:183" x14ac:dyDescent="0.35">
      <c r="FW14476" s="128"/>
      <c r="FX14476" s="128"/>
      <c r="FY14476" s="129"/>
      <c r="GA14476" s="128"/>
    </row>
    <row r="14477" spans="179:183" x14ac:dyDescent="0.35">
      <c r="FW14477" s="128"/>
      <c r="FX14477" s="128"/>
      <c r="FY14477" s="129"/>
      <c r="GA14477" s="128"/>
    </row>
    <row r="14478" spans="179:183" x14ac:dyDescent="0.35">
      <c r="FW14478" s="128"/>
      <c r="FX14478" s="128"/>
      <c r="FY14478" s="129"/>
      <c r="GA14478" s="128"/>
    </row>
    <row r="14479" spans="179:183" x14ac:dyDescent="0.35">
      <c r="FW14479" s="128"/>
      <c r="FX14479" s="128"/>
      <c r="FY14479" s="129"/>
      <c r="GA14479" s="128"/>
    </row>
    <row r="14480" spans="179:183" x14ac:dyDescent="0.35">
      <c r="FW14480" s="128"/>
      <c r="FX14480" s="128"/>
      <c r="FY14480" s="129"/>
      <c r="GA14480" s="128"/>
    </row>
    <row r="14481" spans="179:183" x14ac:dyDescent="0.35">
      <c r="FW14481" s="128"/>
      <c r="FX14481" s="128"/>
      <c r="FY14481" s="129"/>
      <c r="GA14481" s="128"/>
    </row>
    <row r="14482" spans="179:183" x14ac:dyDescent="0.35">
      <c r="FW14482" s="128"/>
      <c r="FX14482" s="128"/>
      <c r="FY14482" s="129"/>
      <c r="GA14482" s="128"/>
    </row>
    <row r="14483" spans="179:183" x14ac:dyDescent="0.35">
      <c r="FW14483" s="128"/>
      <c r="FX14483" s="128"/>
      <c r="FY14483" s="129"/>
      <c r="GA14483" s="128"/>
    </row>
    <row r="14484" spans="179:183" x14ac:dyDescent="0.35">
      <c r="FW14484" s="128"/>
      <c r="FX14484" s="128"/>
      <c r="FY14484" s="129"/>
      <c r="GA14484" s="128"/>
    </row>
    <row r="14485" spans="179:183" x14ac:dyDescent="0.35">
      <c r="FW14485" s="128"/>
      <c r="FX14485" s="128"/>
      <c r="FY14485" s="129"/>
      <c r="GA14485" s="128"/>
    </row>
    <row r="14486" spans="179:183" x14ac:dyDescent="0.35">
      <c r="FW14486" s="128"/>
      <c r="FX14486" s="128"/>
      <c r="FY14486" s="129"/>
      <c r="GA14486" s="128"/>
    </row>
    <row r="14487" spans="179:183" x14ac:dyDescent="0.35">
      <c r="FW14487" s="128"/>
      <c r="FX14487" s="128"/>
      <c r="FY14487" s="129"/>
      <c r="GA14487" s="128"/>
    </row>
    <row r="14488" spans="179:183" x14ac:dyDescent="0.35">
      <c r="FW14488" s="128"/>
      <c r="FX14488" s="128"/>
      <c r="FY14488" s="129"/>
      <c r="GA14488" s="128"/>
    </row>
    <row r="14489" spans="179:183" x14ac:dyDescent="0.35">
      <c r="FW14489" s="128"/>
      <c r="FX14489" s="128"/>
      <c r="FY14489" s="129"/>
      <c r="GA14489" s="128"/>
    </row>
    <row r="14490" spans="179:183" x14ac:dyDescent="0.35">
      <c r="FW14490" s="128"/>
      <c r="FX14490" s="128"/>
      <c r="FY14490" s="129"/>
      <c r="GA14490" s="128"/>
    </row>
    <row r="14491" spans="179:183" x14ac:dyDescent="0.35">
      <c r="FW14491" s="128"/>
      <c r="FX14491" s="128"/>
      <c r="FY14491" s="129"/>
      <c r="GA14491" s="128"/>
    </row>
    <row r="14492" spans="179:183" x14ac:dyDescent="0.35">
      <c r="FW14492" s="128"/>
      <c r="FX14492" s="128"/>
      <c r="FY14492" s="129"/>
      <c r="GA14492" s="128"/>
    </row>
    <row r="14493" spans="179:183" x14ac:dyDescent="0.35">
      <c r="FW14493" s="128"/>
      <c r="FX14493" s="128"/>
      <c r="FY14493" s="129"/>
      <c r="GA14493" s="128"/>
    </row>
    <row r="14494" spans="179:183" x14ac:dyDescent="0.35">
      <c r="FW14494" s="128"/>
      <c r="FX14494" s="128"/>
      <c r="FY14494" s="129"/>
      <c r="GA14494" s="128"/>
    </row>
    <row r="14495" spans="179:183" x14ac:dyDescent="0.35">
      <c r="FW14495" s="128"/>
      <c r="FX14495" s="128"/>
      <c r="FY14495" s="129"/>
      <c r="GA14495" s="128"/>
    </row>
    <row r="14496" spans="179:183" x14ac:dyDescent="0.35">
      <c r="FW14496" s="128"/>
      <c r="FX14496" s="128"/>
      <c r="FY14496" s="129"/>
      <c r="GA14496" s="128"/>
    </row>
    <row r="14497" spans="179:183" x14ac:dyDescent="0.35">
      <c r="FW14497" s="128"/>
      <c r="FX14497" s="128"/>
      <c r="FY14497" s="129"/>
      <c r="GA14497" s="128"/>
    </row>
    <row r="14498" spans="179:183" x14ac:dyDescent="0.35">
      <c r="FW14498" s="128"/>
      <c r="FX14498" s="128"/>
      <c r="FY14498" s="129"/>
      <c r="GA14498" s="128"/>
    </row>
    <row r="14499" spans="179:183" x14ac:dyDescent="0.35">
      <c r="FW14499" s="128"/>
      <c r="FX14499" s="128"/>
      <c r="FY14499" s="129"/>
      <c r="GA14499" s="128"/>
    </row>
    <row r="14500" spans="179:183" x14ac:dyDescent="0.35">
      <c r="FW14500" s="128"/>
      <c r="FX14500" s="128"/>
      <c r="FY14500" s="129"/>
      <c r="GA14500" s="128"/>
    </row>
    <row r="14501" spans="179:183" x14ac:dyDescent="0.35">
      <c r="FW14501" s="128"/>
      <c r="FX14501" s="128"/>
      <c r="FY14501" s="129"/>
      <c r="GA14501" s="128"/>
    </row>
    <row r="14502" spans="179:183" x14ac:dyDescent="0.35">
      <c r="FW14502" s="128"/>
      <c r="FX14502" s="128"/>
      <c r="FY14502" s="129"/>
      <c r="GA14502" s="128"/>
    </row>
    <row r="14503" spans="179:183" x14ac:dyDescent="0.35">
      <c r="FW14503" s="128"/>
      <c r="FX14503" s="128"/>
      <c r="FY14503" s="129"/>
      <c r="GA14503" s="128"/>
    </row>
    <row r="14504" spans="179:183" x14ac:dyDescent="0.35">
      <c r="FW14504" s="128"/>
      <c r="FX14504" s="128"/>
      <c r="FY14504" s="129"/>
      <c r="GA14504" s="128"/>
    </row>
    <row r="14505" spans="179:183" x14ac:dyDescent="0.35">
      <c r="FW14505" s="128"/>
      <c r="FX14505" s="128"/>
      <c r="FY14505" s="129"/>
      <c r="GA14505" s="128"/>
    </row>
    <row r="14506" spans="179:183" x14ac:dyDescent="0.35">
      <c r="FW14506" s="128"/>
      <c r="FX14506" s="128"/>
      <c r="FY14506" s="129"/>
      <c r="GA14506" s="128"/>
    </row>
    <row r="14507" spans="179:183" x14ac:dyDescent="0.35">
      <c r="FW14507" s="128"/>
      <c r="FX14507" s="128"/>
      <c r="FY14507" s="129"/>
      <c r="GA14507" s="128"/>
    </row>
    <row r="14508" spans="179:183" x14ac:dyDescent="0.35">
      <c r="FW14508" s="128"/>
      <c r="FX14508" s="128"/>
      <c r="FY14508" s="129"/>
      <c r="GA14508" s="128"/>
    </row>
    <row r="14509" spans="179:183" x14ac:dyDescent="0.35">
      <c r="FW14509" s="128"/>
      <c r="FX14509" s="128"/>
      <c r="FY14509" s="129"/>
      <c r="GA14509" s="128"/>
    </row>
    <row r="14510" spans="179:183" x14ac:dyDescent="0.35">
      <c r="FW14510" s="128"/>
      <c r="FX14510" s="128"/>
      <c r="FY14510" s="129"/>
      <c r="GA14510" s="128"/>
    </row>
    <row r="14511" spans="179:183" x14ac:dyDescent="0.35">
      <c r="FW14511" s="128"/>
      <c r="FX14511" s="128"/>
      <c r="FY14511" s="129"/>
      <c r="GA14511" s="128"/>
    </row>
    <row r="14512" spans="179:183" x14ac:dyDescent="0.35">
      <c r="FW14512" s="128"/>
      <c r="FX14512" s="128"/>
      <c r="FY14512" s="129"/>
      <c r="GA14512" s="128"/>
    </row>
    <row r="14513" spans="179:183" x14ac:dyDescent="0.35">
      <c r="FW14513" s="128"/>
      <c r="FX14513" s="128"/>
      <c r="FY14513" s="129"/>
      <c r="GA14513" s="128"/>
    </row>
    <row r="14514" spans="179:183" x14ac:dyDescent="0.35">
      <c r="FW14514" s="128"/>
      <c r="FX14514" s="128"/>
      <c r="FY14514" s="129"/>
      <c r="GA14514" s="128"/>
    </row>
    <row r="14515" spans="179:183" x14ac:dyDescent="0.35">
      <c r="FW14515" s="128"/>
      <c r="FX14515" s="128"/>
      <c r="FY14515" s="129"/>
      <c r="GA14515" s="128"/>
    </row>
    <row r="14516" spans="179:183" x14ac:dyDescent="0.35">
      <c r="FW14516" s="128"/>
      <c r="FX14516" s="128"/>
      <c r="FY14516" s="129"/>
      <c r="GA14516" s="128"/>
    </row>
    <row r="14517" spans="179:183" x14ac:dyDescent="0.35">
      <c r="FW14517" s="128"/>
      <c r="FX14517" s="128"/>
      <c r="FY14517" s="129"/>
      <c r="GA14517" s="128"/>
    </row>
    <row r="14518" spans="179:183" x14ac:dyDescent="0.35">
      <c r="FW14518" s="128"/>
      <c r="FX14518" s="128"/>
      <c r="FY14518" s="129"/>
      <c r="GA14518" s="128"/>
    </row>
    <row r="14519" spans="179:183" x14ac:dyDescent="0.35">
      <c r="FW14519" s="128"/>
      <c r="FX14519" s="128"/>
      <c r="FY14519" s="129"/>
      <c r="GA14519" s="128"/>
    </row>
    <row r="14520" spans="179:183" x14ac:dyDescent="0.35">
      <c r="FW14520" s="128"/>
      <c r="FX14520" s="128"/>
      <c r="FY14520" s="129"/>
      <c r="GA14520" s="128"/>
    </row>
    <row r="14521" spans="179:183" x14ac:dyDescent="0.35">
      <c r="FW14521" s="128"/>
      <c r="FX14521" s="128"/>
      <c r="FY14521" s="129"/>
      <c r="GA14521" s="128"/>
    </row>
    <row r="14522" spans="179:183" x14ac:dyDescent="0.35">
      <c r="FW14522" s="128"/>
      <c r="FX14522" s="128"/>
      <c r="FY14522" s="129"/>
      <c r="GA14522" s="128"/>
    </row>
    <row r="14523" spans="179:183" x14ac:dyDescent="0.35">
      <c r="FW14523" s="128"/>
      <c r="FX14523" s="128"/>
      <c r="FY14523" s="129"/>
      <c r="GA14523" s="128"/>
    </row>
    <row r="14524" spans="179:183" x14ac:dyDescent="0.35">
      <c r="FW14524" s="128"/>
      <c r="FX14524" s="128"/>
      <c r="FY14524" s="129"/>
      <c r="GA14524" s="128"/>
    </row>
    <row r="14525" spans="179:183" x14ac:dyDescent="0.35">
      <c r="FW14525" s="128"/>
      <c r="FX14525" s="128"/>
      <c r="FY14525" s="129"/>
      <c r="GA14525" s="128"/>
    </row>
    <row r="14526" spans="179:183" x14ac:dyDescent="0.35">
      <c r="FW14526" s="128"/>
      <c r="FX14526" s="128"/>
      <c r="FY14526" s="129"/>
      <c r="GA14526" s="128"/>
    </row>
    <row r="14527" spans="179:183" x14ac:dyDescent="0.35">
      <c r="FW14527" s="128"/>
      <c r="FX14527" s="128"/>
      <c r="FY14527" s="129"/>
      <c r="GA14527" s="128"/>
    </row>
    <row r="14528" spans="179:183" x14ac:dyDescent="0.35">
      <c r="FW14528" s="128"/>
      <c r="FX14528" s="128"/>
      <c r="FY14528" s="129"/>
      <c r="GA14528" s="128"/>
    </row>
    <row r="14529" spans="179:183" x14ac:dyDescent="0.35">
      <c r="FW14529" s="128"/>
      <c r="FX14529" s="128"/>
      <c r="FY14529" s="129"/>
      <c r="GA14529" s="128"/>
    </row>
    <row r="14530" spans="179:183" x14ac:dyDescent="0.35">
      <c r="FW14530" s="128"/>
      <c r="FX14530" s="128"/>
      <c r="FY14530" s="129"/>
      <c r="GA14530" s="128"/>
    </row>
    <row r="14531" spans="179:183" x14ac:dyDescent="0.35">
      <c r="FW14531" s="128"/>
      <c r="FX14531" s="128"/>
      <c r="FY14531" s="129"/>
      <c r="GA14531" s="128"/>
    </row>
    <row r="14532" spans="179:183" x14ac:dyDescent="0.35">
      <c r="FW14532" s="128"/>
      <c r="FX14532" s="128"/>
      <c r="FY14532" s="129"/>
      <c r="GA14532" s="128"/>
    </row>
    <row r="14533" spans="179:183" x14ac:dyDescent="0.35">
      <c r="FW14533" s="128"/>
      <c r="FX14533" s="128"/>
      <c r="FY14533" s="129"/>
      <c r="GA14533" s="128"/>
    </row>
    <row r="14534" spans="179:183" x14ac:dyDescent="0.35">
      <c r="FW14534" s="128"/>
      <c r="FX14534" s="128"/>
      <c r="FY14534" s="129"/>
      <c r="GA14534" s="128"/>
    </row>
    <row r="14535" spans="179:183" x14ac:dyDescent="0.35">
      <c r="FW14535" s="128"/>
      <c r="FX14535" s="128"/>
      <c r="FY14535" s="129"/>
      <c r="GA14535" s="128"/>
    </row>
    <row r="14536" spans="179:183" x14ac:dyDescent="0.35">
      <c r="FW14536" s="128"/>
      <c r="FX14536" s="128"/>
      <c r="FY14536" s="129"/>
      <c r="GA14536" s="128"/>
    </row>
    <row r="14537" spans="179:183" x14ac:dyDescent="0.35">
      <c r="FW14537" s="128"/>
      <c r="FX14537" s="128"/>
      <c r="FY14537" s="129"/>
      <c r="GA14537" s="128"/>
    </row>
    <row r="14538" spans="179:183" x14ac:dyDescent="0.35">
      <c r="FW14538" s="128"/>
      <c r="FX14538" s="128"/>
      <c r="FY14538" s="129"/>
      <c r="GA14538" s="128"/>
    </row>
    <row r="14539" spans="179:183" x14ac:dyDescent="0.35">
      <c r="FW14539" s="128"/>
      <c r="FX14539" s="128"/>
      <c r="FY14539" s="129"/>
      <c r="GA14539" s="128"/>
    </row>
    <row r="14540" spans="179:183" x14ac:dyDescent="0.35">
      <c r="FW14540" s="128"/>
      <c r="FX14540" s="128"/>
      <c r="FY14540" s="129"/>
      <c r="GA14540" s="128"/>
    </row>
    <row r="14541" spans="179:183" x14ac:dyDescent="0.35">
      <c r="FW14541" s="128"/>
      <c r="FX14541" s="128"/>
      <c r="FY14541" s="129"/>
      <c r="GA14541" s="128"/>
    </row>
    <row r="14542" spans="179:183" x14ac:dyDescent="0.35">
      <c r="FW14542" s="128"/>
      <c r="FX14542" s="128"/>
      <c r="FY14542" s="129"/>
      <c r="GA14542" s="128"/>
    </row>
    <row r="14543" spans="179:183" x14ac:dyDescent="0.35">
      <c r="FW14543" s="128"/>
      <c r="FX14543" s="128"/>
      <c r="FY14543" s="129"/>
      <c r="GA14543" s="128"/>
    </row>
    <row r="14544" spans="179:183" x14ac:dyDescent="0.35">
      <c r="FW14544" s="128"/>
      <c r="FX14544" s="128"/>
      <c r="FY14544" s="129"/>
      <c r="GA14544" s="128"/>
    </row>
    <row r="14545" spans="179:183" x14ac:dyDescent="0.35">
      <c r="FW14545" s="128"/>
      <c r="FX14545" s="128"/>
      <c r="FY14545" s="129"/>
      <c r="GA14545" s="128"/>
    </row>
    <row r="14546" spans="179:183" x14ac:dyDescent="0.35">
      <c r="FW14546" s="128"/>
      <c r="FX14546" s="128"/>
      <c r="FY14546" s="129"/>
      <c r="GA14546" s="128"/>
    </row>
    <row r="14547" spans="179:183" x14ac:dyDescent="0.35">
      <c r="FW14547" s="128"/>
      <c r="FX14547" s="128"/>
      <c r="FY14547" s="129"/>
      <c r="GA14547" s="128"/>
    </row>
    <row r="14548" spans="179:183" x14ac:dyDescent="0.35">
      <c r="FW14548" s="128"/>
      <c r="FX14548" s="128"/>
      <c r="FY14548" s="129"/>
      <c r="GA14548" s="128"/>
    </row>
    <row r="14549" spans="179:183" x14ac:dyDescent="0.35">
      <c r="FW14549" s="128"/>
      <c r="FX14549" s="128"/>
      <c r="FY14549" s="129"/>
      <c r="GA14549" s="128"/>
    </row>
    <row r="14550" spans="179:183" x14ac:dyDescent="0.35">
      <c r="FW14550" s="128"/>
      <c r="FX14550" s="128"/>
      <c r="FY14550" s="129"/>
      <c r="GA14550" s="128"/>
    </row>
    <row r="14551" spans="179:183" x14ac:dyDescent="0.35">
      <c r="FW14551" s="128"/>
      <c r="FX14551" s="128"/>
      <c r="FY14551" s="129"/>
      <c r="GA14551" s="128"/>
    </row>
    <row r="14552" spans="179:183" x14ac:dyDescent="0.35">
      <c r="FW14552" s="128"/>
      <c r="FX14552" s="128"/>
      <c r="FY14552" s="129"/>
      <c r="GA14552" s="128"/>
    </row>
    <row r="14553" spans="179:183" x14ac:dyDescent="0.35">
      <c r="FW14553" s="128"/>
      <c r="FX14553" s="128"/>
      <c r="FY14553" s="129"/>
      <c r="GA14553" s="128"/>
    </row>
    <row r="14554" spans="179:183" x14ac:dyDescent="0.35">
      <c r="FW14554" s="128"/>
      <c r="FX14554" s="128"/>
      <c r="FY14554" s="129"/>
      <c r="GA14554" s="128"/>
    </row>
    <row r="14555" spans="179:183" x14ac:dyDescent="0.35">
      <c r="FW14555" s="128"/>
      <c r="FX14555" s="128"/>
      <c r="FY14555" s="129"/>
      <c r="GA14555" s="128"/>
    </row>
    <row r="14556" spans="179:183" x14ac:dyDescent="0.35">
      <c r="FW14556" s="128"/>
      <c r="FX14556" s="128"/>
      <c r="FY14556" s="129"/>
      <c r="GA14556" s="128"/>
    </row>
    <row r="14557" spans="179:183" x14ac:dyDescent="0.35">
      <c r="FW14557" s="128"/>
      <c r="FX14557" s="128"/>
      <c r="FY14557" s="129"/>
      <c r="GA14557" s="128"/>
    </row>
    <row r="14558" spans="179:183" x14ac:dyDescent="0.35">
      <c r="FW14558" s="128"/>
      <c r="FX14558" s="128"/>
      <c r="FY14558" s="129"/>
      <c r="GA14558" s="128"/>
    </row>
    <row r="14559" spans="179:183" x14ac:dyDescent="0.35">
      <c r="FW14559" s="128"/>
      <c r="FX14559" s="128"/>
      <c r="FY14559" s="129"/>
      <c r="GA14559" s="128"/>
    </row>
    <row r="14560" spans="179:183" x14ac:dyDescent="0.35">
      <c r="FW14560" s="128"/>
      <c r="FX14560" s="128"/>
      <c r="FY14560" s="129"/>
      <c r="GA14560" s="128"/>
    </row>
    <row r="14561" spans="179:183" x14ac:dyDescent="0.35">
      <c r="FW14561" s="128"/>
      <c r="FX14561" s="128"/>
      <c r="FY14561" s="129"/>
      <c r="GA14561" s="128"/>
    </row>
    <row r="14562" spans="179:183" x14ac:dyDescent="0.35">
      <c r="FW14562" s="128"/>
      <c r="FX14562" s="128"/>
      <c r="FY14562" s="129"/>
      <c r="GA14562" s="128"/>
    </row>
    <row r="14563" spans="179:183" x14ac:dyDescent="0.35">
      <c r="FW14563" s="128"/>
      <c r="FX14563" s="128"/>
      <c r="FY14563" s="129"/>
      <c r="GA14563" s="128"/>
    </row>
    <row r="14564" spans="179:183" x14ac:dyDescent="0.35">
      <c r="FW14564" s="128"/>
      <c r="FX14564" s="128"/>
      <c r="FY14564" s="129"/>
      <c r="GA14564" s="128"/>
    </row>
    <row r="14565" spans="179:183" x14ac:dyDescent="0.35">
      <c r="FW14565" s="128"/>
      <c r="FX14565" s="128"/>
      <c r="FY14565" s="129"/>
      <c r="GA14565" s="128"/>
    </row>
    <row r="14566" spans="179:183" x14ac:dyDescent="0.35">
      <c r="FW14566" s="128"/>
      <c r="FX14566" s="128"/>
      <c r="FY14566" s="129"/>
      <c r="GA14566" s="128"/>
    </row>
    <row r="14567" spans="179:183" x14ac:dyDescent="0.35">
      <c r="FW14567" s="128"/>
      <c r="FX14567" s="128"/>
      <c r="FY14567" s="129"/>
      <c r="GA14567" s="128"/>
    </row>
    <row r="14568" spans="179:183" x14ac:dyDescent="0.35">
      <c r="FW14568" s="128"/>
      <c r="FX14568" s="128"/>
      <c r="FY14568" s="129"/>
      <c r="GA14568" s="128"/>
    </row>
    <row r="14569" spans="179:183" x14ac:dyDescent="0.35">
      <c r="FW14569" s="128"/>
      <c r="FX14569" s="128"/>
      <c r="FY14569" s="129"/>
      <c r="GA14569" s="128"/>
    </row>
    <row r="14570" spans="179:183" x14ac:dyDescent="0.35">
      <c r="FW14570" s="128"/>
      <c r="FX14570" s="128"/>
      <c r="FY14570" s="129"/>
      <c r="GA14570" s="128"/>
    </row>
    <row r="14571" spans="179:183" x14ac:dyDescent="0.35">
      <c r="FW14571" s="128"/>
      <c r="FX14571" s="128"/>
      <c r="FY14571" s="129"/>
      <c r="GA14571" s="128"/>
    </row>
    <row r="14572" spans="179:183" x14ac:dyDescent="0.35">
      <c r="FW14572" s="128"/>
      <c r="FX14572" s="128"/>
      <c r="FY14572" s="129"/>
      <c r="GA14572" s="128"/>
    </row>
    <row r="14573" spans="179:183" x14ac:dyDescent="0.35">
      <c r="FW14573" s="128"/>
      <c r="FX14573" s="128"/>
      <c r="FY14573" s="129"/>
      <c r="GA14573" s="128"/>
    </row>
    <row r="14574" spans="179:183" x14ac:dyDescent="0.35">
      <c r="FW14574" s="128"/>
      <c r="FX14574" s="128"/>
      <c r="FY14574" s="129"/>
      <c r="GA14574" s="128"/>
    </row>
    <row r="14575" spans="179:183" x14ac:dyDescent="0.35">
      <c r="FW14575" s="128"/>
      <c r="FX14575" s="128"/>
      <c r="FY14575" s="129"/>
      <c r="GA14575" s="128"/>
    </row>
    <row r="14576" spans="179:183" x14ac:dyDescent="0.35">
      <c r="FW14576" s="128"/>
      <c r="FX14576" s="128"/>
      <c r="FY14576" s="129"/>
      <c r="GA14576" s="128"/>
    </row>
    <row r="14577" spans="179:183" x14ac:dyDescent="0.35">
      <c r="FW14577" s="128"/>
      <c r="FX14577" s="128"/>
      <c r="FY14577" s="129"/>
      <c r="GA14577" s="128"/>
    </row>
    <row r="14578" spans="179:183" x14ac:dyDescent="0.35">
      <c r="FW14578" s="128"/>
      <c r="FX14578" s="128"/>
      <c r="FY14578" s="129"/>
      <c r="GA14578" s="128"/>
    </row>
    <row r="14579" spans="179:183" x14ac:dyDescent="0.35">
      <c r="FW14579" s="128"/>
      <c r="FX14579" s="128"/>
      <c r="FY14579" s="129"/>
      <c r="GA14579" s="128"/>
    </row>
    <row r="14580" spans="179:183" x14ac:dyDescent="0.35">
      <c r="FW14580" s="128"/>
      <c r="FX14580" s="128"/>
      <c r="FY14580" s="129"/>
      <c r="GA14580" s="128"/>
    </row>
    <row r="14581" spans="179:183" x14ac:dyDescent="0.35">
      <c r="FW14581" s="128"/>
      <c r="FX14581" s="128"/>
      <c r="FY14581" s="129"/>
      <c r="GA14581" s="128"/>
    </row>
    <row r="14582" spans="179:183" x14ac:dyDescent="0.35">
      <c r="FW14582" s="128"/>
      <c r="FX14582" s="128"/>
      <c r="FY14582" s="129"/>
      <c r="GA14582" s="128"/>
    </row>
    <row r="14583" spans="179:183" x14ac:dyDescent="0.35">
      <c r="FW14583" s="128"/>
      <c r="FX14583" s="128"/>
      <c r="FY14583" s="129"/>
      <c r="GA14583" s="128"/>
    </row>
    <row r="14584" spans="179:183" x14ac:dyDescent="0.35">
      <c r="FW14584" s="128"/>
      <c r="FX14584" s="128"/>
      <c r="FY14584" s="129"/>
      <c r="GA14584" s="128"/>
    </row>
    <row r="14585" spans="179:183" x14ac:dyDescent="0.35">
      <c r="FW14585" s="128"/>
      <c r="FX14585" s="128"/>
      <c r="FY14585" s="129"/>
      <c r="GA14585" s="128"/>
    </row>
    <row r="14586" spans="179:183" x14ac:dyDescent="0.35">
      <c r="FW14586" s="128"/>
      <c r="FX14586" s="128"/>
      <c r="FY14586" s="129"/>
      <c r="GA14586" s="128"/>
    </row>
    <row r="14587" spans="179:183" x14ac:dyDescent="0.35">
      <c r="FW14587" s="128"/>
      <c r="FX14587" s="128"/>
      <c r="FY14587" s="129"/>
      <c r="GA14587" s="128"/>
    </row>
    <row r="14588" spans="179:183" x14ac:dyDescent="0.35">
      <c r="FW14588" s="128"/>
      <c r="FX14588" s="128"/>
      <c r="FY14588" s="129"/>
      <c r="GA14588" s="128"/>
    </row>
    <row r="14589" spans="179:183" x14ac:dyDescent="0.35">
      <c r="FW14589" s="128"/>
      <c r="FX14589" s="128"/>
      <c r="FY14589" s="129"/>
      <c r="GA14589" s="128"/>
    </row>
    <row r="14590" spans="179:183" x14ac:dyDescent="0.35">
      <c r="FW14590" s="128"/>
      <c r="FX14590" s="128"/>
      <c r="FY14590" s="129"/>
      <c r="GA14590" s="128"/>
    </row>
    <row r="14591" spans="179:183" x14ac:dyDescent="0.35">
      <c r="FW14591" s="128"/>
      <c r="FX14591" s="128"/>
      <c r="FY14591" s="129"/>
      <c r="GA14591" s="128"/>
    </row>
    <row r="14592" spans="179:183" x14ac:dyDescent="0.35">
      <c r="FW14592" s="128"/>
      <c r="FX14592" s="128"/>
      <c r="FY14592" s="129"/>
      <c r="GA14592" s="128"/>
    </row>
    <row r="14593" spans="179:183" x14ac:dyDescent="0.35">
      <c r="FW14593" s="128"/>
      <c r="FX14593" s="128"/>
      <c r="FY14593" s="129"/>
      <c r="GA14593" s="128"/>
    </row>
    <row r="14594" spans="179:183" x14ac:dyDescent="0.35">
      <c r="FW14594" s="128"/>
      <c r="FX14594" s="128"/>
      <c r="FY14594" s="129"/>
      <c r="GA14594" s="128"/>
    </row>
    <row r="14595" spans="179:183" x14ac:dyDescent="0.35">
      <c r="FW14595" s="128"/>
      <c r="FX14595" s="128"/>
      <c r="FY14595" s="129"/>
      <c r="GA14595" s="128"/>
    </row>
    <row r="14596" spans="179:183" x14ac:dyDescent="0.35">
      <c r="FW14596" s="128"/>
      <c r="FX14596" s="128"/>
      <c r="FY14596" s="129"/>
      <c r="GA14596" s="128"/>
    </row>
    <row r="14597" spans="179:183" x14ac:dyDescent="0.35">
      <c r="FW14597" s="128"/>
      <c r="FX14597" s="128"/>
      <c r="FY14597" s="129"/>
      <c r="GA14597" s="128"/>
    </row>
    <row r="14598" spans="179:183" x14ac:dyDescent="0.35">
      <c r="FW14598" s="128"/>
      <c r="FX14598" s="128"/>
      <c r="FY14598" s="129"/>
      <c r="GA14598" s="128"/>
    </row>
    <row r="14599" spans="179:183" x14ac:dyDescent="0.35">
      <c r="FW14599" s="128"/>
      <c r="FX14599" s="128"/>
      <c r="FY14599" s="129"/>
      <c r="GA14599" s="128"/>
    </row>
    <row r="14600" spans="179:183" x14ac:dyDescent="0.35">
      <c r="FW14600" s="128"/>
      <c r="FX14600" s="128"/>
      <c r="FY14600" s="129"/>
      <c r="GA14600" s="128"/>
    </row>
    <row r="14601" spans="179:183" x14ac:dyDescent="0.35">
      <c r="FW14601" s="128"/>
      <c r="FX14601" s="128"/>
      <c r="FY14601" s="129"/>
      <c r="GA14601" s="128"/>
    </row>
    <row r="14602" spans="179:183" x14ac:dyDescent="0.35">
      <c r="FW14602" s="128"/>
      <c r="FX14602" s="128"/>
      <c r="FY14602" s="129"/>
      <c r="GA14602" s="128"/>
    </row>
    <row r="14603" spans="179:183" x14ac:dyDescent="0.35">
      <c r="FW14603" s="128"/>
      <c r="FX14603" s="128"/>
      <c r="FY14603" s="129"/>
      <c r="GA14603" s="128"/>
    </row>
    <row r="14604" spans="179:183" x14ac:dyDescent="0.35">
      <c r="FW14604" s="128"/>
      <c r="FX14604" s="128"/>
      <c r="FY14604" s="129"/>
      <c r="GA14604" s="128"/>
    </row>
    <row r="14605" spans="179:183" x14ac:dyDescent="0.35">
      <c r="FW14605" s="128"/>
      <c r="FX14605" s="128"/>
      <c r="FY14605" s="129"/>
      <c r="GA14605" s="128"/>
    </row>
    <row r="14606" spans="179:183" x14ac:dyDescent="0.35">
      <c r="FW14606" s="128"/>
      <c r="FX14606" s="128"/>
      <c r="FY14606" s="129"/>
      <c r="GA14606" s="128"/>
    </row>
    <row r="14607" spans="179:183" x14ac:dyDescent="0.35">
      <c r="FW14607" s="128"/>
      <c r="FX14607" s="128"/>
      <c r="FY14607" s="129"/>
      <c r="GA14607" s="128"/>
    </row>
    <row r="14608" spans="179:183" x14ac:dyDescent="0.35">
      <c r="FW14608" s="128"/>
      <c r="FX14608" s="128"/>
      <c r="FY14608" s="129"/>
      <c r="GA14608" s="128"/>
    </row>
    <row r="14609" spans="179:183" x14ac:dyDescent="0.35">
      <c r="FW14609" s="128"/>
      <c r="FX14609" s="128"/>
      <c r="FY14609" s="129"/>
      <c r="GA14609" s="128"/>
    </row>
    <row r="14610" spans="179:183" x14ac:dyDescent="0.35">
      <c r="FW14610" s="128"/>
      <c r="FX14610" s="128"/>
      <c r="FY14610" s="129"/>
      <c r="GA14610" s="128"/>
    </row>
    <row r="14611" spans="179:183" x14ac:dyDescent="0.35">
      <c r="FW14611" s="128"/>
      <c r="FX14611" s="128"/>
      <c r="FY14611" s="129"/>
      <c r="GA14611" s="128"/>
    </row>
    <row r="14612" spans="179:183" x14ac:dyDescent="0.35">
      <c r="FW14612" s="128"/>
      <c r="FX14612" s="128"/>
      <c r="FY14612" s="129"/>
      <c r="GA14612" s="128"/>
    </row>
    <row r="14613" spans="179:183" x14ac:dyDescent="0.35">
      <c r="FW14613" s="128"/>
      <c r="FX14613" s="128"/>
      <c r="FY14613" s="129"/>
      <c r="GA14613" s="128"/>
    </row>
    <row r="14614" spans="179:183" x14ac:dyDescent="0.35">
      <c r="FW14614" s="128"/>
      <c r="FX14614" s="128"/>
      <c r="FY14614" s="129"/>
      <c r="GA14614" s="128"/>
    </row>
    <row r="14615" spans="179:183" x14ac:dyDescent="0.35">
      <c r="FW14615" s="128"/>
      <c r="FX14615" s="128"/>
      <c r="FY14615" s="129"/>
      <c r="GA14615" s="128"/>
    </row>
    <row r="14616" spans="179:183" x14ac:dyDescent="0.35">
      <c r="FW14616" s="128"/>
      <c r="FX14616" s="128"/>
      <c r="FY14616" s="129"/>
      <c r="GA14616" s="128"/>
    </row>
    <row r="14617" spans="179:183" x14ac:dyDescent="0.35">
      <c r="FW14617" s="128"/>
      <c r="FX14617" s="128"/>
      <c r="FY14617" s="129"/>
      <c r="GA14617" s="128"/>
    </row>
    <row r="14618" spans="179:183" x14ac:dyDescent="0.35">
      <c r="FW14618" s="128"/>
      <c r="FX14618" s="128"/>
      <c r="FY14618" s="129"/>
      <c r="GA14618" s="128"/>
    </row>
    <row r="14619" spans="179:183" x14ac:dyDescent="0.35">
      <c r="FW14619" s="128"/>
      <c r="FX14619" s="128"/>
      <c r="FY14619" s="129"/>
      <c r="GA14619" s="128"/>
    </row>
    <row r="14620" spans="179:183" x14ac:dyDescent="0.35">
      <c r="FW14620" s="128"/>
      <c r="FX14620" s="128"/>
      <c r="FY14620" s="129"/>
      <c r="GA14620" s="128"/>
    </row>
    <row r="14621" spans="179:183" x14ac:dyDescent="0.35">
      <c r="FW14621" s="128"/>
      <c r="FX14621" s="128"/>
      <c r="FY14621" s="129"/>
      <c r="GA14621" s="128"/>
    </row>
    <row r="14622" spans="179:183" x14ac:dyDescent="0.35">
      <c r="FW14622" s="128"/>
      <c r="FX14622" s="128"/>
      <c r="FY14622" s="129"/>
      <c r="GA14622" s="128"/>
    </row>
    <row r="14623" spans="179:183" x14ac:dyDescent="0.35">
      <c r="FW14623" s="128"/>
      <c r="FX14623" s="128"/>
      <c r="FY14623" s="129"/>
      <c r="GA14623" s="128"/>
    </row>
    <row r="14624" spans="179:183" x14ac:dyDescent="0.35">
      <c r="FW14624" s="128"/>
      <c r="FX14624" s="128"/>
      <c r="FY14624" s="129"/>
      <c r="GA14624" s="128"/>
    </row>
    <row r="14625" spans="179:183" x14ac:dyDescent="0.35">
      <c r="FW14625" s="128"/>
      <c r="FX14625" s="128"/>
      <c r="FY14625" s="129"/>
      <c r="GA14625" s="128"/>
    </row>
    <row r="14626" spans="179:183" x14ac:dyDescent="0.35">
      <c r="FW14626" s="128"/>
      <c r="FX14626" s="128"/>
      <c r="FY14626" s="129"/>
      <c r="GA14626" s="128"/>
    </row>
    <row r="14627" spans="179:183" x14ac:dyDescent="0.35">
      <c r="FW14627" s="128"/>
      <c r="FX14627" s="128"/>
      <c r="FY14627" s="129"/>
      <c r="GA14627" s="128"/>
    </row>
    <row r="14628" spans="179:183" x14ac:dyDescent="0.35">
      <c r="FW14628" s="128"/>
      <c r="FX14628" s="128"/>
      <c r="FY14628" s="129"/>
      <c r="GA14628" s="128"/>
    </row>
    <row r="14629" spans="179:183" x14ac:dyDescent="0.35">
      <c r="FW14629" s="128"/>
      <c r="FX14629" s="128"/>
      <c r="FY14629" s="129"/>
      <c r="GA14629" s="128"/>
    </row>
    <row r="14630" spans="179:183" x14ac:dyDescent="0.35">
      <c r="FW14630" s="128"/>
      <c r="FX14630" s="128"/>
      <c r="FY14630" s="129"/>
      <c r="GA14630" s="128"/>
    </row>
    <row r="14631" spans="179:183" x14ac:dyDescent="0.35">
      <c r="FW14631" s="128"/>
      <c r="FX14631" s="128"/>
      <c r="FY14631" s="129"/>
      <c r="GA14631" s="128"/>
    </row>
    <row r="14632" spans="179:183" x14ac:dyDescent="0.35">
      <c r="FW14632" s="128"/>
      <c r="FX14632" s="128"/>
      <c r="FY14632" s="129"/>
      <c r="GA14632" s="128"/>
    </row>
    <row r="14633" spans="179:183" x14ac:dyDescent="0.35">
      <c r="FW14633" s="128"/>
      <c r="FX14633" s="128"/>
      <c r="FY14633" s="129"/>
      <c r="GA14633" s="128"/>
    </row>
    <row r="14634" spans="179:183" x14ac:dyDescent="0.35">
      <c r="FW14634" s="128"/>
      <c r="FX14634" s="128"/>
      <c r="FY14634" s="129"/>
      <c r="GA14634" s="128"/>
    </row>
    <row r="14635" spans="179:183" x14ac:dyDescent="0.35">
      <c r="FW14635" s="128"/>
      <c r="FX14635" s="128"/>
      <c r="FY14635" s="129"/>
      <c r="GA14635" s="128"/>
    </row>
    <row r="14636" spans="179:183" x14ac:dyDescent="0.35">
      <c r="FW14636" s="128"/>
      <c r="FX14636" s="128"/>
      <c r="FY14636" s="129"/>
      <c r="GA14636" s="128"/>
    </row>
    <row r="14637" spans="179:183" x14ac:dyDescent="0.35">
      <c r="FW14637" s="128"/>
      <c r="FX14637" s="128"/>
      <c r="FY14637" s="129"/>
      <c r="GA14637" s="128"/>
    </row>
    <row r="14638" spans="179:183" x14ac:dyDescent="0.35">
      <c r="FW14638" s="128"/>
      <c r="FX14638" s="128"/>
      <c r="FY14638" s="129"/>
      <c r="GA14638" s="128"/>
    </row>
    <row r="14639" spans="179:183" x14ac:dyDescent="0.35">
      <c r="FW14639" s="128"/>
      <c r="FX14639" s="128"/>
      <c r="FY14639" s="129"/>
      <c r="GA14639" s="128"/>
    </row>
    <row r="14640" spans="179:183" x14ac:dyDescent="0.35">
      <c r="FW14640" s="128"/>
      <c r="FX14640" s="128"/>
      <c r="FY14640" s="129"/>
      <c r="GA14640" s="128"/>
    </row>
    <row r="14641" spans="179:183" x14ac:dyDescent="0.35">
      <c r="FW14641" s="128"/>
      <c r="FX14641" s="128"/>
      <c r="FY14641" s="129"/>
      <c r="GA14641" s="128"/>
    </row>
    <row r="14642" spans="179:183" x14ac:dyDescent="0.35">
      <c r="FW14642" s="128"/>
      <c r="FX14642" s="128"/>
      <c r="FY14642" s="129"/>
      <c r="GA14642" s="128"/>
    </row>
    <row r="14643" spans="179:183" x14ac:dyDescent="0.35">
      <c r="FW14643" s="128"/>
      <c r="FX14643" s="128"/>
      <c r="FY14643" s="129"/>
      <c r="GA14643" s="128"/>
    </row>
    <row r="14644" spans="179:183" x14ac:dyDescent="0.35">
      <c r="FW14644" s="128"/>
      <c r="FX14644" s="128"/>
      <c r="FY14644" s="129"/>
      <c r="GA14644" s="128"/>
    </row>
    <row r="14645" spans="179:183" x14ac:dyDescent="0.35">
      <c r="FW14645" s="128"/>
      <c r="FX14645" s="128"/>
      <c r="FY14645" s="129"/>
      <c r="GA14645" s="128"/>
    </row>
    <row r="14646" spans="179:183" x14ac:dyDescent="0.35">
      <c r="FW14646" s="128"/>
      <c r="FX14646" s="128"/>
      <c r="FY14646" s="129"/>
      <c r="GA14646" s="128"/>
    </row>
    <row r="14647" spans="179:183" x14ac:dyDescent="0.35">
      <c r="FW14647" s="128"/>
      <c r="FX14647" s="128"/>
      <c r="FY14647" s="129"/>
      <c r="GA14647" s="128"/>
    </row>
    <row r="14648" spans="179:183" x14ac:dyDescent="0.35">
      <c r="FW14648" s="128"/>
      <c r="FX14648" s="128"/>
      <c r="FY14648" s="129"/>
      <c r="GA14648" s="128"/>
    </row>
    <row r="14649" spans="179:183" x14ac:dyDescent="0.35">
      <c r="FW14649" s="128"/>
      <c r="FX14649" s="128"/>
      <c r="FY14649" s="129"/>
      <c r="GA14649" s="128"/>
    </row>
    <row r="14650" spans="179:183" x14ac:dyDescent="0.35">
      <c r="FW14650" s="128"/>
      <c r="FX14650" s="128"/>
      <c r="FY14650" s="129"/>
      <c r="GA14650" s="128"/>
    </row>
    <row r="14651" spans="179:183" x14ac:dyDescent="0.35">
      <c r="FW14651" s="128"/>
      <c r="FX14651" s="128"/>
      <c r="FY14651" s="129"/>
      <c r="GA14651" s="128"/>
    </row>
    <row r="14652" spans="179:183" x14ac:dyDescent="0.35">
      <c r="FW14652" s="128"/>
      <c r="FX14652" s="128"/>
      <c r="FY14652" s="129"/>
      <c r="GA14652" s="128"/>
    </row>
    <row r="14653" spans="179:183" x14ac:dyDescent="0.35">
      <c r="FW14653" s="128"/>
      <c r="FX14653" s="128"/>
      <c r="FY14653" s="129"/>
      <c r="GA14653" s="128"/>
    </row>
    <row r="14654" spans="179:183" x14ac:dyDescent="0.35">
      <c r="FW14654" s="128"/>
      <c r="FX14654" s="128"/>
      <c r="FY14654" s="129"/>
      <c r="GA14654" s="128"/>
    </row>
    <row r="14655" spans="179:183" x14ac:dyDescent="0.35">
      <c r="FW14655" s="128"/>
      <c r="FX14655" s="128"/>
      <c r="FY14655" s="129"/>
      <c r="GA14655" s="128"/>
    </row>
    <row r="14656" spans="179:183" x14ac:dyDescent="0.35">
      <c r="FW14656" s="128"/>
      <c r="FX14656" s="128"/>
      <c r="FY14656" s="129"/>
      <c r="GA14656" s="128"/>
    </row>
    <row r="14657" spans="179:183" x14ac:dyDescent="0.35">
      <c r="FW14657" s="128"/>
      <c r="FX14657" s="128"/>
      <c r="FY14657" s="129"/>
      <c r="GA14657" s="128"/>
    </row>
    <row r="14658" spans="179:183" x14ac:dyDescent="0.35">
      <c r="FW14658" s="128"/>
      <c r="FX14658" s="128"/>
      <c r="FY14658" s="129"/>
      <c r="GA14658" s="128"/>
    </row>
    <row r="14659" spans="179:183" x14ac:dyDescent="0.35">
      <c r="FW14659" s="128"/>
      <c r="FX14659" s="128"/>
      <c r="FY14659" s="129"/>
      <c r="GA14659" s="128"/>
    </row>
    <row r="14660" spans="179:183" x14ac:dyDescent="0.35">
      <c r="FW14660" s="128"/>
      <c r="FX14660" s="128"/>
      <c r="FY14660" s="129"/>
      <c r="GA14660" s="128"/>
    </row>
    <row r="14661" spans="179:183" x14ac:dyDescent="0.35">
      <c r="FW14661" s="128"/>
      <c r="FX14661" s="128"/>
      <c r="FY14661" s="129"/>
      <c r="GA14661" s="128"/>
    </row>
    <row r="14662" spans="179:183" x14ac:dyDescent="0.35">
      <c r="FW14662" s="128"/>
      <c r="FX14662" s="128"/>
      <c r="FY14662" s="129"/>
      <c r="GA14662" s="128"/>
    </row>
    <row r="14663" spans="179:183" x14ac:dyDescent="0.35">
      <c r="FW14663" s="128"/>
      <c r="FX14663" s="128"/>
      <c r="FY14663" s="129"/>
      <c r="GA14663" s="128"/>
    </row>
    <row r="14664" spans="179:183" x14ac:dyDescent="0.35">
      <c r="FW14664" s="128"/>
      <c r="FX14664" s="128"/>
      <c r="FY14664" s="129"/>
      <c r="GA14664" s="128"/>
    </row>
    <row r="14665" spans="179:183" x14ac:dyDescent="0.35">
      <c r="FW14665" s="128"/>
      <c r="FX14665" s="128"/>
      <c r="FY14665" s="129"/>
      <c r="GA14665" s="128"/>
    </row>
    <row r="14666" spans="179:183" x14ac:dyDescent="0.35">
      <c r="FW14666" s="128"/>
      <c r="FX14666" s="128"/>
      <c r="FY14666" s="129"/>
      <c r="GA14666" s="128"/>
    </row>
    <row r="14667" spans="179:183" x14ac:dyDescent="0.35">
      <c r="FW14667" s="128"/>
      <c r="FX14667" s="128"/>
      <c r="FY14667" s="129"/>
      <c r="GA14667" s="128"/>
    </row>
    <row r="14668" spans="179:183" x14ac:dyDescent="0.35">
      <c r="FW14668" s="128"/>
      <c r="FX14668" s="128"/>
      <c r="FY14668" s="129"/>
      <c r="GA14668" s="128"/>
    </row>
    <row r="14669" spans="179:183" x14ac:dyDescent="0.35">
      <c r="FW14669" s="128"/>
      <c r="FX14669" s="128"/>
      <c r="FY14669" s="129"/>
      <c r="GA14669" s="128"/>
    </row>
    <row r="14670" spans="179:183" x14ac:dyDescent="0.35">
      <c r="FW14670" s="128"/>
      <c r="FX14670" s="128"/>
      <c r="FY14670" s="129"/>
      <c r="GA14670" s="128"/>
    </row>
    <row r="14671" spans="179:183" x14ac:dyDescent="0.35">
      <c r="FW14671" s="128"/>
      <c r="FX14671" s="128"/>
      <c r="FY14671" s="129"/>
      <c r="GA14671" s="128"/>
    </row>
    <row r="14672" spans="179:183" x14ac:dyDescent="0.35">
      <c r="FW14672" s="128"/>
      <c r="FX14672" s="128"/>
      <c r="FY14672" s="129"/>
      <c r="GA14672" s="128"/>
    </row>
    <row r="14673" spans="179:183" x14ac:dyDescent="0.35">
      <c r="FW14673" s="128"/>
      <c r="FX14673" s="128"/>
      <c r="FY14673" s="129"/>
      <c r="GA14673" s="128"/>
    </row>
    <row r="14674" spans="179:183" x14ac:dyDescent="0.35">
      <c r="FW14674" s="128"/>
      <c r="FX14674" s="128"/>
      <c r="FY14674" s="129"/>
      <c r="GA14674" s="128"/>
    </row>
    <row r="14675" spans="179:183" x14ac:dyDescent="0.35">
      <c r="FW14675" s="128"/>
      <c r="FX14675" s="128"/>
      <c r="FY14675" s="129"/>
      <c r="GA14675" s="128"/>
    </row>
    <row r="14676" spans="179:183" x14ac:dyDescent="0.35">
      <c r="FW14676" s="128"/>
      <c r="FX14676" s="128"/>
      <c r="FY14676" s="129"/>
      <c r="GA14676" s="128"/>
    </row>
    <row r="14677" spans="179:183" x14ac:dyDescent="0.35">
      <c r="FW14677" s="128"/>
      <c r="FX14677" s="128"/>
      <c r="FY14677" s="129"/>
      <c r="GA14677" s="128"/>
    </row>
    <row r="14678" spans="179:183" x14ac:dyDescent="0.35">
      <c r="FW14678" s="128"/>
      <c r="FX14678" s="128"/>
      <c r="FY14678" s="129"/>
      <c r="GA14678" s="128"/>
    </row>
    <row r="14679" spans="179:183" x14ac:dyDescent="0.35">
      <c r="FW14679" s="128"/>
      <c r="FX14679" s="128"/>
      <c r="FY14679" s="129"/>
      <c r="GA14679" s="128"/>
    </row>
    <row r="14680" spans="179:183" x14ac:dyDescent="0.35">
      <c r="FW14680" s="128"/>
      <c r="FX14680" s="128"/>
      <c r="FY14680" s="129"/>
      <c r="GA14680" s="128"/>
    </row>
    <row r="14681" spans="179:183" x14ac:dyDescent="0.35">
      <c r="FW14681" s="128"/>
      <c r="FX14681" s="128"/>
      <c r="FY14681" s="129"/>
      <c r="GA14681" s="128"/>
    </row>
    <row r="14682" spans="179:183" x14ac:dyDescent="0.35">
      <c r="FW14682" s="128"/>
      <c r="FX14682" s="128"/>
      <c r="FY14682" s="129"/>
      <c r="GA14682" s="128"/>
    </row>
    <row r="14683" spans="179:183" x14ac:dyDescent="0.35">
      <c r="FW14683" s="128"/>
      <c r="FX14683" s="128"/>
      <c r="FY14683" s="129"/>
      <c r="GA14683" s="128"/>
    </row>
    <row r="14684" spans="179:183" x14ac:dyDescent="0.35">
      <c r="FW14684" s="128"/>
      <c r="FX14684" s="128"/>
      <c r="FY14684" s="129"/>
      <c r="GA14684" s="128"/>
    </row>
    <row r="14685" spans="179:183" x14ac:dyDescent="0.35">
      <c r="FW14685" s="128"/>
      <c r="FX14685" s="128"/>
      <c r="FY14685" s="129"/>
      <c r="GA14685" s="128"/>
    </row>
    <row r="14686" spans="179:183" x14ac:dyDescent="0.35">
      <c r="FW14686" s="128"/>
      <c r="FX14686" s="128"/>
      <c r="FY14686" s="129"/>
      <c r="GA14686" s="128"/>
    </row>
    <row r="14687" spans="179:183" x14ac:dyDescent="0.35">
      <c r="FW14687" s="128"/>
      <c r="FX14687" s="128"/>
      <c r="FY14687" s="129"/>
      <c r="GA14687" s="128"/>
    </row>
    <row r="14688" spans="179:183" x14ac:dyDescent="0.35">
      <c r="FW14688" s="128"/>
      <c r="FX14688" s="128"/>
      <c r="FY14688" s="129"/>
      <c r="GA14688" s="128"/>
    </row>
    <row r="14689" spans="179:183" x14ac:dyDescent="0.35">
      <c r="FW14689" s="128"/>
      <c r="FX14689" s="128"/>
      <c r="FY14689" s="129"/>
      <c r="GA14689" s="128"/>
    </row>
    <row r="14690" spans="179:183" x14ac:dyDescent="0.35">
      <c r="FW14690" s="128"/>
      <c r="FX14690" s="128"/>
      <c r="FY14690" s="129"/>
      <c r="GA14690" s="128"/>
    </row>
    <row r="14691" spans="179:183" x14ac:dyDescent="0.35">
      <c r="FW14691" s="128"/>
      <c r="FX14691" s="128"/>
      <c r="FY14691" s="129"/>
      <c r="GA14691" s="128"/>
    </row>
    <row r="14692" spans="179:183" x14ac:dyDescent="0.35">
      <c r="FW14692" s="128"/>
      <c r="FX14692" s="128"/>
      <c r="FY14692" s="129"/>
      <c r="GA14692" s="128"/>
    </row>
    <row r="14693" spans="179:183" x14ac:dyDescent="0.35">
      <c r="FW14693" s="128"/>
      <c r="FX14693" s="128"/>
      <c r="FY14693" s="129"/>
      <c r="GA14693" s="128"/>
    </row>
    <row r="14694" spans="179:183" x14ac:dyDescent="0.35">
      <c r="FW14694" s="128"/>
      <c r="FX14694" s="128"/>
      <c r="FY14694" s="129"/>
      <c r="GA14694" s="128"/>
    </row>
    <row r="14695" spans="179:183" x14ac:dyDescent="0.35">
      <c r="FW14695" s="128"/>
      <c r="FX14695" s="128"/>
      <c r="FY14695" s="129"/>
      <c r="GA14695" s="128"/>
    </row>
    <row r="14696" spans="179:183" x14ac:dyDescent="0.35">
      <c r="FW14696" s="128"/>
      <c r="FX14696" s="128"/>
      <c r="FY14696" s="129"/>
      <c r="GA14696" s="128"/>
    </row>
    <row r="14697" spans="179:183" x14ac:dyDescent="0.35">
      <c r="FW14697" s="128"/>
      <c r="FX14697" s="128"/>
      <c r="FY14697" s="129"/>
      <c r="GA14697" s="128"/>
    </row>
    <row r="14698" spans="179:183" x14ac:dyDescent="0.35">
      <c r="FW14698" s="128"/>
      <c r="FX14698" s="128"/>
      <c r="FY14698" s="129"/>
      <c r="GA14698" s="128"/>
    </row>
    <row r="14699" spans="179:183" x14ac:dyDescent="0.35">
      <c r="FW14699" s="128"/>
      <c r="FX14699" s="128"/>
      <c r="FY14699" s="129"/>
      <c r="GA14699" s="128"/>
    </row>
    <row r="14700" spans="179:183" x14ac:dyDescent="0.35">
      <c r="FW14700" s="128"/>
      <c r="FX14700" s="128"/>
      <c r="FY14700" s="129"/>
      <c r="GA14700" s="128"/>
    </row>
    <row r="14701" spans="179:183" x14ac:dyDescent="0.35">
      <c r="FW14701" s="128"/>
      <c r="FX14701" s="128"/>
      <c r="FY14701" s="129"/>
      <c r="GA14701" s="128"/>
    </row>
    <row r="14702" spans="179:183" x14ac:dyDescent="0.35">
      <c r="FW14702" s="128"/>
      <c r="FX14702" s="128"/>
      <c r="FY14702" s="129"/>
      <c r="GA14702" s="128"/>
    </row>
    <row r="14703" spans="179:183" x14ac:dyDescent="0.35">
      <c r="FW14703" s="128"/>
      <c r="FX14703" s="128"/>
      <c r="FY14703" s="129"/>
      <c r="GA14703" s="128"/>
    </row>
    <row r="14704" spans="179:183" x14ac:dyDescent="0.35">
      <c r="FW14704" s="128"/>
      <c r="FX14704" s="128"/>
      <c r="FY14704" s="129"/>
      <c r="GA14704" s="128"/>
    </row>
    <row r="14705" spans="179:183" x14ac:dyDescent="0.35">
      <c r="FW14705" s="128"/>
      <c r="FX14705" s="128"/>
      <c r="FY14705" s="129"/>
      <c r="GA14705" s="128"/>
    </row>
    <row r="14706" spans="179:183" x14ac:dyDescent="0.35">
      <c r="FW14706" s="128"/>
      <c r="FX14706" s="128"/>
      <c r="FY14706" s="129"/>
      <c r="GA14706" s="128"/>
    </row>
    <row r="14707" spans="179:183" x14ac:dyDescent="0.35">
      <c r="FW14707" s="128"/>
      <c r="FX14707" s="128"/>
      <c r="FY14707" s="129"/>
      <c r="GA14707" s="128"/>
    </row>
    <row r="14708" spans="179:183" x14ac:dyDescent="0.35">
      <c r="FW14708" s="128"/>
      <c r="FX14708" s="128"/>
      <c r="FY14708" s="129"/>
      <c r="GA14708" s="128"/>
    </row>
    <row r="14709" spans="179:183" x14ac:dyDescent="0.35">
      <c r="FW14709" s="128"/>
      <c r="FX14709" s="128"/>
      <c r="FY14709" s="129"/>
      <c r="GA14709" s="128"/>
    </row>
    <row r="14710" spans="179:183" x14ac:dyDescent="0.35">
      <c r="FW14710" s="128"/>
      <c r="FX14710" s="128"/>
      <c r="FY14710" s="129"/>
      <c r="GA14710" s="128"/>
    </row>
    <row r="14711" spans="179:183" x14ac:dyDescent="0.35">
      <c r="FW14711" s="128"/>
      <c r="FX14711" s="128"/>
      <c r="FY14711" s="129"/>
      <c r="GA14711" s="128"/>
    </row>
    <row r="14712" spans="179:183" x14ac:dyDescent="0.35">
      <c r="FW14712" s="128"/>
      <c r="FX14712" s="128"/>
      <c r="FY14712" s="129"/>
      <c r="GA14712" s="128"/>
    </row>
    <row r="14713" spans="179:183" x14ac:dyDescent="0.35">
      <c r="FW14713" s="128"/>
      <c r="FX14713" s="128"/>
      <c r="FY14713" s="129"/>
      <c r="GA14713" s="128"/>
    </row>
    <row r="14714" spans="179:183" x14ac:dyDescent="0.35">
      <c r="FW14714" s="128"/>
      <c r="FX14714" s="128"/>
      <c r="FY14714" s="129"/>
      <c r="GA14714" s="128"/>
    </row>
    <row r="14715" spans="179:183" x14ac:dyDescent="0.35">
      <c r="FW14715" s="128"/>
      <c r="FX14715" s="128"/>
      <c r="FY14715" s="129"/>
      <c r="GA14715" s="128"/>
    </row>
    <row r="14716" spans="179:183" x14ac:dyDescent="0.35">
      <c r="FW14716" s="128"/>
      <c r="FX14716" s="128"/>
      <c r="FY14716" s="129"/>
      <c r="GA14716" s="128"/>
    </row>
    <row r="14717" spans="179:183" x14ac:dyDescent="0.35">
      <c r="FW14717" s="128"/>
      <c r="FX14717" s="128"/>
      <c r="FY14717" s="129"/>
      <c r="GA14717" s="128"/>
    </row>
    <row r="14718" spans="179:183" x14ac:dyDescent="0.35">
      <c r="FW14718" s="128"/>
      <c r="FX14718" s="128"/>
      <c r="FY14718" s="129"/>
      <c r="GA14718" s="128"/>
    </row>
    <row r="14719" spans="179:183" x14ac:dyDescent="0.35">
      <c r="FW14719" s="128"/>
      <c r="FX14719" s="128"/>
      <c r="FY14719" s="129"/>
      <c r="GA14719" s="128"/>
    </row>
    <row r="14720" spans="179:183" x14ac:dyDescent="0.35">
      <c r="FW14720" s="128"/>
      <c r="FX14720" s="128"/>
      <c r="FY14720" s="129"/>
      <c r="GA14720" s="128"/>
    </row>
    <row r="14721" spans="179:183" x14ac:dyDescent="0.35">
      <c r="FW14721" s="128"/>
      <c r="FX14721" s="128"/>
      <c r="FY14721" s="129"/>
      <c r="GA14721" s="128"/>
    </row>
    <row r="14722" spans="179:183" x14ac:dyDescent="0.35">
      <c r="FW14722" s="128"/>
      <c r="FX14722" s="128"/>
      <c r="FY14722" s="129"/>
      <c r="GA14722" s="128"/>
    </row>
    <row r="14723" spans="179:183" x14ac:dyDescent="0.35">
      <c r="FW14723" s="128"/>
      <c r="FX14723" s="128"/>
      <c r="FY14723" s="129"/>
      <c r="GA14723" s="128"/>
    </row>
    <row r="14724" spans="179:183" x14ac:dyDescent="0.35">
      <c r="FW14724" s="128"/>
      <c r="FX14724" s="128"/>
      <c r="FY14724" s="129"/>
      <c r="GA14724" s="128"/>
    </row>
    <row r="14725" spans="179:183" x14ac:dyDescent="0.35">
      <c r="FW14725" s="128"/>
      <c r="FX14725" s="128"/>
      <c r="FY14725" s="129"/>
      <c r="GA14725" s="128"/>
    </row>
    <row r="14726" spans="179:183" x14ac:dyDescent="0.35">
      <c r="FW14726" s="128"/>
      <c r="FX14726" s="128"/>
      <c r="FY14726" s="129"/>
      <c r="GA14726" s="128"/>
    </row>
    <row r="14727" spans="179:183" x14ac:dyDescent="0.35">
      <c r="FW14727" s="128"/>
      <c r="FX14727" s="128"/>
      <c r="FY14727" s="129"/>
      <c r="GA14727" s="128"/>
    </row>
    <row r="14728" spans="179:183" x14ac:dyDescent="0.35">
      <c r="FW14728" s="128"/>
      <c r="FX14728" s="128"/>
      <c r="FY14728" s="129"/>
      <c r="GA14728" s="128"/>
    </row>
    <row r="14729" spans="179:183" x14ac:dyDescent="0.35">
      <c r="FW14729" s="128"/>
      <c r="FX14729" s="128"/>
      <c r="FY14729" s="129"/>
      <c r="GA14729" s="128"/>
    </row>
    <row r="14730" spans="179:183" x14ac:dyDescent="0.35">
      <c r="FW14730" s="128"/>
      <c r="FX14730" s="128"/>
      <c r="FY14730" s="129"/>
      <c r="GA14730" s="128"/>
    </row>
    <row r="14731" spans="179:183" x14ac:dyDescent="0.35">
      <c r="FW14731" s="128"/>
      <c r="FX14731" s="128"/>
      <c r="FY14731" s="129"/>
      <c r="GA14731" s="128"/>
    </row>
    <row r="14732" spans="179:183" x14ac:dyDescent="0.35">
      <c r="FW14732" s="128"/>
      <c r="FX14732" s="128"/>
      <c r="FY14732" s="129"/>
      <c r="GA14732" s="128"/>
    </row>
    <row r="14733" spans="179:183" x14ac:dyDescent="0.35">
      <c r="FW14733" s="128"/>
      <c r="FX14733" s="128"/>
      <c r="FY14733" s="129"/>
      <c r="GA14733" s="128"/>
    </row>
    <row r="14734" spans="179:183" x14ac:dyDescent="0.35">
      <c r="FW14734" s="128"/>
      <c r="FX14734" s="128"/>
      <c r="FY14734" s="129"/>
      <c r="GA14734" s="128"/>
    </row>
    <row r="14735" spans="179:183" x14ac:dyDescent="0.35">
      <c r="FW14735" s="128"/>
      <c r="FX14735" s="128"/>
      <c r="FY14735" s="129"/>
      <c r="GA14735" s="128"/>
    </row>
    <row r="14736" spans="179:183" x14ac:dyDescent="0.35">
      <c r="FW14736" s="128"/>
      <c r="FX14736" s="128"/>
      <c r="FY14736" s="129"/>
      <c r="GA14736" s="128"/>
    </row>
    <row r="14737" spans="179:183" x14ac:dyDescent="0.35">
      <c r="FW14737" s="128"/>
      <c r="FX14737" s="128"/>
      <c r="FY14737" s="129"/>
      <c r="GA14737" s="128"/>
    </row>
    <row r="14738" spans="179:183" x14ac:dyDescent="0.35">
      <c r="FW14738" s="128"/>
      <c r="FX14738" s="128"/>
      <c r="FY14738" s="129"/>
      <c r="GA14738" s="128"/>
    </row>
    <row r="14739" spans="179:183" x14ac:dyDescent="0.35">
      <c r="FW14739" s="128"/>
      <c r="FX14739" s="128"/>
      <c r="FY14739" s="129"/>
      <c r="GA14739" s="128"/>
    </row>
    <row r="14740" spans="179:183" x14ac:dyDescent="0.35">
      <c r="FW14740" s="128"/>
      <c r="FX14740" s="128"/>
      <c r="FY14740" s="129"/>
      <c r="GA14740" s="128"/>
    </row>
    <row r="14741" spans="179:183" x14ac:dyDescent="0.35">
      <c r="FW14741" s="128"/>
      <c r="FX14741" s="128"/>
      <c r="FY14741" s="129"/>
      <c r="GA14741" s="128"/>
    </row>
    <row r="14742" spans="179:183" x14ac:dyDescent="0.35">
      <c r="FW14742" s="128"/>
      <c r="FX14742" s="128"/>
      <c r="FY14742" s="129"/>
      <c r="GA14742" s="128"/>
    </row>
    <row r="14743" spans="179:183" x14ac:dyDescent="0.35">
      <c r="FW14743" s="128"/>
      <c r="FX14743" s="128"/>
      <c r="FY14743" s="129"/>
      <c r="GA14743" s="128"/>
    </row>
    <row r="14744" spans="179:183" x14ac:dyDescent="0.35">
      <c r="FW14744" s="128"/>
      <c r="FX14744" s="128"/>
      <c r="FY14744" s="129"/>
      <c r="GA14744" s="128"/>
    </row>
    <row r="14745" spans="179:183" x14ac:dyDescent="0.35">
      <c r="FW14745" s="128"/>
      <c r="FX14745" s="128"/>
      <c r="FY14745" s="129"/>
      <c r="GA14745" s="128"/>
    </row>
    <row r="14746" spans="179:183" x14ac:dyDescent="0.35">
      <c r="FW14746" s="128"/>
      <c r="FX14746" s="128"/>
      <c r="FY14746" s="129"/>
      <c r="GA14746" s="128"/>
    </row>
    <row r="14747" spans="179:183" x14ac:dyDescent="0.35">
      <c r="FW14747" s="128"/>
      <c r="FX14747" s="128"/>
      <c r="FY14747" s="129"/>
      <c r="GA14747" s="128"/>
    </row>
    <row r="14748" spans="179:183" x14ac:dyDescent="0.35">
      <c r="FW14748" s="128"/>
      <c r="FX14748" s="128"/>
      <c r="FY14748" s="129"/>
      <c r="GA14748" s="128"/>
    </row>
    <row r="14749" spans="179:183" x14ac:dyDescent="0.35">
      <c r="FW14749" s="128"/>
      <c r="FX14749" s="128"/>
      <c r="FY14749" s="129"/>
      <c r="GA14749" s="128"/>
    </row>
    <row r="14750" spans="179:183" x14ac:dyDescent="0.35">
      <c r="FW14750" s="128"/>
      <c r="FX14750" s="128"/>
      <c r="FY14750" s="129"/>
      <c r="GA14750" s="128"/>
    </row>
    <row r="14751" spans="179:183" x14ac:dyDescent="0.35">
      <c r="FW14751" s="128"/>
      <c r="FX14751" s="128"/>
      <c r="FY14751" s="129"/>
      <c r="GA14751" s="128"/>
    </row>
    <row r="14752" spans="179:183" x14ac:dyDescent="0.35">
      <c r="FW14752" s="128"/>
      <c r="FX14752" s="128"/>
      <c r="FY14752" s="129"/>
      <c r="GA14752" s="128"/>
    </row>
    <row r="14753" spans="179:183" x14ac:dyDescent="0.35">
      <c r="FW14753" s="128"/>
      <c r="FX14753" s="128"/>
      <c r="FY14753" s="129"/>
      <c r="GA14753" s="128"/>
    </row>
    <row r="14754" spans="179:183" x14ac:dyDescent="0.35">
      <c r="FW14754" s="128"/>
      <c r="FX14754" s="128"/>
      <c r="FY14754" s="129"/>
      <c r="GA14754" s="128"/>
    </row>
    <row r="14755" spans="179:183" x14ac:dyDescent="0.35">
      <c r="FW14755" s="128"/>
      <c r="FX14755" s="128"/>
      <c r="FY14755" s="129"/>
      <c r="GA14755" s="128"/>
    </row>
    <row r="14756" spans="179:183" x14ac:dyDescent="0.35">
      <c r="FW14756" s="128"/>
      <c r="FX14756" s="128"/>
      <c r="FY14756" s="129"/>
      <c r="GA14756" s="128"/>
    </row>
    <row r="14757" spans="179:183" x14ac:dyDescent="0.35">
      <c r="FW14757" s="128"/>
      <c r="FX14757" s="128"/>
      <c r="FY14757" s="129"/>
      <c r="GA14757" s="128"/>
    </row>
    <row r="14758" spans="179:183" x14ac:dyDescent="0.35">
      <c r="FW14758" s="128"/>
      <c r="FX14758" s="128"/>
      <c r="FY14758" s="129"/>
      <c r="GA14758" s="128"/>
    </row>
    <row r="14759" spans="179:183" x14ac:dyDescent="0.35">
      <c r="FW14759" s="128"/>
      <c r="FX14759" s="128"/>
      <c r="FY14759" s="129"/>
      <c r="GA14759" s="128"/>
    </row>
    <row r="14760" spans="179:183" x14ac:dyDescent="0.35">
      <c r="FW14760" s="128"/>
      <c r="FX14760" s="128"/>
      <c r="FY14760" s="129"/>
      <c r="GA14760" s="128"/>
    </row>
    <row r="14761" spans="179:183" x14ac:dyDescent="0.35">
      <c r="FW14761" s="128"/>
      <c r="FX14761" s="128"/>
      <c r="FY14761" s="129"/>
      <c r="GA14761" s="128"/>
    </row>
    <row r="14762" spans="179:183" x14ac:dyDescent="0.35">
      <c r="FW14762" s="128"/>
      <c r="FX14762" s="128"/>
      <c r="FY14762" s="129"/>
      <c r="GA14762" s="128"/>
    </row>
    <row r="14763" spans="179:183" x14ac:dyDescent="0.35">
      <c r="FW14763" s="128"/>
      <c r="FX14763" s="128"/>
      <c r="FY14763" s="129"/>
      <c r="GA14763" s="128"/>
    </row>
    <row r="14764" spans="179:183" x14ac:dyDescent="0.35">
      <c r="FW14764" s="128"/>
      <c r="FX14764" s="128"/>
      <c r="FY14764" s="129"/>
      <c r="GA14764" s="128"/>
    </row>
    <row r="14765" spans="179:183" x14ac:dyDescent="0.35">
      <c r="FW14765" s="128"/>
      <c r="FX14765" s="128"/>
      <c r="FY14765" s="129"/>
      <c r="GA14765" s="128"/>
    </row>
    <row r="14766" spans="179:183" x14ac:dyDescent="0.35">
      <c r="FW14766" s="128"/>
      <c r="FX14766" s="128"/>
      <c r="FY14766" s="129"/>
      <c r="GA14766" s="128"/>
    </row>
    <row r="14767" spans="179:183" x14ac:dyDescent="0.35">
      <c r="FW14767" s="128"/>
      <c r="FX14767" s="128"/>
      <c r="FY14767" s="129"/>
      <c r="GA14767" s="128"/>
    </row>
    <row r="14768" spans="179:183" x14ac:dyDescent="0.35">
      <c r="FW14768" s="128"/>
      <c r="FX14768" s="128"/>
      <c r="FY14768" s="129"/>
      <c r="GA14768" s="128"/>
    </row>
    <row r="14769" spans="179:183" x14ac:dyDescent="0.35">
      <c r="FW14769" s="128"/>
      <c r="FX14769" s="128"/>
      <c r="FY14769" s="129"/>
      <c r="GA14769" s="128"/>
    </row>
    <row r="14770" spans="179:183" x14ac:dyDescent="0.35">
      <c r="FW14770" s="128"/>
      <c r="FX14770" s="128"/>
      <c r="FY14770" s="129"/>
      <c r="GA14770" s="128"/>
    </row>
    <row r="14771" spans="179:183" x14ac:dyDescent="0.35">
      <c r="FW14771" s="128"/>
      <c r="FX14771" s="128"/>
      <c r="FY14771" s="129"/>
      <c r="GA14771" s="128"/>
    </row>
    <row r="14772" spans="179:183" x14ac:dyDescent="0.35">
      <c r="FW14772" s="128"/>
      <c r="FX14772" s="128"/>
      <c r="FY14772" s="129"/>
      <c r="GA14772" s="128"/>
    </row>
    <row r="14773" spans="179:183" x14ac:dyDescent="0.35">
      <c r="FW14773" s="128"/>
      <c r="FX14773" s="128"/>
      <c r="FY14773" s="129"/>
      <c r="GA14773" s="128"/>
    </row>
    <row r="14774" spans="179:183" x14ac:dyDescent="0.35">
      <c r="FW14774" s="128"/>
      <c r="FX14774" s="128"/>
      <c r="FY14774" s="129"/>
      <c r="GA14774" s="128"/>
    </row>
    <row r="14775" spans="179:183" x14ac:dyDescent="0.35">
      <c r="FW14775" s="128"/>
      <c r="FX14775" s="128"/>
      <c r="FY14775" s="129"/>
      <c r="GA14775" s="128"/>
    </row>
    <row r="14776" spans="179:183" x14ac:dyDescent="0.35">
      <c r="FW14776" s="128"/>
      <c r="FX14776" s="128"/>
      <c r="FY14776" s="129"/>
      <c r="GA14776" s="128"/>
    </row>
    <row r="14777" spans="179:183" x14ac:dyDescent="0.35">
      <c r="FW14777" s="128"/>
      <c r="FX14777" s="128"/>
      <c r="FY14777" s="129"/>
      <c r="GA14777" s="128"/>
    </row>
    <row r="14778" spans="179:183" x14ac:dyDescent="0.35">
      <c r="FW14778" s="128"/>
      <c r="FX14778" s="128"/>
      <c r="FY14778" s="129"/>
      <c r="GA14778" s="128"/>
    </row>
    <row r="14779" spans="179:183" x14ac:dyDescent="0.35">
      <c r="FW14779" s="128"/>
      <c r="FX14779" s="128"/>
      <c r="FY14779" s="129"/>
      <c r="GA14779" s="128"/>
    </row>
    <row r="14780" spans="179:183" x14ac:dyDescent="0.35">
      <c r="FW14780" s="128"/>
      <c r="FX14780" s="128"/>
      <c r="FY14780" s="129"/>
      <c r="GA14780" s="128"/>
    </row>
    <row r="14781" spans="179:183" x14ac:dyDescent="0.35">
      <c r="FW14781" s="128"/>
      <c r="FX14781" s="128"/>
      <c r="FY14781" s="129"/>
      <c r="GA14781" s="128"/>
    </row>
    <row r="14782" spans="179:183" x14ac:dyDescent="0.35">
      <c r="FW14782" s="128"/>
      <c r="FX14782" s="128"/>
      <c r="FY14782" s="129"/>
      <c r="GA14782" s="128"/>
    </row>
    <row r="14783" spans="179:183" x14ac:dyDescent="0.35">
      <c r="FW14783" s="128"/>
      <c r="FX14783" s="128"/>
      <c r="FY14783" s="129"/>
      <c r="GA14783" s="128"/>
    </row>
    <row r="14784" spans="179:183" x14ac:dyDescent="0.35">
      <c r="FW14784" s="128"/>
      <c r="FX14784" s="128"/>
      <c r="FY14784" s="129"/>
      <c r="GA14784" s="128"/>
    </row>
    <row r="14785" spans="179:183" x14ac:dyDescent="0.35">
      <c r="FW14785" s="128"/>
      <c r="FX14785" s="128"/>
      <c r="FY14785" s="129"/>
      <c r="GA14785" s="128"/>
    </row>
    <row r="14786" spans="179:183" x14ac:dyDescent="0.35">
      <c r="FW14786" s="128"/>
      <c r="FX14786" s="128"/>
      <c r="FY14786" s="129"/>
      <c r="GA14786" s="128"/>
    </row>
    <row r="14787" spans="179:183" x14ac:dyDescent="0.35">
      <c r="FW14787" s="128"/>
      <c r="FX14787" s="128"/>
      <c r="FY14787" s="129"/>
      <c r="GA14787" s="128"/>
    </row>
    <row r="14788" spans="179:183" x14ac:dyDescent="0.35">
      <c r="FW14788" s="128"/>
      <c r="FX14788" s="128"/>
      <c r="FY14788" s="129"/>
      <c r="GA14788" s="128"/>
    </row>
    <row r="14789" spans="179:183" x14ac:dyDescent="0.35">
      <c r="FW14789" s="128"/>
      <c r="FX14789" s="128"/>
      <c r="FY14789" s="129"/>
      <c r="GA14789" s="128"/>
    </row>
    <row r="14790" spans="179:183" x14ac:dyDescent="0.35">
      <c r="FW14790" s="128"/>
      <c r="FX14790" s="128"/>
      <c r="FY14790" s="129"/>
      <c r="GA14790" s="128"/>
    </row>
    <row r="14791" spans="179:183" x14ac:dyDescent="0.35">
      <c r="FW14791" s="128"/>
      <c r="FX14791" s="128"/>
      <c r="FY14791" s="129"/>
      <c r="GA14791" s="128"/>
    </row>
    <row r="14792" spans="179:183" x14ac:dyDescent="0.35">
      <c r="FW14792" s="128"/>
      <c r="FX14792" s="128"/>
      <c r="FY14792" s="129"/>
      <c r="GA14792" s="128"/>
    </row>
    <row r="14793" spans="179:183" x14ac:dyDescent="0.35">
      <c r="FW14793" s="128"/>
      <c r="FX14793" s="128"/>
      <c r="FY14793" s="129"/>
      <c r="GA14793" s="128"/>
    </row>
    <row r="14794" spans="179:183" x14ac:dyDescent="0.35">
      <c r="FW14794" s="128"/>
      <c r="FX14794" s="128"/>
      <c r="FY14794" s="129"/>
      <c r="GA14794" s="128"/>
    </row>
    <row r="14795" spans="179:183" x14ac:dyDescent="0.35">
      <c r="FW14795" s="128"/>
      <c r="FX14795" s="128"/>
      <c r="FY14795" s="129"/>
      <c r="GA14795" s="128"/>
    </row>
    <row r="14796" spans="179:183" x14ac:dyDescent="0.35">
      <c r="FW14796" s="128"/>
      <c r="FX14796" s="128"/>
      <c r="FY14796" s="129"/>
      <c r="GA14796" s="128"/>
    </row>
    <row r="14797" spans="179:183" x14ac:dyDescent="0.35">
      <c r="FW14797" s="128"/>
      <c r="FX14797" s="128"/>
      <c r="FY14797" s="129"/>
      <c r="GA14797" s="128"/>
    </row>
    <row r="14798" spans="179:183" x14ac:dyDescent="0.35">
      <c r="FW14798" s="128"/>
      <c r="FX14798" s="128"/>
      <c r="FY14798" s="129"/>
      <c r="GA14798" s="128"/>
    </row>
    <row r="14799" spans="179:183" x14ac:dyDescent="0.35">
      <c r="FW14799" s="128"/>
      <c r="FX14799" s="128"/>
      <c r="FY14799" s="129"/>
      <c r="GA14799" s="128"/>
    </row>
    <row r="14800" spans="179:183" x14ac:dyDescent="0.35">
      <c r="FW14800" s="128"/>
      <c r="FX14800" s="128"/>
      <c r="FY14800" s="129"/>
      <c r="GA14800" s="128"/>
    </row>
    <row r="14801" spans="179:183" x14ac:dyDescent="0.35">
      <c r="FW14801" s="128"/>
      <c r="FX14801" s="128"/>
      <c r="FY14801" s="129"/>
      <c r="GA14801" s="128"/>
    </row>
    <row r="14802" spans="179:183" x14ac:dyDescent="0.35">
      <c r="FW14802" s="128"/>
      <c r="FX14802" s="128"/>
      <c r="FY14802" s="129"/>
      <c r="GA14802" s="128"/>
    </row>
    <row r="14803" spans="179:183" x14ac:dyDescent="0.35">
      <c r="FW14803" s="128"/>
      <c r="FX14803" s="128"/>
      <c r="FY14803" s="129"/>
      <c r="GA14803" s="128"/>
    </row>
    <row r="14804" spans="179:183" x14ac:dyDescent="0.35">
      <c r="FW14804" s="128"/>
      <c r="FX14804" s="128"/>
      <c r="FY14804" s="129"/>
      <c r="GA14804" s="128"/>
    </row>
    <row r="14805" spans="179:183" x14ac:dyDescent="0.35">
      <c r="FW14805" s="128"/>
      <c r="FX14805" s="128"/>
      <c r="FY14805" s="129"/>
      <c r="GA14805" s="128"/>
    </row>
    <row r="14806" spans="179:183" x14ac:dyDescent="0.35">
      <c r="FW14806" s="128"/>
      <c r="FX14806" s="128"/>
      <c r="FY14806" s="129"/>
      <c r="GA14806" s="128"/>
    </row>
    <row r="14807" spans="179:183" x14ac:dyDescent="0.35">
      <c r="FW14807" s="128"/>
      <c r="FX14807" s="128"/>
      <c r="FY14807" s="129"/>
      <c r="GA14807" s="128"/>
    </row>
    <row r="14808" spans="179:183" x14ac:dyDescent="0.35">
      <c r="FW14808" s="128"/>
      <c r="FX14808" s="128"/>
      <c r="FY14808" s="129"/>
      <c r="GA14808" s="128"/>
    </row>
    <row r="14809" spans="179:183" x14ac:dyDescent="0.35">
      <c r="FW14809" s="128"/>
      <c r="FX14809" s="128"/>
      <c r="FY14809" s="129"/>
      <c r="GA14809" s="128"/>
    </row>
    <row r="14810" spans="179:183" x14ac:dyDescent="0.35">
      <c r="FW14810" s="128"/>
      <c r="FX14810" s="128"/>
      <c r="FY14810" s="129"/>
      <c r="GA14810" s="128"/>
    </row>
    <row r="14811" spans="179:183" x14ac:dyDescent="0.35">
      <c r="FW14811" s="128"/>
      <c r="FX14811" s="128"/>
      <c r="FY14811" s="129"/>
      <c r="GA14811" s="128"/>
    </row>
    <row r="14812" spans="179:183" x14ac:dyDescent="0.35">
      <c r="FW14812" s="128"/>
      <c r="FX14812" s="128"/>
      <c r="FY14812" s="129"/>
      <c r="GA14812" s="128"/>
    </row>
    <row r="14813" spans="179:183" x14ac:dyDescent="0.35">
      <c r="FW14813" s="128"/>
      <c r="FX14813" s="128"/>
      <c r="FY14813" s="129"/>
      <c r="GA14813" s="128"/>
    </row>
    <row r="14814" spans="179:183" x14ac:dyDescent="0.35">
      <c r="FW14814" s="128"/>
      <c r="FX14814" s="128"/>
      <c r="FY14814" s="129"/>
      <c r="GA14814" s="128"/>
    </row>
    <row r="14815" spans="179:183" x14ac:dyDescent="0.35">
      <c r="FW14815" s="128"/>
      <c r="FX14815" s="128"/>
      <c r="FY14815" s="129"/>
      <c r="GA14815" s="128"/>
    </row>
    <row r="14816" spans="179:183" x14ac:dyDescent="0.35">
      <c r="FW14816" s="128"/>
      <c r="FX14816" s="128"/>
      <c r="FY14816" s="129"/>
      <c r="GA14816" s="128"/>
    </row>
    <row r="14817" spans="179:183" x14ac:dyDescent="0.35">
      <c r="FW14817" s="128"/>
      <c r="FX14817" s="128"/>
      <c r="FY14817" s="129"/>
      <c r="GA14817" s="128"/>
    </row>
    <row r="14818" spans="179:183" x14ac:dyDescent="0.35">
      <c r="FW14818" s="128"/>
      <c r="FX14818" s="128"/>
      <c r="FY14818" s="129"/>
      <c r="GA14818" s="128"/>
    </row>
    <row r="14819" spans="179:183" x14ac:dyDescent="0.35">
      <c r="FW14819" s="128"/>
      <c r="FX14819" s="128"/>
      <c r="FY14819" s="129"/>
      <c r="GA14819" s="128"/>
    </row>
    <row r="14820" spans="179:183" x14ac:dyDescent="0.35">
      <c r="FW14820" s="128"/>
      <c r="FX14820" s="128"/>
      <c r="FY14820" s="129"/>
      <c r="GA14820" s="128"/>
    </row>
    <row r="14821" spans="179:183" x14ac:dyDescent="0.35">
      <c r="FW14821" s="128"/>
      <c r="FX14821" s="128"/>
      <c r="FY14821" s="129"/>
      <c r="GA14821" s="128"/>
    </row>
    <row r="14822" spans="179:183" x14ac:dyDescent="0.35">
      <c r="FW14822" s="128"/>
      <c r="FX14822" s="128"/>
      <c r="FY14822" s="129"/>
      <c r="GA14822" s="128"/>
    </row>
    <row r="14823" spans="179:183" x14ac:dyDescent="0.35">
      <c r="FW14823" s="128"/>
      <c r="FX14823" s="128"/>
      <c r="FY14823" s="129"/>
      <c r="GA14823" s="128"/>
    </row>
    <row r="14824" spans="179:183" x14ac:dyDescent="0.35">
      <c r="FW14824" s="128"/>
      <c r="FX14824" s="128"/>
      <c r="FY14824" s="129"/>
      <c r="GA14824" s="128"/>
    </row>
    <row r="14825" spans="179:183" x14ac:dyDescent="0.35">
      <c r="FW14825" s="128"/>
      <c r="FX14825" s="128"/>
      <c r="FY14825" s="129"/>
      <c r="GA14825" s="128"/>
    </row>
    <row r="14826" spans="179:183" x14ac:dyDescent="0.35">
      <c r="FW14826" s="128"/>
      <c r="FX14826" s="128"/>
      <c r="FY14826" s="129"/>
      <c r="GA14826" s="128"/>
    </row>
    <row r="14827" spans="179:183" x14ac:dyDescent="0.35">
      <c r="FW14827" s="128"/>
      <c r="FX14827" s="128"/>
      <c r="FY14827" s="129"/>
      <c r="GA14827" s="128"/>
    </row>
    <row r="14828" spans="179:183" x14ac:dyDescent="0.35">
      <c r="FW14828" s="128"/>
      <c r="FX14828" s="128"/>
      <c r="FY14828" s="129"/>
      <c r="GA14828" s="128"/>
    </row>
    <row r="14829" spans="179:183" x14ac:dyDescent="0.35">
      <c r="FW14829" s="128"/>
      <c r="FX14829" s="128"/>
      <c r="FY14829" s="129"/>
      <c r="GA14829" s="128"/>
    </row>
    <row r="14830" spans="179:183" x14ac:dyDescent="0.35">
      <c r="FW14830" s="128"/>
      <c r="FX14830" s="128"/>
      <c r="FY14830" s="129"/>
      <c r="GA14830" s="128"/>
    </row>
    <row r="14831" spans="179:183" x14ac:dyDescent="0.35">
      <c r="FW14831" s="128"/>
      <c r="FX14831" s="128"/>
      <c r="FY14831" s="129"/>
      <c r="GA14831" s="128"/>
    </row>
    <row r="14832" spans="179:183" x14ac:dyDescent="0.35">
      <c r="FW14832" s="128"/>
      <c r="FX14832" s="128"/>
      <c r="FY14832" s="129"/>
      <c r="GA14832" s="128"/>
    </row>
    <row r="14833" spans="179:183" x14ac:dyDescent="0.35">
      <c r="FW14833" s="128"/>
      <c r="FX14833" s="128"/>
      <c r="FY14833" s="129"/>
      <c r="GA14833" s="128"/>
    </row>
    <row r="14834" spans="179:183" x14ac:dyDescent="0.35">
      <c r="FW14834" s="128"/>
      <c r="FX14834" s="128"/>
      <c r="FY14834" s="129"/>
      <c r="GA14834" s="128"/>
    </row>
    <row r="14835" spans="179:183" x14ac:dyDescent="0.35">
      <c r="FW14835" s="128"/>
      <c r="FX14835" s="128"/>
      <c r="FY14835" s="129"/>
      <c r="GA14835" s="128"/>
    </row>
    <row r="14836" spans="179:183" x14ac:dyDescent="0.35">
      <c r="FW14836" s="128"/>
      <c r="FX14836" s="128"/>
      <c r="FY14836" s="129"/>
      <c r="GA14836" s="128"/>
    </row>
    <row r="14837" spans="179:183" x14ac:dyDescent="0.35">
      <c r="FW14837" s="128"/>
      <c r="FX14837" s="128"/>
      <c r="FY14837" s="129"/>
      <c r="GA14837" s="128"/>
    </row>
    <row r="14838" spans="179:183" x14ac:dyDescent="0.35">
      <c r="FW14838" s="128"/>
      <c r="FX14838" s="128"/>
      <c r="FY14838" s="129"/>
      <c r="GA14838" s="128"/>
    </row>
    <row r="14839" spans="179:183" x14ac:dyDescent="0.35">
      <c r="FW14839" s="128"/>
      <c r="FX14839" s="128"/>
      <c r="FY14839" s="129"/>
      <c r="GA14839" s="128"/>
    </row>
    <row r="14840" spans="179:183" x14ac:dyDescent="0.35">
      <c r="FW14840" s="128"/>
      <c r="FX14840" s="128"/>
      <c r="FY14840" s="129"/>
      <c r="GA14840" s="128"/>
    </row>
    <row r="14841" spans="179:183" x14ac:dyDescent="0.35">
      <c r="FW14841" s="128"/>
      <c r="FX14841" s="128"/>
      <c r="FY14841" s="129"/>
      <c r="GA14841" s="128"/>
    </row>
    <row r="14842" spans="179:183" x14ac:dyDescent="0.35">
      <c r="FW14842" s="128"/>
      <c r="FX14842" s="128"/>
      <c r="FY14842" s="129"/>
      <c r="GA14842" s="128"/>
    </row>
    <row r="14843" spans="179:183" x14ac:dyDescent="0.35">
      <c r="FW14843" s="128"/>
      <c r="FX14843" s="128"/>
      <c r="FY14843" s="129"/>
      <c r="GA14843" s="128"/>
    </row>
    <row r="14844" spans="179:183" x14ac:dyDescent="0.35">
      <c r="FW14844" s="128"/>
      <c r="FX14844" s="128"/>
      <c r="FY14844" s="129"/>
      <c r="GA14844" s="128"/>
    </row>
    <row r="14845" spans="179:183" x14ac:dyDescent="0.35">
      <c r="FW14845" s="128"/>
      <c r="FX14845" s="128"/>
      <c r="FY14845" s="129"/>
      <c r="GA14845" s="128"/>
    </row>
    <row r="14846" spans="179:183" x14ac:dyDescent="0.35">
      <c r="FW14846" s="128"/>
      <c r="FX14846" s="128"/>
      <c r="FY14846" s="129"/>
      <c r="GA14846" s="128"/>
    </row>
    <row r="14847" spans="179:183" x14ac:dyDescent="0.35">
      <c r="FW14847" s="128"/>
      <c r="FX14847" s="128"/>
      <c r="FY14847" s="129"/>
      <c r="GA14847" s="128"/>
    </row>
    <row r="14848" spans="179:183" x14ac:dyDescent="0.35">
      <c r="FW14848" s="128"/>
      <c r="FX14848" s="128"/>
      <c r="FY14848" s="129"/>
      <c r="GA14848" s="128"/>
    </row>
    <row r="14849" spans="179:183" x14ac:dyDescent="0.35">
      <c r="FW14849" s="128"/>
      <c r="FX14849" s="128"/>
      <c r="FY14849" s="129"/>
      <c r="GA14849" s="128"/>
    </row>
    <row r="14850" spans="179:183" x14ac:dyDescent="0.35">
      <c r="FW14850" s="128"/>
      <c r="FX14850" s="128"/>
      <c r="FY14850" s="129"/>
      <c r="GA14850" s="128"/>
    </row>
    <row r="14851" spans="179:183" x14ac:dyDescent="0.35">
      <c r="FW14851" s="128"/>
      <c r="FX14851" s="128"/>
      <c r="FY14851" s="129"/>
      <c r="GA14851" s="128"/>
    </row>
    <row r="14852" spans="179:183" x14ac:dyDescent="0.35">
      <c r="FW14852" s="128"/>
      <c r="FX14852" s="128"/>
      <c r="FY14852" s="129"/>
      <c r="GA14852" s="128"/>
    </row>
    <row r="14853" spans="179:183" x14ac:dyDescent="0.35">
      <c r="FW14853" s="128"/>
      <c r="FX14853" s="128"/>
      <c r="FY14853" s="129"/>
      <c r="GA14853" s="128"/>
    </row>
    <row r="14854" spans="179:183" x14ac:dyDescent="0.35">
      <c r="FW14854" s="128"/>
      <c r="FX14854" s="128"/>
      <c r="FY14854" s="129"/>
      <c r="GA14854" s="128"/>
    </row>
    <row r="14855" spans="179:183" x14ac:dyDescent="0.35">
      <c r="FW14855" s="128"/>
      <c r="FX14855" s="128"/>
      <c r="FY14855" s="129"/>
      <c r="GA14855" s="128"/>
    </row>
    <row r="14856" spans="179:183" x14ac:dyDescent="0.35">
      <c r="FW14856" s="128"/>
      <c r="FX14856" s="128"/>
      <c r="FY14856" s="129"/>
      <c r="GA14856" s="128"/>
    </row>
    <row r="14857" spans="179:183" x14ac:dyDescent="0.35">
      <c r="FW14857" s="128"/>
      <c r="FX14857" s="128"/>
      <c r="FY14857" s="129"/>
      <c r="GA14857" s="128"/>
    </row>
    <row r="14858" spans="179:183" x14ac:dyDescent="0.35">
      <c r="FW14858" s="128"/>
      <c r="FX14858" s="128"/>
      <c r="FY14858" s="129"/>
      <c r="GA14858" s="128"/>
    </row>
    <row r="14859" spans="179:183" x14ac:dyDescent="0.35">
      <c r="FW14859" s="128"/>
      <c r="FX14859" s="128"/>
      <c r="FY14859" s="129"/>
      <c r="GA14859" s="128"/>
    </row>
    <row r="14860" spans="179:183" x14ac:dyDescent="0.35">
      <c r="FW14860" s="128"/>
      <c r="FX14860" s="128"/>
      <c r="FY14860" s="129"/>
      <c r="GA14860" s="128"/>
    </row>
    <row r="14861" spans="179:183" x14ac:dyDescent="0.35">
      <c r="FW14861" s="128"/>
      <c r="FX14861" s="128"/>
      <c r="FY14861" s="129"/>
      <c r="GA14861" s="128"/>
    </row>
    <row r="14862" spans="179:183" x14ac:dyDescent="0.35">
      <c r="FW14862" s="128"/>
      <c r="FX14862" s="128"/>
      <c r="FY14862" s="129"/>
      <c r="GA14862" s="128"/>
    </row>
    <row r="14863" spans="179:183" x14ac:dyDescent="0.35">
      <c r="FW14863" s="128"/>
      <c r="FX14863" s="128"/>
      <c r="FY14863" s="129"/>
      <c r="GA14863" s="128"/>
    </row>
    <row r="14864" spans="179:183" x14ac:dyDescent="0.35">
      <c r="FW14864" s="128"/>
      <c r="FX14864" s="128"/>
      <c r="FY14864" s="129"/>
      <c r="GA14864" s="128"/>
    </row>
    <row r="14865" spans="179:183" x14ac:dyDescent="0.35">
      <c r="FW14865" s="128"/>
      <c r="FX14865" s="128"/>
      <c r="FY14865" s="129"/>
      <c r="GA14865" s="128"/>
    </row>
    <row r="14866" spans="179:183" x14ac:dyDescent="0.35">
      <c r="FW14866" s="128"/>
      <c r="FX14866" s="128"/>
      <c r="FY14866" s="129"/>
      <c r="GA14866" s="128"/>
    </row>
    <row r="14867" spans="179:183" x14ac:dyDescent="0.35">
      <c r="FW14867" s="128"/>
      <c r="FX14867" s="128"/>
      <c r="FY14867" s="129"/>
      <c r="GA14867" s="128"/>
    </row>
    <row r="14868" spans="179:183" x14ac:dyDescent="0.35">
      <c r="FW14868" s="128"/>
      <c r="FX14868" s="128"/>
      <c r="FY14868" s="129"/>
      <c r="GA14868" s="128"/>
    </row>
    <row r="14869" spans="179:183" x14ac:dyDescent="0.35">
      <c r="FW14869" s="128"/>
      <c r="FX14869" s="128"/>
      <c r="FY14869" s="129"/>
      <c r="GA14869" s="128"/>
    </row>
    <row r="14870" spans="179:183" x14ac:dyDescent="0.35">
      <c r="FW14870" s="128"/>
      <c r="FX14870" s="128"/>
      <c r="FY14870" s="129"/>
      <c r="GA14870" s="128"/>
    </row>
    <row r="14871" spans="179:183" x14ac:dyDescent="0.35">
      <c r="FW14871" s="128"/>
      <c r="FX14871" s="128"/>
      <c r="FY14871" s="129"/>
      <c r="GA14871" s="128"/>
    </row>
    <row r="14872" spans="179:183" x14ac:dyDescent="0.35">
      <c r="FW14872" s="128"/>
      <c r="FX14872" s="128"/>
      <c r="FY14872" s="129"/>
      <c r="GA14872" s="128"/>
    </row>
    <row r="14873" spans="179:183" x14ac:dyDescent="0.35">
      <c r="FW14873" s="128"/>
      <c r="FX14873" s="128"/>
      <c r="FY14873" s="129"/>
      <c r="GA14873" s="128"/>
    </row>
    <row r="14874" spans="179:183" x14ac:dyDescent="0.35">
      <c r="FW14874" s="128"/>
      <c r="FX14874" s="128"/>
      <c r="FY14874" s="129"/>
      <c r="GA14874" s="128"/>
    </row>
    <row r="14875" spans="179:183" x14ac:dyDescent="0.35">
      <c r="FW14875" s="128"/>
      <c r="FX14875" s="128"/>
      <c r="FY14875" s="129"/>
      <c r="GA14875" s="128"/>
    </row>
    <row r="14876" spans="179:183" x14ac:dyDescent="0.35">
      <c r="FW14876" s="128"/>
      <c r="FX14876" s="128"/>
      <c r="FY14876" s="129"/>
      <c r="GA14876" s="128"/>
    </row>
    <row r="14877" spans="179:183" x14ac:dyDescent="0.35">
      <c r="FW14877" s="128"/>
      <c r="FX14877" s="128"/>
      <c r="FY14877" s="129"/>
      <c r="GA14877" s="128"/>
    </row>
    <row r="14878" spans="179:183" x14ac:dyDescent="0.35">
      <c r="FW14878" s="128"/>
      <c r="FX14878" s="128"/>
      <c r="FY14878" s="129"/>
      <c r="GA14878" s="128"/>
    </row>
    <row r="14879" spans="179:183" x14ac:dyDescent="0.35">
      <c r="FW14879" s="128"/>
      <c r="FX14879" s="128"/>
      <c r="FY14879" s="129"/>
      <c r="GA14879" s="128"/>
    </row>
    <row r="14880" spans="179:183" x14ac:dyDescent="0.35">
      <c r="FW14880" s="128"/>
      <c r="FX14880" s="128"/>
      <c r="FY14880" s="129"/>
      <c r="GA14880" s="128"/>
    </row>
    <row r="14881" spans="179:183" x14ac:dyDescent="0.35">
      <c r="FW14881" s="128"/>
      <c r="FX14881" s="128"/>
      <c r="FY14881" s="129"/>
      <c r="GA14881" s="128"/>
    </row>
    <row r="14882" spans="179:183" x14ac:dyDescent="0.35">
      <c r="FW14882" s="128"/>
      <c r="FX14882" s="128"/>
      <c r="FY14882" s="129"/>
      <c r="GA14882" s="128"/>
    </row>
    <row r="14883" spans="179:183" x14ac:dyDescent="0.35">
      <c r="FW14883" s="128"/>
      <c r="FX14883" s="128"/>
      <c r="FY14883" s="129"/>
      <c r="GA14883" s="128"/>
    </row>
    <row r="14884" spans="179:183" x14ac:dyDescent="0.35">
      <c r="FW14884" s="128"/>
      <c r="FX14884" s="128"/>
      <c r="FY14884" s="129"/>
      <c r="GA14884" s="128"/>
    </row>
    <row r="14885" spans="179:183" x14ac:dyDescent="0.35">
      <c r="FW14885" s="128"/>
      <c r="FX14885" s="128"/>
      <c r="FY14885" s="129"/>
      <c r="GA14885" s="128"/>
    </row>
    <row r="14886" spans="179:183" x14ac:dyDescent="0.35">
      <c r="FW14886" s="128"/>
      <c r="FX14886" s="128"/>
      <c r="FY14886" s="129"/>
      <c r="GA14886" s="128"/>
    </row>
    <row r="14887" spans="179:183" x14ac:dyDescent="0.35">
      <c r="FW14887" s="128"/>
      <c r="FX14887" s="128"/>
      <c r="FY14887" s="129"/>
      <c r="GA14887" s="128"/>
    </row>
    <row r="14888" spans="179:183" x14ac:dyDescent="0.35">
      <c r="FW14888" s="128"/>
      <c r="FX14888" s="128"/>
      <c r="FY14888" s="129"/>
      <c r="GA14888" s="128"/>
    </row>
    <row r="14889" spans="179:183" x14ac:dyDescent="0.35">
      <c r="FW14889" s="128"/>
      <c r="FX14889" s="128"/>
      <c r="FY14889" s="129"/>
      <c r="GA14889" s="128"/>
    </row>
    <row r="14890" spans="179:183" x14ac:dyDescent="0.35">
      <c r="FW14890" s="128"/>
      <c r="FX14890" s="128"/>
      <c r="FY14890" s="129"/>
      <c r="GA14890" s="128"/>
    </row>
    <row r="14891" spans="179:183" x14ac:dyDescent="0.35">
      <c r="FW14891" s="128"/>
      <c r="FX14891" s="128"/>
      <c r="FY14891" s="129"/>
      <c r="GA14891" s="128"/>
    </row>
    <row r="14892" spans="179:183" x14ac:dyDescent="0.35">
      <c r="FW14892" s="128"/>
      <c r="FX14892" s="128"/>
      <c r="FY14892" s="129"/>
      <c r="GA14892" s="128"/>
    </row>
    <row r="14893" spans="179:183" x14ac:dyDescent="0.35">
      <c r="FW14893" s="128"/>
      <c r="FX14893" s="128"/>
      <c r="FY14893" s="129"/>
      <c r="GA14893" s="128"/>
    </row>
    <row r="14894" spans="179:183" x14ac:dyDescent="0.35">
      <c r="FW14894" s="128"/>
      <c r="FX14894" s="128"/>
      <c r="FY14894" s="129"/>
      <c r="GA14894" s="128"/>
    </row>
    <row r="14895" spans="179:183" x14ac:dyDescent="0.35">
      <c r="FW14895" s="128"/>
      <c r="FX14895" s="128"/>
      <c r="FY14895" s="129"/>
      <c r="GA14895" s="128"/>
    </row>
    <row r="14896" spans="179:183" x14ac:dyDescent="0.35">
      <c r="FW14896" s="128"/>
      <c r="FX14896" s="128"/>
      <c r="FY14896" s="129"/>
      <c r="GA14896" s="128"/>
    </row>
    <row r="14897" spans="179:183" x14ac:dyDescent="0.35">
      <c r="FW14897" s="128"/>
      <c r="FX14897" s="128"/>
      <c r="FY14897" s="129"/>
      <c r="GA14897" s="128"/>
    </row>
    <row r="14898" spans="179:183" x14ac:dyDescent="0.35">
      <c r="FW14898" s="128"/>
      <c r="FX14898" s="128"/>
      <c r="FY14898" s="129"/>
      <c r="GA14898" s="128"/>
    </row>
    <row r="14899" spans="179:183" x14ac:dyDescent="0.35">
      <c r="FW14899" s="128"/>
      <c r="FX14899" s="128"/>
      <c r="FY14899" s="129"/>
      <c r="GA14899" s="128"/>
    </row>
    <row r="14900" spans="179:183" x14ac:dyDescent="0.35">
      <c r="FW14900" s="128"/>
      <c r="FX14900" s="128"/>
      <c r="FY14900" s="129"/>
      <c r="GA14900" s="128"/>
    </row>
    <row r="14901" spans="179:183" x14ac:dyDescent="0.35">
      <c r="FW14901" s="128"/>
      <c r="FX14901" s="128"/>
      <c r="FY14901" s="129"/>
      <c r="GA14901" s="128"/>
    </row>
    <row r="14902" spans="179:183" x14ac:dyDescent="0.35">
      <c r="FW14902" s="128"/>
      <c r="FX14902" s="128"/>
      <c r="FY14902" s="129"/>
      <c r="GA14902" s="128"/>
    </row>
    <row r="14903" spans="179:183" x14ac:dyDescent="0.35">
      <c r="FW14903" s="128"/>
      <c r="FX14903" s="128"/>
      <c r="FY14903" s="129"/>
      <c r="GA14903" s="128"/>
    </row>
    <row r="14904" spans="179:183" x14ac:dyDescent="0.35">
      <c r="FW14904" s="128"/>
      <c r="FX14904" s="128"/>
      <c r="FY14904" s="129"/>
      <c r="GA14904" s="128"/>
    </row>
    <row r="14905" spans="179:183" x14ac:dyDescent="0.35">
      <c r="FW14905" s="128"/>
      <c r="FX14905" s="128"/>
      <c r="FY14905" s="129"/>
      <c r="GA14905" s="128"/>
    </row>
    <row r="14906" spans="179:183" x14ac:dyDescent="0.35">
      <c r="FW14906" s="128"/>
      <c r="FX14906" s="128"/>
      <c r="FY14906" s="129"/>
      <c r="GA14906" s="128"/>
    </row>
    <row r="14907" spans="179:183" x14ac:dyDescent="0.35">
      <c r="FW14907" s="128"/>
      <c r="FX14907" s="128"/>
      <c r="FY14907" s="129"/>
      <c r="GA14907" s="128"/>
    </row>
    <row r="14908" spans="179:183" x14ac:dyDescent="0.35">
      <c r="FW14908" s="128"/>
      <c r="FX14908" s="128"/>
      <c r="FY14908" s="129"/>
      <c r="GA14908" s="128"/>
    </row>
    <row r="14909" spans="179:183" x14ac:dyDescent="0.35">
      <c r="FW14909" s="128"/>
      <c r="FX14909" s="128"/>
      <c r="FY14909" s="129"/>
      <c r="GA14909" s="128"/>
    </row>
    <row r="14910" spans="179:183" x14ac:dyDescent="0.35">
      <c r="FW14910" s="128"/>
      <c r="FX14910" s="128"/>
      <c r="FY14910" s="129"/>
      <c r="GA14910" s="128"/>
    </row>
    <row r="14911" spans="179:183" x14ac:dyDescent="0.35">
      <c r="FW14911" s="128"/>
      <c r="FX14911" s="128"/>
      <c r="FY14911" s="129"/>
      <c r="GA14911" s="128"/>
    </row>
    <row r="14912" spans="179:183" x14ac:dyDescent="0.35">
      <c r="FW14912" s="128"/>
      <c r="FX14912" s="128"/>
      <c r="FY14912" s="129"/>
      <c r="GA14912" s="128"/>
    </row>
    <row r="14913" spans="179:183" x14ac:dyDescent="0.35">
      <c r="FW14913" s="128"/>
      <c r="FX14913" s="128"/>
      <c r="FY14913" s="129"/>
      <c r="GA14913" s="128"/>
    </row>
    <row r="14914" spans="179:183" x14ac:dyDescent="0.35">
      <c r="FW14914" s="128"/>
      <c r="FX14914" s="128"/>
      <c r="FY14914" s="129"/>
      <c r="GA14914" s="128"/>
    </row>
    <row r="14915" spans="179:183" x14ac:dyDescent="0.35">
      <c r="FW14915" s="128"/>
      <c r="FX14915" s="128"/>
      <c r="FY14915" s="129"/>
      <c r="GA14915" s="128"/>
    </row>
    <row r="14916" spans="179:183" x14ac:dyDescent="0.35">
      <c r="FW14916" s="128"/>
      <c r="FX14916" s="128"/>
      <c r="FY14916" s="129"/>
      <c r="GA14916" s="128"/>
    </row>
    <row r="14917" spans="179:183" x14ac:dyDescent="0.35">
      <c r="FW14917" s="128"/>
      <c r="FX14917" s="128"/>
      <c r="FY14917" s="129"/>
      <c r="GA14917" s="128"/>
    </row>
    <row r="14918" spans="179:183" x14ac:dyDescent="0.35">
      <c r="FW14918" s="128"/>
      <c r="FX14918" s="128"/>
      <c r="FY14918" s="129"/>
      <c r="GA14918" s="128"/>
    </row>
    <row r="14919" spans="179:183" x14ac:dyDescent="0.35">
      <c r="FW14919" s="128"/>
      <c r="FX14919" s="128"/>
      <c r="FY14919" s="129"/>
      <c r="GA14919" s="128"/>
    </row>
    <row r="14920" spans="179:183" x14ac:dyDescent="0.35">
      <c r="FW14920" s="128"/>
      <c r="FX14920" s="128"/>
      <c r="FY14920" s="129"/>
      <c r="GA14920" s="128"/>
    </row>
    <row r="14921" spans="179:183" x14ac:dyDescent="0.35">
      <c r="FW14921" s="128"/>
      <c r="FX14921" s="128"/>
      <c r="FY14921" s="129"/>
      <c r="GA14921" s="128"/>
    </row>
    <row r="14922" spans="179:183" x14ac:dyDescent="0.35">
      <c r="FW14922" s="128"/>
      <c r="FX14922" s="128"/>
      <c r="FY14922" s="129"/>
      <c r="GA14922" s="128"/>
    </row>
    <row r="14923" spans="179:183" x14ac:dyDescent="0.35">
      <c r="FW14923" s="128"/>
      <c r="FX14923" s="128"/>
      <c r="FY14923" s="129"/>
      <c r="GA14923" s="128"/>
    </row>
    <row r="14924" spans="179:183" x14ac:dyDescent="0.35">
      <c r="FW14924" s="128"/>
      <c r="FX14924" s="128"/>
      <c r="FY14924" s="129"/>
      <c r="GA14924" s="128"/>
    </row>
    <row r="14925" spans="179:183" x14ac:dyDescent="0.35">
      <c r="FW14925" s="128"/>
      <c r="FX14925" s="128"/>
      <c r="FY14925" s="129"/>
      <c r="GA14925" s="128"/>
    </row>
    <row r="14926" spans="179:183" x14ac:dyDescent="0.35">
      <c r="FW14926" s="128"/>
      <c r="FX14926" s="128"/>
      <c r="FY14926" s="129"/>
      <c r="GA14926" s="128"/>
    </row>
    <row r="14927" spans="179:183" x14ac:dyDescent="0.35">
      <c r="FW14927" s="128"/>
      <c r="FX14927" s="128"/>
      <c r="FY14927" s="129"/>
      <c r="GA14927" s="128"/>
    </row>
    <row r="14928" spans="179:183" x14ac:dyDescent="0.35">
      <c r="FW14928" s="128"/>
      <c r="FX14928" s="128"/>
      <c r="FY14928" s="129"/>
      <c r="GA14928" s="128"/>
    </row>
    <row r="14929" spans="179:183" x14ac:dyDescent="0.35">
      <c r="FW14929" s="128"/>
      <c r="FX14929" s="128"/>
      <c r="FY14929" s="129"/>
      <c r="GA14929" s="128"/>
    </row>
    <row r="14930" spans="179:183" x14ac:dyDescent="0.35">
      <c r="FW14930" s="128"/>
      <c r="FX14930" s="128"/>
      <c r="FY14930" s="129"/>
      <c r="GA14930" s="128"/>
    </row>
    <row r="14931" spans="179:183" x14ac:dyDescent="0.35">
      <c r="FW14931" s="128"/>
      <c r="FX14931" s="128"/>
      <c r="FY14931" s="129"/>
      <c r="GA14931" s="128"/>
    </row>
    <row r="14932" spans="179:183" x14ac:dyDescent="0.35">
      <c r="FW14932" s="128"/>
      <c r="FX14932" s="128"/>
      <c r="FY14932" s="129"/>
      <c r="GA14932" s="128"/>
    </row>
    <row r="14933" spans="179:183" x14ac:dyDescent="0.35">
      <c r="FW14933" s="128"/>
      <c r="FX14933" s="128"/>
      <c r="FY14933" s="129"/>
      <c r="GA14933" s="128"/>
    </row>
    <row r="14934" spans="179:183" x14ac:dyDescent="0.35">
      <c r="FW14934" s="128"/>
      <c r="FX14934" s="128"/>
      <c r="FY14934" s="129"/>
      <c r="GA14934" s="128"/>
    </row>
    <row r="14935" spans="179:183" x14ac:dyDescent="0.35">
      <c r="FW14935" s="128"/>
      <c r="FX14935" s="128"/>
      <c r="FY14935" s="129"/>
      <c r="GA14935" s="128"/>
    </row>
    <row r="14936" spans="179:183" x14ac:dyDescent="0.35">
      <c r="FW14936" s="128"/>
      <c r="FX14936" s="128"/>
      <c r="FY14936" s="129"/>
      <c r="GA14936" s="128"/>
    </row>
    <row r="14937" spans="179:183" x14ac:dyDescent="0.35">
      <c r="FW14937" s="128"/>
      <c r="FX14937" s="128"/>
      <c r="FY14937" s="129"/>
      <c r="GA14937" s="128"/>
    </row>
    <row r="14938" spans="179:183" x14ac:dyDescent="0.35">
      <c r="FW14938" s="128"/>
      <c r="FX14938" s="128"/>
      <c r="FY14938" s="129"/>
      <c r="GA14938" s="128"/>
    </row>
    <row r="14939" spans="179:183" x14ac:dyDescent="0.35">
      <c r="FW14939" s="128"/>
      <c r="FX14939" s="128"/>
      <c r="FY14939" s="129"/>
      <c r="GA14939" s="128"/>
    </row>
    <row r="14940" spans="179:183" x14ac:dyDescent="0.35">
      <c r="FW14940" s="128"/>
      <c r="FX14940" s="128"/>
      <c r="FY14940" s="129"/>
      <c r="GA14940" s="128"/>
    </row>
    <row r="14941" spans="179:183" x14ac:dyDescent="0.35">
      <c r="FW14941" s="128"/>
      <c r="FX14941" s="128"/>
      <c r="FY14941" s="129"/>
      <c r="GA14941" s="128"/>
    </row>
    <row r="14942" spans="179:183" x14ac:dyDescent="0.35">
      <c r="FW14942" s="128"/>
      <c r="FX14942" s="128"/>
      <c r="FY14942" s="129"/>
      <c r="GA14942" s="128"/>
    </row>
    <row r="14943" spans="179:183" x14ac:dyDescent="0.35">
      <c r="FW14943" s="128"/>
      <c r="FX14943" s="128"/>
      <c r="FY14943" s="129"/>
      <c r="GA14943" s="128"/>
    </row>
    <row r="14944" spans="179:183" x14ac:dyDescent="0.35">
      <c r="FW14944" s="128"/>
      <c r="FX14944" s="128"/>
      <c r="FY14944" s="129"/>
      <c r="GA14944" s="128"/>
    </row>
    <row r="14945" spans="179:183" x14ac:dyDescent="0.35">
      <c r="FW14945" s="128"/>
      <c r="FX14945" s="128"/>
      <c r="FY14945" s="129"/>
      <c r="GA14945" s="128"/>
    </row>
    <row r="14946" spans="179:183" x14ac:dyDescent="0.35">
      <c r="FW14946" s="128"/>
      <c r="FX14946" s="128"/>
      <c r="FY14946" s="129"/>
      <c r="GA14946" s="128"/>
    </row>
    <row r="14947" spans="179:183" x14ac:dyDescent="0.35">
      <c r="FW14947" s="128"/>
      <c r="FX14947" s="128"/>
      <c r="FY14947" s="129"/>
      <c r="GA14947" s="128"/>
    </row>
    <row r="14948" spans="179:183" x14ac:dyDescent="0.35">
      <c r="FW14948" s="128"/>
      <c r="FX14948" s="128"/>
      <c r="FY14948" s="129"/>
      <c r="GA14948" s="128"/>
    </row>
    <row r="14949" spans="179:183" x14ac:dyDescent="0.35">
      <c r="FW14949" s="128"/>
      <c r="FX14949" s="128"/>
      <c r="FY14949" s="129"/>
      <c r="GA14949" s="128"/>
    </row>
    <row r="14950" spans="179:183" x14ac:dyDescent="0.35">
      <c r="FW14950" s="128"/>
      <c r="FX14950" s="128"/>
      <c r="FY14950" s="129"/>
      <c r="GA14950" s="128"/>
    </row>
    <row r="14951" spans="179:183" x14ac:dyDescent="0.35">
      <c r="FW14951" s="128"/>
      <c r="FX14951" s="128"/>
      <c r="FY14951" s="129"/>
      <c r="GA14951" s="128"/>
    </row>
    <row r="14952" spans="179:183" x14ac:dyDescent="0.35">
      <c r="FW14952" s="128"/>
      <c r="FX14952" s="128"/>
      <c r="FY14952" s="129"/>
      <c r="GA14952" s="128"/>
    </row>
    <row r="14953" spans="179:183" x14ac:dyDescent="0.35">
      <c r="FW14953" s="128"/>
      <c r="FX14953" s="128"/>
      <c r="FY14953" s="129"/>
      <c r="GA14953" s="128"/>
    </row>
    <row r="14954" spans="179:183" x14ac:dyDescent="0.35">
      <c r="FW14954" s="128"/>
      <c r="FX14954" s="128"/>
      <c r="FY14954" s="129"/>
      <c r="GA14954" s="128"/>
    </row>
    <row r="14955" spans="179:183" x14ac:dyDescent="0.35">
      <c r="FW14955" s="128"/>
      <c r="FX14955" s="128"/>
      <c r="FY14955" s="129"/>
      <c r="GA14955" s="128"/>
    </row>
    <row r="14956" spans="179:183" x14ac:dyDescent="0.35">
      <c r="FW14956" s="128"/>
      <c r="FX14956" s="128"/>
      <c r="FY14956" s="129"/>
      <c r="GA14956" s="128"/>
    </row>
    <row r="14957" spans="179:183" x14ac:dyDescent="0.35">
      <c r="FW14957" s="128"/>
      <c r="FX14957" s="128"/>
      <c r="FY14957" s="129"/>
      <c r="GA14957" s="128"/>
    </row>
    <row r="14958" spans="179:183" x14ac:dyDescent="0.35">
      <c r="FW14958" s="128"/>
      <c r="FX14958" s="128"/>
      <c r="FY14958" s="129"/>
      <c r="GA14958" s="128"/>
    </row>
    <row r="14959" spans="179:183" x14ac:dyDescent="0.35">
      <c r="FW14959" s="128"/>
      <c r="FX14959" s="128"/>
      <c r="FY14959" s="129"/>
      <c r="GA14959" s="128"/>
    </row>
    <row r="14960" spans="179:183" x14ac:dyDescent="0.35">
      <c r="FW14960" s="128"/>
      <c r="FX14960" s="128"/>
      <c r="FY14960" s="129"/>
      <c r="GA14960" s="128"/>
    </row>
    <row r="14961" spans="179:183" x14ac:dyDescent="0.35">
      <c r="FW14961" s="128"/>
      <c r="FX14961" s="128"/>
      <c r="FY14961" s="129"/>
      <c r="GA14961" s="128"/>
    </row>
    <row r="14962" spans="179:183" x14ac:dyDescent="0.35">
      <c r="FW14962" s="128"/>
      <c r="FX14962" s="128"/>
      <c r="FY14962" s="129"/>
      <c r="GA14962" s="128"/>
    </row>
    <row r="14963" spans="179:183" x14ac:dyDescent="0.35">
      <c r="FW14963" s="128"/>
      <c r="FX14963" s="128"/>
      <c r="FY14963" s="129"/>
      <c r="GA14963" s="128"/>
    </row>
    <row r="14964" spans="179:183" x14ac:dyDescent="0.35">
      <c r="FW14964" s="128"/>
      <c r="FX14964" s="128"/>
      <c r="FY14964" s="129"/>
      <c r="GA14964" s="128"/>
    </row>
    <row r="14965" spans="179:183" x14ac:dyDescent="0.35">
      <c r="FW14965" s="128"/>
      <c r="FX14965" s="128"/>
      <c r="FY14965" s="129"/>
      <c r="GA14965" s="128"/>
    </row>
    <row r="14966" spans="179:183" x14ac:dyDescent="0.35">
      <c r="FW14966" s="128"/>
      <c r="FX14966" s="128"/>
      <c r="FY14966" s="129"/>
      <c r="GA14966" s="128"/>
    </row>
    <row r="14967" spans="179:183" x14ac:dyDescent="0.35">
      <c r="FW14967" s="128"/>
      <c r="FX14967" s="128"/>
      <c r="FY14967" s="129"/>
      <c r="GA14967" s="128"/>
    </row>
    <row r="14968" spans="179:183" x14ac:dyDescent="0.35">
      <c r="FW14968" s="128"/>
      <c r="FX14968" s="128"/>
      <c r="FY14968" s="129"/>
      <c r="GA14968" s="128"/>
    </row>
    <row r="14969" spans="179:183" x14ac:dyDescent="0.35">
      <c r="FW14969" s="128"/>
      <c r="FX14969" s="128"/>
      <c r="FY14969" s="129"/>
      <c r="GA14969" s="128"/>
    </row>
    <row r="14970" spans="179:183" x14ac:dyDescent="0.35">
      <c r="FW14970" s="128"/>
      <c r="FX14970" s="128"/>
      <c r="FY14970" s="129"/>
      <c r="GA14970" s="128"/>
    </row>
    <row r="14971" spans="179:183" x14ac:dyDescent="0.35">
      <c r="FW14971" s="128"/>
      <c r="FX14971" s="128"/>
      <c r="FY14971" s="129"/>
      <c r="GA14971" s="128"/>
    </row>
    <row r="14972" spans="179:183" x14ac:dyDescent="0.35">
      <c r="FW14972" s="128"/>
      <c r="FX14972" s="128"/>
      <c r="FY14972" s="129"/>
      <c r="GA14972" s="128"/>
    </row>
    <row r="14973" spans="179:183" x14ac:dyDescent="0.35">
      <c r="FW14973" s="128"/>
      <c r="FX14973" s="128"/>
      <c r="FY14973" s="129"/>
      <c r="GA14973" s="128"/>
    </row>
    <row r="14974" spans="179:183" x14ac:dyDescent="0.35">
      <c r="FW14974" s="128"/>
      <c r="FX14974" s="128"/>
      <c r="FY14974" s="129"/>
      <c r="GA14974" s="128"/>
    </row>
    <row r="14975" spans="179:183" x14ac:dyDescent="0.35">
      <c r="FW14975" s="128"/>
      <c r="FX14975" s="128"/>
      <c r="FY14975" s="129"/>
      <c r="GA14975" s="128"/>
    </row>
    <row r="14976" spans="179:183" x14ac:dyDescent="0.35">
      <c r="FW14976" s="128"/>
      <c r="FX14976" s="128"/>
      <c r="FY14976" s="129"/>
      <c r="GA14976" s="128"/>
    </row>
    <row r="14977" spans="179:183" x14ac:dyDescent="0.35">
      <c r="FW14977" s="128"/>
      <c r="FX14977" s="128"/>
      <c r="FY14977" s="129"/>
      <c r="GA14977" s="128"/>
    </row>
    <row r="14978" spans="179:183" x14ac:dyDescent="0.35">
      <c r="FW14978" s="128"/>
      <c r="FX14978" s="128"/>
      <c r="FY14978" s="129"/>
      <c r="GA14978" s="128"/>
    </row>
    <row r="14979" spans="179:183" x14ac:dyDescent="0.35">
      <c r="FW14979" s="128"/>
      <c r="FX14979" s="128"/>
      <c r="FY14979" s="129"/>
      <c r="GA14979" s="128"/>
    </row>
    <row r="14980" spans="179:183" x14ac:dyDescent="0.35">
      <c r="FW14980" s="128"/>
      <c r="FX14980" s="128"/>
      <c r="FY14980" s="129"/>
      <c r="GA14980" s="128"/>
    </row>
    <row r="14981" spans="179:183" x14ac:dyDescent="0.35">
      <c r="FW14981" s="128"/>
      <c r="FX14981" s="128"/>
      <c r="FY14981" s="129"/>
      <c r="GA14981" s="128"/>
    </row>
    <row r="14982" spans="179:183" x14ac:dyDescent="0.35">
      <c r="FW14982" s="128"/>
      <c r="FX14982" s="128"/>
      <c r="FY14982" s="129"/>
      <c r="GA14982" s="128"/>
    </row>
    <row r="14983" spans="179:183" x14ac:dyDescent="0.35">
      <c r="FW14983" s="128"/>
      <c r="FX14983" s="128"/>
      <c r="FY14983" s="129"/>
      <c r="GA14983" s="128"/>
    </row>
    <row r="14984" spans="179:183" x14ac:dyDescent="0.35">
      <c r="FW14984" s="128"/>
      <c r="FX14984" s="128"/>
      <c r="FY14984" s="129"/>
      <c r="GA14984" s="128"/>
    </row>
    <row r="14985" spans="179:183" x14ac:dyDescent="0.35">
      <c r="FW14985" s="128"/>
      <c r="FX14985" s="128"/>
      <c r="FY14985" s="129"/>
      <c r="GA14985" s="128"/>
    </row>
    <row r="14986" spans="179:183" x14ac:dyDescent="0.35">
      <c r="FW14986" s="128"/>
      <c r="FX14986" s="128"/>
      <c r="FY14986" s="129"/>
      <c r="GA14986" s="128"/>
    </row>
    <row r="14987" spans="179:183" x14ac:dyDescent="0.35">
      <c r="FW14987" s="128"/>
      <c r="FX14987" s="128"/>
      <c r="FY14987" s="129"/>
      <c r="GA14987" s="128"/>
    </row>
    <row r="14988" spans="179:183" x14ac:dyDescent="0.35">
      <c r="FW14988" s="128"/>
      <c r="FX14988" s="128"/>
      <c r="FY14988" s="129"/>
      <c r="GA14988" s="128"/>
    </row>
    <row r="14989" spans="179:183" x14ac:dyDescent="0.35">
      <c r="FW14989" s="128"/>
      <c r="FX14989" s="128"/>
      <c r="FY14989" s="129"/>
      <c r="GA14989" s="128"/>
    </row>
    <row r="14990" spans="179:183" x14ac:dyDescent="0.35">
      <c r="FW14990" s="128"/>
      <c r="FX14990" s="128"/>
      <c r="FY14990" s="129"/>
      <c r="GA14990" s="128"/>
    </row>
    <row r="14991" spans="179:183" x14ac:dyDescent="0.35">
      <c r="FW14991" s="128"/>
      <c r="FX14991" s="128"/>
      <c r="FY14991" s="129"/>
      <c r="GA14991" s="128"/>
    </row>
    <row r="14992" spans="179:183" x14ac:dyDescent="0.35">
      <c r="FW14992" s="128"/>
      <c r="FX14992" s="128"/>
      <c r="FY14992" s="129"/>
      <c r="GA14992" s="128"/>
    </row>
    <row r="14993" spans="179:183" x14ac:dyDescent="0.35">
      <c r="FW14993" s="128"/>
      <c r="FX14993" s="128"/>
      <c r="FY14993" s="129"/>
      <c r="GA14993" s="128"/>
    </row>
    <row r="14994" spans="179:183" x14ac:dyDescent="0.35">
      <c r="FW14994" s="128"/>
      <c r="FX14994" s="128"/>
      <c r="FY14994" s="129"/>
      <c r="GA14994" s="128"/>
    </row>
    <row r="14995" spans="179:183" x14ac:dyDescent="0.35">
      <c r="FW14995" s="128"/>
      <c r="FX14995" s="128"/>
      <c r="FY14995" s="129"/>
      <c r="GA14995" s="128"/>
    </row>
    <row r="14996" spans="179:183" x14ac:dyDescent="0.35">
      <c r="FW14996" s="128"/>
      <c r="FX14996" s="128"/>
      <c r="FY14996" s="129"/>
      <c r="GA14996" s="128"/>
    </row>
    <row r="14997" spans="179:183" x14ac:dyDescent="0.35">
      <c r="FW14997" s="128"/>
      <c r="FX14997" s="128"/>
      <c r="FY14997" s="129"/>
      <c r="GA14997" s="128"/>
    </row>
    <row r="14998" spans="179:183" x14ac:dyDescent="0.35">
      <c r="FW14998" s="128"/>
      <c r="FX14998" s="128"/>
      <c r="FY14998" s="129"/>
      <c r="GA14998" s="128"/>
    </row>
    <row r="14999" spans="179:183" x14ac:dyDescent="0.35">
      <c r="FW14999" s="128"/>
      <c r="FX14999" s="128"/>
      <c r="FY14999" s="129"/>
      <c r="GA14999" s="128"/>
    </row>
    <row r="15000" spans="179:183" x14ac:dyDescent="0.35">
      <c r="FW15000" s="128"/>
      <c r="FX15000" s="128"/>
      <c r="FY15000" s="129"/>
      <c r="GA15000" s="128"/>
    </row>
    <row r="15001" spans="179:183" x14ac:dyDescent="0.35">
      <c r="FW15001" s="128"/>
      <c r="FX15001" s="128"/>
      <c r="FY15001" s="129"/>
      <c r="GA15001" s="128"/>
    </row>
    <row r="15002" spans="179:183" x14ac:dyDescent="0.35">
      <c r="FW15002" s="128"/>
      <c r="FX15002" s="128"/>
      <c r="FY15002" s="129"/>
      <c r="GA15002" s="128"/>
    </row>
    <row r="15003" spans="179:183" x14ac:dyDescent="0.35">
      <c r="FW15003" s="128"/>
      <c r="FX15003" s="128"/>
      <c r="FY15003" s="129"/>
      <c r="GA15003" s="128"/>
    </row>
    <row r="15004" spans="179:183" x14ac:dyDescent="0.35">
      <c r="FW15004" s="128"/>
      <c r="FX15004" s="128"/>
      <c r="FY15004" s="129"/>
      <c r="GA15004" s="128"/>
    </row>
    <row r="15005" spans="179:183" x14ac:dyDescent="0.35">
      <c r="FW15005" s="128"/>
      <c r="FX15005" s="128"/>
      <c r="FY15005" s="129"/>
      <c r="GA15005" s="128"/>
    </row>
    <row r="15006" spans="179:183" x14ac:dyDescent="0.35">
      <c r="FW15006" s="128"/>
      <c r="FX15006" s="128"/>
      <c r="FY15006" s="129"/>
      <c r="GA15006" s="128"/>
    </row>
    <row r="15007" spans="179:183" x14ac:dyDescent="0.35">
      <c r="FW15007" s="128"/>
      <c r="FX15007" s="128"/>
      <c r="FY15007" s="129"/>
      <c r="GA15007" s="128"/>
    </row>
    <row r="15008" spans="179:183" x14ac:dyDescent="0.35">
      <c r="FW15008" s="128"/>
      <c r="FX15008" s="128"/>
      <c r="FY15008" s="129"/>
      <c r="GA15008" s="128"/>
    </row>
    <row r="15009" spans="179:183" x14ac:dyDescent="0.35">
      <c r="FW15009" s="128"/>
      <c r="FX15009" s="128"/>
      <c r="FY15009" s="129"/>
      <c r="GA15009" s="128"/>
    </row>
    <row r="15010" spans="179:183" x14ac:dyDescent="0.35">
      <c r="FW15010" s="128"/>
      <c r="FX15010" s="128"/>
      <c r="FY15010" s="129"/>
      <c r="GA15010" s="128"/>
    </row>
    <row r="15011" spans="179:183" x14ac:dyDescent="0.35">
      <c r="FW15011" s="128"/>
      <c r="FX15011" s="128"/>
      <c r="FY15011" s="129"/>
      <c r="GA15011" s="128"/>
    </row>
    <row r="15012" spans="179:183" x14ac:dyDescent="0.35">
      <c r="FW15012" s="128"/>
      <c r="FX15012" s="128"/>
      <c r="FY15012" s="129"/>
      <c r="GA15012" s="128"/>
    </row>
    <row r="15013" spans="179:183" x14ac:dyDescent="0.35">
      <c r="FW15013" s="128"/>
      <c r="FX15013" s="128"/>
      <c r="FY15013" s="129"/>
      <c r="GA15013" s="128"/>
    </row>
    <row r="15014" spans="179:183" x14ac:dyDescent="0.35">
      <c r="FW15014" s="128"/>
      <c r="FX15014" s="128"/>
      <c r="FY15014" s="129"/>
      <c r="GA15014" s="128"/>
    </row>
    <row r="15015" spans="179:183" x14ac:dyDescent="0.35">
      <c r="FW15015" s="128"/>
      <c r="FX15015" s="128"/>
      <c r="FY15015" s="129"/>
      <c r="GA15015" s="128"/>
    </row>
    <row r="15016" spans="179:183" x14ac:dyDescent="0.35">
      <c r="FW15016" s="128"/>
      <c r="FX15016" s="128"/>
      <c r="FY15016" s="129"/>
      <c r="GA15016" s="128"/>
    </row>
    <row r="15017" spans="179:183" x14ac:dyDescent="0.35">
      <c r="FW15017" s="128"/>
      <c r="FX15017" s="128"/>
      <c r="FY15017" s="129"/>
      <c r="GA15017" s="128"/>
    </row>
    <row r="15018" spans="179:183" x14ac:dyDescent="0.35">
      <c r="FW15018" s="128"/>
      <c r="FX15018" s="128"/>
      <c r="FY15018" s="129"/>
      <c r="GA15018" s="128"/>
    </row>
    <row r="15019" spans="179:183" x14ac:dyDescent="0.35">
      <c r="FW15019" s="128"/>
      <c r="FX15019" s="128"/>
      <c r="FY15019" s="129"/>
      <c r="GA15019" s="128"/>
    </row>
    <row r="15020" spans="179:183" x14ac:dyDescent="0.35">
      <c r="FW15020" s="128"/>
      <c r="FX15020" s="128"/>
      <c r="FY15020" s="129"/>
      <c r="GA15020" s="128"/>
    </row>
    <row r="15021" spans="179:183" x14ac:dyDescent="0.35">
      <c r="FW15021" s="128"/>
      <c r="FX15021" s="128"/>
      <c r="FY15021" s="129"/>
      <c r="GA15021" s="128"/>
    </row>
    <row r="15022" spans="179:183" x14ac:dyDescent="0.35">
      <c r="FW15022" s="128"/>
      <c r="FX15022" s="128"/>
      <c r="FY15022" s="129"/>
      <c r="GA15022" s="128"/>
    </row>
    <row r="15023" spans="179:183" x14ac:dyDescent="0.35">
      <c r="FW15023" s="128"/>
      <c r="FX15023" s="128"/>
      <c r="FY15023" s="129"/>
      <c r="GA15023" s="128"/>
    </row>
    <row r="15024" spans="179:183" x14ac:dyDescent="0.35">
      <c r="FW15024" s="128"/>
      <c r="FX15024" s="128"/>
      <c r="FY15024" s="129"/>
      <c r="GA15024" s="128"/>
    </row>
    <row r="15025" spans="179:183" x14ac:dyDescent="0.35">
      <c r="FW15025" s="128"/>
      <c r="FX15025" s="128"/>
      <c r="FY15025" s="129"/>
      <c r="GA15025" s="128"/>
    </row>
    <row r="15026" spans="179:183" x14ac:dyDescent="0.35">
      <c r="FW15026" s="128"/>
      <c r="FX15026" s="128"/>
      <c r="FY15026" s="129"/>
      <c r="GA15026" s="128"/>
    </row>
    <row r="15027" spans="179:183" x14ac:dyDescent="0.35">
      <c r="FW15027" s="128"/>
      <c r="FX15027" s="128"/>
      <c r="FY15027" s="129"/>
      <c r="GA15027" s="128"/>
    </row>
    <row r="15028" spans="179:183" x14ac:dyDescent="0.35">
      <c r="FW15028" s="128"/>
      <c r="FX15028" s="128"/>
      <c r="FY15028" s="129"/>
      <c r="GA15028" s="128"/>
    </row>
    <row r="15029" spans="179:183" x14ac:dyDescent="0.35">
      <c r="FW15029" s="128"/>
      <c r="FX15029" s="128"/>
      <c r="FY15029" s="129"/>
      <c r="GA15029" s="128"/>
    </row>
    <row r="15030" spans="179:183" x14ac:dyDescent="0.35">
      <c r="FW15030" s="128"/>
      <c r="FX15030" s="128"/>
      <c r="FY15030" s="129"/>
      <c r="GA15030" s="128"/>
    </row>
    <row r="15031" spans="179:183" x14ac:dyDescent="0.35">
      <c r="FW15031" s="128"/>
      <c r="FX15031" s="128"/>
      <c r="FY15031" s="129"/>
      <c r="GA15031" s="128"/>
    </row>
    <row r="15032" spans="179:183" x14ac:dyDescent="0.35">
      <c r="FW15032" s="128"/>
      <c r="FX15032" s="128"/>
      <c r="FY15032" s="129"/>
      <c r="GA15032" s="128"/>
    </row>
    <row r="15033" spans="179:183" x14ac:dyDescent="0.35">
      <c r="FW15033" s="128"/>
      <c r="FX15033" s="128"/>
      <c r="FY15033" s="129"/>
      <c r="GA15033" s="128"/>
    </row>
    <row r="15034" spans="179:183" x14ac:dyDescent="0.35">
      <c r="FW15034" s="128"/>
      <c r="FX15034" s="128"/>
      <c r="FY15034" s="129"/>
      <c r="GA15034" s="128"/>
    </row>
    <row r="15035" spans="179:183" x14ac:dyDescent="0.35">
      <c r="FW15035" s="128"/>
      <c r="FX15035" s="128"/>
      <c r="FY15035" s="129"/>
      <c r="GA15035" s="128"/>
    </row>
    <row r="15036" spans="179:183" x14ac:dyDescent="0.35">
      <c r="FW15036" s="128"/>
      <c r="FX15036" s="128"/>
      <c r="FY15036" s="129"/>
      <c r="GA15036" s="128"/>
    </row>
    <row r="15037" spans="179:183" x14ac:dyDescent="0.35">
      <c r="FW15037" s="128"/>
      <c r="FX15037" s="128"/>
      <c r="FY15037" s="129"/>
      <c r="GA15037" s="128"/>
    </row>
    <row r="15038" spans="179:183" x14ac:dyDescent="0.35">
      <c r="FW15038" s="128"/>
      <c r="FX15038" s="128"/>
      <c r="FY15038" s="129"/>
      <c r="GA15038" s="128"/>
    </row>
    <row r="15039" spans="179:183" x14ac:dyDescent="0.35">
      <c r="FW15039" s="128"/>
      <c r="FX15039" s="128"/>
      <c r="FY15039" s="129"/>
      <c r="GA15039" s="128"/>
    </row>
    <row r="15040" spans="179:183" x14ac:dyDescent="0.35">
      <c r="FW15040" s="128"/>
      <c r="FX15040" s="128"/>
      <c r="FY15040" s="129"/>
      <c r="GA15040" s="128"/>
    </row>
    <row r="15041" spans="179:183" x14ac:dyDescent="0.35">
      <c r="FW15041" s="128"/>
      <c r="FX15041" s="128"/>
      <c r="FY15041" s="129"/>
      <c r="GA15041" s="128"/>
    </row>
    <row r="15042" spans="179:183" x14ac:dyDescent="0.35">
      <c r="FW15042" s="128"/>
      <c r="FX15042" s="128"/>
      <c r="FY15042" s="129"/>
      <c r="GA15042" s="128"/>
    </row>
    <row r="15043" spans="179:183" x14ac:dyDescent="0.35">
      <c r="FW15043" s="128"/>
      <c r="FX15043" s="128"/>
      <c r="FY15043" s="129"/>
      <c r="GA15043" s="128"/>
    </row>
    <row r="15044" spans="179:183" x14ac:dyDescent="0.35">
      <c r="FW15044" s="128"/>
      <c r="FX15044" s="128"/>
      <c r="FY15044" s="129"/>
      <c r="GA15044" s="128"/>
    </row>
    <row r="15045" spans="179:183" x14ac:dyDescent="0.35">
      <c r="FW15045" s="128"/>
      <c r="FX15045" s="128"/>
      <c r="FY15045" s="129"/>
      <c r="GA15045" s="128"/>
    </row>
    <row r="15046" spans="179:183" x14ac:dyDescent="0.35">
      <c r="FW15046" s="128"/>
      <c r="FX15046" s="128"/>
      <c r="FY15046" s="129"/>
      <c r="GA15046" s="128"/>
    </row>
    <row r="15047" spans="179:183" x14ac:dyDescent="0.35">
      <c r="FW15047" s="128"/>
      <c r="FX15047" s="128"/>
      <c r="FY15047" s="129"/>
      <c r="GA15047" s="128"/>
    </row>
    <row r="15048" spans="179:183" x14ac:dyDescent="0.35">
      <c r="FW15048" s="128"/>
      <c r="FX15048" s="128"/>
      <c r="FY15048" s="129"/>
      <c r="GA15048" s="128"/>
    </row>
    <row r="15049" spans="179:183" x14ac:dyDescent="0.35">
      <c r="FW15049" s="128"/>
      <c r="FX15049" s="128"/>
      <c r="FY15049" s="129"/>
      <c r="GA15049" s="128"/>
    </row>
    <row r="15050" spans="179:183" x14ac:dyDescent="0.35">
      <c r="FW15050" s="128"/>
      <c r="FX15050" s="128"/>
      <c r="FY15050" s="129"/>
      <c r="GA15050" s="128"/>
    </row>
    <row r="15051" spans="179:183" x14ac:dyDescent="0.35">
      <c r="FW15051" s="128"/>
      <c r="FX15051" s="128"/>
      <c r="FY15051" s="129"/>
      <c r="GA15051" s="128"/>
    </row>
    <row r="15052" spans="179:183" x14ac:dyDescent="0.35">
      <c r="FW15052" s="128"/>
      <c r="FX15052" s="128"/>
      <c r="FY15052" s="129"/>
      <c r="GA15052" s="128"/>
    </row>
    <row r="15053" spans="179:183" x14ac:dyDescent="0.35">
      <c r="FW15053" s="128"/>
      <c r="FX15053" s="128"/>
      <c r="FY15053" s="129"/>
      <c r="GA15053" s="128"/>
    </row>
    <row r="15054" spans="179:183" x14ac:dyDescent="0.35">
      <c r="FW15054" s="128"/>
      <c r="FX15054" s="128"/>
      <c r="FY15054" s="129"/>
      <c r="GA15054" s="128"/>
    </row>
    <row r="15055" spans="179:183" x14ac:dyDescent="0.35">
      <c r="FW15055" s="128"/>
      <c r="FX15055" s="128"/>
      <c r="FY15055" s="129"/>
      <c r="GA15055" s="128"/>
    </row>
    <row r="15056" spans="179:183" x14ac:dyDescent="0.35">
      <c r="FW15056" s="128"/>
      <c r="FX15056" s="128"/>
      <c r="FY15056" s="129"/>
      <c r="GA15056" s="128"/>
    </row>
    <row r="15057" spans="179:183" x14ac:dyDescent="0.35">
      <c r="FW15057" s="128"/>
      <c r="FX15057" s="128"/>
      <c r="FY15057" s="129"/>
      <c r="GA15057" s="128"/>
    </row>
    <row r="15058" spans="179:183" x14ac:dyDescent="0.35">
      <c r="FW15058" s="128"/>
      <c r="FX15058" s="128"/>
      <c r="FY15058" s="129"/>
      <c r="GA15058" s="128"/>
    </row>
    <row r="15059" spans="179:183" x14ac:dyDescent="0.35">
      <c r="FW15059" s="128"/>
      <c r="FX15059" s="128"/>
      <c r="FY15059" s="129"/>
      <c r="GA15059" s="128"/>
    </row>
    <row r="15060" spans="179:183" x14ac:dyDescent="0.35">
      <c r="FW15060" s="128"/>
      <c r="FX15060" s="128"/>
      <c r="FY15060" s="129"/>
      <c r="GA15060" s="128"/>
    </row>
    <row r="15061" spans="179:183" x14ac:dyDescent="0.35">
      <c r="FW15061" s="128"/>
      <c r="FX15061" s="128"/>
      <c r="FY15061" s="129"/>
      <c r="GA15061" s="128"/>
    </row>
    <row r="15062" spans="179:183" x14ac:dyDescent="0.35">
      <c r="FW15062" s="128"/>
      <c r="FX15062" s="128"/>
      <c r="FY15062" s="129"/>
      <c r="GA15062" s="128"/>
    </row>
    <row r="15063" spans="179:183" x14ac:dyDescent="0.35">
      <c r="FW15063" s="128"/>
      <c r="FX15063" s="128"/>
      <c r="FY15063" s="129"/>
      <c r="GA15063" s="128"/>
    </row>
    <row r="15064" spans="179:183" x14ac:dyDescent="0.35">
      <c r="FW15064" s="128"/>
      <c r="FX15064" s="128"/>
      <c r="FY15064" s="129"/>
      <c r="GA15064" s="128"/>
    </row>
    <row r="15065" spans="179:183" x14ac:dyDescent="0.35">
      <c r="FW15065" s="128"/>
      <c r="FX15065" s="128"/>
      <c r="FY15065" s="129"/>
      <c r="GA15065" s="128"/>
    </row>
    <row r="15066" spans="179:183" x14ac:dyDescent="0.35">
      <c r="FW15066" s="128"/>
      <c r="FX15066" s="128"/>
      <c r="FY15066" s="129"/>
      <c r="GA15066" s="128"/>
    </row>
    <row r="15067" spans="179:183" x14ac:dyDescent="0.35">
      <c r="FW15067" s="128"/>
      <c r="FX15067" s="128"/>
      <c r="FY15067" s="129"/>
      <c r="GA15067" s="128"/>
    </row>
    <row r="15068" spans="179:183" x14ac:dyDescent="0.35">
      <c r="FW15068" s="128"/>
      <c r="FX15068" s="128"/>
      <c r="FY15068" s="129"/>
      <c r="GA15068" s="128"/>
    </row>
    <row r="15069" spans="179:183" x14ac:dyDescent="0.35">
      <c r="FW15069" s="128"/>
      <c r="FX15069" s="128"/>
      <c r="FY15069" s="129"/>
      <c r="GA15069" s="128"/>
    </row>
    <row r="15070" spans="179:183" x14ac:dyDescent="0.35">
      <c r="FW15070" s="128"/>
      <c r="FX15070" s="128"/>
      <c r="FY15070" s="129"/>
      <c r="GA15070" s="128"/>
    </row>
    <row r="15071" spans="179:183" x14ac:dyDescent="0.35">
      <c r="FW15071" s="128"/>
      <c r="FX15071" s="128"/>
      <c r="FY15071" s="129"/>
      <c r="GA15071" s="128"/>
    </row>
    <row r="15072" spans="179:183" x14ac:dyDescent="0.35">
      <c r="FW15072" s="128"/>
      <c r="FX15072" s="128"/>
      <c r="FY15072" s="129"/>
      <c r="GA15072" s="128"/>
    </row>
    <row r="15073" spans="179:183" x14ac:dyDescent="0.35">
      <c r="FW15073" s="128"/>
      <c r="FX15073" s="128"/>
      <c r="FY15073" s="129"/>
      <c r="GA15073" s="128"/>
    </row>
    <row r="15074" spans="179:183" x14ac:dyDescent="0.35">
      <c r="FW15074" s="128"/>
      <c r="FX15074" s="128"/>
      <c r="FY15074" s="129"/>
      <c r="GA15074" s="128"/>
    </row>
    <row r="15075" spans="179:183" x14ac:dyDescent="0.35">
      <c r="FW15075" s="128"/>
      <c r="FX15075" s="128"/>
      <c r="FY15075" s="129"/>
      <c r="GA15075" s="128"/>
    </row>
    <row r="15076" spans="179:183" x14ac:dyDescent="0.35">
      <c r="FW15076" s="128"/>
      <c r="FX15076" s="128"/>
      <c r="FY15076" s="129"/>
      <c r="GA15076" s="128"/>
    </row>
    <row r="15077" spans="179:183" x14ac:dyDescent="0.35">
      <c r="FW15077" s="128"/>
      <c r="FX15077" s="128"/>
      <c r="FY15077" s="129"/>
      <c r="GA15077" s="128"/>
    </row>
    <row r="15078" spans="179:183" x14ac:dyDescent="0.35">
      <c r="FW15078" s="128"/>
      <c r="FX15078" s="128"/>
      <c r="FY15078" s="129"/>
      <c r="GA15078" s="128"/>
    </row>
    <row r="15079" spans="179:183" x14ac:dyDescent="0.35">
      <c r="FW15079" s="128"/>
      <c r="FX15079" s="128"/>
      <c r="FY15079" s="129"/>
      <c r="GA15079" s="128"/>
    </row>
    <row r="15080" spans="179:183" x14ac:dyDescent="0.35">
      <c r="FW15080" s="128"/>
      <c r="FX15080" s="128"/>
      <c r="FY15080" s="129"/>
      <c r="GA15080" s="128"/>
    </row>
    <row r="15081" spans="179:183" x14ac:dyDescent="0.35">
      <c r="FW15081" s="128"/>
      <c r="FX15081" s="128"/>
      <c r="FY15081" s="129"/>
      <c r="GA15081" s="128"/>
    </row>
    <row r="15082" spans="179:183" x14ac:dyDescent="0.35">
      <c r="FW15082" s="128"/>
      <c r="FX15082" s="128"/>
      <c r="FY15082" s="129"/>
      <c r="GA15082" s="128"/>
    </row>
    <row r="15083" spans="179:183" x14ac:dyDescent="0.35">
      <c r="FW15083" s="128"/>
      <c r="FX15083" s="128"/>
      <c r="FY15083" s="129"/>
      <c r="GA15083" s="128"/>
    </row>
    <row r="15084" spans="179:183" x14ac:dyDescent="0.35">
      <c r="FW15084" s="128"/>
      <c r="FX15084" s="128"/>
      <c r="FY15084" s="129"/>
      <c r="GA15084" s="128"/>
    </row>
    <row r="15085" spans="179:183" x14ac:dyDescent="0.35">
      <c r="FW15085" s="128"/>
      <c r="FX15085" s="128"/>
      <c r="FY15085" s="129"/>
      <c r="GA15085" s="128"/>
    </row>
    <row r="15086" spans="179:183" x14ac:dyDescent="0.35">
      <c r="FW15086" s="128"/>
      <c r="FX15086" s="128"/>
      <c r="FY15086" s="129"/>
      <c r="GA15086" s="128"/>
    </row>
    <row r="15087" spans="179:183" x14ac:dyDescent="0.35">
      <c r="FW15087" s="128"/>
      <c r="FX15087" s="128"/>
      <c r="FY15087" s="129"/>
      <c r="GA15087" s="128"/>
    </row>
    <row r="15088" spans="179:183" x14ac:dyDescent="0.35">
      <c r="FW15088" s="128"/>
      <c r="FX15088" s="128"/>
      <c r="FY15088" s="129"/>
      <c r="GA15088" s="128"/>
    </row>
    <row r="15089" spans="179:183" x14ac:dyDescent="0.35">
      <c r="FW15089" s="128"/>
      <c r="FX15089" s="128"/>
      <c r="FY15089" s="129"/>
      <c r="GA15089" s="128"/>
    </row>
    <row r="15090" spans="179:183" x14ac:dyDescent="0.35">
      <c r="FW15090" s="128"/>
      <c r="FX15090" s="128"/>
      <c r="FY15090" s="129"/>
      <c r="GA15090" s="128"/>
    </row>
    <row r="15091" spans="179:183" x14ac:dyDescent="0.35">
      <c r="FW15091" s="128"/>
      <c r="FX15091" s="128"/>
      <c r="FY15091" s="129"/>
      <c r="GA15091" s="128"/>
    </row>
    <row r="15092" spans="179:183" x14ac:dyDescent="0.35">
      <c r="FW15092" s="128"/>
      <c r="FX15092" s="128"/>
      <c r="FY15092" s="129"/>
      <c r="GA15092" s="128"/>
    </row>
    <row r="15093" spans="179:183" x14ac:dyDescent="0.35">
      <c r="FW15093" s="128"/>
      <c r="FX15093" s="128"/>
      <c r="FY15093" s="129"/>
      <c r="GA15093" s="128"/>
    </row>
    <row r="15094" spans="179:183" x14ac:dyDescent="0.35">
      <c r="FW15094" s="128"/>
      <c r="FX15094" s="128"/>
      <c r="FY15094" s="129"/>
      <c r="GA15094" s="128"/>
    </row>
    <row r="15095" spans="179:183" x14ac:dyDescent="0.35">
      <c r="FW15095" s="128"/>
      <c r="FX15095" s="128"/>
      <c r="FY15095" s="129"/>
      <c r="GA15095" s="128"/>
    </row>
    <row r="15096" spans="179:183" x14ac:dyDescent="0.35">
      <c r="FW15096" s="128"/>
      <c r="FX15096" s="128"/>
      <c r="FY15096" s="129"/>
      <c r="GA15096" s="128"/>
    </row>
    <row r="15097" spans="179:183" x14ac:dyDescent="0.35">
      <c r="FW15097" s="128"/>
      <c r="FX15097" s="128"/>
      <c r="FY15097" s="129"/>
      <c r="GA15097" s="128"/>
    </row>
    <row r="15098" spans="179:183" x14ac:dyDescent="0.35">
      <c r="FW15098" s="128"/>
      <c r="FX15098" s="128"/>
      <c r="FY15098" s="129"/>
      <c r="GA15098" s="128"/>
    </row>
    <row r="15099" spans="179:183" x14ac:dyDescent="0.35">
      <c r="FW15099" s="128"/>
      <c r="FX15099" s="128"/>
      <c r="FY15099" s="129"/>
      <c r="GA15099" s="128"/>
    </row>
    <row r="15100" spans="179:183" x14ac:dyDescent="0.35">
      <c r="FW15100" s="128"/>
      <c r="FX15100" s="128"/>
      <c r="FY15100" s="129"/>
      <c r="GA15100" s="128"/>
    </row>
    <row r="15101" spans="179:183" x14ac:dyDescent="0.35">
      <c r="FW15101" s="128"/>
      <c r="FX15101" s="128"/>
      <c r="FY15101" s="129"/>
      <c r="GA15101" s="128"/>
    </row>
    <row r="15102" spans="179:183" x14ac:dyDescent="0.35">
      <c r="FW15102" s="128"/>
      <c r="FX15102" s="128"/>
      <c r="FY15102" s="129"/>
      <c r="GA15102" s="128"/>
    </row>
    <row r="15103" spans="179:183" x14ac:dyDescent="0.35">
      <c r="FW15103" s="128"/>
      <c r="FX15103" s="128"/>
      <c r="FY15103" s="129"/>
      <c r="GA15103" s="128"/>
    </row>
    <row r="15104" spans="179:183" x14ac:dyDescent="0.35">
      <c r="FW15104" s="128"/>
      <c r="FX15104" s="128"/>
      <c r="FY15104" s="129"/>
      <c r="GA15104" s="128"/>
    </row>
    <row r="15105" spans="179:183" x14ac:dyDescent="0.35">
      <c r="FW15105" s="128"/>
      <c r="FX15105" s="128"/>
      <c r="FY15105" s="129"/>
      <c r="GA15105" s="128"/>
    </row>
    <row r="15106" spans="179:183" x14ac:dyDescent="0.35">
      <c r="FW15106" s="128"/>
      <c r="FX15106" s="128"/>
      <c r="FY15106" s="129"/>
      <c r="GA15106" s="128"/>
    </row>
    <row r="15107" spans="179:183" x14ac:dyDescent="0.35">
      <c r="FW15107" s="128"/>
      <c r="FX15107" s="128"/>
      <c r="FY15107" s="129"/>
      <c r="GA15107" s="128"/>
    </row>
    <row r="15108" spans="179:183" x14ac:dyDescent="0.35">
      <c r="FW15108" s="128"/>
      <c r="FX15108" s="128"/>
      <c r="FY15108" s="129"/>
      <c r="GA15108" s="128"/>
    </row>
    <row r="15109" spans="179:183" x14ac:dyDescent="0.35">
      <c r="FW15109" s="128"/>
      <c r="FX15109" s="128"/>
      <c r="FY15109" s="129"/>
      <c r="GA15109" s="128"/>
    </row>
    <row r="15110" spans="179:183" x14ac:dyDescent="0.35">
      <c r="FW15110" s="128"/>
      <c r="FX15110" s="128"/>
      <c r="FY15110" s="129"/>
      <c r="GA15110" s="128"/>
    </row>
    <row r="15111" spans="179:183" x14ac:dyDescent="0.35">
      <c r="FW15111" s="128"/>
      <c r="FX15111" s="128"/>
      <c r="FY15111" s="129"/>
      <c r="GA15111" s="128"/>
    </row>
    <row r="15112" spans="179:183" x14ac:dyDescent="0.35">
      <c r="FW15112" s="128"/>
      <c r="FX15112" s="128"/>
      <c r="FY15112" s="129"/>
      <c r="GA15112" s="128"/>
    </row>
    <row r="15113" spans="179:183" x14ac:dyDescent="0.35">
      <c r="FW15113" s="128"/>
      <c r="FX15113" s="128"/>
      <c r="FY15113" s="129"/>
      <c r="GA15113" s="128"/>
    </row>
    <row r="15114" spans="179:183" x14ac:dyDescent="0.35">
      <c r="FW15114" s="128"/>
      <c r="FX15114" s="128"/>
      <c r="FY15114" s="129"/>
      <c r="GA15114" s="128"/>
    </row>
    <row r="15115" spans="179:183" x14ac:dyDescent="0.35">
      <c r="FW15115" s="128"/>
      <c r="FX15115" s="128"/>
      <c r="FY15115" s="129"/>
      <c r="GA15115" s="128"/>
    </row>
    <row r="15116" spans="179:183" x14ac:dyDescent="0.35">
      <c r="FW15116" s="128"/>
      <c r="FX15116" s="128"/>
      <c r="FY15116" s="129"/>
      <c r="GA15116" s="128"/>
    </row>
    <row r="15117" spans="179:183" x14ac:dyDescent="0.35">
      <c r="FW15117" s="128"/>
      <c r="FX15117" s="128"/>
      <c r="FY15117" s="129"/>
      <c r="GA15117" s="128"/>
    </row>
    <row r="15118" spans="179:183" x14ac:dyDescent="0.35">
      <c r="FW15118" s="128"/>
      <c r="FX15118" s="128"/>
      <c r="FY15118" s="129"/>
      <c r="GA15118" s="128"/>
    </row>
    <row r="15119" spans="179:183" x14ac:dyDescent="0.35">
      <c r="FW15119" s="128"/>
      <c r="FX15119" s="128"/>
      <c r="FY15119" s="129"/>
      <c r="GA15119" s="128"/>
    </row>
    <row r="15120" spans="179:183" x14ac:dyDescent="0.35">
      <c r="FW15120" s="128"/>
      <c r="FX15120" s="128"/>
      <c r="FY15120" s="129"/>
      <c r="GA15120" s="128"/>
    </row>
    <row r="15121" spans="179:183" x14ac:dyDescent="0.35">
      <c r="FW15121" s="128"/>
      <c r="FX15121" s="128"/>
      <c r="FY15121" s="129"/>
      <c r="GA15121" s="128"/>
    </row>
    <row r="15122" spans="179:183" x14ac:dyDescent="0.35">
      <c r="FW15122" s="128"/>
      <c r="FX15122" s="128"/>
      <c r="FY15122" s="129"/>
      <c r="GA15122" s="128"/>
    </row>
    <row r="15123" spans="179:183" x14ac:dyDescent="0.35">
      <c r="FW15123" s="128"/>
      <c r="FX15123" s="128"/>
      <c r="FY15123" s="129"/>
      <c r="GA15123" s="128"/>
    </row>
    <row r="15124" spans="179:183" x14ac:dyDescent="0.35">
      <c r="FW15124" s="128"/>
      <c r="FX15124" s="128"/>
      <c r="FY15124" s="129"/>
      <c r="GA15124" s="128"/>
    </row>
    <row r="15125" spans="179:183" x14ac:dyDescent="0.35">
      <c r="FW15125" s="128"/>
      <c r="FX15125" s="128"/>
      <c r="FY15125" s="129"/>
      <c r="GA15125" s="128"/>
    </row>
    <row r="15126" spans="179:183" x14ac:dyDescent="0.35">
      <c r="FW15126" s="128"/>
      <c r="FX15126" s="128"/>
      <c r="FY15126" s="129"/>
      <c r="GA15126" s="128"/>
    </row>
    <row r="15127" spans="179:183" x14ac:dyDescent="0.35">
      <c r="FW15127" s="128"/>
      <c r="FX15127" s="128"/>
      <c r="FY15127" s="129"/>
      <c r="GA15127" s="128"/>
    </row>
    <row r="15128" spans="179:183" x14ac:dyDescent="0.35">
      <c r="FW15128" s="128"/>
      <c r="FX15128" s="128"/>
      <c r="FY15128" s="129"/>
      <c r="GA15128" s="128"/>
    </row>
    <row r="15129" spans="179:183" x14ac:dyDescent="0.35">
      <c r="FW15129" s="128"/>
      <c r="FX15129" s="128"/>
      <c r="FY15129" s="129"/>
      <c r="GA15129" s="128"/>
    </row>
    <row r="15130" spans="179:183" x14ac:dyDescent="0.35">
      <c r="FW15130" s="128"/>
      <c r="FX15130" s="128"/>
      <c r="FY15130" s="129"/>
      <c r="GA15130" s="128"/>
    </row>
    <row r="15131" spans="179:183" x14ac:dyDescent="0.35">
      <c r="FW15131" s="128"/>
      <c r="FX15131" s="128"/>
      <c r="FY15131" s="129"/>
      <c r="GA15131" s="128"/>
    </row>
    <row r="15132" spans="179:183" x14ac:dyDescent="0.35">
      <c r="FW15132" s="128"/>
      <c r="FX15132" s="128"/>
      <c r="FY15132" s="129"/>
      <c r="GA15132" s="128"/>
    </row>
    <row r="15133" spans="179:183" x14ac:dyDescent="0.35">
      <c r="FW15133" s="128"/>
      <c r="FX15133" s="128"/>
      <c r="FY15133" s="129"/>
      <c r="GA15133" s="128"/>
    </row>
    <row r="15134" spans="179:183" x14ac:dyDescent="0.35">
      <c r="FW15134" s="128"/>
      <c r="FX15134" s="128"/>
      <c r="FY15134" s="129"/>
      <c r="GA15134" s="128"/>
    </row>
    <row r="15135" spans="179:183" x14ac:dyDescent="0.35">
      <c r="FW15135" s="128"/>
      <c r="FX15135" s="128"/>
      <c r="FY15135" s="129"/>
      <c r="GA15135" s="128"/>
    </row>
    <row r="15136" spans="179:183" x14ac:dyDescent="0.35">
      <c r="FW15136" s="128"/>
      <c r="FX15136" s="128"/>
      <c r="FY15136" s="129"/>
      <c r="GA15136" s="128"/>
    </row>
    <row r="15137" spans="179:183" x14ac:dyDescent="0.35">
      <c r="FW15137" s="128"/>
      <c r="FX15137" s="128"/>
      <c r="FY15137" s="129"/>
      <c r="GA15137" s="128"/>
    </row>
    <row r="15138" spans="179:183" x14ac:dyDescent="0.35">
      <c r="FW15138" s="128"/>
      <c r="FX15138" s="128"/>
      <c r="FY15138" s="129"/>
      <c r="GA15138" s="128"/>
    </row>
    <row r="15139" spans="179:183" x14ac:dyDescent="0.35">
      <c r="FW15139" s="128"/>
      <c r="FX15139" s="128"/>
      <c r="FY15139" s="129"/>
      <c r="GA15139" s="128"/>
    </row>
    <row r="15140" spans="179:183" x14ac:dyDescent="0.35">
      <c r="FW15140" s="128"/>
      <c r="FX15140" s="128"/>
      <c r="FY15140" s="129"/>
      <c r="GA15140" s="128"/>
    </row>
    <row r="15141" spans="179:183" x14ac:dyDescent="0.35">
      <c r="FW15141" s="128"/>
      <c r="FX15141" s="128"/>
      <c r="FY15141" s="129"/>
      <c r="GA15141" s="128"/>
    </row>
    <row r="15142" spans="179:183" x14ac:dyDescent="0.35">
      <c r="FW15142" s="128"/>
      <c r="FX15142" s="128"/>
      <c r="FY15142" s="129"/>
      <c r="GA15142" s="128"/>
    </row>
    <row r="15143" spans="179:183" x14ac:dyDescent="0.35">
      <c r="FW15143" s="128"/>
      <c r="FX15143" s="128"/>
      <c r="FY15143" s="129"/>
      <c r="GA15143" s="128"/>
    </row>
    <row r="15144" spans="179:183" x14ac:dyDescent="0.35">
      <c r="FW15144" s="128"/>
      <c r="FX15144" s="128"/>
      <c r="FY15144" s="129"/>
      <c r="GA15144" s="128"/>
    </row>
    <row r="15145" spans="179:183" x14ac:dyDescent="0.35">
      <c r="FW15145" s="128"/>
      <c r="FX15145" s="128"/>
      <c r="FY15145" s="129"/>
      <c r="GA15145" s="128"/>
    </row>
    <row r="15146" spans="179:183" x14ac:dyDescent="0.35">
      <c r="FW15146" s="128"/>
      <c r="FX15146" s="128"/>
      <c r="FY15146" s="129"/>
      <c r="GA15146" s="128"/>
    </row>
    <row r="15147" spans="179:183" x14ac:dyDescent="0.35">
      <c r="FW15147" s="128"/>
      <c r="FX15147" s="128"/>
      <c r="FY15147" s="129"/>
      <c r="GA15147" s="128"/>
    </row>
    <row r="15148" spans="179:183" x14ac:dyDescent="0.35">
      <c r="FW15148" s="128"/>
      <c r="FX15148" s="128"/>
      <c r="FY15148" s="129"/>
      <c r="GA15148" s="128"/>
    </row>
    <row r="15149" spans="179:183" x14ac:dyDescent="0.35">
      <c r="FW15149" s="128"/>
      <c r="FX15149" s="128"/>
      <c r="FY15149" s="129"/>
      <c r="GA15149" s="128"/>
    </row>
    <row r="15150" spans="179:183" x14ac:dyDescent="0.35">
      <c r="FW15150" s="128"/>
      <c r="FX15150" s="128"/>
      <c r="FY15150" s="129"/>
      <c r="GA15150" s="128"/>
    </row>
    <row r="15151" spans="179:183" x14ac:dyDescent="0.35">
      <c r="FW15151" s="128"/>
      <c r="FX15151" s="128"/>
      <c r="FY15151" s="129"/>
      <c r="GA15151" s="128"/>
    </row>
    <row r="15152" spans="179:183" x14ac:dyDescent="0.35">
      <c r="FW15152" s="128"/>
      <c r="FX15152" s="128"/>
      <c r="FY15152" s="129"/>
      <c r="GA15152" s="128"/>
    </row>
    <row r="15153" spans="179:183" x14ac:dyDescent="0.35">
      <c r="FW15153" s="128"/>
      <c r="FX15153" s="128"/>
      <c r="FY15153" s="129"/>
      <c r="GA15153" s="128"/>
    </row>
    <row r="15154" spans="179:183" x14ac:dyDescent="0.35">
      <c r="FW15154" s="128"/>
      <c r="FX15154" s="128"/>
      <c r="FY15154" s="129"/>
      <c r="GA15154" s="128"/>
    </row>
    <row r="15155" spans="179:183" x14ac:dyDescent="0.35">
      <c r="FW15155" s="128"/>
      <c r="FX15155" s="128"/>
      <c r="FY15155" s="129"/>
      <c r="GA15155" s="128"/>
    </row>
    <row r="15156" spans="179:183" x14ac:dyDescent="0.35">
      <c r="FW15156" s="128"/>
      <c r="FX15156" s="128"/>
      <c r="FY15156" s="129"/>
      <c r="GA15156" s="128"/>
    </row>
    <row r="15157" spans="179:183" x14ac:dyDescent="0.35">
      <c r="FW15157" s="128"/>
      <c r="FX15157" s="128"/>
      <c r="FY15157" s="129"/>
      <c r="GA15157" s="128"/>
    </row>
    <row r="15158" spans="179:183" x14ac:dyDescent="0.35">
      <c r="FW15158" s="128"/>
      <c r="FX15158" s="128"/>
      <c r="FY15158" s="129"/>
      <c r="GA15158" s="128"/>
    </row>
    <row r="15159" spans="179:183" x14ac:dyDescent="0.35">
      <c r="FW15159" s="128"/>
      <c r="FX15159" s="128"/>
      <c r="FY15159" s="129"/>
      <c r="GA15159" s="128"/>
    </row>
    <row r="15160" spans="179:183" x14ac:dyDescent="0.35">
      <c r="FW15160" s="128"/>
      <c r="FX15160" s="128"/>
      <c r="FY15160" s="129"/>
      <c r="GA15160" s="128"/>
    </row>
    <row r="15161" spans="179:183" x14ac:dyDescent="0.35">
      <c r="FW15161" s="128"/>
      <c r="FX15161" s="128"/>
      <c r="FY15161" s="129"/>
      <c r="GA15161" s="128"/>
    </row>
    <row r="15162" spans="179:183" x14ac:dyDescent="0.35">
      <c r="FW15162" s="128"/>
      <c r="FX15162" s="128"/>
      <c r="FY15162" s="129"/>
      <c r="GA15162" s="128"/>
    </row>
    <row r="15163" spans="179:183" x14ac:dyDescent="0.35">
      <c r="FW15163" s="128"/>
      <c r="FX15163" s="128"/>
      <c r="FY15163" s="129"/>
      <c r="GA15163" s="128"/>
    </row>
    <row r="15164" spans="179:183" x14ac:dyDescent="0.35">
      <c r="FW15164" s="128"/>
      <c r="FX15164" s="128"/>
      <c r="FY15164" s="129"/>
      <c r="GA15164" s="128"/>
    </row>
    <row r="15165" spans="179:183" x14ac:dyDescent="0.35">
      <c r="FW15165" s="128"/>
      <c r="FX15165" s="128"/>
      <c r="FY15165" s="129"/>
      <c r="GA15165" s="128"/>
    </row>
    <row r="15166" spans="179:183" x14ac:dyDescent="0.35">
      <c r="FW15166" s="128"/>
      <c r="FX15166" s="128"/>
      <c r="FY15166" s="129"/>
      <c r="GA15166" s="128"/>
    </row>
    <row r="15167" spans="179:183" x14ac:dyDescent="0.35">
      <c r="FW15167" s="128"/>
      <c r="FX15167" s="128"/>
      <c r="FY15167" s="129"/>
      <c r="GA15167" s="128"/>
    </row>
    <row r="15168" spans="179:183" x14ac:dyDescent="0.35">
      <c r="FW15168" s="128"/>
      <c r="FX15168" s="128"/>
      <c r="FY15168" s="129"/>
      <c r="GA15168" s="128"/>
    </row>
    <row r="15169" spans="179:183" x14ac:dyDescent="0.35">
      <c r="FW15169" s="128"/>
      <c r="FX15169" s="128"/>
      <c r="FY15169" s="129"/>
      <c r="GA15169" s="128"/>
    </row>
    <row r="15170" spans="179:183" x14ac:dyDescent="0.35">
      <c r="FW15170" s="128"/>
      <c r="FX15170" s="128"/>
      <c r="FY15170" s="129"/>
      <c r="GA15170" s="128"/>
    </row>
    <row r="15171" spans="179:183" x14ac:dyDescent="0.35">
      <c r="FW15171" s="128"/>
      <c r="FX15171" s="128"/>
      <c r="FY15171" s="129"/>
      <c r="GA15171" s="128"/>
    </row>
    <row r="15172" spans="179:183" x14ac:dyDescent="0.35">
      <c r="FW15172" s="128"/>
      <c r="FX15172" s="128"/>
      <c r="FY15172" s="129"/>
      <c r="GA15172" s="128"/>
    </row>
    <row r="15173" spans="179:183" x14ac:dyDescent="0.35">
      <c r="FW15173" s="128"/>
      <c r="FX15173" s="128"/>
      <c r="FY15173" s="129"/>
      <c r="GA15173" s="128"/>
    </row>
    <row r="15174" spans="179:183" x14ac:dyDescent="0.35">
      <c r="FW15174" s="128"/>
      <c r="FX15174" s="128"/>
      <c r="FY15174" s="129"/>
      <c r="GA15174" s="128"/>
    </row>
    <row r="15175" spans="179:183" x14ac:dyDescent="0.35">
      <c r="FW15175" s="128"/>
      <c r="FX15175" s="128"/>
      <c r="FY15175" s="129"/>
      <c r="GA15175" s="128"/>
    </row>
    <row r="15176" spans="179:183" x14ac:dyDescent="0.35">
      <c r="FW15176" s="128"/>
      <c r="FX15176" s="128"/>
      <c r="FY15176" s="129"/>
      <c r="GA15176" s="128"/>
    </row>
    <row r="15177" spans="179:183" x14ac:dyDescent="0.35">
      <c r="FW15177" s="128"/>
      <c r="FX15177" s="128"/>
      <c r="FY15177" s="129"/>
      <c r="GA15177" s="128"/>
    </row>
    <row r="15178" spans="179:183" x14ac:dyDescent="0.35">
      <c r="FW15178" s="128"/>
      <c r="FX15178" s="128"/>
      <c r="FY15178" s="129"/>
      <c r="GA15178" s="128"/>
    </row>
    <row r="15179" spans="179:183" x14ac:dyDescent="0.35">
      <c r="FW15179" s="128"/>
      <c r="FX15179" s="128"/>
      <c r="FY15179" s="129"/>
      <c r="GA15179" s="128"/>
    </row>
    <row r="15180" spans="179:183" x14ac:dyDescent="0.35">
      <c r="FW15180" s="128"/>
      <c r="FX15180" s="128"/>
      <c r="FY15180" s="129"/>
      <c r="GA15180" s="128"/>
    </row>
    <row r="15181" spans="179:183" x14ac:dyDescent="0.35">
      <c r="FW15181" s="128"/>
      <c r="FX15181" s="128"/>
      <c r="FY15181" s="129"/>
      <c r="GA15181" s="128"/>
    </row>
    <row r="15182" spans="179:183" x14ac:dyDescent="0.35">
      <c r="FW15182" s="128"/>
      <c r="FX15182" s="128"/>
      <c r="FY15182" s="129"/>
      <c r="GA15182" s="128"/>
    </row>
    <row r="15183" spans="179:183" x14ac:dyDescent="0.35">
      <c r="FW15183" s="128"/>
      <c r="FX15183" s="128"/>
      <c r="FY15183" s="129"/>
      <c r="GA15183" s="128"/>
    </row>
    <row r="15184" spans="179:183" x14ac:dyDescent="0.35">
      <c r="FW15184" s="128"/>
      <c r="FX15184" s="128"/>
      <c r="FY15184" s="129"/>
      <c r="GA15184" s="128"/>
    </row>
    <row r="15185" spans="179:183" x14ac:dyDescent="0.35">
      <c r="FW15185" s="128"/>
      <c r="FX15185" s="128"/>
      <c r="FY15185" s="129"/>
      <c r="GA15185" s="128"/>
    </row>
    <row r="15186" spans="179:183" x14ac:dyDescent="0.35">
      <c r="FW15186" s="128"/>
      <c r="FX15186" s="128"/>
      <c r="FY15186" s="129"/>
      <c r="GA15186" s="128"/>
    </row>
    <row r="15187" spans="179:183" x14ac:dyDescent="0.35">
      <c r="FW15187" s="128"/>
      <c r="FX15187" s="128"/>
      <c r="FY15187" s="129"/>
      <c r="GA15187" s="128"/>
    </row>
    <row r="15188" spans="179:183" x14ac:dyDescent="0.35">
      <c r="FW15188" s="128"/>
      <c r="FX15188" s="128"/>
      <c r="FY15188" s="129"/>
      <c r="GA15188" s="128"/>
    </row>
    <row r="15189" spans="179:183" x14ac:dyDescent="0.35">
      <c r="FW15189" s="128"/>
      <c r="FX15189" s="128"/>
      <c r="FY15189" s="129"/>
      <c r="GA15189" s="128"/>
    </row>
    <row r="15190" spans="179:183" x14ac:dyDescent="0.35">
      <c r="FW15190" s="128"/>
      <c r="FX15190" s="128"/>
      <c r="FY15190" s="129"/>
      <c r="GA15190" s="128"/>
    </row>
    <row r="15191" spans="179:183" x14ac:dyDescent="0.35">
      <c r="FW15191" s="128"/>
      <c r="FX15191" s="128"/>
      <c r="FY15191" s="129"/>
      <c r="GA15191" s="128"/>
    </row>
    <row r="15192" spans="179:183" x14ac:dyDescent="0.35">
      <c r="FW15192" s="128"/>
      <c r="FX15192" s="128"/>
      <c r="FY15192" s="129"/>
      <c r="GA15192" s="128"/>
    </row>
    <row r="15193" spans="179:183" x14ac:dyDescent="0.35">
      <c r="FW15193" s="128"/>
      <c r="FX15193" s="128"/>
      <c r="FY15193" s="129"/>
      <c r="GA15193" s="128"/>
    </row>
    <row r="15194" spans="179:183" x14ac:dyDescent="0.35">
      <c r="FW15194" s="128"/>
      <c r="FX15194" s="128"/>
      <c r="FY15194" s="129"/>
      <c r="GA15194" s="128"/>
    </row>
    <row r="15195" spans="179:183" x14ac:dyDescent="0.35">
      <c r="FW15195" s="128"/>
      <c r="FX15195" s="128"/>
      <c r="FY15195" s="129"/>
      <c r="GA15195" s="128"/>
    </row>
    <row r="15196" spans="179:183" x14ac:dyDescent="0.35">
      <c r="FW15196" s="128"/>
      <c r="FX15196" s="128"/>
      <c r="FY15196" s="129"/>
      <c r="GA15196" s="128"/>
    </row>
    <row r="15197" spans="179:183" x14ac:dyDescent="0.35">
      <c r="FW15197" s="128"/>
      <c r="FX15197" s="128"/>
      <c r="FY15197" s="129"/>
      <c r="GA15197" s="128"/>
    </row>
    <row r="15198" spans="179:183" x14ac:dyDescent="0.35">
      <c r="FW15198" s="128"/>
      <c r="FX15198" s="128"/>
      <c r="FY15198" s="129"/>
      <c r="GA15198" s="128"/>
    </row>
    <row r="15199" spans="179:183" x14ac:dyDescent="0.35">
      <c r="FW15199" s="128"/>
      <c r="FX15199" s="128"/>
      <c r="FY15199" s="129"/>
      <c r="GA15199" s="128"/>
    </row>
    <row r="15200" spans="179:183" x14ac:dyDescent="0.35">
      <c r="FW15200" s="128"/>
      <c r="FX15200" s="128"/>
      <c r="FY15200" s="129"/>
      <c r="GA15200" s="128"/>
    </row>
    <row r="15201" spans="179:183" x14ac:dyDescent="0.35">
      <c r="FW15201" s="128"/>
      <c r="FX15201" s="128"/>
      <c r="FY15201" s="129"/>
      <c r="GA15201" s="128"/>
    </row>
    <row r="15202" spans="179:183" x14ac:dyDescent="0.35">
      <c r="FW15202" s="128"/>
      <c r="FX15202" s="128"/>
      <c r="FY15202" s="129"/>
      <c r="GA15202" s="128"/>
    </row>
    <row r="15203" spans="179:183" x14ac:dyDescent="0.35">
      <c r="FW15203" s="128"/>
      <c r="FX15203" s="128"/>
      <c r="FY15203" s="129"/>
      <c r="GA15203" s="128"/>
    </row>
    <row r="15204" spans="179:183" x14ac:dyDescent="0.35">
      <c r="FW15204" s="128"/>
      <c r="FX15204" s="128"/>
      <c r="FY15204" s="129"/>
      <c r="GA15204" s="128"/>
    </row>
    <row r="15205" spans="179:183" x14ac:dyDescent="0.35">
      <c r="FW15205" s="128"/>
      <c r="FX15205" s="128"/>
      <c r="FY15205" s="129"/>
      <c r="GA15205" s="128"/>
    </row>
    <row r="15206" spans="179:183" x14ac:dyDescent="0.35">
      <c r="FW15206" s="128"/>
      <c r="FX15206" s="128"/>
      <c r="FY15206" s="129"/>
      <c r="GA15206" s="128"/>
    </row>
    <row r="15207" spans="179:183" x14ac:dyDescent="0.35">
      <c r="FW15207" s="128"/>
      <c r="FX15207" s="128"/>
      <c r="FY15207" s="129"/>
      <c r="GA15207" s="128"/>
    </row>
    <row r="15208" spans="179:183" x14ac:dyDescent="0.35">
      <c r="FW15208" s="128"/>
      <c r="FX15208" s="128"/>
      <c r="FY15208" s="129"/>
      <c r="GA15208" s="128"/>
    </row>
    <row r="15209" spans="179:183" x14ac:dyDescent="0.35">
      <c r="FW15209" s="128"/>
      <c r="FX15209" s="128"/>
      <c r="FY15209" s="129"/>
      <c r="GA15209" s="128"/>
    </row>
    <row r="15210" spans="179:183" x14ac:dyDescent="0.35">
      <c r="FW15210" s="128"/>
      <c r="FX15210" s="128"/>
      <c r="FY15210" s="129"/>
      <c r="GA15210" s="128"/>
    </row>
    <row r="15211" spans="179:183" x14ac:dyDescent="0.35">
      <c r="FW15211" s="128"/>
      <c r="FX15211" s="128"/>
      <c r="FY15211" s="129"/>
      <c r="GA15211" s="128"/>
    </row>
    <row r="15212" spans="179:183" x14ac:dyDescent="0.35">
      <c r="FW15212" s="128"/>
      <c r="FX15212" s="128"/>
      <c r="FY15212" s="129"/>
      <c r="GA15212" s="128"/>
    </row>
    <row r="15213" spans="179:183" x14ac:dyDescent="0.35">
      <c r="FW15213" s="128"/>
      <c r="FX15213" s="128"/>
      <c r="FY15213" s="129"/>
      <c r="GA15213" s="128"/>
    </row>
    <row r="15214" spans="179:183" x14ac:dyDescent="0.35">
      <c r="FW15214" s="128"/>
      <c r="FX15214" s="128"/>
      <c r="FY15214" s="129"/>
      <c r="GA15214" s="128"/>
    </row>
    <row r="15215" spans="179:183" x14ac:dyDescent="0.35">
      <c r="FW15215" s="128"/>
      <c r="FX15215" s="128"/>
      <c r="FY15215" s="129"/>
      <c r="GA15215" s="128"/>
    </row>
    <row r="15216" spans="179:183" x14ac:dyDescent="0.35">
      <c r="FW15216" s="128"/>
      <c r="FX15216" s="128"/>
      <c r="FY15216" s="129"/>
      <c r="GA15216" s="128"/>
    </row>
    <row r="15217" spans="179:183" x14ac:dyDescent="0.35">
      <c r="FW15217" s="128"/>
      <c r="FX15217" s="128"/>
      <c r="FY15217" s="129"/>
      <c r="GA15217" s="128"/>
    </row>
    <row r="15218" spans="179:183" x14ac:dyDescent="0.35">
      <c r="FW15218" s="128"/>
      <c r="FX15218" s="128"/>
      <c r="FY15218" s="129"/>
      <c r="GA15218" s="128"/>
    </row>
    <row r="15219" spans="179:183" x14ac:dyDescent="0.35">
      <c r="FW15219" s="128"/>
      <c r="FX15219" s="128"/>
      <c r="FY15219" s="129"/>
      <c r="GA15219" s="128"/>
    </row>
    <row r="15220" spans="179:183" x14ac:dyDescent="0.35">
      <c r="FW15220" s="128"/>
      <c r="FX15220" s="128"/>
      <c r="FY15220" s="129"/>
      <c r="GA15220" s="128"/>
    </row>
    <row r="15221" spans="179:183" x14ac:dyDescent="0.35">
      <c r="FW15221" s="128"/>
      <c r="FX15221" s="128"/>
      <c r="FY15221" s="129"/>
      <c r="GA15221" s="128"/>
    </row>
    <row r="15222" spans="179:183" x14ac:dyDescent="0.35">
      <c r="FW15222" s="128"/>
      <c r="FX15222" s="128"/>
      <c r="FY15222" s="129"/>
      <c r="GA15222" s="128"/>
    </row>
    <row r="15223" spans="179:183" x14ac:dyDescent="0.35">
      <c r="FW15223" s="128"/>
      <c r="FX15223" s="128"/>
      <c r="FY15223" s="129"/>
      <c r="GA15223" s="128"/>
    </row>
    <row r="15224" spans="179:183" x14ac:dyDescent="0.35">
      <c r="FW15224" s="128"/>
      <c r="FX15224" s="128"/>
      <c r="FY15224" s="129"/>
      <c r="GA15224" s="128"/>
    </row>
    <row r="15225" spans="179:183" x14ac:dyDescent="0.35">
      <c r="FW15225" s="128"/>
      <c r="FX15225" s="128"/>
      <c r="FY15225" s="129"/>
      <c r="GA15225" s="128"/>
    </row>
    <row r="15226" spans="179:183" x14ac:dyDescent="0.35">
      <c r="FW15226" s="128"/>
      <c r="FX15226" s="128"/>
      <c r="FY15226" s="129"/>
      <c r="GA15226" s="128"/>
    </row>
    <row r="15227" spans="179:183" x14ac:dyDescent="0.35">
      <c r="FW15227" s="128"/>
      <c r="FX15227" s="128"/>
      <c r="FY15227" s="129"/>
      <c r="GA15227" s="128"/>
    </row>
    <row r="15228" spans="179:183" x14ac:dyDescent="0.35">
      <c r="FW15228" s="128"/>
      <c r="FX15228" s="128"/>
      <c r="FY15228" s="129"/>
      <c r="GA15228" s="128"/>
    </row>
    <row r="15229" spans="179:183" x14ac:dyDescent="0.35">
      <c r="FW15229" s="128"/>
      <c r="FX15229" s="128"/>
      <c r="FY15229" s="129"/>
      <c r="GA15229" s="128"/>
    </row>
    <row r="15230" spans="179:183" x14ac:dyDescent="0.35">
      <c r="FW15230" s="128"/>
      <c r="FX15230" s="128"/>
      <c r="FY15230" s="129"/>
      <c r="GA15230" s="128"/>
    </row>
    <row r="15231" spans="179:183" x14ac:dyDescent="0.35">
      <c r="FW15231" s="128"/>
      <c r="FX15231" s="128"/>
      <c r="FY15231" s="129"/>
      <c r="GA15231" s="128"/>
    </row>
    <row r="15232" spans="179:183" x14ac:dyDescent="0.35">
      <c r="FW15232" s="128"/>
      <c r="FX15232" s="128"/>
      <c r="FY15232" s="129"/>
      <c r="GA15232" s="128"/>
    </row>
    <row r="15233" spans="179:183" x14ac:dyDescent="0.35">
      <c r="FW15233" s="128"/>
      <c r="FX15233" s="128"/>
      <c r="FY15233" s="129"/>
      <c r="GA15233" s="128"/>
    </row>
    <row r="15234" spans="179:183" x14ac:dyDescent="0.35">
      <c r="FW15234" s="128"/>
      <c r="FX15234" s="128"/>
      <c r="FY15234" s="129"/>
      <c r="GA15234" s="128"/>
    </row>
    <row r="15235" spans="179:183" x14ac:dyDescent="0.35">
      <c r="FW15235" s="128"/>
      <c r="FX15235" s="128"/>
      <c r="FY15235" s="129"/>
      <c r="GA15235" s="128"/>
    </row>
    <row r="15236" spans="179:183" x14ac:dyDescent="0.35">
      <c r="FW15236" s="128"/>
      <c r="FX15236" s="128"/>
      <c r="FY15236" s="129"/>
      <c r="GA15236" s="128"/>
    </row>
    <row r="15237" spans="179:183" x14ac:dyDescent="0.35">
      <c r="FW15237" s="128"/>
      <c r="FX15237" s="128"/>
      <c r="FY15237" s="129"/>
      <c r="GA15237" s="128"/>
    </row>
    <row r="15238" spans="179:183" x14ac:dyDescent="0.35">
      <c r="FW15238" s="128"/>
      <c r="FX15238" s="128"/>
      <c r="FY15238" s="129"/>
      <c r="GA15238" s="128"/>
    </row>
    <row r="15239" spans="179:183" x14ac:dyDescent="0.35">
      <c r="FW15239" s="128"/>
      <c r="FX15239" s="128"/>
      <c r="FY15239" s="129"/>
      <c r="GA15239" s="128"/>
    </row>
    <row r="15240" spans="179:183" x14ac:dyDescent="0.35">
      <c r="FW15240" s="128"/>
      <c r="FX15240" s="128"/>
      <c r="FY15240" s="129"/>
      <c r="GA15240" s="128"/>
    </row>
    <row r="15241" spans="179:183" x14ac:dyDescent="0.35">
      <c r="FW15241" s="128"/>
      <c r="FX15241" s="128"/>
      <c r="FY15241" s="129"/>
      <c r="GA15241" s="128"/>
    </row>
    <row r="15242" spans="179:183" x14ac:dyDescent="0.35">
      <c r="FW15242" s="128"/>
      <c r="FX15242" s="128"/>
      <c r="FY15242" s="129"/>
      <c r="GA15242" s="128"/>
    </row>
    <row r="15243" spans="179:183" x14ac:dyDescent="0.35">
      <c r="FW15243" s="128"/>
      <c r="FX15243" s="128"/>
      <c r="FY15243" s="129"/>
      <c r="GA15243" s="128"/>
    </row>
    <row r="15244" spans="179:183" x14ac:dyDescent="0.35">
      <c r="FW15244" s="128"/>
      <c r="FX15244" s="128"/>
      <c r="FY15244" s="129"/>
      <c r="GA15244" s="128"/>
    </row>
    <row r="15245" spans="179:183" x14ac:dyDescent="0.35">
      <c r="FW15245" s="128"/>
      <c r="FX15245" s="128"/>
      <c r="FY15245" s="129"/>
      <c r="GA15245" s="128"/>
    </row>
    <row r="15246" spans="179:183" x14ac:dyDescent="0.35">
      <c r="FW15246" s="128"/>
      <c r="FX15246" s="128"/>
      <c r="FY15246" s="129"/>
      <c r="GA15246" s="128"/>
    </row>
    <row r="15247" spans="179:183" x14ac:dyDescent="0.35">
      <c r="FW15247" s="128"/>
      <c r="FX15247" s="128"/>
      <c r="FY15247" s="129"/>
      <c r="GA15247" s="128"/>
    </row>
    <row r="15248" spans="179:183" x14ac:dyDescent="0.35">
      <c r="FW15248" s="128"/>
      <c r="FX15248" s="128"/>
      <c r="FY15248" s="129"/>
      <c r="GA15248" s="128"/>
    </row>
    <row r="15249" spans="179:183" x14ac:dyDescent="0.35">
      <c r="FW15249" s="128"/>
      <c r="FX15249" s="128"/>
      <c r="FY15249" s="129"/>
      <c r="GA15249" s="128"/>
    </row>
    <row r="15250" spans="179:183" x14ac:dyDescent="0.35">
      <c r="FW15250" s="128"/>
      <c r="FX15250" s="128"/>
      <c r="FY15250" s="129"/>
      <c r="GA15250" s="128"/>
    </row>
    <row r="15251" spans="179:183" x14ac:dyDescent="0.35">
      <c r="FW15251" s="128"/>
      <c r="FX15251" s="128"/>
      <c r="FY15251" s="129"/>
      <c r="GA15251" s="128"/>
    </row>
    <row r="15252" spans="179:183" x14ac:dyDescent="0.35">
      <c r="FW15252" s="128"/>
      <c r="FX15252" s="128"/>
      <c r="FY15252" s="129"/>
      <c r="GA15252" s="128"/>
    </row>
    <row r="15253" spans="179:183" x14ac:dyDescent="0.35">
      <c r="FW15253" s="128"/>
      <c r="FX15253" s="128"/>
      <c r="FY15253" s="129"/>
      <c r="GA15253" s="128"/>
    </row>
    <row r="15254" spans="179:183" x14ac:dyDescent="0.35">
      <c r="FW15254" s="128"/>
      <c r="FX15254" s="128"/>
      <c r="FY15254" s="129"/>
      <c r="GA15254" s="128"/>
    </row>
    <row r="15255" spans="179:183" x14ac:dyDescent="0.35">
      <c r="FW15255" s="128"/>
      <c r="FX15255" s="128"/>
      <c r="FY15255" s="129"/>
      <c r="GA15255" s="128"/>
    </row>
    <row r="15256" spans="179:183" x14ac:dyDescent="0.35">
      <c r="FW15256" s="128"/>
      <c r="FX15256" s="128"/>
      <c r="FY15256" s="129"/>
      <c r="GA15256" s="128"/>
    </row>
    <row r="15257" spans="179:183" x14ac:dyDescent="0.35">
      <c r="FW15257" s="128"/>
      <c r="FX15257" s="128"/>
      <c r="FY15257" s="129"/>
      <c r="GA15257" s="128"/>
    </row>
    <row r="15258" spans="179:183" x14ac:dyDescent="0.35">
      <c r="FW15258" s="128"/>
      <c r="FX15258" s="128"/>
      <c r="FY15258" s="129"/>
      <c r="GA15258" s="128"/>
    </row>
    <row r="15259" spans="179:183" x14ac:dyDescent="0.35">
      <c r="FW15259" s="128"/>
      <c r="FX15259" s="128"/>
      <c r="FY15259" s="129"/>
      <c r="GA15259" s="128"/>
    </row>
    <row r="15260" spans="179:183" x14ac:dyDescent="0.35">
      <c r="FW15260" s="128"/>
      <c r="FX15260" s="128"/>
      <c r="FY15260" s="129"/>
      <c r="GA15260" s="128"/>
    </row>
    <row r="15261" spans="179:183" x14ac:dyDescent="0.35">
      <c r="FW15261" s="128"/>
      <c r="FX15261" s="128"/>
      <c r="FY15261" s="129"/>
      <c r="GA15261" s="128"/>
    </row>
    <row r="15262" spans="179:183" x14ac:dyDescent="0.35">
      <c r="FW15262" s="128"/>
      <c r="FX15262" s="128"/>
      <c r="FY15262" s="129"/>
      <c r="GA15262" s="128"/>
    </row>
    <row r="15263" spans="179:183" x14ac:dyDescent="0.35">
      <c r="FW15263" s="128"/>
      <c r="FX15263" s="128"/>
      <c r="FY15263" s="129"/>
      <c r="GA15263" s="128"/>
    </row>
    <row r="15264" spans="179:183" x14ac:dyDescent="0.35">
      <c r="FW15264" s="128"/>
      <c r="FX15264" s="128"/>
      <c r="FY15264" s="129"/>
      <c r="GA15264" s="128"/>
    </row>
    <row r="15265" spans="179:183" x14ac:dyDescent="0.35">
      <c r="FW15265" s="128"/>
      <c r="FX15265" s="128"/>
      <c r="FY15265" s="129"/>
      <c r="GA15265" s="128"/>
    </row>
    <row r="15266" spans="179:183" x14ac:dyDescent="0.35">
      <c r="FW15266" s="128"/>
      <c r="FX15266" s="128"/>
      <c r="FY15266" s="129"/>
      <c r="GA15266" s="128"/>
    </row>
    <row r="15267" spans="179:183" x14ac:dyDescent="0.35">
      <c r="FW15267" s="128"/>
      <c r="FX15267" s="128"/>
      <c r="FY15267" s="129"/>
      <c r="GA15267" s="128"/>
    </row>
    <row r="15268" spans="179:183" x14ac:dyDescent="0.35">
      <c r="FW15268" s="128"/>
      <c r="FX15268" s="128"/>
      <c r="FY15268" s="129"/>
      <c r="GA15268" s="128"/>
    </row>
    <row r="15269" spans="179:183" x14ac:dyDescent="0.35">
      <c r="FW15269" s="128"/>
      <c r="FX15269" s="128"/>
      <c r="FY15269" s="129"/>
      <c r="GA15269" s="128"/>
    </row>
    <row r="15270" spans="179:183" x14ac:dyDescent="0.35">
      <c r="FW15270" s="128"/>
      <c r="FX15270" s="128"/>
      <c r="FY15270" s="129"/>
      <c r="GA15270" s="128"/>
    </row>
    <row r="15271" spans="179:183" x14ac:dyDescent="0.35">
      <c r="FW15271" s="128"/>
      <c r="FX15271" s="128"/>
      <c r="FY15271" s="129"/>
      <c r="GA15271" s="128"/>
    </row>
    <row r="15272" spans="179:183" x14ac:dyDescent="0.35">
      <c r="FW15272" s="128"/>
      <c r="FX15272" s="128"/>
      <c r="FY15272" s="129"/>
      <c r="GA15272" s="128"/>
    </row>
    <row r="15273" spans="179:183" x14ac:dyDescent="0.35">
      <c r="FW15273" s="128"/>
      <c r="FX15273" s="128"/>
      <c r="FY15273" s="129"/>
      <c r="GA15273" s="128"/>
    </row>
    <row r="15274" spans="179:183" x14ac:dyDescent="0.35">
      <c r="FW15274" s="128"/>
      <c r="FX15274" s="128"/>
      <c r="FY15274" s="129"/>
      <c r="GA15274" s="128"/>
    </row>
    <row r="15275" spans="179:183" x14ac:dyDescent="0.35">
      <c r="FW15275" s="128"/>
      <c r="FX15275" s="128"/>
      <c r="FY15275" s="129"/>
      <c r="GA15275" s="128"/>
    </row>
    <row r="15276" spans="179:183" x14ac:dyDescent="0.35">
      <c r="FW15276" s="128"/>
      <c r="FX15276" s="128"/>
      <c r="FY15276" s="129"/>
      <c r="GA15276" s="128"/>
    </row>
    <row r="15277" spans="179:183" x14ac:dyDescent="0.35">
      <c r="FW15277" s="128"/>
      <c r="FX15277" s="128"/>
      <c r="FY15277" s="129"/>
      <c r="GA15277" s="128"/>
    </row>
    <row r="15278" spans="179:183" x14ac:dyDescent="0.35">
      <c r="FW15278" s="128"/>
      <c r="FX15278" s="128"/>
      <c r="FY15278" s="129"/>
      <c r="GA15278" s="128"/>
    </row>
    <row r="15279" spans="179:183" x14ac:dyDescent="0.35">
      <c r="FW15279" s="128"/>
      <c r="FX15279" s="128"/>
      <c r="FY15279" s="129"/>
      <c r="GA15279" s="128"/>
    </row>
    <row r="15280" spans="179:183" x14ac:dyDescent="0.35">
      <c r="FW15280" s="128"/>
      <c r="FX15280" s="128"/>
      <c r="FY15280" s="129"/>
      <c r="GA15280" s="128"/>
    </row>
    <row r="15281" spans="179:183" x14ac:dyDescent="0.35">
      <c r="FW15281" s="128"/>
      <c r="FX15281" s="128"/>
      <c r="FY15281" s="129"/>
      <c r="GA15281" s="128"/>
    </row>
    <row r="15282" spans="179:183" x14ac:dyDescent="0.35">
      <c r="FW15282" s="128"/>
      <c r="FX15282" s="128"/>
      <c r="FY15282" s="129"/>
      <c r="GA15282" s="128"/>
    </row>
    <row r="15283" spans="179:183" x14ac:dyDescent="0.35">
      <c r="FW15283" s="128"/>
      <c r="FX15283" s="128"/>
      <c r="FY15283" s="129"/>
      <c r="GA15283" s="128"/>
    </row>
    <row r="15284" spans="179:183" x14ac:dyDescent="0.35">
      <c r="FW15284" s="128"/>
      <c r="FX15284" s="128"/>
      <c r="FY15284" s="129"/>
      <c r="GA15284" s="128"/>
    </row>
    <row r="15285" spans="179:183" x14ac:dyDescent="0.35">
      <c r="FW15285" s="128"/>
      <c r="FX15285" s="128"/>
      <c r="FY15285" s="129"/>
      <c r="GA15285" s="128"/>
    </row>
    <row r="15286" spans="179:183" x14ac:dyDescent="0.35">
      <c r="FW15286" s="128"/>
      <c r="FX15286" s="128"/>
      <c r="FY15286" s="129"/>
      <c r="GA15286" s="128"/>
    </row>
    <row r="15287" spans="179:183" x14ac:dyDescent="0.35">
      <c r="FW15287" s="128"/>
      <c r="FX15287" s="128"/>
      <c r="FY15287" s="129"/>
      <c r="GA15287" s="128"/>
    </row>
    <row r="15288" spans="179:183" x14ac:dyDescent="0.35">
      <c r="FW15288" s="128"/>
      <c r="FX15288" s="128"/>
      <c r="FY15288" s="129"/>
      <c r="GA15288" s="128"/>
    </row>
    <row r="15289" spans="179:183" x14ac:dyDescent="0.35">
      <c r="FW15289" s="128"/>
      <c r="FX15289" s="128"/>
      <c r="FY15289" s="129"/>
      <c r="GA15289" s="128"/>
    </row>
    <row r="15290" spans="179:183" x14ac:dyDescent="0.35">
      <c r="FW15290" s="128"/>
      <c r="FX15290" s="128"/>
      <c r="FY15290" s="129"/>
      <c r="GA15290" s="128"/>
    </row>
    <row r="15291" spans="179:183" x14ac:dyDescent="0.35">
      <c r="FW15291" s="128"/>
      <c r="FX15291" s="128"/>
      <c r="FY15291" s="129"/>
      <c r="GA15291" s="128"/>
    </row>
    <row r="15292" spans="179:183" x14ac:dyDescent="0.35">
      <c r="FW15292" s="128"/>
      <c r="FX15292" s="128"/>
      <c r="FY15292" s="129"/>
      <c r="GA15292" s="128"/>
    </row>
    <row r="15293" spans="179:183" x14ac:dyDescent="0.35">
      <c r="FW15293" s="128"/>
      <c r="FX15293" s="128"/>
      <c r="FY15293" s="129"/>
      <c r="GA15293" s="128"/>
    </row>
    <row r="15294" spans="179:183" x14ac:dyDescent="0.35">
      <c r="FW15294" s="128"/>
      <c r="FX15294" s="128"/>
      <c r="FY15294" s="129"/>
      <c r="GA15294" s="128"/>
    </row>
    <row r="15295" spans="179:183" x14ac:dyDescent="0.35">
      <c r="FW15295" s="128"/>
      <c r="FX15295" s="128"/>
      <c r="FY15295" s="129"/>
      <c r="GA15295" s="128"/>
    </row>
    <row r="15296" spans="179:183" x14ac:dyDescent="0.35">
      <c r="FW15296" s="128"/>
      <c r="FX15296" s="128"/>
      <c r="FY15296" s="129"/>
      <c r="GA15296" s="128"/>
    </row>
    <row r="15297" spans="179:183" x14ac:dyDescent="0.35">
      <c r="FW15297" s="128"/>
      <c r="FX15297" s="128"/>
      <c r="FY15297" s="129"/>
      <c r="GA15297" s="128"/>
    </row>
    <row r="15298" spans="179:183" x14ac:dyDescent="0.35">
      <c r="FW15298" s="128"/>
      <c r="FX15298" s="128"/>
      <c r="FY15298" s="129"/>
      <c r="GA15298" s="128"/>
    </row>
    <row r="15299" spans="179:183" x14ac:dyDescent="0.35">
      <c r="FW15299" s="128"/>
      <c r="FX15299" s="128"/>
      <c r="FY15299" s="129"/>
      <c r="GA15299" s="128"/>
    </row>
    <row r="15300" spans="179:183" x14ac:dyDescent="0.35">
      <c r="FW15300" s="128"/>
      <c r="FX15300" s="128"/>
      <c r="FY15300" s="129"/>
      <c r="GA15300" s="128"/>
    </row>
    <row r="15301" spans="179:183" x14ac:dyDescent="0.35">
      <c r="FW15301" s="128"/>
      <c r="FX15301" s="128"/>
      <c r="FY15301" s="129"/>
      <c r="GA15301" s="128"/>
    </row>
    <row r="15302" spans="179:183" x14ac:dyDescent="0.35">
      <c r="FW15302" s="128"/>
      <c r="FX15302" s="128"/>
      <c r="FY15302" s="129"/>
      <c r="GA15302" s="128"/>
    </row>
    <row r="15303" spans="179:183" x14ac:dyDescent="0.35">
      <c r="FW15303" s="128"/>
      <c r="FX15303" s="128"/>
      <c r="FY15303" s="129"/>
      <c r="GA15303" s="128"/>
    </row>
    <row r="15304" spans="179:183" x14ac:dyDescent="0.35">
      <c r="FW15304" s="128"/>
      <c r="FX15304" s="128"/>
      <c r="FY15304" s="129"/>
      <c r="GA15304" s="128"/>
    </row>
    <row r="15305" spans="179:183" x14ac:dyDescent="0.35">
      <c r="FW15305" s="128"/>
      <c r="FX15305" s="128"/>
      <c r="FY15305" s="129"/>
      <c r="GA15305" s="128"/>
    </row>
    <row r="15306" spans="179:183" x14ac:dyDescent="0.35">
      <c r="FW15306" s="128"/>
      <c r="FX15306" s="128"/>
      <c r="FY15306" s="129"/>
      <c r="GA15306" s="128"/>
    </row>
    <row r="15307" spans="179:183" x14ac:dyDescent="0.35">
      <c r="FW15307" s="128"/>
      <c r="FX15307" s="128"/>
      <c r="FY15307" s="129"/>
      <c r="GA15307" s="128"/>
    </row>
    <row r="15308" spans="179:183" x14ac:dyDescent="0.35">
      <c r="FW15308" s="128"/>
      <c r="FX15308" s="128"/>
      <c r="FY15308" s="129"/>
      <c r="GA15308" s="128"/>
    </row>
    <row r="15309" spans="179:183" x14ac:dyDescent="0.35">
      <c r="FW15309" s="128"/>
      <c r="FX15309" s="128"/>
      <c r="FY15309" s="129"/>
      <c r="GA15309" s="128"/>
    </row>
    <row r="15310" spans="179:183" x14ac:dyDescent="0.35">
      <c r="FW15310" s="128"/>
      <c r="FX15310" s="128"/>
      <c r="FY15310" s="129"/>
      <c r="GA15310" s="128"/>
    </row>
    <row r="15311" spans="179:183" x14ac:dyDescent="0.35">
      <c r="FW15311" s="128"/>
      <c r="FX15311" s="128"/>
      <c r="FY15311" s="129"/>
      <c r="GA15311" s="128"/>
    </row>
    <row r="15312" spans="179:183" x14ac:dyDescent="0.35">
      <c r="FW15312" s="128"/>
      <c r="FX15312" s="128"/>
      <c r="FY15312" s="129"/>
      <c r="GA15312" s="128"/>
    </row>
    <row r="15313" spans="179:183" x14ac:dyDescent="0.35">
      <c r="FW15313" s="128"/>
      <c r="FX15313" s="128"/>
      <c r="FY15313" s="129"/>
      <c r="GA15313" s="128"/>
    </row>
    <row r="15314" spans="179:183" x14ac:dyDescent="0.35">
      <c r="FW15314" s="128"/>
      <c r="FX15314" s="128"/>
      <c r="FY15314" s="129"/>
      <c r="GA15314" s="128"/>
    </row>
    <row r="15315" spans="179:183" x14ac:dyDescent="0.35">
      <c r="FW15315" s="128"/>
      <c r="FX15315" s="128"/>
      <c r="FY15315" s="129"/>
      <c r="GA15315" s="128"/>
    </row>
    <row r="15316" spans="179:183" x14ac:dyDescent="0.35">
      <c r="FW15316" s="128"/>
      <c r="FX15316" s="128"/>
      <c r="FY15316" s="129"/>
      <c r="GA15316" s="128"/>
    </row>
    <row r="15317" spans="179:183" x14ac:dyDescent="0.35">
      <c r="FW15317" s="128"/>
      <c r="FX15317" s="128"/>
      <c r="FY15317" s="129"/>
      <c r="GA15317" s="128"/>
    </row>
    <row r="15318" spans="179:183" x14ac:dyDescent="0.35">
      <c r="FW15318" s="128"/>
      <c r="FX15318" s="128"/>
      <c r="FY15318" s="129"/>
      <c r="GA15318" s="128"/>
    </row>
    <row r="15319" spans="179:183" x14ac:dyDescent="0.35">
      <c r="FW15319" s="128"/>
      <c r="FX15319" s="128"/>
      <c r="FY15319" s="129"/>
      <c r="GA15319" s="128"/>
    </row>
    <row r="15320" spans="179:183" x14ac:dyDescent="0.35">
      <c r="FW15320" s="128"/>
      <c r="FX15320" s="128"/>
      <c r="FY15320" s="129"/>
      <c r="GA15320" s="128"/>
    </row>
    <row r="15321" spans="179:183" x14ac:dyDescent="0.35">
      <c r="FW15321" s="128"/>
      <c r="FX15321" s="128"/>
      <c r="FY15321" s="129"/>
      <c r="GA15321" s="128"/>
    </row>
    <row r="15322" spans="179:183" x14ac:dyDescent="0.35">
      <c r="FW15322" s="128"/>
      <c r="FX15322" s="128"/>
      <c r="FY15322" s="129"/>
      <c r="GA15322" s="128"/>
    </row>
    <row r="15323" spans="179:183" x14ac:dyDescent="0.35">
      <c r="FW15323" s="128"/>
      <c r="FX15323" s="128"/>
      <c r="FY15323" s="129"/>
      <c r="GA15323" s="128"/>
    </row>
    <row r="15324" spans="179:183" x14ac:dyDescent="0.35">
      <c r="FW15324" s="128"/>
      <c r="FX15324" s="128"/>
      <c r="FY15324" s="129"/>
      <c r="GA15324" s="128"/>
    </row>
    <row r="15325" spans="179:183" x14ac:dyDescent="0.35">
      <c r="FW15325" s="128"/>
      <c r="FX15325" s="128"/>
      <c r="FY15325" s="129"/>
      <c r="GA15325" s="128"/>
    </row>
    <row r="15326" spans="179:183" x14ac:dyDescent="0.35">
      <c r="FW15326" s="128"/>
      <c r="FX15326" s="128"/>
      <c r="FY15326" s="129"/>
      <c r="GA15326" s="128"/>
    </row>
    <row r="15327" spans="179:183" x14ac:dyDescent="0.35">
      <c r="FW15327" s="128"/>
      <c r="FX15327" s="128"/>
      <c r="FY15327" s="129"/>
      <c r="GA15327" s="128"/>
    </row>
    <row r="15328" spans="179:183" x14ac:dyDescent="0.35">
      <c r="FW15328" s="128"/>
      <c r="FX15328" s="128"/>
      <c r="FY15328" s="129"/>
      <c r="GA15328" s="128"/>
    </row>
    <row r="15329" spans="179:183" x14ac:dyDescent="0.35">
      <c r="FW15329" s="128"/>
      <c r="FX15329" s="128"/>
      <c r="FY15329" s="129"/>
      <c r="GA15329" s="128"/>
    </row>
    <row r="15330" spans="179:183" x14ac:dyDescent="0.35">
      <c r="FW15330" s="128"/>
      <c r="FX15330" s="128"/>
      <c r="FY15330" s="129"/>
      <c r="GA15330" s="128"/>
    </row>
    <row r="15331" spans="179:183" x14ac:dyDescent="0.35">
      <c r="FW15331" s="128"/>
      <c r="FX15331" s="128"/>
      <c r="FY15331" s="129"/>
      <c r="GA15331" s="128"/>
    </row>
    <row r="15332" spans="179:183" x14ac:dyDescent="0.35">
      <c r="FW15332" s="128"/>
      <c r="FX15332" s="128"/>
      <c r="FY15332" s="129"/>
      <c r="GA15332" s="128"/>
    </row>
    <row r="15333" spans="179:183" x14ac:dyDescent="0.35">
      <c r="FW15333" s="128"/>
      <c r="FX15333" s="128"/>
      <c r="FY15333" s="129"/>
      <c r="GA15333" s="128"/>
    </row>
    <row r="15334" spans="179:183" x14ac:dyDescent="0.35">
      <c r="FW15334" s="128"/>
      <c r="FX15334" s="128"/>
      <c r="FY15334" s="129"/>
      <c r="GA15334" s="128"/>
    </row>
    <row r="15335" spans="179:183" x14ac:dyDescent="0.35">
      <c r="FW15335" s="128"/>
      <c r="FX15335" s="128"/>
      <c r="FY15335" s="129"/>
      <c r="GA15335" s="128"/>
    </row>
    <row r="15336" spans="179:183" x14ac:dyDescent="0.35">
      <c r="FW15336" s="128"/>
      <c r="FX15336" s="128"/>
      <c r="FY15336" s="129"/>
      <c r="GA15336" s="128"/>
    </row>
    <row r="15337" spans="179:183" x14ac:dyDescent="0.35">
      <c r="FW15337" s="128"/>
      <c r="FX15337" s="128"/>
      <c r="FY15337" s="129"/>
      <c r="GA15337" s="128"/>
    </row>
    <row r="15338" spans="179:183" x14ac:dyDescent="0.35">
      <c r="FW15338" s="128"/>
      <c r="FX15338" s="128"/>
      <c r="FY15338" s="129"/>
      <c r="GA15338" s="128"/>
    </row>
    <row r="15339" spans="179:183" x14ac:dyDescent="0.35">
      <c r="FW15339" s="128"/>
      <c r="FX15339" s="128"/>
      <c r="FY15339" s="129"/>
      <c r="GA15339" s="128"/>
    </row>
    <row r="15340" spans="179:183" x14ac:dyDescent="0.35">
      <c r="FW15340" s="128"/>
      <c r="FX15340" s="128"/>
      <c r="FY15340" s="129"/>
      <c r="GA15340" s="128"/>
    </row>
    <row r="15341" spans="179:183" x14ac:dyDescent="0.35">
      <c r="FW15341" s="128"/>
      <c r="FX15341" s="128"/>
      <c r="FY15341" s="129"/>
      <c r="GA15341" s="128"/>
    </row>
    <row r="15342" spans="179:183" x14ac:dyDescent="0.35">
      <c r="FW15342" s="128"/>
      <c r="FX15342" s="128"/>
      <c r="FY15342" s="129"/>
      <c r="GA15342" s="128"/>
    </row>
    <row r="15343" spans="179:183" x14ac:dyDescent="0.35">
      <c r="FW15343" s="128"/>
      <c r="FX15343" s="128"/>
      <c r="FY15343" s="129"/>
      <c r="GA15343" s="128"/>
    </row>
    <row r="15344" spans="179:183" x14ac:dyDescent="0.35">
      <c r="FW15344" s="128"/>
      <c r="FX15344" s="128"/>
      <c r="FY15344" s="129"/>
      <c r="GA15344" s="128"/>
    </row>
    <row r="15345" spans="179:183" x14ac:dyDescent="0.35">
      <c r="FW15345" s="128"/>
      <c r="FX15345" s="128"/>
      <c r="FY15345" s="129"/>
      <c r="GA15345" s="128"/>
    </row>
    <row r="15346" spans="179:183" x14ac:dyDescent="0.35">
      <c r="FW15346" s="128"/>
      <c r="FX15346" s="128"/>
      <c r="FY15346" s="129"/>
      <c r="GA15346" s="128"/>
    </row>
    <row r="15347" spans="179:183" x14ac:dyDescent="0.35">
      <c r="FW15347" s="128"/>
      <c r="FX15347" s="128"/>
      <c r="FY15347" s="129"/>
      <c r="GA15347" s="128"/>
    </row>
    <row r="15348" spans="179:183" x14ac:dyDescent="0.35">
      <c r="FW15348" s="128"/>
      <c r="FX15348" s="128"/>
      <c r="FY15348" s="129"/>
      <c r="GA15348" s="128"/>
    </row>
    <row r="15349" spans="179:183" x14ac:dyDescent="0.35">
      <c r="FW15349" s="128"/>
      <c r="FX15349" s="128"/>
      <c r="FY15349" s="129"/>
      <c r="GA15349" s="128"/>
    </row>
    <row r="15350" spans="179:183" x14ac:dyDescent="0.35">
      <c r="FW15350" s="128"/>
      <c r="FX15350" s="128"/>
      <c r="FY15350" s="129"/>
      <c r="GA15350" s="128"/>
    </row>
    <row r="15351" spans="179:183" x14ac:dyDescent="0.35">
      <c r="FW15351" s="128"/>
      <c r="FX15351" s="128"/>
      <c r="FY15351" s="129"/>
      <c r="GA15351" s="128"/>
    </row>
    <row r="15352" spans="179:183" x14ac:dyDescent="0.35">
      <c r="FW15352" s="128"/>
      <c r="FX15352" s="128"/>
      <c r="FY15352" s="129"/>
      <c r="GA15352" s="128"/>
    </row>
    <row r="15353" spans="179:183" x14ac:dyDescent="0.35">
      <c r="FW15353" s="128"/>
      <c r="FX15353" s="128"/>
      <c r="FY15353" s="129"/>
      <c r="GA15353" s="128"/>
    </row>
    <row r="15354" spans="179:183" x14ac:dyDescent="0.35">
      <c r="FW15354" s="128"/>
      <c r="FX15354" s="128"/>
      <c r="FY15354" s="129"/>
      <c r="GA15354" s="128"/>
    </row>
    <row r="15355" spans="179:183" x14ac:dyDescent="0.35">
      <c r="FW15355" s="128"/>
      <c r="FX15355" s="128"/>
      <c r="FY15355" s="129"/>
      <c r="GA15355" s="128"/>
    </row>
    <row r="15356" spans="179:183" x14ac:dyDescent="0.35">
      <c r="FW15356" s="128"/>
      <c r="FX15356" s="128"/>
      <c r="FY15356" s="129"/>
      <c r="GA15356" s="128"/>
    </row>
    <row r="15357" spans="179:183" x14ac:dyDescent="0.35">
      <c r="FW15357" s="128"/>
      <c r="FX15357" s="128"/>
      <c r="FY15357" s="129"/>
      <c r="GA15357" s="128"/>
    </row>
    <row r="15358" spans="179:183" x14ac:dyDescent="0.35">
      <c r="FW15358" s="128"/>
      <c r="FX15358" s="128"/>
      <c r="FY15358" s="129"/>
      <c r="GA15358" s="128"/>
    </row>
    <row r="15359" spans="179:183" x14ac:dyDescent="0.35">
      <c r="FW15359" s="128"/>
      <c r="FX15359" s="128"/>
      <c r="FY15359" s="129"/>
      <c r="GA15359" s="128"/>
    </row>
    <row r="15360" spans="179:183" x14ac:dyDescent="0.35">
      <c r="FW15360" s="128"/>
      <c r="FX15360" s="128"/>
      <c r="FY15360" s="129"/>
      <c r="GA15360" s="128"/>
    </row>
    <row r="15361" spans="179:183" x14ac:dyDescent="0.35">
      <c r="FW15361" s="128"/>
      <c r="FX15361" s="128"/>
      <c r="FY15361" s="129"/>
      <c r="GA15361" s="128"/>
    </row>
    <row r="15362" spans="179:183" x14ac:dyDescent="0.35">
      <c r="FW15362" s="128"/>
      <c r="FX15362" s="128"/>
      <c r="FY15362" s="129"/>
      <c r="GA15362" s="128"/>
    </row>
    <row r="15363" spans="179:183" x14ac:dyDescent="0.35">
      <c r="FW15363" s="128"/>
      <c r="FX15363" s="128"/>
      <c r="FY15363" s="129"/>
      <c r="GA15363" s="128"/>
    </row>
    <row r="15364" spans="179:183" x14ac:dyDescent="0.35">
      <c r="FW15364" s="128"/>
      <c r="FX15364" s="128"/>
      <c r="FY15364" s="129"/>
      <c r="GA15364" s="128"/>
    </row>
    <row r="15365" spans="179:183" x14ac:dyDescent="0.35">
      <c r="FW15365" s="128"/>
      <c r="FX15365" s="128"/>
      <c r="FY15365" s="129"/>
      <c r="GA15365" s="128"/>
    </row>
    <row r="15366" spans="179:183" x14ac:dyDescent="0.35">
      <c r="FW15366" s="128"/>
      <c r="FX15366" s="128"/>
      <c r="FY15366" s="129"/>
      <c r="GA15366" s="128"/>
    </row>
    <row r="15367" spans="179:183" x14ac:dyDescent="0.35">
      <c r="FW15367" s="128"/>
      <c r="FX15367" s="128"/>
      <c r="FY15367" s="129"/>
      <c r="GA15367" s="128"/>
    </row>
    <row r="15368" spans="179:183" x14ac:dyDescent="0.35">
      <c r="FW15368" s="128"/>
      <c r="FX15368" s="128"/>
      <c r="FY15368" s="129"/>
      <c r="GA15368" s="128"/>
    </row>
    <row r="15369" spans="179:183" x14ac:dyDescent="0.35">
      <c r="FW15369" s="128"/>
      <c r="FX15369" s="128"/>
      <c r="FY15369" s="129"/>
      <c r="GA15369" s="128"/>
    </row>
    <row r="15370" spans="179:183" x14ac:dyDescent="0.35">
      <c r="FW15370" s="128"/>
      <c r="FX15370" s="128"/>
      <c r="FY15370" s="129"/>
      <c r="GA15370" s="128"/>
    </row>
    <row r="15371" spans="179:183" x14ac:dyDescent="0.35">
      <c r="FW15371" s="128"/>
      <c r="FX15371" s="128"/>
      <c r="FY15371" s="129"/>
      <c r="GA15371" s="128"/>
    </row>
    <row r="15372" spans="179:183" x14ac:dyDescent="0.35">
      <c r="FW15372" s="128"/>
      <c r="FX15372" s="128"/>
      <c r="FY15372" s="129"/>
      <c r="GA15372" s="128"/>
    </row>
    <row r="15373" spans="179:183" x14ac:dyDescent="0.35">
      <c r="FW15373" s="128"/>
      <c r="FX15373" s="128"/>
      <c r="FY15373" s="129"/>
      <c r="GA15373" s="128"/>
    </row>
    <row r="15374" spans="179:183" x14ac:dyDescent="0.35">
      <c r="FW15374" s="128"/>
      <c r="FX15374" s="128"/>
      <c r="FY15374" s="129"/>
      <c r="GA15374" s="128"/>
    </row>
    <row r="15375" spans="179:183" x14ac:dyDescent="0.35">
      <c r="FW15375" s="128"/>
      <c r="FX15375" s="128"/>
      <c r="FY15375" s="129"/>
      <c r="GA15375" s="128"/>
    </row>
    <row r="15376" spans="179:183" x14ac:dyDescent="0.35">
      <c r="FW15376" s="128"/>
      <c r="FX15376" s="128"/>
      <c r="FY15376" s="129"/>
      <c r="GA15376" s="128"/>
    </row>
    <row r="15377" spans="179:183" x14ac:dyDescent="0.35">
      <c r="FW15377" s="128"/>
      <c r="FX15377" s="128"/>
      <c r="FY15377" s="129"/>
      <c r="GA15377" s="128"/>
    </row>
    <row r="15378" spans="179:183" x14ac:dyDescent="0.35">
      <c r="FW15378" s="128"/>
      <c r="FX15378" s="128"/>
      <c r="FY15378" s="129"/>
      <c r="GA15378" s="128"/>
    </row>
    <row r="15379" spans="179:183" x14ac:dyDescent="0.35">
      <c r="FW15379" s="128"/>
      <c r="FX15379" s="128"/>
      <c r="FY15379" s="129"/>
      <c r="GA15379" s="128"/>
    </row>
    <row r="15380" spans="179:183" x14ac:dyDescent="0.35">
      <c r="FW15380" s="128"/>
      <c r="FX15380" s="128"/>
      <c r="FY15380" s="129"/>
      <c r="GA15380" s="128"/>
    </row>
    <row r="15381" spans="179:183" x14ac:dyDescent="0.35">
      <c r="FW15381" s="128"/>
      <c r="FX15381" s="128"/>
      <c r="FY15381" s="129"/>
      <c r="GA15381" s="128"/>
    </row>
    <row r="15382" spans="179:183" x14ac:dyDescent="0.35">
      <c r="FW15382" s="128"/>
      <c r="FX15382" s="128"/>
      <c r="FY15382" s="129"/>
      <c r="GA15382" s="128"/>
    </row>
    <row r="15383" spans="179:183" x14ac:dyDescent="0.35">
      <c r="FW15383" s="128"/>
      <c r="FX15383" s="128"/>
      <c r="FY15383" s="129"/>
      <c r="GA15383" s="128"/>
    </row>
    <row r="15384" spans="179:183" x14ac:dyDescent="0.35">
      <c r="FW15384" s="128"/>
      <c r="FX15384" s="128"/>
      <c r="FY15384" s="129"/>
      <c r="GA15384" s="128"/>
    </row>
    <row r="15385" spans="179:183" x14ac:dyDescent="0.35">
      <c r="FW15385" s="128"/>
      <c r="FX15385" s="128"/>
      <c r="FY15385" s="129"/>
      <c r="GA15385" s="128"/>
    </row>
    <row r="15386" spans="179:183" x14ac:dyDescent="0.35">
      <c r="FW15386" s="128"/>
      <c r="FX15386" s="128"/>
      <c r="FY15386" s="129"/>
      <c r="GA15386" s="128"/>
    </row>
    <row r="15387" spans="179:183" x14ac:dyDescent="0.35">
      <c r="FW15387" s="128"/>
      <c r="FX15387" s="128"/>
      <c r="FY15387" s="129"/>
      <c r="GA15387" s="128"/>
    </row>
    <row r="15388" spans="179:183" x14ac:dyDescent="0.35">
      <c r="FW15388" s="128"/>
      <c r="FX15388" s="128"/>
      <c r="FY15388" s="129"/>
      <c r="GA15388" s="128"/>
    </row>
    <row r="15389" spans="179:183" x14ac:dyDescent="0.35">
      <c r="FW15389" s="128"/>
      <c r="FX15389" s="128"/>
      <c r="FY15389" s="129"/>
      <c r="GA15389" s="128"/>
    </row>
    <row r="15390" spans="179:183" x14ac:dyDescent="0.35">
      <c r="FW15390" s="128"/>
      <c r="FX15390" s="128"/>
      <c r="FY15390" s="129"/>
      <c r="GA15390" s="128"/>
    </row>
    <row r="15391" spans="179:183" x14ac:dyDescent="0.35">
      <c r="FW15391" s="128"/>
      <c r="FX15391" s="128"/>
      <c r="FY15391" s="129"/>
      <c r="GA15391" s="128"/>
    </row>
    <row r="15392" spans="179:183" x14ac:dyDescent="0.35">
      <c r="FW15392" s="128"/>
      <c r="FX15392" s="128"/>
      <c r="FY15392" s="129"/>
      <c r="GA15392" s="128"/>
    </row>
    <row r="15393" spans="179:183" x14ac:dyDescent="0.35">
      <c r="FW15393" s="128"/>
      <c r="FX15393" s="128"/>
      <c r="FY15393" s="129"/>
      <c r="GA15393" s="128"/>
    </row>
    <row r="15394" spans="179:183" x14ac:dyDescent="0.35">
      <c r="FW15394" s="128"/>
      <c r="FX15394" s="128"/>
      <c r="FY15394" s="129"/>
      <c r="GA15394" s="128"/>
    </row>
    <row r="15395" spans="179:183" x14ac:dyDescent="0.35">
      <c r="FW15395" s="128"/>
      <c r="FX15395" s="128"/>
      <c r="FY15395" s="129"/>
      <c r="GA15395" s="128"/>
    </row>
    <row r="15396" spans="179:183" x14ac:dyDescent="0.35">
      <c r="FW15396" s="128"/>
      <c r="FX15396" s="128"/>
      <c r="FY15396" s="129"/>
      <c r="GA15396" s="128"/>
    </row>
    <row r="15397" spans="179:183" x14ac:dyDescent="0.35">
      <c r="FW15397" s="128"/>
      <c r="FX15397" s="128"/>
      <c r="FY15397" s="129"/>
      <c r="GA15397" s="128"/>
    </row>
    <row r="15398" spans="179:183" x14ac:dyDescent="0.35">
      <c r="FW15398" s="128"/>
      <c r="FX15398" s="128"/>
      <c r="FY15398" s="129"/>
      <c r="GA15398" s="128"/>
    </row>
    <row r="15399" spans="179:183" x14ac:dyDescent="0.35">
      <c r="FW15399" s="128"/>
      <c r="FX15399" s="128"/>
      <c r="FY15399" s="129"/>
      <c r="GA15399" s="128"/>
    </row>
    <row r="15400" spans="179:183" x14ac:dyDescent="0.35">
      <c r="FW15400" s="128"/>
      <c r="FX15400" s="128"/>
      <c r="FY15400" s="129"/>
      <c r="GA15400" s="128"/>
    </row>
    <row r="15401" spans="179:183" x14ac:dyDescent="0.35">
      <c r="FW15401" s="128"/>
      <c r="FX15401" s="128"/>
      <c r="FY15401" s="129"/>
      <c r="GA15401" s="128"/>
    </row>
    <row r="15402" spans="179:183" x14ac:dyDescent="0.35">
      <c r="FW15402" s="128"/>
      <c r="FX15402" s="128"/>
      <c r="FY15402" s="129"/>
      <c r="GA15402" s="128"/>
    </row>
    <row r="15403" spans="179:183" x14ac:dyDescent="0.35">
      <c r="FW15403" s="128"/>
      <c r="FX15403" s="128"/>
      <c r="FY15403" s="129"/>
      <c r="GA15403" s="128"/>
    </row>
    <row r="15404" spans="179:183" x14ac:dyDescent="0.35">
      <c r="FW15404" s="128"/>
      <c r="FX15404" s="128"/>
      <c r="FY15404" s="129"/>
      <c r="GA15404" s="128"/>
    </row>
    <row r="15405" spans="179:183" x14ac:dyDescent="0.35">
      <c r="FW15405" s="128"/>
      <c r="FX15405" s="128"/>
      <c r="FY15405" s="129"/>
      <c r="GA15405" s="128"/>
    </row>
    <row r="15406" spans="179:183" x14ac:dyDescent="0.35">
      <c r="FW15406" s="128"/>
      <c r="FX15406" s="128"/>
      <c r="FY15406" s="129"/>
      <c r="GA15406" s="128"/>
    </row>
    <row r="15407" spans="179:183" x14ac:dyDescent="0.35">
      <c r="FW15407" s="128"/>
      <c r="FX15407" s="128"/>
      <c r="FY15407" s="129"/>
      <c r="GA15407" s="128"/>
    </row>
    <row r="15408" spans="179:183" x14ac:dyDescent="0.35">
      <c r="FW15408" s="128"/>
      <c r="FX15408" s="128"/>
      <c r="FY15408" s="129"/>
      <c r="GA15408" s="128"/>
    </row>
    <row r="15409" spans="179:183" x14ac:dyDescent="0.35">
      <c r="FW15409" s="128"/>
      <c r="FX15409" s="128"/>
      <c r="FY15409" s="129"/>
      <c r="GA15409" s="128"/>
    </row>
    <row r="15410" spans="179:183" x14ac:dyDescent="0.35">
      <c r="FW15410" s="128"/>
      <c r="FX15410" s="128"/>
      <c r="FY15410" s="129"/>
      <c r="GA15410" s="128"/>
    </row>
    <row r="15411" spans="179:183" x14ac:dyDescent="0.35">
      <c r="FW15411" s="128"/>
      <c r="FX15411" s="128"/>
      <c r="FY15411" s="129"/>
      <c r="GA15411" s="128"/>
    </row>
    <row r="15412" spans="179:183" x14ac:dyDescent="0.35">
      <c r="FW15412" s="128"/>
      <c r="FX15412" s="128"/>
      <c r="FY15412" s="129"/>
      <c r="GA15412" s="128"/>
    </row>
    <row r="15413" spans="179:183" x14ac:dyDescent="0.35">
      <c r="FW15413" s="128"/>
      <c r="FX15413" s="128"/>
      <c r="FY15413" s="129"/>
      <c r="GA15413" s="128"/>
    </row>
    <row r="15414" spans="179:183" x14ac:dyDescent="0.35">
      <c r="FW15414" s="128"/>
      <c r="FX15414" s="128"/>
      <c r="FY15414" s="129"/>
      <c r="GA15414" s="128"/>
    </row>
    <row r="15415" spans="179:183" x14ac:dyDescent="0.35">
      <c r="FW15415" s="128"/>
      <c r="FX15415" s="128"/>
      <c r="FY15415" s="129"/>
      <c r="GA15415" s="128"/>
    </row>
    <row r="15416" spans="179:183" x14ac:dyDescent="0.35">
      <c r="FW15416" s="128"/>
      <c r="FX15416" s="128"/>
      <c r="FY15416" s="129"/>
      <c r="GA15416" s="128"/>
    </row>
    <row r="15417" spans="179:183" x14ac:dyDescent="0.35">
      <c r="FW15417" s="128"/>
      <c r="FX15417" s="128"/>
      <c r="FY15417" s="129"/>
      <c r="GA15417" s="128"/>
    </row>
    <row r="15418" spans="179:183" x14ac:dyDescent="0.35">
      <c r="FW15418" s="128"/>
      <c r="FX15418" s="128"/>
      <c r="FY15418" s="129"/>
      <c r="GA15418" s="128"/>
    </row>
    <row r="15419" spans="179:183" x14ac:dyDescent="0.35">
      <c r="FW15419" s="128"/>
      <c r="FX15419" s="128"/>
      <c r="FY15419" s="129"/>
      <c r="GA15419" s="128"/>
    </row>
    <row r="15420" spans="179:183" x14ac:dyDescent="0.35">
      <c r="FW15420" s="128"/>
      <c r="FX15420" s="128"/>
      <c r="FY15420" s="129"/>
      <c r="GA15420" s="128"/>
    </row>
    <row r="15421" spans="179:183" x14ac:dyDescent="0.35">
      <c r="FW15421" s="128"/>
      <c r="FX15421" s="128"/>
      <c r="FY15421" s="129"/>
      <c r="GA15421" s="128"/>
    </row>
    <row r="15422" spans="179:183" x14ac:dyDescent="0.35">
      <c r="FW15422" s="128"/>
      <c r="FX15422" s="128"/>
      <c r="FY15422" s="129"/>
      <c r="GA15422" s="128"/>
    </row>
    <row r="15423" spans="179:183" x14ac:dyDescent="0.35">
      <c r="FW15423" s="128"/>
      <c r="FX15423" s="128"/>
      <c r="FY15423" s="129"/>
      <c r="GA15423" s="128"/>
    </row>
    <row r="15424" spans="179:183" x14ac:dyDescent="0.35">
      <c r="FW15424" s="128"/>
      <c r="FX15424" s="128"/>
      <c r="FY15424" s="129"/>
      <c r="GA15424" s="128"/>
    </row>
    <row r="15425" spans="179:183" x14ac:dyDescent="0.35">
      <c r="FW15425" s="128"/>
      <c r="FX15425" s="128"/>
      <c r="FY15425" s="129"/>
      <c r="GA15425" s="128"/>
    </row>
    <row r="15426" spans="179:183" x14ac:dyDescent="0.35">
      <c r="FW15426" s="128"/>
      <c r="FX15426" s="128"/>
      <c r="FY15426" s="129"/>
      <c r="GA15426" s="128"/>
    </row>
    <row r="15427" spans="179:183" x14ac:dyDescent="0.35">
      <c r="FW15427" s="128"/>
      <c r="FX15427" s="128"/>
      <c r="FY15427" s="129"/>
      <c r="GA15427" s="128"/>
    </row>
    <row r="15428" spans="179:183" x14ac:dyDescent="0.35">
      <c r="FW15428" s="128"/>
      <c r="FX15428" s="128"/>
      <c r="FY15428" s="129"/>
      <c r="GA15428" s="128"/>
    </row>
    <row r="15429" spans="179:183" x14ac:dyDescent="0.35">
      <c r="FW15429" s="128"/>
      <c r="FX15429" s="128"/>
      <c r="FY15429" s="129"/>
      <c r="GA15429" s="128"/>
    </row>
    <row r="15430" spans="179:183" x14ac:dyDescent="0.35">
      <c r="FW15430" s="128"/>
      <c r="FX15430" s="128"/>
      <c r="FY15430" s="129"/>
      <c r="GA15430" s="128"/>
    </row>
    <row r="15431" spans="179:183" x14ac:dyDescent="0.35">
      <c r="FW15431" s="128"/>
      <c r="FX15431" s="128"/>
      <c r="FY15431" s="129"/>
      <c r="GA15431" s="128"/>
    </row>
    <row r="15432" spans="179:183" x14ac:dyDescent="0.35">
      <c r="FW15432" s="128"/>
      <c r="FX15432" s="128"/>
      <c r="FY15432" s="129"/>
      <c r="GA15432" s="128"/>
    </row>
    <row r="15433" spans="179:183" x14ac:dyDescent="0.35">
      <c r="FW15433" s="128"/>
      <c r="FX15433" s="128"/>
      <c r="FY15433" s="129"/>
      <c r="GA15433" s="128"/>
    </row>
    <row r="15434" spans="179:183" x14ac:dyDescent="0.35">
      <c r="FW15434" s="128"/>
      <c r="FX15434" s="128"/>
      <c r="FY15434" s="129"/>
      <c r="GA15434" s="128"/>
    </row>
    <row r="15435" spans="179:183" x14ac:dyDescent="0.35">
      <c r="FW15435" s="128"/>
      <c r="FX15435" s="128"/>
      <c r="FY15435" s="129"/>
      <c r="GA15435" s="128"/>
    </row>
    <row r="15436" spans="179:183" x14ac:dyDescent="0.35">
      <c r="FW15436" s="128"/>
      <c r="FX15436" s="128"/>
      <c r="FY15436" s="129"/>
      <c r="GA15436" s="128"/>
    </row>
    <row r="15437" spans="179:183" x14ac:dyDescent="0.35">
      <c r="FW15437" s="128"/>
      <c r="FX15437" s="128"/>
      <c r="FY15437" s="129"/>
      <c r="GA15437" s="128"/>
    </row>
    <row r="15438" spans="179:183" x14ac:dyDescent="0.35">
      <c r="FW15438" s="128"/>
      <c r="FX15438" s="128"/>
      <c r="FY15438" s="129"/>
      <c r="GA15438" s="128"/>
    </row>
    <row r="15439" spans="179:183" x14ac:dyDescent="0.35">
      <c r="FW15439" s="128"/>
      <c r="FX15439" s="128"/>
      <c r="FY15439" s="129"/>
      <c r="GA15439" s="128"/>
    </row>
    <row r="15440" spans="179:183" x14ac:dyDescent="0.35">
      <c r="FW15440" s="128"/>
      <c r="FX15440" s="128"/>
      <c r="FY15440" s="129"/>
      <c r="GA15440" s="128"/>
    </row>
    <row r="15441" spans="179:183" x14ac:dyDescent="0.35">
      <c r="FW15441" s="128"/>
      <c r="FX15441" s="128"/>
      <c r="FY15441" s="129"/>
      <c r="GA15441" s="128"/>
    </row>
    <row r="15442" spans="179:183" x14ac:dyDescent="0.35">
      <c r="FW15442" s="128"/>
      <c r="FX15442" s="128"/>
      <c r="FY15442" s="129"/>
      <c r="GA15442" s="128"/>
    </row>
    <row r="15443" spans="179:183" x14ac:dyDescent="0.35">
      <c r="FW15443" s="128"/>
      <c r="FX15443" s="128"/>
      <c r="FY15443" s="129"/>
      <c r="GA15443" s="128"/>
    </row>
    <row r="15444" spans="179:183" x14ac:dyDescent="0.35">
      <c r="FW15444" s="128"/>
      <c r="FX15444" s="128"/>
      <c r="FY15444" s="129"/>
      <c r="GA15444" s="128"/>
    </row>
    <row r="15445" spans="179:183" x14ac:dyDescent="0.35">
      <c r="FW15445" s="128"/>
      <c r="FX15445" s="128"/>
      <c r="FY15445" s="129"/>
      <c r="GA15445" s="128"/>
    </row>
    <row r="15446" spans="179:183" x14ac:dyDescent="0.35">
      <c r="FW15446" s="128"/>
      <c r="FX15446" s="128"/>
      <c r="FY15446" s="129"/>
      <c r="GA15446" s="128"/>
    </row>
    <row r="15447" spans="179:183" x14ac:dyDescent="0.35">
      <c r="FW15447" s="128"/>
      <c r="FX15447" s="128"/>
      <c r="FY15447" s="129"/>
      <c r="GA15447" s="128"/>
    </row>
    <row r="15448" spans="179:183" x14ac:dyDescent="0.35">
      <c r="FW15448" s="128"/>
      <c r="FX15448" s="128"/>
      <c r="FY15448" s="129"/>
      <c r="GA15448" s="128"/>
    </row>
    <row r="15449" spans="179:183" x14ac:dyDescent="0.35">
      <c r="FW15449" s="128"/>
      <c r="FX15449" s="128"/>
      <c r="FY15449" s="129"/>
      <c r="GA15449" s="128"/>
    </row>
    <row r="15450" spans="179:183" x14ac:dyDescent="0.35">
      <c r="FW15450" s="128"/>
      <c r="FX15450" s="128"/>
      <c r="FY15450" s="129"/>
      <c r="GA15450" s="128"/>
    </row>
    <row r="15451" spans="179:183" x14ac:dyDescent="0.35">
      <c r="FW15451" s="128"/>
      <c r="FX15451" s="128"/>
      <c r="FY15451" s="129"/>
      <c r="GA15451" s="128"/>
    </row>
    <row r="15452" spans="179:183" x14ac:dyDescent="0.35">
      <c r="FW15452" s="128"/>
      <c r="FX15452" s="128"/>
      <c r="FY15452" s="129"/>
      <c r="GA15452" s="128"/>
    </row>
    <row r="15453" spans="179:183" x14ac:dyDescent="0.35">
      <c r="FW15453" s="128"/>
      <c r="FX15453" s="128"/>
      <c r="FY15453" s="129"/>
      <c r="GA15453" s="128"/>
    </row>
    <row r="15454" spans="179:183" x14ac:dyDescent="0.35">
      <c r="FW15454" s="128"/>
      <c r="FX15454" s="128"/>
      <c r="FY15454" s="129"/>
      <c r="GA15454" s="128"/>
    </row>
    <row r="15455" spans="179:183" x14ac:dyDescent="0.35">
      <c r="FW15455" s="128"/>
      <c r="FX15455" s="128"/>
      <c r="FY15455" s="129"/>
      <c r="GA15455" s="128"/>
    </row>
    <row r="15456" spans="179:183" x14ac:dyDescent="0.35">
      <c r="FW15456" s="128"/>
      <c r="FX15456" s="128"/>
      <c r="FY15456" s="129"/>
      <c r="GA15456" s="128"/>
    </row>
    <row r="15457" spans="179:183" x14ac:dyDescent="0.35">
      <c r="FW15457" s="128"/>
      <c r="FX15457" s="128"/>
      <c r="FY15457" s="129"/>
      <c r="GA15457" s="128"/>
    </row>
    <row r="15458" spans="179:183" x14ac:dyDescent="0.35">
      <c r="FW15458" s="128"/>
      <c r="FX15458" s="128"/>
      <c r="FY15458" s="129"/>
      <c r="GA15458" s="128"/>
    </row>
    <row r="15459" spans="179:183" x14ac:dyDescent="0.35">
      <c r="FW15459" s="128"/>
      <c r="FX15459" s="128"/>
      <c r="FY15459" s="129"/>
      <c r="GA15459" s="128"/>
    </row>
    <row r="15460" spans="179:183" x14ac:dyDescent="0.35">
      <c r="FW15460" s="128"/>
      <c r="FX15460" s="128"/>
      <c r="FY15460" s="129"/>
      <c r="GA15460" s="128"/>
    </row>
    <row r="15461" spans="179:183" x14ac:dyDescent="0.35">
      <c r="FW15461" s="128"/>
      <c r="FX15461" s="128"/>
      <c r="FY15461" s="129"/>
      <c r="GA15461" s="128"/>
    </row>
    <row r="15462" spans="179:183" x14ac:dyDescent="0.35">
      <c r="FW15462" s="128"/>
      <c r="FX15462" s="128"/>
      <c r="FY15462" s="129"/>
      <c r="GA15462" s="128"/>
    </row>
    <row r="15463" spans="179:183" x14ac:dyDescent="0.35">
      <c r="FW15463" s="128"/>
      <c r="FX15463" s="128"/>
      <c r="FY15463" s="129"/>
      <c r="GA15463" s="128"/>
    </row>
    <row r="15464" spans="179:183" x14ac:dyDescent="0.35">
      <c r="FW15464" s="128"/>
      <c r="FX15464" s="128"/>
      <c r="FY15464" s="129"/>
      <c r="GA15464" s="128"/>
    </row>
    <row r="15465" spans="179:183" x14ac:dyDescent="0.35">
      <c r="FW15465" s="128"/>
      <c r="FX15465" s="128"/>
      <c r="FY15465" s="129"/>
      <c r="GA15465" s="128"/>
    </row>
    <row r="15466" spans="179:183" x14ac:dyDescent="0.35">
      <c r="FW15466" s="128"/>
      <c r="FX15466" s="128"/>
      <c r="FY15466" s="129"/>
      <c r="GA15466" s="128"/>
    </row>
    <row r="15467" spans="179:183" x14ac:dyDescent="0.35">
      <c r="FW15467" s="128"/>
      <c r="FX15467" s="128"/>
      <c r="FY15467" s="129"/>
      <c r="GA15467" s="128"/>
    </row>
    <row r="15468" spans="179:183" x14ac:dyDescent="0.35">
      <c r="FW15468" s="128"/>
      <c r="FX15468" s="128"/>
      <c r="FY15468" s="129"/>
      <c r="GA15468" s="128"/>
    </row>
    <row r="15469" spans="179:183" x14ac:dyDescent="0.35">
      <c r="FW15469" s="128"/>
      <c r="FX15469" s="128"/>
      <c r="FY15469" s="129"/>
      <c r="GA15469" s="128"/>
    </row>
    <row r="15470" spans="179:183" x14ac:dyDescent="0.35">
      <c r="FW15470" s="128"/>
      <c r="FX15470" s="128"/>
      <c r="FY15470" s="129"/>
      <c r="GA15470" s="128"/>
    </row>
    <row r="15471" spans="179:183" x14ac:dyDescent="0.35">
      <c r="FW15471" s="128"/>
      <c r="FX15471" s="128"/>
      <c r="FY15471" s="129"/>
      <c r="GA15471" s="128"/>
    </row>
    <row r="15472" spans="179:183" x14ac:dyDescent="0.35">
      <c r="FW15472" s="128"/>
      <c r="FX15472" s="128"/>
      <c r="FY15472" s="129"/>
      <c r="GA15472" s="128"/>
    </row>
    <row r="15473" spans="179:183" x14ac:dyDescent="0.35">
      <c r="FW15473" s="128"/>
      <c r="FX15473" s="128"/>
      <c r="FY15473" s="129"/>
      <c r="GA15473" s="128"/>
    </row>
    <row r="15474" spans="179:183" x14ac:dyDescent="0.35">
      <c r="FW15474" s="128"/>
      <c r="FX15474" s="128"/>
      <c r="FY15474" s="129"/>
      <c r="GA15474" s="128"/>
    </row>
    <row r="15475" spans="179:183" x14ac:dyDescent="0.35">
      <c r="FW15475" s="128"/>
      <c r="FX15475" s="128"/>
      <c r="FY15475" s="129"/>
      <c r="GA15475" s="128"/>
    </row>
    <row r="15476" spans="179:183" x14ac:dyDescent="0.35">
      <c r="FW15476" s="128"/>
      <c r="FX15476" s="128"/>
      <c r="FY15476" s="129"/>
      <c r="GA15476" s="128"/>
    </row>
    <row r="15477" spans="179:183" x14ac:dyDescent="0.35">
      <c r="FW15477" s="128"/>
      <c r="FX15477" s="128"/>
      <c r="FY15477" s="129"/>
      <c r="GA15477" s="128"/>
    </row>
    <row r="15478" spans="179:183" x14ac:dyDescent="0.35">
      <c r="FW15478" s="128"/>
      <c r="FX15478" s="128"/>
      <c r="FY15478" s="129"/>
      <c r="GA15478" s="128"/>
    </row>
    <row r="15479" spans="179:183" x14ac:dyDescent="0.35">
      <c r="FW15479" s="128"/>
      <c r="FX15479" s="128"/>
      <c r="FY15479" s="129"/>
      <c r="GA15479" s="128"/>
    </row>
    <row r="15480" spans="179:183" x14ac:dyDescent="0.35">
      <c r="FW15480" s="128"/>
      <c r="FX15480" s="128"/>
      <c r="FY15480" s="129"/>
      <c r="GA15480" s="128"/>
    </row>
    <row r="15481" spans="179:183" x14ac:dyDescent="0.35">
      <c r="FW15481" s="128"/>
      <c r="FX15481" s="128"/>
      <c r="FY15481" s="129"/>
      <c r="GA15481" s="128"/>
    </row>
    <row r="15482" spans="179:183" x14ac:dyDescent="0.35">
      <c r="FW15482" s="128"/>
      <c r="FX15482" s="128"/>
      <c r="FY15482" s="129"/>
      <c r="GA15482" s="128"/>
    </row>
    <row r="15483" spans="179:183" x14ac:dyDescent="0.35">
      <c r="FW15483" s="128"/>
      <c r="FX15483" s="128"/>
      <c r="FY15483" s="129"/>
      <c r="GA15483" s="128"/>
    </row>
    <row r="15484" spans="179:183" x14ac:dyDescent="0.35">
      <c r="FW15484" s="128"/>
      <c r="FX15484" s="128"/>
      <c r="FY15484" s="129"/>
      <c r="GA15484" s="128"/>
    </row>
    <row r="15485" spans="179:183" x14ac:dyDescent="0.35">
      <c r="FW15485" s="128"/>
      <c r="FX15485" s="128"/>
      <c r="FY15485" s="129"/>
      <c r="GA15485" s="128"/>
    </row>
    <row r="15486" spans="179:183" x14ac:dyDescent="0.35">
      <c r="FW15486" s="128"/>
      <c r="FX15486" s="128"/>
      <c r="FY15486" s="129"/>
      <c r="GA15486" s="128"/>
    </row>
    <row r="15487" spans="179:183" x14ac:dyDescent="0.35">
      <c r="FW15487" s="128"/>
      <c r="FX15487" s="128"/>
      <c r="FY15487" s="129"/>
      <c r="GA15487" s="128"/>
    </row>
    <row r="15488" spans="179:183" x14ac:dyDescent="0.35">
      <c r="FW15488" s="128"/>
      <c r="FX15488" s="128"/>
      <c r="FY15488" s="129"/>
      <c r="GA15488" s="128"/>
    </row>
    <row r="15489" spans="179:183" x14ac:dyDescent="0.35">
      <c r="FW15489" s="128"/>
      <c r="FX15489" s="128"/>
      <c r="FY15489" s="129"/>
      <c r="GA15489" s="128"/>
    </row>
    <row r="15490" spans="179:183" x14ac:dyDescent="0.35">
      <c r="FW15490" s="128"/>
      <c r="FX15490" s="128"/>
      <c r="FY15490" s="129"/>
      <c r="GA15490" s="128"/>
    </row>
    <row r="15491" spans="179:183" x14ac:dyDescent="0.35">
      <c r="FW15491" s="128"/>
      <c r="FX15491" s="128"/>
      <c r="FY15491" s="129"/>
      <c r="GA15491" s="128"/>
    </row>
    <row r="15492" spans="179:183" x14ac:dyDescent="0.35">
      <c r="FW15492" s="128"/>
      <c r="FX15492" s="128"/>
      <c r="FY15492" s="129"/>
      <c r="GA15492" s="128"/>
    </row>
    <row r="15493" spans="179:183" x14ac:dyDescent="0.35">
      <c r="FW15493" s="128"/>
      <c r="FX15493" s="128"/>
      <c r="FY15493" s="129"/>
      <c r="GA15493" s="128"/>
    </row>
    <row r="15494" spans="179:183" x14ac:dyDescent="0.35">
      <c r="FW15494" s="128"/>
      <c r="FX15494" s="128"/>
      <c r="FY15494" s="129"/>
      <c r="GA15494" s="128"/>
    </row>
    <row r="15495" spans="179:183" x14ac:dyDescent="0.35">
      <c r="FW15495" s="128"/>
      <c r="FX15495" s="128"/>
      <c r="FY15495" s="129"/>
      <c r="GA15495" s="128"/>
    </row>
    <row r="15496" spans="179:183" x14ac:dyDescent="0.35">
      <c r="FW15496" s="128"/>
      <c r="FX15496" s="128"/>
      <c r="FY15496" s="129"/>
      <c r="GA15496" s="128"/>
    </row>
    <row r="15497" spans="179:183" x14ac:dyDescent="0.35">
      <c r="FW15497" s="128"/>
      <c r="FX15497" s="128"/>
      <c r="FY15497" s="129"/>
      <c r="GA15497" s="128"/>
    </row>
    <row r="15498" spans="179:183" x14ac:dyDescent="0.35">
      <c r="FW15498" s="128"/>
      <c r="FX15498" s="128"/>
      <c r="FY15498" s="129"/>
      <c r="GA15498" s="128"/>
    </row>
    <row r="15499" spans="179:183" x14ac:dyDescent="0.35">
      <c r="FW15499" s="128"/>
      <c r="FX15499" s="128"/>
      <c r="FY15499" s="129"/>
      <c r="GA15499" s="128"/>
    </row>
    <row r="15500" spans="179:183" x14ac:dyDescent="0.35">
      <c r="FW15500" s="128"/>
      <c r="FX15500" s="128"/>
      <c r="FY15500" s="129"/>
      <c r="GA15500" s="128"/>
    </row>
    <row r="15501" spans="179:183" x14ac:dyDescent="0.35">
      <c r="FW15501" s="128"/>
      <c r="FX15501" s="128"/>
      <c r="FY15501" s="129"/>
      <c r="GA15501" s="128"/>
    </row>
    <row r="15502" spans="179:183" x14ac:dyDescent="0.35">
      <c r="FW15502" s="128"/>
      <c r="FX15502" s="128"/>
      <c r="FY15502" s="129"/>
      <c r="GA15502" s="128"/>
    </row>
    <row r="15503" spans="179:183" x14ac:dyDescent="0.35">
      <c r="FW15503" s="128"/>
      <c r="FX15503" s="128"/>
      <c r="FY15503" s="129"/>
      <c r="GA15503" s="128"/>
    </row>
    <row r="15504" spans="179:183" x14ac:dyDescent="0.35">
      <c r="FW15504" s="128"/>
      <c r="FX15504" s="128"/>
      <c r="FY15504" s="129"/>
      <c r="GA15504" s="128"/>
    </row>
    <row r="15505" spans="179:183" x14ac:dyDescent="0.35">
      <c r="FW15505" s="128"/>
      <c r="FX15505" s="128"/>
      <c r="FY15505" s="129"/>
      <c r="GA15505" s="128"/>
    </row>
    <row r="15506" spans="179:183" x14ac:dyDescent="0.35">
      <c r="FW15506" s="128"/>
      <c r="FX15506" s="128"/>
      <c r="FY15506" s="129"/>
      <c r="GA15506" s="128"/>
    </row>
    <row r="15507" spans="179:183" x14ac:dyDescent="0.35">
      <c r="FW15507" s="128"/>
      <c r="FX15507" s="128"/>
      <c r="FY15507" s="129"/>
      <c r="GA15507" s="128"/>
    </row>
    <row r="15508" spans="179:183" x14ac:dyDescent="0.35">
      <c r="FW15508" s="128"/>
      <c r="FX15508" s="128"/>
      <c r="FY15508" s="129"/>
      <c r="GA15508" s="128"/>
    </row>
    <row r="15509" spans="179:183" x14ac:dyDescent="0.35">
      <c r="FW15509" s="128"/>
      <c r="FX15509" s="128"/>
      <c r="FY15509" s="129"/>
      <c r="GA15509" s="128"/>
    </row>
    <row r="15510" spans="179:183" x14ac:dyDescent="0.35">
      <c r="FW15510" s="128"/>
      <c r="FX15510" s="128"/>
      <c r="FY15510" s="129"/>
      <c r="GA15510" s="128"/>
    </row>
    <row r="15511" spans="179:183" x14ac:dyDescent="0.35">
      <c r="FW15511" s="128"/>
      <c r="FX15511" s="128"/>
      <c r="FY15511" s="129"/>
      <c r="GA15511" s="128"/>
    </row>
    <row r="15512" spans="179:183" x14ac:dyDescent="0.35">
      <c r="FW15512" s="128"/>
      <c r="FX15512" s="128"/>
      <c r="FY15512" s="129"/>
      <c r="GA15512" s="128"/>
    </row>
    <row r="15513" spans="179:183" x14ac:dyDescent="0.35">
      <c r="FW15513" s="128"/>
      <c r="FX15513" s="128"/>
      <c r="FY15513" s="129"/>
      <c r="GA15513" s="128"/>
    </row>
    <row r="15514" spans="179:183" x14ac:dyDescent="0.35">
      <c r="FW15514" s="128"/>
      <c r="FX15514" s="128"/>
      <c r="FY15514" s="129"/>
      <c r="GA15514" s="128"/>
    </row>
    <row r="15515" spans="179:183" x14ac:dyDescent="0.35">
      <c r="FW15515" s="128"/>
      <c r="FX15515" s="128"/>
      <c r="FY15515" s="129"/>
      <c r="GA15515" s="128"/>
    </row>
    <row r="15516" spans="179:183" x14ac:dyDescent="0.35">
      <c r="FW15516" s="128"/>
      <c r="FX15516" s="128"/>
      <c r="FY15516" s="129"/>
      <c r="GA15516" s="128"/>
    </row>
    <row r="15517" spans="179:183" x14ac:dyDescent="0.35">
      <c r="FW15517" s="128"/>
      <c r="FX15517" s="128"/>
      <c r="FY15517" s="129"/>
      <c r="GA15517" s="128"/>
    </row>
    <row r="15518" spans="179:183" x14ac:dyDescent="0.35">
      <c r="FW15518" s="128"/>
      <c r="FX15518" s="128"/>
      <c r="FY15518" s="129"/>
      <c r="GA15518" s="128"/>
    </row>
    <row r="15519" spans="179:183" x14ac:dyDescent="0.35">
      <c r="FW15519" s="128"/>
      <c r="FX15519" s="128"/>
      <c r="FY15519" s="129"/>
      <c r="GA15519" s="128"/>
    </row>
    <row r="15520" spans="179:183" x14ac:dyDescent="0.35">
      <c r="FW15520" s="128"/>
      <c r="FX15520" s="128"/>
      <c r="FY15520" s="129"/>
      <c r="GA15520" s="128"/>
    </row>
    <row r="15521" spans="179:183" x14ac:dyDescent="0.35">
      <c r="FW15521" s="128"/>
      <c r="FX15521" s="128"/>
      <c r="FY15521" s="129"/>
      <c r="GA15521" s="128"/>
    </row>
    <row r="15522" spans="179:183" x14ac:dyDescent="0.35">
      <c r="FW15522" s="128"/>
      <c r="FX15522" s="128"/>
      <c r="FY15522" s="129"/>
      <c r="GA15522" s="128"/>
    </row>
    <row r="15523" spans="179:183" x14ac:dyDescent="0.35">
      <c r="FW15523" s="128"/>
      <c r="FX15523" s="128"/>
      <c r="FY15523" s="129"/>
      <c r="GA15523" s="128"/>
    </row>
    <row r="15524" spans="179:183" x14ac:dyDescent="0.35">
      <c r="FW15524" s="128"/>
      <c r="FX15524" s="128"/>
      <c r="FY15524" s="129"/>
      <c r="GA15524" s="128"/>
    </row>
    <row r="15525" spans="179:183" x14ac:dyDescent="0.35">
      <c r="FW15525" s="128"/>
      <c r="FX15525" s="128"/>
      <c r="FY15525" s="129"/>
      <c r="GA15525" s="128"/>
    </row>
    <row r="15526" spans="179:183" x14ac:dyDescent="0.35">
      <c r="FW15526" s="128"/>
      <c r="FX15526" s="128"/>
      <c r="FY15526" s="129"/>
      <c r="GA15526" s="128"/>
    </row>
    <row r="15527" spans="179:183" x14ac:dyDescent="0.35">
      <c r="FW15527" s="128"/>
      <c r="FX15527" s="128"/>
      <c r="FY15527" s="129"/>
      <c r="GA15527" s="128"/>
    </row>
    <row r="15528" spans="179:183" x14ac:dyDescent="0.35">
      <c r="FW15528" s="128"/>
      <c r="FX15528" s="128"/>
      <c r="FY15528" s="129"/>
      <c r="GA15528" s="128"/>
    </row>
    <row r="15529" spans="179:183" x14ac:dyDescent="0.35">
      <c r="FW15529" s="128"/>
      <c r="FX15529" s="128"/>
      <c r="FY15529" s="129"/>
      <c r="GA15529" s="128"/>
    </row>
    <row r="15530" spans="179:183" x14ac:dyDescent="0.35">
      <c r="FW15530" s="128"/>
      <c r="FX15530" s="128"/>
      <c r="FY15530" s="129"/>
      <c r="GA15530" s="128"/>
    </row>
    <row r="15531" spans="179:183" x14ac:dyDescent="0.35">
      <c r="FW15531" s="128"/>
      <c r="FX15531" s="128"/>
      <c r="FY15531" s="129"/>
      <c r="GA15531" s="128"/>
    </row>
    <row r="15532" spans="179:183" x14ac:dyDescent="0.35">
      <c r="FW15532" s="128"/>
      <c r="FX15532" s="128"/>
      <c r="FY15532" s="129"/>
      <c r="GA15532" s="128"/>
    </row>
    <row r="15533" spans="179:183" x14ac:dyDescent="0.35">
      <c r="FW15533" s="128"/>
      <c r="FX15533" s="128"/>
      <c r="FY15533" s="129"/>
      <c r="GA15533" s="128"/>
    </row>
    <row r="15534" spans="179:183" x14ac:dyDescent="0.35">
      <c r="FW15534" s="128"/>
      <c r="FX15534" s="128"/>
      <c r="FY15534" s="129"/>
      <c r="GA15534" s="128"/>
    </row>
    <row r="15535" spans="179:183" x14ac:dyDescent="0.35">
      <c r="FW15535" s="128"/>
      <c r="FX15535" s="128"/>
      <c r="FY15535" s="129"/>
      <c r="GA15535" s="128"/>
    </row>
    <row r="15536" spans="179:183" x14ac:dyDescent="0.35">
      <c r="FW15536" s="128"/>
      <c r="FX15536" s="128"/>
      <c r="FY15536" s="129"/>
      <c r="GA15536" s="128"/>
    </row>
    <row r="15537" spans="179:183" x14ac:dyDescent="0.35">
      <c r="FW15537" s="128"/>
      <c r="FX15537" s="128"/>
      <c r="FY15537" s="129"/>
      <c r="GA15537" s="128"/>
    </row>
    <row r="15538" spans="179:183" x14ac:dyDescent="0.35">
      <c r="FW15538" s="128"/>
      <c r="FX15538" s="128"/>
      <c r="FY15538" s="129"/>
      <c r="GA15538" s="128"/>
    </row>
    <row r="15539" spans="179:183" x14ac:dyDescent="0.35">
      <c r="FW15539" s="128"/>
      <c r="FX15539" s="128"/>
      <c r="FY15539" s="129"/>
      <c r="GA15539" s="128"/>
    </row>
    <row r="15540" spans="179:183" x14ac:dyDescent="0.35">
      <c r="FW15540" s="128"/>
      <c r="FX15540" s="128"/>
      <c r="FY15540" s="129"/>
      <c r="GA15540" s="128"/>
    </row>
    <row r="15541" spans="179:183" x14ac:dyDescent="0.35">
      <c r="FW15541" s="128"/>
      <c r="FX15541" s="128"/>
      <c r="FY15541" s="129"/>
      <c r="GA15541" s="128"/>
    </row>
    <row r="15542" spans="179:183" x14ac:dyDescent="0.35">
      <c r="FW15542" s="128"/>
      <c r="FX15542" s="128"/>
      <c r="FY15542" s="129"/>
      <c r="GA15542" s="128"/>
    </row>
    <row r="15543" spans="179:183" x14ac:dyDescent="0.35">
      <c r="FW15543" s="128"/>
      <c r="FX15543" s="128"/>
      <c r="FY15543" s="129"/>
      <c r="GA15543" s="128"/>
    </row>
    <row r="15544" spans="179:183" x14ac:dyDescent="0.35">
      <c r="FW15544" s="128"/>
      <c r="FX15544" s="128"/>
      <c r="FY15544" s="129"/>
      <c r="GA15544" s="128"/>
    </row>
    <row r="15545" spans="179:183" x14ac:dyDescent="0.35">
      <c r="FW15545" s="128"/>
      <c r="FX15545" s="128"/>
      <c r="FY15545" s="129"/>
      <c r="GA15545" s="128"/>
    </row>
    <row r="15546" spans="179:183" x14ac:dyDescent="0.35">
      <c r="FW15546" s="128"/>
      <c r="FX15546" s="128"/>
      <c r="FY15546" s="129"/>
      <c r="GA15546" s="128"/>
    </row>
    <row r="15547" spans="179:183" x14ac:dyDescent="0.35">
      <c r="FW15547" s="128"/>
      <c r="FX15547" s="128"/>
      <c r="FY15547" s="129"/>
      <c r="GA15547" s="128"/>
    </row>
    <row r="15548" spans="179:183" x14ac:dyDescent="0.35">
      <c r="FW15548" s="128"/>
      <c r="FX15548" s="128"/>
      <c r="FY15548" s="129"/>
      <c r="GA15548" s="128"/>
    </row>
    <row r="15549" spans="179:183" x14ac:dyDescent="0.35">
      <c r="FW15549" s="128"/>
      <c r="FX15549" s="128"/>
      <c r="FY15549" s="129"/>
      <c r="GA15549" s="128"/>
    </row>
    <row r="15550" spans="179:183" x14ac:dyDescent="0.35">
      <c r="FW15550" s="128"/>
      <c r="FX15550" s="128"/>
      <c r="FY15550" s="129"/>
      <c r="GA15550" s="128"/>
    </row>
    <row r="15551" spans="179:183" x14ac:dyDescent="0.35">
      <c r="FW15551" s="128"/>
      <c r="FX15551" s="128"/>
      <c r="FY15551" s="129"/>
      <c r="GA15551" s="128"/>
    </row>
    <row r="15552" spans="179:183" x14ac:dyDescent="0.35">
      <c r="FW15552" s="128"/>
      <c r="FX15552" s="128"/>
      <c r="FY15552" s="129"/>
      <c r="GA15552" s="128"/>
    </row>
    <row r="15553" spans="179:183" x14ac:dyDescent="0.35">
      <c r="FW15553" s="128"/>
      <c r="FX15553" s="128"/>
      <c r="FY15553" s="129"/>
      <c r="GA15553" s="128"/>
    </row>
    <row r="15554" spans="179:183" x14ac:dyDescent="0.35">
      <c r="FW15554" s="128"/>
      <c r="FX15554" s="128"/>
      <c r="FY15554" s="129"/>
      <c r="GA15554" s="128"/>
    </row>
    <row r="15555" spans="179:183" x14ac:dyDescent="0.35">
      <c r="FW15555" s="128"/>
      <c r="FX15555" s="128"/>
      <c r="FY15555" s="129"/>
      <c r="GA15555" s="128"/>
    </row>
    <row r="15556" spans="179:183" x14ac:dyDescent="0.35">
      <c r="FW15556" s="128"/>
      <c r="FX15556" s="128"/>
      <c r="FY15556" s="129"/>
      <c r="GA15556" s="128"/>
    </row>
    <row r="15557" spans="179:183" x14ac:dyDescent="0.35">
      <c r="FW15557" s="128"/>
      <c r="FX15557" s="128"/>
      <c r="FY15557" s="129"/>
      <c r="GA15557" s="128"/>
    </row>
    <row r="15558" spans="179:183" x14ac:dyDescent="0.35">
      <c r="FW15558" s="128"/>
      <c r="FX15558" s="128"/>
      <c r="FY15558" s="129"/>
      <c r="GA15558" s="128"/>
    </row>
    <row r="15559" spans="179:183" x14ac:dyDescent="0.35">
      <c r="FW15559" s="128"/>
      <c r="FX15559" s="128"/>
      <c r="FY15559" s="129"/>
      <c r="GA15559" s="128"/>
    </row>
    <row r="15560" spans="179:183" x14ac:dyDescent="0.35">
      <c r="FW15560" s="128"/>
      <c r="FX15560" s="128"/>
      <c r="FY15560" s="129"/>
      <c r="GA15560" s="128"/>
    </row>
    <row r="15561" spans="179:183" x14ac:dyDescent="0.35">
      <c r="FW15561" s="128"/>
      <c r="FX15561" s="128"/>
      <c r="FY15561" s="129"/>
      <c r="GA15561" s="128"/>
    </row>
    <row r="15562" spans="179:183" x14ac:dyDescent="0.35">
      <c r="FW15562" s="128"/>
      <c r="FX15562" s="128"/>
      <c r="FY15562" s="129"/>
      <c r="GA15562" s="128"/>
    </row>
    <row r="15563" spans="179:183" x14ac:dyDescent="0.35">
      <c r="FW15563" s="128"/>
      <c r="FX15563" s="128"/>
      <c r="FY15563" s="129"/>
      <c r="GA15563" s="128"/>
    </row>
    <row r="15564" spans="179:183" x14ac:dyDescent="0.35">
      <c r="FW15564" s="128"/>
      <c r="FX15564" s="128"/>
      <c r="FY15564" s="129"/>
      <c r="GA15564" s="128"/>
    </row>
    <row r="15565" spans="179:183" x14ac:dyDescent="0.35">
      <c r="FW15565" s="128"/>
      <c r="FX15565" s="128"/>
      <c r="FY15565" s="129"/>
      <c r="GA15565" s="128"/>
    </row>
    <row r="15566" spans="179:183" x14ac:dyDescent="0.35">
      <c r="FW15566" s="128"/>
      <c r="FX15566" s="128"/>
      <c r="FY15566" s="129"/>
      <c r="GA15566" s="128"/>
    </row>
    <row r="15567" spans="179:183" x14ac:dyDescent="0.35">
      <c r="FW15567" s="128"/>
      <c r="FX15567" s="128"/>
      <c r="FY15567" s="129"/>
      <c r="GA15567" s="128"/>
    </row>
    <row r="15568" spans="179:183" x14ac:dyDescent="0.35">
      <c r="FW15568" s="128"/>
      <c r="FX15568" s="128"/>
      <c r="FY15568" s="129"/>
      <c r="GA15568" s="128"/>
    </row>
    <row r="15569" spans="179:183" x14ac:dyDescent="0.35">
      <c r="FW15569" s="128"/>
      <c r="FX15569" s="128"/>
      <c r="FY15569" s="129"/>
      <c r="GA15569" s="128"/>
    </row>
    <row r="15570" spans="179:183" x14ac:dyDescent="0.35">
      <c r="FW15570" s="128"/>
      <c r="FX15570" s="128"/>
      <c r="FY15570" s="129"/>
      <c r="GA15570" s="128"/>
    </row>
    <row r="15571" spans="179:183" x14ac:dyDescent="0.35">
      <c r="FW15571" s="128"/>
      <c r="FX15571" s="128"/>
      <c r="FY15571" s="129"/>
      <c r="GA15571" s="128"/>
    </row>
    <row r="15572" spans="179:183" x14ac:dyDescent="0.35">
      <c r="FW15572" s="128"/>
      <c r="FX15572" s="128"/>
      <c r="FY15572" s="129"/>
      <c r="GA15572" s="128"/>
    </row>
    <row r="15573" spans="179:183" x14ac:dyDescent="0.35">
      <c r="FW15573" s="128"/>
      <c r="FX15573" s="128"/>
      <c r="FY15573" s="129"/>
      <c r="GA15573" s="128"/>
    </row>
    <row r="15574" spans="179:183" x14ac:dyDescent="0.35">
      <c r="FW15574" s="128"/>
      <c r="FX15574" s="128"/>
      <c r="FY15574" s="129"/>
      <c r="GA15574" s="128"/>
    </row>
    <row r="15575" spans="179:183" x14ac:dyDescent="0.35">
      <c r="FW15575" s="128"/>
      <c r="FX15575" s="128"/>
      <c r="FY15575" s="129"/>
      <c r="GA15575" s="128"/>
    </row>
    <row r="15576" spans="179:183" x14ac:dyDescent="0.35">
      <c r="FW15576" s="128"/>
      <c r="FX15576" s="128"/>
      <c r="FY15576" s="129"/>
      <c r="GA15576" s="128"/>
    </row>
    <row r="15577" spans="179:183" x14ac:dyDescent="0.35">
      <c r="FW15577" s="128"/>
      <c r="FX15577" s="128"/>
      <c r="FY15577" s="129"/>
      <c r="GA15577" s="128"/>
    </row>
    <row r="15578" spans="179:183" x14ac:dyDescent="0.35">
      <c r="FW15578" s="128"/>
      <c r="FX15578" s="128"/>
      <c r="FY15578" s="129"/>
      <c r="GA15578" s="128"/>
    </row>
    <row r="15579" spans="179:183" x14ac:dyDescent="0.35">
      <c r="FW15579" s="128"/>
      <c r="FX15579" s="128"/>
      <c r="FY15579" s="129"/>
      <c r="GA15579" s="128"/>
    </row>
    <row r="15580" spans="179:183" x14ac:dyDescent="0.35">
      <c r="FW15580" s="128"/>
      <c r="FX15580" s="128"/>
      <c r="FY15580" s="129"/>
      <c r="GA15580" s="128"/>
    </row>
    <row r="15581" spans="179:183" x14ac:dyDescent="0.35">
      <c r="FW15581" s="128"/>
      <c r="FX15581" s="128"/>
      <c r="FY15581" s="129"/>
      <c r="GA15581" s="128"/>
    </row>
    <row r="15582" spans="179:183" x14ac:dyDescent="0.35">
      <c r="FW15582" s="128"/>
      <c r="FX15582" s="128"/>
      <c r="FY15582" s="129"/>
      <c r="GA15582" s="128"/>
    </row>
    <row r="15583" spans="179:183" x14ac:dyDescent="0.35">
      <c r="FW15583" s="128"/>
      <c r="FX15583" s="128"/>
      <c r="FY15583" s="129"/>
      <c r="GA15583" s="128"/>
    </row>
    <row r="15584" spans="179:183" x14ac:dyDescent="0.35">
      <c r="FW15584" s="128"/>
      <c r="FX15584" s="128"/>
      <c r="FY15584" s="129"/>
      <c r="GA15584" s="128"/>
    </row>
    <row r="15585" spans="179:183" x14ac:dyDescent="0.35">
      <c r="FW15585" s="128"/>
      <c r="FX15585" s="128"/>
      <c r="FY15585" s="129"/>
      <c r="GA15585" s="128"/>
    </row>
    <row r="15586" spans="179:183" x14ac:dyDescent="0.35">
      <c r="FW15586" s="128"/>
      <c r="FX15586" s="128"/>
      <c r="FY15586" s="129"/>
      <c r="GA15586" s="128"/>
    </row>
    <row r="15587" spans="179:183" x14ac:dyDescent="0.35">
      <c r="FW15587" s="128"/>
      <c r="FX15587" s="128"/>
      <c r="FY15587" s="129"/>
      <c r="GA15587" s="128"/>
    </row>
    <row r="15588" spans="179:183" x14ac:dyDescent="0.35">
      <c r="FW15588" s="128"/>
      <c r="FX15588" s="128"/>
      <c r="FY15588" s="129"/>
      <c r="GA15588" s="128"/>
    </row>
    <row r="15589" spans="179:183" x14ac:dyDescent="0.35">
      <c r="FW15589" s="128"/>
      <c r="FX15589" s="128"/>
      <c r="FY15589" s="129"/>
      <c r="GA15589" s="128"/>
    </row>
    <row r="15590" spans="179:183" x14ac:dyDescent="0.35">
      <c r="FW15590" s="128"/>
      <c r="FX15590" s="128"/>
      <c r="FY15590" s="129"/>
      <c r="GA15590" s="128"/>
    </row>
    <row r="15591" spans="179:183" x14ac:dyDescent="0.35">
      <c r="FW15591" s="128"/>
      <c r="FX15591" s="128"/>
      <c r="FY15591" s="129"/>
      <c r="GA15591" s="128"/>
    </row>
    <row r="15592" spans="179:183" x14ac:dyDescent="0.35">
      <c r="FW15592" s="128"/>
      <c r="FX15592" s="128"/>
      <c r="FY15592" s="129"/>
      <c r="GA15592" s="128"/>
    </row>
    <row r="15593" spans="179:183" x14ac:dyDescent="0.35">
      <c r="FW15593" s="128"/>
      <c r="FX15593" s="128"/>
      <c r="FY15593" s="129"/>
      <c r="GA15593" s="128"/>
    </row>
    <row r="15594" spans="179:183" x14ac:dyDescent="0.35">
      <c r="FW15594" s="128"/>
      <c r="FX15594" s="128"/>
      <c r="FY15594" s="129"/>
      <c r="GA15594" s="128"/>
    </row>
    <row r="15595" spans="179:183" x14ac:dyDescent="0.35">
      <c r="FW15595" s="128"/>
      <c r="FX15595" s="128"/>
      <c r="FY15595" s="129"/>
      <c r="GA15595" s="128"/>
    </row>
    <row r="15596" spans="179:183" x14ac:dyDescent="0.35">
      <c r="FW15596" s="128"/>
      <c r="FX15596" s="128"/>
      <c r="FY15596" s="129"/>
      <c r="GA15596" s="128"/>
    </row>
    <row r="15597" spans="179:183" x14ac:dyDescent="0.35">
      <c r="FW15597" s="128"/>
      <c r="FX15597" s="128"/>
      <c r="FY15597" s="129"/>
      <c r="GA15597" s="128"/>
    </row>
    <row r="15598" spans="179:183" x14ac:dyDescent="0.35">
      <c r="FW15598" s="128"/>
      <c r="FX15598" s="128"/>
      <c r="FY15598" s="129"/>
      <c r="GA15598" s="128"/>
    </row>
    <row r="15599" spans="179:183" x14ac:dyDescent="0.35">
      <c r="FW15599" s="128"/>
      <c r="FX15599" s="128"/>
      <c r="FY15599" s="129"/>
      <c r="GA15599" s="128"/>
    </row>
    <row r="15600" spans="179:183" x14ac:dyDescent="0.35">
      <c r="FW15600" s="128"/>
      <c r="FX15600" s="128"/>
      <c r="FY15600" s="129"/>
      <c r="GA15600" s="128"/>
    </row>
    <row r="15601" spans="179:183" x14ac:dyDescent="0.35">
      <c r="FW15601" s="128"/>
      <c r="FX15601" s="128"/>
      <c r="FY15601" s="129"/>
      <c r="GA15601" s="128"/>
    </row>
    <row r="15602" spans="179:183" x14ac:dyDescent="0.35">
      <c r="FW15602" s="128"/>
      <c r="FX15602" s="128"/>
      <c r="FY15602" s="129"/>
      <c r="GA15602" s="128"/>
    </row>
    <row r="15603" spans="179:183" x14ac:dyDescent="0.35">
      <c r="FW15603" s="128"/>
      <c r="FX15603" s="128"/>
      <c r="FY15603" s="129"/>
      <c r="GA15603" s="128"/>
    </row>
    <row r="15604" spans="179:183" x14ac:dyDescent="0.35">
      <c r="FW15604" s="128"/>
      <c r="FX15604" s="128"/>
      <c r="FY15604" s="129"/>
      <c r="GA15604" s="128"/>
    </row>
    <row r="15605" spans="179:183" x14ac:dyDescent="0.35">
      <c r="FW15605" s="128"/>
      <c r="FX15605" s="128"/>
      <c r="FY15605" s="129"/>
      <c r="GA15605" s="128"/>
    </row>
    <row r="15606" spans="179:183" x14ac:dyDescent="0.35">
      <c r="FW15606" s="128"/>
      <c r="FX15606" s="128"/>
      <c r="FY15606" s="129"/>
      <c r="GA15606" s="128"/>
    </row>
    <row r="15607" spans="179:183" x14ac:dyDescent="0.35">
      <c r="FW15607" s="128"/>
      <c r="FX15607" s="128"/>
      <c r="FY15607" s="129"/>
      <c r="GA15607" s="128"/>
    </row>
    <row r="15608" spans="179:183" x14ac:dyDescent="0.35">
      <c r="FW15608" s="128"/>
      <c r="FX15608" s="128"/>
      <c r="FY15608" s="129"/>
      <c r="GA15608" s="128"/>
    </row>
    <row r="15609" spans="179:183" x14ac:dyDescent="0.35">
      <c r="FW15609" s="128"/>
      <c r="FX15609" s="128"/>
      <c r="FY15609" s="129"/>
      <c r="GA15609" s="128"/>
    </row>
    <row r="15610" spans="179:183" x14ac:dyDescent="0.35">
      <c r="FW15610" s="128"/>
      <c r="FX15610" s="128"/>
      <c r="FY15610" s="129"/>
      <c r="GA15610" s="128"/>
    </row>
    <row r="15611" spans="179:183" x14ac:dyDescent="0.35">
      <c r="FW15611" s="128"/>
      <c r="FX15611" s="128"/>
      <c r="FY15611" s="129"/>
      <c r="GA15611" s="128"/>
    </row>
    <row r="15612" spans="179:183" x14ac:dyDescent="0.35">
      <c r="FW15612" s="128"/>
      <c r="FX15612" s="128"/>
      <c r="FY15612" s="129"/>
      <c r="GA15612" s="128"/>
    </row>
    <row r="15613" spans="179:183" x14ac:dyDescent="0.35">
      <c r="FW15613" s="128"/>
      <c r="FX15613" s="128"/>
      <c r="FY15613" s="129"/>
      <c r="GA15613" s="128"/>
    </row>
    <row r="15614" spans="179:183" x14ac:dyDescent="0.35">
      <c r="FW15614" s="128"/>
      <c r="FX15614" s="128"/>
      <c r="FY15614" s="129"/>
      <c r="GA15614" s="128"/>
    </row>
    <row r="15615" spans="179:183" x14ac:dyDescent="0.35">
      <c r="FW15615" s="128"/>
      <c r="FX15615" s="128"/>
      <c r="FY15615" s="129"/>
      <c r="GA15615" s="128"/>
    </row>
    <row r="15616" spans="179:183" x14ac:dyDescent="0.35">
      <c r="FW15616" s="128"/>
      <c r="FX15616" s="128"/>
      <c r="FY15616" s="129"/>
      <c r="GA15616" s="128"/>
    </row>
    <row r="15617" spans="179:183" x14ac:dyDescent="0.35">
      <c r="FW15617" s="128"/>
      <c r="FX15617" s="128"/>
      <c r="FY15617" s="129"/>
      <c r="GA15617" s="128"/>
    </row>
    <row r="15618" spans="179:183" x14ac:dyDescent="0.35">
      <c r="FW15618" s="128"/>
      <c r="FX15618" s="128"/>
      <c r="FY15618" s="129"/>
      <c r="GA15618" s="128"/>
    </row>
    <row r="15619" spans="179:183" x14ac:dyDescent="0.35">
      <c r="FW15619" s="128"/>
      <c r="FX15619" s="128"/>
      <c r="FY15619" s="129"/>
      <c r="GA15619" s="128"/>
    </row>
    <row r="15620" spans="179:183" x14ac:dyDescent="0.35">
      <c r="FW15620" s="128"/>
      <c r="FX15620" s="128"/>
      <c r="FY15620" s="129"/>
      <c r="GA15620" s="128"/>
    </row>
    <row r="15621" spans="179:183" x14ac:dyDescent="0.35">
      <c r="FW15621" s="128"/>
      <c r="FX15621" s="128"/>
      <c r="FY15621" s="129"/>
      <c r="GA15621" s="128"/>
    </row>
    <row r="15622" spans="179:183" x14ac:dyDescent="0.35">
      <c r="FW15622" s="128"/>
      <c r="FX15622" s="128"/>
      <c r="FY15622" s="129"/>
      <c r="GA15622" s="128"/>
    </row>
    <row r="15623" spans="179:183" x14ac:dyDescent="0.35">
      <c r="FW15623" s="128"/>
      <c r="FX15623" s="128"/>
      <c r="FY15623" s="129"/>
      <c r="GA15623" s="128"/>
    </row>
    <row r="15624" spans="179:183" x14ac:dyDescent="0.35">
      <c r="FW15624" s="128"/>
      <c r="FX15624" s="128"/>
      <c r="FY15624" s="129"/>
      <c r="GA15624" s="128"/>
    </row>
    <row r="15625" spans="179:183" x14ac:dyDescent="0.35">
      <c r="FW15625" s="128"/>
      <c r="FX15625" s="128"/>
      <c r="FY15625" s="129"/>
      <c r="GA15625" s="128"/>
    </row>
    <row r="15626" spans="179:183" x14ac:dyDescent="0.35">
      <c r="FW15626" s="128"/>
      <c r="FX15626" s="128"/>
      <c r="FY15626" s="129"/>
      <c r="GA15626" s="128"/>
    </row>
    <row r="15627" spans="179:183" x14ac:dyDescent="0.35">
      <c r="FW15627" s="128"/>
      <c r="FX15627" s="128"/>
      <c r="FY15627" s="129"/>
      <c r="GA15627" s="128"/>
    </row>
    <row r="15628" spans="179:183" x14ac:dyDescent="0.35">
      <c r="FW15628" s="128"/>
      <c r="FX15628" s="128"/>
      <c r="FY15628" s="129"/>
      <c r="GA15628" s="128"/>
    </row>
    <row r="15629" spans="179:183" x14ac:dyDescent="0.35">
      <c r="FW15629" s="128"/>
      <c r="FX15629" s="128"/>
      <c r="FY15629" s="129"/>
      <c r="GA15629" s="128"/>
    </row>
    <row r="15630" spans="179:183" x14ac:dyDescent="0.35">
      <c r="FW15630" s="128"/>
      <c r="FX15630" s="128"/>
      <c r="FY15630" s="129"/>
      <c r="GA15630" s="128"/>
    </row>
    <row r="15631" spans="179:183" x14ac:dyDescent="0.35">
      <c r="FW15631" s="128"/>
      <c r="FX15631" s="128"/>
      <c r="FY15631" s="129"/>
      <c r="GA15631" s="128"/>
    </row>
    <row r="15632" spans="179:183" x14ac:dyDescent="0.35">
      <c r="FW15632" s="128"/>
      <c r="FX15632" s="128"/>
      <c r="FY15632" s="129"/>
      <c r="GA15632" s="128"/>
    </row>
    <row r="15633" spans="179:183" x14ac:dyDescent="0.35">
      <c r="FW15633" s="128"/>
      <c r="FX15633" s="128"/>
      <c r="FY15633" s="129"/>
      <c r="GA15633" s="128"/>
    </row>
    <row r="15634" spans="179:183" x14ac:dyDescent="0.35">
      <c r="FW15634" s="128"/>
      <c r="FX15634" s="128"/>
      <c r="FY15634" s="129"/>
      <c r="GA15634" s="128"/>
    </row>
    <row r="15635" spans="179:183" x14ac:dyDescent="0.35">
      <c r="FW15635" s="128"/>
      <c r="FX15635" s="128"/>
      <c r="FY15635" s="129"/>
      <c r="GA15635" s="128"/>
    </row>
    <row r="15636" spans="179:183" x14ac:dyDescent="0.35">
      <c r="FW15636" s="128"/>
      <c r="FX15636" s="128"/>
      <c r="FY15636" s="129"/>
      <c r="GA15636" s="128"/>
    </row>
    <row r="15637" spans="179:183" x14ac:dyDescent="0.35">
      <c r="FW15637" s="128"/>
      <c r="FX15637" s="128"/>
      <c r="FY15637" s="129"/>
      <c r="GA15637" s="128"/>
    </row>
    <row r="15638" spans="179:183" x14ac:dyDescent="0.35">
      <c r="FW15638" s="128"/>
      <c r="FX15638" s="128"/>
      <c r="FY15638" s="129"/>
      <c r="GA15638" s="128"/>
    </row>
    <row r="15639" spans="179:183" x14ac:dyDescent="0.35">
      <c r="FW15639" s="128"/>
      <c r="FX15639" s="128"/>
      <c r="FY15639" s="129"/>
      <c r="GA15639" s="128"/>
    </row>
    <row r="15640" spans="179:183" x14ac:dyDescent="0.35">
      <c r="FW15640" s="128"/>
      <c r="FX15640" s="128"/>
      <c r="FY15640" s="129"/>
      <c r="GA15640" s="128"/>
    </row>
    <row r="15641" spans="179:183" x14ac:dyDescent="0.35">
      <c r="FW15641" s="128"/>
      <c r="FX15641" s="128"/>
      <c r="FY15641" s="129"/>
      <c r="GA15641" s="128"/>
    </row>
    <row r="15642" spans="179:183" x14ac:dyDescent="0.35">
      <c r="FW15642" s="128"/>
      <c r="FX15642" s="128"/>
      <c r="FY15642" s="129"/>
      <c r="GA15642" s="128"/>
    </row>
    <row r="15643" spans="179:183" x14ac:dyDescent="0.35">
      <c r="FW15643" s="128"/>
      <c r="FX15643" s="128"/>
      <c r="FY15643" s="129"/>
      <c r="GA15643" s="128"/>
    </row>
    <row r="15644" spans="179:183" x14ac:dyDescent="0.35">
      <c r="FW15644" s="128"/>
      <c r="FX15644" s="128"/>
      <c r="FY15644" s="129"/>
      <c r="GA15644" s="128"/>
    </row>
    <row r="15645" spans="179:183" x14ac:dyDescent="0.35">
      <c r="FW15645" s="128"/>
      <c r="FX15645" s="128"/>
      <c r="FY15645" s="129"/>
      <c r="GA15645" s="128"/>
    </row>
    <row r="15646" spans="179:183" x14ac:dyDescent="0.35">
      <c r="FW15646" s="128"/>
      <c r="FX15646" s="128"/>
      <c r="FY15646" s="129"/>
      <c r="GA15646" s="128"/>
    </row>
    <row r="15647" spans="179:183" x14ac:dyDescent="0.35">
      <c r="FW15647" s="128"/>
      <c r="FX15647" s="128"/>
      <c r="FY15647" s="129"/>
      <c r="GA15647" s="128"/>
    </row>
    <row r="15648" spans="179:183" x14ac:dyDescent="0.35">
      <c r="FW15648" s="128"/>
      <c r="FX15648" s="128"/>
      <c r="FY15648" s="129"/>
      <c r="GA15648" s="128"/>
    </row>
    <row r="15649" spans="179:183" x14ac:dyDescent="0.35">
      <c r="FW15649" s="128"/>
      <c r="FX15649" s="128"/>
      <c r="FY15649" s="129"/>
      <c r="GA15649" s="128"/>
    </row>
    <row r="15650" spans="179:183" x14ac:dyDescent="0.35">
      <c r="FW15650" s="128"/>
      <c r="FX15650" s="128"/>
      <c r="FY15650" s="129"/>
      <c r="GA15650" s="128"/>
    </row>
    <row r="15651" spans="179:183" x14ac:dyDescent="0.35">
      <c r="FW15651" s="128"/>
      <c r="FX15651" s="128"/>
      <c r="FY15651" s="129"/>
      <c r="GA15651" s="128"/>
    </row>
    <row r="15652" spans="179:183" x14ac:dyDescent="0.35">
      <c r="FW15652" s="128"/>
      <c r="FX15652" s="128"/>
      <c r="FY15652" s="129"/>
      <c r="GA15652" s="128"/>
    </row>
    <row r="15653" spans="179:183" x14ac:dyDescent="0.35">
      <c r="FW15653" s="128"/>
      <c r="FX15653" s="128"/>
      <c r="FY15653" s="129"/>
      <c r="GA15653" s="128"/>
    </row>
    <row r="15654" spans="179:183" x14ac:dyDescent="0.35">
      <c r="FW15654" s="128"/>
      <c r="FX15654" s="128"/>
      <c r="FY15654" s="129"/>
      <c r="GA15654" s="128"/>
    </row>
    <row r="15655" spans="179:183" x14ac:dyDescent="0.35">
      <c r="FW15655" s="128"/>
      <c r="FX15655" s="128"/>
      <c r="FY15655" s="129"/>
      <c r="GA15655" s="128"/>
    </row>
    <row r="15656" spans="179:183" x14ac:dyDescent="0.35">
      <c r="FW15656" s="128"/>
      <c r="FX15656" s="128"/>
      <c r="FY15656" s="129"/>
      <c r="GA15656" s="128"/>
    </row>
    <row r="15657" spans="179:183" x14ac:dyDescent="0.35">
      <c r="FW15657" s="128"/>
      <c r="FX15657" s="128"/>
      <c r="FY15657" s="129"/>
      <c r="GA15657" s="128"/>
    </row>
    <row r="15658" spans="179:183" x14ac:dyDescent="0.35">
      <c r="FW15658" s="128"/>
      <c r="FX15658" s="128"/>
      <c r="FY15658" s="129"/>
      <c r="GA15658" s="128"/>
    </row>
    <row r="15659" spans="179:183" x14ac:dyDescent="0.35">
      <c r="FW15659" s="128"/>
      <c r="FX15659" s="128"/>
      <c r="FY15659" s="129"/>
      <c r="GA15659" s="128"/>
    </row>
    <row r="15660" spans="179:183" x14ac:dyDescent="0.35">
      <c r="FW15660" s="128"/>
      <c r="FX15660" s="128"/>
      <c r="FY15660" s="129"/>
      <c r="GA15660" s="128"/>
    </row>
    <row r="15661" spans="179:183" x14ac:dyDescent="0.35">
      <c r="FW15661" s="128"/>
      <c r="FX15661" s="128"/>
      <c r="FY15661" s="129"/>
      <c r="GA15661" s="128"/>
    </row>
    <row r="15662" spans="179:183" x14ac:dyDescent="0.35">
      <c r="FW15662" s="128"/>
      <c r="FX15662" s="128"/>
      <c r="FY15662" s="129"/>
      <c r="GA15662" s="128"/>
    </row>
    <row r="15663" spans="179:183" x14ac:dyDescent="0.35">
      <c r="FW15663" s="128"/>
      <c r="FX15663" s="128"/>
      <c r="FY15663" s="129"/>
      <c r="GA15663" s="128"/>
    </row>
    <row r="15664" spans="179:183" x14ac:dyDescent="0.35">
      <c r="FW15664" s="128"/>
      <c r="FX15664" s="128"/>
      <c r="FY15664" s="129"/>
      <c r="GA15664" s="128"/>
    </row>
    <row r="15665" spans="179:183" x14ac:dyDescent="0.35">
      <c r="FW15665" s="128"/>
      <c r="FX15665" s="128"/>
      <c r="FY15665" s="129"/>
      <c r="GA15665" s="128"/>
    </row>
    <row r="15666" spans="179:183" x14ac:dyDescent="0.35">
      <c r="FW15666" s="128"/>
      <c r="FX15666" s="128"/>
      <c r="FY15666" s="129"/>
      <c r="GA15666" s="128"/>
    </row>
    <row r="15667" spans="179:183" x14ac:dyDescent="0.35">
      <c r="FW15667" s="128"/>
      <c r="FX15667" s="128"/>
      <c r="FY15667" s="129"/>
      <c r="GA15667" s="128"/>
    </row>
    <row r="15668" spans="179:183" x14ac:dyDescent="0.35">
      <c r="FW15668" s="128"/>
      <c r="FX15668" s="128"/>
      <c r="FY15668" s="129"/>
      <c r="GA15668" s="128"/>
    </row>
    <row r="15669" spans="179:183" x14ac:dyDescent="0.35">
      <c r="FW15669" s="128"/>
      <c r="FX15669" s="128"/>
      <c r="FY15669" s="129"/>
      <c r="GA15669" s="128"/>
    </row>
    <row r="15670" spans="179:183" x14ac:dyDescent="0.35">
      <c r="FW15670" s="128"/>
      <c r="FX15670" s="128"/>
      <c r="FY15670" s="129"/>
      <c r="GA15670" s="128"/>
    </row>
    <row r="15671" spans="179:183" x14ac:dyDescent="0.35">
      <c r="FW15671" s="128"/>
      <c r="FX15671" s="128"/>
      <c r="FY15671" s="129"/>
      <c r="GA15671" s="128"/>
    </row>
    <row r="15672" spans="179:183" x14ac:dyDescent="0.35">
      <c r="FW15672" s="128"/>
      <c r="FX15672" s="128"/>
      <c r="FY15672" s="129"/>
      <c r="GA15672" s="128"/>
    </row>
    <row r="15673" spans="179:183" x14ac:dyDescent="0.35">
      <c r="FW15673" s="128"/>
      <c r="FX15673" s="128"/>
      <c r="FY15673" s="129"/>
      <c r="GA15673" s="128"/>
    </row>
    <row r="15674" spans="179:183" x14ac:dyDescent="0.35">
      <c r="FW15674" s="128"/>
      <c r="FX15674" s="128"/>
      <c r="FY15674" s="129"/>
      <c r="GA15674" s="128"/>
    </row>
    <row r="15675" spans="179:183" x14ac:dyDescent="0.35">
      <c r="FW15675" s="128"/>
      <c r="FX15675" s="128"/>
      <c r="FY15675" s="129"/>
      <c r="GA15675" s="128"/>
    </row>
    <row r="15676" spans="179:183" x14ac:dyDescent="0.35">
      <c r="FW15676" s="128"/>
      <c r="FX15676" s="128"/>
      <c r="FY15676" s="129"/>
      <c r="GA15676" s="128"/>
    </row>
    <row r="15677" spans="179:183" x14ac:dyDescent="0.35">
      <c r="FW15677" s="128"/>
      <c r="FX15677" s="128"/>
      <c r="FY15677" s="129"/>
      <c r="GA15677" s="128"/>
    </row>
    <row r="15678" spans="179:183" x14ac:dyDescent="0.35">
      <c r="FW15678" s="128"/>
      <c r="FX15678" s="128"/>
      <c r="FY15678" s="129"/>
      <c r="GA15678" s="128"/>
    </row>
    <row r="15679" spans="179:183" x14ac:dyDescent="0.35">
      <c r="FW15679" s="128"/>
      <c r="FX15679" s="128"/>
      <c r="FY15679" s="129"/>
      <c r="GA15679" s="128"/>
    </row>
    <row r="15680" spans="179:183" x14ac:dyDescent="0.35">
      <c r="FW15680" s="128"/>
      <c r="FX15680" s="128"/>
      <c r="FY15680" s="129"/>
      <c r="GA15680" s="128"/>
    </row>
    <row r="15681" spans="179:183" x14ac:dyDescent="0.35">
      <c r="FW15681" s="128"/>
      <c r="FX15681" s="128"/>
      <c r="FY15681" s="129"/>
      <c r="GA15681" s="128"/>
    </row>
    <row r="15682" spans="179:183" x14ac:dyDescent="0.35">
      <c r="FW15682" s="128"/>
      <c r="FX15682" s="128"/>
      <c r="FY15682" s="129"/>
      <c r="GA15682" s="128"/>
    </row>
    <row r="15683" spans="179:183" x14ac:dyDescent="0.35">
      <c r="FW15683" s="128"/>
      <c r="FX15683" s="128"/>
      <c r="FY15683" s="129"/>
      <c r="GA15683" s="128"/>
    </row>
    <row r="15684" spans="179:183" x14ac:dyDescent="0.35">
      <c r="FW15684" s="128"/>
      <c r="FX15684" s="128"/>
      <c r="FY15684" s="129"/>
      <c r="GA15684" s="128"/>
    </row>
    <row r="15685" spans="179:183" x14ac:dyDescent="0.35">
      <c r="FW15685" s="128"/>
      <c r="FX15685" s="128"/>
      <c r="FY15685" s="129"/>
      <c r="GA15685" s="128"/>
    </row>
    <row r="15686" spans="179:183" x14ac:dyDescent="0.35">
      <c r="FW15686" s="128"/>
      <c r="FX15686" s="128"/>
      <c r="FY15686" s="129"/>
      <c r="GA15686" s="128"/>
    </row>
    <row r="15687" spans="179:183" x14ac:dyDescent="0.35">
      <c r="FW15687" s="128"/>
      <c r="FX15687" s="128"/>
      <c r="FY15687" s="129"/>
      <c r="GA15687" s="128"/>
    </row>
    <row r="15688" spans="179:183" x14ac:dyDescent="0.35">
      <c r="FW15688" s="128"/>
      <c r="FX15688" s="128"/>
      <c r="FY15688" s="129"/>
      <c r="GA15688" s="128"/>
    </row>
    <row r="15689" spans="179:183" x14ac:dyDescent="0.35">
      <c r="FW15689" s="128"/>
      <c r="FX15689" s="128"/>
      <c r="FY15689" s="129"/>
      <c r="GA15689" s="128"/>
    </row>
    <row r="15690" spans="179:183" x14ac:dyDescent="0.35">
      <c r="FW15690" s="128"/>
      <c r="FX15690" s="128"/>
      <c r="FY15690" s="129"/>
      <c r="GA15690" s="128"/>
    </row>
    <row r="15691" spans="179:183" x14ac:dyDescent="0.35">
      <c r="FW15691" s="128"/>
      <c r="FX15691" s="128"/>
      <c r="FY15691" s="129"/>
      <c r="GA15691" s="128"/>
    </row>
    <row r="15692" spans="179:183" x14ac:dyDescent="0.35">
      <c r="FW15692" s="128"/>
      <c r="FX15692" s="128"/>
      <c r="FY15692" s="129"/>
      <c r="GA15692" s="128"/>
    </row>
    <row r="15693" spans="179:183" x14ac:dyDescent="0.35">
      <c r="FW15693" s="128"/>
      <c r="FX15693" s="128"/>
      <c r="FY15693" s="129"/>
      <c r="GA15693" s="128"/>
    </row>
    <row r="15694" spans="179:183" x14ac:dyDescent="0.35">
      <c r="FW15694" s="128"/>
      <c r="FX15694" s="128"/>
      <c r="FY15694" s="129"/>
      <c r="GA15694" s="128"/>
    </row>
    <row r="15695" spans="179:183" x14ac:dyDescent="0.35">
      <c r="FW15695" s="128"/>
      <c r="FX15695" s="128"/>
      <c r="FY15695" s="129"/>
      <c r="GA15695" s="128"/>
    </row>
    <row r="15696" spans="179:183" x14ac:dyDescent="0.35">
      <c r="FW15696" s="128"/>
      <c r="FX15696" s="128"/>
      <c r="FY15696" s="129"/>
      <c r="GA15696" s="128"/>
    </row>
    <row r="15697" spans="179:183" x14ac:dyDescent="0.35">
      <c r="FW15697" s="128"/>
      <c r="FX15697" s="128"/>
      <c r="FY15697" s="129"/>
      <c r="GA15697" s="128"/>
    </row>
    <row r="15698" spans="179:183" x14ac:dyDescent="0.35">
      <c r="FW15698" s="128"/>
      <c r="FX15698" s="128"/>
      <c r="FY15698" s="129"/>
      <c r="GA15698" s="128"/>
    </row>
    <row r="15699" spans="179:183" x14ac:dyDescent="0.35">
      <c r="FW15699" s="128"/>
      <c r="FX15699" s="128"/>
      <c r="FY15699" s="129"/>
      <c r="GA15699" s="128"/>
    </row>
    <row r="15700" spans="179:183" x14ac:dyDescent="0.35">
      <c r="FW15700" s="128"/>
      <c r="FX15700" s="128"/>
      <c r="FY15700" s="129"/>
      <c r="GA15700" s="128"/>
    </row>
    <row r="15701" spans="179:183" x14ac:dyDescent="0.35">
      <c r="FW15701" s="128"/>
      <c r="FX15701" s="128"/>
      <c r="FY15701" s="129"/>
      <c r="GA15701" s="128"/>
    </row>
    <row r="15702" spans="179:183" x14ac:dyDescent="0.35">
      <c r="FW15702" s="128"/>
      <c r="FX15702" s="128"/>
      <c r="FY15702" s="129"/>
      <c r="GA15702" s="128"/>
    </row>
    <row r="15703" spans="179:183" x14ac:dyDescent="0.35">
      <c r="FW15703" s="128"/>
      <c r="FX15703" s="128"/>
      <c r="FY15703" s="129"/>
      <c r="GA15703" s="128"/>
    </row>
    <row r="15704" spans="179:183" x14ac:dyDescent="0.35">
      <c r="FW15704" s="128"/>
      <c r="FX15704" s="128"/>
      <c r="FY15704" s="129"/>
      <c r="GA15704" s="128"/>
    </row>
    <row r="15705" spans="179:183" x14ac:dyDescent="0.35">
      <c r="FW15705" s="128"/>
      <c r="FX15705" s="128"/>
      <c r="FY15705" s="129"/>
      <c r="GA15705" s="128"/>
    </row>
    <row r="15706" spans="179:183" x14ac:dyDescent="0.35">
      <c r="FW15706" s="128"/>
      <c r="FX15706" s="128"/>
      <c r="FY15706" s="129"/>
      <c r="GA15706" s="128"/>
    </row>
    <row r="15707" spans="179:183" x14ac:dyDescent="0.35">
      <c r="FW15707" s="128"/>
      <c r="FX15707" s="128"/>
      <c r="FY15707" s="129"/>
      <c r="GA15707" s="128"/>
    </row>
    <row r="15708" spans="179:183" x14ac:dyDescent="0.35">
      <c r="FW15708" s="128"/>
      <c r="FX15708" s="128"/>
      <c r="FY15708" s="129"/>
      <c r="GA15708" s="128"/>
    </row>
    <row r="15709" spans="179:183" x14ac:dyDescent="0.35">
      <c r="FW15709" s="128"/>
      <c r="FX15709" s="128"/>
      <c r="FY15709" s="129"/>
      <c r="GA15709" s="128"/>
    </row>
    <row r="15710" spans="179:183" x14ac:dyDescent="0.35">
      <c r="FW15710" s="128"/>
      <c r="FX15710" s="128"/>
      <c r="FY15710" s="129"/>
      <c r="GA15710" s="128"/>
    </row>
    <row r="15711" spans="179:183" x14ac:dyDescent="0.35">
      <c r="FW15711" s="128"/>
      <c r="FX15711" s="128"/>
      <c r="FY15711" s="129"/>
      <c r="GA15711" s="128"/>
    </row>
    <row r="15712" spans="179:183" x14ac:dyDescent="0.35">
      <c r="FW15712" s="128"/>
      <c r="FX15712" s="128"/>
      <c r="FY15712" s="129"/>
      <c r="GA15712" s="128"/>
    </row>
    <row r="15713" spans="179:183" x14ac:dyDescent="0.35">
      <c r="FW15713" s="128"/>
      <c r="FX15713" s="128"/>
      <c r="FY15713" s="129"/>
      <c r="GA15713" s="128"/>
    </row>
    <row r="15714" spans="179:183" x14ac:dyDescent="0.35">
      <c r="FW15714" s="128"/>
      <c r="FX15714" s="128"/>
      <c r="FY15714" s="129"/>
      <c r="GA15714" s="128"/>
    </row>
    <row r="15715" spans="179:183" x14ac:dyDescent="0.35">
      <c r="FW15715" s="128"/>
      <c r="FX15715" s="128"/>
      <c r="FY15715" s="129"/>
      <c r="GA15715" s="128"/>
    </row>
    <row r="15716" spans="179:183" x14ac:dyDescent="0.35">
      <c r="FW15716" s="128"/>
      <c r="FX15716" s="128"/>
      <c r="FY15716" s="129"/>
      <c r="GA15716" s="128"/>
    </row>
    <row r="15717" spans="179:183" x14ac:dyDescent="0.35">
      <c r="FW15717" s="128"/>
      <c r="FX15717" s="128"/>
      <c r="FY15717" s="129"/>
      <c r="GA15717" s="128"/>
    </row>
    <row r="15718" spans="179:183" x14ac:dyDescent="0.35">
      <c r="FW15718" s="128"/>
      <c r="FX15718" s="128"/>
      <c r="FY15718" s="129"/>
      <c r="GA15718" s="128"/>
    </row>
    <row r="15719" spans="179:183" x14ac:dyDescent="0.35">
      <c r="FW15719" s="128"/>
      <c r="FX15719" s="128"/>
      <c r="FY15719" s="129"/>
      <c r="GA15719" s="128"/>
    </row>
    <row r="15720" spans="179:183" x14ac:dyDescent="0.35">
      <c r="FW15720" s="128"/>
      <c r="FX15720" s="128"/>
      <c r="FY15720" s="129"/>
      <c r="GA15720" s="128"/>
    </row>
    <row r="15721" spans="179:183" x14ac:dyDescent="0.35">
      <c r="FW15721" s="128"/>
      <c r="FX15721" s="128"/>
      <c r="FY15721" s="129"/>
      <c r="GA15721" s="128"/>
    </row>
    <row r="15722" spans="179:183" x14ac:dyDescent="0.35">
      <c r="FW15722" s="128"/>
      <c r="FX15722" s="128"/>
      <c r="FY15722" s="129"/>
      <c r="GA15722" s="128"/>
    </row>
    <row r="15723" spans="179:183" x14ac:dyDescent="0.35">
      <c r="FW15723" s="128"/>
      <c r="FX15723" s="128"/>
      <c r="FY15723" s="129"/>
      <c r="GA15723" s="128"/>
    </row>
    <row r="15724" spans="179:183" x14ac:dyDescent="0.35">
      <c r="FW15724" s="128"/>
      <c r="FX15724" s="128"/>
      <c r="FY15724" s="129"/>
      <c r="GA15724" s="128"/>
    </row>
    <row r="15725" spans="179:183" x14ac:dyDescent="0.35">
      <c r="FW15725" s="128"/>
      <c r="FX15725" s="128"/>
      <c r="FY15725" s="129"/>
      <c r="GA15725" s="128"/>
    </row>
    <row r="15726" spans="179:183" x14ac:dyDescent="0.35">
      <c r="FW15726" s="128"/>
      <c r="FX15726" s="128"/>
      <c r="FY15726" s="129"/>
      <c r="GA15726" s="128"/>
    </row>
    <row r="15727" spans="179:183" x14ac:dyDescent="0.35">
      <c r="FW15727" s="128"/>
      <c r="FX15727" s="128"/>
      <c r="FY15727" s="129"/>
      <c r="GA15727" s="128"/>
    </row>
    <row r="15728" spans="179:183" x14ac:dyDescent="0.35">
      <c r="FW15728" s="128"/>
      <c r="FX15728" s="128"/>
      <c r="FY15728" s="129"/>
      <c r="GA15728" s="128"/>
    </row>
    <row r="15729" spans="179:183" x14ac:dyDescent="0.35">
      <c r="FW15729" s="128"/>
      <c r="FX15729" s="128"/>
      <c r="FY15729" s="129"/>
      <c r="GA15729" s="128"/>
    </row>
    <row r="15730" spans="179:183" x14ac:dyDescent="0.35">
      <c r="FW15730" s="128"/>
      <c r="FX15730" s="128"/>
      <c r="FY15730" s="129"/>
      <c r="GA15730" s="128"/>
    </row>
    <row r="15731" spans="179:183" x14ac:dyDescent="0.35">
      <c r="FW15731" s="128"/>
      <c r="FX15731" s="128"/>
      <c r="FY15731" s="129"/>
      <c r="GA15731" s="128"/>
    </row>
    <row r="15732" spans="179:183" x14ac:dyDescent="0.35">
      <c r="FW15732" s="128"/>
      <c r="FX15732" s="128"/>
      <c r="FY15732" s="129"/>
      <c r="GA15732" s="128"/>
    </row>
    <row r="15733" spans="179:183" x14ac:dyDescent="0.35">
      <c r="FW15733" s="128"/>
      <c r="FX15733" s="128"/>
      <c r="FY15733" s="129"/>
      <c r="GA15733" s="128"/>
    </row>
    <row r="15734" spans="179:183" x14ac:dyDescent="0.35">
      <c r="FW15734" s="128"/>
      <c r="FX15734" s="128"/>
      <c r="FY15734" s="129"/>
      <c r="GA15734" s="128"/>
    </row>
    <row r="15735" spans="179:183" x14ac:dyDescent="0.35">
      <c r="FW15735" s="128"/>
      <c r="FX15735" s="128"/>
      <c r="FY15735" s="129"/>
      <c r="GA15735" s="128"/>
    </row>
    <row r="15736" spans="179:183" x14ac:dyDescent="0.35">
      <c r="FW15736" s="128"/>
      <c r="FX15736" s="128"/>
      <c r="FY15736" s="129"/>
      <c r="GA15736" s="128"/>
    </row>
    <row r="15737" spans="179:183" x14ac:dyDescent="0.35">
      <c r="FW15737" s="128"/>
      <c r="FX15737" s="128"/>
      <c r="FY15737" s="129"/>
      <c r="GA15737" s="128"/>
    </row>
    <row r="15738" spans="179:183" x14ac:dyDescent="0.35">
      <c r="FW15738" s="128"/>
      <c r="FX15738" s="128"/>
      <c r="FY15738" s="129"/>
      <c r="GA15738" s="128"/>
    </row>
    <row r="15739" spans="179:183" x14ac:dyDescent="0.35">
      <c r="FW15739" s="128"/>
      <c r="FX15739" s="128"/>
      <c r="FY15739" s="129"/>
      <c r="GA15739" s="128"/>
    </row>
    <row r="15740" spans="179:183" x14ac:dyDescent="0.35">
      <c r="FW15740" s="128"/>
      <c r="FX15740" s="128"/>
      <c r="FY15740" s="129"/>
      <c r="GA15740" s="128"/>
    </row>
    <row r="15741" spans="179:183" x14ac:dyDescent="0.35">
      <c r="FW15741" s="128"/>
      <c r="FX15741" s="128"/>
      <c r="FY15741" s="129"/>
      <c r="GA15741" s="128"/>
    </row>
    <row r="15742" spans="179:183" x14ac:dyDescent="0.35">
      <c r="FW15742" s="128"/>
      <c r="FX15742" s="128"/>
      <c r="FY15742" s="129"/>
      <c r="GA15742" s="128"/>
    </row>
    <row r="15743" spans="179:183" x14ac:dyDescent="0.35">
      <c r="FW15743" s="128"/>
      <c r="FX15743" s="128"/>
      <c r="FY15743" s="129"/>
      <c r="GA15743" s="128"/>
    </row>
    <row r="15744" spans="179:183" x14ac:dyDescent="0.35">
      <c r="FW15744" s="128"/>
      <c r="FX15744" s="128"/>
      <c r="FY15744" s="129"/>
      <c r="GA15744" s="128"/>
    </row>
    <row r="15745" spans="179:183" x14ac:dyDescent="0.35">
      <c r="FW15745" s="128"/>
      <c r="FX15745" s="128"/>
      <c r="FY15745" s="129"/>
      <c r="GA15745" s="128"/>
    </row>
    <row r="15746" spans="179:183" x14ac:dyDescent="0.35">
      <c r="FW15746" s="128"/>
      <c r="FX15746" s="128"/>
      <c r="FY15746" s="129"/>
      <c r="GA15746" s="128"/>
    </row>
    <row r="15747" spans="179:183" x14ac:dyDescent="0.35">
      <c r="FW15747" s="128"/>
      <c r="FX15747" s="128"/>
      <c r="FY15747" s="129"/>
      <c r="GA15747" s="128"/>
    </row>
    <row r="15748" spans="179:183" x14ac:dyDescent="0.35">
      <c r="FW15748" s="128"/>
      <c r="FX15748" s="128"/>
      <c r="FY15748" s="129"/>
      <c r="GA15748" s="128"/>
    </row>
    <row r="15749" spans="179:183" x14ac:dyDescent="0.35">
      <c r="FW15749" s="128"/>
      <c r="FX15749" s="128"/>
      <c r="FY15749" s="129"/>
      <c r="GA15749" s="128"/>
    </row>
    <row r="15750" spans="179:183" x14ac:dyDescent="0.35">
      <c r="FW15750" s="128"/>
      <c r="FX15750" s="128"/>
      <c r="FY15750" s="129"/>
      <c r="GA15750" s="128"/>
    </row>
    <row r="15751" spans="179:183" x14ac:dyDescent="0.35">
      <c r="FW15751" s="128"/>
      <c r="FX15751" s="128"/>
      <c r="FY15751" s="129"/>
      <c r="GA15751" s="128"/>
    </row>
    <row r="15752" spans="179:183" x14ac:dyDescent="0.35">
      <c r="FW15752" s="128"/>
      <c r="FX15752" s="128"/>
      <c r="FY15752" s="129"/>
      <c r="GA15752" s="128"/>
    </row>
    <row r="15753" spans="179:183" x14ac:dyDescent="0.35">
      <c r="FW15753" s="128"/>
      <c r="FX15753" s="128"/>
      <c r="FY15753" s="129"/>
      <c r="GA15753" s="128"/>
    </row>
    <row r="15754" spans="179:183" x14ac:dyDescent="0.35">
      <c r="FW15754" s="128"/>
      <c r="FX15754" s="128"/>
      <c r="FY15754" s="129"/>
      <c r="GA15754" s="128"/>
    </row>
    <row r="15755" spans="179:183" x14ac:dyDescent="0.35">
      <c r="FW15755" s="128"/>
      <c r="FX15755" s="128"/>
      <c r="FY15755" s="129"/>
      <c r="GA15755" s="128"/>
    </row>
    <row r="15756" spans="179:183" x14ac:dyDescent="0.35">
      <c r="FW15756" s="128"/>
      <c r="FX15756" s="128"/>
      <c r="FY15756" s="129"/>
      <c r="GA15756" s="128"/>
    </row>
    <row r="15757" spans="179:183" x14ac:dyDescent="0.35">
      <c r="FW15757" s="128"/>
      <c r="FX15757" s="128"/>
      <c r="FY15757" s="129"/>
      <c r="GA15757" s="128"/>
    </row>
    <row r="15758" spans="179:183" x14ac:dyDescent="0.35">
      <c r="FW15758" s="128"/>
      <c r="FX15758" s="128"/>
      <c r="FY15758" s="129"/>
      <c r="GA15758" s="128"/>
    </row>
    <row r="15759" spans="179:183" x14ac:dyDescent="0.35">
      <c r="FW15759" s="128"/>
      <c r="FX15759" s="128"/>
      <c r="FY15759" s="129"/>
      <c r="GA15759" s="128"/>
    </row>
    <row r="15760" spans="179:183" x14ac:dyDescent="0.35">
      <c r="FW15760" s="128"/>
      <c r="FX15760" s="128"/>
      <c r="FY15760" s="129"/>
      <c r="GA15760" s="128"/>
    </row>
    <row r="15761" spans="179:183" x14ac:dyDescent="0.35">
      <c r="FW15761" s="128"/>
      <c r="FX15761" s="128"/>
      <c r="FY15761" s="129"/>
      <c r="GA15761" s="128"/>
    </row>
    <row r="15762" spans="179:183" x14ac:dyDescent="0.35">
      <c r="FW15762" s="128"/>
      <c r="FX15762" s="128"/>
      <c r="FY15762" s="129"/>
      <c r="GA15762" s="128"/>
    </row>
    <row r="15763" spans="179:183" x14ac:dyDescent="0.35">
      <c r="FW15763" s="128"/>
      <c r="FX15763" s="128"/>
      <c r="FY15763" s="129"/>
      <c r="GA15763" s="128"/>
    </row>
    <row r="15764" spans="179:183" x14ac:dyDescent="0.35">
      <c r="FW15764" s="128"/>
      <c r="FX15764" s="128"/>
      <c r="FY15764" s="129"/>
      <c r="GA15764" s="128"/>
    </row>
    <row r="15765" spans="179:183" x14ac:dyDescent="0.35">
      <c r="FW15765" s="128"/>
      <c r="FX15765" s="128"/>
      <c r="FY15765" s="129"/>
      <c r="GA15765" s="128"/>
    </row>
    <row r="15766" spans="179:183" x14ac:dyDescent="0.35">
      <c r="FW15766" s="128"/>
      <c r="FX15766" s="128"/>
      <c r="FY15766" s="129"/>
      <c r="GA15766" s="128"/>
    </row>
    <row r="15767" spans="179:183" x14ac:dyDescent="0.35">
      <c r="FW15767" s="128"/>
      <c r="FX15767" s="128"/>
      <c r="FY15767" s="129"/>
      <c r="GA15767" s="128"/>
    </row>
    <row r="15768" spans="179:183" x14ac:dyDescent="0.35">
      <c r="FW15768" s="128"/>
      <c r="FX15768" s="128"/>
      <c r="FY15768" s="129"/>
      <c r="GA15768" s="128"/>
    </row>
    <row r="15769" spans="179:183" x14ac:dyDescent="0.35">
      <c r="FW15769" s="128"/>
      <c r="FX15769" s="128"/>
      <c r="FY15769" s="129"/>
      <c r="GA15769" s="128"/>
    </row>
    <row r="15770" spans="179:183" x14ac:dyDescent="0.35">
      <c r="FW15770" s="128"/>
      <c r="FX15770" s="128"/>
      <c r="FY15770" s="129"/>
      <c r="GA15770" s="128"/>
    </row>
    <row r="15771" spans="179:183" x14ac:dyDescent="0.35">
      <c r="FW15771" s="128"/>
      <c r="FX15771" s="128"/>
      <c r="FY15771" s="129"/>
      <c r="GA15771" s="128"/>
    </row>
    <row r="15772" spans="179:183" x14ac:dyDescent="0.35">
      <c r="FW15772" s="128"/>
      <c r="FX15772" s="128"/>
      <c r="FY15772" s="129"/>
      <c r="GA15772" s="128"/>
    </row>
    <row r="15773" spans="179:183" x14ac:dyDescent="0.35">
      <c r="FW15773" s="128"/>
      <c r="FX15773" s="128"/>
      <c r="FY15773" s="129"/>
      <c r="GA15773" s="128"/>
    </row>
    <row r="15774" spans="179:183" x14ac:dyDescent="0.35">
      <c r="FW15774" s="128"/>
      <c r="FX15774" s="128"/>
      <c r="FY15774" s="129"/>
      <c r="GA15774" s="128"/>
    </row>
    <row r="15775" spans="179:183" x14ac:dyDescent="0.35">
      <c r="FW15775" s="128"/>
      <c r="FX15775" s="128"/>
      <c r="FY15775" s="129"/>
      <c r="GA15775" s="128"/>
    </row>
    <row r="15776" spans="179:183" x14ac:dyDescent="0.35">
      <c r="FW15776" s="128"/>
      <c r="FX15776" s="128"/>
      <c r="FY15776" s="129"/>
      <c r="GA15776" s="128"/>
    </row>
    <row r="15777" spans="179:183" x14ac:dyDescent="0.35">
      <c r="FW15777" s="128"/>
      <c r="FX15777" s="128"/>
      <c r="FY15777" s="129"/>
      <c r="GA15777" s="128"/>
    </row>
    <row r="15778" spans="179:183" x14ac:dyDescent="0.35">
      <c r="FW15778" s="128"/>
      <c r="FX15778" s="128"/>
      <c r="FY15778" s="129"/>
      <c r="GA15778" s="128"/>
    </row>
    <row r="15779" spans="179:183" x14ac:dyDescent="0.35">
      <c r="FW15779" s="128"/>
      <c r="FX15779" s="128"/>
      <c r="FY15779" s="129"/>
      <c r="GA15779" s="128"/>
    </row>
    <row r="15780" spans="179:183" x14ac:dyDescent="0.35">
      <c r="FW15780" s="128"/>
      <c r="FX15780" s="128"/>
      <c r="FY15780" s="129"/>
      <c r="GA15780" s="128"/>
    </row>
    <row r="15781" spans="179:183" x14ac:dyDescent="0.35">
      <c r="FW15781" s="128"/>
      <c r="FX15781" s="128"/>
      <c r="FY15781" s="129"/>
      <c r="GA15781" s="128"/>
    </row>
    <row r="15782" spans="179:183" x14ac:dyDescent="0.35">
      <c r="FW15782" s="128"/>
      <c r="FX15782" s="128"/>
      <c r="FY15782" s="129"/>
      <c r="GA15782" s="128"/>
    </row>
    <row r="15783" spans="179:183" x14ac:dyDescent="0.35">
      <c r="FW15783" s="128"/>
      <c r="FX15783" s="128"/>
      <c r="FY15783" s="129"/>
      <c r="GA15783" s="128"/>
    </row>
    <row r="15784" spans="179:183" x14ac:dyDescent="0.35">
      <c r="FW15784" s="128"/>
      <c r="FX15784" s="128"/>
      <c r="FY15784" s="129"/>
      <c r="GA15784" s="128"/>
    </row>
    <row r="15785" spans="179:183" x14ac:dyDescent="0.35">
      <c r="FW15785" s="128"/>
      <c r="FX15785" s="128"/>
      <c r="FY15785" s="129"/>
      <c r="GA15785" s="128"/>
    </row>
    <row r="15786" spans="179:183" x14ac:dyDescent="0.35">
      <c r="FW15786" s="128"/>
      <c r="FX15786" s="128"/>
      <c r="FY15786" s="129"/>
      <c r="GA15786" s="128"/>
    </row>
    <row r="15787" spans="179:183" x14ac:dyDescent="0.35">
      <c r="FW15787" s="128"/>
      <c r="FX15787" s="128"/>
      <c r="FY15787" s="129"/>
      <c r="GA15787" s="128"/>
    </row>
    <row r="15788" spans="179:183" x14ac:dyDescent="0.35">
      <c r="FW15788" s="128"/>
      <c r="FX15788" s="128"/>
      <c r="FY15788" s="129"/>
      <c r="GA15788" s="128"/>
    </row>
    <row r="15789" spans="179:183" x14ac:dyDescent="0.35">
      <c r="FW15789" s="128"/>
      <c r="FX15789" s="128"/>
      <c r="FY15789" s="129"/>
      <c r="GA15789" s="128"/>
    </row>
    <row r="15790" spans="179:183" x14ac:dyDescent="0.35">
      <c r="FW15790" s="128"/>
      <c r="FX15790" s="128"/>
      <c r="FY15790" s="129"/>
      <c r="GA15790" s="128"/>
    </row>
    <row r="15791" spans="179:183" x14ac:dyDescent="0.35">
      <c r="FW15791" s="128"/>
      <c r="FX15791" s="128"/>
      <c r="FY15791" s="129"/>
      <c r="GA15791" s="128"/>
    </row>
    <row r="15792" spans="179:183" x14ac:dyDescent="0.35">
      <c r="FW15792" s="128"/>
      <c r="FX15792" s="128"/>
      <c r="FY15792" s="129"/>
      <c r="GA15792" s="128"/>
    </row>
    <row r="15793" spans="179:183" x14ac:dyDescent="0.35">
      <c r="FW15793" s="128"/>
      <c r="FX15793" s="128"/>
      <c r="FY15793" s="129"/>
      <c r="GA15793" s="128"/>
    </row>
    <row r="15794" spans="179:183" x14ac:dyDescent="0.35">
      <c r="FW15794" s="128"/>
      <c r="FX15794" s="128"/>
      <c r="FY15794" s="129"/>
      <c r="GA15794" s="128"/>
    </row>
    <row r="15795" spans="179:183" x14ac:dyDescent="0.35">
      <c r="FW15795" s="128"/>
      <c r="FX15795" s="128"/>
      <c r="FY15795" s="129"/>
      <c r="GA15795" s="128"/>
    </row>
    <row r="15796" spans="179:183" x14ac:dyDescent="0.35">
      <c r="FW15796" s="128"/>
      <c r="FX15796" s="128"/>
      <c r="FY15796" s="129"/>
      <c r="GA15796" s="128"/>
    </row>
    <row r="15797" spans="179:183" x14ac:dyDescent="0.35">
      <c r="FW15797" s="128"/>
      <c r="FX15797" s="128"/>
      <c r="FY15797" s="129"/>
      <c r="GA15797" s="128"/>
    </row>
    <row r="15798" spans="179:183" x14ac:dyDescent="0.35">
      <c r="FW15798" s="128"/>
      <c r="FX15798" s="128"/>
      <c r="FY15798" s="129"/>
      <c r="GA15798" s="128"/>
    </row>
    <row r="15799" spans="179:183" x14ac:dyDescent="0.35">
      <c r="FW15799" s="128"/>
      <c r="FX15799" s="128"/>
      <c r="FY15799" s="129"/>
      <c r="GA15799" s="128"/>
    </row>
    <row r="15800" spans="179:183" x14ac:dyDescent="0.35">
      <c r="FW15800" s="128"/>
      <c r="FX15800" s="128"/>
      <c r="FY15800" s="129"/>
      <c r="GA15800" s="128"/>
    </row>
    <row r="15801" spans="179:183" x14ac:dyDescent="0.35">
      <c r="FW15801" s="128"/>
      <c r="FX15801" s="128"/>
      <c r="FY15801" s="129"/>
      <c r="GA15801" s="128"/>
    </row>
    <row r="15802" spans="179:183" x14ac:dyDescent="0.35">
      <c r="FW15802" s="128"/>
      <c r="FX15802" s="128"/>
      <c r="FY15802" s="129"/>
      <c r="GA15802" s="128"/>
    </row>
    <row r="15803" spans="179:183" x14ac:dyDescent="0.35">
      <c r="FW15803" s="128"/>
      <c r="FX15803" s="128"/>
      <c r="FY15803" s="129"/>
      <c r="GA15803" s="128"/>
    </row>
    <row r="15804" spans="179:183" x14ac:dyDescent="0.35">
      <c r="FW15804" s="128"/>
      <c r="FX15804" s="128"/>
      <c r="FY15804" s="129"/>
      <c r="GA15804" s="128"/>
    </row>
    <row r="15805" spans="179:183" x14ac:dyDescent="0.35">
      <c r="FW15805" s="128"/>
      <c r="FX15805" s="128"/>
      <c r="FY15805" s="129"/>
      <c r="GA15805" s="128"/>
    </row>
    <row r="15806" spans="179:183" x14ac:dyDescent="0.35">
      <c r="FW15806" s="128"/>
      <c r="FX15806" s="128"/>
      <c r="FY15806" s="129"/>
      <c r="GA15806" s="128"/>
    </row>
    <row r="15807" spans="179:183" x14ac:dyDescent="0.35">
      <c r="FW15807" s="128"/>
      <c r="FX15807" s="128"/>
      <c r="FY15807" s="129"/>
      <c r="GA15807" s="128"/>
    </row>
    <row r="15808" spans="179:183" x14ac:dyDescent="0.35">
      <c r="FW15808" s="128"/>
      <c r="FX15808" s="128"/>
      <c r="FY15808" s="129"/>
      <c r="GA15808" s="128"/>
    </row>
    <row r="15809" spans="179:183" x14ac:dyDescent="0.35">
      <c r="FW15809" s="128"/>
      <c r="FX15809" s="128"/>
      <c r="FY15809" s="129"/>
      <c r="GA15809" s="128"/>
    </row>
    <row r="15810" spans="179:183" x14ac:dyDescent="0.35">
      <c r="FW15810" s="128"/>
      <c r="FX15810" s="128"/>
      <c r="FY15810" s="129"/>
      <c r="GA15810" s="128"/>
    </row>
    <row r="15811" spans="179:183" x14ac:dyDescent="0.35">
      <c r="FW15811" s="128"/>
      <c r="FX15811" s="128"/>
      <c r="FY15811" s="129"/>
      <c r="GA15811" s="128"/>
    </row>
    <row r="15812" spans="179:183" x14ac:dyDescent="0.35">
      <c r="FW15812" s="128"/>
      <c r="FX15812" s="128"/>
      <c r="FY15812" s="129"/>
      <c r="GA15812" s="128"/>
    </row>
    <row r="15813" spans="179:183" x14ac:dyDescent="0.35">
      <c r="FW15813" s="128"/>
      <c r="FX15813" s="128"/>
      <c r="FY15813" s="129"/>
      <c r="GA15813" s="128"/>
    </row>
    <row r="15814" spans="179:183" x14ac:dyDescent="0.35">
      <c r="FW15814" s="128"/>
      <c r="FX15814" s="128"/>
      <c r="FY15814" s="129"/>
      <c r="GA15814" s="128"/>
    </row>
    <row r="15815" spans="179:183" x14ac:dyDescent="0.35">
      <c r="FW15815" s="128"/>
      <c r="FX15815" s="128"/>
      <c r="FY15815" s="129"/>
      <c r="GA15815" s="128"/>
    </row>
    <row r="15816" spans="179:183" x14ac:dyDescent="0.35">
      <c r="FW15816" s="128"/>
      <c r="FX15816" s="128"/>
      <c r="FY15816" s="129"/>
      <c r="GA15816" s="128"/>
    </row>
    <row r="15817" spans="179:183" x14ac:dyDescent="0.35">
      <c r="FW15817" s="128"/>
      <c r="FX15817" s="128"/>
      <c r="FY15817" s="129"/>
      <c r="GA15817" s="128"/>
    </row>
    <row r="15818" spans="179:183" x14ac:dyDescent="0.35">
      <c r="FW15818" s="128"/>
      <c r="FX15818" s="128"/>
      <c r="FY15818" s="129"/>
      <c r="GA15818" s="128"/>
    </row>
    <row r="15819" spans="179:183" x14ac:dyDescent="0.35">
      <c r="FW15819" s="128"/>
      <c r="FX15819" s="128"/>
      <c r="FY15819" s="129"/>
      <c r="GA15819" s="128"/>
    </row>
    <row r="15820" spans="179:183" x14ac:dyDescent="0.35">
      <c r="FW15820" s="128"/>
      <c r="FX15820" s="128"/>
      <c r="FY15820" s="129"/>
      <c r="GA15820" s="128"/>
    </row>
    <row r="15821" spans="179:183" x14ac:dyDescent="0.35">
      <c r="FW15821" s="128"/>
      <c r="FX15821" s="128"/>
      <c r="FY15821" s="129"/>
      <c r="GA15821" s="128"/>
    </row>
    <row r="15822" spans="179:183" x14ac:dyDescent="0.35">
      <c r="FW15822" s="128"/>
      <c r="FX15822" s="128"/>
      <c r="FY15822" s="129"/>
      <c r="GA15822" s="128"/>
    </row>
    <row r="15823" spans="179:183" x14ac:dyDescent="0.35">
      <c r="FW15823" s="128"/>
      <c r="FX15823" s="128"/>
      <c r="FY15823" s="129"/>
      <c r="GA15823" s="128"/>
    </row>
    <row r="15824" spans="179:183" x14ac:dyDescent="0.35">
      <c r="FW15824" s="128"/>
      <c r="FX15824" s="128"/>
      <c r="FY15824" s="129"/>
      <c r="GA15824" s="128"/>
    </row>
    <row r="15825" spans="179:183" x14ac:dyDescent="0.35">
      <c r="FW15825" s="128"/>
      <c r="FX15825" s="128"/>
      <c r="FY15825" s="129"/>
      <c r="GA15825" s="128"/>
    </row>
    <row r="15826" spans="179:183" x14ac:dyDescent="0.35">
      <c r="FW15826" s="128"/>
      <c r="FX15826" s="128"/>
      <c r="FY15826" s="129"/>
      <c r="GA15826" s="128"/>
    </row>
    <row r="15827" spans="179:183" x14ac:dyDescent="0.35">
      <c r="FW15827" s="128"/>
      <c r="FX15827" s="128"/>
      <c r="FY15827" s="129"/>
      <c r="GA15827" s="128"/>
    </row>
    <row r="15828" spans="179:183" x14ac:dyDescent="0.35">
      <c r="FW15828" s="128"/>
      <c r="FX15828" s="128"/>
      <c r="FY15828" s="129"/>
      <c r="GA15828" s="128"/>
    </row>
    <row r="15829" spans="179:183" x14ac:dyDescent="0.35">
      <c r="FW15829" s="128"/>
      <c r="FX15829" s="128"/>
      <c r="FY15829" s="129"/>
      <c r="GA15829" s="128"/>
    </row>
    <row r="15830" spans="179:183" x14ac:dyDescent="0.35">
      <c r="FW15830" s="128"/>
      <c r="FX15830" s="128"/>
      <c r="FY15830" s="129"/>
      <c r="GA15830" s="128"/>
    </row>
    <row r="15831" spans="179:183" x14ac:dyDescent="0.35">
      <c r="FW15831" s="128"/>
      <c r="FX15831" s="128"/>
      <c r="FY15831" s="129"/>
      <c r="GA15831" s="128"/>
    </row>
    <row r="15832" spans="179:183" x14ac:dyDescent="0.35">
      <c r="FW15832" s="128"/>
      <c r="FX15832" s="128"/>
      <c r="FY15832" s="129"/>
      <c r="GA15832" s="128"/>
    </row>
    <row r="15833" spans="179:183" x14ac:dyDescent="0.35">
      <c r="FW15833" s="128"/>
      <c r="FX15833" s="128"/>
      <c r="FY15833" s="129"/>
      <c r="GA15833" s="128"/>
    </row>
    <row r="15834" spans="179:183" x14ac:dyDescent="0.35">
      <c r="FW15834" s="128"/>
      <c r="FX15834" s="128"/>
      <c r="FY15834" s="129"/>
      <c r="GA15834" s="128"/>
    </row>
    <row r="15835" spans="179:183" x14ac:dyDescent="0.35">
      <c r="FW15835" s="128"/>
      <c r="FX15835" s="128"/>
      <c r="FY15835" s="129"/>
      <c r="GA15835" s="128"/>
    </row>
    <row r="15836" spans="179:183" x14ac:dyDescent="0.35">
      <c r="FW15836" s="128"/>
      <c r="FX15836" s="128"/>
      <c r="FY15836" s="129"/>
      <c r="GA15836" s="128"/>
    </row>
    <row r="15837" spans="179:183" x14ac:dyDescent="0.35">
      <c r="FW15837" s="128"/>
      <c r="FX15837" s="128"/>
      <c r="FY15837" s="129"/>
      <c r="GA15837" s="128"/>
    </row>
    <row r="15838" spans="179:183" x14ac:dyDescent="0.35">
      <c r="FW15838" s="128"/>
      <c r="FX15838" s="128"/>
      <c r="FY15838" s="129"/>
      <c r="GA15838" s="128"/>
    </row>
    <row r="15839" spans="179:183" x14ac:dyDescent="0.35">
      <c r="FW15839" s="128"/>
      <c r="FX15839" s="128"/>
      <c r="FY15839" s="129"/>
      <c r="GA15839" s="128"/>
    </row>
    <row r="15840" spans="179:183" x14ac:dyDescent="0.35">
      <c r="FW15840" s="128"/>
      <c r="FX15840" s="128"/>
      <c r="FY15840" s="129"/>
      <c r="GA15840" s="128"/>
    </row>
    <row r="15841" spans="179:183" x14ac:dyDescent="0.35">
      <c r="FW15841" s="128"/>
      <c r="FX15841" s="128"/>
      <c r="FY15841" s="129"/>
      <c r="GA15841" s="128"/>
    </row>
    <row r="15842" spans="179:183" x14ac:dyDescent="0.35">
      <c r="FW15842" s="128"/>
      <c r="FX15842" s="128"/>
      <c r="FY15842" s="129"/>
      <c r="GA15842" s="128"/>
    </row>
    <row r="15843" spans="179:183" x14ac:dyDescent="0.35">
      <c r="FW15843" s="128"/>
      <c r="FX15843" s="128"/>
      <c r="FY15843" s="129"/>
      <c r="GA15843" s="128"/>
    </row>
    <row r="15844" spans="179:183" x14ac:dyDescent="0.35">
      <c r="FW15844" s="128"/>
      <c r="FX15844" s="128"/>
      <c r="FY15844" s="129"/>
      <c r="GA15844" s="128"/>
    </row>
    <row r="15845" spans="179:183" x14ac:dyDescent="0.35">
      <c r="FW15845" s="128"/>
      <c r="FX15845" s="128"/>
      <c r="FY15845" s="129"/>
      <c r="GA15845" s="128"/>
    </row>
    <row r="15846" spans="179:183" x14ac:dyDescent="0.35">
      <c r="FW15846" s="128"/>
      <c r="FX15846" s="128"/>
      <c r="FY15846" s="129"/>
      <c r="GA15846" s="128"/>
    </row>
    <row r="15847" spans="179:183" x14ac:dyDescent="0.35">
      <c r="FW15847" s="128"/>
      <c r="FX15847" s="128"/>
      <c r="FY15847" s="129"/>
      <c r="GA15847" s="128"/>
    </row>
    <row r="15848" spans="179:183" x14ac:dyDescent="0.35">
      <c r="FW15848" s="128"/>
      <c r="FX15848" s="128"/>
      <c r="FY15848" s="129"/>
      <c r="GA15848" s="128"/>
    </row>
    <row r="15849" spans="179:183" x14ac:dyDescent="0.35">
      <c r="FW15849" s="128"/>
      <c r="FX15849" s="128"/>
      <c r="FY15849" s="129"/>
      <c r="GA15849" s="128"/>
    </row>
    <row r="15850" spans="179:183" x14ac:dyDescent="0.35">
      <c r="FW15850" s="128"/>
      <c r="FX15850" s="128"/>
      <c r="FY15850" s="129"/>
      <c r="GA15850" s="128"/>
    </row>
    <row r="15851" spans="179:183" x14ac:dyDescent="0.35">
      <c r="FW15851" s="128"/>
      <c r="FX15851" s="128"/>
      <c r="FY15851" s="129"/>
      <c r="GA15851" s="128"/>
    </row>
    <row r="15852" spans="179:183" x14ac:dyDescent="0.35">
      <c r="FW15852" s="128"/>
      <c r="FX15852" s="128"/>
      <c r="FY15852" s="129"/>
      <c r="GA15852" s="128"/>
    </row>
    <row r="15853" spans="179:183" x14ac:dyDescent="0.35">
      <c r="FW15853" s="128"/>
      <c r="FX15853" s="128"/>
      <c r="FY15853" s="129"/>
      <c r="GA15853" s="128"/>
    </row>
    <row r="15854" spans="179:183" x14ac:dyDescent="0.35">
      <c r="FW15854" s="128"/>
      <c r="FX15854" s="128"/>
      <c r="FY15854" s="129"/>
      <c r="GA15854" s="128"/>
    </row>
    <row r="15855" spans="179:183" x14ac:dyDescent="0.35">
      <c r="FW15855" s="128"/>
      <c r="FX15855" s="128"/>
      <c r="FY15855" s="129"/>
      <c r="GA15855" s="128"/>
    </row>
    <row r="15856" spans="179:183" x14ac:dyDescent="0.35">
      <c r="FW15856" s="128"/>
      <c r="FX15856" s="128"/>
      <c r="FY15856" s="129"/>
      <c r="GA15856" s="128"/>
    </row>
    <row r="15857" spans="179:183" x14ac:dyDescent="0.35">
      <c r="FW15857" s="128"/>
      <c r="FX15857" s="128"/>
      <c r="FY15857" s="129"/>
      <c r="GA15857" s="128"/>
    </row>
    <row r="15858" spans="179:183" x14ac:dyDescent="0.35">
      <c r="FW15858" s="128"/>
      <c r="FX15858" s="128"/>
      <c r="FY15858" s="129"/>
      <c r="GA15858" s="128"/>
    </row>
    <row r="15859" spans="179:183" x14ac:dyDescent="0.35">
      <c r="FW15859" s="128"/>
      <c r="FX15859" s="128"/>
      <c r="FY15859" s="129"/>
      <c r="GA15859" s="128"/>
    </row>
    <row r="15860" spans="179:183" x14ac:dyDescent="0.35">
      <c r="FW15860" s="128"/>
      <c r="FX15860" s="128"/>
      <c r="FY15860" s="129"/>
      <c r="GA15860" s="128"/>
    </row>
    <row r="15861" spans="179:183" x14ac:dyDescent="0.35">
      <c r="FW15861" s="128"/>
      <c r="FX15861" s="128"/>
      <c r="FY15861" s="129"/>
      <c r="GA15861" s="128"/>
    </row>
    <row r="15862" spans="179:183" x14ac:dyDescent="0.35">
      <c r="FW15862" s="128"/>
      <c r="FX15862" s="128"/>
      <c r="FY15862" s="129"/>
      <c r="GA15862" s="128"/>
    </row>
    <row r="15863" spans="179:183" x14ac:dyDescent="0.35">
      <c r="FW15863" s="128"/>
      <c r="FX15863" s="128"/>
      <c r="FY15863" s="129"/>
      <c r="GA15863" s="128"/>
    </row>
    <row r="15864" spans="179:183" x14ac:dyDescent="0.35">
      <c r="FW15864" s="128"/>
      <c r="FX15864" s="128"/>
      <c r="FY15864" s="129"/>
      <c r="GA15864" s="128"/>
    </row>
    <row r="15865" spans="179:183" x14ac:dyDescent="0.35">
      <c r="FW15865" s="128"/>
      <c r="FX15865" s="128"/>
      <c r="FY15865" s="129"/>
      <c r="GA15865" s="128"/>
    </row>
    <row r="15866" spans="179:183" x14ac:dyDescent="0.35">
      <c r="FW15866" s="128"/>
      <c r="FX15866" s="128"/>
      <c r="FY15866" s="129"/>
      <c r="GA15866" s="128"/>
    </row>
    <row r="15867" spans="179:183" x14ac:dyDescent="0.35">
      <c r="FW15867" s="128"/>
      <c r="FX15867" s="128"/>
      <c r="FY15867" s="129"/>
      <c r="GA15867" s="128"/>
    </row>
    <row r="15868" spans="179:183" x14ac:dyDescent="0.35">
      <c r="FW15868" s="128"/>
      <c r="FX15868" s="128"/>
      <c r="FY15868" s="129"/>
      <c r="GA15868" s="128"/>
    </row>
    <row r="15869" spans="179:183" x14ac:dyDescent="0.35">
      <c r="FW15869" s="128"/>
      <c r="FX15869" s="128"/>
      <c r="FY15869" s="129"/>
      <c r="GA15869" s="128"/>
    </row>
    <row r="15870" spans="179:183" x14ac:dyDescent="0.35">
      <c r="FW15870" s="128"/>
      <c r="FX15870" s="128"/>
      <c r="FY15870" s="129"/>
      <c r="GA15870" s="128"/>
    </row>
    <row r="15871" spans="179:183" x14ac:dyDescent="0.35">
      <c r="FW15871" s="128"/>
      <c r="FX15871" s="128"/>
      <c r="FY15871" s="129"/>
      <c r="GA15871" s="128"/>
    </row>
    <row r="15872" spans="179:183" x14ac:dyDescent="0.35">
      <c r="FW15872" s="128"/>
      <c r="FX15872" s="128"/>
      <c r="FY15872" s="129"/>
      <c r="GA15872" s="128"/>
    </row>
    <row r="15873" spans="179:183" x14ac:dyDescent="0.35">
      <c r="FW15873" s="128"/>
      <c r="FX15873" s="128"/>
      <c r="FY15873" s="129"/>
      <c r="GA15873" s="128"/>
    </row>
    <row r="15874" spans="179:183" x14ac:dyDescent="0.35">
      <c r="FW15874" s="128"/>
      <c r="FX15874" s="128"/>
      <c r="FY15874" s="129"/>
      <c r="GA15874" s="128"/>
    </row>
    <row r="15875" spans="179:183" x14ac:dyDescent="0.35">
      <c r="FW15875" s="128"/>
      <c r="FX15875" s="128"/>
      <c r="FY15875" s="129"/>
      <c r="GA15875" s="128"/>
    </row>
    <row r="15876" spans="179:183" x14ac:dyDescent="0.35">
      <c r="FW15876" s="128"/>
      <c r="FX15876" s="128"/>
      <c r="FY15876" s="129"/>
      <c r="GA15876" s="128"/>
    </row>
    <row r="15877" spans="179:183" x14ac:dyDescent="0.35">
      <c r="FW15877" s="128"/>
      <c r="FX15877" s="128"/>
      <c r="FY15877" s="129"/>
      <c r="GA15877" s="128"/>
    </row>
    <row r="15878" spans="179:183" x14ac:dyDescent="0.35">
      <c r="FW15878" s="128"/>
      <c r="FX15878" s="128"/>
      <c r="FY15878" s="129"/>
      <c r="GA15878" s="128"/>
    </row>
    <row r="15879" spans="179:183" x14ac:dyDescent="0.35">
      <c r="FW15879" s="128"/>
      <c r="FX15879" s="128"/>
      <c r="FY15879" s="129"/>
      <c r="GA15879" s="128"/>
    </row>
    <row r="15880" spans="179:183" x14ac:dyDescent="0.35">
      <c r="FW15880" s="128"/>
      <c r="FX15880" s="128"/>
      <c r="FY15880" s="129"/>
      <c r="GA15880" s="128"/>
    </row>
    <row r="15881" spans="179:183" x14ac:dyDescent="0.35">
      <c r="FW15881" s="128"/>
      <c r="FX15881" s="128"/>
      <c r="FY15881" s="129"/>
      <c r="GA15881" s="128"/>
    </row>
    <row r="15882" spans="179:183" x14ac:dyDescent="0.35">
      <c r="FW15882" s="128"/>
      <c r="FX15882" s="128"/>
      <c r="FY15882" s="129"/>
      <c r="GA15882" s="128"/>
    </row>
    <row r="15883" spans="179:183" x14ac:dyDescent="0.35">
      <c r="FW15883" s="128"/>
      <c r="FX15883" s="128"/>
      <c r="FY15883" s="129"/>
      <c r="GA15883" s="128"/>
    </row>
    <row r="15884" spans="179:183" x14ac:dyDescent="0.35">
      <c r="FW15884" s="128"/>
      <c r="FX15884" s="128"/>
      <c r="FY15884" s="129"/>
      <c r="GA15884" s="128"/>
    </row>
    <row r="15885" spans="179:183" x14ac:dyDescent="0.35">
      <c r="FW15885" s="128"/>
      <c r="FX15885" s="128"/>
      <c r="FY15885" s="129"/>
      <c r="GA15885" s="128"/>
    </row>
    <row r="15886" spans="179:183" x14ac:dyDescent="0.35">
      <c r="FW15886" s="128"/>
      <c r="FX15886" s="128"/>
      <c r="FY15886" s="129"/>
      <c r="GA15886" s="128"/>
    </row>
    <row r="15887" spans="179:183" x14ac:dyDescent="0.35">
      <c r="FW15887" s="128"/>
      <c r="FX15887" s="128"/>
      <c r="FY15887" s="129"/>
      <c r="GA15887" s="128"/>
    </row>
    <row r="15888" spans="179:183" x14ac:dyDescent="0.35">
      <c r="FW15888" s="128"/>
      <c r="FX15888" s="128"/>
      <c r="FY15888" s="129"/>
      <c r="GA15888" s="128"/>
    </row>
    <row r="15889" spans="179:183" x14ac:dyDescent="0.35">
      <c r="FW15889" s="128"/>
      <c r="FX15889" s="128"/>
      <c r="FY15889" s="129"/>
      <c r="GA15889" s="128"/>
    </row>
    <row r="15890" spans="179:183" x14ac:dyDescent="0.35">
      <c r="FW15890" s="128"/>
      <c r="FX15890" s="128"/>
      <c r="FY15890" s="129"/>
      <c r="GA15890" s="128"/>
    </row>
    <row r="15891" spans="179:183" x14ac:dyDescent="0.35">
      <c r="FW15891" s="128"/>
      <c r="FX15891" s="128"/>
      <c r="FY15891" s="129"/>
      <c r="GA15891" s="128"/>
    </row>
    <row r="15892" spans="179:183" x14ac:dyDescent="0.35">
      <c r="FW15892" s="128"/>
      <c r="FX15892" s="128"/>
      <c r="FY15892" s="129"/>
      <c r="GA15892" s="128"/>
    </row>
    <row r="15893" spans="179:183" x14ac:dyDescent="0.35">
      <c r="FW15893" s="128"/>
      <c r="FX15893" s="128"/>
      <c r="FY15893" s="129"/>
      <c r="GA15893" s="128"/>
    </row>
    <row r="15894" spans="179:183" x14ac:dyDescent="0.35">
      <c r="FW15894" s="128"/>
      <c r="FX15894" s="128"/>
      <c r="FY15894" s="129"/>
      <c r="GA15894" s="128"/>
    </row>
    <row r="15895" spans="179:183" x14ac:dyDescent="0.35">
      <c r="FW15895" s="128"/>
      <c r="FX15895" s="128"/>
      <c r="FY15895" s="129"/>
      <c r="GA15895" s="128"/>
    </row>
    <row r="15896" spans="179:183" x14ac:dyDescent="0.35">
      <c r="FW15896" s="128"/>
      <c r="FX15896" s="128"/>
      <c r="FY15896" s="129"/>
      <c r="GA15896" s="128"/>
    </row>
    <row r="15897" spans="179:183" x14ac:dyDescent="0.35">
      <c r="FW15897" s="128"/>
      <c r="FX15897" s="128"/>
      <c r="FY15897" s="129"/>
      <c r="GA15897" s="128"/>
    </row>
    <row r="15898" spans="179:183" x14ac:dyDescent="0.35">
      <c r="FW15898" s="128"/>
      <c r="FX15898" s="128"/>
      <c r="FY15898" s="129"/>
      <c r="GA15898" s="128"/>
    </row>
    <row r="15899" spans="179:183" x14ac:dyDescent="0.35">
      <c r="FW15899" s="128"/>
      <c r="FX15899" s="128"/>
      <c r="FY15899" s="129"/>
      <c r="GA15899" s="128"/>
    </row>
    <row r="15900" spans="179:183" x14ac:dyDescent="0.35">
      <c r="FW15900" s="128"/>
      <c r="FX15900" s="128"/>
      <c r="FY15900" s="129"/>
      <c r="GA15900" s="128"/>
    </row>
    <row r="15901" spans="179:183" x14ac:dyDescent="0.35">
      <c r="FW15901" s="128"/>
      <c r="FX15901" s="128"/>
      <c r="FY15901" s="129"/>
      <c r="GA15901" s="128"/>
    </row>
    <row r="15902" spans="179:183" x14ac:dyDescent="0.35">
      <c r="FW15902" s="128"/>
      <c r="FX15902" s="128"/>
      <c r="FY15902" s="129"/>
      <c r="GA15902" s="128"/>
    </row>
    <row r="15903" spans="179:183" x14ac:dyDescent="0.35">
      <c r="FW15903" s="128"/>
      <c r="FX15903" s="128"/>
      <c r="FY15903" s="129"/>
      <c r="GA15903" s="128"/>
    </row>
    <row r="15904" spans="179:183" x14ac:dyDescent="0.35">
      <c r="FW15904" s="128"/>
      <c r="FX15904" s="128"/>
      <c r="FY15904" s="129"/>
      <c r="GA15904" s="128"/>
    </row>
    <row r="15905" spans="179:183" x14ac:dyDescent="0.35">
      <c r="FW15905" s="128"/>
      <c r="FX15905" s="128"/>
      <c r="FY15905" s="129"/>
      <c r="GA15905" s="128"/>
    </row>
    <row r="15906" spans="179:183" x14ac:dyDescent="0.35">
      <c r="FW15906" s="128"/>
      <c r="FX15906" s="128"/>
      <c r="FY15906" s="129"/>
      <c r="GA15906" s="128"/>
    </row>
    <row r="15907" spans="179:183" x14ac:dyDescent="0.35">
      <c r="FW15907" s="128"/>
      <c r="FX15907" s="128"/>
      <c r="FY15907" s="129"/>
      <c r="GA15907" s="128"/>
    </row>
    <row r="15908" spans="179:183" x14ac:dyDescent="0.35">
      <c r="FW15908" s="128"/>
      <c r="FX15908" s="128"/>
      <c r="FY15908" s="129"/>
      <c r="GA15908" s="128"/>
    </row>
    <row r="15909" spans="179:183" x14ac:dyDescent="0.35">
      <c r="FW15909" s="128"/>
      <c r="FX15909" s="128"/>
      <c r="FY15909" s="129"/>
      <c r="GA15909" s="128"/>
    </row>
    <row r="15910" spans="179:183" x14ac:dyDescent="0.35">
      <c r="FW15910" s="128"/>
      <c r="FX15910" s="128"/>
      <c r="FY15910" s="129"/>
      <c r="GA15910" s="128"/>
    </row>
    <row r="15911" spans="179:183" x14ac:dyDescent="0.35">
      <c r="FW15911" s="128"/>
      <c r="FX15911" s="128"/>
      <c r="FY15911" s="129"/>
      <c r="GA15911" s="128"/>
    </row>
    <row r="15912" spans="179:183" x14ac:dyDescent="0.35">
      <c r="FW15912" s="128"/>
      <c r="FX15912" s="128"/>
      <c r="FY15912" s="129"/>
      <c r="GA15912" s="128"/>
    </row>
    <row r="15913" spans="179:183" x14ac:dyDescent="0.35">
      <c r="FW15913" s="128"/>
      <c r="FX15913" s="128"/>
      <c r="FY15913" s="129"/>
      <c r="GA15913" s="128"/>
    </row>
    <row r="15914" spans="179:183" x14ac:dyDescent="0.35">
      <c r="FW15914" s="128"/>
      <c r="FX15914" s="128"/>
      <c r="FY15914" s="129"/>
      <c r="GA15914" s="128"/>
    </row>
    <row r="15915" spans="179:183" x14ac:dyDescent="0.35">
      <c r="FW15915" s="128"/>
      <c r="FX15915" s="128"/>
      <c r="FY15915" s="129"/>
      <c r="GA15915" s="128"/>
    </row>
    <row r="15916" spans="179:183" x14ac:dyDescent="0.35">
      <c r="FW15916" s="128"/>
      <c r="FX15916" s="128"/>
      <c r="FY15916" s="129"/>
      <c r="GA15916" s="128"/>
    </row>
    <row r="15917" spans="179:183" x14ac:dyDescent="0.35">
      <c r="FW15917" s="128"/>
      <c r="FX15917" s="128"/>
      <c r="FY15917" s="129"/>
      <c r="GA15917" s="128"/>
    </row>
    <row r="15918" spans="179:183" x14ac:dyDescent="0.35">
      <c r="FW15918" s="128"/>
      <c r="FX15918" s="128"/>
      <c r="FY15918" s="129"/>
      <c r="GA15918" s="128"/>
    </row>
    <row r="15919" spans="179:183" x14ac:dyDescent="0.35">
      <c r="FW15919" s="128"/>
      <c r="FX15919" s="128"/>
      <c r="FY15919" s="129"/>
      <c r="GA15919" s="128"/>
    </row>
    <row r="15920" spans="179:183" x14ac:dyDescent="0.35">
      <c r="FW15920" s="128"/>
      <c r="FX15920" s="128"/>
      <c r="FY15920" s="129"/>
      <c r="GA15920" s="128"/>
    </row>
    <row r="15921" spans="179:183" x14ac:dyDescent="0.35">
      <c r="FW15921" s="128"/>
      <c r="FX15921" s="128"/>
      <c r="FY15921" s="129"/>
      <c r="GA15921" s="128"/>
    </row>
    <row r="15922" spans="179:183" x14ac:dyDescent="0.35">
      <c r="FW15922" s="128"/>
      <c r="FX15922" s="128"/>
      <c r="FY15922" s="129"/>
      <c r="GA15922" s="128"/>
    </row>
    <row r="15923" spans="179:183" x14ac:dyDescent="0.35">
      <c r="FW15923" s="128"/>
      <c r="FX15923" s="128"/>
      <c r="FY15923" s="129"/>
      <c r="GA15923" s="128"/>
    </row>
    <row r="15924" spans="179:183" x14ac:dyDescent="0.35">
      <c r="FW15924" s="128"/>
      <c r="FX15924" s="128"/>
      <c r="FY15924" s="129"/>
      <c r="GA15924" s="128"/>
    </row>
    <row r="15925" spans="179:183" x14ac:dyDescent="0.35">
      <c r="FW15925" s="128"/>
      <c r="FX15925" s="128"/>
      <c r="FY15925" s="129"/>
      <c r="GA15925" s="128"/>
    </row>
    <row r="15926" spans="179:183" x14ac:dyDescent="0.35">
      <c r="FW15926" s="128"/>
      <c r="FX15926" s="128"/>
      <c r="FY15926" s="129"/>
      <c r="GA15926" s="128"/>
    </row>
    <row r="15927" spans="179:183" x14ac:dyDescent="0.35">
      <c r="FW15927" s="128"/>
      <c r="FX15927" s="128"/>
      <c r="FY15927" s="129"/>
      <c r="GA15927" s="128"/>
    </row>
    <row r="15928" spans="179:183" x14ac:dyDescent="0.35">
      <c r="FW15928" s="128"/>
      <c r="FX15928" s="128"/>
      <c r="FY15928" s="129"/>
      <c r="GA15928" s="128"/>
    </row>
    <row r="15929" spans="179:183" x14ac:dyDescent="0.35">
      <c r="FW15929" s="128"/>
      <c r="FX15929" s="128"/>
      <c r="FY15929" s="129"/>
      <c r="GA15929" s="128"/>
    </row>
    <row r="15930" spans="179:183" x14ac:dyDescent="0.35">
      <c r="FW15930" s="128"/>
      <c r="FX15930" s="128"/>
      <c r="FY15930" s="129"/>
      <c r="GA15930" s="128"/>
    </row>
    <row r="15931" spans="179:183" x14ac:dyDescent="0.35">
      <c r="FW15931" s="128"/>
      <c r="FX15931" s="128"/>
      <c r="FY15931" s="129"/>
      <c r="GA15931" s="128"/>
    </row>
    <row r="15932" spans="179:183" x14ac:dyDescent="0.35">
      <c r="FW15932" s="128"/>
      <c r="FX15932" s="128"/>
      <c r="FY15932" s="129"/>
      <c r="GA15932" s="128"/>
    </row>
    <row r="15933" spans="179:183" x14ac:dyDescent="0.35">
      <c r="FW15933" s="128"/>
      <c r="FX15933" s="128"/>
      <c r="FY15933" s="129"/>
      <c r="GA15933" s="128"/>
    </row>
    <row r="15934" spans="179:183" x14ac:dyDescent="0.35">
      <c r="FW15934" s="128"/>
      <c r="FX15934" s="128"/>
      <c r="FY15934" s="129"/>
      <c r="GA15934" s="128"/>
    </row>
    <row r="15935" spans="179:183" x14ac:dyDescent="0.35">
      <c r="FW15935" s="128"/>
      <c r="FX15935" s="128"/>
      <c r="FY15935" s="129"/>
      <c r="GA15935" s="128"/>
    </row>
    <row r="15936" spans="179:183" x14ac:dyDescent="0.35">
      <c r="FW15936" s="128"/>
      <c r="FX15936" s="128"/>
      <c r="FY15936" s="129"/>
      <c r="GA15936" s="128"/>
    </row>
    <row r="15937" spans="179:183" x14ac:dyDescent="0.35">
      <c r="FW15937" s="128"/>
      <c r="FX15937" s="128"/>
      <c r="FY15937" s="129"/>
      <c r="GA15937" s="128"/>
    </row>
    <row r="15938" spans="179:183" x14ac:dyDescent="0.35">
      <c r="FW15938" s="128"/>
      <c r="FX15938" s="128"/>
      <c r="FY15938" s="129"/>
      <c r="GA15938" s="128"/>
    </row>
    <row r="15939" spans="179:183" x14ac:dyDescent="0.35">
      <c r="FW15939" s="128"/>
      <c r="FX15939" s="128"/>
      <c r="FY15939" s="129"/>
      <c r="GA15939" s="128"/>
    </row>
    <row r="15940" spans="179:183" x14ac:dyDescent="0.35">
      <c r="FW15940" s="128"/>
      <c r="FX15940" s="128"/>
      <c r="FY15940" s="129"/>
      <c r="GA15940" s="128"/>
    </row>
    <row r="15941" spans="179:183" x14ac:dyDescent="0.35">
      <c r="FW15941" s="128"/>
      <c r="FX15941" s="128"/>
      <c r="FY15941" s="129"/>
      <c r="GA15941" s="128"/>
    </row>
    <row r="15942" spans="179:183" x14ac:dyDescent="0.35">
      <c r="FW15942" s="128"/>
      <c r="FX15942" s="128"/>
      <c r="FY15942" s="129"/>
      <c r="GA15942" s="128"/>
    </row>
    <row r="15943" spans="179:183" x14ac:dyDescent="0.35">
      <c r="FW15943" s="128"/>
      <c r="FX15943" s="128"/>
      <c r="FY15943" s="129"/>
      <c r="GA15943" s="128"/>
    </row>
    <row r="15944" spans="179:183" x14ac:dyDescent="0.35">
      <c r="FW15944" s="128"/>
      <c r="FX15944" s="128"/>
      <c r="FY15944" s="129"/>
      <c r="GA15944" s="128"/>
    </row>
    <row r="15945" spans="179:183" x14ac:dyDescent="0.35">
      <c r="FW15945" s="128"/>
      <c r="FX15945" s="128"/>
      <c r="FY15945" s="129"/>
      <c r="GA15945" s="128"/>
    </row>
    <row r="15946" spans="179:183" x14ac:dyDescent="0.35">
      <c r="FW15946" s="128"/>
      <c r="FX15946" s="128"/>
      <c r="FY15946" s="129"/>
      <c r="GA15946" s="128"/>
    </row>
    <row r="15947" spans="179:183" x14ac:dyDescent="0.35">
      <c r="FW15947" s="128"/>
      <c r="FX15947" s="128"/>
      <c r="FY15947" s="129"/>
      <c r="GA15947" s="128"/>
    </row>
    <row r="15948" spans="179:183" x14ac:dyDescent="0.35">
      <c r="FW15948" s="128"/>
      <c r="FX15948" s="128"/>
      <c r="FY15948" s="129"/>
      <c r="GA15948" s="128"/>
    </row>
    <row r="15949" spans="179:183" x14ac:dyDescent="0.35">
      <c r="FW15949" s="128"/>
      <c r="FX15949" s="128"/>
      <c r="FY15949" s="129"/>
      <c r="GA15949" s="128"/>
    </row>
    <row r="15950" spans="179:183" x14ac:dyDescent="0.35">
      <c r="FW15950" s="128"/>
      <c r="FX15950" s="128"/>
      <c r="FY15950" s="129"/>
      <c r="GA15950" s="128"/>
    </row>
    <row r="15951" spans="179:183" x14ac:dyDescent="0.35">
      <c r="FW15951" s="128"/>
      <c r="FX15951" s="128"/>
      <c r="FY15951" s="129"/>
      <c r="GA15951" s="128"/>
    </row>
    <row r="15952" spans="179:183" x14ac:dyDescent="0.35">
      <c r="FW15952" s="128"/>
      <c r="FX15952" s="128"/>
      <c r="FY15952" s="129"/>
      <c r="GA15952" s="128"/>
    </row>
    <row r="15953" spans="179:183" x14ac:dyDescent="0.35">
      <c r="FW15953" s="128"/>
      <c r="FX15953" s="128"/>
      <c r="FY15953" s="129"/>
      <c r="GA15953" s="128"/>
    </row>
    <row r="15954" spans="179:183" x14ac:dyDescent="0.35">
      <c r="FW15954" s="128"/>
      <c r="FX15954" s="128"/>
      <c r="FY15954" s="129"/>
      <c r="GA15954" s="128"/>
    </row>
    <row r="15955" spans="179:183" x14ac:dyDescent="0.35">
      <c r="FW15955" s="128"/>
      <c r="FX15955" s="128"/>
      <c r="FY15955" s="129"/>
      <c r="GA15955" s="128"/>
    </row>
    <row r="15956" spans="179:183" x14ac:dyDescent="0.35">
      <c r="FW15956" s="128"/>
      <c r="FX15956" s="128"/>
      <c r="FY15956" s="129"/>
      <c r="GA15956" s="128"/>
    </row>
    <row r="15957" spans="179:183" x14ac:dyDescent="0.35">
      <c r="FW15957" s="128"/>
      <c r="FX15957" s="128"/>
      <c r="FY15957" s="129"/>
      <c r="GA15957" s="128"/>
    </row>
    <row r="15958" spans="179:183" x14ac:dyDescent="0.35">
      <c r="FW15958" s="128"/>
      <c r="FX15958" s="128"/>
      <c r="FY15958" s="129"/>
      <c r="GA15958" s="128"/>
    </row>
    <row r="15959" spans="179:183" x14ac:dyDescent="0.35">
      <c r="FW15959" s="128"/>
      <c r="FX15959" s="128"/>
      <c r="FY15959" s="129"/>
      <c r="GA15959" s="128"/>
    </row>
    <row r="15960" spans="179:183" x14ac:dyDescent="0.35">
      <c r="FW15960" s="128"/>
      <c r="FX15960" s="128"/>
      <c r="FY15960" s="129"/>
      <c r="GA15960" s="128"/>
    </row>
    <row r="15961" spans="179:183" x14ac:dyDescent="0.35">
      <c r="FW15961" s="128"/>
      <c r="FX15961" s="128"/>
      <c r="FY15961" s="129"/>
      <c r="GA15961" s="128"/>
    </row>
    <row r="15962" spans="179:183" x14ac:dyDescent="0.35">
      <c r="FW15962" s="128"/>
      <c r="FX15962" s="128"/>
      <c r="FY15962" s="129"/>
      <c r="GA15962" s="128"/>
    </row>
    <row r="15963" spans="179:183" x14ac:dyDescent="0.35">
      <c r="FW15963" s="128"/>
      <c r="FX15963" s="128"/>
      <c r="FY15963" s="129"/>
      <c r="GA15963" s="128"/>
    </row>
    <row r="15964" spans="179:183" x14ac:dyDescent="0.35">
      <c r="FW15964" s="128"/>
      <c r="FX15964" s="128"/>
      <c r="FY15964" s="129"/>
      <c r="GA15964" s="128"/>
    </row>
    <row r="15965" spans="179:183" x14ac:dyDescent="0.35">
      <c r="FW15965" s="128"/>
      <c r="FX15965" s="128"/>
      <c r="FY15965" s="129"/>
      <c r="GA15965" s="128"/>
    </row>
    <row r="15966" spans="179:183" x14ac:dyDescent="0.35">
      <c r="FW15966" s="128"/>
      <c r="FX15966" s="128"/>
      <c r="FY15966" s="129"/>
      <c r="GA15966" s="128"/>
    </row>
    <row r="15967" spans="179:183" x14ac:dyDescent="0.35">
      <c r="FW15967" s="128"/>
      <c r="FX15967" s="128"/>
      <c r="FY15967" s="129"/>
      <c r="GA15967" s="128"/>
    </row>
    <row r="15968" spans="179:183" x14ac:dyDescent="0.35">
      <c r="FW15968" s="128"/>
      <c r="FX15968" s="128"/>
      <c r="FY15968" s="129"/>
      <c r="GA15968" s="128"/>
    </row>
    <row r="15969" spans="179:183" x14ac:dyDescent="0.35">
      <c r="FW15969" s="128"/>
      <c r="FX15969" s="128"/>
      <c r="FY15969" s="129"/>
      <c r="GA15969" s="128"/>
    </row>
    <row r="15970" spans="179:183" x14ac:dyDescent="0.35">
      <c r="FW15970" s="128"/>
      <c r="FX15970" s="128"/>
      <c r="FY15970" s="129"/>
      <c r="GA15970" s="128"/>
    </row>
    <row r="15971" spans="179:183" x14ac:dyDescent="0.35">
      <c r="FW15971" s="128"/>
      <c r="FX15971" s="128"/>
      <c r="FY15971" s="129"/>
      <c r="GA15971" s="128"/>
    </row>
    <row r="15972" spans="179:183" x14ac:dyDescent="0.35">
      <c r="FW15972" s="128"/>
      <c r="FX15972" s="128"/>
      <c r="FY15972" s="129"/>
      <c r="GA15972" s="128"/>
    </row>
    <row r="15973" spans="179:183" x14ac:dyDescent="0.35">
      <c r="FW15973" s="128"/>
      <c r="FX15973" s="128"/>
      <c r="FY15973" s="129"/>
      <c r="GA15973" s="128"/>
    </row>
    <row r="15974" spans="179:183" x14ac:dyDescent="0.35">
      <c r="FW15974" s="128"/>
      <c r="FX15974" s="128"/>
      <c r="FY15974" s="129"/>
      <c r="GA15974" s="128"/>
    </row>
    <row r="15975" spans="179:183" x14ac:dyDescent="0.35">
      <c r="FW15975" s="128"/>
      <c r="FX15975" s="128"/>
      <c r="FY15975" s="129"/>
      <c r="GA15975" s="128"/>
    </row>
    <row r="15976" spans="179:183" x14ac:dyDescent="0.35">
      <c r="FW15976" s="128"/>
      <c r="FX15976" s="128"/>
      <c r="FY15976" s="129"/>
      <c r="GA15976" s="128"/>
    </row>
    <row r="15977" spans="179:183" x14ac:dyDescent="0.35">
      <c r="FW15977" s="128"/>
      <c r="FX15977" s="128"/>
      <c r="FY15977" s="129"/>
      <c r="GA15977" s="128"/>
    </row>
    <row r="15978" spans="179:183" x14ac:dyDescent="0.35">
      <c r="FW15978" s="128"/>
      <c r="FX15978" s="128"/>
      <c r="FY15978" s="129"/>
      <c r="GA15978" s="128"/>
    </row>
    <row r="15979" spans="179:183" x14ac:dyDescent="0.35">
      <c r="FW15979" s="128"/>
      <c r="FX15979" s="128"/>
      <c r="FY15979" s="129"/>
      <c r="GA15979" s="128"/>
    </row>
    <row r="15980" spans="179:183" x14ac:dyDescent="0.35">
      <c r="FW15980" s="128"/>
      <c r="FX15980" s="128"/>
      <c r="FY15980" s="129"/>
      <c r="GA15980" s="128"/>
    </row>
    <row r="15981" spans="179:183" x14ac:dyDescent="0.35">
      <c r="FW15981" s="128"/>
      <c r="FX15981" s="128"/>
      <c r="FY15981" s="129"/>
      <c r="GA15981" s="128"/>
    </row>
    <row r="15982" spans="179:183" x14ac:dyDescent="0.35">
      <c r="FW15982" s="128"/>
      <c r="FX15982" s="128"/>
      <c r="FY15982" s="129"/>
      <c r="GA15982" s="128"/>
    </row>
    <row r="15983" spans="179:183" x14ac:dyDescent="0.35">
      <c r="FW15983" s="128"/>
      <c r="FX15983" s="128"/>
      <c r="FY15983" s="129"/>
      <c r="GA15983" s="128"/>
    </row>
    <row r="15984" spans="179:183" x14ac:dyDescent="0.35">
      <c r="FW15984" s="128"/>
      <c r="FX15984" s="128"/>
      <c r="FY15984" s="129"/>
      <c r="GA15984" s="128"/>
    </row>
    <row r="15985" spans="179:183" x14ac:dyDescent="0.35">
      <c r="FW15985" s="128"/>
      <c r="FX15985" s="128"/>
      <c r="FY15985" s="129"/>
      <c r="GA15985" s="128"/>
    </row>
    <row r="15986" spans="179:183" x14ac:dyDescent="0.35">
      <c r="FW15986" s="128"/>
      <c r="FX15986" s="128"/>
      <c r="FY15986" s="129"/>
      <c r="GA15986" s="128"/>
    </row>
    <row r="15987" spans="179:183" x14ac:dyDescent="0.35">
      <c r="FW15987" s="128"/>
      <c r="FX15987" s="128"/>
      <c r="FY15987" s="129"/>
      <c r="GA15987" s="128"/>
    </row>
    <row r="15988" spans="179:183" x14ac:dyDescent="0.35">
      <c r="FW15988" s="128"/>
      <c r="FX15988" s="128"/>
      <c r="FY15988" s="129"/>
      <c r="GA15988" s="128"/>
    </row>
    <row r="15989" spans="179:183" x14ac:dyDescent="0.35">
      <c r="FW15989" s="128"/>
      <c r="FX15989" s="128"/>
      <c r="FY15989" s="129"/>
      <c r="GA15989" s="128"/>
    </row>
    <row r="15990" spans="179:183" x14ac:dyDescent="0.35">
      <c r="FW15990" s="128"/>
      <c r="FX15990" s="128"/>
      <c r="FY15990" s="129"/>
      <c r="GA15990" s="128"/>
    </row>
    <row r="15991" spans="179:183" x14ac:dyDescent="0.35">
      <c r="FW15991" s="128"/>
      <c r="FX15991" s="128"/>
      <c r="FY15991" s="129"/>
      <c r="GA15991" s="128"/>
    </row>
    <row r="15992" spans="179:183" x14ac:dyDescent="0.35">
      <c r="FW15992" s="128"/>
      <c r="FX15992" s="128"/>
      <c r="FY15992" s="129"/>
      <c r="GA15992" s="128"/>
    </row>
    <row r="15993" spans="179:183" x14ac:dyDescent="0.35">
      <c r="FW15993" s="128"/>
      <c r="FX15993" s="128"/>
      <c r="FY15993" s="129"/>
      <c r="GA15993" s="128"/>
    </row>
    <row r="15994" spans="179:183" x14ac:dyDescent="0.35">
      <c r="FW15994" s="128"/>
      <c r="FX15994" s="128"/>
      <c r="FY15994" s="129"/>
      <c r="GA15994" s="128"/>
    </row>
    <row r="15995" spans="179:183" x14ac:dyDescent="0.35">
      <c r="FW15995" s="128"/>
      <c r="FX15995" s="128"/>
      <c r="FY15995" s="129"/>
      <c r="GA15995" s="128"/>
    </row>
    <row r="15996" spans="179:183" x14ac:dyDescent="0.35">
      <c r="FW15996" s="128"/>
      <c r="FX15996" s="128"/>
      <c r="FY15996" s="129"/>
      <c r="GA15996" s="128"/>
    </row>
    <row r="15997" spans="179:183" x14ac:dyDescent="0.35">
      <c r="FW15997" s="128"/>
      <c r="FX15997" s="128"/>
      <c r="FY15997" s="129"/>
      <c r="GA15997" s="128"/>
    </row>
    <row r="15998" spans="179:183" x14ac:dyDescent="0.35">
      <c r="FW15998" s="128"/>
      <c r="FX15998" s="128"/>
      <c r="FY15998" s="129"/>
      <c r="GA15998" s="128"/>
    </row>
    <row r="15999" spans="179:183" x14ac:dyDescent="0.35">
      <c r="FW15999" s="128"/>
      <c r="FX15999" s="128"/>
      <c r="FY15999" s="129"/>
      <c r="GA15999" s="128"/>
    </row>
    <row r="16000" spans="179:183" x14ac:dyDescent="0.35">
      <c r="FW16000" s="128"/>
      <c r="FX16000" s="128"/>
      <c r="FY16000" s="129"/>
      <c r="GA16000" s="128"/>
    </row>
    <row r="16001" spans="179:183" x14ac:dyDescent="0.35">
      <c r="FW16001" s="128"/>
      <c r="FX16001" s="128"/>
      <c r="FY16001" s="129"/>
      <c r="GA16001" s="128"/>
    </row>
    <row r="16002" spans="179:183" x14ac:dyDescent="0.35">
      <c r="FW16002" s="128"/>
      <c r="FX16002" s="128"/>
      <c r="FY16002" s="129"/>
      <c r="GA16002" s="128"/>
    </row>
    <row r="16003" spans="179:183" x14ac:dyDescent="0.35">
      <c r="FW16003" s="128"/>
      <c r="FX16003" s="128"/>
      <c r="FY16003" s="129"/>
      <c r="GA16003" s="128"/>
    </row>
    <row r="16004" spans="179:183" x14ac:dyDescent="0.35">
      <c r="FW16004" s="128"/>
      <c r="FX16004" s="128"/>
      <c r="FY16004" s="129"/>
      <c r="GA16004" s="128"/>
    </row>
    <row r="16005" spans="179:183" x14ac:dyDescent="0.35">
      <c r="FW16005" s="128"/>
      <c r="FX16005" s="128"/>
      <c r="FY16005" s="129"/>
      <c r="GA16005" s="128"/>
    </row>
    <row r="16006" spans="179:183" x14ac:dyDescent="0.35">
      <c r="FW16006" s="128"/>
      <c r="FX16006" s="128"/>
      <c r="FY16006" s="129"/>
      <c r="GA16006" s="128"/>
    </row>
    <row r="16007" spans="179:183" x14ac:dyDescent="0.35">
      <c r="FW16007" s="128"/>
      <c r="FX16007" s="128"/>
      <c r="FY16007" s="129"/>
      <c r="GA16007" s="128"/>
    </row>
    <row r="16008" spans="179:183" x14ac:dyDescent="0.35">
      <c r="FW16008" s="128"/>
      <c r="FX16008" s="128"/>
      <c r="FY16008" s="129"/>
      <c r="GA16008" s="128"/>
    </row>
    <row r="16009" spans="179:183" x14ac:dyDescent="0.35">
      <c r="FW16009" s="128"/>
      <c r="FX16009" s="128"/>
      <c r="FY16009" s="129"/>
      <c r="GA16009" s="128"/>
    </row>
    <row r="16010" spans="179:183" x14ac:dyDescent="0.35">
      <c r="FW16010" s="128"/>
      <c r="FX16010" s="128"/>
      <c r="FY16010" s="129"/>
      <c r="GA16010" s="128"/>
    </row>
    <row r="16011" spans="179:183" x14ac:dyDescent="0.35">
      <c r="FW16011" s="128"/>
      <c r="FX16011" s="128"/>
      <c r="FY16011" s="129"/>
      <c r="GA16011" s="128"/>
    </row>
    <row r="16012" spans="179:183" x14ac:dyDescent="0.35">
      <c r="FW16012" s="128"/>
      <c r="FX16012" s="128"/>
      <c r="FY16012" s="129"/>
      <c r="GA16012" s="128"/>
    </row>
    <row r="16013" spans="179:183" x14ac:dyDescent="0.35">
      <c r="FW16013" s="128"/>
      <c r="FX16013" s="128"/>
      <c r="FY16013" s="129"/>
      <c r="GA16013" s="128"/>
    </row>
    <row r="16014" spans="179:183" x14ac:dyDescent="0.35">
      <c r="FW16014" s="128"/>
      <c r="FX16014" s="128"/>
      <c r="FY16014" s="129"/>
      <c r="GA16014" s="128"/>
    </row>
    <row r="16015" spans="179:183" x14ac:dyDescent="0.35">
      <c r="FW16015" s="128"/>
      <c r="FX16015" s="128"/>
      <c r="FY16015" s="129"/>
      <c r="GA16015" s="128"/>
    </row>
    <row r="16016" spans="179:183" x14ac:dyDescent="0.35">
      <c r="FW16016" s="128"/>
      <c r="FX16016" s="128"/>
      <c r="FY16016" s="129"/>
      <c r="GA16016" s="128"/>
    </row>
    <row r="16017" spans="179:183" x14ac:dyDescent="0.35">
      <c r="FW16017" s="128"/>
      <c r="FX16017" s="128"/>
      <c r="FY16017" s="129"/>
      <c r="GA16017" s="128"/>
    </row>
    <row r="16018" spans="179:183" x14ac:dyDescent="0.35">
      <c r="FW16018" s="128"/>
      <c r="FX16018" s="128"/>
      <c r="FY16018" s="129"/>
      <c r="GA16018" s="128"/>
    </row>
    <row r="16019" spans="179:183" x14ac:dyDescent="0.35">
      <c r="FW16019" s="128"/>
      <c r="FX16019" s="128"/>
      <c r="FY16019" s="129"/>
      <c r="GA16019" s="128"/>
    </row>
    <row r="16020" spans="179:183" x14ac:dyDescent="0.35">
      <c r="FW16020" s="128"/>
      <c r="FX16020" s="128"/>
      <c r="FY16020" s="129"/>
      <c r="GA16020" s="128"/>
    </row>
    <row r="16021" spans="179:183" x14ac:dyDescent="0.35">
      <c r="FW16021" s="128"/>
      <c r="FX16021" s="128"/>
      <c r="FY16021" s="129"/>
      <c r="GA16021" s="128"/>
    </row>
    <row r="16022" spans="179:183" x14ac:dyDescent="0.35">
      <c r="FW16022" s="128"/>
      <c r="FX16022" s="128"/>
      <c r="FY16022" s="129"/>
      <c r="GA16022" s="128"/>
    </row>
    <row r="16023" spans="179:183" x14ac:dyDescent="0.35">
      <c r="FW16023" s="128"/>
      <c r="FX16023" s="128"/>
      <c r="FY16023" s="129"/>
      <c r="GA16023" s="128"/>
    </row>
    <row r="16024" spans="179:183" x14ac:dyDescent="0.35">
      <c r="FW16024" s="128"/>
      <c r="FX16024" s="128"/>
      <c r="FY16024" s="129"/>
      <c r="GA16024" s="128"/>
    </row>
    <row r="16025" spans="179:183" x14ac:dyDescent="0.35">
      <c r="FW16025" s="128"/>
      <c r="FX16025" s="128"/>
      <c r="FY16025" s="129"/>
      <c r="GA16025" s="128"/>
    </row>
    <row r="16026" spans="179:183" x14ac:dyDescent="0.35">
      <c r="FW16026" s="128"/>
      <c r="FX16026" s="128"/>
      <c r="FY16026" s="129"/>
      <c r="GA16026" s="128"/>
    </row>
    <row r="16027" spans="179:183" x14ac:dyDescent="0.35">
      <c r="FW16027" s="128"/>
      <c r="FX16027" s="128"/>
      <c r="FY16027" s="129"/>
      <c r="GA16027" s="128"/>
    </row>
    <row r="16028" spans="179:183" x14ac:dyDescent="0.35">
      <c r="FW16028" s="128"/>
      <c r="FX16028" s="128"/>
      <c r="FY16028" s="129"/>
      <c r="GA16028" s="128"/>
    </row>
    <row r="16029" spans="179:183" x14ac:dyDescent="0.35">
      <c r="FW16029" s="128"/>
      <c r="FX16029" s="128"/>
      <c r="FY16029" s="129"/>
      <c r="GA16029" s="128"/>
    </row>
    <row r="16030" spans="179:183" x14ac:dyDescent="0.35">
      <c r="FW16030" s="128"/>
      <c r="FX16030" s="128"/>
      <c r="FY16030" s="129"/>
      <c r="GA16030" s="128"/>
    </row>
    <row r="16031" spans="179:183" x14ac:dyDescent="0.35">
      <c r="FW16031" s="128"/>
      <c r="FX16031" s="128"/>
      <c r="FY16031" s="129"/>
      <c r="GA16031" s="128"/>
    </row>
    <row r="16032" spans="179:183" x14ac:dyDescent="0.35">
      <c r="FW16032" s="128"/>
      <c r="FX16032" s="128"/>
      <c r="FY16032" s="129"/>
      <c r="GA16032" s="128"/>
    </row>
    <row r="16033" spans="179:183" x14ac:dyDescent="0.35">
      <c r="FW16033" s="128"/>
      <c r="FX16033" s="128"/>
      <c r="FY16033" s="129"/>
      <c r="GA16033" s="128"/>
    </row>
    <row r="16034" spans="179:183" x14ac:dyDescent="0.35">
      <c r="FW16034" s="128"/>
      <c r="FX16034" s="128"/>
      <c r="FY16034" s="129"/>
      <c r="GA16034" s="128"/>
    </row>
    <row r="16035" spans="179:183" x14ac:dyDescent="0.35">
      <c r="FW16035" s="128"/>
      <c r="FX16035" s="128"/>
      <c r="FY16035" s="129"/>
      <c r="GA16035" s="128"/>
    </row>
    <row r="16036" spans="179:183" x14ac:dyDescent="0.35">
      <c r="FW16036" s="128"/>
      <c r="FX16036" s="128"/>
      <c r="FY16036" s="129"/>
      <c r="GA16036" s="128"/>
    </row>
    <row r="16037" spans="179:183" x14ac:dyDescent="0.35">
      <c r="FW16037" s="128"/>
      <c r="FX16037" s="128"/>
      <c r="FY16037" s="129"/>
      <c r="GA16037" s="128"/>
    </row>
    <row r="16038" spans="179:183" x14ac:dyDescent="0.35">
      <c r="FW16038" s="128"/>
      <c r="FX16038" s="128"/>
      <c r="FY16038" s="129"/>
      <c r="GA16038" s="128"/>
    </row>
    <row r="16039" spans="179:183" x14ac:dyDescent="0.35">
      <c r="FW16039" s="128"/>
      <c r="FX16039" s="128"/>
      <c r="FY16039" s="129"/>
      <c r="GA16039" s="128"/>
    </row>
    <row r="16040" spans="179:183" x14ac:dyDescent="0.35">
      <c r="FW16040" s="128"/>
      <c r="FX16040" s="128"/>
      <c r="FY16040" s="129"/>
      <c r="GA16040" s="128"/>
    </row>
    <row r="16041" spans="179:183" x14ac:dyDescent="0.35">
      <c r="FW16041" s="128"/>
      <c r="FX16041" s="128"/>
      <c r="FY16041" s="129"/>
      <c r="GA16041" s="128"/>
    </row>
    <row r="16042" spans="179:183" x14ac:dyDescent="0.35">
      <c r="FW16042" s="128"/>
      <c r="FX16042" s="128"/>
      <c r="FY16042" s="129"/>
      <c r="GA16042" s="128"/>
    </row>
    <row r="16043" spans="179:183" x14ac:dyDescent="0.35">
      <c r="FW16043" s="128"/>
      <c r="FX16043" s="128"/>
      <c r="FY16043" s="129"/>
      <c r="GA16043" s="128"/>
    </row>
    <row r="16044" spans="179:183" x14ac:dyDescent="0.35">
      <c r="FW16044" s="128"/>
      <c r="FX16044" s="128"/>
      <c r="FY16044" s="129"/>
      <c r="GA16044" s="128"/>
    </row>
    <row r="16045" spans="179:183" x14ac:dyDescent="0.35">
      <c r="FW16045" s="128"/>
      <c r="FX16045" s="128"/>
      <c r="FY16045" s="129"/>
      <c r="GA16045" s="128"/>
    </row>
    <row r="16046" spans="179:183" x14ac:dyDescent="0.35">
      <c r="FW16046" s="128"/>
      <c r="FX16046" s="128"/>
      <c r="FY16046" s="129"/>
      <c r="GA16046" s="128"/>
    </row>
    <row r="16047" spans="179:183" x14ac:dyDescent="0.35">
      <c r="FW16047" s="128"/>
      <c r="FX16047" s="128"/>
      <c r="FY16047" s="129"/>
      <c r="GA16047" s="128"/>
    </row>
    <row r="16048" spans="179:183" x14ac:dyDescent="0.35">
      <c r="FW16048" s="128"/>
      <c r="FX16048" s="128"/>
      <c r="FY16048" s="129"/>
      <c r="GA16048" s="128"/>
    </row>
    <row r="16049" spans="179:183" x14ac:dyDescent="0.35">
      <c r="FW16049" s="128"/>
      <c r="FX16049" s="128"/>
      <c r="FY16049" s="129"/>
      <c r="GA16049" s="128"/>
    </row>
    <row r="16050" spans="179:183" x14ac:dyDescent="0.35">
      <c r="FW16050" s="128"/>
      <c r="FX16050" s="128"/>
      <c r="FY16050" s="129"/>
      <c r="GA16050" s="128"/>
    </row>
    <row r="16051" spans="179:183" x14ac:dyDescent="0.35">
      <c r="FW16051" s="128"/>
      <c r="FX16051" s="128"/>
      <c r="FY16051" s="129"/>
      <c r="GA16051" s="128"/>
    </row>
    <row r="16052" spans="179:183" x14ac:dyDescent="0.35">
      <c r="FW16052" s="128"/>
      <c r="FX16052" s="128"/>
      <c r="FY16052" s="129"/>
      <c r="GA16052" s="128"/>
    </row>
    <row r="16053" spans="179:183" x14ac:dyDescent="0.35">
      <c r="FW16053" s="128"/>
      <c r="FX16053" s="128"/>
      <c r="FY16053" s="129"/>
      <c r="GA16053" s="128"/>
    </row>
    <row r="16054" spans="179:183" x14ac:dyDescent="0.35">
      <c r="FW16054" s="128"/>
      <c r="FX16054" s="128"/>
      <c r="FY16054" s="129"/>
      <c r="GA16054" s="128"/>
    </row>
    <row r="16055" spans="179:183" x14ac:dyDescent="0.35">
      <c r="FW16055" s="128"/>
      <c r="FX16055" s="128"/>
      <c r="FY16055" s="129"/>
      <c r="GA16055" s="128"/>
    </row>
    <row r="16056" spans="179:183" x14ac:dyDescent="0.35">
      <c r="FW16056" s="128"/>
      <c r="FX16056" s="128"/>
      <c r="FY16056" s="129"/>
      <c r="GA16056" s="128"/>
    </row>
    <row r="16057" spans="179:183" x14ac:dyDescent="0.35">
      <c r="FW16057" s="128"/>
      <c r="FX16057" s="128"/>
      <c r="FY16057" s="129"/>
      <c r="GA16057" s="128"/>
    </row>
    <row r="16058" spans="179:183" x14ac:dyDescent="0.35">
      <c r="FW16058" s="128"/>
      <c r="FX16058" s="128"/>
      <c r="FY16058" s="129"/>
      <c r="GA16058" s="128"/>
    </row>
    <row r="16059" spans="179:183" x14ac:dyDescent="0.35">
      <c r="FW16059" s="128"/>
      <c r="FX16059" s="128"/>
      <c r="FY16059" s="129"/>
      <c r="GA16059" s="128"/>
    </row>
    <row r="16060" spans="179:183" x14ac:dyDescent="0.35">
      <c r="FW16060" s="128"/>
      <c r="FX16060" s="128"/>
      <c r="FY16060" s="129"/>
      <c r="GA16060" s="128"/>
    </row>
    <row r="16061" spans="179:183" x14ac:dyDescent="0.35">
      <c r="FW16061" s="128"/>
      <c r="FX16061" s="128"/>
      <c r="FY16061" s="129"/>
      <c r="GA16061" s="128"/>
    </row>
    <row r="16062" spans="179:183" x14ac:dyDescent="0.35">
      <c r="FW16062" s="128"/>
      <c r="FX16062" s="128"/>
      <c r="FY16062" s="129"/>
      <c r="GA16062" s="128"/>
    </row>
    <row r="16063" spans="179:183" x14ac:dyDescent="0.35">
      <c r="FW16063" s="128"/>
      <c r="FX16063" s="128"/>
      <c r="FY16063" s="129"/>
      <c r="GA16063" s="128"/>
    </row>
    <row r="16064" spans="179:183" x14ac:dyDescent="0.35">
      <c r="FW16064" s="128"/>
      <c r="FX16064" s="128"/>
      <c r="FY16064" s="129"/>
      <c r="GA16064" s="128"/>
    </row>
    <row r="16065" spans="179:183" x14ac:dyDescent="0.35">
      <c r="FW16065" s="128"/>
      <c r="FX16065" s="128"/>
      <c r="FY16065" s="129"/>
      <c r="GA16065" s="128"/>
    </row>
    <row r="16066" spans="179:183" x14ac:dyDescent="0.35">
      <c r="FW16066" s="128"/>
      <c r="FX16066" s="128"/>
      <c r="FY16066" s="129"/>
      <c r="GA16066" s="128"/>
    </row>
    <row r="16067" spans="179:183" x14ac:dyDescent="0.35">
      <c r="FW16067" s="128"/>
      <c r="FX16067" s="128"/>
      <c r="FY16067" s="129"/>
      <c r="GA16067" s="128"/>
    </row>
    <row r="16068" spans="179:183" x14ac:dyDescent="0.35">
      <c r="FW16068" s="128"/>
      <c r="FX16068" s="128"/>
      <c r="FY16068" s="129"/>
      <c r="GA16068" s="128"/>
    </row>
    <row r="16069" spans="179:183" x14ac:dyDescent="0.35">
      <c r="FW16069" s="128"/>
      <c r="FX16069" s="128"/>
      <c r="FY16069" s="129"/>
      <c r="GA16069" s="128"/>
    </row>
    <row r="16070" spans="179:183" x14ac:dyDescent="0.35">
      <c r="FW16070" s="128"/>
      <c r="FX16070" s="128"/>
      <c r="FY16070" s="129"/>
      <c r="GA16070" s="128"/>
    </row>
    <row r="16071" spans="179:183" x14ac:dyDescent="0.35">
      <c r="FW16071" s="128"/>
      <c r="FX16071" s="128"/>
      <c r="FY16071" s="129"/>
      <c r="GA16071" s="128"/>
    </row>
    <row r="16072" spans="179:183" x14ac:dyDescent="0.35">
      <c r="FW16072" s="128"/>
      <c r="FX16072" s="128"/>
      <c r="FY16072" s="129"/>
      <c r="GA16072" s="128"/>
    </row>
    <row r="16073" spans="179:183" x14ac:dyDescent="0.35">
      <c r="FW16073" s="128"/>
      <c r="FX16073" s="128"/>
      <c r="FY16073" s="129"/>
      <c r="GA16073" s="128"/>
    </row>
    <row r="16074" spans="179:183" x14ac:dyDescent="0.35">
      <c r="FW16074" s="128"/>
      <c r="FX16074" s="128"/>
      <c r="FY16074" s="129"/>
      <c r="GA16074" s="128"/>
    </row>
    <row r="16075" spans="179:183" x14ac:dyDescent="0.35">
      <c r="FW16075" s="128"/>
      <c r="FX16075" s="128"/>
      <c r="FY16075" s="129"/>
      <c r="GA16075" s="128"/>
    </row>
    <row r="16076" spans="179:183" x14ac:dyDescent="0.35">
      <c r="FW16076" s="128"/>
      <c r="FX16076" s="128"/>
      <c r="FY16076" s="129"/>
      <c r="GA16076" s="128"/>
    </row>
    <row r="16077" spans="179:183" x14ac:dyDescent="0.35">
      <c r="FW16077" s="128"/>
      <c r="FX16077" s="128"/>
      <c r="FY16077" s="129"/>
      <c r="GA16077" s="128"/>
    </row>
    <row r="16078" spans="179:183" x14ac:dyDescent="0.35">
      <c r="FW16078" s="128"/>
      <c r="FX16078" s="128"/>
      <c r="FY16078" s="129"/>
      <c r="GA16078" s="128"/>
    </row>
    <row r="16079" spans="179:183" x14ac:dyDescent="0.35">
      <c r="FW16079" s="128"/>
      <c r="FX16079" s="128"/>
      <c r="FY16079" s="129"/>
      <c r="GA16079" s="128"/>
    </row>
    <row r="16080" spans="179:183" x14ac:dyDescent="0.35">
      <c r="FW16080" s="128"/>
      <c r="FX16080" s="128"/>
      <c r="FY16080" s="129"/>
      <c r="GA16080" s="128"/>
    </row>
    <row r="16081" spans="179:183" x14ac:dyDescent="0.35">
      <c r="FW16081" s="128"/>
      <c r="FX16081" s="128"/>
      <c r="FY16081" s="129"/>
      <c r="GA16081" s="128"/>
    </row>
    <row r="16082" spans="179:183" x14ac:dyDescent="0.35">
      <c r="FW16082" s="128"/>
      <c r="FX16082" s="128"/>
      <c r="FY16082" s="129"/>
      <c r="GA16082" s="128"/>
    </row>
    <row r="16083" spans="179:183" x14ac:dyDescent="0.35">
      <c r="FW16083" s="128"/>
      <c r="FX16083" s="128"/>
      <c r="FY16083" s="129"/>
      <c r="GA16083" s="128"/>
    </row>
    <row r="16084" spans="179:183" x14ac:dyDescent="0.35">
      <c r="FW16084" s="128"/>
      <c r="FX16084" s="128"/>
      <c r="FY16084" s="129"/>
      <c r="GA16084" s="128"/>
    </row>
    <row r="16085" spans="179:183" x14ac:dyDescent="0.35">
      <c r="FW16085" s="128"/>
      <c r="FX16085" s="128"/>
      <c r="FY16085" s="129"/>
      <c r="GA16085" s="128"/>
    </row>
    <row r="16086" spans="179:183" x14ac:dyDescent="0.35">
      <c r="FW16086" s="128"/>
      <c r="FX16086" s="128"/>
      <c r="FY16086" s="129"/>
      <c r="GA16086" s="128"/>
    </row>
    <row r="16087" spans="179:183" x14ac:dyDescent="0.35">
      <c r="FW16087" s="128"/>
      <c r="FX16087" s="128"/>
      <c r="FY16087" s="129"/>
      <c r="GA16087" s="128"/>
    </row>
    <row r="16088" spans="179:183" x14ac:dyDescent="0.35">
      <c r="FW16088" s="128"/>
      <c r="FX16088" s="128"/>
      <c r="FY16088" s="129"/>
      <c r="GA16088" s="128"/>
    </row>
    <row r="16089" spans="179:183" x14ac:dyDescent="0.35">
      <c r="FW16089" s="128"/>
      <c r="FX16089" s="128"/>
      <c r="FY16089" s="129"/>
      <c r="GA16089" s="128"/>
    </row>
    <row r="16090" spans="179:183" x14ac:dyDescent="0.35">
      <c r="FW16090" s="128"/>
      <c r="FX16090" s="128"/>
      <c r="FY16090" s="129"/>
      <c r="GA16090" s="128"/>
    </row>
    <row r="16091" spans="179:183" x14ac:dyDescent="0.35">
      <c r="FW16091" s="128"/>
      <c r="FX16091" s="128"/>
      <c r="FY16091" s="129"/>
      <c r="GA16091" s="128"/>
    </row>
    <row r="16092" spans="179:183" x14ac:dyDescent="0.35">
      <c r="FW16092" s="128"/>
      <c r="FX16092" s="128"/>
      <c r="FY16092" s="129"/>
      <c r="GA16092" s="128"/>
    </row>
    <row r="16093" spans="179:183" x14ac:dyDescent="0.35">
      <c r="FW16093" s="128"/>
      <c r="FX16093" s="128"/>
      <c r="FY16093" s="129"/>
      <c r="GA16093" s="128"/>
    </row>
    <row r="16094" spans="179:183" x14ac:dyDescent="0.35">
      <c r="FW16094" s="128"/>
      <c r="FX16094" s="128"/>
      <c r="FY16094" s="129"/>
      <c r="GA16094" s="128"/>
    </row>
    <row r="16095" spans="179:183" x14ac:dyDescent="0.35">
      <c r="FW16095" s="128"/>
      <c r="FX16095" s="128"/>
      <c r="FY16095" s="129"/>
      <c r="GA16095" s="128"/>
    </row>
    <row r="16096" spans="179:183" x14ac:dyDescent="0.35">
      <c r="FW16096" s="128"/>
      <c r="FX16096" s="128"/>
      <c r="FY16096" s="129"/>
      <c r="GA16096" s="128"/>
    </row>
    <row r="16097" spans="179:183" x14ac:dyDescent="0.35">
      <c r="FW16097" s="128"/>
      <c r="FX16097" s="128"/>
      <c r="FY16097" s="129"/>
      <c r="GA16097" s="128"/>
    </row>
    <row r="16098" spans="179:183" x14ac:dyDescent="0.35">
      <c r="FW16098" s="128"/>
      <c r="FX16098" s="128"/>
      <c r="FY16098" s="129"/>
      <c r="GA16098" s="128"/>
    </row>
    <row r="16099" spans="179:183" x14ac:dyDescent="0.35">
      <c r="FW16099" s="128"/>
      <c r="FX16099" s="128"/>
      <c r="FY16099" s="129"/>
      <c r="GA16099" s="128"/>
    </row>
    <row r="16100" spans="179:183" x14ac:dyDescent="0.35">
      <c r="FW16100" s="128"/>
      <c r="FX16100" s="128"/>
      <c r="FY16100" s="129"/>
      <c r="GA16100" s="128"/>
    </row>
    <row r="16101" spans="179:183" x14ac:dyDescent="0.35">
      <c r="FW16101" s="128"/>
      <c r="FX16101" s="128"/>
      <c r="FY16101" s="129"/>
      <c r="GA16101" s="128"/>
    </row>
    <row r="16102" spans="179:183" x14ac:dyDescent="0.35">
      <c r="FW16102" s="128"/>
      <c r="FX16102" s="128"/>
      <c r="FY16102" s="129"/>
      <c r="GA16102" s="128"/>
    </row>
    <row r="16103" spans="179:183" x14ac:dyDescent="0.35">
      <c r="FW16103" s="128"/>
      <c r="FX16103" s="128"/>
      <c r="FY16103" s="129"/>
      <c r="GA16103" s="128"/>
    </row>
    <row r="16104" spans="179:183" x14ac:dyDescent="0.35">
      <c r="FW16104" s="128"/>
      <c r="FX16104" s="128"/>
      <c r="FY16104" s="129"/>
      <c r="GA16104" s="128"/>
    </row>
    <row r="16105" spans="179:183" x14ac:dyDescent="0.35">
      <c r="FW16105" s="128"/>
      <c r="FX16105" s="128"/>
      <c r="FY16105" s="129"/>
      <c r="GA16105" s="128"/>
    </row>
    <row r="16106" spans="179:183" x14ac:dyDescent="0.35">
      <c r="FW16106" s="128"/>
      <c r="FX16106" s="128"/>
      <c r="FY16106" s="129"/>
      <c r="GA16106" s="128"/>
    </row>
    <row r="16107" spans="179:183" x14ac:dyDescent="0.35">
      <c r="FW16107" s="128"/>
      <c r="FX16107" s="128"/>
      <c r="FY16107" s="129"/>
      <c r="GA16107" s="128"/>
    </row>
    <row r="16108" spans="179:183" x14ac:dyDescent="0.35">
      <c r="FW16108" s="128"/>
      <c r="FX16108" s="128"/>
      <c r="FY16108" s="129"/>
      <c r="GA16108" s="128"/>
    </row>
    <row r="16109" spans="179:183" x14ac:dyDescent="0.35">
      <c r="FW16109" s="128"/>
      <c r="FX16109" s="128"/>
      <c r="FY16109" s="129"/>
      <c r="GA16109" s="128"/>
    </row>
    <row r="16110" spans="179:183" x14ac:dyDescent="0.35">
      <c r="FW16110" s="128"/>
      <c r="FX16110" s="128"/>
      <c r="FY16110" s="129"/>
      <c r="GA16110" s="128"/>
    </row>
    <row r="16111" spans="179:183" x14ac:dyDescent="0.35">
      <c r="FW16111" s="128"/>
      <c r="FX16111" s="128"/>
      <c r="FY16111" s="129"/>
      <c r="GA16111" s="128"/>
    </row>
    <row r="16112" spans="179:183" x14ac:dyDescent="0.35">
      <c r="FW16112" s="128"/>
      <c r="FX16112" s="128"/>
      <c r="FY16112" s="129"/>
      <c r="GA16112" s="128"/>
    </row>
    <row r="16113" spans="179:183" x14ac:dyDescent="0.35">
      <c r="FW16113" s="128"/>
      <c r="FX16113" s="128"/>
      <c r="FY16113" s="129"/>
      <c r="GA16113" s="128"/>
    </row>
    <row r="16114" spans="179:183" x14ac:dyDescent="0.35">
      <c r="FW16114" s="128"/>
      <c r="FX16114" s="128"/>
      <c r="FY16114" s="129"/>
      <c r="GA16114" s="128"/>
    </row>
    <row r="16115" spans="179:183" x14ac:dyDescent="0.35">
      <c r="FW16115" s="128"/>
      <c r="FX16115" s="128"/>
      <c r="FY16115" s="129"/>
      <c r="GA16115" s="128"/>
    </row>
    <row r="16116" spans="179:183" x14ac:dyDescent="0.35">
      <c r="FW16116" s="128"/>
      <c r="FX16116" s="128"/>
      <c r="FY16116" s="129"/>
      <c r="GA16116" s="128"/>
    </row>
    <row r="16117" spans="179:183" x14ac:dyDescent="0.35">
      <c r="FW16117" s="128"/>
      <c r="FX16117" s="128"/>
      <c r="FY16117" s="129"/>
      <c r="GA16117" s="128"/>
    </row>
    <row r="16118" spans="179:183" x14ac:dyDescent="0.35">
      <c r="FW16118" s="128"/>
      <c r="FX16118" s="128"/>
      <c r="FY16118" s="129"/>
      <c r="GA16118" s="128"/>
    </row>
    <row r="16119" spans="179:183" x14ac:dyDescent="0.35">
      <c r="FW16119" s="128"/>
      <c r="FX16119" s="128"/>
      <c r="FY16119" s="129"/>
      <c r="GA16119" s="128"/>
    </row>
    <row r="16120" spans="179:183" x14ac:dyDescent="0.35">
      <c r="FW16120" s="128"/>
      <c r="FX16120" s="128"/>
      <c r="FY16120" s="129"/>
      <c r="GA16120" s="128"/>
    </row>
    <row r="16121" spans="179:183" x14ac:dyDescent="0.35">
      <c r="FW16121" s="128"/>
      <c r="FX16121" s="128"/>
      <c r="FY16121" s="129"/>
      <c r="GA16121" s="128"/>
    </row>
    <row r="16122" spans="179:183" x14ac:dyDescent="0.35">
      <c r="FW16122" s="128"/>
      <c r="FX16122" s="128"/>
      <c r="FY16122" s="129"/>
      <c r="GA16122" s="128"/>
    </row>
    <row r="16123" spans="179:183" x14ac:dyDescent="0.35">
      <c r="FW16123" s="128"/>
      <c r="FX16123" s="128"/>
      <c r="FY16123" s="129"/>
      <c r="GA16123" s="128"/>
    </row>
    <row r="16124" spans="179:183" x14ac:dyDescent="0.35">
      <c r="FW16124" s="128"/>
      <c r="FX16124" s="128"/>
      <c r="FY16124" s="129"/>
      <c r="GA16124" s="128"/>
    </row>
    <row r="16125" spans="179:183" x14ac:dyDescent="0.35">
      <c r="FW16125" s="128"/>
      <c r="FX16125" s="128"/>
      <c r="FY16125" s="129"/>
      <c r="GA16125" s="128"/>
    </row>
    <row r="16126" spans="179:183" x14ac:dyDescent="0.35">
      <c r="FW16126" s="128"/>
      <c r="FX16126" s="128"/>
      <c r="FY16126" s="129"/>
      <c r="GA16126" s="128"/>
    </row>
    <row r="16127" spans="179:183" x14ac:dyDescent="0.35">
      <c r="FW16127" s="128"/>
      <c r="FX16127" s="128"/>
      <c r="FY16127" s="129"/>
      <c r="GA16127" s="128"/>
    </row>
    <row r="16128" spans="179:183" x14ac:dyDescent="0.35">
      <c r="FW16128" s="128"/>
      <c r="FX16128" s="128"/>
      <c r="FY16128" s="129"/>
      <c r="GA16128" s="128"/>
    </row>
    <row r="16129" spans="179:183" x14ac:dyDescent="0.35">
      <c r="FW16129" s="128"/>
      <c r="FX16129" s="128"/>
      <c r="FY16129" s="129"/>
      <c r="GA16129" s="128"/>
    </row>
    <row r="16130" spans="179:183" x14ac:dyDescent="0.35">
      <c r="FW16130" s="128"/>
      <c r="FX16130" s="128"/>
      <c r="FY16130" s="129"/>
      <c r="GA16130" s="128"/>
    </row>
    <row r="16131" spans="179:183" x14ac:dyDescent="0.35">
      <c r="FW16131" s="128"/>
      <c r="FX16131" s="128"/>
      <c r="FY16131" s="129"/>
      <c r="GA16131" s="128"/>
    </row>
    <row r="16132" spans="179:183" x14ac:dyDescent="0.35">
      <c r="FW16132" s="128"/>
      <c r="FX16132" s="128"/>
      <c r="FY16132" s="129"/>
      <c r="GA16132" s="128"/>
    </row>
    <row r="16133" spans="179:183" x14ac:dyDescent="0.35">
      <c r="FW16133" s="128"/>
      <c r="FX16133" s="128"/>
      <c r="FY16133" s="129"/>
      <c r="GA16133" s="128"/>
    </row>
    <row r="16134" spans="179:183" x14ac:dyDescent="0.35">
      <c r="FW16134" s="128"/>
      <c r="FX16134" s="128"/>
      <c r="FY16134" s="129"/>
      <c r="GA16134" s="128"/>
    </row>
    <row r="16135" spans="179:183" x14ac:dyDescent="0.35">
      <c r="FW16135" s="128"/>
      <c r="FX16135" s="128"/>
      <c r="FY16135" s="129"/>
      <c r="GA16135" s="128"/>
    </row>
    <row r="16136" spans="179:183" x14ac:dyDescent="0.35">
      <c r="FW16136" s="128"/>
      <c r="FX16136" s="128"/>
      <c r="FY16136" s="129"/>
      <c r="GA16136" s="128"/>
    </row>
    <row r="16137" spans="179:183" x14ac:dyDescent="0.35">
      <c r="FW16137" s="128"/>
      <c r="FX16137" s="128"/>
      <c r="FY16137" s="129"/>
      <c r="GA16137" s="128"/>
    </row>
    <row r="16138" spans="179:183" x14ac:dyDescent="0.35">
      <c r="FW16138" s="128"/>
      <c r="FX16138" s="128"/>
      <c r="FY16138" s="129"/>
      <c r="GA16138" s="128"/>
    </row>
    <row r="16139" spans="179:183" x14ac:dyDescent="0.35">
      <c r="FW16139" s="128"/>
      <c r="FX16139" s="128"/>
      <c r="FY16139" s="129"/>
      <c r="GA16139" s="128"/>
    </row>
    <row r="16140" spans="179:183" x14ac:dyDescent="0.35">
      <c r="FW16140" s="128"/>
      <c r="FX16140" s="128"/>
      <c r="FY16140" s="129"/>
      <c r="GA16140" s="128"/>
    </row>
    <row r="16141" spans="179:183" x14ac:dyDescent="0.35">
      <c r="FW16141" s="128"/>
      <c r="FX16141" s="128"/>
      <c r="FY16141" s="129"/>
      <c r="GA16141" s="128"/>
    </row>
    <row r="16142" spans="179:183" x14ac:dyDescent="0.35">
      <c r="FW16142" s="128"/>
      <c r="FX16142" s="128"/>
      <c r="FY16142" s="129"/>
      <c r="GA16142" s="128"/>
    </row>
    <row r="16143" spans="179:183" x14ac:dyDescent="0.35">
      <c r="FW16143" s="128"/>
      <c r="FX16143" s="128"/>
      <c r="FY16143" s="129"/>
      <c r="GA16143" s="128"/>
    </row>
    <row r="16144" spans="179:183" x14ac:dyDescent="0.35">
      <c r="FW16144" s="128"/>
      <c r="FX16144" s="128"/>
      <c r="FY16144" s="129"/>
      <c r="GA16144" s="128"/>
    </row>
    <row r="16145" spans="179:183" x14ac:dyDescent="0.35">
      <c r="FW16145" s="128"/>
      <c r="FX16145" s="128"/>
      <c r="FY16145" s="129"/>
      <c r="GA16145" s="128"/>
    </row>
    <row r="16146" spans="179:183" x14ac:dyDescent="0.35">
      <c r="FW16146" s="128"/>
      <c r="FX16146" s="128"/>
      <c r="FY16146" s="129"/>
      <c r="GA16146" s="128"/>
    </row>
    <row r="16147" spans="179:183" x14ac:dyDescent="0.35">
      <c r="FW16147" s="128"/>
      <c r="FX16147" s="128"/>
      <c r="FY16147" s="129"/>
      <c r="GA16147" s="128"/>
    </row>
    <row r="16148" spans="179:183" x14ac:dyDescent="0.35">
      <c r="FW16148" s="128"/>
      <c r="FX16148" s="128"/>
      <c r="FY16148" s="129"/>
      <c r="GA16148" s="128"/>
    </row>
    <row r="16149" spans="179:183" x14ac:dyDescent="0.35">
      <c r="FW16149" s="128"/>
      <c r="FX16149" s="128"/>
      <c r="FY16149" s="129"/>
      <c r="GA16149" s="128"/>
    </row>
    <row r="16150" spans="179:183" x14ac:dyDescent="0.35">
      <c r="FW16150" s="128"/>
      <c r="FX16150" s="128"/>
      <c r="FY16150" s="129"/>
      <c r="GA16150" s="128"/>
    </row>
    <row r="16151" spans="179:183" x14ac:dyDescent="0.35">
      <c r="FW16151" s="128"/>
      <c r="FX16151" s="128"/>
      <c r="FY16151" s="129"/>
      <c r="GA16151" s="128"/>
    </row>
    <row r="16152" spans="179:183" x14ac:dyDescent="0.35">
      <c r="FW16152" s="128"/>
      <c r="FX16152" s="128"/>
      <c r="FY16152" s="129"/>
      <c r="GA16152" s="128"/>
    </row>
    <row r="16153" spans="179:183" x14ac:dyDescent="0.35">
      <c r="FW16153" s="128"/>
      <c r="FX16153" s="128"/>
      <c r="FY16153" s="129"/>
      <c r="GA16153" s="128"/>
    </row>
    <row r="16154" spans="179:183" x14ac:dyDescent="0.35">
      <c r="FW16154" s="128"/>
      <c r="FX16154" s="128"/>
      <c r="FY16154" s="129"/>
      <c r="GA16154" s="128"/>
    </row>
    <row r="16155" spans="179:183" x14ac:dyDescent="0.35">
      <c r="FW16155" s="128"/>
      <c r="FX16155" s="128"/>
      <c r="FY16155" s="129"/>
      <c r="GA16155" s="128"/>
    </row>
    <row r="16156" spans="179:183" x14ac:dyDescent="0.35">
      <c r="FW16156" s="128"/>
      <c r="FX16156" s="128"/>
      <c r="FY16156" s="129"/>
      <c r="GA16156" s="128"/>
    </row>
    <row r="16157" spans="179:183" x14ac:dyDescent="0.35">
      <c r="FW16157" s="128"/>
      <c r="FX16157" s="128"/>
      <c r="FY16157" s="129"/>
      <c r="GA16157" s="128"/>
    </row>
    <row r="16158" spans="179:183" x14ac:dyDescent="0.35">
      <c r="FW16158" s="128"/>
      <c r="FX16158" s="128"/>
      <c r="FY16158" s="129"/>
      <c r="GA16158" s="128"/>
    </row>
    <row r="16159" spans="179:183" x14ac:dyDescent="0.35">
      <c r="FW16159" s="128"/>
      <c r="FX16159" s="128"/>
      <c r="FY16159" s="129"/>
      <c r="GA16159" s="128"/>
    </row>
    <row r="16160" spans="179:183" x14ac:dyDescent="0.35">
      <c r="FW16160" s="128"/>
      <c r="FX16160" s="128"/>
      <c r="FY16160" s="129"/>
      <c r="GA16160" s="128"/>
    </row>
    <row r="16161" spans="179:183" x14ac:dyDescent="0.35">
      <c r="FW16161" s="128"/>
      <c r="FX16161" s="128"/>
      <c r="FY16161" s="129"/>
      <c r="GA16161" s="128"/>
    </row>
    <row r="16162" spans="179:183" x14ac:dyDescent="0.35">
      <c r="FW16162" s="128"/>
      <c r="FX16162" s="128"/>
      <c r="FY16162" s="129"/>
      <c r="GA16162" s="128"/>
    </row>
    <row r="16163" spans="179:183" x14ac:dyDescent="0.35">
      <c r="FW16163" s="128"/>
      <c r="FX16163" s="128"/>
      <c r="FY16163" s="129"/>
      <c r="GA16163" s="128"/>
    </row>
    <row r="16164" spans="179:183" x14ac:dyDescent="0.35">
      <c r="FW16164" s="128"/>
      <c r="FX16164" s="128"/>
      <c r="FY16164" s="129"/>
      <c r="GA16164" s="128"/>
    </row>
    <row r="16165" spans="179:183" x14ac:dyDescent="0.35">
      <c r="FW16165" s="128"/>
      <c r="FX16165" s="128"/>
      <c r="FY16165" s="129"/>
      <c r="GA16165" s="128"/>
    </row>
    <row r="16166" spans="179:183" x14ac:dyDescent="0.35">
      <c r="FW16166" s="128"/>
      <c r="FX16166" s="128"/>
      <c r="FY16166" s="129"/>
      <c r="GA16166" s="128"/>
    </row>
    <row r="16167" spans="179:183" x14ac:dyDescent="0.35">
      <c r="FW16167" s="128"/>
      <c r="FX16167" s="128"/>
      <c r="FY16167" s="129"/>
      <c r="GA16167" s="128"/>
    </row>
    <row r="16168" spans="179:183" x14ac:dyDescent="0.35">
      <c r="FW16168" s="128"/>
      <c r="FX16168" s="128"/>
      <c r="FY16168" s="129"/>
      <c r="GA16168" s="128"/>
    </row>
    <row r="16169" spans="179:183" x14ac:dyDescent="0.35">
      <c r="FW16169" s="128"/>
      <c r="FX16169" s="128"/>
      <c r="FY16169" s="129"/>
      <c r="GA16169" s="128"/>
    </row>
    <row r="16170" spans="179:183" x14ac:dyDescent="0.35">
      <c r="FW16170" s="128"/>
      <c r="FX16170" s="128"/>
      <c r="FY16170" s="129"/>
      <c r="GA16170" s="128"/>
    </row>
    <row r="16171" spans="179:183" x14ac:dyDescent="0.35">
      <c r="FW16171" s="128"/>
      <c r="FX16171" s="128"/>
      <c r="FY16171" s="129"/>
      <c r="GA16171" s="128"/>
    </row>
    <row r="16172" spans="179:183" x14ac:dyDescent="0.35">
      <c r="FW16172" s="128"/>
      <c r="FX16172" s="128"/>
      <c r="FY16172" s="129"/>
      <c r="GA16172" s="128"/>
    </row>
    <row r="16173" spans="179:183" x14ac:dyDescent="0.35">
      <c r="FW16173" s="128"/>
      <c r="FX16173" s="128"/>
      <c r="FY16173" s="129"/>
      <c r="GA16173" s="128"/>
    </row>
    <row r="16174" spans="179:183" x14ac:dyDescent="0.35">
      <c r="FW16174" s="128"/>
      <c r="FX16174" s="128"/>
      <c r="FY16174" s="129"/>
      <c r="GA16174" s="128"/>
    </row>
    <row r="16175" spans="179:183" x14ac:dyDescent="0.35">
      <c r="FW16175" s="128"/>
      <c r="FX16175" s="128"/>
      <c r="FY16175" s="129"/>
      <c r="GA16175" s="128"/>
    </row>
    <row r="16176" spans="179:183" x14ac:dyDescent="0.35">
      <c r="FW16176" s="128"/>
      <c r="FX16176" s="128"/>
      <c r="FY16176" s="129"/>
      <c r="GA16176" s="128"/>
    </row>
    <row r="16177" spans="179:183" x14ac:dyDescent="0.35">
      <c r="FW16177" s="128"/>
      <c r="FX16177" s="128"/>
      <c r="FY16177" s="129"/>
      <c r="GA16177" s="128"/>
    </row>
    <row r="16178" spans="179:183" x14ac:dyDescent="0.35">
      <c r="FW16178" s="128"/>
      <c r="FX16178" s="128"/>
      <c r="FY16178" s="129"/>
      <c r="GA16178" s="128"/>
    </row>
    <row r="16179" spans="179:183" x14ac:dyDescent="0.35">
      <c r="FW16179" s="128"/>
      <c r="FX16179" s="128"/>
      <c r="FY16179" s="129"/>
      <c r="GA16179" s="128"/>
    </row>
    <row r="16180" spans="179:183" x14ac:dyDescent="0.35">
      <c r="FW16180" s="128"/>
      <c r="FX16180" s="128"/>
      <c r="FY16180" s="129"/>
      <c r="GA16180" s="128"/>
    </row>
    <row r="16181" spans="179:183" x14ac:dyDescent="0.35">
      <c r="FW16181" s="128"/>
      <c r="FX16181" s="128"/>
      <c r="FY16181" s="129"/>
      <c r="GA16181" s="128"/>
    </row>
    <row r="16182" spans="179:183" x14ac:dyDescent="0.35">
      <c r="FW16182" s="128"/>
      <c r="FX16182" s="128"/>
      <c r="FY16182" s="129"/>
      <c r="GA16182" s="128"/>
    </row>
    <row r="16183" spans="179:183" x14ac:dyDescent="0.35">
      <c r="FW16183" s="128"/>
      <c r="FX16183" s="128"/>
      <c r="FY16183" s="129"/>
      <c r="GA16183" s="128"/>
    </row>
    <row r="16184" spans="179:183" x14ac:dyDescent="0.35">
      <c r="FW16184" s="128"/>
      <c r="FX16184" s="128"/>
      <c r="FY16184" s="129"/>
      <c r="GA16184" s="128"/>
    </row>
    <row r="16185" spans="179:183" x14ac:dyDescent="0.35">
      <c r="FW16185" s="128"/>
      <c r="FX16185" s="128"/>
      <c r="FY16185" s="129"/>
      <c r="GA16185" s="128"/>
    </row>
    <row r="16186" spans="179:183" x14ac:dyDescent="0.35">
      <c r="FW16186" s="128"/>
      <c r="FX16186" s="128"/>
      <c r="FY16186" s="129"/>
      <c r="GA16186" s="128"/>
    </row>
    <row r="16187" spans="179:183" x14ac:dyDescent="0.35">
      <c r="FW16187" s="128"/>
      <c r="FX16187" s="128"/>
      <c r="FY16187" s="129"/>
      <c r="GA16187" s="128"/>
    </row>
    <row r="16188" spans="179:183" x14ac:dyDescent="0.35">
      <c r="FW16188" s="128"/>
      <c r="FX16188" s="128"/>
      <c r="FY16188" s="129"/>
      <c r="GA16188" s="128"/>
    </row>
    <row r="16189" spans="179:183" x14ac:dyDescent="0.35">
      <c r="FW16189" s="128"/>
      <c r="FX16189" s="128"/>
      <c r="FY16189" s="129"/>
      <c r="GA16189" s="128"/>
    </row>
    <row r="16190" spans="179:183" x14ac:dyDescent="0.35">
      <c r="FW16190" s="128"/>
      <c r="FX16190" s="128"/>
      <c r="FY16190" s="129"/>
      <c r="GA16190" s="128"/>
    </row>
    <row r="16191" spans="179:183" x14ac:dyDescent="0.35">
      <c r="FW16191" s="128"/>
      <c r="FX16191" s="128"/>
      <c r="FY16191" s="129"/>
      <c r="GA16191" s="128"/>
    </row>
    <row r="16192" spans="179:183" x14ac:dyDescent="0.35">
      <c r="FW16192" s="128"/>
      <c r="FX16192" s="128"/>
      <c r="FY16192" s="129"/>
      <c r="GA16192" s="128"/>
    </row>
    <row r="16193" spans="179:183" x14ac:dyDescent="0.35">
      <c r="FW16193" s="128"/>
      <c r="FX16193" s="128"/>
      <c r="FY16193" s="129"/>
      <c r="GA16193" s="128"/>
    </row>
    <row r="16194" spans="179:183" x14ac:dyDescent="0.35">
      <c r="FW16194" s="128"/>
      <c r="FX16194" s="128"/>
      <c r="FY16194" s="129"/>
      <c r="GA16194" s="128"/>
    </row>
    <row r="16195" spans="179:183" x14ac:dyDescent="0.35">
      <c r="FW16195" s="128"/>
      <c r="FX16195" s="128"/>
      <c r="FY16195" s="129"/>
      <c r="GA16195" s="128"/>
    </row>
    <row r="16196" spans="179:183" x14ac:dyDescent="0.35">
      <c r="FW16196" s="128"/>
      <c r="FX16196" s="128"/>
      <c r="FY16196" s="129"/>
      <c r="GA16196" s="128"/>
    </row>
    <row r="16197" spans="179:183" x14ac:dyDescent="0.35">
      <c r="FW16197" s="128"/>
      <c r="FX16197" s="128"/>
      <c r="FY16197" s="129"/>
      <c r="GA16197" s="128"/>
    </row>
    <row r="16198" spans="179:183" x14ac:dyDescent="0.35">
      <c r="FW16198" s="128"/>
      <c r="FX16198" s="128"/>
      <c r="FY16198" s="129"/>
      <c r="GA16198" s="128"/>
    </row>
    <row r="16199" spans="179:183" x14ac:dyDescent="0.35">
      <c r="FW16199" s="128"/>
      <c r="FX16199" s="128"/>
      <c r="FY16199" s="129"/>
      <c r="GA16199" s="128"/>
    </row>
    <row r="16200" spans="179:183" x14ac:dyDescent="0.35">
      <c r="FW16200" s="128"/>
      <c r="FX16200" s="128"/>
      <c r="FY16200" s="129"/>
      <c r="GA16200" s="128"/>
    </row>
    <row r="16201" spans="179:183" x14ac:dyDescent="0.35">
      <c r="FW16201" s="128"/>
      <c r="FX16201" s="128"/>
      <c r="FY16201" s="129"/>
      <c r="GA16201" s="128"/>
    </row>
    <row r="16202" spans="179:183" x14ac:dyDescent="0.35">
      <c r="FW16202" s="128"/>
      <c r="FX16202" s="128"/>
      <c r="FY16202" s="129"/>
      <c r="GA16202" s="128"/>
    </row>
    <row r="16203" spans="179:183" x14ac:dyDescent="0.35">
      <c r="FW16203" s="128"/>
      <c r="FX16203" s="128"/>
      <c r="FY16203" s="129"/>
      <c r="GA16203" s="128"/>
    </row>
    <row r="16204" spans="179:183" x14ac:dyDescent="0.35">
      <c r="FW16204" s="128"/>
      <c r="FX16204" s="128"/>
      <c r="FY16204" s="129"/>
      <c r="GA16204" s="128"/>
    </row>
    <row r="16205" spans="179:183" x14ac:dyDescent="0.35">
      <c r="FW16205" s="128"/>
      <c r="FX16205" s="128"/>
      <c r="FY16205" s="129"/>
      <c r="GA16205" s="128"/>
    </row>
    <row r="16206" spans="179:183" x14ac:dyDescent="0.35">
      <c r="FW16206" s="128"/>
      <c r="FX16206" s="128"/>
      <c r="FY16206" s="129"/>
      <c r="GA16206" s="128"/>
    </row>
    <row r="16207" spans="179:183" x14ac:dyDescent="0.35">
      <c r="FW16207" s="128"/>
      <c r="FX16207" s="128"/>
      <c r="FY16207" s="129"/>
      <c r="GA16207" s="128"/>
    </row>
    <row r="16208" spans="179:183" x14ac:dyDescent="0.35">
      <c r="FW16208" s="128"/>
      <c r="FX16208" s="128"/>
      <c r="FY16208" s="129"/>
      <c r="GA16208" s="128"/>
    </row>
    <row r="16209" spans="179:183" x14ac:dyDescent="0.35">
      <c r="FW16209" s="128"/>
      <c r="FX16209" s="128"/>
      <c r="FY16209" s="129"/>
      <c r="GA16209" s="128"/>
    </row>
    <row r="16210" spans="179:183" x14ac:dyDescent="0.35">
      <c r="FW16210" s="128"/>
      <c r="FX16210" s="128"/>
      <c r="FY16210" s="129"/>
      <c r="GA16210" s="128"/>
    </row>
    <row r="16211" spans="179:183" x14ac:dyDescent="0.35">
      <c r="FW16211" s="128"/>
      <c r="FX16211" s="128"/>
      <c r="FY16211" s="129"/>
      <c r="GA16211" s="128"/>
    </row>
    <row r="16212" spans="179:183" x14ac:dyDescent="0.35">
      <c r="FW16212" s="128"/>
      <c r="FX16212" s="128"/>
      <c r="FY16212" s="129"/>
      <c r="GA16212" s="128"/>
    </row>
    <row r="16213" spans="179:183" x14ac:dyDescent="0.35">
      <c r="FW16213" s="128"/>
      <c r="FX16213" s="128"/>
      <c r="FY16213" s="129"/>
      <c r="GA16213" s="128"/>
    </row>
    <row r="16214" spans="179:183" x14ac:dyDescent="0.35">
      <c r="FW16214" s="128"/>
      <c r="FX16214" s="128"/>
      <c r="FY16214" s="129"/>
      <c r="GA16214" s="128"/>
    </row>
    <row r="16215" spans="179:183" x14ac:dyDescent="0.35">
      <c r="FW16215" s="128"/>
      <c r="FX16215" s="128"/>
      <c r="FY16215" s="129"/>
      <c r="GA16215" s="128"/>
    </row>
    <row r="16216" spans="179:183" x14ac:dyDescent="0.35">
      <c r="FW16216" s="128"/>
      <c r="FX16216" s="128"/>
      <c r="FY16216" s="129"/>
      <c r="GA16216" s="128"/>
    </row>
    <row r="16217" spans="179:183" x14ac:dyDescent="0.35">
      <c r="FW16217" s="128"/>
      <c r="FX16217" s="128"/>
      <c r="FY16217" s="129"/>
      <c r="GA16217" s="128"/>
    </row>
    <row r="16218" spans="179:183" x14ac:dyDescent="0.35">
      <c r="FW16218" s="128"/>
      <c r="FX16218" s="128"/>
      <c r="FY16218" s="129"/>
      <c r="GA16218" s="128"/>
    </row>
    <row r="16219" spans="179:183" x14ac:dyDescent="0.35">
      <c r="FW16219" s="128"/>
      <c r="FX16219" s="128"/>
      <c r="FY16219" s="129"/>
      <c r="GA16219" s="128"/>
    </row>
    <row r="16220" spans="179:183" x14ac:dyDescent="0.35">
      <c r="FW16220" s="128"/>
      <c r="FX16220" s="128"/>
      <c r="FY16220" s="129"/>
      <c r="GA16220" s="128"/>
    </row>
    <row r="16221" spans="179:183" x14ac:dyDescent="0.35">
      <c r="FW16221" s="128"/>
      <c r="FX16221" s="128"/>
      <c r="FY16221" s="129"/>
      <c r="GA16221" s="128"/>
    </row>
    <row r="16222" spans="179:183" x14ac:dyDescent="0.35">
      <c r="FW16222" s="128"/>
      <c r="FX16222" s="128"/>
      <c r="FY16222" s="129"/>
      <c r="GA16222" s="128"/>
    </row>
    <row r="16223" spans="179:183" x14ac:dyDescent="0.35">
      <c r="FW16223" s="128"/>
      <c r="FX16223" s="128"/>
      <c r="FY16223" s="129"/>
      <c r="GA16223" s="128"/>
    </row>
    <row r="16224" spans="179:183" x14ac:dyDescent="0.35">
      <c r="FW16224" s="128"/>
      <c r="FX16224" s="128"/>
      <c r="FY16224" s="129"/>
      <c r="GA16224" s="128"/>
    </row>
    <row r="16225" spans="179:183" x14ac:dyDescent="0.35">
      <c r="FW16225" s="128"/>
      <c r="FX16225" s="128"/>
      <c r="FY16225" s="129"/>
      <c r="GA16225" s="128"/>
    </row>
    <row r="16226" spans="179:183" x14ac:dyDescent="0.35">
      <c r="FW16226" s="128"/>
      <c r="FX16226" s="128"/>
      <c r="FY16226" s="129"/>
      <c r="GA16226" s="128"/>
    </row>
    <row r="16227" spans="179:183" x14ac:dyDescent="0.35">
      <c r="FW16227" s="128"/>
      <c r="FX16227" s="128"/>
      <c r="FY16227" s="129"/>
      <c r="GA16227" s="128"/>
    </row>
    <row r="16228" spans="179:183" x14ac:dyDescent="0.35">
      <c r="FW16228" s="128"/>
      <c r="FX16228" s="128"/>
      <c r="FY16228" s="129"/>
      <c r="GA16228" s="128"/>
    </row>
    <row r="16229" spans="179:183" x14ac:dyDescent="0.35">
      <c r="FW16229" s="128"/>
      <c r="FX16229" s="128"/>
      <c r="FY16229" s="129"/>
      <c r="GA16229" s="128"/>
    </row>
    <row r="16230" spans="179:183" x14ac:dyDescent="0.35">
      <c r="FW16230" s="128"/>
      <c r="FX16230" s="128"/>
      <c r="FY16230" s="129"/>
      <c r="GA16230" s="128"/>
    </row>
    <row r="16231" spans="179:183" x14ac:dyDescent="0.35">
      <c r="FW16231" s="128"/>
      <c r="FX16231" s="128"/>
      <c r="FY16231" s="129"/>
      <c r="GA16231" s="128"/>
    </row>
    <row r="16232" spans="179:183" x14ac:dyDescent="0.35">
      <c r="FW16232" s="128"/>
      <c r="FX16232" s="128"/>
      <c r="FY16232" s="129"/>
      <c r="GA16232" s="128"/>
    </row>
    <row r="16233" spans="179:183" x14ac:dyDescent="0.35">
      <c r="FW16233" s="128"/>
      <c r="FX16233" s="128"/>
      <c r="FY16233" s="129"/>
      <c r="GA16233" s="128"/>
    </row>
    <row r="16234" spans="179:183" x14ac:dyDescent="0.35">
      <c r="FW16234" s="128"/>
      <c r="FX16234" s="128"/>
      <c r="FY16234" s="129"/>
      <c r="GA16234" s="128"/>
    </row>
    <row r="16235" spans="179:183" x14ac:dyDescent="0.35">
      <c r="FW16235" s="128"/>
      <c r="FX16235" s="128"/>
      <c r="FY16235" s="129"/>
      <c r="GA16235" s="128"/>
    </row>
    <row r="16236" spans="179:183" x14ac:dyDescent="0.35">
      <c r="FW16236" s="128"/>
      <c r="FX16236" s="128"/>
      <c r="FY16236" s="129"/>
      <c r="GA16236" s="128"/>
    </row>
    <row r="16237" spans="179:183" x14ac:dyDescent="0.35">
      <c r="FW16237" s="128"/>
      <c r="FX16237" s="128"/>
      <c r="FY16237" s="129"/>
      <c r="GA16237" s="128"/>
    </row>
    <row r="16238" spans="179:183" x14ac:dyDescent="0.35">
      <c r="FW16238" s="128"/>
      <c r="FX16238" s="128"/>
      <c r="FY16238" s="129"/>
      <c r="GA16238" s="128"/>
    </row>
    <row r="16239" spans="179:183" x14ac:dyDescent="0.35">
      <c r="FW16239" s="128"/>
      <c r="FX16239" s="128"/>
      <c r="FY16239" s="129"/>
      <c r="GA16239" s="128"/>
    </row>
    <row r="16240" spans="179:183" x14ac:dyDescent="0.35">
      <c r="FW16240" s="128"/>
      <c r="FX16240" s="128"/>
      <c r="FY16240" s="129"/>
      <c r="GA16240" s="128"/>
    </row>
    <row r="16241" spans="179:183" x14ac:dyDescent="0.35">
      <c r="FW16241" s="128"/>
      <c r="FX16241" s="128"/>
      <c r="FY16241" s="129"/>
      <c r="GA16241" s="128"/>
    </row>
    <row r="16242" spans="179:183" x14ac:dyDescent="0.35">
      <c r="FW16242" s="128"/>
      <c r="FX16242" s="128"/>
      <c r="FY16242" s="129"/>
      <c r="GA16242" s="128"/>
    </row>
    <row r="16243" spans="179:183" x14ac:dyDescent="0.35">
      <c r="FW16243" s="128"/>
      <c r="FX16243" s="128"/>
      <c r="FY16243" s="129"/>
      <c r="GA16243" s="128"/>
    </row>
    <row r="16244" spans="179:183" x14ac:dyDescent="0.35">
      <c r="FW16244" s="128"/>
      <c r="FX16244" s="128"/>
      <c r="FY16244" s="129"/>
      <c r="GA16244" s="128"/>
    </row>
    <row r="16245" spans="179:183" x14ac:dyDescent="0.35">
      <c r="FW16245" s="128"/>
      <c r="FX16245" s="128"/>
      <c r="FY16245" s="129"/>
      <c r="GA16245" s="128"/>
    </row>
    <row r="16246" spans="179:183" x14ac:dyDescent="0.35">
      <c r="FW16246" s="128"/>
      <c r="FX16246" s="128"/>
      <c r="FY16246" s="129"/>
      <c r="GA16246" s="128"/>
    </row>
    <row r="16247" spans="179:183" x14ac:dyDescent="0.35">
      <c r="FW16247" s="128"/>
      <c r="FX16247" s="128"/>
      <c r="FY16247" s="129"/>
      <c r="GA16247" s="128"/>
    </row>
    <row r="16248" spans="179:183" x14ac:dyDescent="0.35">
      <c r="FW16248" s="128"/>
      <c r="FX16248" s="128"/>
      <c r="FY16248" s="129"/>
      <c r="GA16248" s="128"/>
    </row>
    <row r="16249" spans="179:183" x14ac:dyDescent="0.35">
      <c r="FW16249" s="128"/>
      <c r="FX16249" s="128"/>
      <c r="FY16249" s="129"/>
      <c r="GA16249" s="128"/>
    </row>
    <row r="16250" spans="179:183" x14ac:dyDescent="0.35">
      <c r="FW16250" s="128"/>
      <c r="FX16250" s="128"/>
      <c r="FY16250" s="129"/>
      <c r="GA16250" s="128"/>
    </row>
    <row r="16251" spans="179:183" x14ac:dyDescent="0.35">
      <c r="FW16251" s="128"/>
      <c r="FX16251" s="128"/>
      <c r="FY16251" s="129"/>
      <c r="GA16251" s="128"/>
    </row>
    <row r="16252" spans="179:183" x14ac:dyDescent="0.35">
      <c r="FW16252" s="128"/>
      <c r="FX16252" s="128"/>
      <c r="FY16252" s="129"/>
      <c r="GA16252" s="128"/>
    </row>
    <row r="16253" spans="179:183" x14ac:dyDescent="0.35">
      <c r="FW16253" s="128"/>
      <c r="FX16253" s="128"/>
      <c r="FY16253" s="129"/>
      <c r="GA16253" s="128"/>
    </row>
    <row r="16254" spans="179:183" x14ac:dyDescent="0.35">
      <c r="FW16254" s="128"/>
      <c r="FX16254" s="128"/>
      <c r="FY16254" s="129"/>
      <c r="GA16254" s="128"/>
    </row>
    <row r="16255" spans="179:183" x14ac:dyDescent="0.35">
      <c r="FW16255" s="128"/>
      <c r="FX16255" s="128"/>
      <c r="FY16255" s="129"/>
      <c r="GA16255" s="128"/>
    </row>
    <row r="16256" spans="179:183" x14ac:dyDescent="0.35">
      <c r="FW16256" s="128"/>
      <c r="FX16256" s="128"/>
      <c r="FY16256" s="129"/>
      <c r="GA16256" s="128"/>
    </row>
    <row r="16257" spans="179:183" x14ac:dyDescent="0.35">
      <c r="FW16257" s="128"/>
      <c r="FX16257" s="128"/>
      <c r="FY16257" s="129"/>
      <c r="GA16257" s="128"/>
    </row>
    <row r="16258" spans="179:183" x14ac:dyDescent="0.35">
      <c r="FW16258" s="128"/>
      <c r="FX16258" s="128"/>
      <c r="FY16258" s="129"/>
      <c r="GA16258" s="128"/>
    </row>
    <row r="16259" spans="179:183" x14ac:dyDescent="0.35">
      <c r="FW16259" s="128"/>
      <c r="FX16259" s="128"/>
      <c r="FY16259" s="129"/>
      <c r="GA16259" s="128"/>
    </row>
    <row r="16260" spans="179:183" x14ac:dyDescent="0.35">
      <c r="FW16260" s="128"/>
      <c r="FX16260" s="128"/>
      <c r="FY16260" s="129"/>
      <c r="GA16260" s="128"/>
    </row>
    <row r="16261" spans="179:183" x14ac:dyDescent="0.35">
      <c r="FW16261" s="128"/>
      <c r="FX16261" s="128"/>
      <c r="FY16261" s="129"/>
      <c r="GA16261" s="128"/>
    </row>
    <row r="16262" spans="179:183" x14ac:dyDescent="0.35">
      <c r="FW16262" s="128"/>
      <c r="FX16262" s="128"/>
      <c r="FY16262" s="129"/>
      <c r="GA16262" s="128"/>
    </row>
    <row r="16263" spans="179:183" x14ac:dyDescent="0.35">
      <c r="FW16263" s="128"/>
      <c r="FX16263" s="128"/>
      <c r="FY16263" s="129"/>
      <c r="GA16263" s="128"/>
    </row>
    <row r="16264" spans="179:183" x14ac:dyDescent="0.35">
      <c r="FW16264" s="128"/>
      <c r="FX16264" s="128"/>
      <c r="FY16264" s="129"/>
      <c r="GA16264" s="128"/>
    </row>
    <row r="16265" spans="179:183" x14ac:dyDescent="0.35">
      <c r="FW16265" s="128"/>
      <c r="FX16265" s="128"/>
      <c r="FY16265" s="129"/>
      <c r="GA16265" s="128"/>
    </row>
    <row r="16266" spans="179:183" x14ac:dyDescent="0.35">
      <c r="FW16266" s="128"/>
      <c r="FX16266" s="128"/>
      <c r="FY16266" s="129"/>
      <c r="GA16266" s="128"/>
    </row>
    <row r="16267" spans="179:183" x14ac:dyDescent="0.35">
      <c r="FW16267" s="128"/>
      <c r="FX16267" s="128"/>
      <c r="FY16267" s="129"/>
      <c r="GA16267" s="128"/>
    </row>
    <row r="16268" spans="179:183" x14ac:dyDescent="0.35">
      <c r="FW16268" s="128"/>
      <c r="FX16268" s="128"/>
      <c r="FY16268" s="129"/>
      <c r="GA16268" s="128"/>
    </row>
    <row r="16269" spans="179:183" x14ac:dyDescent="0.35">
      <c r="FW16269" s="128"/>
      <c r="FX16269" s="128"/>
      <c r="FY16269" s="129"/>
      <c r="GA16269" s="128"/>
    </row>
    <row r="16270" spans="179:183" x14ac:dyDescent="0.35">
      <c r="FW16270" s="128"/>
      <c r="FX16270" s="128"/>
      <c r="FY16270" s="129"/>
      <c r="GA16270" s="128"/>
    </row>
    <row r="16271" spans="179:183" x14ac:dyDescent="0.35">
      <c r="FW16271" s="128"/>
      <c r="FX16271" s="128"/>
      <c r="FY16271" s="129"/>
      <c r="GA16271" s="128"/>
    </row>
    <row r="16272" spans="179:183" x14ac:dyDescent="0.35">
      <c r="FW16272" s="128"/>
      <c r="FX16272" s="128"/>
      <c r="FY16272" s="129"/>
      <c r="GA16272" s="128"/>
    </row>
    <row r="16273" spans="179:183" x14ac:dyDescent="0.35">
      <c r="FW16273" s="128"/>
      <c r="FX16273" s="128"/>
      <c r="FY16273" s="129"/>
      <c r="GA16273" s="128"/>
    </row>
    <row r="16274" spans="179:183" x14ac:dyDescent="0.35">
      <c r="FW16274" s="128"/>
      <c r="FX16274" s="128"/>
      <c r="FY16274" s="129"/>
      <c r="GA16274" s="128"/>
    </row>
    <row r="16275" spans="179:183" x14ac:dyDescent="0.35">
      <c r="FW16275" s="128"/>
      <c r="FX16275" s="128"/>
      <c r="FY16275" s="129"/>
      <c r="GA16275" s="128"/>
    </row>
    <row r="16276" spans="179:183" x14ac:dyDescent="0.35">
      <c r="FW16276" s="128"/>
      <c r="FX16276" s="128"/>
      <c r="FY16276" s="129"/>
      <c r="GA16276" s="128"/>
    </row>
    <row r="16277" spans="179:183" x14ac:dyDescent="0.35">
      <c r="FW16277" s="128"/>
      <c r="FX16277" s="128"/>
      <c r="FY16277" s="129"/>
      <c r="GA16277" s="128"/>
    </row>
    <row r="16278" spans="179:183" x14ac:dyDescent="0.35">
      <c r="FW16278" s="128"/>
      <c r="FX16278" s="128"/>
      <c r="FY16278" s="129"/>
      <c r="GA16278" s="128"/>
    </row>
    <row r="16279" spans="179:183" x14ac:dyDescent="0.35">
      <c r="FW16279" s="128"/>
      <c r="FX16279" s="128"/>
      <c r="FY16279" s="129"/>
      <c r="GA16279" s="128"/>
    </row>
    <row r="16280" spans="179:183" x14ac:dyDescent="0.35">
      <c r="FW16280" s="128"/>
      <c r="FX16280" s="128"/>
      <c r="FY16280" s="129"/>
      <c r="GA16280" s="128"/>
    </row>
    <row r="16281" spans="179:183" x14ac:dyDescent="0.35">
      <c r="FW16281" s="128"/>
      <c r="FX16281" s="128"/>
      <c r="FY16281" s="129"/>
      <c r="GA16281" s="128"/>
    </row>
    <row r="16282" spans="179:183" x14ac:dyDescent="0.35">
      <c r="FW16282" s="128"/>
      <c r="FX16282" s="128"/>
      <c r="FY16282" s="129"/>
      <c r="GA16282" s="128"/>
    </row>
    <row r="16283" spans="179:183" x14ac:dyDescent="0.35">
      <c r="FW16283" s="128"/>
      <c r="FX16283" s="128"/>
      <c r="FY16283" s="129"/>
      <c r="GA16283" s="128"/>
    </row>
    <row r="16284" spans="179:183" x14ac:dyDescent="0.35">
      <c r="FW16284" s="128"/>
      <c r="FX16284" s="128"/>
      <c r="FY16284" s="129"/>
      <c r="GA16284" s="128"/>
    </row>
    <row r="16285" spans="179:183" x14ac:dyDescent="0.35">
      <c r="FW16285" s="128"/>
      <c r="FX16285" s="128"/>
      <c r="FY16285" s="129"/>
      <c r="GA16285" s="128"/>
    </row>
    <row r="16286" spans="179:183" x14ac:dyDescent="0.35">
      <c r="FW16286" s="128"/>
      <c r="FX16286" s="128"/>
      <c r="FY16286" s="129"/>
      <c r="GA16286" s="128"/>
    </row>
    <row r="16287" spans="179:183" x14ac:dyDescent="0.35">
      <c r="FW16287" s="128"/>
      <c r="FX16287" s="128"/>
      <c r="FY16287" s="129"/>
      <c r="GA16287" s="128"/>
    </row>
    <row r="16288" spans="179:183" x14ac:dyDescent="0.35">
      <c r="FW16288" s="128"/>
      <c r="FX16288" s="128"/>
      <c r="FY16288" s="129"/>
      <c r="GA16288" s="128"/>
    </row>
    <row r="16289" spans="179:183" x14ac:dyDescent="0.35">
      <c r="FW16289" s="128"/>
      <c r="FX16289" s="128"/>
      <c r="FY16289" s="129"/>
      <c r="GA16289" s="128"/>
    </row>
    <row r="16290" spans="179:183" x14ac:dyDescent="0.35">
      <c r="FW16290" s="128"/>
      <c r="FX16290" s="128"/>
      <c r="FY16290" s="129"/>
      <c r="GA16290" s="128"/>
    </row>
    <row r="16291" spans="179:183" x14ac:dyDescent="0.35">
      <c r="FW16291" s="128"/>
      <c r="FX16291" s="128"/>
      <c r="FY16291" s="129"/>
      <c r="GA16291" s="128"/>
    </row>
    <row r="16292" spans="179:183" x14ac:dyDescent="0.35">
      <c r="FW16292" s="128"/>
      <c r="FX16292" s="128"/>
      <c r="FY16292" s="129"/>
      <c r="GA16292" s="128"/>
    </row>
    <row r="16293" spans="179:183" x14ac:dyDescent="0.35">
      <c r="FW16293" s="128"/>
      <c r="FX16293" s="128"/>
      <c r="FY16293" s="129"/>
      <c r="GA16293" s="128"/>
    </row>
    <row r="16294" spans="179:183" x14ac:dyDescent="0.35">
      <c r="FW16294" s="128"/>
      <c r="FX16294" s="128"/>
      <c r="FY16294" s="129"/>
      <c r="GA16294" s="128"/>
    </row>
    <row r="16295" spans="179:183" x14ac:dyDescent="0.35">
      <c r="FW16295" s="128"/>
      <c r="FX16295" s="128"/>
      <c r="FY16295" s="129"/>
      <c r="GA16295" s="128"/>
    </row>
    <row r="16296" spans="179:183" x14ac:dyDescent="0.35">
      <c r="FW16296" s="128"/>
      <c r="FX16296" s="128"/>
      <c r="FY16296" s="129"/>
      <c r="GA16296" s="128"/>
    </row>
    <row r="16297" spans="179:183" x14ac:dyDescent="0.35">
      <c r="FW16297" s="128"/>
      <c r="FX16297" s="128"/>
      <c r="FY16297" s="129"/>
      <c r="GA16297" s="128"/>
    </row>
    <row r="16298" spans="179:183" x14ac:dyDescent="0.35">
      <c r="FW16298" s="128"/>
      <c r="FX16298" s="128"/>
      <c r="FY16298" s="129"/>
      <c r="GA16298" s="128"/>
    </row>
    <row r="16299" spans="179:183" x14ac:dyDescent="0.35">
      <c r="FW16299" s="128"/>
      <c r="FX16299" s="128"/>
      <c r="FY16299" s="129"/>
      <c r="GA16299" s="128"/>
    </row>
    <row r="16300" spans="179:183" x14ac:dyDescent="0.35">
      <c r="FW16300" s="128"/>
      <c r="FX16300" s="128"/>
      <c r="FY16300" s="129"/>
      <c r="GA16300" s="128"/>
    </row>
    <row r="16301" spans="179:183" x14ac:dyDescent="0.35">
      <c r="FW16301" s="128"/>
      <c r="FX16301" s="128"/>
      <c r="FY16301" s="129"/>
      <c r="GA16301" s="128"/>
    </row>
    <row r="16302" spans="179:183" x14ac:dyDescent="0.35">
      <c r="FW16302" s="128"/>
      <c r="FX16302" s="128"/>
      <c r="FY16302" s="129"/>
      <c r="GA16302" s="128"/>
    </row>
    <row r="16303" spans="179:183" x14ac:dyDescent="0.35">
      <c r="FW16303" s="128"/>
      <c r="FX16303" s="128"/>
      <c r="FY16303" s="129"/>
      <c r="GA16303" s="128"/>
    </row>
    <row r="16304" spans="179:183" x14ac:dyDescent="0.35">
      <c r="FW16304" s="128"/>
      <c r="FX16304" s="128"/>
      <c r="FY16304" s="129"/>
      <c r="GA16304" s="128"/>
    </row>
    <row r="16305" spans="179:183" x14ac:dyDescent="0.35">
      <c r="FW16305" s="128"/>
      <c r="FX16305" s="128"/>
      <c r="FY16305" s="129"/>
      <c r="GA16305" s="128"/>
    </row>
    <row r="16306" spans="179:183" x14ac:dyDescent="0.35">
      <c r="FW16306" s="128"/>
      <c r="FX16306" s="128"/>
      <c r="FY16306" s="129"/>
      <c r="GA16306" s="128"/>
    </row>
    <row r="16307" spans="179:183" x14ac:dyDescent="0.35">
      <c r="FW16307" s="128"/>
      <c r="FX16307" s="128"/>
      <c r="FY16307" s="129"/>
      <c r="GA16307" s="128"/>
    </row>
    <row r="16308" spans="179:183" x14ac:dyDescent="0.35">
      <c r="FW16308" s="128"/>
      <c r="FX16308" s="128"/>
      <c r="FY16308" s="129"/>
      <c r="GA16308" s="128"/>
    </row>
    <row r="16309" spans="179:183" x14ac:dyDescent="0.35">
      <c r="FW16309" s="128"/>
      <c r="FX16309" s="128"/>
      <c r="FY16309" s="129"/>
      <c r="GA16309" s="128"/>
    </row>
    <row r="16310" spans="179:183" x14ac:dyDescent="0.35">
      <c r="FW16310" s="128"/>
      <c r="FX16310" s="128"/>
      <c r="FY16310" s="129"/>
      <c r="GA16310" s="128"/>
    </row>
    <row r="16311" spans="179:183" x14ac:dyDescent="0.35">
      <c r="FW16311" s="128"/>
      <c r="FX16311" s="128"/>
      <c r="FY16311" s="129"/>
      <c r="GA16311" s="128"/>
    </row>
    <row r="16312" spans="179:183" x14ac:dyDescent="0.35">
      <c r="FW16312" s="128"/>
      <c r="FX16312" s="128"/>
      <c r="FY16312" s="129"/>
      <c r="GA16312" s="128"/>
    </row>
    <row r="16313" spans="179:183" x14ac:dyDescent="0.35">
      <c r="FW16313" s="128"/>
      <c r="FX16313" s="128"/>
      <c r="FY16313" s="129"/>
      <c r="GA16313" s="128"/>
    </row>
    <row r="16314" spans="179:183" x14ac:dyDescent="0.35">
      <c r="FW16314" s="128"/>
      <c r="FX16314" s="128"/>
      <c r="FY16314" s="129"/>
      <c r="GA16314" s="128"/>
    </row>
    <row r="16315" spans="179:183" x14ac:dyDescent="0.35">
      <c r="FW16315" s="128"/>
      <c r="FX16315" s="128"/>
      <c r="FY16315" s="129"/>
      <c r="GA16315" s="128"/>
    </row>
    <row r="16316" spans="179:183" x14ac:dyDescent="0.35">
      <c r="FW16316" s="128"/>
      <c r="FX16316" s="128"/>
      <c r="FY16316" s="129"/>
      <c r="GA16316" s="128"/>
    </row>
    <row r="16317" spans="179:183" x14ac:dyDescent="0.35">
      <c r="FW16317" s="128"/>
      <c r="FX16317" s="128"/>
      <c r="FY16317" s="129"/>
      <c r="GA16317" s="128"/>
    </row>
    <row r="16318" spans="179:183" x14ac:dyDescent="0.35">
      <c r="FW16318" s="128"/>
      <c r="FX16318" s="128"/>
      <c r="FY16318" s="129"/>
      <c r="GA16318" s="128"/>
    </row>
    <row r="16319" spans="179:183" x14ac:dyDescent="0.35">
      <c r="FW16319" s="128"/>
      <c r="FX16319" s="128"/>
      <c r="FY16319" s="129"/>
      <c r="GA16319" s="128"/>
    </row>
    <row r="16320" spans="179:183" x14ac:dyDescent="0.35">
      <c r="FW16320" s="128"/>
      <c r="FX16320" s="128"/>
      <c r="FY16320" s="129"/>
      <c r="GA16320" s="128"/>
    </row>
    <row r="16321" spans="179:183" x14ac:dyDescent="0.35">
      <c r="FW16321" s="128"/>
      <c r="FX16321" s="128"/>
      <c r="FY16321" s="129"/>
      <c r="GA16321" s="128"/>
    </row>
    <row r="16322" spans="179:183" x14ac:dyDescent="0.35">
      <c r="FW16322" s="128"/>
      <c r="FX16322" s="128"/>
      <c r="FY16322" s="129"/>
      <c r="GA16322" s="128"/>
    </row>
    <row r="16323" spans="179:183" x14ac:dyDescent="0.35">
      <c r="FW16323" s="128"/>
      <c r="FX16323" s="128"/>
      <c r="FY16323" s="129"/>
      <c r="GA16323" s="128"/>
    </row>
    <row r="16324" spans="179:183" x14ac:dyDescent="0.35">
      <c r="FW16324" s="128"/>
      <c r="FX16324" s="128"/>
      <c r="FY16324" s="129"/>
      <c r="GA16324" s="128"/>
    </row>
    <row r="16325" spans="179:183" x14ac:dyDescent="0.35">
      <c r="FW16325" s="128"/>
      <c r="FX16325" s="128"/>
      <c r="FY16325" s="129"/>
      <c r="GA16325" s="128"/>
    </row>
    <row r="16326" spans="179:183" x14ac:dyDescent="0.35">
      <c r="FW16326" s="128"/>
      <c r="FX16326" s="128"/>
      <c r="FY16326" s="129"/>
      <c r="GA16326" s="128"/>
    </row>
    <row r="16327" spans="179:183" x14ac:dyDescent="0.35">
      <c r="FW16327" s="128"/>
      <c r="FX16327" s="128"/>
      <c r="FY16327" s="129"/>
      <c r="GA16327" s="128"/>
    </row>
    <row r="16328" spans="179:183" x14ac:dyDescent="0.35">
      <c r="FW16328" s="128"/>
      <c r="FX16328" s="128"/>
      <c r="FY16328" s="129"/>
      <c r="GA16328" s="128"/>
    </row>
    <row r="16329" spans="179:183" x14ac:dyDescent="0.35">
      <c r="FW16329" s="128"/>
      <c r="FX16329" s="128"/>
      <c r="FY16329" s="129"/>
      <c r="GA16329" s="128"/>
    </row>
    <row r="16330" spans="179:183" x14ac:dyDescent="0.35">
      <c r="FW16330" s="128"/>
      <c r="FX16330" s="128"/>
      <c r="FY16330" s="129"/>
      <c r="GA16330" s="128"/>
    </row>
    <row r="16331" spans="179:183" x14ac:dyDescent="0.35">
      <c r="FW16331" s="128"/>
      <c r="FX16331" s="128"/>
      <c r="FY16331" s="129"/>
      <c r="GA16331" s="128"/>
    </row>
    <row r="16332" spans="179:183" x14ac:dyDescent="0.35">
      <c r="FW16332" s="128"/>
      <c r="FX16332" s="128"/>
      <c r="FY16332" s="129"/>
      <c r="GA16332" s="128"/>
    </row>
    <row r="16333" spans="179:183" x14ac:dyDescent="0.35">
      <c r="FW16333" s="128"/>
      <c r="FX16333" s="128"/>
      <c r="FY16333" s="129"/>
      <c r="GA16333" s="128"/>
    </row>
    <row r="16334" spans="179:183" x14ac:dyDescent="0.35">
      <c r="FW16334" s="128"/>
      <c r="FX16334" s="128"/>
      <c r="FY16334" s="129"/>
      <c r="GA16334" s="128"/>
    </row>
    <row r="16335" spans="179:183" x14ac:dyDescent="0.35">
      <c r="FW16335" s="128"/>
      <c r="FX16335" s="128"/>
      <c r="FY16335" s="129"/>
      <c r="GA16335" s="128"/>
    </row>
    <row r="16336" spans="179:183" x14ac:dyDescent="0.35">
      <c r="FW16336" s="128"/>
      <c r="FX16336" s="128"/>
      <c r="FY16336" s="129"/>
      <c r="GA16336" s="128"/>
    </row>
    <row r="16337" spans="179:183" x14ac:dyDescent="0.35">
      <c r="FW16337" s="128"/>
      <c r="FX16337" s="128"/>
      <c r="FY16337" s="129"/>
      <c r="GA16337" s="128"/>
    </row>
    <row r="16338" spans="179:183" x14ac:dyDescent="0.35">
      <c r="FW16338" s="128"/>
      <c r="FX16338" s="128"/>
      <c r="FY16338" s="129"/>
      <c r="GA16338" s="128"/>
    </row>
    <row r="16339" spans="179:183" x14ac:dyDescent="0.35">
      <c r="FW16339" s="128"/>
      <c r="FX16339" s="128"/>
      <c r="FY16339" s="129"/>
      <c r="GA16339" s="128"/>
    </row>
    <row r="16340" spans="179:183" x14ac:dyDescent="0.35">
      <c r="FW16340" s="128"/>
      <c r="FX16340" s="128"/>
      <c r="FY16340" s="129"/>
      <c r="GA16340" s="128"/>
    </row>
    <row r="16341" spans="179:183" x14ac:dyDescent="0.35">
      <c r="FW16341" s="128"/>
      <c r="FX16341" s="128"/>
      <c r="FY16341" s="129"/>
      <c r="GA16341" s="128"/>
    </row>
    <row r="16342" spans="179:183" x14ac:dyDescent="0.35">
      <c r="FW16342" s="128"/>
      <c r="FX16342" s="128"/>
      <c r="FY16342" s="129"/>
      <c r="GA16342" s="128"/>
    </row>
    <row r="16343" spans="179:183" x14ac:dyDescent="0.35">
      <c r="FW16343" s="128"/>
      <c r="FX16343" s="128"/>
      <c r="FY16343" s="129"/>
      <c r="GA16343" s="128"/>
    </row>
    <row r="16344" spans="179:183" x14ac:dyDescent="0.35">
      <c r="FW16344" s="128"/>
      <c r="FX16344" s="128"/>
      <c r="FY16344" s="129"/>
      <c r="GA16344" s="128"/>
    </row>
    <row r="16345" spans="179:183" x14ac:dyDescent="0.35">
      <c r="FW16345" s="128"/>
      <c r="FX16345" s="128"/>
      <c r="FY16345" s="129"/>
      <c r="GA16345" s="128"/>
    </row>
    <row r="16346" spans="179:183" x14ac:dyDescent="0.35">
      <c r="FW16346" s="128"/>
      <c r="FX16346" s="128"/>
      <c r="FY16346" s="129"/>
      <c r="GA16346" s="128"/>
    </row>
    <row r="16347" spans="179:183" x14ac:dyDescent="0.35">
      <c r="FW16347" s="128"/>
      <c r="FX16347" s="128"/>
      <c r="FY16347" s="129"/>
      <c r="GA16347" s="128"/>
    </row>
    <row r="16348" spans="179:183" x14ac:dyDescent="0.35">
      <c r="FW16348" s="128"/>
      <c r="FX16348" s="128"/>
      <c r="FY16348" s="129"/>
      <c r="GA16348" s="128"/>
    </row>
    <row r="16349" spans="179:183" x14ac:dyDescent="0.35">
      <c r="FW16349" s="128"/>
      <c r="FX16349" s="128"/>
      <c r="FY16349" s="129"/>
      <c r="GA16349" s="128"/>
    </row>
    <row r="16350" spans="179:183" x14ac:dyDescent="0.35">
      <c r="FW16350" s="128"/>
      <c r="FX16350" s="128"/>
      <c r="FY16350" s="129"/>
      <c r="GA16350" s="128"/>
    </row>
    <row r="16351" spans="179:183" x14ac:dyDescent="0.35">
      <c r="FW16351" s="128"/>
      <c r="FX16351" s="128"/>
      <c r="FY16351" s="129"/>
      <c r="GA16351" s="128"/>
    </row>
    <row r="16352" spans="179:183" x14ac:dyDescent="0.35">
      <c r="FW16352" s="128"/>
      <c r="FX16352" s="128"/>
      <c r="FY16352" s="129"/>
      <c r="GA16352" s="128"/>
    </row>
    <row r="16353" spans="179:183" x14ac:dyDescent="0.35">
      <c r="FW16353" s="128"/>
      <c r="FX16353" s="128"/>
      <c r="FY16353" s="129"/>
      <c r="GA16353" s="128"/>
    </row>
    <row r="16354" spans="179:183" x14ac:dyDescent="0.35">
      <c r="FW16354" s="128"/>
      <c r="FX16354" s="128"/>
      <c r="FY16354" s="129"/>
      <c r="GA16354" s="128"/>
    </row>
    <row r="16355" spans="179:183" x14ac:dyDescent="0.35">
      <c r="FW16355" s="128"/>
      <c r="FX16355" s="128"/>
      <c r="FY16355" s="129"/>
      <c r="GA16355" s="128"/>
    </row>
    <row r="16356" spans="179:183" x14ac:dyDescent="0.35">
      <c r="FW16356" s="128"/>
      <c r="FX16356" s="128"/>
      <c r="FY16356" s="129"/>
      <c r="GA16356" s="128"/>
    </row>
    <row r="16357" spans="179:183" x14ac:dyDescent="0.35">
      <c r="FW16357" s="128"/>
      <c r="FX16357" s="128"/>
      <c r="FY16357" s="129"/>
      <c r="GA16357" s="128"/>
    </row>
    <row r="16358" spans="179:183" x14ac:dyDescent="0.35">
      <c r="FW16358" s="128"/>
      <c r="FX16358" s="128"/>
      <c r="FY16358" s="129"/>
      <c r="GA16358" s="128"/>
    </row>
    <row r="16359" spans="179:183" x14ac:dyDescent="0.35">
      <c r="FW16359" s="128"/>
      <c r="FX16359" s="128"/>
      <c r="FY16359" s="129"/>
      <c r="GA16359" s="128"/>
    </row>
    <row r="16360" spans="179:183" x14ac:dyDescent="0.35">
      <c r="FW16360" s="128"/>
      <c r="FX16360" s="128"/>
      <c r="FY16360" s="129"/>
      <c r="GA16360" s="128"/>
    </row>
    <row r="16361" spans="179:183" x14ac:dyDescent="0.35">
      <c r="FW16361" s="128"/>
      <c r="FX16361" s="128"/>
      <c r="FY16361" s="129"/>
      <c r="GA16361" s="128"/>
    </row>
    <row r="16362" spans="179:183" x14ac:dyDescent="0.35">
      <c r="FW16362" s="128"/>
      <c r="FX16362" s="128"/>
      <c r="FY16362" s="129"/>
      <c r="GA16362" s="128"/>
    </row>
    <row r="16363" spans="179:183" x14ac:dyDescent="0.35">
      <c r="FW16363" s="128"/>
      <c r="FX16363" s="128"/>
      <c r="FY16363" s="129"/>
      <c r="GA16363" s="128"/>
    </row>
    <row r="16364" spans="179:183" x14ac:dyDescent="0.35">
      <c r="FW16364" s="128"/>
      <c r="FX16364" s="128"/>
      <c r="FY16364" s="129"/>
      <c r="GA16364" s="128"/>
    </row>
    <row r="16365" spans="179:183" x14ac:dyDescent="0.35">
      <c r="FW16365" s="128"/>
      <c r="FX16365" s="128"/>
      <c r="FY16365" s="129"/>
      <c r="GA16365" s="128"/>
    </row>
    <row r="16366" spans="179:183" x14ac:dyDescent="0.35">
      <c r="FW16366" s="128"/>
      <c r="FX16366" s="128"/>
      <c r="FY16366" s="129"/>
      <c r="GA16366" s="128"/>
    </row>
    <row r="16367" spans="179:183" x14ac:dyDescent="0.35">
      <c r="FW16367" s="128"/>
      <c r="FX16367" s="128"/>
      <c r="FY16367" s="129"/>
      <c r="GA16367" s="128"/>
    </row>
    <row r="16368" spans="179:183" x14ac:dyDescent="0.35">
      <c r="FW16368" s="128"/>
      <c r="FX16368" s="128"/>
      <c r="FY16368" s="129"/>
      <c r="GA16368" s="128"/>
    </row>
    <row r="16369" spans="179:183" x14ac:dyDescent="0.35">
      <c r="FW16369" s="128"/>
      <c r="FX16369" s="128"/>
      <c r="FY16369" s="129"/>
      <c r="GA16369" s="128"/>
    </row>
    <row r="16370" spans="179:183" x14ac:dyDescent="0.35">
      <c r="FW16370" s="128"/>
      <c r="FX16370" s="128"/>
      <c r="FY16370" s="129"/>
      <c r="GA16370" s="128"/>
    </row>
    <row r="16371" spans="179:183" x14ac:dyDescent="0.35">
      <c r="FW16371" s="128"/>
      <c r="FX16371" s="128"/>
      <c r="FY16371" s="129"/>
      <c r="GA16371" s="128"/>
    </row>
    <row r="16372" spans="179:183" x14ac:dyDescent="0.35">
      <c r="FW16372" s="128"/>
      <c r="FX16372" s="128"/>
      <c r="FY16372" s="129"/>
      <c r="GA16372" s="128"/>
    </row>
    <row r="16373" spans="179:183" x14ac:dyDescent="0.35">
      <c r="FW16373" s="128"/>
      <c r="FX16373" s="128"/>
      <c r="FY16373" s="129"/>
      <c r="GA16373" s="128"/>
    </row>
    <row r="16374" spans="179:183" x14ac:dyDescent="0.35">
      <c r="FW16374" s="128"/>
      <c r="FX16374" s="128"/>
      <c r="FY16374" s="129"/>
      <c r="GA16374" s="128"/>
    </row>
    <row r="16375" spans="179:183" x14ac:dyDescent="0.35">
      <c r="FW16375" s="128"/>
      <c r="FX16375" s="128"/>
      <c r="FY16375" s="129"/>
      <c r="GA16375" s="128"/>
    </row>
    <row r="16376" spans="179:183" x14ac:dyDescent="0.35">
      <c r="FW16376" s="128"/>
      <c r="FX16376" s="128"/>
      <c r="FY16376" s="129"/>
      <c r="GA16376" s="128"/>
    </row>
    <row r="16377" spans="179:183" x14ac:dyDescent="0.35">
      <c r="FW16377" s="128"/>
      <c r="FX16377" s="128"/>
      <c r="FY16377" s="129"/>
      <c r="GA16377" s="128"/>
    </row>
    <row r="16378" spans="179:183" x14ac:dyDescent="0.35">
      <c r="FW16378" s="128"/>
      <c r="FX16378" s="128"/>
      <c r="FY16378" s="129"/>
      <c r="GA16378" s="128"/>
    </row>
    <row r="16379" spans="179:183" x14ac:dyDescent="0.35">
      <c r="FW16379" s="128"/>
      <c r="FX16379" s="128"/>
      <c r="FY16379" s="129"/>
      <c r="GA16379" s="128"/>
    </row>
    <row r="16380" spans="179:183" x14ac:dyDescent="0.35">
      <c r="FW16380" s="128"/>
      <c r="FX16380" s="128"/>
      <c r="FY16380" s="129"/>
      <c r="GA16380" s="128"/>
    </row>
    <row r="16381" spans="179:183" x14ac:dyDescent="0.35">
      <c r="FW16381" s="128"/>
      <c r="FX16381" s="128"/>
      <c r="FY16381" s="129"/>
      <c r="GA16381" s="128"/>
    </row>
    <row r="16382" spans="179:183" x14ac:dyDescent="0.35">
      <c r="FW16382" s="128"/>
      <c r="FX16382" s="128"/>
      <c r="FY16382" s="129"/>
      <c r="GA16382" s="128"/>
    </row>
    <row r="16383" spans="179:183" x14ac:dyDescent="0.35">
      <c r="FW16383" s="128"/>
      <c r="FX16383" s="128"/>
      <c r="FY16383" s="129"/>
      <c r="GA16383" s="128"/>
    </row>
    <row r="16384" spans="179:183" x14ac:dyDescent="0.35">
      <c r="FW16384" s="128"/>
      <c r="FX16384" s="128"/>
      <c r="FY16384" s="129"/>
      <c r="GA16384" s="128"/>
    </row>
    <row r="16385" spans="179:183" x14ac:dyDescent="0.35">
      <c r="FW16385" s="128"/>
      <c r="FX16385" s="128"/>
      <c r="FY16385" s="129"/>
      <c r="GA16385" s="128"/>
    </row>
    <row r="16386" spans="179:183" x14ac:dyDescent="0.35">
      <c r="FW16386" s="128"/>
      <c r="FX16386" s="128"/>
      <c r="FY16386" s="129"/>
      <c r="GA16386" s="128"/>
    </row>
    <row r="16387" spans="179:183" x14ac:dyDescent="0.35">
      <c r="FW16387" s="128"/>
      <c r="FX16387" s="128"/>
      <c r="FY16387" s="129"/>
      <c r="GA16387" s="128"/>
    </row>
    <row r="16388" spans="179:183" x14ac:dyDescent="0.35">
      <c r="FW16388" s="128"/>
      <c r="FX16388" s="128"/>
      <c r="FY16388" s="129"/>
      <c r="GA16388" s="128"/>
    </row>
    <row r="16389" spans="179:183" x14ac:dyDescent="0.35">
      <c r="FW16389" s="128"/>
      <c r="FX16389" s="128"/>
      <c r="FY16389" s="129"/>
      <c r="GA16389" s="128"/>
    </row>
    <row r="16390" spans="179:183" x14ac:dyDescent="0.35">
      <c r="FW16390" s="128"/>
      <c r="FX16390" s="128"/>
      <c r="FY16390" s="129"/>
      <c r="GA16390" s="128"/>
    </row>
    <row r="16391" spans="179:183" x14ac:dyDescent="0.35">
      <c r="FW16391" s="128"/>
      <c r="FX16391" s="128"/>
      <c r="FY16391" s="129"/>
      <c r="GA16391" s="128"/>
    </row>
    <row r="16392" spans="179:183" x14ac:dyDescent="0.35">
      <c r="FW16392" s="128"/>
      <c r="FX16392" s="128"/>
      <c r="FY16392" s="129"/>
      <c r="GA16392" s="128"/>
    </row>
    <row r="16393" spans="179:183" x14ac:dyDescent="0.35">
      <c r="FW16393" s="128"/>
      <c r="FX16393" s="128"/>
      <c r="FY16393" s="129"/>
      <c r="GA16393" s="128"/>
    </row>
    <row r="16394" spans="179:183" x14ac:dyDescent="0.35">
      <c r="FW16394" s="128"/>
      <c r="FX16394" s="128"/>
      <c r="FY16394" s="129"/>
      <c r="GA16394" s="128"/>
    </row>
    <row r="16395" spans="179:183" x14ac:dyDescent="0.35">
      <c r="FW16395" s="128"/>
      <c r="FX16395" s="128"/>
      <c r="FY16395" s="129"/>
      <c r="GA16395" s="128"/>
    </row>
    <row r="16396" spans="179:183" x14ac:dyDescent="0.35">
      <c r="FW16396" s="128"/>
      <c r="FX16396" s="128"/>
      <c r="FY16396" s="129"/>
      <c r="GA16396" s="128"/>
    </row>
    <row r="16397" spans="179:183" x14ac:dyDescent="0.35">
      <c r="FW16397" s="128"/>
      <c r="FX16397" s="128"/>
      <c r="FY16397" s="129"/>
      <c r="GA16397" s="128"/>
    </row>
    <row r="16398" spans="179:183" x14ac:dyDescent="0.35">
      <c r="FW16398" s="128"/>
      <c r="FX16398" s="128"/>
      <c r="FY16398" s="129"/>
      <c r="GA16398" s="128"/>
    </row>
    <row r="16399" spans="179:183" x14ac:dyDescent="0.35">
      <c r="FW16399" s="128"/>
      <c r="FX16399" s="128"/>
      <c r="FY16399" s="129"/>
      <c r="GA16399" s="128"/>
    </row>
    <row r="16400" spans="179:183" x14ac:dyDescent="0.35">
      <c r="FW16400" s="128"/>
      <c r="FX16400" s="128"/>
      <c r="FY16400" s="129"/>
      <c r="GA16400" s="128"/>
    </row>
    <row r="16401" spans="179:183" x14ac:dyDescent="0.35">
      <c r="FW16401" s="128"/>
      <c r="FX16401" s="128"/>
      <c r="FY16401" s="129"/>
      <c r="GA16401" s="128"/>
    </row>
    <row r="16402" spans="179:183" x14ac:dyDescent="0.35">
      <c r="FW16402" s="128"/>
      <c r="FX16402" s="128"/>
      <c r="FY16402" s="129"/>
      <c r="GA16402" s="128"/>
    </row>
    <row r="16403" spans="179:183" x14ac:dyDescent="0.35">
      <c r="FW16403" s="128"/>
      <c r="FX16403" s="128"/>
      <c r="FY16403" s="129"/>
      <c r="GA16403" s="128"/>
    </row>
    <row r="16404" spans="179:183" x14ac:dyDescent="0.35">
      <c r="FW16404" s="128"/>
      <c r="FX16404" s="128"/>
      <c r="FY16404" s="129"/>
      <c r="GA16404" s="128"/>
    </row>
    <row r="16405" spans="179:183" x14ac:dyDescent="0.35">
      <c r="FW16405" s="128"/>
      <c r="FX16405" s="128"/>
      <c r="FY16405" s="129"/>
      <c r="GA16405" s="128"/>
    </row>
    <row r="16406" spans="179:183" x14ac:dyDescent="0.35">
      <c r="FW16406" s="128"/>
      <c r="FX16406" s="128"/>
      <c r="FY16406" s="129"/>
      <c r="GA16406" s="128"/>
    </row>
    <row r="16407" spans="179:183" x14ac:dyDescent="0.35">
      <c r="FW16407" s="128"/>
      <c r="FX16407" s="128"/>
      <c r="FY16407" s="129"/>
      <c r="GA16407" s="128"/>
    </row>
    <row r="16408" spans="179:183" x14ac:dyDescent="0.35">
      <c r="FW16408" s="128"/>
      <c r="FX16408" s="128"/>
      <c r="FY16408" s="129"/>
      <c r="GA16408" s="128"/>
    </row>
    <row r="16409" spans="179:183" x14ac:dyDescent="0.35">
      <c r="FW16409" s="128"/>
      <c r="FX16409" s="128"/>
      <c r="FY16409" s="129"/>
      <c r="GA16409" s="128"/>
    </row>
    <row r="16410" spans="179:183" x14ac:dyDescent="0.35">
      <c r="FW16410" s="128"/>
      <c r="FX16410" s="128"/>
      <c r="FY16410" s="129"/>
      <c r="GA16410" s="128"/>
    </row>
    <row r="16411" spans="179:183" x14ac:dyDescent="0.35">
      <c r="FW16411" s="128"/>
      <c r="FX16411" s="128"/>
      <c r="FY16411" s="129"/>
      <c r="GA16411" s="128"/>
    </row>
    <row r="16412" spans="179:183" x14ac:dyDescent="0.35">
      <c r="FW16412" s="128"/>
      <c r="FX16412" s="128"/>
      <c r="FY16412" s="129"/>
      <c r="GA16412" s="128"/>
    </row>
    <row r="16413" spans="179:183" x14ac:dyDescent="0.35">
      <c r="FW16413" s="128"/>
      <c r="FX16413" s="128"/>
      <c r="FY16413" s="129"/>
      <c r="GA16413" s="128"/>
    </row>
    <row r="16414" spans="179:183" x14ac:dyDescent="0.35">
      <c r="FW16414" s="128"/>
      <c r="FX16414" s="128"/>
      <c r="FY16414" s="129"/>
      <c r="GA16414" s="128"/>
    </row>
    <row r="16415" spans="179:183" x14ac:dyDescent="0.35">
      <c r="FW16415" s="128"/>
      <c r="FX16415" s="128"/>
      <c r="FY16415" s="129"/>
      <c r="GA16415" s="128"/>
    </row>
    <row r="16416" spans="179:183" x14ac:dyDescent="0.35">
      <c r="FW16416" s="128"/>
      <c r="FX16416" s="128"/>
      <c r="FY16416" s="129"/>
      <c r="GA16416" s="128"/>
    </row>
    <row r="16417" spans="179:183" x14ac:dyDescent="0.35">
      <c r="FW16417" s="128"/>
      <c r="FX16417" s="128"/>
      <c r="FY16417" s="129"/>
      <c r="GA16417" s="128"/>
    </row>
    <row r="16418" spans="179:183" x14ac:dyDescent="0.35">
      <c r="FW16418" s="128"/>
      <c r="FX16418" s="128"/>
      <c r="FY16418" s="129"/>
      <c r="GA16418" s="128"/>
    </row>
    <row r="16419" spans="179:183" x14ac:dyDescent="0.35">
      <c r="FW16419" s="128"/>
      <c r="FX16419" s="128"/>
      <c r="FY16419" s="129"/>
      <c r="GA16419" s="128"/>
    </row>
    <row r="16420" spans="179:183" x14ac:dyDescent="0.35">
      <c r="FW16420" s="128"/>
      <c r="FX16420" s="128"/>
      <c r="FY16420" s="129"/>
      <c r="GA16420" s="128"/>
    </row>
    <row r="16421" spans="179:183" x14ac:dyDescent="0.35">
      <c r="FW16421" s="128"/>
      <c r="FX16421" s="128"/>
      <c r="FY16421" s="129"/>
      <c r="GA16421" s="128"/>
    </row>
    <row r="16422" spans="179:183" x14ac:dyDescent="0.35">
      <c r="FW16422" s="128"/>
      <c r="FX16422" s="128"/>
      <c r="FY16422" s="129"/>
      <c r="GA16422" s="128"/>
    </row>
    <row r="16423" spans="179:183" x14ac:dyDescent="0.35">
      <c r="FW16423" s="128"/>
      <c r="FX16423" s="128"/>
      <c r="FY16423" s="129"/>
      <c r="GA16423" s="128"/>
    </row>
    <row r="16424" spans="179:183" x14ac:dyDescent="0.35">
      <c r="FW16424" s="128"/>
      <c r="FX16424" s="128"/>
      <c r="FY16424" s="129"/>
      <c r="GA16424" s="128"/>
    </row>
    <row r="16425" spans="179:183" x14ac:dyDescent="0.35">
      <c r="FW16425" s="128"/>
      <c r="FX16425" s="128"/>
      <c r="FY16425" s="129"/>
      <c r="GA16425" s="128"/>
    </row>
    <row r="16426" spans="179:183" x14ac:dyDescent="0.35">
      <c r="FW16426" s="128"/>
      <c r="FX16426" s="128"/>
      <c r="FY16426" s="129"/>
      <c r="GA16426" s="128"/>
    </row>
    <row r="16427" spans="179:183" x14ac:dyDescent="0.35">
      <c r="FW16427" s="128"/>
      <c r="FX16427" s="128"/>
      <c r="FY16427" s="129"/>
      <c r="GA16427" s="128"/>
    </row>
    <row r="16428" spans="179:183" x14ac:dyDescent="0.35">
      <c r="FW16428" s="128"/>
      <c r="FX16428" s="128"/>
      <c r="FY16428" s="129"/>
      <c r="GA16428" s="128"/>
    </row>
    <row r="16429" spans="179:183" x14ac:dyDescent="0.35">
      <c r="FW16429" s="128"/>
      <c r="FX16429" s="128"/>
      <c r="FY16429" s="129"/>
      <c r="GA16429" s="128"/>
    </row>
    <row r="16430" spans="179:183" x14ac:dyDescent="0.35">
      <c r="FW16430" s="128"/>
      <c r="FX16430" s="128"/>
      <c r="FY16430" s="129"/>
      <c r="GA16430" s="128"/>
    </row>
    <row r="16431" spans="179:183" x14ac:dyDescent="0.35">
      <c r="FW16431" s="128"/>
      <c r="FX16431" s="128"/>
      <c r="FY16431" s="129"/>
      <c r="GA16431" s="128"/>
    </row>
    <row r="16432" spans="179:183" x14ac:dyDescent="0.35">
      <c r="FW16432" s="128"/>
      <c r="FX16432" s="128"/>
      <c r="FY16432" s="129"/>
      <c r="GA16432" s="128"/>
    </row>
    <row r="16433" spans="179:183" x14ac:dyDescent="0.35">
      <c r="FW16433" s="128"/>
      <c r="FX16433" s="128"/>
      <c r="FY16433" s="129"/>
      <c r="GA16433" s="128"/>
    </row>
    <row r="16434" spans="179:183" x14ac:dyDescent="0.35">
      <c r="FW16434" s="128"/>
      <c r="FX16434" s="128"/>
      <c r="FY16434" s="129"/>
      <c r="GA16434" s="128"/>
    </row>
    <row r="16435" spans="179:183" x14ac:dyDescent="0.35">
      <c r="FW16435" s="128"/>
      <c r="FX16435" s="128"/>
      <c r="FY16435" s="129"/>
      <c r="GA16435" s="128"/>
    </row>
    <row r="16436" spans="179:183" x14ac:dyDescent="0.35">
      <c r="FW16436" s="128"/>
      <c r="FX16436" s="128"/>
      <c r="FY16436" s="129"/>
      <c r="GA16436" s="128"/>
    </row>
    <row r="16437" spans="179:183" x14ac:dyDescent="0.35">
      <c r="FW16437" s="128"/>
      <c r="FX16437" s="128"/>
      <c r="FY16437" s="129"/>
      <c r="GA16437" s="128"/>
    </row>
    <row r="16438" spans="179:183" x14ac:dyDescent="0.35">
      <c r="FW16438" s="128"/>
      <c r="FX16438" s="128"/>
      <c r="FY16438" s="129"/>
      <c r="GA16438" s="128"/>
    </row>
    <row r="16439" spans="179:183" x14ac:dyDescent="0.35">
      <c r="FW16439" s="128"/>
      <c r="FX16439" s="128"/>
      <c r="FY16439" s="129"/>
      <c r="GA16439" s="128"/>
    </row>
    <row r="16440" spans="179:183" x14ac:dyDescent="0.35">
      <c r="FW16440" s="128"/>
      <c r="FX16440" s="128"/>
      <c r="FY16440" s="129"/>
      <c r="GA16440" s="128"/>
    </row>
    <row r="16441" spans="179:183" x14ac:dyDescent="0.35">
      <c r="FW16441" s="128"/>
      <c r="FX16441" s="128"/>
      <c r="FY16441" s="129"/>
      <c r="GA16441" s="128"/>
    </row>
    <row r="16442" spans="179:183" x14ac:dyDescent="0.35">
      <c r="FW16442" s="128"/>
      <c r="FX16442" s="128"/>
      <c r="FY16442" s="129"/>
      <c r="GA16442" s="128"/>
    </row>
    <row r="16443" spans="179:183" x14ac:dyDescent="0.35">
      <c r="FW16443" s="128"/>
      <c r="FX16443" s="128"/>
      <c r="FY16443" s="129"/>
      <c r="GA16443" s="128"/>
    </row>
    <row r="16444" spans="179:183" x14ac:dyDescent="0.35">
      <c r="FW16444" s="128"/>
      <c r="FX16444" s="128"/>
      <c r="FY16444" s="129"/>
      <c r="GA16444" s="128"/>
    </row>
    <row r="16445" spans="179:183" x14ac:dyDescent="0.35">
      <c r="FW16445" s="128"/>
      <c r="FX16445" s="128"/>
      <c r="FY16445" s="129"/>
      <c r="GA16445" s="128"/>
    </row>
    <row r="16446" spans="179:183" x14ac:dyDescent="0.35">
      <c r="FW16446" s="128"/>
      <c r="FX16446" s="128"/>
      <c r="FY16446" s="129"/>
      <c r="GA16446" s="128"/>
    </row>
    <row r="16447" spans="179:183" x14ac:dyDescent="0.35">
      <c r="FW16447" s="128"/>
      <c r="FX16447" s="128"/>
      <c r="FY16447" s="129"/>
      <c r="GA16447" s="128"/>
    </row>
    <row r="16448" spans="179:183" x14ac:dyDescent="0.35">
      <c r="FW16448" s="128"/>
      <c r="FX16448" s="128"/>
      <c r="FY16448" s="129"/>
      <c r="GA16448" s="128"/>
    </row>
    <row r="16449" spans="179:183" x14ac:dyDescent="0.35">
      <c r="FW16449" s="128"/>
      <c r="FX16449" s="128"/>
      <c r="FY16449" s="129"/>
      <c r="GA16449" s="128"/>
    </row>
    <row r="16450" spans="179:183" x14ac:dyDescent="0.35">
      <c r="FW16450" s="128"/>
      <c r="FX16450" s="128"/>
      <c r="FY16450" s="129"/>
      <c r="GA16450" s="128"/>
    </row>
    <row r="16451" spans="179:183" x14ac:dyDescent="0.35">
      <c r="FW16451" s="128"/>
      <c r="FX16451" s="128"/>
      <c r="FY16451" s="129"/>
      <c r="GA16451" s="128"/>
    </row>
    <row r="16452" spans="179:183" x14ac:dyDescent="0.35">
      <c r="FW16452" s="128"/>
      <c r="FX16452" s="128"/>
      <c r="FY16452" s="129"/>
      <c r="GA16452" s="128"/>
    </row>
    <row r="16453" spans="179:183" x14ac:dyDescent="0.35">
      <c r="FW16453" s="128"/>
      <c r="FX16453" s="128"/>
      <c r="FY16453" s="129"/>
      <c r="GA16453" s="128"/>
    </row>
    <row r="16454" spans="179:183" x14ac:dyDescent="0.35">
      <c r="FW16454" s="128"/>
      <c r="FX16454" s="128"/>
      <c r="FY16454" s="129"/>
      <c r="GA16454" s="128"/>
    </row>
    <row r="16455" spans="179:183" x14ac:dyDescent="0.35">
      <c r="FW16455" s="128"/>
      <c r="FX16455" s="128"/>
      <c r="FY16455" s="129"/>
      <c r="GA16455" s="128"/>
    </row>
    <row r="16456" spans="179:183" x14ac:dyDescent="0.35">
      <c r="FW16456" s="128"/>
      <c r="FX16456" s="128"/>
      <c r="FY16456" s="129"/>
      <c r="GA16456" s="128"/>
    </row>
    <row r="16457" spans="179:183" x14ac:dyDescent="0.35">
      <c r="FW16457" s="128"/>
      <c r="FX16457" s="128"/>
      <c r="FY16457" s="129"/>
      <c r="GA16457" s="128"/>
    </row>
    <row r="16458" spans="179:183" x14ac:dyDescent="0.35">
      <c r="FW16458" s="128"/>
      <c r="FX16458" s="128"/>
      <c r="FY16458" s="129"/>
      <c r="GA16458" s="128"/>
    </row>
    <row r="16459" spans="179:183" x14ac:dyDescent="0.35">
      <c r="FW16459" s="128"/>
      <c r="FX16459" s="128"/>
      <c r="FY16459" s="129"/>
      <c r="GA16459" s="128"/>
    </row>
    <row r="16460" spans="179:183" x14ac:dyDescent="0.35">
      <c r="FW16460" s="128"/>
      <c r="FX16460" s="128"/>
      <c r="FY16460" s="129"/>
      <c r="GA16460" s="128"/>
    </row>
    <row r="16461" spans="179:183" x14ac:dyDescent="0.35">
      <c r="FW16461" s="128"/>
      <c r="FX16461" s="128"/>
      <c r="FY16461" s="129"/>
      <c r="GA16461" s="128"/>
    </row>
    <row r="16462" spans="179:183" x14ac:dyDescent="0.35">
      <c r="FW16462" s="128"/>
      <c r="FX16462" s="128"/>
      <c r="FY16462" s="129"/>
      <c r="GA16462" s="128"/>
    </row>
    <row r="16463" spans="179:183" x14ac:dyDescent="0.35">
      <c r="FW16463" s="128"/>
      <c r="FX16463" s="128"/>
      <c r="FY16463" s="129"/>
      <c r="GA16463" s="128"/>
    </row>
    <row r="16464" spans="179:183" x14ac:dyDescent="0.35">
      <c r="FW16464" s="128"/>
      <c r="FX16464" s="128"/>
      <c r="FY16464" s="129"/>
      <c r="GA16464" s="128"/>
    </row>
    <row r="16465" spans="179:183" x14ac:dyDescent="0.35">
      <c r="FW16465" s="128"/>
      <c r="FX16465" s="128"/>
      <c r="FY16465" s="129"/>
      <c r="GA16465" s="128"/>
    </row>
    <row r="16466" spans="179:183" x14ac:dyDescent="0.35">
      <c r="FW16466" s="128"/>
      <c r="FX16466" s="128"/>
      <c r="FY16466" s="129"/>
      <c r="GA16466" s="128"/>
    </row>
    <row r="16467" spans="179:183" x14ac:dyDescent="0.35">
      <c r="FW16467" s="128"/>
      <c r="FX16467" s="128"/>
      <c r="FY16467" s="129"/>
      <c r="GA16467" s="128"/>
    </row>
    <row r="16468" spans="179:183" x14ac:dyDescent="0.35">
      <c r="FW16468" s="128"/>
      <c r="FX16468" s="128"/>
      <c r="FY16468" s="129"/>
      <c r="GA16468" s="128"/>
    </row>
    <row r="16469" spans="179:183" x14ac:dyDescent="0.35">
      <c r="FW16469" s="128"/>
      <c r="FX16469" s="128"/>
      <c r="FY16469" s="129"/>
      <c r="GA16469" s="128"/>
    </row>
    <row r="16470" spans="179:183" x14ac:dyDescent="0.35">
      <c r="FW16470" s="128"/>
      <c r="FX16470" s="128"/>
      <c r="FY16470" s="129"/>
      <c r="GA16470" s="128"/>
    </row>
    <row r="16471" spans="179:183" x14ac:dyDescent="0.35">
      <c r="FW16471" s="128"/>
      <c r="FX16471" s="128"/>
      <c r="FY16471" s="129"/>
      <c r="GA16471" s="128"/>
    </row>
    <row r="16472" spans="179:183" x14ac:dyDescent="0.35">
      <c r="FW16472" s="128"/>
      <c r="FX16472" s="128"/>
      <c r="FY16472" s="129"/>
      <c r="GA16472" s="128"/>
    </row>
    <row r="16473" spans="179:183" x14ac:dyDescent="0.35">
      <c r="FW16473" s="128"/>
      <c r="FX16473" s="128"/>
      <c r="FY16473" s="129"/>
      <c r="GA16473" s="128"/>
    </row>
    <row r="16474" spans="179:183" x14ac:dyDescent="0.35">
      <c r="FW16474" s="128"/>
      <c r="FX16474" s="128"/>
      <c r="FY16474" s="129"/>
      <c r="GA16474" s="128"/>
    </row>
    <row r="16475" spans="179:183" x14ac:dyDescent="0.35">
      <c r="FW16475" s="128"/>
      <c r="FX16475" s="128"/>
      <c r="FY16475" s="129"/>
      <c r="GA16475" s="128"/>
    </row>
    <row r="16476" spans="179:183" x14ac:dyDescent="0.35">
      <c r="FW16476" s="128"/>
      <c r="FX16476" s="128"/>
      <c r="FY16476" s="129"/>
      <c r="GA16476" s="128"/>
    </row>
    <row r="16477" spans="179:183" x14ac:dyDescent="0.35">
      <c r="FW16477" s="128"/>
      <c r="FX16477" s="128"/>
      <c r="FY16477" s="129"/>
      <c r="GA16477" s="128"/>
    </row>
    <row r="16478" spans="179:183" x14ac:dyDescent="0.35">
      <c r="FW16478" s="128"/>
      <c r="FX16478" s="128"/>
      <c r="FY16478" s="129"/>
      <c r="GA16478" s="128"/>
    </row>
    <row r="16479" spans="179:183" x14ac:dyDescent="0.35">
      <c r="FW16479" s="128"/>
      <c r="FX16479" s="128"/>
      <c r="FY16479" s="129"/>
      <c r="GA16479" s="128"/>
    </row>
    <row r="16480" spans="179:183" x14ac:dyDescent="0.35">
      <c r="FW16480" s="128"/>
      <c r="FX16480" s="128"/>
      <c r="FY16480" s="129"/>
      <c r="GA16480" s="128"/>
    </row>
    <row r="16481" spans="179:183" x14ac:dyDescent="0.35">
      <c r="FW16481" s="128"/>
      <c r="FX16481" s="128"/>
      <c r="FY16481" s="129"/>
      <c r="GA16481" s="128"/>
    </row>
    <row r="16482" spans="179:183" x14ac:dyDescent="0.35">
      <c r="FW16482" s="128"/>
      <c r="FX16482" s="128"/>
      <c r="FY16482" s="129"/>
      <c r="GA16482" s="128"/>
    </row>
    <row r="16483" spans="179:183" x14ac:dyDescent="0.35">
      <c r="FW16483" s="128"/>
      <c r="FX16483" s="128"/>
      <c r="FY16483" s="129"/>
      <c r="GA16483" s="128"/>
    </row>
    <row r="16484" spans="179:183" x14ac:dyDescent="0.35">
      <c r="FW16484" s="128"/>
      <c r="FX16484" s="128"/>
      <c r="FY16484" s="129"/>
      <c r="GA16484" s="128"/>
    </row>
    <row r="16485" spans="179:183" x14ac:dyDescent="0.35">
      <c r="FW16485" s="128"/>
      <c r="FX16485" s="128"/>
      <c r="FY16485" s="129"/>
      <c r="GA16485" s="128"/>
    </row>
    <row r="16486" spans="179:183" x14ac:dyDescent="0.35">
      <c r="FW16486" s="128"/>
      <c r="FX16486" s="128"/>
      <c r="FY16486" s="129"/>
      <c r="GA16486" s="128"/>
    </row>
    <row r="16487" spans="179:183" x14ac:dyDescent="0.35">
      <c r="FW16487" s="128"/>
      <c r="FX16487" s="128"/>
      <c r="FY16487" s="129"/>
      <c r="GA16487" s="128"/>
    </row>
    <row r="16488" spans="179:183" x14ac:dyDescent="0.35">
      <c r="FW16488" s="128"/>
      <c r="FX16488" s="128"/>
      <c r="FY16488" s="129"/>
      <c r="GA16488" s="128"/>
    </row>
    <row r="16489" spans="179:183" x14ac:dyDescent="0.35">
      <c r="FW16489" s="128"/>
      <c r="FX16489" s="128"/>
      <c r="FY16489" s="129"/>
      <c r="GA16489" s="128"/>
    </row>
    <row r="16490" spans="179:183" x14ac:dyDescent="0.35">
      <c r="FW16490" s="128"/>
      <c r="FX16490" s="128"/>
      <c r="FY16490" s="129"/>
      <c r="GA16490" s="128"/>
    </row>
    <row r="16491" spans="179:183" x14ac:dyDescent="0.35">
      <c r="FW16491" s="128"/>
      <c r="FX16491" s="128"/>
      <c r="FY16491" s="129"/>
      <c r="GA16491" s="128"/>
    </row>
    <row r="16492" spans="179:183" x14ac:dyDescent="0.35">
      <c r="FW16492" s="128"/>
      <c r="FX16492" s="128"/>
      <c r="FY16492" s="129"/>
      <c r="GA16492" s="128"/>
    </row>
    <row r="16493" spans="179:183" x14ac:dyDescent="0.35">
      <c r="FW16493" s="128"/>
      <c r="FX16493" s="128"/>
      <c r="FY16493" s="129"/>
      <c r="GA16493" s="128"/>
    </row>
    <row r="16494" spans="179:183" x14ac:dyDescent="0.35">
      <c r="FW16494" s="128"/>
      <c r="FX16494" s="128"/>
      <c r="FY16494" s="129"/>
      <c r="GA16494" s="128"/>
    </row>
    <row r="16495" spans="179:183" x14ac:dyDescent="0.35">
      <c r="FW16495" s="128"/>
      <c r="FX16495" s="128"/>
      <c r="FY16495" s="129"/>
      <c r="GA16495" s="128"/>
    </row>
    <row r="16496" spans="179:183" x14ac:dyDescent="0.35">
      <c r="FW16496" s="128"/>
      <c r="FX16496" s="128"/>
      <c r="FY16496" s="129"/>
      <c r="GA16496" s="128"/>
    </row>
    <row r="16497" spans="179:183" x14ac:dyDescent="0.35">
      <c r="FW16497" s="128"/>
      <c r="FX16497" s="128"/>
      <c r="FY16497" s="129"/>
      <c r="GA16497" s="128"/>
    </row>
    <row r="16498" spans="179:183" x14ac:dyDescent="0.35">
      <c r="FW16498" s="128"/>
      <c r="FX16498" s="128"/>
      <c r="FY16498" s="129"/>
      <c r="GA16498" s="128"/>
    </row>
    <row r="16499" spans="179:183" x14ac:dyDescent="0.35">
      <c r="FW16499" s="128"/>
      <c r="FX16499" s="128"/>
      <c r="FY16499" s="129"/>
      <c r="GA16499" s="128"/>
    </row>
    <row r="16500" spans="179:183" x14ac:dyDescent="0.35">
      <c r="FW16500" s="128"/>
      <c r="FX16500" s="128"/>
      <c r="FY16500" s="129"/>
      <c r="GA16500" s="128"/>
    </row>
    <row r="16501" spans="179:183" x14ac:dyDescent="0.35">
      <c r="FW16501" s="128"/>
      <c r="FX16501" s="128"/>
      <c r="FY16501" s="129"/>
      <c r="GA16501" s="128"/>
    </row>
    <row r="16502" spans="179:183" x14ac:dyDescent="0.35">
      <c r="FW16502" s="128"/>
      <c r="FX16502" s="128"/>
      <c r="FY16502" s="129"/>
      <c r="GA16502" s="128"/>
    </row>
    <row r="16503" spans="179:183" x14ac:dyDescent="0.35">
      <c r="FW16503" s="128"/>
      <c r="FX16503" s="128"/>
      <c r="FY16503" s="129"/>
      <c r="GA16503" s="128"/>
    </row>
    <row r="16504" spans="179:183" x14ac:dyDescent="0.35">
      <c r="FW16504" s="128"/>
      <c r="FX16504" s="128"/>
      <c r="FY16504" s="129"/>
      <c r="GA16504" s="128"/>
    </row>
    <row r="16505" spans="179:183" x14ac:dyDescent="0.35">
      <c r="FW16505" s="128"/>
      <c r="FX16505" s="128"/>
      <c r="FY16505" s="129"/>
      <c r="GA16505" s="128"/>
    </row>
    <row r="16506" spans="179:183" x14ac:dyDescent="0.35">
      <c r="FW16506" s="128"/>
      <c r="FX16506" s="128"/>
      <c r="FY16506" s="129"/>
      <c r="GA16506" s="128"/>
    </row>
    <row r="16507" spans="179:183" x14ac:dyDescent="0.35">
      <c r="FW16507" s="128"/>
      <c r="FX16507" s="128"/>
      <c r="FY16507" s="129"/>
      <c r="GA16507" s="128"/>
    </row>
    <row r="16508" spans="179:183" x14ac:dyDescent="0.35">
      <c r="FW16508" s="128"/>
      <c r="FX16508" s="128"/>
      <c r="FY16508" s="129"/>
      <c r="GA16508" s="128"/>
    </row>
    <row r="16509" spans="179:183" x14ac:dyDescent="0.35">
      <c r="FW16509" s="128"/>
      <c r="FX16509" s="128"/>
      <c r="FY16509" s="129"/>
      <c r="GA16509" s="128"/>
    </row>
    <row r="16510" spans="179:183" x14ac:dyDescent="0.35">
      <c r="FW16510" s="128"/>
      <c r="FX16510" s="128"/>
      <c r="FY16510" s="129"/>
      <c r="GA16510" s="128"/>
    </row>
    <row r="16511" spans="179:183" x14ac:dyDescent="0.35">
      <c r="FW16511" s="128"/>
      <c r="FX16511" s="128"/>
      <c r="FY16511" s="129"/>
      <c r="GA16511" s="128"/>
    </row>
    <row r="16512" spans="179:183" x14ac:dyDescent="0.35">
      <c r="FW16512" s="128"/>
      <c r="FX16512" s="128"/>
      <c r="FY16512" s="129"/>
      <c r="GA16512" s="128"/>
    </row>
    <row r="16513" spans="179:183" x14ac:dyDescent="0.35">
      <c r="FW16513" s="128"/>
      <c r="FX16513" s="128"/>
      <c r="FY16513" s="129"/>
      <c r="GA16513" s="128"/>
    </row>
    <row r="16514" spans="179:183" x14ac:dyDescent="0.35">
      <c r="FW16514" s="128"/>
      <c r="FX16514" s="128"/>
      <c r="FY16514" s="129"/>
      <c r="GA16514" s="128"/>
    </row>
    <row r="16515" spans="179:183" x14ac:dyDescent="0.35">
      <c r="FW16515" s="128"/>
      <c r="FX16515" s="128"/>
      <c r="FY16515" s="129"/>
      <c r="GA16515" s="128"/>
    </row>
    <row r="16516" spans="179:183" x14ac:dyDescent="0.35">
      <c r="FW16516" s="128"/>
      <c r="FX16516" s="128"/>
      <c r="FY16516" s="129"/>
      <c r="GA16516" s="128"/>
    </row>
    <row r="16517" spans="179:183" x14ac:dyDescent="0.35">
      <c r="FW16517" s="128"/>
      <c r="FX16517" s="128"/>
      <c r="FY16517" s="129"/>
      <c r="GA16517" s="128"/>
    </row>
    <row r="16518" spans="179:183" x14ac:dyDescent="0.35">
      <c r="FW16518" s="128"/>
      <c r="FX16518" s="128"/>
      <c r="FY16518" s="129"/>
      <c r="GA16518" s="128"/>
    </row>
    <row r="16519" spans="179:183" x14ac:dyDescent="0.35">
      <c r="FW16519" s="128"/>
      <c r="FX16519" s="128"/>
      <c r="FY16519" s="129"/>
      <c r="GA16519" s="128"/>
    </row>
    <row r="16520" spans="179:183" x14ac:dyDescent="0.35">
      <c r="FW16520" s="128"/>
      <c r="FX16520" s="128"/>
      <c r="FY16520" s="129"/>
      <c r="GA16520" s="128"/>
    </row>
    <row r="16521" spans="179:183" x14ac:dyDescent="0.35">
      <c r="FW16521" s="128"/>
      <c r="FX16521" s="128"/>
      <c r="FY16521" s="129"/>
      <c r="GA16521" s="128"/>
    </row>
    <row r="16522" spans="179:183" x14ac:dyDescent="0.35">
      <c r="FW16522" s="128"/>
      <c r="FX16522" s="128"/>
      <c r="FY16522" s="129"/>
      <c r="GA16522" s="128"/>
    </row>
    <row r="16523" spans="179:183" x14ac:dyDescent="0.35">
      <c r="FW16523" s="128"/>
      <c r="FX16523" s="128"/>
      <c r="FY16523" s="129"/>
      <c r="GA16523" s="128"/>
    </row>
    <row r="16524" spans="179:183" x14ac:dyDescent="0.35">
      <c r="FW16524" s="128"/>
      <c r="FX16524" s="128"/>
      <c r="FY16524" s="129"/>
      <c r="GA16524" s="128"/>
    </row>
    <row r="16525" spans="179:183" x14ac:dyDescent="0.35">
      <c r="FW16525" s="128"/>
      <c r="FX16525" s="128"/>
      <c r="FY16525" s="129"/>
      <c r="GA16525" s="128"/>
    </row>
    <row r="16526" spans="179:183" x14ac:dyDescent="0.35">
      <c r="FW16526" s="128"/>
      <c r="FX16526" s="128"/>
      <c r="FY16526" s="129"/>
      <c r="GA16526" s="128"/>
    </row>
    <row r="16527" spans="179:183" x14ac:dyDescent="0.35">
      <c r="FW16527" s="128"/>
      <c r="FX16527" s="128"/>
      <c r="FY16527" s="129"/>
      <c r="GA16527" s="128"/>
    </row>
    <row r="16528" spans="179:183" x14ac:dyDescent="0.35">
      <c r="FW16528" s="128"/>
      <c r="FX16528" s="128"/>
      <c r="FY16528" s="129"/>
      <c r="GA16528" s="128"/>
    </row>
    <row r="16529" spans="179:183" x14ac:dyDescent="0.35">
      <c r="FW16529" s="128"/>
      <c r="FX16529" s="128"/>
      <c r="FY16529" s="129"/>
      <c r="GA16529" s="128"/>
    </row>
    <row r="16530" spans="179:183" x14ac:dyDescent="0.35">
      <c r="FW16530" s="128"/>
      <c r="FX16530" s="128"/>
      <c r="FY16530" s="129"/>
      <c r="GA16530" s="128"/>
    </row>
    <row r="16531" spans="179:183" x14ac:dyDescent="0.35">
      <c r="FW16531" s="128"/>
      <c r="FX16531" s="128"/>
      <c r="FY16531" s="129"/>
      <c r="GA16531" s="128"/>
    </row>
    <row r="16532" spans="179:183" x14ac:dyDescent="0.35">
      <c r="FW16532" s="128"/>
      <c r="FX16532" s="128"/>
      <c r="FY16532" s="129"/>
      <c r="GA16532" s="128"/>
    </row>
    <row r="16533" spans="179:183" x14ac:dyDescent="0.35">
      <c r="FW16533" s="128"/>
      <c r="FX16533" s="128"/>
      <c r="FY16533" s="129"/>
      <c r="GA16533" s="128"/>
    </row>
    <row r="16534" spans="179:183" x14ac:dyDescent="0.35">
      <c r="FW16534" s="128"/>
      <c r="FX16534" s="128"/>
      <c r="FY16534" s="129"/>
      <c r="GA16534" s="128"/>
    </row>
    <row r="16535" spans="179:183" x14ac:dyDescent="0.35">
      <c r="FW16535" s="128"/>
      <c r="FX16535" s="128"/>
      <c r="FY16535" s="129"/>
      <c r="GA16535" s="128"/>
    </row>
    <row r="16536" spans="179:183" x14ac:dyDescent="0.35">
      <c r="FW16536" s="128"/>
      <c r="FX16536" s="128"/>
      <c r="FY16536" s="129"/>
      <c r="GA16536" s="128"/>
    </row>
    <row r="16537" spans="179:183" x14ac:dyDescent="0.35">
      <c r="FW16537" s="128"/>
      <c r="FX16537" s="128"/>
      <c r="FY16537" s="129"/>
      <c r="GA16537" s="128"/>
    </row>
    <row r="16538" spans="179:183" x14ac:dyDescent="0.35">
      <c r="FW16538" s="128"/>
      <c r="FX16538" s="128"/>
      <c r="FY16538" s="129"/>
      <c r="GA16538" s="128"/>
    </row>
    <row r="16539" spans="179:183" x14ac:dyDescent="0.35">
      <c r="FW16539" s="128"/>
      <c r="FX16539" s="128"/>
      <c r="FY16539" s="129"/>
      <c r="GA16539" s="128"/>
    </row>
    <row r="16540" spans="179:183" x14ac:dyDescent="0.35">
      <c r="FW16540" s="128"/>
      <c r="FX16540" s="128"/>
      <c r="FY16540" s="129"/>
      <c r="GA16540" s="128"/>
    </row>
    <row r="16541" spans="179:183" x14ac:dyDescent="0.35">
      <c r="FW16541" s="128"/>
      <c r="FX16541" s="128"/>
      <c r="FY16541" s="129"/>
      <c r="GA16541" s="128"/>
    </row>
    <row r="16542" spans="179:183" x14ac:dyDescent="0.35">
      <c r="FW16542" s="128"/>
      <c r="FX16542" s="128"/>
      <c r="FY16542" s="129"/>
      <c r="GA16542" s="128"/>
    </row>
    <row r="16543" spans="179:183" x14ac:dyDescent="0.35">
      <c r="FW16543" s="128"/>
      <c r="FX16543" s="128"/>
      <c r="FY16543" s="129"/>
      <c r="GA16543" s="128"/>
    </row>
    <row r="16544" spans="179:183" x14ac:dyDescent="0.35">
      <c r="FW16544" s="128"/>
      <c r="FX16544" s="128"/>
      <c r="FY16544" s="129"/>
      <c r="GA16544" s="128"/>
    </row>
    <row r="16545" spans="179:183" x14ac:dyDescent="0.35">
      <c r="FW16545" s="128"/>
      <c r="FX16545" s="128"/>
      <c r="FY16545" s="129"/>
      <c r="GA16545" s="128"/>
    </row>
    <row r="16546" spans="179:183" x14ac:dyDescent="0.35">
      <c r="FW16546" s="128"/>
      <c r="FX16546" s="128"/>
      <c r="FY16546" s="129"/>
      <c r="GA16546" s="128"/>
    </row>
    <row r="16547" spans="179:183" x14ac:dyDescent="0.35">
      <c r="FW16547" s="128"/>
      <c r="FX16547" s="128"/>
      <c r="FY16547" s="129"/>
      <c r="GA16547" s="128"/>
    </row>
    <row r="16548" spans="179:183" x14ac:dyDescent="0.35">
      <c r="FW16548" s="128"/>
      <c r="FX16548" s="128"/>
      <c r="FY16548" s="129"/>
      <c r="GA16548" s="128"/>
    </row>
    <row r="16549" spans="179:183" x14ac:dyDescent="0.35">
      <c r="FW16549" s="128"/>
      <c r="FX16549" s="128"/>
      <c r="FY16549" s="129"/>
      <c r="GA16549" s="128"/>
    </row>
    <row r="16550" spans="179:183" x14ac:dyDescent="0.35">
      <c r="FW16550" s="128"/>
      <c r="FX16550" s="128"/>
      <c r="FY16550" s="129"/>
      <c r="GA16550" s="128"/>
    </row>
    <row r="16551" spans="179:183" x14ac:dyDescent="0.35">
      <c r="FW16551" s="128"/>
      <c r="FX16551" s="128"/>
      <c r="FY16551" s="129"/>
      <c r="GA16551" s="128"/>
    </row>
    <row r="16552" spans="179:183" x14ac:dyDescent="0.35">
      <c r="FW16552" s="128"/>
      <c r="FX16552" s="128"/>
      <c r="FY16552" s="129"/>
      <c r="GA16552" s="128"/>
    </row>
    <row r="16553" spans="179:183" x14ac:dyDescent="0.35">
      <c r="FW16553" s="128"/>
      <c r="FX16553" s="128"/>
      <c r="FY16553" s="129"/>
      <c r="GA16553" s="128"/>
    </row>
    <row r="16554" spans="179:183" x14ac:dyDescent="0.35">
      <c r="FW16554" s="128"/>
      <c r="FX16554" s="128"/>
      <c r="FY16554" s="129"/>
      <c r="GA16554" s="128"/>
    </row>
    <row r="16555" spans="179:183" x14ac:dyDescent="0.35">
      <c r="FW16555" s="128"/>
      <c r="FX16555" s="128"/>
      <c r="FY16555" s="129"/>
      <c r="GA16555" s="128"/>
    </row>
    <row r="16556" spans="179:183" x14ac:dyDescent="0.35">
      <c r="FW16556" s="128"/>
      <c r="FX16556" s="128"/>
      <c r="FY16556" s="129"/>
      <c r="GA16556" s="128"/>
    </row>
    <row r="16557" spans="179:183" x14ac:dyDescent="0.35">
      <c r="FW16557" s="128"/>
      <c r="FX16557" s="128"/>
      <c r="FY16557" s="129"/>
      <c r="GA16557" s="128"/>
    </row>
    <row r="16558" spans="179:183" x14ac:dyDescent="0.35">
      <c r="FW16558" s="128"/>
      <c r="FX16558" s="128"/>
      <c r="FY16558" s="129"/>
      <c r="GA16558" s="128"/>
    </row>
    <row r="16559" spans="179:183" x14ac:dyDescent="0.35">
      <c r="FW16559" s="128"/>
      <c r="FX16559" s="128"/>
      <c r="FY16559" s="129"/>
      <c r="GA16559" s="128"/>
    </row>
    <row r="16560" spans="179:183" x14ac:dyDescent="0.35">
      <c r="FW16560" s="128"/>
      <c r="FX16560" s="128"/>
      <c r="FY16560" s="129"/>
      <c r="GA16560" s="128"/>
    </row>
    <row r="16561" spans="179:183" x14ac:dyDescent="0.35">
      <c r="FW16561" s="128"/>
      <c r="FX16561" s="128"/>
      <c r="FY16561" s="129"/>
      <c r="GA16561" s="128"/>
    </row>
    <row r="16562" spans="179:183" x14ac:dyDescent="0.35">
      <c r="FW16562" s="128"/>
      <c r="FX16562" s="128"/>
      <c r="FY16562" s="129"/>
      <c r="GA16562" s="128"/>
    </row>
    <row r="16563" spans="179:183" x14ac:dyDescent="0.35">
      <c r="FW16563" s="128"/>
      <c r="FX16563" s="128"/>
      <c r="FY16563" s="129"/>
      <c r="GA16563" s="128"/>
    </row>
    <row r="16564" spans="179:183" x14ac:dyDescent="0.35">
      <c r="FW16564" s="128"/>
      <c r="FX16564" s="128"/>
      <c r="FY16564" s="129"/>
      <c r="GA16564" s="128"/>
    </row>
    <row r="16565" spans="179:183" x14ac:dyDescent="0.35">
      <c r="FW16565" s="128"/>
      <c r="FX16565" s="128"/>
      <c r="FY16565" s="129"/>
      <c r="GA16565" s="128"/>
    </row>
    <row r="16566" spans="179:183" x14ac:dyDescent="0.35">
      <c r="FW16566" s="128"/>
      <c r="FX16566" s="128"/>
      <c r="FY16566" s="129"/>
      <c r="GA16566" s="128"/>
    </row>
    <row r="16567" spans="179:183" x14ac:dyDescent="0.35">
      <c r="FW16567" s="128"/>
      <c r="FX16567" s="128"/>
      <c r="FY16567" s="129"/>
      <c r="GA16567" s="128"/>
    </row>
    <row r="16568" spans="179:183" x14ac:dyDescent="0.35">
      <c r="FW16568" s="128"/>
      <c r="FX16568" s="128"/>
      <c r="FY16568" s="129"/>
      <c r="GA16568" s="128"/>
    </row>
    <row r="16569" spans="179:183" x14ac:dyDescent="0.35">
      <c r="FW16569" s="128"/>
      <c r="FX16569" s="128"/>
      <c r="FY16569" s="129"/>
      <c r="GA16569" s="128"/>
    </row>
    <row r="16570" spans="179:183" x14ac:dyDescent="0.35">
      <c r="FW16570" s="128"/>
      <c r="FX16570" s="128"/>
      <c r="FY16570" s="129"/>
      <c r="GA16570" s="128"/>
    </row>
    <row r="16571" spans="179:183" x14ac:dyDescent="0.35">
      <c r="FW16571" s="128"/>
      <c r="FX16571" s="128"/>
      <c r="FY16571" s="129"/>
      <c r="GA16571" s="128"/>
    </row>
    <row r="16572" spans="179:183" x14ac:dyDescent="0.35">
      <c r="FW16572" s="128"/>
      <c r="FX16572" s="128"/>
      <c r="FY16572" s="129"/>
      <c r="GA16572" s="128"/>
    </row>
    <row r="16573" spans="179:183" x14ac:dyDescent="0.35">
      <c r="FW16573" s="128"/>
      <c r="FX16573" s="128"/>
      <c r="FY16573" s="129"/>
      <c r="GA16573" s="128"/>
    </row>
    <row r="16574" spans="179:183" x14ac:dyDescent="0.35">
      <c r="FW16574" s="128"/>
      <c r="FX16574" s="128"/>
      <c r="FY16574" s="129"/>
      <c r="GA16574" s="128"/>
    </row>
    <row r="16575" spans="179:183" x14ac:dyDescent="0.35">
      <c r="FW16575" s="128"/>
      <c r="FX16575" s="128"/>
      <c r="FY16575" s="129"/>
      <c r="GA16575" s="128"/>
    </row>
    <row r="16576" spans="179:183" x14ac:dyDescent="0.35">
      <c r="FW16576" s="128"/>
      <c r="FX16576" s="128"/>
      <c r="FY16576" s="129"/>
      <c r="GA16576" s="128"/>
    </row>
    <row r="16577" spans="179:183" x14ac:dyDescent="0.35">
      <c r="FW16577" s="128"/>
      <c r="FX16577" s="128"/>
      <c r="FY16577" s="129"/>
      <c r="GA16577" s="128"/>
    </row>
    <row r="16578" spans="179:183" x14ac:dyDescent="0.35">
      <c r="FW16578" s="128"/>
      <c r="FX16578" s="128"/>
      <c r="FY16578" s="129"/>
      <c r="GA16578" s="128"/>
    </row>
    <row r="16579" spans="179:183" x14ac:dyDescent="0.35">
      <c r="FW16579" s="128"/>
      <c r="FX16579" s="128"/>
      <c r="FY16579" s="129"/>
      <c r="GA16579" s="128"/>
    </row>
    <row r="16580" spans="179:183" x14ac:dyDescent="0.35">
      <c r="FW16580" s="128"/>
      <c r="FX16580" s="128"/>
      <c r="FY16580" s="129"/>
      <c r="GA16580" s="128"/>
    </row>
    <row r="16581" spans="179:183" x14ac:dyDescent="0.35">
      <c r="FW16581" s="128"/>
      <c r="FX16581" s="128"/>
      <c r="FY16581" s="129"/>
      <c r="GA16581" s="128"/>
    </row>
    <row r="16582" spans="179:183" x14ac:dyDescent="0.35">
      <c r="FW16582" s="128"/>
      <c r="FX16582" s="128"/>
      <c r="FY16582" s="129"/>
      <c r="GA16582" s="128"/>
    </row>
    <row r="16583" spans="179:183" x14ac:dyDescent="0.35">
      <c r="FW16583" s="128"/>
      <c r="FX16583" s="128"/>
      <c r="FY16583" s="129"/>
      <c r="GA16583" s="128"/>
    </row>
    <row r="16584" spans="179:183" x14ac:dyDescent="0.35">
      <c r="FW16584" s="128"/>
      <c r="FX16584" s="128"/>
      <c r="FY16584" s="129"/>
      <c r="GA16584" s="128"/>
    </row>
    <row r="16585" spans="179:183" x14ac:dyDescent="0.35">
      <c r="FW16585" s="128"/>
      <c r="FX16585" s="128"/>
      <c r="FY16585" s="129"/>
      <c r="GA16585" s="128"/>
    </row>
    <row r="16586" spans="179:183" x14ac:dyDescent="0.35">
      <c r="FW16586" s="128"/>
      <c r="FX16586" s="128"/>
      <c r="FY16586" s="129"/>
      <c r="GA16586" s="128"/>
    </row>
    <row r="16587" spans="179:183" x14ac:dyDescent="0.35">
      <c r="FW16587" s="128"/>
      <c r="FX16587" s="128"/>
      <c r="FY16587" s="129"/>
      <c r="GA16587" s="128"/>
    </row>
    <row r="16588" spans="179:183" x14ac:dyDescent="0.35">
      <c r="FW16588" s="128"/>
      <c r="FX16588" s="128"/>
      <c r="FY16588" s="129"/>
      <c r="GA16588" s="128"/>
    </row>
    <row r="16589" spans="179:183" x14ac:dyDescent="0.35">
      <c r="FW16589" s="128"/>
      <c r="FX16589" s="128"/>
      <c r="FY16589" s="129"/>
      <c r="GA16589" s="128"/>
    </row>
    <row r="16590" spans="179:183" x14ac:dyDescent="0.35">
      <c r="FW16590" s="128"/>
      <c r="FX16590" s="128"/>
      <c r="FY16590" s="129"/>
      <c r="GA16590" s="128"/>
    </row>
    <row r="16591" spans="179:183" x14ac:dyDescent="0.35">
      <c r="FW16591" s="128"/>
      <c r="FX16591" s="128"/>
      <c r="FY16591" s="129"/>
      <c r="GA16591" s="128"/>
    </row>
    <row r="16592" spans="179:183" x14ac:dyDescent="0.35">
      <c r="FW16592" s="128"/>
      <c r="FX16592" s="128"/>
      <c r="FY16592" s="129"/>
      <c r="GA16592" s="128"/>
    </row>
    <row r="16593" spans="179:183" x14ac:dyDescent="0.35">
      <c r="FW16593" s="128"/>
      <c r="FX16593" s="128"/>
      <c r="FY16593" s="129"/>
      <c r="GA16593" s="128"/>
    </row>
    <row r="16594" spans="179:183" x14ac:dyDescent="0.35">
      <c r="FW16594" s="128"/>
      <c r="FX16594" s="128"/>
      <c r="FY16594" s="129"/>
      <c r="GA16594" s="128"/>
    </row>
    <row r="16595" spans="179:183" x14ac:dyDescent="0.35">
      <c r="FW16595" s="128"/>
      <c r="FX16595" s="128"/>
      <c r="FY16595" s="129"/>
      <c r="GA16595" s="128"/>
    </row>
    <row r="16596" spans="179:183" x14ac:dyDescent="0.35">
      <c r="FW16596" s="128"/>
      <c r="FX16596" s="128"/>
      <c r="FY16596" s="129"/>
      <c r="GA16596" s="128"/>
    </row>
    <row r="16597" spans="179:183" x14ac:dyDescent="0.35">
      <c r="FW16597" s="128"/>
      <c r="FX16597" s="128"/>
      <c r="FY16597" s="129"/>
      <c r="GA16597" s="128"/>
    </row>
    <row r="16598" spans="179:183" x14ac:dyDescent="0.35">
      <c r="FW16598" s="128"/>
      <c r="FX16598" s="128"/>
      <c r="FY16598" s="129"/>
      <c r="GA16598" s="128"/>
    </row>
    <row r="16599" spans="179:183" x14ac:dyDescent="0.35">
      <c r="FW16599" s="128"/>
      <c r="FX16599" s="128"/>
      <c r="FY16599" s="129"/>
      <c r="GA16599" s="128"/>
    </row>
    <row r="16600" spans="179:183" x14ac:dyDescent="0.35">
      <c r="FW16600" s="128"/>
      <c r="FX16600" s="128"/>
      <c r="FY16600" s="129"/>
      <c r="GA16600" s="128"/>
    </row>
    <row r="16601" spans="179:183" x14ac:dyDescent="0.35">
      <c r="FW16601" s="128"/>
      <c r="FX16601" s="128"/>
      <c r="FY16601" s="129"/>
      <c r="GA16601" s="128"/>
    </row>
    <row r="16602" spans="179:183" x14ac:dyDescent="0.35">
      <c r="FW16602" s="128"/>
      <c r="FX16602" s="128"/>
      <c r="FY16602" s="129"/>
      <c r="GA16602" s="128"/>
    </row>
    <row r="16603" spans="179:183" x14ac:dyDescent="0.35">
      <c r="FW16603" s="128"/>
      <c r="FX16603" s="128"/>
      <c r="FY16603" s="129"/>
      <c r="GA16603" s="128"/>
    </row>
    <row r="16604" spans="179:183" x14ac:dyDescent="0.35">
      <c r="FW16604" s="128"/>
      <c r="FX16604" s="128"/>
      <c r="FY16604" s="129"/>
      <c r="GA16604" s="128"/>
    </row>
    <row r="16605" spans="179:183" x14ac:dyDescent="0.35">
      <c r="FW16605" s="128"/>
      <c r="FX16605" s="128"/>
      <c r="FY16605" s="129"/>
      <c r="GA16605" s="128"/>
    </row>
    <row r="16606" spans="179:183" x14ac:dyDescent="0.35">
      <c r="FW16606" s="128"/>
      <c r="FX16606" s="128"/>
      <c r="FY16606" s="129"/>
      <c r="GA16606" s="128"/>
    </row>
    <row r="16607" spans="179:183" x14ac:dyDescent="0.35">
      <c r="FW16607" s="128"/>
      <c r="FX16607" s="128"/>
      <c r="FY16607" s="129"/>
      <c r="GA16607" s="128"/>
    </row>
    <row r="16608" spans="179:183" x14ac:dyDescent="0.35">
      <c r="FW16608" s="128"/>
      <c r="FX16608" s="128"/>
      <c r="FY16608" s="129"/>
      <c r="GA16608" s="128"/>
    </row>
    <row r="16609" spans="179:183" x14ac:dyDescent="0.35">
      <c r="FW16609" s="128"/>
      <c r="FX16609" s="128"/>
      <c r="FY16609" s="129"/>
      <c r="GA16609" s="128"/>
    </row>
    <row r="16610" spans="179:183" x14ac:dyDescent="0.35">
      <c r="FW16610" s="128"/>
      <c r="FX16610" s="128"/>
      <c r="FY16610" s="129"/>
      <c r="GA16610" s="128"/>
    </row>
    <row r="16611" spans="179:183" x14ac:dyDescent="0.35">
      <c r="FW16611" s="128"/>
      <c r="FX16611" s="128"/>
      <c r="FY16611" s="129"/>
      <c r="GA16611" s="128"/>
    </row>
    <row r="16612" spans="179:183" x14ac:dyDescent="0.35">
      <c r="FW16612" s="128"/>
      <c r="FX16612" s="128"/>
      <c r="FY16612" s="129"/>
      <c r="GA16612" s="128"/>
    </row>
    <row r="16613" spans="179:183" x14ac:dyDescent="0.35">
      <c r="FW16613" s="128"/>
      <c r="FX16613" s="128"/>
      <c r="FY16613" s="129"/>
      <c r="GA16613" s="128"/>
    </row>
    <row r="16614" spans="179:183" x14ac:dyDescent="0.35">
      <c r="FW16614" s="128"/>
      <c r="FX16614" s="128"/>
      <c r="FY16614" s="129"/>
      <c r="GA16614" s="128"/>
    </row>
    <row r="16615" spans="179:183" x14ac:dyDescent="0.35">
      <c r="FW16615" s="128"/>
      <c r="FX16615" s="128"/>
      <c r="FY16615" s="129"/>
      <c r="GA16615" s="128"/>
    </row>
    <row r="16616" spans="179:183" x14ac:dyDescent="0.35">
      <c r="FW16616" s="128"/>
      <c r="FX16616" s="128"/>
      <c r="FY16616" s="129"/>
      <c r="GA16616" s="128"/>
    </row>
    <row r="16617" spans="179:183" x14ac:dyDescent="0.35">
      <c r="FW16617" s="128"/>
      <c r="FX16617" s="128"/>
      <c r="FY16617" s="129"/>
      <c r="GA16617" s="128"/>
    </row>
    <row r="16618" spans="179:183" x14ac:dyDescent="0.35">
      <c r="FW16618" s="128"/>
      <c r="FX16618" s="128"/>
      <c r="FY16618" s="129"/>
      <c r="GA16618" s="128"/>
    </row>
    <row r="16619" spans="179:183" x14ac:dyDescent="0.35">
      <c r="FW16619" s="128"/>
      <c r="FX16619" s="128"/>
      <c r="FY16619" s="129"/>
      <c r="GA16619" s="128"/>
    </row>
    <row r="16620" spans="179:183" x14ac:dyDescent="0.35">
      <c r="FW16620" s="128"/>
      <c r="FX16620" s="128"/>
      <c r="FY16620" s="129"/>
      <c r="GA16620" s="128"/>
    </row>
    <row r="16621" spans="179:183" x14ac:dyDescent="0.35">
      <c r="FW16621" s="128"/>
      <c r="FX16621" s="128"/>
      <c r="FY16621" s="129"/>
      <c r="GA16621" s="128"/>
    </row>
    <row r="16622" spans="179:183" x14ac:dyDescent="0.35">
      <c r="FW16622" s="128"/>
      <c r="FX16622" s="128"/>
      <c r="FY16622" s="129"/>
      <c r="GA16622" s="128"/>
    </row>
    <row r="16623" spans="179:183" x14ac:dyDescent="0.35">
      <c r="FW16623" s="128"/>
      <c r="FX16623" s="128"/>
      <c r="FY16623" s="129"/>
      <c r="GA16623" s="128"/>
    </row>
    <row r="16624" spans="179:183" x14ac:dyDescent="0.35">
      <c r="FW16624" s="128"/>
      <c r="FX16624" s="128"/>
      <c r="FY16624" s="129"/>
      <c r="GA16624" s="128"/>
    </row>
    <row r="16625" spans="179:183" x14ac:dyDescent="0.35">
      <c r="FW16625" s="128"/>
      <c r="FX16625" s="128"/>
      <c r="FY16625" s="129"/>
      <c r="GA16625" s="128"/>
    </row>
    <row r="16626" spans="179:183" x14ac:dyDescent="0.35">
      <c r="FW16626" s="128"/>
      <c r="FX16626" s="128"/>
      <c r="FY16626" s="129"/>
      <c r="GA16626" s="128"/>
    </row>
    <row r="16627" spans="179:183" x14ac:dyDescent="0.35">
      <c r="FW16627" s="128"/>
      <c r="FX16627" s="128"/>
      <c r="FY16627" s="129"/>
      <c r="GA16627" s="128"/>
    </row>
    <row r="16628" spans="179:183" x14ac:dyDescent="0.35">
      <c r="FW16628" s="128"/>
      <c r="FX16628" s="128"/>
      <c r="FY16628" s="129"/>
      <c r="GA16628" s="128"/>
    </row>
    <row r="16629" spans="179:183" x14ac:dyDescent="0.35">
      <c r="FW16629" s="128"/>
      <c r="FX16629" s="128"/>
      <c r="FY16629" s="129"/>
      <c r="GA16629" s="128"/>
    </row>
    <row r="16630" spans="179:183" x14ac:dyDescent="0.35">
      <c r="FW16630" s="128"/>
      <c r="FX16630" s="128"/>
      <c r="FY16630" s="129"/>
      <c r="GA16630" s="128"/>
    </row>
    <row r="16631" spans="179:183" x14ac:dyDescent="0.35">
      <c r="FW16631" s="128"/>
      <c r="FX16631" s="128"/>
      <c r="FY16631" s="129"/>
      <c r="GA16631" s="128"/>
    </row>
    <row r="16632" spans="179:183" x14ac:dyDescent="0.35">
      <c r="FW16632" s="128"/>
      <c r="FX16632" s="128"/>
      <c r="FY16632" s="129"/>
      <c r="GA16632" s="128"/>
    </row>
    <row r="16633" spans="179:183" x14ac:dyDescent="0.35">
      <c r="FW16633" s="128"/>
      <c r="FX16633" s="128"/>
      <c r="FY16633" s="129"/>
      <c r="GA16633" s="128"/>
    </row>
    <row r="16634" spans="179:183" x14ac:dyDescent="0.35">
      <c r="FW16634" s="128"/>
      <c r="FX16634" s="128"/>
      <c r="FY16634" s="129"/>
      <c r="GA16634" s="128"/>
    </row>
    <row r="16635" spans="179:183" x14ac:dyDescent="0.35">
      <c r="FW16635" s="128"/>
      <c r="FX16635" s="128"/>
      <c r="FY16635" s="129"/>
      <c r="GA16635" s="128"/>
    </row>
    <row r="16636" spans="179:183" x14ac:dyDescent="0.35">
      <c r="FW16636" s="128"/>
      <c r="FX16636" s="128"/>
      <c r="FY16636" s="129"/>
      <c r="GA16636" s="128"/>
    </row>
    <row r="16637" spans="179:183" x14ac:dyDescent="0.35">
      <c r="FW16637" s="128"/>
      <c r="FX16637" s="128"/>
      <c r="FY16637" s="129"/>
      <c r="GA16637" s="128"/>
    </row>
    <row r="16638" spans="179:183" x14ac:dyDescent="0.35">
      <c r="FW16638" s="128"/>
      <c r="FX16638" s="128"/>
      <c r="FY16638" s="129"/>
      <c r="GA16638" s="128"/>
    </row>
    <row r="16639" spans="179:183" x14ac:dyDescent="0.35">
      <c r="FW16639" s="128"/>
      <c r="FX16639" s="128"/>
      <c r="FY16639" s="129"/>
      <c r="GA16639" s="128"/>
    </row>
    <row r="16640" spans="179:183" x14ac:dyDescent="0.35">
      <c r="FW16640" s="128"/>
      <c r="FX16640" s="128"/>
      <c r="FY16640" s="129"/>
      <c r="GA16640" s="128"/>
    </row>
    <row r="16641" spans="179:183" x14ac:dyDescent="0.35">
      <c r="FW16641" s="128"/>
      <c r="FX16641" s="128"/>
      <c r="FY16641" s="129"/>
      <c r="GA16641" s="128"/>
    </row>
    <row r="16642" spans="179:183" x14ac:dyDescent="0.35">
      <c r="FW16642" s="128"/>
      <c r="FX16642" s="128"/>
      <c r="FY16642" s="129"/>
      <c r="GA16642" s="128"/>
    </row>
    <row r="16643" spans="179:183" x14ac:dyDescent="0.35">
      <c r="FW16643" s="128"/>
      <c r="FX16643" s="128"/>
      <c r="FY16643" s="129"/>
      <c r="GA16643" s="128"/>
    </row>
    <row r="16644" spans="179:183" x14ac:dyDescent="0.35">
      <c r="FW16644" s="128"/>
      <c r="FX16644" s="128"/>
      <c r="FY16644" s="129"/>
      <c r="GA16644" s="128"/>
    </row>
    <row r="16645" spans="179:183" x14ac:dyDescent="0.35">
      <c r="FW16645" s="128"/>
      <c r="FX16645" s="128"/>
      <c r="FY16645" s="129"/>
      <c r="GA16645" s="128"/>
    </row>
    <row r="16646" spans="179:183" x14ac:dyDescent="0.35">
      <c r="FW16646" s="128"/>
      <c r="FX16646" s="128"/>
      <c r="FY16646" s="129"/>
      <c r="GA16646" s="128"/>
    </row>
    <row r="16647" spans="179:183" x14ac:dyDescent="0.35">
      <c r="FW16647" s="128"/>
      <c r="FX16647" s="128"/>
      <c r="FY16647" s="129"/>
      <c r="GA16647" s="128"/>
    </row>
    <row r="16648" spans="179:183" x14ac:dyDescent="0.35">
      <c r="FW16648" s="128"/>
      <c r="FX16648" s="128"/>
      <c r="FY16648" s="129"/>
      <c r="GA16648" s="128"/>
    </row>
    <row r="16649" spans="179:183" x14ac:dyDescent="0.35">
      <c r="FW16649" s="128"/>
      <c r="FX16649" s="128"/>
      <c r="FY16649" s="129"/>
      <c r="GA16649" s="128"/>
    </row>
    <row r="16650" spans="179:183" x14ac:dyDescent="0.35">
      <c r="FW16650" s="128"/>
      <c r="FX16650" s="128"/>
      <c r="FY16650" s="129"/>
      <c r="GA16650" s="128"/>
    </row>
    <row r="16651" spans="179:183" x14ac:dyDescent="0.35">
      <c r="FW16651" s="128"/>
      <c r="FX16651" s="128"/>
      <c r="FY16651" s="129"/>
      <c r="GA16651" s="128"/>
    </row>
    <row r="16652" spans="179:183" x14ac:dyDescent="0.35">
      <c r="FW16652" s="128"/>
      <c r="FX16652" s="128"/>
      <c r="FY16652" s="129"/>
      <c r="GA16652" s="128"/>
    </row>
    <row r="16653" spans="179:183" x14ac:dyDescent="0.35">
      <c r="FW16653" s="128"/>
      <c r="FX16653" s="128"/>
      <c r="FY16653" s="129"/>
      <c r="GA16653" s="128"/>
    </row>
    <row r="16654" spans="179:183" x14ac:dyDescent="0.35">
      <c r="FW16654" s="128"/>
      <c r="FX16654" s="128"/>
      <c r="FY16654" s="129"/>
      <c r="GA16654" s="128"/>
    </row>
    <row r="16655" spans="179:183" x14ac:dyDescent="0.35">
      <c r="FW16655" s="128"/>
      <c r="FX16655" s="128"/>
      <c r="FY16655" s="129"/>
      <c r="GA16655" s="128"/>
    </row>
    <row r="16656" spans="179:183" x14ac:dyDescent="0.35">
      <c r="FW16656" s="128"/>
      <c r="FX16656" s="128"/>
      <c r="FY16656" s="129"/>
      <c r="GA16656" s="128"/>
    </row>
    <row r="16657" spans="179:183" x14ac:dyDescent="0.35">
      <c r="FW16657" s="128"/>
      <c r="FX16657" s="128"/>
      <c r="FY16657" s="129"/>
      <c r="GA16657" s="128"/>
    </row>
    <row r="16658" spans="179:183" x14ac:dyDescent="0.35">
      <c r="FW16658" s="128"/>
      <c r="FX16658" s="128"/>
      <c r="FY16658" s="129"/>
      <c r="GA16658" s="128"/>
    </row>
    <row r="16659" spans="179:183" x14ac:dyDescent="0.35">
      <c r="FW16659" s="128"/>
      <c r="FX16659" s="128"/>
      <c r="FY16659" s="129"/>
      <c r="GA16659" s="128"/>
    </row>
    <row r="16660" spans="179:183" x14ac:dyDescent="0.35">
      <c r="FW16660" s="128"/>
      <c r="FX16660" s="128"/>
      <c r="FY16660" s="129"/>
      <c r="GA16660" s="128"/>
    </row>
    <row r="16661" spans="179:183" x14ac:dyDescent="0.35">
      <c r="FW16661" s="128"/>
      <c r="FX16661" s="128"/>
      <c r="FY16661" s="129"/>
      <c r="GA16661" s="128"/>
    </row>
    <row r="16662" spans="179:183" x14ac:dyDescent="0.35">
      <c r="FW16662" s="128"/>
      <c r="FX16662" s="128"/>
      <c r="FY16662" s="129"/>
      <c r="GA16662" s="128"/>
    </row>
    <row r="16663" spans="179:183" x14ac:dyDescent="0.35">
      <c r="FW16663" s="128"/>
      <c r="FX16663" s="128"/>
      <c r="FY16663" s="129"/>
      <c r="GA16663" s="128"/>
    </row>
    <row r="16664" spans="179:183" x14ac:dyDescent="0.35">
      <c r="FW16664" s="128"/>
      <c r="FX16664" s="128"/>
      <c r="FY16664" s="129"/>
      <c r="GA16664" s="128"/>
    </row>
    <row r="16665" spans="179:183" x14ac:dyDescent="0.35">
      <c r="FW16665" s="128"/>
      <c r="FX16665" s="128"/>
      <c r="FY16665" s="129"/>
      <c r="GA16665" s="128"/>
    </row>
    <row r="16666" spans="179:183" x14ac:dyDescent="0.35">
      <c r="FW16666" s="128"/>
      <c r="FX16666" s="128"/>
      <c r="FY16666" s="129"/>
      <c r="GA16666" s="128"/>
    </row>
    <row r="16667" spans="179:183" x14ac:dyDescent="0.35">
      <c r="FW16667" s="128"/>
      <c r="FX16667" s="128"/>
      <c r="FY16667" s="129"/>
      <c r="GA16667" s="128"/>
    </row>
    <row r="16668" spans="179:183" x14ac:dyDescent="0.35">
      <c r="FW16668" s="128"/>
      <c r="FX16668" s="128"/>
      <c r="FY16668" s="129"/>
      <c r="GA16668" s="128"/>
    </row>
    <row r="16669" spans="179:183" x14ac:dyDescent="0.35">
      <c r="FW16669" s="128"/>
      <c r="FX16669" s="128"/>
      <c r="FY16669" s="129"/>
      <c r="GA16669" s="128"/>
    </row>
    <row r="16670" spans="179:183" x14ac:dyDescent="0.35">
      <c r="FW16670" s="128"/>
      <c r="FX16670" s="128"/>
      <c r="FY16670" s="129"/>
      <c r="GA16670" s="128"/>
    </row>
    <row r="16671" spans="179:183" x14ac:dyDescent="0.35">
      <c r="FW16671" s="128"/>
      <c r="FX16671" s="128"/>
      <c r="FY16671" s="129"/>
      <c r="GA16671" s="128"/>
    </row>
    <row r="16672" spans="179:183" x14ac:dyDescent="0.35">
      <c r="FW16672" s="128"/>
      <c r="FX16672" s="128"/>
      <c r="FY16672" s="129"/>
      <c r="GA16672" s="128"/>
    </row>
    <row r="16673" spans="179:183" x14ac:dyDescent="0.35">
      <c r="FW16673" s="128"/>
      <c r="FX16673" s="128"/>
      <c r="FY16673" s="129"/>
      <c r="GA16673" s="128"/>
    </row>
    <row r="16674" spans="179:183" x14ac:dyDescent="0.35">
      <c r="FW16674" s="128"/>
      <c r="FX16674" s="128"/>
      <c r="FY16674" s="129"/>
      <c r="GA16674" s="128"/>
    </row>
    <row r="16675" spans="179:183" x14ac:dyDescent="0.35">
      <c r="FW16675" s="128"/>
      <c r="FX16675" s="128"/>
      <c r="FY16675" s="129"/>
      <c r="GA16675" s="128"/>
    </row>
    <row r="16676" spans="179:183" x14ac:dyDescent="0.35">
      <c r="FW16676" s="128"/>
      <c r="FX16676" s="128"/>
      <c r="FY16676" s="129"/>
      <c r="GA16676" s="128"/>
    </row>
    <row r="16677" spans="179:183" x14ac:dyDescent="0.35">
      <c r="FW16677" s="128"/>
      <c r="FX16677" s="128"/>
      <c r="FY16677" s="129"/>
      <c r="GA16677" s="128"/>
    </row>
    <row r="16678" spans="179:183" x14ac:dyDescent="0.35">
      <c r="FW16678" s="128"/>
      <c r="FX16678" s="128"/>
      <c r="FY16678" s="129"/>
      <c r="GA16678" s="128"/>
    </row>
    <row r="16679" spans="179:183" x14ac:dyDescent="0.35">
      <c r="FW16679" s="128"/>
      <c r="FX16679" s="128"/>
      <c r="FY16679" s="129"/>
      <c r="GA16679" s="128"/>
    </row>
    <row r="16680" spans="179:183" x14ac:dyDescent="0.35">
      <c r="FW16680" s="128"/>
      <c r="FX16680" s="128"/>
      <c r="FY16680" s="129"/>
      <c r="GA16680" s="128"/>
    </row>
    <row r="16681" spans="179:183" x14ac:dyDescent="0.35">
      <c r="FW16681" s="128"/>
      <c r="FX16681" s="128"/>
      <c r="FY16681" s="129"/>
      <c r="GA16681" s="128"/>
    </row>
    <row r="16682" spans="179:183" x14ac:dyDescent="0.35">
      <c r="FW16682" s="128"/>
      <c r="FX16682" s="128"/>
      <c r="FY16682" s="129"/>
      <c r="GA16682" s="128"/>
    </row>
    <row r="16683" spans="179:183" x14ac:dyDescent="0.35">
      <c r="FW16683" s="128"/>
      <c r="FX16683" s="128"/>
      <c r="FY16683" s="129"/>
      <c r="GA16683" s="128"/>
    </row>
    <row r="16684" spans="179:183" x14ac:dyDescent="0.35">
      <c r="FW16684" s="128"/>
      <c r="FX16684" s="128"/>
      <c r="FY16684" s="129"/>
      <c r="GA16684" s="128"/>
    </row>
    <row r="16685" spans="179:183" x14ac:dyDescent="0.35">
      <c r="FW16685" s="128"/>
      <c r="FX16685" s="128"/>
      <c r="FY16685" s="129"/>
      <c r="GA16685" s="128"/>
    </row>
    <row r="16686" spans="179:183" x14ac:dyDescent="0.35">
      <c r="FW16686" s="128"/>
      <c r="FX16686" s="128"/>
      <c r="FY16686" s="129"/>
      <c r="GA16686" s="128"/>
    </row>
    <row r="16687" spans="179:183" x14ac:dyDescent="0.35">
      <c r="FW16687" s="128"/>
      <c r="FX16687" s="128"/>
      <c r="FY16687" s="129"/>
      <c r="GA16687" s="128"/>
    </row>
    <row r="16688" spans="179:183" x14ac:dyDescent="0.35">
      <c r="FW16688" s="128"/>
      <c r="FX16688" s="128"/>
      <c r="FY16688" s="129"/>
      <c r="GA16688" s="128"/>
    </row>
    <row r="16689" spans="179:183" x14ac:dyDescent="0.35">
      <c r="FW16689" s="128"/>
      <c r="FX16689" s="128"/>
      <c r="FY16689" s="129"/>
      <c r="GA16689" s="128"/>
    </row>
    <row r="16690" spans="179:183" x14ac:dyDescent="0.35">
      <c r="FW16690" s="128"/>
      <c r="FX16690" s="128"/>
      <c r="FY16690" s="129"/>
      <c r="GA16690" s="128"/>
    </row>
    <row r="16691" spans="179:183" x14ac:dyDescent="0.35">
      <c r="FW16691" s="128"/>
      <c r="FX16691" s="128"/>
      <c r="FY16691" s="129"/>
      <c r="GA16691" s="128"/>
    </row>
    <row r="16692" spans="179:183" x14ac:dyDescent="0.35">
      <c r="FW16692" s="128"/>
      <c r="FX16692" s="128"/>
      <c r="FY16692" s="129"/>
      <c r="GA16692" s="128"/>
    </row>
    <row r="16693" spans="179:183" x14ac:dyDescent="0.35">
      <c r="FW16693" s="128"/>
      <c r="FX16693" s="128"/>
      <c r="FY16693" s="129"/>
      <c r="GA16693" s="128"/>
    </row>
    <row r="16694" spans="179:183" x14ac:dyDescent="0.35">
      <c r="FW16694" s="128"/>
      <c r="FX16694" s="128"/>
      <c r="FY16694" s="129"/>
      <c r="GA16694" s="128"/>
    </row>
    <row r="16695" spans="179:183" x14ac:dyDescent="0.35">
      <c r="FW16695" s="128"/>
      <c r="FX16695" s="128"/>
      <c r="FY16695" s="129"/>
      <c r="GA16695" s="128"/>
    </row>
    <row r="16696" spans="179:183" x14ac:dyDescent="0.35">
      <c r="FW16696" s="128"/>
      <c r="FX16696" s="128"/>
      <c r="FY16696" s="129"/>
      <c r="GA16696" s="128"/>
    </row>
    <row r="16697" spans="179:183" x14ac:dyDescent="0.35">
      <c r="FW16697" s="128"/>
      <c r="FX16697" s="128"/>
      <c r="FY16697" s="129"/>
      <c r="GA16697" s="128"/>
    </row>
    <row r="16698" spans="179:183" x14ac:dyDescent="0.35">
      <c r="FW16698" s="128"/>
      <c r="FX16698" s="128"/>
      <c r="FY16698" s="129"/>
      <c r="GA16698" s="128"/>
    </row>
    <row r="16699" spans="179:183" x14ac:dyDescent="0.35">
      <c r="FW16699" s="128"/>
      <c r="FX16699" s="128"/>
      <c r="FY16699" s="129"/>
      <c r="GA16699" s="128"/>
    </row>
    <row r="16700" spans="179:183" x14ac:dyDescent="0.35">
      <c r="FW16700" s="128"/>
      <c r="FX16700" s="128"/>
      <c r="FY16700" s="129"/>
      <c r="GA16700" s="128"/>
    </row>
    <row r="16701" spans="179:183" x14ac:dyDescent="0.35">
      <c r="FW16701" s="128"/>
      <c r="FX16701" s="128"/>
      <c r="FY16701" s="129"/>
      <c r="GA16701" s="128"/>
    </row>
    <row r="16702" spans="179:183" x14ac:dyDescent="0.35">
      <c r="FW16702" s="128"/>
      <c r="FX16702" s="128"/>
      <c r="FY16702" s="129"/>
      <c r="GA16702" s="128"/>
    </row>
    <row r="16703" spans="179:183" x14ac:dyDescent="0.35">
      <c r="FW16703" s="128"/>
      <c r="FX16703" s="128"/>
      <c r="FY16703" s="129"/>
      <c r="GA16703" s="128"/>
    </row>
    <row r="16704" spans="179:183" x14ac:dyDescent="0.35">
      <c r="FW16704" s="128"/>
      <c r="FX16704" s="128"/>
      <c r="FY16704" s="129"/>
      <c r="GA16704" s="128"/>
    </row>
    <row r="16705" spans="179:183" x14ac:dyDescent="0.35">
      <c r="FW16705" s="128"/>
      <c r="FX16705" s="128"/>
      <c r="FY16705" s="129"/>
      <c r="GA16705" s="128"/>
    </row>
    <row r="16706" spans="179:183" x14ac:dyDescent="0.35">
      <c r="FW16706" s="128"/>
      <c r="FX16706" s="128"/>
      <c r="FY16706" s="129"/>
      <c r="GA16706" s="128"/>
    </row>
    <row r="16707" spans="179:183" x14ac:dyDescent="0.35">
      <c r="FW16707" s="128"/>
      <c r="FX16707" s="128"/>
      <c r="FY16707" s="129"/>
      <c r="GA16707" s="128"/>
    </row>
    <row r="16708" spans="179:183" x14ac:dyDescent="0.35">
      <c r="FW16708" s="128"/>
      <c r="FX16708" s="128"/>
      <c r="FY16708" s="129"/>
      <c r="GA16708" s="128"/>
    </row>
    <row r="16709" spans="179:183" x14ac:dyDescent="0.35">
      <c r="FW16709" s="128"/>
      <c r="FX16709" s="128"/>
      <c r="FY16709" s="129"/>
      <c r="GA16709" s="128"/>
    </row>
    <row r="16710" spans="179:183" x14ac:dyDescent="0.35">
      <c r="FW16710" s="128"/>
      <c r="FX16710" s="128"/>
      <c r="FY16710" s="129"/>
      <c r="GA16710" s="128"/>
    </row>
    <row r="16711" spans="179:183" x14ac:dyDescent="0.35">
      <c r="FW16711" s="128"/>
      <c r="FX16711" s="128"/>
      <c r="FY16711" s="129"/>
      <c r="GA16711" s="128"/>
    </row>
    <row r="16712" spans="179:183" x14ac:dyDescent="0.35">
      <c r="FW16712" s="128"/>
      <c r="FX16712" s="128"/>
      <c r="FY16712" s="129"/>
      <c r="GA16712" s="128"/>
    </row>
    <row r="16713" spans="179:183" x14ac:dyDescent="0.35">
      <c r="FW16713" s="128"/>
      <c r="FX16713" s="128"/>
      <c r="FY16713" s="129"/>
      <c r="GA16713" s="128"/>
    </row>
    <row r="16714" spans="179:183" x14ac:dyDescent="0.35">
      <c r="FW16714" s="128"/>
      <c r="FX16714" s="128"/>
      <c r="FY16714" s="129"/>
      <c r="GA16714" s="128"/>
    </row>
    <row r="16715" spans="179:183" x14ac:dyDescent="0.35">
      <c r="FW16715" s="128"/>
      <c r="FX16715" s="128"/>
      <c r="FY16715" s="129"/>
      <c r="GA16715" s="128"/>
    </row>
    <row r="16716" spans="179:183" x14ac:dyDescent="0.35">
      <c r="FW16716" s="128"/>
      <c r="FX16716" s="128"/>
      <c r="FY16716" s="129"/>
      <c r="GA16716" s="128"/>
    </row>
    <row r="16717" spans="179:183" x14ac:dyDescent="0.35">
      <c r="FW16717" s="128"/>
      <c r="FX16717" s="128"/>
      <c r="FY16717" s="129"/>
      <c r="GA16717" s="128"/>
    </row>
    <row r="16718" spans="179:183" x14ac:dyDescent="0.35">
      <c r="FW16718" s="128"/>
      <c r="FX16718" s="128"/>
      <c r="FY16718" s="129"/>
      <c r="GA16718" s="128"/>
    </row>
    <row r="16719" spans="179:183" x14ac:dyDescent="0.35">
      <c r="FW16719" s="128"/>
      <c r="FX16719" s="128"/>
      <c r="FY16719" s="129"/>
      <c r="GA16719" s="128"/>
    </row>
    <row r="16720" spans="179:183" x14ac:dyDescent="0.35">
      <c r="FW16720" s="128"/>
      <c r="FX16720" s="128"/>
      <c r="FY16720" s="129"/>
      <c r="GA16720" s="128"/>
    </row>
    <row r="16721" spans="179:183" x14ac:dyDescent="0.35">
      <c r="FW16721" s="128"/>
      <c r="FX16721" s="128"/>
      <c r="FY16721" s="129"/>
      <c r="GA16721" s="128"/>
    </row>
    <row r="16722" spans="179:183" x14ac:dyDescent="0.35">
      <c r="FW16722" s="128"/>
      <c r="FX16722" s="128"/>
      <c r="FY16722" s="129"/>
      <c r="GA16722" s="128"/>
    </row>
    <row r="16723" spans="179:183" x14ac:dyDescent="0.35">
      <c r="FW16723" s="128"/>
      <c r="FX16723" s="128"/>
      <c r="FY16723" s="129"/>
      <c r="GA16723" s="128"/>
    </row>
    <row r="16724" spans="179:183" x14ac:dyDescent="0.35">
      <c r="FW16724" s="128"/>
      <c r="FX16724" s="128"/>
      <c r="FY16724" s="129"/>
      <c r="GA16724" s="128"/>
    </row>
    <row r="16725" spans="179:183" x14ac:dyDescent="0.35">
      <c r="FW16725" s="128"/>
      <c r="FX16725" s="128"/>
      <c r="FY16725" s="129"/>
      <c r="GA16725" s="128"/>
    </row>
    <row r="16726" spans="179:183" x14ac:dyDescent="0.35">
      <c r="FW16726" s="128"/>
      <c r="FX16726" s="128"/>
      <c r="FY16726" s="129"/>
      <c r="GA16726" s="128"/>
    </row>
    <row r="16727" spans="179:183" x14ac:dyDescent="0.35">
      <c r="FW16727" s="128"/>
      <c r="FX16727" s="128"/>
      <c r="FY16727" s="129"/>
      <c r="GA16727" s="128"/>
    </row>
    <row r="16728" spans="179:183" x14ac:dyDescent="0.35">
      <c r="FW16728" s="128"/>
      <c r="FX16728" s="128"/>
      <c r="FY16728" s="129"/>
      <c r="GA16728" s="128"/>
    </row>
    <row r="16729" spans="179:183" x14ac:dyDescent="0.35">
      <c r="FW16729" s="128"/>
      <c r="FX16729" s="128"/>
      <c r="FY16729" s="129"/>
      <c r="GA16729" s="128"/>
    </row>
    <row r="16730" spans="179:183" x14ac:dyDescent="0.35">
      <c r="FW16730" s="128"/>
      <c r="FX16730" s="128"/>
      <c r="FY16730" s="129"/>
      <c r="GA16730" s="128"/>
    </row>
    <row r="16731" spans="179:183" x14ac:dyDescent="0.35">
      <c r="FW16731" s="128"/>
      <c r="FX16731" s="128"/>
      <c r="FY16731" s="129"/>
      <c r="GA16731" s="128"/>
    </row>
    <row r="16732" spans="179:183" x14ac:dyDescent="0.35">
      <c r="FW16732" s="128"/>
      <c r="FX16732" s="128"/>
      <c r="FY16732" s="129"/>
      <c r="GA16732" s="128"/>
    </row>
    <row r="16733" spans="179:183" x14ac:dyDescent="0.35">
      <c r="FW16733" s="128"/>
      <c r="FX16733" s="128"/>
      <c r="FY16733" s="129"/>
      <c r="GA16733" s="128"/>
    </row>
    <row r="16734" spans="179:183" x14ac:dyDescent="0.35">
      <c r="FW16734" s="128"/>
      <c r="FX16734" s="128"/>
      <c r="FY16734" s="129"/>
      <c r="GA16734" s="128"/>
    </row>
    <row r="16735" spans="179:183" x14ac:dyDescent="0.35">
      <c r="FW16735" s="128"/>
      <c r="FX16735" s="128"/>
      <c r="FY16735" s="129"/>
      <c r="GA16735" s="128"/>
    </row>
    <row r="16736" spans="179:183" x14ac:dyDescent="0.35">
      <c r="FW16736" s="128"/>
      <c r="FX16736" s="128"/>
      <c r="FY16736" s="129"/>
      <c r="GA16736" s="128"/>
    </row>
    <row r="16737" spans="179:183" x14ac:dyDescent="0.35">
      <c r="FW16737" s="128"/>
      <c r="FX16737" s="128"/>
      <c r="FY16737" s="129"/>
      <c r="GA16737" s="128"/>
    </row>
    <row r="16738" spans="179:183" x14ac:dyDescent="0.35">
      <c r="FW16738" s="128"/>
      <c r="FX16738" s="128"/>
      <c r="FY16738" s="129"/>
      <c r="GA16738" s="128"/>
    </row>
    <row r="16739" spans="179:183" x14ac:dyDescent="0.35">
      <c r="FW16739" s="128"/>
      <c r="FX16739" s="128"/>
      <c r="FY16739" s="129"/>
      <c r="GA16739" s="128"/>
    </row>
    <row r="16740" spans="179:183" x14ac:dyDescent="0.35">
      <c r="FW16740" s="128"/>
      <c r="FX16740" s="128"/>
      <c r="FY16740" s="129"/>
      <c r="GA16740" s="128"/>
    </row>
    <row r="16741" spans="179:183" x14ac:dyDescent="0.35">
      <c r="FW16741" s="128"/>
      <c r="FX16741" s="128"/>
      <c r="FY16741" s="129"/>
      <c r="GA16741" s="128"/>
    </row>
    <row r="16742" spans="179:183" x14ac:dyDescent="0.35">
      <c r="FW16742" s="128"/>
      <c r="FX16742" s="128"/>
      <c r="FY16742" s="129"/>
      <c r="GA16742" s="128"/>
    </row>
    <row r="16743" spans="179:183" x14ac:dyDescent="0.35">
      <c r="FW16743" s="128"/>
      <c r="FX16743" s="128"/>
      <c r="FY16743" s="129"/>
      <c r="GA16743" s="128"/>
    </row>
    <row r="16744" spans="179:183" x14ac:dyDescent="0.35">
      <c r="FW16744" s="128"/>
      <c r="FX16744" s="128"/>
      <c r="FY16744" s="129"/>
      <c r="GA16744" s="128"/>
    </row>
    <row r="16745" spans="179:183" x14ac:dyDescent="0.35">
      <c r="FW16745" s="128"/>
      <c r="FX16745" s="128"/>
      <c r="FY16745" s="129"/>
      <c r="GA16745" s="128"/>
    </row>
    <row r="16746" spans="179:183" x14ac:dyDescent="0.35">
      <c r="FW16746" s="128"/>
      <c r="FX16746" s="128"/>
      <c r="FY16746" s="129"/>
      <c r="GA16746" s="128"/>
    </row>
    <row r="16747" spans="179:183" x14ac:dyDescent="0.35">
      <c r="FW16747" s="128"/>
      <c r="FX16747" s="128"/>
      <c r="FY16747" s="129"/>
      <c r="GA16747" s="128"/>
    </row>
    <row r="16748" spans="179:183" x14ac:dyDescent="0.35">
      <c r="FW16748" s="128"/>
      <c r="FX16748" s="128"/>
      <c r="FY16748" s="129"/>
      <c r="GA16748" s="128"/>
    </row>
    <row r="16749" spans="179:183" x14ac:dyDescent="0.35">
      <c r="FW16749" s="128"/>
      <c r="FX16749" s="128"/>
      <c r="FY16749" s="129"/>
      <c r="GA16749" s="128"/>
    </row>
    <row r="16750" spans="179:183" x14ac:dyDescent="0.35">
      <c r="FW16750" s="128"/>
      <c r="FX16750" s="128"/>
      <c r="FY16750" s="129"/>
      <c r="GA16750" s="128"/>
    </row>
    <row r="16751" spans="179:183" x14ac:dyDescent="0.35">
      <c r="FW16751" s="128"/>
      <c r="FX16751" s="128"/>
      <c r="FY16751" s="129"/>
      <c r="GA16751" s="128"/>
    </row>
    <row r="16752" spans="179:183" x14ac:dyDescent="0.35">
      <c r="FW16752" s="128"/>
      <c r="FX16752" s="128"/>
      <c r="FY16752" s="129"/>
      <c r="GA16752" s="128"/>
    </row>
    <row r="16753" spans="179:183" x14ac:dyDescent="0.35">
      <c r="FW16753" s="128"/>
      <c r="FX16753" s="128"/>
      <c r="FY16753" s="129"/>
      <c r="GA16753" s="128"/>
    </row>
    <row r="16754" spans="179:183" x14ac:dyDescent="0.35">
      <c r="FW16754" s="128"/>
      <c r="FX16754" s="128"/>
      <c r="FY16754" s="129"/>
      <c r="GA16754" s="128"/>
    </row>
    <row r="16755" spans="179:183" x14ac:dyDescent="0.35">
      <c r="FW16755" s="128"/>
      <c r="FX16755" s="128"/>
      <c r="FY16755" s="129"/>
      <c r="GA16755" s="128"/>
    </row>
    <row r="16756" spans="179:183" x14ac:dyDescent="0.35">
      <c r="FW16756" s="128"/>
      <c r="FX16756" s="128"/>
      <c r="FY16756" s="129"/>
      <c r="GA16756" s="128"/>
    </row>
    <row r="16757" spans="179:183" x14ac:dyDescent="0.35">
      <c r="FW16757" s="128"/>
      <c r="FX16757" s="128"/>
      <c r="FY16757" s="129"/>
      <c r="GA16757" s="128"/>
    </row>
    <row r="16758" spans="179:183" x14ac:dyDescent="0.35">
      <c r="FW16758" s="128"/>
      <c r="FX16758" s="128"/>
      <c r="FY16758" s="129"/>
      <c r="GA16758" s="128"/>
    </row>
    <row r="16759" spans="179:183" x14ac:dyDescent="0.35">
      <c r="FW16759" s="128"/>
      <c r="FX16759" s="128"/>
      <c r="FY16759" s="129"/>
      <c r="GA16759" s="128"/>
    </row>
    <row r="16760" spans="179:183" x14ac:dyDescent="0.35">
      <c r="FW16760" s="128"/>
      <c r="FX16760" s="128"/>
      <c r="FY16760" s="129"/>
      <c r="GA16760" s="128"/>
    </row>
    <row r="16761" spans="179:183" x14ac:dyDescent="0.35">
      <c r="FW16761" s="128"/>
      <c r="FX16761" s="128"/>
      <c r="FY16761" s="129"/>
      <c r="GA16761" s="128"/>
    </row>
    <row r="16762" spans="179:183" x14ac:dyDescent="0.35">
      <c r="FW16762" s="128"/>
      <c r="FX16762" s="128"/>
      <c r="FY16762" s="129"/>
      <c r="GA16762" s="128"/>
    </row>
    <row r="16763" spans="179:183" x14ac:dyDescent="0.35">
      <c r="FW16763" s="128"/>
      <c r="FX16763" s="128"/>
      <c r="FY16763" s="129"/>
      <c r="GA16763" s="128"/>
    </row>
    <row r="16764" spans="179:183" x14ac:dyDescent="0.35">
      <c r="FW16764" s="128"/>
      <c r="FX16764" s="128"/>
      <c r="FY16764" s="129"/>
      <c r="GA16764" s="128"/>
    </row>
    <row r="16765" spans="179:183" x14ac:dyDescent="0.35">
      <c r="FW16765" s="128"/>
      <c r="FX16765" s="128"/>
      <c r="FY16765" s="129"/>
      <c r="GA16765" s="128"/>
    </row>
    <row r="16766" spans="179:183" x14ac:dyDescent="0.35">
      <c r="FW16766" s="128"/>
      <c r="FX16766" s="128"/>
      <c r="FY16766" s="129"/>
      <c r="GA16766" s="128"/>
    </row>
    <row r="16767" spans="179:183" x14ac:dyDescent="0.35">
      <c r="FW16767" s="128"/>
      <c r="FX16767" s="128"/>
      <c r="FY16767" s="129"/>
      <c r="GA16767" s="128"/>
    </row>
    <row r="16768" spans="179:183" x14ac:dyDescent="0.35">
      <c r="FW16768" s="128"/>
      <c r="FX16768" s="128"/>
      <c r="FY16768" s="129"/>
      <c r="GA16768" s="128"/>
    </row>
    <row r="16769" spans="179:183" x14ac:dyDescent="0.35">
      <c r="FW16769" s="128"/>
      <c r="FX16769" s="128"/>
      <c r="FY16769" s="129"/>
      <c r="GA16769" s="128"/>
    </row>
    <row r="16770" spans="179:183" x14ac:dyDescent="0.35">
      <c r="FW16770" s="128"/>
      <c r="FX16770" s="128"/>
      <c r="FY16770" s="129"/>
      <c r="GA16770" s="128"/>
    </row>
    <row r="16771" spans="179:183" x14ac:dyDescent="0.35">
      <c r="FW16771" s="128"/>
      <c r="FX16771" s="128"/>
      <c r="FY16771" s="129"/>
      <c r="GA16771" s="128"/>
    </row>
    <row r="16772" spans="179:183" x14ac:dyDescent="0.35">
      <c r="FW16772" s="128"/>
      <c r="FX16772" s="128"/>
      <c r="FY16772" s="129"/>
      <c r="GA16772" s="128"/>
    </row>
    <row r="16773" spans="179:183" x14ac:dyDescent="0.35">
      <c r="FW16773" s="128"/>
      <c r="FX16773" s="128"/>
      <c r="FY16773" s="129"/>
      <c r="GA16773" s="128"/>
    </row>
    <row r="16774" spans="179:183" x14ac:dyDescent="0.35">
      <c r="FW16774" s="128"/>
      <c r="FX16774" s="128"/>
      <c r="FY16774" s="129"/>
      <c r="GA16774" s="128"/>
    </row>
    <row r="16775" spans="179:183" x14ac:dyDescent="0.35">
      <c r="FW16775" s="128"/>
      <c r="FX16775" s="128"/>
      <c r="FY16775" s="129"/>
      <c r="GA16775" s="128"/>
    </row>
    <row r="16776" spans="179:183" x14ac:dyDescent="0.35">
      <c r="FW16776" s="128"/>
      <c r="FX16776" s="128"/>
      <c r="FY16776" s="129"/>
      <c r="GA16776" s="128"/>
    </row>
    <row r="16777" spans="179:183" x14ac:dyDescent="0.35">
      <c r="FW16777" s="128"/>
      <c r="FX16777" s="128"/>
      <c r="FY16777" s="129"/>
      <c r="GA16777" s="128"/>
    </row>
    <row r="16778" spans="179:183" x14ac:dyDescent="0.35">
      <c r="FW16778" s="128"/>
      <c r="FX16778" s="128"/>
      <c r="FY16778" s="129"/>
      <c r="GA16778" s="128"/>
    </row>
    <row r="16779" spans="179:183" x14ac:dyDescent="0.35">
      <c r="FW16779" s="128"/>
      <c r="FX16779" s="128"/>
      <c r="FY16779" s="129"/>
      <c r="GA16779" s="128"/>
    </row>
    <row r="16780" spans="179:183" x14ac:dyDescent="0.35">
      <c r="FW16780" s="128"/>
      <c r="FX16780" s="128"/>
      <c r="FY16780" s="129"/>
      <c r="GA16780" s="128"/>
    </row>
    <row r="16781" spans="179:183" x14ac:dyDescent="0.35">
      <c r="FW16781" s="128"/>
      <c r="FX16781" s="128"/>
      <c r="FY16781" s="129"/>
      <c r="GA16781" s="128"/>
    </row>
    <row r="16782" spans="179:183" x14ac:dyDescent="0.35">
      <c r="FW16782" s="128"/>
      <c r="FX16782" s="128"/>
      <c r="FY16782" s="129"/>
      <c r="GA16782" s="128"/>
    </row>
    <row r="16783" spans="179:183" x14ac:dyDescent="0.35">
      <c r="FW16783" s="128"/>
      <c r="FX16783" s="128"/>
      <c r="FY16783" s="129"/>
      <c r="GA16783" s="128"/>
    </row>
    <row r="16784" spans="179:183" x14ac:dyDescent="0.35">
      <c r="FW16784" s="128"/>
      <c r="FX16784" s="128"/>
      <c r="FY16784" s="129"/>
      <c r="GA16784" s="128"/>
    </row>
    <row r="16785" spans="179:183" x14ac:dyDescent="0.35">
      <c r="FW16785" s="128"/>
      <c r="FX16785" s="128"/>
      <c r="FY16785" s="129"/>
      <c r="GA16785" s="128"/>
    </row>
    <row r="16786" spans="179:183" x14ac:dyDescent="0.35">
      <c r="FW16786" s="128"/>
      <c r="FX16786" s="128"/>
      <c r="FY16786" s="129"/>
      <c r="GA16786" s="128"/>
    </row>
    <row r="16787" spans="179:183" x14ac:dyDescent="0.35">
      <c r="FW16787" s="128"/>
      <c r="FX16787" s="128"/>
      <c r="FY16787" s="129"/>
      <c r="GA16787" s="128"/>
    </row>
    <row r="16788" spans="179:183" x14ac:dyDescent="0.35">
      <c r="FW16788" s="128"/>
      <c r="FX16788" s="128"/>
      <c r="FY16788" s="129"/>
      <c r="GA16788" s="128"/>
    </row>
    <row r="16789" spans="179:183" x14ac:dyDescent="0.35">
      <c r="FW16789" s="128"/>
      <c r="FX16789" s="128"/>
      <c r="FY16789" s="129"/>
      <c r="GA16789" s="128"/>
    </row>
    <row r="16790" spans="179:183" x14ac:dyDescent="0.35">
      <c r="FW16790" s="128"/>
      <c r="FX16790" s="128"/>
      <c r="FY16790" s="129"/>
      <c r="GA16790" s="128"/>
    </row>
    <row r="16791" spans="179:183" x14ac:dyDescent="0.35">
      <c r="FW16791" s="128"/>
      <c r="FX16791" s="128"/>
      <c r="FY16791" s="129"/>
      <c r="GA16791" s="128"/>
    </row>
    <row r="16792" spans="179:183" x14ac:dyDescent="0.35">
      <c r="FW16792" s="128"/>
      <c r="FX16792" s="128"/>
      <c r="FY16792" s="129"/>
      <c r="GA16792" s="128"/>
    </row>
    <row r="16793" spans="179:183" x14ac:dyDescent="0.35">
      <c r="FW16793" s="128"/>
      <c r="FX16793" s="128"/>
      <c r="FY16793" s="129"/>
      <c r="GA16793" s="128"/>
    </row>
    <row r="16794" spans="179:183" x14ac:dyDescent="0.35">
      <c r="FW16794" s="128"/>
      <c r="FX16794" s="128"/>
      <c r="FY16794" s="129"/>
      <c r="GA16794" s="128"/>
    </row>
    <row r="16795" spans="179:183" x14ac:dyDescent="0.35">
      <c r="FW16795" s="128"/>
      <c r="FX16795" s="128"/>
      <c r="FY16795" s="129"/>
      <c r="GA16795" s="128"/>
    </row>
    <row r="16796" spans="179:183" x14ac:dyDescent="0.35">
      <c r="FW16796" s="128"/>
      <c r="FX16796" s="128"/>
      <c r="FY16796" s="129"/>
      <c r="GA16796" s="128"/>
    </row>
    <row r="16797" spans="179:183" x14ac:dyDescent="0.35">
      <c r="FW16797" s="128"/>
      <c r="FX16797" s="128"/>
      <c r="FY16797" s="129"/>
      <c r="GA16797" s="128"/>
    </row>
    <row r="16798" spans="179:183" x14ac:dyDescent="0.35">
      <c r="FW16798" s="128"/>
      <c r="FX16798" s="128"/>
      <c r="FY16798" s="129"/>
      <c r="GA16798" s="128"/>
    </row>
    <row r="16799" spans="179:183" x14ac:dyDescent="0.35">
      <c r="FW16799" s="128"/>
      <c r="FX16799" s="128"/>
      <c r="FY16799" s="129"/>
      <c r="GA16799" s="128"/>
    </row>
    <row r="16800" spans="179:183" x14ac:dyDescent="0.35">
      <c r="FW16800" s="128"/>
      <c r="FX16800" s="128"/>
      <c r="FY16800" s="129"/>
      <c r="GA16800" s="128"/>
    </row>
    <row r="16801" spans="179:183" x14ac:dyDescent="0.35">
      <c r="FW16801" s="128"/>
      <c r="FX16801" s="128"/>
      <c r="FY16801" s="129"/>
      <c r="GA16801" s="128"/>
    </row>
    <row r="16802" spans="179:183" x14ac:dyDescent="0.35">
      <c r="FW16802" s="128"/>
      <c r="FX16802" s="128"/>
      <c r="FY16802" s="129"/>
      <c r="GA16802" s="128"/>
    </row>
    <row r="16803" spans="179:183" x14ac:dyDescent="0.35">
      <c r="FW16803" s="128"/>
      <c r="FX16803" s="128"/>
      <c r="FY16803" s="129"/>
      <c r="GA16803" s="128"/>
    </row>
    <row r="16804" spans="179:183" x14ac:dyDescent="0.35">
      <c r="FW16804" s="128"/>
      <c r="FX16804" s="128"/>
      <c r="FY16804" s="129"/>
      <c r="GA16804" s="128"/>
    </row>
    <row r="16805" spans="179:183" x14ac:dyDescent="0.35">
      <c r="FW16805" s="128"/>
      <c r="FX16805" s="128"/>
      <c r="FY16805" s="129"/>
      <c r="GA16805" s="128"/>
    </row>
    <row r="16806" spans="179:183" x14ac:dyDescent="0.35">
      <c r="FW16806" s="128"/>
      <c r="FX16806" s="128"/>
      <c r="FY16806" s="129"/>
      <c r="GA16806" s="128"/>
    </row>
    <row r="16807" spans="179:183" x14ac:dyDescent="0.35">
      <c r="FW16807" s="128"/>
      <c r="FX16807" s="128"/>
      <c r="FY16807" s="129"/>
      <c r="GA16807" s="128"/>
    </row>
    <row r="16808" spans="179:183" x14ac:dyDescent="0.35">
      <c r="FW16808" s="128"/>
      <c r="FX16808" s="128"/>
      <c r="FY16808" s="129"/>
      <c r="GA16808" s="128"/>
    </row>
    <row r="16809" spans="179:183" x14ac:dyDescent="0.35">
      <c r="FW16809" s="128"/>
      <c r="FX16809" s="128"/>
      <c r="FY16809" s="129"/>
      <c r="GA16809" s="128"/>
    </row>
    <row r="16810" spans="179:183" x14ac:dyDescent="0.35">
      <c r="FW16810" s="128"/>
      <c r="FX16810" s="128"/>
      <c r="FY16810" s="129"/>
      <c r="GA16810" s="128"/>
    </row>
    <row r="16811" spans="179:183" x14ac:dyDescent="0.35">
      <c r="FW16811" s="128"/>
      <c r="FX16811" s="128"/>
      <c r="FY16811" s="129"/>
      <c r="GA16811" s="128"/>
    </row>
    <row r="16812" spans="179:183" x14ac:dyDescent="0.35">
      <c r="FW16812" s="128"/>
      <c r="FX16812" s="128"/>
      <c r="FY16812" s="129"/>
      <c r="GA16812" s="128"/>
    </row>
    <row r="16813" spans="179:183" x14ac:dyDescent="0.35">
      <c r="FW16813" s="128"/>
      <c r="FX16813" s="128"/>
      <c r="FY16813" s="129"/>
      <c r="GA16813" s="128"/>
    </row>
    <row r="16814" spans="179:183" x14ac:dyDescent="0.35">
      <c r="FW16814" s="128"/>
      <c r="FX16814" s="128"/>
      <c r="FY16814" s="129"/>
      <c r="GA16814" s="128"/>
    </row>
    <row r="16815" spans="179:183" x14ac:dyDescent="0.35">
      <c r="FW16815" s="128"/>
      <c r="FX16815" s="128"/>
      <c r="FY16815" s="129"/>
      <c r="GA16815" s="128"/>
    </row>
    <row r="16816" spans="179:183" x14ac:dyDescent="0.35">
      <c r="FW16816" s="128"/>
      <c r="FX16816" s="128"/>
      <c r="FY16816" s="129"/>
      <c r="GA16816" s="128"/>
    </row>
    <row r="16817" spans="179:183" x14ac:dyDescent="0.35">
      <c r="FW16817" s="128"/>
      <c r="FX16817" s="128"/>
      <c r="FY16817" s="129"/>
      <c r="GA16817" s="128"/>
    </row>
    <row r="16818" spans="179:183" x14ac:dyDescent="0.35">
      <c r="FW16818" s="128"/>
      <c r="FX16818" s="128"/>
      <c r="FY16818" s="129"/>
      <c r="GA16818" s="128"/>
    </row>
    <row r="16819" spans="179:183" x14ac:dyDescent="0.35">
      <c r="FW16819" s="128"/>
      <c r="FX16819" s="128"/>
      <c r="FY16819" s="129"/>
      <c r="GA16819" s="128"/>
    </row>
    <row r="16820" spans="179:183" x14ac:dyDescent="0.35">
      <c r="FW16820" s="128"/>
      <c r="FX16820" s="128"/>
      <c r="FY16820" s="129"/>
      <c r="GA16820" s="128"/>
    </row>
    <row r="16821" spans="179:183" x14ac:dyDescent="0.35">
      <c r="FW16821" s="128"/>
      <c r="FX16821" s="128"/>
      <c r="FY16821" s="129"/>
      <c r="GA16821" s="128"/>
    </row>
    <row r="16822" spans="179:183" x14ac:dyDescent="0.35">
      <c r="FW16822" s="128"/>
      <c r="FX16822" s="128"/>
      <c r="FY16822" s="129"/>
      <c r="GA16822" s="128"/>
    </row>
    <row r="16823" spans="179:183" x14ac:dyDescent="0.35">
      <c r="FW16823" s="128"/>
      <c r="FX16823" s="128"/>
      <c r="FY16823" s="129"/>
      <c r="GA16823" s="128"/>
    </row>
    <row r="16824" spans="179:183" x14ac:dyDescent="0.35">
      <c r="FW16824" s="128"/>
      <c r="FX16824" s="128"/>
      <c r="FY16824" s="129"/>
      <c r="GA16824" s="128"/>
    </row>
    <row r="16825" spans="179:183" x14ac:dyDescent="0.35">
      <c r="FW16825" s="128"/>
      <c r="FX16825" s="128"/>
      <c r="FY16825" s="129"/>
      <c r="GA16825" s="128"/>
    </row>
    <row r="16826" spans="179:183" x14ac:dyDescent="0.35">
      <c r="FW16826" s="128"/>
      <c r="FX16826" s="128"/>
      <c r="FY16826" s="129"/>
      <c r="GA16826" s="128"/>
    </row>
    <row r="16827" spans="179:183" x14ac:dyDescent="0.35">
      <c r="FW16827" s="128"/>
      <c r="FX16827" s="128"/>
      <c r="FY16827" s="129"/>
      <c r="GA16827" s="128"/>
    </row>
    <row r="16828" spans="179:183" x14ac:dyDescent="0.35">
      <c r="FW16828" s="128"/>
      <c r="FX16828" s="128"/>
      <c r="FY16828" s="129"/>
      <c r="GA16828" s="128"/>
    </row>
    <row r="16829" spans="179:183" x14ac:dyDescent="0.35">
      <c r="FW16829" s="128"/>
      <c r="FX16829" s="128"/>
      <c r="FY16829" s="129"/>
      <c r="GA16829" s="128"/>
    </row>
    <row r="16830" spans="179:183" x14ac:dyDescent="0.35">
      <c r="FW16830" s="128"/>
      <c r="FX16830" s="128"/>
      <c r="FY16830" s="129"/>
      <c r="GA16830" s="128"/>
    </row>
    <row r="16831" spans="179:183" x14ac:dyDescent="0.35">
      <c r="FW16831" s="128"/>
      <c r="FX16831" s="128"/>
      <c r="FY16831" s="129"/>
      <c r="GA16831" s="128"/>
    </row>
    <row r="16832" spans="179:183" x14ac:dyDescent="0.35">
      <c r="FW16832" s="128"/>
      <c r="FX16832" s="128"/>
      <c r="FY16832" s="129"/>
      <c r="GA16832" s="128"/>
    </row>
    <row r="16833" spans="179:183" x14ac:dyDescent="0.35">
      <c r="FW16833" s="128"/>
      <c r="FX16833" s="128"/>
      <c r="FY16833" s="129"/>
      <c r="GA16833" s="128"/>
    </row>
    <row r="16834" spans="179:183" x14ac:dyDescent="0.35">
      <c r="FW16834" s="128"/>
      <c r="FX16834" s="128"/>
      <c r="FY16834" s="129"/>
      <c r="GA16834" s="128"/>
    </row>
    <row r="16835" spans="179:183" x14ac:dyDescent="0.35">
      <c r="FW16835" s="128"/>
      <c r="FX16835" s="128"/>
      <c r="FY16835" s="129"/>
      <c r="GA16835" s="128"/>
    </row>
    <row r="16836" spans="179:183" x14ac:dyDescent="0.35">
      <c r="FW16836" s="128"/>
      <c r="FX16836" s="128"/>
      <c r="FY16836" s="129"/>
      <c r="GA16836" s="128"/>
    </row>
    <row r="16837" spans="179:183" x14ac:dyDescent="0.35">
      <c r="FW16837" s="128"/>
      <c r="FX16837" s="128"/>
      <c r="FY16837" s="129"/>
      <c r="GA16837" s="128"/>
    </row>
    <row r="16838" spans="179:183" x14ac:dyDescent="0.35">
      <c r="FW16838" s="128"/>
      <c r="FX16838" s="128"/>
      <c r="FY16838" s="129"/>
      <c r="GA16838" s="128"/>
    </row>
    <row r="16839" spans="179:183" x14ac:dyDescent="0.35">
      <c r="FW16839" s="128"/>
      <c r="FX16839" s="128"/>
      <c r="FY16839" s="129"/>
      <c r="GA16839" s="128"/>
    </row>
    <row r="16840" spans="179:183" x14ac:dyDescent="0.35">
      <c r="FW16840" s="128"/>
      <c r="FX16840" s="128"/>
      <c r="FY16840" s="129"/>
      <c r="GA16840" s="128"/>
    </row>
    <row r="16841" spans="179:183" x14ac:dyDescent="0.35">
      <c r="FW16841" s="128"/>
      <c r="FX16841" s="128"/>
      <c r="FY16841" s="129"/>
      <c r="GA16841" s="128"/>
    </row>
    <row r="16842" spans="179:183" x14ac:dyDescent="0.35">
      <c r="FW16842" s="128"/>
      <c r="FX16842" s="128"/>
      <c r="FY16842" s="129"/>
      <c r="GA16842" s="128"/>
    </row>
    <row r="16843" spans="179:183" x14ac:dyDescent="0.35">
      <c r="FW16843" s="128"/>
      <c r="FX16843" s="128"/>
      <c r="FY16843" s="129"/>
      <c r="GA16843" s="128"/>
    </row>
    <row r="16844" spans="179:183" x14ac:dyDescent="0.35">
      <c r="FW16844" s="128"/>
      <c r="FX16844" s="128"/>
      <c r="FY16844" s="129"/>
      <c r="GA16844" s="128"/>
    </row>
    <row r="16845" spans="179:183" x14ac:dyDescent="0.35">
      <c r="FW16845" s="128"/>
      <c r="FX16845" s="128"/>
      <c r="FY16845" s="129"/>
      <c r="GA16845" s="128"/>
    </row>
    <row r="16846" spans="179:183" x14ac:dyDescent="0.35">
      <c r="FW16846" s="128"/>
      <c r="FX16846" s="128"/>
      <c r="FY16846" s="129"/>
      <c r="GA16846" s="128"/>
    </row>
    <row r="16847" spans="179:183" x14ac:dyDescent="0.35">
      <c r="FW16847" s="128"/>
      <c r="FX16847" s="128"/>
      <c r="FY16847" s="129"/>
      <c r="GA16847" s="128"/>
    </row>
    <row r="16848" spans="179:183" x14ac:dyDescent="0.35">
      <c r="FW16848" s="128"/>
      <c r="FX16848" s="128"/>
      <c r="FY16848" s="129"/>
      <c r="GA16848" s="128"/>
    </row>
    <row r="16849" spans="179:183" x14ac:dyDescent="0.35">
      <c r="FW16849" s="128"/>
      <c r="FX16849" s="128"/>
      <c r="FY16849" s="129"/>
      <c r="GA16849" s="128"/>
    </row>
    <row r="16850" spans="179:183" x14ac:dyDescent="0.35">
      <c r="FW16850" s="128"/>
      <c r="FX16850" s="128"/>
      <c r="FY16850" s="129"/>
      <c r="GA16850" s="128"/>
    </row>
    <row r="16851" spans="179:183" x14ac:dyDescent="0.35">
      <c r="FW16851" s="128"/>
      <c r="FX16851" s="128"/>
      <c r="FY16851" s="129"/>
      <c r="GA16851" s="128"/>
    </row>
    <row r="16852" spans="179:183" x14ac:dyDescent="0.35">
      <c r="FW16852" s="128"/>
      <c r="FX16852" s="128"/>
      <c r="FY16852" s="129"/>
      <c r="GA16852" s="128"/>
    </row>
    <row r="16853" spans="179:183" x14ac:dyDescent="0.35">
      <c r="FW16853" s="128"/>
      <c r="FX16853" s="128"/>
      <c r="FY16853" s="129"/>
      <c r="GA16853" s="128"/>
    </row>
    <row r="16854" spans="179:183" x14ac:dyDescent="0.35">
      <c r="FW16854" s="128"/>
      <c r="FX16854" s="128"/>
      <c r="FY16854" s="129"/>
      <c r="GA16854" s="128"/>
    </row>
    <row r="16855" spans="179:183" x14ac:dyDescent="0.35">
      <c r="FW16855" s="128"/>
      <c r="FX16855" s="128"/>
      <c r="FY16855" s="129"/>
      <c r="GA16855" s="128"/>
    </row>
    <row r="16856" spans="179:183" x14ac:dyDescent="0.35">
      <c r="FW16856" s="128"/>
      <c r="FX16856" s="128"/>
      <c r="FY16856" s="129"/>
      <c r="GA16856" s="128"/>
    </row>
    <row r="16857" spans="179:183" x14ac:dyDescent="0.35">
      <c r="FW16857" s="128"/>
      <c r="FX16857" s="128"/>
      <c r="FY16857" s="129"/>
      <c r="GA16857" s="128"/>
    </row>
    <row r="16858" spans="179:183" x14ac:dyDescent="0.35">
      <c r="FW16858" s="128"/>
      <c r="FX16858" s="128"/>
      <c r="FY16858" s="129"/>
      <c r="GA16858" s="128"/>
    </row>
    <row r="16859" spans="179:183" x14ac:dyDescent="0.35">
      <c r="FW16859" s="128"/>
      <c r="FX16859" s="128"/>
      <c r="FY16859" s="129"/>
      <c r="GA16859" s="128"/>
    </row>
    <row r="16860" spans="179:183" x14ac:dyDescent="0.35">
      <c r="FW16860" s="128"/>
      <c r="FX16860" s="128"/>
      <c r="FY16860" s="129"/>
      <c r="GA16860" s="128"/>
    </row>
    <row r="16861" spans="179:183" x14ac:dyDescent="0.35">
      <c r="FW16861" s="128"/>
      <c r="FX16861" s="128"/>
      <c r="FY16861" s="129"/>
      <c r="GA16861" s="128"/>
    </row>
    <row r="16862" spans="179:183" x14ac:dyDescent="0.35">
      <c r="FW16862" s="128"/>
      <c r="FX16862" s="128"/>
      <c r="FY16862" s="129"/>
      <c r="GA16862" s="128"/>
    </row>
    <row r="16863" spans="179:183" x14ac:dyDescent="0.35">
      <c r="FW16863" s="128"/>
      <c r="FX16863" s="128"/>
      <c r="FY16863" s="129"/>
      <c r="GA16863" s="128"/>
    </row>
    <row r="16864" spans="179:183" x14ac:dyDescent="0.35">
      <c r="FW16864" s="128"/>
      <c r="FX16864" s="128"/>
      <c r="FY16864" s="129"/>
      <c r="GA16864" s="128"/>
    </row>
    <row r="16865" spans="179:183" x14ac:dyDescent="0.35">
      <c r="FW16865" s="128"/>
      <c r="FX16865" s="128"/>
      <c r="FY16865" s="129"/>
      <c r="GA16865" s="128"/>
    </row>
    <row r="16866" spans="179:183" x14ac:dyDescent="0.35">
      <c r="FW16866" s="128"/>
      <c r="FX16866" s="128"/>
      <c r="FY16866" s="129"/>
      <c r="GA16866" s="128"/>
    </row>
    <row r="16867" spans="179:183" x14ac:dyDescent="0.35">
      <c r="FW16867" s="128"/>
      <c r="FX16867" s="128"/>
      <c r="FY16867" s="129"/>
      <c r="GA16867" s="128"/>
    </row>
    <row r="16868" spans="179:183" x14ac:dyDescent="0.35">
      <c r="FW16868" s="128"/>
      <c r="FX16868" s="128"/>
      <c r="FY16868" s="129"/>
      <c r="GA16868" s="128"/>
    </row>
    <row r="16869" spans="179:183" x14ac:dyDescent="0.35">
      <c r="FW16869" s="128"/>
      <c r="FX16869" s="128"/>
      <c r="FY16869" s="129"/>
      <c r="GA16869" s="128"/>
    </row>
    <row r="16870" spans="179:183" x14ac:dyDescent="0.35">
      <c r="FW16870" s="128"/>
      <c r="FX16870" s="128"/>
      <c r="FY16870" s="129"/>
      <c r="GA16870" s="128"/>
    </row>
    <row r="16871" spans="179:183" x14ac:dyDescent="0.35">
      <c r="FW16871" s="128"/>
      <c r="FX16871" s="128"/>
      <c r="FY16871" s="129"/>
      <c r="GA16871" s="128"/>
    </row>
    <row r="16872" spans="179:183" x14ac:dyDescent="0.35">
      <c r="FW16872" s="128"/>
      <c r="FX16872" s="128"/>
      <c r="FY16872" s="129"/>
      <c r="GA16872" s="128"/>
    </row>
    <row r="16873" spans="179:183" x14ac:dyDescent="0.35">
      <c r="FW16873" s="128"/>
      <c r="FX16873" s="128"/>
      <c r="FY16873" s="129"/>
      <c r="GA16873" s="128"/>
    </row>
    <row r="16874" spans="179:183" x14ac:dyDescent="0.35">
      <c r="FW16874" s="128"/>
      <c r="FX16874" s="128"/>
      <c r="FY16874" s="129"/>
      <c r="GA16874" s="128"/>
    </row>
    <row r="16875" spans="179:183" x14ac:dyDescent="0.35">
      <c r="FW16875" s="128"/>
      <c r="FX16875" s="128"/>
      <c r="FY16875" s="129"/>
      <c r="GA16875" s="128"/>
    </row>
    <row r="16876" spans="179:183" x14ac:dyDescent="0.35">
      <c r="FW16876" s="128"/>
      <c r="FX16876" s="128"/>
      <c r="FY16876" s="129"/>
      <c r="GA16876" s="128"/>
    </row>
    <row r="16877" spans="179:183" x14ac:dyDescent="0.35">
      <c r="FW16877" s="128"/>
      <c r="FX16877" s="128"/>
      <c r="FY16877" s="129"/>
      <c r="GA16877" s="128"/>
    </row>
    <row r="16878" spans="179:183" x14ac:dyDescent="0.35">
      <c r="FW16878" s="128"/>
      <c r="FX16878" s="128"/>
      <c r="FY16878" s="129"/>
      <c r="GA16878" s="128"/>
    </row>
    <row r="16879" spans="179:183" x14ac:dyDescent="0.35">
      <c r="FW16879" s="128"/>
      <c r="FX16879" s="128"/>
      <c r="FY16879" s="129"/>
      <c r="GA16879" s="128"/>
    </row>
    <row r="16880" spans="179:183" x14ac:dyDescent="0.35">
      <c r="FW16880" s="128"/>
      <c r="FX16880" s="128"/>
      <c r="FY16880" s="129"/>
      <c r="GA16880" s="128"/>
    </row>
    <row r="16881" spans="179:183" x14ac:dyDescent="0.35">
      <c r="FW16881" s="128"/>
      <c r="FX16881" s="128"/>
      <c r="FY16881" s="129"/>
      <c r="GA16881" s="128"/>
    </row>
    <row r="16882" spans="179:183" x14ac:dyDescent="0.35">
      <c r="FW16882" s="128"/>
      <c r="FX16882" s="128"/>
      <c r="FY16882" s="129"/>
      <c r="GA16882" s="128"/>
    </row>
    <row r="16883" spans="179:183" x14ac:dyDescent="0.35">
      <c r="FW16883" s="128"/>
      <c r="FX16883" s="128"/>
      <c r="FY16883" s="129"/>
      <c r="GA16883" s="128"/>
    </row>
    <row r="16884" spans="179:183" x14ac:dyDescent="0.35">
      <c r="FW16884" s="128"/>
      <c r="FX16884" s="128"/>
      <c r="FY16884" s="129"/>
      <c r="GA16884" s="128"/>
    </row>
    <row r="16885" spans="179:183" x14ac:dyDescent="0.35">
      <c r="FW16885" s="128"/>
      <c r="FX16885" s="128"/>
      <c r="FY16885" s="129"/>
      <c r="GA16885" s="128"/>
    </row>
    <row r="16886" spans="179:183" x14ac:dyDescent="0.35">
      <c r="FW16886" s="128"/>
      <c r="FX16886" s="128"/>
      <c r="FY16886" s="129"/>
      <c r="GA16886" s="128"/>
    </row>
    <row r="16887" spans="179:183" x14ac:dyDescent="0.35">
      <c r="FW16887" s="128"/>
      <c r="FX16887" s="128"/>
      <c r="FY16887" s="129"/>
      <c r="GA16887" s="128"/>
    </row>
    <row r="16888" spans="179:183" x14ac:dyDescent="0.35">
      <c r="FW16888" s="128"/>
      <c r="FX16888" s="128"/>
      <c r="FY16888" s="129"/>
      <c r="GA16888" s="128"/>
    </row>
    <row r="16889" spans="179:183" x14ac:dyDescent="0.35">
      <c r="FW16889" s="128"/>
      <c r="FX16889" s="128"/>
      <c r="FY16889" s="129"/>
      <c r="GA16889" s="128"/>
    </row>
    <row r="16890" spans="179:183" x14ac:dyDescent="0.35">
      <c r="FW16890" s="128"/>
      <c r="FX16890" s="128"/>
      <c r="FY16890" s="129"/>
      <c r="GA16890" s="128"/>
    </row>
    <row r="16891" spans="179:183" x14ac:dyDescent="0.35">
      <c r="FW16891" s="128"/>
      <c r="FX16891" s="128"/>
      <c r="FY16891" s="129"/>
      <c r="GA16891" s="128"/>
    </row>
    <row r="16892" spans="179:183" x14ac:dyDescent="0.35">
      <c r="FW16892" s="128"/>
      <c r="FX16892" s="128"/>
      <c r="FY16892" s="129"/>
      <c r="GA16892" s="128"/>
    </row>
    <row r="16893" spans="179:183" x14ac:dyDescent="0.35">
      <c r="FW16893" s="128"/>
      <c r="FX16893" s="128"/>
      <c r="FY16893" s="129"/>
      <c r="GA16893" s="128"/>
    </row>
    <row r="16894" spans="179:183" x14ac:dyDescent="0.35">
      <c r="FW16894" s="128"/>
      <c r="FX16894" s="128"/>
      <c r="FY16894" s="129"/>
      <c r="GA16894" s="128"/>
    </row>
    <row r="16895" spans="179:183" x14ac:dyDescent="0.35">
      <c r="FW16895" s="128"/>
      <c r="FX16895" s="128"/>
      <c r="FY16895" s="129"/>
      <c r="GA16895" s="128"/>
    </row>
    <row r="16896" spans="179:183" x14ac:dyDescent="0.35">
      <c r="FW16896" s="128"/>
      <c r="FX16896" s="128"/>
      <c r="FY16896" s="129"/>
      <c r="GA16896" s="128"/>
    </row>
    <row r="16897" spans="179:183" x14ac:dyDescent="0.35">
      <c r="FW16897" s="128"/>
      <c r="FX16897" s="128"/>
      <c r="FY16897" s="129"/>
      <c r="GA16897" s="128"/>
    </row>
    <row r="16898" spans="179:183" x14ac:dyDescent="0.35">
      <c r="FW16898" s="128"/>
      <c r="FX16898" s="128"/>
      <c r="FY16898" s="129"/>
      <c r="GA16898" s="128"/>
    </row>
    <row r="16899" spans="179:183" x14ac:dyDescent="0.35">
      <c r="FW16899" s="128"/>
      <c r="FX16899" s="128"/>
      <c r="FY16899" s="129"/>
      <c r="GA16899" s="128"/>
    </row>
    <row r="16900" spans="179:183" x14ac:dyDescent="0.35">
      <c r="FW16900" s="128"/>
      <c r="FX16900" s="128"/>
      <c r="FY16900" s="129"/>
      <c r="GA16900" s="128"/>
    </row>
    <row r="16901" spans="179:183" x14ac:dyDescent="0.35">
      <c r="FW16901" s="128"/>
      <c r="FX16901" s="128"/>
      <c r="FY16901" s="129"/>
      <c r="GA16901" s="128"/>
    </row>
    <row r="16902" spans="179:183" x14ac:dyDescent="0.35">
      <c r="FW16902" s="128"/>
      <c r="FX16902" s="128"/>
      <c r="FY16902" s="129"/>
      <c r="GA16902" s="128"/>
    </row>
    <row r="16903" spans="179:183" x14ac:dyDescent="0.35">
      <c r="FW16903" s="128"/>
      <c r="FX16903" s="128"/>
      <c r="FY16903" s="129"/>
      <c r="GA16903" s="128"/>
    </row>
    <row r="16904" spans="179:183" x14ac:dyDescent="0.35">
      <c r="FW16904" s="128"/>
      <c r="FX16904" s="128"/>
      <c r="FY16904" s="129"/>
      <c r="GA16904" s="128"/>
    </row>
    <row r="16905" spans="179:183" x14ac:dyDescent="0.35">
      <c r="FW16905" s="128"/>
      <c r="FX16905" s="128"/>
      <c r="FY16905" s="129"/>
      <c r="GA16905" s="128"/>
    </row>
    <row r="16906" spans="179:183" x14ac:dyDescent="0.35">
      <c r="FW16906" s="128"/>
      <c r="FX16906" s="128"/>
      <c r="FY16906" s="129"/>
      <c r="GA16906" s="128"/>
    </row>
    <row r="16907" spans="179:183" x14ac:dyDescent="0.35">
      <c r="FW16907" s="128"/>
      <c r="FX16907" s="128"/>
      <c r="FY16907" s="129"/>
      <c r="GA16907" s="128"/>
    </row>
    <row r="16908" spans="179:183" x14ac:dyDescent="0.35">
      <c r="FW16908" s="128"/>
      <c r="FX16908" s="128"/>
      <c r="FY16908" s="129"/>
      <c r="GA16908" s="128"/>
    </row>
    <row r="16909" spans="179:183" x14ac:dyDescent="0.35">
      <c r="FW16909" s="128"/>
      <c r="FX16909" s="128"/>
      <c r="FY16909" s="129"/>
      <c r="GA16909" s="128"/>
    </row>
    <row r="16910" spans="179:183" x14ac:dyDescent="0.35">
      <c r="FW16910" s="128"/>
      <c r="FX16910" s="128"/>
      <c r="FY16910" s="129"/>
      <c r="GA16910" s="128"/>
    </row>
    <row r="16911" spans="179:183" x14ac:dyDescent="0.35">
      <c r="FW16911" s="128"/>
      <c r="FX16911" s="128"/>
      <c r="FY16911" s="129"/>
      <c r="GA16911" s="128"/>
    </row>
    <row r="16912" spans="179:183" x14ac:dyDescent="0.35">
      <c r="FW16912" s="128"/>
      <c r="FX16912" s="128"/>
      <c r="FY16912" s="129"/>
      <c r="GA16912" s="128"/>
    </row>
    <row r="16913" spans="179:183" x14ac:dyDescent="0.35">
      <c r="FW16913" s="128"/>
      <c r="FX16913" s="128"/>
      <c r="FY16913" s="129"/>
      <c r="GA16913" s="128"/>
    </row>
    <row r="16914" spans="179:183" x14ac:dyDescent="0.35">
      <c r="FW16914" s="128"/>
      <c r="FX16914" s="128"/>
      <c r="FY16914" s="129"/>
      <c r="GA16914" s="128"/>
    </row>
    <row r="16915" spans="179:183" x14ac:dyDescent="0.35">
      <c r="FW16915" s="128"/>
      <c r="FX16915" s="128"/>
      <c r="FY16915" s="129"/>
      <c r="GA16915" s="128"/>
    </row>
    <row r="16916" spans="179:183" x14ac:dyDescent="0.35">
      <c r="FW16916" s="128"/>
      <c r="FX16916" s="128"/>
      <c r="FY16916" s="129"/>
      <c r="GA16916" s="128"/>
    </row>
    <row r="16917" spans="179:183" x14ac:dyDescent="0.35">
      <c r="FW16917" s="128"/>
      <c r="FX16917" s="128"/>
      <c r="FY16917" s="129"/>
      <c r="GA16917" s="128"/>
    </row>
    <row r="16918" spans="179:183" x14ac:dyDescent="0.35">
      <c r="FW16918" s="128"/>
      <c r="FX16918" s="128"/>
      <c r="FY16918" s="129"/>
      <c r="GA16918" s="128"/>
    </row>
    <row r="16919" spans="179:183" x14ac:dyDescent="0.35">
      <c r="FW16919" s="128"/>
      <c r="FX16919" s="128"/>
      <c r="FY16919" s="129"/>
      <c r="GA16919" s="128"/>
    </row>
    <row r="16920" spans="179:183" x14ac:dyDescent="0.35">
      <c r="FW16920" s="128"/>
      <c r="FX16920" s="128"/>
      <c r="FY16920" s="129"/>
      <c r="GA16920" s="128"/>
    </row>
    <row r="16921" spans="179:183" x14ac:dyDescent="0.35">
      <c r="FW16921" s="128"/>
      <c r="FX16921" s="128"/>
      <c r="FY16921" s="129"/>
      <c r="GA16921" s="128"/>
    </row>
    <row r="16922" spans="179:183" x14ac:dyDescent="0.35">
      <c r="FW16922" s="128"/>
      <c r="FX16922" s="128"/>
      <c r="FY16922" s="129"/>
      <c r="GA16922" s="128"/>
    </row>
    <row r="16923" spans="179:183" x14ac:dyDescent="0.35">
      <c r="FW16923" s="128"/>
      <c r="FX16923" s="128"/>
      <c r="FY16923" s="129"/>
      <c r="GA16923" s="128"/>
    </row>
    <row r="16924" spans="179:183" x14ac:dyDescent="0.35">
      <c r="FW16924" s="128"/>
      <c r="FX16924" s="128"/>
      <c r="FY16924" s="129"/>
      <c r="GA16924" s="128"/>
    </row>
    <row r="16925" spans="179:183" x14ac:dyDescent="0.35">
      <c r="FW16925" s="128"/>
      <c r="FX16925" s="128"/>
      <c r="FY16925" s="129"/>
      <c r="GA16925" s="128"/>
    </row>
    <row r="16926" spans="179:183" x14ac:dyDescent="0.35">
      <c r="FW16926" s="128"/>
      <c r="FX16926" s="128"/>
      <c r="FY16926" s="129"/>
      <c r="GA16926" s="128"/>
    </row>
    <row r="16927" spans="179:183" x14ac:dyDescent="0.35">
      <c r="FW16927" s="128"/>
      <c r="FX16927" s="128"/>
      <c r="FY16927" s="129"/>
      <c r="GA16927" s="128"/>
    </row>
    <row r="16928" spans="179:183" x14ac:dyDescent="0.35">
      <c r="FW16928" s="128"/>
      <c r="FX16928" s="128"/>
      <c r="FY16928" s="129"/>
      <c r="GA16928" s="128"/>
    </row>
    <row r="16929" spans="179:183" x14ac:dyDescent="0.35">
      <c r="FW16929" s="128"/>
      <c r="FX16929" s="128"/>
      <c r="FY16929" s="129"/>
      <c r="GA16929" s="128"/>
    </row>
    <row r="16930" spans="179:183" x14ac:dyDescent="0.35">
      <c r="FW16930" s="128"/>
      <c r="FX16930" s="128"/>
      <c r="FY16930" s="129"/>
      <c r="GA16930" s="128"/>
    </row>
    <row r="16931" spans="179:183" x14ac:dyDescent="0.35">
      <c r="FW16931" s="128"/>
      <c r="FX16931" s="128"/>
      <c r="FY16931" s="129"/>
      <c r="GA16931" s="128"/>
    </row>
    <row r="16932" spans="179:183" x14ac:dyDescent="0.35">
      <c r="FW16932" s="128"/>
      <c r="FX16932" s="128"/>
      <c r="FY16932" s="129"/>
      <c r="GA16932" s="128"/>
    </row>
    <row r="16933" spans="179:183" x14ac:dyDescent="0.35">
      <c r="FW16933" s="128"/>
      <c r="FX16933" s="128"/>
      <c r="FY16933" s="129"/>
      <c r="GA16933" s="128"/>
    </row>
    <row r="16934" spans="179:183" x14ac:dyDescent="0.35">
      <c r="FW16934" s="128"/>
      <c r="FX16934" s="128"/>
      <c r="FY16934" s="129"/>
      <c r="GA16934" s="128"/>
    </row>
    <row r="16935" spans="179:183" x14ac:dyDescent="0.35">
      <c r="FW16935" s="128"/>
      <c r="FX16935" s="128"/>
      <c r="FY16935" s="129"/>
      <c r="GA16935" s="128"/>
    </row>
    <row r="16936" spans="179:183" x14ac:dyDescent="0.35">
      <c r="FW16936" s="128"/>
      <c r="FX16936" s="128"/>
      <c r="FY16936" s="129"/>
      <c r="GA16936" s="128"/>
    </row>
    <row r="16937" spans="179:183" x14ac:dyDescent="0.35">
      <c r="FW16937" s="128"/>
      <c r="FX16937" s="128"/>
      <c r="FY16937" s="129"/>
      <c r="GA16937" s="128"/>
    </row>
    <row r="16938" spans="179:183" x14ac:dyDescent="0.35">
      <c r="FW16938" s="128"/>
      <c r="FX16938" s="128"/>
      <c r="FY16938" s="129"/>
      <c r="GA16938" s="128"/>
    </row>
    <row r="16939" spans="179:183" x14ac:dyDescent="0.35">
      <c r="FW16939" s="128"/>
      <c r="FX16939" s="128"/>
      <c r="FY16939" s="129"/>
      <c r="GA16939" s="128"/>
    </row>
    <row r="16940" spans="179:183" x14ac:dyDescent="0.35">
      <c r="FW16940" s="128"/>
      <c r="FX16940" s="128"/>
      <c r="FY16940" s="129"/>
      <c r="GA16940" s="128"/>
    </row>
    <row r="16941" spans="179:183" x14ac:dyDescent="0.35">
      <c r="FW16941" s="128"/>
      <c r="FX16941" s="128"/>
      <c r="FY16941" s="129"/>
      <c r="GA16941" s="128"/>
    </row>
    <row r="16942" spans="179:183" x14ac:dyDescent="0.35">
      <c r="FW16942" s="128"/>
      <c r="FX16942" s="128"/>
      <c r="FY16942" s="129"/>
      <c r="GA16942" s="128"/>
    </row>
    <row r="16943" spans="179:183" x14ac:dyDescent="0.35">
      <c r="FW16943" s="128"/>
      <c r="FX16943" s="128"/>
      <c r="FY16943" s="129"/>
      <c r="GA16943" s="128"/>
    </row>
    <row r="16944" spans="179:183" x14ac:dyDescent="0.35">
      <c r="FW16944" s="128"/>
      <c r="FX16944" s="128"/>
      <c r="FY16944" s="129"/>
      <c r="GA16944" s="128"/>
    </row>
    <row r="16945" spans="179:183" x14ac:dyDescent="0.35">
      <c r="FW16945" s="128"/>
      <c r="FX16945" s="128"/>
      <c r="FY16945" s="129"/>
      <c r="GA16945" s="128"/>
    </row>
    <row r="16946" spans="179:183" x14ac:dyDescent="0.35">
      <c r="FW16946" s="128"/>
      <c r="FX16946" s="128"/>
      <c r="FY16946" s="129"/>
      <c r="GA16946" s="128"/>
    </row>
    <row r="16947" spans="179:183" x14ac:dyDescent="0.35">
      <c r="FW16947" s="128"/>
      <c r="FX16947" s="128"/>
      <c r="FY16947" s="129"/>
      <c r="GA16947" s="128"/>
    </row>
    <row r="16948" spans="179:183" x14ac:dyDescent="0.35">
      <c r="FW16948" s="128"/>
      <c r="FX16948" s="128"/>
      <c r="FY16948" s="129"/>
      <c r="GA16948" s="128"/>
    </row>
    <row r="16949" spans="179:183" x14ac:dyDescent="0.35">
      <c r="FW16949" s="128"/>
      <c r="FX16949" s="128"/>
      <c r="FY16949" s="129"/>
      <c r="GA16949" s="128"/>
    </row>
    <row r="16950" spans="179:183" x14ac:dyDescent="0.35">
      <c r="FW16950" s="128"/>
      <c r="FX16950" s="128"/>
      <c r="FY16950" s="129"/>
      <c r="GA16950" s="128"/>
    </row>
    <row r="16951" spans="179:183" x14ac:dyDescent="0.35">
      <c r="FW16951" s="128"/>
      <c r="FX16951" s="128"/>
      <c r="FY16951" s="129"/>
      <c r="GA16951" s="128"/>
    </row>
    <row r="16952" spans="179:183" x14ac:dyDescent="0.35">
      <c r="FW16952" s="128"/>
      <c r="FX16952" s="128"/>
      <c r="FY16952" s="129"/>
      <c r="GA16952" s="128"/>
    </row>
    <row r="16953" spans="179:183" x14ac:dyDescent="0.35">
      <c r="FW16953" s="128"/>
      <c r="FX16953" s="128"/>
      <c r="FY16953" s="129"/>
      <c r="GA16953" s="128"/>
    </row>
    <row r="16954" spans="179:183" x14ac:dyDescent="0.35">
      <c r="FW16954" s="128"/>
      <c r="FX16954" s="128"/>
      <c r="FY16954" s="129"/>
      <c r="GA16954" s="128"/>
    </row>
    <row r="16955" spans="179:183" x14ac:dyDescent="0.35">
      <c r="FW16955" s="128"/>
      <c r="FX16955" s="128"/>
      <c r="FY16955" s="129"/>
      <c r="GA16955" s="128"/>
    </row>
    <row r="16956" spans="179:183" x14ac:dyDescent="0.35">
      <c r="FW16956" s="128"/>
      <c r="FX16956" s="128"/>
      <c r="FY16956" s="129"/>
      <c r="GA16956" s="128"/>
    </row>
    <row r="16957" spans="179:183" x14ac:dyDescent="0.35">
      <c r="FW16957" s="128"/>
      <c r="FX16957" s="128"/>
      <c r="FY16957" s="129"/>
      <c r="GA16957" s="128"/>
    </row>
    <row r="16958" spans="179:183" x14ac:dyDescent="0.35">
      <c r="FW16958" s="128"/>
      <c r="FX16958" s="128"/>
      <c r="FY16958" s="129"/>
      <c r="GA16958" s="128"/>
    </row>
    <row r="16959" spans="179:183" x14ac:dyDescent="0.35">
      <c r="FW16959" s="128"/>
      <c r="FX16959" s="128"/>
      <c r="FY16959" s="129"/>
      <c r="GA16959" s="128"/>
    </row>
    <row r="16960" spans="179:183" x14ac:dyDescent="0.35">
      <c r="FW16960" s="128"/>
      <c r="FX16960" s="128"/>
      <c r="FY16960" s="129"/>
      <c r="GA16960" s="128"/>
    </row>
    <row r="16961" spans="179:183" x14ac:dyDescent="0.35">
      <c r="FW16961" s="128"/>
      <c r="FX16961" s="128"/>
      <c r="FY16961" s="129"/>
      <c r="GA16961" s="128"/>
    </row>
    <row r="16962" spans="179:183" x14ac:dyDescent="0.35">
      <c r="FW16962" s="128"/>
      <c r="FX16962" s="128"/>
      <c r="FY16962" s="129"/>
      <c r="GA16962" s="128"/>
    </row>
    <row r="16963" spans="179:183" x14ac:dyDescent="0.35">
      <c r="FW16963" s="128"/>
      <c r="FX16963" s="128"/>
      <c r="FY16963" s="129"/>
      <c r="GA16963" s="128"/>
    </row>
    <row r="16964" spans="179:183" x14ac:dyDescent="0.35">
      <c r="FW16964" s="128"/>
      <c r="FX16964" s="128"/>
      <c r="FY16964" s="129"/>
      <c r="GA16964" s="128"/>
    </row>
    <row r="16965" spans="179:183" x14ac:dyDescent="0.35">
      <c r="FW16965" s="128"/>
      <c r="FX16965" s="128"/>
      <c r="FY16965" s="129"/>
      <c r="GA16965" s="128"/>
    </row>
    <row r="16966" spans="179:183" x14ac:dyDescent="0.35">
      <c r="FW16966" s="128"/>
      <c r="FX16966" s="128"/>
      <c r="FY16966" s="129"/>
      <c r="GA16966" s="128"/>
    </row>
    <row r="16967" spans="179:183" x14ac:dyDescent="0.35">
      <c r="FW16967" s="128"/>
      <c r="FX16967" s="128"/>
      <c r="FY16967" s="129"/>
      <c r="GA16967" s="128"/>
    </row>
    <row r="16968" spans="179:183" x14ac:dyDescent="0.35">
      <c r="FW16968" s="128"/>
      <c r="FX16968" s="128"/>
      <c r="FY16968" s="129"/>
      <c r="GA16968" s="128"/>
    </row>
    <row r="16969" spans="179:183" x14ac:dyDescent="0.35">
      <c r="FW16969" s="128"/>
      <c r="FX16969" s="128"/>
      <c r="FY16969" s="129"/>
      <c r="GA16969" s="128"/>
    </row>
    <row r="16970" spans="179:183" x14ac:dyDescent="0.35">
      <c r="FW16970" s="128"/>
      <c r="FX16970" s="128"/>
      <c r="FY16970" s="129"/>
      <c r="GA16970" s="128"/>
    </row>
    <row r="16971" spans="179:183" x14ac:dyDescent="0.35">
      <c r="FW16971" s="128"/>
      <c r="FX16971" s="128"/>
      <c r="FY16971" s="129"/>
      <c r="GA16971" s="128"/>
    </row>
    <row r="16972" spans="179:183" x14ac:dyDescent="0.35">
      <c r="FW16972" s="128"/>
      <c r="FX16972" s="128"/>
      <c r="FY16972" s="129"/>
      <c r="GA16972" s="128"/>
    </row>
    <row r="16973" spans="179:183" x14ac:dyDescent="0.35">
      <c r="FW16973" s="128"/>
      <c r="FX16973" s="128"/>
      <c r="FY16973" s="129"/>
      <c r="GA16973" s="128"/>
    </row>
    <row r="16974" spans="179:183" x14ac:dyDescent="0.35">
      <c r="FW16974" s="128"/>
      <c r="FX16974" s="128"/>
      <c r="FY16974" s="129"/>
      <c r="GA16974" s="128"/>
    </row>
    <row r="16975" spans="179:183" x14ac:dyDescent="0.35">
      <c r="FW16975" s="128"/>
      <c r="FX16975" s="128"/>
      <c r="FY16975" s="129"/>
      <c r="GA16975" s="128"/>
    </row>
    <row r="16976" spans="179:183" x14ac:dyDescent="0.35">
      <c r="FW16976" s="128"/>
      <c r="FX16976" s="128"/>
      <c r="FY16976" s="129"/>
      <c r="GA16976" s="128"/>
    </row>
    <row r="16977" spans="179:183" x14ac:dyDescent="0.35">
      <c r="FW16977" s="128"/>
      <c r="FX16977" s="128"/>
      <c r="FY16977" s="129"/>
      <c r="GA16977" s="128"/>
    </row>
    <row r="16978" spans="179:183" x14ac:dyDescent="0.35">
      <c r="FW16978" s="128"/>
      <c r="FX16978" s="128"/>
      <c r="FY16978" s="129"/>
      <c r="GA16978" s="128"/>
    </row>
    <row r="16979" spans="179:183" x14ac:dyDescent="0.35">
      <c r="FW16979" s="128"/>
      <c r="FX16979" s="128"/>
      <c r="FY16979" s="129"/>
      <c r="GA16979" s="128"/>
    </row>
    <row r="16980" spans="179:183" x14ac:dyDescent="0.35">
      <c r="FW16980" s="128"/>
      <c r="FX16980" s="128"/>
      <c r="FY16980" s="129"/>
      <c r="GA16980" s="128"/>
    </row>
    <row r="16981" spans="179:183" x14ac:dyDescent="0.35">
      <c r="FW16981" s="128"/>
      <c r="FX16981" s="128"/>
      <c r="FY16981" s="129"/>
      <c r="GA16981" s="128"/>
    </row>
    <row r="16982" spans="179:183" x14ac:dyDescent="0.35">
      <c r="FW16982" s="128"/>
      <c r="FX16982" s="128"/>
      <c r="FY16982" s="129"/>
      <c r="GA16982" s="128"/>
    </row>
    <row r="16983" spans="179:183" x14ac:dyDescent="0.35">
      <c r="FW16983" s="128"/>
      <c r="FX16983" s="128"/>
      <c r="FY16983" s="129"/>
      <c r="GA16983" s="128"/>
    </row>
    <row r="16984" spans="179:183" x14ac:dyDescent="0.35">
      <c r="FW16984" s="128"/>
      <c r="FX16984" s="128"/>
      <c r="FY16984" s="129"/>
      <c r="GA16984" s="128"/>
    </row>
    <row r="16985" spans="179:183" x14ac:dyDescent="0.35">
      <c r="FW16985" s="128"/>
      <c r="FX16985" s="128"/>
      <c r="FY16985" s="129"/>
      <c r="GA16985" s="128"/>
    </row>
    <row r="16986" spans="179:183" x14ac:dyDescent="0.35">
      <c r="FW16986" s="128"/>
      <c r="FX16986" s="128"/>
      <c r="FY16986" s="129"/>
      <c r="GA16986" s="128"/>
    </row>
    <row r="16987" spans="179:183" x14ac:dyDescent="0.35">
      <c r="FW16987" s="128"/>
      <c r="FX16987" s="128"/>
      <c r="FY16987" s="129"/>
      <c r="GA16987" s="128"/>
    </row>
    <row r="16988" spans="179:183" x14ac:dyDescent="0.35">
      <c r="FW16988" s="128"/>
      <c r="FX16988" s="128"/>
      <c r="FY16988" s="129"/>
      <c r="GA16988" s="128"/>
    </row>
    <row r="16989" spans="179:183" x14ac:dyDescent="0.35">
      <c r="FW16989" s="128"/>
      <c r="FX16989" s="128"/>
      <c r="FY16989" s="129"/>
      <c r="GA16989" s="128"/>
    </row>
    <row r="16990" spans="179:183" x14ac:dyDescent="0.35">
      <c r="FW16990" s="128"/>
      <c r="FX16990" s="128"/>
      <c r="FY16990" s="129"/>
      <c r="GA16990" s="128"/>
    </row>
    <row r="16991" spans="179:183" x14ac:dyDescent="0.35">
      <c r="FW16991" s="128"/>
      <c r="FX16991" s="128"/>
      <c r="FY16991" s="129"/>
      <c r="GA16991" s="128"/>
    </row>
    <row r="16992" spans="179:183" x14ac:dyDescent="0.35">
      <c r="FW16992" s="128"/>
      <c r="FX16992" s="128"/>
      <c r="FY16992" s="129"/>
      <c r="GA16992" s="128"/>
    </row>
    <row r="16993" spans="179:183" x14ac:dyDescent="0.35">
      <c r="FW16993" s="128"/>
      <c r="FX16993" s="128"/>
      <c r="FY16993" s="129"/>
      <c r="GA16993" s="128"/>
    </row>
    <row r="16994" spans="179:183" x14ac:dyDescent="0.35">
      <c r="FW16994" s="128"/>
      <c r="FX16994" s="128"/>
      <c r="FY16994" s="129"/>
      <c r="GA16994" s="128"/>
    </row>
    <row r="16995" spans="179:183" x14ac:dyDescent="0.35">
      <c r="FW16995" s="128"/>
      <c r="FX16995" s="128"/>
      <c r="FY16995" s="129"/>
      <c r="GA16995" s="128"/>
    </row>
    <row r="16996" spans="179:183" x14ac:dyDescent="0.35">
      <c r="FW16996" s="128"/>
      <c r="FX16996" s="128"/>
      <c r="FY16996" s="129"/>
      <c r="GA16996" s="128"/>
    </row>
    <row r="16997" spans="179:183" x14ac:dyDescent="0.35">
      <c r="FW16997" s="128"/>
      <c r="FX16997" s="128"/>
      <c r="FY16997" s="129"/>
      <c r="GA16997" s="128"/>
    </row>
    <row r="16998" spans="179:183" x14ac:dyDescent="0.35">
      <c r="FW16998" s="128"/>
      <c r="FX16998" s="128"/>
      <c r="FY16998" s="129"/>
      <c r="GA16998" s="128"/>
    </row>
    <row r="16999" spans="179:183" x14ac:dyDescent="0.35">
      <c r="FW16999" s="128"/>
      <c r="FX16999" s="128"/>
      <c r="FY16999" s="129"/>
      <c r="GA16999" s="128"/>
    </row>
    <row r="17000" spans="179:183" x14ac:dyDescent="0.35">
      <c r="FW17000" s="128"/>
      <c r="FX17000" s="128"/>
      <c r="FY17000" s="129"/>
      <c r="GA17000" s="128"/>
    </row>
    <row r="17001" spans="179:183" x14ac:dyDescent="0.35">
      <c r="FW17001" s="128"/>
      <c r="FX17001" s="128"/>
      <c r="FY17001" s="129"/>
      <c r="GA17001" s="128"/>
    </row>
    <row r="17002" spans="179:183" x14ac:dyDescent="0.35">
      <c r="FW17002" s="128"/>
      <c r="FX17002" s="128"/>
      <c r="FY17002" s="129"/>
      <c r="GA17002" s="128"/>
    </row>
    <row r="17003" spans="179:183" x14ac:dyDescent="0.35">
      <c r="FW17003" s="128"/>
      <c r="FX17003" s="128"/>
      <c r="FY17003" s="129"/>
      <c r="GA17003" s="128"/>
    </row>
    <row r="17004" spans="179:183" x14ac:dyDescent="0.35">
      <c r="FW17004" s="128"/>
      <c r="FX17004" s="128"/>
      <c r="FY17004" s="129"/>
      <c r="GA17004" s="128"/>
    </row>
    <row r="17005" spans="179:183" x14ac:dyDescent="0.35">
      <c r="FW17005" s="128"/>
      <c r="FX17005" s="128"/>
      <c r="FY17005" s="129"/>
      <c r="GA17005" s="128"/>
    </row>
    <row r="17006" spans="179:183" x14ac:dyDescent="0.35">
      <c r="FW17006" s="128"/>
      <c r="FX17006" s="128"/>
      <c r="FY17006" s="129"/>
      <c r="GA17006" s="128"/>
    </row>
    <row r="17007" spans="179:183" x14ac:dyDescent="0.35">
      <c r="FW17007" s="128"/>
      <c r="FX17007" s="128"/>
      <c r="FY17007" s="129"/>
      <c r="GA17007" s="128"/>
    </row>
    <row r="17008" spans="179:183" x14ac:dyDescent="0.35">
      <c r="FW17008" s="128"/>
      <c r="FX17008" s="128"/>
      <c r="FY17008" s="129"/>
      <c r="GA17008" s="128"/>
    </row>
    <row r="17009" spans="179:183" x14ac:dyDescent="0.35">
      <c r="FW17009" s="128"/>
      <c r="FX17009" s="128"/>
      <c r="FY17009" s="129"/>
      <c r="GA17009" s="128"/>
    </row>
    <row r="17010" spans="179:183" x14ac:dyDescent="0.35">
      <c r="FW17010" s="128"/>
      <c r="FX17010" s="128"/>
      <c r="FY17010" s="129"/>
      <c r="GA17010" s="128"/>
    </row>
    <row r="17011" spans="179:183" x14ac:dyDescent="0.35">
      <c r="FW17011" s="128"/>
      <c r="FX17011" s="128"/>
      <c r="FY17011" s="129"/>
      <c r="GA17011" s="128"/>
    </row>
    <row r="17012" spans="179:183" x14ac:dyDescent="0.35">
      <c r="FW17012" s="128"/>
      <c r="FX17012" s="128"/>
      <c r="FY17012" s="129"/>
      <c r="GA17012" s="128"/>
    </row>
    <row r="17013" spans="179:183" x14ac:dyDescent="0.35">
      <c r="FW17013" s="128"/>
      <c r="FX17013" s="128"/>
      <c r="FY17013" s="129"/>
      <c r="GA17013" s="128"/>
    </row>
    <row r="17014" spans="179:183" x14ac:dyDescent="0.35">
      <c r="FW17014" s="128"/>
      <c r="FX17014" s="128"/>
      <c r="FY17014" s="129"/>
      <c r="GA17014" s="128"/>
    </row>
    <row r="17015" spans="179:183" x14ac:dyDescent="0.35">
      <c r="FW17015" s="128"/>
      <c r="FX17015" s="128"/>
      <c r="FY17015" s="129"/>
      <c r="GA17015" s="128"/>
    </row>
    <row r="17016" spans="179:183" x14ac:dyDescent="0.35">
      <c r="FW17016" s="128"/>
      <c r="FX17016" s="128"/>
      <c r="FY17016" s="129"/>
      <c r="GA17016" s="128"/>
    </row>
    <row r="17017" spans="179:183" x14ac:dyDescent="0.35">
      <c r="FW17017" s="128"/>
      <c r="FX17017" s="128"/>
      <c r="FY17017" s="129"/>
      <c r="GA17017" s="128"/>
    </row>
    <row r="17018" spans="179:183" x14ac:dyDescent="0.35">
      <c r="FW17018" s="128"/>
      <c r="FX17018" s="128"/>
      <c r="FY17018" s="129"/>
      <c r="GA17018" s="128"/>
    </row>
    <row r="17019" spans="179:183" x14ac:dyDescent="0.35">
      <c r="FW17019" s="128"/>
      <c r="FX17019" s="128"/>
      <c r="FY17019" s="129"/>
      <c r="GA17019" s="128"/>
    </row>
    <row r="17020" spans="179:183" x14ac:dyDescent="0.35">
      <c r="FW17020" s="128"/>
      <c r="FX17020" s="128"/>
      <c r="FY17020" s="129"/>
      <c r="GA17020" s="128"/>
    </row>
    <row r="17021" spans="179:183" x14ac:dyDescent="0.35">
      <c r="FW17021" s="128"/>
      <c r="FX17021" s="128"/>
      <c r="FY17021" s="129"/>
      <c r="GA17021" s="128"/>
    </row>
    <row r="17022" spans="179:183" x14ac:dyDescent="0.35">
      <c r="FW17022" s="128"/>
      <c r="FX17022" s="128"/>
      <c r="FY17022" s="129"/>
      <c r="GA17022" s="128"/>
    </row>
    <row r="17023" spans="179:183" x14ac:dyDescent="0.35">
      <c r="FW17023" s="128"/>
      <c r="FX17023" s="128"/>
      <c r="FY17023" s="129"/>
      <c r="GA17023" s="128"/>
    </row>
    <row r="17024" spans="179:183" x14ac:dyDescent="0.35">
      <c r="FW17024" s="128"/>
      <c r="FX17024" s="128"/>
      <c r="FY17024" s="129"/>
      <c r="GA17024" s="128"/>
    </row>
    <row r="17025" spans="179:183" x14ac:dyDescent="0.35">
      <c r="FW17025" s="128"/>
      <c r="FX17025" s="128"/>
      <c r="FY17025" s="129"/>
      <c r="GA17025" s="128"/>
    </row>
    <row r="17026" spans="179:183" x14ac:dyDescent="0.35">
      <c r="FW17026" s="128"/>
      <c r="FX17026" s="128"/>
      <c r="FY17026" s="129"/>
      <c r="GA17026" s="128"/>
    </row>
    <row r="17027" spans="179:183" x14ac:dyDescent="0.35">
      <c r="FW17027" s="128"/>
      <c r="FX17027" s="128"/>
      <c r="FY17027" s="129"/>
      <c r="GA17027" s="128"/>
    </row>
    <row r="17028" spans="179:183" x14ac:dyDescent="0.35">
      <c r="FW17028" s="128"/>
      <c r="FX17028" s="128"/>
      <c r="FY17028" s="129"/>
      <c r="GA17028" s="128"/>
    </row>
    <row r="17029" spans="179:183" x14ac:dyDescent="0.35">
      <c r="FW17029" s="128"/>
      <c r="FX17029" s="128"/>
      <c r="FY17029" s="129"/>
      <c r="GA17029" s="128"/>
    </row>
    <row r="17030" spans="179:183" x14ac:dyDescent="0.35">
      <c r="FW17030" s="128"/>
      <c r="FX17030" s="128"/>
      <c r="FY17030" s="129"/>
      <c r="GA17030" s="128"/>
    </row>
    <row r="17031" spans="179:183" x14ac:dyDescent="0.35">
      <c r="FW17031" s="128"/>
      <c r="FX17031" s="128"/>
      <c r="FY17031" s="129"/>
      <c r="GA17031" s="128"/>
    </row>
    <row r="17032" spans="179:183" x14ac:dyDescent="0.35">
      <c r="FW17032" s="128"/>
      <c r="FX17032" s="128"/>
      <c r="FY17032" s="129"/>
      <c r="GA17032" s="128"/>
    </row>
    <row r="17033" spans="179:183" x14ac:dyDescent="0.35">
      <c r="FW17033" s="128"/>
      <c r="FX17033" s="128"/>
      <c r="FY17033" s="129"/>
      <c r="GA17033" s="128"/>
    </row>
    <row r="17034" spans="179:183" x14ac:dyDescent="0.35">
      <c r="FW17034" s="128"/>
      <c r="FX17034" s="128"/>
      <c r="FY17034" s="129"/>
      <c r="GA17034" s="128"/>
    </row>
    <row r="17035" spans="179:183" x14ac:dyDescent="0.35">
      <c r="FW17035" s="128"/>
      <c r="FX17035" s="128"/>
      <c r="FY17035" s="129"/>
      <c r="GA17035" s="128"/>
    </row>
    <row r="17036" spans="179:183" x14ac:dyDescent="0.35">
      <c r="FW17036" s="128"/>
      <c r="FX17036" s="128"/>
      <c r="FY17036" s="129"/>
      <c r="GA17036" s="128"/>
    </row>
    <row r="17037" spans="179:183" x14ac:dyDescent="0.35">
      <c r="FW17037" s="128"/>
      <c r="FX17037" s="128"/>
      <c r="FY17037" s="129"/>
      <c r="GA17037" s="128"/>
    </row>
    <row r="17038" spans="179:183" x14ac:dyDescent="0.35">
      <c r="FW17038" s="128"/>
      <c r="FX17038" s="128"/>
      <c r="FY17038" s="129"/>
      <c r="GA17038" s="128"/>
    </row>
    <row r="17039" spans="179:183" x14ac:dyDescent="0.35">
      <c r="FW17039" s="128"/>
      <c r="FX17039" s="128"/>
      <c r="FY17039" s="129"/>
      <c r="GA17039" s="128"/>
    </row>
    <row r="17040" spans="179:183" x14ac:dyDescent="0.35">
      <c r="FW17040" s="128"/>
      <c r="FX17040" s="128"/>
      <c r="FY17040" s="129"/>
      <c r="GA17040" s="128"/>
    </row>
    <row r="17041" spans="179:183" x14ac:dyDescent="0.35">
      <c r="FW17041" s="128"/>
      <c r="FX17041" s="128"/>
      <c r="FY17041" s="129"/>
      <c r="GA17041" s="128"/>
    </row>
    <row r="17042" spans="179:183" x14ac:dyDescent="0.35">
      <c r="FW17042" s="128"/>
      <c r="FX17042" s="128"/>
      <c r="FY17042" s="129"/>
      <c r="GA17042" s="128"/>
    </row>
    <row r="17043" spans="179:183" x14ac:dyDescent="0.35">
      <c r="FW17043" s="128"/>
      <c r="FX17043" s="128"/>
      <c r="FY17043" s="129"/>
      <c r="GA17043" s="128"/>
    </row>
    <row r="17044" spans="179:183" x14ac:dyDescent="0.35">
      <c r="FW17044" s="128"/>
      <c r="FX17044" s="128"/>
      <c r="FY17044" s="129"/>
      <c r="GA17044" s="128"/>
    </row>
    <row r="17045" spans="179:183" x14ac:dyDescent="0.35">
      <c r="FW17045" s="128"/>
      <c r="FX17045" s="128"/>
      <c r="FY17045" s="129"/>
      <c r="GA17045" s="128"/>
    </row>
    <row r="17046" spans="179:183" x14ac:dyDescent="0.35">
      <c r="FW17046" s="128"/>
      <c r="FX17046" s="128"/>
      <c r="FY17046" s="129"/>
      <c r="GA17046" s="128"/>
    </row>
    <row r="17047" spans="179:183" x14ac:dyDescent="0.35">
      <c r="FW17047" s="128"/>
      <c r="FX17047" s="128"/>
      <c r="FY17047" s="129"/>
      <c r="GA17047" s="128"/>
    </row>
    <row r="17048" spans="179:183" x14ac:dyDescent="0.35">
      <c r="FW17048" s="128"/>
      <c r="FX17048" s="128"/>
      <c r="FY17048" s="129"/>
      <c r="GA17048" s="128"/>
    </row>
    <row r="17049" spans="179:183" x14ac:dyDescent="0.35">
      <c r="FW17049" s="128"/>
      <c r="FX17049" s="128"/>
      <c r="FY17049" s="129"/>
      <c r="GA17049" s="128"/>
    </row>
    <row r="17050" spans="179:183" x14ac:dyDescent="0.35">
      <c r="FW17050" s="128"/>
      <c r="FX17050" s="128"/>
      <c r="FY17050" s="129"/>
      <c r="GA17050" s="128"/>
    </row>
    <row r="17051" spans="179:183" x14ac:dyDescent="0.35">
      <c r="FW17051" s="128"/>
      <c r="FX17051" s="128"/>
      <c r="FY17051" s="129"/>
      <c r="GA17051" s="128"/>
    </row>
    <row r="17052" spans="179:183" x14ac:dyDescent="0.35">
      <c r="FW17052" s="128"/>
      <c r="FX17052" s="128"/>
      <c r="FY17052" s="129"/>
      <c r="GA17052" s="128"/>
    </row>
    <row r="17053" spans="179:183" x14ac:dyDescent="0.35">
      <c r="FW17053" s="128"/>
      <c r="FX17053" s="128"/>
      <c r="FY17053" s="129"/>
      <c r="GA17053" s="128"/>
    </row>
    <row r="17054" spans="179:183" x14ac:dyDescent="0.35">
      <c r="FW17054" s="128"/>
      <c r="FX17054" s="128"/>
      <c r="FY17054" s="129"/>
      <c r="GA17054" s="128"/>
    </row>
    <row r="17055" spans="179:183" x14ac:dyDescent="0.35">
      <c r="FW17055" s="128"/>
      <c r="FX17055" s="128"/>
      <c r="FY17055" s="129"/>
      <c r="GA17055" s="128"/>
    </row>
    <row r="17056" spans="179:183" x14ac:dyDescent="0.35">
      <c r="FW17056" s="128"/>
      <c r="FX17056" s="128"/>
      <c r="FY17056" s="129"/>
      <c r="GA17056" s="128"/>
    </row>
    <row r="17057" spans="179:183" x14ac:dyDescent="0.35">
      <c r="FW17057" s="128"/>
      <c r="FX17057" s="128"/>
      <c r="FY17057" s="129"/>
      <c r="GA17057" s="128"/>
    </row>
    <row r="17058" spans="179:183" x14ac:dyDescent="0.35">
      <c r="FW17058" s="128"/>
      <c r="FX17058" s="128"/>
      <c r="FY17058" s="129"/>
      <c r="GA17058" s="128"/>
    </row>
    <row r="17059" spans="179:183" x14ac:dyDescent="0.35">
      <c r="FW17059" s="128"/>
      <c r="FX17059" s="128"/>
      <c r="FY17059" s="129"/>
      <c r="GA17059" s="128"/>
    </row>
    <row r="17060" spans="179:183" x14ac:dyDescent="0.35">
      <c r="FW17060" s="128"/>
      <c r="FX17060" s="128"/>
      <c r="FY17060" s="129"/>
      <c r="GA17060" s="128"/>
    </row>
    <row r="17061" spans="179:183" x14ac:dyDescent="0.35">
      <c r="FW17061" s="128"/>
      <c r="FX17061" s="128"/>
      <c r="FY17061" s="129"/>
      <c r="GA17061" s="128"/>
    </row>
    <row r="17062" spans="179:183" x14ac:dyDescent="0.35">
      <c r="FW17062" s="128"/>
      <c r="FX17062" s="128"/>
      <c r="FY17062" s="129"/>
      <c r="GA17062" s="128"/>
    </row>
    <row r="17063" spans="179:183" x14ac:dyDescent="0.35">
      <c r="FW17063" s="128"/>
      <c r="FX17063" s="128"/>
      <c r="FY17063" s="129"/>
      <c r="GA17063" s="128"/>
    </row>
    <row r="17064" spans="179:183" x14ac:dyDescent="0.35">
      <c r="FW17064" s="128"/>
      <c r="FX17064" s="128"/>
      <c r="FY17064" s="129"/>
      <c r="GA17064" s="128"/>
    </row>
    <row r="17065" spans="179:183" x14ac:dyDescent="0.35">
      <c r="FW17065" s="128"/>
      <c r="FX17065" s="128"/>
      <c r="FY17065" s="129"/>
      <c r="GA17065" s="128"/>
    </row>
    <row r="17066" spans="179:183" x14ac:dyDescent="0.35">
      <c r="FW17066" s="128"/>
      <c r="FX17066" s="128"/>
      <c r="FY17066" s="129"/>
      <c r="GA17066" s="128"/>
    </row>
    <row r="17067" spans="179:183" x14ac:dyDescent="0.35">
      <c r="FW17067" s="128"/>
      <c r="FX17067" s="128"/>
      <c r="FY17067" s="129"/>
      <c r="GA17067" s="128"/>
    </row>
    <row r="17068" spans="179:183" x14ac:dyDescent="0.35">
      <c r="FW17068" s="128"/>
      <c r="FX17068" s="128"/>
      <c r="FY17068" s="129"/>
      <c r="GA17068" s="128"/>
    </row>
    <row r="17069" spans="179:183" x14ac:dyDescent="0.35">
      <c r="FW17069" s="128"/>
      <c r="FX17069" s="128"/>
      <c r="FY17069" s="129"/>
      <c r="GA17069" s="128"/>
    </row>
    <row r="17070" spans="179:183" x14ac:dyDescent="0.35">
      <c r="FW17070" s="128"/>
      <c r="FX17070" s="128"/>
      <c r="FY17070" s="129"/>
      <c r="GA17070" s="128"/>
    </row>
    <row r="17071" spans="179:183" x14ac:dyDescent="0.35">
      <c r="FW17071" s="128"/>
      <c r="FX17071" s="128"/>
      <c r="FY17071" s="129"/>
      <c r="GA17071" s="128"/>
    </row>
    <row r="17072" spans="179:183" x14ac:dyDescent="0.35">
      <c r="FW17072" s="128"/>
      <c r="FX17072" s="128"/>
      <c r="FY17072" s="129"/>
      <c r="GA17072" s="128"/>
    </row>
    <row r="17073" spans="179:183" x14ac:dyDescent="0.35">
      <c r="FW17073" s="128"/>
      <c r="FX17073" s="128"/>
      <c r="FY17073" s="129"/>
      <c r="GA17073" s="128"/>
    </row>
    <row r="17074" spans="179:183" x14ac:dyDescent="0.35">
      <c r="FW17074" s="128"/>
      <c r="FX17074" s="128"/>
      <c r="FY17074" s="129"/>
      <c r="GA17074" s="128"/>
    </row>
    <row r="17075" spans="179:183" x14ac:dyDescent="0.35">
      <c r="FW17075" s="128"/>
      <c r="FX17075" s="128"/>
      <c r="FY17075" s="129"/>
      <c r="GA17075" s="128"/>
    </row>
    <row r="17076" spans="179:183" x14ac:dyDescent="0.35">
      <c r="FW17076" s="128"/>
      <c r="FX17076" s="128"/>
      <c r="FY17076" s="129"/>
      <c r="GA17076" s="128"/>
    </row>
    <row r="17077" spans="179:183" x14ac:dyDescent="0.35">
      <c r="FW17077" s="128"/>
      <c r="FX17077" s="128"/>
      <c r="FY17077" s="129"/>
      <c r="GA17077" s="128"/>
    </row>
    <row r="17078" spans="179:183" x14ac:dyDescent="0.35">
      <c r="FW17078" s="128"/>
      <c r="FX17078" s="128"/>
      <c r="FY17078" s="129"/>
      <c r="GA17078" s="128"/>
    </row>
    <row r="17079" spans="179:183" x14ac:dyDescent="0.35">
      <c r="FW17079" s="128"/>
      <c r="FX17079" s="128"/>
      <c r="FY17079" s="129"/>
      <c r="GA17079" s="128"/>
    </row>
    <row r="17080" spans="179:183" x14ac:dyDescent="0.35">
      <c r="FW17080" s="128"/>
      <c r="FX17080" s="128"/>
      <c r="FY17080" s="129"/>
      <c r="GA17080" s="128"/>
    </row>
    <row r="17081" spans="179:183" x14ac:dyDescent="0.35">
      <c r="FW17081" s="128"/>
      <c r="FX17081" s="128"/>
      <c r="FY17081" s="129"/>
      <c r="GA17081" s="128"/>
    </row>
    <row r="17082" spans="179:183" x14ac:dyDescent="0.35">
      <c r="FW17082" s="128"/>
      <c r="FX17082" s="128"/>
      <c r="FY17082" s="129"/>
      <c r="GA17082" s="128"/>
    </row>
    <row r="17083" spans="179:183" x14ac:dyDescent="0.35">
      <c r="FW17083" s="128"/>
      <c r="FX17083" s="128"/>
      <c r="FY17083" s="129"/>
      <c r="GA17083" s="128"/>
    </row>
    <row r="17084" spans="179:183" x14ac:dyDescent="0.35">
      <c r="FW17084" s="128"/>
      <c r="FX17084" s="128"/>
      <c r="FY17084" s="129"/>
      <c r="GA17084" s="128"/>
    </row>
    <row r="17085" spans="179:183" x14ac:dyDescent="0.35">
      <c r="FW17085" s="128"/>
      <c r="FX17085" s="128"/>
      <c r="FY17085" s="129"/>
      <c r="GA17085" s="128"/>
    </row>
    <row r="17086" spans="179:183" x14ac:dyDescent="0.35">
      <c r="FW17086" s="128"/>
      <c r="FX17086" s="128"/>
      <c r="FY17086" s="129"/>
      <c r="GA17086" s="128"/>
    </row>
    <row r="17087" spans="179:183" x14ac:dyDescent="0.35">
      <c r="FW17087" s="128"/>
      <c r="FX17087" s="128"/>
      <c r="FY17087" s="129"/>
      <c r="GA17087" s="128"/>
    </row>
    <row r="17088" spans="179:183" x14ac:dyDescent="0.35">
      <c r="FW17088" s="128"/>
      <c r="FX17088" s="128"/>
      <c r="FY17088" s="129"/>
      <c r="GA17088" s="128"/>
    </row>
    <row r="17089" spans="179:183" x14ac:dyDescent="0.35">
      <c r="FW17089" s="128"/>
      <c r="FX17089" s="128"/>
      <c r="FY17089" s="129"/>
      <c r="GA17089" s="128"/>
    </row>
    <row r="17090" spans="179:183" x14ac:dyDescent="0.35">
      <c r="FW17090" s="128"/>
      <c r="FX17090" s="128"/>
      <c r="FY17090" s="129"/>
      <c r="GA17090" s="128"/>
    </row>
    <row r="17091" spans="179:183" x14ac:dyDescent="0.35">
      <c r="FW17091" s="128"/>
      <c r="FX17091" s="128"/>
      <c r="FY17091" s="129"/>
      <c r="GA17091" s="128"/>
    </row>
    <row r="17092" spans="179:183" x14ac:dyDescent="0.35">
      <c r="FW17092" s="128"/>
      <c r="FX17092" s="128"/>
      <c r="FY17092" s="129"/>
      <c r="GA17092" s="128"/>
    </row>
    <row r="17093" spans="179:183" x14ac:dyDescent="0.35">
      <c r="FW17093" s="128"/>
      <c r="FX17093" s="128"/>
      <c r="FY17093" s="129"/>
      <c r="GA17093" s="128"/>
    </row>
    <row r="17094" spans="179:183" x14ac:dyDescent="0.35">
      <c r="FW17094" s="128"/>
      <c r="FX17094" s="128"/>
      <c r="FY17094" s="129"/>
      <c r="GA17094" s="128"/>
    </row>
    <row r="17095" spans="179:183" x14ac:dyDescent="0.35">
      <c r="FW17095" s="128"/>
      <c r="FX17095" s="128"/>
      <c r="FY17095" s="129"/>
      <c r="GA17095" s="128"/>
    </row>
    <row r="17096" spans="179:183" x14ac:dyDescent="0.35">
      <c r="FW17096" s="128"/>
      <c r="FX17096" s="128"/>
      <c r="FY17096" s="129"/>
      <c r="GA17096" s="128"/>
    </row>
    <row r="17097" spans="179:183" x14ac:dyDescent="0.35">
      <c r="FW17097" s="128"/>
      <c r="FX17097" s="128"/>
      <c r="FY17097" s="129"/>
      <c r="GA17097" s="128"/>
    </row>
    <row r="17098" spans="179:183" x14ac:dyDescent="0.35">
      <c r="FW17098" s="128"/>
      <c r="FX17098" s="128"/>
      <c r="FY17098" s="129"/>
      <c r="GA17098" s="128"/>
    </row>
    <row r="17099" spans="179:183" x14ac:dyDescent="0.35">
      <c r="FW17099" s="128"/>
      <c r="FX17099" s="128"/>
      <c r="FY17099" s="129"/>
      <c r="GA17099" s="128"/>
    </row>
    <row r="17100" spans="179:183" x14ac:dyDescent="0.35">
      <c r="FW17100" s="128"/>
      <c r="FX17100" s="128"/>
      <c r="FY17100" s="129"/>
      <c r="GA17100" s="128"/>
    </row>
    <row r="17101" spans="179:183" x14ac:dyDescent="0.35">
      <c r="FW17101" s="128"/>
      <c r="FX17101" s="128"/>
      <c r="FY17101" s="129"/>
      <c r="GA17101" s="128"/>
    </row>
    <row r="17102" spans="179:183" x14ac:dyDescent="0.35">
      <c r="FW17102" s="128"/>
      <c r="FX17102" s="128"/>
      <c r="FY17102" s="129"/>
      <c r="GA17102" s="128"/>
    </row>
    <row r="17103" spans="179:183" x14ac:dyDescent="0.35">
      <c r="FW17103" s="128"/>
      <c r="FX17103" s="128"/>
      <c r="FY17103" s="129"/>
      <c r="GA17103" s="128"/>
    </row>
    <row r="17104" spans="179:183" x14ac:dyDescent="0.35">
      <c r="FW17104" s="128"/>
      <c r="FX17104" s="128"/>
      <c r="FY17104" s="129"/>
      <c r="GA17104" s="128"/>
    </row>
    <row r="17105" spans="179:183" x14ac:dyDescent="0.35">
      <c r="FW17105" s="128"/>
      <c r="FX17105" s="128"/>
      <c r="FY17105" s="129"/>
      <c r="GA17105" s="128"/>
    </row>
    <row r="17106" spans="179:183" x14ac:dyDescent="0.35">
      <c r="FW17106" s="128"/>
      <c r="FX17106" s="128"/>
      <c r="FY17106" s="129"/>
      <c r="GA17106" s="128"/>
    </row>
    <row r="17107" spans="179:183" x14ac:dyDescent="0.35">
      <c r="FW17107" s="128"/>
      <c r="FX17107" s="128"/>
      <c r="FY17107" s="129"/>
      <c r="GA17107" s="128"/>
    </row>
    <row r="17108" spans="179:183" x14ac:dyDescent="0.35">
      <c r="FW17108" s="128"/>
      <c r="FX17108" s="128"/>
      <c r="FY17108" s="129"/>
      <c r="GA17108" s="128"/>
    </row>
    <row r="17109" spans="179:183" x14ac:dyDescent="0.35">
      <c r="FW17109" s="128"/>
      <c r="FX17109" s="128"/>
      <c r="FY17109" s="129"/>
      <c r="GA17109" s="128"/>
    </row>
    <row r="17110" spans="179:183" x14ac:dyDescent="0.35">
      <c r="FW17110" s="128"/>
      <c r="FX17110" s="128"/>
      <c r="FY17110" s="129"/>
      <c r="GA17110" s="128"/>
    </row>
    <row r="17111" spans="179:183" x14ac:dyDescent="0.35">
      <c r="FW17111" s="128"/>
      <c r="FX17111" s="128"/>
      <c r="FY17111" s="129"/>
      <c r="GA17111" s="128"/>
    </row>
    <row r="17112" spans="179:183" x14ac:dyDescent="0.35">
      <c r="FW17112" s="128"/>
      <c r="FX17112" s="128"/>
      <c r="FY17112" s="129"/>
      <c r="GA17112" s="128"/>
    </row>
    <row r="17113" spans="179:183" x14ac:dyDescent="0.35">
      <c r="FW17113" s="128"/>
      <c r="FX17113" s="128"/>
      <c r="FY17113" s="129"/>
      <c r="GA17113" s="128"/>
    </row>
    <row r="17114" spans="179:183" x14ac:dyDescent="0.35">
      <c r="FW17114" s="128"/>
      <c r="FX17114" s="128"/>
      <c r="FY17114" s="129"/>
      <c r="GA17114" s="128"/>
    </row>
    <row r="17115" spans="179:183" x14ac:dyDescent="0.35">
      <c r="FW17115" s="128"/>
      <c r="FX17115" s="128"/>
      <c r="FY17115" s="129"/>
      <c r="GA17115" s="128"/>
    </row>
    <row r="17116" spans="179:183" x14ac:dyDescent="0.35">
      <c r="FW17116" s="128"/>
      <c r="FX17116" s="128"/>
      <c r="FY17116" s="129"/>
      <c r="GA17116" s="128"/>
    </row>
    <row r="17117" spans="179:183" x14ac:dyDescent="0.35">
      <c r="FW17117" s="128"/>
      <c r="FX17117" s="128"/>
      <c r="FY17117" s="129"/>
      <c r="GA17117" s="128"/>
    </row>
    <row r="17118" spans="179:183" x14ac:dyDescent="0.35">
      <c r="FW17118" s="128"/>
      <c r="FX17118" s="128"/>
      <c r="FY17118" s="129"/>
      <c r="GA17118" s="128"/>
    </row>
    <row r="17119" spans="179:183" x14ac:dyDescent="0.35">
      <c r="FW17119" s="128"/>
      <c r="FX17119" s="128"/>
      <c r="FY17119" s="129"/>
      <c r="GA17119" s="128"/>
    </row>
    <row r="17120" spans="179:183" x14ac:dyDescent="0.35">
      <c r="FW17120" s="128"/>
      <c r="FX17120" s="128"/>
      <c r="FY17120" s="129"/>
      <c r="GA17120" s="128"/>
    </row>
    <row r="17121" spans="179:183" x14ac:dyDescent="0.35">
      <c r="FW17121" s="128"/>
      <c r="FX17121" s="128"/>
      <c r="FY17121" s="129"/>
      <c r="GA17121" s="128"/>
    </row>
    <row r="17122" spans="179:183" x14ac:dyDescent="0.35">
      <c r="FW17122" s="128"/>
      <c r="FX17122" s="128"/>
      <c r="FY17122" s="129"/>
      <c r="GA17122" s="128"/>
    </row>
    <row r="17123" spans="179:183" x14ac:dyDescent="0.35">
      <c r="FW17123" s="128"/>
      <c r="FX17123" s="128"/>
      <c r="FY17123" s="129"/>
      <c r="GA17123" s="128"/>
    </row>
    <row r="17124" spans="179:183" x14ac:dyDescent="0.35">
      <c r="FW17124" s="128"/>
      <c r="FX17124" s="128"/>
      <c r="FY17124" s="129"/>
      <c r="GA17124" s="128"/>
    </row>
    <row r="17125" spans="179:183" x14ac:dyDescent="0.35">
      <c r="FW17125" s="128"/>
      <c r="FX17125" s="128"/>
      <c r="FY17125" s="129"/>
      <c r="GA17125" s="128"/>
    </row>
    <row r="17126" spans="179:183" x14ac:dyDescent="0.35">
      <c r="FW17126" s="128"/>
      <c r="FX17126" s="128"/>
      <c r="FY17126" s="129"/>
      <c r="GA17126" s="128"/>
    </row>
    <row r="17127" spans="179:183" x14ac:dyDescent="0.35">
      <c r="FW17127" s="128"/>
      <c r="FX17127" s="128"/>
      <c r="FY17127" s="129"/>
      <c r="GA17127" s="128"/>
    </row>
    <row r="17128" spans="179:183" x14ac:dyDescent="0.35">
      <c r="FW17128" s="128"/>
      <c r="FX17128" s="128"/>
      <c r="FY17128" s="129"/>
      <c r="GA17128" s="128"/>
    </row>
    <row r="17129" spans="179:183" x14ac:dyDescent="0.35">
      <c r="FW17129" s="128"/>
      <c r="FX17129" s="128"/>
      <c r="FY17129" s="129"/>
      <c r="GA17129" s="128"/>
    </row>
    <row r="17130" spans="179:183" x14ac:dyDescent="0.35">
      <c r="FW17130" s="128"/>
      <c r="FX17130" s="128"/>
      <c r="FY17130" s="129"/>
      <c r="GA17130" s="128"/>
    </row>
    <row r="17131" spans="179:183" x14ac:dyDescent="0.35">
      <c r="FW17131" s="128"/>
      <c r="FX17131" s="128"/>
      <c r="FY17131" s="129"/>
      <c r="GA17131" s="128"/>
    </row>
    <row r="17132" spans="179:183" x14ac:dyDescent="0.35">
      <c r="FW17132" s="128"/>
      <c r="FX17132" s="128"/>
      <c r="FY17132" s="129"/>
      <c r="GA17132" s="128"/>
    </row>
    <row r="17133" spans="179:183" x14ac:dyDescent="0.35">
      <c r="FW17133" s="128"/>
      <c r="FX17133" s="128"/>
      <c r="FY17133" s="129"/>
      <c r="GA17133" s="128"/>
    </row>
    <row r="17134" spans="179:183" x14ac:dyDescent="0.35">
      <c r="FW17134" s="128"/>
      <c r="FX17134" s="128"/>
      <c r="FY17134" s="129"/>
      <c r="GA17134" s="128"/>
    </row>
    <row r="17135" spans="179:183" x14ac:dyDescent="0.35">
      <c r="FW17135" s="128"/>
      <c r="FX17135" s="128"/>
      <c r="FY17135" s="129"/>
      <c r="GA17135" s="128"/>
    </row>
    <row r="17136" spans="179:183" x14ac:dyDescent="0.35">
      <c r="FW17136" s="128"/>
      <c r="FX17136" s="128"/>
      <c r="FY17136" s="129"/>
      <c r="GA17136" s="128"/>
    </row>
    <row r="17137" spans="179:183" x14ac:dyDescent="0.35">
      <c r="FW17137" s="128"/>
      <c r="FX17137" s="128"/>
      <c r="FY17137" s="129"/>
      <c r="GA17137" s="128"/>
    </row>
    <row r="17138" spans="179:183" x14ac:dyDescent="0.35">
      <c r="FW17138" s="128"/>
      <c r="FX17138" s="128"/>
      <c r="FY17138" s="129"/>
      <c r="GA17138" s="128"/>
    </row>
    <row r="17139" spans="179:183" x14ac:dyDescent="0.35">
      <c r="FW17139" s="128"/>
      <c r="FX17139" s="128"/>
      <c r="FY17139" s="129"/>
      <c r="GA17139" s="128"/>
    </row>
    <row r="17140" spans="179:183" x14ac:dyDescent="0.35">
      <c r="FW17140" s="128"/>
      <c r="FX17140" s="128"/>
      <c r="FY17140" s="129"/>
      <c r="GA17140" s="128"/>
    </row>
    <row r="17141" spans="179:183" x14ac:dyDescent="0.35">
      <c r="FW17141" s="128"/>
      <c r="FX17141" s="128"/>
      <c r="FY17141" s="129"/>
      <c r="GA17141" s="128"/>
    </row>
    <row r="17142" spans="179:183" x14ac:dyDescent="0.35">
      <c r="FW17142" s="128"/>
      <c r="FX17142" s="128"/>
      <c r="FY17142" s="129"/>
      <c r="GA17142" s="128"/>
    </row>
    <row r="17143" spans="179:183" x14ac:dyDescent="0.35">
      <c r="FW17143" s="128"/>
      <c r="FX17143" s="128"/>
      <c r="FY17143" s="129"/>
      <c r="GA17143" s="128"/>
    </row>
    <row r="17144" spans="179:183" x14ac:dyDescent="0.35">
      <c r="FW17144" s="128"/>
      <c r="FX17144" s="128"/>
      <c r="FY17144" s="129"/>
      <c r="GA17144" s="128"/>
    </row>
    <row r="17145" spans="179:183" x14ac:dyDescent="0.35">
      <c r="FW17145" s="128"/>
      <c r="FX17145" s="128"/>
      <c r="FY17145" s="129"/>
      <c r="GA17145" s="128"/>
    </row>
    <row r="17146" spans="179:183" x14ac:dyDescent="0.35">
      <c r="FW17146" s="128"/>
      <c r="FX17146" s="128"/>
      <c r="FY17146" s="129"/>
      <c r="GA17146" s="128"/>
    </row>
    <row r="17147" spans="179:183" x14ac:dyDescent="0.35">
      <c r="FW17147" s="128"/>
      <c r="FX17147" s="128"/>
      <c r="FY17147" s="129"/>
      <c r="GA17147" s="128"/>
    </row>
    <row r="17148" spans="179:183" x14ac:dyDescent="0.35">
      <c r="FW17148" s="128"/>
      <c r="FX17148" s="128"/>
      <c r="FY17148" s="129"/>
      <c r="GA17148" s="128"/>
    </row>
    <row r="17149" spans="179:183" x14ac:dyDescent="0.35">
      <c r="FW17149" s="128"/>
      <c r="FX17149" s="128"/>
      <c r="FY17149" s="129"/>
      <c r="GA17149" s="128"/>
    </row>
    <row r="17150" spans="179:183" x14ac:dyDescent="0.35">
      <c r="FW17150" s="128"/>
      <c r="FX17150" s="128"/>
      <c r="FY17150" s="129"/>
      <c r="GA17150" s="128"/>
    </row>
    <row r="17151" spans="179:183" x14ac:dyDescent="0.35">
      <c r="FW17151" s="128"/>
      <c r="FX17151" s="128"/>
      <c r="FY17151" s="129"/>
      <c r="GA17151" s="128"/>
    </row>
    <row r="17152" spans="179:183" x14ac:dyDescent="0.35">
      <c r="FW17152" s="128"/>
      <c r="FX17152" s="128"/>
      <c r="FY17152" s="129"/>
      <c r="GA17152" s="128"/>
    </row>
    <row r="17153" spans="179:183" x14ac:dyDescent="0.35">
      <c r="FW17153" s="128"/>
      <c r="FX17153" s="128"/>
      <c r="FY17153" s="129"/>
      <c r="GA17153" s="128"/>
    </row>
    <row r="17154" spans="179:183" x14ac:dyDescent="0.35">
      <c r="FW17154" s="128"/>
      <c r="FX17154" s="128"/>
      <c r="FY17154" s="129"/>
      <c r="GA17154" s="128"/>
    </row>
    <row r="17155" spans="179:183" x14ac:dyDescent="0.35">
      <c r="FW17155" s="128"/>
      <c r="FX17155" s="128"/>
      <c r="FY17155" s="129"/>
      <c r="GA17155" s="128"/>
    </row>
    <row r="17156" spans="179:183" x14ac:dyDescent="0.35">
      <c r="FW17156" s="128"/>
      <c r="FX17156" s="128"/>
      <c r="FY17156" s="129"/>
      <c r="GA17156" s="128"/>
    </row>
    <row r="17157" spans="179:183" x14ac:dyDescent="0.35">
      <c r="FW17157" s="128"/>
      <c r="FX17157" s="128"/>
      <c r="FY17157" s="129"/>
      <c r="GA17157" s="128"/>
    </row>
    <row r="17158" spans="179:183" x14ac:dyDescent="0.35">
      <c r="FW17158" s="128"/>
      <c r="FX17158" s="128"/>
      <c r="FY17158" s="129"/>
      <c r="GA17158" s="128"/>
    </row>
    <row r="17159" spans="179:183" x14ac:dyDescent="0.35">
      <c r="FW17159" s="128"/>
      <c r="FX17159" s="128"/>
      <c r="FY17159" s="129"/>
      <c r="GA17159" s="128"/>
    </row>
    <row r="17160" spans="179:183" x14ac:dyDescent="0.35">
      <c r="FW17160" s="128"/>
      <c r="FX17160" s="128"/>
      <c r="FY17160" s="129"/>
      <c r="GA17160" s="128"/>
    </row>
    <row r="17161" spans="179:183" x14ac:dyDescent="0.35">
      <c r="FW17161" s="128"/>
      <c r="FX17161" s="128"/>
      <c r="FY17161" s="129"/>
      <c r="GA17161" s="128"/>
    </row>
    <row r="17162" spans="179:183" x14ac:dyDescent="0.35">
      <c r="FW17162" s="128"/>
      <c r="FX17162" s="128"/>
      <c r="FY17162" s="129"/>
      <c r="GA17162" s="128"/>
    </row>
    <row r="17163" spans="179:183" x14ac:dyDescent="0.35">
      <c r="FW17163" s="128"/>
      <c r="FX17163" s="128"/>
      <c r="FY17163" s="129"/>
      <c r="GA17163" s="128"/>
    </row>
    <row r="17164" spans="179:183" x14ac:dyDescent="0.35">
      <c r="FW17164" s="128"/>
      <c r="FX17164" s="128"/>
      <c r="FY17164" s="129"/>
      <c r="GA17164" s="128"/>
    </row>
    <row r="17165" spans="179:183" x14ac:dyDescent="0.35">
      <c r="FW17165" s="128"/>
      <c r="FX17165" s="128"/>
      <c r="FY17165" s="129"/>
      <c r="GA17165" s="128"/>
    </row>
    <row r="17166" spans="179:183" x14ac:dyDescent="0.35">
      <c r="FW17166" s="128"/>
      <c r="FX17166" s="128"/>
      <c r="FY17166" s="129"/>
      <c r="GA17166" s="128"/>
    </row>
    <row r="17167" spans="179:183" x14ac:dyDescent="0.35">
      <c r="FW17167" s="128"/>
      <c r="FX17167" s="128"/>
      <c r="FY17167" s="129"/>
      <c r="GA17167" s="128"/>
    </row>
    <row r="17168" spans="179:183" x14ac:dyDescent="0.35">
      <c r="FW17168" s="128"/>
      <c r="FX17168" s="128"/>
      <c r="FY17168" s="129"/>
      <c r="GA17168" s="128"/>
    </row>
    <row r="17169" spans="179:183" x14ac:dyDescent="0.35">
      <c r="FW17169" s="128"/>
      <c r="FX17169" s="128"/>
      <c r="FY17169" s="129"/>
      <c r="GA17169" s="128"/>
    </row>
    <row r="17170" spans="179:183" x14ac:dyDescent="0.35">
      <c r="FW17170" s="128"/>
      <c r="FX17170" s="128"/>
      <c r="FY17170" s="129"/>
      <c r="GA17170" s="128"/>
    </row>
    <row r="17171" spans="179:183" x14ac:dyDescent="0.35">
      <c r="FW17171" s="128"/>
      <c r="FX17171" s="128"/>
      <c r="FY17171" s="129"/>
      <c r="GA17171" s="128"/>
    </row>
    <row r="17172" spans="179:183" x14ac:dyDescent="0.35">
      <c r="FW17172" s="128"/>
      <c r="FX17172" s="128"/>
      <c r="FY17172" s="129"/>
      <c r="GA17172" s="128"/>
    </row>
    <row r="17173" spans="179:183" x14ac:dyDescent="0.35">
      <c r="FW17173" s="128"/>
      <c r="FX17173" s="128"/>
      <c r="FY17173" s="129"/>
      <c r="GA17173" s="128"/>
    </row>
    <row r="17174" spans="179:183" x14ac:dyDescent="0.35">
      <c r="FW17174" s="128"/>
      <c r="FX17174" s="128"/>
      <c r="FY17174" s="129"/>
      <c r="GA17174" s="128"/>
    </row>
    <row r="17175" spans="179:183" x14ac:dyDescent="0.35">
      <c r="FW17175" s="128"/>
      <c r="FX17175" s="128"/>
      <c r="FY17175" s="129"/>
      <c r="GA17175" s="128"/>
    </row>
    <row r="17176" spans="179:183" x14ac:dyDescent="0.35">
      <c r="FW17176" s="128"/>
      <c r="FX17176" s="128"/>
      <c r="FY17176" s="129"/>
      <c r="GA17176" s="128"/>
    </row>
    <row r="17177" spans="179:183" x14ac:dyDescent="0.35">
      <c r="FW17177" s="128"/>
      <c r="FX17177" s="128"/>
      <c r="FY17177" s="129"/>
      <c r="GA17177" s="128"/>
    </row>
    <row r="17178" spans="179:183" x14ac:dyDescent="0.35">
      <c r="FW17178" s="128"/>
      <c r="FX17178" s="128"/>
      <c r="FY17178" s="129"/>
      <c r="GA17178" s="128"/>
    </row>
    <row r="17179" spans="179:183" x14ac:dyDescent="0.35">
      <c r="FW17179" s="128"/>
      <c r="FX17179" s="128"/>
      <c r="FY17179" s="129"/>
      <c r="GA17179" s="128"/>
    </row>
    <row r="17180" spans="179:183" x14ac:dyDescent="0.35">
      <c r="FW17180" s="128"/>
      <c r="FX17180" s="128"/>
      <c r="FY17180" s="129"/>
      <c r="GA17180" s="128"/>
    </row>
    <row r="17181" spans="179:183" x14ac:dyDescent="0.35">
      <c r="FW17181" s="128"/>
      <c r="FX17181" s="128"/>
      <c r="FY17181" s="129"/>
      <c r="GA17181" s="128"/>
    </row>
    <row r="17182" spans="179:183" x14ac:dyDescent="0.35">
      <c r="FW17182" s="128"/>
      <c r="FX17182" s="128"/>
      <c r="FY17182" s="129"/>
      <c r="GA17182" s="128"/>
    </row>
    <row r="17183" spans="179:183" x14ac:dyDescent="0.35">
      <c r="FW17183" s="128"/>
      <c r="FX17183" s="128"/>
      <c r="FY17183" s="129"/>
      <c r="GA17183" s="128"/>
    </row>
    <row r="17184" spans="179:183" x14ac:dyDescent="0.35">
      <c r="FW17184" s="128"/>
      <c r="FX17184" s="128"/>
      <c r="FY17184" s="129"/>
      <c r="GA17184" s="128"/>
    </row>
    <row r="17185" spans="179:183" x14ac:dyDescent="0.35">
      <c r="FW17185" s="128"/>
      <c r="FX17185" s="128"/>
      <c r="FY17185" s="129"/>
      <c r="GA17185" s="128"/>
    </row>
    <row r="17186" spans="179:183" x14ac:dyDescent="0.35">
      <c r="FW17186" s="128"/>
      <c r="FX17186" s="128"/>
      <c r="FY17186" s="129"/>
      <c r="GA17186" s="128"/>
    </row>
    <row r="17187" spans="179:183" x14ac:dyDescent="0.35">
      <c r="FW17187" s="128"/>
      <c r="FX17187" s="128"/>
      <c r="FY17187" s="129"/>
      <c r="GA17187" s="128"/>
    </row>
    <row r="17188" spans="179:183" x14ac:dyDescent="0.35">
      <c r="FW17188" s="128"/>
      <c r="FX17188" s="128"/>
      <c r="FY17188" s="129"/>
      <c r="GA17188" s="128"/>
    </row>
    <row r="17189" spans="179:183" x14ac:dyDescent="0.35">
      <c r="FW17189" s="128"/>
      <c r="FX17189" s="128"/>
      <c r="FY17189" s="129"/>
      <c r="GA17189" s="128"/>
    </row>
    <row r="17190" spans="179:183" x14ac:dyDescent="0.35">
      <c r="FW17190" s="128"/>
      <c r="FX17190" s="128"/>
      <c r="FY17190" s="129"/>
      <c r="GA17190" s="128"/>
    </row>
    <row r="17191" spans="179:183" x14ac:dyDescent="0.35">
      <c r="FW17191" s="128"/>
      <c r="FX17191" s="128"/>
      <c r="FY17191" s="129"/>
      <c r="GA17191" s="128"/>
    </row>
    <row r="17192" spans="179:183" x14ac:dyDescent="0.35">
      <c r="FW17192" s="128"/>
      <c r="FX17192" s="128"/>
      <c r="FY17192" s="129"/>
      <c r="GA17192" s="128"/>
    </row>
    <row r="17193" spans="179:183" x14ac:dyDescent="0.35">
      <c r="FW17193" s="128"/>
      <c r="FX17193" s="128"/>
      <c r="FY17193" s="129"/>
      <c r="GA17193" s="128"/>
    </row>
    <row r="17194" spans="179:183" x14ac:dyDescent="0.35">
      <c r="FW17194" s="128"/>
      <c r="FX17194" s="128"/>
      <c r="FY17194" s="129"/>
      <c r="GA17194" s="128"/>
    </row>
    <row r="17195" spans="179:183" x14ac:dyDescent="0.35">
      <c r="FW17195" s="128"/>
      <c r="FX17195" s="128"/>
      <c r="FY17195" s="129"/>
      <c r="GA17195" s="128"/>
    </row>
    <row r="17196" spans="179:183" x14ac:dyDescent="0.35">
      <c r="FW17196" s="128"/>
      <c r="FX17196" s="128"/>
      <c r="FY17196" s="129"/>
      <c r="GA17196" s="128"/>
    </row>
    <row r="17197" spans="179:183" x14ac:dyDescent="0.35">
      <c r="FW17197" s="128"/>
      <c r="FX17197" s="128"/>
      <c r="FY17197" s="129"/>
      <c r="GA17197" s="128"/>
    </row>
    <row r="17198" spans="179:183" x14ac:dyDescent="0.35">
      <c r="FW17198" s="128"/>
      <c r="FX17198" s="128"/>
      <c r="FY17198" s="129"/>
      <c r="GA17198" s="128"/>
    </row>
    <row r="17199" spans="179:183" x14ac:dyDescent="0.35">
      <c r="FW17199" s="128"/>
      <c r="FX17199" s="128"/>
      <c r="FY17199" s="129"/>
      <c r="GA17199" s="128"/>
    </row>
    <row r="17200" spans="179:183" x14ac:dyDescent="0.35">
      <c r="FW17200" s="128"/>
      <c r="FX17200" s="128"/>
      <c r="FY17200" s="129"/>
      <c r="GA17200" s="128"/>
    </row>
    <row r="17201" spans="179:183" x14ac:dyDescent="0.35">
      <c r="FW17201" s="128"/>
      <c r="FX17201" s="128"/>
      <c r="FY17201" s="129"/>
      <c r="GA17201" s="128"/>
    </row>
    <row r="17202" spans="179:183" x14ac:dyDescent="0.35">
      <c r="FW17202" s="128"/>
      <c r="FX17202" s="128"/>
      <c r="FY17202" s="129"/>
      <c r="GA17202" s="128"/>
    </row>
    <row r="17203" spans="179:183" x14ac:dyDescent="0.35">
      <c r="FW17203" s="128"/>
      <c r="FX17203" s="128"/>
      <c r="FY17203" s="129"/>
      <c r="GA17203" s="128"/>
    </row>
    <row r="17204" spans="179:183" x14ac:dyDescent="0.35">
      <c r="FW17204" s="128"/>
      <c r="FX17204" s="128"/>
      <c r="FY17204" s="129"/>
      <c r="GA17204" s="128"/>
    </row>
    <row r="17205" spans="179:183" x14ac:dyDescent="0.35">
      <c r="FW17205" s="128"/>
      <c r="FX17205" s="128"/>
      <c r="FY17205" s="129"/>
      <c r="GA17205" s="128"/>
    </row>
    <row r="17206" spans="179:183" x14ac:dyDescent="0.35">
      <c r="FW17206" s="128"/>
      <c r="FX17206" s="128"/>
      <c r="FY17206" s="129"/>
      <c r="GA17206" s="128"/>
    </row>
    <row r="17207" spans="179:183" x14ac:dyDescent="0.35">
      <c r="FW17207" s="128"/>
      <c r="FX17207" s="128"/>
      <c r="FY17207" s="129"/>
      <c r="GA17207" s="128"/>
    </row>
    <row r="17208" spans="179:183" x14ac:dyDescent="0.35">
      <c r="FW17208" s="128"/>
      <c r="FX17208" s="128"/>
      <c r="FY17208" s="129"/>
      <c r="GA17208" s="128"/>
    </row>
    <row r="17209" spans="179:183" x14ac:dyDescent="0.35">
      <c r="FW17209" s="128"/>
      <c r="FX17209" s="128"/>
      <c r="FY17209" s="129"/>
      <c r="GA17209" s="128"/>
    </row>
    <row r="17210" spans="179:183" x14ac:dyDescent="0.35">
      <c r="FW17210" s="128"/>
      <c r="FX17210" s="128"/>
      <c r="FY17210" s="129"/>
      <c r="GA17210" s="128"/>
    </row>
    <row r="17211" spans="179:183" x14ac:dyDescent="0.35">
      <c r="FW17211" s="128"/>
      <c r="FX17211" s="128"/>
      <c r="FY17211" s="129"/>
      <c r="GA17211" s="128"/>
    </row>
    <row r="17212" spans="179:183" x14ac:dyDescent="0.35">
      <c r="FW17212" s="128"/>
      <c r="FX17212" s="128"/>
      <c r="FY17212" s="129"/>
      <c r="GA17212" s="128"/>
    </row>
    <row r="17213" spans="179:183" x14ac:dyDescent="0.35">
      <c r="FW17213" s="128"/>
      <c r="FX17213" s="128"/>
      <c r="FY17213" s="129"/>
      <c r="GA17213" s="128"/>
    </row>
    <row r="17214" spans="179:183" x14ac:dyDescent="0.35">
      <c r="FW17214" s="128"/>
      <c r="FX17214" s="128"/>
      <c r="FY17214" s="129"/>
      <c r="GA17214" s="128"/>
    </row>
    <row r="17215" spans="179:183" x14ac:dyDescent="0.35">
      <c r="FW17215" s="128"/>
      <c r="FX17215" s="128"/>
      <c r="FY17215" s="129"/>
      <c r="GA17215" s="128"/>
    </row>
    <row r="17216" spans="179:183" x14ac:dyDescent="0.35">
      <c r="FW17216" s="128"/>
      <c r="FX17216" s="128"/>
      <c r="FY17216" s="129"/>
      <c r="GA17216" s="128"/>
    </row>
    <row r="17217" spans="179:183" x14ac:dyDescent="0.35">
      <c r="FW17217" s="128"/>
      <c r="FX17217" s="128"/>
      <c r="FY17217" s="129"/>
      <c r="GA17217" s="128"/>
    </row>
    <row r="17218" spans="179:183" x14ac:dyDescent="0.35">
      <c r="FW17218" s="128"/>
      <c r="FX17218" s="128"/>
      <c r="FY17218" s="129"/>
      <c r="GA17218" s="128"/>
    </row>
    <row r="17219" spans="179:183" x14ac:dyDescent="0.35">
      <c r="FW17219" s="128"/>
      <c r="FX17219" s="128"/>
      <c r="FY17219" s="129"/>
      <c r="GA17219" s="128"/>
    </row>
    <row r="17220" spans="179:183" x14ac:dyDescent="0.35">
      <c r="FW17220" s="128"/>
      <c r="FX17220" s="128"/>
      <c r="FY17220" s="129"/>
      <c r="GA17220" s="128"/>
    </row>
    <row r="17221" spans="179:183" x14ac:dyDescent="0.35">
      <c r="FW17221" s="128"/>
      <c r="FX17221" s="128"/>
      <c r="FY17221" s="129"/>
      <c r="GA17221" s="128"/>
    </row>
    <row r="17222" spans="179:183" x14ac:dyDescent="0.35">
      <c r="FW17222" s="128"/>
      <c r="FX17222" s="128"/>
      <c r="FY17222" s="129"/>
      <c r="GA17222" s="128"/>
    </row>
    <row r="17223" spans="179:183" x14ac:dyDescent="0.35">
      <c r="FW17223" s="128"/>
      <c r="FX17223" s="128"/>
      <c r="FY17223" s="129"/>
      <c r="GA17223" s="128"/>
    </row>
    <row r="17224" spans="179:183" x14ac:dyDescent="0.35">
      <c r="FW17224" s="128"/>
      <c r="FX17224" s="128"/>
      <c r="FY17224" s="129"/>
      <c r="GA17224" s="128"/>
    </row>
    <row r="17225" spans="179:183" x14ac:dyDescent="0.35">
      <c r="FW17225" s="128"/>
      <c r="FX17225" s="128"/>
      <c r="FY17225" s="129"/>
      <c r="GA17225" s="128"/>
    </row>
    <row r="17226" spans="179:183" x14ac:dyDescent="0.35">
      <c r="FW17226" s="128"/>
      <c r="FX17226" s="128"/>
      <c r="FY17226" s="129"/>
      <c r="GA17226" s="128"/>
    </row>
    <row r="17227" spans="179:183" x14ac:dyDescent="0.35">
      <c r="FW17227" s="128"/>
      <c r="FX17227" s="128"/>
      <c r="FY17227" s="129"/>
      <c r="GA17227" s="128"/>
    </row>
    <row r="17228" spans="179:183" x14ac:dyDescent="0.35">
      <c r="FW17228" s="128"/>
      <c r="FX17228" s="128"/>
      <c r="FY17228" s="129"/>
      <c r="GA17228" s="128"/>
    </row>
    <row r="17229" spans="179:183" x14ac:dyDescent="0.35">
      <c r="FW17229" s="128"/>
      <c r="FX17229" s="128"/>
      <c r="FY17229" s="129"/>
      <c r="GA17229" s="128"/>
    </row>
    <row r="17230" spans="179:183" x14ac:dyDescent="0.35">
      <c r="FW17230" s="128"/>
      <c r="FX17230" s="128"/>
      <c r="FY17230" s="129"/>
      <c r="GA17230" s="128"/>
    </row>
    <row r="17231" spans="179:183" x14ac:dyDescent="0.35">
      <c r="FW17231" s="128"/>
      <c r="FX17231" s="128"/>
      <c r="FY17231" s="129"/>
      <c r="GA17231" s="128"/>
    </row>
    <row r="17232" spans="179:183" x14ac:dyDescent="0.35">
      <c r="FW17232" s="128"/>
      <c r="FX17232" s="128"/>
      <c r="FY17232" s="129"/>
      <c r="GA17232" s="128"/>
    </row>
    <row r="17233" spans="179:183" x14ac:dyDescent="0.35">
      <c r="FW17233" s="128"/>
      <c r="FX17233" s="128"/>
      <c r="FY17233" s="129"/>
      <c r="GA17233" s="128"/>
    </row>
    <row r="17234" spans="179:183" x14ac:dyDescent="0.35">
      <c r="FW17234" s="128"/>
      <c r="FX17234" s="128"/>
      <c r="FY17234" s="129"/>
      <c r="GA17234" s="128"/>
    </row>
    <row r="17235" spans="179:183" x14ac:dyDescent="0.35">
      <c r="FW17235" s="128"/>
      <c r="FX17235" s="128"/>
      <c r="FY17235" s="129"/>
      <c r="GA17235" s="128"/>
    </row>
    <row r="17236" spans="179:183" x14ac:dyDescent="0.35">
      <c r="FW17236" s="128"/>
      <c r="FX17236" s="128"/>
      <c r="FY17236" s="129"/>
      <c r="GA17236" s="128"/>
    </row>
    <row r="17237" spans="179:183" x14ac:dyDescent="0.35">
      <c r="FW17237" s="128"/>
      <c r="FX17237" s="128"/>
      <c r="FY17237" s="129"/>
      <c r="GA17237" s="128"/>
    </row>
    <row r="17238" spans="179:183" x14ac:dyDescent="0.35">
      <c r="FW17238" s="128"/>
      <c r="FX17238" s="128"/>
      <c r="FY17238" s="129"/>
      <c r="GA17238" s="128"/>
    </row>
    <row r="17239" spans="179:183" x14ac:dyDescent="0.35">
      <c r="FW17239" s="128"/>
      <c r="FX17239" s="128"/>
      <c r="FY17239" s="129"/>
      <c r="GA17239" s="128"/>
    </row>
    <row r="17240" spans="179:183" x14ac:dyDescent="0.35">
      <c r="FW17240" s="128"/>
      <c r="FX17240" s="128"/>
      <c r="FY17240" s="129"/>
      <c r="GA17240" s="128"/>
    </row>
    <row r="17241" spans="179:183" x14ac:dyDescent="0.35">
      <c r="FW17241" s="128"/>
      <c r="FX17241" s="128"/>
      <c r="FY17241" s="129"/>
      <c r="GA17241" s="128"/>
    </row>
    <row r="17242" spans="179:183" x14ac:dyDescent="0.35">
      <c r="FW17242" s="128"/>
      <c r="FX17242" s="128"/>
      <c r="FY17242" s="129"/>
      <c r="GA17242" s="128"/>
    </row>
    <row r="17243" spans="179:183" x14ac:dyDescent="0.35">
      <c r="FW17243" s="128"/>
      <c r="FX17243" s="128"/>
      <c r="FY17243" s="129"/>
      <c r="GA17243" s="128"/>
    </row>
    <row r="17244" spans="179:183" x14ac:dyDescent="0.35">
      <c r="FW17244" s="128"/>
      <c r="FX17244" s="128"/>
      <c r="FY17244" s="129"/>
      <c r="GA17244" s="128"/>
    </row>
    <row r="17245" spans="179:183" x14ac:dyDescent="0.35">
      <c r="FW17245" s="128"/>
      <c r="FX17245" s="128"/>
      <c r="FY17245" s="129"/>
      <c r="GA17245" s="128"/>
    </row>
    <row r="17246" spans="179:183" x14ac:dyDescent="0.35">
      <c r="FW17246" s="128"/>
      <c r="FX17246" s="128"/>
      <c r="FY17246" s="129"/>
      <c r="GA17246" s="128"/>
    </row>
    <row r="17247" spans="179:183" x14ac:dyDescent="0.35">
      <c r="FW17247" s="128"/>
      <c r="FX17247" s="128"/>
      <c r="FY17247" s="129"/>
      <c r="GA17247" s="128"/>
    </row>
    <row r="17248" spans="179:183" x14ac:dyDescent="0.35">
      <c r="FW17248" s="128"/>
      <c r="FX17248" s="128"/>
      <c r="FY17248" s="129"/>
      <c r="GA17248" s="128"/>
    </row>
    <row r="17249" spans="179:183" x14ac:dyDescent="0.35">
      <c r="FW17249" s="128"/>
      <c r="FX17249" s="128"/>
      <c r="FY17249" s="129"/>
      <c r="GA17249" s="128"/>
    </row>
    <row r="17250" spans="179:183" x14ac:dyDescent="0.35">
      <c r="FW17250" s="128"/>
      <c r="FX17250" s="128"/>
      <c r="FY17250" s="129"/>
      <c r="GA17250" s="128"/>
    </row>
    <row r="17251" spans="179:183" x14ac:dyDescent="0.35">
      <c r="FW17251" s="128"/>
      <c r="FX17251" s="128"/>
      <c r="FY17251" s="129"/>
      <c r="GA17251" s="128"/>
    </row>
    <row r="17252" spans="179:183" x14ac:dyDescent="0.35">
      <c r="FW17252" s="128"/>
      <c r="FX17252" s="128"/>
      <c r="FY17252" s="129"/>
      <c r="GA17252" s="128"/>
    </row>
    <row r="17253" spans="179:183" x14ac:dyDescent="0.35">
      <c r="FW17253" s="128"/>
      <c r="FX17253" s="128"/>
      <c r="FY17253" s="129"/>
      <c r="GA17253" s="128"/>
    </row>
    <row r="17254" spans="179:183" x14ac:dyDescent="0.35">
      <c r="FW17254" s="128"/>
      <c r="FX17254" s="128"/>
      <c r="FY17254" s="129"/>
      <c r="GA17254" s="128"/>
    </row>
    <row r="17255" spans="179:183" x14ac:dyDescent="0.35">
      <c r="FW17255" s="128"/>
      <c r="FX17255" s="128"/>
      <c r="FY17255" s="129"/>
      <c r="GA17255" s="128"/>
    </row>
    <row r="17256" spans="179:183" x14ac:dyDescent="0.35">
      <c r="FW17256" s="128"/>
      <c r="FX17256" s="128"/>
      <c r="FY17256" s="129"/>
      <c r="GA17256" s="128"/>
    </row>
    <row r="17257" spans="179:183" x14ac:dyDescent="0.35">
      <c r="FW17257" s="128"/>
      <c r="FX17257" s="128"/>
      <c r="FY17257" s="129"/>
      <c r="GA17257" s="128"/>
    </row>
    <row r="17258" spans="179:183" x14ac:dyDescent="0.35">
      <c r="FW17258" s="128"/>
      <c r="FX17258" s="128"/>
      <c r="FY17258" s="129"/>
      <c r="GA17258" s="128"/>
    </row>
    <row r="17259" spans="179:183" x14ac:dyDescent="0.35">
      <c r="FW17259" s="128"/>
      <c r="FX17259" s="128"/>
      <c r="FY17259" s="129"/>
      <c r="GA17259" s="128"/>
    </row>
    <row r="17260" spans="179:183" x14ac:dyDescent="0.35">
      <c r="FW17260" s="128"/>
      <c r="FX17260" s="128"/>
      <c r="FY17260" s="129"/>
      <c r="GA17260" s="128"/>
    </row>
    <row r="17261" spans="179:183" x14ac:dyDescent="0.35">
      <c r="FW17261" s="128"/>
      <c r="FX17261" s="128"/>
      <c r="FY17261" s="129"/>
      <c r="GA17261" s="128"/>
    </row>
    <row r="17262" spans="179:183" x14ac:dyDescent="0.35">
      <c r="FW17262" s="128"/>
      <c r="FX17262" s="128"/>
      <c r="FY17262" s="129"/>
      <c r="GA17262" s="128"/>
    </row>
    <row r="17263" spans="179:183" x14ac:dyDescent="0.35">
      <c r="FW17263" s="128"/>
      <c r="FX17263" s="128"/>
      <c r="FY17263" s="129"/>
      <c r="GA17263" s="128"/>
    </row>
    <row r="17264" spans="179:183" x14ac:dyDescent="0.35">
      <c r="FW17264" s="128"/>
      <c r="FX17264" s="128"/>
      <c r="FY17264" s="129"/>
      <c r="GA17264" s="128"/>
    </row>
    <row r="17265" spans="179:183" x14ac:dyDescent="0.35">
      <c r="FW17265" s="128"/>
      <c r="FX17265" s="128"/>
      <c r="FY17265" s="129"/>
      <c r="GA17265" s="128"/>
    </row>
    <row r="17266" spans="179:183" x14ac:dyDescent="0.35">
      <c r="FW17266" s="128"/>
      <c r="FX17266" s="128"/>
      <c r="FY17266" s="129"/>
      <c r="GA17266" s="128"/>
    </row>
    <row r="17267" spans="179:183" x14ac:dyDescent="0.35">
      <c r="FW17267" s="128"/>
      <c r="FX17267" s="128"/>
      <c r="FY17267" s="129"/>
      <c r="GA17267" s="128"/>
    </row>
    <row r="17268" spans="179:183" x14ac:dyDescent="0.35">
      <c r="FW17268" s="128"/>
      <c r="FX17268" s="128"/>
      <c r="FY17268" s="129"/>
      <c r="GA17268" s="128"/>
    </row>
    <row r="17269" spans="179:183" x14ac:dyDescent="0.35">
      <c r="FW17269" s="128"/>
      <c r="FX17269" s="128"/>
      <c r="FY17269" s="129"/>
      <c r="GA17269" s="128"/>
    </row>
    <row r="17270" spans="179:183" x14ac:dyDescent="0.35">
      <c r="FW17270" s="128"/>
      <c r="FX17270" s="128"/>
      <c r="FY17270" s="129"/>
      <c r="GA17270" s="128"/>
    </row>
    <row r="17271" spans="179:183" x14ac:dyDescent="0.35">
      <c r="FW17271" s="128"/>
      <c r="FX17271" s="128"/>
      <c r="FY17271" s="129"/>
      <c r="GA17271" s="128"/>
    </row>
    <row r="17272" spans="179:183" x14ac:dyDescent="0.35">
      <c r="FW17272" s="128"/>
      <c r="FX17272" s="128"/>
      <c r="FY17272" s="129"/>
      <c r="GA17272" s="128"/>
    </row>
    <row r="17273" spans="179:183" x14ac:dyDescent="0.35">
      <c r="FW17273" s="128"/>
      <c r="FX17273" s="128"/>
      <c r="FY17273" s="129"/>
      <c r="GA17273" s="128"/>
    </row>
    <row r="17274" spans="179:183" x14ac:dyDescent="0.35">
      <c r="FW17274" s="128"/>
      <c r="FX17274" s="128"/>
      <c r="FY17274" s="129"/>
      <c r="GA17274" s="128"/>
    </row>
    <row r="17275" spans="179:183" x14ac:dyDescent="0.35">
      <c r="FW17275" s="128"/>
      <c r="FX17275" s="128"/>
      <c r="FY17275" s="129"/>
      <c r="GA17275" s="128"/>
    </row>
    <row r="17276" spans="179:183" x14ac:dyDescent="0.35">
      <c r="FW17276" s="128"/>
      <c r="FX17276" s="128"/>
      <c r="FY17276" s="129"/>
      <c r="GA17276" s="128"/>
    </row>
    <row r="17277" spans="179:183" x14ac:dyDescent="0.35">
      <c r="FW17277" s="128"/>
      <c r="FX17277" s="128"/>
      <c r="FY17277" s="129"/>
      <c r="GA17277" s="128"/>
    </row>
    <row r="17278" spans="179:183" x14ac:dyDescent="0.35">
      <c r="FW17278" s="128"/>
      <c r="FX17278" s="128"/>
      <c r="FY17278" s="129"/>
      <c r="GA17278" s="128"/>
    </row>
    <row r="17279" spans="179:183" x14ac:dyDescent="0.35">
      <c r="FW17279" s="128"/>
      <c r="FX17279" s="128"/>
      <c r="FY17279" s="129"/>
      <c r="GA17279" s="128"/>
    </row>
    <row r="17280" spans="179:183" x14ac:dyDescent="0.35">
      <c r="FW17280" s="128"/>
      <c r="FX17280" s="128"/>
      <c r="FY17280" s="129"/>
      <c r="GA17280" s="128"/>
    </row>
    <row r="17281" spans="179:183" x14ac:dyDescent="0.35">
      <c r="FW17281" s="128"/>
      <c r="FX17281" s="128"/>
      <c r="FY17281" s="129"/>
      <c r="GA17281" s="128"/>
    </row>
    <row r="17282" spans="179:183" x14ac:dyDescent="0.35">
      <c r="FW17282" s="128"/>
      <c r="FX17282" s="128"/>
      <c r="FY17282" s="129"/>
      <c r="GA17282" s="128"/>
    </row>
    <row r="17283" spans="179:183" x14ac:dyDescent="0.35">
      <c r="FW17283" s="128"/>
      <c r="FX17283" s="128"/>
      <c r="FY17283" s="129"/>
      <c r="GA17283" s="128"/>
    </row>
    <row r="17284" spans="179:183" x14ac:dyDescent="0.35">
      <c r="FW17284" s="128"/>
      <c r="FX17284" s="128"/>
      <c r="FY17284" s="129"/>
      <c r="GA17284" s="128"/>
    </row>
    <row r="17285" spans="179:183" x14ac:dyDescent="0.35">
      <c r="FW17285" s="128"/>
      <c r="FX17285" s="128"/>
      <c r="FY17285" s="129"/>
      <c r="GA17285" s="128"/>
    </row>
    <row r="17286" spans="179:183" x14ac:dyDescent="0.35">
      <c r="FW17286" s="128"/>
      <c r="FX17286" s="128"/>
      <c r="FY17286" s="129"/>
      <c r="GA17286" s="128"/>
    </row>
    <row r="17287" spans="179:183" x14ac:dyDescent="0.35">
      <c r="FW17287" s="128"/>
      <c r="FX17287" s="128"/>
      <c r="FY17287" s="129"/>
      <c r="GA17287" s="128"/>
    </row>
    <row r="17288" spans="179:183" x14ac:dyDescent="0.35">
      <c r="FW17288" s="128"/>
      <c r="FX17288" s="128"/>
      <c r="FY17288" s="129"/>
      <c r="GA17288" s="128"/>
    </row>
    <row r="17289" spans="179:183" x14ac:dyDescent="0.35">
      <c r="FW17289" s="128"/>
      <c r="FX17289" s="128"/>
      <c r="FY17289" s="129"/>
      <c r="GA17289" s="128"/>
    </row>
    <row r="17290" spans="179:183" x14ac:dyDescent="0.35">
      <c r="FW17290" s="128"/>
      <c r="FX17290" s="128"/>
      <c r="FY17290" s="129"/>
      <c r="GA17290" s="128"/>
    </row>
    <row r="17291" spans="179:183" x14ac:dyDescent="0.35">
      <c r="FW17291" s="128"/>
      <c r="FX17291" s="128"/>
      <c r="FY17291" s="129"/>
      <c r="GA17291" s="128"/>
    </row>
    <row r="17292" spans="179:183" x14ac:dyDescent="0.35">
      <c r="FW17292" s="128"/>
      <c r="FX17292" s="128"/>
      <c r="FY17292" s="129"/>
      <c r="GA17292" s="128"/>
    </row>
    <row r="17293" spans="179:183" x14ac:dyDescent="0.35">
      <c r="FW17293" s="128"/>
      <c r="FX17293" s="128"/>
      <c r="FY17293" s="129"/>
      <c r="GA17293" s="128"/>
    </row>
    <row r="17294" spans="179:183" x14ac:dyDescent="0.35">
      <c r="FW17294" s="128"/>
      <c r="FX17294" s="128"/>
      <c r="FY17294" s="129"/>
      <c r="GA17294" s="128"/>
    </row>
    <row r="17295" spans="179:183" x14ac:dyDescent="0.35">
      <c r="FW17295" s="128"/>
      <c r="FX17295" s="128"/>
      <c r="FY17295" s="129"/>
      <c r="GA17295" s="128"/>
    </row>
    <row r="17296" spans="179:183" x14ac:dyDescent="0.35">
      <c r="FW17296" s="128"/>
      <c r="FX17296" s="128"/>
      <c r="FY17296" s="129"/>
      <c r="GA17296" s="128"/>
    </row>
    <row r="17297" spans="179:183" x14ac:dyDescent="0.35">
      <c r="FW17297" s="128"/>
      <c r="FX17297" s="128"/>
      <c r="FY17297" s="129"/>
      <c r="GA17297" s="128"/>
    </row>
    <row r="17298" spans="179:183" x14ac:dyDescent="0.35">
      <c r="FW17298" s="128"/>
      <c r="FX17298" s="128"/>
      <c r="FY17298" s="129"/>
      <c r="GA17298" s="128"/>
    </row>
    <row r="17299" spans="179:183" x14ac:dyDescent="0.35">
      <c r="FW17299" s="128"/>
      <c r="FX17299" s="128"/>
      <c r="FY17299" s="129"/>
      <c r="GA17299" s="128"/>
    </row>
    <row r="17300" spans="179:183" x14ac:dyDescent="0.35">
      <c r="FW17300" s="128"/>
      <c r="FX17300" s="128"/>
      <c r="FY17300" s="129"/>
      <c r="GA17300" s="128"/>
    </row>
    <row r="17301" spans="179:183" x14ac:dyDescent="0.35">
      <c r="FW17301" s="128"/>
      <c r="FX17301" s="128"/>
      <c r="FY17301" s="129"/>
      <c r="GA17301" s="128"/>
    </row>
    <row r="17302" spans="179:183" x14ac:dyDescent="0.35">
      <c r="FW17302" s="128"/>
      <c r="FX17302" s="128"/>
      <c r="FY17302" s="129"/>
      <c r="GA17302" s="128"/>
    </row>
    <row r="17303" spans="179:183" x14ac:dyDescent="0.35">
      <c r="FW17303" s="128"/>
      <c r="FX17303" s="128"/>
      <c r="FY17303" s="129"/>
      <c r="GA17303" s="128"/>
    </row>
    <row r="17304" spans="179:183" x14ac:dyDescent="0.35">
      <c r="FW17304" s="128"/>
      <c r="FX17304" s="128"/>
      <c r="FY17304" s="129"/>
      <c r="GA17304" s="128"/>
    </row>
    <row r="17305" spans="179:183" x14ac:dyDescent="0.35">
      <c r="FW17305" s="128"/>
      <c r="FX17305" s="128"/>
      <c r="FY17305" s="129"/>
      <c r="GA17305" s="128"/>
    </row>
    <row r="17306" spans="179:183" x14ac:dyDescent="0.35">
      <c r="FW17306" s="128"/>
      <c r="FX17306" s="128"/>
      <c r="FY17306" s="129"/>
      <c r="GA17306" s="128"/>
    </row>
    <row r="17307" spans="179:183" x14ac:dyDescent="0.35">
      <c r="FW17307" s="128"/>
      <c r="FX17307" s="128"/>
      <c r="FY17307" s="129"/>
      <c r="GA17307" s="128"/>
    </row>
    <row r="17308" spans="179:183" x14ac:dyDescent="0.35">
      <c r="FW17308" s="128"/>
      <c r="FX17308" s="128"/>
      <c r="FY17308" s="129"/>
      <c r="GA17308" s="128"/>
    </row>
    <row r="17309" spans="179:183" x14ac:dyDescent="0.35">
      <c r="FW17309" s="128"/>
      <c r="FX17309" s="128"/>
      <c r="FY17309" s="129"/>
      <c r="GA17309" s="128"/>
    </row>
    <row r="17310" spans="179:183" x14ac:dyDescent="0.35">
      <c r="FW17310" s="128"/>
      <c r="FX17310" s="128"/>
      <c r="FY17310" s="129"/>
      <c r="GA17310" s="128"/>
    </row>
    <row r="17311" spans="179:183" x14ac:dyDescent="0.35">
      <c r="FW17311" s="128"/>
      <c r="FX17311" s="128"/>
      <c r="FY17311" s="129"/>
      <c r="GA17311" s="128"/>
    </row>
    <row r="17312" spans="179:183" x14ac:dyDescent="0.35">
      <c r="FW17312" s="128"/>
      <c r="FX17312" s="128"/>
      <c r="FY17312" s="129"/>
      <c r="GA17312" s="128"/>
    </row>
    <row r="17313" spans="179:183" x14ac:dyDescent="0.35">
      <c r="FW17313" s="128"/>
      <c r="FX17313" s="128"/>
      <c r="FY17313" s="129"/>
      <c r="GA17313" s="128"/>
    </row>
    <row r="17314" spans="179:183" x14ac:dyDescent="0.35">
      <c r="FW17314" s="128"/>
      <c r="FX17314" s="128"/>
      <c r="FY17314" s="129"/>
      <c r="GA17314" s="128"/>
    </row>
    <row r="17315" spans="179:183" x14ac:dyDescent="0.35">
      <c r="FW17315" s="128"/>
      <c r="FX17315" s="128"/>
      <c r="FY17315" s="129"/>
      <c r="GA17315" s="128"/>
    </row>
    <row r="17316" spans="179:183" x14ac:dyDescent="0.35">
      <c r="FW17316" s="128"/>
      <c r="FX17316" s="128"/>
      <c r="FY17316" s="129"/>
      <c r="GA17316" s="128"/>
    </row>
    <row r="17317" spans="179:183" x14ac:dyDescent="0.35">
      <c r="FW17317" s="128"/>
      <c r="FX17317" s="128"/>
      <c r="FY17317" s="129"/>
      <c r="GA17317" s="128"/>
    </row>
    <row r="17318" spans="179:183" x14ac:dyDescent="0.35">
      <c r="FW17318" s="128"/>
      <c r="FX17318" s="128"/>
      <c r="FY17318" s="129"/>
      <c r="GA17318" s="128"/>
    </row>
    <row r="17319" spans="179:183" x14ac:dyDescent="0.35">
      <c r="FW17319" s="128"/>
      <c r="FX17319" s="128"/>
      <c r="FY17319" s="129"/>
      <c r="GA17319" s="128"/>
    </row>
    <row r="17320" spans="179:183" x14ac:dyDescent="0.35">
      <c r="FW17320" s="128"/>
      <c r="FX17320" s="128"/>
      <c r="FY17320" s="129"/>
      <c r="GA17320" s="128"/>
    </row>
    <row r="17321" spans="179:183" x14ac:dyDescent="0.35">
      <c r="FW17321" s="128"/>
      <c r="FX17321" s="128"/>
      <c r="FY17321" s="129"/>
      <c r="GA17321" s="128"/>
    </row>
    <row r="17322" spans="179:183" x14ac:dyDescent="0.35">
      <c r="FW17322" s="128"/>
      <c r="FX17322" s="128"/>
      <c r="FY17322" s="129"/>
      <c r="GA17322" s="128"/>
    </row>
    <row r="17323" spans="179:183" x14ac:dyDescent="0.35">
      <c r="FW17323" s="128"/>
      <c r="FX17323" s="128"/>
      <c r="FY17323" s="129"/>
      <c r="GA17323" s="128"/>
    </row>
    <row r="17324" spans="179:183" x14ac:dyDescent="0.35">
      <c r="FW17324" s="128"/>
      <c r="FX17324" s="128"/>
      <c r="FY17324" s="129"/>
      <c r="GA17324" s="128"/>
    </row>
    <row r="17325" spans="179:183" x14ac:dyDescent="0.35">
      <c r="FW17325" s="128"/>
      <c r="FX17325" s="128"/>
      <c r="FY17325" s="129"/>
      <c r="GA17325" s="128"/>
    </row>
    <row r="17326" spans="179:183" x14ac:dyDescent="0.35">
      <c r="FW17326" s="128"/>
      <c r="FX17326" s="128"/>
      <c r="FY17326" s="129"/>
      <c r="GA17326" s="128"/>
    </row>
    <row r="17327" spans="179:183" x14ac:dyDescent="0.35">
      <c r="FW17327" s="128"/>
      <c r="FX17327" s="128"/>
      <c r="FY17327" s="129"/>
      <c r="GA17327" s="128"/>
    </row>
    <row r="17328" spans="179:183" x14ac:dyDescent="0.35">
      <c r="FW17328" s="128"/>
      <c r="FX17328" s="128"/>
      <c r="FY17328" s="129"/>
      <c r="GA17328" s="128"/>
    </row>
    <row r="17329" spans="179:183" x14ac:dyDescent="0.35">
      <c r="FW17329" s="128"/>
      <c r="FX17329" s="128"/>
      <c r="FY17329" s="129"/>
      <c r="GA17329" s="128"/>
    </row>
    <row r="17330" spans="179:183" x14ac:dyDescent="0.35">
      <c r="FW17330" s="128"/>
      <c r="FX17330" s="128"/>
      <c r="FY17330" s="129"/>
      <c r="GA17330" s="128"/>
    </row>
    <row r="17331" spans="179:183" x14ac:dyDescent="0.35">
      <c r="FW17331" s="128"/>
      <c r="FX17331" s="128"/>
      <c r="FY17331" s="129"/>
      <c r="GA17331" s="128"/>
    </row>
    <row r="17332" spans="179:183" x14ac:dyDescent="0.35">
      <c r="FW17332" s="128"/>
      <c r="FX17332" s="128"/>
      <c r="FY17332" s="129"/>
      <c r="GA17332" s="128"/>
    </row>
    <row r="17333" spans="179:183" x14ac:dyDescent="0.35">
      <c r="FW17333" s="128"/>
      <c r="FX17333" s="128"/>
      <c r="FY17333" s="129"/>
      <c r="GA17333" s="128"/>
    </row>
    <row r="17334" spans="179:183" x14ac:dyDescent="0.35">
      <c r="FW17334" s="128"/>
      <c r="FX17334" s="128"/>
      <c r="FY17334" s="129"/>
      <c r="GA17334" s="128"/>
    </row>
    <row r="17335" spans="179:183" x14ac:dyDescent="0.35">
      <c r="FW17335" s="128"/>
      <c r="FX17335" s="128"/>
      <c r="FY17335" s="129"/>
      <c r="GA17335" s="128"/>
    </row>
    <row r="17336" spans="179:183" x14ac:dyDescent="0.35">
      <c r="FW17336" s="128"/>
      <c r="FX17336" s="128"/>
      <c r="FY17336" s="129"/>
      <c r="GA17336" s="128"/>
    </row>
    <row r="17337" spans="179:183" x14ac:dyDescent="0.35">
      <c r="FW17337" s="128"/>
      <c r="FX17337" s="128"/>
      <c r="FY17337" s="129"/>
      <c r="GA17337" s="128"/>
    </row>
    <row r="17338" spans="179:183" x14ac:dyDescent="0.35">
      <c r="FW17338" s="128"/>
      <c r="FX17338" s="128"/>
      <c r="FY17338" s="129"/>
      <c r="GA17338" s="128"/>
    </row>
    <row r="17339" spans="179:183" x14ac:dyDescent="0.35">
      <c r="FW17339" s="128"/>
      <c r="FX17339" s="128"/>
      <c r="FY17339" s="129"/>
      <c r="GA17339" s="128"/>
    </row>
    <row r="17340" spans="179:183" x14ac:dyDescent="0.35">
      <c r="FW17340" s="128"/>
      <c r="FX17340" s="128"/>
      <c r="FY17340" s="129"/>
      <c r="GA17340" s="128"/>
    </row>
    <row r="17341" spans="179:183" x14ac:dyDescent="0.35">
      <c r="FW17341" s="128"/>
      <c r="FX17341" s="128"/>
      <c r="FY17341" s="129"/>
      <c r="GA17341" s="128"/>
    </row>
    <row r="17342" spans="179:183" x14ac:dyDescent="0.35">
      <c r="FW17342" s="128"/>
      <c r="FX17342" s="128"/>
      <c r="FY17342" s="129"/>
      <c r="GA17342" s="128"/>
    </row>
    <row r="17343" spans="179:183" x14ac:dyDescent="0.35">
      <c r="FW17343" s="128"/>
      <c r="FX17343" s="128"/>
      <c r="FY17343" s="129"/>
      <c r="GA17343" s="128"/>
    </row>
    <row r="17344" spans="179:183" x14ac:dyDescent="0.35">
      <c r="FW17344" s="128"/>
      <c r="FX17344" s="128"/>
      <c r="FY17344" s="129"/>
      <c r="GA17344" s="128"/>
    </row>
    <row r="17345" spans="179:183" x14ac:dyDescent="0.35">
      <c r="FW17345" s="128"/>
      <c r="FX17345" s="128"/>
      <c r="FY17345" s="129"/>
      <c r="GA17345" s="128"/>
    </row>
    <row r="17346" spans="179:183" x14ac:dyDescent="0.35">
      <c r="FW17346" s="128"/>
      <c r="FX17346" s="128"/>
      <c r="FY17346" s="129"/>
      <c r="GA17346" s="128"/>
    </row>
    <row r="17347" spans="179:183" x14ac:dyDescent="0.35">
      <c r="FW17347" s="128"/>
      <c r="FX17347" s="128"/>
      <c r="FY17347" s="129"/>
      <c r="GA17347" s="128"/>
    </row>
    <row r="17348" spans="179:183" x14ac:dyDescent="0.35">
      <c r="FW17348" s="128"/>
      <c r="FX17348" s="128"/>
      <c r="FY17348" s="129"/>
      <c r="GA17348" s="128"/>
    </row>
    <row r="17349" spans="179:183" x14ac:dyDescent="0.35">
      <c r="FW17349" s="128"/>
      <c r="FX17349" s="128"/>
      <c r="FY17349" s="129"/>
      <c r="GA17349" s="128"/>
    </row>
    <row r="17350" spans="179:183" x14ac:dyDescent="0.35">
      <c r="FW17350" s="128"/>
      <c r="FX17350" s="128"/>
      <c r="FY17350" s="129"/>
      <c r="GA17350" s="128"/>
    </row>
    <row r="17351" spans="179:183" x14ac:dyDescent="0.35">
      <c r="FW17351" s="128"/>
      <c r="FX17351" s="128"/>
      <c r="FY17351" s="129"/>
      <c r="GA17351" s="128"/>
    </row>
    <row r="17352" spans="179:183" x14ac:dyDescent="0.35">
      <c r="FW17352" s="128"/>
      <c r="FX17352" s="128"/>
      <c r="FY17352" s="129"/>
      <c r="GA17352" s="128"/>
    </row>
    <row r="17353" spans="179:183" x14ac:dyDescent="0.35">
      <c r="FW17353" s="128"/>
      <c r="FX17353" s="128"/>
      <c r="FY17353" s="129"/>
      <c r="GA17353" s="128"/>
    </row>
    <row r="17354" spans="179:183" x14ac:dyDescent="0.35">
      <c r="FW17354" s="128"/>
      <c r="FX17354" s="128"/>
      <c r="FY17354" s="129"/>
      <c r="GA17354" s="128"/>
    </row>
    <row r="17355" spans="179:183" x14ac:dyDescent="0.35">
      <c r="FW17355" s="128"/>
      <c r="FX17355" s="128"/>
      <c r="FY17355" s="129"/>
      <c r="GA17355" s="128"/>
    </row>
    <row r="17356" spans="179:183" x14ac:dyDescent="0.35">
      <c r="FW17356" s="128"/>
      <c r="FX17356" s="128"/>
      <c r="FY17356" s="129"/>
      <c r="GA17356" s="128"/>
    </row>
    <row r="17357" spans="179:183" x14ac:dyDescent="0.35">
      <c r="FW17357" s="128"/>
      <c r="FX17357" s="128"/>
      <c r="FY17357" s="129"/>
      <c r="GA17357" s="128"/>
    </row>
    <row r="17358" spans="179:183" x14ac:dyDescent="0.35">
      <c r="FW17358" s="128"/>
      <c r="FX17358" s="128"/>
      <c r="FY17358" s="129"/>
      <c r="GA17358" s="128"/>
    </row>
    <row r="17359" spans="179:183" x14ac:dyDescent="0.35">
      <c r="FW17359" s="128"/>
      <c r="FX17359" s="128"/>
      <c r="FY17359" s="129"/>
      <c r="GA17359" s="128"/>
    </row>
    <row r="17360" spans="179:183" x14ac:dyDescent="0.35">
      <c r="FW17360" s="128"/>
      <c r="FX17360" s="128"/>
      <c r="FY17360" s="129"/>
      <c r="GA17360" s="128"/>
    </row>
    <row r="17361" spans="179:183" x14ac:dyDescent="0.35">
      <c r="FW17361" s="128"/>
      <c r="FX17361" s="128"/>
      <c r="FY17361" s="129"/>
      <c r="GA17361" s="128"/>
    </row>
    <row r="17362" spans="179:183" x14ac:dyDescent="0.35">
      <c r="FW17362" s="128"/>
      <c r="FX17362" s="128"/>
      <c r="FY17362" s="129"/>
      <c r="GA17362" s="128"/>
    </row>
    <row r="17363" spans="179:183" x14ac:dyDescent="0.35">
      <c r="FW17363" s="128"/>
      <c r="FX17363" s="128"/>
      <c r="FY17363" s="129"/>
      <c r="GA17363" s="128"/>
    </row>
    <row r="17364" spans="179:183" x14ac:dyDescent="0.35">
      <c r="FW17364" s="128"/>
      <c r="FX17364" s="128"/>
      <c r="FY17364" s="129"/>
      <c r="GA17364" s="128"/>
    </row>
    <row r="17365" spans="179:183" x14ac:dyDescent="0.35">
      <c r="FW17365" s="128"/>
      <c r="FX17365" s="128"/>
      <c r="FY17365" s="129"/>
      <c r="GA17365" s="128"/>
    </row>
    <row r="17366" spans="179:183" x14ac:dyDescent="0.35">
      <c r="FW17366" s="128"/>
      <c r="FX17366" s="128"/>
      <c r="FY17366" s="129"/>
      <c r="GA17366" s="128"/>
    </row>
    <row r="17367" spans="179:183" x14ac:dyDescent="0.35">
      <c r="FW17367" s="128"/>
      <c r="FX17367" s="128"/>
      <c r="FY17367" s="129"/>
      <c r="GA17367" s="128"/>
    </row>
    <row r="17368" spans="179:183" x14ac:dyDescent="0.35">
      <c r="FW17368" s="128"/>
      <c r="FX17368" s="128"/>
      <c r="FY17368" s="129"/>
      <c r="GA17368" s="128"/>
    </row>
    <row r="17369" spans="179:183" x14ac:dyDescent="0.35">
      <c r="FW17369" s="128"/>
      <c r="FX17369" s="128"/>
      <c r="FY17369" s="129"/>
      <c r="GA17369" s="128"/>
    </row>
    <row r="17370" spans="179:183" x14ac:dyDescent="0.35">
      <c r="FW17370" s="128"/>
      <c r="FX17370" s="128"/>
      <c r="FY17370" s="129"/>
      <c r="GA17370" s="128"/>
    </row>
    <row r="17371" spans="179:183" x14ac:dyDescent="0.35">
      <c r="FW17371" s="128"/>
      <c r="FX17371" s="128"/>
      <c r="FY17371" s="129"/>
      <c r="GA17371" s="128"/>
    </row>
    <row r="17372" spans="179:183" x14ac:dyDescent="0.35">
      <c r="FW17372" s="128"/>
      <c r="FX17372" s="128"/>
      <c r="FY17372" s="129"/>
      <c r="GA17372" s="128"/>
    </row>
    <row r="17373" spans="179:183" x14ac:dyDescent="0.35">
      <c r="FW17373" s="128"/>
      <c r="FX17373" s="128"/>
      <c r="FY17373" s="129"/>
      <c r="GA17373" s="128"/>
    </row>
    <row r="17374" spans="179:183" x14ac:dyDescent="0.35">
      <c r="FW17374" s="128"/>
      <c r="FX17374" s="128"/>
      <c r="FY17374" s="129"/>
      <c r="GA17374" s="128"/>
    </row>
    <row r="17375" spans="179:183" x14ac:dyDescent="0.35">
      <c r="FW17375" s="128"/>
      <c r="FX17375" s="128"/>
      <c r="FY17375" s="129"/>
      <c r="GA17375" s="128"/>
    </row>
    <row r="17376" spans="179:183" x14ac:dyDescent="0.35">
      <c r="FW17376" s="128"/>
      <c r="FX17376" s="128"/>
      <c r="FY17376" s="129"/>
      <c r="GA17376" s="128"/>
    </row>
    <row r="17377" spans="179:183" x14ac:dyDescent="0.35">
      <c r="FW17377" s="128"/>
      <c r="FX17377" s="128"/>
      <c r="FY17377" s="129"/>
      <c r="GA17377" s="128"/>
    </row>
    <row r="17378" spans="179:183" x14ac:dyDescent="0.35">
      <c r="FW17378" s="128"/>
      <c r="FX17378" s="128"/>
      <c r="FY17378" s="129"/>
      <c r="GA17378" s="128"/>
    </row>
    <row r="17379" spans="179:183" x14ac:dyDescent="0.35">
      <c r="FW17379" s="128"/>
      <c r="FX17379" s="128"/>
      <c r="FY17379" s="129"/>
      <c r="GA17379" s="128"/>
    </row>
    <row r="17380" spans="179:183" x14ac:dyDescent="0.35">
      <c r="FW17380" s="128"/>
      <c r="FX17380" s="128"/>
      <c r="FY17380" s="129"/>
      <c r="GA17380" s="128"/>
    </row>
    <row r="17381" spans="179:183" x14ac:dyDescent="0.35">
      <c r="FW17381" s="128"/>
      <c r="FX17381" s="128"/>
      <c r="FY17381" s="129"/>
      <c r="GA17381" s="128"/>
    </row>
    <row r="17382" spans="179:183" x14ac:dyDescent="0.35">
      <c r="FW17382" s="128"/>
      <c r="FX17382" s="128"/>
      <c r="FY17382" s="129"/>
      <c r="GA17382" s="128"/>
    </row>
    <row r="17383" spans="179:183" x14ac:dyDescent="0.35">
      <c r="FW17383" s="128"/>
      <c r="FX17383" s="128"/>
      <c r="FY17383" s="129"/>
      <c r="GA17383" s="128"/>
    </row>
    <row r="17384" spans="179:183" x14ac:dyDescent="0.35">
      <c r="FW17384" s="128"/>
      <c r="FX17384" s="128"/>
      <c r="FY17384" s="129"/>
      <c r="GA17384" s="128"/>
    </row>
    <row r="17385" spans="179:183" x14ac:dyDescent="0.35">
      <c r="FW17385" s="128"/>
      <c r="FX17385" s="128"/>
      <c r="FY17385" s="129"/>
      <c r="GA17385" s="128"/>
    </row>
    <row r="17386" spans="179:183" x14ac:dyDescent="0.35">
      <c r="FW17386" s="128"/>
      <c r="FX17386" s="128"/>
      <c r="FY17386" s="129"/>
      <c r="GA17386" s="128"/>
    </row>
    <row r="17387" spans="179:183" x14ac:dyDescent="0.35">
      <c r="FW17387" s="128"/>
      <c r="FX17387" s="128"/>
      <c r="FY17387" s="129"/>
      <c r="GA17387" s="128"/>
    </row>
    <row r="17388" spans="179:183" x14ac:dyDescent="0.35">
      <c r="FW17388" s="128"/>
      <c r="FX17388" s="128"/>
      <c r="FY17388" s="129"/>
      <c r="GA17388" s="128"/>
    </row>
    <row r="17389" spans="179:183" x14ac:dyDescent="0.35">
      <c r="FW17389" s="128"/>
      <c r="FX17389" s="128"/>
      <c r="FY17389" s="129"/>
      <c r="GA17389" s="128"/>
    </row>
    <row r="17390" spans="179:183" x14ac:dyDescent="0.35">
      <c r="FW17390" s="128"/>
      <c r="FX17390" s="128"/>
      <c r="FY17390" s="129"/>
      <c r="GA17390" s="128"/>
    </row>
    <row r="17391" spans="179:183" x14ac:dyDescent="0.35">
      <c r="FW17391" s="128"/>
      <c r="FX17391" s="128"/>
      <c r="FY17391" s="129"/>
      <c r="GA17391" s="128"/>
    </row>
    <row r="17392" spans="179:183" x14ac:dyDescent="0.35">
      <c r="FW17392" s="128"/>
      <c r="FX17392" s="128"/>
      <c r="FY17392" s="129"/>
      <c r="GA17392" s="128"/>
    </row>
    <row r="17393" spans="179:183" x14ac:dyDescent="0.35">
      <c r="FW17393" s="128"/>
      <c r="FX17393" s="128"/>
      <c r="FY17393" s="129"/>
      <c r="GA17393" s="128"/>
    </row>
    <row r="17394" spans="179:183" x14ac:dyDescent="0.35">
      <c r="FW17394" s="128"/>
      <c r="FX17394" s="128"/>
      <c r="FY17394" s="129"/>
      <c r="GA17394" s="128"/>
    </row>
    <row r="17395" spans="179:183" x14ac:dyDescent="0.35">
      <c r="FW17395" s="128"/>
      <c r="FX17395" s="128"/>
      <c r="FY17395" s="129"/>
      <c r="GA17395" s="128"/>
    </row>
    <row r="17396" spans="179:183" x14ac:dyDescent="0.35">
      <c r="FW17396" s="128"/>
      <c r="FX17396" s="128"/>
      <c r="FY17396" s="129"/>
      <c r="GA17396" s="128"/>
    </row>
    <row r="17397" spans="179:183" x14ac:dyDescent="0.35">
      <c r="FW17397" s="128"/>
      <c r="FX17397" s="128"/>
      <c r="FY17397" s="129"/>
      <c r="GA17397" s="128"/>
    </row>
    <row r="17398" spans="179:183" x14ac:dyDescent="0.35">
      <c r="FW17398" s="128"/>
      <c r="FX17398" s="128"/>
      <c r="FY17398" s="129"/>
      <c r="GA17398" s="128"/>
    </row>
    <row r="17399" spans="179:183" x14ac:dyDescent="0.35">
      <c r="FW17399" s="128"/>
      <c r="FX17399" s="128"/>
      <c r="FY17399" s="129"/>
      <c r="GA17399" s="128"/>
    </row>
    <row r="17400" spans="179:183" x14ac:dyDescent="0.35">
      <c r="FW17400" s="128"/>
      <c r="FX17400" s="128"/>
      <c r="FY17400" s="129"/>
      <c r="GA17400" s="128"/>
    </row>
    <row r="17401" spans="179:183" x14ac:dyDescent="0.35">
      <c r="FW17401" s="128"/>
      <c r="FX17401" s="128"/>
      <c r="FY17401" s="129"/>
      <c r="GA17401" s="128"/>
    </row>
    <row r="17402" spans="179:183" x14ac:dyDescent="0.35">
      <c r="FW17402" s="128"/>
      <c r="FX17402" s="128"/>
      <c r="FY17402" s="129"/>
      <c r="GA17402" s="128"/>
    </row>
    <row r="17403" spans="179:183" x14ac:dyDescent="0.35">
      <c r="FW17403" s="128"/>
      <c r="FX17403" s="128"/>
      <c r="FY17403" s="129"/>
      <c r="GA17403" s="128"/>
    </row>
    <row r="17404" spans="179:183" x14ac:dyDescent="0.35">
      <c r="FW17404" s="128"/>
      <c r="FX17404" s="128"/>
      <c r="FY17404" s="129"/>
      <c r="GA17404" s="128"/>
    </row>
    <row r="17405" spans="179:183" x14ac:dyDescent="0.35">
      <c r="FW17405" s="128"/>
      <c r="FX17405" s="128"/>
      <c r="FY17405" s="129"/>
      <c r="GA17405" s="128"/>
    </row>
    <row r="17406" spans="179:183" x14ac:dyDescent="0.35">
      <c r="FW17406" s="128"/>
      <c r="FX17406" s="128"/>
      <c r="FY17406" s="129"/>
      <c r="GA17406" s="128"/>
    </row>
    <row r="17407" spans="179:183" x14ac:dyDescent="0.35">
      <c r="FW17407" s="128"/>
      <c r="FX17407" s="128"/>
      <c r="FY17407" s="129"/>
      <c r="GA17407" s="128"/>
    </row>
    <row r="17408" spans="179:183" x14ac:dyDescent="0.35">
      <c r="FW17408" s="128"/>
      <c r="FX17408" s="128"/>
      <c r="FY17408" s="129"/>
      <c r="GA17408" s="128"/>
    </row>
    <row r="17409" spans="179:183" x14ac:dyDescent="0.35">
      <c r="FW17409" s="128"/>
      <c r="FX17409" s="128"/>
      <c r="FY17409" s="129"/>
      <c r="GA17409" s="128"/>
    </row>
    <row r="17410" spans="179:183" x14ac:dyDescent="0.35">
      <c r="FW17410" s="128"/>
      <c r="FX17410" s="128"/>
      <c r="FY17410" s="129"/>
      <c r="GA17410" s="128"/>
    </row>
    <row r="17411" spans="179:183" x14ac:dyDescent="0.35">
      <c r="FW17411" s="128"/>
      <c r="FX17411" s="128"/>
      <c r="FY17411" s="129"/>
      <c r="GA17411" s="128"/>
    </row>
    <row r="17412" spans="179:183" x14ac:dyDescent="0.35">
      <c r="FW17412" s="128"/>
      <c r="FX17412" s="128"/>
      <c r="FY17412" s="129"/>
      <c r="GA17412" s="128"/>
    </row>
    <row r="17413" spans="179:183" x14ac:dyDescent="0.35">
      <c r="FW17413" s="128"/>
      <c r="FX17413" s="128"/>
      <c r="FY17413" s="129"/>
      <c r="GA17413" s="128"/>
    </row>
    <row r="17414" spans="179:183" x14ac:dyDescent="0.35">
      <c r="FW17414" s="128"/>
      <c r="FX17414" s="128"/>
      <c r="FY17414" s="129"/>
      <c r="GA17414" s="128"/>
    </row>
    <row r="17415" spans="179:183" x14ac:dyDescent="0.35">
      <c r="FW17415" s="128"/>
      <c r="FX17415" s="128"/>
      <c r="FY17415" s="129"/>
      <c r="GA17415" s="128"/>
    </row>
    <row r="17416" spans="179:183" x14ac:dyDescent="0.35">
      <c r="FW17416" s="128"/>
      <c r="FX17416" s="128"/>
      <c r="FY17416" s="129"/>
      <c r="GA17416" s="128"/>
    </row>
    <row r="17417" spans="179:183" x14ac:dyDescent="0.35">
      <c r="FW17417" s="128"/>
      <c r="FX17417" s="128"/>
      <c r="FY17417" s="129"/>
      <c r="GA17417" s="128"/>
    </row>
    <row r="17418" spans="179:183" x14ac:dyDescent="0.35">
      <c r="FW17418" s="128"/>
      <c r="FX17418" s="128"/>
      <c r="FY17418" s="129"/>
      <c r="GA17418" s="128"/>
    </row>
    <row r="17419" spans="179:183" x14ac:dyDescent="0.35">
      <c r="FW17419" s="128"/>
      <c r="FX17419" s="128"/>
      <c r="FY17419" s="129"/>
      <c r="GA17419" s="128"/>
    </row>
    <row r="17420" spans="179:183" x14ac:dyDescent="0.35">
      <c r="FW17420" s="128"/>
      <c r="FX17420" s="128"/>
      <c r="FY17420" s="129"/>
      <c r="GA17420" s="128"/>
    </row>
    <row r="17421" spans="179:183" x14ac:dyDescent="0.35">
      <c r="FW17421" s="128"/>
      <c r="FX17421" s="128"/>
      <c r="FY17421" s="129"/>
      <c r="GA17421" s="128"/>
    </row>
    <row r="17422" spans="179:183" x14ac:dyDescent="0.35">
      <c r="FW17422" s="128"/>
      <c r="FX17422" s="128"/>
      <c r="FY17422" s="129"/>
      <c r="GA17422" s="128"/>
    </row>
    <row r="17423" spans="179:183" x14ac:dyDescent="0.35">
      <c r="FW17423" s="128"/>
      <c r="FX17423" s="128"/>
      <c r="FY17423" s="129"/>
      <c r="GA17423" s="128"/>
    </row>
    <row r="17424" spans="179:183" x14ac:dyDescent="0.35">
      <c r="FW17424" s="128"/>
      <c r="FX17424" s="128"/>
      <c r="FY17424" s="129"/>
      <c r="GA17424" s="128"/>
    </row>
    <row r="17425" spans="179:183" x14ac:dyDescent="0.35">
      <c r="FW17425" s="128"/>
      <c r="FX17425" s="128"/>
      <c r="FY17425" s="129"/>
      <c r="GA17425" s="128"/>
    </row>
    <row r="17426" spans="179:183" x14ac:dyDescent="0.35">
      <c r="FW17426" s="128"/>
      <c r="FX17426" s="128"/>
      <c r="FY17426" s="129"/>
      <c r="GA17426" s="128"/>
    </row>
    <row r="17427" spans="179:183" x14ac:dyDescent="0.35">
      <c r="FW17427" s="128"/>
      <c r="FX17427" s="128"/>
      <c r="FY17427" s="129"/>
      <c r="GA17427" s="128"/>
    </row>
    <row r="17428" spans="179:183" x14ac:dyDescent="0.35">
      <c r="FW17428" s="128"/>
      <c r="FX17428" s="128"/>
      <c r="FY17428" s="129"/>
      <c r="GA17428" s="128"/>
    </row>
    <row r="17429" spans="179:183" x14ac:dyDescent="0.35">
      <c r="FW17429" s="128"/>
      <c r="FX17429" s="128"/>
      <c r="FY17429" s="129"/>
      <c r="GA17429" s="128"/>
    </row>
    <row r="17430" spans="179:183" x14ac:dyDescent="0.35">
      <c r="FW17430" s="128"/>
      <c r="FX17430" s="128"/>
      <c r="FY17430" s="129"/>
      <c r="GA17430" s="128"/>
    </row>
    <row r="17431" spans="179:183" x14ac:dyDescent="0.35">
      <c r="FW17431" s="128"/>
      <c r="FX17431" s="128"/>
      <c r="FY17431" s="129"/>
      <c r="GA17431" s="128"/>
    </row>
    <row r="17432" spans="179:183" x14ac:dyDescent="0.35">
      <c r="FW17432" s="128"/>
      <c r="FX17432" s="128"/>
      <c r="FY17432" s="129"/>
      <c r="GA17432" s="128"/>
    </row>
    <row r="17433" spans="179:183" x14ac:dyDescent="0.35">
      <c r="FW17433" s="128"/>
      <c r="FX17433" s="128"/>
      <c r="FY17433" s="129"/>
      <c r="GA17433" s="128"/>
    </row>
    <row r="17434" spans="179:183" x14ac:dyDescent="0.35">
      <c r="FW17434" s="128"/>
      <c r="FX17434" s="128"/>
      <c r="FY17434" s="129"/>
      <c r="GA17434" s="128"/>
    </row>
    <row r="17435" spans="179:183" x14ac:dyDescent="0.35">
      <c r="FW17435" s="128"/>
      <c r="FX17435" s="128"/>
      <c r="FY17435" s="129"/>
      <c r="GA17435" s="128"/>
    </row>
    <row r="17436" spans="179:183" x14ac:dyDescent="0.35">
      <c r="FW17436" s="128"/>
      <c r="FX17436" s="128"/>
      <c r="FY17436" s="129"/>
      <c r="GA17436" s="128"/>
    </row>
    <row r="17437" spans="179:183" x14ac:dyDescent="0.35">
      <c r="FW17437" s="128"/>
      <c r="FX17437" s="128"/>
      <c r="FY17437" s="129"/>
      <c r="GA17437" s="128"/>
    </row>
    <row r="17438" spans="179:183" x14ac:dyDescent="0.35">
      <c r="FW17438" s="128"/>
      <c r="FX17438" s="128"/>
      <c r="FY17438" s="129"/>
      <c r="GA17438" s="128"/>
    </row>
    <row r="17439" spans="179:183" x14ac:dyDescent="0.35">
      <c r="FW17439" s="128"/>
      <c r="FX17439" s="128"/>
      <c r="FY17439" s="129"/>
      <c r="GA17439" s="128"/>
    </row>
    <row r="17440" spans="179:183" x14ac:dyDescent="0.35">
      <c r="FW17440" s="128"/>
      <c r="FX17440" s="128"/>
      <c r="FY17440" s="129"/>
      <c r="GA17440" s="128"/>
    </row>
    <row r="17441" spans="179:183" x14ac:dyDescent="0.35">
      <c r="FW17441" s="128"/>
      <c r="FX17441" s="128"/>
      <c r="FY17441" s="129"/>
      <c r="GA17441" s="128"/>
    </row>
    <row r="17442" spans="179:183" x14ac:dyDescent="0.35">
      <c r="FW17442" s="128"/>
      <c r="FX17442" s="128"/>
      <c r="FY17442" s="129"/>
      <c r="GA17442" s="128"/>
    </row>
    <row r="17443" spans="179:183" x14ac:dyDescent="0.35">
      <c r="FW17443" s="128"/>
      <c r="FX17443" s="128"/>
      <c r="FY17443" s="129"/>
      <c r="GA17443" s="128"/>
    </row>
    <row r="17444" spans="179:183" x14ac:dyDescent="0.35">
      <c r="FW17444" s="128"/>
      <c r="FX17444" s="128"/>
      <c r="FY17444" s="129"/>
      <c r="GA17444" s="128"/>
    </row>
    <row r="17445" spans="179:183" x14ac:dyDescent="0.35">
      <c r="FW17445" s="128"/>
      <c r="FX17445" s="128"/>
      <c r="FY17445" s="129"/>
      <c r="GA17445" s="128"/>
    </row>
    <row r="17446" spans="179:183" x14ac:dyDescent="0.35">
      <c r="FW17446" s="128"/>
      <c r="FX17446" s="128"/>
      <c r="FY17446" s="129"/>
      <c r="GA17446" s="128"/>
    </row>
    <row r="17447" spans="179:183" x14ac:dyDescent="0.35">
      <c r="FW17447" s="128"/>
      <c r="FX17447" s="128"/>
      <c r="FY17447" s="129"/>
      <c r="GA17447" s="128"/>
    </row>
    <row r="17448" spans="179:183" x14ac:dyDescent="0.35">
      <c r="FW17448" s="128"/>
      <c r="FX17448" s="128"/>
      <c r="FY17448" s="129"/>
      <c r="GA17448" s="128"/>
    </row>
    <row r="17449" spans="179:183" x14ac:dyDescent="0.35">
      <c r="FW17449" s="128"/>
      <c r="FX17449" s="128"/>
      <c r="FY17449" s="129"/>
      <c r="GA17449" s="128"/>
    </row>
    <row r="17450" spans="179:183" x14ac:dyDescent="0.35">
      <c r="FW17450" s="128"/>
      <c r="FX17450" s="128"/>
      <c r="FY17450" s="129"/>
      <c r="GA17450" s="128"/>
    </row>
    <row r="17451" spans="179:183" x14ac:dyDescent="0.35">
      <c r="FW17451" s="128"/>
      <c r="FX17451" s="128"/>
      <c r="FY17451" s="129"/>
      <c r="GA17451" s="128"/>
    </row>
    <row r="17452" spans="179:183" x14ac:dyDescent="0.35">
      <c r="FW17452" s="128"/>
      <c r="FX17452" s="128"/>
      <c r="FY17452" s="129"/>
      <c r="GA17452" s="128"/>
    </row>
    <row r="17453" spans="179:183" x14ac:dyDescent="0.35">
      <c r="FW17453" s="128"/>
      <c r="FX17453" s="128"/>
      <c r="FY17453" s="129"/>
      <c r="GA17453" s="128"/>
    </row>
    <row r="17454" spans="179:183" x14ac:dyDescent="0.35">
      <c r="FW17454" s="128"/>
      <c r="FX17454" s="128"/>
      <c r="FY17454" s="129"/>
      <c r="GA17454" s="128"/>
    </row>
    <row r="17455" spans="179:183" x14ac:dyDescent="0.35">
      <c r="FW17455" s="128"/>
      <c r="FX17455" s="128"/>
      <c r="FY17455" s="129"/>
      <c r="GA17455" s="128"/>
    </row>
    <row r="17456" spans="179:183" x14ac:dyDescent="0.35">
      <c r="FW17456" s="128"/>
      <c r="FX17456" s="128"/>
      <c r="FY17456" s="129"/>
      <c r="GA17456" s="128"/>
    </row>
    <row r="17457" spans="179:183" x14ac:dyDescent="0.35">
      <c r="FW17457" s="128"/>
      <c r="FX17457" s="128"/>
      <c r="FY17457" s="129"/>
      <c r="GA17457" s="128"/>
    </row>
    <row r="17458" spans="179:183" x14ac:dyDescent="0.35">
      <c r="FW17458" s="128"/>
      <c r="FX17458" s="128"/>
      <c r="FY17458" s="129"/>
      <c r="GA17458" s="128"/>
    </row>
    <row r="17459" spans="179:183" x14ac:dyDescent="0.35">
      <c r="FW17459" s="128"/>
      <c r="FX17459" s="128"/>
      <c r="FY17459" s="129"/>
      <c r="GA17459" s="128"/>
    </row>
    <row r="17460" spans="179:183" x14ac:dyDescent="0.35">
      <c r="FW17460" s="128"/>
      <c r="FX17460" s="128"/>
      <c r="FY17460" s="129"/>
      <c r="GA17460" s="128"/>
    </row>
    <row r="17461" spans="179:183" x14ac:dyDescent="0.35">
      <c r="FW17461" s="128"/>
      <c r="FX17461" s="128"/>
      <c r="FY17461" s="129"/>
      <c r="GA17461" s="128"/>
    </row>
    <row r="17462" spans="179:183" x14ac:dyDescent="0.35">
      <c r="FW17462" s="128"/>
      <c r="FX17462" s="128"/>
      <c r="FY17462" s="129"/>
      <c r="GA17462" s="128"/>
    </row>
    <row r="17463" spans="179:183" x14ac:dyDescent="0.35">
      <c r="FW17463" s="128"/>
      <c r="FX17463" s="128"/>
      <c r="FY17463" s="129"/>
      <c r="GA17463" s="128"/>
    </row>
    <row r="17464" spans="179:183" x14ac:dyDescent="0.35">
      <c r="FW17464" s="128"/>
      <c r="FX17464" s="128"/>
      <c r="FY17464" s="129"/>
      <c r="GA17464" s="128"/>
    </row>
    <row r="17465" spans="179:183" x14ac:dyDescent="0.35">
      <c r="FW17465" s="128"/>
      <c r="FX17465" s="128"/>
      <c r="FY17465" s="129"/>
      <c r="GA17465" s="128"/>
    </row>
    <row r="17466" spans="179:183" x14ac:dyDescent="0.35">
      <c r="FW17466" s="128"/>
      <c r="FX17466" s="128"/>
      <c r="FY17466" s="129"/>
      <c r="GA17466" s="128"/>
    </row>
    <row r="17467" spans="179:183" x14ac:dyDescent="0.35">
      <c r="FW17467" s="128"/>
      <c r="FX17467" s="128"/>
      <c r="FY17467" s="129"/>
      <c r="GA17467" s="128"/>
    </row>
    <row r="17468" spans="179:183" x14ac:dyDescent="0.35">
      <c r="FW17468" s="128"/>
      <c r="FX17468" s="128"/>
      <c r="FY17468" s="129"/>
      <c r="GA17468" s="128"/>
    </row>
    <row r="17469" spans="179:183" x14ac:dyDescent="0.35">
      <c r="FW17469" s="128"/>
      <c r="FX17469" s="128"/>
      <c r="FY17469" s="129"/>
      <c r="GA17469" s="128"/>
    </row>
    <row r="17470" spans="179:183" x14ac:dyDescent="0.35">
      <c r="FW17470" s="128"/>
      <c r="FX17470" s="128"/>
      <c r="FY17470" s="129"/>
      <c r="GA17470" s="128"/>
    </row>
    <row r="17471" spans="179:183" x14ac:dyDescent="0.35">
      <c r="FW17471" s="128"/>
      <c r="FX17471" s="128"/>
      <c r="FY17471" s="129"/>
      <c r="GA17471" s="128"/>
    </row>
    <row r="17472" spans="179:183" x14ac:dyDescent="0.35">
      <c r="FW17472" s="128"/>
      <c r="FX17472" s="128"/>
      <c r="FY17472" s="129"/>
      <c r="GA17472" s="128"/>
    </row>
    <row r="17473" spans="179:183" x14ac:dyDescent="0.35">
      <c r="FW17473" s="128"/>
      <c r="FX17473" s="128"/>
      <c r="FY17473" s="129"/>
      <c r="GA17473" s="128"/>
    </row>
    <row r="17474" spans="179:183" x14ac:dyDescent="0.35">
      <c r="FW17474" s="128"/>
      <c r="FX17474" s="128"/>
      <c r="FY17474" s="129"/>
      <c r="GA17474" s="128"/>
    </row>
    <row r="17475" spans="179:183" x14ac:dyDescent="0.35">
      <c r="FW17475" s="128"/>
      <c r="FX17475" s="128"/>
      <c r="FY17475" s="129"/>
      <c r="GA17475" s="128"/>
    </row>
    <row r="17476" spans="179:183" x14ac:dyDescent="0.35">
      <c r="FW17476" s="128"/>
      <c r="FX17476" s="128"/>
      <c r="FY17476" s="129"/>
      <c r="GA17476" s="128"/>
    </row>
    <row r="17477" spans="179:183" x14ac:dyDescent="0.35">
      <c r="FW17477" s="128"/>
      <c r="FX17477" s="128"/>
      <c r="FY17477" s="129"/>
      <c r="GA17477" s="128"/>
    </row>
    <row r="17478" spans="179:183" x14ac:dyDescent="0.35">
      <c r="FW17478" s="128"/>
      <c r="FX17478" s="128"/>
      <c r="FY17478" s="129"/>
      <c r="GA17478" s="128"/>
    </row>
    <row r="17479" spans="179:183" x14ac:dyDescent="0.35">
      <c r="FW17479" s="128"/>
      <c r="FX17479" s="128"/>
      <c r="FY17479" s="129"/>
      <c r="GA17479" s="128"/>
    </row>
    <row r="17480" spans="179:183" x14ac:dyDescent="0.35">
      <c r="FW17480" s="128"/>
      <c r="FX17480" s="128"/>
      <c r="FY17480" s="129"/>
      <c r="GA17480" s="128"/>
    </row>
    <row r="17481" spans="179:183" x14ac:dyDescent="0.35">
      <c r="FW17481" s="128"/>
      <c r="FX17481" s="128"/>
      <c r="FY17481" s="129"/>
      <c r="GA17481" s="128"/>
    </row>
    <row r="17482" spans="179:183" x14ac:dyDescent="0.35">
      <c r="FW17482" s="128"/>
      <c r="FX17482" s="128"/>
      <c r="FY17482" s="129"/>
      <c r="GA17482" s="128"/>
    </row>
    <row r="17483" spans="179:183" x14ac:dyDescent="0.35">
      <c r="FW17483" s="128"/>
      <c r="FX17483" s="128"/>
      <c r="FY17483" s="129"/>
      <c r="GA17483" s="128"/>
    </row>
    <row r="17484" spans="179:183" x14ac:dyDescent="0.35">
      <c r="FW17484" s="128"/>
      <c r="FX17484" s="128"/>
      <c r="FY17484" s="129"/>
      <c r="GA17484" s="128"/>
    </row>
    <row r="17485" spans="179:183" x14ac:dyDescent="0.35">
      <c r="FW17485" s="128"/>
      <c r="FX17485" s="128"/>
      <c r="FY17485" s="129"/>
      <c r="GA17485" s="128"/>
    </row>
    <row r="17486" spans="179:183" x14ac:dyDescent="0.35">
      <c r="FW17486" s="128"/>
      <c r="FX17486" s="128"/>
      <c r="FY17486" s="129"/>
      <c r="GA17486" s="128"/>
    </row>
    <row r="17487" spans="179:183" x14ac:dyDescent="0.35">
      <c r="FW17487" s="128"/>
      <c r="FX17487" s="128"/>
      <c r="FY17487" s="129"/>
      <c r="GA17487" s="128"/>
    </row>
    <row r="17488" spans="179:183" x14ac:dyDescent="0.35">
      <c r="FW17488" s="128"/>
      <c r="FX17488" s="128"/>
      <c r="FY17488" s="129"/>
      <c r="GA17488" s="128"/>
    </row>
    <row r="17489" spans="179:183" x14ac:dyDescent="0.35">
      <c r="FW17489" s="128"/>
      <c r="FX17489" s="128"/>
      <c r="FY17489" s="129"/>
      <c r="GA17489" s="128"/>
    </row>
    <row r="17490" spans="179:183" x14ac:dyDescent="0.35">
      <c r="FW17490" s="128"/>
      <c r="FX17490" s="128"/>
      <c r="FY17490" s="129"/>
      <c r="GA17490" s="128"/>
    </row>
    <row r="17491" spans="179:183" x14ac:dyDescent="0.35">
      <c r="FW17491" s="128"/>
      <c r="FX17491" s="128"/>
      <c r="FY17491" s="129"/>
      <c r="GA17491" s="128"/>
    </row>
    <row r="17492" spans="179:183" x14ac:dyDescent="0.35">
      <c r="FW17492" s="128"/>
      <c r="FX17492" s="128"/>
      <c r="FY17492" s="129"/>
      <c r="GA17492" s="128"/>
    </row>
    <row r="17493" spans="179:183" x14ac:dyDescent="0.35">
      <c r="FW17493" s="128"/>
      <c r="FX17493" s="128"/>
      <c r="FY17493" s="129"/>
      <c r="GA17493" s="128"/>
    </row>
    <row r="17494" spans="179:183" x14ac:dyDescent="0.35">
      <c r="FW17494" s="128"/>
      <c r="FX17494" s="128"/>
      <c r="FY17494" s="129"/>
      <c r="GA17494" s="128"/>
    </row>
    <row r="17495" spans="179:183" x14ac:dyDescent="0.35">
      <c r="FW17495" s="128"/>
      <c r="FX17495" s="128"/>
      <c r="FY17495" s="129"/>
      <c r="GA17495" s="128"/>
    </row>
    <row r="17496" spans="179:183" x14ac:dyDescent="0.35">
      <c r="FW17496" s="128"/>
      <c r="FX17496" s="128"/>
      <c r="FY17496" s="129"/>
      <c r="GA17496" s="128"/>
    </row>
    <row r="17497" spans="179:183" x14ac:dyDescent="0.35">
      <c r="FW17497" s="128"/>
      <c r="FX17497" s="128"/>
      <c r="FY17497" s="129"/>
      <c r="GA17497" s="128"/>
    </row>
    <row r="17498" spans="179:183" x14ac:dyDescent="0.35">
      <c r="FW17498" s="128"/>
      <c r="FX17498" s="128"/>
      <c r="FY17498" s="129"/>
      <c r="GA17498" s="128"/>
    </row>
    <row r="17499" spans="179:183" x14ac:dyDescent="0.35">
      <c r="FW17499" s="128"/>
      <c r="FX17499" s="128"/>
      <c r="FY17499" s="129"/>
      <c r="GA17499" s="128"/>
    </row>
    <row r="17500" spans="179:183" x14ac:dyDescent="0.35">
      <c r="FW17500" s="128"/>
      <c r="FX17500" s="128"/>
      <c r="FY17500" s="129"/>
      <c r="GA17500" s="128"/>
    </row>
    <row r="17501" spans="179:183" x14ac:dyDescent="0.35">
      <c r="FW17501" s="128"/>
      <c r="FX17501" s="128"/>
      <c r="FY17501" s="129"/>
      <c r="GA17501" s="128"/>
    </row>
    <row r="17502" spans="179:183" x14ac:dyDescent="0.35">
      <c r="FW17502" s="128"/>
      <c r="FX17502" s="128"/>
      <c r="FY17502" s="129"/>
      <c r="GA17502" s="128"/>
    </row>
    <row r="17503" spans="179:183" x14ac:dyDescent="0.35">
      <c r="FW17503" s="128"/>
      <c r="FX17503" s="128"/>
      <c r="FY17503" s="129"/>
      <c r="GA17503" s="128"/>
    </row>
    <row r="17504" spans="179:183" x14ac:dyDescent="0.35">
      <c r="FW17504" s="128"/>
      <c r="FX17504" s="128"/>
      <c r="FY17504" s="129"/>
      <c r="GA17504" s="128"/>
    </row>
    <row r="17505" spans="179:183" x14ac:dyDescent="0.35">
      <c r="FW17505" s="128"/>
      <c r="FX17505" s="128"/>
      <c r="FY17505" s="129"/>
      <c r="GA17505" s="128"/>
    </row>
    <row r="17506" spans="179:183" x14ac:dyDescent="0.35">
      <c r="FW17506" s="128"/>
      <c r="FX17506" s="128"/>
      <c r="FY17506" s="129"/>
      <c r="GA17506" s="128"/>
    </row>
    <row r="17507" spans="179:183" x14ac:dyDescent="0.35">
      <c r="FW17507" s="128"/>
      <c r="FX17507" s="128"/>
      <c r="FY17507" s="129"/>
      <c r="GA17507" s="128"/>
    </row>
    <row r="17508" spans="179:183" x14ac:dyDescent="0.35">
      <c r="FW17508" s="128"/>
      <c r="FX17508" s="128"/>
      <c r="FY17508" s="129"/>
      <c r="GA17508" s="128"/>
    </row>
    <row r="17509" spans="179:183" x14ac:dyDescent="0.35">
      <c r="FW17509" s="128"/>
      <c r="FX17509" s="128"/>
      <c r="FY17509" s="129"/>
      <c r="GA17509" s="128"/>
    </row>
    <row r="17510" spans="179:183" x14ac:dyDescent="0.35">
      <c r="FW17510" s="128"/>
      <c r="FX17510" s="128"/>
      <c r="FY17510" s="129"/>
      <c r="GA17510" s="128"/>
    </row>
    <row r="17511" spans="179:183" x14ac:dyDescent="0.35">
      <c r="FW17511" s="128"/>
      <c r="FX17511" s="128"/>
      <c r="FY17511" s="129"/>
      <c r="GA17511" s="128"/>
    </row>
    <row r="17512" spans="179:183" x14ac:dyDescent="0.35">
      <c r="FW17512" s="128"/>
      <c r="FX17512" s="128"/>
      <c r="FY17512" s="129"/>
      <c r="GA17512" s="128"/>
    </row>
    <row r="17513" spans="179:183" x14ac:dyDescent="0.35">
      <c r="FW17513" s="128"/>
      <c r="FX17513" s="128"/>
      <c r="FY17513" s="129"/>
      <c r="GA17513" s="128"/>
    </row>
    <row r="17514" spans="179:183" x14ac:dyDescent="0.35">
      <c r="FW17514" s="128"/>
      <c r="FX17514" s="128"/>
      <c r="FY17514" s="129"/>
      <c r="GA17514" s="128"/>
    </row>
    <row r="17515" spans="179:183" x14ac:dyDescent="0.35">
      <c r="FW17515" s="128"/>
      <c r="FX17515" s="128"/>
      <c r="FY17515" s="129"/>
      <c r="GA17515" s="128"/>
    </row>
    <row r="17516" spans="179:183" x14ac:dyDescent="0.35">
      <c r="FW17516" s="128"/>
      <c r="FX17516" s="128"/>
      <c r="FY17516" s="129"/>
      <c r="GA17516" s="128"/>
    </row>
    <row r="17517" spans="179:183" x14ac:dyDescent="0.35">
      <c r="FW17517" s="128"/>
      <c r="FX17517" s="128"/>
      <c r="FY17517" s="129"/>
      <c r="GA17517" s="128"/>
    </row>
    <row r="17518" spans="179:183" x14ac:dyDescent="0.35">
      <c r="FW17518" s="128"/>
      <c r="FX17518" s="128"/>
      <c r="FY17518" s="129"/>
      <c r="GA17518" s="128"/>
    </row>
    <row r="17519" spans="179:183" x14ac:dyDescent="0.35">
      <c r="FW17519" s="128"/>
      <c r="FX17519" s="128"/>
      <c r="FY17519" s="129"/>
      <c r="GA17519" s="128"/>
    </row>
    <row r="17520" spans="179:183" x14ac:dyDescent="0.35">
      <c r="FW17520" s="128"/>
      <c r="FX17520" s="128"/>
      <c r="FY17520" s="129"/>
      <c r="GA17520" s="128"/>
    </row>
    <row r="17521" spans="179:183" x14ac:dyDescent="0.35">
      <c r="FW17521" s="128"/>
      <c r="FX17521" s="128"/>
      <c r="FY17521" s="129"/>
      <c r="GA17521" s="128"/>
    </row>
    <row r="17522" spans="179:183" x14ac:dyDescent="0.35">
      <c r="FW17522" s="128"/>
      <c r="FX17522" s="128"/>
      <c r="FY17522" s="129"/>
      <c r="GA17522" s="128"/>
    </row>
    <row r="17523" spans="179:183" x14ac:dyDescent="0.35">
      <c r="FW17523" s="128"/>
      <c r="FX17523" s="128"/>
      <c r="FY17523" s="129"/>
      <c r="GA17523" s="128"/>
    </row>
    <row r="17524" spans="179:183" x14ac:dyDescent="0.35">
      <c r="FW17524" s="128"/>
      <c r="FX17524" s="128"/>
      <c r="FY17524" s="129"/>
      <c r="GA17524" s="128"/>
    </row>
    <row r="17525" spans="179:183" x14ac:dyDescent="0.35">
      <c r="FW17525" s="128"/>
      <c r="FX17525" s="128"/>
      <c r="FY17525" s="129"/>
      <c r="GA17525" s="128"/>
    </row>
    <row r="17526" spans="179:183" x14ac:dyDescent="0.35">
      <c r="FW17526" s="128"/>
      <c r="FX17526" s="128"/>
      <c r="FY17526" s="129"/>
      <c r="GA17526" s="128"/>
    </row>
    <row r="17527" spans="179:183" x14ac:dyDescent="0.35">
      <c r="FW17527" s="128"/>
      <c r="FX17527" s="128"/>
      <c r="FY17527" s="129"/>
      <c r="GA17527" s="128"/>
    </row>
    <row r="17528" spans="179:183" x14ac:dyDescent="0.35">
      <c r="FW17528" s="128"/>
      <c r="FX17528" s="128"/>
      <c r="FY17528" s="129"/>
      <c r="GA17528" s="128"/>
    </row>
    <row r="17529" spans="179:183" x14ac:dyDescent="0.35">
      <c r="FW17529" s="128"/>
      <c r="FX17529" s="128"/>
      <c r="FY17529" s="129"/>
      <c r="GA17529" s="128"/>
    </row>
    <row r="17530" spans="179:183" x14ac:dyDescent="0.35">
      <c r="FW17530" s="128"/>
      <c r="FX17530" s="128"/>
      <c r="FY17530" s="129"/>
      <c r="GA17530" s="128"/>
    </row>
    <row r="17531" spans="179:183" x14ac:dyDescent="0.35">
      <c r="FW17531" s="128"/>
      <c r="FX17531" s="128"/>
      <c r="FY17531" s="129"/>
      <c r="GA17531" s="128"/>
    </row>
    <row r="17532" spans="179:183" x14ac:dyDescent="0.35">
      <c r="FW17532" s="128"/>
      <c r="FX17532" s="128"/>
      <c r="FY17532" s="129"/>
      <c r="GA17532" s="128"/>
    </row>
    <row r="17533" spans="179:183" x14ac:dyDescent="0.35">
      <c r="FW17533" s="128"/>
      <c r="FX17533" s="128"/>
      <c r="FY17533" s="129"/>
      <c r="GA17533" s="128"/>
    </row>
    <row r="17534" spans="179:183" x14ac:dyDescent="0.35">
      <c r="FW17534" s="128"/>
      <c r="FX17534" s="128"/>
      <c r="FY17534" s="129"/>
      <c r="GA17534" s="128"/>
    </row>
    <row r="17535" spans="179:183" x14ac:dyDescent="0.35">
      <c r="FW17535" s="128"/>
      <c r="FX17535" s="128"/>
      <c r="FY17535" s="129"/>
      <c r="GA17535" s="128"/>
    </row>
    <row r="17536" spans="179:183" x14ac:dyDescent="0.35">
      <c r="FW17536" s="128"/>
      <c r="FX17536" s="128"/>
      <c r="FY17536" s="129"/>
      <c r="GA17536" s="128"/>
    </row>
    <row r="17537" spans="179:183" x14ac:dyDescent="0.35">
      <c r="FW17537" s="128"/>
      <c r="FX17537" s="128"/>
      <c r="FY17537" s="129"/>
      <c r="GA17537" s="128"/>
    </row>
    <row r="17538" spans="179:183" x14ac:dyDescent="0.35">
      <c r="FW17538" s="128"/>
      <c r="FX17538" s="128"/>
      <c r="FY17538" s="129"/>
      <c r="GA17538" s="128"/>
    </row>
    <row r="17539" spans="179:183" x14ac:dyDescent="0.35">
      <c r="FW17539" s="128"/>
      <c r="FX17539" s="128"/>
      <c r="FY17539" s="129"/>
      <c r="GA17539" s="128"/>
    </row>
    <row r="17540" spans="179:183" x14ac:dyDescent="0.35">
      <c r="FW17540" s="128"/>
      <c r="FX17540" s="128"/>
      <c r="FY17540" s="129"/>
      <c r="GA17540" s="128"/>
    </row>
    <row r="17541" spans="179:183" x14ac:dyDescent="0.35">
      <c r="FW17541" s="128"/>
      <c r="FX17541" s="128"/>
      <c r="FY17541" s="129"/>
      <c r="GA17541" s="128"/>
    </row>
    <row r="17542" spans="179:183" x14ac:dyDescent="0.35">
      <c r="FW17542" s="128"/>
      <c r="FX17542" s="128"/>
      <c r="FY17542" s="129"/>
      <c r="GA17542" s="128"/>
    </row>
    <row r="17543" spans="179:183" x14ac:dyDescent="0.35">
      <c r="FW17543" s="128"/>
      <c r="FX17543" s="128"/>
      <c r="FY17543" s="129"/>
      <c r="GA17543" s="128"/>
    </row>
    <row r="17544" spans="179:183" x14ac:dyDescent="0.35">
      <c r="FW17544" s="128"/>
      <c r="FX17544" s="128"/>
      <c r="FY17544" s="129"/>
      <c r="GA17544" s="128"/>
    </row>
    <row r="17545" spans="179:183" x14ac:dyDescent="0.35">
      <c r="FW17545" s="128"/>
      <c r="FX17545" s="128"/>
      <c r="FY17545" s="129"/>
      <c r="GA17545" s="128"/>
    </row>
    <row r="17546" spans="179:183" x14ac:dyDescent="0.35">
      <c r="FW17546" s="128"/>
      <c r="FX17546" s="128"/>
      <c r="FY17546" s="129"/>
      <c r="GA17546" s="128"/>
    </row>
    <row r="17547" spans="179:183" x14ac:dyDescent="0.35">
      <c r="FW17547" s="128"/>
      <c r="FX17547" s="128"/>
      <c r="FY17547" s="129"/>
      <c r="GA17547" s="128"/>
    </row>
    <row r="17548" spans="179:183" x14ac:dyDescent="0.35">
      <c r="FW17548" s="128"/>
      <c r="FX17548" s="128"/>
      <c r="FY17548" s="129"/>
      <c r="GA17548" s="128"/>
    </row>
    <row r="17549" spans="179:183" x14ac:dyDescent="0.35">
      <c r="FW17549" s="128"/>
      <c r="FX17549" s="128"/>
      <c r="FY17549" s="129"/>
      <c r="GA17549" s="128"/>
    </row>
    <row r="17550" spans="179:183" x14ac:dyDescent="0.35">
      <c r="FW17550" s="128"/>
      <c r="FX17550" s="128"/>
      <c r="FY17550" s="129"/>
      <c r="GA17550" s="128"/>
    </row>
    <row r="17551" spans="179:183" x14ac:dyDescent="0.35">
      <c r="FW17551" s="128"/>
      <c r="FX17551" s="128"/>
      <c r="FY17551" s="129"/>
      <c r="GA17551" s="128"/>
    </row>
    <row r="17552" spans="179:183" x14ac:dyDescent="0.35">
      <c r="FW17552" s="128"/>
      <c r="FX17552" s="128"/>
      <c r="FY17552" s="129"/>
      <c r="GA17552" s="128"/>
    </row>
    <row r="17553" spans="179:183" x14ac:dyDescent="0.35">
      <c r="FW17553" s="128"/>
      <c r="FX17553" s="128"/>
      <c r="FY17553" s="129"/>
      <c r="GA17553" s="128"/>
    </row>
    <row r="17554" spans="179:183" x14ac:dyDescent="0.35">
      <c r="FW17554" s="128"/>
      <c r="FX17554" s="128"/>
      <c r="FY17554" s="129"/>
      <c r="GA17554" s="128"/>
    </row>
    <row r="17555" spans="179:183" x14ac:dyDescent="0.35">
      <c r="FW17555" s="128"/>
      <c r="FX17555" s="128"/>
      <c r="FY17555" s="129"/>
      <c r="GA17555" s="128"/>
    </row>
    <row r="17556" spans="179:183" x14ac:dyDescent="0.35">
      <c r="FW17556" s="128"/>
      <c r="FX17556" s="128"/>
      <c r="FY17556" s="129"/>
      <c r="GA17556" s="128"/>
    </row>
    <row r="17557" spans="179:183" x14ac:dyDescent="0.35">
      <c r="FW17557" s="128"/>
      <c r="FX17557" s="128"/>
      <c r="FY17557" s="129"/>
      <c r="GA17557" s="128"/>
    </row>
    <row r="17558" spans="179:183" x14ac:dyDescent="0.35">
      <c r="FW17558" s="128"/>
      <c r="FX17558" s="128"/>
      <c r="FY17558" s="129"/>
      <c r="GA17558" s="128"/>
    </row>
    <row r="17559" spans="179:183" x14ac:dyDescent="0.35">
      <c r="FW17559" s="128"/>
      <c r="FX17559" s="128"/>
      <c r="FY17559" s="129"/>
      <c r="GA17559" s="128"/>
    </row>
    <row r="17560" spans="179:183" x14ac:dyDescent="0.35">
      <c r="FW17560" s="128"/>
      <c r="FX17560" s="128"/>
      <c r="FY17560" s="129"/>
      <c r="GA17560" s="128"/>
    </row>
    <row r="17561" spans="179:183" x14ac:dyDescent="0.35">
      <c r="FW17561" s="128"/>
      <c r="FX17561" s="128"/>
      <c r="FY17561" s="129"/>
      <c r="GA17561" s="128"/>
    </row>
    <row r="17562" spans="179:183" x14ac:dyDescent="0.35">
      <c r="FW17562" s="128"/>
      <c r="FX17562" s="128"/>
      <c r="FY17562" s="129"/>
      <c r="GA17562" s="128"/>
    </row>
    <row r="17563" spans="179:183" x14ac:dyDescent="0.35">
      <c r="FW17563" s="128"/>
      <c r="FX17563" s="128"/>
      <c r="FY17563" s="129"/>
      <c r="GA17563" s="128"/>
    </row>
    <row r="17564" spans="179:183" x14ac:dyDescent="0.35">
      <c r="FW17564" s="128"/>
      <c r="FX17564" s="128"/>
      <c r="FY17564" s="129"/>
      <c r="GA17564" s="128"/>
    </row>
    <row r="17565" spans="179:183" x14ac:dyDescent="0.35">
      <c r="FW17565" s="128"/>
      <c r="FX17565" s="128"/>
      <c r="FY17565" s="129"/>
      <c r="GA17565" s="128"/>
    </row>
    <row r="17566" spans="179:183" x14ac:dyDescent="0.35">
      <c r="FW17566" s="128"/>
      <c r="FX17566" s="128"/>
      <c r="FY17566" s="129"/>
      <c r="GA17566" s="128"/>
    </row>
    <row r="17567" spans="179:183" x14ac:dyDescent="0.35">
      <c r="FW17567" s="128"/>
      <c r="FX17567" s="128"/>
      <c r="FY17567" s="129"/>
      <c r="GA17567" s="128"/>
    </row>
    <row r="17568" spans="179:183" x14ac:dyDescent="0.35">
      <c r="FW17568" s="128"/>
      <c r="FX17568" s="128"/>
      <c r="FY17568" s="129"/>
      <c r="GA17568" s="128"/>
    </row>
    <row r="17569" spans="179:183" x14ac:dyDescent="0.35">
      <c r="FW17569" s="128"/>
      <c r="FX17569" s="128"/>
      <c r="FY17569" s="129"/>
      <c r="GA17569" s="128"/>
    </row>
    <row r="17570" spans="179:183" x14ac:dyDescent="0.35">
      <c r="FW17570" s="128"/>
      <c r="FX17570" s="128"/>
      <c r="FY17570" s="129"/>
      <c r="GA17570" s="128"/>
    </row>
    <row r="17571" spans="179:183" x14ac:dyDescent="0.35">
      <c r="FW17571" s="128"/>
      <c r="FX17571" s="128"/>
      <c r="FY17571" s="129"/>
      <c r="GA17571" s="128"/>
    </row>
    <row r="17572" spans="179:183" x14ac:dyDescent="0.35">
      <c r="FW17572" s="128"/>
      <c r="FX17572" s="128"/>
      <c r="FY17572" s="129"/>
      <c r="GA17572" s="128"/>
    </row>
    <row r="17573" spans="179:183" x14ac:dyDescent="0.35">
      <c r="FW17573" s="128"/>
      <c r="FX17573" s="128"/>
      <c r="FY17573" s="129"/>
      <c r="GA17573" s="128"/>
    </row>
    <row r="17574" spans="179:183" x14ac:dyDescent="0.35">
      <c r="FW17574" s="128"/>
      <c r="FX17574" s="128"/>
      <c r="FY17574" s="129"/>
      <c r="GA17574" s="128"/>
    </row>
    <row r="17575" spans="179:183" x14ac:dyDescent="0.35">
      <c r="FW17575" s="128"/>
      <c r="FX17575" s="128"/>
      <c r="FY17575" s="129"/>
      <c r="GA17575" s="128"/>
    </row>
    <row r="17576" spans="179:183" x14ac:dyDescent="0.35">
      <c r="FW17576" s="128"/>
      <c r="FX17576" s="128"/>
      <c r="FY17576" s="129"/>
      <c r="GA17576" s="128"/>
    </row>
    <row r="17577" spans="179:183" x14ac:dyDescent="0.35">
      <c r="FW17577" s="128"/>
      <c r="FX17577" s="128"/>
      <c r="FY17577" s="129"/>
      <c r="GA17577" s="128"/>
    </row>
    <row r="17578" spans="179:183" x14ac:dyDescent="0.35">
      <c r="FW17578" s="128"/>
      <c r="FX17578" s="128"/>
      <c r="FY17578" s="129"/>
      <c r="GA17578" s="128"/>
    </row>
    <row r="17579" spans="179:183" x14ac:dyDescent="0.35">
      <c r="FW17579" s="128"/>
      <c r="FX17579" s="128"/>
      <c r="FY17579" s="129"/>
      <c r="GA17579" s="128"/>
    </row>
    <row r="17580" spans="179:183" x14ac:dyDescent="0.35">
      <c r="FW17580" s="128"/>
      <c r="FX17580" s="128"/>
      <c r="FY17580" s="129"/>
      <c r="GA17580" s="128"/>
    </row>
    <row r="17581" spans="179:183" x14ac:dyDescent="0.35">
      <c r="FW17581" s="128"/>
      <c r="FX17581" s="128"/>
      <c r="FY17581" s="129"/>
      <c r="GA17581" s="128"/>
    </row>
    <row r="17582" spans="179:183" x14ac:dyDescent="0.35">
      <c r="FW17582" s="128"/>
      <c r="FX17582" s="128"/>
      <c r="FY17582" s="129"/>
      <c r="GA17582" s="128"/>
    </row>
    <row r="17583" spans="179:183" x14ac:dyDescent="0.35">
      <c r="FW17583" s="128"/>
      <c r="FX17583" s="128"/>
      <c r="FY17583" s="129"/>
      <c r="GA17583" s="128"/>
    </row>
    <row r="17584" spans="179:183" x14ac:dyDescent="0.35">
      <c r="FW17584" s="128"/>
      <c r="FX17584" s="128"/>
      <c r="FY17584" s="129"/>
      <c r="GA17584" s="128"/>
    </row>
    <row r="17585" spans="179:183" x14ac:dyDescent="0.35">
      <c r="FW17585" s="128"/>
      <c r="FX17585" s="128"/>
      <c r="FY17585" s="129"/>
      <c r="GA17585" s="128"/>
    </row>
    <row r="17586" spans="179:183" x14ac:dyDescent="0.35">
      <c r="FW17586" s="128"/>
      <c r="FX17586" s="128"/>
      <c r="FY17586" s="129"/>
      <c r="GA17586" s="128"/>
    </row>
    <row r="17587" spans="179:183" x14ac:dyDescent="0.35">
      <c r="FW17587" s="128"/>
      <c r="FX17587" s="128"/>
      <c r="FY17587" s="129"/>
      <c r="GA17587" s="128"/>
    </row>
    <row r="17588" spans="179:183" x14ac:dyDescent="0.35">
      <c r="FW17588" s="128"/>
      <c r="FX17588" s="128"/>
      <c r="FY17588" s="129"/>
      <c r="GA17588" s="128"/>
    </row>
    <row r="17589" spans="179:183" x14ac:dyDescent="0.35">
      <c r="FW17589" s="128"/>
      <c r="FX17589" s="128"/>
      <c r="FY17589" s="129"/>
      <c r="GA17589" s="128"/>
    </row>
    <row r="17590" spans="179:183" x14ac:dyDescent="0.35">
      <c r="FW17590" s="128"/>
      <c r="FX17590" s="128"/>
      <c r="FY17590" s="129"/>
      <c r="GA17590" s="128"/>
    </row>
    <row r="17591" spans="179:183" x14ac:dyDescent="0.35">
      <c r="FW17591" s="128"/>
      <c r="FX17591" s="128"/>
      <c r="FY17591" s="129"/>
      <c r="GA17591" s="128"/>
    </row>
    <row r="17592" spans="179:183" x14ac:dyDescent="0.35">
      <c r="FW17592" s="128"/>
      <c r="FX17592" s="128"/>
      <c r="FY17592" s="129"/>
      <c r="GA17592" s="128"/>
    </row>
    <row r="17593" spans="179:183" x14ac:dyDescent="0.35">
      <c r="FW17593" s="128"/>
      <c r="FX17593" s="128"/>
      <c r="FY17593" s="129"/>
      <c r="GA17593" s="128"/>
    </row>
    <row r="17594" spans="179:183" x14ac:dyDescent="0.35">
      <c r="FW17594" s="128"/>
      <c r="FX17594" s="128"/>
      <c r="FY17594" s="129"/>
      <c r="GA17594" s="128"/>
    </row>
    <row r="17595" spans="179:183" x14ac:dyDescent="0.35">
      <c r="FW17595" s="128"/>
      <c r="FX17595" s="128"/>
      <c r="FY17595" s="129"/>
      <c r="GA17595" s="128"/>
    </row>
    <row r="17596" spans="179:183" x14ac:dyDescent="0.35">
      <c r="FW17596" s="128"/>
      <c r="FX17596" s="128"/>
      <c r="FY17596" s="129"/>
      <c r="GA17596" s="128"/>
    </row>
    <row r="17597" spans="179:183" x14ac:dyDescent="0.35">
      <c r="FW17597" s="128"/>
      <c r="FX17597" s="128"/>
      <c r="FY17597" s="129"/>
      <c r="GA17597" s="128"/>
    </row>
    <row r="17598" spans="179:183" x14ac:dyDescent="0.35">
      <c r="FW17598" s="128"/>
      <c r="FX17598" s="128"/>
      <c r="FY17598" s="129"/>
      <c r="GA17598" s="128"/>
    </row>
    <row r="17599" spans="179:183" x14ac:dyDescent="0.35">
      <c r="FW17599" s="128"/>
      <c r="FX17599" s="128"/>
      <c r="FY17599" s="129"/>
      <c r="GA17599" s="128"/>
    </row>
    <row r="17600" spans="179:183" x14ac:dyDescent="0.35">
      <c r="FW17600" s="128"/>
      <c r="FX17600" s="128"/>
      <c r="FY17600" s="129"/>
      <c r="GA17600" s="128"/>
    </row>
    <row r="17601" spans="179:183" x14ac:dyDescent="0.35">
      <c r="FW17601" s="128"/>
      <c r="FX17601" s="128"/>
      <c r="FY17601" s="129"/>
      <c r="GA17601" s="128"/>
    </row>
    <row r="17602" spans="179:183" x14ac:dyDescent="0.35">
      <c r="FW17602" s="128"/>
      <c r="FX17602" s="128"/>
      <c r="FY17602" s="129"/>
      <c r="GA17602" s="128"/>
    </row>
    <row r="17603" spans="179:183" x14ac:dyDescent="0.35">
      <c r="FW17603" s="128"/>
      <c r="FX17603" s="128"/>
      <c r="FY17603" s="129"/>
      <c r="GA17603" s="128"/>
    </row>
    <row r="17604" spans="179:183" x14ac:dyDescent="0.35">
      <c r="FW17604" s="128"/>
      <c r="FX17604" s="128"/>
      <c r="FY17604" s="129"/>
      <c r="GA17604" s="128"/>
    </row>
    <row r="17605" spans="179:183" x14ac:dyDescent="0.35">
      <c r="FW17605" s="128"/>
      <c r="FX17605" s="128"/>
      <c r="FY17605" s="129"/>
      <c r="GA17605" s="128"/>
    </row>
    <row r="17606" spans="179:183" x14ac:dyDescent="0.35">
      <c r="FW17606" s="128"/>
      <c r="FX17606" s="128"/>
      <c r="FY17606" s="129"/>
      <c r="GA17606" s="128"/>
    </row>
    <row r="17607" spans="179:183" x14ac:dyDescent="0.35">
      <c r="FW17607" s="128"/>
      <c r="FX17607" s="128"/>
      <c r="FY17607" s="129"/>
      <c r="GA17607" s="128"/>
    </row>
    <row r="17608" spans="179:183" x14ac:dyDescent="0.35">
      <c r="FW17608" s="128"/>
      <c r="FX17608" s="128"/>
      <c r="FY17608" s="129"/>
      <c r="GA17608" s="128"/>
    </row>
    <row r="17609" spans="179:183" x14ac:dyDescent="0.35">
      <c r="FW17609" s="128"/>
      <c r="FX17609" s="128"/>
      <c r="FY17609" s="129"/>
      <c r="GA17609" s="128"/>
    </row>
    <row r="17610" spans="179:183" x14ac:dyDescent="0.35">
      <c r="FW17610" s="128"/>
      <c r="FX17610" s="128"/>
      <c r="FY17610" s="129"/>
      <c r="GA17610" s="128"/>
    </row>
    <row r="17611" spans="179:183" x14ac:dyDescent="0.35">
      <c r="FW17611" s="128"/>
      <c r="FX17611" s="128"/>
      <c r="FY17611" s="129"/>
      <c r="GA17611" s="128"/>
    </row>
    <row r="17612" spans="179:183" x14ac:dyDescent="0.35">
      <c r="FW17612" s="128"/>
      <c r="FX17612" s="128"/>
      <c r="FY17612" s="129"/>
      <c r="GA17612" s="128"/>
    </row>
    <row r="17613" spans="179:183" x14ac:dyDescent="0.35">
      <c r="FW17613" s="128"/>
      <c r="FX17613" s="128"/>
      <c r="FY17613" s="129"/>
      <c r="GA17613" s="128"/>
    </row>
    <row r="17614" spans="179:183" x14ac:dyDescent="0.35">
      <c r="FW17614" s="128"/>
      <c r="FX17614" s="128"/>
      <c r="FY17614" s="129"/>
      <c r="GA17614" s="128"/>
    </row>
    <row r="17615" spans="179:183" x14ac:dyDescent="0.35">
      <c r="FW17615" s="128"/>
      <c r="FX17615" s="128"/>
      <c r="FY17615" s="129"/>
      <c r="GA17615" s="128"/>
    </row>
    <row r="17616" spans="179:183" x14ac:dyDescent="0.35">
      <c r="FW17616" s="128"/>
      <c r="FX17616" s="128"/>
      <c r="FY17616" s="129"/>
      <c r="GA17616" s="128"/>
    </row>
    <row r="17617" spans="179:183" x14ac:dyDescent="0.35">
      <c r="FW17617" s="128"/>
      <c r="FX17617" s="128"/>
      <c r="FY17617" s="129"/>
      <c r="GA17617" s="128"/>
    </row>
    <row r="17618" spans="179:183" x14ac:dyDescent="0.35">
      <c r="FW17618" s="128"/>
      <c r="FX17618" s="128"/>
      <c r="FY17618" s="129"/>
      <c r="GA17618" s="128"/>
    </row>
    <row r="17619" spans="179:183" x14ac:dyDescent="0.35">
      <c r="FW17619" s="128"/>
      <c r="FX17619" s="128"/>
      <c r="FY17619" s="129"/>
      <c r="GA17619" s="128"/>
    </row>
    <row r="17620" spans="179:183" x14ac:dyDescent="0.35">
      <c r="FW17620" s="128"/>
      <c r="FX17620" s="128"/>
      <c r="FY17620" s="129"/>
      <c r="GA17620" s="128"/>
    </row>
    <row r="17621" spans="179:183" x14ac:dyDescent="0.35">
      <c r="FW17621" s="128"/>
      <c r="FX17621" s="128"/>
      <c r="FY17621" s="129"/>
      <c r="GA17621" s="128"/>
    </row>
    <row r="17622" spans="179:183" x14ac:dyDescent="0.35">
      <c r="FW17622" s="128"/>
      <c r="FX17622" s="128"/>
      <c r="FY17622" s="129"/>
      <c r="GA17622" s="128"/>
    </row>
    <row r="17623" spans="179:183" x14ac:dyDescent="0.35">
      <c r="FW17623" s="128"/>
      <c r="FX17623" s="128"/>
      <c r="FY17623" s="129"/>
      <c r="GA17623" s="128"/>
    </row>
    <row r="17624" spans="179:183" x14ac:dyDescent="0.35">
      <c r="FW17624" s="128"/>
      <c r="FX17624" s="128"/>
      <c r="FY17624" s="129"/>
      <c r="GA17624" s="128"/>
    </row>
    <row r="17625" spans="179:183" x14ac:dyDescent="0.35">
      <c r="FW17625" s="128"/>
      <c r="FX17625" s="128"/>
      <c r="FY17625" s="129"/>
      <c r="GA17625" s="128"/>
    </row>
    <row r="17626" spans="179:183" x14ac:dyDescent="0.35">
      <c r="FW17626" s="128"/>
      <c r="FX17626" s="128"/>
      <c r="FY17626" s="129"/>
      <c r="GA17626" s="128"/>
    </row>
    <row r="17627" spans="179:183" x14ac:dyDescent="0.35">
      <c r="FW17627" s="128"/>
      <c r="FX17627" s="128"/>
      <c r="FY17627" s="129"/>
      <c r="GA17627" s="128"/>
    </row>
    <row r="17628" spans="179:183" x14ac:dyDescent="0.35">
      <c r="FW17628" s="128"/>
      <c r="FX17628" s="128"/>
      <c r="FY17628" s="129"/>
      <c r="GA17628" s="128"/>
    </row>
    <row r="17629" spans="179:183" x14ac:dyDescent="0.35">
      <c r="FW17629" s="128"/>
      <c r="FX17629" s="128"/>
      <c r="FY17629" s="129"/>
      <c r="GA17629" s="128"/>
    </row>
    <row r="17630" spans="179:183" x14ac:dyDescent="0.35">
      <c r="FW17630" s="128"/>
      <c r="FX17630" s="128"/>
      <c r="FY17630" s="129"/>
      <c r="GA17630" s="128"/>
    </row>
    <row r="17631" spans="179:183" x14ac:dyDescent="0.35">
      <c r="FW17631" s="128"/>
      <c r="FX17631" s="128"/>
      <c r="FY17631" s="129"/>
      <c r="GA17631" s="128"/>
    </row>
    <row r="17632" spans="179:183" x14ac:dyDescent="0.35">
      <c r="FW17632" s="128"/>
      <c r="FX17632" s="128"/>
      <c r="FY17632" s="129"/>
      <c r="GA17632" s="128"/>
    </row>
    <row r="17633" spans="179:183" x14ac:dyDescent="0.35">
      <c r="FW17633" s="128"/>
      <c r="FX17633" s="128"/>
      <c r="FY17633" s="129"/>
      <c r="GA17633" s="128"/>
    </row>
    <row r="17634" spans="179:183" x14ac:dyDescent="0.35">
      <c r="FW17634" s="128"/>
      <c r="FX17634" s="128"/>
      <c r="FY17634" s="129"/>
      <c r="GA17634" s="128"/>
    </row>
    <row r="17635" spans="179:183" x14ac:dyDescent="0.35">
      <c r="FW17635" s="128"/>
      <c r="FX17635" s="128"/>
      <c r="FY17635" s="129"/>
      <c r="GA17635" s="128"/>
    </row>
    <row r="17636" spans="179:183" x14ac:dyDescent="0.35">
      <c r="FW17636" s="128"/>
      <c r="FX17636" s="128"/>
      <c r="FY17636" s="129"/>
      <c r="GA17636" s="128"/>
    </row>
    <row r="17637" spans="179:183" x14ac:dyDescent="0.35">
      <c r="FW17637" s="128"/>
      <c r="FX17637" s="128"/>
      <c r="FY17637" s="129"/>
      <c r="GA17637" s="128"/>
    </row>
    <row r="17638" spans="179:183" x14ac:dyDescent="0.35">
      <c r="FW17638" s="128"/>
      <c r="FX17638" s="128"/>
      <c r="FY17638" s="129"/>
      <c r="GA17638" s="128"/>
    </row>
    <row r="17639" spans="179:183" x14ac:dyDescent="0.35">
      <c r="FW17639" s="128"/>
      <c r="FX17639" s="128"/>
      <c r="FY17639" s="129"/>
      <c r="GA17639" s="128"/>
    </row>
    <row r="17640" spans="179:183" x14ac:dyDescent="0.35">
      <c r="FW17640" s="128"/>
      <c r="FX17640" s="128"/>
      <c r="FY17640" s="129"/>
      <c r="GA17640" s="128"/>
    </row>
    <row r="17641" spans="179:183" x14ac:dyDescent="0.35">
      <c r="FW17641" s="128"/>
      <c r="FX17641" s="128"/>
      <c r="FY17641" s="129"/>
      <c r="GA17641" s="128"/>
    </row>
    <row r="17642" spans="179:183" x14ac:dyDescent="0.35">
      <c r="FW17642" s="128"/>
      <c r="FX17642" s="128"/>
      <c r="FY17642" s="129"/>
      <c r="GA17642" s="128"/>
    </row>
    <row r="17643" spans="179:183" x14ac:dyDescent="0.35">
      <c r="FW17643" s="128"/>
      <c r="FX17643" s="128"/>
      <c r="FY17643" s="129"/>
      <c r="GA17643" s="128"/>
    </row>
    <row r="17644" spans="179:183" x14ac:dyDescent="0.35">
      <c r="FW17644" s="128"/>
      <c r="FX17644" s="128"/>
      <c r="FY17644" s="129"/>
      <c r="GA17644" s="128"/>
    </row>
    <row r="17645" spans="179:183" x14ac:dyDescent="0.35">
      <c r="FW17645" s="128"/>
      <c r="FX17645" s="128"/>
      <c r="FY17645" s="129"/>
      <c r="GA17645" s="128"/>
    </row>
    <row r="17646" spans="179:183" x14ac:dyDescent="0.35">
      <c r="FW17646" s="128"/>
      <c r="FX17646" s="128"/>
      <c r="FY17646" s="129"/>
      <c r="GA17646" s="128"/>
    </row>
    <row r="17647" spans="179:183" x14ac:dyDescent="0.35">
      <c r="FW17647" s="128"/>
      <c r="FX17647" s="128"/>
      <c r="FY17647" s="129"/>
      <c r="GA17647" s="128"/>
    </row>
    <row r="17648" spans="179:183" x14ac:dyDescent="0.35">
      <c r="FW17648" s="128"/>
      <c r="FX17648" s="128"/>
      <c r="FY17648" s="129"/>
      <c r="GA17648" s="128"/>
    </row>
    <row r="17649" spans="179:183" x14ac:dyDescent="0.35">
      <c r="FW17649" s="128"/>
      <c r="FX17649" s="128"/>
      <c r="FY17649" s="129"/>
      <c r="GA17649" s="128"/>
    </row>
    <row r="17650" spans="179:183" x14ac:dyDescent="0.35">
      <c r="FW17650" s="128"/>
      <c r="FX17650" s="128"/>
      <c r="FY17650" s="129"/>
      <c r="GA17650" s="128"/>
    </row>
    <row r="17651" spans="179:183" x14ac:dyDescent="0.35">
      <c r="FW17651" s="128"/>
      <c r="FX17651" s="128"/>
      <c r="FY17651" s="129"/>
      <c r="GA17651" s="128"/>
    </row>
    <row r="17652" spans="179:183" x14ac:dyDescent="0.35">
      <c r="FW17652" s="128"/>
      <c r="FX17652" s="128"/>
      <c r="FY17652" s="129"/>
      <c r="GA17652" s="128"/>
    </row>
    <row r="17653" spans="179:183" x14ac:dyDescent="0.35">
      <c r="FW17653" s="128"/>
      <c r="FX17653" s="128"/>
      <c r="FY17653" s="129"/>
      <c r="GA17653" s="128"/>
    </row>
    <row r="17654" spans="179:183" x14ac:dyDescent="0.35">
      <c r="FW17654" s="128"/>
      <c r="FX17654" s="128"/>
      <c r="FY17654" s="129"/>
      <c r="GA17654" s="128"/>
    </row>
    <row r="17655" spans="179:183" x14ac:dyDescent="0.35">
      <c r="FW17655" s="128"/>
      <c r="FX17655" s="128"/>
      <c r="FY17655" s="129"/>
      <c r="GA17655" s="128"/>
    </row>
    <row r="17656" spans="179:183" x14ac:dyDescent="0.35">
      <c r="FW17656" s="128"/>
      <c r="FX17656" s="128"/>
      <c r="FY17656" s="129"/>
      <c r="GA17656" s="128"/>
    </row>
    <row r="17657" spans="179:183" x14ac:dyDescent="0.35">
      <c r="FW17657" s="128"/>
      <c r="FX17657" s="128"/>
      <c r="FY17657" s="129"/>
      <c r="GA17657" s="128"/>
    </row>
    <row r="17658" spans="179:183" x14ac:dyDescent="0.35">
      <c r="FW17658" s="128"/>
      <c r="FX17658" s="128"/>
      <c r="FY17658" s="129"/>
      <c r="GA17658" s="128"/>
    </row>
    <row r="17659" spans="179:183" x14ac:dyDescent="0.35">
      <c r="FW17659" s="128"/>
      <c r="FX17659" s="128"/>
      <c r="FY17659" s="129"/>
      <c r="GA17659" s="128"/>
    </row>
    <row r="17660" spans="179:183" x14ac:dyDescent="0.35">
      <c r="FW17660" s="128"/>
      <c r="FX17660" s="128"/>
      <c r="FY17660" s="129"/>
      <c r="GA17660" s="128"/>
    </row>
    <row r="17661" spans="179:183" x14ac:dyDescent="0.35">
      <c r="FW17661" s="128"/>
      <c r="FX17661" s="128"/>
      <c r="FY17661" s="129"/>
      <c r="GA17661" s="128"/>
    </row>
    <row r="17662" spans="179:183" x14ac:dyDescent="0.35">
      <c r="FW17662" s="128"/>
      <c r="FX17662" s="128"/>
      <c r="FY17662" s="129"/>
      <c r="GA17662" s="128"/>
    </row>
    <row r="17663" spans="179:183" x14ac:dyDescent="0.35">
      <c r="FW17663" s="128"/>
      <c r="FX17663" s="128"/>
      <c r="FY17663" s="129"/>
      <c r="GA17663" s="128"/>
    </row>
    <row r="17664" spans="179:183" x14ac:dyDescent="0.35">
      <c r="FW17664" s="128"/>
      <c r="FX17664" s="128"/>
      <c r="FY17664" s="129"/>
      <c r="GA17664" s="128"/>
    </row>
    <row r="17665" spans="179:183" x14ac:dyDescent="0.35">
      <c r="FW17665" s="128"/>
      <c r="FX17665" s="128"/>
      <c r="FY17665" s="129"/>
      <c r="GA17665" s="128"/>
    </row>
    <row r="17666" spans="179:183" x14ac:dyDescent="0.35">
      <c r="FW17666" s="128"/>
      <c r="FX17666" s="128"/>
      <c r="FY17666" s="129"/>
      <c r="GA17666" s="128"/>
    </row>
    <row r="17667" spans="179:183" x14ac:dyDescent="0.35">
      <c r="FW17667" s="128"/>
      <c r="FX17667" s="128"/>
      <c r="FY17667" s="129"/>
      <c r="GA17667" s="128"/>
    </row>
    <row r="17668" spans="179:183" x14ac:dyDescent="0.35">
      <c r="FW17668" s="128"/>
      <c r="FX17668" s="128"/>
      <c r="FY17668" s="129"/>
      <c r="GA17668" s="128"/>
    </row>
    <row r="17669" spans="179:183" x14ac:dyDescent="0.35">
      <c r="FW17669" s="128"/>
      <c r="FX17669" s="128"/>
      <c r="FY17669" s="129"/>
      <c r="GA17669" s="128"/>
    </row>
    <row r="17670" spans="179:183" x14ac:dyDescent="0.35">
      <c r="FW17670" s="128"/>
      <c r="FX17670" s="128"/>
      <c r="FY17670" s="129"/>
      <c r="GA17670" s="128"/>
    </row>
    <row r="17671" spans="179:183" x14ac:dyDescent="0.35">
      <c r="FW17671" s="128"/>
      <c r="FX17671" s="128"/>
      <c r="FY17671" s="129"/>
      <c r="GA17671" s="128"/>
    </row>
    <row r="17672" spans="179:183" x14ac:dyDescent="0.35">
      <c r="FW17672" s="128"/>
      <c r="FX17672" s="128"/>
      <c r="FY17672" s="129"/>
      <c r="GA17672" s="128"/>
    </row>
    <row r="17673" spans="179:183" x14ac:dyDescent="0.35">
      <c r="FW17673" s="128"/>
      <c r="FX17673" s="128"/>
      <c r="FY17673" s="129"/>
      <c r="GA17673" s="128"/>
    </row>
    <row r="17674" spans="179:183" x14ac:dyDescent="0.35">
      <c r="FW17674" s="128"/>
      <c r="FX17674" s="128"/>
      <c r="FY17674" s="129"/>
      <c r="GA17674" s="128"/>
    </row>
    <row r="17675" spans="179:183" x14ac:dyDescent="0.35">
      <c r="FW17675" s="128"/>
      <c r="FX17675" s="128"/>
      <c r="FY17675" s="129"/>
      <c r="GA17675" s="128"/>
    </row>
    <row r="17676" spans="179:183" x14ac:dyDescent="0.35">
      <c r="FW17676" s="128"/>
      <c r="FX17676" s="128"/>
      <c r="FY17676" s="129"/>
      <c r="GA17676" s="128"/>
    </row>
    <row r="17677" spans="179:183" x14ac:dyDescent="0.35">
      <c r="FW17677" s="128"/>
      <c r="FX17677" s="128"/>
      <c r="FY17677" s="129"/>
      <c r="GA17677" s="128"/>
    </row>
    <row r="17678" spans="179:183" x14ac:dyDescent="0.35">
      <c r="FW17678" s="128"/>
      <c r="FX17678" s="128"/>
      <c r="FY17678" s="129"/>
      <c r="GA17678" s="128"/>
    </row>
    <row r="17679" spans="179:183" x14ac:dyDescent="0.35">
      <c r="FW17679" s="128"/>
      <c r="FX17679" s="128"/>
      <c r="FY17679" s="129"/>
      <c r="GA17679" s="128"/>
    </row>
    <row r="17680" spans="179:183" x14ac:dyDescent="0.35">
      <c r="FW17680" s="128"/>
      <c r="FX17680" s="128"/>
      <c r="FY17680" s="129"/>
      <c r="GA17680" s="128"/>
    </row>
    <row r="17681" spans="179:183" x14ac:dyDescent="0.35">
      <c r="FW17681" s="128"/>
      <c r="FX17681" s="128"/>
      <c r="FY17681" s="129"/>
      <c r="GA17681" s="128"/>
    </row>
    <row r="17682" spans="179:183" x14ac:dyDescent="0.35">
      <c r="FW17682" s="128"/>
      <c r="FX17682" s="128"/>
      <c r="FY17682" s="129"/>
      <c r="GA17682" s="128"/>
    </row>
    <row r="17683" spans="179:183" x14ac:dyDescent="0.35">
      <c r="FW17683" s="128"/>
      <c r="FX17683" s="128"/>
      <c r="FY17683" s="129"/>
      <c r="GA17683" s="128"/>
    </row>
    <row r="17684" spans="179:183" x14ac:dyDescent="0.35">
      <c r="FW17684" s="128"/>
      <c r="FX17684" s="128"/>
      <c r="FY17684" s="129"/>
      <c r="GA17684" s="128"/>
    </row>
    <row r="17685" spans="179:183" x14ac:dyDescent="0.35">
      <c r="FW17685" s="128"/>
      <c r="FX17685" s="128"/>
      <c r="FY17685" s="129"/>
      <c r="GA17685" s="128"/>
    </row>
    <row r="17686" spans="179:183" x14ac:dyDescent="0.35">
      <c r="FW17686" s="128"/>
      <c r="FX17686" s="128"/>
      <c r="FY17686" s="129"/>
      <c r="GA17686" s="128"/>
    </row>
    <row r="17687" spans="179:183" x14ac:dyDescent="0.35">
      <c r="FW17687" s="128"/>
      <c r="FX17687" s="128"/>
      <c r="FY17687" s="129"/>
      <c r="GA17687" s="128"/>
    </row>
    <row r="17688" spans="179:183" x14ac:dyDescent="0.35">
      <c r="FW17688" s="128"/>
      <c r="FX17688" s="128"/>
      <c r="FY17688" s="129"/>
      <c r="GA17688" s="128"/>
    </row>
    <row r="17689" spans="179:183" x14ac:dyDescent="0.35">
      <c r="FW17689" s="128"/>
      <c r="FX17689" s="128"/>
      <c r="FY17689" s="129"/>
      <c r="GA17689" s="128"/>
    </row>
    <row r="17690" spans="179:183" x14ac:dyDescent="0.35">
      <c r="FW17690" s="128"/>
      <c r="FX17690" s="128"/>
      <c r="FY17690" s="129"/>
      <c r="GA17690" s="128"/>
    </row>
    <row r="17691" spans="179:183" x14ac:dyDescent="0.35">
      <c r="FW17691" s="128"/>
      <c r="FX17691" s="128"/>
      <c r="FY17691" s="129"/>
      <c r="GA17691" s="128"/>
    </row>
    <row r="17692" spans="179:183" x14ac:dyDescent="0.35">
      <c r="FW17692" s="128"/>
      <c r="FX17692" s="128"/>
      <c r="FY17692" s="129"/>
      <c r="GA17692" s="128"/>
    </row>
    <row r="17693" spans="179:183" x14ac:dyDescent="0.35">
      <c r="FW17693" s="128"/>
      <c r="FX17693" s="128"/>
      <c r="FY17693" s="129"/>
      <c r="GA17693" s="128"/>
    </row>
    <row r="17694" spans="179:183" x14ac:dyDescent="0.35">
      <c r="FW17694" s="128"/>
      <c r="FX17694" s="128"/>
      <c r="FY17694" s="129"/>
      <c r="GA17694" s="128"/>
    </row>
    <row r="17695" spans="179:183" x14ac:dyDescent="0.35">
      <c r="FW17695" s="128"/>
      <c r="FX17695" s="128"/>
      <c r="FY17695" s="129"/>
      <c r="GA17695" s="128"/>
    </row>
    <row r="17696" spans="179:183" x14ac:dyDescent="0.35">
      <c r="FW17696" s="128"/>
      <c r="FX17696" s="128"/>
      <c r="FY17696" s="129"/>
      <c r="GA17696" s="128"/>
    </row>
    <row r="17697" spans="179:183" x14ac:dyDescent="0.35">
      <c r="FW17697" s="128"/>
      <c r="FX17697" s="128"/>
      <c r="FY17697" s="129"/>
      <c r="GA17697" s="128"/>
    </row>
    <row r="17698" spans="179:183" x14ac:dyDescent="0.35">
      <c r="FW17698" s="128"/>
      <c r="FX17698" s="128"/>
      <c r="FY17698" s="129"/>
      <c r="GA17698" s="128"/>
    </row>
    <row r="17699" spans="179:183" x14ac:dyDescent="0.35">
      <c r="FW17699" s="128"/>
      <c r="FX17699" s="128"/>
      <c r="FY17699" s="129"/>
      <c r="GA17699" s="128"/>
    </row>
    <row r="17700" spans="179:183" x14ac:dyDescent="0.35">
      <c r="FW17700" s="128"/>
      <c r="FX17700" s="128"/>
      <c r="FY17700" s="129"/>
      <c r="GA17700" s="128"/>
    </row>
    <row r="17701" spans="179:183" x14ac:dyDescent="0.35">
      <c r="FW17701" s="128"/>
      <c r="FX17701" s="128"/>
      <c r="FY17701" s="129"/>
      <c r="GA17701" s="128"/>
    </row>
    <row r="17702" spans="179:183" x14ac:dyDescent="0.35">
      <c r="FW17702" s="128"/>
      <c r="FX17702" s="128"/>
      <c r="FY17702" s="129"/>
      <c r="GA17702" s="128"/>
    </row>
    <row r="17703" spans="179:183" x14ac:dyDescent="0.35">
      <c r="FW17703" s="128"/>
      <c r="FX17703" s="128"/>
      <c r="FY17703" s="129"/>
      <c r="GA17703" s="128"/>
    </row>
    <row r="17704" spans="179:183" x14ac:dyDescent="0.35">
      <c r="FW17704" s="128"/>
      <c r="FX17704" s="128"/>
      <c r="FY17704" s="129"/>
      <c r="GA17704" s="128"/>
    </row>
    <row r="17705" spans="179:183" x14ac:dyDescent="0.35">
      <c r="FW17705" s="128"/>
      <c r="FX17705" s="128"/>
      <c r="FY17705" s="129"/>
      <c r="GA17705" s="128"/>
    </row>
    <row r="17706" spans="179:183" x14ac:dyDescent="0.35">
      <c r="FW17706" s="128"/>
      <c r="FX17706" s="128"/>
      <c r="FY17706" s="129"/>
      <c r="GA17706" s="128"/>
    </row>
    <row r="17707" spans="179:183" x14ac:dyDescent="0.35">
      <c r="FW17707" s="128"/>
      <c r="FX17707" s="128"/>
      <c r="FY17707" s="129"/>
      <c r="GA17707" s="128"/>
    </row>
    <row r="17708" spans="179:183" x14ac:dyDescent="0.35">
      <c r="FW17708" s="128"/>
      <c r="FX17708" s="128"/>
      <c r="FY17708" s="129"/>
      <c r="GA17708" s="128"/>
    </row>
    <row r="17709" spans="179:183" x14ac:dyDescent="0.35">
      <c r="FW17709" s="128"/>
      <c r="FX17709" s="128"/>
      <c r="FY17709" s="129"/>
      <c r="GA17709" s="128"/>
    </row>
    <row r="17710" spans="179:183" x14ac:dyDescent="0.35">
      <c r="FW17710" s="128"/>
      <c r="FX17710" s="128"/>
      <c r="FY17710" s="129"/>
      <c r="GA17710" s="128"/>
    </row>
    <row r="17711" spans="179:183" x14ac:dyDescent="0.35">
      <c r="FW17711" s="128"/>
      <c r="FX17711" s="128"/>
      <c r="FY17711" s="129"/>
      <c r="GA17711" s="128"/>
    </row>
    <row r="17712" spans="179:183" x14ac:dyDescent="0.35">
      <c r="FW17712" s="128"/>
      <c r="FX17712" s="128"/>
      <c r="FY17712" s="129"/>
      <c r="GA17712" s="128"/>
    </row>
    <row r="17713" spans="179:183" x14ac:dyDescent="0.35">
      <c r="FW17713" s="128"/>
      <c r="FX17713" s="128"/>
      <c r="FY17713" s="129"/>
      <c r="GA17713" s="128"/>
    </row>
    <row r="17714" spans="179:183" x14ac:dyDescent="0.35">
      <c r="FW17714" s="128"/>
      <c r="FX17714" s="128"/>
      <c r="FY17714" s="129"/>
      <c r="GA17714" s="128"/>
    </row>
    <row r="17715" spans="179:183" x14ac:dyDescent="0.35">
      <c r="FW17715" s="128"/>
      <c r="FX17715" s="128"/>
      <c r="FY17715" s="129"/>
      <c r="GA17715" s="128"/>
    </row>
    <row r="17716" spans="179:183" x14ac:dyDescent="0.35">
      <c r="FW17716" s="128"/>
      <c r="FX17716" s="128"/>
      <c r="FY17716" s="129"/>
      <c r="GA17716" s="128"/>
    </row>
    <row r="17717" spans="179:183" x14ac:dyDescent="0.35">
      <c r="FW17717" s="128"/>
      <c r="FX17717" s="128"/>
      <c r="FY17717" s="129"/>
      <c r="GA17717" s="128"/>
    </row>
    <row r="17718" spans="179:183" x14ac:dyDescent="0.35">
      <c r="FW17718" s="128"/>
      <c r="FX17718" s="128"/>
      <c r="FY17718" s="129"/>
      <c r="GA17718" s="128"/>
    </row>
    <row r="17719" spans="179:183" x14ac:dyDescent="0.35">
      <c r="FW17719" s="128"/>
      <c r="FX17719" s="128"/>
      <c r="FY17719" s="129"/>
      <c r="GA17719" s="128"/>
    </row>
    <row r="17720" spans="179:183" x14ac:dyDescent="0.35">
      <c r="FW17720" s="128"/>
      <c r="FX17720" s="128"/>
      <c r="FY17720" s="129"/>
      <c r="GA17720" s="128"/>
    </row>
    <row r="17721" spans="179:183" x14ac:dyDescent="0.35">
      <c r="FW17721" s="128"/>
      <c r="FX17721" s="128"/>
      <c r="FY17721" s="129"/>
      <c r="GA17721" s="128"/>
    </row>
    <row r="17722" spans="179:183" x14ac:dyDescent="0.35">
      <c r="FW17722" s="128"/>
      <c r="FX17722" s="128"/>
      <c r="FY17722" s="129"/>
      <c r="GA17722" s="128"/>
    </row>
    <row r="17723" spans="179:183" x14ac:dyDescent="0.35">
      <c r="FW17723" s="128"/>
      <c r="FX17723" s="128"/>
      <c r="FY17723" s="129"/>
      <c r="GA17723" s="128"/>
    </row>
    <row r="17724" spans="179:183" x14ac:dyDescent="0.35">
      <c r="FW17724" s="128"/>
      <c r="FX17724" s="128"/>
      <c r="FY17724" s="129"/>
      <c r="GA17724" s="128"/>
    </row>
    <row r="17725" spans="179:183" x14ac:dyDescent="0.35">
      <c r="FW17725" s="128"/>
      <c r="FX17725" s="128"/>
      <c r="FY17725" s="129"/>
      <c r="GA17725" s="128"/>
    </row>
    <row r="17726" spans="179:183" x14ac:dyDescent="0.35">
      <c r="FW17726" s="128"/>
      <c r="FX17726" s="128"/>
      <c r="FY17726" s="129"/>
      <c r="GA17726" s="128"/>
    </row>
    <row r="17727" spans="179:183" x14ac:dyDescent="0.35">
      <c r="FW17727" s="128"/>
      <c r="FX17727" s="128"/>
      <c r="FY17727" s="129"/>
      <c r="GA17727" s="128"/>
    </row>
    <row r="17728" spans="179:183" x14ac:dyDescent="0.35">
      <c r="FW17728" s="128"/>
      <c r="FX17728" s="128"/>
      <c r="FY17728" s="129"/>
      <c r="GA17728" s="128"/>
    </row>
    <row r="17729" spans="179:183" x14ac:dyDescent="0.35">
      <c r="FW17729" s="128"/>
      <c r="FX17729" s="128"/>
      <c r="FY17729" s="129"/>
      <c r="GA17729" s="128"/>
    </row>
    <row r="17730" spans="179:183" x14ac:dyDescent="0.35">
      <c r="FW17730" s="128"/>
      <c r="FX17730" s="128"/>
      <c r="FY17730" s="129"/>
      <c r="GA17730" s="128"/>
    </row>
    <row r="17731" spans="179:183" x14ac:dyDescent="0.35">
      <c r="FW17731" s="128"/>
      <c r="FX17731" s="128"/>
      <c r="FY17731" s="129"/>
      <c r="GA17731" s="128"/>
    </row>
    <row r="17732" spans="179:183" x14ac:dyDescent="0.35">
      <c r="FW17732" s="128"/>
      <c r="FX17732" s="128"/>
      <c r="FY17732" s="129"/>
      <c r="GA17732" s="128"/>
    </row>
    <row r="17733" spans="179:183" x14ac:dyDescent="0.35">
      <c r="FW17733" s="128"/>
      <c r="FX17733" s="128"/>
      <c r="FY17733" s="129"/>
      <c r="GA17733" s="128"/>
    </row>
    <row r="17734" spans="179:183" x14ac:dyDescent="0.35">
      <c r="FW17734" s="128"/>
      <c r="FX17734" s="128"/>
      <c r="FY17734" s="129"/>
      <c r="GA17734" s="128"/>
    </row>
    <row r="17735" spans="179:183" x14ac:dyDescent="0.35">
      <c r="FW17735" s="128"/>
      <c r="FX17735" s="128"/>
      <c r="FY17735" s="129"/>
      <c r="GA17735" s="128"/>
    </row>
    <row r="17736" spans="179:183" x14ac:dyDescent="0.35">
      <c r="FW17736" s="128"/>
      <c r="FX17736" s="128"/>
      <c r="FY17736" s="129"/>
      <c r="GA17736" s="128"/>
    </row>
    <row r="17737" spans="179:183" x14ac:dyDescent="0.35">
      <c r="FW17737" s="128"/>
      <c r="FX17737" s="128"/>
      <c r="FY17737" s="129"/>
      <c r="GA17737" s="128"/>
    </row>
    <row r="17738" spans="179:183" x14ac:dyDescent="0.35">
      <c r="FW17738" s="128"/>
      <c r="FX17738" s="128"/>
      <c r="FY17738" s="129"/>
      <c r="GA17738" s="128"/>
    </row>
    <row r="17739" spans="179:183" x14ac:dyDescent="0.35">
      <c r="FW17739" s="128"/>
      <c r="FX17739" s="128"/>
      <c r="FY17739" s="129"/>
      <c r="GA17739" s="128"/>
    </row>
    <row r="17740" spans="179:183" x14ac:dyDescent="0.35">
      <c r="FW17740" s="128"/>
      <c r="FX17740" s="128"/>
      <c r="FY17740" s="129"/>
      <c r="GA17740" s="128"/>
    </row>
    <row r="17741" spans="179:183" x14ac:dyDescent="0.35">
      <c r="FW17741" s="128"/>
      <c r="FX17741" s="128"/>
      <c r="FY17741" s="129"/>
      <c r="GA17741" s="128"/>
    </row>
    <row r="17742" spans="179:183" x14ac:dyDescent="0.35">
      <c r="FW17742" s="128"/>
      <c r="FX17742" s="128"/>
      <c r="FY17742" s="129"/>
      <c r="GA17742" s="128"/>
    </row>
    <row r="17743" spans="179:183" x14ac:dyDescent="0.35">
      <c r="FW17743" s="128"/>
      <c r="FX17743" s="128"/>
      <c r="FY17743" s="129"/>
      <c r="GA17743" s="128"/>
    </row>
    <row r="17744" spans="179:183" x14ac:dyDescent="0.35">
      <c r="FW17744" s="128"/>
      <c r="FX17744" s="128"/>
      <c r="FY17744" s="129"/>
      <c r="GA17744" s="128"/>
    </row>
    <row r="17745" spans="179:183" x14ac:dyDescent="0.35">
      <c r="FW17745" s="128"/>
      <c r="FX17745" s="128"/>
      <c r="FY17745" s="129"/>
      <c r="GA17745" s="128"/>
    </row>
    <row r="17746" spans="179:183" x14ac:dyDescent="0.35">
      <c r="FW17746" s="128"/>
      <c r="FX17746" s="128"/>
      <c r="FY17746" s="129"/>
      <c r="GA17746" s="128"/>
    </row>
    <row r="17747" spans="179:183" x14ac:dyDescent="0.35">
      <c r="FW17747" s="128"/>
      <c r="FX17747" s="128"/>
      <c r="FY17747" s="129"/>
      <c r="GA17747" s="128"/>
    </row>
    <row r="17748" spans="179:183" x14ac:dyDescent="0.35">
      <c r="FW17748" s="128"/>
      <c r="FX17748" s="128"/>
      <c r="FY17748" s="129"/>
      <c r="GA17748" s="128"/>
    </row>
    <row r="17749" spans="179:183" x14ac:dyDescent="0.35">
      <c r="FW17749" s="128"/>
      <c r="FX17749" s="128"/>
      <c r="FY17749" s="129"/>
      <c r="GA17749" s="128"/>
    </row>
    <row r="17750" spans="179:183" x14ac:dyDescent="0.35">
      <c r="FW17750" s="128"/>
      <c r="FX17750" s="128"/>
      <c r="FY17750" s="129"/>
      <c r="GA17750" s="128"/>
    </row>
    <row r="17751" spans="179:183" x14ac:dyDescent="0.35">
      <c r="FW17751" s="128"/>
      <c r="FX17751" s="128"/>
      <c r="FY17751" s="129"/>
      <c r="GA17751" s="128"/>
    </row>
    <row r="17752" spans="179:183" x14ac:dyDescent="0.35">
      <c r="FW17752" s="128"/>
      <c r="FX17752" s="128"/>
      <c r="FY17752" s="129"/>
      <c r="GA17752" s="128"/>
    </row>
    <row r="17753" spans="179:183" x14ac:dyDescent="0.35">
      <c r="FW17753" s="128"/>
      <c r="FX17753" s="128"/>
      <c r="FY17753" s="129"/>
      <c r="GA17753" s="128"/>
    </row>
    <row r="17754" spans="179:183" x14ac:dyDescent="0.35">
      <c r="FW17754" s="128"/>
      <c r="FX17754" s="128"/>
      <c r="FY17754" s="129"/>
      <c r="GA17754" s="128"/>
    </row>
    <row r="17755" spans="179:183" x14ac:dyDescent="0.35">
      <c r="FW17755" s="128"/>
      <c r="FX17755" s="128"/>
      <c r="FY17755" s="129"/>
      <c r="GA17755" s="128"/>
    </row>
    <row r="17756" spans="179:183" x14ac:dyDescent="0.35">
      <c r="FW17756" s="128"/>
      <c r="FX17756" s="128"/>
      <c r="FY17756" s="129"/>
      <c r="GA17756" s="128"/>
    </row>
    <row r="17757" spans="179:183" x14ac:dyDescent="0.35">
      <c r="FW17757" s="128"/>
      <c r="FX17757" s="128"/>
      <c r="FY17757" s="129"/>
      <c r="GA17757" s="128"/>
    </row>
    <row r="17758" spans="179:183" x14ac:dyDescent="0.35">
      <c r="FW17758" s="128"/>
      <c r="FX17758" s="128"/>
      <c r="FY17758" s="129"/>
      <c r="GA17758" s="128"/>
    </row>
    <row r="17759" spans="179:183" x14ac:dyDescent="0.35">
      <c r="FW17759" s="128"/>
      <c r="FX17759" s="128"/>
      <c r="FY17759" s="129"/>
      <c r="GA17759" s="128"/>
    </row>
    <row r="17760" spans="179:183" x14ac:dyDescent="0.35">
      <c r="FW17760" s="128"/>
      <c r="FX17760" s="128"/>
      <c r="FY17760" s="129"/>
      <c r="GA17760" s="128"/>
    </row>
    <row r="17761" spans="179:183" x14ac:dyDescent="0.35">
      <c r="FW17761" s="128"/>
      <c r="FX17761" s="128"/>
      <c r="FY17761" s="129"/>
      <c r="GA17761" s="128"/>
    </row>
    <row r="17762" spans="179:183" x14ac:dyDescent="0.35">
      <c r="FW17762" s="128"/>
      <c r="FX17762" s="128"/>
      <c r="FY17762" s="129"/>
      <c r="GA17762" s="128"/>
    </row>
    <row r="17763" spans="179:183" x14ac:dyDescent="0.35">
      <c r="FW17763" s="128"/>
      <c r="FX17763" s="128"/>
      <c r="FY17763" s="129"/>
      <c r="GA17763" s="128"/>
    </row>
    <row r="17764" spans="179:183" x14ac:dyDescent="0.35">
      <c r="FW17764" s="128"/>
      <c r="FX17764" s="128"/>
      <c r="FY17764" s="129"/>
      <c r="GA17764" s="128"/>
    </row>
    <row r="17765" spans="179:183" x14ac:dyDescent="0.35">
      <c r="FW17765" s="128"/>
      <c r="FX17765" s="128"/>
      <c r="FY17765" s="129"/>
      <c r="GA17765" s="128"/>
    </row>
    <row r="17766" spans="179:183" x14ac:dyDescent="0.35">
      <c r="FW17766" s="128"/>
      <c r="FX17766" s="128"/>
      <c r="FY17766" s="129"/>
      <c r="GA17766" s="128"/>
    </row>
    <row r="17767" spans="179:183" x14ac:dyDescent="0.35">
      <c r="FW17767" s="128"/>
      <c r="FX17767" s="128"/>
      <c r="FY17767" s="129"/>
      <c r="GA17767" s="128"/>
    </row>
    <row r="17768" spans="179:183" x14ac:dyDescent="0.35">
      <c r="FW17768" s="128"/>
      <c r="FX17768" s="128"/>
      <c r="FY17768" s="129"/>
      <c r="GA17768" s="128"/>
    </row>
    <row r="17769" spans="179:183" x14ac:dyDescent="0.35">
      <c r="FW17769" s="128"/>
      <c r="FX17769" s="128"/>
      <c r="FY17769" s="129"/>
      <c r="GA17769" s="128"/>
    </row>
    <row r="17770" spans="179:183" x14ac:dyDescent="0.35">
      <c r="FW17770" s="128"/>
      <c r="FX17770" s="128"/>
      <c r="FY17770" s="129"/>
      <c r="GA17770" s="128"/>
    </row>
    <row r="17771" spans="179:183" x14ac:dyDescent="0.35">
      <c r="FW17771" s="128"/>
      <c r="FX17771" s="128"/>
      <c r="FY17771" s="129"/>
      <c r="GA17771" s="128"/>
    </row>
    <row r="17772" spans="179:183" x14ac:dyDescent="0.35">
      <c r="FW17772" s="128"/>
      <c r="FX17772" s="128"/>
      <c r="FY17772" s="129"/>
      <c r="GA17772" s="128"/>
    </row>
    <row r="17773" spans="179:183" x14ac:dyDescent="0.35">
      <c r="FW17773" s="128"/>
      <c r="FX17773" s="128"/>
      <c r="FY17773" s="129"/>
      <c r="GA17773" s="128"/>
    </row>
    <row r="17774" spans="179:183" x14ac:dyDescent="0.35">
      <c r="FW17774" s="128"/>
      <c r="FX17774" s="128"/>
      <c r="FY17774" s="129"/>
      <c r="GA17774" s="128"/>
    </row>
    <row r="17775" spans="179:183" x14ac:dyDescent="0.35">
      <c r="FW17775" s="128"/>
      <c r="FX17775" s="128"/>
      <c r="FY17775" s="129"/>
      <c r="GA17775" s="128"/>
    </row>
    <row r="17776" spans="179:183" x14ac:dyDescent="0.35">
      <c r="FW17776" s="128"/>
      <c r="FX17776" s="128"/>
      <c r="FY17776" s="129"/>
      <c r="GA17776" s="128"/>
    </row>
    <row r="17777" spans="179:183" x14ac:dyDescent="0.35">
      <c r="FW17777" s="128"/>
      <c r="FX17777" s="128"/>
      <c r="FY17777" s="129"/>
      <c r="GA17777" s="128"/>
    </row>
    <row r="17778" spans="179:183" x14ac:dyDescent="0.35">
      <c r="FW17778" s="128"/>
      <c r="FX17778" s="128"/>
      <c r="FY17778" s="129"/>
      <c r="GA17778" s="128"/>
    </row>
    <row r="17779" spans="179:183" x14ac:dyDescent="0.35">
      <c r="FW17779" s="128"/>
      <c r="FX17779" s="128"/>
      <c r="FY17779" s="129"/>
      <c r="GA17779" s="128"/>
    </row>
    <row r="17780" spans="179:183" x14ac:dyDescent="0.35">
      <c r="FW17780" s="128"/>
      <c r="FX17780" s="128"/>
      <c r="FY17780" s="129"/>
      <c r="GA17780" s="128"/>
    </row>
    <row r="17781" spans="179:183" x14ac:dyDescent="0.35">
      <c r="FW17781" s="128"/>
      <c r="FX17781" s="128"/>
      <c r="FY17781" s="129"/>
      <c r="GA17781" s="128"/>
    </row>
    <row r="17782" spans="179:183" x14ac:dyDescent="0.35">
      <c r="FW17782" s="128"/>
      <c r="FX17782" s="128"/>
      <c r="FY17782" s="129"/>
      <c r="GA17782" s="128"/>
    </row>
    <row r="17783" spans="179:183" x14ac:dyDescent="0.35">
      <c r="FW17783" s="128"/>
      <c r="FX17783" s="128"/>
      <c r="FY17783" s="129"/>
      <c r="GA17783" s="128"/>
    </row>
    <row r="17784" spans="179:183" x14ac:dyDescent="0.35">
      <c r="FW17784" s="128"/>
      <c r="FX17784" s="128"/>
      <c r="FY17784" s="129"/>
      <c r="GA17784" s="128"/>
    </row>
    <row r="17785" spans="179:183" x14ac:dyDescent="0.35">
      <c r="FW17785" s="128"/>
      <c r="FX17785" s="128"/>
      <c r="FY17785" s="129"/>
      <c r="GA17785" s="128"/>
    </row>
    <row r="17786" spans="179:183" x14ac:dyDescent="0.35">
      <c r="FW17786" s="128"/>
      <c r="FX17786" s="128"/>
      <c r="FY17786" s="129"/>
      <c r="GA17786" s="128"/>
    </row>
    <row r="17787" spans="179:183" x14ac:dyDescent="0.35">
      <c r="FW17787" s="128"/>
      <c r="FX17787" s="128"/>
      <c r="FY17787" s="129"/>
      <c r="GA17787" s="128"/>
    </row>
    <row r="17788" spans="179:183" x14ac:dyDescent="0.35">
      <c r="FW17788" s="128"/>
      <c r="FX17788" s="128"/>
      <c r="FY17788" s="129"/>
      <c r="GA17788" s="128"/>
    </row>
    <row r="17789" spans="179:183" x14ac:dyDescent="0.35">
      <c r="FW17789" s="128"/>
      <c r="FX17789" s="128"/>
      <c r="FY17789" s="129"/>
      <c r="GA17789" s="128"/>
    </row>
    <row r="17790" spans="179:183" x14ac:dyDescent="0.35">
      <c r="FW17790" s="128"/>
      <c r="FX17790" s="128"/>
      <c r="FY17790" s="129"/>
      <c r="GA17790" s="128"/>
    </row>
    <row r="17791" spans="179:183" x14ac:dyDescent="0.35">
      <c r="FW17791" s="128"/>
      <c r="FX17791" s="128"/>
      <c r="FY17791" s="129"/>
      <c r="GA17791" s="128"/>
    </row>
    <row r="17792" spans="179:183" x14ac:dyDescent="0.35">
      <c r="FW17792" s="128"/>
      <c r="FX17792" s="128"/>
      <c r="FY17792" s="129"/>
      <c r="GA17792" s="128"/>
    </row>
    <row r="17793" spans="179:183" x14ac:dyDescent="0.35">
      <c r="FW17793" s="128"/>
      <c r="FX17793" s="128"/>
      <c r="FY17793" s="129"/>
      <c r="GA17793" s="128"/>
    </row>
    <row r="17794" spans="179:183" x14ac:dyDescent="0.35">
      <c r="FW17794" s="128"/>
      <c r="FX17794" s="128"/>
      <c r="FY17794" s="129"/>
      <c r="GA17794" s="128"/>
    </row>
    <row r="17795" spans="179:183" x14ac:dyDescent="0.35">
      <c r="FW17795" s="128"/>
      <c r="FX17795" s="128"/>
      <c r="FY17795" s="129"/>
      <c r="GA17795" s="128"/>
    </row>
    <row r="17796" spans="179:183" x14ac:dyDescent="0.35">
      <c r="FW17796" s="128"/>
      <c r="FX17796" s="128"/>
      <c r="FY17796" s="129"/>
      <c r="GA17796" s="128"/>
    </row>
    <row r="17797" spans="179:183" x14ac:dyDescent="0.35">
      <c r="FW17797" s="128"/>
      <c r="FX17797" s="128"/>
      <c r="FY17797" s="129"/>
      <c r="GA17797" s="128"/>
    </row>
    <row r="17798" spans="179:183" x14ac:dyDescent="0.35">
      <c r="FW17798" s="128"/>
      <c r="FX17798" s="128"/>
      <c r="FY17798" s="129"/>
      <c r="GA17798" s="128"/>
    </row>
    <row r="17799" spans="179:183" x14ac:dyDescent="0.35">
      <c r="FW17799" s="128"/>
      <c r="FX17799" s="128"/>
      <c r="FY17799" s="129"/>
      <c r="GA17799" s="128"/>
    </row>
    <row r="17800" spans="179:183" x14ac:dyDescent="0.35">
      <c r="FW17800" s="128"/>
      <c r="FX17800" s="128"/>
      <c r="FY17800" s="129"/>
      <c r="GA17800" s="128"/>
    </row>
    <row r="17801" spans="179:183" x14ac:dyDescent="0.35">
      <c r="FW17801" s="128"/>
      <c r="FX17801" s="128"/>
      <c r="FY17801" s="129"/>
      <c r="GA17801" s="128"/>
    </row>
    <row r="17802" spans="179:183" x14ac:dyDescent="0.35">
      <c r="FW17802" s="128"/>
      <c r="FX17802" s="128"/>
      <c r="FY17802" s="129"/>
      <c r="GA17802" s="128"/>
    </row>
    <row r="17803" spans="179:183" x14ac:dyDescent="0.35">
      <c r="FW17803" s="128"/>
      <c r="FX17803" s="128"/>
      <c r="FY17803" s="129"/>
      <c r="GA17803" s="128"/>
    </row>
    <row r="17804" spans="179:183" x14ac:dyDescent="0.35">
      <c r="FW17804" s="128"/>
      <c r="FX17804" s="128"/>
      <c r="FY17804" s="129"/>
      <c r="GA17804" s="128"/>
    </row>
    <row r="17805" spans="179:183" x14ac:dyDescent="0.35">
      <c r="FW17805" s="128"/>
      <c r="FX17805" s="128"/>
      <c r="FY17805" s="129"/>
      <c r="GA17805" s="128"/>
    </row>
    <row r="17806" spans="179:183" x14ac:dyDescent="0.35">
      <c r="FW17806" s="128"/>
      <c r="FX17806" s="128"/>
      <c r="FY17806" s="129"/>
      <c r="GA17806" s="128"/>
    </row>
    <row r="17807" spans="179:183" x14ac:dyDescent="0.35">
      <c r="FW17807" s="128"/>
      <c r="FX17807" s="128"/>
      <c r="FY17807" s="129"/>
      <c r="GA17807" s="128"/>
    </row>
    <row r="17808" spans="179:183" x14ac:dyDescent="0.35">
      <c r="FW17808" s="128"/>
      <c r="FX17808" s="128"/>
      <c r="FY17808" s="129"/>
      <c r="GA17808" s="128"/>
    </row>
    <row r="17809" spans="179:183" x14ac:dyDescent="0.35">
      <c r="FW17809" s="128"/>
      <c r="FX17809" s="128"/>
      <c r="FY17809" s="129"/>
      <c r="GA17809" s="128"/>
    </row>
    <row r="17810" spans="179:183" x14ac:dyDescent="0.35">
      <c r="FW17810" s="128"/>
      <c r="FX17810" s="128"/>
      <c r="FY17810" s="129"/>
      <c r="GA17810" s="128"/>
    </row>
    <row r="17811" spans="179:183" x14ac:dyDescent="0.35">
      <c r="FW17811" s="128"/>
      <c r="FX17811" s="128"/>
      <c r="FY17811" s="129"/>
      <c r="GA17811" s="128"/>
    </row>
    <row r="17812" spans="179:183" x14ac:dyDescent="0.35">
      <c r="FW17812" s="128"/>
      <c r="FX17812" s="128"/>
      <c r="FY17812" s="129"/>
      <c r="GA17812" s="128"/>
    </row>
    <row r="17813" spans="179:183" x14ac:dyDescent="0.35">
      <c r="FW17813" s="128"/>
      <c r="FX17813" s="128"/>
      <c r="FY17813" s="129"/>
      <c r="GA17813" s="128"/>
    </row>
    <row r="17814" spans="179:183" x14ac:dyDescent="0.35">
      <c r="FW17814" s="128"/>
      <c r="FX17814" s="128"/>
      <c r="FY17814" s="129"/>
      <c r="GA17814" s="128"/>
    </row>
    <row r="17815" spans="179:183" x14ac:dyDescent="0.35">
      <c r="FW17815" s="128"/>
      <c r="FX17815" s="128"/>
      <c r="FY17815" s="129"/>
      <c r="GA17815" s="128"/>
    </row>
    <row r="17816" spans="179:183" x14ac:dyDescent="0.35">
      <c r="FW17816" s="128"/>
      <c r="FX17816" s="128"/>
      <c r="FY17816" s="129"/>
      <c r="GA17816" s="128"/>
    </row>
    <row r="17817" spans="179:183" x14ac:dyDescent="0.35">
      <c r="FW17817" s="128"/>
      <c r="FX17817" s="128"/>
      <c r="FY17817" s="129"/>
      <c r="GA17817" s="128"/>
    </row>
    <row r="17818" spans="179:183" x14ac:dyDescent="0.35">
      <c r="FW17818" s="128"/>
      <c r="FX17818" s="128"/>
      <c r="FY17818" s="129"/>
      <c r="GA17818" s="128"/>
    </row>
    <row r="17819" spans="179:183" x14ac:dyDescent="0.35">
      <c r="FW17819" s="128"/>
      <c r="FX17819" s="128"/>
      <c r="FY17819" s="129"/>
      <c r="GA17819" s="128"/>
    </row>
    <row r="17820" spans="179:183" x14ac:dyDescent="0.35">
      <c r="FW17820" s="128"/>
      <c r="FX17820" s="128"/>
      <c r="FY17820" s="129"/>
      <c r="GA17820" s="128"/>
    </row>
    <row r="17821" spans="179:183" x14ac:dyDescent="0.35">
      <c r="FW17821" s="128"/>
      <c r="FX17821" s="128"/>
      <c r="FY17821" s="129"/>
      <c r="GA17821" s="128"/>
    </row>
    <row r="17822" spans="179:183" x14ac:dyDescent="0.35">
      <c r="FW17822" s="128"/>
      <c r="FX17822" s="128"/>
      <c r="FY17822" s="129"/>
      <c r="GA17822" s="128"/>
    </row>
    <row r="17823" spans="179:183" x14ac:dyDescent="0.35">
      <c r="FW17823" s="128"/>
      <c r="FX17823" s="128"/>
      <c r="FY17823" s="129"/>
      <c r="GA17823" s="128"/>
    </row>
    <row r="17824" spans="179:183" x14ac:dyDescent="0.35">
      <c r="FW17824" s="128"/>
      <c r="FX17824" s="128"/>
      <c r="FY17824" s="129"/>
      <c r="GA17824" s="128"/>
    </row>
    <row r="17825" spans="179:183" x14ac:dyDescent="0.35">
      <c r="FW17825" s="128"/>
      <c r="FX17825" s="128"/>
      <c r="FY17825" s="129"/>
      <c r="GA17825" s="128"/>
    </row>
    <row r="17826" spans="179:183" x14ac:dyDescent="0.35">
      <c r="FW17826" s="128"/>
      <c r="FX17826" s="128"/>
      <c r="FY17826" s="129"/>
      <c r="GA17826" s="128"/>
    </row>
    <row r="17827" spans="179:183" x14ac:dyDescent="0.35">
      <c r="FW17827" s="128"/>
      <c r="FX17827" s="128"/>
      <c r="FY17827" s="129"/>
      <c r="GA17827" s="128"/>
    </row>
    <row r="17828" spans="179:183" x14ac:dyDescent="0.35">
      <c r="FW17828" s="128"/>
      <c r="FX17828" s="128"/>
      <c r="FY17828" s="129"/>
      <c r="GA17828" s="128"/>
    </row>
    <row r="17829" spans="179:183" x14ac:dyDescent="0.35">
      <c r="FW17829" s="128"/>
      <c r="FX17829" s="128"/>
      <c r="FY17829" s="129"/>
      <c r="GA17829" s="128"/>
    </row>
    <row r="17830" spans="179:183" x14ac:dyDescent="0.35">
      <c r="FW17830" s="128"/>
      <c r="FX17830" s="128"/>
      <c r="FY17830" s="129"/>
      <c r="GA17830" s="128"/>
    </row>
    <row r="17831" spans="179:183" x14ac:dyDescent="0.35">
      <c r="FW17831" s="128"/>
      <c r="FX17831" s="128"/>
      <c r="FY17831" s="129"/>
      <c r="GA17831" s="128"/>
    </row>
    <row r="17832" spans="179:183" x14ac:dyDescent="0.35">
      <c r="FW17832" s="128"/>
      <c r="FX17832" s="128"/>
      <c r="FY17832" s="129"/>
      <c r="GA17832" s="128"/>
    </row>
    <row r="17833" spans="179:183" x14ac:dyDescent="0.35">
      <c r="FW17833" s="128"/>
      <c r="FX17833" s="128"/>
      <c r="FY17833" s="129"/>
      <c r="GA17833" s="128"/>
    </row>
    <row r="17834" spans="179:183" x14ac:dyDescent="0.35">
      <c r="FW17834" s="128"/>
      <c r="FX17834" s="128"/>
      <c r="FY17834" s="129"/>
      <c r="GA17834" s="128"/>
    </row>
    <row r="17835" spans="179:183" x14ac:dyDescent="0.35">
      <c r="FW17835" s="128"/>
      <c r="FX17835" s="128"/>
      <c r="FY17835" s="129"/>
      <c r="GA17835" s="128"/>
    </row>
    <row r="17836" spans="179:183" x14ac:dyDescent="0.35">
      <c r="FW17836" s="128"/>
      <c r="FX17836" s="128"/>
      <c r="FY17836" s="129"/>
      <c r="GA17836" s="128"/>
    </row>
    <row r="17837" spans="179:183" x14ac:dyDescent="0.35">
      <c r="FW17837" s="128"/>
      <c r="FX17837" s="128"/>
      <c r="FY17837" s="129"/>
      <c r="GA17837" s="128"/>
    </row>
    <row r="17838" spans="179:183" x14ac:dyDescent="0.35">
      <c r="FW17838" s="128"/>
      <c r="FX17838" s="128"/>
      <c r="FY17838" s="129"/>
      <c r="GA17838" s="128"/>
    </row>
    <row r="17839" spans="179:183" x14ac:dyDescent="0.35">
      <c r="FW17839" s="128"/>
      <c r="FX17839" s="128"/>
      <c r="FY17839" s="129"/>
      <c r="GA17839" s="128"/>
    </row>
    <row r="17840" spans="179:183" x14ac:dyDescent="0.35">
      <c r="FW17840" s="128"/>
      <c r="FX17840" s="128"/>
      <c r="FY17840" s="129"/>
      <c r="GA17840" s="128"/>
    </row>
    <row r="17841" spans="179:183" x14ac:dyDescent="0.35">
      <c r="FW17841" s="128"/>
      <c r="FX17841" s="128"/>
      <c r="FY17841" s="129"/>
      <c r="GA17841" s="128"/>
    </row>
    <row r="17842" spans="179:183" x14ac:dyDescent="0.35">
      <c r="FW17842" s="128"/>
      <c r="FX17842" s="128"/>
      <c r="FY17842" s="129"/>
      <c r="GA17842" s="128"/>
    </row>
    <row r="17843" spans="179:183" x14ac:dyDescent="0.35">
      <c r="FW17843" s="128"/>
      <c r="FX17843" s="128"/>
      <c r="FY17843" s="129"/>
      <c r="GA17843" s="128"/>
    </row>
    <row r="17844" spans="179:183" x14ac:dyDescent="0.35">
      <c r="FW17844" s="128"/>
      <c r="FX17844" s="128"/>
      <c r="FY17844" s="129"/>
      <c r="GA17844" s="128"/>
    </row>
    <row r="17845" spans="179:183" x14ac:dyDescent="0.35">
      <c r="FW17845" s="128"/>
      <c r="FX17845" s="128"/>
      <c r="FY17845" s="129"/>
      <c r="GA17845" s="128"/>
    </row>
    <row r="17846" spans="179:183" x14ac:dyDescent="0.35">
      <c r="FW17846" s="128"/>
      <c r="FX17846" s="128"/>
      <c r="FY17846" s="129"/>
      <c r="GA17846" s="128"/>
    </row>
    <row r="17847" spans="179:183" x14ac:dyDescent="0.35">
      <c r="FW17847" s="128"/>
      <c r="FX17847" s="128"/>
      <c r="FY17847" s="129"/>
      <c r="GA17847" s="128"/>
    </row>
    <row r="17848" spans="179:183" x14ac:dyDescent="0.35">
      <c r="FW17848" s="128"/>
      <c r="FX17848" s="128"/>
      <c r="FY17848" s="129"/>
      <c r="GA17848" s="128"/>
    </row>
    <row r="17849" spans="179:183" x14ac:dyDescent="0.35">
      <c r="FW17849" s="128"/>
      <c r="FX17849" s="128"/>
      <c r="FY17849" s="129"/>
      <c r="GA17849" s="128"/>
    </row>
    <row r="17850" spans="179:183" x14ac:dyDescent="0.35">
      <c r="FW17850" s="128"/>
      <c r="FX17850" s="128"/>
      <c r="FY17850" s="129"/>
      <c r="GA17850" s="128"/>
    </row>
    <row r="17851" spans="179:183" x14ac:dyDescent="0.35">
      <c r="FW17851" s="128"/>
      <c r="FX17851" s="128"/>
      <c r="FY17851" s="129"/>
      <c r="GA17851" s="128"/>
    </row>
    <row r="17852" spans="179:183" x14ac:dyDescent="0.35">
      <c r="FW17852" s="128"/>
      <c r="FX17852" s="128"/>
      <c r="FY17852" s="129"/>
      <c r="GA17852" s="128"/>
    </row>
    <row r="17853" spans="179:183" x14ac:dyDescent="0.35">
      <c r="FW17853" s="128"/>
      <c r="FX17853" s="128"/>
      <c r="FY17853" s="129"/>
      <c r="GA17853" s="128"/>
    </row>
    <row r="17854" spans="179:183" x14ac:dyDescent="0.35">
      <c r="FW17854" s="128"/>
      <c r="FX17854" s="128"/>
      <c r="FY17854" s="129"/>
      <c r="GA17854" s="128"/>
    </row>
    <row r="17855" spans="179:183" x14ac:dyDescent="0.35">
      <c r="FW17855" s="128"/>
      <c r="FX17855" s="128"/>
      <c r="FY17855" s="129"/>
      <c r="GA17855" s="128"/>
    </row>
    <row r="17856" spans="179:183" x14ac:dyDescent="0.35">
      <c r="FW17856" s="128"/>
      <c r="FX17856" s="128"/>
      <c r="FY17856" s="129"/>
      <c r="GA17856" s="128"/>
    </row>
    <row r="17857" spans="179:183" x14ac:dyDescent="0.35">
      <c r="FW17857" s="128"/>
      <c r="FX17857" s="128"/>
      <c r="FY17857" s="129"/>
      <c r="GA17857" s="128"/>
    </row>
    <row r="17858" spans="179:183" x14ac:dyDescent="0.35">
      <c r="FW17858" s="128"/>
      <c r="FX17858" s="128"/>
      <c r="FY17858" s="129"/>
      <c r="GA17858" s="128"/>
    </row>
    <row r="17859" spans="179:183" x14ac:dyDescent="0.35">
      <c r="FW17859" s="128"/>
      <c r="FX17859" s="128"/>
      <c r="FY17859" s="129"/>
      <c r="GA17859" s="128"/>
    </row>
    <row r="17860" spans="179:183" x14ac:dyDescent="0.35">
      <c r="FW17860" s="128"/>
      <c r="FX17860" s="128"/>
      <c r="FY17860" s="129"/>
      <c r="GA17860" s="128"/>
    </row>
    <row r="17861" spans="179:183" x14ac:dyDescent="0.35">
      <c r="FW17861" s="128"/>
      <c r="FX17861" s="128"/>
      <c r="FY17861" s="129"/>
      <c r="GA17861" s="128"/>
    </row>
    <row r="17862" spans="179:183" x14ac:dyDescent="0.35">
      <c r="FW17862" s="128"/>
      <c r="FX17862" s="128"/>
      <c r="FY17862" s="129"/>
      <c r="GA17862" s="128"/>
    </row>
    <row r="17863" spans="179:183" x14ac:dyDescent="0.35">
      <c r="FW17863" s="128"/>
      <c r="FX17863" s="128"/>
      <c r="FY17863" s="129"/>
      <c r="GA17863" s="128"/>
    </row>
    <row r="17864" spans="179:183" x14ac:dyDescent="0.35">
      <c r="FW17864" s="128"/>
      <c r="FX17864" s="128"/>
      <c r="FY17864" s="129"/>
      <c r="GA17864" s="128"/>
    </row>
    <row r="17865" spans="179:183" x14ac:dyDescent="0.35">
      <c r="FW17865" s="128"/>
      <c r="FX17865" s="128"/>
      <c r="FY17865" s="129"/>
      <c r="GA17865" s="128"/>
    </row>
    <row r="17866" spans="179:183" x14ac:dyDescent="0.35">
      <c r="FW17866" s="128"/>
      <c r="FX17866" s="128"/>
      <c r="FY17866" s="129"/>
      <c r="GA17866" s="128"/>
    </row>
    <row r="17867" spans="179:183" x14ac:dyDescent="0.35">
      <c r="FW17867" s="128"/>
      <c r="FX17867" s="128"/>
      <c r="FY17867" s="129"/>
      <c r="GA17867" s="128"/>
    </row>
    <row r="17868" spans="179:183" x14ac:dyDescent="0.35">
      <c r="FW17868" s="128"/>
      <c r="FX17868" s="128"/>
      <c r="FY17868" s="129"/>
      <c r="GA17868" s="128"/>
    </row>
    <row r="17869" spans="179:183" x14ac:dyDescent="0.35">
      <c r="FW17869" s="128"/>
      <c r="FX17869" s="128"/>
      <c r="FY17869" s="129"/>
      <c r="GA17869" s="128"/>
    </row>
    <row r="17870" spans="179:183" x14ac:dyDescent="0.35">
      <c r="FW17870" s="128"/>
      <c r="FX17870" s="128"/>
      <c r="FY17870" s="129"/>
      <c r="GA17870" s="128"/>
    </row>
    <row r="17871" spans="179:183" x14ac:dyDescent="0.35">
      <c r="FW17871" s="128"/>
      <c r="FX17871" s="128"/>
      <c r="FY17871" s="129"/>
      <c r="GA17871" s="128"/>
    </row>
    <row r="17872" spans="179:183" x14ac:dyDescent="0.35">
      <c r="FW17872" s="128"/>
      <c r="FX17872" s="128"/>
      <c r="FY17872" s="129"/>
      <c r="GA17872" s="128"/>
    </row>
    <row r="17873" spans="179:183" x14ac:dyDescent="0.35">
      <c r="FW17873" s="128"/>
      <c r="FX17873" s="128"/>
      <c r="FY17873" s="129"/>
      <c r="GA17873" s="128"/>
    </row>
    <row r="17874" spans="179:183" x14ac:dyDescent="0.35">
      <c r="FW17874" s="128"/>
      <c r="FX17874" s="128"/>
      <c r="FY17874" s="129"/>
      <c r="GA17874" s="128"/>
    </row>
    <row r="17875" spans="179:183" x14ac:dyDescent="0.35">
      <c r="FW17875" s="128"/>
      <c r="FX17875" s="128"/>
      <c r="FY17875" s="129"/>
      <c r="GA17875" s="128"/>
    </row>
    <row r="17876" spans="179:183" x14ac:dyDescent="0.35">
      <c r="FW17876" s="128"/>
      <c r="FX17876" s="128"/>
      <c r="FY17876" s="129"/>
      <c r="GA17876" s="128"/>
    </row>
    <row r="17877" spans="179:183" x14ac:dyDescent="0.35">
      <c r="FW17877" s="128"/>
      <c r="FX17877" s="128"/>
      <c r="FY17877" s="129"/>
      <c r="GA17877" s="128"/>
    </row>
    <row r="17878" spans="179:183" x14ac:dyDescent="0.35">
      <c r="FW17878" s="128"/>
      <c r="FX17878" s="128"/>
      <c r="FY17878" s="129"/>
      <c r="GA17878" s="128"/>
    </row>
    <row r="17879" spans="179:183" x14ac:dyDescent="0.35">
      <c r="FW17879" s="128"/>
      <c r="FX17879" s="128"/>
      <c r="FY17879" s="129"/>
      <c r="GA17879" s="128"/>
    </row>
    <row r="17880" spans="179:183" x14ac:dyDescent="0.35">
      <c r="FW17880" s="128"/>
      <c r="FX17880" s="128"/>
      <c r="FY17880" s="129"/>
      <c r="GA17880" s="128"/>
    </row>
    <row r="17881" spans="179:183" x14ac:dyDescent="0.35">
      <c r="FW17881" s="128"/>
      <c r="FX17881" s="128"/>
      <c r="FY17881" s="129"/>
      <c r="GA17881" s="128"/>
    </row>
    <row r="17882" spans="179:183" x14ac:dyDescent="0.35">
      <c r="FW17882" s="128"/>
      <c r="FX17882" s="128"/>
      <c r="FY17882" s="129"/>
      <c r="GA17882" s="128"/>
    </row>
    <row r="17883" spans="179:183" x14ac:dyDescent="0.35">
      <c r="FW17883" s="128"/>
      <c r="FX17883" s="128"/>
      <c r="FY17883" s="129"/>
      <c r="GA17883" s="128"/>
    </row>
    <row r="17884" spans="179:183" x14ac:dyDescent="0.35">
      <c r="FW17884" s="128"/>
      <c r="FX17884" s="128"/>
      <c r="FY17884" s="129"/>
      <c r="GA17884" s="128"/>
    </row>
    <row r="17885" spans="179:183" x14ac:dyDescent="0.35">
      <c r="FW17885" s="128"/>
      <c r="FX17885" s="128"/>
      <c r="FY17885" s="129"/>
      <c r="GA17885" s="128"/>
    </row>
    <row r="17886" spans="179:183" x14ac:dyDescent="0.35">
      <c r="FW17886" s="128"/>
      <c r="FX17886" s="128"/>
      <c r="FY17886" s="129"/>
      <c r="GA17886" s="128"/>
    </row>
    <row r="17887" spans="179:183" x14ac:dyDescent="0.35">
      <c r="FW17887" s="128"/>
      <c r="FX17887" s="128"/>
      <c r="FY17887" s="129"/>
      <c r="GA17887" s="128"/>
    </row>
    <row r="17888" spans="179:183" x14ac:dyDescent="0.35">
      <c r="FW17888" s="128"/>
      <c r="FX17888" s="128"/>
      <c r="FY17888" s="129"/>
      <c r="GA17888" s="128"/>
    </row>
    <row r="17889" spans="179:183" x14ac:dyDescent="0.35">
      <c r="FW17889" s="128"/>
      <c r="FX17889" s="128"/>
      <c r="FY17889" s="129"/>
      <c r="GA17889" s="128"/>
    </row>
    <row r="17890" spans="179:183" x14ac:dyDescent="0.35">
      <c r="FW17890" s="128"/>
      <c r="FX17890" s="128"/>
      <c r="FY17890" s="129"/>
      <c r="GA17890" s="128"/>
    </row>
    <row r="17891" spans="179:183" x14ac:dyDescent="0.35">
      <c r="FW17891" s="128"/>
      <c r="FX17891" s="128"/>
      <c r="FY17891" s="129"/>
      <c r="GA17891" s="128"/>
    </row>
    <row r="17892" spans="179:183" x14ac:dyDescent="0.35">
      <c r="FW17892" s="128"/>
      <c r="FX17892" s="128"/>
      <c r="FY17892" s="129"/>
      <c r="GA17892" s="128"/>
    </row>
    <row r="17893" spans="179:183" x14ac:dyDescent="0.35">
      <c r="FW17893" s="128"/>
      <c r="FX17893" s="128"/>
      <c r="FY17893" s="129"/>
      <c r="GA17893" s="128"/>
    </row>
    <row r="17894" spans="179:183" x14ac:dyDescent="0.35">
      <c r="FW17894" s="128"/>
      <c r="FX17894" s="128"/>
      <c r="FY17894" s="129"/>
      <c r="GA17894" s="128"/>
    </row>
    <row r="17895" spans="179:183" x14ac:dyDescent="0.35">
      <c r="FW17895" s="128"/>
      <c r="FX17895" s="128"/>
      <c r="FY17895" s="129"/>
      <c r="GA17895" s="128"/>
    </row>
    <row r="17896" spans="179:183" x14ac:dyDescent="0.35">
      <c r="FW17896" s="128"/>
      <c r="FX17896" s="128"/>
      <c r="FY17896" s="129"/>
      <c r="GA17896" s="128"/>
    </row>
    <row r="17897" spans="179:183" x14ac:dyDescent="0.35">
      <c r="FW17897" s="128"/>
      <c r="FX17897" s="128"/>
      <c r="FY17897" s="129"/>
      <c r="GA17897" s="128"/>
    </row>
    <row r="17898" spans="179:183" x14ac:dyDescent="0.35">
      <c r="FW17898" s="128"/>
      <c r="FX17898" s="128"/>
      <c r="FY17898" s="129"/>
      <c r="GA17898" s="128"/>
    </row>
    <row r="17899" spans="179:183" x14ac:dyDescent="0.35">
      <c r="FW17899" s="128"/>
      <c r="FX17899" s="128"/>
      <c r="FY17899" s="129"/>
      <c r="GA17899" s="128"/>
    </row>
    <row r="17900" spans="179:183" x14ac:dyDescent="0.35">
      <c r="FW17900" s="128"/>
      <c r="FX17900" s="128"/>
      <c r="FY17900" s="129"/>
      <c r="GA17900" s="128"/>
    </row>
    <row r="17901" spans="179:183" x14ac:dyDescent="0.35">
      <c r="FW17901" s="128"/>
      <c r="FX17901" s="128"/>
      <c r="FY17901" s="129"/>
      <c r="GA17901" s="128"/>
    </row>
    <row r="17902" spans="179:183" x14ac:dyDescent="0.35">
      <c r="FW17902" s="128"/>
      <c r="FX17902" s="128"/>
      <c r="FY17902" s="129"/>
      <c r="GA17902" s="128"/>
    </row>
    <row r="17903" spans="179:183" x14ac:dyDescent="0.35">
      <c r="FW17903" s="128"/>
      <c r="FX17903" s="128"/>
      <c r="FY17903" s="129"/>
      <c r="GA17903" s="128"/>
    </row>
    <row r="17904" spans="179:183" x14ac:dyDescent="0.35">
      <c r="FW17904" s="128"/>
      <c r="FX17904" s="128"/>
      <c r="FY17904" s="129"/>
      <c r="GA17904" s="128"/>
    </row>
    <row r="17905" spans="179:183" x14ac:dyDescent="0.35">
      <c r="FW17905" s="128"/>
      <c r="FX17905" s="128"/>
      <c r="FY17905" s="129"/>
      <c r="GA17905" s="128"/>
    </row>
    <row r="17906" spans="179:183" x14ac:dyDescent="0.35">
      <c r="FW17906" s="128"/>
      <c r="FX17906" s="128"/>
      <c r="FY17906" s="129"/>
      <c r="GA17906" s="128"/>
    </row>
    <row r="17907" spans="179:183" x14ac:dyDescent="0.35">
      <c r="FW17907" s="128"/>
      <c r="FX17907" s="128"/>
      <c r="FY17907" s="129"/>
      <c r="GA17907" s="128"/>
    </row>
    <row r="17908" spans="179:183" x14ac:dyDescent="0.35">
      <c r="FW17908" s="128"/>
      <c r="FX17908" s="128"/>
      <c r="FY17908" s="129"/>
      <c r="GA17908" s="128"/>
    </row>
    <row r="17909" spans="179:183" x14ac:dyDescent="0.35">
      <c r="FW17909" s="128"/>
      <c r="FX17909" s="128"/>
      <c r="FY17909" s="129"/>
      <c r="GA17909" s="128"/>
    </row>
    <row r="17910" spans="179:183" x14ac:dyDescent="0.35">
      <c r="FW17910" s="128"/>
      <c r="FX17910" s="128"/>
      <c r="FY17910" s="129"/>
      <c r="GA17910" s="128"/>
    </row>
    <row r="17911" spans="179:183" x14ac:dyDescent="0.35">
      <c r="FW17911" s="128"/>
      <c r="FX17911" s="128"/>
      <c r="FY17911" s="129"/>
      <c r="GA17911" s="128"/>
    </row>
    <row r="17912" spans="179:183" x14ac:dyDescent="0.35">
      <c r="FW17912" s="128"/>
      <c r="FX17912" s="128"/>
      <c r="FY17912" s="129"/>
      <c r="GA17912" s="128"/>
    </row>
    <row r="17913" spans="179:183" x14ac:dyDescent="0.35">
      <c r="FW17913" s="128"/>
      <c r="FX17913" s="128"/>
      <c r="FY17913" s="129"/>
      <c r="GA17913" s="128"/>
    </row>
    <row r="17914" spans="179:183" x14ac:dyDescent="0.35">
      <c r="FW17914" s="128"/>
      <c r="FX17914" s="128"/>
      <c r="FY17914" s="129"/>
      <c r="GA17914" s="128"/>
    </row>
    <row r="17915" spans="179:183" x14ac:dyDescent="0.35">
      <c r="FW17915" s="128"/>
      <c r="FX17915" s="128"/>
      <c r="FY17915" s="129"/>
      <c r="GA17915" s="128"/>
    </row>
    <row r="17916" spans="179:183" x14ac:dyDescent="0.35">
      <c r="FW17916" s="128"/>
      <c r="FX17916" s="128"/>
      <c r="FY17916" s="129"/>
      <c r="GA17916" s="128"/>
    </row>
    <row r="17917" spans="179:183" x14ac:dyDescent="0.35">
      <c r="FW17917" s="128"/>
      <c r="FX17917" s="128"/>
      <c r="FY17917" s="129"/>
      <c r="GA17917" s="128"/>
    </row>
    <row r="17918" spans="179:183" x14ac:dyDescent="0.35">
      <c r="FW17918" s="128"/>
      <c r="FX17918" s="128"/>
      <c r="FY17918" s="129"/>
      <c r="GA17918" s="128"/>
    </row>
    <row r="17919" spans="179:183" x14ac:dyDescent="0.35">
      <c r="FW17919" s="128"/>
      <c r="FX17919" s="128"/>
      <c r="FY17919" s="129"/>
      <c r="GA17919" s="128"/>
    </row>
    <row r="17920" spans="179:183" x14ac:dyDescent="0.35">
      <c r="FW17920" s="128"/>
      <c r="FX17920" s="128"/>
      <c r="FY17920" s="129"/>
      <c r="GA17920" s="128"/>
    </row>
    <row r="17921" spans="179:183" x14ac:dyDescent="0.35">
      <c r="FW17921" s="128"/>
      <c r="FX17921" s="128"/>
      <c r="FY17921" s="129"/>
      <c r="GA17921" s="128"/>
    </row>
    <row r="17922" spans="179:183" x14ac:dyDescent="0.35">
      <c r="FW17922" s="128"/>
      <c r="FX17922" s="128"/>
      <c r="FY17922" s="129"/>
      <c r="GA17922" s="128"/>
    </row>
    <row r="17923" spans="179:183" x14ac:dyDescent="0.35">
      <c r="FW17923" s="128"/>
      <c r="FX17923" s="128"/>
      <c r="FY17923" s="129"/>
      <c r="GA17923" s="128"/>
    </row>
    <row r="17924" spans="179:183" x14ac:dyDescent="0.35">
      <c r="FW17924" s="128"/>
      <c r="FX17924" s="128"/>
      <c r="FY17924" s="129"/>
      <c r="GA17924" s="128"/>
    </row>
    <row r="17925" spans="179:183" x14ac:dyDescent="0.35">
      <c r="FW17925" s="128"/>
      <c r="FX17925" s="128"/>
      <c r="FY17925" s="129"/>
      <c r="GA17925" s="128"/>
    </row>
    <row r="17926" spans="179:183" x14ac:dyDescent="0.35">
      <c r="FW17926" s="128"/>
      <c r="FX17926" s="128"/>
      <c r="FY17926" s="129"/>
      <c r="GA17926" s="128"/>
    </row>
    <row r="17927" spans="179:183" x14ac:dyDescent="0.35">
      <c r="FW17927" s="128"/>
      <c r="FX17927" s="128"/>
      <c r="FY17927" s="129"/>
      <c r="GA17927" s="128"/>
    </row>
    <row r="17928" spans="179:183" x14ac:dyDescent="0.35">
      <c r="FW17928" s="128"/>
      <c r="FX17928" s="128"/>
      <c r="FY17928" s="129"/>
      <c r="GA17928" s="128"/>
    </row>
    <row r="17929" spans="179:183" x14ac:dyDescent="0.35">
      <c r="FW17929" s="128"/>
      <c r="FX17929" s="128"/>
      <c r="FY17929" s="129"/>
      <c r="GA17929" s="128"/>
    </row>
    <row r="17930" spans="179:183" x14ac:dyDescent="0.35">
      <c r="FW17930" s="128"/>
      <c r="FX17930" s="128"/>
      <c r="FY17930" s="129"/>
      <c r="GA17930" s="128"/>
    </row>
    <row r="17931" spans="179:183" x14ac:dyDescent="0.35">
      <c r="FW17931" s="128"/>
      <c r="FX17931" s="128"/>
      <c r="FY17931" s="129"/>
      <c r="GA17931" s="128"/>
    </row>
    <row r="17932" spans="179:183" x14ac:dyDescent="0.35">
      <c r="FW17932" s="128"/>
      <c r="FX17932" s="128"/>
      <c r="FY17932" s="129"/>
      <c r="GA17932" s="128"/>
    </row>
    <row r="17933" spans="179:183" x14ac:dyDescent="0.35">
      <c r="FW17933" s="128"/>
      <c r="FX17933" s="128"/>
      <c r="FY17933" s="129"/>
      <c r="GA17933" s="128"/>
    </row>
    <row r="17934" spans="179:183" x14ac:dyDescent="0.35">
      <c r="FW17934" s="128"/>
      <c r="FX17934" s="128"/>
      <c r="FY17934" s="129"/>
      <c r="GA17934" s="128"/>
    </row>
    <row r="17935" spans="179:183" x14ac:dyDescent="0.35">
      <c r="FW17935" s="128"/>
      <c r="FX17935" s="128"/>
      <c r="FY17935" s="129"/>
      <c r="GA17935" s="128"/>
    </row>
    <row r="17936" spans="179:183" x14ac:dyDescent="0.35">
      <c r="FW17936" s="128"/>
      <c r="FX17936" s="128"/>
      <c r="FY17936" s="129"/>
      <c r="GA17936" s="128"/>
    </row>
    <row r="17937" spans="179:183" x14ac:dyDescent="0.35">
      <c r="FW17937" s="128"/>
      <c r="FX17937" s="128"/>
      <c r="FY17937" s="129"/>
      <c r="GA17937" s="128"/>
    </row>
    <row r="17938" spans="179:183" x14ac:dyDescent="0.35">
      <c r="FW17938" s="128"/>
      <c r="FX17938" s="128"/>
      <c r="FY17938" s="129"/>
      <c r="GA17938" s="128"/>
    </row>
    <row r="17939" spans="179:183" x14ac:dyDescent="0.35">
      <c r="FW17939" s="128"/>
      <c r="FX17939" s="128"/>
      <c r="FY17939" s="129"/>
      <c r="GA17939" s="128"/>
    </row>
    <row r="17940" spans="179:183" x14ac:dyDescent="0.35">
      <c r="FW17940" s="128"/>
      <c r="FX17940" s="128"/>
      <c r="FY17940" s="129"/>
      <c r="GA17940" s="128"/>
    </row>
    <row r="17941" spans="179:183" x14ac:dyDescent="0.35">
      <c r="FW17941" s="128"/>
      <c r="FX17941" s="128"/>
      <c r="FY17941" s="129"/>
      <c r="GA17941" s="128"/>
    </row>
    <row r="17942" spans="179:183" x14ac:dyDescent="0.35">
      <c r="FW17942" s="128"/>
      <c r="FX17942" s="128"/>
      <c r="FY17942" s="129"/>
      <c r="GA17942" s="128"/>
    </row>
    <row r="17943" spans="179:183" x14ac:dyDescent="0.35">
      <c r="FW17943" s="128"/>
      <c r="FX17943" s="128"/>
      <c r="FY17943" s="129"/>
      <c r="GA17943" s="128"/>
    </row>
    <row r="17944" spans="179:183" x14ac:dyDescent="0.35">
      <c r="FW17944" s="128"/>
      <c r="FX17944" s="128"/>
      <c r="FY17944" s="129"/>
      <c r="GA17944" s="128"/>
    </row>
    <row r="17945" spans="179:183" x14ac:dyDescent="0.35">
      <c r="FW17945" s="128"/>
      <c r="FX17945" s="128"/>
      <c r="FY17945" s="129"/>
      <c r="GA17945" s="128"/>
    </row>
    <row r="17946" spans="179:183" x14ac:dyDescent="0.35">
      <c r="FW17946" s="128"/>
      <c r="FX17946" s="128"/>
      <c r="FY17946" s="129"/>
      <c r="GA17946" s="128"/>
    </row>
    <row r="17947" spans="179:183" x14ac:dyDescent="0.35">
      <c r="FW17947" s="128"/>
      <c r="FX17947" s="128"/>
      <c r="FY17947" s="129"/>
      <c r="GA17947" s="128"/>
    </row>
    <row r="17948" spans="179:183" x14ac:dyDescent="0.35">
      <c r="FW17948" s="128"/>
      <c r="FX17948" s="128"/>
      <c r="FY17948" s="129"/>
      <c r="GA17948" s="128"/>
    </row>
    <row r="17949" spans="179:183" x14ac:dyDescent="0.35">
      <c r="FW17949" s="128"/>
      <c r="FX17949" s="128"/>
      <c r="FY17949" s="129"/>
      <c r="GA17949" s="128"/>
    </row>
    <row r="17950" spans="179:183" x14ac:dyDescent="0.35">
      <c r="FW17950" s="128"/>
      <c r="FX17950" s="128"/>
      <c r="FY17950" s="129"/>
      <c r="GA17950" s="128"/>
    </row>
    <row r="17951" spans="179:183" x14ac:dyDescent="0.35">
      <c r="FW17951" s="128"/>
      <c r="FX17951" s="128"/>
      <c r="FY17951" s="129"/>
      <c r="GA17951" s="128"/>
    </row>
    <row r="17952" spans="179:183" x14ac:dyDescent="0.35">
      <c r="FW17952" s="128"/>
      <c r="FX17952" s="128"/>
      <c r="FY17952" s="129"/>
      <c r="GA17952" s="128"/>
    </row>
    <row r="17953" spans="179:183" x14ac:dyDescent="0.35">
      <c r="FW17953" s="128"/>
      <c r="FX17953" s="128"/>
      <c r="FY17953" s="129"/>
      <c r="GA17953" s="128"/>
    </row>
    <row r="17954" spans="179:183" x14ac:dyDescent="0.35">
      <c r="FW17954" s="128"/>
      <c r="FX17954" s="128"/>
      <c r="FY17954" s="129"/>
      <c r="GA17954" s="128"/>
    </row>
    <row r="17955" spans="179:183" x14ac:dyDescent="0.35">
      <c r="FW17955" s="128"/>
      <c r="FX17955" s="128"/>
      <c r="FY17955" s="129"/>
      <c r="GA17955" s="128"/>
    </row>
    <row r="17956" spans="179:183" x14ac:dyDescent="0.35">
      <c r="FW17956" s="128"/>
      <c r="FX17956" s="128"/>
      <c r="FY17956" s="129"/>
      <c r="GA17956" s="128"/>
    </row>
    <row r="17957" spans="179:183" x14ac:dyDescent="0.35">
      <c r="FW17957" s="128"/>
      <c r="FX17957" s="128"/>
      <c r="FY17957" s="129"/>
      <c r="GA17957" s="128"/>
    </row>
    <row r="17958" spans="179:183" x14ac:dyDescent="0.35">
      <c r="FW17958" s="128"/>
      <c r="FX17958" s="128"/>
      <c r="FY17958" s="129"/>
      <c r="GA17958" s="128"/>
    </row>
    <row r="17959" spans="179:183" x14ac:dyDescent="0.35">
      <c r="FW17959" s="128"/>
      <c r="FX17959" s="128"/>
      <c r="FY17959" s="129"/>
      <c r="GA17959" s="128"/>
    </row>
    <row r="17960" spans="179:183" x14ac:dyDescent="0.35">
      <c r="FW17960" s="128"/>
      <c r="FX17960" s="128"/>
      <c r="FY17960" s="129"/>
      <c r="GA17960" s="128"/>
    </row>
    <row r="17961" spans="179:183" x14ac:dyDescent="0.35">
      <c r="FW17961" s="128"/>
      <c r="FX17961" s="128"/>
      <c r="FY17961" s="129"/>
      <c r="GA17961" s="128"/>
    </row>
    <row r="17962" spans="179:183" x14ac:dyDescent="0.35">
      <c r="FW17962" s="128"/>
      <c r="FX17962" s="128"/>
      <c r="FY17962" s="129"/>
      <c r="GA17962" s="128"/>
    </row>
    <row r="17963" spans="179:183" x14ac:dyDescent="0.35">
      <c r="FW17963" s="128"/>
      <c r="FX17963" s="128"/>
      <c r="FY17963" s="129"/>
      <c r="GA17963" s="128"/>
    </row>
    <row r="17964" spans="179:183" x14ac:dyDescent="0.35">
      <c r="FW17964" s="128"/>
      <c r="FX17964" s="128"/>
      <c r="FY17964" s="129"/>
      <c r="GA17964" s="128"/>
    </row>
    <row r="17965" spans="179:183" x14ac:dyDescent="0.35">
      <c r="FW17965" s="128"/>
      <c r="FX17965" s="128"/>
      <c r="FY17965" s="129"/>
      <c r="GA17965" s="128"/>
    </row>
    <row r="17966" spans="179:183" x14ac:dyDescent="0.35">
      <c r="FW17966" s="128"/>
      <c r="FX17966" s="128"/>
      <c r="FY17966" s="129"/>
      <c r="GA17966" s="128"/>
    </row>
    <row r="17967" spans="179:183" x14ac:dyDescent="0.35">
      <c r="FW17967" s="128"/>
      <c r="FX17967" s="128"/>
      <c r="FY17967" s="129"/>
      <c r="GA17967" s="128"/>
    </row>
    <row r="17968" spans="179:183" x14ac:dyDescent="0.35">
      <c r="FW17968" s="128"/>
      <c r="FX17968" s="128"/>
      <c r="FY17968" s="129"/>
      <c r="GA17968" s="128"/>
    </row>
    <row r="17969" spans="179:183" x14ac:dyDescent="0.35">
      <c r="FW17969" s="128"/>
      <c r="FX17969" s="128"/>
      <c r="FY17969" s="129"/>
      <c r="GA17969" s="128"/>
    </row>
    <row r="17970" spans="179:183" x14ac:dyDescent="0.35">
      <c r="FW17970" s="128"/>
      <c r="FX17970" s="128"/>
      <c r="FY17970" s="129"/>
      <c r="GA17970" s="128"/>
    </row>
    <row r="17971" spans="179:183" x14ac:dyDescent="0.35">
      <c r="FW17971" s="128"/>
      <c r="FX17971" s="128"/>
      <c r="FY17971" s="129"/>
      <c r="GA17971" s="128"/>
    </row>
    <row r="17972" spans="179:183" x14ac:dyDescent="0.35">
      <c r="FW17972" s="128"/>
      <c r="FX17972" s="128"/>
      <c r="FY17972" s="129"/>
      <c r="GA17972" s="128"/>
    </row>
    <row r="17973" spans="179:183" x14ac:dyDescent="0.35">
      <c r="FW17973" s="128"/>
      <c r="FX17973" s="128"/>
      <c r="FY17973" s="129"/>
      <c r="GA17973" s="128"/>
    </row>
    <row r="17974" spans="179:183" x14ac:dyDescent="0.35">
      <c r="FW17974" s="128"/>
      <c r="FX17974" s="128"/>
      <c r="FY17974" s="129"/>
      <c r="GA17974" s="128"/>
    </row>
    <row r="17975" spans="179:183" x14ac:dyDescent="0.35">
      <c r="FW17975" s="128"/>
      <c r="FX17975" s="128"/>
      <c r="FY17975" s="129"/>
      <c r="GA17975" s="128"/>
    </row>
    <row r="17976" spans="179:183" x14ac:dyDescent="0.35">
      <c r="FW17976" s="128"/>
      <c r="FX17976" s="128"/>
      <c r="FY17976" s="129"/>
      <c r="GA17976" s="128"/>
    </row>
    <row r="17977" spans="179:183" x14ac:dyDescent="0.35">
      <c r="FW17977" s="128"/>
      <c r="FX17977" s="128"/>
      <c r="FY17977" s="129"/>
      <c r="GA17977" s="128"/>
    </row>
    <row r="17978" spans="179:183" x14ac:dyDescent="0.35">
      <c r="FW17978" s="128"/>
      <c r="FX17978" s="128"/>
      <c r="FY17978" s="129"/>
      <c r="GA17978" s="128"/>
    </row>
    <row r="17979" spans="179:183" x14ac:dyDescent="0.35">
      <c r="FW17979" s="128"/>
      <c r="FX17979" s="128"/>
      <c r="FY17979" s="129"/>
      <c r="GA17979" s="128"/>
    </row>
    <row r="17980" spans="179:183" x14ac:dyDescent="0.35">
      <c r="FW17980" s="128"/>
      <c r="FX17980" s="128"/>
      <c r="FY17980" s="129"/>
      <c r="GA17980" s="128"/>
    </row>
    <row r="17981" spans="179:183" x14ac:dyDescent="0.35">
      <c r="FW17981" s="128"/>
      <c r="FX17981" s="128"/>
      <c r="FY17981" s="129"/>
      <c r="GA17981" s="128"/>
    </row>
    <row r="17982" spans="179:183" x14ac:dyDescent="0.35">
      <c r="FW17982" s="128"/>
      <c r="FX17982" s="128"/>
      <c r="FY17982" s="129"/>
      <c r="GA17982" s="128"/>
    </row>
    <row r="17983" spans="179:183" x14ac:dyDescent="0.35">
      <c r="FW17983" s="128"/>
      <c r="FX17983" s="128"/>
      <c r="FY17983" s="129"/>
      <c r="GA17983" s="128"/>
    </row>
    <row r="17984" spans="179:183" x14ac:dyDescent="0.35">
      <c r="FW17984" s="128"/>
      <c r="FX17984" s="128"/>
      <c r="FY17984" s="129"/>
      <c r="GA17984" s="128"/>
    </row>
    <row r="17985" spans="179:183" x14ac:dyDescent="0.35">
      <c r="FW17985" s="128"/>
      <c r="FX17985" s="128"/>
      <c r="FY17985" s="129"/>
      <c r="GA17985" s="128"/>
    </row>
    <row r="17986" spans="179:183" x14ac:dyDescent="0.35">
      <c r="FW17986" s="128"/>
      <c r="FX17986" s="128"/>
      <c r="FY17986" s="129"/>
      <c r="GA17986" s="128"/>
    </row>
    <row r="17987" spans="179:183" x14ac:dyDescent="0.35">
      <c r="FW17987" s="128"/>
      <c r="FX17987" s="128"/>
      <c r="FY17987" s="129"/>
      <c r="GA17987" s="128"/>
    </row>
    <row r="17988" spans="179:183" x14ac:dyDescent="0.35">
      <c r="FW17988" s="128"/>
      <c r="FX17988" s="128"/>
      <c r="FY17988" s="129"/>
      <c r="GA17988" s="128"/>
    </row>
    <row r="17989" spans="179:183" x14ac:dyDescent="0.35">
      <c r="FW17989" s="128"/>
      <c r="FX17989" s="128"/>
      <c r="FY17989" s="129"/>
      <c r="GA17989" s="128"/>
    </row>
    <row r="17990" spans="179:183" x14ac:dyDescent="0.35">
      <c r="FW17990" s="128"/>
      <c r="FX17990" s="128"/>
      <c r="FY17990" s="129"/>
      <c r="GA17990" s="128"/>
    </row>
    <row r="17991" spans="179:183" x14ac:dyDescent="0.35">
      <c r="FW17991" s="128"/>
      <c r="FX17991" s="128"/>
      <c r="FY17991" s="129"/>
      <c r="GA17991" s="128"/>
    </row>
    <row r="17992" spans="179:183" x14ac:dyDescent="0.35">
      <c r="FW17992" s="128"/>
      <c r="FX17992" s="128"/>
      <c r="FY17992" s="129"/>
      <c r="GA17992" s="128"/>
    </row>
    <row r="17993" spans="179:183" x14ac:dyDescent="0.35">
      <c r="FW17993" s="128"/>
      <c r="FX17993" s="128"/>
      <c r="FY17993" s="129"/>
      <c r="GA17993" s="128"/>
    </row>
    <row r="17994" spans="179:183" x14ac:dyDescent="0.35">
      <c r="FW17994" s="128"/>
      <c r="FX17994" s="128"/>
      <c r="FY17994" s="129"/>
      <c r="GA17994" s="128"/>
    </row>
    <row r="17995" spans="179:183" x14ac:dyDescent="0.35">
      <c r="FW17995" s="128"/>
      <c r="FX17995" s="128"/>
      <c r="FY17995" s="129"/>
      <c r="GA17995" s="128"/>
    </row>
    <row r="17996" spans="179:183" x14ac:dyDescent="0.35">
      <c r="FW17996" s="128"/>
      <c r="FX17996" s="128"/>
      <c r="FY17996" s="129"/>
      <c r="GA17996" s="128"/>
    </row>
    <row r="17997" spans="179:183" x14ac:dyDescent="0.35">
      <c r="FW17997" s="128"/>
      <c r="FX17997" s="128"/>
      <c r="FY17997" s="129"/>
      <c r="GA17997" s="128"/>
    </row>
    <row r="17998" spans="179:183" x14ac:dyDescent="0.35">
      <c r="FW17998" s="128"/>
      <c r="FX17998" s="128"/>
      <c r="FY17998" s="129"/>
      <c r="GA17998" s="128"/>
    </row>
    <row r="17999" spans="179:183" x14ac:dyDescent="0.35">
      <c r="FW17999" s="128"/>
      <c r="FX17999" s="128"/>
      <c r="FY17999" s="129"/>
      <c r="GA17999" s="128"/>
    </row>
    <row r="18000" spans="179:183" x14ac:dyDescent="0.35">
      <c r="FW18000" s="128"/>
      <c r="FX18000" s="128"/>
      <c r="FY18000" s="129"/>
      <c r="GA18000" s="128"/>
    </row>
    <row r="18001" spans="179:183" x14ac:dyDescent="0.35">
      <c r="FW18001" s="128"/>
      <c r="FX18001" s="128"/>
      <c r="FY18001" s="129"/>
      <c r="GA18001" s="128"/>
    </row>
    <row r="18002" spans="179:183" x14ac:dyDescent="0.35">
      <c r="FW18002" s="128"/>
      <c r="FX18002" s="128"/>
      <c r="FY18002" s="129"/>
      <c r="GA18002" s="128"/>
    </row>
    <row r="18003" spans="179:183" x14ac:dyDescent="0.35">
      <c r="FW18003" s="128"/>
      <c r="FX18003" s="128"/>
      <c r="FY18003" s="129"/>
      <c r="GA18003" s="128"/>
    </row>
    <row r="18004" spans="179:183" x14ac:dyDescent="0.35">
      <c r="FW18004" s="128"/>
      <c r="FX18004" s="128"/>
      <c r="FY18004" s="129"/>
      <c r="GA18004" s="128"/>
    </row>
    <row r="18005" spans="179:183" x14ac:dyDescent="0.35">
      <c r="FW18005" s="128"/>
      <c r="FX18005" s="128"/>
      <c r="FY18005" s="129"/>
      <c r="GA18005" s="128"/>
    </row>
    <row r="18006" spans="179:183" x14ac:dyDescent="0.35">
      <c r="FW18006" s="128"/>
      <c r="FX18006" s="128"/>
      <c r="FY18006" s="129"/>
      <c r="GA18006" s="128"/>
    </row>
    <row r="18007" spans="179:183" x14ac:dyDescent="0.35">
      <c r="FW18007" s="128"/>
      <c r="FX18007" s="128"/>
      <c r="FY18007" s="129"/>
      <c r="GA18007" s="128"/>
    </row>
    <row r="18008" spans="179:183" x14ac:dyDescent="0.35">
      <c r="FW18008" s="128"/>
      <c r="FX18008" s="128"/>
      <c r="FY18008" s="129"/>
      <c r="GA18008" s="128"/>
    </row>
    <row r="18009" spans="179:183" x14ac:dyDescent="0.35">
      <c r="FW18009" s="128"/>
      <c r="FX18009" s="128"/>
      <c r="FY18009" s="129"/>
      <c r="GA18009" s="128"/>
    </row>
    <row r="18010" spans="179:183" x14ac:dyDescent="0.35">
      <c r="FW18010" s="128"/>
      <c r="FX18010" s="128"/>
      <c r="FY18010" s="129"/>
      <c r="GA18010" s="128"/>
    </row>
    <row r="18011" spans="179:183" x14ac:dyDescent="0.35">
      <c r="FW18011" s="128"/>
      <c r="FX18011" s="128"/>
      <c r="FY18011" s="129"/>
      <c r="GA18011" s="128"/>
    </row>
    <row r="18012" spans="179:183" x14ac:dyDescent="0.35">
      <c r="FW18012" s="128"/>
      <c r="FX18012" s="128"/>
      <c r="FY18012" s="129"/>
      <c r="GA18012" s="128"/>
    </row>
    <row r="18013" spans="179:183" x14ac:dyDescent="0.35">
      <c r="FW18013" s="128"/>
      <c r="FX18013" s="128"/>
      <c r="FY18013" s="129"/>
      <c r="GA18013" s="128"/>
    </row>
    <row r="18014" spans="179:183" x14ac:dyDescent="0.35">
      <c r="FW18014" s="128"/>
      <c r="FX18014" s="128"/>
      <c r="FY18014" s="129"/>
      <c r="GA18014" s="128"/>
    </row>
    <row r="18015" spans="179:183" x14ac:dyDescent="0.35">
      <c r="FW18015" s="128"/>
      <c r="FX18015" s="128"/>
      <c r="FY18015" s="129"/>
      <c r="GA18015" s="128"/>
    </row>
    <row r="18016" spans="179:183" x14ac:dyDescent="0.35">
      <c r="FW18016" s="128"/>
      <c r="FX18016" s="128"/>
      <c r="FY18016" s="129"/>
      <c r="GA18016" s="128"/>
    </row>
    <row r="18017" spans="179:183" x14ac:dyDescent="0.35">
      <c r="FW18017" s="128"/>
      <c r="FX18017" s="128"/>
      <c r="FY18017" s="129"/>
      <c r="GA18017" s="128"/>
    </row>
    <row r="18018" spans="179:183" x14ac:dyDescent="0.35">
      <c r="FW18018" s="128"/>
      <c r="FX18018" s="128"/>
      <c r="FY18018" s="129"/>
      <c r="GA18018" s="128"/>
    </row>
    <row r="18019" spans="179:183" x14ac:dyDescent="0.35">
      <c r="FW18019" s="128"/>
      <c r="FX18019" s="128"/>
      <c r="FY18019" s="129"/>
      <c r="GA18019" s="128"/>
    </row>
    <row r="18020" spans="179:183" x14ac:dyDescent="0.35">
      <c r="FW18020" s="128"/>
      <c r="FX18020" s="128"/>
      <c r="FY18020" s="129"/>
      <c r="GA18020" s="128"/>
    </row>
    <row r="18021" spans="179:183" x14ac:dyDescent="0.35">
      <c r="FW18021" s="128"/>
      <c r="FX18021" s="128"/>
      <c r="FY18021" s="129"/>
      <c r="GA18021" s="128"/>
    </row>
    <row r="18022" spans="179:183" x14ac:dyDescent="0.35">
      <c r="FW18022" s="128"/>
      <c r="FX18022" s="128"/>
      <c r="FY18022" s="129"/>
      <c r="GA18022" s="128"/>
    </row>
    <row r="18023" spans="179:183" x14ac:dyDescent="0.35">
      <c r="FW18023" s="128"/>
      <c r="FX18023" s="128"/>
      <c r="FY18023" s="129"/>
      <c r="GA18023" s="128"/>
    </row>
    <row r="18024" spans="179:183" x14ac:dyDescent="0.35">
      <c r="FW18024" s="128"/>
      <c r="FX18024" s="128"/>
      <c r="FY18024" s="129"/>
      <c r="GA18024" s="128"/>
    </row>
    <row r="18025" spans="179:183" x14ac:dyDescent="0.35">
      <c r="FW18025" s="128"/>
      <c r="FX18025" s="128"/>
      <c r="FY18025" s="129"/>
      <c r="GA18025" s="128"/>
    </row>
    <row r="18026" spans="179:183" x14ac:dyDescent="0.35">
      <c r="FW18026" s="128"/>
      <c r="FX18026" s="128"/>
      <c r="FY18026" s="129"/>
      <c r="GA18026" s="128"/>
    </row>
    <row r="18027" spans="179:183" x14ac:dyDescent="0.35">
      <c r="FW18027" s="128"/>
      <c r="FX18027" s="128"/>
      <c r="FY18027" s="129"/>
      <c r="GA18027" s="128"/>
    </row>
    <row r="18028" spans="179:183" x14ac:dyDescent="0.35">
      <c r="FW18028" s="128"/>
      <c r="FX18028" s="128"/>
      <c r="FY18028" s="129"/>
      <c r="GA18028" s="128"/>
    </row>
    <row r="18029" spans="179:183" x14ac:dyDescent="0.35">
      <c r="FW18029" s="128"/>
      <c r="FX18029" s="128"/>
      <c r="FY18029" s="129"/>
      <c r="GA18029" s="128"/>
    </row>
    <row r="18030" spans="179:183" x14ac:dyDescent="0.35">
      <c r="FW18030" s="128"/>
      <c r="FX18030" s="128"/>
      <c r="FY18030" s="129"/>
      <c r="GA18030" s="128"/>
    </row>
    <row r="18031" spans="179:183" x14ac:dyDescent="0.35">
      <c r="FW18031" s="128"/>
      <c r="FX18031" s="128"/>
      <c r="FY18031" s="129"/>
      <c r="GA18031" s="128"/>
    </row>
    <row r="18032" spans="179:183" x14ac:dyDescent="0.35">
      <c r="FW18032" s="128"/>
      <c r="FX18032" s="128"/>
      <c r="FY18032" s="129"/>
      <c r="GA18032" s="128"/>
    </row>
    <row r="18033" spans="179:183" x14ac:dyDescent="0.35">
      <c r="FW18033" s="128"/>
      <c r="FX18033" s="128"/>
      <c r="FY18033" s="129"/>
      <c r="GA18033" s="128"/>
    </row>
    <row r="18034" spans="179:183" x14ac:dyDescent="0.35">
      <c r="FW18034" s="128"/>
      <c r="FX18034" s="128"/>
      <c r="FY18034" s="129"/>
      <c r="GA18034" s="128"/>
    </row>
    <row r="18035" spans="179:183" x14ac:dyDescent="0.35">
      <c r="FW18035" s="128"/>
      <c r="FX18035" s="128"/>
      <c r="FY18035" s="129"/>
      <c r="GA18035" s="128"/>
    </row>
    <row r="18036" spans="179:183" x14ac:dyDescent="0.35">
      <c r="FW18036" s="128"/>
      <c r="FX18036" s="128"/>
      <c r="FY18036" s="129"/>
      <c r="GA18036" s="128"/>
    </row>
    <row r="18037" spans="179:183" x14ac:dyDescent="0.35">
      <c r="FW18037" s="128"/>
      <c r="FX18037" s="128"/>
      <c r="FY18037" s="129"/>
      <c r="GA18037" s="128"/>
    </row>
    <row r="18038" spans="179:183" x14ac:dyDescent="0.35">
      <c r="FW18038" s="128"/>
      <c r="FX18038" s="128"/>
      <c r="FY18038" s="129"/>
      <c r="GA18038" s="128"/>
    </row>
    <row r="18039" spans="179:183" x14ac:dyDescent="0.35">
      <c r="FW18039" s="128"/>
      <c r="FX18039" s="128"/>
      <c r="FY18039" s="129"/>
      <c r="GA18039" s="128"/>
    </row>
    <row r="18040" spans="179:183" x14ac:dyDescent="0.35">
      <c r="FW18040" s="128"/>
      <c r="FX18040" s="128"/>
      <c r="FY18040" s="129"/>
      <c r="GA18040" s="128"/>
    </row>
    <row r="18041" spans="179:183" x14ac:dyDescent="0.35">
      <c r="FW18041" s="128"/>
      <c r="FX18041" s="128"/>
      <c r="FY18041" s="129"/>
      <c r="GA18041" s="128"/>
    </row>
    <row r="18042" spans="179:183" x14ac:dyDescent="0.35">
      <c r="FW18042" s="128"/>
      <c r="FX18042" s="128"/>
      <c r="FY18042" s="129"/>
      <c r="GA18042" s="128"/>
    </row>
    <row r="18043" spans="179:183" x14ac:dyDescent="0.35">
      <c r="FW18043" s="128"/>
      <c r="FX18043" s="128"/>
      <c r="FY18043" s="129"/>
      <c r="GA18043" s="128"/>
    </row>
    <row r="18044" spans="179:183" x14ac:dyDescent="0.35">
      <c r="FW18044" s="128"/>
      <c r="FX18044" s="128"/>
      <c r="FY18044" s="129"/>
      <c r="GA18044" s="128"/>
    </row>
    <row r="18045" spans="179:183" x14ac:dyDescent="0.35">
      <c r="FW18045" s="128"/>
      <c r="FX18045" s="128"/>
      <c r="FY18045" s="129"/>
      <c r="GA18045" s="128"/>
    </row>
    <row r="18046" spans="179:183" x14ac:dyDescent="0.35">
      <c r="FW18046" s="128"/>
      <c r="FX18046" s="128"/>
      <c r="FY18046" s="129"/>
      <c r="GA18046" s="128"/>
    </row>
    <row r="18047" spans="179:183" x14ac:dyDescent="0.35">
      <c r="FW18047" s="128"/>
      <c r="FX18047" s="128"/>
      <c r="FY18047" s="129"/>
      <c r="GA18047" s="128"/>
    </row>
    <row r="18048" spans="179:183" x14ac:dyDescent="0.35">
      <c r="FW18048" s="128"/>
      <c r="FX18048" s="128"/>
      <c r="FY18048" s="129"/>
      <c r="GA18048" s="128"/>
    </row>
    <row r="18049" spans="179:183" x14ac:dyDescent="0.35">
      <c r="FW18049" s="128"/>
      <c r="FX18049" s="128"/>
      <c r="FY18049" s="129"/>
      <c r="GA18049" s="128"/>
    </row>
    <row r="18050" spans="179:183" x14ac:dyDescent="0.35">
      <c r="FW18050" s="128"/>
      <c r="FX18050" s="128"/>
      <c r="FY18050" s="129"/>
      <c r="GA18050" s="128"/>
    </row>
    <row r="18051" spans="179:183" x14ac:dyDescent="0.35">
      <c r="FW18051" s="128"/>
      <c r="FX18051" s="128"/>
      <c r="FY18051" s="129"/>
      <c r="GA18051" s="128"/>
    </row>
    <row r="18052" spans="179:183" x14ac:dyDescent="0.35">
      <c r="FW18052" s="128"/>
      <c r="FX18052" s="128"/>
      <c r="FY18052" s="129"/>
      <c r="GA18052" s="128"/>
    </row>
    <row r="18053" spans="179:183" x14ac:dyDescent="0.35">
      <c r="FW18053" s="128"/>
      <c r="FX18053" s="128"/>
      <c r="FY18053" s="129"/>
      <c r="GA18053" s="128"/>
    </row>
    <row r="18054" spans="179:183" x14ac:dyDescent="0.35">
      <c r="FW18054" s="128"/>
      <c r="FX18054" s="128"/>
      <c r="FY18054" s="129"/>
      <c r="GA18054" s="128"/>
    </row>
    <row r="18055" spans="179:183" x14ac:dyDescent="0.35">
      <c r="FW18055" s="128"/>
      <c r="FX18055" s="128"/>
      <c r="FY18055" s="129"/>
      <c r="GA18055" s="128"/>
    </row>
    <row r="18056" spans="179:183" x14ac:dyDescent="0.35">
      <c r="FW18056" s="128"/>
      <c r="FX18056" s="128"/>
      <c r="FY18056" s="129"/>
      <c r="GA18056" s="128"/>
    </row>
    <row r="18057" spans="179:183" x14ac:dyDescent="0.35">
      <c r="FW18057" s="128"/>
      <c r="FX18057" s="128"/>
      <c r="FY18057" s="129"/>
      <c r="GA18057" s="128"/>
    </row>
    <row r="18058" spans="179:183" x14ac:dyDescent="0.35">
      <c r="FW18058" s="128"/>
      <c r="FX18058" s="128"/>
      <c r="FY18058" s="129"/>
      <c r="GA18058" s="128"/>
    </row>
    <row r="18059" spans="179:183" x14ac:dyDescent="0.35">
      <c r="FW18059" s="128"/>
      <c r="FX18059" s="128"/>
      <c r="FY18059" s="129"/>
      <c r="GA18059" s="128"/>
    </row>
    <row r="18060" spans="179:183" x14ac:dyDescent="0.35">
      <c r="FW18060" s="128"/>
      <c r="FX18060" s="128"/>
      <c r="FY18060" s="129"/>
      <c r="GA18060" s="128"/>
    </row>
    <row r="18061" spans="179:183" x14ac:dyDescent="0.35">
      <c r="FW18061" s="128"/>
      <c r="FX18061" s="128"/>
      <c r="FY18061" s="129"/>
      <c r="GA18061" s="128"/>
    </row>
    <row r="18062" spans="179:183" x14ac:dyDescent="0.35">
      <c r="FW18062" s="128"/>
      <c r="FX18062" s="128"/>
      <c r="FY18062" s="129"/>
      <c r="GA18062" s="128"/>
    </row>
    <row r="18063" spans="179:183" x14ac:dyDescent="0.35">
      <c r="FW18063" s="128"/>
      <c r="FX18063" s="128"/>
      <c r="FY18063" s="129"/>
      <c r="GA18063" s="128"/>
    </row>
    <row r="18064" spans="179:183" x14ac:dyDescent="0.35">
      <c r="FW18064" s="128"/>
      <c r="FX18064" s="128"/>
      <c r="FY18064" s="129"/>
      <c r="GA18064" s="128"/>
    </row>
    <row r="18065" spans="179:183" x14ac:dyDescent="0.35">
      <c r="FW18065" s="128"/>
      <c r="FX18065" s="128"/>
      <c r="FY18065" s="129"/>
      <c r="GA18065" s="128"/>
    </row>
    <row r="18066" spans="179:183" x14ac:dyDescent="0.35">
      <c r="FW18066" s="128"/>
      <c r="FX18066" s="128"/>
      <c r="FY18066" s="129"/>
      <c r="GA18066" s="128"/>
    </row>
    <row r="18067" spans="179:183" x14ac:dyDescent="0.35">
      <c r="FW18067" s="128"/>
      <c r="FX18067" s="128"/>
      <c r="FY18067" s="129"/>
      <c r="GA18067" s="128"/>
    </row>
    <row r="18068" spans="179:183" x14ac:dyDescent="0.35">
      <c r="FW18068" s="128"/>
      <c r="FX18068" s="128"/>
      <c r="FY18068" s="129"/>
      <c r="GA18068" s="128"/>
    </row>
    <row r="18069" spans="179:183" x14ac:dyDescent="0.35">
      <c r="FW18069" s="128"/>
      <c r="FX18069" s="128"/>
      <c r="FY18069" s="129"/>
      <c r="GA18069" s="128"/>
    </row>
    <row r="18070" spans="179:183" x14ac:dyDescent="0.35">
      <c r="FW18070" s="128"/>
      <c r="FX18070" s="128"/>
      <c r="FY18070" s="129"/>
      <c r="GA18070" s="128"/>
    </row>
    <row r="18071" spans="179:183" x14ac:dyDescent="0.35">
      <c r="FW18071" s="128"/>
      <c r="FX18071" s="128"/>
      <c r="FY18071" s="129"/>
      <c r="GA18071" s="128"/>
    </row>
    <row r="18072" spans="179:183" x14ac:dyDescent="0.35">
      <c r="FW18072" s="128"/>
      <c r="FX18072" s="128"/>
      <c r="FY18072" s="129"/>
      <c r="GA18072" s="128"/>
    </row>
    <row r="18073" spans="179:183" x14ac:dyDescent="0.35">
      <c r="FW18073" s="128"/>
      <c r="FX18073" s="128"/>
      <c r="FY18073" s="129"/>
      <c r="GA18073" s="128"/>
    </row>
    <row r="18074" spans="179:183" x14ac:dyDescent="0.35">
      <c r="FW18074" s="128"/>
      <c r="FX18074" s="128"/>
      <c r="FY18074" s="129"/>
      <c r="GA18074" s="128"/>
    </row>
    <row r="18075" spans="179:183" x14ac:dyDescent="0.35">
      <c r="FW18075" s="128"/>
      <c r="FX18075" s="128"/>
      <c r="FY18075" s="129"/>
      <c r="GA18075" s="128"/>
    </row>
    <row r="18076" spans="179:183" x14ac:dyDescent="0.35">
      <c r="FW18076" s="128"/>
      <c r="FX18076" s="128"/>
      <c r="FY18076" s="129"/>
      <c r="GA18076" s="128"/>
    </row>
    <row r="18077" spans="179:183" x14ac:dyDescent="0.35">
      <c r="FW18077" s="128"/>
      <c r="FX18077" s="128"/>
      <c r="FY18077" s="129"/>
      <c r="GA18077" s="128"/>
    </row>
    <row r="18078" spans="179:183" x14ac:dyDescent="0.35">
      <c r="FW18078" s="128"/>
      <c r="FX18078" s="128"/>
      <c r="FY18078" s="129"/>
      <c r="GA18078" s="128"/>
    </row>
    <row r="18079" spans="179:183" x14ac:dyDescent="0.35">
      <c r="FW18079" s="128"/>
      <c r="FX18079" s="128"/>
      <c r="FY18079" s="129"/>
      <c r="GA18079" s="128"/>
    </row>
    <row r="18080" spans="179:183" x14ac:dyDescent="0.35">
      <c r="FW18080" s="128"/>
      <c r="FX18080" s="128"/>
      <c r="FY18080" s="129"/>
      <c r="GA18080" s="128"/>
    </row>
    <row r="18081" spans="179:183" x14ac:dyDescent="0.35">
      <c r="FW18081" s="128"/>
      <c r="FX18081" s="128"/>
      <c r="FY18081" s="129"/>
      <c r="GA18081" s="128"/>
    </row>
    <row r="18082" spans="179:183" x14ac:dyDescent="0.35">
      <c r="FW18082" s="128"/>
      <c r="FX18082" s="128"/>
      <c r="FY18082" s="129"/>
      <c r="GA18082" s="128"/>
    </row>
    <row r="18083" spans="179:183" x14ac:dyDescent="0.35">
      <c r="FW18083" s="128"/>
      <c r="FX18083" s="128"/>
      <c r="FY18083" s="129"/>
      <c r="GA18083" s="128"/>
    </row>
    <row r="18084" spans="179:183" x14ac:dyDescent="0.35">
      <c r="FW18084" s="128"/>
      <c r="FX18084" s="128"/>
      <c r="FY18084" s="129"/>
      <c r="GA18084" s="128"/>
    </row>
    <row r="18085" spans="179:183" x14ac:dyDescent="0.35">
      <c r="FW18085" s="128"/>
      <c r="FX18085" s="128"/>
      <c r="FY18085" s="129"/>
      <c r="GA18085" s="128"/>
    </row>
    <row r="18086" spans="179:183" x14ac:dyDescent="0.35">
      <c r="FW18086" s="128"/>
      <c r="FX18086" s="128"/>
      <c r="FY18086" s="129"/>
      <c r="GA18086" s="128"/>
    </row>
    <row r="18087" spans="179:183" x14ac:dyDescent="0.35">
      <c r="FW18087" s="128"/>
      <c r="FX18087" s="128"/>
      <c r="FY18087" s="129"/>
      <c r="GA18087" s="128"/>
    </row>
    <row r="18088" spans="179:183" x14ac:dyDescent="0.35">
      <c r="FW18088" s="128"/>
      <c r="FX18088" s="128"/>
      <c r="FY18088" s="129"/>
      <c r="GA18088" s="128"/>
    </row>
    <row r="18089" spans="179:183" x14ac:dyDescent="0.35">
      <c r="FW18089" s="128"/>
      <c r="FX18089" s="128"/>
      <c r="FY18089" s="129"/>
      <c r="GA18089" s="128"/>
    </row>
    <row r="18090" spans="179:183" x14ac:dyDescent="0.35">
      <c r="FW18090" s="128"/>
      <c r="FX18090" s="128"/>
      <c r="FY18090" s="129"/>
      <c r="GA18090" s="128"/>
    </row>
    <row r="18091" spans="179:183" x14ac:dyDescent="0.35">
      <c r="FW18091" s="128"/>
      <c r="FX18091" s="128"/>
      <c r="FY18091" s="129"/>
      <c r="GA18091" s="128"/>
    </row>
    <row r="18092" spans="179:183" x14ac:dyDescent="0.35">
      <c r="FW18092" s="128"/>
      <c r="FX18092" s="128"/>
      <c r="FY18092" s="129"/>
      <c r="GA18092" s="128"/>
    </row>
    <row r="18093" spans="179:183" x14ac:dyDescent="0.35">
      <c r="FW18093" s="128"/>
      <c r="FX18093" s="128"/>
      <c r="FY18093" s="129"/>
      <c r="GA18093" s="128"/>
    </row>
    <row r="18094" spans="179:183" x14ac:dyDescent="0.35">
      <c r="FW18094" s="128"/>
      <c r="FX18094" s="128"/>
      <c r="FY18094" s="129"/>
      <c r="GA18094" s="128"/>
    </row>
    <row r="18095" spans="179:183" x14ac:dyDescent="0.35">
      <c r="FW18095" s="128"/>
      <c r="FX18095" s="128"/>
      <c r="FY18095" s="129"/>
      <c r="GA18095" s="128"/>
    </row>
    <row r="18096" spans="179:183" x14ac:dyDescent="0.35">
      <c r="FW18096" s="128"/>
      <c r="FX18096" s="128"/>
      <c r="FY18096" s="129"/>
      <c r="GA18096" s="128"/>
    </row>
    <row r="18097" spans="179:183" x14ac:dyDescent="0.35">
      <c r="FW18097" s="128"/>
      <c r="FX18097" s="128"/>
      <c r="FY18097" s="129"/>
      <c r="GA18097" s="128"/>
    </row>
    <row r="18098" spans="179:183" x14ac:dyDescent="0.35">
      <c r="FW18098" s="128"/>
      <c r="FX18098" s="128"/>
      <c r="FY18098" s="129"/>
      <c r="GA18098" s="128"/>
    </row>
    <row r="18099" spans="179:183" x14ac:dyDescent="0.35">
      <c r="FW18099" s="128"/>
      <c r="FX18099" s="128"/>
      <c r="FY18099" s="129"/>
      <c r="GA18099" s="128"/>
    </row>
    <row r="18100" spans="179:183" x14ac:dyDescent="0.35">
      <c r="FW18100" s="128"/>
      <c r="FX18100" s="128"/>
      <c r="FY18100" s="129"/>
      <c r="GA18100" s="128"/>
    </row>
    <row r="18101" spans="179:183" x14ac:dyDescent="0.35">
      <c r="FW18101" s="128"/>
      <c r="FX18101" s="128"/>
      <c r="FY18101" s="129"/>
      <c r="GA18101" s="128"/>
    </row>
    <row r="18102" spans="179:183" x14ac:dyDescent="0.35">
      <c r="FW18102" s="128"/>
      <c r="FX18102" s="128"/>
      <c r="FY18102" s="129"/>
      <c r="GA18102" s="128"/>
    </row>
    <row r="18103" spans="179:183" x14ac:dyDescent="0.35">
      <c r="FW18103" s="128"/>
      <c r="FX18103" s="128"/>
      <c r="FY18103" s="129"/>
      <c r="GA18103" s="128"/>
    </row>
    <row r="18104" spans="179:183" x14ac:dyDescent="0.35">
      <c r="FW18104" s="128"/>
      <c r="FX18104" s="128"/>
      <c r="FY18104" s="129"/>
      <c r="GA18104" s="128"/>
    </row>
    <row r="18105" spans="179:183" x14ac:dyDescent="0.35">
      <c r="FW18105" s="128"/>
      <c r="FX18105" s="128"/>
      <c r="FY18105" s="129"/>
      <c r="GA18105" s="128"/>
    </row>
    <row r="18106" spans="179:183" x14ac:dyDescent="0.35">
      <c r="FW18106" s="128"/>
      <c r="FX18106" s="128"/>
      <c r="FY18106" s="129"/>
      <c r="GA18106" s="128"/>
    </row>
    <row r="18107" spans="179:183" x14ac:dyDescent="0.35">
      <c r="FW18107" s="128"/>
      <c r="FX18107" s="128"/>
      <c r="FY18107" s="129"/>
      <c r="GA18107" s="128"/>
    </row>
    <row r="18108" spans="179:183" x14ac:dyDescent="0.35">
      <c r="FW18108" s="128"/>
      <c r="FX18108" s="128"/>
      <c r="FY18108" s="129"/>
      <c r="GA18108" s="128"/>
    </row>
    <row r="18109" spans="179:183" x14ac:dyDescent="0.35">
      <c r="FW18109" s="128"/>
      <c r="FX18109" s="128"/>
      <c r="FY18109" s="129"/>
      <c r="GA18109" s="128"/>
    </row>
    <row r="18110" spans="179:183" x14ac:dyDescent="0.35">
      <c r="FW18110" s="128"/>
      <c r="FX18110" s="128"/>
      <c r="FY18110" s="129"/>
      <c r="GA18110" s="128"/>
    </row>
    <row r="18111" spans="179:183" x14ac:dyDescent="0.35">
      <c r="FW18111" s="128"/>
      <c r="FX18111" s="128"/>
      <c r="FY18111" s="129"/>
      <c r="GA18111" s="128"/>
    </row>
    <row r="18112" spans="179:183" x14ac:dyDescent="0.35">
      <c r="FW18112" s="128"/>
      <c r="FX18112" s="128"/>
      <c r="FY18112" s="129"/>
      <c r="GA18112" s="128"/>
    </row>
    <row r="18113" spans="179:183" x14ac:dyDescent="0.35">
      <c r="FW18113" s="128"/>
      <c r="FX18113" s="128"/>
      <c r="FY18113" s="129"/>
      <c r="GA18113" s="128"/>
    </row>
    <row r="18114" spans="179:183" x14ac:dyDescent="0.35">
      <c r="FW18114" s="128"/>
      <c r="FX18114" s="128"/>
      <c r="FY18114" s="129"/>
      <c r="GA18114" s="128"/>
    </row>
    <row r="18115" spans="179:183" x14ac:dyDescent="0.35">
      <c r="FW18115" s="128"/>
      <c r="FX18115" s="128"/>
      <c r="FY18115" s="129"/>
      <c r="GA18115" s="128"/>
    </row>
    <row r="18116" spans="179:183" x14ac:dyDescent="0.35">
      <c r="FW18116" s="128"/>
      <c r="FX18116" s="128"/>
      <c r="FY18116" s="129"/>
      <c r="GA18116" s="128"/>
    </row>
    <row r="18117" spans="179:183" x14ac:dyDescent="0.35">
      <c r="FW18117" s="128"/>
      <c r="FX18117" s="128"/>
      <c r="FY18117" s="129"/>
      <c r="GA18117" s="128"/>
    </row>
    <row r="18118" spans="179:183" x14ac:dyDescent="0.35">
      <c r="FW18118" s="128"/>
      <c r="FX18118" s="128"/>
      <c r="FY18118" s="129"/>
      <c r="GA18118" s="128"/>
    </row>
    <row r="18119" spans="179:183" x14ac:dyDescent="0.35">
      <c r="FW18119" s="128"/>
      <c r="FX18119" s="128"/>
      <c r="FY18119" s="129"/>
      <c r="GA18119" s="128"/>
    </row>
    <row r="18120" spans="179:183" x14ac:dyDescent="0.35">
      <c r="FW18120" s="128"/>
      <c r="FX18120" s="128"/>
      <c r="FY18120" s="129"/>
      <c r="GA18120" s="128"/>
    </row>
    <row r="18121" spans="179:183" x14ac:dyDescent="0.35">
      <c r="FW18121" s="128"/>
      <c r="FX18121" s="128"/>
      <c r="FY18121" s="129"/>
      <c r="GA18121" s="128"/>
    </row>
    <row r="18122" spans="179:183" x14ac:dyDescent="0.35">
      <c r="FW18122" s="128"/>
      <c r="FX18122" s="128"/>
      <c r="FY18122" s="129"/>
      <c r="GA18122" s="128"/>
    </row>
    <row r="18123" spans="179:183" x14ac:dyDescent="0.35">
      <c r="FW18123" s="128"/>
      <c r="FX18123" s="128"/>
      <c r="FY18123" s="129"/>
      <c r="GA18123" s="128"/>
    </row>
    <row r="18124" spans="179:183" x14ac:dyDescent="0.35">
      <c r="FW18124" s="128"/>
      <c r="FX18124" s="128"/>
      <c r="FY18124" s="129"/>
      <c r="GA18124" s="128"/>
    </row>
    <row r="18125" spans="179:183" x14ac:dyDescent="0.35">
      <c r="FW18125" s="128"/>
      <c r="FX18125" s="128"/>
      <c r="FY18125" s="129"/>
      <c r="GA18125" s="128"/>
    </row>
    <row r="18126" spans="179:183" x14ac:dyDescent="0.35">
      <c r="FW18126" s="128"/>
      <c r="FX18126" s="128"/>
      <c r="FY18126" s="129"/>
      <c r="GA18126" s="128"/>
    </row>
    <row r="18127" spans="179:183" x14ac:dyDescent="0.35">
      <c r="FW18127" s="128"/>
      <c r="FX18127" s="128"/>
      <c r="FY18127" s="129"/>
      <c r="GA18127" s="128"/>
    </row>
    <row r="18128" spans="179:183" x14ac:dyDescent="0.35">
      <c r="FW18128" s="128"/>
      <c r="FX18128" s="128"/>
      <c r="FY18128" s="129"/>
      <c r="GA18128" s="128"/>
    </row>
    <row r="18129" spans="179:183" x14ac:dyDescent="0.35">
      <c r="FW18129" s="128"/>
      <c r="FX18129" s="128"/>
      <c r="FY18129" s="129"/>
      <c r="GA18129" s="128"/>
    </row>
    <row r="18130" spans="179:183" x14ac:dyDescent="0.35">
      <c r="FW18130" s="128"/>
      <c r="FX18130" s="128"/>
      <c r="FY18130" s="129"/>
      <c r="GA18130" s="128"/>
    </row>
    <row r="18131" spans="179:183" x14ac:dyDescent="0.35">
      <c r="FW18131" s="128"/>
      <c r="FX18131" s="128"/>
      <c r="FY18131" s="129"/>
      <c r="GA18131" s="128"/>
    </row>
    <row r="18132" spans="179:183" x14ac:dyDescent="0.35">
      <c r="FW18132" s="128"/>
      <c r="FX18132" s="128"/>
      <c r="FY18132" s="129"/>
      <c r="GA18132" s="128"/>
    </row>
    <row r="18133" spans="179:183" x14ac:dyDescent="0.35">
      <c r="FW18133" s="128"/>
      <c r="FX18133" s="128"/>
      <c r="FY18133" s="129"/>
      <c r="GA18133" s="128"/>
    </row>
    <row r="18134" spans="179:183" x14ac:dyDescent="0.35">
      <c r="FW18134" s="128"/>
      <c r="FX18134" s="128"/>
      <c r="FY18134" s="129"/>
      <c r="GA18134" s="128"/>
    </row>
    <row r="18135" spans="179:183" x14ac:dyDescent="0.35">
      <c r="FW18135" s="128"/>
      <c r="FX18135" s="128"/>
      <c r="FY18135" s="129"/>
      <c r="GA18135" s="128"/>
    </row>
    <row r="18136" spans="179:183" x14ac:dyDescent="0.35">
      <c r="FW18136" s="128"/>
      <c r="FX18136" s="128"/>
      <c r="FY18136" s="129"/>
      <c r="GA18136" s="128"/>
    </row>
    <row r="18137" spans="179:183" x14ac:dyDescent="0.35">
      <c r="FW18137" s="128"/>
      <c r="FX18137" s="128"/>
      <c r="FY18137" s="129"/>
      <c r="GA18137" s="128"/>
    </row>
    <row r="18138" spans="179:183" x14ac:dyDescent="0.35">
      <c r="FW18138" s="128"/>
      <c r="FX18138" s="128"/>
      <c r="FY18138" s="129"/>
      <c r="GA18138" s="128"/>
    </row>
    <row r="18139" spans="179:183" x14ac:dyDescent="0.35">
      <c r="FW18139" s="128"/>
      <c r="FX18139" s="128"/>
      <c r="FY18139" s="129"/>
      <c r="GA18139" s="128"/>
    </row>
    <row r="18140" spans="179:183" x14ac:dyDescent="0.35">
      <c r="FW18140" s="128"/>
      <c r="FX18140" s="128"/>
      <c r="FY18140" s="129"/>
      <c r="GA18140" s="128"/>
    </row>
    <row r="18141" spans="179:183" x14ac:dyDescent="0.35">
      <c r="FW18141" s="128"/>
      <c r="FX18141" s="128"/>
      <c r="FY18141" s="129"/>
      <c r="GA18141" s="128"/>
    </row>
    <row r="18142" spans="179:183" x14ac:dyDescent="0.35">
      <c r="FW18142" s="128"/>
      <c r="FX18142" s="128"/>
      <c r="FY18142" s="129"/>
      <c r="GA18142" s="128"/>
    </row>
    <row r="18143" spans="179:183" x14ac:dyDescent="0.35">
      <c r="FW18143" s="128"/>
      <c r="FX18143" s="128"/>
      <c r="FY18143" s="129"/>
      <c r="GA18143" s="128"/>
    </row>
    <row r="18144" spans="179:183" x14ac:dyDescent="0.35">
      <c r="FW18144" s="128"/>
      <c r="FX18144" s="128"/>
      <c r="FY18144" s="129"/>
      <c r="GA18144" s="128"/>
    </row>
    <row r="18145" spans="179:183" x14ac:dyDescent="0.35">
      <c r="FW18145" s="128"/>
      <c r="FX18145" s="128"/>
      <c r="FY18145" s="129"/>
      <c r="GA18145" s="128"/>
    </row>
    <row r="18146" spans="179:183" x14ac:dyDescent="0.35">
      <c r="FW18146" s="128"/>
      <c r="FX18146" s="128"/>
      <c r="FY18146" s="129"/>
      <c r="GA18146" s="128"/>
    </row>
    <row r="18147" spans="179:183" x14ac:dyDescent="0.35">
      <c r="FW18147" s="128"/>
      <c r="FX18147" s="128"/>
      <c r="FY18147" s="129"/>
      <c r="GA18147" s="128"/>
    </row>
    <row r="18148" spans="179:183" x14ac:dyDescent="0.35">
      <c r="FW18148" s="128"/>
      <c r="FX18148" s="128"/>
      <c r="FY18148" s="129"/>
      <c r="GA18148" s="128"/>
    </row>
    <row r="18149" spans="179:183" x14ac:dyDescent="0.35">
      <c r="FW18149" s="128"/>
      <c r="FX18149" s="128"/>
      <c r="FY18149" s="129"/>
      <c r="GA18149" s="128"/>
    </row>
    <row r="18150" spans="179:183" x14ac:dyDescent="0.35">
      <c r="FW18150" s="128"/>
      <c r="FX18150" s="128"/>
      <c r="FY18150" s="129"/>
      <c r="GA18150" s="128"/>
    </row>
    <row r="18151" spans="179:183" x14ac:dyDescent="0.35">
      <c r="FW18151" s="128"/>
      <c r="FX18151" s="128"/>
      <c r="FY18151" s="129"/>
      <c r="GA18151" s="128"/>
    </row>
    <row r="18152" spans="179:183" x14ac:dyDescent="0.35">
      <c r="FW18152" s="128"/>
      <c r="FX18152" s="128"/>
      <c r="FY18152" s="129"/>
      <c r="GA18152" s="128"/>
    </row>
    <row r="18153" spans="179:183" x14ac:dyDescent="0.35">
      <c r="FW18153" s="128"/>
      <c r="FX18153" s="128"/>
      <c r="FY18153" s="129"/>
      <c r="GA18153" s="128"/>
    </row>
    <row r="18154" spans="179:183" x14ac:dyDescent="0.35">
      <c r="FW18154" s="128"/>
      <c r="FX18154" s="128"/>
      <c r="FY18154" s="129"/>
      <c r="GA18154" s="128"/>
    </row>
    <row r="18155" spans="179:183" x14ac:dyDescent="0.35">
      <c r="FW18155" s="128"/>
      <c r="FX18155" s="128"/>
      <c r="FY18155" s="129"/>
      <c r="GA18155" s="128"/>
    </row>
    <row r="18156" spans="179:183" x14ac:dyDescent="0.35">
      <c r="FW18156" s="128"/>
      <c r="FX18156" s="128"/>
      <c r="FY18156" s="129"/>
      <c r="GA18156" s="128"/>
    </row>
    <row r="18157" spans="179:183" x14ac:dyDescent="0.35">
      <c r="FW18157" s="128"/>
      <c r="FX18157" s="128"/>
      <c r="FY18157" s="129"/>
      <c r="GA18157" s="128"/>
    </row>
    <row r="18158" spans="179:183" x14ac:dyDescent="0.35">
      <c r="FW18158" s="128"/>
      <c r="FX18158" s="128"/>
      <c r="FY18158" s="129"/>
      <c r="GA18158" s="128"/>
    </row>
    <row r="18159" spans="179:183" x14ac:dyDescent="0.35">
      <c r="FW18159" s="128"/>
      <c r="FX18159" s="128"/>
      <c r="FY18159" s="129"/>
      <c r="GA18159" s="128"/>
    </row>
    <row r="18160" spans="179:183" x14ac:dyDescent="0.35">
      <c r="FW18160" s="128"/>
      <c r="FX18160" s="128"/>
      <c r="FY18160" s="129"/>
      <c r="GA18160" s="128"/>
    </row>
    <row r="18161" spans="179:183" x14ac:dyDescent="0.35">
      <c r="FW18161" s="128"/>
      <c r="FX18161" s="128"/>
      <c r="FY18161" s="129"/>
      <c r="GA18161" s="128"/>
    </row>
    <row r="18162" spans="179:183" x14ac:dyDescent="0.35">
      <c r="FW18162" s="128"/>
      <c r="FX18162" s="128"/>
      <c r="FY18162" s="129"/>
      <c r="GA18162" s="128"/>
    </row>
    <row r="18163" spans="179:183" x14ac:dyDescent="0.35">
      <c r="FW18163" s="128"/>
      <c r="FX18163" s="128"/>
      <c r="FY18163" s="129"/>
      <c r="GA18163" s="128"/>
    </row>
    <row r="18164" spans="179:183" x14ac:dyDescent="0.35">
      <c r="FW18164" s="128"/>
      <c r="FX18164" s="128"/>
      <c r="FY18164" s="129"/>
      <c r="GA18164" s="128"/>
    </row>
    <row r="18165" spans="179:183" x14ac:dyDescent="0.35">
      <c r="FW18165" s="128"/>
      <c r="FX18165" s="128"/>
      <c r="FY18165" s="129"/>
      <c r="GA18165" s="128"/>
    </row>
    <row r="18166" spans="179:183" x14ac:dyDescent="0.35">
      <c r="FW18166" s="128"/>
      <c r="FX18166" s="128"/>
      <c r="FY18166" s="129"/>
      <c r="GA18166" s="128"/>
    </row>
    <row r="18167" spans="179:183" x14ac:dyDescent="0.35">
      <c r="FW18167" s="128"/>
      <c r="FX18167" s="128"/>
      <c r="FY18167" s="129"/>
      <c r="GA18167" s="128"/>
    </row>
    <row r="18168" spans="179:183" x14ac:dyDescent="0.35">
      <c r="FW18168" s="128"/>
      <c r="FX18168" s="128"/>
      <c r="FY18168" s="129"/>
      <c r="GA18168" s="128"/>
    </row>
    <row r="18169" spans="179:183" x14ac:dyDescent="0.35">
      <c r="FW18169" s="128"/>
      <c r="FX18169" s="128"/>
      <c r="FY18169" s="129"/>
      <c r="GA18169" s="128"/>
    </row>
    <row r="18170" spans="179:183" x14ac:dyDescent="0.35">
      <c r="FW18170" s="128"/>
      <c r="FX18170" s="128"/>
      <c r="FY18170" s="129"/>
      <c r="GA18170" s="128"/>
    </row>
    <row r="18171" spans="179:183" x14ac:dyDescent="0.35">
      <c r="FW18171" s="128"/>
      <c r="FX18171" s="128"/>
      <c r="FY18171" s="129"/>
      <c r="GA18171" s="128"/>
    </row>
    <row r="18172" spans="179:183" x14ac:dyDescent="0.35">
      <c r="FW18172" s="128"/>
      <c r="FX18172" s="128"/>
      <c r="FY18172" s="129"/>
      <c r="GA18172" s="128"/>
    </row>
    <row r="18173" spans="179:183" x14ac:dyDescent="0.35">
      <c r="FW18173" s="128"/>
      <c r="FX18173" s="128"/>
      <c r="FY18173" s="129"/>
      <c r="GA18173" s="128"/>
    </row>
    <row r="18174" spans="179:183" x14ac:dyDescent="0.35">
      <c r="FW18174" s="128"/>
      <c r="FX18174" s="128"/>
      <c r="FY18174" s="129"/>
      <c r="GA18174" s="128"/>
    </row>
    <row r="18175" spans="179:183" x14ac:dyDescent="0.35">
      <c r="FW18175" s="128"/>
      <c r="FX18175" s="128"/>
      <c r="FY18175" s="129"/>
      <c r="GA18175" s="128"/>
    </row>
    <row r="18176" spans="179:183" x14ac:dyDescent="0.35">
      <c r="FW18176" s="128"/>
      <c r="FX18176" s="128"/>
      <c r="FY18176" s="129"/>
      <c r="GA18176" s="128"/>
    </row>
    <row r="18177" spans="179:183" x14ac:dyDescent="0.35">
      <c r="FW18177" s="128"/>
      <c r="FX18177" s="128"/>
      <c r="FY18177" s="129"/>
      <c r="GA18177" s="128"/>
    </row>
    <row r="18178" spans="179:183" x14ac:dyDescent="0.35">
      <c r="FW18178" s="128"/>
      <c r="FX18178" s="128"/>
      <c r="FY18178" s="129"/>
      <c r="GA18178" s="128"/>
    </row>
    <row r="18179" spans="179:183" x14ac:dyDescent="0.35">
      <c r="FW18179" s="128"/>
      <c r="FX18179" s="128"/>
      <c r="FY18179" s="129"/>
      <c r="GA18179" s="128"/>
    </row>
    <row r="18180" spans="179:183" x14ac:dyDescent="0.35">
      <c r="FW18180" s="128"/>
      <c r="FX18180" s="128"/>
      <c r="FY18180" s="129"/>
      <c r="GA18180" s="128"/>
    </row>
    <row r="18181" spans="179:183" x14ac:dyDescent="0.35">
      <c r="FW18181" s="128"/>
      <c r="FX18181" s="128"/>
      <c r="FY18181" s="129"/>
      <c r="GA18181" s="128"/>
    </row>
    <row r="18182" spans="179:183" x14ac:dyDescent="0.35">
      <c r="FW18182" s="128"/>
      <c r="FX18182" s="128"/>
      <c r="FY18182" s="129"/>
      <c r="GA18182" s="128"/>
    </row>
    <row r="18183" spans="179:183" x14ac:dyDescent="0.35">
      <c r="FW18183" s="128"/>
      <c r="FX18183" s="128"/>
      <c r="FY18183" s="129"/>
      <c r="GA18183" s="128"/>
    </row>
    <row r="18184" spans="179:183" x14ac:dyDescent="0.35">
      <c r="FW18184" s="128"/>
      <c r="FX18184" s="128"/>
      <c r="FY18184" s="129"/>
      <c r="GA18184" s="128"/>
    </row>
    <row r="18185" spans="179:183" x14ac:dyDescent="0.35">
      <c r="FW18185" s="128"/>
      <c r="FX18185" s="128"/>
      <c r="FY18185" s="129"/>
      <c r="GA18185" s="128"/>
    </row>
    <row r="18186" spans="179:183" x14ac:dyDescent="0.35">
      <c r="FW18186" s="128"/>
      <c r="FX18186" s="128"/>
      <c r="FY18186" s="129"/>
      <c r="GA18186" s="128"/>
    </row>
    <row r="18187" spans="179:183" x14ac:dyDescent="0.35">
      <c r="FW18187" s="128"/>
      <c r="FX18187" s="128"/>
      <c r="FY18187" s="129"/>
      <c r="GA18187" s="128"/>
    </row>
    <row r="18188" spans="179:183" x14ac:dyDescent="0.35">
      <c r="FW18188" s="128"/>
      <c r="FX18188" s="128"/>
      <c r="FY18188" s="129"/>
      <c r="GA18188" s="128"/>
    </row>
    <row r="18189" spans="179:183" x14ac:dyDescent="0.35">
      <c r="FW18189" s="128"/>
      <c r="FX18189" s="128"/>
      <c r="FY18189" s="129"/>
      <c r="GA18189" s="128"/>
    </row>
    <row r="18190" spans="179:183" x14ac:dyDescent="0.35">
      <c r="FW18190" s="128"/>
      <c r="FX18190" s="128"/>
      <c r="FY18190" s="129"/>
      <c r="GA18190" s="128"/>
    </row>
    <row r="18191" spans="179:183" x14ac:dyDescent="0.35">
      <c r="FW18191" s="128"/>
      <c r="FX18191" s="128"/>
      <c r="FY18191" s="129"/>
      <c r="GA18191" s="128"/>
    </row>
    <row r="18192" spans="179:183" x14ac:dyDescent="0.35">
      <c r="FW18192" s="128"/>
      <c r="FX18192" s="128"/>
      <c r="FY18192" s="129"/>
      <c r="GA18192" s="128"/>
    </row>
    <row r="18193" spans="179:183" x14ac:dyDescent="0.35">
      <c r="FW18193" s="128"/>
      <c r="FX18193" s="128"/>
      <c r="FY18193" s="129"/>
      <c r="GA18193" s="128"/>
    </row>
    <row r="18194" spans="179:183" x14ac:dyDescent="0.35">
      <c r="FW18194" s="128"/>
      <c r="FX18194" s="128"/>
      <c r="FY18194" s="129"/>
      <c r="GA18194" s="128"/>
    </row>
    <row r="18195" spans="179:183" x14ac:dyDescent="0.35">
      <c r="FW18195" s="128"/>
      <c r="FX18195" s="128"/>
      <c r="FY18195" s="129"/>
      <c r="GA18195" s="128"/>
    </row>
    <row r="18196" spans="179:183" x14ac:dyDescent="0.35">
      <c r="FW18196" s="128"/>
      <c r="FX18196" s="128"/>
      <c r="FY18196" s="129"/>
      <c r="GA18196" s="128"/>
    </row>
    <row r="18197" spans="179:183" x14ac:dyDescent="0.35">
      <c r="FW18197" s="128"/>
      <c r="FX18197" s="128"/>
      <c r="FY18197" s="129"/>
      <c r="GA18197" s="128"/>
    </row>
    <row r="18198" spans="179:183" x14ac:dyDescent="0.35">
      <c r="FW18198" s="128"/>
      <c r="FX18198" s="128"/>
      <c r="FY18198" s="129"/>
      <c r="GA18198" s="128"/>
    </row>
    <row r="18199" spans="179:183" x14ac:dyDescent="0.35">
      <c r="FW18199" s="128"/>
      <c r="FX18199" s="128"/>
      <c r="FY18199" s="129"/>
      <c r="GA18199" s="128"/>
    </row>
    <row r="18200" spans="179:183" x14ac:dyDescent="0.35">
      <c r="FW18200" s="128"/>
      <c r="FX18200" s="128"/>
      <c r="FY18200" s="129"/>
      <c r="GA18200" s="128"/>
    </row>
    <row r="18201" spans="179:183" x14ac:dyDescent="0.35">
      <c r="FW18201" s="128"/>
      <c r="FX18201" s="128"/>
      <c r="FY18201" s="129"/>
      <c r="GA18201" s="128"/>
    </row>
    <row r="18202" spans="179:183" x14ac:dyDescent="0.35">
      <c r="FW18202" s="128"/>
      <c r="FX18202" s="128"/>
      <c r="FY18202" s="129"/>
      <c r="GA18202" s="128"/>
    </row>
    <row r="18203" spans="179:183" x14ac:dyDescent="0.35">
      <c r="FW18203" s="128"/>
      <c r="FX18203" s="128"/>
      <c r="FY18203" s="129"/>
      <c r="GA18203" s="128"/>
    </row>
    <row r="18204" spans="179:183" x14ac:dyDescent="0.35">
      <c r="FW18204" s="128"/>
      <c r="FX18204" s="128"/>
      <c r="FY18204" s="129"/>
      <c r="GA18204" s="128"/>
    </row>
    <row r="18205" spans="179:183" x14ac:dyDescent="0.35">
      <c r="FW18205" s="128"/>
      <c r="FX18205" s="128"/>
      <c r="FY18205" s="129"/>
      <c r="GA18205" s="128"/>
    </row>
    <row r="18206" spans="179:183" x14ac:dyDescent="0.35">
      <c r="FW18206" s="128"/>
      <c r="FX18206" s="128"/>
      <c r="FY18206" s="129"/>
      <c r="GA18206" s="128"/>
    </row>
    <row r="18207" spans="179:183" x14ac:dyDescent="0.35">
      <c r="FW18207" s="128"/>
      <c r="FX18207" s="128"/>
      <c r="FY18207" s="129"/>
      <c r="GA18207" s="128"/>
    </row>
    <row r="18208" spans="179:183" x14ac:dyDescent="0.35">
      <c r="FW18208" s="128"/>
      <c r="FX18208" s="128"/>
      <c r="FY18208" s="129"/>
      <c r="GA18208" s="128"/>
    </row>
    <row r="18209" spans="179:183" x14ac:dyDescent="0.35">
      <c r="FW18209" s="128"/>
      <c r="FX18209" s="128"/>
      <c r="FY18209" s="129"/>
      <c r="GA18209" s="128"/>
    </row>
    <row r="18210" spans="179:183" x14ac:dyDescent="0.35">
      <c r="FW18210" s="128"/>
      <c r="FX18210" s="128"/>
      <c r="FY18210" s="129"/>
      <c r="GA18210" s="128"/>
    </row>
    <row r="18211" spans="179:183" x14ac:dyDescent="0.35">
      <c r="FW18211" s="128"/>
      <c r="FX18211" s="128"/>
      <c r="FY18211" s="129"/>
      <c r="GA18211" s="128"/>
    </row>
    <row r="18212" spans="179:183" x14ac:dyDescent="0.35">
      <c r="FW18212" s="128"/>
      <c r="FX18212" s="128"/>
      <c r="FY18212" s="129"/>
      <c r="GA18212" s="128"/>
    </row>
    <row r="18213" spans="179:183" x14ac:dyDescent="0.35">
      <c r="FW18213" s="128"/>
      <c r="FX18213" s="128"/>
      <c r="FY18213" s="129"/>
      <c r="GA18213" s="128"/>
    </row>
    <row r="18214" spans="179:183" x14ac:dyDescent="0.35">
      <c r="FW18214" s="128"/>
      <c r="FX18214" s="128"/>
      <c r="FY18214" s="129"/>
      <c r="GA18214" s="128"/>
    </row>
    <row r="18215" spans="179:183" x14ac:dyDescent="0.35">
      <c r="FW18215" s="128"/>
      <c r="FX18215" s="128"/>
      <c r="FY18215" s="129"/>
      <c r="GA18215" s="128"/>
    </row>
    <row r="18216" spans="179:183" x14ac:dyDescent="0.35">
      <c r="FW18216" s="128"/>
      <c r="FX18216" s="128"/>
      <c r="FY18216" s="129"/>
      <c r="GA18216" s="128"/>
    </row>
    <row r="18217" spans="179:183" x14ac:dyDescent="0.35">
      <c r="FW18217" s="128"/>
      <c r="FX18217" s="128"/>
      <c r="FY18217" s="129"/>
      <c r="GA18217" s="128"/>
    </row>
    <row r="18218" spans="179:183" x14ac:dyDescent="0.35">
      <c r="FW18218" s="128"/>
      <c r="FX18218" s="128"/>
      <c r="FY18218" s="129"/>
      <c r="GA18218" s="128"/>
    </row>
    <row r="18219" spans="179:183" x14ac:dyDescent="0.35">
      <c r="FW18219" s="128"/>
      <c r="FX18219" s="128"/>
      <c r="FY18219" s="129"/>
      <c r="GA18219" s="128"/>
    </row>
    <row r="18220" spans="179:183" x14ac:dyDescent="0.35">
      <c r="FW18220" s="128"/>
      <c r="FX18220" s="128"/>
      <c r="FY18220" s="129"/>
      <c r="GA18220" s="128"/>
    </row>
    <row r="18221" spans="179:183" x14ac:dyDescent="0.35">
      <c r="FW18221" s="128"/>
      <c r="FX18221" s="128"/>
      <c r="FY18221" s="129"/>
      <c r="GA18221" s="128"/>
    </row>
    <row r="18222" spans="179:183" x14ac:dyDescent="0.35">
      <c r="FW18222" s="128"/>
      <c r="FX18222" s="128"/>
      <c r="FY18222" s="129"/>
      <c r="GA18222" s="128"/>
    </row>
    <row r="18223" spans="179:183" x14ac:dyDescent="0.35">
      <c r="FW18223" s="128"/>
      <c r="FX18223" s="128"/>
      <c r="FY18223" s="129"/>
      <c r="GA18223" s="128"/>
    </row>
    <row r="18224" spans="179:183" x14ac:dyDescent="0.35">
      <c r="FW18224" s="128"/>
      <c r="FX18224" s="128"/>
      <c r="FY18224" s="129"/>
      <c r="GA18224" s="128"/>
    </row>
    <row r="18225" spans="179:183" x14ac:dyDescent="0.35">
      <c r="FW18225" s="128"/>
      <c r="FX18225" s="128"/>
      <c r="FY18225" s="129"/>
      <c r="GA18225" s="128"/>
    </row>
    <row r="18226" spans="179:183" x14ac:dyDescent="0.35">
      <c r="FW18226" s="128"/>
      <c r="FX18226" s="128"/>
      <c r="FY18226" s="129"/>
      <c r="GA18226" s="128"/>
    </row>
    <row r="18227" spans="179:183" x14ac:dyDescent="0.35">
      <c r="FW18227" s="128"/>
      <c r="FX18227" s="128"/>
      <c r="FY18227" s="129"/>
      <c r="GA18227" s="128"/>
    </row>
    <row r="18228" spans="179:183" x14ac:dyDescent="0.35">
      <c r="FW18228" s="128"/>
      <c r="FX18228" s="128"/>
      <c r="FY18228" s="129"/>
      <c r="GA18228" s="128"/>
    </row>
    <row r="18229" spans="179:183" x14ac:dyDescent="0.35">
      <c r="FW18229" s="128"/>
      <c r="FX18229" s="128"/>
      <c r="FY18229" s="129"/>
      <c r="GA18229" s="128"/>
    </row>
    <row r="18230" spans="179:183" x14ac:dyDescent="0.35">
      <c r="FW18230" s="128"/>
      <c r="FX18230" s="128"/>
      <c r="FY18230" s="129"/>
      <c r="GA18230" s="128"/>
    </row>
    <row r="18231" spans="179:183" x14ac:dyDescent="0.35">
      <c r="FW18231" s="128"/>
      <c r="FX18231" s="128"/>
      <c r="FY18231" s="129"/>
      <c r="GA18231" s="128"/>
    </row>
    <row r="18232" spans="179:183" x14ac:dyDescent="0.35">
      <c r="FW18232" s="128"/>
      <c r="FX18232" s="128"/>
      <c r="FY18232" s="129"/>
      <c r="GA18232" s="128"/>
    </row>
    <row r="18233" spans="179:183" x14ac:dyDescent="0.35">
      <c r="FW18233" s="128"/>
      <c r="FX18233" s="128"/>
      <c r="FY18233" s="129"/>
      <c r="GA18233" s="128"/>
    </row>
    <row r="18234" spans="179:183" x14ac:dyDescent="0.35">
      <c r="FW18234" s="128"/>
      <c r="FX18234" s="128"/>
      <c r="FY18234" s="129"/>
      <c r="GA18234" s="128"/>
    </row>
    <row r="18235" spans="179:183" x14ac:dyDescent="0.35">
      <c r="FW18235" s="128"/>
      <c r="FX18235" s="128"/>
      <c r="FY18235" s="129"/>
      <c r="GA18235" s="128"/>
    </row>
    <row r="18236" spans="179:183" x14ac:dyDescent="0.35">
      <c r="FW18236" s="128"/>
      <c r="FX18236" s="128"/>
      <c r="FY18236" s="129"/>
      <c r="GA18236" s="128"/>
    </row>
    <row r="18237" spans="179:183" x14ac:dyDescent="0.35">
      <c r="FW18237" s="128"/>
      <c r="FX18237" s="128"/>
      <c r="FY18237" s="129"/>
      <c r="GA18237" s="128"/>
    </row>
    <row r="18238" spans="179:183" x14ac:dyDescent="0.35">
      <c r="FW18238" s="128"/>
      <c r="FX18238" s="128"/>
      <c r="FY18238" s="129"/>
      <c r="GA18238" s="128"/>
    </row>
    <row r="18239" spans="179:183" x14ac:dyDescent="0.35">
      <c r="FW18239" s="128"/>
      <c r="FX18239" s="128"/>
      <c r="FY18239" s="129"/>
      <c r="GA18239" s="128"/>
    </row>
    <row r="18240" spans="179:183" x14ac:dyDescent="0.35">
      <c r="FW18240" s="128"/>
      <c r="FX18240" s="128"/>
      <c r="FY18240" s="129"/>
      <c r="GA18240" s="128"/>
    </row>
    <row r="18241" spans="179:183" x14ac:dyDescent="0.35">
      <c r="FW18241" s="128"/>
      <c r="FX18241" s="128"/>
      <c r="FY18241" s="129"/>
      <c r="GA18241" s="128"/>
    </row>
    <row r="18242" spans="179:183" x14ac:dyDescent="0.35">
      <c r="FW18242" s="128"/>
      <c r="FX18242" s="128"/>
      <c r="FY18242" s="129"/>
      <c r="GA18242" s="128"/>
    </row>
    <row r="18243" spans="179:183" x14ac:dyDescent="0.35">
      <c r="FW18243" s="128"/>
      <c r="FX18243" s="128"/>
      <c r="FY18243" s="129"/>
      <c r="GA18243" s="128"/>
    </row>
    <row r="18244" spans="179:183" x14ac:dyDescent="0.35">
      <c r="FW18244" s="128"/>
      <c r="FX18244" s="128"/>
      <c r="FY18244" s="129"/>
      <c r="GA18244" s="128"/>
    </row>
    <row r="18245" spans="179:183" x14ac:dyDescent="0.35">
      <c r="FW18245" s="128"/>
      <c r="FX18245" s="128"/>
      <c r="FY18245" s="129"/>
      <c r="GA18245" s="128"/>
    </row>
    <row r="18246" spans="179:183" x14ac:dyDescent="0.35">
      <c r="FW18246" s="128"/>
      <c r="FX18246" s="128"/>
      <c r="FY18246" s="129"/>
      <c r="GA18246" s="128"/>
    </row>
    <row r="18247" spans="179:183" x14ac:dyDescent="0.35">
      <c r="FW18247" s="128"/>
      <c r="FX18247" s="128"/>
      <c r="FY18247" s="129"/>
      <c r="GA18247" s="128"/>
    </row>
    <row r="18248" spans="179:183" x14ac:dyDescent="0.35">
      <c r="FW18248" s="128"/>
      <c r="FX18248" s="128"/>
      <c r="FY18248" s="129"/>
      <c r="GA18248" s="128"/>
    </row>
    <row r="18249" spans="179:183" x14ac:dyDescent="0.35">
      <c r="FW18249" s="128"/>
      <c r="FX18249" s="128"/>
      <c r="FY18249" s="129"/>
      <c r="GA18249" s="128"/>
    </row>
    <row r="18250" spans="179:183" x14ac:dyDescent="0.35">
      <c r="FW18250" s="128"/>
      <c r="FX18250" s="128"/>
      <c r="FY18250" s="129"/>
      <c r="GA18250" s="128"/>
    </row>
    <row r="18251" spans="179:183" x14ac:dyDescent="0.35">
      <c r="FW18251" s="128"/>
      <c r="FX18251" s="128"/>
      <c r="FY18251" s="129"/>
      <c r="GA18251" s="128"/>
    </row>
    <row r="18252" spans="179:183" x14ac:dyDescent="0.35">
      <c r="FW18252" s="128"/>
      <c r="FX18252" s="128"/>
      <c r="FY18252" s="129"/>
      <c r="GA18252" s="128"/>
    </row>
    <row r="18253" spans="179:183" x14ac:dyDescent="0.35">
      <c r="FW18253" s="128"/>
      <c r="FX18253" s="128"/>
      <c r="FY18253" s="129"/>
      <c r="GA18253" s="128"/>
    </row>
    <row r="18254" spans="179:183" x14ac:dyDescent="0.35">
      <c r="FW18254" s="128"/>
      <c r="FX18254" s="128"/>
      <c r="FY18254" s="129"/>
      <c r="GA18254" s="128"/>
    </row>
    <row r="18255" spans="179:183" x14ac:dyDescent="0.35">
      <c r="FW18255" s="128"/>
      <c r="FX18255" s="128"/>
      <c r="FY18255" s="129"/>
      <c r="GA18255" s="128"/>
    </row>
    <row r="18256" spans="179:183" x14ac:dyDescent="0.35">
      <c r="FW18256" s="128"/>
      <c r="FX18256" s="128"/>
      <c r="FY18256" s="129"/>
      <c r="GA18256" s="128"/>
    </row>
    <row r="18257" spans="179:183" x14ac:dyDescent="0.35">
      <c r="FW18257" s="128"/>
      <c r="FX18257" s="128"/>
      <c r="FY18257" s="129"/>
      <c r="GA18257" s="128"/>
    </row>
    <row r="18258" spans="179:183" x14ac:dyDescent="0.35">
      <c r="FW18258" s="128"/>
      <c r="FX18258" s="128"/>
      <c r="FY18258" s="129"/>
      <c r="GA18258" s="128"/>
    </row>
    <row r="18259" spans="179:183" x14ac:dyDescent="0.35">
      <c r="FW18259" s="128"/>
      <c r="FX18259" s="128"/>
      <c r="FY18259" s="129"/>
      <c r="GA18259" s="128"/>
    </row>
    <row r="18260" spans="179:183" x14ac:dyDescent="0.35">
      <c r="FW18260" s="128"/>
      <c r="FX18260" s="128"/>
      <c r="FY18260" s="129"/>
      <c r="GA18260" s="128"/>
    </row>
    <row r="18261" spans="179:183" x14ac:dyDescent="0.35">
      <c r="FW18261" s="128"/>
      <c r="FX18261" s="128"/>
      <c r="FY18261" s="129"/>
      <c r="GA18261" s="128"/>
    </row>
    <row r="18262" spans="179:183" x14ac:dyDescent="0.35">
      <c r="FW18262" s="128"/>
      <c r="FX18262" s="128"/>
      <c r="FY18262" s="129"/>
      <c r="GA18262" s="128"/>
    </row>
    <row r="18263" spans="179:183" x14ac:dyDescent="0.35">
      <c r="FW18263" s="128"/>
      <c r="FX18263" s="128"/>
      <c r="FY18263" s="129"/>
      <c r="GA18263" s="128"/>
    </row>
    <row r="18264" spans="179:183" x14ac:dyDescent="0.35">
      <c r="FW18264" s="128"/>
      <c r="FX18264" s="128"/>
      <c r="FY18264" s="129"/>
      <c r="GA18264" s="128"/>
    </row>
    <row r="18265" spans="179:183" x14ac:dyDescent="0.35">
      <c r="FW18265" s="128"/>
      <c r="FX18265" s="128"/>
      <c r="FY18265" s="129"/>
      <c r="GA18265" s="128"/>
    </row>
    <row r="18266" spans="179:183" x14ac:dyDescent="0.35">
      <c r="FW18266" s="128"/>
      <c r="FX18266" s="128"/>
      <c r="FY18266" s="129"/>
      <c r="GA18266" s="128"/>
    </row>
    <row r="18267" spans="179:183" x14ac:dyDescent="0.35">
      <c r="FW18267" s="128"/>
      <c r="FX18267" s="128"/>
      <c r="FY18267" s="129"/>
      <c r="GA18267" s="128"/>
    </row>
    <row r="18268" spans="179:183" x14ac:dyDescent="0.35">
      <c r="FW18268" s="128"/>
      <c r="FX18268" s="128"/>
      <c r="FY18268" s="129"/>
      <c r="GA18268" s="128"/>
    </row>
    <row r="18269" spans="179:183" x14ac:dyDescent="0.35">
      <c r="FW18269" s="128"/>
      <c r="FX18269" s="128"/>
      <c r="FY18269" s="129"/>
      <c r="GA18269" s="128"/>
    </row>
    <row r="18270" spans="179:183" x14ac:dyDescent="0.35">
      <c r="FW18270" s="128"/>
      <c r="FX18270" s="128"/>
      <c r="FY18270" s="129"/>
      <c r="GA18270" s="128"/>
    </row>
    <row r="18271" spans="179:183" x14ac:dyDescent="0.35">
      <c r="FW18271" s="128"/>
      <c r="FX18271" s="128"/>
      <c r="FY18271" s="129"/>
      <c r="GA18271" s="128"/>
    </row>
    <row r="18272" spans="179:183" x14ac:dyDescent="0.35">
      <c r="FW18272" s="128"/>
      <c r="FX18272" s="128"/>
      <c r="FY18272" s="129"/>
      <c r="GA18272" s="128"/>
    </row>
    <row r="18273" spans="179:183" x14ac:dyDescent="0.35">
      <c r="FW18273" s="128"/>
      <c r="FX18273" s="128"/>
      <c r="FY18273" s="129"/>
      <c r="GA18273" s="128"/>
    </row>
    <row r="18274" spans="179:183" x14ac:dyDescent="0.35">
      <c r="FW18274" s="128"/>
      <c r="FX18274" s="128"/>
      <c r="FY18274" s="129"/>
      <c r="GA18274" s="128"/>
    </row>
    <row r="18275" spans="179:183" x14ac:dyDescent="0.35">
      <c r="FW18275" s="128"/>
      <c r="FX18275" s="128"/>
      <c r="FY18275" s="129"/>
      <c r="GA18275" s="128"/>
    </row>
    <row r="18276" spans="179:183" x14ac:dyDescent="0.35">
      <c r="FW18276" s="128"/>
      <c r="FX18276" s="128"/>
      <c r="FY18276" s="129"/>
      <c r="GA18276" s="128"/>
    </row>
    <row r="18277" spans="179:183" x14ac:dyDescent="0.35">
      <c r="FW18277" s="128"/>
      <c r="FX18277" s="128"/>
      <c r="FY18277" s="129"/>
      <c r="GA18277" s="128"/>
    </row>
    <row r="18278" spans="179:183" x14ac:dyDescent="0.35">
      <c r="FW18278" s="128"/>
      <c r="FX18278" s="128"/>
      <c r="FY18278" s="129"/>
      <c r="GA18278" s="128"/>
    </row>
    <row r="18279" spans="179:183" x14ac:dyDescent="0.35">
      <c r="FW18279" s="128"/>
      <c r="FX18279" s="128"/>
      <c r="FY18279" s="129"/>
      <c r="GA18279" s="128"/>
    </row>
    <row r="18280" spans="179:183" x14ac:dyDescent="0.35">
      <c r="FW18280" s="128"/>
      <c r="FX18280" s="128"/>
      <c r="FY18280" s="129"/>
      <c r="GA18280" s="128"/>
    </row>
    <row r="18281" spans="179:183" x14ac:dyDescent="0.35">
      <c r="FW18281" s="128"/>
      <c r="FX18281" s="128"/>
      <c r="FY18281" s="129"/>
      <c r="GA18281" s="128"/>
    </row>
    <row r="18282" spans="179:183" x14ac:dyDescent="0.35">
      <c r="FW18282" s="128"/>
      <c r="FX18282" s="128"/>
      <c r="FY18282" s="129"/>
      <c r="GA18282" s="128"/>
    </row>
    <row r="18283" spans="179:183" x14ac:dyDescent="0.35">
      <c r="FW18283" s="128"/>
      <c r="FX18283" s="128"/>
      <c r="FY18283" s="129"/>
      <c r="GA18283" s="128"/>
    </row>
    <row r="18284" spans="179:183" x14ac:dyDescent="0.35">
      <c r="FW18284" s="128"/>
      <c r="FX18284" s="128"/>
      <c r="FY18284" s="129"/>
      <c r="GA18284" s="128"/>
    </row>
    <row r="18285" spans="179:183" x14ac:dyDescent="0.35">
      <c r="FW18285" s="128"/>
      <c r="FX18285" s="128"/>
      <c r="FY18285" s="129"/>
      <c r="GA18285" s="128"/>
    </row>
    <row r="18286" spans="179:183" x14ac:dyDescent="0.35">
      <c r="FW18286" s="128"/>
      <c r="FX18286" s="128"/>
      <c r="FY18286" s="129"/>
      <c r="GA18286" s="128"/>
    </row>
    <row r="18287" spans="179:183" x14ac:dyDescent="0.35">
      <c r="FW18287" s="128"/>
      <c r="FX18287" s="128"/>
      <c r="FY18287" s="129"/>
      <c r="GA18287" s="128"/>
    </row>
    <row r="18288" spans="179:183" x14ac:dyDescent="0.35">
      <c r="FW18288" s="128"/>
      <c r="FX18288" s="128"/>
      <c r="FY18288" s="129"/>
      <c r="GA18288" s="128"/>
    </row>
    <row r="18289" spans="179:183" x14ac:dyDescent="0.35">
      <c r="FW18289" s="128"/>
      <c r="FX18289" s="128"/>
      <c r="FY18289" s="129"/>
      <c r="GA18289" s="128"/>
    </row>
    <row r="18290" spans="179:183" x14ac:dyDescent="0.35">
      <c r="FW18290" s="128"/>
      <c r="FX18290" s="128"/>
      <c r="FY18290" s="129"/>
      <c r="GA18290" s="128"/>
    </row>
    <row r="18291" spans="179:183" x14ac:dyDescent="0.35">
      <c r="FW18291" s="128"/>
      <c r="FX18291" s="128"/>
      <c r="FY18291" s="129"/>
      <c r="GA18291" s="128"/>
    </row>
    <row r="18292" spans="179:183" x14ac:dyDescent="0.35">
      <c r="FW18292" s="128"/>
      <c r="FX18292" s="128"/>
      <c r="FY18292" s="129"/>
      <c r="GA18292" s="128"/>
    </row>
    <row r="18293" spans="179:183" x14ac:dyDescent="0.35">
      <c r="FW18293" s="128"/>
      <c r="FX18293" s="128"/>
      <c r="FY18293" s="129"/>
      <c r="GA18293" s="128"/>
    </row>
    <row r="18294" spans="179:183" x14ac:dyDescent="0.35">
      <c r="FW18294" s="128"/>
      <c r="FX18294" s="128"/>
      <c r="FY18294" s="129"/>
      <c r="GA18294" s="128"/>
    </row>
    <row r="18295" spans="179:183" x14ac:dyDescent="0.35">
      <c r="FW18295" s="128"/>
      <c r="FX18295" s="128"/>
      <c r="FY18295" s="129"/>
      <c r="GA18295" s="128"/>
    </row>
    <row r="18296" spans="179:183" x14ac:dyDescent="0.35">
      <c r="FW18296" s="128"/>
      <c r="FX18296" s="128"/>
      <c r="FY18296" s="129"/>
      <c r="GA18296" s="128"/>
    </row>
    <row r="18297" spans="179:183" x14ac:dyDescent="0.35">
      <c r="FW18297" s="128"/>
      <c r="FX18297" s="128"/>
      <c r="FY18297" s="129"/>
      <c r="GA18297" s="128"/>
    </row>
    <row r="18298" spans="179:183" x14ac:dyDescent="0.35">
      <c r="FW18298" s="128"/>
      <c r="FX18298" s="128"/>
      <c r="FY18298" s="129"/>
      <c r="GA18298" s="128"/>
    </row>
    <row r="18299" spans="179:183" x14ac:dyDescent="0.35">
      <c r="FW18299" s="128"/>
      <c r="FX18299" s="128"/>
      <c r="FY18299" s="129"/>
      <c r="GA18299" s="128"/>
    </row>
    <row r="18300" spans="179:183" x14ac:dyDescent="0.35">
      <c r="FW18300" s="128"/>
      <c r="FX18300" s="128"/>
      <c r="FY18300" s="129"/>
      <c r="GA18300" s="128"/>
    </row>
    <row r="18301" spans="179:183" x14ac:dyDescent="0.35">
      <c r="FW18301" s="128"/>
      <c r="FX18301" s="128"/>
      <c r="FY18301" s="129"/>
      <c r="GA18301" s="128"/>
    </row>
    <row r="18302" spans="179:183" x14ac:dyDescent="0.35">
      <c r="FW18302" s="128"/>
      <c r="FX18302" s="128"/>
      <c r="FY18302" s="129"/>
      <c r="GA18302" s="128"/>
    </row>
    <row r="18303" spans="179:183" x14ac:dyDescent="0.35">
      <c r="FW18303" s="128"/>
      <c r="FX18303" s="128"/>
      <c r="FY18303" s="129"/>
      <c r="GA18303" s="128"/>
    </row>
    <row r="18304" spans="179:183" x14ac:dyDescent="0.35">
      <c r="FW18304" s="128"/>
      <c r="FX18304" s="128"/>
      <c r="FY18304" s="129"/>
      <c r="GA18304" s="128"/>
    </row>
    <row r="18305" spans="179:183" x14ac:dyDescent="0.35">
      <c r="FW18305" s="128"/>
      <c r="FX18305" s="128"/>
      <c r="FY18305" s="129"/>
      <c r="GA18305" s="128"/>
    </row>
    <row r="18306" spans="179:183" x14ac:dyDescent="0.35">
      <c r="FW18306" s="128"/>
      <c r="FX18306" s="128"/>
      <c r="FY18306" s="129"/>
      <c r="GA18306" s="128"/>
    </row>
    <row r="18307" spans="179:183" x14ac:dyDescent="0.35">
      <c r="FW18307" s="128"/>
      <c r="FX18307" s="128"/>
      <c r="FY18307" s="129"/>
      <c r="GA18307" s="128"/>
    </row>
    <row r="18308" spans="179:183" x14ac:dyDescent="0.35">
      <c r="FW18308" s="128"/>
      <c r="FX18308" s="128"/>
      <c r="FY18308" s="129"/>
      <c r="GA18308" s="128"/>
    </row>
    <row r="18309" spans="179:183" x14ac:dyDescent="0.35">
      <c r="FW18309" s="128"/>
      <c r="FX18309" s="128"/>
      <c r="FY18309" s="129"/>
      <c r="GA18309" s="128"/>
    </row>
    <row r="18310" spans="179:183" x14ac:dyDescent="0.35">
      <c r="FW18310" s="128"/>
      <c r="FX18310" s="128"/>
      <c r="FY18310" s="129"/>
      <c r="GA18310" s="128"/>
    </row>
    <row r="18311" spans="179:183" x14ac:dyDescent="0.35">
      <c r="FW18311" s="128"/>
      <c r="FX18311" s="128"/>
      <c r="FY18311" s="129"/>
      <c r="GA18311" s="128"/>
    </row>
    <row r="18312" spans="179:183" x14ac:dyDescent="0.35">
      <c r="FW18312" s="128"/>
      <c r="FX18312" s="128"/>
      <c r="FY18312" s="129"/>
      <c r="GA18312" s="128"/>
    </row>
    <row r="18313" spans="179:183" x14ac:dyDescent="0.35">
      <c r="FW18313" s="128"/>
      <c r="FX18313" s="128"/>
      <c r="FY18313" s="129"/>
      <c r="GA18313" s="128"/>
    </row>
    <row r="18314" spans="179:183" x14ac:dyDescent="0.35">
      <c r="FW18314" s="128"/>
      <c r="FX18314" s="128"/>
      <c r="FY18314" s="129"/>
      <c r="GA18314" s="128"/>
    </row>
    <row r="18315" spans="179:183" x14ac:dyDescent="0.35">
      <c r="FW18315" s="128"/>
      <c r="FX18315" s="128"/>
      <c r="FY18315" s="129"/>
      <c r="GA18315" s="128"/>
    </row>
    <row r="18316" spans="179:183" x14ac:dyDescent="0.35">
      <c r="FW18316" s="128"/>
      <c r="FX18316" s="128"/>
      <c r="FY18316" s="129"/>
      <c r="GA18316" s="128"/>
    </row>
    <row r="18317" spans="179:183" x14ac:dyDescent="0.35">
      <c r="FW18317" s="128"/>
      <c r="FX18317" s="128"/>
      <c r="FY18317" s="129"/>
      <c r="GA18317" s="128"/>
    </row>
    <row r="18318" spans="179:183" x14ac:dyDescent="0.35">
      <c r="FW18318" s="128"/>
      <c r="FX18318" s="128"/>
      <c r="FY18318" s="129"/>
      <c r="GA18318" s="128"/>
    </row>
    <row r="18319" spans="179:183" x14ac:dyDescent="0.35">
      <c r="FW18319" s="128"/>
      <c r="FX18319" s="128"/>
      <c r="FY18319" s="129"/>
      <c r="GA18319" s="128"/>
    </row>
    <row r="18320" spans="179:183" x14ac:dyDescent="0.35">
      <c r="FW18320" s="128"/>
      <c r="FX18320" s="128"/>
      <c r="FY18320" s="129"/>
      <c r="GA18320" s="128"/>
    </row>
    <row r="18321" spans="179:183" x14ac:dyDescent="0.35">
      <c r="FW18321" s="128"/>
      <c r="FX18321" s="128"/>
      <c r="FY18321" s="129"/>
      <c r="GA18321" s="128"/>
    </row>
    <row r="18322" spans="179:183" x14ac:dyDescent="0.35">
      <c r="FW18322" s="128"/>
      <c r="FX18322" s="128"/>
      <c r="FY18322" s="129"/>
      <c r="GA18322" s="128"/>
    </row>
    <row r="18323" spans="179:183" x14ac:dyDescent="0.35">
      <c r="FW18323" s="128"/>
      <c r="FX18323" s="128"/>
      <c r="FY18323" s="129"/>
      <c r="GA18323" s="128"/>
    </row>
    <row r="18324" spans="179:183" x14ac:dyDescent="0.35">
      <c r="FW18324" s="128"/>
      <c r="FX18324" s="128"/>
      <c r="FY18324" s="129"/>
      <c r="GA18324" s="128"/>
    </row>
    <row r="18325" spans="179:183" x14ac:dyDescent="0.35">
      <c r="FW18325" s="128"/>
      <c r="FX18325" s="128"/>
      <c r="FY18325" s="129"/>
      <c r="GA18325" s="128"/>
    </row>
    <row r="18326" spans="179:183" x14ac:dyDescent="0.35">
      <c r="FW18326" s="128"/>
      <c r="FX18326" s="128"/>
      <c r="FY18326" s="129"/>
      <c r="GA18326" s="128"/>
    </row>
    <row r="18327" spans="179:183" x14ac:dyDescent="0.35">
      <c r="FW18327" s="128"/>
      <c r="FX18327" s="128"/>
      <c r="FY18327" s="129"/>
      <c r="GA18327" s="128"/>
    </row>
    <row r="18328" spans="179:183" x14ac:dyDescent="0.35">
      <c r="FW18328" s="128"/>
      <c r="FX18328" s="128"/>
      <c r="FY18328" s="129"/>
      <c r="GA18328" s="128"/>
    </row>
    <row r="18329" spans="179:183" x14ac:dyDescent="0.35">
      <c r="FW18329" s="128"/>
      <c r="FX18329" s="128"/>
      <c r="FY18329" s="129"/>
      <c r="GA18329" s="128"/>
    </row>
    <row r="18330" spans="179:183" x14ac:dyDescent="0.35">
      <c r="FW18330" s="128"/>
      <c r="FX18330" s="128"/>
      <c r="FY18330" s="129"/>
      <c r="GA18330" s="128"/>
    </row>
    <row r="18331" spans="179:183" x14ac:dyDescent="0.35">
      <c r="FW18331" s="128"/>
      <c r="FX18331" s="128"/>
      <c r="FY18331" s="129"/>
      <c r="GA18331" s="128"/>
    </row>
    <row r="18332" spans="179:183" x14ac:dyDescent="0.35">
      <c r="FW18332" s="128"/>
      <c r="FX18332" s="128"/>
      <c r="FY18332" s="129"/>
      <c r="GA18332" s="128"/>
    </row>
    <row r="18333" spans="179:183" x14ac:dyDescent="0.35">
      <c r="FW18333" s="128"/>
      <c r="FX18333" s="128"/>
      <c r="FY18333" s="129"/>
      <c r="GA18333" s="128"/>
    </row>
    <row r="18334" spans="179:183" x14ac:dyDescent="0.35">
      <c r="FW18334" s="128"/>
      <c r="FX18334" s="128"/>
      <c r="FY18334" s="129"/>
      <c r="GA18334" s="128"/>
    </row>
    <row r="18335" spans="179:183" x14ac:dyDescent="0.35">
      <c r="FW18335" s="128"/>
      <c r="FX18335" s="128"/>
      <c r="FY18335" s="129"/>
      <c r="GA18335" s="128"/>
    </row>
    <row r="18336" spans="179:183" x14ac:dyDescent="0.35">
      <c r="FW18336" s="128"/>
      <c r="FX18336" s="128"/>
      <c r="FY18336" s="129"/>
      <c r="GA18336" s="128"/>
    </row>
    <row r="18337" spans="179:183" x14ac:dyDescent="0.35">
      <c r="FW18337" s="128"/>
      <c r="FX18337" s="128"/>
      <c r="FY18337" s="129"/>
      <c r="GA18337" s="128"/>
    </row>
    <row r="18338" spans="179:183" x14ac:dyDescent="0.35">
      <c r="FW18338" s="128"/>
      <c r="FX18338" s="128"/>
      <c r="FY18338" s="129"/>
      <c r="GA18338" s="128"/>
    </row>
    <row r="18339" spans="179:183" x14ac:dyDescent="0.35">
      <c r="FW18339" s="128"/>
      <c r="FX18339" s="128"/>
      <c r="FY18339" s="129"/>
      <c r="GA18339" s="128"/>
    </row>
    <row r="18340" spans="179:183" x14ac:dyDescent="0.35">
      <c r="FW18340" s="128"/>
      <c r="FX18340" s="128"/>
      <c r="FY18340" s="129"/>
      <c r="GA18340" s="128"/>
    </row>
    <row r="18341" spans="179:183" x14ac:dyDescent="0.35">
      <c r="FW18341" s="128"/>
      <c r="FX18341" s="128"/>
      <c r="FY18341" s="129"/>
      <c r="GA18341" s="128"/>
    </row>
    <row r="18342" spans="179:183" x14ac:dyDescent="0.35">
      <c r="FW18342" s="128"/>
      <c r="FX18342" s="128"/>
      <c r="FY18342" s="129"/>
      <c r="GA18342" s="128"/>
    </row>
    <row r="18343" spans="179:183" x14ac:dyDescent="0.35">
      <c r="FW18343" s="128"/>
      <c r="FX18343" s="128"/>
      <c r="FY18343" s="129"/>
      <c r="GA18343" s="128"/>
    </row>
    <row r="18344" spans="179:183" x14ac:dyDescent="0.35">
      <c r="FW18344" s="128"/>
      <c r="FX18344" s="128"/>
      <c r="FY18344" s="129"/>
      <c r="GA18344" s="128"/>
    </row>
    <row r="18345" spans="179:183" x14ac:dyDescent="0.35">
      <c r="FW18345" s="128"/>
      <c r="FX18345" s="128"/>
      <c r="FY18345" s="129"/>
      <c r="GA18345" s="128"/>
    </row>
    <row r="18346" spans="179:183" x14ac:dyDescent="0.35">
      <c r="FW18346" s="128"/>
      <c r="FX18346" s="128"/>
      <c r="FY18346" s="129"/>
      <c r="GA18346" s="128"/>
    </row>
    <row r="18347" spans="179:183" x14ac:dyDescent="0.35">
      <c r="FW18347" s="128"/>
      <c r="FX18347" s="128"/>
      <c r="FY18347" s="129"/>
      <c r="GA18347" s="128"/>
    </row>
    <row r="18348" spans="179:183" x14ac:dyDescent="0.35">
      <c r="FW18348" s="128"/>
      <c r="FX18348" s="128"/>
      <c r="FY18348" s="129"/>
      <c r="GA18348" s="128"/>
    </row>
    <row r="18349" spans="179:183" x14ac:dyDescent="0.35">
      <c r="FW18349" s="128"/>
      <c r="FX18349" s="128"/>
      <c r="FY18349" s="129"/>
      <c r="GA18349" s="128"/>
    </row>
    <row r="18350" spans="179:183" x14ac:dyDescent="0.35">
      <c r="FW18350" s="128"/>
      <c r="FX18350" s="128"/>
      <c r="FY18350" s="129"/>
      <c r="GA18350" s="128"/>
    </row>
    <row r="18351" spans="179:183" x14ac:dyDescent="0.35">
      <c r="FW18351" s="128"/>
      <c r="FX18351" s="128"/>
      <c r="FY18351" s="129"/>
      <c r="GA18351" s="128"/>
    </row>
    <row r="18352" spans="179:183" x14ac:dyDescent="0.35">
      <c r="FW18352" s="128"/>
      <c r="FX18352" s="128"/>
      <c r="FY18352" s="129"/>
      <c r="GA18352" s="128"/>
    </row>
    <row r="18353" spans="179:183" x14ac:dyDescent="0.35">
      <c r="FW18353" s="128"/>
      <c r="FX18353" s="128"/>
      <c r="FY18353" s="129"/>
      <c r="GA18353" s="128"/>
    </row>
    <row r="18354" spans="179:183" x14ac:dyDescent="0.35">
      <c r="FW18354" s="128"/>
      <c r="FX18354" s="128"/>
      <c r="FY18354" s="129"/>
      <c r="GA18354" s="128"/>
    </row>
    <row r="18355" spans="179:183" x14ac:dyDescent="0.35">
      <c r="FW18355" s="128"/>
      <c r="FX18355" s="128"/>
      <c r="FY18355" s="129"/>
      <c r="GA18355" s="128"/>
    </row>
    <row r="18356" spans="179:183" x14ac:dyDescent="0.35">
      <c r="FW18356" s="128"/>
      <c r="FX18356" s="128"/>
      <c r="FY18356" s="129"/>
      <c r="GA18356" s="128"/>
    </row>
    <row r="18357" spans="179:183" x14ac:dyDescent="0.35">
      <c r="FW18357" s="128"/>
      <c r="FX18357" s="128"/>
      <c r="FY18357" s="129"/>
      <c r="GA18357" s="128"/>
    </row>
    <row r="18358" spans="179:183" x14ac:dyDescent="0.35">
      <c r="FW18358" s="128"/>
      <c r="FX18358" s="128"/>
      <c r="FY18358" s="129"/>
      <c r="GA18358" s="128"/>
    </row>
    <row r="18359" spans="179:183" x14ac:dyDescent="0.35">
      <c r="FW18359" s="128"/>
      <c r="FX18359" s="128"/>
      <c r="FY18359" s="129"/>
      <c r="GA18359" s="128"/>
    </row>
    <row r="18360" spans="179:183" x14ac:dyDescent="0.35">
      <c r="FW18360" s="128"/>
      <c r="FX18360" s="128"/>
      <c r="FY18360" s="129"/>
      <c r="GA18360" s="128"/>
    </row>
    <row r="18361" spans="179:183" x14ac:dyDescent="0.35">
      <c r="FW18361" s="128"/>
      <c r="FX18361" s="128"/>
      <c r="FY18361" s="129"/>
      <c r="GA18361" s="128"/>
    </row>
    <row r="18362" spans="179:183" x14ac:dyDescent="0.35">
      <c r="FW18362" s="128"/>
      <c r="FX18362" s="128"/>
      <c r="FY18362" s="129"/>
      <c r="GA18362" s="128"/>
    </row>
    <row r="18363" spans="179:183" x14ac:dyDescent="0.35">
      <c r="FW18363" s="128"/>
      <c r="FX18363" s="128"/>
      <c r="FY18363" s="129"/>
      <c r="GA18363" s="128"/>
    </row>
    <row r="18364" spans="179:183" x14ac:dyDescent="0.35">
      <c r="FW18364" s="128"/>
      <c r="FX18364" s="128"/>
      <c r="FY18364" s="129"/>
      <c r="GA18364" s="128"/>
    </row>
    <row r="18365" spans="179:183" x14ac:dyDescent="0.35">
      <c r="FW18365" s="128"/>
      <c r="FX18365" s="128"/>
      <c r="FY18365" s="129"/>
      <c r="GA18365" s="128"/>
    </row>
    <row r="18366" spans="179:183" x14ac:dyDescent="0.35">
      <c r="FW18366" s="128"/>
      <c r="FX18366" s="128"/>
      <c r="FY18366" s="129"/>
      <c r="GA18366" s="128"/>
    </row>
    <row r="18367" spans="179:183" x14ac:dyDescent="0.35">
      <c r="FW18367" s="128"/>
      <c r="FX18367" s="128"/>
      <c r="FY18367" s="129"/>
      <c r="GA18367" s="128"/>
    </row>
    <row r="18368" spans="179:183" x14ac:dyDescent="0.35">
      <c r="FW18368" s="128"/>
      <c r="FX18368" s="128"/>
      <c r="FY18368" s="129"/>
      <c r="GA18368" s="128"/>
    </row>
    <row r="18369" spans="179:183" x14ac:dyDescent="0.35">
      <c r="FW18369" s="128"/>
      <c r="FX18369" s="128"/>
      <c r="FY18369" s="129"/>
      <c r="GA18369" s="128"/>
    </row>
    <row r="18370" spans="179:183" x14ac:dyDescent="0.35">
      <c r="FW18370" s="128"/>
      <c r="FX18370" s="128"/>
      <c r="FY18370" s="129"/>
      <c r="GA18370" s="128"/>
    </row>
    <row r="18371" spans="179:183" x14ac:dyDescent="0.35">
      <c r="FW18371" s="128"/>
      <c r="FX18371" s="128"/>
      <c r="FY18371" s="129"/>
      <c r="GA18371" s="128"/>
    </row>
    <row r="18372" spans="179:183" x14ac:dyDescent="0.35">
      <c r="FW18372" s="128"/>
      <c r="FX18372" s="128"/>
      <c r="FY18372" s="129"/>
      <c r="GA18372" s="128"/>
    </row>
    <row r="18373" spans="179:183" x14ac:dyDescent="0.35">
      <c r="FW18373" s="128"/>
      <c r="FX18373" s="128"/>
      <c r="FY18373" s="129"/>
      <c r="GA18373" s="128"/>
    </row>
    <row r="18374" spans="179:183" x14ac:dyDescent="0.35">
      <c r="FW18374" s="128"/>
      <c r="FX18374" s="128"/>
      <c r="FY18374" s="129"/>
      <c r="GA18374" s="128"/>
    </row>
    <row r="18375" spans="179:183" x14ac:dyDescent="0.35">
      <c r="FW18375" s="128"/>
      <c r="FX18375" s="128"/>
      <c r="FY18375" s="129"/>
      <c r="GA18375" s="128"/>
    </row>
    <row r="18376" spans="179:183" x14ac:dyDescent="0.35">
      <c r="FW18376" s="128"/>
      <c r="FX18376" s="128"/>
      <c r="FY18376" s="129"/>
      <c r="GA18376" s="128"/>
    </row>
    <row r="18377" spans="179:183" x14ac:dyDescent="0.35">
      <c r="FW18377" s="128"/>
      <c r="FX18377" s="128"/>
      <c r="FY18377" s="129"/>
      <c r="GA18377" s="128"/>
    </row>
    <row r="18378" spans="179:183" x14ac:dyDescent="0.35">
      <c r="FW18378" s="128"/>
      <c r="FX18378" s="128"/>
      <c r="FY18378" s="129"/>
      <c r="GA18378" s="128"/>
    </row>
    <row r="18379" spans="179:183" x14ac:dyDescent="0.35">
      <c r="FW18379" s="128"/>
      <c r="FX18379" s="128"/>
      <c r="FY18379" s="129"/>
      <c r="GA18379" s="128"/>
    </row>
    <row r="18380" spans="179:183" x14ac:dyDescent="0.35">
      <c r="FW18380" s="128"/>
      <c r="FX18380" s="128"/>
      <c r="FY18380" s="129"/>
      <c r="GA18380" s="128"/>
    </row>
    <row r="18381" spans="179:183" x14ac:dyDescent="0.35">
      <c r="FW18381" s="128"/>
      <c r="FX18381" s="128"/>
      <c r="FY18381" s="129"/>
      <c r="GA18381" s="128"/>
    </row>
    <row r="18382" spans="179:183" x14ac:dyDescent="0.35">
      <c r="FW18382" s="128"/>
      <c r="FX18382" s="128"/>
      <c r="FY18382" s="129"/>
      <c r="GA18382" s="128"/>
    </row>
    <row r="18383" spans="179:183" x14ac:dyDescent="0.35">
      <c r="FW18383" s="128"/>
      <c r="FX18383" s="128"/>
      <c r="FY18383" s="129"/>
      <c r="GA18383" s="128"/>
    </row>
    <row r="18384" spans="179:183" x14ac:dyDescent="0.35">
      <c r="FW18384" s="128"/>
      <c r="FX18384" s="128"/>
      <c r="FY18384" s="129"/>
      <c r="GA18384" s="128"/>
    </row>
    <row r="18385" spans="179:183" x14ac:dyDescent="0.35">
      <c r="FW18385" s="128"/>
      <c r="FX18385" s="128"/>
      <c r="FY18385" s="129"/>
      <c r="GA18385" s="128"/>
    </row>
    <row r="18386" spans="179:183" x14ac:dyDescent="0.35">
      <c r="FW18386" s="128"/>
      <c r="FX18386" s="128"/>
      <c r="FY18386" s="129"/>
      <c r="GA18386" s="128"/>
    </row>
    <row r="18387" spans="179:183" x14ac:dyDescent="0.35">
      <c r="FW18387" s="128"/>
      <c r="FX18387" s="128"/>
      <c r="FY18387" s="129"/>
      <c r="GA18387" s="128"/>
    </row>
    <row r="18388" spans="179:183" x14ac:dyDescent="0.35">
      <c r="FW18388" s="128"/>
      <c r="FX18388" s="128"/>
      <c r="FY18388" s="129"/>
      <c r="GA18388" s="128"/>
    </row>
    <row r="18389" spans="179:183" x14ac:dyDescent="0.35">
      <c r="FW18389" s="128"/>
      <c r="FX18389" s="128"/>
      <c r="FY18389" s="129"/>
      <c r="GA18389" s="128"/>
    </row>
    <row r="18390" spans="179:183" x14ac:dyDescent="0.35">
      <c r="FW18390" s="128"/>
      <c r="FX18390" s="128"/>
      <c r="FY18390" s="129"/>
      <c r="GA18390" s="128"/>
    </row>
    <row r="18391" spans="179:183" x14ac:dyDescent="0.35">
      <c r="FW18391" s="128"/>
      <c r="FX18391" s="128"/>
      <c r="FY18391" s="129"/>
      <c r="GA18391" s="128"/>
    </row>
    <row r="18392" spans="179:183" x14ac:dyDescent="0.35">
      <c r="FW18392" s="128"/>
      <c r="FX18392" s="128"/>
      <c r="FY18392" s="129"/>
      <c r="GA18392" s="128"/>
    </row>
    <row r="18393" spans="179:183" x14ac:dyDescent="0.35">
      <c r="FW18393" s="128"/>
      <c r="FX18393" s="128"/>
      <c r="FY18393" s="129"/>
      <c r="GA18393" s="128"/>
    </row>
    <row r="18394" spans="179:183" x14ac:dyDescent="0.35">
      <c r="FW18394" s="128"/>
      <c r="FX18394" s="128"/>
      <c r="FY18394" s="129"/>
      <c r="GA18394" s="128"/>
    </row>
    <row r="18395" spans="179:183" x14ac:dyDescent="0.35">
      <c r="FW18395" s="128"/>
      <c r="FX18395" s="128"/>
      <c r="FY18395" s="129"/>
      <c r="GA18395" s="128"/>
    </row>
    <row r="18396" spans="179:183" x14ac:dyDescent="0.35">
      <c r="FW18396" s="128"/>
      <c r="FX18396" s="128"/>
      <c r="FY18396" s="129"/>
      <c r="GA18396" s="128"/>
    </row>
    <row r="18397" spans="179:183" x14ac:dyDescent="0.35">
      <c r="FW18397" s="128"/>
      <c r="FX18397" s="128"/>
      <c r="FY18397" s="129"/>
      <c r="GA18397" s="128"/>
    </row>
    <row r="18398" spans="179:183" x14ac:dyDescent="0.35">
      <c r="FW18398" s="128"/>
      <c r="FX18398" s="128"/>
      <c r="FY18398" s="129"/>
      <c r="GA18398" s="128"/>
    </row>
    <row r="18399" spans="179:183" x14ac:dyDescent="0.35">
      <c r="FW18399" s="128"/>
      <c r="FX18399" s="128"/>
      <c r="FY18399" s="129"/>
      <c r="GA18399" s="128"/>
    </row>
    <row r="18400" spans="179:183" x14ac:dyDescent="0.35">
      <c r="FW18400" s="128"/>
      <c r="FX18400" s="128"/>
      <c r="FY18400" s="129"/>
      <c r="GA18400" s="128"/>
    </row>
    <row r="18401" spans="179:183" x14ac:dyDescent="0.35">
      <c r="FW18401" s="128"/>
      <c r="FX18401" s="128"/>
      <c r="FY18401" s="129"/>
      <c r="GA18401" s="128"/>
    </row>
    <row r="18402" spans="179:183" x14ac:dyDescent="0.35">
      <c r="FW18402" s="128"/>
      <c r="FX18402" s="128"/>
      <c r="FY18402" s="129"/>
      <c r="GA18402" s="128"/>
    </row>
    <row r="18403" spans="179:183" x14ac:dyDescent="0.35">
      <c r="FW18403" s="128"/>
      <c r="FX18403" s="128"/>
      <c r="FY18403" s="129"/>
      <c r="GA18403" s="128"/>
    </row>
    <row r="18404" spans="179:183" x14ac:dyDescent="0.35">
      <c r="FW18404" s="128"/>
      <c r="FX18404" s="128"/>
      <c r="FY18404" s="129"/>
      <c r="GA18404" s="128"/>
    </row>
    <row r="18405" spans="179:183" x14ac:dyDescent="0.35">
      <c r="FW18405" s="128"/>
      <c r="FX18405" s="128"/>
      <c r="FY18405" s="129"/>
      <c r="GA18405" s="128"/>
    </row>
    <row r="18406" spans="179:183" x14ac:dyDescent="0.35">
      <c r="FW18406" s="128"/>
      <c r="FX18406" s="128"/>
      <c r="FY18406" s="129"/>
      <c r="GA18406" s="128"/>
    </row>
    <row r="18407" spans="179:183" x14ac:dyDescent="0.35">
      <c r="FW18407" s="128"/>
      <c r="FX18407" s="128"/>
      <c r="FY18407" s="129"/>
      <c r="GA18407" s="128"/>
    </row>
    <row r="18408" spans="179:183" x14ac:dyDescent="0.35">
      <c r="FW18408" s="128"/>
      <c r="FX18408" s="128"/>
      <c r="FY18408" s="129"/>
      <c r="GA18408" s="128"/>
    </row>
    <row r="18409" spans="179:183" x14ac:dyDescent="0.35">
      <c r="FW18409" s="128"/>
      <c r="FX18409" s="128"/>
      <c r="FY18409" s="129"/>
      <c r="GA18409" s="128"/>
    </row>
    <row r="18410" spans="179:183" x14ac:dyDescent="0.35">
      <c r="FW18410" s="128"/>
      <c r="FX18410" s="128"/>
      <c r="FY18410" s="129"/>
      <c r="GA18410" s="128"/>
    </row>
    <row r="18411" spans="179:183" x14ac:dyDescent="0.35">
      <c r="FW18411" s="128"/>
      <c r="FX18411" s="128"/>
      <c r="FY18411" s="129"/>
      <c r="GA18411" s="128"/>
    </row>
    <row r="18412" spans="179:183" x14ac:dyDescent="0.35">
      <c r="FW18412" s="128"/>
      <c r="FX18412" s="128"/>
      <c r="FY18412" s="129"/>
      <c r="GA18412" s="128"/>
    </row>
    <row r="18413" spans="179:183" x14ac:dyDescent="0.35">
      <c r="FW18413" s="128"/>
      <c r="FX18413" s="128"/>
      <c r="FY18413" s="129"/>
      <c r="GA18413" s="128"/>
    </row>
    <row r="18414" spans="179:183" x14ac:dyDescent="0.35">
      <c r="FW18414" s="128"/>
      <c r="FX18414" s="128"/>
      <c r="FY18414" s="129"/>
      <c r="GA18414" s="128"/>
    </row>
    <row r="18415" spans="179:183" x14ac:dyDescent="0.35">
      <c r="FW18415" s="128"/>
      <c r="FX18415" s="128"/>
      <c r="FY18415" s="129"/>
      <c r="GA18415" s="128"/>
    </row>
    <row r="18416" spans="179:183" x14ac:dyDescent="0.35">
      <c r="FW18416" s="128"/>
      <c r="FX18416" s="128"/>
      <c r="FY18416" s="129"/>
      <c r="GA18416" s="128"/>
    </row>
    <row r="18417" spans="179:183" x14ac:dyDescent="0.35">
      <c r="FW18417" s="128"/>
      <c r="FX18417" s="128"/>
      <c r="FY18417" s="129"/>
      <c r="GA18417" s="128"/>
    </row>
    <row r="18418" spans="179:183" x14ac:dyDescent="0.35">
      <c r="FW18418" s="128"/>
      <c r="FX18418" s="128"/>
      <c r="FY18418" s="129"/>
      <c r="GA18418" s="128"/>
    </row>
    <row r="18419" spans="179:183" x14ac:dyDescent="0.35">
      <c r="FW18419" s="128"/>
      <c r="FX18419" s="128"/>
      <c r="FY18419" s="129"/>
      <c r="GA18419" s="128"/>
    </row>
    <row r="18420" spans="179:183" x14ac:dyDescent="0.35">
      <c r="FW18420" s="128"/>
      <c r="FX18420" s="128"/>
      <c r="FY18420" s="129"/>
      <c r="GA18420" s="128"/>
    </row>
    <row r="18421" spans="179:183" x14ac:dyDescent="0.35">
      <c r="FW18421" s="128"/>
      <c r="FX18421" s="128"/>
      <c r="FY18421" s="129"/>
      <c r="GA18421" s="128"/>
    </row>
    <row r="18422" spans="179:183" x14ac:dyDescent="0.35">
      <c r="FW18422" s="128"/>
      <c r="FX18422" s="128"/>
      <c r="FY18422" s="129"/>
      <c r="GA18422" s="128"/>
    </row>
    <row r="18423" spans="179:183" x14ac:dyDescent="0.35">
      <c r="FW18423" s="128"/>
      <c r="FX18423" s="128"/>
      <c r="FY18423" s="129"/>
      <c r="GA18423" s="128"/>
    </row>
    <row r="18424" spans="179:183" x14ac:dyDescent="0.35">
      <c r="FW18424" s="128"/>
      <c r="FX18424" s="128"/>
      <c r="FY18424" s="129"/>
      <c r="GA18424" s="128"/>
    </row>
    <row r="18425" spans="179:183" x14ac:dyDescent="0.35">
      <c r="FW18425" s="128"/>
      <c r="FX18425" s="128"/>
      <c r="FY18425" s="129"/>
      <c r="GA18425" s="128"/>
    </row>
    <row r="18426" spans="179:183" x14ac:dyDescent="0.35">
      <c r="FW18426" s="128"/>
      <c r="FX18426" s="128"/>
      <c r="FY18426" s="129"/>
      <c r="GA18426" s="128"/>
    </row>
    <row r="18427" spans="179:183" x14ac:dyDescent="0.35">
      <c r="FW18427" s="128"/>
      <c r="FX18427" s="128"/>
      <c r="FY18427" s="129"/>
      <c r="GA18427" s="128"/>
    </row>
    <row r="18428" spans="179:183" x14ac:dyDescent="0.35">
      <c r="FW18428" s="128"/>
      <c r="FX18428" s="128"/>
      <c r="FY18428" s="129"/>
      <c r="GA18428" s="128"/>
    </row>
    <row r="18429" spans="179:183" x14ac:dyDescent="0.35">
      <c r="FW18429" s="128"/>
      <c r="FX18429" s="128"/>
      <c r="FY18429" s="129"/>
      <c r="GA18429" s="128"/>
    </row>
    <row r="18430" spans="179:183" x14ac:dyDescent="0.35">
      <c r="FW18430" s="128"/>
      <c r="FX18430" s="128"/>
      <c r="FY18430" s="129"/>
      <c r="GA18430" s="128"/>
    </row>
    <row r="18431" spans="179:183" x14ac:dyDescent="0.35">
      <c r="FW18431" s="128"/>
      <c r="FX18431" s="128"/>
      <c r="FY18431" s="129"/>
      <c r="GA18431" s="128"/>
    </row>
    <row r="18432" spans="179:183" x14ac:dyDescent="0.35">
      <c r="FW18432" s="128"/>
      <c r="FX18432" s="128"/>
      <c r="FY18432" s="129"/>
      <c r="GA18432" s="128"/>
    </row>
    <row r="18433" spans="179:183" x14ac:dyDescent="0.35">
      <c r="FW18433" s="128"/>
      <c r="FX18433" s="128"/>
      <c r="FY18433" s="129"/>
      <c r="GA18433" s="128"/>
    </row>
    <row r="18434" spans="179:183" x14ac:dyDescent="0.35">
      <c r="FW18434" s="128"/>
      <c r="FX18434" s="128"/>
      <c r="FY18434" s="129"/>
      <c r="GA18434" s="128"/>
    </row>
    <row r="18435" spans="179:183" x14ac:dyDescent="0.35">
      <c r="FW18435" s="128"/>
      <c r="FX18435" s="128"/>
      <c r="FY18435" s="129"/>
      <c r="GA18435" s="128"/>
    </row>
    <row r="18436" spans="179:183" x14ac:dyDescent="0.35">
      <c r="FW18436" s="128"/>
      <c r="FX18436" s="128"/>
      <c r="FY18436" s="129"/>
      <c r="GA18436" s="128"/>
    </row>
    <row r="18437" spans="179:183" x14ac:dyDescent="0.35">
      <c r="FW18437" s="128"/>
      <c r="FX18437" s="128"/>
      <c r="FY18437" s="129"/>
      <c r="GA18437" s="128"/>
    </row>
    <row r="18438" spans="179:183" x14ac:dyDescent="0.35">
      <c r="FW18438" s="128"/>
      <c r="FX18438" s="128"/>
      <c r="FY18438" s="129"/>
      <c r="GA18438" s="128"/>
    </row>
    <row r="18439" spans="179:183" x14ac:dyDescent="0.35">
      <c r="FW18439" s="128"/>
      <c r="FX18439" s="128"/>
      <c r="FY18439" s="129"/>
      <c r="GA18439" s="128"/>
    </row>
    <row r="18440" spans="179:183" x14ac:dyDescent="0.35">
      <c r="FW18440" s="128"/>
      <c r="FX18440" s="128"/>
      <c r="FY18440" s="129"/>
      <c r="GA18440" s="128"/>
    </row>
    <row r="18441" spans="179:183" x14ac:dyDescent="0.35">
      <c r="FW18441" s="128"/>
      <c r="FX18441" s="128"/>
      <c r="FY18441" s="129"/>
      <c r="GA18441" s="128"/>
    </row>
    <row r="18442" spans="179:183" x14ac:dyDescent="0.35">
      <c r="FW18442" s="128"/>
      <c r="FX18442" s="128"/>
      <c r="FY18442" s="129"/>
      <c r="GA18442" s="128"/>
    </row>
    <row r="18443" spans="179:183" x14ac:dyDescent="0.35">
      <c r="FW18443" s="128"/>
      <c r="FX18443" s="128"/>
      <c r="FY18443" s="129"/>
      <c r="GA18443" s="128"/>
    </row>
    <row r="18444" spans="179:183" x14ac:dyDescent="0.35">
      <c r="FW18444" s="128"/>
      <c r="FX18444" s="128"/>
      <c r="FY18444" s="129"/>
      <c r="GA18444" s="128"/>
    </row>
    <row r="18445" spans="179:183" x14ac:dyDescent="0.35">
      <c r="FW18445" s="128"/>
      <c r="FX18445" s="128"/>
      <c r="FY18445" s="129"/>
      <c r="GA18445" s="128"/>
    </row>
    <row r="18446" spans="179:183" x14ac:dyDescent="0.35">
      <c r="FW18446" s="128"/>
      <c r="FX18446" s="128"/>
      <c r="FY18446" s="129"/>
      <c r="GA18446" s="128"/>
    </row>
    <row r="18447" spans="179:183" x14ac:dyDescent="0.35">
      <c r="FW18447" s="128"/>
      <c r="FX18447" s="128"/>
      <c r="FY18447" s="129"/>
      <c r="GA18447" s="128"/>
    </row>
    <row r="18448" spans="179:183" x14ac:dyDescent="0.35">
      <c r="FW18448" s="128"/>
      <c r="FX18448" s="128"/>
      <c r="FY18448" s="129"/>
      <c r="GA18448" s="128"/>
    </row>
    <row r="18449" spans="179:183" x14ac:dyDescent="0.35">
      <c r="FW18449" s="128"/>
      <c r="FX18449" s="128"/>
      <c r="FY18449" s="129"/>
      <c r="GA18449" s="128"/>
    </row>
    <row r="18450" spans="179:183" x14ac:dyDescent="0.35">
      <c r="FW18450" s="128"/>
      <c r="FX18450" s="128"/>
      <c r="FY18450" s="129"/>
      <c r="GA18450" s="128"/>
    </row>
    <row r="18451" spans="179:183" x14ac:dyDescent="0.35">
      <c r="FW18451" s="128"/>
      <c r="FX18451" s="128"/>
      <c r="FY18451" s="129"/>
      <c r="GA18451" s="128"/>
    </row>
    <row r="18452" spans="179:183" x14ac:dyDescent="0.35">
      <c r="FW18452" s="128"/>
      <c r="FX18452" s="128"/>
      <c r="FY18452" s="129"/>
      <c r="GA18452" s="128"/>
    </row>
    <row r="18453" spans="179:183" x14ac:dyDescent="0.35">
      <c r="FW18453" s="128"/>
      <c r="FX18453" s="128"/>
      <c r="FY18453" s="129"/>
      <c r="GA18453" s="128"/>
    </row>
    <row r="18454" spans="179:183" x14ac:dyDescent="0.35">
      <c r="FW18454" s="128"/>
      <c r="FX18454" s="128"/>
      <c r="FY18454" s="129"/>
      <c r="GA18454" s="128"/>
    </row>
    <row r="18455" spans="179:183" x14ac:dyDescent="0.35">
      <c r="FW18455" s="128"/>
      <c r="FX18455" s="128"/>
      <c r="FY18455" s="129"/>
      <c r="GA18455" s="128"/>
    </row>
    <row r="18456" spans="179:183" x14ac:dyDescent="0.35">
      <c r="FW18456" s="128"/>
      <c r="FX18456" s="128"/>
      <c r="FY18456" s="129"/>
      <c r="GA18456" s="128"/>
    </row>
    <row r="18457" spans="179:183" x14ac:dyDescent="0.35">
      <c r="FW18457" s="128"/>
      <c r="FX18457" s="128"/>
      <c r="FY18457" s="129"/>
      <c r="GA18457" s="128"/>
    </row>
    <row r="18458" spans="179:183" x14ac:dyDescent="0.35">
      <c r="FW18458" s="128"/>
      <c r="FX18458" s="128"/>
      <c r="FY18458" s="129"/>
      <c r="GA18458" s="128"/>
    </row>
    <row r="18459" spans="179:183" x14ac:dyDescent="0.35">
      <c r="FW18459" s="128"/>
      <c r="FX18459" s="128"/>
      <c r="FY18459" s="129"/>
      <c r="GA18459" s="128"/>
    </row>
    <row r="18460" spans="179:183" x14ac:dyDescent="0.35">
      <c r="FW18460" s="128"/>
      <c r="FX18460" s="128"/>
      <c r="FY18460" s="129"/>
      <c r="GA18460" s="128"/>
    </row>
    <row r="18461" spans="179:183" x14ac:dyDescent="0.35">
      <c r="FW18461" s="128"/>
      <c r="FX18461" s="128"/>
      <c r="FY18461" s="129"/>
      <c r="GA18461" s="128"/>
    </row>
    <row r="18462" spans="179:183" x14ac:dyDescent="0.35">
      <c r="FW18462" s="128"/>
      <c r="FX18462" s="128"/>
      <c r="FY18462" s="129"/>
      <c r="GA18462" s="128"/>
    </row>
    <row r="18463" spans="179:183" x14ac:dyDescent="0.35">
      <c r="FW18463" s="128"/>
      <c r="FX18463" s="128"/>
      <c r="FY18463" s="129"/>
      <c r="GA18463" s="128"/>
    </row>
    <row r="18464" spans="179:183" x14ac:dyDescent="0.35">
      <c r="FW18464" s="128"/>
      <c r="FX18464" s="128"/>
      <c r="FY18464" s="129"/>
      <c r="GA18464" s="128"/>
    </row>
    <row r="18465" spans="179:183" x14ac:dyDescent="0.35">
      <c r="FW18465" s="128"/>
      <c r="FX18465" s="128"/>
      <c r="FY18465" s="129"/>
      <c r="GA18465" s="128"/>
    </row>
    <row r="18466" spans="179:183" x14ac:dyDescent="0.35">
      <c r="FW18466" s="128"/>
      <c r="FX18466" s="128"/>
      <c r="FY18466" s="129"/>
      <c r="GA18466" s="128"/>
    </row>
    <row r="18467" spans="179:183" x14ac:dyDescent="0.35">
      <c r="FW18467" s="128"/>
      <c r="FX18467" s="128"/>
      <c r="FY18467" s="129"/>
      <c r="GA18467" s="128"/>
    </row>
    <row r="18468" spans="179:183" x14ac:dyDescent="0.35">
      <c r="FW18468" s="128"/>
      <c r="FX18468" s="128"/>
      <c r="FY18468" s="129"/>
      <c r="GA18468" s="128"/>
    </row>
    <row r="18469" spans="179:183" x14ac:dyDescent="0.35">
      <c r="FW18469" s="128"/>
      <c r="FX18469" s="128"/>
      <c r="FY18469" s="129"/>
      <c r="GA18469" s="128"/>
    </row>
    <row r="18470" spans="179:183" x14ac:dyDescent="0.35">
      <c r="FW18470" s="128"/>
      <c r="FX18470" s="128"/>
      <c r="FY18470" s="129"/>
      <c r="GA18470" s="128"/>
    </row>
    <row r="18471" spans="179:183" x14ac:dyDescent="0.35">
      <c r="FW18471" s="128"/>
      <c r="FX18471" s="128"/>
      <c r="FY18471" s="129"/>
      <c r="GA18471" s="128"/>
    </row>
    <row r="18472" spans="179:183" x14ac:dyDescent="0.35">
      <c r="FW18472" s="128"/>
      <c r="FX18472" s="128"/>
      <c r="FY18472" s="129"/>
      <c r="GA18472" s="128"/>
    </row>
    <row r="18473" spans="179:183" x14ac:dyDescent="0.35">
      <c r="FW18473" s="128"/>
      <c r="FX18473" s="128"/>
      <c r="FY18473" s="129"/>
      <c r="GA18473" s="128"/>
    </row>
    <row r="18474" spans="179:183" x14ac:dyDescent="0.35">
      <c r="FW18474" s="128"/>
      <c r="FX18474" s="128"/>
      <c r="FY18474" s="129"/>
      <c r="GA18474" s="128"/>
    </row>
    <row r="18475" spans="179:183" x14ac:dyDescent="0.35">
      <c r="FW18475" s="128"/>
      <c r="FX18475" s="128"/>
      <c r="FY18475" s="129"/>
      <c r="GA18475" s="128"/>
    </row>
    <row r="18476" spans="179:183" x14ac:dyDescent="0.35">
      <c r="FW18476" s="128"/>
      <c r="FX18476" s="128"/>
      <c r="FY18476" s="129"/>
      <c r="GA18476" s="128"/>
    </row>
    <row r="18477" spans="179:183" x14ac:dyDescent="0.35">
      <c r="FW18477" s="128"/>
      <c r="FX18477" s="128"/>
      <c r="FY18477" s="129"/>
      <c r="GA18477" s="128"/>
    </row>
    <row r="18478" spans="179:183" x14ac:dyDescent="0.35">
      <c r="FW18478" s="128"/>
      <c r="FX18478" s="128"/>
      <c r="FY18478" s="129"/>
      <c r="GA18478" s="128"/>
    </row>
    <row r="18479" spans="179:183" x14ac:dyDescent="0.35">
      <c r="FW18479" s="128"/>
      <c r="FX18479" s="128"/>
      <c r="FY18479" s="129"/>
      <c r="GA18479" s="128"/>
    </row>
    <row r="18480" spans="179:183" x14ac:dyDescent="0.35">
      <c r="FW18480" s="128"/>
      <c r="FX18480" s="128"/>
      <c r="FY18480" s="129"/>
      <c r="GA18480" s="128"/>
    </row>
    <row r="18481" spans="179:183" x14ac:dyDescent="0.35">
      <c r="FW18481" s="128"/>
      <c r="FX18481" s="128"/>
      <c r="FY18481" s="129"/>
      <c r="GA18481" s="128"/>
    </row>
    <row r="18482" spans="179:183" x14ac:dyDescent="0.35">
      <c r="FW18482" s="128"/>
      <c r="FX18482" s="128"/>
      <c r="FY18482" s="129"/>
      <c r="GA18482" s="128"/>
    </row>
    <row r="18483" spans="179:183" x14ac:dyDescent="0.35">
      <c r="FW18483" s="128"/>
      <c r="FX18483" s="128"/>
      <c r="FY18483" s="129"/>
      <c r="GA18483" s="128"/>
    </row>
    <row r="18484" spans="179:183" x14ac:dyDescent="0.35">
      <c r="FW18484" s="128"/>
      <c r="FX18484" s="128"/>
      <c r="FY18484" s="129"/>
      <c r="GA18484" s="128"/>
    </row>
    <row r="18485" spans="179:183" x14ac:dyDescent="0.35">
      <c r="FW18485" s="128"/>
      <c r="FX18485" s="128"/>
      <c r="FY18485" s="129"/>
      <c r="GA18485" s="128"/>
    </row>
    <row r="18486" spans="179:183" x14ac:dyDescent="0.35">
      <c r="FW18486" s="128"/>
      <c r="FX18486" s="128"/>
      <c r="FY18486" s="129"/>
      <c r="GA18486" s="128"/>
    </row>
    <row r="18487" spans="179:183" x14ac:dyDescent="0.35">
      <c r="FW18487" s="128"/>
      <c r="FX18487" s="128"/>
      <c r="FY18487" s="129"/>
      <c r="GA18487" s="128"/>
    </row>
    <row r="18488" spans="179:183" x14ac:dyDescent="0.35">
      <c r="FW18488" s="128"/>
      <c r="FX18488" s="128"/>
      <c r="FY18488" s="129"/>
      <c r="GA18488" s="128"/>
    </row>
    <row r="18489" spans="179:183" x14ac:dyDescent="0.35">
      <c r="FW18489" s="128"/>
      <c r="FX18489" s="128"/>
      <c r="FY18489" s="129"/>
      <c r="GA18489" s="128"/>
    </row>
    <row r="18490" spans="179:183" x14ac:dyDescent="0.35">
      <c r="FW18490" s="128"/>
      <c r="FX18490" s="128"/>
      <c r="FY18490" s="129"/>
      <c r="GA18490" s="128"/>
    </row>
    <row r="18491" spans="179:183" x14ac:dyDescent="0.35">
      <c r="FW18491" s="128"/>
      <c r="FX18491" s="128"/>
      <c r="FY18491" s="129"/>
      <c r="GA18491" s="128"/>
    </row>
    <row r="18492" spans="179:183" x14ac:dyDescent="0.35">
      <c r="FW18492" s="128"/>
      <c r="FX18492" s="128"/>
      <c r="FY18492" s="129"/>
      <c r="GA18492" s="128"/>
    </row>
    <row r="18493" spans="179:183" x14ac:dyDescent="0.35">
      <c r="FW18493" s="128"/>
      <c r="FX18493" s="128"/>
      <c r="FY18493" s="129"/>
      <c r="GA18493" s="128"/>
    </row>
    <row r="18494" spans="179:183" x14ac:dyDescent="0.35">
      <c r="FW18494" s="128"/>
      <c r="FX18494" s="128"/>
      <c r="FY18494" s="129"/>
      <c r="GA18494" s="128"/>
    </row>
    <row r="18495" spans="179:183" x14ac:dyDescent="0.35">
      <c r="FW18495" s="128"/>
      <c r="FX18495" s="128"/>
      <c r="FY18495" s="129"/>
      <c r="GA18495" s="128"/>
    </row>
    <row r="18496" spans="179:183" x14ac:dyDescent="0.35">
      <c r="FW18496" s="128"/>
      <c r="FX18496" s="128"/>
      <c r="FY18496" s="129"/>
      <c r="GA18496" s="128"/>
    </row>
    <row r="18497" spans="179:183" x14ac:dyDescent="0.35">
      <c r="FW18497" s="128"/>
      <c r="FX18497" s="128"/>
      <c r="FY18497" s="129"/>
      <c r="GA18497" s="128"/>
    </row>
    <row r="18498" spans="179:183" x14ac:dyDescent="0.35">
      <c r="FW18498" s="128"/>
      <c r="FX18498" s="128"/>
      <c r="FY18498" s="129"/>
      <c r="GA18498" s="128"/>
    </row>
    <row r="18499" spans="179:183" x14ac:dyDescent="0.35">
      <c r="FW18499" s="128"/>
      <c r="FX18499" s="128"/>
      <c r="FY18499" s="129"/>
      <c r="GA18499" s="128"/>
    </row>
    <row r="18500" spans="179:183" x14ac:dyDescent="0.35">
      <c r="FW18500" s="128"/>
      <c r="FX18500" s="128"/>
      <c r="FY18500" s="129"/>
      <c r="GA18500" s="128"/>
    </row>
    <row r="18501" spans="179:183" x14ac:dyDescent="0.35">
      <c r="FW18501" s="128"/>
      <c r="FX18501" s="128"/>
      <c r="FY18501" s="129"/>
      <c r="GA18501" s="128"/>
    </row>
    <row r="18502" spans="179:183" x14ac:dyDescent="0.35">
      <c r="FW18502" s="128"/>
      <c r="FX18502" s="128"/>
      <c r="FY18502" s="129"/>
      <c r="GA18502" s="128"/>
    </row>
    <row r="18503" spans="179:183" x14ac:dyDescent="0.35">
      <c r="FW18503" s="128"/>
      <c r="FX18503" s="128"/>
      <c r="FY18503" s="129"/>
      <c r="GA18503" s="128"/>
    </row>
    <row r="18504" spans="179:183" x14ac:dyDescent="0.35">
      <c r="FW18504" s="128"/>
      <c r="FX18504" s="128"/>
      <c r="FY18504" s="129"/>
      <c r="GA18504" s="128"/>
    </row>
    <row r="18505" spans="179:183" x14ac:dyDescent="0.35">
      <c r="FW18505" s="128"/>
      <c r="FX18505" s="128"/>
      <c r="FY18505" s="129"/>
      <c r="GA18505" s="128"/>
    </row>
    <row r="18506" spans="179:183" x14ac:dyDescent="0.35">
      <c r="FW18506" s="128"/>
      <c r="FX18506" s="128"/>
      <c r="FY18506" s="129"/>
      <c r="GA18506" s="128"/>
    </row>
    <row r="18507" spans="179:183" x14ac:dyDescent="0.35">
      <c r="FW18507" s="128"/>
      <c r="FX18507" s="128"/>
      <c r="FY18507" s="129"/>
      <c r="GA18507" s="128"/>
    </row>
    <row r="18508" spans="179:183" x14ac:dyDescent="0.35">
      <c r="FW18508" s="128"/>
      <c r="FX18508" s="128"/>
      <c r="FY18508" s="129"/>
      <c r="GA18508" s="128"/>
    </row>
    <row r="18509" spans="179:183" x14ac:dyDescent="0.35">
      <c r="FW18509" s="128"/>
      <c r="FX18509" s="128"/>
      <c r="FY18509" s="129"/>
      <c r="GA18509" s="128"/>
    </row>
    <row r="18510" spans="179:183" x14ac:dyDescent="0.35">
      <c r="FW18510" s="128"/>
      <c r="FX18510" s="128"/>
      <c r="FY18510" s="129"/>
      <c r="GA18510" s="128"/>
    </row>
    <row r="18511" spans="179:183" x14ac:dyDescent="0.35">
      <c r="FW18511" s="128"/>
      <c r="FX18511" s="128"/>
      <c r="FY18511" s="129"/>
      <c r="GA18511" s="128"/>
    </row>
    <row r="18512" spans="179:183" x14ac:dyDescent="0.35">
      <c r="FW18512" s="128"/>
      <c r="FX18512" s="128"/>
      <c r="FY18512" s="129"/>
      <c r="GA18512" s="128"/>
    </row>
    <row r="18513" spans="179:183" x14ac:dyDescent="0.35">
      <c r="FW18513" s="128"/>
      <c r="FX18513" s="128"/>
      <c r="FY18513" s="129"/>
      <c r="GA18513" s="128"/>
    </row>
    <row r="18514" spans="179:183" x14ac:dyDescent="0.35">
      <c r="FW18514" s="128"/>
      <c r="FX18514" s="128"/>
      <c r="FY18514" s="129"/>
      <c r="GA18514" s="128"/>
    </row>
    <row r="18515" spans="179:183" x14ac:dyDescent="0.35">
      <c r="FW18515" s="128"/>
      <c r="FX18515" s="128"/>
      <c r="FY18515" s="129"/>
      <c r="GA18515" s="128"/>
    </row>
    <row r="18516" spans="179:183" x14ac:dyDescent="0.35">
      <c r="FW18516" s="128"/>
      <c r="FX18516" s="128"/>
      <c r="FY18516" s="129"/>
      <c r="GA18516" s="128"/>
    </row>
    <row r="18517" spans="179:183" x14ac:dyDescent="0.35">
      <c r="FW18517" s="128"/>
      <c r="FX18517" s="128"/>
      <c r="FY18517" s="129"/>
      <c r="GA18517" s="128"/>
    </row>
    <row r="18518" spans="179:183" x14ac:dyDescent="0.35">
      <c r="FW18518" s="128"/>
      <c r="FX18518" s="128"/>
      <c r="FY18518" s="129"/>
      <c r="GA18518" s="128"/>
    </row>
    <row r="18519" spans="179:183" x14ac:dyDescent="0.35">
      <c r="FW18519" s="128"/>
      <c r="FX18519" s="128"/>
      <c r="FY18519" s="129"/>
      <c r="GA18519" s="128"/>
    </row>
    <row r="18520" spans="179:183" x14ac:dyDescent="0.35">
      <c r="FW18520" s="128"/>
      <c r="FX18520" s="128"/>
      <c r="FY18520" s="129"/>
      <c r="GA18520" s="128"/>
    </row>
    <row r="18521" spans="179:183" x14ac:dyDescent="0.35">
      <c r="FW18521" s="128"/>
      <c r="FX18521" s="128"/>
      <c r="FY18521" s="129"/>
      <c r="GA18521" s="128"/>
    </row>
    <row r="18522" spans="179:183" x14ac:dyDescent="0.35">
      <c r="FW18522" s="128"/>
      <c r="FX18522" s="128"/>
      <c r="FY18522" s="129"/>
      <c r="GA18522" s="128"/>
    </row>
    <row r="18523" spans="179:183" x14ac:dyDescent="0.35">
      <c r="FW18523" s="128"/>
      <c r="FX18523" s="128"/>
      <c r="FY18523" s="129"/>
      <c r="GA18523" s="128"/>
    </row>
    <row r="18524" spans="179:183" x14ac:dyDescent="0.35">
      <c r="FW18524" s="128"/>
      <c r="FX18524" s="128"/>
      <c r="FY18524" s="129"/>
      <c r="GA18524" s="128"/>
    </row>
    <row r="18525" spans="179:183" x14ac:dyDescent="0.35">
      <c r="FW18525" s="128"/>
      <c r="FX18525" s="128"/>
      <c r="FY18525" s="129"/>
      <c r="GA18525" s="128"/>
    </row>
    <row r="18526" spans="179:183" x14ac:dyDescent="0.35">
      <c r="FW18526" s="128"/>
      <c r="FX18526" s="128"/>
      <c r="FY18526" s="129"/>
      <c r="GA18526" s="128"/>
    </row>
    <row r="18527" spans="179:183" x14ac:dyDescent="0.35">
      <c r="FW18527" s="128"/>
      <c r="FX18527" s="128"/>
      <c r="FY18527" s="129"/>
      <c r="GA18527" s="128"/>
    </row>
    <row r="18528" spans="179:183" x14ac:dyDescent="0.35">
      <c r="FW18528" s="128"/>
      <c r="FX18528" s="128"/>
      <c r="FY18528" s="129"/>
      <c r="GA18528" s="128"/>
    </row>
    <row r="18529" spans="179:183" x14ac:dyDescent="0.35">
      <c r="FW18529" s="128"/>
      <c r="FX18529" s="128"/>
      <c r="FY18529" s="129"/>
      <c r="GA18529" s="128"/>
    </row>
    <row r="18530" spans="179:183" x14ac:dyDescent="0.35">
      <c r="FW18530" s="128"/>
      <c r="FX18530" s="128"/>
      <c r="FY18530" s="129"/>
      <c r="GA18530" s="128"/>
    </row>
    <row r="18531" spans="179:183" x14ac:dyDescent="0.35">
      <c r="FW18531" s="128"/>
      <c r="FX18531" s="128"/>
      <c r="FY18531" s="129"/>
      <c r="GA18531" s="128"/>
    </row>
    <row r="18532" spans="179:183" x14ac:dyDescent="0.35">
      <c r="FW18532" s="128"/>
      <c r="FX18532" s="128"/>
      <c r="FY18532" s="129"/>
      <c r="GA18532" s="128"/>
    </row>
    <row r="18533" spans="179:183" x14ac:dyDescent="0.35">
      <c r="FW18533" s="128"/>
      <c r="FX18533" s="128"/>
      <c r="FY18533" s="129"/>
      <c r="GA18533" s="128"/>
    </row>
    <row r="18534" spans="179:183" x14ac:dyDescent="0.35">
      <c r="FW18534" s="128"/>
      <c r="FX18534" s="128"/>
      <c r="FY18534" s="129"/>
      <c r="GA18534" s="128"/>
    </row>
    <row r="18535" spans="179:183" x14ac:dyDescent="0.35">
      <c r="FW18535" s="128"/>
      <c r="FX18535" s="128"/>
      <c r="FY18535" s="129"/>
      <c r="GA18535" s="128"/>
    </row>
    <row r="18536" spans="179:183" x14ac:dyDescent="0.35">
      <c r="FW18536" s="128"/>
      <c r="FX18536" s="128"/>
      <c r="FY18536" s="129"/>
      <c r="GA18536" s="128"/>
    </row>
    <row r="18537" spans="179:183" x14ac:dyDescent="0.35">
      <c r="FW18537" s="128"/>
      <c r="FX18537" s="128"/>
      <c r="FY18537" s="129"/>
      <c r="GA18537" s="128"/>
    </row>
    <row r="18538" spans="179:183" x14ac:dyDescent="0.35">
      <c r="FW18538" s="128"/>
      <c r="FX18538" s="128"/>
      <c r="FY18538" s="129"/>
      <c r="GA18538" s="128"/>
    </row>
    <row r="18539" spans="179:183" x14ac:dyDescent="0.35">
      <c r="FW18539" s="128"/>
      <c r="FX18539" s="128"/>
      <c r="FY18539" s="129"/>
      <c r="GA18539" s="128"/>
    </row>
    <row r="18540" spans="179:183" x14ac:dyDescent="0.35">
      <c r="FW18540" s="128"/>
      <c r="FX18540" s="128"/>
      <c r="FY18540" s="129"/>
      <c r="GA18540" s="128"/>
    </row>
    <row r="18541" spans="179:183" x14ac:dyDescent="0.35">
      <c r="FW18541" s="128"/>
      <c r="FX18541" s="128"/>
      <c r="FY18541" s="129"/>
      <c r="GA18541" s="128"/>
    </row>
    <row r="18542" spans="179:183" x14ac:dyDescent="0.35">
      <c r="FW18542" s="128"/>
      <c r="FX18542" s="128"/>
      <c r="FY18542" s="129"/>
      <c r="GA18542" s="128"/>
    </row>
    <row r="18543" spans="179:183" x14ac:dyDescent="0.35">
      <c r="FW18543" s="128"/>
      <c r="FX18543" s="128"/>
      <c r="FY18543" s="129"/>
      <c r="GA18543" s="128"/>
    </row>
    <row r="18544" spans="179:183" x14ac:dyDescent="0.35">
      <c r="FW18544" s="128"/>
      <c r="FX18544" s="128"/>
      <c r="FY18544" s="129"/>
      <c r="GA18544" s="128"/>
    </row>
    <row r="18545" spans="179:183" x14ac:dyDescent="0.35">
      <c r="FW18545" s="128"/>
      <c r="FX18545" s="128"/>
      <c r="FY18545" s="129"/>
      <c r="GA18545" s="128"/>
    </row>
    <row r="18546" spans="179:183" x14ac:dyDescent="0.35">
      <c r="FW18546" s="128"/>
      <c r="FX18546" s="128"/>
      <c r="FY18546" s="129"/>
      <c r="GA18546" s="128"/>
    </row>
    <row r="18547" spans="179:183" x14ac:dyDescent="0.35">
      <c r="FW18547" s="128"/>
      <c r="FX18547" s="128"/>
      <c r="FY18547" s="129"/>
      <c r="GA18547" s="128"/>
    </row>
    <row r="18548" spans="179:183" x14ac:dyDescent="0.35">
      <c r="FW18548" s="128"/>
      <c r="FX18548" s="128"/>
      <c r="FY18548" s="129"/>
      <c r="GA18548" s="128"/>
    </row>
    <row r="18549" spans="179:183" x14ac:dyDescent="0.35">
      <c r="FW18549" s="128"/>
      <c r="FX18549" s="128"/>
      <c r="FY18549" s="129"/>
      <c r="GA18549" s="128"/>
    </row>
    <row r="18550" spans="179:183" x14ac:dyDescent="0.35">
      <c r="FW18550" s="128"/>
      <c r="FX18550" s="128"/>
      <c r="FY18550" s="129"/>
      <c r="GA18550" s="128"/>
    </row>
    <row r="18551" spans="179:183" x14ac:dyDescent="0.35">
      <c r="FW18551" s="128"/>
      <c r="FX18551" s="128"/>
      <c r="FY18551" s="129"/>
      <c r="GA18551" s="128"/>
    </row>
    <row r="18552" spans="179:183" x14ac:dyDescent="0.35">
      <c r="FW18552" s="128"/>
      <c r="FX18552" s="128"/>
      <c r="FY18552" s="129"/>
      <c r="GA18552" s="128"/>
    </row>
    <row r="18553" spans="179:183" x14ac:dyDescent="0.35">
      <c r="FW18553" s="128"/>
      <c r="FX18553" s="128"/>
      <c r="FY18553" s="129"/>
      <c r="GA18553" s="128"/>
    </row>
    <row r="18554" spans="179:183" x14ac:dyDescent="0.35">
      <c r="FW18554" s="128"/>
      <c r="FX18554" s="128"/>
      <c r="FY18554" s="129"/>
      <c r="GA18554" s="128"/>
    </row>
    <row r="18555" spans="179:183" x14ac:dyDescent="0.35">
      <c r="FW18555" s="128"/>
      <c r="FX18555" s="128"/>
      <c r="FY18555" s="129"/>
      <c r="GA18555" s="128"/>
    </row>
    <row r="18556" spans="179:183" x14ac:dyDescent="0.35">
      <c r="FW18556" s="128"/>
      <c r="FX18556" s="128"/>
      <c r="FY18556" s="129"/>
      <c r="GA18556" s="128"/>
    </row>
    <row r="18557" spans="179:183" x14ac:dyDescent="0.35">
      <c r="FW18557" s="128"/>
      <c r="FX18557" s="128"/>
      <c r="FY18557" s="129"/>
      <c r="GA18557" s="128"/>
    </row>
    <row r="18558" spans="179:183" x14ac:dyDescent="0.35">
      <c r="FW18558" s="128"/>
      <c r="FX18558" s="128"/>
      <c r="FY18558" s="129"/>
      <c r="GA18558" s="128"/>
    </row>
    <row r="18559" spans="179:183" x14ac:dyDescent="0.35">
      <c r="FW18559" s="128"/>
      <c r="FX18559" s="128"/>
      <c r="FY18559" s="129"/>
      <c r="GA18559" s="128"/>
    </row>
    <row r="18560" spans="179:183" x14ac:dyDescent="0.35">
      <c r="FW18560" s="128"/>
      <c r="FX18560" s="128"/>
      <c r="FY18560" s="129"/>
      <c r="GA18560" s="128"/>
    </row>
    <row r="18561" spans="179:183" x14ac:dyDescent="0.35">
      <c r="FW18561" s="128"/>
      <c r="FX18561" s="128"/>
      <c r="FY18561" s="129"/>
      <c r="GA18561" s="128"/>
    </row>
    <row r="18562" spans="179:183" x14ac:dyDescent="0.35">
      <c r="FW18562" s="128"/>
      <c r="FX18562" s="128"/>
      <c r="FY18562" s="129"/>
      <c r="GA18562" s="128"/>
    </row>
    <row r="18563" spans="179:183" x14ac:dyDescent="0.35">
      <c r="FW18563" s="128"/>
      <c r="FX18563" s="128"/>
      <c r="FY18563" s="129"/>
      <c r="GA18563" s="128"/>
    </row>
    <row r="18564" spans="179:183" x14ac:dyDescent="0.35">
      <c r="FW18564" s="128"/>
      <c r="FX18564" s="128"/>
      <c r="FY18564" s="129"/>
      <c r="GA18564" s="128"/>
    </row>
    <row r="18565" spans="179:183" x14ac:dyDescent="0.35">
      <c r="FW18565" s="128"/>
      <c r="FX18565" s="128"/>
      <c r="FY18565" s="129"/>
      <c r="GA18565" s="128"/>
    </row>
    <row r="18566" spans="179:183" x14ac:dyDescent="0.35">
      <c r="FW18566" s="128"/>
      <c r="FX18566" s="128"/>
      <c r="FY18566" s="129"/>
      <c r="GA18566" s="128"/>
    </row>
    <row r="18567" spans="179:183" x14ac:dyDescent="0.35">
      <c r="FW18567" s="128"/>
      <c r="FX18567" s="128"/>
      <c r="FY18567" s="129"/>
      <c r="GA18567" s="128"/>
    </row>
    <row r="18568" spans="179:183" x14ac:dyDescent="0.35">
      <c r="FW18568" s="128"/>
      <c r="FX18568" s="128"/>
      <c r="FY18568" s="129"/>
      <c r="GA18568" s="128"/>
    </row>
    <row r="18569" spans="179:183" x14ac:dyDescent="0.35">
      <c r="FW18569" s="128"/>
      <c r="FX18569" s="128"/>
      <c r="FY18569" s="129"/>
      <c r="GA18569" s="128"/>
    </row>
    <row r="18570" spans="179:183" x14ac:dyDescent="0.35">
      <c r="FW18570" s="128"/>
      <c r="FX18570" s="128"/>
      <c r="FY18570" s="129"/>
      <c r="GA18570" s="128"/>
    </row>
    <row r="18571" spans="179:183" x14ac:dyDescent="0.35">
      <c r="FW18571" s="128"/>
      <c r="FX18571" s="128"/>
      <c r="FY18571" s="129"/>
      <c r="GA18571" s="128"/>
    </row>
    <row r="18572" spans="179:183" x14ac:dyDescent="0.35">
      <c r="FW18572" s="128"/>
      <c r="FX18572" s="128"/>
      <c r="FY18572" s="129"/>
      <c r="GA18572" s="128"/>
    </row>
    <row r="18573" spans="179:183" x14ac:dyDescent="0.35">
      <c r="FW18573" s="128"/>
      <c r="FX18573" s="128"/>
      <c r="FY18573" s="129"/>
      <c r="GA18573" s="128"/>
    </row>
    <row r="18574" spans="179:183" x14ac:dyDescent="0.35">
      <c r="FW18574" s="128"/>
      <c r="FX18574" s="128"/>
      <c r="FY18574" s="129"/>
      <c r="GA18574" s="128"/>
    </row>
    <row r="18575" spans="179:183" x14ac:dyDescent="0.35">
      <c r="FW18575" s="128"/>
      <c r="FX18575" s="128"/>
      <c r="FY18575" s="129"/>
      <c r="GA18575" s="128"/>
    </row>
    <row r="18576" spans="179:183" x14ac:dyDescent="0.35">
      <c r="FW18576" s="128"/>
      <c r="FX18576" s="128"/>
      <c r="FY18576" s="129"/>
      <c r="GA18576" s="128"/>
    </row>
    <row r="18577" spans="179:183" x14ac:dyDescent="0.35">
      <c r="FW18577" s="128"/>
      <c r="FX18577" s="128"/>
      <c r="FY18577" s="129"/>
      <c r="GA18577" s="128"/>
    </row>
    <row r="18578" spans="179:183" x14ac:dyDescent="0.35">
      <c r="FW18578" s="128"/>
      <c r="FX18578" s="128"/>
      <c r="FY18578" s="129"/>
      <c r="GA18578" s="128"/>
    </row>
    <row r="18579" spans="179:183" x14ac:dyDescent="0.35">
      <c r="FW18579" s="128"/>
      <c r="FX18579" s="128"/>
      <c r="FY18579" s="129"/>
      <c r="GA18579" s="128"/>
    </row>
    <row r="18580" spans="179:183" x14ac:dyDescent="0.35">
      <c r="FW18580" s="128"/>
      <c r="FX18580" s="128"/>
      <c r="FY18580" s="129"/>
      <c r="GA18580" s="128"/>
    </row>
    <row r="18581" spans="179:183" x14ac:dyDescent="0.35">
      <c r="FW18581" s="128"/>
      <c r="FX18581" s="128"/>
      <c r="FY18581" s="129"/>
      <c r="GA18581" s="128"/>
    </row>
    <row r="18582" spans="179:183" x14ac:dyDescent="0.35">
      <c r="FW18582" s="128"/>
      <c r="FX18582" s="128"/>
      <c r="FY18582" s="129"/>
      <c r="GA18582" s="128"/>
    </row>
    <row r="18583" spans="179:183" x14ac:dyDescent="0.35">
      <c r="FW18583" s="128"/>
      <c r="FX18583" s="128"/>
      <c r="FY18583" s="129"/>
      <c r="GA18583" s="128"/>
    </row>
    <row r="18584" spans="179:183" x14ac:dyDescent="0.35">
      <c r="FW18584" s="128"/>
      <c r="FX18584" s="128"/>
      <c r="FY18584" s="129"/>
      <c r="GA18584" s="128"/>
    </row>
    <row r="18585" spans="179:183" x14ac:dyDescent="0.35">
      <c r="FW18585" s="128"/>
      <c r="FX18585" s="128"/>
      <c r="FY18585" s="129"/>
      <c r="GA18585" s="128"/>
    </row>
    <row r="18586" spans="179:183" x14ac:dyDescent="0.35">
      <c r="FW18586" s="128"/>
      <c r="FX18586" s="128"/>
      <c r="FY18586" s="129"/>
      <c r="GA18586" s="128"/>
    </row>
    <row r="18587" spans="179:183" x14ac:dyDescent="0.35">
      <c r="FW18587" s="128"/>
      <c r="FX18587" s="128"/>
      <c r="FY18587" s="129"/>
      <c r="GA18587" s="128"/>
    </row>
    <row r="18588" spans="179:183" x14ac:dyDescent="0.35">
      <c r="FW18588" s="128"/>
      <c r="FX18588" s="128"/>
      <c r="FY18588" s="129"/>
      <c r="GA18588" s="128"/>
    </row>
    <row r="18589" spans="179:183" x14ac:dyDescent="0.35">
      <c r="FW18589" s="128"/>
      <c r="FX18589" s="128"/>
      <c r="FY18589" s="129"/>
      <c r="GA18589" s="128"/>
    </row>
    <row r="18590" spans="179:183" x14ac:dyDescent="0.35">
      <c r="FW18590" s="128"/>
      <c r="FX18590" s="128"/>
      <c r="FY18590" s="129"/>
      <c r="GA18590" s="128"/>
    </row>
    <row r="18591" spans="179:183" x14ac:dyDescent="0.35">
      <c r="FW18591" s="128"/>
      <c r="FX18591" s="128"/>
      <c r="FY18591" s="129"/>
      <c r="GA18591" s="128"/>
    </row>
    <row r="18592" spans="179:183" x14ac:dyDescent="0.35">
      <c r="FW18592" s="128"/>
      <c r="FX18592" s="128"/>
      <c r="FY18592" s="129"/>
      <c r="GA18592" s="128"/>
    </row>
    <row r="18593" spans="179:183" x14ac:dyDescent="0.35">
      <c r="FW18593" s="128"/>
      <c r="FX18593" s="128"/>
      <c r="FY18593" s="129"/>
      <c r="GA18593" s="128"/>
    </row>
    <row r="18594" spans="179:183" x14ac:dyDescent="0.35">
      <c r="FW18594" s="128"/>
      <c r="FX18594" s="128"/>
      <c r="FY18594" s="129"/>
      <c r="GA18594" s="128"/>
    </row>
    <row r="18595" spans="179:183" x14ac:dyDescent="0.35">
      <c r="FW18595" s="128"/>
      <c r="FX18595" s="128"/>
      <c r="FY18595" s="129"/>
      <c r="GA18595" s="128"/>
    </row>
    <row r="18596" spans="179:183" x14ac:dyDescent="0.35">
      <c r="FW18596" s="128"/>
      <c r="FX18596" s="128"/>
      <c r="FY18596" s="129"/>
      <c r="GA18596" s="128"/>
    </row>
    <row r="18597" spans="179:183" x14ac:dyDescent="0.35">
      <c r="FW18597" s="128"/>
      <c r="FX18597" s="128"/>
      <c r="FY18597" s="129"/>
      <c r="GA18597" s="128"/>
    </row>
    <row r="18598" spans="179:183" x14ac:dyDescent="0.35">
      <c r="FW18598" s="128"/>
      <c r="FX18598" s="128"/>
      <c r="FY18598" s="129"/>
      <c r="GA18598" s="128"/>
    </row>
    <row r="18599" spans="179:183" x14ac:dyDescent="0.35">
      <c r="FW18599" s="128"/>
      <c r="FX18599" s="128"/>
      <c r="FY18599" s="129"/>
      <c r="GA18599" s="128"/>
    </row>
    <row r="18600" spans="179:183" x14ac:dyDescent="0.35">
      <c r="FW18600" s="128"/>
      <c r="FX18600" s="128"/>
      <c r="FY18600" s="129"/>
      <c r="GA18600" s="128"/>
    </row>
    <row r="18601" spans="179:183" x14ac:dyDescent="0.35">
      <c r="FW18601" s="128"/>
      <c r="FX18601" s="128"/>
      <c r="FY18601" s="129"/>
      <c r="GA18601" s="128"/>
    </row>
    <row r="18602" spans="179:183" x14ac:dyDescent="0.35">
      <c r="FW18602" s="128"/>
      <c r="FX18602" s="128"/>
      <c r="FY18602" s="129"/>
      <c r="GA18602" s="128"/>
    </row>
    <row r="18603" spans="179:183" x14ac:dyDescent="0.35">
      <c r="FW18603" s="128"/>
      <c r="FX18603" s="128"/>
      <c r="FY18603" s="129"/>
      <c r="GA18603" s="128"/>
    </row>
    <row r="18604" spans="179:183" x14ac:dyDescent="0.35">
      <c r="FW18604" s="128"/>
      <c r="FX18604" s="128"/>
      <c r="FY18604" s="129"/>
      <c r="GA18604" s="128"/>
    </row>
    <row r="18605" spans="179:183" x14ac:dyDescent="0.35">
      <c r="FW18605" s="128"/>
      <c r="FX18605" s="128"/>
      <c r="FY18605" s="129"/>
      <c r="GA18605" s="128"/>
    </row>
    <row r="18606" spans="179:183" x14ac:dyDescent="0.35">
      <c r="FW18606" s="128"/>
      <c r="FX18606" s="128"/>
      <c r="FY18606" s="129"/>
      <c r="GA18606" s="128"/>
    </row>
    <row r="18607" spans="179:183" x14ac:dyDescent="0.35">
      <c r="FW18607" s="128"/>
      <c r="FX18607" s="128"/>
      <c r="FY18607" s="129"/>
      <c r="GA18607" s="128"/>
    </row>
    <row r="18608" spans="179:183" x14ac:dyDescent="0.35">
      <c r="FW18608" s="128"/>
      <c r="FX18608" s="128"/>
      <c r="FY18608" s="129"/>
      <c r="GA18608" s="128"/>
    </row>
    <row r="18609" spans="179:183" x14ac:dyDescent="0.35">
      <c r="FW18609" s="128"/>
      <c r="FX18609" s="128"/>
      <c r="FY18609" s="129"/>
      <c r="GA18609" s="128"/>
    </row>
    <row r="18610" spans="179:183" x14ac:dyDescent="0.35">
      <c r="FW18610" s="128"/>
      <c r="FX18610" s="128"/>
      <c r="FY18610" s="129"/>
      <c r="GA18610" s="128"/>
    </row>
    <row r="18611" spans="179:183" x14ac:dyDescent="0.35">
      <c r="FW18611" s="128"/>
      <c r="FX18611" s="128"/>
      <c r="FY18611" s="129"/>
      <c r="GA18611" s="128"/>
    </row>
    <row r="18612" spans="179:183" x14ac:dyDescent="0.35">
      <c r="FW18612" s="128"/>
      <c r="FX18612" s="128"/>
      <c r="FY18612" s="129"/>
      <c r="GA18612" s="128"/>
    </row>
    <row r="18613" spans="179:183" x14ac:dyDescent="0.35">
      <c r="FW18613" s="128"/>
      <c r="FX18613" s="128"/>
      <c r="FY18613" s="129"/>
      <c r="GA18613" s="128"/>
    </row>
    <row r="18614" spans="179:183" x14ac:dyDescent="0.35">
      <c r="FW18614" s="128"/>
      <c r="FX18614" s="128"/>
      <c r="FY18614" s="129"/>
      <c r="GA18614" s="128"/>
    </row>
    <row r="18615" spans="179:183" x14ac:dyDescent="0.35">
      <c r="FW18615" s="128"/>
      <c r="FX18615" s="128"/>
      <c r="FY18615" s="129"/>
      <c r="GA18615" s="128"/>
    </row>
    <row r="18616" spans="179:183" x14ac:dyDescent="0.35">
      <c r="FW18616" s="128"/>
      <c r="FX18616" s="128"/>
      <c r="FY18616" s="129"/>
      <c r="GA18616" s="128"/>
    </row>
    <row r="18617" spans="179:183" x14ac:dyDescent="0.35">
      <c r="FW18617" s="128"/>
      <c r="FX18617" s="128"/>
      <c r="FY18617" s="129"/>
      <c r="GA18617" s="128"/>
    </row>
    <row r="18618" spans="179:183" x14ac:dyDescent="0.35">
      <c r="FW18618" s="128"/>
      <c r="FX18618" s="128"/>
      <c r="FY18618" s="129"/>
      <c r="GA18618" s="128"/>
    </row>
    <row r="18619" spans="179:183" x14ac:dyDescent="0.35">
      <c r="FW18619" s="128"/>
      <c r="FX18619" s="128"/>
      <c r="FY18619" s="129"/>
      <c r="GA18619" s="128"/>
    </row>
    <row r="18620" spans="179:183" x14ac:dyDescent="0.35">
      <c r="FW18620" s="128"/>
      <c r="FX18620" s="128"/>
      <c r="FY18620" s="129"/>
      <c r="GA18620" s="128"/>
    </row>
    <row r="18621" spans="179:183" x14ac:dyDescent="0.35">
      <c r="FW18621" s="128"/>
      <c r="FX18621" s="128"/>
      <c r="FY18621" s="129"/>
      <c r="GA18621" s="128"/>
    </row>
    <row r="18622" spans="179:183" x14ac:dyDescent="0.35">
      <c r="FW18622" s="128"/>
      <c r="FX18622" s="128"/>
      <c r="FY18622" s="129"/>
      <c r="GA18622" s="128"/>
    </row>
    <row r="18623" spans="179:183" x14ac:dyDescent="0.35">
      <c r="FW18623" s="128"/>
      <c r="FX18623" s="128"/>
      <c r="FY18623" s="129"/>
      <c r="GA18623" s="128"/>
    </row>
    <row r="18624" spans="179:183" x14ac:dyDescent="0.35">
      <c r="FW18624" s="128"/>
      <c r="FX18624" s="128"/>
      <c r="FY18624" s="129"/>
      <c r="GA18624" s="128"/>
    </row>
    <row r="18625" spans="179:183" x14ac:dyDescent="0.35">
      <c r="FW18625" s="128"/>
      <c r="FX18625" s="128"/>
      <c r="FY18625" s="129"/>
      <c r="GA18625" s="128"/>
    </row>
    <row r="18626" spans="179:183" x14ac:dyDescent="0.35">
      <c r="FW18626" s="128"/>
      <c r="FX18626" s="128"/>
      <c r="FY18626" s="129"/>
      <c r="GA18626" s="128"/>
    </row>
    <row r="18627" spans="179:183" x14ac:dyDescent="0.35">
      <c r="FW18627" s="128"/>
      <c r="FX18627" s="128"/>
      <c r="FY18627" s="129"/>
      <c r="GA18627" s="128"/>
    </row>
    <row r="18628" spans="179:183" x14ac:dyDescent="0.35">
      <c r="FW18628" s="128"/>
      <c r="FX18628" s="128"/>
      <c r="FY18628" s="129"/>
      <c r="GA18628" s="128"/>
    </row>
    <row r="18629" spans="179:183" x14ac:dyDescent="0.35">
      <c r="FW18629" s="128"/>
      <c r="FX18629" s="128"/>
      <c r="FY18629" s="129"/>
      <c r="GA18629" s="128"/>
    </row>
    <row r="18630" spans="179:183" x14ac:dyDescent="0.35">
      <c r="FW18630" s="128"/>
      <c r="FX18630" s="128"/>
      <c r="FY18630" s="129"/>
      <c r="GA18630" s="128"/>
    </row>
    <row r="18631" spans="179:183" x14ac:dyDescent="0.35">
      <c r="FW18631" s="128"/>
      <c r="FX18631" s="128"/>
      <c r="FY18631" s="129"/>
      <c r="GA18631" s="128"/>
    </row>
    <row r="18632" spans="179:183" x14ac:dyDescent="0.35">
      <c r="FW18632" s="128"/>
      <c r="FX18632" s="128"/>
      <c r="FY18632" s="129"/>
      <c r="GA18632" s="128"/>
    </row>
    <row r="18633" spans="179:183" x14ac:dyDescent="0.35">
      <c r="FW18633" s="128"/>
      <c r="FX18633" s="128"/>
      <c r="FY18633" s="129"/>
      <c r="GA18633" s="128"/>
    </row>
    <row r="18634" spans="179:183" x14ac:dyDescent="0.35">
      <c r="FW18634" s="128"/>
      <c r="FX18634" s="128"/>
      <c r="FY18634" s="129"/>
      <c r="GA18634" s="128"/>
    </row>
    <row r="18635" spans="179:183" x14ac:dyDescent="0.35">
      <c r="FW18635" s="128"/>
      <c r="FX18635" s="128"/>
      <c r="FY18635" s="129"/>
      <c r="GA18635" s="128"/>
    </row>
    <row r="18636" spans="179:183" x14ac:dyDescent="0.35">
      <c r="FW18636" s="128"/>
      <c r="FX18636" s="128"/>
      <c r="FY18636" s="129"/>
      <c r="GA18636" s="128"/>
    </row>
    <row r="18637" spans="179:183" x14ac:dyDescent="0.35">
      <c r="FW18637" s="128"/>
      <c r="FX18637" s="128"/>
      <c r="FY18637" s="129"/>
      <c r="GA18637" s="128"/>
    </row>
    <row r="18638" spans="179:183" x14ac:dyDescent="0.35">
      <c r="FW18638" s="128"/>
      <c r="FX18638" s="128"/>
      <c r="FY18638" s="129"/>
      <c r="GA18638" s="128"/>
    </row>
    <row r="18639" spans="179:183" x14ac:dyDescent="0.35">
      <c r="FW18639" s="128"/>
      <c r="FX18639" s="128"/>
      <c r="FY18639" s="129"/>
      <c r="GA18639" s="128"/>
    </row>
    <row r="18640" spans="179:183" x14ac:dyDescent="0.35">
      <c r="FW18640" s="128"/>
      <c r="FX18640" s="128"/>
      <c r="FY18640" s="129"/>
      <c r="GA18640" s="128"/>
    </row>
    <row r="18641" spans="179:183" x14ac:dyDescent="0.35">
      <c r="FW18641" s="128"/>
      <c r="FX18641" s="128"/>
      <c r="FY18641" s="129"/>
      <c r="GA18641" s="128"/>
    </row>
    <row r="18642" spans="179:183" x14ac:dyDescent="0.35">
      <c r="FW18642" s="128"/>
      <c r="FX18642" s="128"/>
      <c r="FY18642" s="129"/>
      <c r="GA18642" s="128"/>
    </row>
    <row r="18643" spans="179:183" x14ac:dyDescent="0.35">
      <c r="FW18643" s="128"/>
      <c r="FX18643" s="128"/>
      <c r="FY18643" s="129"/>
      <c r="GA18643" s="128"/>
    </row>
    <row r="18644" spans="179:183" x14ac:dyDescent="0.35">
      <c r="FW18644" s="128"/>
      <c r="FX18644" s="128"/>
      <c r="FY18644" s="129"/>
      <c r="GA18644" s="128"/>
    </row>
    <row r="18645" spans="179:183" x14ac:dyDescent="0.35">
      <c r="FW18645" s="128"/>
      <c r="FX18645" s="128"/>
      <c r="FY18645" s="129"/>
      <c r="GA18645" s="128"/>
    </row>
    <row r="18646" spans="179:183" x14ac:dyDescent="0.35">
      <c r="FW18646" s="128"/>
      <c r="FX18646" s="128"/>
      <c r="FY18646" s="129"/>
      <c r="GA18646" s="128"/>
    </row>
    <row r="18647" spans="179:183" x14ac:dyDescent="0.35">
      <c r="FW18647" s="128"/>
      <c r="FX18647" s="128"/>
      <c r="FY18647" s="129"/>
      <c r="GA18647" s="128"/>
    </row>
    <row r="18648" spans="179:183" x14ac:dyDescent="0.35">
      <c r="FW18648" s="128"/>
      <c r="FX18648" s="128"/>
      <c r="FY18648" s="129"/>
      <c r="GA18648" s="128"/>
    </row>
    <row r="18649" spans="179:183" x14ac:dyDescent="0.35">
      <c r="FW18649" s="128"/>
      <c r="FX18649" s="128"/>
      <c r="FY18649" s="129"/>
      <c r="GA18649" s="128"/>
    </row>
    <row r="18650" spans="179:183" x14ac:dyDescent="0.35">
      <c r="FW18650" s="128"/>
      <c r="FX18650" s="128"/>
      <c r="FY18650" s="129"/>
      <c r="GA18650" s="128"/>
    </row>
    <row r="18651" spans="179:183" x14ac:dyDescent="0.35">
      <c r="FW18651" s="128"/>
      <c r="FX18651" s="128"/>
      <c r="FY18651" s="129"/>
      <c r="GA18651" s="128"/>
    </row>
    <row r="18652" spans="179:183" x14ac:dyDescent="0.35">
      <c r="FW18652" s="128"/>
      <c r="FX18652" s="128"/>
      <c r="FY18652" s="129"/>
      <c r="GA18652" s="128"/>
    </row>
    <row r="18653" spans="179:183" x14ac:dyDescent="0.35">
      <c r="FW18653" s="128"/>
      <c r="FX18653" s="128"/>
      <c r="FY18653" s="129"/>
      <c r="GA18653" s="128"/>
    </row>
    <row r="18654" spans="179:183" x14ac:dyDescent="0.35">
      <c r="FW18654" s="128"/>
      <c r="FX18654" s="128"/>
      <c r="FY18654" s="129"/>
      <c r="GA18654" s="128"/>
    </row>
    <row r="18655" spans="179:183" x14ac:dyDescent="0.35">
      <c r="FW18655" s="128"/>
      <c r="FX18655" s="128"/>
      <c r="FY18655" s="129"/>
      <c r="GA18655" s="128"/>
    </row>
    <row r="18656" spans="179:183" x14ac:dyDescent="0.35">
      <c r="FW18656" s="128"/>
      <c r="FX18656" s="128"/>
      <c r="FY18656" s="129"/>
      <c r="GA18656" s="128"/>
    </row>
    <row r="18657" spans="179:183" x14ac:dyDescent="0.35">
      <c r="FW18657" s="128"/>
      <c r="FX18657" s="128"/>
      <c r="FY18657" s="129"/>
      <c r="GA18657" s="128"/>
    </row>
    <row r="18658" spans="179:183" x14ac:dyDescent="0.35">
      <c r="FW18658" s="128"/>
      <c r="FX18658" s="128"/>
      <c r="FY18658" s="129"/>
      <c r="GA18658" s="128"/>
    </row>
    <row r="18659" spans="179:183" x14ac:dyDescent="0.35">
      <c r="FW18659" s="128"/>
      <c r="FX18659" s="128"/>
      <c r="FY18659" s="129"/>
      <c r="GA18659" s="128"/>
    </row>
    <row r="18660" spans="179:183" x14ac:dyDescent="0.35">
      <c r="FW18660" s="128"/>
      <c r="FX18660" s="128"/>
      <c r="FY18660" s="129"/>
      <c r="GA18660" s="128"/>
    </row>
    <row r="18661" spans="179:183" x14ac:dyDescent="0.35">
      <c r="FW18661" s="128"/>
      <c r="FX18661" s="128"/>
      <c r="FY18661" s="129"/>
      <c r="GA18661" s="128"/>
    </row>
    <row r="18662" spans="179:183" x14ac:dyDescent="0.35">
      <c r="FW18662" s="128"/>
      <c r="FX18662" s="128"/>
      <c r="FY18662" s="129"/>
      <c r="GA18662" s="128"/>
    </row>
    <row r="18663" spans="179:183" x14ac:dyDescent="0.35">
      <c r="FW18663" s="128"/>
      <c r="FX18663" s="128"/>
      <c r="FY18663" s="129"/>
      <c r="GA18663" s="128"/>
    </row>
    <row r="18664" spans="179:183" x14ac:dyDescent="0.35">
      <c r="FW18664" s="128"/>
      <c r="FX18664" s="128"/>
      <c r="FY18664" s="129"/>
      <c r="GA18664" s="128"/>
    </row>
    <row r="18665" spans="179:183" x14ac:dyDescent="0.35">
      <c r="FW18665" s="128"/>
      <c r="FX18665" s="128"/>
      <c r="FY18665" s="129"/>
      <c r="GA18665" s="128"/>
    </row>
    <row r="18666" spans="179:183" x14ac:dyDescent="0.35">
      <c r="FW18666" s="128"/>
      <c r="FX18666" s="128"/>
      <c r="FY18666" s="129"/>
      <c r="GA18666" s="128"/>
    </row>
    <row r="18667" spans="179:183" x14ac:dyDescent="0.35">
      <c r="FW18667" s="128"/>
      <c r="FX18667" s="128"/>
      <c r="FY18667" s="129"/>
      <c r="GA18667" s="128"/>
    </row>
    <row r="18668" spans="179:183" x14ac:dyDescent="0.35">
      <c r="FW18668" s="128"/>
      <c r="FX18668" s="128"/>
      <c r="FY18668" s="129"/>
      <c r="GA18668" s="128"/>
    </row>
    <row r="18669" spans="179:183" x14ac:dyDescent="0.35">
      <c r="FW18669" s="128"/>
      <c r="FX18669" s="128"/>
      <c r="FY18669" s="129"/>
      <c r="GA18669" s="128"/>
    </row>
    <row r="18670" spans="179:183" x14ac:dyDescent="0.35">
      <c r="FW18670" s="128"/>
      <c r="FX18670" s="128"/>
      <c r="FY18670" s="129"/>
      <c r="GA18670" s="128"/>
    </row>
    <row r="18671" spans="179:183" x14ac:dyDescent="0.35">
      <c r="FW18671" s="128"/>
      <c r="FX18671" s="128"/>
      <c r="FY18671" s="129"/>
      <c r="GA18671" s="128"/>
    </row>
    <row r="18672" spans="179:183" x14ac:dyDescent="0.35">
      <c r="FW18672" s="128"/>
      <c r="FX18672" s="128"/>
      <c r="FY18672" s="129"/>
      <c r="GA18672" s="128"/>
    </row>
    <row r="18673" spans="179:183" x14ac:dyDescent="0.35">
      <c r="FW18673" s="128"/>
      <c r="FX18673" s="128"/>
      <c r="FY18673" s="129"/>
      <c r="GA18673" s="128"/>
    </row>
    <row r="18674" spans="179:183" x14ac:dyDescent="0.35">
      <c r="FW18674" s="128"/>
      <c r="FX18674" s="128"/>
      <c r="FY18674" s="129"/>
      <c r="GA18674" s="128"/>
    </row>
    <row r="18675" spans="179:183" x14ac:dyDescent="0.35">
      <c r="FW18675" s="128"/>
      <c r="FX18675" s="128"/>
      <c r="FY18675" s="129"/>
      <c r="GA18675" s="128"/>
    </row>
    <row r="18676" spans="179:183" x14ac:dyDescent="0.35">
      <c r="FW18676" s="128"/>
      <c r="FX18676" s="128"/>
      <c r="FY18676" s="129"/>
      <c r="GA18676" s="128"/>
    </row>
    <row r="18677" spans="179:183" x14ac:dyDescent="0.35">
      <c r="FW18677" s="128"/>
      <c r="FX18677" s="128"/>
      <c r="FY18677" s="129"/>
      <c r="GA18677" s="128"/>
    </row>
    <row r="18678" spans="179:183" x14ac:dyDescent="0.35">
      <c r="FW18678" s="128"/>
      <c r="FX18678" s="128"/>
      <c r="FY18678" s="129"/>
      <c r="GA18678" s="128"/>
    </row>
    <row r="18679" spans="179:183" x14ac:dyDescent="0.35">
      <c r="FW18679" s="128"/>
      <c r="FX18679" s="128"/>
      <c r="FY18679" s="129"/>
      <c r="GA18679" s="128"/>
    </row>
    <row r="18680" spans="179:183" x14ac:dyDescent="0.35">
      <c r="FW18680" s="128"/>
      <c r="FX18680" s="128"/>
      <c r="FY18680" s="129"/>
      <c r="GA18680" s="128"/>
    </row>
    <row r="18681" spans="179:183" x14ac:dyDescent="0.35">
      <c r="FW18681" s="128"/>
      <c r="FX18681" s="128"/>
      <c r="FY18681" s="129"/>
      <c r="GA18681" s="128"/>
    </row>
    <row r="18682" spans="179:183" x14ac:dyDescent="0.35">
      <c r="FW18682" s="128"/>
      <c r="FX18682" s="128"/>
      <c r="FY18682" s="129"/>
      <c r="GA18682" s="128"/>
    </row>
    <row r="18683" spans="179:183" x14ac:dyDescent="0.35">
      <c r="FW18683" s="128"/>
      <c r="FX18683" s="128"/>
      <c r="FY18683" s="129"/>
      <c r="GA18683" s="128"/>
    </row>
    <row r="18684" spans="179:183" x14ac:dyDescent="0.35">
      <c r="FW18684" s="128"/>
      <c r="FX18684" s="128"/>
      <c r="FY18684" s="129"/>
      <c r="GA18684" s="128"/>
    </row>
    <row r="18685" spans="179:183" x14ac:dyDescent="0.35">
      <c r="FW18685" s="128"/>
      <c r="FX18685" s="128"/>
      <c r="FY18685" s="129"/>
      <c r="GA18685" s="128"/>
    </row>
    <row r="18686" spans="179:183" x14ac:dyDescent="0.35">
      <c r="FW18686" s="128"/>
      <c r="FX18686" s="128"/>
      <c r="FY18686" s="129"/>
      <c r="GA18686" s="128"/>
    </row>
    <row r="18687" spans="179:183" x14ac:dyDescent="0.35">
      <c r="FW18687" s="128"/>
      <c r="FX18687" s="128"/>
      <c r="FY18687" s="129"/>
      <c r="GA18687" s="128"/>
    </row>
    <row r="18688" spans="179:183" x14ac:dyDescent="0.35">
      <c r="FW18688" s="128"/>
      <c r="FX18688" s="128"/>
      <c r="FY18688" s="129"/>
      <c r="GA18688" s="128"/>
    </row>
    <row r="18689" spans="179:183" x14ac:dyDescent="0.35">
      <c r="FW18689" s="128"/>
      <c r="FX18689" s="128"/>
      <c r="FY18689" s="129"/>
      <c r="GA18689" s="128"/>
    </row>
    <row r="18690" spans="179:183" x14ac:dyDescent="0.35">
      <c r="FW18690" s="128"/>
      <c r="FX18690" s="128"/>
      <c r="FY18690" s="129"/>
      <c r="GA18690" s="128"/>
    </row>
    <row r="18691" spans="179:183" x14ac:dyDescent="0.35">
      <c r="FW18691" s="128"/>
      <c r="FX18691" s="128"/>
      <c r="FY18691" s="129"/>
      <c r="GA18691" s="128"/>
    </row>
    <row r="18692" spans="179:183" x14ac:dyDescent="0.35">
      <c r="FW18692" s="128"/>
      <c r="FX18692" s="128"/>
      <c r="FY18692" s="129"/>
      <c r="GA18692" s="128"/>
    </row>
    <row r="18693" spans="179:183" x14ac:dyDescent="0.35">
      <c r="FW18693" s="128"/>
      <c r="FX18693" s="128"/>
      <c r="FY18693" s="129"/>
      <c r="GA18693" s="128"/>
    </row>
    <row r="18694" spans="179:183" x14ac:dyDescent="0.35">
      <c r="FW18694" s="128"/>
      <c r="FX18694" s="128"/>
      <c r="FY18694" s="129"/>
      <c r="GA18694" s="128"/>
    </row>
    <row r="18695" spans="179:183" x14ac:dyDescent="0.35">
      <c r="FW18695" s="128"/>
      <c r="FX18695" s="128"/>
      <c r="FY18695" s="129"/>
      <c r="GA18695" s="128"/>
    </row>
    <row r="18696" spans="179:183" x14ac:dyDescent="0.35">
      <c r="FW18696" s="128"/>
      <c r="FX18696" s="128"/>
      <c r="FY18696" s="129"/>
      <c r="GA18696" s="128"/>
    </row>
    <row r="18697" spans="179:183" x14ac:dyDescent="0.35">
      <c r="FW18697" s="128"/>
      <c r="FX18697" s="128"/>
      <c r="FY18697" s="129"/>
      <c r="GA18697" s="128"/>
    </row>
    <row r="18698" spans="179:183" x14ac:dyDescent="0.35">
      <c r="FW18698" s="128"/>
      <c r="FX18698" s="128"/>
      <c r="FY18698" s="129"/>
      <c r="GA18698" s="128"/>
    </row>
    <row r="18699" spans="179:183" x14ac:dyDescent="0.35">
      <c r="FW18699" s="128"/>
      <c r="FX18699" s="128"/>
      <c r="FY18699" s="129"/>
      <c r="GA18699" s="128"/>
    </row>
    <row r="18700" spans="179:183" x14ac:dyDescent="0.35">
      <c r="FW18700" s="128"/>
      <c r="FX18700" s="128"/>
      <c r="FY18700" s="129"/>
      <c r="GA18700" s="128"/>
    </row>
    <row r="18701" spans="179:183" x14ac:dyDescent="0.35">
      <c r="FW18701" s="128"/>
      <c r="FX18701" s="128"/>
      <c r="FY18701" s="129"/>
      <c r="GA18701" s="128"/>
    </row>
    <row r="18702" spans="179:183" x14ac:dyDescent="0.35">
      <c r="FW18702" s="128"/>
      <c r="FX18702" s="128"/>
      <c r="FY18702" s="129"/>
      <c r="GA18702" s="128"/>
    </row>
    <row r="18703" spans="179:183" x14ac:dyDescent="0.35">
      <c r="FW18703" s="128"/>
      <c r="FX18703" s="128"/>
      <c r="FY18703" s="129"/>
      <c r="GA18703" s="128"/>
    </row>
    <row r="18704" spans="179:183" x14ac:dyDescent="0.35">
      <c r="FW18704" s="128"/>
      <c r="FX18704" s="128"/>
      <c r="FY18704" s="129"/>
      <c r="GA18704" s="128"/>
    </row>
    <row r="18705" spans="179:183" x14ac:dyDescent="0.35">
      <c r="FW18705" s="128"/>
      <c r="FX18705" s="128"/>
      <c r="FY18705" s="129"/>
      <c r="GA18705" s="128"/>
    </row>
    <row r="18706" spans="179:183" x14ac:dyDescent="0.35">
      <c r="FW18706" s="128"/>
      <c r="FX18706" s="128"/>
      <c r="FY18706" s="129"/>
      <c r="GA18706" s="128"/>
    </row>
    <row r="18707" spans="179:183" x14ac:dyDescent="0.35">
      <c r="FW18707" s="128"/>
      <c r="FX18707" s="128"/>
      <c r="FY18707" s="129"/>
      <c r="GA18707" s="128"/>
    </row>
    <row r="18708" spans="179:183" x14ac:dyDescent="0.35">
      <c r="FW18708" s="128"/>
      <c r="FX18708" s="128"/>
      <c r="FY18708" s="129"/>
      <c r="GA18708" s="128"/>
    </row>
    <row r="18709" spans="179:183" x14ac:dyDescent="0.35">
      <c r="FW18709" s="128"/>
      <c r="FX18709" s="128"/>
      <c r="FY18709" s="129"/>
      <c r="GA18709" s="128"/>
    </row>
    <row r="18710" spans="179:183" x14ac:dyDescent="0.35">
      <c r="FW18710" s="128"/>
      <c r="FX18710" s="128"/>
      <c r="FY18710" s="129"/>
      <c r="GA18710" s="128"/>
    </row>
    <row r="18711" spans="179:183" x14ac:dyDescent="0.35">
      <c r="FW18711" s="128"/>
      <c r="FX18711" s="128"/>
      <c r="FY18711" s="129"/>
      <c r="GA18711" s="128"/>
    </row>
    <row r="18712" spans="179:183" x14ac:dyDescent="0.35">
      <c r="FW18712" s="128"/>
      <c r="FX18712" s="128"/>
      <c r="FY18712" s="129"/>
      <c r="GA18712" s="128"/>
    </row>
    <row r="18713" spans="179:183" x14ac:dyDescent="0.35">
      <c r="FW18713" s="128"/>
      <c r="FX18713" s="128"/>
      <c r="FY18713" s="129"/>
      <c r="GA18713" s="128"/>
    </row>
    <row r="18714" spans="179:183" x14ac:dyDescent="0.35">
      <c r="FW18714" s="128"/>
      <c r="FX18714" s="128"/>
      <c r="FY18714" s="129"/>
      <c r="GA18714" s="128"/>
    </row>
    <row r="18715" spans="179:183" x14ac:dyDescent="0.35">
      <c r="FW18715" s="128"/>
      <c r="FX18715" s="128"/>
      <c r="FY18715" s="129"/>
      <c r="GA18715" s="128"/>
    </row>
    <row r="18716" spans="179:183" x14ac:dyDescent="0.35">
      <c r="FW18716" s="128"/>
      <c r="FX18716" s="128"/>
      <c r="FY18716" s="129"/>
      <c r="GA18716" s="128"/>
    </row>
    <row r="18717" spans="179:183" x14ac:dyDescent="0.35">
      <c r="FW18717" s="128"/>
      <c r="FX18717" s="128"/>
      <c r="FY18717" s="129"/>
      <c r="GA18717" s="128"/>
    </row>
    <row r="18718" spans="179:183" x14ac:dyDescent="0.35">
      <c r="FW18718" s="128"/>
      <c r="FX18718" s="128"/>
      <c r="FY18718" s="129"/>
      <c r="GA18718" s="128"/>
    </row>
    <row r="18719" spans="179:183" x14ac:dyDescent="0.35">
      <c r="FW18719" s="128"/>
      <c r="FX18719" s="128"/>
      <c r="FY18719" s="129"/>
      <c r="GA18719" s="128"/>
    </row>
    <row r="18720" spans="179:183" x14ac:dyDescent="0.35">
      <c r="FW18720" s="128"/>
      <c r="FX18720" s="128"/>
      <c r="FY18720" s="129"/>
      <c r="GA18720" s="128"/>
    </row>
    <row r="18721" spans="179:183" x14ac:dyDescent="0.35">
      <c r="FW18721" s="128"/>
      <c r="FX18721" s="128"/>
      <c r="FY18721" s="129"/>
      <c r="GA18721" s="128"/>
    </row>
    <row r="18722" spans="179:183" x14ac:dyDescent="0.35">
      <c r="FW18722" s="128"/>
      <c r="FX18722" s="128"/>
      <c r="FY18722" s="129"/>
      <c r="GA18722" s="128"/>
    </row>
    <row r="18723" spans="179:183" x14ac:dyDescent="0.35">
      <c r="FW18723" s="128"/>
      <c r="FX18723" s="128"/>
      <c r="FY18723" s="129"/>
      <c r="GA18723" s="128"/>
    </row>
    <row r="18724" spans="179:183" x14ac:dyDescent="0.35">
      <c r="FW18724" s="128"/>
      <c r="FX18724" s="128"/>
      <c r="FY18724" s="129"/>
      <c r="GA18724" s="128"/>
    </row>
    <row r="18725" spans="179:183" x14ac:dyDescent="0.35">
      <c r="FW18725" s="128"/>
      <c r="FX18725" s="128"/>
      <c r="FY18725" s="129"/>
      <c r="GA18725" s="128"/>
    </row>
    <row r="18726" spans="179:183" x14ac:dyDescent="0.35">
      <c r="FW18726" s="128"/>
      <c r="FX18726" s="128"/>
      <c r="FY18726" s="129"/>
      <c r="GA18726" s="128"/>
    </row>
    <row r="18727" spans="179:183" x14ac:dyDescent="0.35">
      <c r="FW18727" s="128"/>
      <c r="FX18727" s="128"/>
      <c r="FY18727" s="129"/>
      <c r="GA18727" s="128"/>
    </row>
    <row r="18728" spans="179:183" x14ac:dyDescent="0.35">
      <c r="FW18728" s="128"/>
      <c r="FX18728" s="128"/>
      <c r="FY18728" s="129"/>
      <c r="GA18728" s="128"/>
    </row>
    <row r="18729" spans="179:183" x14ac:dyDescent="0.35">
      <c r="FW18729" s="128"/>
      <c r="FX18729" s="128"/>
      <c r="FY18729" s="129"/>
      <c r="GA18729" s="128"/>
    </row>
    <row r="18730" spans="179:183" x14ac:dyDescent="0.35">
      <c r="FW18730" s="128"/>
      <c r="FX18730" s="128"/>
      <c r="FY18730" s="129"/>
      <c r="GA18730" s="128"/>
    </row>
    <row r="18731" spans="179:183" x14ac:dyDescent="0.35">
      <c r="FW18731" s="128"/>
      <c r="FX18731" s="128"/>
      <c r="FY18731" s="129"/>
      <c r="GA18731" s="128"/>
    </row>
    <row r="18732" spans="179:183" x14ac:dyDescent="0.35">
      <c r="FW18732" s="128"/>
      <c r="FX18732" s="128"/>
      <c r="FY18732" s="129"/>
      <c r="GA18732" s="128"/>
    </row>
    <row r="18733" spans="179:183" x14ac:dyDescent="0.35">
      <c r="FW18733" s="128"/>
      <c r="FX18733" s="128"/>
      <c r="FY18733" s="129"/>
      <c r="GA18733" s="128"/>
    </row>
    <row r="18734" spans="179:183" x14ac:dyDescent="0.35">
      <c r="FW18734" s="128"/>
      <c r="FX18734" s="128"/>
      <c r="FY18734" s="129"/>
      <c r="GA18734" s="128"/>
    </row>
    <row r="18735" spans="179:183" x14ac:dyDescent="0.35">
      <c r="FW18735" s="128"/>
      <c r="FX18735" s="128"/>
      <c r="FY18735" s="129"/>
      <c r="GA18735" s="128"/>
    </row>
    <row r="18736" spans="179:183" x14ac:dyDescent="0.35">
      <c r="FW18736" s="128"/>
      <c r="FX18736" s="128"/>
      <c r="FY18736" s="129"/>
      <c r="GA18736" s="128"/>
    </row>
    <row r="18737" spans="179:183" x14ac:dyDescent="0.35">
      <c r="FW18737" s="128"/>
      <c r="FX18737" s="128"/>
      <c r="FY18737" s="129"/>
      <c r="GA18737" s="128"/>
    </row>
    <row r="18738" spans="179:183" x14ac:dyDescent="0.35">
      <c r="FW18738" s="128"/>
      <c r="FX18738" s="128"/>
      <c r="FY18738" s="129"/>
      <c r="GA18738" s="128"/>
    </row>
    <row r="18739" spans="179:183" x14ac:dyDescent="0.35">
      <c r="FW18739" s="128"/>
      <c r="FX18739" s="128"/>
      <c r="FY18739" s="129"/>
      <c r="GA18739" s="128"/>
    </row>
    <row r="18740" spans="179:183" x14ac:dyDescent="0.35">
      <c r="FW18740" s="128"/>
      <c r="FX18740" s="128"/>
      <c r="FY18740" s="129"/>
      <c r="GA18740" s="128"/>
    </row>
    <row r="18741" spans="179:183" x14ac:dyDescent="0.35">
      <c r="FW18741" s="128"/>
      <c r="FX18741" s="128"/>
      <c r="FY18741" s="129"/>
      <c r="GA18741" s="128"/>
    </row>
    <row r="18742" spans="179:183" x14ac:dyDescent="0.35">
      <c r="FW18742" s="128"/>
      <c r="FX18742" s="128"/>
      <c r="FY18742" s="129"/>
      <c r="GA18742" s="128"/>
    </row>
    <row r="18743" spans="179:183" x14ac:dyDescent="0.35">
      <c r="FW18743" s="128"/>
      <c r="FX18743" s="128"/>
      <c r="FY18743" s="129"/>
      <c r="GA18743" s="128"/>
    </row>
    <row r="18744" spans="179:183" x14ac:dyDescent="0.35">
      <c r="FW18744" s="128"/>
      <c r="FX18744" s="128"/>
      <c r="FY18744" s="129"/>
      <c r="GA18744" s="128"/>
    </row>
    <row r="18745" spans="179:183" x14ac:dyDescent="0.35">
      <c r="FW18745" s="128"/>
      <c r="FX18745" s="128"/>
      <c r="FY18745" s="129"/>
      <c r="GA18745" s="128"/>
    </row>
    <row r="18746" spans="179:183" x14ac:dyDescent="0.35">
      <c r="FW18746" s="128"/>
      <c r="FX18746" s="128"/>
      <c r="FY18746" s="129"/>
      <c r="GA18746" s="128"/>
    </row>
    <row r="18747" spans="179:183" x14ac:dyDescent="0.35">
      <c r="FW18747" s="128"/>
      <c r="FX18747" s="128"/>
      <c r="FY18747" s="129"/>
      <c r="GA18747" s="128"/>
    </row>
    <row r="18748" spans="179:183" x14ac:dyDescent="0.35">
      <c r="FW18748" s="128"/>
      <c r="FX18748" s="128"/>
      <c r="FY18748" s="129"/>
      <c r="GA18748" s="128"/>
    </row>
    <row r="18749" spans="179:183" x14ac:dyDescent="0.35">
      <c r="FW18749" s="128"/>
      <c r="FX18749" s="128"/>
      <c r="FY18749" s="129"/>
      <c r="GA18749" s="128"/>
    </row>
    <row r="18750" spans="179:183" x14ac:dyDescent="0.35">
      <c r="FW18750" s="128"/>
      <c r="FX18750" s="128"/>
      <c r="FY18750" s="129"/>
      <c r="GA18750" s="128"/>
    </row>
    <row r="18751" spans="179:183" x14ac:dyDescent="0.35">
      <c r="FW18751" s="128"/>
      <c r="FX18751" s="128"/>
      <c r="FY18751" s="129"/>
      <c r="GA18751" s="128"/>
    </row>
    <row r="18752" spans="179:183" x14ac:dyDescent="0.35">
      <c r="FW18752" s="128"/>
      <c r="FX18752" s="128"/>
      <c r="FY18752" s="129"/>
      <c r="GA18752" s="128"/>
    </row>
    <row r="18753" spans="179:183" x14ac:dyDescent="0.35">
      <c r="FW18753" s="128"/>
      <c r="FX18753" s="128"/>
      <c r="FY18753" s="129"/>
      <c r="GA18753" s="128"/>
    </row>
    <row r="18754" spans="179:183" x14ac:dyDescent="0.35">
      <c r="FW18754" s="128"/>
      <c r="FX18754" s="128"/>
      <c r="FY18754" s="129"/>
      <c r="GA18754" s="128"/>
    </row>
    <row r="18755" spans="179:183" x14ac:dyDescent="0.35">
      <c r="FW18755" s="128"/>
      <c r="FX18755" s="128"/>
      <c r="FY18755" s="129"/>
      <c r="GA18755" s="128"/>
    </row>
    <row r="18756" spans="179:183" x14ac:dyDescent="0.35">
      <c r="FW18756" s="128"/>
      <c r="FX18756" s="128"/>
      <c r="FY18756" s="129"/>
      <c r="GA18756" s="128"/>
    </row>
    <row r="18757" spans="179:183" x14ac:dyDescent="0.35">
      <c r="FW18757" s="128"/>
      <c r="FX18757" s="128"/>
      <c r="FY18757" s="129"/>
      <c r="GA18757" s="128"/>
    </row>
    <row r="18758" spans="179:183" x14ac:dyDescent="0.35">
      <c r="FW18758" s="128"/>
      <c r="FX18758" s="128"/>
      <c r="FY18758" s="129"/>
      <c r="GA18758" s="128"/>
    </row>
    <row r="18759" spans="179:183" x14ac:dyDescent="0.35">
      <c r="FW18759" s="128"/>
      <c r="FX18759" s="128"/>
      <c r="FY18759" s="129"/>
      <c r="GA18759" s="128"/>
    </row>
    <row r="18760" spans="179:183" x14ac:dyDescent="0.35">
      <c r="FW18760" s="128"/>
      <c r="FX18760" s="128"/>
      <c r="FY18760" s="129"/>
      <c r="GA18760" s="128"/>
    </row>
    <row r="18761" spans="179:183" x14ac:dyDescent="0.35">
      <c r="FW18761" s="128"/>
      <c r="FX18761" s="128"/>
      <c r="FY18761" s="129"/>
      <c r="GA18761" s="128"/>
    </row>
    <row r="18762" spans="179:183" x14ac:dyDescent="0.35">
      <c r="FW18762" s="128"/>
      <c r="FX18762" s="128"/>
      <c r="FY18762" s="129"/>
      <c r="GA18762" s="128"/>
    </row>
    <row r="18763" spans="179:183" x14ac:dyDescent="0.35">
      <c r="FW18763" s="128"/>
      <c r="FX18763" s="128"/>
      <c r="FY18763" s="129"/>
      <c r="GA18763" s="128"/>
    </row>
    <row r="18764" spans="179:183" x14ac:dyDescent="0.35">
      <c r="FW18764" s="128"/>
      <c r="FX18764" s="128"/>
      <c r="FY18764" s="129"/>
      <c r="GA18764" s="128"/>
    </row>
    <row r="18765" spans="179:183" x14ac:dyDescent="0.35">
      <c r="FW18765" s="128"/>
      <c r="FX18765" s="128"/>
      <c r="FY18765" s="129"/>
      <c r="GA18765" s="128"/>
    </row>
    <row r="18766" spans="179:183" x14ac:dyDescent="0.35">
      <c r="FW18766" s="128"/>
      <c r="FX18766" s="128"/>
      <c r="FY18766" s="129"/>
      <c r="GA18766" s="128"/>
    </row>
    <row r="18767" spans="179:183" x14ac:dyDescent="0.35">
      <c r="FW18767" s="128"/>
      <c r="FX18767" s="128"/>
      <c r="FY18767" s="129"/>
      <c r="GA18767" s="128"/>
    </row>
    <row r="18768" spans="179:183" x14ac:dyDescent="0.35">
      <c r="FW18768" s="128"/>
      <c r="FX18768" s="128"/>
      <c r="FY18768" s="129"/>
      <c r="GA18768" s="128"/>
    </row>
    <row r="18769" spans="179:183" x14ac:dyDescent="0.35">
      <c r="FW18769" s="128"/>
      <c r="FX18769" s="128"/>
      <c r="FY18769" s="129"/>
      <c r="GA18769" s="128"/>
    </row>
    <row r="18770" spans="179:183" x14ac:dyDescent="0.35">
      <c r="FW18770" s="128"/>
      <c r="FX18770" s="128"/>
      <c r="FY18770" s="129"/>
      <c r="GA18770" s="128"/>
    </row>
    <row r="18771" spans="179:183" x14ac:dyDescent="0.35">
      <c r="FW18771" s="128"/>
      <c r="FX18771" s="128"/>
      <c r="FY18771" s="129"/>
      <c r="GA18771" s="128"/>
    </row>
    <row r="18772" spans="179:183" x14ac:dyDescent="0.35">
      <c r="FW18772" s="128"/>
      <c r="FX18772" s="128"/>
      <c r="FY18772" s="129"/>
      <c r="GA18772" s="128"/>
    </row>
    <row r="18773" spans="179:183" x14ac:dyDescent="0.35">
      <c r="FW18773" s="128"/>
      <c r="FX18773" s="128"/>
      <c r="FY18773" s="129"/>
      <c r="GA18773" s="128"/>
    </row>
    <row r="18774" spans="179:183" x14ac:dyDescent="0.35">
      <c r="FW18774" s="128"/>
      <c r="FX18774" s="128"/>
      <c r="FY18774" s="129"/>
      <c r="GA18774" s="128"/>
    </row>
    <row r="18775" spans="179:183" x14ac:dyDescent="0.35">
      <c r="FW18775" s="128"/>
      <c r="FX18775" s="128"/>
      <c r="FY18775" s="129"/>
      <c r="GA18775" s="128"/>
    </row>
    <row r="18776" spans="179:183" x14ac:dyDescent="0.35">
      <c r="FW18776" s="128"/>
      <c r="FX18776" s="128"/>
      <c r="FY18776" s="129"/>
      <c r="GA18776" s="128"/>
    </row>
    <row r="18777" spans="179:183" x14ac:dyDescent="0.35">
      <c r="FW18777" s="128"/>
      <c r="FX18777" s="128"/>
      <c r="FY18777" s="129"/>
      <c r="GA18777" s="128"/>
    </row>
    <row r="18778" spans="179:183" x14ac:dyDescent="0.35">
      <c r="FW18778" s="128"/>
      <c r="FX18778" s="128"/>
      <c r="FY18778" s="129"/>
      <c r="GA18778" s="128"/>
    </row>
    <row r="18779" spans="179:183" x14ac:dyDescent="0.35">
      <c r="FW18779" s="128"/>
      <c r="FX18779" s="128"/>
      <c r="FY18779" s="129"/>
      <c r="GA18779" s="128"/>
    </row>
    <row r="18780" spans="179:183" x14ac:dyDescent="0.35">
      <c r="FW18780" s="128"/>
      <c r="FX18780" s="128"/>
      <c r="FY18780" s="129"/>
      <c r="GA18780" s="128"/>
    </row>
    <row r="18781" spans="179:183" x14ac:dyDescent="0.35">
      <c r="FW18781" s="128"/>
      <c r="FX18781" s="128"/>
      <c r="FY18781" s="129"/>
      <c r="GA18781" s="128"/>
    </row>
    <row r="18782" spans="179:183" x14ac:dyDescent="0.35">
      <c r="FW18782" s="128"/>
      <c r="FX18782" s="128"/>
      <c r="FY18782" s="129"/>
      <c r="GA18782" s="128"/>
    </row>
    <row r="18783" spans="179:183" x14ac:dyDescent="0.35">
      <c r="FW18783" s="128"/>
      <c r="FX18783" s="128"/>
      <c r="FY18783" s="129"/>
      <c r="GA18783" s="128"/>
    </row>
    <row r="18784" spans="179:183" x14ac:dyDescent="0.35">
      <c r="FW18784" s="128"/>
      <c r="FX18784" s="128"/>
      <c r="FY18784" s="129"/>
      <c r="GA18784" s="128"/>
    </row>
    <row r="18785" spans="179:183" x14ac:dyDescent="0.35">
      <c r="FW18785" s="128"/>
      <c r="FX18785" s="128"/>
      <c r="FY18785" s="129"/>
      <c r="GA18785" s="128"/>
    </row>
    <row r="18786" spans="179:183" x14ac:dyDescent="0.35">
      <c r="FW18786" s="128"/>
      <c r="FX18786" s="128"/>
      <c r="FY18786" s="129"/>
      <c r="GA18786" s="128"/>
    </row>
    <row r="18787" spans="179:183" x14ac:dyDescent="0.35">
      <c r="FW18787" s="128"/>
      <c r="FX18787" s="128"/>
      <c r="FY18787" s="129"/>
      <c r="GA18787" s="128"/>
    </row>
    <row r="18788" spans="179:183" x14ac:dyDescent="0.35">
      <c r="FW18788" s="128"/>
      <c r="FX18788" s="128"/>
      <c r="FY18788" s="129"/>
      <c r="GA18788" s="128"/>
    </row>
    <row r="18789" spans="179:183" x14ac:dyDescent="0.35">
      <c r="FW18789" s="128"/>
      <c r="FX18789" s="128"/>
      <c r="FY18789" s="129"/>
      <c r="GA18789" s="128"/>
    </row>
    <row r="18790" spans="179:183" x14ac:dyDescent="0.35">
      <c r="FW18790" s="128"/>
      <c r="FX18790" s="128"/>
      <c r="FY18790" s="129"/>
      <c r="GA18790" s="128"/>
    </row>
    <row r="18791" spans="179:183" x14ac:dyDescent="0.35">
      <c r="FW18791" s="128"/>
      <c r="FX18791" s="128"/>
      <c r="FY18791" s="129"/>
      <c r="GA18791" s="128"/>
    </row>
    <row r="18792" spans="179:183" x14ac:dyDescent="0.35">
      <c r="FW18792" s="128"/>
      <c r="FX18792" s="128"/>
      <c r="FY18792" s="129"/>
      <c r="GA18792" s="128"/>
    </row>
    <row r="18793" spans="179:183" x14ac:dyDescent="0.35">
      <c r="FW18793" s="128"/>
      <c r="FX18793" s="128"/>
      <c r="FY18793" s="129"/>
      <c r="GA18793" s="128"/>
    </row>
    <row r="18794" spans="179:183" x14ac:dyDescent="0.35">
      <c r="FW18794" s="128"/>
      <c r="FX18794" s="128"/>
      <c r="FY18794" s="129"/>
      <c r="GA18794" s="128"/>
    </row>
    <row r="18795" spans="179:183" x14ac:dyDescent="0.35">
      <c r="FW18795" s="128"/>
      <c r="FX18795" s="128"/>
      <c r="FY18795" s="129"/>
      <c r="GA18795" s="128"/>
    </row>
    <row r="18796" spans="179:183" x14ac:dyDescent="0.35">
      <c r="FW18796" s="128"/>
      <c r="FX18796" s="128"/>
      <c r="FY18796" s="129"/>
      <c r="GA18796" s="128"/>
    </row>
    <row r="18797" spans="179:183" x14ac:dyDescent="0.35">
      <c r="FW18797" s="128"/>
      <c r="FX18797" s="128"/>
      <c r="FY18797" s="129"/>
      <c r="GA18797" s="128"/>
    </row>
    <row r="18798" spans="179:183" x14ac:dyDescent="0.35">
      <c r="FW18798" s="128"/>
      <c r="FX18798" s="128"/>
      <c r="FY18798" s="129"/>
      <c r="GA18798" s="128"/>
    </row>
    <row r="18799" spans="179:183" x14ac:dyDescent="0.35">
      <c r="FW18799" s="128"/>
      <c r="FX18799" s="128"/>
      <c r="FY18799" s="129"/>
      <c r="GA18799" s="128"/>
    </row>
    <row r="18800" spans="179:183" x14ac:dyDescent="0.35">
      <c r="FW18800" s="128"/>
      <c r="FX18800" s="128"/>
      <c r="FY18800" s="129"/>
      <c r="GA18800" s="128"/>
    </row>
    <row r="18801" spans="179:183" x14ac:dyDescent="0.35">
      <c r="FW18801" s="128"/>
      <c r="FX18801" s="128"/>
      <c r="FY18801" s="129"/>
      <c r="GA18801" s="128"/>
    </row>
    <row r="18802" spans="179:183" x14ac:dyDescent="0.35">
      <c r="FW18802" s="128"/>
      <c r="FX18802" s="128"/>
      <c r="FY18802" s="129"/>
      <c r="GA18802" s="128"/>
    </row>
    <row r="18803" spans="179:183" x14ac:dyDescent="0.35">
      <c r="FW18803" s="128"/>
      <c r="FX18803" s="128"/>
      <c r="FY18803" s="129"/>
      <c r="GA18803" s="128"/>
    </row>
    <row r="18804" spans="179:183" x14ac:dyDescent="0.35">
      <c r="FW18804" s="128"/>
      <c r="FX18804" s="128"/>
      <c r="FY18804" s="129"/>
      <c r="GA18804" s="128"/>
    </row>
    <row r="18805" spans="179:183" x14ac:dyDescent="0.35">
      <c r="FW18805" s="128"/>
      <c r="FX18805" s="128"/>
      <c r="FY18805" s="129"/>
      <c r="GA18805" s="128"/>
    </row>
    <row r="18806" spans="179:183" x14ac:dyDescent="0.35">
      <c r="FW18806" s="128"/>
      <c r="FX18806" s="128"/>
      <c r="FY18806" s="129"/>
      <c r="GA18806" s="128"/>
    </row>
    <row r="18807" spans="179:183" x14ac:dyDescent="0.35">
      <c r="FW18807" s="128"/>
      <c r="FX18807" s="128"/>
      <c r="FY18807" s="129"/>
      <c r="GA18807" s="128"/>
    </row>
    <row r="18808" spans="179:183" x14ac:dyDescent="0.35">
      <c r="FW18808" s="128"/>
      <c r="FX18808" s="128"/>
      <c r="FY18808" s="129"/>
      <c r="GA18808" s="128"/>
    </row>
    <row r="18809" spans="179:183" x14ac:dyDescent="0.35">
      <c r="FW18809" s="128"/>
      <c r="FX18809" s="128"/>
      <c r="FY18809" s="129"/>
      <c r="GA18809" s="128"/>
    </row>
    <row r="18810" spans="179:183" x14ac:dyDescent="0.35">
      <c r="FW18810" s="128"/>
      <c r="FX18810" s="128"/>
      <c r="FY18810" s="129"/>
      <c r="GA18810" s="128"/>
    </row>
    <row r="18811" spans="179:183" x14ac:dyDescent="0.35">
      <c r="FW18811" s="128"/>
      <c r="FX18811" s="128"/>
      <c r="FY18811" s="129"/>
      <c r="GA18811" s="128"/>
    </row>
    <row r="18812" spans="179:183" x14ac:dyDescent="0.35">
      <c r="FW18812" s="128"/>
      <c r="FX18812" s="128"/>
      <c r="FY18812" s="129"/>
      <c r="GA18812" s="128"/>
    </row>
    <row r="18813" spans="179:183" x14ac:dyDescent="0.35">
      <c r="FW18813" s="128"/>
      <c r="FX18813" s="128"/>
      <c r="FY18813" s="129"/>
      <c r="GA18813" s="128"/>
    </row>
    <row r="18814" spans="179:183" x14ac:dyDescent="0.35">
      <c r="FW18814" s="128"/>
      <c r="FX18814" s="128"/>
      <c r="FY18814" s="129"/>
      <c r="GA18814" s="128"/>
    </row>
    <row r="18815" spans="179:183" x14ac:dyDescent="0.35">
      <c r="FW18815" s="128"/>
      <c r="FX18815" s="128"/>
      <c r="FY18815" s="129"/>
      <c r="GA18815" s="128"/>
    </row>
    <row r="18816" spans="179:183" x14ac:dyDescent="0.35">
      <c r="FW18816" s="128"/>
      <c r="FX18816" s="128"/>
      <c r="FY18816" s="129"/>
      <c r="GA18816" s="128"/>
    </row>
    <row r="18817" spans="179:183" x14ac:dyDescent="0.35">
      <c r="FW18817" s="128"/>
      <c r="FX18817" s="128"/>
      <c r="FY18817" s="129"/>
      <c r="GA18817" s="128"/>
    </row>
    <row r="18818" spans="179:183" x14ac:dyDescent="0.35">
      <c r="FW18818" s="128"/>
      <c r="FX18818" s="128"/>
      <c r="FY18818" s="129"/>
      <c r="GA18818" s="128"/>
    </row>
    <row r="18819" spans="179:183" x14ac:dyDescent="0.35">
      <c r="FW18819" s="128"/>
      <c r="FX18819" s="128"/>
      <c r="FY18819" s="129"/>
      <c r="GA18819" s="128"/>
    </row>
    <row r="18820" spans="179:183" x14ac:dyDescent="0.35">
      <c r="FW18820" s="128"/>
      <c r="FX18820" s="128"/>
      <c r="FY18820" s="129"/>
      <c r="GA18820" s="128"/>
    </row>
    <row r="18821" spans="179:183" x14ac:dyDescent="0.35">
      <c r="FW18821" s="128"/>
      <c r="FX18821" s="128"/>
      <c r="FY18821" s="129"/>
      <c r="GA18821" s="128"/>
    </row>
    <row r="18822" spans="179:183" x14ac:dyDescent="0.35">
      <c r="FW18822" s="128"/>
      <c r="FX18822" s="128"/>
      <c r="FY18822" s="129"/>
      <c r="GA18822" s="128"/>
    </row>
    <row r="18823" spans="179:183" x14ac:dyDescent="0.35">
      <c r="FW18823" s="128"/>
      <c r="FX18823" s="128"/>
      <c r="FY18823" s="129"/>
      <c r="GA18823" s="128"/>
    </row>
    <row r="18824" spans="179:183" x14ac:dyDescent="0.35">
      <c r="FW18824" s="128"/>
      <c r="FX18824" s="128"/>
      <c r="FY18824" s="129"/>
      <c r="GA18824" s="128"/>
    </row>
    <row r="18825" spans="179:183" x14ac:dyDescent="0.35">
      <c r="FW18825" s="128"/>
      <c r="FX18825" s="128"/>
      <c r="FY18825" s="129"/>
      <c r="GA18825" s="128"/>
    </row>
    <row r="18826" spans="179:183" x14ac:dyDescent="0.35">
      <c r="FW18826" s="128"/>
      <c r="FX18826" s="128"/>
      <c r="FY18826" s="129"/>
      <c r="GA18826" s="128"/>
    </row>
    <row r="18827" spans="179:183" x14ac:dyDescent="0.35">
      <c r="FW18827" s="128"/>
      <c r="FX18827" s="128"/>
      <c r="FY18827" s="129"/>
      <c r="GA18827" s="128"/>
    </row>
    <row r="18828" spans="179:183" x14ac:dyDescent="0.35">
      <c r="FW18828" s="128"/>
      <c r="FX18828" s="128"/>
      <c r="FY18828" s="129"/>
      <c r="GA18828" s="128"/>
    </row>
    <row r="18829" spans="179:183" x14ac:dyDescent="0.35">
      <c r="FW18829" s="128"/>
      <c r="FX18829" s="128"/>
      <c r="FY18829" s="129"/>
      <c r="GA18829" s="128"/>
    </row>
    <row r="18830" spans="179:183" x14ac:dyDescent="0.35">
      <c r="FW18830" s="128"/>
      <c r="FX18830" s="128"/>
      <c r="FY18830" s="129"/>
      <c r="GA18830" s="128"/>
    </row>
    <row r="18831" spans="179:183" x14ac:dyDescent="0.35">
      <c r="FW18831" s="128"/>
      <c r="FX18831" s="128"/>
      <c r="FY18831" s="129"/>
      <c r="GA18831" s="128"/>
    </row>
    <row r="18832" spans="179:183" x14ac:dyDescent="0.35">
      <c r="FW18832" s="128"/>
      <c r="FX18832" s="128"/>
      <c r="FY18832" s="129"/>
      <c r="GA18832" s="128"/>
    </row>
    <row r="18833" spans="179:183" x14ac:dyDescent="0.35">
      <c r="FW18833" s="128"/>
      <c r="FX18833" s="128"/>
      <c r="FY18833" s="129"/>
      <c r="GA18833" s="128"/>
    </row>
    <row r="18834" spans="179:183" x14ac:dyDescent="0.35">
      <c r="FW18834" s="128"/>
      <c r="FX18834" s="128"/>
      <c r="FY18834" s="129"/>
      <c r="GA18834" s="128"/>
    </row>
    <row r="18835" spans="179:183" x14ac:dyDescent="0.35">
      <c r="FW18835" s="128"/>
      <c r="FX18835" s="128"/>
      <c r="FY18835" s="129"/>
      <c r="GA18835" s="128"/>
    </row>
    <row r="18836" spans="179:183" x14ac:dyDescent="0.35">
      <c r="FW18836" s="128"/>
      <c r="FX18836" s="128"/>
      <c r="FY18836" s="129"/>
      <c r="GA18836" s="128"/>
    </row>
    <row r="18837" spans="179:183" x14ac:dyDescent="0.35">
      <c r="FW18837" s="128"/>
      <c r="FX18837" s="128"/>
      <c r="FY18837" s="129"/>
      <c r="GA18837" s="128"/>
    </row>
    <row r="18838" spans="179:183" x14ac:dyDescent="0.35">
      <c r="FW18838" s="128"/>
      <c r="FX18838" s="128"/>
      <c r="FY18838" s="129"/>
      <c r="GA18838" s="128"/>
    </row>
    <row r="18839" spans="179:183" x14ac:dyDescent="0.35">
      <c r="FW18839" s="128"/>
      <c r="FX18839" s="128"/>
      <c r="FY18839" s="129"/>
      <c r="GA18839" s="128"/>
    </row>
    <row r="18840" spans="179:183" x14ac:dyDescent="0.35">
      <c r="FW18840" s="128"/>
      <c r="FX18840" s="128"/>
      <c r="FY18840" s="129"/>
      <c r="GA18840" s="128"/>
    </row>
    <row r="18841" spans="179:183" x14ac:dyDescent="0.35">
      <c r="FW18841" s="128"/>
      <c r="FX18841" s="128"/>
      <c r="FY18841" s="129"/>
      <c r="GA18841" s="128"/>
    </row>
    <row r="18842" spans="179:183" x14ac:dyDescent="0.35">
      <c r="FW18842" s="128"/>
      <c r="FX18842" s="128"/>
      <c r="FY18842" s="129"/>
      <c r="GA18842" s="128"/>
    </row>
    <row r="18843" spans="179:183" x14ac:dyDescent="0.35">
      <c r="FW18843" s="128"/>
      <c r="FX18843" s="128"/>
      <c r="FY18843" s="129"/>
      <c r="GA18843" s="128"/>
    </row>
    <row r="18844" spans="179:183" x14ac:dyDescent="0.35">
      <c r="FW18844" s="128"/>
      <c r="FX18844" s="128"/>
      <c r="FY18844" s="129"/>
      <c r="GA18844" s="128"/>
    </row>
    <row r="18845" spans="179:183" x14ac:dyDescent="0.35">
      <c r="FW18845" s="128"/>
      <c r="FX18845" s="128"/>
      <c r="FY18845" s="129"/>
      <c r="GA18845" s="128"/>
    </row>
    <row r="18846" spans="179:183" x14ac:dyDescent="0.35">
      <c r="FW18846" s="128"/>
      <c r="FX18846" s="128"/>
      <c r="FY18846" s="129"/>
      <c r="GA18846" s="128"/>
    </row>
    <row r="18847" spans="179:183" x14ac:dyDescent="0.35">
      <c r="FW18847" s="128"/>
      <c r="FX18847" s="128"/>
      <c r="FY18847" s="129"/>
      <c r="GA18847" s="128"/>
    </row>
    <row r="18848" spans="179:183" x14ac:dyDescent="0.35">
      <c r="FW18848" s="128"/>
      <c r="FX18848" s="128"/>
      <c r="FY18848" s="129"/>
      <c r="GA18848" s="128"/>
    </row>
    <row r="18849" spans="179:183" x14ac:dyDescent="0.35">
      <c r="FW18849" s="128"/>
      <c r="FX18849" s="128"/>
      <c r="FY18849" s="129"/>
      <c r="GA18849" s="128"/>
    </row>
    <row r="18850" spans="179:183" x14ac:dyDescent="0.35">
      <c r="FW18850" s="128"/>
      <c r="FX18850" s="128"/>
      <c r="FY18850" s="129"/>
      <c r="GA18850" s="128"/>
    </row>
    <row r="18851" spans="179:183" x14ac:dyDescent="0.35">
      <c r="FW18851" s="128"/>
      <c r="FX18851" s="128"/>
      <c r="FY18851" s="129"/>
      <c r="GA18851" s="128"/>
    </row>
    <row r="18852" spans="179:183" x14ac:dyDescent="0.35">
      <c r="FW18852" s="128"/>
      <c r="FX18852" s="128"/>
      <c r="FY18852" s="129"/>
      <c r="GA18852" s="128"/>
    </row>
    <row r="18853" spans="179:183" x14ac:dyDescent="0.35">
      <c r="FW18853" s="128"/>
      <c r="FX18853" s="128"/>
      <c r="FY18853" s="129"/>
      <c r="GA18853" s="128"/>
    </row>
    <row r="18854" spans="179:183" x14ac:dyDescent="0.35">
      <c r="FW18854" s="128"/>
      <c r="FX18854" s="128"/>
      <c r="FY18854" s="129"/>
      <c r="GA18854" s="128"/>
    </row>
    <row r="18855" spans="179:183" x14ac:dyDescent="0.35">
      <c r="FW18855" s="128"/>
      <c r="FX18855" s="128"/>
      <c r="FY18855" s="129"/>
      <c r="GA18855" s="128"/>
    </row>
    <row r="18856" spans="179:183" x14ac:dyDescent="0.35">
      <c r="FW18856" s="128"/>
      <c r="FX18856" s="128"/>
      <c r="FY18856" s="129"/>
      <c r="GA18856" s="128"/>
    </row>
    <row r="18857" spans="179:183" x14ac:dyDescent="0.35">
      <c r="FW18857" s="128"/>
      <c r="FX18857" s="128"/>
      <c r="FY18857" s="129"/>
      <c r="GA18857" s="128"/>
    </row>
    <row r="18858" spans="179:183" x14ac:dyDescent="0.35">
      <c r="FW18858" s="128"/>
      <c r="FX18858" s="128"/>
      <c r="FY18858" s="129"/>
      <c r="GA18858" s="128"/>
    </row>
    <row r="18859" spans="179:183" x14ac:dyDescent="0.35">
      <c r="FW18859" s="128"/>
      <c r="FX18859" s="128"/>
      <c r="FY18859" s="129"/>
      <c r="GA18859" s="128"/>
    </row>
    <row r="18860" spans="179:183" x14ac:dyDescent="0.35">
      <c r="FW18860" s="128"/>
      <c r="FX18860" s="128"/>
      <c r="FY18860" s="129"/>
      <c r="GA18860" s="128"/>
    </row>
    <row r="18861" spans="179:183" x14ac:dyDescent="0.35">
      <c r="FW18861" s="128"/>
      <c r="FX18861" s="128"/>
      <c r="FY18861" s="129"/>
      <c r="GA18861" s="128"/>
    </row>
    <row r="18862" spans="179:183" x14ac:dyDescent="0.35">
      <c r="FW18862" s="128"/>
      <c r="FX18862" s="128"/>
      <c r="FY18862" s="129"/>
      <c r="GA18862" s="128"/>
    </row>
    <row r="18863" spans="179:183" x14ac:dyDescent="0.35">
      <c r="FW18863" s="128"/>
      <c r="FX18863" s="128"/>
      <c r="FY18863" s="129"/>
      <c r="GA18863" s="128"/>
    </row>
    <row r="18864" spans="179:183" x14ac:dyDescent="0.35">
      <c r="FW18864" s="128"/>
      <c r="FX18864" s="128"/>
      <c r="FY18864" s="129"/>
      <c r="GA18864" s="128"/>
    </row>
    <row r="18865" spans="179:183" x14ac:dyDescent="0.35">
      <c r="FW18865" s="128"/>
      <c r="FX18865" s="128"/>
      <c r="FY18865" s="129"/>
      <c r="GA18865" s="128"/>
    </row>
    <row r="18866" spans="179:183" x14ac:dyDescent="0.35">
      <c r="FW18866" s="128"/>
      <c r="FX18866" s="128"/>
      <c r="FY18866" s="129"/>
      <c r="GA18866" s="128"/>
    </row>
    <row r="18867" spans="179:183" x14ac:dyDescent="0.35">
      <c r="FW18867" s="128"/>
      <c r="FX18867" s="128"/>
      <c r="FY18867" s="129"/>
      <c r="GA18867" s="128"/>
    </row>
    <row r="18868" spans="179:183" x14ac:dyDescent="0.35">
      <c r="FW18868" s="128"/>
      <c r="FX18868" s="128"/>
      <c r="FY18868" s="129"/>
      <c r="GA18868" s="128"/>
    </row>
    <row r="18869" spans="179:183" x14ac:dyDescent="0.35">
      <c r="FW18869" s="128"/>
      <c r="FX18869" s="128"/>
      <c r="FY18869" s="129"/>
      <c r="GA18869" s="128"/>
    </row>
    <row r="18870" spans="179:183" x14ac:dyDescent="0.35">
      <c r="FW18870" s="128"/>
      <c r="FX18870" s="128"/>
      <c r="FY18870" s="129"/>
      <c r="GA18870" s="128"/>
    </row>
    <row r="18871" spans="179:183" x14ac:dyDescent="0.35">
      <c r="FW18871" s="128"/>
      <c r="FX18871" s="128"/>
      <c r="FY18871" s="129"/>
      <c r="GA18871" s="128"/>
    </row>
    <row r="18872" spans="179:183" x14ac:dyDescent="0.35">
      <c r="FW18872" s="128"/>
      <c r="FX18872" s="128"/>
      <c r="FY18872" s="129"/>
      <c r="GA18872" s="128"/>
    </row>
    <row r="18873" spans="179:183" x14ac:dyDescent="0.35">
      <c r="FW18873" s="128"/>
      <c r="FX18873" s="128"/>
      <c r="FY18873" s="129"/>
      <c r="GA18873" s="128"/>
    </row>
    <row r="18874" spans="179:183" x14ac:dyDescent="0.35">
      <c r="FW18874" s="128"/>
      <c r="FX18874" s="128"/>
      <c r="FY18874" s="129"/>
      <c r="GA18874" s="128"/>
    </row>
    <row r="18875" spans="179:183" x14ac:dyDescent="0.35">
      <c r="FW18875" s="128"/>
      <c r="FX18875" s="128"/>
      <c r="FY18875" s="129"/>
      <c r="GA18875" s="128"/>
    </row>
    <row r="18876" spans="179:183" x14ac:dyDescent="0.35">
      <c r="FW18876" s="128"/>
      <c r="FX18876" s="128"/>
      <c r="FY18876" s="129"/>
      <c r="GA18876" s="128"/>
    </row>
    <row r="18877" spans="179:183" x14ac:dyDescent="0.35">
      <c r="FW18877" s="128"/>
      <c r="FX18877" s="128"/>
      <c r="FY18877" s="129"/>
      <c r="GA18877" s="128"/>
    </row>
    <row r="18878" spans="179:183" x14ac:dyDescent="0.35">
      <c r="FW18878" s="128"/>
      <c r="FX18878" s="128"/>
      <c r="FY18878" s="129"/>
      <c r="GA18878" s="128"/>
    </row>
    <row r="18879" spans="179:183" x14ac:dyDescent="0.35">
      <c r="FW18879" s="128"/>
      <c r="FX18879" s="128"/>
      <c r="FY18879" s="129"/>
      <c r="GA18879" s="128"/>
    </row>
    <row r="18880" spans="179:183" x14ac:dyDescent="0.35">
      <c r="FW18880" s="128"/>
      <c r="FX18880" s="128"/>
      <c r="FY18880" s="129"/>
      <c r="GA18880" s="128"/>
    </row>
    <row r="18881" spans="179:183" x14ac:dyDescent="0.35">
      <c r="FW18881" s="128"/>
      <c r="FX18881" s="128"/>
      <c r="FY18881" s="129"/>
      <c r="GA18881" s="128"/>
    </row>
    <row r="18882" spans="179:183" x14ac:dyDescent="0.35">
      <c r="FW18882" s="128"/>
      <c r="FX18882" s="128"/>
      <c r="FY18882" s="129"/>
      <c r="GA18882" s="128"/>
    </row>
    <row r="18883" spans="179:183" x14ac:dyDescent="0.35">
      <c r="FW18883" s="128"/>
      <c r="FX18883" s="128"/>
      <c r="FY18883" s="129"/>
      <c r="GA18883" s="128"/>
    </row>
    <row r="18884" spans="179:183" x14ac:dyDescent="0.35">
      <c r="FW18884" s="128"/>
      <c r="FX18884" s="128"/>
      <c r="FY18884" s="129"/>
      <c r="GA18884" s="128"/>
    </row>
    <row r="18885" spans="179:183" x14ac:dyDescent="0.35">
      <c r="FW18885" s="128"/>
      <c r="FX18885" s="128"/>
      <c r="FY18885" s="129"/>
      <c r="GA18885" s="128"/>
    </row>
    <row r="18886" spans="179:183" x14ac:dyDescent="0.35">
      <c r="FW18886" s="128"/>
      <c r="FX18886" s="128"/>
      <c r="FY18886" s="129"/>
      <c r="GA18886" s="128"/>
    </row>
    <row r="18887" spans="179:183" x14ac:dyDescent="0.35">
      <c r="FW18887" s="128"/>
      <c r="FX18887" s="128"/>
      <c r="FY18887" s="129"/>
      <c r="GA18887" s="128"/>
    </row>
    <row r="18888" spans="179:183" x14ac:dyDescent="0.35">
      <c r="FW18888" s="128"/>
      <c r="FX18888" s="128"/>
      <c r="FY18888" s="129"/>
      <c r="GA18888" s="128"/>
    </row>
    <row r="18889" spans="179:183" x14ac:dyDescent="0.35">
      <c r="FW18889" s="128"/>
      <c r="FX18889" s="128"/>
      <c r="FY18889" s="129"/>
      <c r="GA18889" s="128"/>
    </row>
    <row r="18890" spans="179:183" x14ac:dyDescent="0.35">
      <c r="FW18890" s="128"/>
      <c r="FX18890" s="128"/>
      <c r="FY18890" s="129"/>
      <c r="GA18890" s="128"/>
    </row>
    <row r="18891" spans="179:183" x14ac:dyDescent="0.35">
      <c r="FW18891" s="128"/>
      <c r="FX18891" s="128"/>
      <c r="FY18891" s="129"/>
      <c r="GA18891" s="128"/>
    </row>
    <row r="18892" spans="179:183" x14ac:dyDescent="0.35">
      <c r="FW18892" s="128"/>
      <c r="FX18892" s="128"/>
      <c r="FY18892" s="129"/>
      <c r="GA18892" s="128"/>
    </row>
    <row r="18893" spans="179:183" x14ac:dyDescent="0.35">
      <c r="FW18893" s="128"/>
      <c r="FX18893" s="128"/>
      <c r="FY18893" s="129"/>
      <c r="GA18893" s="128"/>
    </row>
    <row r="18894" spans="179:183" x14ac:dyDescent="0.35">
      <c r="FW18894" s="128"/>
      <c r="FX18894" s="128"/>
      <c r="FY18894" s="129"/>
      <c r="GA18894" s="128"/>
    </row>
    <row r="18895" spans="179:183" x14ac:dyDescent="0.35">
      <c r="FW18895" s="128"/>
      <c r="FX18895" s="128"/>
      <c r="FY18895" s="129"/>
      <c r="GA18895" s="128"/>
    </row>
    <row r="18896" spans="179:183" x14ac:dyDescent="0.35">
      <c r="FW18896" s="128"/>
      <c r="FX18896" s="128"/>
      <c r="FY18896" s="129"/>
      <c r="GA18896" s="128"/>
    </row>
    <row r="18897" spans="179:183" x14ac:dyDescent="0.35">
      <c r="FW18897" s="128"/>
      <c r="FX18897" s="128"/>
      <c r="FY18897" s="129"/>
      <c r="GA18897" s="128"/>
    </row>
    <row r="18898" spans="179:183" x14ac:dyDescent="0.35">
      <c r="FW18898" s="128"/>
      <c r="FX18898" s="128"/>
      <c r="FY18898" s="129"/>
      <c r="GA18898" s="128"/>
    </row>
    <row r="18899" spans="179:183" x14ac:dyDescent="0.35">
      <c r="FW18899" s="128"/>
      <c r="FX18899" s="128"/>
      <c r="FY18899" s="129"/>
      <c r="GA18899" s="128"/>
    </row>
    <row r="18900" spans="179:183" x14ac:dyDescent="0.35">
      <c r="FW18900" s="128"/>
      <c r="FX18900" s="128"/>
      <c r="FY18900" s="129"/>
      <c r="GA18900" s="128"/>
    </row>
    <row r="18901" spans="179:183" x14ac:dyDescent="0.35">
      <c r="FW18901" s="128"/>
      <c r="FX18901" s="128"/>
      <c r="FY18901" s="129"/>
      <c r="GA18901" s="128"/>
    </row>
    <row r="18902" spans="179:183" x14ac:dyDescent="0.35">
      <c r="FW18902" s="128"/>
      <c r="FX18902" s="128"/>
      <c r="FY18902" s="129"/>
      <c r="GA18902" s="128"/>
    </row>
    <row r="18903" spans="179:183" x14ac:dyDescent="0.35">
      <c r="FW18903" s="128"/>
      <c r="FX18903" s="128"/>
      <c r="FY18903" s="129"/>
      <c r="GA18903" s="128"/>
    </row>
    <row r="18904" spans="179:183" x14ac:dyDescent="0.35">
      <c r="FW18904" s="128"/>
      <c r="FX18904" s="128"/>
      <c r="FY18904" s="129"/>
      <c r="GA18904" s="128"/>
    </row>
    <row r="18905" spans="179:183" x14ac:dyDescent="0.35">
      <c r="FW18905" s="128"/>
      <c r="FX18905" s="128"/>
      <c r="FY18905" s="129"/>
      <c r="GA18905" s="128"/>
    </row>
    <row r="18906" spans="179:183" x14ac:dyDescent="0.35">
      <c r="FW18906" s="128"/>
      <c r="FX18906" s="128"/>
      <c r="FY18906" s="129"/>
      <c r="GA18906" s="128"/>
    </row>
    <row r="18907" spans="179:183" x14ac:dyDescent="0.35">
      <c r="FW18907" s="128"/>
      <c r="FX18907" s="128"/>
      <c r="FY18907" s="129"/>
      <c r="GA18907" s="128"/>
    </row>
    <row r="18908" spans="179:183" x14ac:dyDescent="0.35">
      <c r="FW18908" s="128"/>
      <c r="FX18908" s="128"/>
      <c r="FY18908" s="129"/>
      <c r="GA18908" s="128"/>
    </row>
    <row r="18909" spans="179:183" x14ac:dyDescent="0.35">
      <c r="FW18909" s="128"/>
      <c r="FX18909" s="128"/>
      <c r="FY18909" s="129"/>
      <c r="GA18909" s="128"/>
    </row>
    <row r="18910" spans="179:183" x14ac:dyDescent="0.35">
      <c r="FW18910" s="128"/>
      <c r="FX18910" s="128"/>
      <c r="FY18910" s="129"/>
      <c r="GA18910" s="128"/>
    </row>
    <row r="18911" spans="179:183" x14ac:dyDescent="0.35">
      <c r="FW18911" s="128"/>
      <c r="FX18911" s="128"/>
      <c r="FY18911" s="129"/>
      <c r="GA18911" s="128"/>
    </row>
    <row r="18912" spans="179:183" x14ac:dyDescent="0.35">
      <c r="FW18912" s="128"/>
      <c r="FX18912" s="128"/>
      <c r="FY18912" s="129"/>
      <c r="GA18912" s="128"/>
    </row>
    <row r="18913" spans="179:183" x14ac:dyDescent="0.35">
      <c r="FW18913" s="128"/>
      <c r="FX18913" s="128"/>
      <c r="FY18913" s="129"/>
      <c r="GA18913" s="128"/>
    </row>
    <row r="18914" spans="179:183" x14ac:dyDescent="0.35">
      <c r="FW18914" s="128"/>
      <c r="FX18914" s="128"/>
      <c r="FY18914" s="129"/>
      <c r="GA18914" s="128"/>
    </row>
    <row r="18915" spans="179:183" x14ac:dyDescent="0.35">
      <c r="FW18915" s="128"/>
      <c r="FX18915" s="128"/>
      <c r="FY18915" s="129"/>
      <c r="GA18915" s="128"/>
    </row>
    <row r="18916" spans="179:183" x14ac:dyDescent="0.35">
      <c r="FW18916" s="128"/>
      <c r="FX18916" s="128"/>
      <c r="FY18916" s="129"/>
      <c r="GA18916" s="128"/>
    </row>
    <row r="18917" spans="179:183" x14ac:dyDescent="0.35">
      <c r="FW18917" s="128"/>
      <c r="FX18917" s="128"/>
      <c r="FY18917" s="129"/>
      <c r="GA18917" s="128"/>
    </row>
    <row r="18918" spans="179:183" x14ac:dyDescent="0.35">
      <c r="FW18918" s="128"/>
      <c r="FX18918" s="128"/>
      <c r="FY18918" s="129"/>
      <c r="GA18918" s="128"/>
    </row>
    <row r="18919" spans="179:183" x14ac:dyDescent="0.35">
      <c r="FW18919" s="128"/>
      <c r="FX18919" s="128"/>
      <c r="FY18919" s="129"/>
      <c r="GA18919" s="128"/>
    </row>
    <row r="18920" spans="179:183" x14ac:dyDescent="0.35">
      <c r="FW18920" s="128"/>
      <c r="FX18920" s="128"/>
      <c r="FY18920" s="129"/>
      <c r="GA18920" s="128"/>
    </row>
    <row r="18921" spans="179:183" x14ac:dyDescent="0.35">
      <c r="FW18921" s="128"/>
      <c r="FX18921" s="128"/>
      <c r="FY18921" s="129"/>
      <c r="GA18921" s="128"/>
    </row>
    <row r="18922" spans="179:183" x14ac:dyDescent="0.35">
      <c r="FW18922" s="128"/>
      <c r="FX18922" s="128"/>
      <c r="FY18922" s="129"/>
      <c r="GA18922" s="128"/>
    </row>
    <row r="18923" spans="179:183" x14ac:dyDescent="0.35">
      <c r="FW18923" s="128"/>
      <c r="FX18923" s="128"/>
      <c r="FY18923" s="129"/>
      <c r="GA18923" s="128"/>
    </row>
    <row r="18924" spans="179:183" x14ac:dyDescent="0.35">
      <c r="FW18924" s="128"/>
      <c r="FX18924" s="128"/>
      <c r="FY18924" s="129"/>
      <c r="GA18924" s="128"/>
    </row>
    <row r="18925" spans="179:183" x14ac:dyDescent="0.35">
      <c r="FW18925" s="128"/>
      <c r="FX18925" s="128"/>
      <c r="FY18925" s="129"/>
      <c r="GA18925" s="128"/>
    </row>
    <row r="18926" spans="179:183" x14ac:dyDescent="0.35">
      <c r="FW18926" s="128"/>
      <c r="FX18926" s="128"/>
      <c r="FY18926" s="129"/>
      <c r="GA18926" s="128"/>
    </row>
    <row r="18927" spans="179:183" x14ac:dyDescent="0.35">
      <c r="FW18927" s="128"/>
      <c r="FX18927" s="128"/>
      <c r="FY18927" s="129"/>
      <c r="GA18927" s="128"/>
    </row>
    <row r="18928" spans="179:183" x14ac:dyDescent="0.35">
      <c r="FW18928" s="128"/>
      <c r="FX18928" s="128"/>
      <c r="FY18928" s="129"/>
      <c r="GA18928" s="128"/>
    </row>
    <row r="18929" spans="179:183" x14ac:dyDescent="0.35">
      <c r="FW18929" s="128"/>
      <c r="FX18929" s="128"/>
      <c r="FY18929" s="129"/>
      <c r="GA18929" s="128"/>
    </row>
    <row r="18930" spans="179:183" x14ac:dyDescent="0.35">
      <c r="FW18930" s="128"/>
      <c r="FX18930" s="128"/>
      <c r="FY18930" s="129"/>
      <c r="GA18930" s="128"/>
    </row>
    <row r="18931" spans="179:183" x14ac:dyDescent="0.35">
      <c r="FW18931" s="128"/>
      <c r="FX18931" s="128"/>
      <c r="FY18931" s="129"/>
      <c r="GA18931" s="128"/>
    </row>
    <row r="18932" spans="179:183" x14ac:dyDescent="0.35">
      <c r="FW18932" s="128"/>
      <c r="FX18932" s="128"/>
      <c r="FY18932" s="129"/>
      <c r="GA18932" s="128"/>
    </row>
    <row r="18933" spans="179:183" x14ac:dyDescent="0.35">
      <c r="FW18933" s="128"/>
      <c r="FX18933" s="128"/>
      <c r="FY18933" s="129"/>
      <c r="GA18933" s="128"/>
    </row>
    <row r="18934" spans="179:183" x14ac:dyDescent="0.35">
      <c r="FW18934" s="128"/>
      <c r="FX18934" s="128"/>
      <c r="FY18934" s="129"/>
      <c r="GA18934" s="128"/>
    </row>
    <row r="18935" spans="179:183" x14ac:dyDescent="0.35">
      <c r="FW18935" s="128"/>
      <c r="FX18935" s="128"/>
      <c r="FY18935" s="129"/>
      <c r="GA18935" s="128"/>
    </row>
    <row r="18936" spans="179:183" x14ac:dyDescent="0.35">
      <c r="FW18936" s="128"/>
      <c r="FX18936" s="128"/>
      <c r="FY18936" s="129"/>
      <c r="GA18936" s="128"/>
    </row>
    <row r="18937" spans="179:183" x14ac:dyDescent="0.35">
      <c r="FW18937" s="128"/>
      <c r="FX18937" s="128"/>
      <c r="FY18937" s="129"/>
      <c r="GA18937" s="128"/>
    </row>
    <row r="18938" spans="179:183" x14ac:dyDescent="0.35">
      <c r="FW18938" s="128"/>
      <c r="FX18938" s="128"/>
      <c r="FY18938" s="129"/>
      <c r="GA18938" s="128"/>
    </row>
    <row r="18939" spans="179:183" x14ac:dyDescent="0.35">
      <c r="FW18939" s="128"/>
      <c r="FX18939" s="128"/>
      <c r="FY18939" s="129"/>
      <c r="GA18939" s="128"/>
    </row>
    <row r="18940" spans="179:183" x14ac:dyDescent="0.35">
      <c r="FW18940" s="128"/>
      <c r="FX18940" s="128"/>
      <c r="FY18940" s="129"/>
      <c r="GA18940" s="128"/>
    </row>
    <row r="18941" spans="179:183" x14ac:dyDescent="0.35">
      <c r="FW18941" s="128"/>
      <c r="FX18941" s="128"/>
      <c r="FY18941" s="129"/>
      <c r="GA18941" s="128"/>
    </row>
    <row r="18942" spans="179:183" x14ac:dyDescent="0.35">
      <c r="FW18942" s="128"/>
      <c r="FX18942" s="128"/>
      <c r="FY18942" s="129"/>
      <c r="GA18942" s="128"/>
    </row>
    <row r="18943" spans="179:183" x14ac:dyDescent="0.35">
      <c r="FW18943" s="128"/>
      <c r="FX18943" s="128"/>
      <c r="FY18943" s="129"/>
      <c r="GA18943" s="128"/>
    </row>
    <row r="18944" spans="179:183" x14ac:dyDescent="0.35">
      <c r="FW18944" s="128"/>
      <c r="FX18944" s="128"/>
      <c r="FY18944" s="129"/>
      <c r="GA18944" s="128"/>
    </row>
    <row r="18945" spans="179:183" x14ac:dyDescent="0.35">
      <c r="FW18945" s="128"/>
      <c r="FX18945" s="128"/>
      <c r="FY18945" s="129"/>
      <c r="GA18945" s="128"/>
    </row>
    <row r="18946" spans="179:183" x14ac:dyDescent="0.35">
      <c r="FW18946" s="128"/>
      <c r="FX18946" s="128"/>
      <c r="FY18946" s="129"/>
      <c r="GA18946" s="128"/>
    </row>
    <row r="18947" spans="179:183" x14ac:dyDescent="0.35">
      <c r="FW18947" s="128"/>
      <c r="FX18947" s="128"/>
      <c r="FY18947" s="129"/>
      <c r="GA18947" s="128"/>
    </row>
    <row r="18948" spans="179:183" x14ac:dyDescent="0.35">
      <c r="FW18948" s="128"/>
      <c r="FX18948" s="128"/>
      <c r="FY18948" s="129"/>
      <c r="GA18948" s="128"/>
    </row>
    <row r="18949" spans="179:183" x14ac:dyDescent="0.35">
      <c r="FW18949" s="128"/>
      <c r="FX18949" s="128"/>
      <c r="FY18949" s="129"/>
      <c r="GA18949" s="128"/>
    </row>
    <row r="18950" spans="179:183" x14ac:dyDescent="0.35">
      <c r="FW18950" s="128"/>
      <c r="FX18950" s="128"/>
      <c r="FY18950" s="129"/>
      <c r="GA18950" s="128"/>
    </row>
    <row r="18951" spans="179:183" x14ac:dyDescent="0.35">
      <c r="FW18951" s="128"/>
      <c r="FX18951" s="128"/>
      <c r="FY18951" s="129"/>
      <c r="GA18951" s="128"/>
    </row>
    <row r="18952" spans="179:183" x14ac:dyDescent="0.35">
      <c r="FW18952" s="128"/>
      <c r="FX18952" s="128"/>
      <c r="FY18952" s="129"/>
      <c r="GA18952" s="128"/>
    </row>
    <row r="18953" spans="179:183" x14ac:dyDescent="0.35">
      <c r="FW18953" s="128"/>
      <c r="FX18953" s="128"/>
      <c r="FY18953" s="129"/>
      <c r="GA18953" s="128"/>
    </row>
    <row r="18954" spans="179:183" x14ac:dyDescent="0.35">
      <c r="FW18954" s="128"/>
      <c r="FX18954" s="128"/>
      <c r="FY18954" s="129"/>
      <c r="GA18954" s="128"/>
    </row>
    <row r="18955" spans="179:183" x14ac:dyDescent="0.35">
      <c r="FW18955" s="128"/>
      <c r="FX18955" s="128"/>
      <c r="FY18955" s="129"/>
      <c r="GA18955" s="128"/>
    </row>
    <row r="18956" spans="179:183" x14ac:dyDescent="0.35">
      <c r="FW18956" s="128"/>
      <c r="FX18956" s="128"/>
      <c r="FY18956" s="129"/>
      <c r="GA18956" s="128"/>
    </row>
    <row r="18957" spans="179:183" x14ac:dyDescent="0.35">
      <c r="FW18957" s="128"/>
      <c r="FX18957" s="128"/>
      <c r="FY18957" s="129"/>
      <c r="GA18957" s="128"/>
    </row>
    <row r="18958" spans="179:183" x14ac:dyDescent="0.35">
      <c r="FW18958" s="128"/>
      <c r="FX18958" s="128"/>
      <c r="FY18958" s="129"/>
      <c r="GA18958" s="128"/>
    </row>
    <row r="18959" spans="179:183" x14ac:dyDescent="0.35">
      <c r="FW18959" s="128"/>
      <c r="FX18959" s="128"/>
      <c r="FY18959" s="129"/>
      <c r="GA18959" s="128"/>
    </row>
    <row r="18960" spans="179:183" x14ac:dyDescent="0.35">
      <c r="FW18960" s="128"/>
      <c r="FX18960" s="128"/>
      <c r="FY18960" s="129"/>
      <c r="GA18960" s="128"/>
    </row>
    <row r="18961" spans="179:183" x14ac:dyDescent="0.35">
      <c r="FW18961" s="128"/>
      <c r="FX18961" s="128"/>
      <c r="FY18961" s="129"/>
      <c r="GA18961" s="128"/>
    </row>
    <row r="18962" spans="179:183" x14ac:dyDescent="0.35">
      <c r="FW18962" s="128"/>
      <c r="FX18962" s="128"/>
      <c r="FY18962" s="129"/>
      <c r="GA18962" s="128"/>
    </row>
    <row r="18963" spans="179:183" x14ac:dyDescent="0.35">
      <c r="FW18963" s="128"/>
      <c r="FX18963" s="128"/>
      <c r="FY18963" s="129"/>
      <c r="GA18963" s="128"/>
    </row>
    <row r="18964" spans="179:183" x14ac:dyDescent="0.35">
      <c r="FW18964" s="128"/>
      <c r="FX18964" s="128"/>
      <c r="FY18964" s="129"/>
      <c r="GA18964" s="128"/>
    </row>
    <row r="18965" spans="179:183" x14ac:dyDescent="0.35">
      <c r="FW18965" s="128"/>
      <c r="FX18965" s="128"/>
      <c r="FY18965" s="129"/>
      <c r="GA18965" s="128"/>
    </row>
    <row r="18966" spans="179:183" x14ac:dyDescent="0.35">
      <c r="FW18966" s="128"/>
      <c r="FX18966" s="128"/>
      <c r="FY18966" s="129"/>
      <c r="GA18966" s="128"/>
    </row>
    <row r="18967" spans="179:183" x14ac:dyDescent="0.35">
      <c r="FW18967" s="128"/>
      <c r="FX18967" s="128"/>
      <c r="FY18967" s="129"/>
      <c r="GA18967" s="128"/>
    </row>
    <row r="18968" spans="179:183" x14ac:dyDescent="0.35">
      <c r="FW18968" s="128"/>
      <c r="FX18968" s="128"/>
      <c r="FY18968" s="129"/>
      <c r="GA18968" s="128"/>
    </row>
    <row r="18969" spans="179:183" x14ac:dyDescent="0.35">
      <c r="FW18969" s="128"/>
      <c r="FX18969" s="128"/>
      <c r="FY18969" s="129"/>
      <c r="GA18969" s="128"/>
    </row>
    <row r="18970" spans="179:183" x14ac:dyDescent="0.35">
      <c r="FW18970" s="128"/>
      <c r="FX18970" s="128"/>
      <c r="FY18970" s="129"/>
      <c r="GA18970" s="128"/>
    </row>
    <row r="18971" spans="179:183" x14ac:dyDescent="0.35">
      <c r="FW18971" s="128"/>
      <c r="FX18971" s="128"/>
      <c r="FY18971" s="129"/>
      <c r="GA18971" s="128"/>
    </row>
    <row r="18972" spans="179:183" x14ac:dyDescent="0.35">
      <c r="FW18972" s="128"/>
      <c r="FX18972" s="128"/>
      <c r="FY18972" s="129"/>
      <c r="GA18972" s="128"/>
    </row>
    <row r="18973" spans="179:183" x14ac:dyDescent="0.35">
      <c r="FW18973" s="128"/>
      <c r="FX18973" s="128"/>
      <c r="FY18973" s="129"/>
      <c r="GA18973" s="128"/>
    </row>
    <row r="18974" spans="179:183" x14ac:dyDescent="0.35">
      <c r="FW18974" s="128"/>
      <c r="FX18974" s="128"/>
      <c r="FY18974" s="129"/>
      <c r="GA18974" s="128"/>
    </row>
    <row r="18975" spans="179:183" x14ac:dyDescent="0.35">
      <c r="FW18975" s="128"/>
      <c r="FX18975" s="128"/>
      <c r="FY18975" s="129"/>
      <c r="GA18975" s="128"/>
    </row>
    <row r="18976" spans="179:183" x14ac:dyDescent="0.35">
      <c r="FW18976" s="128"/>
      <c r="FX18976" s="128"/>
      <c r="FY18976" s="129"/>
      <c r="GA18976" s="128"/>
    </row>
    <row r="18977" spans="179:183" x14ac:dyDescent="0.35">
      <c r="FW18977" s="128"/>
      <c r="FX18977" s="128"/>
      <c r="FY18977" s="129"/>
      <c r="GA18977" s="128"/>
    </row>
    <row r="18978" spans="179:183" x14ac:dyDescent="0.35">
      <c r="FW18978" s="128"/>
      <c r="FX18978" s="128"/>
      <c r="FY18978" s="129"/>
      <c r="GA18978" s="128"/>
    </row>
    <row r="18979" spans="179:183" x14ac:dyDescent="0.35">
      <c r="FW18979" s="128"/>
      <c r="FX18979" s="128"/>
      <c r="FY18979" s="129"/>
      <c r="GA18979" s="128"/>
    </row>
    <row r="18980" spans="179:183" x14ac:dyDescent="0.35">
      <c r="FW18980" s="128"/>
      <c r="FX18980" s="128"/>
      <c r="FY18980" s="129"/>
      <c r="GA18980" s="128"/>
    </row>
    <row r="18981" spans="179:183" x14ac:dyDescent="0.35">
      <c r="FW18981" s="128"/>
      <c r="FX18981" s="128"/>
      <c r="FY18981" s="129"/>
      <c r="GA18981" s="128"/>
    </row>
    <row r="18982" spans="179:183" x14ac:dyDescent="0.35">
      <c r="FW18982" s="128"/>
      <c r="FX18982" s="128"/>
      <c r="FY18982" s="129"/>
      <c r="GA18982" s="128"/>
    </row>
    <row r="18983" spans="179:183" x14ac:dyDescent="0.35">
      <c r="FW18983" s="128"/>
      <c r="FX18983" s="128"/>
      <c r="FY18983" s="129"/>
      <c r="GA18983" s="128"/>
    </row>
    <row r="18984" spans="179:183" x14ac:dyDescent="0.35">
      <c r="FW18984" s="128"/>
      <c r="FX18984" s="128"/>
      <c r="FY18984" s="129"/>
      <c r="GA18984" s="128"/>
    </row>
    <row r="18985" spans="179:183" x14ac:dyDescent="0.35">
      <c r="FW18985" s="128"/>
      <c r="FX18985" s="128"/>
      <c r="FY18985" s="129"/>
      <c r="GA18985" s="128"/>
    </row>
    <row r="18986" spans="179:183" x14ac:dyDescent="0.35">
      <c r="FW18986" s="128"/>
      <c r="FX18986" s="128"/>
      <c r="FY18986" s="129"/>
      <c r="GA18986" s="128"/>
    </row>
    <row r="18987" spans="179:183" x14ac:dyDescent="0.35">
      <c r="FW18987" s="128"/>
      <c r="FX18987" s="128"/>
      <c r="FY18987" s="129"/>
      <c r="GA18987" s="128"/>
    </row>
    <row r="18988" spans="179:183" x14ac:dyDescent="0.35">
      <c r="FW18988" s="128"/>
      <c r="FX18988" s="128"/>
      <c r="FY18988" s="129"/>
      <c r="GA18988" s="128"/>
    </row>
    <row r="18989" spans="179:183" x14ac:dyDescent="0.35">
      <c r="FW18989" s="128"/>
      <c r="FX18989" s="128"/>
      <c r="FY18989" s="129"/>
      <c r="GA18989" s="128"/>
    </row>
    <row r="18990" spans="179:183" x14ac:dyDescent="0.35">
      <c r="FW18990" s="128"/>
      <c r="FX18990" s="128"/>
      <c r="FY18990" s="129"/>
      <c r="GA18990" s="128"/>
    </row>
    <row r="18991" spans="179:183" x14ac:dyDescent="0.35">
      <c r="FW18991" s="128"/>
      <c r="FX18991" s="128"/>
      <c r="FY18991" s="129"/>
      <c r="GA18991" s="128"/>
    </row>
    <row r="18992" spans="179:183" x14ac:dyDescent="0.35">
      <c r="FW18992" s="128"/>
      <c r="FX18992" s="128"/>
      <c r="FY18992" s="129"/>
      <c r="GA18992" s="128"/>
    </row>
    <row r="18993" spans="179:183" x14ac:dyDescent="0.35">
      <c r="FW18993" s="128"/>
      <c r="FX18993" s="128"/>
      <c r="FY18993" s="129"/>
      <c r="GA18993" s="128"/>
    </row>
    <row r="18994" spans="179:183" x14ac:dyDescent="0.35">
      <c r="FW18994" s="128"/>
      <c r="FX18994" s="128"/>
      <c r="FY18994" s="129"/>
      <c r="GA18994" s="128"/>
    </row>
    <row r="18995" spans="179:183" x14ac:dyDescent="0.35">
      <c r="FW18995" s="128"/>
      <c r="FX18995" s="128"/>
      <c r="FY18995" s="129"/>
      <c r="GA18995" s="128"/>
    </row>
    <row r="18996" spans="179:183" x14ac:dyDescent="0.35">
      <c r="FW18996" s="128"/>
      <c r="FX18996" s="128"/>
      <c r="FY18996" s="129"/>
      <c r="GA18996" s="128"/>
    </row>
    <row r="18997" spans="179:183" x14ac:dyDescent="0.35">
      <c r="FW18997" s="128"/>
      <c r="FX18997" s="128"/>
      <c r="FY18997" s="129"/>
      <c r="GA18997" s="128"/>
    </row>
    <row r="18998" spans="179:183" x14ac:dyDescent="0.35">
      <c r="FW18998" s="128"/>
      <c r="FX18998" s="128"/>
      <c r="FY18998" s="129"/>
      <c r="GA18998" s="128"/>
    </row>
    <row r="18999" spans="179:183" x14ac:dyDescent="0.35">
      <c r="FW18999" s="128"/>
      <c r="FX18999" s="128"/>
      <c r="FY18999" s="129"/>
      <c r="GA18999" s="128"/>
    </row>
    <row r="19000" spans="179:183" x14ac:dyDescent="0.35">
      <c r="FW19000" s="128"/>
      <c r="FX19000" s="128"/>
      <c r="FY19000" s="129"/>
      <c r="GA19000" s="128"/>
    </row>
    <row r="19001" spans="179:183" x14ac:dyDescent="0.35">
      <c r="FW19001" s="128"/>
      <c r="FX19001" s="128"/>
      <c r="FY19001" s="129"/>
      <c r="GA19001" s="128"/>
    </row>
    <row r="19002" spans="179:183" x14ac:dyDescent="0.35">
      <c r="FW19002" s="128"/>
      <c r="FX19002" s="128"/>
      <c r="FY19002" s="129"/>
      <c r="GA19002" s="128"/>
    </row>
    <row r="19003" spans="179:183" x14ac:dyDescent="0.35">
      <c r="FW19003" s="128"/>
      <c r="FX19003" s="128"/>
      <c r="FY19003" s="129"/>
      <c r="GA19003" s="128"/>
    </row>
    <row r="19004" spans="179:183" x14ac:dyDescent="0.35">
      <c r="FW19004" s="128"/>
      <c r="FX19004" s="128"/>
      <c r="FY19004" s="129"/>
      <c r="GA19004" s="128"/>
    </row>
    <row r="19005" spans="179:183" x14ac:dyDescent="0.35">
      <c r="FW19005" s="128"/>
      <c r="FX19005" s="128"/>
      <c r="FY19005" s="129"/>
      <c r="GA19005" s="128"/>
    </row>
    <row r="19006" spans="179:183" x14ac:dyDescent="0.35">
      <c r="FW19006" s="128"/>
      <c r="FX19006" s="128"/>
      <c r="FY19006" s="129"/>
      <c r="GA19006" s="128"/>
    </row>
    <row r="19007" spans="179:183" x14ac:dyDescent="0.35">
      <c r="FW19007" s="128"/>
      <c r="FX19007" s="128"/>
      <c r="FY19007" s="129"/>
      <c r="GA19007" s="128"/>
    </row>
    <row r="19008" spans="179:183" x14ac:dyDescent="0.35">
      <c r="FW19008" s="128"/>
      <c r="FX19008" s="128"/>
      <c r="FY19008" s="129"/>
      <c r="GA19008" s="128"/>
    </row>
    <row r="19009" spans="179:183" x14ac:dyDescent="0.35">
      <c r="FW19009" s="128"/>
      <c r="FX19009" s="128"/>
      <c r="FY19009" s="129"/>
      <c r="GA19009" s="128"/>
    </row>
    <row r="19010" spans="179:183" x14ac:dyDescent="0.35">
      <c r="FW19010" s="128"/>
      <c r="FX19010" s="128"/>
      <c r="FY19010" s="129"/>
      <c r="GA19010" s="128"/>
    </row>
    <row r="19011" spans="179:183" x14ac:dyDescent="0.35">
      <c r="FW19011" s="128"/>
      <c r="FX19011" s="128"/>
      <c r="FY19011" s="129"/>
      <c r="GA19011" s="128"/>
    </row>
    <row r="19012" spans="179:183" x14ac:dyDescent="0.35">
      <c r="FW19012" s="128"/>
      <c r="FX19012" s="128"/>
      <c r="FY19012" s="129"/>
      <c r="GA19012" s="128"/>
    </row>
    <row r="19013" spans="179:183" x14ac:dyDescent="0.35">
      <c r="FW19013" s="128"/>
      <c r="FX19013" s="128"/>
      <c r="FY19013" s="129"/>
      <c r="GA19013" s="128"/>
    </row>
    <row r="19014" spans="179:183" x14ac:dyDescent="0.35">
      <c r="FW19014" s="128"/>
      <c r="FX19014" s="128"/>
      <c r="FY19014" s="129"/>
      <c r="GA19014" s="128"/>
    </row>
    <row r="19015" spans="179:183" x14ac:dyDescent="0.35">
      <c r="FW19015" s="128"/>
      <c r="FX19015" s="128"/>
      <c r="FY19015" s="129"/>
      <c r="GA19015" s="128"/>
    </row>
    <row r="19016" spans="179:183" x14ac:dyDescent="0.35">
      <c r="FW19016" s="128"/>
      <c r="FX19016" s="128"/>
      <c r="FY19016" s="129"/>
      <c r="GA19016" s="128"/>
    </row>
    <row r="19017" spans="179:183" x14ac:dyDescent="0.35">
      <c r="FW19017" s="128"/>
      <c r="FX19017" s="128"/>
      <c r="FY19017" s="129"/>
      <c r="GA19017" s="128"/>
    </row>
    <row r="19018" spans="179:183" x14ac:dyDescent="0.35">
      <c r="FW19018" s="128"/>
      <c r="FX19018" s="128"/>
      <c r="FY19018" s="129"/>
      <c r="GA19018" s="128"/>
    </row>
    <row r="19019" spans="179:183" x14ac:dyDescent="0.35">
      <c r="FW19019" s="128"/>
      <c r="FX19019" s="128"/>
      <c r="FY19019" s="129"/>
      <c r="GA19019" s="128"/>
    </row>
    <row r="19020" spans="179:183" x14ac:dyDescent="0.35">
      <c r="FW19020" s="128"/>
      <c r="FX19020" s="128"/>
      <c r="FY19020" s="129"/>
      <c r="GA19020" s="128"/>
    </row>
    <row r="19021" spans="179:183" x14ac:dyDescent="0.35">
      <c r="FW19021" s="128"/>
      <c r="FX19021" s="128"/>
      <c r="FY19021" s="129"/>
      <c r="GA19021" s="128"/>
    </row>
    <row r="19022" spans="179:183" x14ac:dyDescent="0.35">
      <c r="FW19022" s="128"/>
      <c r="FX19022" s="128"/>
      <c r="FY19022" s="129"/>
      <c r="GA19022" s="128"/>
    </row>
    <row r="19023" spans="179:183" x14ac:dyDescent="0.35">
      <c r="FW19023" s="128"/>
      <c r="FX19023" s="128"/>
      <c r="FY19023" s="129"/>
      <c r="GA19023" s="128"/>
    </row>
    <row r="19024" spans="179:183" x14ac:dyDescent="0.35">
      <c r="FW19024" s="128"/>
      <c r="FX19024" s="128"/>
      <c r="FY19024" s="129"/>
      <c r="GA19024" s="128"/>
    </row>
    <row r="19025" spans="179:183" x14ac:dyDescent="0.35">
      <c r="FW19025" s="128"/>
      <c r="FX19025" s="128"/>
      <c r="FY19025" s="129"/>
      <c r="GA19025" s="128"/>
    </row>
    <row r="19026" spans="179:183" x14ac:dyDescent="0.35">
      <c r="FW19026" s="128"/>
      <c r="FX19026" s="128"/>
      <c r="FY19026" s="129"/>
      <c r="GA19026" s="128"/>
    </row>
    <row r="19027" spans="179:183" x14ac:dyDescent="0.35">
      <c r="FW19027" s="128"/>
      <c r="FX19027" s="128"/>
      <c r="FY19027" s="129"/>
      <c r="GA19027" s="128"/>
    </row>
    <row r="19028" spans="179:183" x14ac:dyDescent="0.35">
      <c r="FW19028" s="128"/>
      <c r="FX19028" s="128"/>
      <c r="FY19028" s="129"/>
      <c r="GA19028" s="128"/>
    </row>
    <row r="19029" spans="179:183" x14ac:dyDescent="0.35">
      <c r="FW19029" s="128"/>
      <c r="FX19029" s="128"/>
      <c r="FY19029" s="129"/>
      <c r="GA19029" s="128"/>
    </row>
    <row r="19030" spans="179:183" x14ac:dyDescent="0.35">
      <c r="FW19030" s="128"/>
      <c r="FX19030" s="128"/>
      <c r="FY19030" s="129"/>
      <c r="GA19030" s="128"/>
    </row>
    <row r="19031" spans="179:183" x14ac:dyDescent="0.35">
      <c r="FW19031" s="128"/>
      <c r="FX19031" s="128"/>
      <c r="FY19031" s="129"/>
      <c r="GA19031" s="128"/>
    </row>
    <row r="19032" spans="179:183" x14ac:dyDescent="0.35">
      <c r="FW19032" s="128"/>
      <c r="FX19032" s="128"/>
      <c r="FY19032" s="129"/>
      <c r="GA19032" s="128"/>
    </row>
    <row r="19033" spans="179:183" x14ac:dyDescent="0.35">
      <c r="FW19033" s="128"/>
      <c r="FX19033" s="128"/>
      <c r="FY19033" s="129"/>
      <c r="GA19033" s="128"/>
    </row>
    <row r="19034" spans="179:183" x14ac:dyDescent="0.35">
      <c r="FW19034" s="128"/>
      <c r="FX19034" s="128"/>
      <c r="FY19034" s="129"/>
      <c r="GA19034" s="128"/>
    </row>
    <row r="19035" spans="179:183" x14ac:dyDescent="0.35">
      <c r="FW19035" s="128"/>
      <c r="FX19035" s="128"/>
      <c r="FY19035" s="129"/>
      <c r="GA19035" s="128"/>
    </row>
    <row r="19036" spans="179:183" x14ac:dyDescent="0.35">
      <c r="FW19036" s="128"/>
      <c r="FX19036" s="128"/>
      <c r="FY19036" s="129"/>
      <c r="GA19036" s="128"/>
    </row>
    <row r="19037" spans="179:183" x14ac:dyDescent="0.35">
      <c r="FW19037" s="128"/>
      <c r="FX19037" s="128"/>
      <c r="FY19037" s="129"/>
      <c r="GA19037" s="128"/>
    </row>
    <row r="19038" spans="179:183" x14ac:dyDescent="0.35">
      <c r="FW19038" s="128"/>
      <c r="FX19038" s="128"/>
      <c r="FY19038" s="129"/>
      <c r="GA19038" s="128"/>
    </row>
    <row r="19039" spans="179:183" x14ac:dyDescent="0.35">
      <c r="FW19039" s="128"/>
      <c r="FX19039" s="128"/>
      <c r="FY19039" s="129"/>
      <c r="GA19039" s="128"/>
    </row>
    <row r="19040" spans="179:183" x14ac:dyDescent="0.35">
      <c r="FW19040" s="128"/>
      <c r="FX19040" s="128"/>
      <c r="FY19040" s="129"/>
      <c r="GA19040" s="128"/>
    </row>
    <row r="19041" spans="179:183" x14ac:dyDescent="0.35">
      <c r="FW19041" s="128"/>
      <c r="FX19041" s="128"/>
      <c r="FY19041" s="129"/>
      <c r="GA19041" s="128"/>
    </row>
    <row r="19042" spans="179:183" x14ac:dyDescent="0.35">
      <c r="FW19042" s="128"/>
      <c r="FX19042" s="128"/>
      <c r="FY19042" s="129"/>
      <c r="GA19042" s="128"/>
    </row>
    <row r="19043" spans="179:183" x14ac:dyDescent="0.35">
      <c r="FW19043" s="128"/>
      <c r="FX19043" s="128"/>
      <c r="FY19043" s="129"/>
      <c r="GA19043" s="128"/>
    </row>
    <row r="19044" spans="179:183" x14ac:dyDescent="0.35">
      <c r="FW19044" s="128"/>
      <c r="FX19044" s="128"/>
      <c r="FY19044" s="129"/>
      <c r="GA19044" s="128"/>
    </row>
    <row r="19045" spans="179:183" x14ac:dyDescent="0.35">
      <c r="FW19045" s="128"/>
      <c r="FX19045" s="128"/>
      <c r="FY19045" s="129"/>
      <c r="GA19045" s="128"/>
    </row>
    <row r="19046" spans="179:183" x14ac:dyDescent="0.35">
      <c r="FW19046" s="128"/>
      <c r="FX19046" s="128"/>
      <c r="FY19046" s="129"/>
      <c r="GA19046" s="128"/>
    </row>
    <row r="19047" spans="179:183" x14ac:dyDescent="0.35">
      <c r="FW19047" s="128"/>
      <c r="FX19047" s="128"/>
      <c r="FY19047" s="129"/>
      <c r="GA19047" s="128"/>
    </row>
    <row r="19048" spans="179:183" x14ac:dyDescent="0.35">
      <c r="FW19048" s="128"/>
      <c r="FX19048" s="128"/>
      <c r="FY19048" s="129"/>
      <c r="GA19048" s="128"/>
    </row>
    <row r="19049" spans="179:183" x14ac:dyDescent="0.35">
      <c r="FW19049" s="128"/>
      <c r="FX19049" s="128"/>
      <c r="FY19049" s="129"/>
      <c r="GA19049" s="128"/>
    </row>
    <row r="19050" spans="179:183" x14ac:dyDescent="0.35">
      <c r="FW19050" s="128"/>
      <c r="FX19050" s="128"/>
      <c r="FY19050" s="129"/>
      <c r="GA19050" s="128"/>
    </row>
    <row r="19051" spans="179:183" x14ac:dyDescent="0.35">
      <c r="FW19051" s="128"/>
      <c r="FX19051" s="128"/>
      <c r="FY19051" s="129"/>
      <c r="GA19051" s="128"/>
    </row>
    <row r="19052" spans="179:183" x14ac:dyDescent="0.35">
      <c r="FW19052" s="128"/>
      <c r="FX19052" s="128"/>
      <c r="FY19052" s="129"/>
      <c r="GA19052" s="128"/>
    </row>
    <row r="19053" spans="179:183" x14ac:dyDescent="0.35">
      <c r="FW19053" s="128"/>
      <c r="FX19053" s="128"/>
      <c r="FY19053" s="129"/>
      <c r="GA19053" s="128"/>
    </row>
    <row r="19054" spans="179:183" x14ac:dyDescent="0.35">
      <c r="FW19054" s="128"/>
      <c r="FX19054" s="128"/>
      <c r="FY19054" s="129"/>
      <c r="GA19054" s="128"/>
    </row>
    <row r="19055" spans="179:183" x14ac:dyDescent="0.35">
      <c r="FW19055" s="128"/>
      <c r="FX19055" s="128"/>
      <c r="FY19055" s="129"/>
      <c r="GA19055" s="128"/>
    </row>
    <row r="19056" spans="179:183" x14ac:dyDescent="0.35">
      <c r="FW19056" s="128"/>
      <c r="FX19056" s="128"/>
      <c r="FY19056" s="129"/>
      <c r="GA19056" s="128"/>
    </row>
    <row r="19057" spans="179:183" x14ac:dyDescent="0.35">
      <c r="FW19057" s="128"/>
      <c r="FX19057" s="128"/>
      <c r="FY19057" s="129"/>
      <c r="GA19057" s="128"/>
    </row>
    <row r="19058" spans="179:183" x14ac:dyDescent="0.35">
      <c r="FW19058" s="128"/>
      <c r="FX19058" s="128"/>
      <c r="FY19058" s="129"/>
      <c r="GA19058" s="128"/>
    </row>
    <row r="19059" spans="179:183" x14ac:dyDescent="0.35">
      <c r="FW19059" s="128"/>
      <c r="FX19059" s="128"/>
      <c r="FY19059" s="129"/>
      <c r="GA19059" s="128"/>
    </row>
    <row r="19060" spans="179:183" x14ac:dyDescent="0.35">
      <c r="FW19060" s="128"/>
      <c r="FX19060" s="128"/>
      <c r="FY19060" s="129"/>
      <c r="GA19060" s="128"/>
    </row>
    <row r="19061" spans="179:183" x14ac:dyDescent="0.35">
      <c r="FW19061" s="128"/>
      <c r="FX19061" s="128"/>
      <c r="FY19061" s="129"/>
      <c r="GA19061" s="128"/>
    </row>
    <row r="19062" spans="179:183" x14ac:dyDescent="0.35">
      <c r="FW19062" s="128"/>
      <c r="FX19062" s="128"/>
      <c r="FY19062" s="129"/>
      <c r="GA19062" s="128"/>
    </row>
    <row r="19063" spans="179:183" x14ac:dyDescent="0.35">
      <c r="FW19063" s="128"/>
      <c r="FX19063" s="128"/>
      <c r="FY19063" s="129"/>
      <c r="GA19063" s="128"/>
    </row>
    <row r="19064" spans="179:183" x14ac:dyDescent="0.35">
      <c r="FW19064" s="128"/>
      <c r="FX19064" s="128"/>
      <c r="FY19064" s="129"/>
      <c r="GA19064" s="128"/>
    </row>
    <row r="19065" spans="179:183" x14ac:dyDescent="0.35">
      <c r="FW19065" s="128"/>
      <c r="FX19065" s="128"/>
      <c r="FY19065" s="129"/>
      <c r="GA19065" s="128"/>
    </row>
    <row r="19066" spans="179:183" x14ac:dyDescent="0.35">
      <c r="FW19066" s="128"/>
      <c r="FX19066" s="128"/>
      <c r="FY19066" s="129"/>
      <c r="GA19066" s="128"/>
    </row>
    <row r="19067" spans="179:183" x14ac:dyDescent="0.35">
      <c r="FW19067" s="128"/>
      <c r="FX19067" s="128"/>
      <c r="FY19067" s="129"/>
      <c r="GA19067" s="128"/>
    </row>
    <row r="19068" spans="179:183" x14ac:dyDescent="0.35">
      <c r="FW19068" s="128"/>
      <c r="FX19068" s="128"/>
      <c r="FY19068" s="129"/>
      <c r="GA19068" s="128"/>
    </row>
    <row r="19069" spans="179:183" x14ac:dyDescent="0.35">
      <c r="FW19069" s="128"/>
      <c r="FX19069" s="128"/>
      <c r="FY19069" s="129"/>
      <c r="GA19069" s="128"/>
    </row>
    <row r="19070" spans="179:183" x14ac:dyDescent="0.35">
      <c r="FW19070" s="128"/>
      <c r="FX19070" s="128"/>
      <c r="FY19070" s="129"/>
      <c r="GA19070" s="128"/>
    </row>
    <row r="19071" spans="179:183" x14ac:dyDescent="0.35">
      <c r="FW19071" s="128"/>
      <c r="FX19071" s="128"/>
      <c r="FY19071" s="129"/>
      <c r="GA19071" s="128"/>
    </row>
    <row r="19072" spans="179:183" x14ac:dyDescent="0.35">
      <c r="FW19072" s="128"/>
      <c r="FX19072" s="128"/>
      <c r="FY19072" s="129"/>
      <c r="GA19072" s="128"/>
    </row>
    <row r="19073" spans="179:183" x14ac:dyDescent="0.35">
      <c r="FW19073" s="128"/>
      <c r="FX19073" s="128"/>
      <c r="FY19073" s="129"/>
      <c r="GA19073" s="128"/>
    </row>
    <row r="19074" spans="179:183" x14ac:dyDescent="0.35">
      <c r="FW19074" s="128"/>
      <c r="FX19074" s="128"/>
      <c r="FY19074" s="129"/>
      <c r="GA19074" s="128"/>
    </row>
    <row r="19075" spans="179:183" x14ac:dyDescent="0.35">
      <c r="FW19075" s="128"/>
      <c r="FX19075" s="128"/>
      <c r="FY19075" s="129"/>
      <c r="GA19075" s="128"/>
    </row>
    <row r="19076" spans="179:183" x14ac:dyDescent="0.35">
      <c r="FW19076" s="128"/>
      <c r="FX19076" s="128"/>
      <c r="FY19076" s="129"/>
      <c r="GA19076" s="128"/>
    </row>
    <row r="19077" spans="179:183" x14ac:dyDescent="0.35">
      <c r="FW19077" s="128"/>
      <c r="FX19077" s="128"/>
      <c r="FY19077" s="129"/>
      <c r="GA19077" s="128"/>
    </row>
    <row r="19078" spans="179:183" x14ac:dyDescent="0.35">
      <c r="FW19078" s="128"/>
      <c r="FX19078" s="128"/>
      <c r="FY19078" s="129"/>
      <c r="GA19078" s="128"/>
    </row>
    <row r="19079" spans="179:183" x14ac:dyDescent="0.35">
      <c r="FW19079" s="128"/>
      <c r="FX19079" s="128"/>
      <c r="FY19079" s="129"/>
      <c r="GA19079" s="128"/>
    </row>
    <row r="19080" spans="179:183" x14ac:dyDescent="0.35">
      <c r="FW19080" s="128"/>
      <c r="FX19080" s="128"/>
      <c r="FY19080" s="129"/>
      <c r="GA19080" s="128"/>
    </row>
    <row r="19081" spans="179:183" x14ac:dyDescent="0.35">
      <c r="FW19081" s="128"/>
      <c r="FX19081" s="128"/>
      <c r="FY19081" s="129"/>
      <c r="GA19081" s="128"/>
    </row>
    <row r="19082" spans="179:183" x14ac:dyDescent="0.35">
      <c r="FW19082" s="128"/>
      <c r="FX19082" s="128"/>
      <c r="FY19082" s="129"/>
      <c r="GA19082" s="128"/>
    </row>
    <row r="19083" spans="179:183" x14ac:dyDescent="0.35">
      <c r="FW19083" s="128"/>
      <c r="FX19083" s="128"/>
      <c r="FY19083" s="129"/>
      <c r="GA19083" s="128"/>
    </row>
    <row r="19084" spans="179:183" x14ac:dyDescent="0.35">
      <c r="FW19084" s="128"/>
      <c r="FX19084" s="128"/>
      <c r="FY19084" s="129"/>
      <c r="GA19084" s="128"/>
    </row>
    <row r="19085" spans="179:183" x14ac:dyDescent="0.35">
      <c r="FW19085" s="128"/>
      <c r="FX19085" s="128"/>
      <c r="FY19085" s="129"/>
      <c r="GA19085" s="128"/>
    </row>
    <row r="19086" spans="179:183" x14ac:dyDescent="0.35">
      <c r="FW19086" s="128"/>
      <c r="FX19086" s="128"/>
      <c r="FY19086" s="129"/>
      <c r="GA19086" s="128"/>
    </row>
    <row r="19087" spans="179:183" x14ac:dyDescent="0.35">
      <c r="FW19087" s="128"/>
      <c r="FX19087" s="128"/>
      <c r="FY19087" s="129"/>
      <c r="GA19087" s="128"/>
    </row>
    <row r="19088" spans="179:183" x14ac:dyDescent="0.35">
      <c r="FW19088" s="128"/>
      <c r="FX19088" s="128"/>
      <c r="FY19088" s="129"/>
      <c r="GA19088" s="128"/>
    </row>
    <row r="19089" spans="179:183" x14ac:dyDescent="0.35">
      <c r="FW19089" s="128"/>
      <c r="FX19089" s="128"/>
      <c r="FY19089" s="129"/>
      <c r="GA19089" s="128"/>
    </row>
    <row r="19090" spans="179:183" x14ac:dyDescent="0.35">
      <c r="FW19090" s="128"/>
      <c r="FX19090" s="128"/>
      <c r="FY19090" s="129"/>
      <c r="GA19090" s="128"/>
    </row>
    <row r="19091" spans="179:183" x14ac:dyDescent="0.35">
      <c r="FW19091" s="128"/>
      <c r="FX19091" s="128"/>
      <c r="FY19091" s="129"/>
      <c r="GA19091" s="128"/>
    </row>
    <row r="19092" spans="179:183" x14ac:dyDescent="0.35">
      <c r="FW19092" s="128"/>
      <c r="FX19092" s="128"/>
      <c r="FY19092" s="129"/>
      <c r="GA19092" s="128"/>
    </row>
    <row r="19093" spans="179:183" x14ac:dyDescent="0.35">
      <c r="FW19093" s="128"/>
      <c r="FX19093" s="128"/>
      <c r="FY19093" s="129"/>
      <c r="GA19093" s="128"/>
    </row>
    <row r="19094" spans="179:183" x14ac:dyDescent="0.35">
      <c r="FW19094" s="128"/>
      <c r="FX19094" s="128"/>
      <c r="FY19094" s="129"/>
      <c r="GA19094" s="128"/>
    </row>
    <row r="19095" spans="179:183" x14ac:dyDescent="0.35">
      <c r="FW19095" s="128"/>
      <c r="FX19095" s="128"/>
      <c r="FY19095" s="129"/>
      <c r="GA19095" s="128"/>
    </row>
    <row r="19096" spans="179:183" x14ac:dyDescent="0.35">
      <c r="FW19096" s="128"/>
      <c r="FX19096" s="128"/>
      <c r="FY19096" s="129"/>
      <c r="GA19096" s="128"/>
    </row>
    <row r="19097" spans="179:183" x14ac:dyDescent="0.35">
      <c r="FW19097" s="128"/>
      <c r="FX19097" s="128"/>
      <c r="FY19097" s="129"/>
      <c r="GA19097" s="128"/>
    </row>
    <row r="19098" spans="179:183" x14ac:dyDescent="0.35">
      <c r="FW19098" s="128"/>
      <c r="FX19098" s="128"/>
      <c r="FY19098" s="129"/>
      <c r="GA19098" s="128"/>
    </row>
    <row r="19099" spans="179:183" x14ac:dyDescent="0.35">
      <c r="FW19099" s="128"/>
      <c r="FX19099" s="128"/>
      <c r="FY19099" s="129"/>
      <c r="GA19099" s="128"/>
    </row>
    <row r="19100" spans="179:183" x14ac:dyDescent="0.35">
      <c r="FW19100" s="128"/>
      <c r="FX19100" s="128"/>
      <c r="FY19100" s="129"/>
      <c r="GA19100" s="128"/>
    </row>
    <row r="19101" spans="179:183" x14ac:dyDescent="0.35">
      <c r="FW19101" s="128"/>
      <c r="FX19101" s="128"/>
      <c r="FY19101" s="129"/>
      <c r="GA19101" s="128"/>
    </row>
    <row r="19102" spans="179:183" x14ac:dyDescent="0.35">
      <c r="FW19102" s="128"/>
      <c r="FX19102" s="128"/>
      <c r="FY19102" s="129"/>
      <c r="GA19102" s="128"/>
    </row>
    <row r="19103" spans="179:183" x14ac:dyDescent="0.35">
      <c r="FW19103" s="128"/>
      <c r="FX19103" s="128"/>
      <c r="FY19103" s="129"/>
      <c r="GA19103" s="128"/>
    </row>
    <row r="19104" spans="179:183" x14ac:dyDescent="0.35">
      <c r="FW19104" s="128"/>
      <c r="FX19104" s="128"/>
      <c r="FY19104" s="129"/>
      <c r="GA19104" s="128"/>
    </row>
    <row r="19105" spans="179:183" x14ac:dyDescent="0.35">
      <c r="FW19105" s="128"/>
      <c r="FX19105" s="128"/>
      <c r="FY19105" s="129"/>
      <c r="GA19105" s="128"/>
    </row>
    <row r="19106" spans="179:183" x14ac:dyDescent="0.35">
      <c r="FW19106" s="128"/>
      <c r="FX19106" s="128"/>
      <c r="FY19106" s="129"/>
      <c r="GA19106" s="128"/>
    </row>
    <row r="19107" spans="179:183" x14ac:dyDescent="0.35">
      <c r="FW19107" s="128"/>
      <c r="FX19107" s="128"/>
      <c r="FY19107" s="129"/>
      <c r="GA19107" s="128"/>
    </row>
    <row r="19108" spans="179:183" x14ac:dyDescent="0.35">
      <c r="FW19108" s="128"/>
      <c r="FX19108" s="128"/>
      <c r="FY19108" s="129"/>
      <c r="GA19108" s="128"/>
    </row>
    <row r="19109" spans="179:183" x14ac:dyDescent="0.35">
      <c r="FW19109" s="128"/>
      <c r="FX19109" s="128"/>
      <c r="FY19109" s="129"/>
      <c r="GA19109" s="128"/>
    </row>
    <row r="19110" spans="179:183" x14ac:dyDescent="0.35">
      <c r="FW19110" s="128"/>
      <c r="FX19110" s="128"/>
      <c r="FY19110" s="129"/>
      <c r="GA19110" s="128"/>
    </row>
    <row r="19111" spans="179:183" x14ac:dyDescent="0.35">
      <c r="FW19111" s="128"/>
      <c r="FX19111" s="128"/>
      <c r="FY19111" s="129"/>
      <c r="GA19111" s="128"/>
    </row>
    <row r="19112" spans="179:183" x14ac:dyDescent="0.35">
      <c r="FW19112" s="128"/>
      <c r="FX19112" s="128"/>
      <c r="FY19112" s="129"/>
      <c r="GA19112" s="128"/>
    </row>
    <row r="19113" spans="179:183" x14ac:dyDescent="0.35">
      <c r="FW19113" s="128"/>
      <c r="FX19113" s="128"/>
      <c r="FY19113" s="129"/>
      <c r="GA19113" s="128"/>
    </row>
    <row r="19114" spans="179:183" x14ac:dyDescent="0.35">
      <c r="FW19114" s="128"/>
      <c r="FX19114" s="128"/>
      <c r="FY19114" s="129"/>
      <c r="GA19114" s="128"/>
    </row>
    <row r="19115" spans="179:183" x14ac:dyDescent="0.35">
      <c r="FW19115" s="128"/>
      <c r="FX19115" s="128"/>
      <c r="FY19115" s="129"/>
      <c r="GA19115" s="128"/>
    </row>
    <row r="19116" spans="179:183" x14ac:dyDescent="0.35">
      <c r="FW19116" s="128"/>
      <c r="FX19116" s="128"/>
      <c r="FY19116" s="129"/>
      <c r="GA19116" s="128"/>
    </row>
    <row r="19117" spans="179:183" x14ac:dyDescent="0.35">
      <c r="FW19117" s="128"/>
      <c r="FX19117" s="128"/>
      <c r="FY19117" s="129"/>
      <c r="GA19117" s="128"/>
    </row>
    <row r="19118" spans="179:183" x14ac:dyDescent="0.35">
      <c r="FW19118" s="128"/>
      <c r="FX19118" s="128"/>
      <c r="FY19118" s="129"/>
      <c r="GA19118" s="128"/>
    </row>
    <row r="19119" spans="179:183" x14ac:dyDescent="0.35">
      <c r="FW19119" s="128"/>
      <c r="FX19119" s="128"/>
      <c r="FY19119" s="129"/>
      <c r="GA19119" s="128"/>
    </row>
    <row r="19120" spans="179:183" x14ac:dyDescent="0.35">
      <c r="FW19120" s="128"/>
      <c r="FX19120" s="128"/>
      <c r="FY19120" s="129"/>
      <c r="GA19120" s="128"/>
    </row>
    <row r="19121" spans="179:183" x14ac:dyDescent="0.35">
      <c r="FW19121" s="128"/>
      <c r="FX19121" s="128"/>
      <c r="FY19121" s="129"/>
      <c r="GA19121" s="128"/>
    </row>
    <row r="19122" spans="179:183" x14ac:dyDescent="0.35">
      <c r="FW19122" s="128"/>
      <c r="FX19122" s="128"/>
      <c r="FY19122" s="129"/>
      <c r="GA19122" s="128"/>
    </row>
    <row r="19123" spans="179:183" x14ac:dyDescent="0.35">
      <c r="FW19123" s="128"/>
      <c r="FX19123" s="128"/>
      <c r="FY19123" s="129"/>
      <c r="GA19123" s="128"/>
    </row>
    <row r="19124" spans="179:183" x14ac:dyDescent="0.35">
      <c r="FW19124" s="128"/>
      <c r="FX19124" s="128"/>
      <c r="FY19124" s="129"/>
      <c r="GA19124" s="128"/>
    </row>
    <row r="19125" spans="179:183" x14ac:dyDescent="0.35">
      <c r="FW19125" s="128"/>
      <c r="FX19125" s="128"/>
      <c r="FY19125" s="129"/>
      <c r="GA19125" s="128"/>
    </row>
    <row r="19126" spans="179:183" x14ac:dyDescent="0.35">
      <c r="FW19126" s="128"/>
      <c r="FX19126" s="128"/>
      <c r="FY19126" s="129"/>
      <c r="GA19126" s="128"/>
    </row>
    <row r="19127" spans="179:183" x14ac:dyDescent="0.35">
      <c r="FW19127" s="128"/>
      <c r="FX19127" s="128"/>
      <c r="FY19127" s="129"/>
      <c r="GA19127" s="128"/>
    </row>
    <row r="19128" spans="179:183" x14ac:dyDescent="0.35">
      <c r="FW19128" s="128"/>
      <c r="FX19128" s="128"/>
      <c r="FY19128" s="129"/>
      <c r="GA19128" s="128"/>
    </row>
    <row r="19129" spans="179:183" x14ac:dyDescent="0.35">
      <c r="FW19129" s="128"/>
      <c r="FX19129" s="128"/>
      <c r="FY19129" s="129"/>
      <c r="GA19129" s="128"/>
    </row>
    <row r="19130" spans="179:183" x14ac:dyDescent="0.35">
      <c r="FW19130" s="128"/>
      <c r="FX19130" s="128"/>
      <c r="FY19130" s="129"/>
      <c r="GA19130" s="128"/>
    </row>
    <row r="19131" spans="179:183" x14ac:dyDescent="0.35">
      <c r="FW19131" s="128"/>
      <c r="FX19131" s="128"/>
      <c r="FY19131" s="129"/>
      <c r="GA19131" s="128"/>
    </row>
    <row r="19132" spans="179:183" x14ac:dyDescent="0.35">
      <c r="FW19132" s="128"/>
      <c r="FX19132" s="128"/>
      <c r="FY19132" s="129"/>
      <c r="GA19132" s="128"/>
    </row>
    <row r="19133" spans="179:183" x14ac:dyDescent="0.35">
      <c r="FW19133" s="128"/>
      <c r="FX19133" s="128"/>
      <c r="FY19133" s="129"/>
      <c r="GA19133" s="128"/>
    </row>
    <row r="19134" spans="179:183" x14ac:dyDescent="0.35">
      <c r="FW19134" s="128"/>
      <c r="FX19134" s="128"/>
      <c r="FY19134" s="129"/>
      <c r="GA19134" s="128"/>
    </row>
    <row r="19135" spans="179:183" x14ac:dyDescent="0.35">
      <c r="FW19135" s="128"/>
      <c r="FX19135" s="128"/>
      <c r="FY19135" s="129"/>
      <c r="GA19135" s="128"/>
    </row>
    <row r="19136" spans="179:183" x14ac:dyDescent="0.35">
      <c r="FW19136" s="128"/>
      <c r="FX19136" s="128"/>
      <c r="FY19136" s="129"/>
      <c r="GA19136" s="128"/>
    </row>
    <row r="19137" spans="179:183" x14ac:dyDescent="0.35">
      <c r="FW19137" s="128"/>
      <c r="FX19137" s="128"/>
      <c r="FY19137" s="129"/>
      <c r="GA19137" s="128"/>
    </row>
    <row r="19138" spans="179:183" x14ac:dyDescent="0.35">
      <c r="FW19138" s="128"/>
      <c r="FX19138" s="128"/>
      <c r="FY19138" s="129"/>
      <c r="GA19138" s="128"/>
    </row>
    <row r="19139" spans="179:183" x14ac:dyDescent="0.35">
      <c r="FW19139" s="128"/>
      <c r="FX19139" s="128"/>
      <c r="FY19139" s="129"/>
      <c r="GA19139" s="128"/>
    </row>
    <row r="19140" spans="179:183" x14ac:dyDescent="0.35">
      <c r="FW19140" s="128"/>
      <c r="FX19140" s="128"/>
      <c r="FY19140" s="129"/>
      <c r="GA19140" s="128"/>
    </row>
    <row r="19141" spans="179:183" x14ac:dyDescent="0.35">
      <c r="FW19141" s="128"/>
      <c r="FX19141" s="128"/>
      <c r="FY19141" s="129"/>
      <c r="GA19141" s="128"/>
    </row>
    <row r="19142" spans="179:183" x14ac:dyDescent="0.35">
      <c r="FW19142" s="128"/>
      <c r="FX19142" s="128"/>
      <c r="FY19142" s="129"/>
      <c r="GA19142" s="128"/>
    </row>
    <row r="19143" spans="179:183" x14ac:dyDescent="0.35">
      <c r="FW19143" s="128"/>
      <c r="FX19143" s="128"/>
      <c r="FY19143" s="129"/>
      <c r="GA19143" s="128"/>
    </row>
    <row r="19144" spans="179:183" x14ac:dyDescent="0.35">
      <c r="FW19144" s="128"/>
      <c r="FX19144" s="128"/>
      <c r="FY19144" s="129"/>
      <c r="GA19144" s="128"/>
    </row>
    <row r="19145" spans="179:183" x14ac:dyDescent="0.35">
      <c r="FW19145" s="128"/>
      <c r="FX19145" s="128"/>
      <c r="FY19145" s="129"/>
      <c r="GA19145" s="128"/>
    </row>
    <row r="19146" spans="179:183" x14ac:dyDescent="0.35">
      <c r="FW19146" s="128"/>
      <c r="FX19146" s="128"/>
      <c r="FY19146" s="129"/>
      <c r="GA19146" s="128"/>
    </row>
    <row r="19147" spans="179:183" x14ac:dyDescent="0.35">
      <c r="FW19147" s="128"/>
      <c r="FX19147" s="128"/>
      <c r="FY19147" s="129"/>
      <c r="GA19147" s="128"/>
    </row>
    <row r="19148" spans="179:183" x14ac:dyDescent="0.35">
      <c r="FW19148" s="128"/>
      <c r="FX19148" s="128"/>
      <c r="FY19148" s="129"/>
      <c r="GA19148" s="128"/>
    </row>
    <row r="19149" spans="179:183" x14ac:dyDescent="0.35">
      <c r="FW19149" s="128"/>
      <c r="FX19149" s="128"/>
      <c r="FY19149" s="129"/>
      <c r="GA19149" s="128"/>
    </row>
    <row r="19150" spans="179:183" x14ac:dyDescent="0.35">
      <c r="FW19150" s="128"/>
      <c r="FX19150" s="128"/>
      <c r="FY19150" s="129"/>
      <c r="GA19150" s="128"/>
    </row>
    <row r="19151" spans="179:183" x14ac:dyDescent="0.35">
      <c r="FW19151" s="128"/>
      <c r="FX19151" s="128"/>
      <c r="FY19151" s="129"/>
      <c r="GA19151" s="128"/>
    </row>
    <row r="19152" spans="179:183" x14ac:dyDescent="0.35">
      <c r="FW19152" s="128"/>
      <c r="FX19152" s="128"/>
      <c r="FY19152" s="129"/>
      <c r="GA19152" s="128"/>
    </row>
    <row r="19153" spans="179:183" x14ac:dyDescent="0.35">
      <c r="FW19153" s="128"/>
      <c r="FX19153" s="128"/>
      <c r="FY19153" s="129"/>
      <c r="GA19153" s="128"/>
    </row>
    <row r="19154" spans="179:183" x14ac:dyDescent="0.35">
      <c r="FW19154" s="128"/>
      <c r="FX19154" s="128"/>
      <c r="FY19154" s="129"/>
      <c r="GA19154" s="128"/>
    </row>
    <row r="19155" spans="179:183" x14ac:dyDescent="0.35">
      <c r="FW19155" s="128"/>
      <c r="FX19155" s="128"/>
      <c r="FY19155" s="129"/>
      <c r="GA19155" s="128"/>
    </row>
    <row r="19156" spans="179:183" x14ac:dyDescent="0.35">
      <c r="FW19156" s="128"/>
      <c r="FX19156" s="128"/>
      <c r="FY19156" s="129"/>
      <c r="GA19156" s="128"/>
    </row>
    <row r="19157" spans="179:183" x14ac:dyDescent="0.35">
      <c r="FW19157" s="128"/>
      <c r="FX19157" s="128"/>
      <c r="FY19157" s="129"/>
      <c r="GA19157" s="128"/>
    </row>
    <row r="19158" spans="179:183" x14ac:dyDescent="0.35">
      <c r="FW19158" s="128"/>
      <c r="FX19158" s="128"/>
      <c r="FY19158" s="129"/>
      <c r="GA19158" s="128"/>
    </row>
    <row r="19159" spans="179:183" x14ac:dyDescent="0.35">
      <c r="FW19159" s="128"/>
      <c r="FX19159" s="128"/>
      <c r="FY19159" s="129"/>
      <c r="GA19159" s="128"/>
    </row>
    <row r="19160" spans="179:183" x14ac:dyDescent="0.35">
      <c r="FW19160" s="128"/>
      <c r="FX19160" s="128"/>
      <c r="FY19160" s="129"/>
      <c r="GA19160" s="128"/>
    </row>
    <row r="19161" spans="179:183" x14ac:dyDescent="0.35">
      <c r="FW19161" s="128"/>
      <c r="FX19161" s="128"/>
      <c r="FY19161" s="129"/>
      <c r="GA19161" s="128"/>
    </row>
    <row r="19162" spans="179:183" x14ac:dyDescent="0.35">
      <c r="FW19162" s="128"/>
      <c r="FX19162" s="128"/>
      <c r="FY19162" s="129"/>
      <c r="GA19162" s="128"/>
    </row>
    <row r="19163" spans="179:183" x14ac:dyDescent="0.35">
      <c r="FW19163" s="128"/>
      <c r="FX19163" s="128"/>
      <c r="FY19163" s="129"/>
      <c r="GA19163" s="128"/>
    </row>
    <row r="19164" spans="179:183" x14ac:dyDescent="0.35">
      <c r="FW19164" s="128"/>
      <c r="FX19164" s="128"/>
      <c r="FY19164" s="129"/>
      <c r="GA19164" s="128"/>
    </row>
    <row r="19165" spans="179:183" x14ac:dyDescent="0.35">
      <c r="FW19165" s="128"/>
      <c r="FX19165" s="128"/>
      <c r="FY19165" s="129"/>
      <c r="GA19165" s="128"/>
    </row>
    <row r="19166" spans="179:183" x14ac:dyDescent="0.35">
      <c r="FW19166" s="128"/>
      <c r="FX19166" s="128"/>
      <c r="FY19166" s="129"/>
      <c r="GA19166" s="128"/>
    </row>
    <row r="19167" spans="179:183" x14ac:dyDescent="0.35">
      <c r="FW19167" s="128"/>
      <c r="FX19167" s="128"/>
      <c r="FY19167" s="129"/>
      <c r="GA19167" s="128"/>
    </row>
    <row r="19168" spans="179:183" x14ac:dyDescent="0.35">
      <c r="FW19168" s="128"/>
      <c r="FX19168" s="128"/>
      <c r="FY19168" s="129"/>
      <c r="GA19168" s="128"/>
    </row>
    <row r="19169" spans="179:183" x14ac:dyDescent="0.35">
      <c r="FW19169" s="128"/>
      <c r="FX19169" s="128"/>
      <c r="FY19169" s="129"/>
      <c r="GA19169" s="128"/>
    </row>
    <row r="19170" spans="179:183" x14ac:dyDescent="0.35">
      <c r="FW19170" s="128"/>
      <c r="FX19170" s="128"/>
      <c r="FY19170" s="129"/>
      <c r="GA19170" s="128"/>
    </row>
    <row r="19171" spans="179:183" x14ac:dyDescent="0.35">
      <c r="FW19171" s="128"/>
      <c r="FX19171" s="128"/>
      <c r="FY19171" s="129"/>
      <c r="GA19171" s="128"/>
    </row>
    <row r="19172" spans="179:183" x14ac:dyDescent="0.35">
      <c r="FW19172" s="128"/>
      <c r="FX19172" s="128"/>
      <c r="FY19172" s="129"/>
      <c r="GA19172" s="128"/>
    </row>
    <row r="19173" spans="179:183" x14ac:dyDescent="0.35">
      <c r="FW19173" s="128"/>
      <c r="FX19173" s="128"/>
      <c r="FY19173" s="129"/>
      <c r="GA19173" s="128"/>
    </row>
    <row r="19174" spans="179:183" x14ac:dyDescent="0.35">
      <c r="FW19174" s="128"/>
      <c r="FX19174" s="128"/>
      <c r="FY19174" s="129"/>
      <c r="GA19174" s="128"/>
    </row>
    <row r="19175" spans="179:183" x14ac:dyDescent="0.35">
      <c r="FW19175" s="128"/>
      <c r="FX19175" s="128"/>
      <c r="FY19175" s="129"/>
      <c r="GA19175" s="128"/>
    </row>
    <row r="19176" spans="179:183" x14ac:dyDescent="0.35">
      <c r="FW19176" s="128"/>
      <c r="FX19176" s="128"/>
      <c r="FY19176" s="129"/>
      <c r="GA19176" s="128"/>
    </row>
    <row r="19177" spans="179:183" x14ac:dyDescent="0.35">
      <c r="FW19177" s="128"/>
      <c r="FX19177" s="128"/>
      <c r="FY19177" s="129"/>
      <c r="GA19177" s="128"/>
    </row>
    <row r="19178" spans="179:183" x14ac:dyDescent="0.35">
      <c r="FW19178" s="128"/>
      <c r="FX19178" s="128"/>
      <c r="FY19178" s="129"/>
      <c r="GA19178" s="128"/>
    </row>
    <row r="19179" spans="179:183" x14ac:dyDescent="0.35">
      <c r="FW19179" s="128"/>
      <c r="FX19179" s="128"/>
      <c r="FY19179" s="129"/>
      <c r="GA19179" s="128"/>
    </row>
    <row r="19180" spans="179:183" x14ac:dyDescent="0.35">
      <c r="FW19180" s="128"/>
      <c r="FX19180" s="128"/>
      <c r="FY19180" s="129"/>
      <c r="GA19180" s="128"/>
    </row>
    <row r="19181" spans="179:183" x14ac:dyDescent="0.35">
      <c r="FW19181" s="128"/>
      <c r="FX19181" s="128"/>
      <c r="FY19181" s="129"/>
      <c r="GA19181" s="128"/>
    </row>
    <row r="19182" spans="179:183" x14ac:dyDescent="0.35">
      <c r="FW19182" s="128"/>
      <c r="FX19182" s="128"/>
      <c r="FY19182" s="129"/>
      <c r="GA19182" s="128"/>
    </row>
    <row r="19183" spans="179:183" x14ac:dyDescent="0.35">
      <c r="FW19183" s="128"/>
      <c r="FX19183" s="128"/>
      <c r="FY19183" s="129"/>
      <c r="GA19183" s="128"/>
    </row>
    <row r="19184" spans="179:183" x14ac:dyDescent="0.35">
      <c r="FW19184" s="128"/>
      <c r="FX19184" s="128"/>
      <c r="FY19184" s="129"/>
      <c r="GA19184" s="128"/>
    </row>
    <row r="19185" spans="179:183" x14ac:dyDescent="0.35">
      <c r="FW19185" s="128"/>
      <c r="FX19185" s="128"/>
      <c r="FY19185" s="129"/>
      <c r="GA19185" s="128"/>
    </row>
    <row r="19186" spans="179:183" x14ac:dyDescent="0.35">
      <c r="FW19186" s="128"/>
      <c r="FX19186" s="128"/>
      <c r="FY19186" s="129"/>
      <c r="GA19186" s="128"/>
    </row>
    <row r="19187" spans="179:183" x14ac:dyDescent="0.35">
      <c r="FW19187" s="128"/>
      <c r="FX19187" s="128"/>
      <c r="FY19187" s="129"/>
      <c r="GA19187" s="128"/>
    </row>
    <row r="19188" spans="179:183" x14ac:dyDescent="0.35">
      <c r="FW19188" s="128"/>
      <c r="FX19188" s="128"/>
      <c r="FY19188" s="129"/>
      <c r="GA19188" s="128"/>
    </row>
    <row r="19189" spans="179:183" x14ac:dyDescent="0.35">
      <c r="FW19189" s="128"/>
      <c r="FX19189" s="128"/>
      <c r="FY19189" s="129"/>
      <c r="GA19189" s="128"/>
    </row>
    <row r="19190" spans="179:183" x14ac:dyDescent="0.35">
      <c r="FW19190" s="128"/>
      <c r="FX19190" s="128"/>
      <c r="FY19190" s="129"/>
      <c r="GA19190" s="128"/>
    </row>
    <row r="19191" spans="179:183" x14ac:dyDescent="0.35">
      <c r="FW19191" s="128"/>
      <c r="FX19191" s="128"/>
      <c r="FY19191" s="129"/>
      <c r="GA19191" s="128"/>
    </row>
    <row r="19192" spans="179:183" x14ac:dyDescent="0.35">
      <c r="FW19192" s="128"/>
      <c r="FX19192" s="128"/>
      <c r="FY19192" s="129"/>
      <c r="GA19192" s="128"/>
    </row>
    <row r="19193" spans="179:183" x14ac:dyDescent="0.35">
      <c r="FW19193" s="128"/>
      <c r="FX19193" s="128"/>
      <c r="FY19193" s="129"/>
      <c r="GA19193" s="128"/>
    </row>
    <row r="19194" spans="179:183" x14ac:dyDescent="0.35">
      <c r="FW19194" s="128"/>
      <c r="FX19194" s="128"/>
      <c r="FY19194" s="129"/>
      <c r="GA19194" s="128"/>
    </row>
    <row r="19195" spans="179:183" x14ac:dyDescent="0.35">
      <c r="FW19195" s="128"/>
      <c r="FX19195" s="128"/>
      <c r="FY19195" s="129"/>
      <c r="GA19195" s="128"/>
    </row>
    <row r="19196" spans="179:183" x14ac:dyDescent="0.35">
      <c r="FW19196" s="128"/>
      <c r="FX19196" s="128"/>
      <c r="FY19196" s="129"/>
      <c r="GA19196" s="128"/>
    </row>
    <row r="19197" spans="179:183" x14ac:dyDescent="0.35">
      <c r="FW19197" s="128"/>
      <c r="FX19197" s="128"/>
      <c r="FY19197" s="129"/>
      <c r="GA19197" s="128"/>
    </row>
    <row r="19198" spans="179:183" x14ac:dyDescent="0.35">
      <c r="FW19198" s="128"/>
      <c r="FX19198" s="128"/>
      <c r="FY19198" s="129"/>
      <c r="GA19198" s="128"/>
    </row>
    <row r="19199" spans="179:183" x14ac:dyDescent="0.35">
      <c r="FW19199" s="128"/>
      <c r="FX19199" s="128"/>
      <c r="FY19199" s="129"/>
      <c r="GA19199" s="128"/>
    </row>
    <row r="19200" spans="179:183" x14ac:dyDescent="0.35">
      <c r="FW19200" s="128"/>
      <c r="FX19200" s="128"/>
      <c r="FY19200" s="129"/>
      <c r="GA19200" s="128"/>
    </row>
    <row r="19201" spans="179:183" x14ac:dyDescent="0.35">
      <c r="FW19201" s="128"/>
      <c r="FX19201" s="128"/>
      <c r="FY19201" s="129"/>
      <c r="GA19201" s="128"/>
    </row>
    <row r="19202" spans="179:183" x14ac:dyDescent="0.35">
      <c r="FW19202" s="128"/>
      <c r="FX19202" s="128"/>
      <c r="FY19202" s="129"/>
      <c r="GA19202" s="128"/>
    </row>
    <row r="19203" spans="179:183" x14ac:dyDescent="0.35">
      <c r="FW19203" s="128"/>
      <c r="FX19203" s="128"/>
      <c r="FY19203" s="129"/>
      <c r="GA19203" s="128"/>
    </row>
    <row r="19204" spans="179:183" x14ac:dyDescent="0.35">
      <c r="FW19204" s="128"/>
      <c r="FX19204" s="128"/>
      <c r="FY19204" s="129"/>
      <c r="GA19204" s="128"/>
    </row>
    <row r="19205" spans="179:183" x14ac:dyDescent="0.35">
      <c r="FW19205" s="128"/>
      <c r="FX19205" s="128"/>
      <c r="FY19205" s="129"/>
      <c r="GA19205" s="128"/>
    </row>
    <row r="19206" spans="179:183" x14ac:dyDescent="0.35">
      <c r="FW19206" s="128"/>
      <c r="FX19206" s="128"/>
      <c r="FY19206" s="129"/>
      <c r="GA19206" s="128"/>
    </row>
    <row r="19207" spans="179:183" x14ac:dyDescent="0.35">
      <c r="FW19207" s="128"/>
      <c r="FX19207" s="128"/>
      <c r="FY19207" s="129"/>
      <c r="GA19207" s="128"/>
    </row>
    <row r="19208" spans="179:183" x14ac:dyDescent="0.35">
      <c r="FW19208" s="128"/>
      <c r="FX19208" s="128"/>
      <c r="FY19208" s="129"/>
      <c r="GA19208" s="128"/>
    </row>
    <row r="19209" spans="179:183" x14ac:dyDescent="0.35">
      <c r="FW19209" s="128"/>
      <c r="FX19209" s="128"/>
      <c r="FY19209" s="129"/>
      <c r="GA19209" s="128"/>
    </row>
    <row r="19210" spans="179:183" x14ac:dyDescent="0.35">
      <c r="FW19210" s="128"/>
      <c r="FX19210" s="128"/>
      <c r="FY19210" s="129"/>
      <c r="GA19210" s="128"/>
    </row>
    <row r="19211" spans="179:183" x14ac:dyDescent="0.35">
      <c r="FW19211" s="128"/>
      <c r="FX19211" s="128"/>
      <c r="FY19211" s="129"/>
      <c r="GA19211" s="128"/>
    </row>
    <row r="19212" spans="179:183" x14ac:dyDescent="0.35">
      <c r="FW19212" s="128"/>
      <c r="FX19212" s="128"/>
      <c r="FY19212" s="129"/>
      <c r="GA19212" s="128"/>
    </row>
    <row r="19213" spans="179:183" x14ac:dyDescent="0.35">
      <c r="FW19213" s="128"/>
      <c r="FX19213" s="128"/>
      <c r="FY19213" s="129"/>
      <c r="GA19213" s="128"/>
    </row>
    <row r="19214" spans="179:183" x14ac:dyDescent="0.35">
      <c r="FW19214" s="128"/>
      <c r="FX19214" s="128"/>
      <c r="FY19214" s="129"/>
      <c r="GA19214" s="128"/>
    </row>
    <row r="19215" spans="179:183" x14ac:dyDescent="0.35">
      <c r="FW19215" s="128"/>
      <c r="FX19215" s="128"/>
      <c r="FY19215" s="129"/>
      <c r="GA19215" s="128"/>
    </row>
    <row r="19216" spans="179:183" x14ac:dyDescent="0.35">
      <c r="FW19216" s="128"/>
      <c r="FX19216" s="128"/>
      <c r="FY19216" s="129"/>
      <c r="GA19216" s="128"/>
    </row>
    <row r="19217" spans="179:183" x14ac:dyDescent="0.35">
      <c r="FW19217" s="128"/>
      <c r="FX19217" s="128"/>
      <c r="FY19217" s="129"/>
      <c r="GA19217" s="128"/>
    </row>
    <row r="19218" spans="179:183" x14ac:dyDescent="0.35">
      <c r="FW19218" s="128"/>
      <c r="FX19218" s="128"/>
      <c r="FY19218" s="129"/>
      <c r="GA19218" s="128"/>
    </row>
    <row r="19219" spans="179:183" x14ac:dyDescent="0.35">
      <c r="FW19219" s="128"/>
      <c r="FX19219" s="128"/>
      <c r="FY19219" s="129"/>
      <c r="GA19219" s="128"/>
    </row>
    <row r="19220" spans="179:183" x14ac:dyDescent="0.35">
      <c r="FW19220" s="128"/>
      <c r="FX19220" s="128"/>
      <c r="FY19220" s="129"/>
      <c r="GA19220" s="128"/>
    </row>
    <row r="19221" spans="179:183" x14ac:dyDescent="0.35">
      <c r="FW19221" s="128"/>
      <c r="FX19221" s="128"/>
      <c r="FY19221" s="129"/>
      <c r="GA19221" s="128"/>
    </row>
    <row r="19222" spans="179:183" x14ac:dyDescent="0.35">
      <c r="FW19222" s="128"/>
      <c r="FX19222" s="128"/>
      <c r="FY19222" s="129"/>
      <c r="GA19222" s="128"/>
    </row>
    <row r="19223" spans="179:183" x14ac:dyDescent="0.35">
      <c r="FW19223" s="128"/>
      <c r="FX19223" s="128"/>
      <c r="FY19223" s="129"/>
      <c r="GA19223" s="128"/>
    </row>
    <row r="19224" spans="179:183" x14ac:dyDescent="0.35">
      <c r="FW19224" s="128"/>
      <c r="FX19224" s="128"/>
      <c r="FY19224" s="129"/>
      <c r="GA19224" s="128"/>
    </row>
    <row r="19225" spans="179:183" x14ac:dyDescent="0.35">
      <c r="FW19225" s="128"/>
      <c r="FX19225" s="128"/>
      <c r="FY19225" s="129"/>
      <c r="GA19225" s="128"/>
    </row>
    <row r="19226" spans="179:183" x14ac:dyDescent="0.35">
      <c r="FW19226" s="128"/>
      <c r="FX19226" s="128"/>
      <c r="FY19226" s="129"/>
      <c r="GA19226" s="128"/>
    </row>
    <row r="19227" spans="179:183" x14ac:dyDescent="0.35">
      <c r="FW19227" s="128"/>
      <c r="FX19227" s="128"/>
      <c r="FY19227" s="129"/>
      <c r="GA19227" s="128"/>
    </row>
    <row r="19228" spans="179:183" x14ac:dyDescent="0.35">
      <c r="FW19228" s="128"/>
      <c r="FX19228" s="128"/>
      <c r="FY19228" s="129"/>
      <c r="GA19228" s="128"/>
    </row>
    <row r="19229" spans="179:183" x14ac:dyDescent="0.35">
      <c r="FW19229" s="128"/>
      <c r="FX19229" s="128"/>
      <c r="FY19229" s="129"/>
      <c r="GA19229" s="128"/>
    </row>
    <row r="19230" spans="179:183" x14ac:dyDescent="0.35">
      <c r="FW19230" s="128"/>
      <c r="FX19230" s="128"/>
      <c r="FY19230" s="129"/>
      <c r="GA19230" s="128"/>
    </row>
    <row r="19231" spans="179:183" x14ac:dyDescent="0.35">
      <c r="FW19231" s="128"/>
      <c r="FX19231" s="128"/>
      <c r="FY19231" s="129"/>
      <c r="GA19231" s="128"/>
    </row>
    <row r="19232" spans="179:183" x14ac:dyDescent="0.35">
      <c r="FW19232" s="128"/>
      <c r="FX19232" s="128"/>
      <c r="FY19232" s="129"/>
      <c r="GA19232" s="128"/>
    </row>
    <row r="19233" spans="179:183" x14ac:dyDescent="0.35">
      <c r="FW19233" s="128"/>
      <c r="FX19233" s="128"/>
      <c r="FY19233" s="129"/>
      <c r="GA19233" s="128"/>
    </row>
    <row r="19234" spans="179:183" x14ac:dyDescent="0.35">
      <c r="FW19234" s="128"/>
      <c r="FX19234" s="128"/>
      <c r="FY19234" s="129"/>
      <c r="GA19234" s="128"/>
    </row>
    <row r="19235" spans="179:183" x14ac:dyDescent="0.35">
      <c r="FW19235" s="128"/>
      <c r="FX19235" s="128"/>
      <c r="FY19235" s="129"/>
      <c r="GA19235" s="128"/>
    </row>
    <row r="19236" spans="179:183" x14ac:dyDescent="0.35">
      <c r="FW19236" s="128"/>
      <c r="FX19236" s="128"/>
      <c r="FY19236" s="129"/>
      <c r="GA19236" s="128"/>
    </row>
    <row r="19237" spans="179:183" x14ac:dyDescent="0.35">
      <c r="FW19237" s="128"/>
      <c r="FX19237" s="128"/>
      <c r="FY19237" s="129"/>
      <c r="GA19237" s="128"/>
    </row>
    <row r="19238" spans="179:183" x14ac:dyDescent="0.35">
      <c r="FW19238" s="128"/>
      <c r="FX19238" s="128"/>
      <c r="FY19238" s="129"/>
      <c r="GA19238" s="128"/>
    </row>
    <row r="19239" spans="179:183" x14ac:dyDescent="0.35">
      <c r="FW19239" s="128"/>
      <c r="FX19239" s="128"/>
      <c r="FY19239" s="129"/>
      <c r="GA19239" s="128"/>
    </row>
    <row r="19240" spans="179:183" x14ac:dyDescent="0.35">
      <c r="FW19240" s="128"/>
      <c r="FX19240" s="128"/>
      <c r="FY19240" s="129"/>
      <c r="GA19240" s="128"/>
    </row>
    <row r="19241" spans="179:183" x14ac:dyDescent="0.35">
      <c r="FW19241" s="128"/>
      <c r="FX19241" s="128"/>
      <c r="FY19241" s="129"/>
      <c r="GA19241" s="128"/>
    </row>
    <row r="19242" spans="179:183" x14ac:dyDescent="0.35">
      <c r="FW19242" s="128"/>
      <c r="FX19242" s="128"/>
      <c r="FY19242" s="129"/>
      <c r="GA19242" s="128"/>
    </row>
    <row r="19243" spans="179:183" x14ac:dyDescent="0.35">
      <c r="FW19243" s="128"/>
      <c r="FX19243" s="128"/>
      <c r="FY19243" s="129"/>
      <c r="GA19243" s="128"/>
    </row>
    <row r="19244" spans="179:183" x14ac:dyDescent="0.35">
      <c r="FW19244" s="128"/>
      <c r="FX19244" s="128"/>
      <c r="FY19244" s="129"/>
      <c r="GA19244" s="128"/>
    </row>
    <row r="19245" spans="179:183" x14ac:dyDescent="0.35">
      <c r="FW19245" s="128"/>
      <c r="FX19245" s="128"/>
      <c r="FY19245" s="129"/>
      <c r="GA19245" s="128"/>
    </row>
    <row r="19246" spans="179:183" x14ac:dyDescent="0.35">
      <c r="FW19246" s="128"/>
      <c r="FX19246" s="128"/>
      <c r="FY19246" s="129"/>
      <c r="GA19246" s="128"/>
    </row>
    <row r="19247" spans="179:183" x14ac:dyDescent="0.35">
      <c r="FW19247" s="128"/>
      <c r="FX19247" s="128"/>
      <c r="FY19247" s="129"/>
      <c r="GA19247" s="128"/>
    </row>
    <row r="19248" spans="179:183" x14ac:dyDescent="0.35">
      <c r="FW19248" s="128"/>
      <c r="FX19248" s="128"/>
      <c r="FY19248" s="129"/>
      <c r="GA19248" s="128"/>
    </row>
    <row r="19249" spans="179:183" x14ac:dyDescent="0.35">
      <c r="FW19249" s="128"/>
      <c r="FX19249" s="128"/>
      <c r="FY19249" s="129"/>
      <c r="GA19249" s="128"/>
    </row>
    <row r="19250" spans="179:183" x14ac:dyDescent="0.35">
      <c r="FW19250" s="128"/>
      <c r="FX19250" s="128"/>
      <c r="FY19250" s="129"/>
      <c r="GA19250" s="128"/>
    </row>
    <row r="19251" spans="179:183" x14ac:dyDescent="0.35">
      <c r="FW19251" s="128"/>
      <c r="FX19251" s="128"/>
      <c r="FY19251" s="129"/>
      <c r="GA19251" s="128"/>
    </row>
    <row r="19252" spans="179:183" x14ac:dyDescent="0.35">
      <c r="FW19252" s="128"/>
      <c r="FX19252" s="128"/>
      <c r="FY19252" s="129"/>
      <c r="GA19252" s="128"/>
    </row>
    <row r="19253" spans="179:183" x14ac:dyDescent="0.35">
      <c r="FW19253" s="128"/>
      <c r="FX19253" s="128"/>
      <c r="FY19253" s="129"/>
      <c r="GA19253" s="128"/>
    </row>
    <row r="19254" spans="179:183" x14ac:dyDescent="0.35">
      <c r="FW19254" s="128"/>
      <c r="FX19254" s="128"/>
      <c r="FY19254" s="129"/>
      <c r="GA19254" s="128"/>
    </row>
    <row r="19255" spans="179:183" x14ac:dyDescent="0.35">
      <c r="FW19255" s="128"/>
      <c r="FX19255" s="128"/>
      <c r="FY19255" s="129"/>
      <c r="GA19255" s="128"/>
    </row>
    <row r="19256" spans="179:183" x14ac:dyDescent="0.35">
      <c r="FW19256" s="128"/>
      <c r="FX19256" s="128"/>
      <c r="FY19256" s="129"/>
      <c r="GA19256" s="128"/>
    </row>
    <row r="19257" spans="179:183" x14ac:dyDescent="0.35">
      <c r="FW19257" s="128"/>
      <c r="FX19257" s="128"/>
      <c r="FY19257" s="129"/>
      <c r="GA19257" s="128"/>
    </row>
    <row r="19258" spans="179:183" x14ac:dyDescent="0.35">
      <c r="FW19258" s="128"/>
      <c r="FX19258" s="128"/>
      <c r="FY19258" s="129"/>
      <c r="GA19258" s="128"/>
    </row>
    <row r="19259" spans="179:183" x14ac:dyDescent="0.35">
      <c r="FW19259" s="128"/>
      <c r="FX19259" s="128"/>
      <c r="FY19259" s="129"/>
      <c r="GA19259" s="128"/>
    </row>
    <row r="19260" spans="179:183" x14ac:dyDescent="0.35">
      <c r="FW19260" s="128"/>
      <c r="FX19260" s="128"/>
      <c r="FY19260" s="129"/>
      <c r="GA19260" s="128"/>
    </row>
    <row r="19261" spans="179:183" x14ac:dyDescent="0.35">
      <c r="FW19261" s="128"/>
      <c r="FX19261" s="128"/>
      <c r="FY19261" s="129"/>
      <c r="GA19261" s="128"/>
    </row>
    <row r="19262" spans="179:183" x14ac:dyDescent="0.35">
      <c r="FW19262" s="128"/>
      <c r="FX19262" s="128"/>
      <c r="FY19262" s="129"/>
      <c r="GA19262" s="128"/>
    </row>
    <row r="19263" spans="179:183" x14ac:dyDescent="0.35">
      <c r="FW19263" s="128"/>
      <c r="FX19263" s="128"/>
      <c r="FY19263" s="129"/>
      <c r="GA19263" s="128"/>
    </row>
    <row r="19264" spans="179:183" x14ac:dyDescent="0.35">
      <c r="FW19264" s="128"/>
      <c r="FX19264" s="128"/>
      <c r="FY19264" s="129"/>
      <c r="GA19264" s="128"/>
    </row>
    <row r="19265" spans="179:183" x14ac:dyDescent="0.35">
      <c r="FW19265" s="128"/>
      <c r="FX19265" s="128"/>
      <c r="FY19265" s="129"/>
      <c r="GA19265" s="128"/>
    </row>
    <row r="19266" spans="179:183" x14ac:dyDescent="0.35">
      <c r="FW19266" s="128"/>
      <c r="FX19266" s="128"/>
      <c r="FY19266" s="129"/>
      <c r="GA19266" s="128"/>
    </row>
    <row r="19267" spans="179:183" x14ac:dyDescent="0.35">
      <c r="FW19267" s="128"/>
      <c r="FX19267" s="128"/>
      <c r="FY19267" s="129"/>
      <c r="GA19267" s="128"/>
    </row>
    <row r="19268" spans="179:183" x14ac:dyDescent="0.35">
      <c r="FW19268" s="128"/>
      <c r="FX19268" s="128"/>
      <c r="FY19268" s="129"/>
      <c r="GA19268" s="128"/>
    </row>
    <row r="19269" spans="179:183" x14ac:dyDescent="0.35">
      <c r="FW19269" s="128"/>
      <c r="FX19269" s="128"/>
      <c r="FY19269" s="129"/>
      <c r="GA19269" s="128"/>
    </row>
    <row r="19270" spans="179:183" x14ac:dyDescent="0.35">
      <c r="FW19270" s="128"/>
      <c r="FX19270" s="128"/>
      <c r="FY19270" s="129"/>
      <c r="GA19270" s="128"/>
    </row>
    <row r="19271" spans="179:183" x14ac:dyDescent="0.35">
      <c r="FW19271" s="128"/>
      <c r="FX19271" s="128"/>
      <c r="FY19271" s="129"/>
      <c r="GA19271" s="128"/>
    </row>
    <row r="19272" spans="179:183" x14ac:dyDescent="0.35">
      <c r="FW19272" s="128"/>
      <c r="FX19272" s="128"/>
      <c r="FY19272" s="129"/>
      <c r="GA19272" s="128"/>
    </row>
    <row r="19273" spans="179:183" x14ac:dyDescent="0.35">
      <c r="FW19273" s="128"/>
      <c r="FX19273" s="128"/>
      <c r="FY19273" s="129"/>
      <c r="GA19273" s="128"/>
    </row>
    <row r="19274" spans="179:183" x14ac:dyDescent="0.35">
      <c r="FW19274" s="128"/>
      <c r="FX19274" s="128"/>
      <c r="FY19274" s="129"/>
      <c r="GA19274" s="128"/>
    </row>
    <row r="19275" spans="179:183" x14ac:dyDescent="0.35">
      <c r="FW19275" s="128"/>
      <c r="FX19275" s="128"/>
      <c r="FY19275" s="129"/>
      <c r="GA19275" s="128"/>
    </row>
    <row r="19276" spans="179:183" x14ac:dyDescent="0.35">
      <c r="FW19276" s="128"/>
      <c r="FX19276" s="128"/>
      <c r="FY19276" s="129"/>
      <c r="GA19276" s="128"/>
    </row>
    <row r="19277" spans="179:183" x14ac:dyDescent="0.35">
      <c r="FW19277" s="128"/>
      <c r="FX19277" s="128"/>
      <c r="FY19277" s="129"/>
      <c r="GA19277" s="128"/>
    </row>
    <row r="19278" spans="179:183" x14ac:dyDescent="0.35">
      <c r="FW19278" s="128"/>
      <c r="FX19278" s="128"/>
      <c r="FY19278" s="129"/>
      <c r="GA19278" s="128"/>
    </row>
    <row r="19279" spans="179:183" x14ac:dyDescent="0.35">
      <c r="FW19279" s="128"/>
      <c r="FX19279" s="128"/>
      <c r="FY19279" s="129"/>
      <c r="GA19279" s="128"/>
    </row>
    <row r="19280" spans="179:183" x14ac:dyDescent="0.35">
      <c r="FW19280" s="128"/>
      <c r="FX19280" s="128"/>
      <c r="FY19280" s="129"/>
      <c r="GA19280" s="128"/>
    </row>
    <row r="19281" spans="179:183" x14ac:dyDescent="0.35">
      <c r="FW19281" s="128"/>
      <c r="FX19281" s="128"/>
      <c r="FY19281" s="129"/>
      <c r="GA19281" s="128"/>
    </row>
    <row r="19282" spans="179:183" x14ac:dyDescent="0.35">
      <c r="FW19282" s="128"/>
      <c r="FX19282" s="128"/>
      <c r="FY19282" s="129"/>
      <c r="GA19282" s="128"/>
    </row>
    <row r="19283" spans="179:183" x14ac:dyDescent="0.35">
      <c r="FW19283" s="128"/>
      <c r="FX19283" s="128"/>
      <c r="FY19283" s="129"/>
      <c r="GA19283" s="128"/>
    </row>
    <row r="19284" spans="179:183" x14ac:dyDescent="0.35">
      <c r="FW19284" s="128"/>
      <c r="FX19284" s="128"/>
      <c r="FY19284" s="129"/>
      <c r="GA19284" s="128"/>
    </row>
    <row r="19285" spans="179:183" x14ac:dyDescent="0.35">
      <c r="FW19285" s="128"/>
      <c r="FX19285" s="128"/>
      <c r="FY19285" s="129"/>
      <c r="GA19285" s="128"/>
    </row>
    <row r="19286" spans="179:183" x14ac:dyDescent="0.35">
      <c r="FW19286" s="128"/>
      <c r="FX19286" s="128"/>
      <c r="FY19286" s="129"/>
      <c r="GA19286" s="128"/>
    </row>
    <row r="19287" spans="179:183" x14ac:dyDescent="0.35">
      <c r="FW19287" s="128"/>
      <c r="FX19287" s="128"/>
      <c r="FY19287" s="129"/>
      <c r="GA19287" s="128"/>
    </row>
    <row r="19288" spans="179:183" x14ac:dyDescent="0.35">
      <c r="FW19288" s="128"/>
      <c r="FX19288" s="128"/>
      <c r="FY19288" s="129"/>
      <c r="GA19288" s="128"/>
    </row>
    <row r="19289" spans="179:183" x14ac:dyDescent="0.35">
      <c r="FW19289" s="128"/>
      <c r="FX19289" s="128"/>
      <c r="FY19289" s="129"/>
      <c r="GA19289" s="128"/>
    </row>
    <row r="19290" spans="179:183" x14ac:dyDescent="0.35">
      <c r="FW19290" s="128"/>
      <c r="FX19290" s="128"/>
      <c r="FY19290" s="129"/>
      <c r="GA19290" s="128"/>
    </row>
    <row r="19291" spans="179:183" x14ac:dyDescent="0.35">
      <c r="FW19291" s="128"/>
      <c r="FX19291" s="128"/>
      <c r="FY19291" s="129"/>
      <c r="GA19291" s="128"/>
    </row>
    <row r="19292" spans="179:183" x14ac:dyDescent="0.35">
      <c r="FW19292" s="128"/>
      <c r="FX19292" s="128"/>
      <c r="FY19292" s="129"/>
      <c r="GA19292" s="128"/>
    </row>
    <row r="19293" spans="179:183" x14ac:dyDescent="0.35">
      <c r="FW19293" s="128"/>
      <c r="FX19293" s="128"/>
      <c r="FY19293" s="129"/>
      <c r="GA19293" s="128"/>
    </row>
    <row r="19294" spans="179:183" x14ac:dyDescent="0.35">
      <c r="FW19294" s="128"/>
      <c r="FX19294" s="128"/>
      <c r="FY19294" s="129"/>
      <c r="GA19294" s="128"/>
    </row>
    <row r="19295" spans="179:183" x14ac:dyDescent="0.35">
      <c r="FW19295" s="128"/>
      <c r="FX19295" s="128"/>
      <c r="FY19295" s="129"/>
      <c r="GA19295" s="128"/>
    </row>
    <row r="19296" spans="179:183" x14ac:dyDescent="0.35">
      <c r="FW19296" s="128"/>
      <c r="FX19296" s="128"/>
      <c r="FY19296" s="129"/>
      <c r="GA19296" s="128"/>
    </row>
    <row r="19297" spans="179:183" x14ac:dyDescent="0.35">
      <c r="FW19297" s="128"/>
      <c r="FX19297" s="128"/>
      <c r="FY19297" s="129"/>
      <c r="GA19297" s="128"/>
    </row>
    <row r="19298" spans="179:183" x14ac:dyDescent="0.35">
      <c r="FW19298" s="128"/>
      <c r="FX19298" s="128"/>
      <c r="FY19298" s="129"/>
      <c r="GA19298" s="128"/>
    </row>
    <row r="19299" spans="179:183" x14ac:dyDescent="0.35">
      <c r="FW19299" s="128"/>
      <c r="FX19299" s="128"/>
      <c r="FY19299" s="129"/>
      <c r="GA19299" s="128"/>
    </row>
    <row r="19300" spans="179:183" x14ac:dyDescent="0.35">
      <c r="FW19300" s="128"/>
      <c r="FX19300" s="128"/>
      <c r="FY19300" s="129"/>
      <c r="GA19300" s="128"/>
    </row>
    <row r="19301" spans="179:183" x14ac:dyDescent="0.35">
      <c r="FW19301" s="128"/>
      <c r="FX19301" s="128"/>
      <c r="FY19301" s="129"/>
      <c r="GA19301" s="128"/>
    </row>
    <row r="19302" spans="179:183" x14ac:dyDescent="0.35">
      <c r="FW19302" s="128"/>
      <c r="FX19302" s="128"/>
      <c r="FY19302" s="129"/>
      <c r="GA19302" s="128"/>
    </row>
    <row r="19303" spans="179:183" x14ac:dyDescent="0.35">
      <c r="FW19303" s="128"/>
      <c r="FX19303" s="128"/>
      <c r="FY19303" s="129"/>
      <c r="GA19303" s="128"/>
    </row>
    <row r="19304" spans="179:183" x14ac:dyDescent="0.35">
      <c r="FW19304" s="128"/>
      <c r="FX19304" s="128"/>
      <c r="FY19304" s="129"/>
      <c r="GA19304" s="128"/>
    </row>
    <row r="19305" spans="179:183" x14ac:dyDescent="0.35">
      <c r="FW19305" s="128"/>
      <c r="FX19305" s="128"/>
      <c r="FY19305" s="129"/>
      <c r="GA19305" s="128"/>
    </row>
    <row r="19306" spans="179:183" x14ac:dyDescent="0.35">
      <c r="FW19306" s="128"/>
      <c r="FX19306" s="128"/>
      <c r="FY19306" s="129"/>
      <c r="GA19306" s="128"/>
    </row>
    <row r="19307" spans="179:183" x14ac:dyDescent="0.35">
      <c r="FW19307" s="128"/>
      <c r="FX19307" s="128"/>
      <c r="FY19307" s="129"/>
      <c r="GA19307" s="128"/>
    </row>
    <row r="19308" spans="179:183" x14ac:dyDescent="0.35">
      <c r="FW19308" s="128"/>
      <c r="FX19308" s="128"/>
      <c r="FY19308" s="129"/>
      <c r="GA19308" s="128"/>
    </row>
    <row r="19309" spans="179:183" x14ac:dyDescent="0.35">
      <c r="FW19309" s="128"/>
      <c r="FX19309" s="128"/>
      <c r="FY19309" s="129"/>
      <c r="GA19309" s="128"/>
    </row>
    <row r="19310" spans="179:183" x14ac:dyDescent="0.35">
      <c r="FW19310" s="128"/>
      <c r="FX19310" s="128"/>
      <c r="FY19310" s="129"/>
      <c r="GA19310" s="128"/>
    </row>
    <row r="19311" spans="179:183" x14ac:dyDescent="0.35">
      <c r="FW19311" s="128"/>
      <c r="FX19311" s="128"/>
      <c r="FY19311" s="129"/>
      <c r="GA19311" s="128"/>
    </row>
    <row r="19312" spans="179:183" x14ac:dyDescent="0.35">
      <c r="FW19312" s="128"/>
      <c r="FX19312" s="128"/>
      <c r="FY19312" s="129"/>
      <c r="GA19312" s="128"/>
    </row>
    <row r="19313" spans="179:183" x14ac:dyDescent="0.35">
      <c r="FW19313" s="128"/>
      <c r="FX19313" s="128"/>
      <c r="FY19313" s="129"/>
      <c r="GA19313" s="128"/>
    </row>
    <row r="19314" spans="179:183" x14ac:dyDescent="0.35">
      <c r="FW19314" s="128"/>
      <c r="FX19314" s="128"/>
      <c r="FY19314" s="129"/>
      <c r="GA19314" s="128"/>
    </row>
    <row r="19315" spans="179:183" x14ac:dyDescent="0.35">
      <c r="FW19315" s="128"/>
      <c r="FX19315" s="128"/>
      <c r="FY19315" s="129"/>
      <c r="GA19315" s="128"/>
    </row>
    <row r="19316" spans="179:183" x14ac:dyDescent="0.35">
      <c r="FW19316" s="128"/>
      <c r="FX19316" s="128"/>
      <c r="FY19316" s="129"/>
      <c r="GA19316" s="128"/>
    </row>
    <row r="19317" spans="179:183" x14ac:dyDescent="0.35">
      <c r="FW19317" s="128"/>
      <c r="FX19317" s="128"/>
      <c r="FY19317" s="129"/>
      <c r="GA19317" s="128"/>
    </row>
    <row r="19318" spans="179:183" x14ac:dyDescent="0.35">
      <c r="FW19318" s="128"/>
      <c r="FX19318" s="128"/>
      <c r="FY19318" s="129"/>
      <c r="GA19318" s="128"/>
    </row>
    <row r="19319" spans="179:183" x14ac:dyDescent="0.35">
      <c r="FW19319" s="128"/>
      <c r="FX19319" s="128"/>
      <c r="FY19319" s="129"/>
      <c r="GA19319" s="128"/>
    </row>
    <row r="19320" spans="179:183" x14ac:dyDescent="0.35">
      <c r="FW19320" s="128"/>
      <c r="FX19320" s="128"/>
      <c r="FY19320" s="129"/>
      <c r="GA19320" s="128"/>
    </row>
    <row r="19321" spans="179:183" x14ac:dyDescent="0.35">
      <c r="FW19321" s="128"/>
      <c r="FX19321" s="128"/>
      <c r="FY19321" s="129"/>
      <c r="GA19321" s="128"/>
    </row>
    <row r="19322" spans="179:183" x14ac:dyDescent="0.35">
      <c r="FW19322" s="128"/>
      <c r="FX19322" s="128"/>
      <c r="FY19322" s="129"/>
      <c r="GA19322" s="128"/>
    </row>
    <row r="19323" spans="179:183" x14ac:dyDescent="0.35">
      <c r="FW19323" s="128"/>
      <c r="FX19323" s="128"/>
      <c r="FY19323" s="129"/>
      <c r="GA19323" s="128"/>
    </row>
    <row r="19324" spans="179:183" x14ac:dyDescent="0.35">
      <c r="FW19324" s="128"/>
      <c r="FX19324" s="128"/>
      <c r="FY19324" s="129"/>
      <c r="GA19324" s="128"/>
    </row>
    <row r="19325" spans="179:183" x14ac:dyDescent="0.35">
      <c r="FW19325" s="128"/>
      <c r="FX19325" s="128"/>
      <c r="FY19325" s="129"/>
      <c r="GA19325" s="128"/>
    </row>
    <row r="19326" spans="179:183" x14ac:dyDescent="0.35">
      <c r="FW19326" s="128"/>
      <c r="FX19326" s="128"/>
      <c r="FY19326" s="129"/>
      <c r="GA19326" s="128"/>
    </row>
    <row r="19327" spans="179:183" x14ac:dyDescent="0.35">
      <c r="FW19327" s="128"/>
      <c r="FX19327" s="128"/>
      <c r="FY19327" s="129"/>
      <c r="GA19327" s="128"/>
    </row>
    <row r="19328" spans="179:183" x14ac:dyDescent="0.35">
      <c r="FW19328" s="128"/>
      <c r="FX19328" s="128"/>
      <c r="FY19328" s="129"/>
      <c r="GA19328" s="128"/>
    </row>
    <row r="19329" spans="179:183" x14ac:dyDescent="0.35">
      <c r="FW19329" s="128"/>
      <c r="FX19329" s="128"/>
      <c r="FY19329" s="129"/>
      <c r="GA19329" s="128"/>
    </row>
    <row r="19330" spans="179:183" x14ac:dyDescent="0.35">
      <c r="FW19330" s="128"/>
      <c r="FX19330" s="128"/>
      <c r="FY19330" s="129"/>
      <c r="GA19330" s="128"/>
    </row>
    <row r="19331" spans="179:183" x14ac:dyDescent="0.35">
      <c r="FW19331" s="128"/>
      <c r="FX19331" s="128"/>
      <c r="FY19331" s="129"/>
      <c r="GA19331" s="128"/>
    </row>
    <row r="19332" spans="179:183" x14ac:dyDescent="0.35">
      <c r="FW19332" s="128"/>
      <c r="FX19332" s="128"/>
      <c r="FY19332" s="129"/>
      <c r="GA19332" s="128"/>
    </row>
    <row r="19333" spans="179:183" x14ac:dyDescent="0.35">
      <c r="FW19333" s="128"/>
      <c r="FX19333" s="128"/>
      <c r="FY19333" s="129"/>
      <c r="GA19333" s="128"/>
    </row>
    <row r="19334" spans="179:183" x14ac:dyDescent="0.35">
      <c r="FW19334" s="128"/>
      <c r="FX19334" s="128"/>
      <c r="FY19334" s="129"/>
      <c r="GA19334" s="128"/>
    </row>
    <row r="19335" spans="179:183" x14ac:dyDescent="0.35">
      <c r="FW19335" s="128"/>
      <c r="FX19335" s="128"/>
      <c r="FY19335" s="129"/>
      <c r="GA19335" s="128"/>
    </row>
    <row r="19336" spans="179:183" x14ac:dyDescent="0.35">
      <c r="FW19336" s="128"/>
      <c r="FX19336" s="128"/>
      <c r="FY19336" s="129"/>
      <c r="GA19336" s="128"/>
    </row>
    <row r="19337" spans="179:183" x14ac:dyDescent="0.35">
      <c r="FW19337" s="128"/>
      <c r="FX19337" s="128"/>
      <c r="FY19337" s="129"/>
      <c r="GA19337" s="128"/>
    </row>
    <row r="19338" spans="179:183" x14ac:dyDescent="0.35">
      <c r="FW19338" s="128"/>
      <c r="FX19338" s="128"/>
      <c r="FY19338" s="129"/>
      <c r="GA19338" s="128"/>
    </row>
    <row r="19339" spans="179:183" x14ac:dyDescent="0.35">
      <c r="FW19339" s="128"/>
      <c r="FX19339" s="128"/>
      <c r="FY19339" s="129"/>
      <c r="GA19339" s="128"/>
    </row>
    <row r="19340" spans="179:183" x14ac:dyDescent="0.35">
      <c r="FW19340" s="128"/>
      <c r="FX19340" s="128"/>
      <c r="FY19340" s="129"/>
      <c r="GA19340" s="128"/>
    </row>
    <row r="19341" spans="179:183" x14ac:dyDescent="0.35">
      <c r="FW19341" s="128"/>
      <c r="FX19341" s="128"/>
      <c r="FY19341" s="129"/>
      <c r="GA19341" s="128"/>
    </row>
    <row r="19342" spans="179:183" x14ac:dyDescent="0.35">
      <c r="FW19342" s="128"/>
      <c r="FX19342" s="128"/>
      <c r="FY19342" s="129"/>
      <c r="GA19342" s="128"/>
    </row>
    <row r="19343" spans="179:183" x14ac:dyDescent="0.35">
      <c r="FW19343" s="128"/>
      <c r="FX19343" s="128"/>
      <c r="FY19343" s="129"/>
      <c r="GA19343" s="128"/>
    </row>
    <row r="19344" spans="179:183" x14ac:dyDescent="0.35">
      <c r="FW19344" s="128"/>
      <c r="FX19344" s="128"/>
      <c r="FY19344" s="129"/>
      <c r="GA19344" s="128"/>
    </row>
    <row r="19345" spans="179:183" x14ac:dyDescent="0.35">
      <c r="FW19345" s="128"/>
      <c r="FX19345" s="128"/>
      <c r="FY19345" s="129"/>
      <c r="GA19345" s="128"/>
    </row>
    <row r="19346" spans="179:183" x14ac:dyDescent="0.35">
      <c r="FW19346" s="128"/>
      <c r="FX19346" s="128"/>
      <c r="FY19346" s="129"/>
      <c r="GA19346" s="128"/>
    </row>
    <row r="19347" spans="179:183" x14ac:dyDescent="0.35">
      <c r="FW19347" s="128"/>
      <c r="FX19347" s="128"/>
      <c r="FY19347" s="129"/>
      <c r="GA19347" s="128"/>
    </row>
    <row r="19348" spans="179:183" x14ac:dyDescent="0.35">
      <c r="FW19348" s="128"/>
      <c r="FX19348" s="128"/>
      <c r="FY19348" s="129"/>
      <c r="GA19348" s="128"/>
    </row>
    <row r="19349" spans="179:183" x14ac:dyDescent="0.35">
      <c r="FW19349" s="128"/>
      <c r="FX19349" s="128"/>
      <c r="FY19349" s="129"/>
      <c r="GA19349" s="128"/>
    </row>
    <row r="19350" spans="179:183" x14ac:dyDescent="0.35">
      <c r="FW19350" s="128"/>
      <c r="FX19350" s="128"/>
      <c r="FY19350" s="129"/>
      <c r="GA19350" s="128"/>
    </row>
    <row r="19351" spans="179:183" x14ac:dyDescent="0.35">
      <c r="FW19351" s="128"/>
      <c r="FX19351" s="128"/>
      <c r="FY19351" s="129"/>
      <c r="GA19351" s="128"/>
    </row>
    <row r="19352" spans="179:183" x14ac:dyDescent="0.35">
      <c r="FW19352" s="128"/>
      <c r="FX19352" s="128"/>
      <c r="FY19352" s="129"/>
      <c r="GA19352" s="128"/>
    </row>
    <row r="19353" spans="179:183" x14ac:dyDescent="0.35">
      <c r="FW19353" s="128"/>
      <c r="FX19353" s="128"/>
      <c r="FY19353" s="129"/>
      <c r="GA19353" s="128"/>
    </row>
    <row r="19354" spans="179:183" x14ac:dyDescent="0.35">
      <c r="FW19354" s="128"/>
      <c r="FX19354" s="128"/>
      <c r="FY19354" s="129"/>
      <c r="GA19354" s="128"/>
    </row>
    <row r="19355" spans="179:183" x14ac:dyDescent="0.35">
      <c r="FW19355" s="128"/>
      <c r="FX19355" s="128"/>
      <c r="FY19355" s="129"/>
      <c r="GA19355" s="128"/>
    </row>
    <row r="19356" spans="179:183" x14ac:dyDescent="0.35">
      <c r="FW19356" s="128"/>
      <c r="FX19356" s="128"/>
      <c r="FY19356" s="129"/>
      <c r="GA19356" s="128"/>
    </row>
    <row r="19357" spans="179:183" x14ac:dyDescent="0.35">
      <c r="FW19357" s="128"/>
      <c r="FX19357" s="128"/>
      <c r="FY19357" s="129"/>
      <c r="GA19357" s="128"/>
    </row>
    <row r="19358" spans="179:183" x14ac:dyDescent="0.35">
      <c r="FW19358" s="128"/>
      <c r="FX19358" s="128"/>
      <c r="FY19358" s="129"/>
      <c r="GA19358" s="128"/>
    </row>
    <row r="19359" spans="179:183" x14ac:dyDescent="0.35">
      <c r="FW19359" s="128"/>
      <c r="FX19359" s="128"/>
      <c r="FY19359" s="129"/>
      <c r="GA19359" s="128"/>
    </row>
    <row r="19360" spans="179:183" x14ac:dyDescent="0.35">
      <c r="FW19360" s="128"/>
      <c r="FX19360" s="128"/>
      <c r="FY19360" s="129"/>
      <c r="GA19360" s="128"/>
    </row>
    <row r="19361" spans="179:183" x14ac:dyDescent="0.35">
      <c r="FW19361" s="128"/>
      <c r="FX19361" s="128"/>
      <c r="FY19361" s="129"/>
      <c r="GA19361" s="128"/>
    </row>
    <row r="19362" spans="179:183" x14ac:dyDescent="0.35">
      <c r="FW19362" s="128"/>
      <c r="FX19362" s="128"/>
      <c r="FY19362" s="129"/>
      <c r="GA19362" s="128"/>
    </row>
    <row r="19363" spans="179:183" x14ac:dyDescent="0.35">
      <c r="FW19363" s="128"/>
      <c r="FX19363" s="128"/>
      <c r="FY19363" s="129"/>
      <c r="GA19363" s="128"/>
    </row>
    <row r="19364" spans="179:183" x14ac:dyDescent="0.35">
      <c r="FW19364" s="128"/>
      <c r="FX19364" s="128"/>
      <c r="FY19364" s="129"/>
      <c r="GA19364" s="128"/>
    </row>
    <row r="19365" spans="179:183" x14ac:dyDescent="0.35">
      <c r="FW19365" s="128"/>
      <c r="FX19365" s="128"/>
      <c r="FY19365" s="129"/>
      <c r="GA19365" s="128"/>
    </row>
    <row r="19366" spans="179:183" x14ac:dyDescent="0.35">
      <c r="FW19366" s="128"/>
      <c r="FX19366" s="128"/>
      <c r="FY19366" s="129"/>
      <c r="GA19366" s="128"/>
    </row>
    <row r="19367" spans="179:183" x14ac:dyDescent="0.35">
      <c r="FW19367" s="128"/>
      <c r="FX19367" s="128"/>
      <c r="FY19367" s="129"/>
      <c r="GA19367" s="128"/>
    </row>
    <row r="19368" spans="179:183" x14ac:dyDescent="0.35">
      <c r="FW19368" s="128"/>
      <c r="FX19368" s="128"/>
      <c r="FY19368" s="129"/>
      <c r="GA19368" s="128"/>
    </row>
    <row r="19369" spans="179:183" x14ac:dyDescent="0.35">
      <c r="FW19369" s="128"/>
      <c r="FX19369" s="128"/>
      <c r="FY19369" s="129"/>
      <c r="GA19369" s="128"/>
    </row>
    <row r="19370" spans="179:183" x14ac:dyDescent="0.35">
      <c r="FW19370" s="128"/>
      <c r="FX19370" s="128"/>
      <c r="FY19370" s="129"/>
      <c r="GA19370" s="128"/>
    </row>
    <row r="19371" spans="179:183" x14ac:dyDescent="0.35">
      <c r="FW19371" s="128"/>
      <c r="FX19371" s="128"/>
      <c r="FY19371" s="129"/>
      <c r="GA19371" s="128"/>
    </row>
    <row r="19372" spans="179:183" x14ac:dyDescent="0.35">
      <c r="FW19372" s="128"/>
      <c r="FX19372" s="128"/>
      <c r="FY19372" s="129"/>
      <c r="GA19372" s="128"/>
    </row>
    <row r="19373" spans="179:183" x14ac:dyDescent="0.35">
      <c r="FW19373" s="128"/>
      <c r="FX19373" s="128"/>
      <c r="FY19373" s="129"/>
      <c r="GA19373" s="128"/>
    </row>
    <row r="19374" spans="179:183" x14ac:dyDescent="0.35">
      <c r="FW19374" s="128"/>
      <c r="FX19374" s="128"/>
      <c r="FY19374" s="129"/>
      <c r="GA19374" s="128"/>
    </row>
    <row r="19375" spans="179:183" x14ac:dyDescent="0.35">
      <c r="FW19375" s="128"/>
      <c r="FX19375" s="128"/>
      <c r="FY19375" s="129"/>
      <c r="GA19375" s="128"/>
    </row>
    <row r="19376" spans="179:183" x14ac:dyDescent="0.35">
      <c r="FW19376" s="128"/>
      <c r="FX19376" s="128"/>
      <c r="FY19376" s="129"/>
      <c r="GA19376" s="128"/>
    </row>
    <row r="19377" spans="179:183" x14ac:dyDescent="0.35">
      <c r="FW19377" s="128"/>
      <c r="FX19377" s="128"/>
      <c r="FY19377" s="129"/>
      <c r="GA19377" s="128"/>
    </row>
    <row r="19378" spans="179:183" x14ac:dyDescent="0.35">
      <c r="FW19378" s="128"/>
      <c r="FX19378" s="128"/>
      <c r="FY19378" s="129"/>
      <c r="GA19378" s="128"/>
    </row>
    <row r="19379" spans="179:183" x14ac:dyDescent="0.35">
      <c r="FW19379" s="128"/>
      <c r="FX19379" s="128"/>
      <c r="FY19379" s="129"/>
      <c r="GA19379" s="128"/>
    </row>
    <row r="19380" spans="179:183" x14ac:dyDescent="0.35">
      <c r="FW19380" s="128"/>
      <c r="FX19380" s="128"/>
      <c r="FY19380" s="129"/>
      <c r="GA19380" s="128"/>
    </row>
    <row r="19381" spans="179:183" x14ac:dyDescent="0.35">
      <c r="FW19381" s="128"/>
      <c r="FX19381" s="128"/>
      <c r="FY19381" s="129"/>
      <c r="GA19381" s="128"/>
    </row>
    <row r="19382" spans="179:183" x14ac:dyDescent="0.35">
      <c r="FW19382" s="128"/>
      <c r="FX19382" s="128"/>
      <c r="FY19382" s="129"/>
      <c r="GA19382" s="128"/>
    </row>
    <row r="19383" spans="179:183" x14ac:dyDescent="0.35">
      <c r="FW19383" s="128"/>
      <c r="FX19383" s="128"/>
      <c r="FY19383" s="129"/>
      <c r="GA19383" s="128"/>
    </row>
    <row r="19384" spans="179:183" x14ac:dyDescent="0.35">
      <c r="FW19384" s="128"/>
      <c r="FX19384" s="128"/>
      <c r="FY19384" s="129"/>
      <c r="GA19384" s="128"/>
    </row>
    <row r="19385" spans="179:183" x14ac:dyDescent="0.35">
      <c r="FW19385" s="128"/>
      <c r="FX19385" s="128"/>
      <c r="FY19385" s="129"/>
      <c r="GA19385" s="128"/>
    </row>
    <row r="19386" spans="179:183" x14ac:dyDescent="0.35">
      <c r="FW19386" s="128"/>
      <c r="FX19386" s="128"/>
      <c r="FY19386" s="129"/>
      <c r="GA19386" s="128"/>
    </row>
    <row r="19387" spans="179:183" x14ac:dyDescent="0.35">
      <c r="FW19387" s="128"/>
      <c r="FX19387" s="128"/>
      <c r="FY19387" s="129"/>
      <c r="GA19387" s="128"/>
    </row>
    <row r="19388" spans="179:183" x14ac:dyDescent="0.35">
      <c r="FW19388" s="128"/>
      <c r="FX19388" s="128"/>
      <c r="FY19388" s="129"/>
      <c r="GA19388" s="128"/>
    </row>
    <row r="19389" spans="179:183" x14ac:dyDescent="0.35">
      <c r="FW19389" s="128"/>
      <c r="FX19389" s="128"/>
      <c r="FY19389" s="129"/>
      <c r="GA19389" s="128"/>
    </row>
    <row r="19390" spans="179:183" x14ac:dyDescent="0.35">
      <c r="FW19390" s="128"/>
      <c r="FX19390" s="128"/>
      <c r="FY19390" s="129"/>
      <c r="GA19390" s="128"/>
    </row>
    <row r="19391" spans="179:183" x14ac:dyDescent="0.35">
      <c r="FW19391" s="128"/>
      <c r="FX19391" s="128"/>
      <c r="FY19391" s="129"/>
      <c r="GA19391" s="128"/>
    </row>
    <row r="19392" spans="179:183" x14ac:dyDescent="0.35">
      <c r="FW19392" s="128"/>
      <c r="FX19392" s="128"/>
      <c r="FY19392" s="129"/>
      <c r="GA19392" s="128"/>
    </row>
    <row r="19393" spans="179:183" x14ac:dyDescent="0.35">
      <c r="FW19393" s="128"/>
      <c r="FX19393" s="128"/>
      <c r="FY19393" s="129"/>
      <c r="GA19393" s="128"/>
    </row>
    <row r="19394" spans="179:183" x14ac:dyDescent="0.35">
      <c r="FW19394" s="128"/>
      <c r="FX19394" s="128"/>
      <c r="FY19394" s="129"/>
      <c r="GA19394" s="128"/>
    </row>
    <row r="19395" spans="179:183" x14ac:dyDescent="0.35">
      <c r="FW19395" s="128"/>
      <c r="FX19395" s="128"/>
      <c r="FY19395" s="129"/>
      <c r="GA19395" s="128"/>
    </row>
    <row r="19396" spans="179:183" x14ac:dyDescent="0.35">
      <c r="FW19396" s="128"/>
      <c r="FX19396" s="128"/>
      <c r="FY19396" s="129"/>
      <c r="GA19396" s="128"/>
    </row>
    <row r="19397" spans="179:183" x14ac:dyDescent="0.35">
      <c r="FW19397" s="128"/>
      <c r="FX19397" s="128"/>
      <c r="FY19397" s="129"/>
      <c r="GA19397" s="128"/>
    </row>
    <row r="19398" spans="179:183" x14ac:dyDescent="0.35">
      <c r="FW19398" s="128"/>
      <c r="FX19398" s="128"/>
      <c r="FY19398" s="129"/>
      <c r="GA19398" s="128"/>
    </row>
    <row r="19399" spans="179:183" x14ac:dyDescent="0.35">
      <c r="FW19399" s="128"/>
      <c r="FX19399" s="128"/>
      <c r="FY19399" s="129"/>
      <c r="GA19399" s="128"/>
    </row>
    <row r="19400" spans="179:183" x14ac:dyDescent="0.35">
      <c r="FW19400" s="128"/>
      <c r="FX19400" s="128"/>
      <c r="FY19400" s="129"/>
      <c r="GA19400" s="128"/>
    </row>
    <row r="19401" spans="179:183" x14ac:dyDescent="0.35">
      <c r="FW19401" s="128"/>
      <c r="FX19401" s="128"/>
      <c r="FY19401" s="129"/>
      <c r="GA19401" s="128"/>
    </row>
    <row r="19402" spans="179:183" x14ac:dyDescent="0.35">
      <c r="FW19402" s="128"/>
      <c r="FX19402" s="128"/>
      <c r="FY19402" s="129"/>
      <c r="GA19402" s="128"/>
    </row>
    <row r="19403" spans="179:183" x14ac:dyDescent="0.35">
      <c r="FW19403" s="128"/>
      <c r="FX19403" s="128"/>
      <c r="FY19403" s="129"/>
      <c r="GA19403" s="128"/>
    </row>
    <row r="19404" spans="179:183" x14ac:dyDescent="0.35">
      <c r="FW19404" s="128"/>
      <c r="FX19404" s="128"/>
      <c r="FY19404" s="129"/>
      <c r="GA19404" s="128"/>
    </row>
    <row r="19405" spans="179:183" x14ac:dyDescent="0.35">
      <c r="FW19405" s="128"/>
      <c r="FX19405" s="128"/>
      <c r="FY19405" s="129"/>
      <c r="GA19405" s="128"/>
    </row>
    <row r="19406" spans="179:183" x14ac:dyDescent="0.35">
      <c r="FW19406" s="128"/>
      <c r="FX19406" s="128"/>
      <c r="FY19406" s="129"/>
      <c r="GA19406" s="128"/>
    </row>
    <row r="19407" spans="179:183" x14ac:dyDescent="0.35">
      <c r="FW19407" s="128"/>
      <c r="FX19407" s="128"/>
      <c r="FY19407" s="129"/>
      <c r="GA19407" s="128"/>
    </row>
    <row r="19408" spans="179:183" x14ac:dyDescent="0.35">
      <c r="FW19408" s="128"/>
      <c r="FX19408" s="128"/>
      <c r="FY19408" s="129"/>
      <c r="GA19408" s="128"/>
    </row>
    <row r="19409" spans="179:183" x14ac:dyDescent="0.35">
      <c r="FW19409" s="128"/>
      <c r="FX19409" s="128"/>
      <c r="FY19409" s="129"/>
      <c r="GA19409" s="128"/>
    </row>
    <row r="19410" spans="179:183" x14ac:dyDescent="0.35">
      <c r="FW19410" s="128"/>
      <c r="FX19410" s="128"/>
      <c r="FY19410" s="129"/>
      <c r="GA19410" s="128"/>
    </row>
    <row r="19411" spans="179:183" x14ac:dyDescent="0.35">
      <c r="FW19411" s="128"/>
      <c r="FX19411" s="128"/>
      <c r="FY19411" s="129"/>
      <c r="GA19411" s="128"/>
    </row>
    <row r="19412" spans="179:183" x14ac:dyDescent="0.35">
      <c r="FW19412" s="128"/>
      <c r="FX19412" s="128"/>
      <c r="FY19412" s="129"/>
      <c r="GA19412" s="128"/>
    </row>
    <row r="19413" spans="179:183" x14ac:dyDescent="0.35">
      <c r="FW19413" s="128"/>
      <c r="FX19413" s="128"/>
      <c r="FY19413" s="129"/>
      <c r="GA19413" s="128"/>
    </row>
    <row r="19414" spans="179:183" x14ac:dyDescent="0.35">
      <c r="FW19414" s="128"/>
      <c r="FX19414" s="128"/>
      <c r="FY19414" s="129"/>
      <c r="GA19414" s="128"/>
    </row>
    <row r="19415" spans="179:183" x14ac:dyDescent="0.35">
      <c r="FW19415" s="128"/>
      <c r="FX19415" s="128"/>
      <c r="FY19415" s="129"/>
      <c r="GA19415" s="128"/>
    </row>
    <row r="19416" spans="179:183" x14ac:dyDescent="0.35">
      <c r="FW19416" s="128"/>
      <c r="FX19416" s="128"/>
      <c r="FY19416" s="129"/>
      <c r="GA19416" s="128"/>
    </row>
    <row r="19417" spans="179:183" x14ac:dyDescent="0.35">
      <c r="FW19417" s="128"/>
      <c r="FX19417" s="128"/>
      <c r="FY19417" s="129"/>
      <c r="GA19417" s="128"/>
    </row>
    <row r="19418" spans="179:183" x14ac:dyDescent="0.35">
      <c r="FW19418" s="128"/>
      <c r="FX19418" s="128"/>
      <c r="FY19418" s="129"/>
      <c r="GA19418" s="128"/>
    </row>
    <row r="19419" spans="179:183" x14ac:dyDescent="0.35">
      <c r="FW19419" s="128"/>
      <c r="FX19419" s="128"/>
      <c r="FY19419" s="129"/>
      <c r="GA19419" s="128"/>
    </row>
    <row r="19420" spans="179:183" x14ac:dyDescent="0.35">
      <c r="FW19420" s="128"/>
      <c r="FX19420" s="128"/>
      <c r="FY19420" s="129"/>
      <c r="GA19420" s="128"/>
    </row>
    <row r="19421" spans="179:183" x14ac:dyDescent="0.35">
      <c r="FW19421" s="128"/>
      <c r="FX19421" s="128"/>
      <c r="FY19421" s="129"/>
      <c r="GA19421" s="128"/>
    </row>
    <row r="19422" spans="179:183" x14ac:dyDescent="0.35">
      <c r="FW19422" s="128"/>
      <c r="FX19422" s="128"/>
      <c r="FY19422" s="129"/>
      <c r="GA19422" s="128"/>
    </row>
    <row r="19423" spans="179:183" x14ac:dyDescent="0.35">
      <c r="FW19423" s="128"/>
      <c r="FX19423" s="128"/>
      <c r="FY19423" s="129"/>
      <c r="GA19423" s="128"/>
    </row>
    <row r="19424" spans="179:183" x14ac:dyDescent="0.35">
      <c r="FW19424" s="128"/>
      <c r="FX19424" s="128"/>
      <c r="FY19424" s="129"/>
      <c r="GA19424" s="128"/>
    </row>
    <row r="19425" spans="179:183" x14ac:dyDescent="0.35">
      <c r="FW19425" s="128"/>
      <c r="FX19425" s="128"/>
      <c r="FY19425" s="129"/>
      <c r="GA19425" s="128"/>
    </row>
    <row r="19426" spans="179:183" x14ac:dyDescent="0.35">
      <c r="FW19426" s="128"/>
      <c r="FX19426" s="128"/>
      <c r="FY19426" s="129"/>
      <c r="GA19426" s="128"/>
    </row>
    <row r="19427" spans="179:183" x14ac:dyDescent="0.35">
      <c r="FW19427" s="128"/>
      <c r="FX19427" s="128"/>
      <c r="FY19427" s="129"/>
      <c r="GA19427" s="128"/>
    </row>
    <row r="19428" spans="179:183" x14ac:dyDescent="0.35">
      <c r="FW19428" s="128"/>
      <c r="FX19428" s="128"/>
      <c r="FY19428" s="129"/>
      <c r="GA19428" s="128"/>
    </row>
    <row r="19429" spans="179:183" x14ac:dyDescent="0.35">
      <c r="FW19429" s="128"/>
      <c r="FX19429" s="128"/>
      <c r="FY19429" s="129"/>
      <c r="GA19429" s="128"/>
    </row>
    <row r="19430" spans="179:183" x14ac:dyDescent="0.35">
      <c r="FW19430" s="128"/>
      <c r="FX19430" s="128"/>
      <c r="FY19430" s="129"/>
      <c r="GA19430" s="128"/>
    </row>
    <row r="19431" spans="179:183" x14ac:dyDescent="0.35">
      <c r="FW19431" s="128"/>
      <c r="FX19431" s="128"/>
      <c r="FY19431" s="129"/>
      <c r="GA19431" s="128"/>
    </row>
    <row r="19432" spans="179:183" x14ac:dyDescent="0.35">
      <c r="FW19432" s="128"/>
      <c r="FX19432" s="128"/>
      <c r="FY19432" s="129"/>
      <c r="GA19432" s="128"/>
    </row>
    <row r="19433" spans="179:183" x14ac:dyDescent="0.35">
      <c r="FW19433" s="128"/>
      <c r="FX19433" s="128"/>
      <c r="FY19433" s="129"/>
      <c r="GA19433" s="128"/>
    </row>
    <row r="19434" spans="179:183" x14ac:dyDescent="0.35">
      <c r="FW19434" s="128"/>
      <c r="FX19434" s="128"/>
      <c r="FY19434" s="129"/>
      <c r="GA19434" s="128"/>
    </row>
    <row r="19435" spans="179:183" x14ac:dyDescent="0.35">
      <c r="FW19435" s="128"/>
      <c r="FX19435" s="128"/>
      <c r="FY19435" s="129"/>
      <c r="GA19435" s="128"/>
    </row>
    <row r="19436" spans="179:183" x14ac:dyDescent="0.35">
      <c r="FW19436" s="128"/>
      <c r="FX19436" s="128"/>
      <c r="FY19436" s="129"/>
      <c r="GA19436" s="128"/>
    </row>
    <row r="19437" spans="179:183" x14ac:dyDescent="0.35">
      <c r="FW19437" s="128"/>
      <c r="FX19437" s="128"/>
      <c r="FY19437" s="129"/>
      <c r="GA19437" s="128"/>
    </row>
    <row r="19438" spans="179:183" x14ac:dyDescent="0.35">
      <c r="FW19438" s="128"/>
      <c r="FX19438" s="128"/>
      <c r="FY19438" s="129"/>
      <c r="GA19438" s="128"/>
    </row>
    <row r="19439" spans="179:183" x14ac:dyDescent="0.35">
      <c r="FW19439" s="128"/>
      <c r="FX19439" s="128"/>
      <c r="FY19439" s="129"/>
      <c r="GA19439" s="128"/>
    </row>
    <row r="19440" spans="179:183" x14ac:dyDescent="0.35">
      <c r="FW19440" s="128"/>
      <c r="FX19440" s="128"/>
      <c r="FY19440" s="129"/>
      <c r="GA19440" s="128"/>
    </row>
    <row r="19441" spans="179:183" x14ac:dyDescent="0.35">
      <c r="FW19441" s="128"/>
      <c r="FX19441" s="128"/>
      <c r="FY19441" s="129"/>
      <c r="GA19441" s="128"/>
    </row>
    <row r="19442" spans="179:183" x14ac:dyDescent="0.35">
      <c r="FW19442" s="128"/>
      <c r="FX19442" s="128"/>
      <c r="FY19442" s="129"/>
      <c r="GA19442" s="128"/>
    </row>
    <row r="19443" spans="179:183" x14ac:dyDescent="0.35">
      <c r="FW19443" s="128"/>
      <c r="FX19443" s="128"/>
      <c r="FY19443" s="129"/>
      <c r="GA19443" s="128"/>
    </row>
    <row r="19444" spans="179:183" x14ac:dyDescent="0.35">
      <c r="FW19444" s="128"/>
      <c r="FX19444" s="128"/>
      <c r="FY19444" s="129"/>
      <c r="GA19444" s="128"/>
    </row>
    <row r="19445" spans="179:183" x14ac:dyDescent="0.35">
      <c r="FW19445" s="128"/>
      <c r="FX19445" s="128"/>
      <c r="FY19445" s="129"/>
      <c r="GA19445" s="128"/>
    </row>
    <row r="19446" spans="179:183" x14ac:dyDescent="0.35">
      <c r="FW19446" s="128"/>
      <c r="FX19446" s="128"/>
      <c r="FY19446" s="129"/>
      <c r="GA19446" s="128"/>
    </row>
    <row r="19447" spans="179:183" x14ac:dyDescent="0.35">
      <c r="FW19447" s="128"/>
      <c r="FX19447" s="128"/>
      <c r="FY19447" s="129"/>
      <c r="GA19447" s="128"/>
    </row>
    <row r="19448" spans="179:183" x14ac:dyDescent="0.35">
      <c r="FW19448" s="128"/>
      <c r="FX19448" s="128"/>
      <c r="FY19448" s="129"/>
      <c r="GA19448" s="128"/>
    </row>
    <row r="19449" spans="179:183" x14ac:dyDescent="0.35">
      <c r="FW19449" s="128"/>
      <c r="FX19449" s="128"/>
      <c r="FY19449" s="129"/>
      <c r="GA19449" s="128"/>
    </row>
    <row r="19450" spans="179:183" x14ac:dyDescent="0.35">
      <c r="FW19450" s="128"/>
      <c r="FX19450" s="128"/>
      <c r="FY19450" s="129"/>
      <c r="GA19450" s="128"/>
    </row>
    <row r="19451" spans="179:183" x14ac:dyDescent="0.35">
      <c r="FW19451" s="128"/>
      <c r="FX19451" s="128"/>
      <c r="FY19451" s="129"/>
      <c r="GA19451" s="128"/>
    </row>
    <row r="19452" spans="179:183" x14ac:dyDescent="0.35">
      <c r="FW19452" s="128"/>
      <c r="FX19452" s="128"/>
      <c r="FY19452" s="129"/>
      <c r="GA19452" s="128"/>
    </row>
    <row r="19453" spans="179:183" x14ac:dyDescent="0.35">
      <c r="FW19453" s="128"/>
      <c r="FX19453" s="128"/>
      <c r="FY19453" s="129"/>
      <c r="GA19453" s="128"/>
    </row>
    <row r="19454" spans="179:183" x14ac:dyDescent="0.35">
      <c r="FW19454" s="128"/>
      <c r="FX19454" s="128"/>
      <c r="FY19454" s="129"/>
      <c r="GA19454" s="128"/>
    </row>
    <row r="19455" spans="179:183" x14ac:dyDescent="0.35">
      <c r="FW19455" s="128"/>
      <c r="FX19455" s="128"/>
      <c r="FY19455" s="129"/>
      <c r="GA19455" s="128"/>
    </row>
    <row r="19456" spans="179:183" x14ac:dyDescent="0.35">
      <c r="FW19456" s="128"/>
      <c r="FX19456" s="128"/>
      <c r="FY19456" s="129"/>
      <c r="GA19456" s="128"/>
    </row>
    <row r="19457" spans="179:183" x14ac:dyDescent="0.35">
      <c r="FW19457" s="128"/>
      <c r="FX19457" s="128"/>
      <c r="FY19457" s="129"/>
      <c r="GA19457" s="128"/>
    </row>
    <row r="19458" spans="179:183" x14ac:dyDescent="0.35">
      <c r="FW19458" s="128"/>
      <c r="FX19458" s="128"/>
      <c r="FY19458" s="129"/>
      <c r="GA19458" s="128"/>
    </row>
    <row r="19459" spans="179:183" x14ac:dyDescent="0.35">
      <c r="FW19459" s="128"/>
      <c r="FX19459" s="128"/>
      <c r="FY19459" s="129"/>
      <c r="GA19459" s="128"/>
    </row>
    <row r="19460" spans="179:183" x14ac:dyDescent="0.35">
      <c r="FW19460" s="128"/>
      <c r="FX19460" s="128"/>
      <c r="FY19460" s="129"/>
      <c r="GA19460" s="128"/>
    </row>
    <row r="19461" spans="179:183" x14ac:dyDescent="0.35">
      <c r="FW19461" s="128"/>
      <c r="FX19461" s="128"/>
      <c r="FY19461" s="129"/>
      <c r="GA19461" s="128"/>
    </row>
    <row r="19462" spans="179:183" x14ac:dyDescent="0.35">
      <c r="FW19462" s="128"/>
      <c r="FX19462" s="128"/>
      <c r="FY19462" s="129"/>
      <c r="GA19462" s="128"/>
    </row>
    <row r="19463" spans="179:183" x14ac:dyDescent="0.35">
      <c r="FW19463" s="128"/>
      <c r="FX19463" s="128"/>
      <c r="FY19463" s="129"/>
      <c r="GA19463" s="128"/>
    </row>
    <row r="19464" spans="179:183" x14ac:dyDescent="0.35">
      <c r="FW19464" s="128"/>
      <c r="FX19464" s="128"/>
      <c r="FY19464" s="129"/>
      <c r="GA19464" s="128"/>
    </row>
    <row r="19465" spans="179:183" x14ac:dyDescent="0.35">
      <c r="FW19465" s="128"/>
      <c r="FX19465" s="128"/>
      <c r="FY19465" s="129"/>
      <c r="GA19465" s="128"/>
    </row>
    <row r="19466" spans="179:183" x14ac:dyDescent="0.35">
      <c r="FW19466" s="128"/>
      <c r="FX19466" s="128"/>
      <c r="FY19466" s="129"/>
      <c r="GA19466" s="128"/>
    </row>
    <row r="19467" spans="179:183" x14ac:dyDescent="0.35">
      <c r="FW19467" s="128"/>
      <c r="FX19467" s="128"/>
      <c r="FY19467" s="129"/>
      <c r="GA19467" s="128"/>
    </row>
    <row r="19468" spans="179:183" x14ac:dyDescent="0.35">
      <c r="FW19468" s="128"/>
      <c r="FX19468" s="128"/>
      <c r="FY19468" s="129"/>
      <c r="GA19468" s="128"/>
    </row>
    <row r="19469" spans="179:183" x14ac:dyDescent="0.35">
      <c r="FW19469" s="128"/>
      <c r="FX19469" s="128"/>
      <c r="FY19469" s="129"/>
      <c r="GA19469" s="128"/>
    </row>
    <row r="19470" spans="179:183" x14ac:dyDescent="0.35">
      <c r="FW19470" s="128"/>
      <c r="FX19470" s="128"/>
      <c r="FY19470" s="129"/>
      <c r="GA19470" s="128"/>
    </row>
    <row r="19471" spans="179:183" x14ac:dyDescent="0.35">
      <c r="FW19471" s="128"/>
      <c r="FX19471" s="128"/>
      <c r="FY19471" s="129"/>
      <c r="GA19471" s="128"/>
    </row>
    <row r="19472" spans="179:183" x14ac:dyDescent="0.35">
      <c r="FW19472" s="128"/>
      <c r="FX19472" s="128"/>
      <c r="FY19472" s="129"/>
      <c r="GA19472" s="128"/>
    </row>
    <row r="19473" spans="179:183" x14ac:dyDescent="0.35">
      <c r="FW19473" s="128"/>
      <c r="FX19473" s="128"/>
      <c r="FY19473" s="129"/>
      <c r="GA19473" s="128"/>
    </row>
    <row r="19474" spans="179:183" x14ac:dyDescent="0.35">
      <c r="FW19474" s="128"/>
      <c r="FX19474" s="128"/>
      <c r="FY19474" s="129"/>
      <c r="GA19474" s="128"/>
    </row>
    <row r="19475" spans="179:183" x14ac:dyDescent="0.35">
      <c r="FW19475" s="128"/>
      <c r="FX19475" s="128"/>
      <c r="FY19475" s="129"/>
      <c r="GA19475" s="128"/>
    </row>
    <row r="19476" spans="179:183" x14ac:dyDescent="0.35">
      <c r="FW19476" s="128"/>
      <c r="FX19476" s="128"/>
      <c r="FY19476" s="129"/>
      <c r="GA19476" s="128"/>
    </row>
    <row r="19477" spans="179:183" x14ac:dyDescent="0.35">
      <c r="FW19477" s="128"/>
      <c r="FX19477" s="128"/>
      <c r="FY19477" s="129"/>
      <c r="GA19477" s="128"/>
    </row>
    <row r="19478" spans="179:183" x14ac:dyDescent="0.35">
      <c r="FW19478" s="128"/>
      <c r="FX19478" s="128"/>
      <c r="FY19478" s="129"/>
      <c r="GA19478" s="128"/>
    </row>
    <row r="19479" spans="179:183" x14ac:dyDescent="0.35">
      <c r="FW19479" s="128"/>
      <c r="FX19479" s="128"/>
      <c r="FY19479" s="129"/>
      <c r="GA19479" s="128"/>
    </row>
    <row r="19480" spans="179:183" x14ac:dyDescent="0.35">
      <c r="FW19480" s="128"/>
      <c r="FX19480" s="128"/>
      <c r="FY19480" s="129"/>
      <c r="GA19480" s="128"/>
    </row>
    <row r="19481" spans="179:183" x14ac:dyDescent="0.35">
      <c r="FW19481" s="128"/>
      <c r="FX19481" s="128"/>
      <c r="FY19481" s="129"/>
      <c r="GA19481" s="128"/>
    </row>
    <row r="19482" spans="179:183" x14ac:dyDescent="0.35">
      <c r="FW19482" s="128"/>
      <c r="FX19482" s="128"/>
      <c r="FY19482" s="129"/>
      <c r="GA19482" s="128"/>
    </row>
    <row r="19483" spans="179:183" x14ac:dyDescent="0.35">
      <c r="FW19483" s="128"/>
      <c r="FX19483" s="128"/>
      <c r="FY19483" s="129"/>
      <c r="GA19483" s="128"/>
    </row>
    <row r="19484" spans="179:183" x14ac:dyDescent="0.35">
      <c r="FW19484" s="128"/>
      <c r="FX19484" s="128"/>
      <c r="FY19484" s="129"/>
      <c r="GA19484" s="128"/>
    </row>
    <row r="19485" spans="179:183" x14ac:dyDescent="0.35">
      <c r="FW19485" s="128"/>
      <c r="FX19485" s="128"/>
      <c r="FY19485" s="129"/>
      <c r="GA19485" s="128"/>
    </row>
    <row r="19486" spans="179:183" x14ac:dyDescent="0.35">
      <c r="FW19486" s="128"/>
      <c r="FX19486" s="128"/>
      <c r="FY19486" s="129"/>
      <c r="GA19486" s="128"/>
    </row>
    <row r="19487" spans="179:183" x14ac:dyDescent="0.35">
      <c r="FW19487" s="128"/>
      <c r="FX19487" s="128"/>
      <c r="FY19487" s="129"/>
      <c r="GA19487" s="128"/>
    </row>
    <row r="19488" spans="179:183" x14ac:dyDescent="0.35">
      <c r="FW19488" s="128"/>
      <c r="FX19488" s="128"/>
      <c r="FY19488" s="129"/>
      <c r="GA19488" s="128"/>
    </row>
    <row r="19489" spans="179:183" x14ac:dyDescent="0.35">
      <c r="FW19489" s="128"/>
      <c r="FX19489" s="128"/>
      <c r="FY19489" s="129"/>
      <c r="GA19489" s="128"/>
    </row>
    <row r="19490" spans="179:183" x14ac:dyDescent="0.35">
      <c r="FW19490" s="128"/>
      <c r="FX19490" s="128"/>
      <c r="FY19490" s="129"/>
      <c r="GA19490" s="128"/>
    </row>
    <row r="19491" spans="179:183" x14ac:dyDescent="0.35">
      <c r="FW19491" s="128"/>
      <c r="FX19491" s="128"/>
      <c r="FY19491" s="129"/>
      <c r="GA19491" s="128"/>
    </row>
    <row r="19492" spans="179:183" x14ac:dyDescent="0.35">
      <c r="FW19492" s="128"/>
      <c r="FX19492" s="128"/>
      <c r="FY19492" s="129"/>
      <c r="GA19492" s="128"/>
    </row>
    <row r="19493" spans="179:183" x14ac:dyDescent="0.35">
      <c r="FW19493" s="128"/>
      <c r="FX19493" s="128"/>
      <c r="FY19493" s="129"/>
      <c r="GA19493" s="128"/>
    </row>
    <row r="19494" spans="179:183" x14ac:dyDescent="0.35">
      <c r="FW19494" s="128"/>
      <c r="FX19494" s="128"/>
      <c r="FY19494" s="129"/>
      <c r="GA19494" s="128"/>
    </row>
    <row r="19495" spans="179:183" x14ac:dyDescent="0.35">
      <c r="FW19495" s="128"/>
      <c r="FX19495" s="128"/>
      <c r="FY19495" s="129"/>
      <c r="GA19495" s="128"/>
    </row>
    <row r="19496" spans="179:183" x14ac:dyDescent="0.35">
      <c r="FW19496" s="128"/>
      <c r="FX19496" s="128"/>
      <c r="FY19496" s="129"/>
      <c r="GA19496" s="128"/>
    </row>
    <row r="19497" spans="179:183" x14ac:dyDescent="0.35">
      <c r="FW19497" s="128"/>
      <c r="FX19497" s="128"/>
      <c r="FY19497" s="129"/>
      <c r="GA19497" s="128"/>
    </row>
    <row r="19498" spans="179:183" x14ac:dyDescent="0.35">
      <c r="FW19498" s="128"/>
      <c r="FX19498" s="128"/>
      <c r="FY19498" s="129"/>
      <c r="GA19498" s="128"/>
    </row>
    <row r="19499" spans="179:183" x14ac:dyDescent="0.35">
      <c r="FW19499" s="128"/>
      <c r="FX19499" s="128"/>
      <c r="FY19499" s="129"/>
      <c r="GA19499" s="128"/>
    </row>
    <row r="19500" spans="179:183" x14ac:dyDescent="0.35">
      <c r="FW19500" s="128"/>
      <c r="FX19500" s="128"/>
      <c r="FY19500" s="129"/>
      <c r="GA19500" s="128"/>
    </row>
    <row r="19501" spans="179:183" x14ac:dyDescent="0.35">
      <c r="FW19501" s="128"/>
      <c r="FX19501" s="128"/>
      <c r="FY19501" s="129"/>
      <c r="GA19501" s="128"/>
    </row>
    <row r="19502" spans="179:183" x14ac:dyDescent="0.35">
      <c r="FW19502" s="128"/>
      <c r="FX19502" s="128"/>
      <c r="FY19502" s="129"/>
      <c r="GA19502" s="128"/>
    </row>
    <row r="19503" spans="179:183" x14ac:dyDescent="0.35">
      <c r="FW19503" s="128"/>
      <c r="FX19503" s="128"/>
      <c r="FY19503" s="129"/>
      <c r="GA19503" s="128"/>
    </row>
    <row r="19504" spans="179:183" x14ac:dyDescent="0.35">
      <c r="FW19504" s="128"/>
      <c r="FX19504" s="128"/>
      <c r="FY19504" s="129"/>
      <c r="GA19504" s="128"/>
    </row>
    <row r="19505" spans="179:183" x14ac:dyDescent="0.35">
      <c r="FW19505" s="128"/>
      <c r="FX19505" s="128"/>
      <c r="FY19505" s="129"/>
      <c r="GA19505" s="128"/>
    </row>
    <row r="19506" spans="179:183" x14ac:dyDescent="0.35">
      <c r="FW19506" s="128"/>
      <c r="FX19506" s="128"/>
      <c r="FY19506" s="129"/>
      <c r="GA19506" s="128"/>
    </row>
    <row r="19507" spans="179:183" x14ac:dyDescent="0.35">
      <c r="FW19507" s="128"/>
      <c r="FX19507" s="128"/>
      <c r="FY19507" s="129"/>
      <c r="GA19507" s="128"/>
    </row>
    <row r="19508" spans="179:183" x14ac:dyDescent="0.35">
      <c r="FW19508" s="128"/>
      <c r="FX19508" s="128"/>
      <c r="FY19508" s="129"/>
      <c r="GA19508" s="128"/>
    </row>
    <row r="19509" spans="179:183" x14ac:dyDescent="0.35">
      <c r="FW19509" s="128"/>
      <c r="FX19509" s="128"/>
      <c r="FY19509" s="129"/>
      <c r="GA19509" s="128"/>
    </row>
    <row r="19510" spans="179:183" x14ac:dyDescent="0.35">
      <c r="FW19510" s="128"/>
      <c r="FX19510" s="128"/>
      <c r="FY19510" s="129"/>
      <c r="GA19510" s="128"/>
    </row>
    <row r="19511" spans="179:183" x14ac:dyDescent="0.35">
      <c r="FW19511" s="128"/>
      <c r="FX19511" s="128"/>
      <c r="FY19511" s="129"/>
      <c r="GA19511" s="128"/>
    </row>
    <row r="19512" spans="179:183" x14ac:dyDescent="0.35">
      <c r="FW19512" s="128"/>
      <c r="FX19512" s="128"/>
      <c r="FY19512" s="129"/>
      <c r="GA19512" s="128"/>
    </row>
    <row r="19513" spans="179:183" x14ac:dyDescent="0.35">
      <c r="FW19513" s="128"/>
      <c r="FX19513" s="128"/>
      <c r="FY19513" s="129"/>
      <c r="GA19513" s="128"/>
    </row>
    <row r="19514" spans="179:183" x14ac:dyDescent="0.35">
      <c r="FW19514" s="128"/>
      <c r="FX19514" s="128"/>
      <c r="FY19514" s="129"/>
      <c r="GA19514" s="128"/>
    </row>
    <row r="19515" spans="179:183" x14ac:dyDescent="0.35">
      <c r="FW19515" s="128"/>
      <c r="FX19515" s="128"/>
      <c r="FY19515" s="129"/>
      <c r="GA19515" s="128"/>
    </row>
    <row r="19516" spans="179:183" x14ac:dyDescent="0.35">
      <c r="FW19516" s="128"/>
      <c r="FX19516" s="128"/>
      <c r="FY19516" s="129"/>
      <c r="GA19516" s="128"/>
    </row>
    <row r="19517" spans="179:183" x14ac:dyDescent="0.35">
      <c r="FW19517" s="128"/>
      <c r="FX19517" s="128"/>
      <c r="FY19517" s="129"/>
      <c r="GA19517" s="128"/>
    </row>
    <row r="19518" spans="179:183" x14ac:dyDescent="0.35">
      <c r="FW19518" s="128"/>
      <c r="FX19518" s="128"/>
      <c r="FY19518" s="129"/>
      <c r="GA19518" s="128"/>
    </row>
    <row r="19519" spans="179:183" x14ac:dyDescent="0.35">
      <c r="FW19519" s="128"/>
      <c r="FX19519" s="128"/>
      <c r="FY19519" s="129"/>
      <c r="GA19519" s="128"/>
    </row>
    <row r="19520" spans="179:183" x14ac:dyDescent="0.35">
      <c r="FW19520" s="128"/>
      <c r="FX19520" s="128"/>
      <c r="FY19520" s="129"/>
      <c r="GA19520" s="128"/>
    </row>
    <row r="19521" spans="179:183" x14ac:dyDescent="0.35">
      <c r="FW19521" s="128"/>
      <c r="FX19521" s="128"/>
      <c r="FY19521" s="129"/>
      <c r="GA19521" s="128"/>
    </row>
    <row r="19522" spans="179:183" x14ac:dyDescent="0.35">
      <c r="FW19522" s="128"/>
      <c r="FX19522" s="128"/>
      <c r="FY19522" s="129"/>
      <c r="GA19522" s="128"/>
    </row>
    <row r="19523" spans="179:183" x14ac:dyDescent="0.35">
      <c r="FW19523" s="128"/>
      <c r="FX19523" s="128"/>
      <c r="FY19523" s="129"/>
      <c r="GA19523" s="128"/>
    </row>
    <row r="19524" spans="179:183" x14ac:dyDescent="0.35">
      <c r="FW19524" s="128"/>
      <c r="FX19524" s="128"/>
      <c r="FY19524" s="129"/>
      <c r="GA19524" s="128"/>
    </row>
    <row r="19525" spans="179:183" x14ac:dyDescent="0.35">
      <c r="FW19525" s="128"/>
      <c r="FX19525" s="128"/>
      <c r="FY19525" s="129"/>
      <c r="GA19525" s="128"/>
    </row>
    <row r="19526" spans="179:183" x14ac:dyDescent="0.35">
      <c r="FW19526" s="128"/>
      <c r="FX19526" s="128"/>
      <c r="FY19526" s="129"/>
      <c r="GA19526" s="128"/>
    </row>
    <row r="19527" spans="179:183" x14ac:dyDescent="0.35">
      <c r="FW19527" s="128"/>
      <c r="FX19527" s="128"/>
      <c r="FY19527" s="129"/>
      <c r="GA19527" s="128"/>
    </row>
    <row r="19528" spans="179:183" x14ac:dyDescent="0.35">
      <c r="FW19528" s="128"/>
      <c r="FX19528" s="128"/>
      <c r="FY19528" s="129"/>
      <c r="GA19528" s="128"/>
    </row>
    <row r="19529" spans="179:183" x14ac:dyDescent="0.35">
      <c r="FW19529" s="128"/>
      <c r="FX19529" s="128"/>
      <c r="FY19529" s="129"/>
      <c r="GA19529" s="128"/>
    </row>
    <row r="19530" spans="179:183" x14ac:dyDescent="0.35">
      <c r="FW19530" s="128"/>
      <c r="FX19530" s="128"/>
      <c r="FY19530" s="129"/>
      <c r="GA19530" s="128"/>
    </row>
    <row r="19531" spans="179:183" x14ac:dyDescent="0.35">
      <c r="FW19531" s="128"/>
      <c r="FX19531" s="128"/>
      <c r="FY19531" s="129"/>
      <c r="GA19531" s="128"/>
    </row>
    <row r="19532" spans="179:183" x14ac:dyDescent="0.35">
      <c r="FW19532" s="128"/>
      <c r="FX19532" s="128"/>
      <c r="FY19532" s="129"/>
      <c r="GA19532" s="128"/>
    </row>
    <row r="19533" spans="179:183" x14ac:dyDescent="0.35">
      <c r="FW19533" s="128"/>
      <c r="FX19533" s="128"/>
      <c r="FY19533" s="129"/>
      <c r="GA19533" s="128"/>
    </row>
    <row r="19534" spans="179:183" x14ac:dyDescent="0.35">
      <c r="FW19534" s="128"/>
      <c r="FX19534" s="128"/>
      <c r="FY19534" s="129"/>
      <c r="GA19534" s="128"/>
    </row>
    <row r="19535" spans="179:183" x14ac:dyDescent="0.35">
      <c r="FW19535" s="128"/>
      <c r="FX19535" s="128"/>
      <c r="FY19535" s="129"/>
      <c r="GA19535" s="128"/>
    </row>
    <row r="19536" spans="179:183" x14ac:dyDescent="0.35">
      <c r="FW19536" s="128"/>
      <c r="FX19536" s="128"/>
      <c r="FY19536" s="129"/>
      <c r="GA19536" s="128"/>
    </row>
    <row r="19537" spans="179:183" x14ac:dyDescent="0.35">
      <c r="FW19537" s="128"/>
      <c r="FX19537" s="128"/>
      <c r="FY19537" s="129"/>
      <c r="GA19537" s="128"/>
    </row>
    <row r="19538" spans="179:183" x14ac:dyDescent="0.35">
      <c r="FW19538" s="128"/>
      <c r="FX19538" s="128"/>
      <c r="FY19538" s="129"/>
      <c r="GA19538" s="128"/>
    </row>
    <row r="19539" spans="179:183" x14ac:dyDescent="0.35">
      <c r="FW19539" s="128"/>
      <c r="FX19539" s="128"/>
      <c r="FY19539" s="129"/>
      <c r="GA19539" s="128"/>
    </row>
    <row r="19540" spans="179:183" x14ac:dyDescent="0.35">
      <c r="FW19540" s="128"/>
      <c r="FX19540" s="128"/>
      <c r="FY19540" s="129"/>
      <c r="GA19540" s="128"/>
    </row>
    <row r="19541" spans="179:183" x14ac:dyDescent="0.35">
      <c r="FW19541" s="128"/>
      <c r="FX19541" s="128"/>
      <c r="FY19541" s="129"/>
      <c r="GA19541" s="128"/>
    </row>
    <row r="19542" spans="179:183" x14ac:dyDescent="0.35">
      <c r="FW19542" s="128"/>
      <c r="FX19542" s="128"/>
      <c r="FY19542" s="129"/>
      <c r="GA19542" s="128"/>
    </row>
    <row r="19543" spans="179:183" x14ac:dyDescent="0.35">
      <c r="FW19543" s="128"/>
      <c r="FX19543" s="128"/>
      <c r="FY19543" s="129"/>
      <c r="GA19543" s="128"/>
    </row>
    <row r="19544" spans="179:183" x14ac:dyDescent="0.35">
      <c r="FW19544" s="128"/>
      <c r="FX19544" s="128"/>
      <c r="FY19544" s="129"/>
      <c r="GA19544" s="128"/>
    </row>
    <row r="19545" spans="179:183" x14ac:dyDescent="0.35">
      <c r="FW19545" s="128"/>
      <c r="FX19545" s="128"/>
      <c r="FY19545" s="129"/>
      <c r="GA19545" s="128"/>
    </row>
    <row r="19546" spans="179:183" x14ac:dyDescent="0.35">
      <c r="FW19546" s="128"/>
      <c r="FX19546" s="128"/>
      <c r="FY19546" s="129"/>
      <c r="GA19546" s="128"/>
    </row>
    <row r="19547" spans="179:183" x14ac:dyDescent="0.35">
      <c r="FW19547" s="128"/>
      <c r="FX19547" s="128"/>
      <c r="FY19547" s="129"/>
      <c r="GA19547" s="128"/>
    </row>
    <row r="19548" spans="179:183" x14ac:dyDescent="0.35">
      <c r="FW19548" s="128"/>
      <c r="FX19548" s="128"/>
      <c r="FY19548" s="129"/>
      <c r="GA19548" s="128"/>
    </row>
    <row r="19549" spans="179:183" x14ac:dyDescent="0.35">
      <c r="FW19549" s="128"/>
      <c r="FX19549" s="128"/>
      <c r="FY19549" s="129"/>
      <c r="GA19549" s="128"/>
    </row>
    <row r="19550" spans="179:183" x14ac:dyDescent="0.35">
      <c r="FW19550" s="128"/>
      <c r="FX19550" s="128"/>
      <c r="FY19550" s="129"/>
      <c r="GA19550" s="128"/>
    </row>
    <row r="19551" spans="179:183" x14ac:dyDescent="0.35">
      <c r="FW19551" s="128"/>
      <c r="FX19551" s="128"/>
      <c r="FY19551" s="129"/>
      <c r="GA19551" s="128"/>
    </row>
    <row r="19552" spans="179:183" x14ac:dyDescent="0.35">
      <c r="FW19552" s="128"/>
      <c r="FX19552" s="128"/>
      <c r="FY19552" s="129"/>
      <c r="GA19552" s="128"/>
    </row>
    <row r="19553" spans="179:183" x14ac:dyDescent="0.35">
      <c r="FW19553" s="128"/>
      <c r="FX19553" s="128"/>
      <c r="FY19553" s="129"/>
      <c r="GA19553" s="128"/>
    </row>
    <row r="19554" spans="179:183" x14ac:dyDescent="0.35">
      <c r="FW19554" s="128"/>
      <c r="FX19554" s="128"/>
      <c r="FY19554" s="129"/>
      <c r="GA19554" s="128"/>
    </row>
    <row r="19555" spans="179:183" x14ac:dyDescent="0.35">
      <c r="FW19555" s="128"/>
      <c r="FX19555" s="128"/>
      <c r="FY19555" s="129"/>
      <c r="GA19555" s="128"/>
    </row>
    <row r="19556" spans="179:183" x14ac:dyDescent="0.35">
      <c r="FW19556" s="128"/>
      <c r="FX19556" s="128"/>
      <c r="FY19556" s="129"/>
      <c r="GA19556" s="128"/>
    </row>
    <row r="19557" spans="179:183" x14ac:dyDescent="0.35">
      <c r="FW19557" s="128"/>
      <c r="FX19557" s="128"/>
      <c r="FY19557" s="129"/>
      <c r="GA19557" s="128"/>
    </row>
    <row r="19558" spans="179:183" x14ac:dyDescent="0.35">
      <c r="FW19558" s="128"/>
      <c r="FX19558" s="128"/>
      <c r="FY19558" s="129"/>
      <c r="GA19558" s="128"/>
    </row>
    <row r="19559" spans="179:183" x14ac:dyDescent="0.35">
      <c r="FW19559" s="128"/>
      <c r="FX19559" s="128"/>
      <c r="FY19559" s="129"/>
      <c r="GA19559" s="128"/>
    </row>
    <row r="19560" spans="179:183" x14ac:dyDescent="0.35">
      <c r="FW19560" s="128"/>
      <c r="FX19560" s="128"/>
      <c r="FY19560" s="129"/>
      <c r="GA19560" s="128"/>
    </row>
    <row r="19561" spans="179:183" x14ac:dyDescent="0.35">
      <c r="FW19561" s="128"/>
      <c r="FX19561" s="128"/>
      <c r="FY19561" s="129"/>
      <c r="GA19561" s="128"/>
    </row>
    <row r="19562" spans="179:183" x14ac:dyDescent="0.35">
      <c r="FW19562" s="128"/>
      <c r="FX19562" s="128"/>
      <c r="FY19562" s="129"/>
      <c r="GA19562" s="128"/>
    </row>
    <row r="19563" spans="179:183" x14ac:dyDescent="0.35">
      <c r="FW19563" s="128"/>
      <c r="FX19563" s="128"/>
      <c r="FY19563" s="129"/>
      <c r="GA19563" s="128"/>
    </row>
    <row r="19564" spans="179:183" x14ac:dyDescent="0.35">
      <c r="FW19564" s="128"/>
      <c r="FX19564" s="128"/>
      <c r="FY19564" s="129"/>
      <c r="GA19564" s="128"/>
    </row>
    <row r="19565" spans="179:183" x14ac:dyDescent="0.35">
      <c r="FW19565" s="128"/>
      <c r="FX19565" s="128"/>
      <c r="FY19565" s="129"/>
      <c r="GA19565" s="128"/>
    </row>
    <row r="19566" spans="179:183" x14ac:dyDescent="0.35">
      <c r="FW19566" s="128"/>
      <c r="FX19566" s="128"/>
      <c r="FY19566" s="129"/>
      <c r="GA19566" s="128"/>
    </row>
    <row r="19567" spans="179:183" x14ac:dyDescent="0.35">
      <c r="FW19567" s="128"/>
      <c r="FX19567" s="128"/>
      <c r="FY19567" s="129"/>
      <c r="GA19567" s="128"/>
    </row>
    <row r="19568" spans="179:183" x14ac:dyDescent="0.35">
      <c r="FW19568" s="128"/>
      <c r="FX19568" s="128"/>
      <c r="FY19568" s="129"/>
      <c r="GA19568" s="128"/>
    </row>
    <row r="19569" spans="179:183" x14ac:dyDescent="0.35">
      <c r="FW19569" s="128"/>
      <c r="FX19569" s="128"/>
      <c r="FY19569" s="129"/>
      <c r="GA19569" s="128"/>
    </row>
    <row r="19570" spans="179:183" x14ac:dyDescent="0.35">
      <c r="FW19570" s="128"/>
      <c r="FX19570" s="128"/>
      <c r="FY19570" s="129"/>
      <c r="GA19570" s="128"/>
    </row>
    <row r="19571" spans="179:183" x14ac:dyDescent="0.35">
      <c r="FW19571" s="128"/>
      <c r="FX19571" s="128"/>
      <c r="FY19571" s="129"/>
      <c r="GA19571" s="128"/>
    </row>
    <row r="19572" spans="179:183" x14ac:dyDescent="0.35">
      <c r="FW19572" s="128"/>
      <c r="FX19572" s="128"/>
      <c r="FY19572" s="129"/>
      <c r="GA19572" s="128"/>
    </row>
    <row r="19573" spans="179:183" x14ac:dyDescent="0.35">
      <c r="FW19573" s="128"/>
      <c r="FX19573" s="128"/>
      <c r="FY19573" s="129"/>
      <c r="GA19573" s="128"/>
    </row>
    <row r="19574" spans="179:183" x14ac:dyDescent="0.35">
      <c r="FW19574" s="128"/>
      <c r="FX19574" s="128"/>
      <c r="FY19574" s="129"/>
      <c r="GA19574" s="128"/>
    </row>
    <row r="19575" spans="179:183" x14ac:dyDescent="0.35">
      <c r="FW19575" s="128"/>
      <c r="FX19575" s="128"/>
      <c r="FY19575" s="129"/>
      <c r="GA19575" s="128"/>
    </row>
    <row r="19576" spans="179:183" x14ac:dyDescent="0.35">
      <c r="FW19576" s="128"/>
      <c r="FX19576" s="128"/>
      <c r="FY19576" s="129"/>
      <c r="GA19576" s="128"/>
    </row>
    <row r="19577" spans="179:183" x14ac:dyDescent="0.35">
      <c r="FW19577" s="128"/>
      <c r="FX19577" s="128"/>
      <c r="FY19577" s="129"/>
      <c r="GA19577" s="128"/>
    </row>
    <row r="19578" spans="179:183" x14ac:dyDescent="0.35">
      <c r="FW19578" s="128"/>
      <c r="FX19578" s="128"/>
      <c r="FY19578" s="129"/>
      <c r="GA19578" s="128"/>
    </row>
    <row r="19579" spans="179:183" x14ac:dyDescent="0.35">
      <c r="FW19579" s="128"/>
      <c r="FX19579" s="128"/>
      <c r="FY19579" s="129"/>
      <c r="GA19579" s="128"/>
    </row>
    <row r="19580" spans="179:183" x14ac:dyDescent="0.35">
      <c r="FW19580" s="128"/>
      <c r="FX19580" s="128"/>
      <c r="FY19580" s="129"/>
      <c r="GA19580" s="128"/>
    </row>
    <row r="19581" spans="179:183" x14ac:dyDescent="0.35">
      <c r="FW19581" s="128"/>
      <c r="FX19581" s="128"/>
      <c r="FY19581" s="129"/>
      <c r="GA19581" s="128"/>
    </row>
    <row r="19582" spans="179:183" x14ac:dyDescent="0.35">
      <c r="FW19582" s="128"/>
      <c r="FX19582" s="128"/>
      <c r="FY19582" s="129"/>
      <c r="GA19582" s="128"/>
    </row>
    <row r="19583" spans="179:183" x14ac:dyDescent="0.35">
      <c r="FW19583" s="128"/>
      <c r="FX19583" s="128"/>
      <c r="FY19583" s="129"/>
      <c r="GA19583" s="128"/>
    </row>
    <row r="19584" spans="179:183" x14ac:dyDescent="0.35">
      <c r="FW19584" s="128"/>
      <c r="FX19584" s="128"/>
      <c r="FY19584" s="129"/>
      <c r="GA19584" s="128"/>
    </row>
    <row r="19585" spans="179:183" x14ac:dyDescent="0.35">
      <c r="FW19585" s="128"/>
      <c r="FX19585" s="128"/>
      <c r="FY19585" s="129"/>
      <c r="GA19585" s="128"/>
    </row>
    <row r="19586" spans="179:183" x14ac:dyDescent="0.35">
      <c r="FW19586" s="128"/>
      <c r="FX19586" s="128"/>
      <c r="FY19586" s="129"/>
      <c r="GA19586" s="128"/>
    </row>
    <row r="19587" spans="179:183" x14ac:dyDescent="0.35">
      <c r="FW19587" s="128"/>
      <c r="FX19587" s="128"/>
      <c r="FY19587" s="129"/>
      <c r="GA19587" s="128"/>
    </row>
    <row r="19588" spans="179:183" x14ac:dyDescent="0.35">
      <c r="FW19588" s="128"/>
      <c r="FX19588" s="128"/>
      <c r="FY19588" s="129"/>
      <c r="GA19588" s="128"/>
    </row>
    <row r="19589" spans="179:183" x14ac:dyDescent="0.35">
      <c r="FW19589" s="128"/>
      <c r="FX19589" s="128"/>
      <c r="FY19589" s="129"/>
      <c r="GA19589" s="128"/>
    </row>
    <row r="19590" spans="179:183" x14ac:dyDescent="0.35">
      <c r="FW19590" s="128"/>
      <c r="FX19590" s="128"/>
      <c r="FY19590" s="129"/>
      <c r="GA19590" s="128"/>
    </row>
    <row r="19591" spans="179:183" x14ac:dyDescent="0.35">
      <c r="FW19591" s="128"/>
      <c r="FX19591" s="128"/>
      <c r="FY19591" s="129"/>
      <c r="GA19591" s="128"/>
    </row>
    <row r="19592" spans="179:183" x14ac:dyDescent="0.35">
      <c r="FW19592" s="128"/>
      <c r="FX19592" s="128"/>
      <c r="FY19592" s="129"/>
      <c r="GA19592" s="128"/>
    </row>
    <row r="19593" spans="179:183" x14ac:dyDescent="0.35">
      <c r="FW19593" s="128"/>
      <c r="FX19593" s="128"/>
      <c r="FY19593" s="129"/>
      <c r="GA19593" s="128"/>
    </row>
    <row r="19594" spans="179:183" x14ac:dyDescent="0.35">
      <c r="FW19594" s="128"/>
      <c r="FX19594" s="128"/>
      <c r="FY19594" s="129"/>
      <c r="GA19594" s="128"/>
    </row>
    <row r="19595" spans="179:183" x14ac:dyDescent="0.35">
      <c r="FW19595" s="128"/>
      <c r="FX19595" s="128"/>
      <c r="FY19595" s="129"/>
      <c r="GA19595" s="128"/>
    </row>
    <row r="19596" spans="179:183" x14ac:dyDescent="0.35">
      <c r="FW19596" s="128"/>
      <c r="FX19596" s="128"/>
      <c r="FY19596" s="129"/>
      <c r="GA19596" s="128"/>
    </row>
    <row r="19597" spans="179:183" x14ac:dyDescent="0.35">
      <c r="FW19597" s="128"/>
      <c r="FX19597" s="128"/>
      <c r="FY19597" s="129"/>
      <c r="GA19597" s="128"/>
    </row>
    <row r="19598" spans="179:183" x14ac:dyDescent="0.35">
      <c r="FW19598" s="128"/>
      <c r="FX19598" s="128"/>
      <c r="FY19598" s="129"/>
      <c r="GA19598" s="128"/>
    </row>
    <row r="19599" spans="179:183" x14ac:dyDescent="0.35">
      <c r="FW19599" s="128"/>
      <c r="FX19599" s="128"/>
      <c r="FY19599" s="129"/>
      <c r="GA19599" s="128"/>
    </row>
    <row r="19600" spans="179:183" x14ac:dyDescent="0.35">
      <c r="FW19600" s="128"/>
      <c r="FX19600" s="128"/>
      <c r="FY19600" s="129"/>
      <c r="GA19600" s="128"/>
    </row>
    <row r="19601" spans="179:183" x14ac:dyDescent="0.35">
      <c r="FW19601" s="128"/>
      <c r="FX19601" s="128"/>
      <c r="FY19601" s="129"/>
      <c r="GA19601" s="128"/>
    </row>
    <row r="19602" spans="179:183" x14ac:dyDescent="0.35">
      <c r="FW19602" s="128"/>
      <c r="FX19602" s="128"/>
      <c r="FY19602" s="129"/>
      <c r="GA19602" s="128"/>
    </row>
    <row r="19603" spans="179:183" x14ac:dyDescent="0.35">
      <c r="FW19603" s="128"/>
      <c r="FX19603" s="128"/>
      <c r="FY19603" s="129"/>
      <c r="GA19603" s="128"/>
    </row>
    <row r="19604" spans="179:183" x14ac:dyDescent="0.35">
      <c r="FW19604" s="128"/>
      <c r="FX19604" s="128"/>
      <c r="FY19604" s="129"/>
      <c r="GA19604" s="128"/>
    </row>
    <row r="19605" spans="179:183" x14ac:dyDescent="0.35">
      <c r="FW19605" s="128"/>
      <c r="FX19605" s="128"/>
      <c r="FY19605" s="129"/>
      <c r="GA19605" s="128"/>
    </row>
    <row r="19606" spans="179:183" x14ac:dyDescent="0.35">
      <c r="FW19606" s="128"/>
      <c r="FX19606" s="128"/>
      <c r="FY19606" s="129"/>
      <c r="GA19606" s="128"/>
    </row>
    <row r="19607" spans="179:183" x14ac:dyDescent="0.35">
      <c r="FW19607" s="128"/>
      <c r="FX19607" s="128"/>
      <c r="FY19607" s="129"/>
      <c r="GA19607" s="128"/>
    </row>
    <row r="19608" spans="179:183" x14ac:dyDescent="0.35">
      <c r="FW19608" s="128"/>
      <c r="FX19608" s="128"/>
      <c r="FY19608" s="129"/>
      <c r="GA19608" s="128"/>
    </row>
    <row r="19609" spans="179:183" x14ac:dyDescent="0.35">
      <c r="FW19609" s="128"/>
      <c r="FX19609" s="128"/>
      <c r="FY19609" s="129"/>
      <c r="GA19609" s="128"/>
    </row>
    <row r="19610" spans="179:183" x14ac:dyDescent="0.35">
      <c r="FW19610" s="128"/>
      <c r="FX19610" s="128"/>
      <c r="FY19610" s="129"/>
      <c r="GA19610" s="128"/>
    </row>
    <row r="19611" spans="179:183" x14ac:dyDescent="0.35">
      <c r="FW19611" s="128"/>
      <c r="FX19611" s="128"/>
      <c r="FY19611" s="129"/>
      <c r="GA19611" s="128"/>
    </row>
    <row r="19612" spans="179:183" x14ac:dyDescent="0.35">
      <c r="FW19612" s="128"/>
      <c r="FX19612" s="128"/>
      <c r="FY19612" s="129"/>
      <c r="GA19612" s="128"/>
    </row>
    <row r="19613" spans="179:183" x14ac:dyDescent="0.35">
      <c r="FW19613" s="128"/>
      <c r="FX19613" s="128"/>
      <c r="FY19613" s="129"/>
      <c r="GA19613" s="128"/>
    </row>
    <row r="19614" spans="179:183" x14ac:dyDescent="0.35">
      <c r="FW19614" s="128"/>
      <c r="FX19614" s="128"/>
      <c r="FY19614" s="129"/>
      <c r="GA19614" s="128"/>
    </row>
    <row r="19615" spans="179:183" x14ac:dyDescent="0.35">
      <c r="FW19615" s="128"/>
      <c r="FX19615" s="128"/>
      <c r="FY19615" s="129"/>
      <c r="GA19615" s="128"/>
    </row>
    <row r="19616" spans="179:183" x14ac:dyDescent="0.35">
      <c r="FW19616" s="128"/>
      <c r="FX19616" s="128"/>
      <c r="FY19616" s="129"/>
      <c r="GA19616" s="128"/>
    </row>
    <row r="19617" spans="179:183" x14ac:dyDescent="0.35">
      <c r="FW19617" s="128"/>
      <c r="FX19617" s="128"/>
      <c r="FY19617" s="129"/>
      <c r="GA19617" s="128"/>
    </row>
    <row r="19618" spans="179:183" x14ac:dyDescent="0.35">
      <c r="FW19618" s="128"/>
      <c r="FX19618" s="128"/>
      <c r="FY19618" s="129"/>
      <c r="GA19618" s="128"/>
    </row>
    <row r="19619" spans="179:183" x14ac:dyDescent="0.35">
      <c r="FW19619" s="128"/>
      <c r="FX19619" s="128"/>
      <c r="FY19619" s="129"/>
      <c r="GA19619" s="128"/>
    </row>
    <row r="19620" spans="179:183" x14ac:dyDescent="0.35">
      <c r="FW19620" s="128"/>
      <c r="FX19620" s="128"/>
      <c r="FY19620" s="129"/>
      <c r="GA19620" s="128"/>
    </row>
    <row r="19621" spans="179:183" x14ac:dyDescent="0.35">
      <c r="FW19621" s="128"/>
      <c r="FX19621" s="128"/>
      <c r="FY19621" s="129"/>
      <c r="GA19621" s="128"/>
    </row>
    <row r="19622" spans="179:183" x14ac:dyDescent="0.35">
      <c r="FW19622" s="128"/>
      <c r="FX19622" s="128"/>
      <c r="FY19622" s="129"/>
      <c r="GA19622" s="128"/>
    </row>
    <row r="19623" spans="179:183" x14ac:dyDescent="0.35">
      <c r="FW19623" s="128"/>
      <c r="FX19623" s="128"/>
      <c r="FY19623" s="129"/>
      <c r="GA19623" s="128"/>
    </row>
    <row r="19624" spans="179:183" x14ac:dyDescent="0.35">
      <c r="FW19624" s="128"/>
      <c r="FX19624" s="128"/>
      <c r="FY19624" s="129"/>
      <c r="GA19624" s="128"/>
    </row>
    <row r="19625" spans="179:183" x14ac:dyDescent="0.35">
      <c r="FW19625" s="128"/>
      <c r="FX19625" s="128"/>
      <c r="FY19625" s="129"/>
      <c r="GA19625" s="128"/>
    </row>
    <row r="19626" spans="179:183" x14ac:dyDescent="0.35">
      <c r="FW19626" s="128"/>
      <c r="FX19626" s="128"/>
      <c r="FY19626" s="129"/>
      <c r="GA19626" s="128"/>
    </row>
    <row r="19627" spans="179:183" x14ac:dyDescent="0.35">
      <c r="FW19627" s="128"/>
      <c r="FX19627" s="128"/>
      <c r="FY19627" s="129"/>
      <c r="GA19627" s="128"/>
    </row>
    <row r="19628" spans="179:183" x14ac:dyDescent="0.35">
      <c r="FW19628" s="128"/>
      <c r="FX19628" s="128"/>
      <c r="FY19628" s="129"/>
      <c r="GA19628" s="128"/>
    </row>
    <row r="19629" spans="179:183" x14ac:dyDescent="0.35">
      <c r="FW19629" s="128"/>
      <c r="FX19629" s="128"/>
      <c r="FY19629" s="129"/>
      <c r="GA19629" s="128"/>
    </row>
    <row r="19630" spans="179:183" x14ac:dyDescent="0.35">
      <c r="FW19630" s="128"/>
      <c r="FX19630" s="128"/>
      <c r="FY19630" s="129"/>
      <c r="GA19630" s="128"/>
    </row>
    <row r="19631" spans="179:183" x14ac:dyDescent="0.35">
      <c r="FW19631" s="128"/>
      <c r="FX19631" s="128"/>
      <c r="FY19631" s="129"/>
      <c r="GA19631" s="128"/>
    </row>
    <row r="19632" spans="179:183" x14ac:dyDescent="0.35">
      <c r="FW19632" s="128"/>
      <c r="FX19632" s="128"/>
      <c r="FY19632" s="129"/>
      <c r="GA19632" s="128"/>
    </row>
    <row r="19633" spans="179:183" x14ac:dyDescent="0.35">
      <c r="FW19633" s="128"/>
      <c r="FX19633" s="128"/>
      <c r="FY19633" s="129"/>
      <c r="GA19633" s="128"/>
    </row>
    <row r="19634" spans="179:183" x14ac:dyDescent="0.35">
      <c r="FW19634" s="128"/>
      <c r="FX19634" s="128"/>
      <c r="FY19634" s="129"/>
      <c r="GA19634" s="128"/>
    </row>
    <row r="19635" spans="179:183" x14ac:dyDescent="0.35">
      <c r="FW19635" s="128"/>
      <c r="FX19635" s="128"/>
      <c r="FY19635" s="129"/>
      <c r="GA19635" s="128"/>
    </row>
    <row r="19636" spans="179:183" x14ac:dyDescent="0.35">
      <c r="FW19636" s="128"/>
      <c r="FX19636" s="128"/>
      <c r="FY19636" s="129"/>
      <c r="GA19636" s="128"/>
    </row>
    <row r="19637" spans="179:183" x14ac:dyDescent="0.35">
      <c r="FW19637" s="128"/>
      <c r="FX19637" s="128"/>
      <c r="FY19637" s="129"/>
      <c r="GA19637" s="128"/>
    </row>
    <row r="19638" spans="179:183" x14ac:dyDescent="0.35">
      <c r="FW19638" s="128"/>
      <c r="FX19638" s="128"/>
      <c r="FY19638" s="129"/>
      <c r="GA19638" s="128"/>
    </row>
    <row r="19639" spans="179:183" x14ac:dyDescent="0.35">
      <c r="FW19639" s="128"/>
      <c r="FX19639" s="128"/>
      <c r="FY19639" s="129"/>
      <c r="GA19639" s="128"/>
    </row>
    <row r="19640" spans="179:183" x14ac:dyDescent="0.35">
      <c r="FW19640" s="128"/>
      <c r="FX19640" s="128"/>
      <c r="FY19640" s="129"/>
      <c r="GA19640" s="128"/>
    </row>
    <row r="19641" spans="179:183" x14ac:dyDescent="0.35">
      <c r="FW19641" s="128"/>
      <c r="FX19641" s="128"/>
      <c r="FY19641" s="129"/>
      <c r="GA19641" s="128"/>
    </row>
    <row r="19642" spans="179:183" x14ac:dyDescent="0.35">
      <c r="FW19642" s="128"/>
      <c r="FX19642" s="128"/>
      <c r="FY19642" s="129"/>
      <c r="GA19642" s="128"/>
    </row>
    <row r="19643" spans="179:183" x14ac:dyDescent="0.35">
      <c r="FW19643" s="128"/>
      <c r="FX19643" s="128"/>
      <c r="FY19643" s="129"/>
      <c r="GA19643" s="128"/>
    </row>
    <row r="19644" spans="179:183" x14ac:dyDescent="0.35">
      <c r="FW19644" s="128"/>
      <c r="FX19644" s="128"/>
      <c r="FY19644" s="129"/>
      <c r="GA19644" s="128"/>
    </row>
    <row r="19645" spans="179:183" x14ac:dyDescent="0.35">
      <c r="FW19645" s="128"/>
      <c r="FX19645" s="128"/>
      <c r="FY19645" s="129"/>
      <c r="GA19645" s="128"/>
    </row>
    <row r="19646" spans="179:183" x14ac:dyDescent="0.35">
      <c r="FW19646" s="128"/>
      <c r="FX19646" s="128"/>
      <c r="FY19646" s="129"/>
      <c r="GA19646" s="128"/>
    </row>
    <row r="19647" spans="179:183" x14ac:dyDescent="0.35">
      <c r="FW19647" s="128"/>
      <c r="FX19647" s="128"/>
      <c r="FY19647" s="129"/>
      <c r="GA19647" s="128"/>
    </row>
    <row r="19648" spans="179:183" x14ac:dyDescent="0.35">
      <c r="FW19648" s="128"/>
      <c r="FX19648" s="128"/>
      <c r="FY19648" s="129"/>
      <c r="GA19648" s="128"/>
    </row>
    <row r="19649" spans="179:183" x14ac:dyDescent="0.35">
      <c r="FW19649" s="128"/>
      <c r="FX19649" s="128"/>
      <c r="FY19649" s="129"/>
      <c r="GA19649" s="128"/>
    </row>
    <row r="19650" spans="179:183" x14ac:dyDescent="0.35">
      <c r="FW19650" s="128"/>
      <c r="FX19650" s="128"/>
      <c r="FY19650" s="129"/>
      <c r="GA19650" s="128"/>
    </row>
    <row r="19651" spans="179:183" x14ac:dyDescent="0.35">
      <c r="FW19651" s="128"/>
      <c r="FX19651" s="128"/>
      <c r="FY19651" s="129"/>
      <c r="GA19651" s="128"/>
    </row>
    <row r="19652" spans="179:183" x14ac:dyDescent="0.35">
      <c r="FW19652" s="128"/>
      <c r="FX19652" s="128"/>
      <c r="FY19652" s="129"/>
      <c r="GA19652" s="128"/>
    </row>
    <row r="19653" spans="179:183" x14ac:dyDescent="0.35">
      <c r="FW19653" s="128"/>
      <c r="FX19653" s="128"/>
      <c r="FY19653" s="129"/>
      <c r="GA19653" s="128"/>
    </row>
    <row r="19654" spans="179:183" x14ac:dyDescent="0.35">
      <c r="FW19654" s="128"/>
      <c r="FX19654" s="128"/>
      <c r="FY19654" s="129"/>
      <c r="GA19654" s="128"/>
    </row>
    <row r="19655" spans="179:183" x14ac:dyDescent="0.35">
      <c r="FW19655" s="128"/>
      <c r="FX19655" s="128"/>
      <c r="FY19655" s="129"/>
      <c r="GA19655" s="128"/>
    </row>
    <row r="19656" spans="179:183" x14ac:dyDescent="0.35">
      <c r="FW19656" s="128"/>
      <c r="FX19656" s="128"/>
      <c r="FY19656" s="129"/>
      <c r="GA19656" s="128"/>
    </row>
    <row r="19657" spans="179:183" x14ac:dyDescent="0.35">
      <c r="FW19657" s="128"/>
      <c r="FX19657" s="128"/>
      <c r="FY19657" s="129"/>
      <c r="GA19657" s="128"/>
    </row>
    <row r="19658" spans="179:183" x14ac:dyDescent="0.35">
      <c r="FW19658" s="128"/>
      <c r="FX19658" s="128"/>
      <c r="FY19658" s="129"/>
      <c r="GA19658" s="128"/>
    </row>
    <row r="19659" spans="179:183" x14ac:dyDescent="0.35">
      <c r="FW19659" s="128"/>
      <c r="FX19659" s="128"/>
      <c r="FY19659" s="129"/>
      <c r="GA19659" s="128"/>
    </row>
    <row r="19660" spans="179:183" x14ac:dyDescent="0.35">
      <c r="FW19660" s="128"/>
      <c r="FX19660" s="128"/>
      <c r="FY19660" s="129"/>
      <c r="GA19660" s="128"/>
    </row>
    <row r="19661" spans="179:183" x14ac:dyDescent="0.35">
      <c r="FW19661" s="128"/>
      <c r="FX19661" s="128"/>
      <c r="FY19661" s="129"/>
      <c r="GA19661" s="128"/>
    </row>
    <row r="19662" spans="179:183" x14ac:dyDescent="0.35">
      <c r="FW19662" s="128"/>
      <c r="FX19662" s="128"/>
      <c r="FY19662" s="129"/>
      <c r="GA19662" s="128"/>
    </row>
    <row r="19663" spans="179:183" x14ac:dyDescent="0.35">
      <c r="FW19663" s="128"/>
      <c r="FX19663" s="128"/>
      <c r="FY19663" s="129"/>
      <c r="GA19663" s="128"/>
    </row>
    <row r="19664" spans="179:183" x14ac:dyDescent="0.35">
      <c r="FW19664" s="128"/>
      <c r="FX19664" s="128"/>
      <c r="FY19664" s="129"/>
      <c r="GA19664" s="128"/>
    </row>
    <row r="19665" spans="179:183" x14ac:dyDescent="0.35">
      <c r="FW19665" s="128"/>
      <c r="FX19665" s="128"/>
      <c r="FY19665" s="129"/>
      <c r="GA19665" s="128"/>
    </row>
    <row r="19666" spans="179:183" x14ac:dyDescent="0.35">
      <c r="FW19666" s="128"/>
      <c r="FX19666" s="128"/>
      <c r="FY19666" s="129"/>
      <c r="GA19666" s="128"/>
    </row>
    <row r="19667" spans="179:183" x14ac:dyDescent="0.35">
      <c r="FW19667" s="128"/>
      <c r="FX19667" s="128"/>
      <c r="FY19667" s="129"/>
      <c r="GA19667" s="128"/>
    </row>
    <row r="19668" spans="179:183" x14ac:dyDescent="0.35">
      <c r="FW19668" s="128"/>
      <c r="FX19668" s="128"/>
      <c r="FY19668" s="129"/>
      <c r="GA19668" s="128"/>
    </row>
    <row r="19669" spans="179:183" x14ac:dyDescent="0.35">
      <c r="FW19669" s="128"/>
      <c r="FX19669" s="128"/>
      <c r="FY19669" s="129"/>
      <c r="GA19669" s="128"/>
    </row>
    <row r="19670" spans="179:183" x14ac:dyDescent="0.35">
      <c r="FW19670" s="128"/>
      <c r="FX19670" s="128"/>
      <c r="FY19670" s="129"/>
      <c r="GA19670" s="128"/>
    </row>
    <row r="19671" spans="179:183" x14ac:dyDescent="0.35">
      <c r="FW19671" s="128"/>
      <c r="FX19671" s="128"/>
      <c r="FY19671" s="129"/>
      <c r="GA19671" s="128"/>
    </row>
    <row r="19672" spans="179:183" x14ac:dyDescent="0.35">
      <c r="FW19672" s="128"/>
      <c r="FX19672" s="128"/>
      <c r="FY19672" s="129"/>
      <c r="GA19672" s="128"/>
    </row>
    <row r="19673" spans="179:183" x14ac:dyDescent="0.35">
      <c r="FW19673" s="128"/>
      <c r="FX19673" s="128"/>
      <c r="FY19673" s="129"/>
      <c r="GA19673" s="128"/>
    </row>
    <row r="19674" spans="179:183" x14ac:dyDescent="0.35">
      <c r="FW19674" s="128"/>
      <c r="FX19674" s="128"/>
      <c r="FY19674" s="129"/>
      <c r="GA19674" s="128"/>
    </row>
    <row r="19675" spans="179:183" x14ac:dyDescent="0.35">
      <c r="FW19675" s="128"/>
      <c r="FX19675" s="128"/>
      <c r="FY19675" s="129"/>
      <c r="GA19675" s="128"/>
    </row>
    <row r="19676" spans="179:183" x14ac:dyDescent="0.35">
      <c r="FW19676" s="128"/>
      <c r="FX19676" s="128"/>
      <c r="FY19676" s="129"/>
      <c r="GA19676" s="128"/>
    </row>
    <row r="19677" spans="179:183" x14ac:dyDescent="0.35">
      <c r="FW19677" s="128"/>
      <c r="FX19677" s="128"/>
      <c r="FY19677" s="129"/>
      <c r="GA19677" s="128"/>
    </row>
    <row r="19678" spans="179:183" x14ac:dyDescent="0.35">
      <c r="FW19678" s="128"/>
      <c r="FX19678" s="128"/>
      <c r="FY19678" s="129"/>
      <c r="GA19678" s="128"/>
    </row>
    <row r="19679" spans="179:183" x14ac:dyDescent="0.35">
      <c r="FW19679" s="128"/>
      <c r="FX19679" s="128"/>
      <c r="FY19679" s="129"/>
      <c r="GA19679" s="128"/>
    </row>
    <row r="19680" spans="179:183" x14ac:dyDescent="0.35">
      <c r="FW19680" s="128"/>
      <c r="FX19680" s="128"/>
      <c r="FY19680" s="129"/>
      <c r="GA19680" s="128"/>
    </row>
    <row r="19681" spans="179:183" x14ac:dyDescent="0.35">
      <c r="FW19681" s="128"/>
      <c r="FX19681" s="128"/>
      <c r="FY19681" s="129"/>
      <c r="GA19681" s="128"/>
    </row>
    <row r="19682" spans="179:183" x14ac:dyDescent="0.35">
      <c r="FW19682" s="128"/>
      <c r="FX19682" s="128"/>
      <c r="FY19682" s="129"/>
      <c r="GA19682" s="128"/>
    </row>
    <row r="19683" spans="179:183" x14ac:dyDescent="0.35">
      <c r="FW19683" s="128"/>
      <c r="FX19683" s="128"/>
      <c r="FY19683" s="129"/>
      <c r="GA19683" s="128"/>
    </row>
    <row r="19684" spans="179:183" x14ac:dyDescent="0.35">
      <c r="FW19684" s="128"/>
      <c r="FX19684" s="128"/>
      <c r="FY19684" s="129"/>
      <c r="GA19684" s="128"/>
    </row>
    <row r="19685" spans="179:183" x14ac:dyDescent="0.35">
      <c r="FW19685" s="128"/>
      <c r="FX19685" s="128"/>
      <c r="FY19685" s="129"/>
      <c r="GA19685" s="128"/>
    </row>
    <row r="19686" spans="179:183" x14ac:dyDescent="0.35">
      <c r="FW19686" s="128"/>
      <c r="FX19686" s="128"/>
      <c r="FY19686" s="129"/>
      <c r="GA19686" s="128"/>
    </row>
    <row r="19687" spans="179:183" x14ac:dyDescent="0.35">
      <c r="FW19687" s="128"/>
      <c r="FX19687" s="128"/>
      <c r="FY19687" s="129"/>
      <c r="GA19687" s="128"/>
    </row>
    <row r="19688" spans="179:183" x14ac:dyDescent="0.35">
      <c r="FW19688" s="128"/>
      <c r="FX19688" s="128"/>
      <c r="FY19688" s="129"/>
      <c r="GA19688" s="128"/>
    </row>
    <row r="19689" spans="179:183" x14ac:dyDescent="0.35">
      <c r="FW19689" s="128"/>
      <c r="FX19689" s="128"/>
      <c r="FY19689" s="129"/>
      <c r="GA19689" s="128"/>
    </row>
    <row r="19690" spans="179:183" x14ac:dyDescent="0.35">
      <c r="FW19690" s="128"/>
      <c r="FX19690" s="128"/>
      <c r="FY19690" s="129"/>
      <c r="GA19690" s="128"/>
    </row>
    <row r="19691" spans="179:183" x14ac:dyDescent="0.35">
      <c r="FW19691" s="128"/>
      <c r="FX19691" s="128"/>
      <c r="FY19691" s="129"/>
      <c r="GA19691" s="128"/>
    </row>
    <row r="19692" spans="179:183" x14ac:dyDescent="0.35">
      <c r="FW19692" s="128"/>
      <c r="FX19692" s="128"/>
      <c r="FY19692" s="129"/>
      <c r="GA19692" s="128"/>
    </row>
    <row r="19693" spans="179:183" x14ac:dyDescent="0.35">
      <c r="FW19693" s="128"/>
      <c r="FX19693" s="128"/>
      <c r="FY19693" s="129"/>
      <c r="GA19693" s="128"/>
    </row>
    <row r="19694" spans="179:183" x14ac:dyDescent="0.35">
      <c r="FW19694" s="128"/>
      <c r="FX19694" s="128"/>
      <c r="FY19694" s="129"/>
      <c r="GA19694" s="128"/>
    </row>
    <row r="19695" spans="179:183" x14ac:dyDescent="0.35">
      <c r="FW19695" s="128"/>
      <c r="FX19695" s="128"/>
      <c r="FY19695" s="129"/>
      <c r="GA19695" s="128"/>
    </row>
    <row r="19696" spans="179:183" x14ac:dyDescent="0.35">
      <c r="FW19696" s="128"/>
      <c r="FX19696" s="128"/>
      <c r="FY19696" s="129"/>
      <c r="GA19696" s="128"/>
    </row>
    <row r="19697" spans="179:183" x14ac:dyDescent="0.35">
      <c r="FW19697" s="128"/>
      <c r="FX19697" s="128"/>
      <c r="FY19697" s="129"/>
      <c r="GA19697" s="128"/>
    </row>
    <row r="19698" spans="179:183" x14ac:dyDescent="0.35">
      <c r="FW19698" s="128"/>
      <c r="FX19698" s="128"/>
      <c r="FY19698" s="129"/>
      <c r="GA19698" s="128"/>
    </row>
    <row r="19699" spans="179:183" x14ac:dyDescent="0.35">
      <c r="FW19699" s="128"/>
      <c r="FX19699" s="128"/>
      <c r="FY19699" s="129"/>
      <c r="GA19699" s="128"/>
    </row>
    <row r="19700" spans="179:183" x14ac:dyDescent="0.35">
      <c r="FW19700" s="128"/>
      <c r="FX19700" s="128"/>
      <c r="FY19700" s="129"/>
      <c r="GA19700" s="128"/>
    </row>
    <row r="19701" spans="179:183" x14ac:dyDescent="0.35">
      <c r="FW19701" s="128"/>
      <c r="FX19701" s="128"/>
      <c r="FY19701" s="129"/>
      <c r="GA19701" s="128"/>
    </row>
    <row r="19702" spans="179:183" x14ac:dyDescent="0.35">
      <c r="FW19702" s="128"/>
      <c r="FX19702" s="128"/>
      <c r="FY19702" s="129"/>
      <c r="GA19702" s="128"/>
    </row>
    <row r="19703" spans="179:183" x14ac:dyDescent="0.35">
      <c r="FW19703" s="128"/>
      <c r="FX19703" s="128"/>
      <c r="FY19703" s="129"/>
      <c r="GA19703" s="128"/>
    </row>
    <row r="19704" spans="179:183" x14ac:dyDescent="0.35">
      <c r="FW19704" s="128"/>
      <c r="FX19704" s="128"/>
      <c r="FY19704" s="129"/>
      <c r="GA19704" s="128"/>
    </row>
    <row r="19705" spans="179:183" x14ac:dyDescent="0.35">
      <c r="FW19705" s="128"/>
      <c r="FX19705" s="128"/>
      <c r="FY19705" s="129"/>
      <c r="GA19705" s="128"/>
    </row>
    <row r="19706" spans="179:183" x14ac:dyDescent="0.35">
      <c r="FW19706" s="128"/>
      <c r="FX19706" s="128"/>
      <c r="FY19706" s="129"/>
      <c r="GA19706" s="128"/>
    </row>
    <row r="19707" spans="179:183" x14ac:dyDescent="0.35">
      <c r="FW19707" s="128"/>
      <c r="FX19707" s="128"/>
      <c r="FY19707" s="129"/>
      <c r="GA19707" s="128"/>
    </row>
    <row r="19708" spans="179:183" x14ac:dyDescent="0.35">
      <c r="FW19708" s="128"/>
      <c r="FX19708" s="128"/>
      <c r="FY19708" s="129"/>
      <c r="GA19708" s="128"/>
    </row>
    <row r="19709" spans="179:183" x14ac:dyDescent="0.35">
      <c r="FW19709" s="128"/>
      <c r="FX19709" s="128"/>
      <c r="FY19709" s="129"/>
      <c r="GA19709" s="128"/>
    </row>
    <row r="19710" spans="179:183" x14ac:dyDescent="0.35">
      <c r="FW19710" s="128"/>
      <c r="FX19710" s="128"/>
      <c r="FY19710" s="129"/>
      <c r="GA19710" s="128"/>
    </row>
    <row r="19711" spans="179:183" x14ac:dyDescent="0.35">
      <c r="FW19711" s="128"/>
      <c r="FX19711" s="128"/>
      <c r="FY19711" s="129"/>
      <c r="GA19711" s="128"/>
    </row>
    <row r="19712" spans="179:183" x14ac:dyDescent="0.35">
      <c r="FW19712" s="128"/>
      <c r="FX19712" s="128"/>
      <c r="FY19712" s="129"/>
      <c r="GA19712" s="128"/>
    </row>
    <row r="19713" spans="179:183" x14ac:dyDescent="0.35">
      <c r="FW19713" s="128"/>
      <c r="FX19713" s="128"/>
      <c r="FY19713" s="129"/>
      <c r="GA19713" s="128"/>
    </row>
    <row r="19714" spans="179:183" x14ac:dyDescent="0.35">
      <c r="FW19714" s="128"/>
      <c r="FX19714" s="128"/>
      <c r="FY19714" s="129"/>
      <c r="GA19714" s="128"/>
    </row>
    <row r="19715" spans="179:183" x14ac:dyDescent="0.35">
      <c r="FW19715" s="128"/>
      <c r="FX19715" s="128"/>
      <c r="FY19715" s="129"/>
      <c r="GA19715" s="128"/>
    </row>
    <row r="19716" spans="179:183" x14ac:dyDescent="0.35">
      <c r="FW19716" s="128"/>
      <c r="FX19716" s="128"/>
      <c r="FY19716" s="129"/>
      <c r="GA19716" s="128"/>
    </row>
    <row r="19717" spans="179:183" x14ac:dyDescent="0.35">
      <c r="FW19717" s="128"/>
      <c r="FX19717" s="128"/>
      <c r="FY19717" s="129"/>
      <c r="GA19717" s="128"/>
    </row>
    <row r="19718" spans="179:183" x14ac:dyDescent="0.35">
      <c r="FW19718" s="128"/>
      <c r="FX19718" s="128"/>
      <c r="FY19718" s="129"/>
      <c r="GA19718" s="128"/>
    </row>
    <row r="19719" spans="179:183" x14ac:dyDescent="0.35">
      <c r="FW19719" s="128"/>
      <c r="FX19719" s="128"/>
      <c r="FY19719" s="129"/>
      <c r="GA19719" s="128"/>
    </row>
    <row r="19720" spans="179:183" x14ac:dyDescent="0.35">
      <c r="FW19720" s="128"/>
      <c r="FX19720" s="128"/>
      <c r="FY19720" s="129"/>
      <c r="GA19720" s="128"/>
    </row>
    <row r="19721" spans="179:183" x14ac:dyDescent="0.35">
      <c r="FW19721" s="128"/>
      <c r="FX19721" s="128"/>
      <c r="FY19721" s="129"/>
      <c r="GA19721" s="128"/>
    </row>
    <row r="19722" spans="179:183" x14ac:dyDescent="0.35">
      <c r="FW19722" s="128"/>
      <c r="FX19722" s="128"/>
      <c r="FY19722" s="129"/>
      <c r="GA19722" s="128"/>
    </row>
    <row r="19723" spans="179:183" x14ac:dyDescent="0.35">
      <c r="FW19723" s="128"/>
      <c r="FX19723" s="128"/>
      <c r="FY19723" s="129"/>
      <c r="GA19723" s="128"/>
    </row>
    <row r="19724" spans="179:183" x14ac:dyDescent="0.35">
      <c r="FW19724" s="128"/>
      <c r="FX19724" s="128"/>
      <c r="FY19724" s="129"/>
      <c r="GA19724" s="128"/>
    </row>
    <row r="19725" spans="179:183" x14ac:dyDescent="0.35">
      <c r="FW19725" s="128"/>
      <c r="FX19725" s="128"/>
      <c r="FY19725" s="129"/>
      <c r="GA19725" s="128"/>
    </row>
    <row r="19726" spans="179:183" x14ac:dyDescent="0.35">
      <c r="FW19726" s="128"/>
      <c r="FX19726" s="128"/>
      <c r="FY19726" s="129"/>
      <c r="GA19726" s="128"/>
    </row>
    <row r="19727" spans="179:183" x14ac:dyDescent="0.35">
      <c r="FW19727" s="128"/>
      <c r="FX19727" s="128"/>
      <c r="FY19727" s="129"/>
      <c r="GA19727" s="128"/>
    </row>
    <row r="19728" spans="179:183" x14ac:dyDescent="0.35">
      <c r="FW19728" s="128"/>
      <c r="FX19728" s="128"/>
      <c r="FY19728" s="129"/>
      <c r="GA19728" s="128"/>
    </row>
    <row r="19729" spans="179:183" x14ac:dyDescent="0.35">
      <c r="FW19729" s="128"/>
      <c r="FX19729" s="128"/>
      <c r="FY19729" s="129"/>
      <c r="GA19729" s="128"/>
    </row>
    <row r="19730" spans="179:183" x14ac:dyDescent="0.35">
      <c r="FW19730" s="128"/>
      <c r="FX19730" s="128"/>
      <c r="FY19730" s="129"/>
      <c r="GA19730" s="128"/>
    </row>
    <row r="19731" spans="179:183" x14ac:dyDescent="0.35">
      <c r="FW19731" s="128"/>
      <c r="FX19731" s="128"/>
      <c r="FY19731" s="129"/>
      <c r="GA19731" s="128"/>
    </row>
    <row r="19732" spans="179:183" x14ac:dyDescent="0.35">
      <c r="FW19732" s="128"/>
      <c r="FX19732" s="128"/>
      <c r="FY19732" s="129"/>
      <c r="GA19732" s="128"/>
    </row>
    <row r="19733" spans="179:183" x14ac:dyDescent="0.35">
      <c r="FW19733" s="128"/>
      <c r="FX19733" s="128"/>
      <c r="FY19733" s="129"/>
      <c r="GA19733" s="128"/>
    </row>
    <row r="19734" spans="179:183" x14ac:dyDescent="0.35">
      <c r="FW19734" s="128"/>
      <c r="FX19734" s="128"/>
      <c r="FY19734" s="129"/>
      <c r="GA19734" s="128"/>
    </row>
    <row r="19735" spans="179:183" x14ac:dyDescent="0.35">
      <c r="FW19735" s="128"/>
      <c r="FX19735" s="128"/>
      <c r="FY19735" s="129"/>
      <c r="GA19735" s="128"/>
    </row>
    <row r="19736" spans="179:183" x14ac:dyDescent="0.35">
      <c r="FW19736" s="128"/>
      <c r="FX19736" s="128"/>
      <c r="FY19736" s="129"/>
      <c r="GA19736" s="128"/>
    </row>
    <row r="19737" spans="179:183" x14ac:dyDescent="0.35">
      <c r="FW19737" s="128"/>
      <c r="FX19737" s="128"/>
      <c r="FY19737" s="129"/>
      <c r="GA19737" s="128"/>
    </row>
    <row r="19738" spans="179:183" x14ac:dyDescent="0.35">
      <c r="FW19738" s="128"/>
      <c r="FX19738" s="128"/>
      <c r="FY19738" s="129"/>
      <c r="GA19738" s="128"/>
    </row>
    <row r="19739" spans="179:183" x14ac:dyDescent="0.35">
      <c r="FW19739" s="128"/>
      <c r="FX19739" s="128"/>
      <c r="FY19739" s="129"/>
      <c r="GA19739" s="128"/>
    </row>
    <row r="19740" spans="179:183" x14ac:dyDescent="0.35">
      <c r="FW19740" s="128"/>
      <c r="FX19740" s="128"/>
      <c r="FY19740" s="129"/>
      <c r="GA19740" s="128"/>
    </row>
    <row r="19741" spans="179:183" x14ac:dyDescent="0.35">
      <c r="FW19741" s="128"/>
      <c r="FX19741" s="128"/>
      <c r="FY19741" s="129"/>
      <c r="GA19741" s="128"/>
    </row>
    <row r="19742" spans="179:183" x14ac:dyDescent="0.35">
      <c r="FW19742" s="128"/>
      <c r="FX19742" s="128"/>
      <c r="FY19742" s="129"/>
      <c r="GA19742" s="128"/>
    </row>
    <row r="19743" spans="179:183" x14ac:dyDescent="0.35">
      <c r="FW19743" s="128"/>
      <c r="FX19743" s="128"/>
      <c r="FY19743" s="129"/>
      <c r="GA19743" s="128"/>
    </row>
    <row r="19744" spans="179:183" x14ac:dyDescent="0.35">
      <c r="FW19744" s="128"/>
      <c r="FX19744" s="128"/>
      <c r="FY19744" s="129"/>
      <c r="GA19744" s="128"/>
    </row>
    <row r="19745" spans="179:183" x14ac:dyDescent="0.35">
      <c r="FW19745" s="128"/>
      <c r="FX19745" s="128"/>
      <c r="FY19745" s="129"/>
      <c r="GA19745" s="128"/>
    </row>
    <row r="19746" spans="179:183" x14ac:dyDescent="0.35">
      <c r="FW19746" s="128"/>
      <c r="FX19746" s="128"/>
      <c r="FY19746" s="129"/>
      <c r="GA19746" s="128"/>
    </row>
    <row r="19747" spans="179:183" x14ac:dyDescent="0.35">
      <c r="FW19747" s="128"/>
      <c r="FX19747" s="128"/>
      <c r="FY19747" s="129"/>
      <c r="GA19747" s="128"/>
    </row>
    <row r="19748" spans="179:183" x14ac:dyDescent="0.35">
      <c r="FW19748" s="128"/>
      <c r="FX19748" s="128"/>
      <c r="FY19748" s="129"/>
      <c r="GA19748" s="128"/>
    </row>
    <row r="19749" spans="179:183" x14ac:dyDescent="0.35">
      <c r="FW19749" s="128"/>
      <c r="FX19749" s="128"/>
      <c r="FY19749" s="129"/>
      <c r="GA19749" s="128"/>
    </row>
    <row r="19750" spans="179:183" x14ac:dyDescent="0.35">
      <c r="FW19750" s="128"/>
      <c r="FX19750" s="128"/>
      <c r="FY19750" s="129"/>
      <c r="GA19750" s="128"/>
    </row>
    <row r="19751" spans="179:183" x14ac:dyDescent="0.35">
      <c r="FW19751" s="128"/>
      <c r="FX19751" s="128"/>
      <c r="FY19751" s="129"/>
      <c r="GA19751" s="128"/>
    </row>
    <row r="19752" spans="179:183" x14ac:dyDescent="0.35">
      <c r="FW19752" s="128"/>
      <c r="FX19752" s="128"/>
      <c r="FY19752" s="129"/>
      <c r="GA19752" s="128"/>
    </row>
    <row r="19753" spans="179:183" x14ac:dyDescent="0.35">
      <c r="FW19753" s="128"/>
      <c r="FX19753" s="128"/>
      <c r="FY19753" s="129"/>
      <c r="GA19753" s="128"/>
    </row>
    <row r="19754" spans="179:183" x14ac:dyDescent="0.35">
      <c r="FW19754" s="128"/>
      <c r="FX19754" s="128"/>
      <c r="FY19754" s="129"/>
      <c r="GA19754" s="128"/>
    </row>
    <row r="19755" spans="179:183" x14ac:dyDescent="0.35">
      <c r="FW19755" s="128"/>
      <c r="FX19755" s="128"/>
      <c r="FY19755" s="129"/>
      <c r="GA19755" s="128"/>
    </row>
    <row r="19756" spans="179:183" x14ac:dyDescent="0.35">
      <c r="FW19756" s="128"/>
      <c r="FX19756" s="128"/>
      <c r="FY19756" s="129"/>
      <c r="GA19756" s="128"/>
    </row>
    <row r="19757" spans="179:183" x14ac:dyDescent="0.35">
      <c r="FW19757" s="128"/>
      <c r="FX19757" s="128"/>
      <c r="FY19757" s="129"/>
      <c r="GA19757" s="128"/>
    </row>
    <row r="19758" spans="179:183" x14ac:dyDescent="0.35">
      <c r="FW19758" s="128"/>
      <c r="FX19758" s="128"/>
      <c r="FY19758" s="129"/>
      <c r="GA19758" s="128"/>
    </row>
    <row r="19759" spans="179:183" x14ac:dyDescent="0.35">
      <c r="FW19759" s="128"/>
      <c r="FX19759" s="128"/>
      <c r="FY19759" s="129"/>
      <c r="GA19759" s="128"/>
    </row>
    <row r="19760" spans="179:183" x14ac:dyDescent="0.35">
      <c r="FW19760" s="128"/>
      <c r="FX19760" s="128"/>
      <c r="FY19760" s="129"/>
      <c r="GA19760" s="128"/>
    </row>
    <row r="19761" spans="179:183" x14ac:dyDescent="0.35">
      <c r="FW19761" s="128"/>
      <c r="FX19761" s="128"/>
      <c r="FY19761" s="129"/>
      <c r="GA19761" s="128"/>
    </row>
    <row r="19762" spans="179:183" x14ac:dyDescent="0.35">
      <c r="FW19762" s="128"/>
      <c r="FX19762" s="128"/>
      <c r="FY19762" s="129"/>
      <c r="GA19762" s="128"/>
    </row>
    <row r="19763" spans="179:183" x14ac:dyDescent="0.35">
      <c r="FW19763" s="128"/>
      <c r="FX19763" s="128"/>
      <c r="FY19763" s="129"/>
      <c r="GA19763" s="128"/>
    </row>
    <row r="19764" spans="179:183" x14ac:dyDescent="0.35">
      <c r="FW19764" s="128"/>
      <c r="FX19764" s="128"/>
      <c r="FY19764" s="129"/>
      <c r="GA19764" s="128"/>
    </row>
    <row r="19765" spans="179:183" x14ac:dyDescent="0.35">
      <c r="FW19765" s="128"/>
      <c r="FX19765" s="128"/>
      <c r="FY19765" s="129"/>
      <c r="GA19765" s="128"/>
    </row>
    <row r="19766" spans="179:183" x14ac:dyDescent="0.35">
      <c r="FW19766" s="128"/>
      <c r="FX19766" s="128"/>
      <c r="FY19766" s="129"/>
      <c r="GA19766" s="128"/>
    </row>
    <row r="19767" spans="179:183" x14ac:dyDescent="0.35">
      <c r="FW19767" s="128"/>
      <c r="FX19767" s="128"/>
      <c r="FY19767" s="129"/>
      <c r="GA19767" s="128"/>
    </row>
    <row r="19768" spans="179:183" x14ac:dyDescent="0.35">
      <c r="FW19768" s="128"/>
      <c r="FX19768" s="128"/>
      <c r="FY19768" s="129"/>
      <c r="GA19768" s="128"/>
    </row>
    <row r="19769" spans="179:183" x14ac:dyDescent="0.35">
      <c r="FW19769" s="128"/>
      <c r="FX19769" s="128"/>
      <c r="FY19769" s="129"/>
      <c r="GA19769" s="128"/>
    </row>
    <row r="19770" spans="179:183" x14ac:dyDescent="0.35">
      <c r="FW19770" s="128"/>
      <c r="FX19770" s="128"/>
      <c r="FY19770" s="129"/>
      <c r="GA19770" s="128"/>
    </row>
    <row r="19771" spans="179:183" x14ac:dyDescent="0.35">
      <c r="FW19771" s="128"/>
      <c r="FX19771" s="128"/>
      <c r="FY19771" s="129"/>
      <c r="GA19771" s="128"/>
    </row>
    <row r="19772" spans="179:183" x14ac:dyDescent="0.35">
      <c r="FW19772" s="128"/>
      <c r="FX19772" s="128"/>
      <c r="FY19772" s="129"/>
      <c r="GA19772" s="128"/>
    </row>
    <row r="19773" spans="179:183" x14ac:dyDescent="0.35">
      <c r="FW19773" s="128"/>
      <c r="FX19773" s="128"/>
      <c r="FY19773" s="129"/>
      <c r="GA19773" s="128"/>
    </row>
    <row r="19774" spans="179:183" x14ac:dyDescent="0.35">
      <c r="FW19774" s="128"/>
      <c r="FX19774" s="128"/>
      <c r="FY19774" s="129"/>
      <c r="GA19774" s="128"/>
    </row>
    <row r="19775" spans="179:183" x14ac:dyDescent="0.35">
      <c r="FW19775" s="128"/>
      <c r="FX19775" s="128"/>
      <c r="FY19775" s="129"/>
      <c r="GA19775" s="128"/>
    </row>
    <row r="19776" spans="179:183" x14ac:dyDescent="0.35">
      <c r="FW19776" s="128"/>
      <c r="FX19776" s="128"/>
      <c r="FY19776" s="129"/>
      <c r="GA19776" s="128"/>
    </row>
    <row r="19777" spans="179:183" x14ac:dyDescent="0.35">
      <c r="FW19777" s="128"/>
      <c r="FX19777" s="128"/>
      <c r="FY19777" s="129"/>
      <c r="GA19777" s="128"/>
    </row>
    <row r="19778" spans="179:183" x14ac:dyDescent="0.35">
      <c r="FW19778" s="128"/>
      <c r="FX19778" s="128"/>
      <c r="FY19778" s="129"/>
      <c r="GA19778" s="128"/>
    </row>
    <row r="19779" spans="179:183" x14ac:dyDescent="0.35">
      <c r="FW19779" s="128"/>
      <c r="FX19779" s="128"/>
      <c r="FY19779" s="129"/>
      <c r="GA19779" s="128"/>
    </row>
    <row r="19780" spans="179:183" x14ac:dyDescent="0.35">
      <c r="FW19780" s="128"/>
      <c r="FX19780" s="128"/>
      <c r="FY19780" s="129"/>
      <c r="GA19780" s="128"/>
    </row>
    <row r="19781" spans="179:183" x14ac:dyDescent="0.35">
      <c r="FW19781" s="128"/>
      <c r="FX19781" s="128"/>
      <c r="FY19781" s="129"/>
      <c r="GA19781" s="128"/>
    </row>
    <row r="19782" spans="179:183" x14ac:dyDescent="0.35">
      <c r="FW19782" s="128"/>
      <c r="FX19782" s="128"/>
      <c r="FY19782" s="129"/>
      <c r="GA19782" s="128"/>
    </row>
    <row r="19783" spans="179:183" x14ac:dyDescent="0.35">
      <c r="FW19783" s="128"/>
      <c r="FX19783" s="128"/>
      <c r="FY19783" s="129"/>
      <c r="GA19783" s="128"/>
    </row>
    <row r="19784" spans="179:183" x14ac:dyDescent="0.35">
      <c r="FW19784" s="128"/>
      <c r="FX19784" s="128"/>
      <c r="FY19784" s="129"/>
      <c r="GA19784" s="128"/>
    </row>
    <row r="19785" spans="179:183" x14ac:dyDescent="0.35">
      <c r="FW19785" s="128"/>
      <c r="FX19785" s="128"/>
      <c r="FY19785" s="129"/>
      <c r="GA19785" s="128"/>
    </row>
    <row r="19786" spans="179:183" x14ac:dyDescent="0.35">
      <c r="FW19786" s="128"/>
      <c r="FX19786" s="128"/>
      <c r="FY19786" s="129"/>
      <c r="GA19786" s="128"/>
    </row>
    <row r="19787" spans="179:183" x14ac:dyDescent="0.35">
      <c r="FW19787" s="128"/>
      <c r="FX19787" s="128"/>
      <c r="FY19787" s="129"/>
      <c r="GA19787" s="128"/>
    </row>
    <row r="19788" spans="179:183" x14ac:dyDescent="0.35">
      <c r="FW19788" s="128"/>
      <c r="FX19788" s="128"/>
      <c r="FY19788" s="129"/>
      <c r="GA19788" s="128"/>
    </row>
    <row r="19789" spans="179:183" x14ac:dyDescent="0.35">
      <c r="FW19789" s="128"/>
      <c r="FX19789" s="128"/>
      <c r="FY19789" s="129"/>
      <c r="GA19789" s="128"/>
    </row>
    <row r="19790" spans="179:183" x14ac:dyDescent="0.35">
      <c r="FW19790" s="128"/>
      <c r="FX19790" s="128"/>
      <c r="FY19790" s="129"/>
      <c r="GA19790" s="128"/>
    </row>
    <row r="19791" spans="179:183" x14ac:dyDescent="0.35">
      <c r="FW19791" s="128"/>
      <c r="FX19791" s="128"/>
      <c r="FY19791" s="129"/>
      <c r="GA19791" s="128"/>
    </row>
    <row r="19792" spans="179:183" x14ac:dyDescent="0.35">
      <c r="FW19792" s="128"/>
      <c r="FX19792" s="128"/>
      <c r="FY19792" s="129"/>
      <c r="GA19792" s="128"/>
    </row>
    <row r="19793" spans="179:183" x14ac:dyDescent="0.35">
      <c r="FW19793" s="128"/>
      <c r="FX19793" s="128"/>
      <c r="FY19793" s="129"/>
      <c r="GA19793" s="128"/>
    </row>
    <row r="19794" spans="179:183" x14ac:dyDescent="0.35">
      <c r="FW19794" s="128"/>
      <c r="FX19794" s="128"/>
      <c r="FY19794" s="129"/>
      <c r="GA19794" s="128"/>
    </row>
    <row r="19795" spans="179:183" x14ac:dyDescent="0.35">
      <c r="FW19795" s="128"/>
      <c r="FX19795" s="128"/>
      <c r="FY19795" s="129"/>
      <c r="GA19795" s="128"/>
    </row>
    <row r="19796" spans="179:183" x14ac:dyDescent="0.35">
      <c r="FW19796" s="128"/>
      <c r="FX19796" s="128"/>
      <c r="FY19796" s="129"/>
      <c r="GA19796" s="128"/>
    </row>
    <row r="19797" spans="179:183" x14ac:dyDescent="0.35">
      <c r="FW19797" s="128"/>
      <c r="FX19797" s="128"/>
      <c r="FY19797" s="129"/>
      <c r="GA19797" s="128"/>
    </row>
    <row r="19798" spans="179:183" x14ac:dyDescent="0.35">
      <c r="FW19798" s="128"/>
      <c r="FX19798" s="128"/>
      <c r="FY19798" s="129"/>
      <c r="GA19798" s="128"/>
    </row>
    <row r="19799" spans="179:183" x14ac:dyDescent="0.35">
      <c r="FW19799" s="128"/>
      <c r="FX19799" s="128"/>
      <c r="FY19799" s="129"/>
      <c r="GA19799" s="128"/>
    </row>
    <row r="19800" spans="179:183" x14ac:dyDescent="0.35">
      <c r="FW19800" s="128"/>
      <c r="FX19800" s="128"/>
      <c r="FY19800" s="129"/>
      <c r="GA19800" s="128"/>
    </row>
    <row r="19801" spans="179:183" x14ac:dyDescent="0.35">
      <c r="FW19801" s="128"/>
      <c r="FX19801" s="128"/>
      <c r="FY19801" s="129"/>
      <c r="GA19801" s="128"/>
    </row>
    <row r="19802" spans="179:183" x14ac:dyDescent="0.35">
      <c r="FW19802" s="128"/>
      <c r="FX19802" s="128"/>
      <c r="FY19802" s="129"/>
      <c r="GA19802" s="128"/>
    </row>
    <row r="19803" spans="179:183" x14ac:dyDescent="0.35">
      <c r="FW19803" s="128"/>
      <c r="FX19803" s="128"/>
      <c r="FY19803" s="129"/>
      <c r="GA19803" s="128"/>
    </row>
    <row r="19804" spans="179:183" x14ac:dyDescent="0.35">
      <c r="FW19804" s="128"/>
      <c r="FX19804" s="128"/>
      <c r="FY19804" s="129"/>
      <c r="GA19804" s="128"/>
    </row>
    <row r="19805" spans="179:183" x14ac:dyDescent="0.35">
      <c r="FW19805" s="128"/>
      <c r="FX19805" s="128"/>
      <c r="FY19805" s="129"/>
      <c r="GA19805" s="128"/>
    </row>
    <row r="19806" spans="179:183" x14ac:dyDescent="0.35">
      <c r="FW19806" s="128"/>
      <c r="FX19806" s="128"/>
      <c r="FY19806" s="129"/>
      <c r="GA19806" s="128"/>
    </row>
    <row r="19807" spans="179:183" x14ac:dyDescent="0.35">
      <c r="FW19807" s="128"/>
      <c r="FX19807" s="128"/>
      <c r="FY19807" s="129"/>
      <c r="GA19807" s="128"/>
    </row>
    <row r="19808" spans="179:183" x14ac:dyDescent="0.35">
      <c r="FW19808" s="128"/>
      <c r="FX19808" s="128"/>
      <c r="FY19808" s="129"/>
      <c r="GA19808" s="128"/>
    </row>
    <row r="19809" spans="179:183" x14ac:dyDescent="0.35">
      <c r="FW19809" s="128"/>
      <c r="FX19809" s="128"/>
      <c r="FY19809" s="129"/>
      <c r="GA19809" s="128"/>
    </row>
    <row r="19810" spans="179:183" x14ac:dyDescent="0.35">
      <c r="FW19810" s="128"/>
      <c r="FX19810" s="128"/>
      <c r="FY19810" s="129"/>
      <c r="GA19810" s="128"/>
    </row>
    <row r="19811" spans="179:183" x14ac:dyDescent="0.35">
      <c r="FW19811" s="128"/>
      <c r="FX19811" s="128"/>
      <c r="FY19811" s="129"/>
      <c r="GA19811" s="128"/>
    </row>
    <row r="19812" spans="179:183" x14ac:dyDescent="0.35">
      <c r="FW19812" s="128"/>
      <c r="FX19812" s="128"/>
      <c r="FY19812" s="129"/>
      <c r="GA19812" s="128"/>
    </row>
    <row r="19813" spans="179:183" x14ac:dyDescent="0.35">
      <c r="FW19813" s="128"/>
      <c r="FX19813" s="128"/>
      <c r="FY19813" s="129"/>
      <c r="GA19813" s="128"/>
    </row>
    <row r="19814" spans="179:183" x14ac:dyDescent="0.35">
      <c r="FW19814" s="128"/>
      <c r="FX19814" s="128"/>
      <c r="FY19814" s="129"/>
      <c r="GA19814" s="128"/>
    </row>
    <row r="19815" spans="179:183" x14ac:dyDescent="0.35">
      <c r="FW19815" s="128"/>
      <c r="FX19815" s="128"/>
      <c r="FY19815" s="129"/>
      <c r="GA19815" s="128"/>
    </row>
    <row r="19816" spans="179:183" x14ac:dyDescent="0.35">
      <c r="FW19816" s="128"/>
      <c r="FX19816" s="128"/>
      <c r="FY19816" s="129"/>
      <c r="GA19816" s="128"/>
    </row>
    <row r="19817" spans="179:183" x14ac:dyDescent="0.35">
      <c r="FW19817" s="128"/>
      <c r="FX19817" s="128"/>
      <c r="FY19817" s="129"/>
      <c r="GA19817" s="128"/>
    </row>
    <row r="19818" spans="179:183" x14ac:dyDescent="0.35">
      <c r="FW19818" s="128"/>
      <c r="FX19818" s="128"/>
      <c r="FY19818" s="129"/>
      <c r="GA19818" s="128"/>
    </row>
    <row r="19819" spans="179:183" x14ac:dyDescent="0.35">
      <c r="FW19819" s="128"/>
      <c r="FX19819" s="128"/>
      <c r="FY19819" s="129"/>
      <c r="GA19819" s="128"/>
    </row>
    <row r="19820" spans="179:183" x14ac:dyDescent="0.35">
      <c r="FW19820" s="128"/>
      <c r="FX19820" s="128"/>
      <c r="FY19820" s="129"/>
      <c r="GA19820" s="128"/>
    </row>
    <row r="19821" spans="179:183" x14ac:dyDescent="0.35">
      <c r="FW19821" s="128"/>
      <c r="FX19821" s="128"/>
      <c r="FY19821" s="129"/>
      <c r="GA19821" s="128"/>
    </row>
    <row r="19822" spans="179:183" x14ac:dyDescent="0.35">
      <c r="FW19822" s="128"/>
      <c r="FX19822" s="128"/>
      <c r="FY19822" s="129"/>
      <c r="GA19822" s="128"/>
    </row>
    <row r="19823" spans="179:183" x14ac:dyDescent="0.35">
      <c r="FW19823" s="128"/>
      <c r="FX19823" s="128"/>
      <c r="FY19823" s="129"/>
      <c r="GA19823" s="128"/>
    </row>
    <row r="19824" spans="179:183" x14ac:dyDescent="0.35">
      <c r="FW19824" s="128"/>
      <c r="FX19824" s="128"/>
      <c r="FY19824" s="129"/>
      <c r="GA19824" s="128"/>
    </row>
    <row r="19825" spans="179:183" x14ac:dyDescent="0.35">
      <c r="FW19825" s="128"/>
      <c r="FX19825" s="128"/>
      <c r="FY19825" s="129"/>
      <c r="GA19825" s="128"/>
    </row>
    <row r="19826" spans="179:183" x14ac:dyDescent="0.35">
      <c r="FW19826" s="128"/>
      <c r="FX19826" s="128"/>
      <c r="FY19826" s="129"/>
      <c r="GA19826" s="128"/>
    </row>
    <row r="19827" spans="179:183" x14ac:dyDescent="0.35">
      <c r="FW19827" s="128"/>
      <c r="FX19827" s="128"/>
      <c r="FY19827" s="129"/>
      <c r="GA19827" s="128"/>
    </row>
    <row r="19828" spans="179:183" x14ac:dyDescent="0.35">
      <c r="FW19828" s="128"/>
      <c r="FX19828" s="128"/>
      <c r="FY19828" s="129"/>
      <c r="GA19828" s="128"/>
    </row>
    <row r="19829" spans="179:183" x14ac:dyDescent="0.35">
      <c r="FW19829" s="128"/>
      <c r="FX19829" s="128"/>
      <c r="FY19829" s="129"/>
      <c r="GA19829" s="128"/>
    </row>
    <row r="19830" spans="179:183" x14ac:dyDescent="0.35">
      <c r="FW19830" s="128"/>
      <c r="FX19830" s="128"/>
      <c r="FY19830" s="129"/>
      <c r="GA19830" s="128"/>
    </row>
    <row r="19831" spans="179:183" x14ac:dyDescent="0.35">
      <c r="FW19831" s="128"/>
      <c r="FX19831" s="128"/>
      <c r="FY19831" s="129"/>
      <c r="GA19831" s="128"/>
    </row>
    <row r="19832" spans="179:183" x14ac:dyDescent="0.35">
      <c r="FW19832" s="128"/>
      <c r="FX19832" s="128"/>
      <c r="FY19832" s="129"/>
      <c r="GA19832" s="128"/>
    </row>
    <row r="19833" spans="179:183" x14ac:dyDescent="0.35">
      <c r="FW19833" s="128"/>
      <c r="FX19833" s="128"/>
      <c r="FY19833" s="129"/>
      <c r="GA19833" s="128"/>
    </row>
    <row r="19834" spans="179:183" x14ac:dyDescent="0.35">
      <c r="FW19834" s="128"/>
      <c r="FX19834" s="128"/>
      <c r="FY19834" s="129"/>
      <c r="GA19834" s="128"/>
    </row>
    <row r="19835" spans="179:183" x14ac:dyDescent="0.35">
      <c r="FW19835" s="128"/>
      <c r="FX19835" s="128"/>
      <c r="FY19835" s="129"/>
      <c r="GA19835" s="128"/>
    </row>
    <row r="19836" spans="179:183" x14ac:dyDescent="0.35">
      <c r="FW19836" s="128"/>
      <c r="FX19836" s="128"/>
      <c r="FY19836" s="129"/>
      <c r="GA19836" s="128"/>
    </row>
    <row r="19837" spans="179:183" x14ac:dyDescent="0.35">
      <c r="FW19837" s="128"/>
      <c r="FX19837" s="128"/>
      <c r="FY19837" s="129"/>
      <c r="GA19837" s="128"/>
    </row>
    <row r="19838" spans="179:183" x14ac:dyDescent="0.35">
      <c r="FW19838" s="128"/>
      <c r="FX19838" s="128"/>
      <c r="FY19838" s="129"/>
      <c r="GA19838" s="128"/>
    </row>
    <row r="19839" spans="179:183" x14ac:dyDescent="0.35">
      <c r="FW19839" s="128"/>
      <c r="FX19839" s="128"/>
      <c r="FY19839" s="129"/>
      <c r="GA19839" s="128"/>
    </row>
    <row r="19840" spans="179:183" x14ac:dyDescent="0.35">
      <c r="FW19840" s="128"/>
      <c r="FX19840" s="128"/>
      <c r="FY19840" s="129"/>
      <c r="GA19840" s="128"/>
    </row>
    <row r="19841" spans="179:183" x14ac:dyDescent="0.35">
      <c r="FW19841" s="128"/>
      <c r="FX19841" s="128"/>
      <c r="FY19841" s="129"/>
      <c r="GA19841" s="128"/>
    </row>
    <row r="19842" spans="179:183" x14ac:dyDescent="0.35">
      <c r="FW19842" s="128"/>
      <c r="FX19842" s="128"/>
      <c r="FY19842" s="129"/>
      <c r="GA19842" s="128"/>
    </row>
    <row r="19843" spans="179:183" x14ac:dyDescent="0.35">
      <c r="FW19843" s="128"/>
      <c r="FX19843" s="128"/>
      <c r="FY19843" s="129"/>
      <c r="GA19843" s="128"/>
    </row>
    <row r="19844" spans="179:183" x14ac:dyDescent="0.35">
      <c r="FW19844" s="128"/>
      <c r="FX19844" s="128"/>
      <c r="FY19844" s="129"/>
      <c r="GA19844" s="128"/>
    </row>
    <row r="19845" spans="179:183" x14ac:dyDescent="0.35">
      <c r="FW19845" s="128"/>
      <c r="FX19845" s="128"/>
      <c r="FY19845" s="129"/>
      <c r="GA19845" s="128"/>
    </row>
    <row r="19846" spans="179:183" x14ac:dyDescent="0.35">
      <c r="FW19846" s="128"/>
      <c r="FX19846" s="128"/>
      <c r="FY19846" s="129"/>
      <c r="GA19846" s="128"/>
    </row>
    <row r="19847" spans="179:183" x14ac:dyDescent="0.35">
      <c r="FW19847" s="128"/>
      <c r="FX19847" s="128"/>
      <c r="FY19847" s="129"/>
      <c r="GA19847" s="128"/>
    </row>
    <row r="19848" spans="179:183" x14ac:dyDescent="0.35">
      <c r="FW19848" s="128"/>
      <c r="FX19848" s="128"/>
      <c r="FY19848" s="129"/>
      <c r="GA19848" s="128"/>
    </row>
    <row r="19849" spans="179:183" x14ac:dyDescent="0.35">
      <c r="FW19849" s="128"/>
      <c r="FX19849" s="128"/>
      <c r="FY19849" s="129"/>
      <c r="GA19849" s="128"/>
    </row>
    <row r="19850" spans="179:183" x14ac:dyDescent="0.35">
      <c r="FW19850" s="128"/>
      <c r="FX19850" s="128"/>
      <c r="FY19850" s="129"/>
      <c r="GA19850" s="128"/>
    </row>
    <row r="19851" spans="179:183" x14ac:dyDescent="0.35">
      <c r="FW19851" s="128"/>
      <c r="FX19851" s="128"/>
      <c r="FY19851" s="129"/>
      <c r="GA19851" s="128"/>
    </row>
    <row r="19852" spans="179:183" x14ac:dyDescent="0.35">
      <c r="FW19852" s="128"/>
      <c r="FX19852" s="128"/>
      <c r="FY19852" s="129"/>
      <c r="GA19852" s="128"/>
    </row>
    <row r="19853" spans="179:183" x14ac:dyDescent="0.35">
      <c r="FW19853" s="128"/>
      <c r="FX19853" s="128"/>
      <c r="FY19853" s="129"/>
      <c r="GA19853" s="128"/>
    </row>
    <row r="19854" spans="179:183" x14ac:dyDescent="0.35">
      <c r="FW19854" s="128"/>
      <c r="FX19854" s="128"/>
      <c r="FY19854" s="129"/>
      <c r="GA19854" s="128"/>
    </row>
    <row r="19855" spans="179:183" x14ac:dyDescent="0.35">
      <c r="FW19855" s="128"/>
      <c r="FX19855" s="128"/>
      <c r="FY19855" s="129"/>
      <c r="GA19855" s="128"/>
    </row>
    <row r="19856" spans="179:183" x14ac:dyDescent="0.35">
      <c r="FW19856" s="128"/>
      <c r="FX19856" s="128"/>
      <c r="FY19856" s="129"/>
      <c r="GA19856" s="128"/>
    </row>
    <row r="19857" spans="179:183" x14ac:dyDescent="0.35">
      <c r="FW19857" s="128"/>
      <c r="FX19857" s="128"/>
      <c r="FY19857" s="129"/>
      <c r="GA19857" s="128"/>
    </row>
    <row r="19858" spans="179:183" x14ac:dyDescent="0.35">
      <c r="FW19858" s="128"/>
      <c r="FX19858" s="128"/>
      <c r="FY19858" s="129"/>
      <c r="GA19858" s="128"/>
    </row>
    <row r="19859" spans="179:183" x14ac:dyDescent="0.35">
      <c r="FW19859" s="128"/>
      <c r="FX19859" s="128"/>
      <c r="FY19859" s="129"/>
      <c r="GA19859" s="128"/>
    </row>
    <row r="19860" spans="179:183" x14ac:dyDescent="0.35">
      <c r="FW19860" s="128"/>
      <c r="FX19860" s="128"/>
      <c r="FY19860" s="129"/>
      <c r="GA19860" s="128"/>
    </row>
    <row r="19861" spans="179:183" x14ac:dyDescent="0.35">
      <c r="FW19861" s="128"/>
      <c r="FX19861" s="128"/>
      <c r="FY19861" s="129"/>
      <c r="GA19861" s="128"/>
    </row>
    <row r="19862" spans="179:183" x14ac:dyDescent="0.35">
      <c r="FW19862" s="128"/>
      <c r="FX19862" s="128"/>
      <c r="FY19862" s="129"/>
      <c r="GA19862" s="128"/>
    </row>
    <row r="19863" spans="179:183" x14ac:dyDescent="0.35">
      <c r="FW19863" s="128"/>
      <c r="FX19863" s="128"/>
      <c r="FY19863" s="129"/>
      <c r="GA19863" s="128"/>
    </row>
    <row r="19864" spans="179:183" x14ac:dyDescent="0.35">
      <c r="FW19864" s="128"/>
      <c r="FX19864" s="128"/>
      <c r="FY19864" s="129"/>
      <c r="GA19864" s="128"/>
    </row>
    <row r="19865" spans="179:183" x14ac:dyDescent="0.35">
      <c r="FW19865" s="128"/>
      <c r="FX19865" s="128"/>
      <c r="FY19865" s="129"/>
      <c r="GA19865" s="128"/>
    </row>
    <row r="19866" spans="179:183" x14ac:dyDescent="0.35">
      <c r="FW19866" s="128"/>
      <c r="FX19866" s="128"/>
      <c r="FY19866" s="129"/>
      <c r="GA19866" s="128"/>
    </row>
    <row r="19867" spans="179:183" x14ac:dyDescent="0.35">
      <c r="FW19867" s="128"/>
      <c r="FX19867" s="128"/>
      <c r="FY19867" s="129"/>
      <c r="GA19867" s="128"/>
    </row>
    <row r="19868" spans="179:183" x14ac:dyDescent="0.35">
      <c r="FW19868" s="128"/>
      <c r="FX19868" s="128"/>
      <c r="FY19868" s="129"/>
      <c r="GA19868" s="128"/>
    </row>
    <row r="19869" spans="179:183" x14ac:dyDescent="0.35">
      <c r="FW19869" s="128"/>
      <c r="FX19869" s="128"/>
      <c r="FY19869" s="129"/>
      <c r="GA19869" s="128"/>
    </row>
    <row r="19870" spans="179:183" x14ac:dyDescent="0.35">
      <c r="FW19870" s="128"/>
      <c r="FX19870" s="128"/>
      <c r="FY19870" s="129"/>
      <c r="GA19870" s="128"/>
    </row>
    <row r="19871" spans="179:183" x14ac:dyDescent="0.35">
      <c r="FW19871" s="128"/>
      <c r="FX19871" s="128"/>
      <c r="FY19871" s="129"/>
      <c r="GA19871" s="128"/>
    </row>
    <row r="19872" spans="179:183" x14ac:dyDescent="0.35">
      <c r="FW19872" s="128"/>
      <c r="FX19872" s="128"/>
      <c r="FY19872" s="129"/>
      <c r="GA19872" s="128"/>
    </row>
    <row r="19873" spans="179:183" x14ac:dyDescent="0.35">
      <c r="FW19873" s="128"/>
      <c r="FX19873" s="128"/>
      <c r="FY19873" s="129"/>
      <c r="GA19873" s="128"/>
    </row>
    <row r="19874" spans="179:183" x14ac:dyDescent="0.35">
      <c r="FW19874" s="128"/>
      <c r="FX19874" s="128"/>
      <c r="FY19874" s="129"/>
      <c r="GA19874" s="128"/>
    </row>
    <row r="19875" spans="179:183" x14ac:dyDescent="0.35">
      <c r="FW19875" s="128"/>
      <c r="FX19875" s="128"/>
      <c r="FY19875" s="129"/>
      <c r="GA19875" s="128"/>
    </row>
    <row r="19876" spans="179:183" x14ac:dyDescent="0.35">
      <c r="FW19876" s="128"/>
      <c r="FX19876" s="128"/>
      <c r="FY19876" s="129"/>
      <c r="GA19876" s="128"/>
    </row>
    <row r="19877" spans="179:183" x14ac:dyDescent="0.35">
      <c r="FW19877" s="128"/>
      <c r="FX19877" s="128"/>
      <c r="FY19877" s="129"/>
      <c r="GA19877" s="128"/>
    </row>
    <row r="19878" spans="179:183" x14ac:dyDescent="0.35">
      <c r="FW19878" s="128"/>
      <c r="FX19878" s="128"/>
      <c r="FY19878" s="129"/>
      <c r="GA19878" s="128"/>
    </row>
    <row r="19879" spans="179:183" x14ac:dyDescent="0.35">
      <c r="FW19879" s="128"/>
      <c r="FX19879" s="128"/>
      <c r="FY19879" s="129"/>
      <c r="GA19879" s="128"/>
    </row>
    <row r="19880" spans="179:183" x14ac:dyDescent="0.35">
      <c r="FW19880" s="128"/>
      <c r="FX19880" s="128"/>
      <c r="FY19880" s="129"/>
      <c r="GA19880" s="128"/>
    </row>
    <row r="19881" spans="179:183" x14ac:dyDescent="0.35">
      <c r="FW19881" s="128"/>
      <c r="FX19881" s="128"/>
      <c r="FY19881" s="129"/>
      <c r="GA19881" s="128"/>
    </row>
    <row r="19882" spans="179:183" x14ac:dyDescent="0.35">
      <c r="FW19882" s="128"/>
      <c r="FX19882" s="128"/>
      <c r="FY19882" s="129"/>
      <c r="GA19882" s="128"/>
    </row>
    <row r="19883" spans="179:183" x14ac:dyDescent="0.35">
      <c r="FW19883" s="128"/>
      <c r="FX19883" s="128"/>
      <c r="FY19883" s="129"/>
      <c r="GA19883" s="128"/>
    </row>
    <row r="19884" spans="179:183" x14ac:dyDescent="0.35">
      <c r="FW19884" s="128"/>
      <c r="FX19884" s="128"/>
      <c r="FY19884" s="129"/>
      <c r="GA19884" s="128"/>
    </row>
    <row r="19885" spans="179:183" x14ac:dyDescent="0.35">
      <c r="FW19885" s="128"/>
      <c r="FX19885" s="128"/>
      <c r="FY19885" s="129"/>
      <c r="GA19885" s="128"/>
    </row>
    <row r="19886" spans="179:183" x14ac:dyDescent="0.35">
      <c r="FW19886" s="128"/>
      <c r="FX19886" s="128"/>
      <c r="FY19886" s="129"/>
      <c r="GA19886" s="128"/>
    </row>
    <row r="19887" spans="179:183" x14ac:dyDescent="0.35">
      <c r="FW19887" s="128"/>
      <c r="FX19887" s="128"/>
      <c r="FY19887" s="129"/>
      <c r="GA19887" s="128"/>
    </row>
    <row r="19888" spans="179:183" x14ac:dyDescent="0.35">
      <c r="FW19888" s="128"/>
      <c r="FX19888" s="128"/>
      <c r="FY19888" s="129"/>
      <c r="GA19888" s="128"/>
    </row>
    <row r="19889" spans="179:183" x14ac:dyDescent="0.35">
      <c r="FW19889" s="128"/>
      <c r="FX19889" s="128"/>
      <c r="FY19889" s="129"/>
      <c r="GA19889" s="128"/>
    </row>
    <row r="19890" spans="179:183" x14ac:dyDescent="0.35">
      <c r="FW19890" s="128"/>
      <c r="FX19890" s="128"/>
      <c r="FY19890" s="129"/>
      <c r="GA19890" s="128"/>
    </row>
    <row r="19891" spans="179:183" x14ac:dyDescent="0.35">
      <c r="FW19891" s="128"/>
      <c r="FX19891" s="128"/>
      <c r="FY19891" s="129"/>
      <c r="GA19891" s="128"/>
    </row>
    <row r="19892" spans="179:183" x14ac:dyDescent="0.35">
      <c r="FW19892" s="128"/>
      <c r="FX19892" s="128"/>
      <c r="FY19892" s="129"/>
      <c r="GA19892" s="128"/>
    </row>
    <row r="19893" spans="179:183" x14ac:dyDescent="0.35">
      <c r="FW19893" s="128"/>
      <c r="FX19893" s="128"/>
      <c r="FY19893" s="129"/>
      <c r="GA19893" s="128"/>
    </row>
    <row r="19894" spans="179:183" x14ac:dyDescent="0.35">
      <c r="FW19894" s="128"/>
      <c r="FX19894" s="128"/>
      <c r="FY19894" s="129"/>
      <c r="GA19894" s="128"/>
    </row>
    <row r="19895" spans="179:183" x14ac:dyDescent="0.35">
      <c r="FW19895" s="128"/>
      <c r="FX19895" s="128"/>
      <c r="FY19895" s="129"/>
      <c r="GA19895" s="128"/>
    </row>
    <row r="19896" spans="179:183" x14ac:dyDescent="0.35">
      <c r="FW19896" s="128"/>
      <c r="FX19896" s="128"/>
      <c r="FY19896" s="129"/>
      <c r="GA19896" s="128"/>
    </row>
    <row r="19897" spans="179:183" x14ac:dyDescent="0.35">
      <c r="FW19897" s="128"/>
      <c r="FX19897" s="128"/>
      <c r="FY19897" s="129"/>
      <c r="GA19897" s="128"/>
    </row>
    <row r="19898" spans="179:183" x14ac:dyDescent="0.35">
      <c r="FW19898" s="128"/>
      <c r="FX19898" s="128"/>
      <c r="FY19898" s="129"/>
      <c r="GA19898" s="128"/>
    </row>
    <row r="19899" spans="179:183" x14ac:dyDescent="0.35">
      <c r="FW19899" s="128"/>
      <c r="FX19899" s="128"/>
      <c r="FY19899" s="129"/>
      <c r="GA19899" s="128"/>
    </row>
    <row r="19900" spans="179:183" x14ac:dyDescent="0.35">
      <c r="FW19900" s="128"/>
      <c r="FX19900" s="128"/>
      <c r="FY19900" s="129"/>
      <c r="GA19900" s="128"/>
    </row>
    <row r="19901" spans="179:183" x14ac:dyDescent="0.35">
      <c r="FW19901" s="128"/>
      <c r="FX19901" s="128"/>
      <c r="FY19901" s="129"/>
      <c r="GA19901" s="128"/>
    </row>
    <row r="19902" spans="179:183" x14ac:dyDescent="0.35">
      <c r="FW19902" s="128"/>
      <c r="FX19902" s="128"/>
      <c r="FY19902" s="129"/>
      <c r="GA19902" s="128"/>
    </row>
    <row r="19903" spans="179:183" x14ac:dyDescent="0.35">
      <c r="FW19903" s="128"/>
      <c r="FX19903" s="128"/>
      <c r="FY19903" s="129"/>
      <c r="GA19903" s="128"/>
    </row>
    <row r="19904" spans="179:183" x14ac:dyDescent="0.35">
      <c r="FW19904" s="128"/>
      <c r="FX19904" s="128"/>
      <c r="FY19904" s="129"/>
      <c r="GA19904" s="128"/>
    </row>
    <row r="19905" spans="179:183" x14ac:dyDescent="0.35">
      <c r="FW19905" s="128"/>
      <c r="FX19905" s="128"/>
      <c r="FY19905" s="129"/>
      <c r="GA19905" s="128"/>
    </row>
    <row r="19906" spans="179:183" x14ac:dyDescent="0.35">
      <c r="FW19906" s="128"/>
      <c r="FX19906" s="128"/>
      <c r="FY19906" s="129"/>
      <c r="GA19906" s="128"/>
    </row>
    <row r="19907" spans="179:183" x14ac:dyDescent="0.35">
      <c r="FW19907" s="128"/>
      <c r="FX19907" s="128"/>
      <c r="FY19907" s="129"/>
      <c r="GA19907" s="128"/>
    </row>
    <row r="19908" spans="179:183" x14ac:dyDescent="0.35">
      <c r="FW19908" s="128"/>
      <c r="FX19908" s="128"/>
      <c r="FY19908" s="129"/>
      <c r="GA19908" s="128"/>
    </row>
    <row r="19909" spans="179:183" x14ac:dyDescent="0.35">
      <c r="FW19909" s="128"/>
      <c r="FX19909" s="128"/>
      <c r="FY19909" s="129"/>
      <c r="GA19909" s="128"/>
    </row>
    <row r="19910" spans="179:183" x14ac:dyDescent="0.35">
      <c r="FW19910" s="128"/>
      <c r="FX19910" s="128"/>
      <c r="FY19910" s="129"/>
      <c r="GA19910" s="128"/>
    </row>
    <row r="19911" spans="179:183" x14ac:dyDescent="0.35">
      <c r="FW19911" s="128"/>
      <c r="FX19911" s="128"/>
      <c r="FY19911" s="129"/>
      <c r="GA19911" s="128"/>
    </row>
    <row r="19912" spans="179:183" x14ac:dyDescent="0.35">
      <c r="FW19912" s="128"/>
      <c r="FX19912" s="128"/>
      <c r="FY19912" s="129"/>
      <c r="GA19912" s="128"/>
    </row>
    <row r="19913" spans="179:183" x14ac:dyDescent="0.35">
      <c r="FW19913" s="128"/>
      <c r="FX19913" s="128"/>
      <c r="FY19913" s="129"/>
      <c r="GA19913" s="128"/>
    </row>
    <row r="19914" spans="179:183" x14ac:dyDescent="0.35">
      <c r="FW19914" s="128"/>
      <c r="FX19914" s="128"/>
      <c r="FY19914" s="129"/>
      <c r="GA19914" s="128"/>
    </row>
    <row r="19915" spans="179:183" x14ac:dyDescent="0.35">
      <c r="FW19915" s="128"/>
      <c r="FX19915" s="128"/>
      <c r="FY19915" s="129"/>
      <c r="GA19915" s="128"/>
    </row>
    <row r="19916" spans="179:183" x14ac:dyDescent="0.35">
      <c r="FW19916" s="128"/>
      <c r="FX19916" s="128"/>
      <c r="FY19916" s="129"/>
      <c r="GA19916" s="128"/>
    </row>
    <row r="19917" spans="179:183" x14ac:dyDescent="0.35">
      <c r="FW19917" s="128"/>
      <c r="FX19917" s="128"/>
      <c r="FY19917" s="129"/>
      <c r="GA19917" s="128"/>
    </row>
    <row r="19918" spans="179:183" x14ac:dyDescent="0.35">
      <c r="FW19918" s="128"/>
      <c r="FX19918" s="128"/>
      <c r="FY19918" s="129"/>
      <c r="GA19918" s="128"/>
    </row>
    <row r="19919" spans="179:183" x14ac:dyDescent="0.35">
      <c r="FW19919" s="128"/>
      <c r="FX19919" s="128"/>
      <c r="FY19919" s="129"/>
      <c r="GA19919" s="128"/>
    </row>
    <row r="19920" spans="179:183" x14ac:dyDescent="0.35">
      <c r="FW19920" s="128"/>
      <c r="FX19920" s="128"/>
      <c r="FY19920" s="129"/>
      <c r="GA19920" s="128"/>
    </row>
    <row r="19921" spans="179:183" x14ac:dyDescent="0.35">
      <c r="FW19921" s="128"/>
      <c r="FX19921" s="128"/>
      <c r="FY19921" s="129"/>
      <c r="GA19921" s="128"/>
    </row>
    <row r="19922" spans="179:183" x14ac:dyDescent="0.35">
      <c r="FW19922" s="128"/>
      <c r="FX19922" s="128"/>
      <c r="FY19922" s="129"/>
      <c r="GA19922" s="128"/>
    </row>
    <row r="19923" spans="179:183" x14ac:dyDescent="0.35">
      <c r="FW19923" s="128"/>
      <c r="FX19923" s="128"/>
      <c r="FY19923" s="129"/>
      <c r="GA19923" s="128"/>
    </row>
    <row r="19924" spans="179:183" x14ac:dyDescent="0.35">
      <c r="FW19924" s="128"/>
      <c r="FX19924" s="128"/>
      <c r="FY19924" s="129"/>
      <c r="GA19924" s="128"/>
    </row>
    <row r="19925" spans="179:183" x14ac:dyDescent="0.35">
      <c r="FW19925" s="128"/>
      <c r="FX19925" s="128"/>
      <c r="FY19925" s="129"/>
      <c r="GA19925" s="128"/>
    </row>
    <row r="19926" spans="179:183" x14ac:dyDescent="0.35">
      <c r="FW19926" s="128"/>
      <c r="FX19926" s="128"/>
      <c r="FY19926" s="129"/>
      <c r="GA19926" s="128"/>
    </row>
    <row r="19927" spans="179:183" x14ac:dyDescent="0.35">
      <c r="FW19927" s="128"/>
      <c r="FX19927" s="128"/>
      <c r="FY19927" s="129"/>
      <c r="GA19927" s="128"/>
    </row>
    <row r="19928" spans="179:183" x14ac:dyDescent="0.35">
      <c r="FW19928" s="128"/>
      <c r="FX19928" s="128"/>
      <c r="FY19928" s="129"/>
      <c r="GA19928" s="128"/>
    </row>
    <row r="19929" spans="179:183" x14ac:dyDescent="0.35">
      <c r="FW19929" s="128"/>
      <c r="FX19929" s="128"/>
      <c r="FY19929" s="129"/>
      <c r="GA19929" s="128"/>
    </row>
    <row r="19930" spans="179:183" x14ac:dyDescent="0.35">
      <c r="FW19930" s="128"/>
      <c r="FX19930" s="128"/>
      <c r="FY19930" s="129"/>
      <c r="GA19930" s="128"/>
    </row>
    <row r="19931" spans="179:183" x14ac:dyDescent="0.35">
      <c r="FW19931" s="128"/>
      <c r="FX19931" s="128"/>
      <c r="FY19931" s="129"/>
      <c r="GA19931" s="128"/>
    </row>
    <row r="19932" spans="179:183" x14ac:dyDescent="0.35">
      <c r="FW19932" s="128"/>
      <c r="FX19932" s="128"/>
      <c r="FY19932" s="129"/>
      <c r="GA19932" s="128"/>
    </row>
    <row r="19933" spans="179:183" x14ac:dyDescent="0.35">
      <c r="FW19933" s="128"/>
      <c r="FX19933" s="128"/>
      <c r="FY19933" s="129"/>
      <c r="GA19933" s="128"/>
    </row>
    <row r="19934" spans="179:183" x14ac:dyDescent="0.35">
      <c r="FW19934" s="128"/>
      <c r="FX19934" s="128"/>
      <c r="FY19934" s="129"/>
      <c r="GA19934" s="128"/>
    </row>
    <row r="19935" spans="179:183" x14ac:dyDescent="0.35">
      <c r="FW19935" s="128"/>
      <c r="FX19935" s="128"/>
      <c r="FY19935" s="129"/>
      <c r="GA19935" s="128"/>
    </row>
    <row r="19936" spans="179:183" x14ac:dyDescent="0.35">
      <c r="FW19936" s="128"/>
      <c r="FX19936" s="128"/>
      <c r="FY19936" s="129"/>
      <c r="GA19936" s="128"/>
    </row>
    <row r="19937" spans="179:183" x14ac:dyDescent="0.35">
      <c r="FW19937" s="128"/>
      <c r="FX19937" s="128"/>
      <c r="FY19937" s="129"/>
      <c r="GA19937" s="128"/>
    </row>
    <row r="19938" spans="179:183" x14ac:dyDescent="0.35">
      <c r="FW19938" s="128"/>
      <c r="FX19938" s="128"/>
      <c r="FY19938" s="129"/>
      <c r="GA19938" s="128"/>
    </row>
    <row r="19939" spans="179:183" x14ac:dyDescent="0.35">
      <c r="FW19939" s="128"/>
      <c r="FX19939" s="128"/>
      <c r="FY19939" s="129"/>
      <c r="GA19939" s="128"/>
    </row>
    <row r="19940" spans="179:183" x14ac:dyDescent="0.35">
      <c r="FW19940" s="128"/>
      <c r="FX19940" s="128"/>
      <c r="FY19940" s="129"/>
      <c r="GA19940" s="128"/>
    </row>
    <row r="19941" spans="179:183" x14ac:dyDescent="0.35">
      <c r="FW19941" s="128"/>
      <c r="FX19941" s="128"/>
      <c r="FY19941" s="129"/>
      <c r="GA19941" s="128"/>
    </row>
    <row r="19942" spans="179:183" x14ac:dyDescent="0.35">
      <c r="FW19942" s="128"/>
      <c r="FX19942" s="128"/>
      <c r="FY19942" s="129"/>
      <c r="GA19942" s="128"/>
    </row>
    <row r="19943" spans="179:183" x14ac:dyDescent="0.35">
      <c r="FW19943" s="128"/>
      <c r="FX19943" s="128"/>
      <c r="FY19943" s="129"/>
      <c r="GA19943" s="128"/>
    </row>
    <row r="19944" spans="179:183" x14ac:dyDescent="0.35">
      <c r="FW19944" s="128"/>
      <c r="FX19944" s="128"/>
      <c r="FY19944" s="129"/>
      <c r="GA19944" s="128"/>
    </row>
    <row r="19945" spans="179:183" x14ac:dyDescent="0.35">
      <c r="FW19945" s="128"/>
      <c r="FX19945" s="128"/>
      <c r="FY19945" s="129"/>
      <c r="GA19945" s="128"/>
    </row>
    <row r="19946" spans="179:183" x14ac:dyDescent="0.35">
      <c r="FW19946" s="128"/>
      <c r="FX19946" s="128"/>
      <c r="FY19946" s="129"/>
      <c r="GA19946" s="128"/>
    </row>
    <row r="19947" spans="179:183" x14ac:dyDescent="0.35">
      <c r="FW19947" s="128"/>
      <c r="FX19947" s="128"/>
      <c r="FY19947" s="129"/>
      <c r="GA19947" s="128"/>
    </row>
    <row r="19948" spans="179:183" x14ac:dyDescent="0.35">
      <c r="FW19948" s="128"/>
      <c r="FX19948" s="128"/>
      <c r="FY19948" s="129"/>
      <c r="GA19948" s="128"/>
    </row>
    <row r="19949" spans="179:183" x14ac:dyDescent="0.35">
      <c r="FW19949" s="128"/>
      <c r="FX19949" s="128"/>
      <c r="FY19949" s="129"/>
      <c r="GA19949" s="128"/>
    </row>
    <row r="19950" spans="179:183" x14ac:dyDescent="0.35">
      <c r="FW19950" s="128"/>
      <c r="FX19950" s="128"/>
      <c r="FY19950" s="129"/>
      <c r="GA19950" s="128"/>
    </row>
    <row r="19951" spans="179:183" x14ac:dyDescent="0.35">
      <c r="FW19951" s="128"/>
      <c r="FX19951" s="128"/>
      <c r="FY19951" s="129"/>
      <c r="GA19951" s="128"/>
    </row>
    <row r="19952" spans="179:183" x14ac:dyDescent="0.35">
      <c r="FW19952" s="128"/>
      <c r="FX19952" s="128"/>
      <c r="FY19952" s="129"/>
      <c r="GA19952" s="128"/>
    </row>
    <row r="19953" spans="179:183" x14ac:dyDescent="0.35">
      <c r="FW19953" s="128"/>
      <c r="FX19953" s="128"/>
      <c r="FY19953" s="129"/>
      <c r="GA19953" s="128"/>
    </row>
    <row r="19954" spans="179:183" x14ac:dyDescent="0.35">
      <c r="FW19954" s="128"/>
      <c r="FX19954" s="128"/>
      <c r="FY19954" s="129"/>
      <c r="GA19954" s="128"/>
    </row>
    <row r="19955" spans="179:183" x14ac:dyDescent="0.35">
      <c r="FW19955" s="128"/>
      <c r="FX19955" s="128"/>
      <c r="FY19955" s="129"/>
      <c r="GA19955" s="128"/>
    </row>
    <row r="19956" spans="179:183" x14ac:dyDescent="0.35">
      <c r="FW19956" s="128"/>
      <c r="FX19956" s="128"/>
      <c r="FY19956" s="129"/>
      <c r="GA19956" s="128"/>
    </row>
    <row r="19957" spans="179:183" x14ac:dyDescent="0.35">
      <c r="FW19957" s="128"/>
      <c r="FX19957" s="128"/>
      <c r="FY19957" s="129"/>
      <c r="GA19957" s="128"/>
    </row>
    <row r="19958" spans="179:183" x14ac:dyDescent="0.35">
      <c r="FW19958" s="128"/>
      <c r="FX19958" s="128"/>
      <c r="FY19958" s="129"/>
      <c r="GA19958" s="128"/>
    </row>
    <row r="19959" spans="179:183" x14ac:dyDescent="0.35">
      <c r="FW19959" s="128"/>
      <c r="FX19959" s="128"/>
      <c r="FY19959" s="129"/>
      <c r="GA19959" s="128"/>
    </row>
    <row r="19960" spans="179:183" x14ac:dyDescent="0.35">
      <c r="FW19960" s="128"/>
      <c r="FX19960" s="128"/>
      <c r="FY19960" s="129"/>
      <c r="GA19960" s="128"/>
    </row>
    <row r="19961" spans="179:183" x14ac:dyDescent="0.35">
      <c r="FW19961" s="128"/>
      <c r="FX19961" s="128"/>
      <c r="FY19961" s="129"/>
      <c r="GA19961" s="128"/>
    </row>
    <row r="19962" spans="179:183" x14ac:dyDescent="0.35">
      <c r="FW19962" s="128"/>
      <c r="FX19962" s="128"/>
      <c r="FY19962" s="129"/>
      <c r="GA19962" s="128"/>
    </row>
    <row r="19963" spans="179:183" x14ac:dyDescent="0.35">
      <c r="FW19963" s="128"/>
      <c r="FX19963" s="128"/>
      <c r="FY19963" s="129"/>
      <c r="GA19963" s="128"/>
    </row>
    <row r="19964" spans="179:183" x14ac:dyDescent="0.35">
      <c r="FW19964" s="128"/>
      <c r="FX19964" s="128"/>
      <c r="FY19964" s="129"/>
      <c r="GA19964" s="128"/>
    </row>
    <row r="19965" spans="179:183" x14ac:dyDescent="0.35">
      <c r="FW19965" s="128"/>
      <c r="FX19965" s="128"/>
      <c r="FY19965" s="129"/>
      <c r="GA19965" s="128"/>
    </row>
    <row r="19966" spans="179:183" x14ac:dyDescent="0.35">
      <c r="FW19966" s="128"/>
      <c r="FX19966" s="128"/>
      <c r="FY19966" s="129"/>
      <c r="GA19966" s="128"/>
    </row>
    <row r="19967" spans="179:183" x14ac:dyDescent="0.35">
      <c r="FW19967" s="128"/>
      <c r="FX19967" s="128"/>
      <c r="FY19967" s="129"/>
      <c r="GA19967" s="128"/>
    </row>
    <row r="19968" spans="179:183" x14ac:dyDescent="0.35">
      <c r="FW19968" s="128"/>
      <c r="FX19968" s="128"/>
      <c r="FY19968" s="129"/>
      <c r="GA19968" s="128"/>
    </row>
    <row r="19969" spans="179:183" x14ac:dyDescent="0.35">
      <c r="FW19969" s="128"/>
      <c r="FX19969" s="128"/>
      <c r="FY19969" s="129"/>
      <c r="GA19969" s="128"/>
    </row>
    <row r="19970" spans="179:183" x14ac:dyDescent="0.35">
      <c r="FW19970" s="128"/>
      <c r="FX19970" s="128"/>
      <c r="FY19970" s="129"/>
      <c r="GA19970" s="128"/>
    </row>
    <row r="19971" spans="179:183" x14ac:dyDescent="0.35">
      <c r="FW19971" s="128"/>
      <c r="FX19971" s="128"/>
      <c r="FY19971" s="129"/>
      <c r="GA19971" s="128"/>
    </row>
    <row r="19972" spans="179:183" x14ac:dyDescent="0.35">
      <c r="FW19972" s="128"/>
      <c r="FX19972" s="128"/>
      <c r="FY19972" s="129"/>
      <c r="GA19972" s="128"/>
    </row>
    <row r="19973" spans="179:183" x14ac:dyDescent="0.35">
      <c r="FW19973" s="128"/>
      <c r="FX19973" s="128"/>
      <c r="FY19973" s="129"/>
      <c r="GA19973" s="128"/>
    </row>
    <row r="19974" spans="179:183" x14ac:dyDescent="0.35">
      <c r="FW19974" s="128"/>
      <c r="FX19974" s="128"/>
      <c r="FY19974" s="129"/>
      <c r="GA19974" s="128"/>
    </row>
    <row r="19975" spans="179:183" x14ac:dyDescent="0.35">
      <c r="FW19975" s="128"/>
      <c r="FX19975" s="128"/>
      <c r="FY19975" s="129"/>
      <c r="GA19975" s="128"/>
    </row>
    <row r="19976" spans="179:183" x14ac:dyDescent="0.35">
      <c r="FW19976" s="128"/>
      <c r="FX19976" s="128"/>
      <c r="FY19976" s="129"/>
      <c r="GA19976" s="128"/>
    </row>
    <row r="19977" spans="179:183" x14ac:dyDescent="0.35">
      <c r="FW19977" s="128"/>
      <c r="FX19977" s="128"/>
      <c r="FY19977" s="129"/>
      <c r="GA19977" s="128"/>
    </row>
    <row r="19978" spans="179:183" x14ac:dyDescent="0.35">
      <c r="FW19978" s="128"/>
      <c r="FX19978" s="128"/>
      <c r="FY19978" s="129"/>
      <c r="GA19978" s="128"/>
    </row>
    <row r="19979" spans="179:183" x14ac:dyDescent="0.35">
      <c r="FW19979" s="128"/>
      <c r="FX19979" s="128"/>
      <c r="FY19979" s="129"/>
      <c r="GA19979" s="128"/>
    </row>
    <row r="19980" spans="179:183" x14ac:dyDescent="0.35">
      <c r="FW19980" s="128"/>
      <c r="FX19980" s="128"/>
      <c r="FY19980" s="129"/>
      <c r="GA19980" s="128"/>
    </row>
    <row r="19981" spans="179:183" x14ac:dyDescent="0.35">
      <c r="FW19981" s="128"/>
      <c r="FX19981" s="128"/>
      <c r="FY19981" s="129"/>
      <c r="GA19981" s="128"/>
    </row>
    <row r="19982" spans="179:183" x14ac:dyDescent="0.35">
      <c r="FW19982" s="128"/>
      <c r="FX19982" s="128"/>
      <c r="FY19982" s="129"/>
      <c r="GA19982" s="128"/>
    </row>
    <row r="19983" spans="179:183" x14ac:dyDescent="0.35">
      <c r="FW19983" s="128"/>
      <c r="FX19983" s="128"/>
      <c r="FY19983" s="129"/>
      <c r="GA19983" s="128"/>
    </row>
    <row r="19984" spans="179:183" x14ac:dyDescent="0.35">
      <c r="FW19984" s="128"/>
      <c r="FX19984" s="128"/>
      <c r="FY19984" s="129"/>
      <c r="GA19984" s="128"/>
    </row>
    <row r="19985" spans="179:183" x14ac:dyDescent="0.35">
      <c r="FW19985" s="128"/>
      <c r="FX19985" s="128"/>
      <c r="FY19985" s="129"/>
      <c r="GA19985" s="128"/>
    </row>
    <row r="19986" spans="179:183" x14ac:dyDescent="0.35">
      <c r="FW19986" s="128"/>
      <c r="FX19986" s="128"/>
      <c r="FY19986" s="129"/>
      <c r="GA19986" s="128"/>
    </row>
    <row r="19987" spans="179:183" x14ac:dyDescent="0.35">
      <c r="FW19987" s="128"/>
      <c r="FX19987" s="128"/>
      <c r="FY19987" s="129"/>
      <c r="GA19987" s="128"/>
    </row>
    <row r="19988" spans="179:183" x14ac:dyDescent="0.35">
      <c r="FW19988" s="128"/>
      <c r="FX19988" s="128"/>
      <c r="FY19988" s="129"/>
      <c r="GA19988" s="128"/>
    </row>
    <row r="19989" spans="179:183" x14ac:dyDescent="0.35">
      <c r="FW19989" s="128"/>
      <c r="FX19989" s="128"/>
      <c r="FY19989" s="129"/>
      <c r="GA19989" s="128"/>
    </row>
    <row r="19990" spans="179:183" x14ac:dyDescent="0.35">
      <c r="FW19990" s="128"/>
      <c r="FX19990" s="128"/>
      <c r="FY19990" s="129"/>
      <c r="GA19990" s="128"/>
    </row>
    <row r="19991" spans="179:183" x14ac:dyDescent="0.35">
      <c r="FW19991" s="128"/>
      <c r="FX19991" s="128"/>
      <c r="FY19991" s="129"/>
      <c r="GA19991" s="128"/>
    </row>
    <row r="19992" spans="179:183" x14ac:dyDescent="0.35">
      <c r="FW19992" s="128"/>
      <c r="FX19992" s="128"/>
      <c r="FY19992" s="129"/>
      <c r="GA19992" s="128"/>
    </row>
    <row r="19993" spans="179:183" x14ac:dyDescent="0.35">
      <c r="FW19993" s="128"/>
      <c r="FX19993" s="128"/>
      <c r="FY19993" s="129"/>
      <c r="GA19993" s="128"/>
    </row>
    <row r="19994" spans="179:183" x14ac:dyDescent="0.35">
      <c r="FW19994" s="128"/>
      <c r="FX19994" s="128"/>
      <c r="FY19994" s="129"/>
      <c r="GA19994" s="128"/>
    </row>
    <row r="19995" spans="179:183" x14ac:dyDescent="0.35">
      <c r="FW19995" s="128"/>
      <c r="FX19995" s="128"/>
      <c r="FY19995" s="129"/>
      <c r="GA19995" s="128"/>
    </row>
    <row r="19996" spans="179:183" x14ac:dyDescent="0.35">
      <c r="FW19996" s="128"/>
      <c r="FX19996" s="128"/>
      <c r="FY19996" s="129"/>
      <c r="GA19996" s="128"/>
    </row>
    <row r="19997" spans="179:183" x14ac:dyDescent="0.35">
      <c r="FW19997" s="128"/>
      <c r="FX19997" s="128"/>
      <c r="FY19997" s="129"/>
      <c r="GA19997" s="128"/>
    </row>
    <row r="19998" spans="179:183" x14ac:dyDescent="0.35">
      <c r="FW19998" s="128"/>
      <c r="FX19998" s="128"/>
      <c r="FY19998" s="129"/>
      <c r="GA19998" s="128"/>
    </row>
    <row r="19999" spans="179:183" x14ac:dyDescent="0.35">
      <c r="FW19999" s="128"/>
      <c r="FX19999" s="128"/>
      <c r="FY19999" s="129"/>
      <c r="GA19999" s="128"/>
    </row>
    <row r="20000" spans="179:183" x14ac:dyDescent="0.35">
      <c r="FW20000" s="128"/>
      <c r="FX20000" s="128"/>
      <c r="FY20000" s="129"/>
      <c r="GA20000" s="128"/>
    </row>
    <row r="20001" spans="179:183" x14ac:dyDescent="0.35">
      <c r="FW20001" s="128"/>
      <c r="FX20001" s="128"/>
      <c r="FY20001" s="129"/>
      <c r="GA20001" s="128"/>
    </row>
    <row r="20002" spans="179:183" x14ac:dyDescent="0.35">
      <c r="FW20002" s="128"/>
      <c r="FX20002" s="128"/>
      <c r="FY20002" s="129"/>
      <c r="GA20002" s="128"/>
    </row>
    <row r="20003" spans="179:183" x14ac:dyDescent="0.35">
      <c r="FW20003" s="128"/>
      <c r="FX20003" s="128"/>
      <c r="FY20003" s="129"/>
      <c r="GA20003" s="128"/>
    </row>
    <row r="20004" spans="179:183" x14ac:dyDescent="0.35">
      <c r="FW20004" s="128"/>
      <c r="FX20004" s="128"/>
      <c r="FY20004" s="129"/>
      <c r="GA20004" s="128"/>
    </row>
    <row r="20005" spans="179:183" x14ac:dyDescent="0.35">
      <c r="FW20005" s="128"/>
      <c r="FX20005" s="128"/>
      <c r="FY20005" s="129"/>
      <c r="GA20005" s="128"/>
    </row>
    <row r="20006" spans="179:183" x14ac:dyDescent="0.35">
      <c r="FW20006" s="128"/>
      <c r="FX20006" s="128"/>
      <c r="FY20006" s="129"/>
      <c r="GA20006" s="128"/>
    </row>
    <row r="20007" spans="179:183" x14ac:dyDescent="0.35">
      <c r="FW20007" s="128"/>
      <c r="FX20007" s="128"/>
      <c r="FY20007" s="129"/>
      <c r="GA20007" s="128"/>
    </row>
    <row r="20008" spans="179:183" x14ac:dyDescent="0.35">
      <c r="FW20008" s="128"/>
      <c r="FX20008" s="128"/>
      <c r="FY20008" s="129"/>
      <c r="GA20008" s="128"/>
    </row>
    <row r="20009" spans="179:183" x14ac:dyDescent="0.35">
      <c r="FW20009" s="128"/>
      <c r="FX20009" s="128"/>
      <c r="FY20009" s="129"/>
      <c r="GA20009" s="128"/>
    </row>
    <row r="20010" spans="179:183" x14ac:dyDescent="0.35">
      <c r="FW20010" s="128"/>
      <c r="FX20010" s="128"/>
      <c r="FY20010" s="129"/>
      <c r="GA20010" s="128"/>
    </row>
    <row r="20011" spans="179:183" x14ac:dyDescent="0.35">
      <c r="FW20011" s="128"/>
      <c r="FX20011" s="128"/>
      <c r="FY20011" s="129"/>
      <c r="GA20011" s="128"/>
    </row>
    <row r="20012" spans="179:183" x14ac:dyDescent="0.35">
      <c r="FW20012" s="128"/>
      <c r="FX20012" s="128"/>
      <c r="FY20012" s="129"/>
      <c r="GA20012" s="128"/>
    </row>
    <row r="20013" spans="179:183" x14ac:dyDescent="0.35">
      <c r="FW20013" s="128"/>
      <c r="FX20013" s="128"/>
      <c r="FY20013" s="129"/>
      <c r="GA20013" s="128"/>
    </row>
    <row r="20014" spans="179:183" x14ac:dyDescent="0.35">
      <c r="FW20014" s="128"/>
      <c r="FX20014" s="128"/>
      <c r="FY20014" s="129"/>
      <c r="GA20014" s="128"/>
    </row>
    <row r="20015" spans="179:183" x14ac:dyDescent="0.35">
      <c r="FW20015" s="128"/>
      <c r="FX20015" s="128"/>
      <c r="FY20015" s="129"/>
      <c r="GA20015" s="128"/>
    </row>
    <row r="20016" spans="179:183" x14ac:dyDescent="0.35">
      <c r="FW20016" s="128"/>
      <c r="FX20016" s="128"/>
      <c r="FY20016" s="129"/>
      <c r="GA20016" s="128"/>
    </row>
    <row r="20017" spans="179:183" x14ac:dyDescent="0.35">
      <c r="FW20017" s="128"/>
      <c r="FX20017" s="128"/>
      <c r="FY20017" s="129"/>
      <c r="GA20017" s="128"/>
    </row>
    <row r="20018" spans="179:183" x14ac:dyDescent="0.35">
      <c r="FW20018" s="128"/>
      <c r="FX20018" s="128"/>
      <c r="FY20018" s="129"/>
      <c r="GA20018" s="128"/>
    </row>
    <row r="20019" spans="179:183" x14ac:dyDescent="0.35">
      <c r="FW20019" s="128"/>
      <c r="FX20019" s="128"/>
      <c r="FY20019" s="129"/>
      <c r="GA20019" s="128"/>
    </row>
    <row r="20020" spans="179:183" x14ac:dyDescent="0.35">
      <c r="FW20020" s="128"/>
      <c r="FX20020" s="128"/>
      <c r="FY20020" s="129"/>
      <c r="GA20020" s="128"/>
    </row>
    <row r="20021" spans="179:183" x14ac:dyDescent="0.35">
      <c r="FW20021" s="128"/>
      <c r="FX20021" s="128"/>
      <c r="FY20021" s="129"/>
      <c r="GA20021" s="128"/>
    </row>
    <row r="20022" spans="179:183" x14ac:dyDescent="0.35">
      <c r="FW20022" s="128"/>
      <c r="FX20022" s="128"/>
      <c r="FY20022" s="129"/>
      <c r="GA20022" s="128"/>
    </row>
    <row r="20023" spans="179:183" x14ac:dyDescent="0.35">
      <c r="FW20023" s="128"/>
      <c r="FX20023" s="128"/>
      <c r="FY20023" s="129"/>
      <c r="GA20023" s="128"/>
    </row>
    <row r="20024" spans="179:183" x14ac:dyDescent="0.35">
      <c r="FW20024" s="128"/>
      <c r="FX20024" s="128"/>
      <c r="FY20024" s="129"/>
      <c r="GA20024" s="128"/>
    </row>
    <row r="20025" spans="179:183" x14ac:dyDescent="0.35">
      <c r="FW20025" s="128"/>
      <c r="FX20025" s="128"/>
      <c r="FY20025" s="129"/>
      <c r="GA20025" s="128"/>
    </row>
    <row r="20026" spans="179:183" x14ac:dyDescent="0.35">
      <c r="FW20026" s="128"/>
      <c r="FX20026" s="128"/>
      <c r="FY20026" s="129"/>
      <c r="GA20026" s="128"/>
    </row>
    <row r="20027" spans="179:183" x14ac:dyDescent="0.35">
      <c r="FW20027" s="128"/>
      <c r="FX20027" s="128"/>
      <c r="FY20027" s="129"/>
      <c r="GA20027" s="128"/>
    </row>
    <row r="20028" spans="179:183" x14ac:dyDescent="0.35">
      <c r="FW20028" s="128"/>
      <c r="FX20028" s="128"/>
      <c r="FY20028" s="129"/>
      <c r="GA20028" s="128"/>
    </row>
    <row r="20029" spans="179:183" x14ac:dyDescent="0.35">
      <c r="FW20029" s="128"/>
      <c r="FX20029" s="128"/>
      <c r="FY20029" s="129"/>
      <c r="GA20029" s="128"/>
    </row>
    <row r="20030" spans="179:183" x14ac:dyDescent="0.35">
      <c r="FW20030" s="128"/>
      <c r="FX20030" s="128"/>
      <c r="FY20030" s="129"/>
      <c r="GA20030" s="128"/>
    </row>
    <row r="20031" spans="179:183" x14ac:dyDescent="0.35">
      <c r="FW20031" s="128"/>
      <c r="FX20031" s="128"/>
      <c r="FY20031" s="129"/>
      <c r="GA20031" s="128"/>
    </row>
    <row r="20032" spans="179:183" x14ac:dyDescent="0.35">
      <c r="FW20032" s="128"/>
      <c r="FX20032" s="128"/>
      <c r="FY20032" s="129"/>
      <c r="GA20032" s="128"/>
    </row>
    <row r="20033" spans="179:183" x14ac:dyDescent="0.35">
      <c r="FW20033" s="128"/>
      <c r="FX20033" s="128"/>
      <c r="FY20033" s="129"/>
      <c r="GA20033" s="128"/>
    </row>
    <row r="20034" spans="179:183" x14ac:dyDescent="0.35">
      <c r="FW20034" s="128"/>
      <c r="FX20034" s="128"/>
      <c r="FY20034" s="129"/>
      <c r="GA20034" s="128"/>
    </row>
    <row r="20035" spans="179:183" x14ac:dyDescent="0.35">
      <c r="FW20035" s="128"/>
      <c r="FX20035" s="128"/>
      <c r="FY20035" s="129"/>
      <c r="GA20035" s="128"/>
    </row>
    <row r="20036" spans="179:183" x14ac:dyDescent="0.35">
      <c r="FW20036" s="128"/>
      <c r="FX20036" s="128"/>
      <c r="FY20036" s="129"/>
      <c r="GA20036" s="128"/>
    </row>
    <row r="20037" spans="179:183" x14ac:dyDescent="0.35">
      <c r="FW20037" s="128"/>
      <c r="FX20037" s="128"/>
      <c r="FY20037" s="129"/>
      <c r="GA20037" s="128"/>
    </row>
    <row r="20038" spans="179:183" x14ac:dyDescent="0.35">
      <c r="FW20038" s="128"/>
      <c r="FX20038" s="128"/>
      <c r="FY20038" s="129"/>
      <c r="GA20038" s="128"/>
    </row>
    <row r="20039" spans="179:183" x14ac:dyDescent="0.35">
      <c r="FW20039" s="128"/>
      <c r="FX20039" s="128"/>
      <c r="FY20039" s="129"/>
      <c r="GA20039" s="128"/>
    </row>
    <row r="20040" spans="179:183" x14ac:dyDescent="0.35">
      <c r="FW20040" s="128"/>
      <c r="FX20040" s="128"/>
      <c r="FY20040" s="129"/>
      <c r="GA20040" s="128"/>
    </row>
    <row r="20041" spans="179:183" x14ac:dyDescent="0.35">
      <c r="FW20041" s="128"/>
      <c r="FX20041" s="128"/>
      <c r="FY20041" s="129"/>
      <c r="GA20041" s="128"/>
    </row>
    <row r="20042" spans="179:183" x14ac:dyDescent="0.35">
      <c r="FW20042" s="128"/>
      <c r="FX20042" s="128"/>
      <c r="FY20042" s="129"/>
      <c r="GA20042" s="128"/>
    </row>
    <row r="20043" spans="179:183" x14ac:dyDescent="0.35">
      <c r="FW20043" s="128"/>
      <c r="FX20043" s="128"/>
      <c r="FY20043" s="129"/>
      <c r="GA20043" s="128"/>
    </row>
    <row r="20044" spans="179:183" x14ac:dyDescent="0.35">
      <c r="FW20044" s="128"/>
      <c r="FX20044" s="128"/>
      <c r="FY20044" s="129"/>
      <c r="GA20044" s="128"/>
    </row>
    <row r="20045" spans="179:183" x14ac:dyDescent="0.35">
      <c r="FW20045" s="128"/>
      <c r="FX20045" s="128"/>
      <c r="FY20045" s="129"/>
      <c r="GA20045" s="128"/>
    </row>
    <row r="20046" spans="179:183" x14ac:dyDescent="0.35">
      <c r="FW20046" s="128"/>
      <c r="FX20046" s="128"/>
      <c r="FY20046" s="129"/>
      <c r="GA20046" s="128"/>
    </row>
    <row r="20047" spans="179:183" x14ac:dyDescent="0.35">
      <c r="FW20047" s="128"/>
      <c r="FX20047" s="128"/>
      <c r="FY20047" s="129"/>
      <c r="GA20047" s="128"/>
    </row>
    <row r="20048" spans="179:183" x14ac:dyDescent="0.35">
      <c r="FW20048" s="128"/>
      <c r="FX20048" s="128"/>
      <c r="FY20048" s="129"/>
      <c r="GA20048" s="128"/>
    </row>
    <row r="20049" spans="179:183" x14ac:dyDescent="0.35">
      <c r="FW20049" s="128"/>
      <c r="FX20049" s="128"/>
      <c r="FY20049" s="129"/>
      <c r="GA20049" s="128"/>
    </row>
    <row r="20050" spans="179:183" x14ac:dyDescent="0.35">
      <c r="FW20050" s="128"/>
      <c r="FX20050" s="128"/>
      <c r="FY20050" s="129"/>
      <c r="GA20050" s="128"/>
    </row>
    <row r="20051" spans="179:183" x14ac:dyDescent="0.35">
      <c r="FW20051" s="128"/>
      <c r="FX20051" s="128"/>
      <c r="FY20051" s="129"/>
      <c r="GA20051" s="128"/>
    </row>
    <row r="20052" spans="179:183" x14ac:dyDescent="0.35">
      <c r="FW20052" s="128"/>
      <c r="FX20052" s="128"/>
      <c r="FY20052" s="129"/>
      <c r="GA20052" s="128"/>
    </row>
    <row r="20053" spans="179:183" x14ac:dyDescent="0.35">
      <c r="FW20053" s="128"/>
      <c r="FX20053" s="128"/>
      <c r="FY20053" s="129"/>
      <c r="GA20053" s="128"/>
    </row>
    <row r="20054" spans="179:183" x14ac:dyDescent="0.35">
      <c r="FW20054" s="128"/>
      <c r="FX20054" s="128"/>
      <c r="FY20054" s="129"/>
      <c r="GA20054" s="128"/>
    </row>
    <row r="20055" spans="179:183" x14ac:dyDescent="0.35">
      <c r="FW20055" s="128"/>
      <c r="FX20055" s="128"/>
      <c r="FY20055" s="129"/>
      <c r="GA20055" s="128"/>
    </row>
    <row r="20056" spans="179:183" x14ac:dyDescent="0.35">
      <c r="FW20056" s="128"/>
      <c r="FX20056" s="128"/>
      <c r="FY20056" s="129"/>
      <c r="GA20056" s="128"/>
    </row>
    <row r="20057" spans="179:183" x14ac:dyDescent="0.35">
      <c r="FW20057" s="128"/>
      <c r="FX20057" s="128"/>
      <c r="FY20057" s="129"/>
      <c r="GA20057" s="128"/>
    </row>
    <row r="20058" spans="179:183" x14ac:dyDescent="0.35">
      <c r="FW20058" s="128"/>
      <c r="FX20058" s="128"/>
      <c r="FY20058" s="129"/>
      <c r="GA20058" s="128"/>
    </row>
    <row r="20059" spans="179:183" x14ac:dyDescent="0.35">
      <c r="FW20059" s="128"/>
      <c r="FX20059" s="128"/>
      <c r="FY20059" s="129"/>
      <c r="GA20059" s="128"/>
    </row>
    <row r="20060" spans="179:183" x14ac:dyDescent="0.35">
      <c r="FW20060" s="128"/>
      <c r="FX20060" s="128"/>
      <c r="FY20060" s="129"/>
      <c r="GA20060" s="128"/>
    </row>
    <row r="20061" spans="179:183" x14ac:dyDescent="0.35">
      <c r="FW20061" s="128"/>
      <c r="FX20061" s="128"/>
      <c r="FY20061" s="129"/>
      <c r="GA20061" s="128"/>
    </row>
    <row r="20062" spans="179:183" x14ac:dyDescent="0.35">
      <c r="FW20062" s="128"/>
      <c r="FX20062" s="128"/>
      <c r="FY20062" s="129"/>
      <c r="GA20062" s="128"/>
    </row>
    <row r="20063" spans="179:183" x14ac:dyDescent="0.35">
      <c r="FW20063" s="128"/>
      <c r="FX20063" s="128"/>
      <c r="FY20063" s="129"/>
      <c r="GA20063" s="128"/>
    </row>
    <row r="20064" spans="179:183" x14ac:dyDescent="0.35">
      <c r="FW20064" s="128"/>
      <c r="FX20064" s="128"/>
      <c r="FY20064" s="129"/>
      <c r="GA20064" s="128"/>
    </row>
    <row r="20065" spans="179:183" x14ac:dyDescent="0.35">
      <c r="FW20065" s="128"/>
      <c r="FX20065" s="128"/>
      <c r="FY20065" s="129"/>
      <c r="GA20065" s="128"/>
    </row>
    <row r="20066" spans="179:183" x14ac:dyDescent="0.35">
      <c r="FW20066" s="128"/>
      <c r="FX20066" s="128"/>
      <c r="FY20066" s="129"/>
      <c r="GA20066" s="128"/>
    </row>
    <row r="20067" spans="179:183" x14ac:dyDescent="0.35">
      <c r="FW20067" s="128"/>
      <c r="FX20067" s="128"/>
      <c r="FY20067" s="129"/>
      <c r="GA20067" s="128"/>
    </row>
    <row r="20068" spans="179:183" x14ac:dyDescent="0.35">
      <c r="FW20068" s="128"/>
      <c r="FX20068" s="128"/>
      <c r="FY20068" s="129"/>
      <c r="GA20068" s="128"/>
    </row>
    <row r="20069" spans="179:183" x14ac:dyDescent="0.35">
      <c r="FW20069" s="128"/>
      <c r="FX20069" s="128"/>
      <c r="FY20069" s="129"/>
      <c r="GA20069" s="128"/>
    </row>
    <row r="20070" spans="179:183" x14ac:dyDescent="0.35">
      <c r="FW20070" s="128"/>
      <c r="FX20070" s="128"/>
      <c r="FY20070" s="129"/>
      <c r="GA20070" s="128"/>
    </row>
    <row r="20071" spans="179:183" x14ac:dyDescent="0.35">
      <c r="FW20071" s="128"/>
      <c r="FX20071" s="128"/>
      <c r="FY20071" s="129"/>
      <c r="GA20071" s="128"/>
    </row>
    <row r="20072" spans="179:183" x14ac:dyDescent="0.35">
      <c r="FW20072" s="128"/>
      <c r="FX20072" s="128"/>
      <c r="FY20072" s="129"/>
      <c r="GA20072" s="128"/>
    </row>
    <row r="20073" spans="179:183" x14ac:dyDescent="0.35">
      <c r="FW20073" s="128"/>
      <c r="FX20073" s="128"/>
      <c r="FY20073" s="129"/>
      <c r="GA20073" s="128"/>
    </row>
    <row r="20074" spans="179:183" x14ac:dyDescent="0.35">
      <c r="FW20074" s="128"/>
      <c r="FX20074" s="128"/>
      <c r="FY20074" s="129"/>
      <c r="GA20074" s="128"/>
    </row>
    <row r="20075" spans="179:183" x14ac:dyDescent="0.35">
      <c r="FW20075" s="128"/>
      <c r="FX20075" s="128"/>
      <c r="FY20075" s="129"/>
      <c r="GA20075" s="128"/>
    </row>
    <row r="20076" spans="179:183" x14ac:dyDescent="0.35">
      <c r="FW20076" s="128"/>
      <c r="FX20076" s="128"/>
      <c r="FY20076" s="129"/>
      <c r="GA20076" s="128"/>
    </row>
    <row r="20077" spans="179:183" x14ac:dyDescent="0.35">
      <c r="FW20077" s="128"/>
      <c r="FX20077" s="128"/>
      <c r="FY20077" s="129"/>
      <c r="GA20077" s="128"/>
    </row>
    <row r="20078" spans="179:183" x14ac:dyDescent="0.35">
      <c r="FW20078" s="128"/>
      <c r="FX20078" s="128"/>
      <c r="FY20078" s="129"/>
      <c r="GA20078" s="128"/>
    </row>
    <row r="20079" spans="179:183" x14ac:dyDescent="0.35">
      <c r="FW20079" s="128"/>
      <c r="FX20079" s="128"/>
      <c r="FY20079" s="129"/>
      <c r="GA20079" s="128"/>
    </row>
    <row r="20080" spans="179:183" x14ac:dyDescent="0.35">
      <c r="FW20080" s="128"/>
      <c r="FX20080" s="128"/>
      <c r="FY20080" s="129"/>
      <c r="GA20080" s="128"/>
    </row>
    <row r="20081" spans="179:183" x14ac:dyDescent="0.35">
      <c r="FW20081" s="128"/>
      <c r="FX20081" s="128"/>
      <c r="FY20081" s="129"/>
      <c r="GA20081" s="128"/>
    </row>
    <row r="20082" spans="179:183" x14ac:dyDescent="0.35">
      <c r="FW20082" s="128"/>
      <c r="FX20082" s="128"/>
      <c r="FY20082" s="129"/>
      <c r="GA20082" s="128"/>
    </row>
    <row r="20083" spans="179:183" x14ac:dyDescent="0.35">
      <c r="FW20083" s="128"/>
      <c r="FX20083" s="128"/>
      <c r="FY20083" s="129"/>
      <c r="GA20083" s="128"/>
    </row>
    <row r="20084" spans="179:183" x14ac:dyDescent="0.35">
      <c r="FW20084" s="128"/>
      <c r="FX20084" s="128"/>
      <c r="FY20084" s="129"/>
      <c r="GA20084" s="128"/>
    </row>
    <row r="20085" spans="179:183" x14ac:dyDescent="0.35">
      <c r="FW20085" s="128"/>
      <c r="FX20085" s="128"/>
      <c r="FY20085" s="129"/>
      <c r="GA20085" s="128"/>
    </row>
    <row r="20086" spans="179:183" x14ac:dyDescent="0.35">
      <c r="FW20086" s="128"/>
      <c r="FX20086" s="128"/>
      <c r="FY20086" s="129"/>
      <c r="GA20086" s="128"/>
    </row>
    <row r="20087" spans="179:183" x14ac:dyDescent="0.35">
      <c r="FW20087" s="128"/>
      <c r="FX20087" s="128"/>
      <c r="FY20087" s="129"/>
      <c r="GA20087" s="128"/>
    </row>
    <row r="20088" spans="179:183" x14ac:dyDescent="0.35">
      <c r="FW20088" s="128"/>
      <c r="FX20088" s="128"/>
      <c r="FY20088" s="129"/>
      <c r="GA20088" s="128"/>
    </row>
    <row r="20089" spans="179:183" x14ac:dyDescent="0.35">
      <c r="FW20089" s="128"/>
      <c r="FX20089" s="128"/>
      <c r="FY20089" s="129"/>
      <c r="GA20089" s="128"/>
    </row>
    <row r="20090" spans="179:183" x14ac:dyDescent="0.35">
      <c r="FW20090" s="128"/>
      <c r="FX20090" s="128"/>
      <c r="FY20090" s="129"/>
      <c r="GA20090" s="128"/>
    </row>
    <row r="20091" spans="179:183" x14ac:dyDescent="0.35">
      <c r="FW20091" s="128"/>
      <c r="FX20091" s="128"/>
      <c r="FY20091" s="129"/>
      <c r="GA20091" s="128"/>
    </row>
    <row r="20092" spans="179:183" x14ac:dyDescent="0.35">
      <c r="FW20092" s="128"/>
      <c r="FX20092" s="128"/>
      <c r="FY20092" s="129"/>
      <c r="GA20092" s="128"/>
    </row>
    <row r="20093" spans="179:183" x14ac:dyDescent="0.35">
      <c r="FW20093" s="128"/>
      <c r="FX20093" s="128"/>
      <c r="FY20093" s="129"/>
      <c r="GA20093" s="128"/>
    </row>
    <row r="20094" spans="179:183" x14ac:dyDescent="0.35">
      <c r="FW20094" s="128"/>
      <c r="FX20094" s="128"/>
      <c r="FY20094" s="129"/>
      <c r="GA20094" s="128"/>
    </row>
    <row r="20095" spans="179:183" x14ac:dyDescent="0.35">
      <c r="FW20095" s="128"/>
      <c r="FX20095" s="128"/>
      <c r="FY20095" s="129"/>
      <c r="GA20095" s="128"/>
    </row>
    <row r="20096" spans="179:183" x14ac:dyDescent="0.35">
      <c r="FW20096" s="128"/>
      <c r="FX20096" s="128"/>
      <c r="FY20096" s="129"/>
      <c r="GA20096" s="128"/>
    </row>
    <row r="20097" spans="179:183" x14ac:dyDescent="0.35">
      <c r="FW20097" s="128"/>
      <c r="FX20097" s="128"/>
      <c r="FY20097" s="129"/>
      <c r="GA20097" s="128"/>
    </row>
    <row r="20098" spans="179:183" x14ac:dyDescent="0.35">
      <c r="FW20098" s="128"/>
      <c r="FX20098" s="128"/>
      <c r="FY20098" s="129"/>
      <c r="GA20098" s="128"/>
    </row>
    <row r="20099" spans="179:183" x14ac:dyDescent="0.35">
      <c r="FW20099" s="128"/>
      <c r="FX20099" s="128"/>
      <c r="FY20099" s="129"/>
      <c r="GA20099" s="128"/>
    </row>
    <row r="20100" spans="179:183" x14ac:dyDescent="0.35">
      <c r="FW20100" s="128"/>
      <c r="FX20100" s="128"/>
      <c r="FY20100" s="129"/>
      <c r="GA20100" s="128"/>
    </row>
    <row r="20101" spans="179:183" x14ac:dyDescent="0.35">
      <c r="FW20101" s="128"/>
      <c r="FX20101" s="128"/>
      <c r="FY20101" s="129"/>
      <c r="GA20101" s="128"/>
    </row>
    <row r="20102" spans="179:183" x14ac:dyDescent="0.35">
      <c r="FW20102" s="128"/>
      <c r="FX20102" s="128"/>
      <c r="FY20102" s="129"/>
      <c r="GA20102" s="128"/>
    </row>
    <row r="20103" spans="179:183" x14ac:dyDescent="0.35">
      <c r="FW20103" s="128"/>
      <c r="FX20103" s="128"/>
      <c r="FY20103" s="129"/>
      <c r="GA20103" s="128"/>
    </row>
    <row r="20104" spans="179:183" x14ac:dyDescent="0.35">
      <c r="FW20104" s="128"/>
      <c r="FX20104" s="128"/>
      <c r="FY20104" s="129"/>
      <c r="GA20104" s="128"/>
    </row>
    <row r="20105" spans="179:183" x14ac:dyDescent="0.35">
      <c r="FW20105" s="128"/>
      <c r="FX20105" s="128"/>
      <c r="FY20105" s="129"/>
      <c r="GA20105" s="128"/>
    </row>
    <row r="20106" spans="179:183" x14ac:dyDescent="0.35">
      <c r="FW20106" s="128"/>
      <c r="FX20106" s="128"/>
      <c r="FY20106" s="129"/>
      <c r="GA20106" s="128"/>
    </row>
    <row r="20107" spans="179:183" x14ac:dyDescent="0.35">
      <c r="FW20107" s="128"/>
      <c r="FX20107" s="128"/>
      <c r="FY20107" s="129"/>
      <c r="GA20107" s="128"/>
    </row>
    <row r="20108" spans="179:183" x14ac:dyDescent="0.35">
      <c r="FW20108" s="128"/>
      <c r="FX20108" s="128"/>
      <c r="FY20108" s="129"/>
      <c r="GA20108" s="128"/>
    </row>
    <row r="20109" spans="179:183" x14ac:dyDescent="0.35">
      <c r="FW20109" s="128"/>
      <c r="FX20109" s="128"/>
      <c r="FY20109" s="129"/>
      <c r="GA20109" s="128"/>
    </row>
    <row r="20110" spans="179:183" x14ac:dyDescent="0.35">
      <c r="FW20110" s="128"/>
      <c r="FX20110" s="128"/>
      <c r="FY20110" s="129"/>
      <c r="GA20110" s="128"/>
    </row>
    <row r="20111" spans="179:183" x14ac:dyDescent="0.35">
      <c r="FW20111" s="128"/>
      <c r="FX20111" s="128"/>
      <c r="FY20111" s="129"/>
      <c r="GA20111" s="128"/>
    </row>
    <row r="20112" spans="179:183" x14ac:dyDescent="0.35">
      <c r="FW20112" s="128"/>
      <c r="FX20112" s="128"/>
      <c r="FY20112" s="129"/>
      <c r="GA20112" s="128"/>
    </row>
    <row r="20113" spans="179:183" x14ac:dyDescent="0.35">
      <c r="FW20113" s="128"/>
      <c r="FX20113" s="128"/>
      <c r="FY20113" s="129"/>
      <c r="GA20113" s="128"/>
    </row>
    <row r="20114" spans="179:183" x14ac:dyDescent="0.35">
      <c r="FW20114" s="128"/>
      <c r="FX20114" s="128"/>
      <c r="FY20114" s="129"/>
      <c r="GA20114" s="128"/>
    </row>
    <row r="20115" spans="179:183" x14ac:dyDescent="0.35">
      <c r="FW20115" s="128"/>
      <c r="FX20115" s="128"/>
      <c r="FY20115" s="129"/>
      <c r="GA20115" s="128"/>
    </row>
    <row r="20116" spans="179:183" x14ac:dyDescent="0.35">
      <c r="FW20116" s="128"/>
      <c r="FX20116" s="128"/>
      <c r="FY20116" s="129"/>
      <c r="GA20116" s="128"/>
    </row>
    <row r="20117" spans="179:183" x14ac:dyDescent="0.35">
      <c r="FW20117" s="128"/>
      <c r="FX20117" s="128"/>
      <c r="FY20117" s="129"/>
      <c r="GA20117" s="128"/>
    </row>
    <row r="20118" spans="179:183" x14ac:dyDescent="0.35">
      <c r="FW20118" s="128"/>
      <c r="FX20118" s="128"/>
      <c r="FY20118" s="129"/>
      <c r="GA20118" s="128"/>
    </row>
    <row r="20119" spans="179:183" x14ac:dyDescent="0.35">
      <c r="FW20119" s="128"/>
      <c r="FX20119" s="128"/>
      <c r="FY20119" s="129"/>
      <c r="GA20119" s="128"/>
    </row>
    <row r="20120" spans="179:183" x14ac:dyDescent="0.35">
      <c r="FW20120" s="128"/>
      <c r="FX20120" s="128"/>
      <c r="FY20120" s="129"/>
      <c r="GA20120" s="128"/>
    </row>
    <row r="20121" spans="179:183" x14ac:dyDescent="0.35">
      <c r="FW20121" s="128"/>
      <c r="FX20121" s="128"/>
      <c r="FY20121" s="129"/>
      <c r="GA20121" s="128"/>
    </row>
    <row r="20122" spans="179:183" x14ac:dyDescent="0.35">
      <c r="FW20122" s="128"/>
      <c r="FX20122" s="128"/>
      <c r="FY20122" s="129"/>
      <c r="GA20122" s="128"/>
    </row>
    <row r="20123" spans="179:183" x14ac:dyDescent="0.35">
      <c r="FW20123" s="128"/>
      <c r="FX20123" s="128"/>
      <c r="FY20123" s="129"/>
      <c r="GA20123" s="128"/>
    </row>
    <row r="20124" spans="179:183" x14ac:dyDescent="0.35">
      <c r="FW20124" s="128"/>
      <c r="FX20124" s="128"/>
      <c r="FY20124" s="129"/>
      <c r="GA20124" s="128"/>
    </row>
    <row r="20125" spans="179:183" x14ac:dyDescent="0.35">
      <c r="FW20125" s="128"/>
      <c r="FX20125" s="128"/>
      <c r="FY20125" s="129"/>
      <c r="GA20125" s="128"/>
    </row>
    <row r="20126" spans="179:183" x14ac:dyDescent="0.35">
      <c r="FW20126" s="128"/>
      <c r="FX20126" s="128"/>
      <c r="FY20126" s="129"/>
      <c r="GA20126" s="128"/>
    </row>
    <row r="20127" spans="179:183" x14ac:dyDescent="0.35">
      <c r="FW20127" s="128"/>
      <c r="FX20127" s="128"/>
      <c r="FY20127" s="129"/>
      <c r="GA20127" s="128"/>
    </row>
    <row r="20128" spans="179:183" x14ac:dyDescent="0.35">
      <c r="FW20128" s="128"/>
      <c r="FX20128" s="128"/>
      <c r="FY20128" s="129"/>
      <c r="GA20128" s="128"/>
    </row>
    <row r="20129" spans="179:183" x14ac:dyDescent="0.35">
      <c r="FW20129" s="128"/>
      <c r="FX20129" s="128"/>
      <c r="FY20129" s="129"/>
      <c r="GA20129" s="128"/>
    </row>
    <row r="20130" spans="179:183" x14ac:dyDescent="0.35">
      <c r="FW20130" s="128"/>
      <c r="FX20130" s="128"/>
      <c r="FY20130" s="129"/>
      <c r="GA20130" s="128"/>
    </row>
    <row r="20131" spans="179:183" x14ac:dyDescent="0.35">
      <c r="FW20131" s="128"/>
      <c r="FX20131" s="128"/>
      <c r="FY20131" s="129"/>
      <c r="GA20131" s="128"/>
    </row>
    <row r="20132" spans="179:183" x14ac:dyDescent="0.35">
      <c r="FW20132" s="128"/>
      <c r="FX20132" s="128"/>
      <c r="FY20132" s="129"/>
      <c r="GA20132" s="128"/>
    </row>
    <row r="20133" spans="179:183" x14ac:dyDescent="0.35">
      <c r="FW20133" s="128"/>
      <c r="FX20133" s="128"/>
      <c r="FY20133" s="129"/>
      <c r="GA20133" s="128"/>
    </row>
    <row r="20134" spans="179:183" x14ac:dyDescent="0.35">
      <c r="FW20134" s="128"/>
      <c r="FX20134" s="128"/>
      <c r="FY20134" s="129"/>
      <c r="GA20134" s="128"/>
    </row>
    <row r="20135" spans="179:183" x14ac:dyDescent="0.35">
      <c r="FW20135" s="128"/>
      <c r="FX20135" s="128"/>
      <c r="FY20135" s="129"/>
      <c r="GA20135" s="128"/>
    </row>
    <row r="20136" spans="179:183" x14ac:dyDescent="0.35">
      <c r="FW20136" s="128"/>
      <c r="FX20136" s="128"/>
      <c r="FY20136" s="129"/>
      <c r="GA20136" s="128"/>
    </row>
    <row r="20137" spans="179:183" x14ac:dyDescent="0.35">
      <c r="FW20137" s="128"/>
      <c r="FX20137" s="128"/>
      <c r="FY20137" s="129"/>
      <c r="GA20137" s="128"/>
    </row>
    <row r="20138" spans="179:183" x14ac:dyDescent="0.35">
      <c r="FW20138" s="128"/>
      <c r="FX20138" s="128"/>
      <c r="FY20138" s="129"/>
      <c r="GA20138" s="128"/>
    </row>
    <row r="20139" spans="179:183" x14ac:dyDescent="0.35">
      <c r="FW20139" s="128"/>
      <c r="FX20139" s="128"/>
      <c r="FY20139" s="129"/>
      <c r="GA20139" s="128"/>
    </row>
    <row r="20140" spans="179:183" x14ac:dyDescent="0.35">
      <c r="FW20140" s="128"/>
      <c r="FX20140" s="128"/>
      <c r="FY20140" s="129"/>
      <c r="GA20140" s="128"/>
    </row>
    <row r="20141" spans="179:183" x14ac:dyDescent="0.35">
      <c r="FW20141" s="128"/>
      <c r="FX20141" s="128"/>
      <c r="FY20141" s="129"/>
      <c r="GA20141" s="128"/>
    </row>
    <row r="20142" spans="179:183" x14ac:dyDescent="0.35">
      <c r="FW20142" s="128"/>
      <c r="FX20142" s="128"/>
      <c r="FY20142" s="129"/>
      <c r="GA20142" s="128"/>
    </row>
    <row r="20143" spans="179:183" x14ac:dyDescent="0.35">
      <c r="FW20143" s="128"/>
      <c r="FX20143" s="128"/>
      <c r="FY20143" s="129"/>
      <c r="GA20143" s="128"/>
    </row>
    <row r="20144" spans="179:183" x14ac:dyDescent="0.35">
      <c r="FW20144" s="128"/>
      <c r="FX20144" s="128"/>
      <c r="FY20144" s="129"/>
      <c r="GA20144" s="128"/>
    </row>
    <row r="20145" spans="179:183" x14ac:dyDescent="0.35">
      <c r="FW20145" s="128"/>
      <c r="FX20145" s="128"/>
      <c r="FY20145" s="129"/>
      <c r="GA20145" s="128"/>
    </row>
    <row r="20146" spans="179:183" x14ac:dyDescent="0.35">
      <c r="FW20146" s="128"/>
      <c r="FX20146" s="128"/>
      <c r="FY20146" s="129"/>
      <c r="GA20146" s="128"/>
    </row>
    <row r="20147" spans="179:183" x14ac:dyDescent="0.35">
      <c r="FW20147" s="128"/>
      <c r="FX20147" s="128"/>
      <c r="FY20147" s="129"/>
      <c r="GA20147" s="128"/>
    </row>
    <row r="20148" spans="179:183" x14ac:dyDescent="0.35">
      <c r="FW20148" s="128"/>
      <c r="FX20148" s="128"/>
      <c r="FY20148" s="129"/>
      <c r="GA20148" s="128"/>
    </row>
    <row r="20149" spans="179:183" x14ac:dyDescent="0.35">
      <c r="FW20149" s="128"/>
      <c r="FX20149" s="128"/>
      <c r="FY20149" s="129"/>
      <c r="GA20149" s="128"/>
    </row>
    <row r="20150" spans="179:183" x14ac:dyDescent="0.35">
      <c r="FW20150" s="128"/>
      <c r="FX20150" s="128"/>
      <c r="FY20150" s="129"/>
      <c r="GA20150" s="128"/>
    </row>
    <row r="20151" spans="179:183" x14ac:dyDescent="0.35">
      <c r="FW20151" s="128"/>
      <c r="FX20151" s="128"/>
      <c r="FY20151" s="129"/>
      <c r="GA20151" s="128"/>
    </row>
    <row r="20152" spans="179:183" x14ac:dyDescent="0.35">
      <c r="FW20152" s="128"/>
      <c r="FX20152" s="128"/>
      <c r="FY20152" s="129"/>
      <c r="GA20152" s="128"/>
    </row>
    <row r="20153" spans="179:183" x14ac:dyDescent="0.35">
      <c r="FW20153" s="128"/>
      <c r="FX20153" s="128"/>
      <c r="FY20153" s="129"/>
      <c r="GA20153" s="128"/>
    </row>
    <row r="20154" spans="179:183" x14ac:dyDescent="0.35">
      <c r="FW20154" s="128"/>
      <c r="FX20154" s="128"/>
      <c r="FY20154" s="129"/>
      <c r="GA20154" s="128"/>
    </row>
    <row r="20155" spans="179:183" x14ac:dyDescent="0.35">
      <c r="FW20155" s="128"/>
      <c r="FX20155" s="128"/>
      <c r="FY20155" s="129"/>
      <c r="GA20155" s="128"/>
    </row>
    <row r="20156" spans="179:183" x14ac:dyDescent="0.35">
      <c r="FW20156" s="128"/>
      <c r="FX20156" s="128"/>
      <c r="FY20156" s="129"/>
      <c r="GA20156" s="128"/>
    </row>
    <row r="20157" spans="179:183" x14ac:dyDescent="0.35">
      <c r="FW20157" s="128"/>
      <c r="FX20157" s="128"/>
      <c r="FY20157" s="129"/>
      <c r="GA20157" s="128"/>
    </row>
    <row r="20158" spans="179:183" x14ac:dyDescent="0.35">
      <c r="FW20158" s="128"/>
      <c r="FX20158" s="128"/>
      <c r="FY20158" s="129"/>
      <c r="GA20158" s="128"/>
    </row>
    <row r="20159" spans="179:183" x14ac:dyDescent="0.35">
      <c r="FW20159" s="128"/>
      <c r="FX20159" s="128"/>
      <c r="FY20159" s="129"/>
      <c r="GA20159" s="128"/>
    </row>
    <row r="20160" spans="179:183" x14ac:dyDescent="0.35">
      <c r="FW20160" s="128"/>
      <c r="FX20160" s="128"/>
      <c r="FY20160" s="129"/>
      <c r="GA20160" s="128"/>
    </row>
    <row r="20161" spans="179:183" x14ac:dyDescent="0.35">
      <c r="FW20161" s="128"/>
      <c r="FX20161" s="128"/>
      <c r="FY20161" s="129"/>
      <c r="GA20161" s="128"/>
    </row>
    <row r="20162" spans="179:183" x14ac:dyDescent="0.35">
      <c r="FW20162" s="128"/>
      <c r="FX20162" s="128"/>
      <c r="FY20162" s="129"/>
      <c r="GA20162" s="128"/>
    </row>
    <row r="20163" spans="179:183" x14ac:dyDescent="0.35">
      <c r="FW20163" s="128"/>
      <c r="FX20163" s="128"/>
      <c r="FY20163" s="129"/>
      <c r="GA20163" s="128"/>
    </row>
    <row r="20164" spans="179:183" x14ac:dyDescent="0.35">
      <c r="FW20164" s="128"/>
      <c r="FX20164" s="128"/>
      <c r="FY20164" s="129"/>
      <c r="GA20164" s="128"/>
    </row>
    <row r="20165" spans="179:183" x14ac:dyDescent="0.35">
      <c r="FW20165" s="128"/>
      <c r="FX20165" s="128"/>
      <c r="FY20165" s="129"/>
      <c r="GA20165" s="128"/>
    </row>
    <row r="20166" spans="179:183" x14ac:dyDescent="0.35">
      <c r="FW20166" s="128"/>
      <c r="FX20166" s="128"/>
      <c r="FY20166" s="129"/>
      <c r="GA20166" s="128"/>
    </row>
    <row r="20167" spans="179:183" x14ac:dyDescent="0.35">
      <c r="FW20167" s="128"/>
      <c r="FX20167" s="128"/>
      <c r="FY20167" s="129"/>
      <c r="GA20167" s="128"/>
    </row>
    <row r="20168" spans="179:183" x14ac:dyDescent="0.35">
      <c r="FW20168" s="128"/>
      <c r="FX20168" s="128"/>
      <c r="FY20168" s="129"/>
      <c r="GA20168" s="128"/>
    </row>
    <row r="20169" spans="179:183" x14ac:dyDescent="0.35">
      <c r="FW20169" s="128"/>
      <c r="FX20169" s="128"/>
      <c r="FY20169" s="129"/>
      <c r="GA20169" s="128"/>
    </row>
    <row r="20170" spans="179:183" x14ac:dyDescent="0.35">
      <c r="FW20170" s="128"/>
      <c r="FX20170" s="128"/>
      <c r="FY20170" s="129"/>
      <c r="GA20170" s="128"/>
    </row>
    <row r="20171" spans="179:183" x14ac:dyDescent="0.35">
      <c r="FW20171" s="128"/>
      <c r="FX20171" s="128"/>
      <c r="FY20171" s="129"/>
      <c r="GA20171" s="128"/>
    </row>
    <row r="20172" spans="179:183" x14ac:dyDescent="0.35">
      <c r="FW20172" s="128"/>
      <c r="FX20172" s="128"/>
      <c r="FY20172" s="129"/>
      <c r="GA20172" s="128"/>
    </row>
    <row r="20173" spans="179:183" x14ac:dyDescent="0.35">
      <c r="FW20173" s="128"/>
      <c r="FX20173" s="128"/>
      <c r="FY20173" s="129"/>
      <c r="GA20173" s="128"/>
    </row>
    <row r="20174" spans="179:183" x14ac:dyDescent="0.35">
      <c r="FW20174" s="128"/>
      <c r="FX20174" s="128"/>
      <c r="FY20174" s="129"/>
      <c r="GA20174" s="128"/>
    </row>
    <row r="20175" spans="179:183" x14ac:dyDescent="0.35">
      <c r="FW20175" s="128"/>
      <c r="FX20175" s="128"/>
      <c r="FY20175" s="129"/>
      <c r="GA20175" s="128"/>
    </row>
    <row r="20176" spans="179:183" x14ac:dyDescent="0.35">
      <c r="FW20176" s="128"/>
      <c r="FX20176" s="128"/>
      <c r="FY20176" s="129"/>
      <c r="GA20176" s="128"/>
    </row>
    <row r="20177" spans="179:183" x14ac:dyDescent="0.35">
      <c r="FW20177" s="128"/>
      <c r="FX20177" s="128"/>
      <c r="FY20177" s="129"/>
      <c r="GA20177" s="128"/>
    </row>
    <row r="20178" spans="179:183" x14ac:dyDescent="0.35">
      <c r="FW20178" s="128"/>
      <c r="FX20178" s="128"/>
      <c r="FY20178" s="129"/>
      <c r="GA20178" s="128"/>
    </row>
    <row r="20179" spans="179:183" x14ac:dyDescent="0.35">
      <c r="FW20179" s="128"/>
      <c r="FX20179" s="128"/>
      <c r="FY20179" s="129"/>
      <c r="GA20179" s="128"/>
    </row>
    <row r="20180" spans="179:183" x14ac:dyDescent="0.35">
      <c r="FW20180" s="128"/>
      <c r="FX20180" s="128"/>
      <c r="FY20180" s="129"/>
      <c r="GA20180" s="128"/>
    </row>
    <row r="20181" spans="179:183" x14ac:dyDescent="0.35">
      <c r="FW20181" s="128"/>
      <c r="FX20181" s="128"/>
      <c r="FY20181" s="129"/>
      <c r="GA20181" s="128"/>
    </row>
    <row r="20182" spans="179:183" x14ac:dyDescent="0.35">
      <c r="FW20182" s="128"/>
      <c r="FX20182" s="128"/>
      <c r="FY20182" s="129"/>
      <c r="GA20182" s="128"/>
    </row>
    <row r="20183" spans="179:183" x14ac:dyDescent="0.35">
      <c r="FW20183" s="128"/>
      <c r="FX20183" s="128"/>
      <c r="FY20183" s="129"/>
      <c r="GA20183" s="128"/>
    </row>
    <row r="20184" spans="179:183" x14ac:dyDescent="0.35">
      <c r="FW20184" s="128"/>
      <c r="FX20184" s="128"/>
      <c r="FY20184" s="129"/>
      <c r="GA20184" s="128"/>
    </row>
    <row r="20185" spans="179:183" x14ac:dyDescent="0.35">
      <c r="FW20185" s="128"/>
      <c r="FX20185" s="128"/>
      <c r="FY20185" s="129"/>
      <c r="GA20185" s="128"/>
    </row>
    <row r="20186" spans="179:183" x14ac:dyDescent="0.35">
      <c r="FW20186" s="128"/>
      <c r="FX20186" s="128"/>
      <c r="FY20186" s="129"/>
      <c r="GA20186" s="128"/>
    </row>
    <row r="20187" spans="179:183" x14ac:dyDescent="0.35">
      <c r="FW20187" s="128"/>
      <c r="FX20187" s="128"/>
      <c r="FY20187" s="129"/>
      <c r="GA20187" s="128"/>
    </row>
    <row r="20188" spans="179:183" x14ac:dyDescent="0.35">
      <c r="FW20188" s="128"/>
      <c r="FX20188" s="128"/>
      <c r="FY20188" s="129"/>
      <c r="GA20188" s="128"/>
    </row>
    <row r="20189" spans="179:183" x14ac:dyDescent="0.35">
      <c r="FW20189" s="128"/>
      <c r="FX20189" s="128"/>
      <c r="FY20189" s="129"/>
      <c r="GA20189" s="128"/>
    </row>
    <row r="20190" spans="179:183" x14ac:dyDescent="0.35">
      <c r="FW20190" s="128"/>
      <c r="FX20190" s="128"/>
      <c r="FY20190" s="129"/>
      <c r="GA20190" s="128"/>
    </row>
    <row r="20191" spans="179:183" x14ac:dyDescent="0.35">
      <c r="FW20191" s="128"/>
      <c r="FX20191" s="128"/>
      <c r="FY20191" s="129"/>
      <c r="GA20191" s="128"/>
    </row>
    <row r="20192" spans="179:183" x14ac:dyDescent="0.35">
      <c r="FW20192" s="128"/>
      <c r="FX20192" s="128"/>
      <c r="FY20192" s="129"/>
      <c r="GA20192" s="128"/>
    </row>
    <row r="20193" spans="179:183" x14ac:dyDescent="0.35">
      <c r="FW20193" s="128"/>
      <c r="FX20193" s="128"/>
      <c r="FY20193" s="129"/>
      <c r="GA20193" s="128"/>
    </row>
    <row r="20194" spans="179:183" x14ac:dyDescent="0.35">
      <c r="FW20194" s="128"/>
      <c r="FX20194" s="128"/>
      <c r="FY20194" s="129"/>
      <c r="GA20194" s="128"/>
    </row>
    <row r="20195" spans="179:183" x14ac:dyDescent="0.35">
      <c r="FW20195" s="128"/>
      <c r="FX20195" s="128"/>
      <c r="FY20195" s="129"/>
      <c r="GA20195" s="128"/>
    </row>
    <row r="20196" spans="179:183" x14ac:dyDescent="0.35">
      <c r="FW20196" s="128"/>
      <c r="FX20196" s="128"/>
      <c r="FY20196" s="129"/>
      <c r="GA20196" s="128"/>
    </row>
    <row r="20197" spans="179:183" x14ac:dyDescent="0.35">
      <c r="FW20197" s="128"/>
      <c r="FX20197" s="128"/>
      <c r="FY20197" s="129"/>
      <c r="GA20197" s="128"/>
    </row>
    <row r="20198" spans="179:183" x14ac:dyDescent="0.35">
      <c r="FW20198" s="128"/>
      <c r="FX20198" s="128"/>
      <c r="FY20198" s="129"/>
      <c r="GA20198" s="128"/>
    </row>
    <row r="20199" spans="179:183" x14ac:dyDescent="0.35">
      <c r="FW20199" s="128"/>
      <c r="FX20199" s="128"/>
      <c r="FY20199" s="129"/>
      <c r="GA20199" s="128"/>
    </row>
    <row r="20200" spans="179:183" x14ac:dyDescent="0.35">
      <c r="FW20200" s="128"/>
      <c r="FX20200" s="128"/>
      <c r="FY20200" s="129"/>
      <c r="GA20200" s="128"/>
    </row>
    <row r="20201" spans="179:183" x14ac:dyDescent="0.35">
      <c r="FW20201" s="128"/>
      <c r="FX20201" s="128"/>
      <c r="FY20201" s="129"/>
      <c r="GA20201" s="128"/>
    </row>
    <row r="20202" spans="179:183" x14ac:dyDescent="0.35">
      <c r="FW20202" s="128"/>
      <c r="FX20202" s="128"/>
      <c r="FY20202" s="129"/>
      <c r="GA20202" s="128"/>
    </row>
    <row r="20203" spans="179:183" x14ac:dyDescent="0.35">
      <c r="FW20203" s="128"/>
      <c r="FX20203" s="128"/>
      <c r="FY20203" s="129"/>
      <c r="GA20203" s="128"/>
    </row>
    <row r="20204" spans="179:183" x14ac:dyDescent="0.35">
      <c r="FW20204" s="128"/>
      <c r="FX20204" s="128"/>
      <c r="FY20204" s="129"/>
      <c r="GA20204" s="128"/>
    </row>
    <row r="20205" spans="179:183" x14ac:dyDescent="0.35">
      <c r="FW20205" s="128"/>
      <c r="FX20205" s="128"/>
      <c r="FY20205" s="129"/>
      <c r="GA20205" s="128"/>
    </row>
    <row r="20206" spans="179:183" x14ac:dyDescent="0.35">
      <c r="FW20206" s="128"/>
      <c r="FX20206" s="128"/>
      <c r="FY20206" s="129"/>
      <c r="GA20206" s="128"/>
    </row>
    <row r="20207" spans="179:183" x14ac:dyDescent="0.35">
      <c r="FW20207" s="128"/>
      <c r="FX20207" s="128"/>
      <c r="FY20207" s="129"/>
      <c r="GA20207" s="128"/>
    </row>
    <row r="20208" spans="179:183" x14ac:dyDescent="0.35">
      <c r="FW20208" s="128"/>
      <c r="FX20208" s="128"/>
      <c r="FY20208" s="129"/>
      <c r="GA20208" s="128"/>
    </row>
    <row r="20209" spans="179:183" x14ac:dyDescent="0.35">
      <c r="FW20209" s="128"/>
      <c r="FX20209" s="128"/>
      <c r="FY20209" s="129"/>
      <c r="GA20209" s="128"/>
    </row>
    <row r="20210" spans="179:183" x14ac:dyDescent="0.35">
      <c r="FW20210" s="128"/>
      <c r="FX20210" s="128"/>
      <c r="FY20210" s="129"/>
      <c r="GA20210" s="128"/>
    </row>
    <row r="20211" spans="179:183" x14ac:dyDescent="0.35">
      <c r="FW20211" s="128"/>
      <c r="FX20211" s="128"/>
      <c r="FY20211" s="129"/>
      <c r="GA20211" s="128"/>
    </row>
    <row r="20212" spans="179:183" x14ac:dyDescent="0.35">
      <c r="FW20212" s="128"/>
      <c r="FX20212" s="128"/>
      <c r="FY20212" s="129"/>
      <c r="GA20212" s="128"/>
    </row>
    <row r="20213" spans="179:183" x14ac:dyDescent="0.35">
      <c r="FW20213" s="128"/>
      <c r="FX20213" s="128"/>
      <c r="FY20213" s="129"/>
      <c r="GA20213" s="128"/>
    </row>
    <row r="20214" spans="179:183" x14ac:dyDescent="0.35">
      <c r="FW20214" s="128"/>
      <c r="FX20214" s="128"/>
      <c r="FY20214" s="129"/>
      <c r="GA20214" s="128"/>
    </row>
    <row r="20215" spans="179:183" x14ac:dyDescent="0.35">
      <c r="FW20215" s="128"/>
      <c r="FX20215" s="128"/>
      <c r="FY20215" s="129"/>
      <c r="GA20215" s="128"/>
    </row>
    <row r="20216" spans="179:183" x14ac:dyDescent="0.35">
      <c r="FW20216" s="128"/>
      <c r="FX20216" s="128"/>
      <c r="FY20216" s="129"/>
      <c r="GA20216" s="128"/>
    </row>
    <row r="20217" spans="179:183" x14ac:dyDescent="0.35">
      <c r="FW20217" s="128"/>
      <c r="FX20217" s="128"/>
      <c r="FY20217" s="129"/>
      <c r="GA20217" s="128"/>
    </row>
    <row r="20218" spans="179:183" x14ac:dyDescent="0.35">
      <c r="FW20218" s="128"/>
      <c r="FX20218" s="128"/>
      <c r="FY20218" s="129"/>
      <c r="GA20218" s="128"/>
    </row>
    <row r="20219" spans="179:183" x14ac:dyDescent="0.35">
      <c r="FW20219" s="128"/>
      <c r="FX20219" s="128"/>
      <c r="FY20219" s="129"/>
      <c r="GA20219" s="128"/>
    </row>
    <row r="20220" spans="179:183" x14ac:dyDescent="0.35">
      <c r="FW20220" s="128"/>
      <c r="FX20220" s="128"/>
      <c r="FY20220" s="129"/>
      <c r="GA20220" s="128"/>
    </row>
    <row r="20221" spans="179:183" x14ac:dyDescent="0.35">
      <c r="FW20221" s="128"/>
      <c r="FX20221" s="128"/>
      <c r="FY20221" s="129"/>
      <c r="GA20221" s="128"/>
    </row>
    <row r="20222" spans="179:183" x14ac:dyDescent="0.35">
      <c r="FW20222" s="128"/>
      <c r="FX20222" s="128"/>
      <c r="FY20222" s="129"/>
      <c r="GA20222" s="128"/>
    </row>
    <row r="20223" spans="179:183" x14ac:dyDescent="0.35">
      <c r="FW20223" s="128"/>
      <c r="FX20223" s="128"/>
      <c r="FY20223" s="129"/>
      <c r="GA20223" s="128"/>
    </row>
    <row r="20224" spans="179:183" x14ac:dyDescent="0.35">
      <c r="FW20224" s="128"/>
      <c r="FX20224" s="128"/>
      <c r="FY20224" s="129"/>
      <c r="GA20224" s="128"/>
    </row>
    <row r="20225" spans="179:183" x14ac:dyDescent="0.35">
      <c r="FW20225" s="128"/>
      <c r="FX20225" s="128"/>
      <c r="FY20225" s="129"/>
      <c r="GA20225" s="128"/>
    </row>
    <row r="20226" spans="179:183" x14ac:dyDescent="0.35">
      <c r="FW20226" s="128"/>
      <c r="FX20226" s="128"/>
      <c r="FY20226" s="129"/>
      <c r="GA20226" s="128"/>
    </row>
    <row r="20227" spans="179:183" x14ac:dyDescent="0.35">
      <c r="FW20227" s="128"/>
      <c r="FX20227" s="128"/>
      <c r="FY20227" s="129"/>
      <c r="GA20227" s="128"/>
    </row>
    <row r="20228" spans="179:183" x14ac:dyDescent="0.35">
      <c r="FW20228" s="128"/>
      <c r="FX20228" s="128"/>
      <c r="FY20228" s="129"/>
      <c r="GA20228" s="128"/>
    </row>
    <row r="20229" spans="179:183" x14ac:dyDescent="0.35">
      <c r="FW20229" s="128"/>
      <c r="FX20229" s="128"/>
      <c r="FY20229" s="129"/>
      <c r="GA20229" s="128"/>
    </row>
    <row r="20230" spans="179:183" x14ac:dyDescent="0.35">
      <c r="FW20230" s="128"/>
      <c r="FX20230" s="128"/>
      <c r="FY20230" s="129"/>
      <c r="GA20230" s="128"/>
    </row>
    <row r="20231" spans="179:183" x14ac:dyDescent="0.35">
      <c r="FW20231" s="128"/>
      <c r="FX20231" s="128"/>
      <c r="FY20231" s="129"/>
      <c r="GA20231" s="128"/>
    </row>
    <row r="20232" spans="179:183" x14ac:dyDescent="0.35">
      <c r="FW20232" s="128"/>
      <c r="FX20232" s="128"/>
      <c r="FY20232" s="129"/>
      <c r="GA20232" s="128"/>
    </row>
    <row r="20233" spans="179:183" x14ac:dyDescent="0.35">
      <c r="FW20233" s="128"/>
      <c r="FX20233" s="128"/>
      <c r="FY20233" s="129"/>
      <c r="GA20233" s="128"/>
    </row>
    <row r="20234" spans="179:183" x14ac:dyDescent="0.35">
      <c r="FW20234" s="128"/>
      <c r="FX20234" s="128"/>
      <c r="FY20234" s="129"/>
      <c r="GA20234" s="128"/>
    </row>
    <row r="20235" spans="179:183" x14ac:dyDescent="0.35">
      <c r="FW20235" s="128"/>
      <c r="FX20235" s="128"/>
      <c r="FY20235" s="129"/>
      <c r="GA20235" s="128"/>
    </row>
    <row r="20236" spans="179:183" x14ac:dyDescent="0.35">
      <c r="FW20236" s="128"/>
      <c r="FX20236" s="128"/>
      <c r="FY20236" s="129"/>
      <c r="GA20236" s="128"/>
    </row>
    <row r="20237" spans="179:183" x14ac:dyDescent="0.35">
      <c r="FW20237" s="128"/>
      <c r="FX20237" s="128"/>
      <c r="FY20237" s="129"/>
      <c r="GA20237" s="128"/>
    </row>
    <row r="20238" spans="179:183" x14ac:dyDescent="0.35">
      <c r="FW20238" s="128"/>
      <c r="FX20238" s="128"/>
      <c r="FY20238" s="129"/>
      <c r="GA20238" s="128"/>
    </row>
    <row r="20239" spans="179:183" x14ac:dyDescent="0.35">
      <c r="FW20239" s="128"/>
      <c r="FX20239" s="128"/>
      <c r="FY20239" s="129"/>
      <c r="GA20239" s="128"/>
    </row>
    <row r="20240" spans="179:183" x14ac:dyDescent="0.35">
      <c r="FW20240" s="128"/>
      <c r="FX20240" s="128"/>
      <c r="FY20240" s="129"/>
      <c r="GA20240" s="128"/>
    </row>
    <row r="20241" spans="179:183" x14ac:dyDescent="0.35">
      <c r="FW20241" s="128"/>
      <c r="FX20241" s="128"/>
      <c r="FY20241" s="129"/>
      <c r="GA20241" s="128"/>
    </row>
    <row r="20242" spans="179:183" x14ac:dyDescent="0.35">
      <c r="FW20242" s="128"/>
      <c r="FX20242" s="128"/>
      <c r="FY20242" s="129"/>
      <c r="GA20242" s="128"/>
    </row>
    <row r="20243" spans="179:183" x14ac:dyDescent="0.35">
      <c r="FW20243" s="128"/>
      <c r="FX20243" s="128"/>
      <c r="FY20243" s="129"/>
      <c r="GA20243" s="128"/>
    </row>
    <row r="20244" spans="179:183" x14ac:dyDescent="0.35">
      <c r="FW20244" s="128"/>
      <c r="FX20244" s="128"/>
      <c r="FY20244" s="129"/>
      <c r="GA20244" s="128"/>
    </row>
    <row r="20245" spans="179:183" x14ac:dyDescent="0.35">
      <c r="FW20245" s="128"/>
      <c r="FX20245" s="128"/>
      <c r="FY20245" s="129"/>
      <c r="GA20245" s="128"/>
    </row>
    <row r="20246" spans="179:183" x14ac:dyDescent="0.35">
      <c r="FW20246" s="128"/>
      <c r="FX20246" s="128"/>
      <c r="FY20246" s="129"/>
      <c r="GA20246" s="128"/>
    </row>
    <row r="20247" spans="179:183" x14ac:dyDescent="0.35">
      <c r="FW20247" s="128"/>
      <c r="FX20247" s="128"/>
      <c r="FY20247" s="129"/>
      <c r="GA20247" s="128"/>
    </row>
    <row r="20248" spans="179:183" x14ac:dyDescent="0.35">
      <c r="FW20248" s="128"/>
      <c r="FX20248" s="128"/>
      <c r="FY20248" s="129"/>
      <c r="GA20248" s="128"/>
    </row>
    <row r="20249" spans="179:183" x14ac:dyDescent="0.35">
      <c r="FW20249" s="128"/>
      <c r="FX20249" s="128"/>
      <c r="FY20249" s="129"/>
      <c r="GA20249" s="128"/>
    </row>
    <row r="20250" spans="179:183" x14ac:dyDescent="0.35">
      <c r="FW20250" s="128"/>
      <c r="FX20250" s="128"/>
      <c r="FY20250" s="129"/>
      <c r="GA20250" s="128"/>
    </row>
    <row r="20251" spans="179:183" x14ac:dyDescent="0.35">
      <c r="FW20251" s="128"/>
      <c r="FX20251" s="128"/>
      <c r="FY20251" s="129"/>
      <c r="GA20251" s="128"/>
    </row>
    <row r="20252" spans="179:183" x14ac:dyDescent="0.35">
      <c r="FW20252" s="128"/>
      <c r="FX20252" s="128"/>
      <c r="FY20252" s="129"/>
      <c r="GA20252" s="128"/>
    </row>
    <row r="20253" spans="179:183" x14ac:dyDescent="0.35">
      <c r="FW20253" s="128"/>
      <c r="FX20253" s="128"/>
      <c r="FY20253" s="129"/>
      <c r="GA20253" s="128"/>
    </row>
    <row r="20254" spans="179:183" x14ac:dyDescent="0.35">
      <c r="FW20254" s="128"/>
      <c r="FX20254" s="128"/>
      <c r="FY20254" s="129"/>
      <c r="GA20254" s="128"/>
    </row>
    <row r="20255" spans="179:183" x14ac:dyDescent="0.35">
      <c r="FW20255" s="128"/>
      <c r="FX20255" s="128"/>
      <c r="FY20255" s="129"/>
      <c r="GA20255" s="128"/>
    </row>
    <row r="20256" spans="179:183" x14ac:dyDescent="0.35">
      <c r="FW20256" s="128"/>
      <c r="FX20256" s="128"/>
      <c r="FY20256" s="129"/>
      <c r="GA20256" s="128"/>
    </row>
    <row r="20257" spans="179:183" x14ac:dyDescent="0.35">
      <c r="FW20257" s="128"/>
      <c r="FX20257" s="128"/>
      <c r="FY20257" s="129"/>
      <c r="GA20257" s="128"/>
    </row>
    <row r="20258" spans="179:183" x14ac:dyDescent="0.35">
      <c r="FW20258" s="128"/>
      <c r="FX20258" s="128"/>
      <c r="FY20258" s="129"/>
      <c r="GA20258" s="128"/>
    </row>
    <row r="20259" spans="179:183" x14ac:dyDescent="0.35">
      <c r="FW20259" s="128"/>
      <c r="FX20259" s="128"/>
      <c r="FY20259" s="129"/>
      <c r="GA20259" s="128"/>
    </row>
    <row r="20260" spans="179:183" x14ac:dyDescent="0.35">
      <c r="FW20260" s="128"/>
      <c r="FX20260" s="128"/>
      <c r="FY20260" s="129"/>
      <c r="GA20260" s="128"/>
    </row>
    <row r="20261" spans="179:183" x14ac:dyDescent="0.35">
      <c r="FW20261" s="128"/>
      <c r="FX20261" s="128"/>
      <c r="FY20261" s="129"/>
      <c r="GA20261" s="128"/>
    </row>
    <row r="20262" spans="179:183" x14ac:dyDescent="0.35">
      <c r="FW20262" s="128"/>
      <c r="FX20262" s="128"/>
      <c r="FY20262" s="129"/>
      <c r="GA20262" s="128"/>
    </row>
    <row r="20263" spans="179:183" x14ac:dyDescent="0.35">
      <c r="FW20263" s="128"/>
      <c r="FX20263" s="128"/>
      <c r="FY20263" s="129"/>
      <c r="GA20263" s="128"/>
    </row>
    <row r="20264" spans="179:183" x14ac:dyDescent="0.35">
      <c r="FW20264" s="128"/>
      <c r="FX20264" s="128"/>
      <c r="FY20264" s="129"/>
      <c r="GA20264" s="128"/>
    </row>
    <row r="20265" spans="179:183" x14ac:dyDescent="0.35">
      <c r="FW20265" s="128"/>
      <c r="FX20265" s="128"/>
      <c r="FY20265" s="129"/>
      <c r="GA20265" s="128"/>
    </row>
    <row r="20266" spans="179:183" x14ac:dyDescent="0.35">
      <c r="FW20266" s="128"/>
      <c r="FX20266" s="128"/>
      <c r="FY20266" s="129"/>
      <c r="GA20266" s="128"/>
    </row>
    <row r="20267" spans="179:183" x14ac:dyDescent="0.35">
      <c r="FW20267" s="128"/>
      <c r="FX20267" s="128"/>
      <c r="FY20267" s="129"/>
      <c r="GA20267" s="128"/>
    </row>
    <row r="20268" spans="179:183" x14ac:dyDescent="0.35">
      <c r="FW20268" s="128"/>
      <c r="FX20268" s="128"/>
      <c r="FY20268" s="129"/>
      <c r="GA20268" s="128"/>
    </row>
    <row r="20269" spans="179:183" x14ac:dyDescent="0.35">
      <c r="FW20269" s="128"/>
      <c r="FX20269" s="128"/>
      <c r="FY20269" s="129"/>
      <c r="GA20269" s="128"/>
    </row>
    <row r="20270" spans="179:183" x14ac:dyDescent="0.35">
      <c r="FW20270" s="128"/>
      <c r="FX20270" s="128"/>
      <c r="FY20270" s="129"/>
      <c r="GA20270" s="128"/>
    </row>
    <row r="20271" spans="179:183" x14ac:dyDescent="0.35">
      <c r="FW20271" s="128"/>
      <c r="FX20271" s="128"/>
      <c r="FY20271" s="129"/>
      <c r="GA20271" s="128"/>
    </row>
    <row r="20272" spans="179:183" x14ac:dyDescent="0.35">
      <c r="FW20272" s="128"/>
      <c r="FX20272" s="128"/>
      <c r="FY20272" s="129"/>
      <c r="GA20272" s="128"/>
    </row>
    <row r="20273" spans="179:183" x14ac:dyDescent="0.35">
      <c r="FW20273" s="128"/>
      <c r="FX20273" s="128"/>
      <c r="FY20273" s="129"/>
      <c r="GA20273" s="128"/>
    </row>
    <row r="20274" spans="179:183" x14ac:dyDescent="0.35">
      <c r="FW20274" s="128"/>
      <c r="FX20274" s="128"/>
      <c r="FY20274" s="129"/>
      <c r="GA20274" s="128"/>
    </row>
    <row r="20275" spans="179:183" x14ac:dyDescent="0.35">
      <c r="FW20275" s="128"/>
      <c r="FX20275" s="128"/>
      <c r="FY20275" s="129"/>
      <c r="GA20275" s="128"/>
    </row>
    <row r="20276" spans="179:183" x14ac:dyDescent="0.35">
      <c r="FW20276" s="128"/>
      <c r="FX20276" s="128"/>
      <c r="FY20276" s="129"/>
      <c r="GA20276" s="128"/>
    </row>
    <row r="20277" spans="179:183" x14ac:dyDescent="0.35">
      <c r="FW20277" s="128"/>
      <c r="FX20277" s="128"/>
      <c r="FY20277" s="129"/>
      <c r="GA20277" s="128"/>
    </row>
    <row r="20278" spans="179:183" x14ac:dyDescent="0.35">
      <c r="FW20278" s="128"/>
      <c r="FX20278" s="128"/>
      <c r="FY20278" s="129"/>
      <c r="GA20278" s="128"/>
    </row>
    <row r="20279" spans="179:183" x14ac:dyDescent="0.35">
      <c r="FW20279" s="128"/>
      <c r="FX20279" s="128"/>
      <c r="FY20279" s="129"/>
      <c r="GA20279" s="128"/>
    </row>
    <row r="20280" spans="179:183" x14ac:dyDescent="0.35">
      <c r="FW20280" s="128"/>
      <c r="FX20280" s="128"/>
      <c r="FY20280" s="129"/>
      <c r="GA20280" s="128"/>
    </row>
    <row r="20281" spans="179:183" x14ac:dyDescent="0.35">
      <c r="FW20281" s="128"/>
      <c r="FX20281" s="128"/>
      <c r="FY20281" s="129"/>
      <c r="GA20281" s="128"/>
    </row>
    <row r="20282" spans="179:183" x14ac:dyDescent="0.35">
      <c r="FW20282" s="128"/>
      <c r="FX20282" s="128"/>
      <c r="FY20282" s="129"/>
      <c r="GA20282" s="128"/>
    </row>
    <row r="20283" spans="179:183" x14ac:dyDescent="0.35">
      <c r="FW20283" s="128"/>
      <c r="FX20283" s="128"/>
      <c r="FY20283" s="129"/>
      <c r="GA20283" s="128"/>
    </row>
    <row r="20284" spans="179:183" x14ac:dyDescent="0.35">
      <c r="FW20284" s="128"/>
      <c r="FX20284" s="128"/>
      <c r="FY20284" s="129"/>
      <c r="GA20284" s="128"/>
    </row>
    <row r="20285" spans="179:183" x14ac:dyDescent="0.35">
      <c r="FW20285" s="128"/>
      <c r="FX20285" s="128"/>
      <c r="FY20285" s="129"/>
      <c r="GA20285" s="128"/>
    </row>
    <row r="20286" spans="179:183" x14ac:dyDescent="0.35">
      <c r="FW20286" s="128"/>
      <c r="FX20286" s="128"/>
      <c r="FY20286" s="129"/>
      <c r="GA20286" s="128"/>
    </row>
    <row r="20287" spans="179:183" x14ac:dyDescent="0.35">
      <c r="FW20287" s="128"/>
      <c r="FX20287" s="128"/>
      <c r="FY20287" s="129"/>
      <c r="GA20287" s="128"/>
    </row>
    <row r="20288" spans="179:183" x14ac:dyDescent="0.35">
      <c r="FW20288" s="128"/>
      <c r="FX20288" s="128"/>
      <c r="FY20288" s="129"/>
      <c r="GA20288" s="128"/>
    </row>
    <row r="20289" spans="179:183" x14ac:dyDescent="0.35">
      <c r="FW20289" s="128"/>
      <c r="FX20289" s="128"/>
      <c r="FY20289" s="129"/>
      <c r="GA20289" s="128"/>
    </row>
    <row r="20290" spans="179:183" x14ac:dyDescent="0.35">
      <c r="FW20290" s="128"/>
      <c r="FX20290" s="128"/>
      <c r="FY20290" s="129"/>
      <c r="GA20290" s="128"/>
    </row>
    <row r="20291" spans="179:183" x14ac:dyDescent="0.35">
      <c r="FW20291" s="128"/>
      <c r="FX20291" s="128"/>
      <c r="FY20291" s="129"/>
      <c r="GA20291" s="128"/>
    </row>
    <row r="20292" spans="179:183" x14ac:dyDescent="0.35">
      <c r="FW20292" s="128"/>
      <c r="FX20292" s="128"/>
      <c r="FY20292" s="129"/>
      <c r="GA20292" s="128"/>
    </row>
    <row r="20293" spans="179:183" x14ac:dyDescent="0.35">
      <c r="FW20293" s="128"/>
      <c r="FX20293" s="128"/>
      <c r="FY20293" s="129"/>
      <c r="GA20293" s="128"/>
    </row>
    <row r="20294" spans="179:183" x14ac:dyDescent="0.35">
      <c r="FW20294" s="128"/>
      <c r="FX20294" s="128"/>
      <c r="FY20294" s="129"/>
      <c r="GA20294" s="128"/>
    </row>
    <row r="20295" spans="179:183" x14ac:dyDescent="0.35">
      <c r="FW20295" s="128"/>
      <c r="FX20295" s="128"/>
      <c r="FY20295" s="129"/>
      <c r="GA20295" s="128"/>
    </row>
    <row r="20296" spans="179:183" x14ac:dyDescent="0.35">
      <c r="FW20296" s="128"/>
      <c r="FX20296" s="128"/>
      <c r="FY20296" s="129"/>
      <c r="GA20296" s="128"/>
    </row>
    <row r="20297" spans="179:183" x14ac:dyDescent="0.35">
      <c r="FW20297" s="128"/>
      <c r="FX20297" s="128"/>
      <c r="FY20297" s="129"/>
      <c r="GA20297" s="128"/>
    </row>
    <row r="20298" spans="179:183" x14ac:dyDescent="0.35">
      <c r="FW20298" s="128"/>
      <c r="FX20298" s="128"/>
      <c r="FY20298" s="129"/>
      <c r="GA20298" s="128"/>
    </row>
    <row r="20299" spans="179:183" x14ac:dyDescent="0.35">
      <c r="FW20299" s="128"/>
      <c r="FX20299" s="128"/>
      <c r="FY20299" s="129"/>
      <c r="GA20299" s="128"/>
    </row>
    <row r="20300" spans="179:183" x14ac:dyDescent="0.35">
      <c r="FW20300" s="128"/>
      <c r="FX20300" s="128"/>
      <c r="FY20300" s="129"/>
      <c r="GA20300" s="128"/>
    </row>
    <row r="20301" spans="179:183" x14ac:dyDescent="0.35">
      <c r="FW20301" s="128"/>
      <c r="FX20301" s="128"/>
      <c r="FY20301" s="129"/>
      <c r="GA20301" s="128"/>
    </row>
    <row r="20302" spans="179:183" x14ac:dyDescent="0.35">
      <c r="FW20302" s="128"/>
      <c r="FX20302" s="128"/>
      <c r="FY20302" s="129"/>
      <c r="GA20302" s="128"/>
    </row>
    <row r="20303" spans="179:183" x14ac:dyDescent="0.35">
      <c r="FW20303" s="128"/>
      <c r="FX20303" s="128"/>
      <c r="FY20303" s="129"/>
      <c r="GA20303" s="128"/>
    </row>
    <row r="20304" spans="179:183" x14ac:dyDescent="0.35">
      <c r="FW20304" s="128"/>
      <c r="FX20304" s="128"/>
      <c r="FY20304" s="129"/>
      <c r="GA20304" s="128"/>
    </row>
    <row r="20305" spans="179:183" x14ac:dyDescent="0.35">
      <c r="FW20305" s="128"/>
      <c r="FX20305" s="128"/>
      <c r="FY20305" s="129"/>
      <c r="GA20305" s="128"/>
    </row>
    <row r="20306" spans="179:183" x14ac:dyDescent="0.35">
      <c r="FW20306" s="128"/>
      <c r="FX20306" s="128"/>
      <c r="FY20306" s="129"/>
      <c r="GA20306" s="128"/>
    </row>
    <row r="20307" spans="179:183" x14ac:dyDescent="0.35">
      <c r="FW20307" s="128"/>
      <c r="FX20307" s="128"/>
      <c r="FY20307" s="129"/>
      <c r="GA20307" s="128"/>
    </row>
    <row r="20308" spans="179:183" x14ac:dyDescent="0.35">
      <c r="FW20308" s="128"/>
      <c r="FX20308" s="128"/>
      <c r="FY20308" s="129"/>
      <c r="GA20308" s="128"/>
    </row>
    <row r="20309" spans="179:183" x14ac:dyDescent="0.35">
      <c r="FW20309" s="128"/>
      <c r="FX20309" s="128"/>
      <c r="FY20309" s="129"/>
      <c r="GA20309" s="128"/>
    </row>
    <row r="20310" spans="179:183" x14ac:dyDescent="0.35">
      <c r="FW20310" s="128"/>
      <c r="FX20310" s="128"/>
      <c r="FY20310" s="129"/>
      <c r="GA20310" s="128"/>
    </row>
    <row r="20311" spans="179:183" x14ac:dyDescent="0.35">
      <c r="FW20311" s="128"/>
      <c r="FX20311" s="128"/>
      <c r="FY20311" s="129"/>
      <c r="GA20311" s="128"/>
    </row>
    <row r="20312" spans="179:183" x14ac:dyDescent="0.35">
      <c r="FW20312" s="128"/>
      <c r="FX20312" s="128"/>
      <c r="FY20312" s="129"/>
      <c r="GA20312" s="128"/>
    </row>
    <row r="20313" spans="179:183" x14ac:dyDescent="0.35">
      <c r="FW20313" s="128"/>
      <c r="FX20313" s="128"/>
      <c r="FY20313" s="129"/>
      <c r="GA20313" s="128"/>
    </row>
    <row r="20314" spans="179:183" x14ac:dyDescent="0.35">
      <c r="FW20314" s="128"/>
      <c r="FX20314" s="128"/>
      <c r="FY20314" s="129"/>
      <c r="GA20314" s="128"/>
    </row>
    <row r="20315" spans="179:183" x14ac:dyDescent="0.35">
      <c r="FW20315" s="128"/>
      <c r="FX20315" s="128"/>
      <c r="FY20315" s="129"/>
      <c r="GA20315" s="128"/>
    </row>
    <row r="20316" spans="179:183" x14ac:dyDescent="0.35">
      <c r="FW20316" s="128"/>
      <c r="FX20316" s="128"/>
      <c r="FY20316" s="129"/>
      <c r="GA20316" s="128"/>
    </row>
    <row r="20317" spans="179:183" x14ac:dyDescent="0.35">
      <c r="FW20317" s="128"/>
      <c r="FX20317" s="128"/>
      <c r="FY20317" s="129"/>
      <c r="GA20317" s="128"/>
    </row>
    <row r="20318" spans="179:183" x14ac:dyDescent="0.35">
      <c r="FW20318" s="128"/>
      <c r="FX20318" s="128"/>
      <c r="FY20318" s="129"/>
      <c r="GA20318" s="128"/>
    </row>
    <row r="20319" spans="179:183" x14ac:dyDescent="0.35">
      <c r="FW20319" s="128"/>
      <c r="FX20319" s="128"/>
      <c r="FY20319" s="129"/>
      <c r="GA20319" s="128"/>
    </row>
    <row r="20320" spans="179:183" x14ac:dyDescent="0.35">
      <c r="FW20320" s="128"/>
      <c r="FX20320" s="128"/>
      <c r="FY20320" s="129"/>
      <c r="GA20320" s="128"/>
    </row>
    <row r="20321" spans="179:183" x14ac:dyDescent="0.35">
      <c r="FW20321" s="128"/>
      <c r="FX20321" s="128"/>
      <c r="FY20321" s="129"/>
      <c r="GA20321" s="128"/>
    </row>
    <row r="20322" spans="179:183" x14ac:dyDescent="0.35">
      <c r="FW20322" s="128"/>
      <c r="FX20322" s="128"/>
      <c r="FY20322" s="129"/>
      <c r="GA20322" s="128"/>
    </row>
    <row r="20323" spans="179:183" x14ac:dyDescent="0.35">
      <c r="FW20323" s="128"/>
      <c r="FX20323" s="128"/>
      <c r="FY20323" s="129"/>
      <c r="GA20323" s="128"/>
    </row>
    <row r="20324" spans="179:183" x14ac:dyDescent="0.35">
      <c r="FW20324" s="128"/>
      <c r="FX20324" s="128"/>
      <c r="FY20324" s="129"/>
      <c r="GA20324" s="128"/>
    </row>
    <row r="20325" spans="179:183" x14ac:dyDescent="0.35">
      <c r="FW20325" s="128"/>
      <c r="FX20325" s="128"/>
      <c r="FY20325" s="129"/>
      <c r="GA20325" s="128"/>
    </row>
    <row r="20326" spans="179:183" x14ac:dyDescent="0.35">
      <c r="FW20326" s="128"/>
      <c r="FX20326" s="128"/>
      <c r="FY20326" s="129"/>
      <c r="GA20326" s="128"/>
    </row>
    <row r="20327" spans="179:183" x14ac:dyDescent="0.35">
      <c r="FW20327" s="128"/>
      <c r="FX20327" s="128"/>
      <c r="FY20327" s="129"/>
      <c r="GA20327" s="128"/>
    </row>
    <row r="20328" spans="179:183" x14ac:dyDescent="0.35">
      <c r="FW20328" s="128"/>
      <c r="FX20328" s="128"/>
      <c r="FY20328" s="129"/>
      <c r="GA20328" s="128"/>
    </row>
    <row r="20329" spans="179:183" x14ac:dyDescent="0.35">
      <c r="FW20329" s="128"/>
      <c r="FX20329" s="128"/>
      <c r="FY20329" s="129"/>
      <c r="GA20329" s="128"/>
    </row>
    <row r="20330" spans="179:183" x14ac:dyDescent="0.35">
      <c r="FW20330" s="128"/>
      <c r="FX20330" s="128"/>
      <c r="FY20330" s="129"/>
      <c r="GA20330" s="128"/>
    </row>
    <row r="20331" spans="179:183" x14ac:dyDescent="0.35">
      <c r="FW20331" s="128"/>
      <c r="FX20331" s="128"/>
      <c r="FY20331" s="129"/>
      <c r="GA20331" s="128"/>
    </row>
    <row r="20332" spans="179:183" x14ac:dyDescent="0.35">
      <c r="FW20332" s="128"/>
      <c r="FX20332" s="128"/>
      <c r="FY20332" s="129"/>
      <c r="GA20332" s="128"/>
    </row>
    <row r="20333" spans="179:183" x14ac:dyDescent="0.35">
      <c r="FW20333" s="128"/>
      <c r="FX20333" s="128"/>
      <c r="FY20333" s="129"/>
      <c r="GA20333" s="128"/>
    </row>
    <row r="20334" spans="179:183" x14ac:dyDescent="0.35">
      <c r="FW20334" s="128"/>
      <c r="FX20334" s="128"/>
      <c r="FY20334" s="129"/>
      <c r="GA20334" s="128"/>
    </row>
    <row r="20335" spans="179:183" x14ac:dyDescent="0.35">
      <c r="FW20335" s="128"/>
      <c r="FX20335" s="128"/>
      <c r="FY20335" s="129"/>
      <c r="GA20335" s="128"/>
    </row>
    <row r="20336" spans="179:183" x14ac:dyDescent="0.35">
      <c r="FW20336" s="128"/>
      <c r="FX20336" s="128"/>
      <c r="FY20336" s="129"/>
      <c r="GA20336" s="128"/>
    </row>
    <row r="20337" spans="179:183" x14ac:dyDescent="0.35">
      <c r="FW20337" s="128"/>
      <c r="FX20337" s="128"/>
      <c r="FY20337" s="129"/>
      <c r="GA20337" s="128"/>
    </row>
    <row r="20338" spans="179:183" x14ac:dyDescent="0.35">
      <c r="FW20338" s="128"/>
      <c r="FX20338" s="128"/>
      <c r="FY20338" s="129"/>
      <c r="GA20338" s="128"/>
    </row>
    <row r="20339" spans="179:183" x14ac:dyDescent="0.35">
      <c r="FW20339" s="128"/>
      <c r="FX20339" s="128"/>
      <c r="FY20339" s="129"/>
      <c r="GA20339" s="128"/>
    </row>
    <row r="20340" spans="179:183" x14ac:dyDescent="0.35">
      <c r="FW20340" s="128"/>
      <c r="FX20340" s="128"/>
      <c r="FY20340" s="129"/>
      <c r="GA20340" s="128"/>
    </row>
    <row r="20341" spans="179:183" x14ac:dyDescent="0.35">
      <c r="FW20341" s="128"/>
      <c r="FX20341" s="128"/>
      <c r="FY20341" s="129"/>
      <c r="GA20341" s="128"/>
    </row>
    <row r="20342" spans="179:183" x14ac:dyDescent="0.35">
      <c r="FW20342" s="128"/>
      <c r="FX20342" s="128"/>
      <c r="FY20342" s="129"/>
      <c r="GA20342" s="128"/>
    </row>
    <row r="20343" spans="179:183" x14ac:dyDescent="0.35">
      <c r="FW20343" s="128"/>
      <c r="FX20343" s="128"/>
      <c r="FY20343" s="129"/>
      <c r="GA20343" s="128"/>
    </row>
    <row r="20344" spans="179:183" x14ac:dyDescent="0.35">
      <c r="FW20344" s="128"/>
      <c r="FX20344" s="128"/>
      <c r="FY20344" s="129"/>
      <c r="GA20344" s="128"/>
    </row>
    <row r="20345" spans="179:183" x14ac:dyDescent="0.35">
      <c r="FW20345" s="128"/>
      <c r="FX20345" s="128"/>
      <c r="FY20345" s="129"/>
      <c r="GA20345" s="128"/>
    </row>
    <row r="20346" spans="179:183" x14ac:dyDescent="0.35">
      <c r="FW20346" s="128"/>
      <c r="FX20346" s="128"/>
      <c r="FY20346" s="129"/>
      <c r="GA20346" s="128"/>
    </row>
    <row r="20347" spans="179:183" x14ac:dyDescent="0.35">
      <c r="FW20347" s="128"/>
      <c r="FX20347" s="128"/>
      <c r="FY20347" s="129"/>
      <c r="GA20347" s="128"/>
    </row>
    <row r="20348" spans="179:183" x14ac:dyDescent="0.35">
      <c r="FW20348" s="128"/>
      <c r="FX20348" s="128"/>
      <c r="FY20348" s="129"/>
      <c r="GA20348" s="128"/>
    </row>
    <row r="20349" spans="179:183" x14ac:dyDescent="0.35">
      <c r="FW20349" s="128"/>
      <c r="FX20349" s="128"/>
      <c r="FY20349" s="129"/>
      <c r="GA20349" s="128"/>
    </row>
    <row r="20350" spans="179:183" x14ac:dyDescent="0.35">
      <c r="FW20350" s="128"/>
      <c r="FX20350" s="128"/>
      <c r="FY20350" s="129"/>
      <c r="GA20350" s="128"/>
    </row>
    <row r="20351" spans="179:183" x14ac:dyDescent="0.35">
      <c r="FW20351" s="128"/>
      <c r="FX20351" s="128"/>
      <c r="FY20351" s="129"/>
      <c r="GA20351" s="128"/>
    </row>
    <row r="20352" spans="179:183" x14ac:dyDescent="0.35">
      <c r="FW20352" s="128"/>
      <c r="FX20352" s="128"/>
      <c r="FY20352" s="129"/>
      <c r="GA20352" s="128"/>
    </row>
    <row r="20353" spans="179:183" x14ac:dyDescent="0.35">
      <c r="FW20353" s="128"/>
      <c r="FX20353" s="128"/>
      <c r="FY20353" s="129"/>
      <c r="GA20353" s="128"/>
    </row>
    <row r="20354" spans="179:183" x14ac:dyDescent="0.35">
      <c r="FW20354" s="128"/>
      <c r="FX20354" s="128"/>
      <c r="FY20354" s="129"/>
      <c r="GA20354" s="128"/>
    </row>
    <row r="20355" spans="179:183" x14ac:dyDescent="0.35">
      <c r="FW20355" s="128"/>
      <c r="FX20355" s="128"/>
      <c r="FY20355" s="129"/>
      <c r="GA20355" s="128"/>
    </row>
    <row r="20356" spans="179:183" x14ac:dyDescent="0.35">
      <c r="FW20356" s="128"/>
      <c r="FX20356" s="128"/>
      <c r="FY20356" s="129"/>
      <c r="GA20356" s="128"/>
    </row>
    <row r="20357" spans="179:183" x14ac:dyDescent="0.35">
      <c r="FW20357" s="128"/>
      <c r="FX20357" s="128"/>
      <c r="FY20357" s="129"/>
      <c r="GA20357" s="128"/>
    </row>
    <row r="20358" spans="179:183" x14ac:dyDescent="0.35">
      <c r="FW20358" s="128"/>
      <c r="FX20358" s="128"/>
      <c r="FY20358" s="129"/>
      <c r="GA20358" s="128"/>
    </row>
    <row r="20359" spans="179:183" x14ac:dyDescent="0.35">
      <c r="FW20359" s="128"/>
      <c r="FX20359" s="128"/>
      <c r="FY20359" s="129"/>
      <c r="GA20359" s="128"/>
    </row>
    <row r="20360" spans="179:183" x14ac:dyDescent="0.35">
      <c r="FW20360" s="128"/>
      <c r="FX20360" s="128"/>
      <c r="FY20360" s="129"/>
      <c r="GA20360" s="128"/>
    </row>
    <row r="20361" spans="179:183" x14ac:dyDescent="0.35">
      <c r="FW20361" s="128"/>
      <c r="FX20361" s="128"/>
      <c r="FY20361" s="129"/>
      <c r="GA20361" s="128"/>
    </row>
    <row r="20362" spans="179:183" x14ac:dyDescent="0.35">
      <c r="FW20362" s="128"/>
      <c r="FX20362" s="128"/>
      <c r="FY20362" s="129"/>
      <c r="GA20362" s="128"/>
    </row>
    <row r="20363" spans="179:183" x14ac:dyDescent="0.35">
      <c r="FW20363" s="128"/>
      <c r="FX20363" s="128"/>
      <c r="FY20363" s="129"/>
      <c r="GA20363" s="128"/>
    </row>
    <row r="20364" spans="179:183" x14ac:dyDescent="0.35">
      <c r="FW20364" s="128"/>
      <c r="FX20364" s="128"/>
      <c r="FY20364" s="129"/>
      <c r="GA20364" s="128"/>
    </row>
    <row r="20365" spans="179:183" x14ac:dyDescent="0.35">
      <c r="FW20365" s="128"/>
      <c r="FX20365" s="128"/>
      <c r="FY20365" s="129"/>
      <c r="GA20365" s="128"/>
    </row>
    <row r="20366" spans="179:183" x14ac:dyDescent="0.35">
      <c r="FW20366" s="128"/>
      <c r="FX20366" s="128"/>
      <c r="FY20366" s="129"/>
      <c r="GA20366" s="128"/>
    </row>
    <row r="20367" spans="179:183" x14ac:dyDescent="0.35">
      <c r="FW20367" s="128"/>
      <c r="FX20367" s="128"/>
      <c r="FY20367" s="129"/>
      <c r="GA20367" s="128"/>
    </row>
    <row r="20368" spans="179:183" x14ac:dyDescent="0.35">
      <c r="FW20368" s="128"/>
      <c r="FX20368" s="128"/>
      <c r="FY20368" s="129"/>
      <c r="GA20368" s="128"/>
    </row>
    <row r="20369" spans="179:183" x14ac:dyDescent="0.35">
      <c r="FW20369" s="128"/>
      <c r="FX20369" s="128"/>
      <c r="FY20369" s="129"/>
      <c r="GA20369" s="128"/>
    </row>
    <row r="20370" spans="179:183" x14ac:dyDescent="0.35">
      <c r="FW20370" s="128"/>
      <c r="FX20370" s="128"/>
      <c r="FY20370" s="129"/>
      <c r="GA20370" s="128"/>
    </row>
    <row r="20371" spans="179:183" x14ac:dyDescent="0.35">
      <c r="FW20371" s="128"/>
      <c r="FX20371" s="128"/>
      <c r="FY20371" s="129"/>
      <c r="GA20371" s="128"/>
    </row>
    <row r="20372" spans="179:183" x14ac:dyDescent="0.35">
      <c r="FW20372" s="128"/>
      <c r="FX20372" s="128"/>
      <c r="FY20372" s="129"/>
      <c r="GA20372" s="128"/>
    </row>
    <row r="20373" spans="179:183" x14ac:dyDescent="0.35">
      <c r="FW20373" s="128"/>
      <c r="FX20373" s="128"/>
      <c r="FY20373" s="129"/>
      <c r="GA20373" s="128"/>
    </row>
    <row r="20374" spans="179:183" x14ac:dyDescent="0.35">
      <c r="FW20374" s="128"/>
      <c r="FX20374" s="128"/>
      <c r="FY20374" s="129"/>
      <c r="GA20374" s="128"/>
    </row>
    <row r="20375" spans="179:183" x14ac:dyDescent="0.35">
      <c r="FW20375" s="128"/>
      <c r="FX20375" s="128"/>
      <c r="FY20375" s="129"/>
      <c r="GA20375" s="128"/>
    </row>
    <row r="20376" spans="179:183" x14ac:dyDescent="0.35">
      <c r="FW20376" s="128"/>
      <c r="FX20376" s="128"/>
      <c r="FY20376" s="129"/>
      <c r="GA20376" s="128"/>
    </row>
    <row r="20377" spans="179:183" x14ac:dyDescent="0.35">
      <c r="FW20377" s="128"/>
      <c r="FX20377" s="128"/>
      <c r="FY20377" s="129"/>
      <c r="GA20377" s="128"/>
    </row>
    <row r="20378" spans="179:183" x14ac:dyDescent="0.35">
      <c r="FW20378" s="128"/>
      <c r="FX20378" s="128"/>
      <c r="FY20378" s="129"/>
      <c r="GA20378" s="128"/>
    </row>
    <row r="20379" spans="179:183" x14ac:dyDescent="0.35">
      <c r="FW20379" s="128"/>
      <c r="FX20379" s="128"/>
      <c r="FY20379" s="129"/>
      <c r="GA20379" s="128"/>
    </row>
    <row r="20380" spans="179:183" x14ac:dyDescent="0.35">
      <c r="FW20380" s="128"/>
      <c r="FX20380" s="128"/>
      <c r="FY20380" s="129"/>
      <c r="GA20380" s="128"/>
    </row>
    <row r="20381" spans="179:183" x14ac:dyDescent="0.35">
      <c r="FW20381" s="128"/>
      <c r="FX20381" s="128"/>
      <c r="FY20381" s="129"/>
      <c r="GA20381" s="128"/>
    </row>
    <row r="20382" spans="179:183" x14ac:dyDescent="0.35">
      <c r="FW20382" s="128"/>
      <c r="FX20382" s="128"/>
      <c r="FY20382" s="129"/>
      <c r="GA20382" s="128"/>
    </row>
    <row r="20383" spans="179:183" x14ac:dyDescent="0.35">
      <c r="FW20383" s="128"/>
      <c r="FX20383" s="128"/>
      <c r="FY20383" s="129"/>
      <c r="GA20383" s="128"/>
    </row>
    <row r="20384" spans="179:183" x14ac:dyDescent="0.35">
      <c r="FW20384" s="128"/>
      <c r="FX20384" s="128"/>
      <c r="FY20384" s="129"/>
      <c r="GA20384" s="128"/>
    </row>
    <row r="20385" spans="179:183" x14ac:dyDescent="0.35">
      <c r="FW20385" s="128"/>
      <c r="FX20385" s="128"/>
      <c r="FY20385" s="129"/>
      <c r="GA20385" s="128"/>
    </row>
    <row r="20386" spans="179:183" x14ac:dyDescent="0.35">
      <c r="FW20386" s="128"/>
      <c r="FX20386" s="128"/>
      <c r="FY20386" s="129"/>
      <c r="GA20386" s="128"/>
    </row>
    <row r="20387" spans="179:183" x14ac:dyDescent="0.35">
      <c r="FW20387" s="128"/>
      <c r="FX20387" s="128"/>
      <c r="FY20387" s="129"/>
      <c r="GA20387" s="128"/>
    </row>
    <row r="20388" spans="179:183" x14ac:dyDescent="0.35">
      <c r="FW20388" s="128"/>
      <c r="FX20388" s="128"/>
      <c r="FY20388" s="129"/>
      <c r="GA20388" s="128"/>
    </row>
    <row r="20389" spans="179:183" x14ac:dyDescent="0.35">
      <c r="FW20389" s="128"/>
      <c r="FX20389" s="128"/>
      <c r="FY20389" s="129"/>
      <c r="GA20389" s="128"/>
    </row>
    <row r="20390" spans="179:183" x14ac:dyDescent="0.35">
      <c r="FW20390" s="128"/>
      <c r="FX20390" s="128"/>
      <c r="FY20390" s="129"/>
      <c r="GA20390" s="128"/>
    </row>
    <row r="20391" spans="179:183" x14ac:dyDescent="0.35">
      <c r="FW20391" s="128"/>
      <c r="FX20391" s="128"/>
      <c r="FY20391" s="129"/>
      <c r="GA20391" s="128"/>
    </row>
    <row r="20392" spans="179:183" x14ac:dyDescent="0.35">
      <c r="FW20392" s="128"/>
      <c r="FX20392" s="128"/>
      <c r="FY20392" s="129"/>
      <c r="GA20392" s="128"/>
    </row>
    <row r="20393" spans="179:183" x14ac:dyDescent="0.35">
      <c r="FW20393" s="128"/>
      <c r="FX20393" s="128"/>
      <c r="FY20393" s="129"/>
      <c r="GA20393" s="128"/>
    </row>
    <row r="20394" spans="179:183" x14ac:dyDescent="0.35">
      <c r="FW20394" s="128"/>
      <c r="FX20394" s="128"/>
      <c r="FY20394" s="129"/>
      <c r="GA20394" s="128"/>
    </row>
    <row r="20395" spans="179:183" x14ac:dyDescent="0.35">
      <c r="FW20395" s="128"/>
      <c r="FX20395" s="128"/>
      <c r="FY20395" s="129"/>
      <c r="GA20395" s="128"/>
    </row>
    <row r="20396" spans="179:183" x14ac:dyDescent="0.35">
      <c r="FW20396" s="128"/>
      <c r="FX20396" s="128"/>
      <c r="FY20396" s="129"/>
      <c r="GA20396" s="128"/>
    </row>
    <row r="20397" spans="179:183" x14ac:dyDescent="0.35">
      <c r="FW20397" s="128"/>
      <c r="FX20397" s="128"/>
      <c r="FY20397" s="129"/>
      <c r="GA20397" s="128"/>
    </row>
    <row r="20398" spans="179:183" x14ac:dyDescent="0.35">
      <c r="FW20398" s="128"/>
      <c r="FX20398" s="128"/>
      <c r="FY20398" s="129"/>
      <c r="GA20398" s="128"/>
    </row>
    <row r="20399" spans="179:183" x14ac:dyDescent="0.35">
      <c r="FW20399" s="128"/>
      <c r="FX20399" s="128"/>
      <c r="FY20399" s="129"/>
      <c r="GA20399" s="128"/>
    </row>
    <row r="20400" spans="179:183" x14ac:dyDescent="0.35">
      <c r="FW20400" s="128"/>
      <c r="FX20400" s="128"/>
      <c r="FY20400" s="129"/>
      <c r="GA20400" s="128"/>
    </row>
    <row r="20401" spans="179:183" x14ac:dyDescent="0.35">
      <c r="FW20401" s="128"/>
      <c r="FX20401" s="128"/>
      <c r="FY20401" s="129"/>
      <c r="GA20401" s="128"/>
    </row>
    <row r="20402" spans="179:183" x14ac:dyDescent="0.35">
      <c r="FW20402" s="128"/>
      <c r="FX20402" s="128"/>
      <c r="FY20402" s="129"/>
      <c r="GA20402" s="128"/>
    </row>
    <row r="20403" spans="179:183" x14ac:dyDescent="0.35">
      <c r="FW20403" s="128"/>
      <c r="FX20403" s="128"/>
      <c r="FY20403" s="129"/>
      <c r="GA20403" s="128"/>
    </row>
    <row r="20404" spans="179:183" x14ac:dyDescent="0.35">
      <c r="FW20404" s="128"/>
      <c r="FX20404" s="128"/>
      <c r="FY20404" s="129"/>
      <c r="GA20404" s="128"/>
    </row>
    <row r="20405" spans="179:183" x14ac:dyDescent="0.35">
      <c r="FW20405" s="128"/>
      <c r="FX20405" s="128"/>
      <c r="FY20405" s="129"/>
      <c r="GA20405" s="128"/>
    </row>
    <row r="20406" spans="179:183" x14ac:dyDescent="0.35">
      <c r="FW20406" s="128"/>
      <c r="FX20406" s="128"/>
      <c r="FY20406" s="129"/>
      <c r="GA20406" s="128"/>
    </row>
    <row r="20407" spans="179:183" x14ac:dyDescent="0.35">
      <c r="FW20407" s="128"/>
      <c r="FX20407" s="128"/>
      <c r="FY20407" s="129"/>
      <c r="GA20407" s="128"/>
    </row>
    <row r="20408" spans="179:183" x14ac:dyDescent="0.35">
      <c r="FW20408" s="128"/>
      <c r="FX20408" s="128"/>
      <c r="FY20408" s="129"/>
      <c r="GA20408" s="128"/>
    </row>
    <row r="20409" spans="179:183" x14ac:dyDescent="0.35">
      <c r="FW20409" s="128"/>
      <c r="FX20409" s="128"/>
      <c r="FY20409" s="129"/>
      <c r="GA20409" s="128"/>
    </row>
    <row r="20410" spans="179:183" x14ac:dyDescent="0.35">
      <c r="FW20410" s="128"/>
      <c r="FX20410" s="128"/>
      <c r="FY20410" s="129"/>
      <c r="GA20410" s="128"/>
    </row>
    <row r="20411" spans="179:183" x14ac:dyDescent="0.35">
      <c r="FW20411" s="128"/>
      <c r="FX20411" s="128"/>
      <c r="FY20411" s="129"/>
      <c r="GA20411" s="128"/>
    </row>
    <row r="20412" spans="179:183" x14ac:dyDescent="0.35">
      <c r="FW20412" s="128"/>
      <c r="FX20412" s="128"/>
      <c r="FY20412" s="129"/>
      <c r="GA20412" s="128"/>
    </row>
    <row r="20413" spans="179:183" x14ac:dyDescent="0.35">
      <c r="FW20413" s="128"/>
      <c r="FX20413" s="128"/>
      <c r="FY20413" s="129"/>
      <c r="GA20413" s="128"/>
    </row>
    <row r="20414" spans="179:183" x14ac:dyDescent="0.35">
      <c r="FW20414" s="128"/>
      <c r="FX20414" s="128"/>
      <c r="FY20414" s="129"/>
      <c r="GA20414" s="128"/>
    </row>
    <row r="20415" spans="179:183" x14ac:dyDescent="0.35">
      <c r="FW20415" s="128"/>
      <c r="FX20415" s="128"/>
      <c r="FY20415" s="129"/>
      <c r="GA20415" s="128"/>
    </row>
    <row r="20416" spans="179:183" x14ac:dyDescent="0.35">
      <c r="FW20416" s="128"/>
      <c r="FX20416" s="128"/>
      <c r="FY20416" s="129"/>
      <c r="GA20416" s="128"/>
    </row>
    <row r="20417" spans="179:183" x14ac:dyDescent="0.35">
      <c r="FW20417" s="128"/>
      <c r="FX20417" s="128"/>
      <c r="FY20417" s="129"/>
      <c r="GA20417" s="128"/>
    </row>
    <row r="20418" spans="179:183" x14ac:dyDescent="0.35">
      <c r="FW20418" s="128"/>
      <c r="FX20418" s="128"/>
      <c r="FY20418" s="129"/>
      <c r="GA20418" s="128"/>
    </row>
    <row r="20419" spans="179:183" x14ac:dyDescent="0.35">
      <c r="FW20419" s="128"/>
      <c r="FX20419" s="128"/>
      <c r="FY20419" s="129"/>
      <c r="GA20419" s="128"/>
    </row>
    <row r="20420" spans="179:183" x14ac:dyDescent="0.35">
      <c r="FW20420" s="128"/>
      <c r="FX20420" s="128"/>
      <c r="FY20420" s="129"/>
      <c r="GA20420" s="128"/>
    </row>
    <row r="20421" spans="179:183" x14ac:dyDescent="0.35">
      <c r="FW20421" s="128"/>
      <c r="FX20421" s="128"/>
      <c r="FY20421" s="129"/>
      <c r="GA20421" s="128"/>
    </row>
    <row r="20422" spans="179:183" x14ac:dyDescent="0.35">
      <c r="FW20422" s="128"/>
      <c r="FX20422" s="128"/>
      <c r="FY20422" s="129"/>
      <c r="GA20422" s="128"/>
    </row>
    <row r="20423" spans="179:183" x14ac:dyDescent="0.35">
      <c r="FW20423" s="128"/>
      <c r="FX20423" s="128"/>
      <c r="FY20423" s="129"/>
      <c r="GA20423" s="128"/>
    </row>
    <row r="20424" spans="179:183" x14ac:dyDescent="0.35">
      <c r="FW20424" s="128"/>
      <c r="FX20424" s="128"/>
      <c r="FY20424" s="129"/>
      <c r="GA20424" s="128"/>
    </row>
    <row r="20425" spans="179:183" x14ac:dyDescent="0.35">
      <c r="FW20425" s="128"/>
      <c r="FX20425" s="128"/>
      <c r="FY20425" s="129"/>
      <c r="GA20425" s="128"/>
    </row>
    <row r="20426" spans="179:183" x14ac:dyDescent="0.35">
      <c r="FW20426" s="128"/>
      <c r="FX20426" s="128"/>
      <c r="FY20426" s="129"/>
      <c r="GA20426" s="128"/>
    </row>
    <row r="20427" spans="179:183" x14ac:dyDescent="0.35">
      <c r="FW20427" s="128"/>
      <c r="FX20427" s="128"/>
      <c r="FY20427" s="129"/>
      <c r="GA20427" s="128"/>
    </row>
    <row r="20428" spans="179:183" x14ac:dyDescent="0.35">
      <c r="FW20428" s="128"/>
      <c r="FX20428" s="128"/>
      <c r="FY20428" s="129"/>
      <c r="GA20428" s="128"/>
    </row>
    <row r="20429" spans="179:183" x14ac:dyDescent="0.35">
      <c r="FW20429" s="128"/>
      <c r="FX20429" s="128"/>
      <c r="FY20429" s="129"/>
      <c r="GA20429" s="128"/>
    </row>
    <row r="20430" spans="179:183" x14ac:dyDescent="0.35">
      <c r="FW20430" s="128"/>
      <c r="FX20430" s="128"/>
      <c r="FY20430" s="129"/>
      <c r="GA20430" s="128"/>
    </row>
    <row r="20431" spans="179:183" x14ac:dyDescent="0.35">
      <c r="FW20431" s="128"/>
      <c r="FX20431" s="128"/>
      <c r="FY20431" s="129"/>
      <c r="GA20431" s="128"/>
    </row>
    <row r="20432" spans="179:183" x14ac:dyDescent="0.35">
      <c r="FW20432" s="128"/>
      <c r="FX20432" s="128"/>
      <c r="FY20432" s="129"/>
      <c r="GA20432" s="128"/>
    </row>
    <row r="20433" spans="179:183" x14ac:dyDescent="0.35">
      <c r="FW20433" s="128"/>
      <c r="FX20433" s="128"/>
      <c r="FY20433" s="129"/>
      <c r="GA20433" s="128"/>
    </row>
    <row r="20434" spans="179:183" x14ac:dyDescent="0.35">
      <c r="FW20434" s="128"/>
      <c r="FX20434" s="128"/>
      <c r="FY20434" s="129"/>
      <c r="GA20434" s="128"/>
    </row>
    <row r="20435" spans="179:183" x14ac:dyDescent="0.35">
      <c r="FW20435" s="128"/>
      <c r="FX20435" s="128"/>
      <c r="FY20435" s="129"/>
      <c r="GA20435" s="128"/>
    </row>
    <row r="20436" spans="179:183" x14ac:dyDescent="0.35">
      <c r="FW20436" s="128"/>
      <c r="FX20436" s="128"/>
      <c r="FY20436" s="129"/>
      <c r="GA20436" s="128"/>
    </row>
    <row r="20437" spans="179:183" x14ac:dyDescent="0.35">
      <c r="FW20437" s="128"/>
      <c r="FX20437" s="128"/>
      <c r="FY20437" s="129"/>
      <c r="GA20437" s="128"/>
    </row>
    <row r="20438" spans="179:183" x14ac:dyDescent="0.35">
      <c r="FW20438" s="128"/>
      <c r="FX20438" s="128"/>
      <c r="FY20438" s="129"/>
      <c r="GA20438" s="128"/>
    </row>
    <row r="20439" spans="179:183" x14ac:dyDescent="0.35">
      <c r="FW20439" s="128"/>
      <c r="FX20439" s="128"/>
      <c r="FY20439" s="129"/>
      <c r="GA20439" s="128"/>
    </row>
    <row r="20440" spans="179:183" x14ac:dyDescent="0.35">
      <c r="FW20440" s="128"/>
      <c r="FX20440" s="128"/>
      <c r="FY20440" s="129"/>
      <c r="GA20440" s="128"/>
    </row>
    <row r="20441" spans="179:183" x14ac:dyDescent="0.35">
      <c r="FW20441" s="128"/>
      <c r="FX20441" s="128"/>
      <c r="FY20441" s="129"/>
      <c r="GA20441" s="128"/>
    </row>
    <row r="20442" spans="179:183" x14ac:dyDescent="0.35">
      <c r="FW20442" s="128"/>
      <c r="FX20442" s="128"/>
      <c r="FY20442" s="129"/>
      <c r="GA20442" s="128"/>
    </row>
    <row r="20443" spans="179:183" x14ac:dyDescent="0.35">
      <c r="FW20443" s="128"/>
      <c r="FX20443" s="128"/>
      <c r="FY20443" s="129"/>
      <c r="GA20443" s="128"/>
    </row>
    <row r="20444" spans="179:183" x14ac:dyDescent="0.35">
      <c r="FW20444" s="128"/>
      <c r="FX20444" s="128"/>
      <c r="FY20444" s="129"/>
      <c r="GA20444" s="128"/>
    </row>
    <row r="20445" spans="179:183" x14ac:dyDescent="0.35">
      <c r="FW20445" s="128"/>
      <c r="FX20445" s="128"/>
      <c r="FY20445" s="129"/>
      <c r="GA20445" s="128"/>
    </row>
    <row r="20446" spans="179:183" x14ac:dyDescent="0.35">
      <c r="FW20446" s="128"/>
      <c r="FX20446" s="128"/>
      <c r="FY20446" s="129"/>
      <c r="GA20446" s="128"/>
    </row>
    <row r="20447" spans="179:183" x14ac:dyDescent="0.35">
      <c r="FW20447" s="128"/>
      <c r="FX20447" s="128"/>
      <c r="FY20447" s="129"/>
      <c r="GA20447" s="128"/>
    </row>
    <row r="20448" spans="179:183" x14ac:dyDescent="0.35">
      <c r="FW20448" s="128"/>
      <c r="FX20448" s="128"/>
      <c r="FY20448" s="129"/>
      <c r="GA20448" s="128"/>
    </row>
    <row r="20449" spans="179:183" x14ac:dyDescent="0.35">
      <c r="FW20449" s="128"/>
      <c r="FX20449" s="128"/>
      <c r="FY20449" s="129"/>
      <c r="GA20449" s="128"/>
    </row>
    <row r="20450" spans="179:183" x14ac:dyDescent="0.35">
      <c r="FW20450" s="128"/>
      <c r="FX20450" s="128"/>
      <c r="FY20450" s="129"/>
      <c r="GA20450" s="128"/>
    </row>
    <row r="20451" spans="179:183" x14ac:dyDescent="0.35">
      <c r="FW20451" s="128"/>
      <c r="FX20451" s="128"/>
      <c r="FY20451" s="129"/>
      <c r="GA20451" s="128"/>
    </row>
    <row r="20452" spans="179:183" x14ac:dyDescent="0.35">
      <c r="FW20452" s="128"/>
      <c r="FX20452" s="128"/>
      <c r="FY20452" s="129"/>
      <c r="GA20452" s="128"/>
    </row>
    <row r="20453" spans="179:183" x14ac:dyDescent="0.35">
      <c r="FW20453" s="128"/>
      <c r="FX20453" s="128"/>
      <c r="FY20453" s="129"/>
      <c r="GA20453" s="128"/>
    </row>
    <row r="20454" spans="179:183" x14ac:dyDescent="0.35">
      <c r="FW20454" s="128"/>
      <c r="FX20454" s="128"/>
      <c r="FY20454" s="129"/>
      <c r="GA20454" s="128"/>
    </row>
    <row r="20455" spans="179:183" x14ac:dyDescent="0.35">
      <c r="FW20455" s="128"/>
      <c r="FX20455" s="128"/>
      <c r="FY20455" s="129"/>
      <c r="GA20455" s="128"/>
    </row>
    <row r="20456" spans="179:183" x14ac:dyDescent="0.35">
      <c r="FW20456" s="128"/>
      <c r="FX20456" s="128"/>
      <c r="FY20456" s="129"/>
      <c r="GA20456" s="128"/>
    </row>
    <row r="20457" spans="179:183" x14ac:dyDescent="0.35">
      <c r="FW20457" s="128"/>
      <c r="FX20457" s="128"/>
      <c r="FY20457" s="129"/>
      <c r="GA20457" s="128"/>
    </row>
    <row r="20458" spans="179:183" x14ac:dyDescent="0.35">
      <c r="FW20458" s="128"/>
      <c r="FX20458" s="128"/>
      <c r="FY20458" s="129"/>
      <c r="GA20458" s="128"/>
    </row>
    <row r="20459" spans="179:183" x14ac:dyDescent="0.35">
      <c r="FW20459" s="128"/>
      <c r="FX20459" s="128"/>
      <c r="FY20459" s="129"/>
      <c r="GA20459" s="128"/>
    </row>
    <row r="20460" spans="179:183" x14ac:dyDescent="0.35">
      <c r="FW20460" s="128"/>
      <c r="FX20460" s="128"/>
      <c r="FY20460" s="129"/>
      <c r="GA20460" s="128"/>
    </row>
    <row r="20461" spans="179:183" x14ac:dyDescent="0.35">
      <c r="FW20461" s="128"/>
      <c r="FX20461" s="128"/>
      <c r="FY20461" s="129"/>
      <c r="GA20461" s="128"/>
    </row>
    <row r="20462" spans="179:183" x14ac:dyDescent="0.35">
      <c r="FW20462" s="128"/>
      <c r="FX20462" s="128"/>
      <c r="FY20462" s="129"/>
      <c r="GA20462" s="128"/>
    </row>
    <row r="20463" spans="179:183" x14ac:dyDescent="0.35">
      <c r="FW20463" s="128"/>
      <c r="FX20463" s="128"/>
      <c r="FY20463" s="129"/>
      <c r="GA20463" s="128"/>
    </row>
    <row r="20464" spans="179:183" x14ac:dyDescent="0.35">
      <c r="FW20464" s="128"/>
      <c r="FX20464" s="128"/>
      <c r="FY20464" s="129"/>
      <c r="GA20464" s="128"/>
    </row>
    <row r="20465" spans="179:183" x14ac:dyDescent="0.35">
      <c r="FW20465" s="128"/>
      <c r="FX20465" s="128"/>
      <c r="FY20465" s="129"/>
      <c r="GA20465" s="128"/>
    </row>
    <row r="20466" spans="179:183" x14ac:dyDescent="0.35">
      <c r="FW20466" s="128"/>
      <c r="FX20466" s="128"/>
      <c r="FY20466" s="129"/>
      <c r="GA20466" s="128"/>
    </row>
    <row r="20467" spans="179:183" x14ac:dyDescent="0.35">
      <c r="FW20467" s="128"/>
      <c r="FX20467" s="128"/>
      <c r="FY20467" s="129"/>
      <c r="GA20467" s="128"/>
    </row>
    <row r="20468" spans="179:183" x14ac:dyDescent="0.35">
      <c r="FW20468" s="128"/>
      <c r="FX20468" s="128"/>
      <c r="FY20468" s="129"/>
      <c r="GA20468" s="128"/>
    </row>
    <row r="20469" spans="179:183" x14ac:dyDescent="0.35">
      <c r="FW20469" s="128"/>
      <c r="FX20469" s="128"/>
      <c r="FY20469" s="129"/>
      <c r="GA20469" s="128"/>
    </row>
    <row r="20470" spans="179:183" x14ac:dyDescent="0.35">
      <c r="FW20470" s="128"/>
      <c r="FX20470" s="128"/>
      <c r="FY20470" s="129"/>
      <c r="GA20470" s="128"/>
    </row>
    <row r="20471" spans="179:183" x14ac:dyDescent="0.35">
      <c r="FW20471" s="128"/>
      <c r="FX20471" s="128"/>
      <c r="FY20471" s="129"/>
      <c r="GA20471" s="128"/>
    </row>
    <row r="20472" spans="179:183" x14ac:dyDescent="0.35">
      <c r="FW20472" s="128"/>
      <c r="FX20472" s="128"/>
      <c r="FY20472" s="129"/>
      <c r="GA20472" s="128"/>
    </row>
    <row r="20473" spans="179:183" x14ac:dyDescent="0.35">
      <c r="FW20473" s="128"/>
      <c r="FX20473" s="128"/>
      <c r="FY20473" s="129"/>
      <c r="GA20473" s="128"/>
    </row>
    <row r="20474" spans="179:183" x14ac:dyDescent="0.35">
      <c r="FW20474" s="128"/>
      <c r="FX20474" s="128"/>
      <c r="FY20474" s="129"/>
      <c r="GA20474" s="128"/>
    </row>
    <row r="20475" spans="179:183" x14ac:dyDescent="0.35">
      <c r="FW20475" s="128"/>
      <c r="FX20475" s="128"/>
      <c r="FY20475" s="129"/>
      <c r="GA20475" s="128"/>
    </row>
    <row r="20476" spans="179:183" x14ac:dyDescent="0.35">
      <c r="FW20476" s="128"/>
      <c r="FX20476" s="128"/>
      <c r="FY20476" s="129"/>
      <c r="GA20476" s="128"/>
    </row>
    <row r="20477" spans="179:183" x14ac:dyDescent="0.35">
      <c r="FW20477" s="128"/>
      <c r="FX20477" s="128"/>
      <c r="FY20477" s="129"/>
      <c r="GA20477" s="128"/>
    </row>
    <row r="20478" spans="179:183" x14ac:dyDescent="0.35">
      <c r="FW20478" s="128"/>
      <c r="FX20478" s="128"/>
      <c r="FY20478" s="129"/>
      <c r="GA20478" s="128"/>
    </row>
    <row r="20479" spans="179:183" x14ac:dyDescent="0.35">
      <c r="FW20479" s="128"/>
      <c r="FX20479" s="128"/>
      <c r="FY20479" s="129"/>
      <c r="GA20479" s="128"/>
    </row>
    <row r="20480" spans="179:183" x14ac:dyDescent="0.35">
      <c r="FW20480" s="128"/>
      <c r="FX20480" s="128"/>
      <c r="FY20480" s="129"/>
      <c r="GA20480" s="128"/>
    </row>
    <row r="20481" spans="179:183" x14ac:dyDescent="0.35">
      <c r="FW20481" s="128"/>
      <c r="FX20481" s="128"/>
      <c r="FY20481" s="129"/>
      <c r="GA20481" s="128"/>
    </row>
    <row r="20482" spans="179:183" x14ac:dyDescent="0.35">
      <c r="FW20482" s="128"/>
      <c r="FX20482" s="128"/>
      <c r="FY20482" s="129"/>
      <c r="GA20482" s="128"/>
    </row>
    <row r="20483" spans="179:183" x14ac:dyDescent="0.35">
      <c r="FW20483" s="128"/>
      <c r="FX20483" s="128"/>
      <c r="FY20483" s="129"/>
      <c r="GA20483" s="128"/>
    </row>
    <row r="20484" spans="179:183" x14ac:dyDescent="0.35">
      <c r="FW20484" s="128"/>
      <c r="FX20484" s="128"/>
      <c r="FY20484" s="129"/>
      <c r="GA20484" s="128"/>
    </row>
    <row r="20485" spans="179:183" x14ac:dyDescent="0.35">
      <c r="FW20485" s="128"/>
      <c r="FX20485" s="128"/>
      <c r="FY20485" s="129"/>
      <c r="GA20485" s="128"/>
    </row>
    <row r="20486" spans="179:183" x14ac:dyDescent="0.35">
      <c r="FW20486" s="128"/>
      <c r="FX20486" s="128"/>
      <c r="FY20486" s="129"/>
      <c r="GA20486" s="128"/>
    </row>
    <row r="20487" spans="179:183" x14ac:dyDescent="0.35">
      <c r="FW20487" s="128"/>
      <c r="FX20487" s="128"/>
      <c r="FY20487" s="129"/>
      <c r="GA20487" s="128"/>
    </row>
    <row r="20488" spans="179:183" x14ac:dyDescent="0.35">
      <c r="FW20488" s="128"/>
      <c r="FX20488" s="128"/>
      <c r="FY20488" s="129"/>
      <c r="GA20488" s="128"/>
    </row>
    <row r="20489" spans="179:183" x14ac:dyDescent="0.35">
      <c r="FW20489" s="128"/>
      <c r="FX20489" s="128"/>
      <c r="FY20489" s="129"/>
      <c r="GA20489" s="128"/>
    </row>
    <row r="20490" spans="179:183" x14ac:dyDescent="0.35">
      <c r="FW20490" s="128"/>
      <c r="FX20490" s="128"/>
      <c r="FY20490" s="129"/>
      <c r="GA20490" s="128"/>
    </row>
    <row r="20491" spans="179:183" x14ac:dyDescent="0.35">
      <c r="FW20491" s="128"/>
      <c r="FX20491" s="128"/>
      <c r="FY20491" s="129"/>
      <c r="GA20491" s="128"/>
    </row>
    <row r="20492" spans="179:183" x14ac:dyDescent="0.35">
      <c r="FW20492" s="128"/>
      <c r="FX20492" s="128"/>
      <c r="FY20492" s="129"/>
      <c r="GA20492" s="128"/>
    </row>
    <row r="20493" spans="179:183" x14ac:dyDescent="0.35">
      <c r="FW20493" s="128"/>
      <c r="FX20493" s="128"/>
      <c r="FY20493" s="129"/>
      <c r="GA20493" s="128"/>
    </row>
    <row r="20494" spans="179:183" x14ac:dyDescent="0.35">
      <c r="FW20494" s="128"/>
      <c r="FX20494" s="128"/>
      <c r="FY20494" s="129"/>
      <c r="GA20494" s="128"/>
    </row>
    <row r="20495" spans="179:183" x14ac:dyDescent="0.35">
      <c r="FW20495" s="128"/>
      <c r="FX20495" s="128"/>
      <c r="FY20495" s="129"/>
      <c r="GA20495" s="128"/>
    </row>
    <row r="20496" spans="179:183" x14ac:dyDescent="0.35">
      <c r="FW20496" s="128"/>
      <c r="FX20496" s="128"/>
      <c r="FY20496" s="129"/>
      <c r="GA20496" s="128"/>
    </row>
    <row r="20497" spans="179:183" x14ac:dyDescent="0.35">
      <c r="FW20497" s="128"/>
      <c r="FX20497" s="128"/>
      <c r="FY20497" s="129"/>
      <c r="GA20497" s="128"/>
    </row>
    <row r="20498" spans="179:183" x14ac:dyDescent="0.35">
      <c r="FW20498" s="128"/>
      <c r="FX20498" s="128"/>
      <c r="FY20498" s="129"/>
      <c r="GA20498" s="128"/>
    </row>
    <row r="20499" spans="179:183" x14ac:dyDescent="0.35">
      <c r="FW20499" s="128"/>
      <c r="FX20499" s="128"/>
      <c r="FY20499" s="129"/>
      <c r="GA20499" s="128"/>
    </row>
    <row r="20500" spans="179:183" x14ac:dyDescent="0.35">
      <c r="FW20500" s="128"/>
      <c r="FX20500" s="128"/>
      <c r="FY20500" s="129"/>
      <c r="GA20500" s="128"/>
    </row>
    <row r="20501" spans="179:183" x14ac:dyDescent="0.35">
      <c r="FW20501" s="128"/>
      <c r="FX20501" s="128"/>
      <c r="FY20501" s="129"/>
      <c r="GA20501" s="128"/>
    </row>
    <row r="20502" spans="179:183" x14ac:dyDescent="0.35">
      <c r="FW20502" s="128"/>
      <c r="FX20502" s="128"/>
      <c r="FY20502" s="129"/>
      <c r="GA20502" s="128"/>
    </row>
    <row r="20503" spans="179:183" x14ac:dyDescent="0.35">
      <c r="FW20503" s="128"/>
      <c r="FX20503" s="128"/>
      <c r="FY20503" s="129"/>
      <c r="GA20503" s="128"/>
    </row>
    <row r="20504" spans="179:183" x14ac:dyDescent="0.35">
      <c r="FW20504" s="128"/>
      <c r="FX20504" s="128"/>
      <c r="FY20504" s="129"/>
      <c r="GA20504" s="128"/>
    </row>
    <row r="20505" spans="179:183" x14ac:dyDescent="0.35">
      <c r="FW20505" s="128"/>
      <c r="FX20505" s="128"/>
      <c r="FY20505" s="129"/>
      <c r="GA20505" s="128"/>
    </row>
    <row r="20506" spans="179:183" x14ac:dyDescent="0.35">
      <c r="FW20506" s="128"/>
      <c r="FX20506" s="128"/>
      <c r="FY20506" s="129"/>
      <c r="GA20506" s="128"/>
    </row>
    <row r="20507" spans="179:183" x14ac:dyDescent="0.35">
      <c r="FW20507" s="128"/>
      <c r="FX20507" s="128"/>
      <c r="FY20507" s="129"/>
      <c r="GA20507" s="128"/>
    </row>
    <row r="20508" spans="179:183" x14ac:dyDescent="0.35">
      <c r="FW20508" s="128"/>
      <c r="FX20508" s="128"/>
      <c r="FY20508" s="129"/>
      <c r="GA20508" s="128"/>
    </row>
    <row r="20509" spans="179:183" x14ac:dyDescent="0.35">
      <c r="FW20509" s="128"/>
      <c r="FX20509" s="128"/>
      <c r="FY20509" s="129"/>
      <c r="GA20509" s="128"/>
    </row>
    <row r="20510" spans="179:183" x14ac:dyDescent="0.35">
      <c r="FW20510" s="128"/>
      <c r="FX20510" s="128"/>
      <c r="FY20510" s="129"/>
      <c r="GA20510" s="128"/>
    </row>
    <row r="20511" spans="179:183" x14ac:dyDescent="0.35">
      <c r="FW20511" s="128"/>
      <c r="FX20511" s="128"/>
      <c r="FY20511" s="129"/>
      <c r="GA20511" s="128"/>
    </row>
    <row r="20512" spans="179:183" x14ac:dyDescent="0.35">
      <c r="FW20512" s="128"/>
      <c r="FX20512" s="128"/>
      <c r="FY20512" s="129"/>
      <c r="GA20512" s="128"/>
    </row>
    <row r="20513" spans="179:183" x14ac:dyDescent="0.35">
      <c r="FW20513" s="128"/>
      <c r="FX20513" s="128"/>
      <c r="FY20513" s="129"/>
      <c r="GA20513" s="128"/>
    </row>
    <row r="20514" spans="179:183" x14ac:dyDescent="0.35">
      <c r="FW20514" s="128"/>
      <c r="FX20514" s="128"/>
      <c r="FY20514" s="129"/>
      <c r="GA20514" s="128"/>
    </row>
    <row r="20515" spans="179:183" x14ac:dyDescent="0.35">
      <c r="FW20515" s="128"/>
      <c r="FX20515" s="128"/>
      <c r="FY20515" s="129"/>
      <c r="GA20515" s="128"/>
    </row>
    <row r="20516" spans="179:183" x14ac:dyDescent="0.35">
      <c r="FW20516" s="128"/>
      <c r="FX20516" s="128"/>
      <c r="FY20516" s="129"/>
      <c r="GA20516" s="128"/>
    </row>
    <row r="20517" spans="179:183" x14ac:dyDescent="0.35">
      <c r="FW20517" s="128"/>
      <c r="FX20517" s="128"/>
      <c r="FY20517" s="129"/>
      <c r="GA20517" s="128"/>
    </row>
    <row r="20518" spans="179:183" x14ac:dyDescent="0.35">
      <c r="FW20518" s="128"/>
      <c r="FX20518" s="128"/>
      <c r="FY20518" s="129"/>
      <c r="GA20518" s="128"/>
    </row>
    <row r="20519" spans="179:183" x14ac:dyDescent="0.35">
      <c r="FW20519" s="128"/>
      <c r="FX20519" s="128"/>
      <c r="FY20519" s="129"/>
      <c r="GA20519" s="128"/>
    </row>
    <row r="20520" spans="179:183" x14ac:dyDescent="0.35">
      <c r="FW20520" s="128"/>
      <c r="FX20520" s="128"/>
      <c r="FY20520" s="129"/>
      <c r="GA20520" s="128"/>
    </row>
    <row r="20521" spans="179:183" x14ac:dyDescent="0.35">
      <c r="FW20521" s="128"/>
      <c r="FX20521" s="128"/>
      <c r="FY20521" s="129"/>
      <c r="GA20521" s="128"/>
    </row>
    <row r="20522" spans="179:183" x14ac:dyDescent="0.35">
      <c r="FW20522" s="128"/>
      <c r="FX20522" s="128"/>
      <c r="FY20522" s="129"/>
      <c r="GA20522" s="128"/>
    </row>
    <row r="20523" spans="179:183" x14ac:dyDescent="0.35">
      <c r="FW20523" s="128"/>
      <c r="FX20523" s="128"/>
      <c r="FY20523" s="129"/>
      <c r="GA20523" s="128"/>
    </row>
    <row r="20524" spans="179:183" x14ac:dyDescent="0.35">
      <c r="FW20524" s="128"/>
      <c r="FX20524" s="128"/>
      <c r="FY20524" s="129"/>
      <c r="GA20524" s="128"/>
    </row>
    <row r="20525" spans="179:183" x14ac:dyDescent="0.35">
      <c r="FW20525" s="128"/>
      <c r="FX20525" s="128"/>
      <c r="FY20525" s="129"/>
      <c r="GA20525" s="128"/>
    </row>
    <row r="20526" spans="179:183" x14ac:dyDescent="0.35">
      <c r="FW20526" s="128"/>
      <c r="FX20526" s="128"/>
      <c r="FY20526" s="129"/>
      <c r="GA20526" s="128"/>
    </row>
    <row r="20527" spans="179:183" x14ac:dyDescent="0.35">
      <c r="FW20527" s="128"/>
      <c r="FX20527" s="128"/>
      <c r="FY20527" s="129"/>
      <c r="GA20527" s="128"/>
    </row>
    <row r="20528" spans="179:183" x14ac:dyDescent="0.35">
      <c r="FW20528" s="128"/>
      <c r="FX20528" s="128"/>
      <c r="FY20528" s="129"/>
      <c r="GA20528" s="128"/>
    </row>
    <row r="20529" spans="179:183" x14ac:dyDescent="0.35">
      <c r="FW20529" s="128"/>
      <c r="FX20529" s="128"/>
      <c r="FY20529" s="129"/>
      <c r="GA20529" s="128"/>
    </row>
    <row r="20530" spans="179:183" x14ac:dyDescent="0.35">
      <c r="FW20530" s="128"/>
      <c r="FX20530" s="128"/>
      <c r="FY20530" s="129"/>
      <c r="GA20530" s="128"/>
    </row>
    <row r="20531" spans="179:183" x14ac:dyDescent="0.35">
      <c r="FW20531" s="128"/>
      <c r="FX20531" s="128"/>
      <c r="FY20531" s="129"/>
      <c r="GA20531" s="128"/>
    </row>
    <row r="20532" spans="179:183" x14ac:dyDescent="0.35">
      <c r="FW20532" s="128"/>
      <c r="FX20532" s="128"/>
      <c r="FY20532" s="129"/>
      <c r="GA20532" s="128"/>
    </row>
    <row r="20533" spans="179:183" x14ac:dyDescent="0.35">
      <c r="FW20533" s="128"/>
      <c r="FX20533" s="128"/>
      <c r="FY20533" s="129"/>
      <c r="GA20533" s="128"/>
    </row>
    <row r="20534" spans="179:183" x14ac:dyDescent="0.35">
      <c r="FW20534" s="128"/>
      <c r="FX20534" s="128"/>
      <c r="FY20534" s="129"/>
      <c r="GA20534" s="128"/>
    </row>
    <row r="20535" spans="179:183" x14ac:dyDescent="0.35">
      <c r="FW20535" s="128"/>
      <c r="FX20535" s="128"/>
      <c r="FY20535" s="129"/>
      <c r="GA20535" s="128"/>
    </row>
    <row r="20536" spans="179:183" x14ac:dyDescent="0.35">
      <c r="FW20536" s="128"/>
      <c r="FX20536" s="128"/>
      <c r="FY20536" s="129"/>
      <c r="GA20536" s="128"/>
    </row>
    <row r="20537" spans="179:183" x14ac:dyDescent="0.35">
      <c r="FW20537" s="128"/>
      <c r="FX20537" s="128"/>
      <c r="FY20537" s="129"/>
      <c r="GA20537" s="128"/>
    </row>
    <row r="20538" spans="179:183" x14ac:dyDescent="0.35">
      <c r="FW20538" s="128"/>
      <c r="FX20538" s="128"/>
      <c r="FY20538" s="129"/>
      <c r="GA20538" s="128"/>
    </row>
    <row r="20539" spans="179:183" x14ac:dyDescent="0.35">
      <c r="FW20539" s="128"/>
      <c r="FX20539" s="128"/>
      <c r="FY20539" s="129"/>
      <c r="GA20539" s="128"/>
    </row>
    <row r="20540" spans="179:183" x14ac:dyDescent="0.35">
      <c r="FW20540" s="128"/>
      <c r="FX20540" s="128"/>
      <c r="FY20540" s="129"/>
      <c r="GA20540" s="128"/>
    </row>
    <row r="20541" spans="179:183" x14ac:dyDescent="0.35">
      <c r="FW20541" s="128"/>
      <c r="FX20541" s="128"/>
      <c r="FY20541" s="129"/>
      <c r="GA20541" s="128"/>
    </row>
    <row r="20542" spans="179:183" x14ac:dyDescent="0.35">
      <c r="FW20542" s="128"/>
      <c r="FX20542" s="128"/>
      <c r="FY20542" s="129"/>
      <c r="GA20542" s="128"/>
    </row>
    <row r="20543" spans="179:183" x14ac:dyDescent="0.35">
      <c r="FW20543" s="128"/>
      <c r="FX20543" s="128"/>
      <c r="FY20543" s="129"/>
      <c r="GA20543" s="128"/>
    </row>
    <row r="20544" spans="179:183" x14ac:dyDescent="0.35">
      <c r="FW20544" s="128"/>
      <c r="FX20544" s="128"/>
      <c r="FY20544" s="129"/>
      <c r="GA20544" s="128"/>
    </row>
    <row r="20545" spans="179:183" x14ac:dyDescent="0.35">
      <c r="FW20545" s="128"/>
      <c r="FX20545" s="128"/>
      <c r="FY20545" s="129"/>
      <c r="GA20545" s="128"/>
    </row>
    <row r="20546" spans="179:183" x14ac:dyDescent="0.35">
      <c r="FW20546" s="128"/>
      <c r="FX20546" s="128"/>
      <c r="FY20546" s="129"/>
      <c r="GA20546" s="128"/>
    </row>
    <row r="20547" spans="179:183" x14ac:dyDescent="0.35">
      <c r="FW20547" s="128"/>
      <c r="FX20547" s="128"/>
      <c r="FY20547" s="129"/>
      <c r="GA20547" s="128"/>
    </row>
    <row r="20548" spans="179:183" x14ac:dyDescent="0.35">
      <c r="FW20548" s="128"/>
      <c r="FX20548" s="128"/>
      <c r="FY20548" s="129"/>
      <c r="GA20548" s="128"/>
    </row>
    <row r="20549" spans="179:183" x14ac:dyDescent="0.35">
      <c r="FW20549" s="128"/>
      <c r="FX20549" s="128"/>
      <c r="FY20549" s="129"/>
      <c r="GA20549" s="128"/>
    </row>
    <row r="20550" spans="179:183" x14ac:dyDescent="0.35">
      <c r="FW20550" s="128"/>
      <c r="FX20550" s="128"/>
      <c r="FY20550" s="129"/>
      <c r="GA20550" s="128"/>
    </row>
    <row r="20551" spans="179:183" x14ac:dyDescent="0.35">
      <c r="FW20551" s="128"/>
      <c r="FX20551" s="128"/>
      <c r="FY20551" s="129"/>
      <c r="GA20551" s="128"/>
    </row>
    <row r="20552" spans="179:183" x14ac:dyDescent="0.35">
      <c r="FW20552" s="128"/>
      <c r="FX20552" s="128"/>
      <c r="FY20552" s="129"/>
      <c r="GA20552" s="128"/>
    </row>
    <row r="20553" spans="179:183" x14ac:dyDescent="0.35">
      <c r="FW20553" s="128"/>
      <c r="FX20553" s="128"/>
      <c r="FY20553" s="129"/>
      <c r="GA20553" s="128"/>
    </row>
    <row r="20554" spans="179:183" x14ac:dyDescent="0.35">
      <c r="FW20554" s="128"/>
      <c r="FX20554" s="128"/>
      <c r="FY20554" s="129"/>
      <c r="GA20554" s="128"/>
    </row>
    <row r="20555" spans="179:183" x14ac:dyDescent="0.35">
      <c r="FW20555" s="128"/>
      <c r="FX20555" s="128"/>
      <c r="FY20555" s="129"/>
      <c r="GA20555" s="128"/>
    </row>
    <row r="20556" spans="179:183" x14ac:dyDescent="0.35">
      <c r="FW20556" s="128"/>
      <c r="FX20556" s="128"/>
      <c r="FY20556" s="129"/>
      <c r="GA20556" s="128"/>
    </row>
    <row r="20557" spans="179:183" x14ac:dyDescent="0.35">
      <c r="FW20557" s="128"/>
      <c r="FX20557" s="128"/>
      <c r="FY20557" s="129"/>
      <c r="GA20557" s="128"/>
    </row>
    <row r="20558" spans="179:183" x14ac:dyDescent="0.35">
      <c r="FW20558" s="128"/>
      <c r="FX20558" s="128"/>
      <c r="FY20558" s="129"/>
      <c r="GA20558" s="128"/>
    </row>
    <row r="20559" spans="179:183" x14ac:dyDescent="0.35">
      <c r="FW20559" s="128"/>
      <c r="FX20559" s="128"/>
      <c r="FY20559" s="129"/>
      <c r="GA20559" s="128"/>
    </row>
    <row r="20560" spans="179:183" x14ac:dyDescent="0.35">
      <c r="FW20560" s="128"/>
      <c r="FX20560" s="128"/>
      <c r="FY20560" s="129"/>
      <c r="GA20560" s="128"/>
    </row>
    <row r="20561" spans="179:183" x14ac:dyDescent="0.35">
      <c r="FW20561" s="128"/>
      <c r="FX20561" s="128"/>
      <c r="FY20561" s="129"/>
      <c r="GA20561" s="128"/>
    </row>
    <row r="20562" spans="179:183" x14ac:dyDescent="0.35">
      <c r="FW20562" s="128"/>
      <c r="FX20562" s="128"/>
      <c r="FY20562" s="129"/>
      <c r="GA20562" s="128"/>
    </row>
    <row r="20563" spans="179:183" x14ac:dyDescent="0.35">
      <c r="FW20563" s="128"/>
      <c r="FX20563" s="128"/>
      <c r="FY20563" s="129"/>
      <c r="GA20563" s="128"/>
    </row>
    <row r="20564" spans="179:183" x14ac:dyDescent="0.35">
      <c r="FW20564" s="128"/>
      <c r="FX20564" s="128"/>
      <c r="FY20564" s="129"/>
      <c r="GA20564" s="128"/>
    </row>
    <row r="20565" spans="179:183" x14ac:dyDescent="0.35">
      <c r="FW20565" s="128"/>
      <c r="FX20565" s="128"/>
      <c r="FY20565" s="129"/>
      <c r="GA20565" s="128"/>
    </row>
    <row r="20566" spans="179:183" x14ac:dyDescent="0.35">
      <c r="FW20566" s="128"/>
      <c r="FX20566" s="128"/>
      <c r="FY20566" s="129"/>
      <c r="GA20566" s="128"/>
    </row>
    <row r="20567" spans="179:183" x14ac:dyDescent="0.35">
      <c r="FW20567" s="128"/>
      <c r="FX20567" s="128"/>
      <c r="FY20567" s="129"/>
      <c r="GA20567" s="128"/>
    </row>
    <row r="20568" spans="179:183" x14ac:dyDescent="0.35">
      <c r="FW20568" s="128"/>
      <c r="FX20568" s="128"/>
      <c r="FY20568" s="129"/>
      <c r="GA20568" s="128"/>
    </row>
    <row r="20569" spans="179:183" x14ac:dyDescent="0.35">
      <c r="FW20569" s="128"/>
      <c r="FX20569" s="128"/>
      <c r="FY20569" s="129"/>
      <c r="GA20569" s="128"/>
    </row>
    <row r="20570" spans="179:183" x14ac:dyDescent="0.35">
      <c r="FW20570" s="128"/>
      <c r="FX20570" s="128"/>
      <c r="FY20570" s="129"/>
      <c r="GA20570" s="128"/>
    </row>
    <row r="20571" spans="179:183" x14ac:dyDescent="0.35">
      <c r="FW20571" s="128"/>
      <c r="FX20571" s="128"/>
      <c r="FY20571" s="129"/>
      <c r="GA20571" s="128"/>
    </row>
    <row r="20572" spans="179:183" x14ac:dyDescent="0.35">
      <c r="FW20572" s="128"/>
      <c r="FX20572" s="128"/>
      <c r="FY20572" s="129"/>
      <c r="GA20572" s="128"/>
    </row>
    <row r="20573" spans="179:183" x14ac:dyDescent="0.35">
      <c r="FW20573" s="128"/>
      <c r="FX20573" s="128"/>
      <c r="FY20573" s="129"/>
      <c r="GA20573" s="128"/>
    </row>
    <row r="20574" spans="179:183" x14ac:dyDescent="0.35">
      <c r="FW20574" s="128"/>
      <c r="FX20574" s="128"/>
      <c r="FY20574" s="129"/>
      <c r="GA20574" s="128"/>
    </row>
    <row r="20575" spans="179:183" x14ac:dyDescent="0.35">
      <c r="FW20575" s="128"/>
      <c r="FX20575" s="128"/>
      <c r="FY20575" s="129"/>
      <c r="GA20575" s="128"/>
    </row>
    <row r="20576" spans="179:183" x14ac:dyDescent="0.35">
      <c r="FW20576" s="128"/>
      <c r="FX20576" s="128"/>
      <c r="FY20576" s="129"/>
      <c r="GA20576" s="128"/>
    </row>
    <row r="20577" spans="179:183" x14ac:dyDescent="0.35">
      <c r="FW20577" s="128"/>
      <c r="FX20577" s="128"/>
      <c r="FY20577" s="129"/>
      <c r="GA20577" s="128"/>
    </row>
    <row r="20578" spans="179:183" x14ac:dyDescent="0.35">
      <c r="FW20578" s="128"/>
      <c r="FX20578" s="128"/>
      <c r="FY20578" s="129"/>
      <c r="GA20578" s="128"/>
    </row>
    <row r="20579" spans="179:183" x14ac:dyDescent="0.35">
      <c r="FW20579" s="128"/>
      <c r="FX20579" s="128"/>
      <c r="FY20579" s="129"/>
      <c r="GA20579" s="128"/>
    </row>
    <row r="20580" spans="179:183" x14ac:dyDescent="0.35">
      <c r="FW20580" s="128"/>
      <c r="FX20580" s="128"/>
      <c r="FY20580" s="129"/>
      <c r="GA20580" s="128"/>
    </row>
    <row r="20581" spans="179:183" x14ac:dyDescent="0.35">
      <c r="FW20581" s="128"/>
      <c r="FX20581" s="128"/>
      <c r="FY20581" s="129"/>
      <c r="GA20581" s="128"/>
    </row>
    <row r="20582" spans="179:183" x14ac:dyDescent="0.35">
      <c r="FW20582" s="128"/>
      <c r="FX20582" s="128"/>
      <c r="FY20582" s="129"/>
      <c r="GA20582" s="128"/>
    </row>
    <row r="20583" spans="179:183" x14ac:dyDescent="0.35">
      <c r="FW20583" s="128"/>
      <c r="FX20583" s="128"/>
      <c r="FY20583" s="129"/>
      <c r="GA20583" s="128"/>
    </row>
    <row r="20584" spans="179:183" x14ac:dyDescent="0.35">
      <c r="FW20584" s="128"/>
      <c r="FX20584" s="128"/>
      <c r="FY20584" s="129"/>
      <c r="GA20584" s="128"/>
    </row>
    <row r="20585" spans="179:183" x14ac:dyDescent="0.35">
      <c r="FW20585" s="128"/>
      <c r="FX20585" s="128"/>
      <c r="FY20585" s="129"/>
      <c r="GA20585" s="128"/>
    </row>
    <row r="20586" spans="179:183" x14ac:dyDescent="0.35">
      <c r="FW20586" s="128"/>
      <c r="FX20586" s="128"/>
      <c r="FY20586" s="129"/>
      <c r="GA20586" s="128"/>
    </row>
    <row r="20587" spans="179:183" x14ac:dyDescent="0.35">
      <c r="FW20587" s="128"/>
      <c r="FX20587" s="128"/>
      <c r="FY20587" s="129"/>
      <c r="GA20587" s="128"/>
    </row>
    <row r="20588" spans="179:183" x14ac:dyDescent="0.35">
      <c r="FW20588" s="128"/>
      <c r="FX20588" s="128"/>
      <c r="FY20588" s="129"/>
      <c r="GA20588" s="128"/>
    </row>
    <row r="20589" spans="179:183" x14ac:dyDescent="0.35">
      <c r="FW20589" s="128"/>
      <c r="FX20589" s="128"/>
      <c r="FY20589" s="129"/>
      <c r="GA20589" s="128"/>
    </row>
    <row r="20590" spans="179:183" x14ac:dyDescent="0.35">
      <c r="FW20590" s="128"/>
      <c r="FX20590" s="128"/>
      <c r="FY20590" s="129"/>
      <c r="GA20590" s="128"/>
    </row>
    <row r="20591" spans="179:183" x14ac:dyDescent="0.35">
      <c r="FW20591" s="128"/>
      <c r="FX20591" s="128"/>
      <c r="FY20591" s="129"/>
      <c r="GA20591" s="128"/>
    </row>
    <row r="20592" spans="179:183" x14ac:dyDescent="0.35">
      <c r="FW20592" s="128"/>
      <c r="FX20592" s="128"/>
      <c r="FY20592" s="129"/>
      <c r="GA20592" s="128"/>
    </row>
    <row r="20593" spans="179:183" x14ac:dyDescent="0.35">
      <c r="FW20593" s="128"/>
      <c r="FX20593" s="128"/>
      <c r="FY20593" s="129"/>
      <c r="GA20593" s="128"/>
    </row>
    <row r="20594" spans="179:183" x14ac:dyDescent="0.35">
      <c r="FW20594" s="128"/>
      <c r="FX20594" s="128"/>
      <c r="FY20594" s="129"/>
      <c r="GA20594" s="128"/>
    </row>
    <row r="20595" spans="179:183" x14ac:dyDescent="0.35">
      <c r="FW20595" s="128"/>
      <c r="FX20595" s="128"/>
      <c r="FY20595" s="129"/>
      <c r="GA20595" s="128"/>
    </row>
    <row r="20596" spans="179:183" x14ac:dyDescent="0.35">
      <c r="FW20596" s="128"/>
      <c r="FX20596" s="128"/>
      <c r="FY20596" s="129"/>
      <c r="GA20596" s="128"/>
    </row>
    <row r="20597" spans="179:183" x14ac:dyDescent="0.35">
      <c r="FW20597" s="128"/>
      <c r="FX20597" s="128"/>
      <c r="FY20597" s="129"/>
      <c r="GA20597" s="128"/>
    </row>
    <row r="20598" spans="179:183" x14ac:dyDescent="0.35">
      <c r="FW20598" s="128"/>
      <c r="FX20598" s="128"/>
      <c r="FY20598" s="129"/>
      <c r="GA20598" s="128"/>
    </row>
    <row r="20599" spans="179:183" x14ac:dyDescent="0.35">
      <c r="FW20599" s="128"/>
      <c r="FX20599" s="128"/>
      <c r="FY20599" s="129"/>
      <c r="GA20599" s="128"/>
    </row>
    <row r="20600" spans="179:183" x14ac:dyDescent="0.35">
      <c r="FW20600" s="128"/>
      <c r="FX20600" s="128"/>
      <c r="FY20600" s="129"/>
      <c r="GA20600" s="128"/>
    </row>
    <row r="20601" spans="179:183" x14ac:dyDescent="0.35">
      <c r="FW20601" s="128"/>
      <c r="FX20601" s="128"/>
      <c r="FY20601" s="129"/>
      <c r="GA20601" s="128"/>
    </row>
    <row r="20602" spans="179:183" x14ac:dyDescent="0.35">
      <c r="FW20602" s="128"/>
      <c r="FX20602" s="128"/>
      <c r="FY20602" s="129"/>
      <c r="GA20602" s="128"/>
    </row>
    <row r="20603" spans="179:183" x14ac:dyDescent="0.35">
      <c r="FW20603" s="128"/>
      <c r="FX20603" s="128"/>
      <c r="FY20603" s="129"/>
      <c r="GA20603" s="128"/>
    </row>
    <row r="20604" spans="179:183" x14ac:dyDescent="0.35">
      <c r="FW20604" s="128"/>
      <c r="FX20604" s="128"/>
      <c r="FY20604" s="129"/>
      <c r="GA20604" s="128"/>
    </row>
    <row r="20605" spans="179:183" x14ac:dyDescent="0.35">
      <c r="FW20605" s="128"/>
      <c r="FX20605" s="128"/>
      <c r="FY20605" s="129"/>
      <c r="GA20605" s="128"/>
    </row>
    <row r="20606" spans="179:183" x14ac:dyDescent="0.35">
      <c r="FW20606" s="128"/>
      <c r="FX20606" s="128"/>
      <c r="FY20606" s="129"/>
      <c r="GA20606" s="128"/>
    </row>
    <row r="20607" spans="179:183" x14ac:dyDescent="0.35">
      <c r="FW20607" s="128"/>
      <c r="FX20607" s="128"/>
      <c r="FY20607" s="129"/>
      <c r="GA20607" s="128"/>
    </row>
    <row r="20608" spans="179:183" x14ac:dyDescent="0.35">
      <c r="FW20608" s="128"/>
      <c r="FX20608" s="128"/>
      <c r="FY20608" s="129"/>
      <c r="GA20608" s="128"/>
    </row>
    <row r="20609" spans="179:183" x14ac:dyDescent="0.35">
      <c r="FW20609" s="128"/>
      <c r="FX20609" s="128"/>
      <c r="FY20609" s="129"/>
      <c r="GA20609" s="128"/>
    </row>
    <row r="20610" spans="179:183" x14ac:dyDescent="0.35">
      <c r="FW20610" s="128"/>
      <c r="FX20610" s="128"/>
      <c r="FY20610" s="129"/>
      <c r="GA20610" s="128"/>
    </row>
    <row r="20611" spans="179:183" x14ac:dyDescent="0.35">
      <c r="FW20611" s="128"/>
      <c r="FX20611" s="128"/>
      <c r="FY20611" s="129"/>
      <c r="GA20611" s="128"/>
    </row>
    <row r="20612" spans="179:183" x14ac:dyDescent="0.35">
      <c r="FW20612" s="128"/>
      <c r="FX20612" s="128"/>
      <c r="FY20612" s="129"/>
      <c r="GA20612" s="128"/>
    </row>
    <row r="20613" spans="179:183" x14ac:dyDescent="0.35">
      <c r="FW20613" s="128"/>
      <c r="FX20613" s="128"/>
      <c r="FY20613" s="129"/>
      <c r="GA20613" s="128"/>
    </row>
    <row r="20614" spans="179:183" x14ac:dyDescent="0.35">
      <c r="FW20614" s="128"/>
      <c r="FX20614" s="128"/>
      <c r="FY20614" s="129"/>
      <c r="GA20614" s="128"/>
    </row>
    <row r="20615" spans="179:183" x14ac:dyDescent="0.35">
      <c r="FW20615" s="128"/>
      <c r="FX20615" s="128"/>
      <c r="FY20615" s="129"/>
      <c r="GA20615" s="128"/>
    </row>
    <row r="20616" spans="179:183" x14ac:dyDescent="0.35">
      <c r="FW20616" s="128"/>
      <c r="FX20616" s="128"/>
      <c r="FY20616" s="129"/>
      <c r="GA20616" s="128"/>
    </row>
    <row r="20617" spans="179:183" x14ac:dyDescent="0.35">
      <c r="FW20617" s="128"/>
      <c r="FX20617" s="128"/>
      <c r="FY20617" s="129"/>
      <c r="GA20617" s="128"/>
    </row>
    <row r="20618" spans="179:183" x14ac:dyDescent="0.35">
      <c r="FW20618" s="128"/>
      <c r="FX20618" s="128"/>
      <c r="FY20618" s="129"/>
      <c r="GA20618" s="128"/>
    </row>
    <row r="20619" spans="179:183" x14ac:dyDescent="0.35">
      <c r="FW20619" s="128"/>
      <c r="FX20619" s="128"/>
      <c r="FY20619" s="129"/>
      <c r="GA20619" s="128"/>
    </row>
    <row r="20620" spans="179:183" x14ac:dyDescent="0.35">
      <c r="FW20620" s="128"/>
      <c r="FX20620" s="128"/>
      <c r="FY20620" s="129"/>
      <c r="GA20620" s="128"/>
    </row>
    <row r="20621" spans="179:183" x14ac:dyDescent="0.35">
      <c r="FW20621" s="128"/>
      <c r="FX20621" s="128"/>
      <c r="FY20621" s="129"/>
      <c r="GA20621" s="128"/>
    </row>
    <row r="20622" spans="179:183" x14ac:dyDescent="0.35">
      <c r="FW20622" s="128"/>
      <c r="FX20622" s="128"/>
      <c r="FY20622" s="129"/>
      <c r="GA20622" s="128"/>
    </row>
    <row r="20623" spans="179:183" x14ac:dyDescent="0.35">
      <c r="FW20623" s="128"/>
      <c r="FX20623" s="128"/>
      <c r="FY20623" s="129"/>
      <c r="GA20623" s="128"/>
    </row>
    <row r="20624" spans="179:183" x14ac:dyDescent="0.35">
      <c r="FW20624" s="128"/>
      <c r="FX20624" s="128"/>
      <c r="FY20624" s="129"/>
      <c r="GA20624" s="128"/>
    </row>
    <row r="20625" spans="179:183" x14ac:dyDescent="0.35">
      <c r="FW20625" s="128"/>
      <c r="FX20625" s="128"/>
      <c r="FY20625" s="129"/>
      <c r="GA20625" s="128"/>
    </row>
    <row r="20626" spans="179:183" x14ac:dyDescent="0.35">
      <c r="FW20626" s="128"/>
      <c r="FX20626" s="128"/>
      <c r="FY20626" s="129"/>
      <c r="GA20626" s="128"/>
    </row>
    <row r="20627" spans="179:183" x14ac:dyDescent="0.35">
      <c r="FW20627" s="128"/>
      <c r="FX20627" s="128"/>
      <c r="FY20627" s="129"/>
      <c r="GA20627" s="128"/>
    </row>
    <row r="20628" spans="179:183" x14ac:dyDescent="0.35">
      <c r="FW20628" s="128"/>
      <c r="FX20628" s="128"/>
      <c r="FY20628" s="129"/>
      <c r="GA20628" s="128"/>
    </row>
    <row r="20629" spans="179:183" x14ac:dyDescent="0.35">
      <c r="FW20629" s="128"/>
      <c r="FX20629" s="128"/>
      <c r="FY20629" s="129"/>
      <c r="GA20629" s="128"/>
    </row>
    <row r="20630" spans="179:183" x14ac:dyDescent="0.35">
      <c r="FW20630" s="128"/>
      <c r="FX20630" s="128"/>
      <c r="FY20630" s="129"/>
      <c r="GA20630" s="128"/>
    </row>
    <row r="20631" spans="179:183" x14ac:dyDescent="0.35">
      <c r="FW20631" s="128"/>
      <c r="FX20631" s="128"/>
      <c r="FY20631" s="129"/>
      <c r="GA20631" s="128"/>
    </row>
    <row r="20632" spans="179:183" x14ac:dyDescent="0.35">
      <c r="FW20632" s="128"/>
      <c r="FX20632" s="128"/>
      <c r="FY20632" s="129"/>
      <c r="GA20632" s="128"/>
    </row>
    <row r="20633" spans="179:183" x14ac:dyDescent="0.35">
      <c r="FW20633" s="128"/>
      <c r="FX20633" s="128"/>
      <c r="FY20633" s="129"/>
      <c r="GA20633" s="128"/>
    </row>
    <row r="20634" spans="179:183" x14ac:dyDescent="0.35">
      <c r="FW20634" s="128"/>
      <c r="FX20634" s="128"/>
      <c r="FY20634" s="129"/>
      <c r="GA20634" s="128"/>
    </row>
    <row r="20635" spans="179:183" x14ac:dyDescent="0.35">
      <c r="FW20635" s="128"/>
      <c r="FX20635" s="128"/>
      <c r="FY20635" s="129"/>
      <c r="GA20635" s="128"/>
    </row>
    <row r="20636" spans="179:183" x14ac:dyDescent="0.35">
      <c r="FW20636" s="128"/>
      <c r="FX20636" s="128"/>
      <c r="FY20636" s="129"/>
      <c r="GA20636" s="128"/>
    </row>
    <row r="20637" spans="179:183" x14ac:dyDescent="0.35">
      <c r="FW20637" s="128"/>
      <c r="FX20637" s="128"/>
      <c r="FY20637" s="129"/>
      <c r="GA20637" s="128"/>
    </row>
    <row r="20638" spans="179:183" x14ac:dyDescent="0.35">
      <c r="FW20638" s="128"/>
      <c r="FX20638" s="128"/>
      <c r="FY20638" s="129"/>
      <c r="GA20638" s="128"/>
    </row>
    <row r="20639" spans="179:183" x14ac:dyDescent="0.35">
      <c r="FW20639" s="128"/>
      <c r="FX20639" s="128"/>
      <c r="FY20639" s="129"/>
      <c r="GA20639" s="128"/>
    </row>
    <row r="20640" spans="179:183" x14ac:dyDescent="0.35">
      <c r="FW20640" s="128"/>
      <c r="FX20640" s="128"/>
      <c r="FY20640" s="129"/>
      <c r="GA20640" s="128"/>
    </row>
    <row r="20641" spans="179:183" x14ac:dyDescent="0.35">
      <c r="FW20641" s="128"/>
      <c r="FX20641" s="128"/>
      <c r="FY20641" s="129"/>
      <c r="GA20641" s="128"/>
    </row>
    <row r="20642" spans="179:183" x14ac:dyDescent="0.35">
      <c r="FW20642" s="128"/>
      <c r="FX20642" s="128"/>
      <c r="FY20642" s="129"/>
      <c r="GA20642" s="128"/>
    </row>
    <row r="20643" spans="179:183" x14ac:dyDescent="0.35">
      <c r="FW20643" s="128"/>
      <c r="FX20643" s="128"/>
      <c r="FY20643" s="129"/>
      <c r="GA20643" s="128"/>
    </row>
    <row r="20644" spans="179:183" x14ac:dyDescent="0.35">
      <c r="FW20644" s="128"/>
      <c r="FX20644" s="128"/>
      <c r="FY20644" s="129"/>
      <c r="GA20644" s="128"/>
    </row>
    <row r="20645" spans="179:183" x14ac:dyDescent="0.35">
      <c r="FW20645" s="128"/>
      <c r="FX20645" s="128"/>
      <c r="FY20645" s="129"/>
      <c r="GA20645" s="128"/>
    </row>
    <row r="20646" spans="179:183" x14ac:dyDescent="0.35">
      <c r="FW20646" s="128"/>
      <c r="FX20646" s="128"/>
      <c r="FY20646" s="129"/>
      <c r="GA20646" s="128"/>
    </row>
    <row r="20647" spans="179:183" x14ac:dyDescent="0.35">
      <c r="FW20647" s="128"/>
      <c r="FX20647" s="128"/>
      <c r="FY20647" s="129"/>
      <c r="GA20647" s="128"/>
    </row>
    <row r="20648" spans="179:183" x14ac:dyDescent="0.35">
      <c r="FW20648" s="128"/>
      <c r="FX20648" s="128"/>
      <c r="FY20648" s="129"/>
      <c r="GA20648" s="128"/>
    </row>
    <row r="20649" spans="179:183" x14ac:dyDescent="0.35">
      <c r="FW20649" s="128"/>
      <c r="FX20649" s="128"/>
      <c r="FY20649" s="129"/>
      <c r="GA20649" s="128"/>
    </row>
    <row r="20650" spans="179:183" x14ac:dyDescent="0.35">
      <c r="FW20650" s="128"/>
      <c r="FX20650" s="128"/>
      <c r="FY20650" s="129"/>
      <c r="GA20650" s="128"/>
    </row>
    <row r="20651" spans="179:183" x14ac:dyDescent="0.35">
      <c r="FW20651" s="128"/>
      <c r="FX20651" s="128"/>
      <c r="FY20651" s="129"/>
      <c r="GA20651" s="128"/>
    </row>
    <row r="20652" spans="179:183" x14ac:dyDescent="0.35">
      <c r="FW20652" s="128"/>
      <c r="FX20652" s="128"/>
      <c r="FY20652" s="129"/>
      <c r="GA20652" s="128"/>
    </row>
    <row r="20653" spans="179:183" x14ac:dyDescent="0.35">
      <c r="FW20653" s="128"/>
      <c r="FX20653" s="128"/>
      <c r="FY20653" s="129"/>
      <c r="GA20653" s="128"/>
    </row>
    <row r="20654" spans="179:183" x14ac:dyDescent="0.35">
      <c r="FW20654" s="128"/>
      <c r="FX20654" s="128"/>
      <c r="FY20654" s="129"/>
      <c r="GA20654" s="128"/>
    </row>
    <row r="20655" spans="179:183" x14ac:dyDescent="0.35">
      <c r="FW20655" s="128"/>
      <c r="FX20655" s="128"/>
      <c r="FY20655" s="129"/>
      <c r="GA20655" s="128"/>
    </row>
    <row r="20656" spans="179:183" x14ac:dyDescent="0.35">
      <c r="FW20656" s="128"/>
      <c r="FX20656" s="128"/>
      <c r="FY20656" s="129"/>
      <c r="GA20656" s="128"/>
    </row>
    <row r="20657" spans="179:183" x14ac:dyDescent="0.35">
      <c r="FW20657" s="128"/>
      <c r="FX20657" s="128"/>
      <c r="FY20657" s="129"/>
      <c r="GA20657" s="128"/>
    </row>
    <row r="20658" spans="179:183" x14ac:dyDescent="0.35">
      <c r="FW20658" s="128"/>
      <c r="FX20658" s="128"/>
      <c r="FY20658" s="129"/>
      <c r="GA20658" s="128"/>
    </row>
    <row r="20659" spans="179:183" x14ac:dyDescent="0.35">
      <c r="FW20659" s="128"/>
      <c r="FX20659" s="128"/>
      <c r="FY20659" s="129"/>
      <c r="GA20659" s="128"/>
    </row>
    <row r="20660" spans="179:183" x14ac:dyDescent="0.35">
      <c r="FW20660" s="128"/>
      <c r="FX20660" s="128"/>
      <c r="FY20660" s="129"/>
      <c r="GA20660" s="128"/>
    </row>
    <row r="20661" spans="179:183" x14ac:dyDescent="0.35">
      <c r="FW20661" s="128"/>
      <c r="FX20661" s="128"/>
      <c r="FY20661" s="129"/>
      <c r="GA20661" s="128"/>
    </row>
    <row r="20662" spans="179:183" x14ac:dyDescent="0.35">
      <c r="FW20662" s="128"/>
      <c r="FX20662" s="128"/>
      <c r="FY20662" s="129"/>
      <c r="GA20662" s="128"/>
    </row>
    <row r="20663" spans="179:183" x14ac:dyDescent="0.35">
      <c r="FW20663" s="128"/>
      <c r="FX20663" s="128"/>
      <c r="FY20663" s="129"/>
      <c r="GA20663" s="128"/>
    </row>
    <row r="20664" spans="179:183" x14ac:dyDescent="0.35">
      <c r="FW20664" s="128"/>
      <c r="FX20664" s="128"/>
      <c r="FY20664" s="129"/>
      <c r="GA20664" s="128"/>
    </row>
    <row r="20665" spans="179:183" x14ac:dyDescent="0.35">
      <c r="FW20665" s="128"/>
      <c r="FX20665" s="128"/>
      <c r="FY20665" s="129"/>
      <c r="GA20665" s="128"/>
    </row>
    <row r="20666" spans="179:183" x14ac:dyDescent="0.35">
      <c r="FW20666" s="128"/>
      <c r="FX20666" s="128"/>
      <c r="FY20666" s="129"/>
      <c r="GA20666" s="128"/>
    </row>
    <row r="20667" spans="179:183" x14ac:dyDescent="0.35">
      <c r="FW20667" s="128"/>
      <c r="FX20667" s="128"/>
      <c r="FY20667" s="129"/>
      <c r="GA20667" s="128"/>
    </row>
    <row r="20668" spans="179:183" x14ac:dyDescent="0.35">
      <c r="FW20668" s="128"/>
      <c r="FX20668" s="128"/>
      <c r="FY20668" s="129"/>
      <c r="GA20668" s="128"/>
    </row>
    <row r="20669" spans="179:183" x14ac:dyDescent="0.35">
      <c r="FW20669" s="128"/>
      <c r="FX20669" s="128"/>
      <c r="FY20669" s="129"/>
      <c r="GA20669" s="128"/>
    </row>
    <row r="20670" spans="179:183" x14ac:dyDescent="0.35">
      <c r="FW20670" s="128"/>
      <c r="FX20670" s="128"/>
      <c r="FY20670" s="129"/>
      <c r="GA20670" s="128"/>
    </row>
    <row r="20671" spans="179:183" x14ac:dyDescent="0.35">
      <c r="FW20671" s="128"/>
      <c r="FX20671" s="128"/>
      <c r="FY20671" s="129"/>
      <c r="GA20671" s="128"/>
    </row>
    <row r="20672" spans="179:183" x14ac:dyDescent="0.35">
      <c r="FW20672" s="128"/>
      <c r="FX20672" s="128"/>
      <c r="FY20672" s="129"/>
      <c r="GA20672" s="128"/>
    </row>
    <row r="20673" spans="179:183" x14ac:dyDescent="0.35">
      <c r="FW20673" s="128"/>
      <c r="FX20673" s="128"/>
      <c r="FY20673" s="129"/>
      <c r="GA20673" s="128"/>
    </row>
    <row r="20674" spans="179:183" x14ac:dyDescent="0.35">
      <c r="FW20674" s="128"/>
      <c r="FX20674" s="128"/>
      <c r="FY20674" s="129"/>
      <c r="GA20674" s="128"/>
    </row>
    <row r="20675" spans="179:183" x14ac:dyDescent="0.35">
      <c r="FW20675" s="128"/>
      <c r="FX20675" s="128"/>
      <c r="FY20675" s="129"/>
      <c r="GA20675" s="128"/>
    </row>
    <row r="20676" spans="179:183" x14ac:dyDescent="0.35">
      <c r="FW20676" s="128"/>
      <c r="FX20676" s="128"/>
      <c r="FY20676" s="129"/>
      <c r="GA20676" s="128"/>
    </row>
    <row r="20677" spans="179:183" x14ac:dyDescent="0.35">
      <c r="FW20677" s="128"/>
      <c r="FX20677" s="128"/>
      <c r="FY20677" s="129"/>
      <c r="GA20677" s="128"/>
    </row>
    <row r="20678" spans="179:183" x14ac:dyDescent="0.35">
      <c r="FW20678" s="128"/>
      <c r="FX20678" s="128"/>
      <c r="FY20678" s="129"/>
      <c r="GA20678" s="128"/>
    </row>
    <row r="20679" spans="179:183" x14ac:dyDescent="0.35">
      <c r="FW20679" s="128"/>
      <c r="FX20679" s="128"/>
      <c r="FY20679" s="129"/>
      <c r="GA20679" s="128"/>
    </row>
    <row r="20680" spans="179:183" x14ac:dyDescent="0.35">
      <c r="FW20680" s="128"/>
      <c r="FX20680" s="128"/>
      <c r="FY20680" s="129"/>
      <c r="GA20680" s="128"/>
    </row>
    <row r="20681" spans="179:183" x14ac:dyDescent="0.35">
      <c r="FW20681" s="128"/>
      <c r="FX20681" s="128"/>
      <c r="FY20681" s="129"/>
      <c r="GA20681" s="128"/>
    </row>
    <row r="20682" spans="179:183" x14ac:dyDescent="0.35">
      <c r="FW20682" s="128"/>
      <c r="FX20682" s="128"/>
      <c r="FY20682" s="129"/>
      <c r="GA20682" s="128"/>
    </row>
    <row r="20683" spans="179:183" x14ac:dyDescent="0.35">
      <c r="FW20683" s="128"/>
      <c r="FX20683" s="128"/>
      <c r="FY20683" s="129"/>
      <c r="GA20683" s="128"/>
    </row>
    <row r="20684" spans="179:183" x14ac:dyDescent="0.35">
      <c r="FW20684" s="128"/>
      <c r="FX20684" s="128"/>
      <c r="FY20684" s="129"/>
      <c r="GA20684" s="128"/>
    </row>
    <row r="20685" spans="179:183" x14ac:dyDescent="0.35">
      <c r="FW20685" s="128"/>
      <c r="FX20685" s="128"/>
      <c r="FY20685" s="129"/>
      <c r="GA20685" s="128"/>
    </row>
    <row r="20686" spans="179:183" x14ac:dyDescent="0.35">
      <c r="FW20686" s="128"/>
      <c r="FX20686" s="128"/>
      <c r="FY20686" s="129"/>
      <c r="GA20686" s="128"/>
    </row>
    <row r="20687" spans="179:183" x14ac:dyDescent="0.35">
      <c r="FW20687" s="128"/>
      <c r="FX20687" s="128"/>
      <c r="FY20687" s="129"/>
      <c r="GA20687" s="128"/>
    </row>
    <row r="20688" spans="179:183" x14ac:dyDescent="0.35">
      <c r="FW20688" s="128"/>
      <c r="FX20688" s="128"/>
      <c r="FY20688" s="129"/>
      <c r="GA20688" s="128"/>
    </row>
    <row r="20689" spans="179:183" x14ac:dyDescent="0.35">
      <c r="FW20689" s="128"/>
      <c r="FX20689" s="128"/>
      <c r="FY20689" s="129"/>
      <c r="GA20689" s="128"/>
    </row>
    <row r="20690" spans="179:183" x14ac:dyDescent="0.35">
      <c r="FW20690" s="128"/>
      <c r="FX20690" s="128"/>
      <c r="FY20690" s="129"/>
      <c r="GA20690" s="128"/>
    </row>
    <row r="20691" spans="179:183" x14ac:dyDescent="0.35">
      <c r="FW20691" s="128"/>
      <c r="FX20691" s="128"/>
      <c r="FY20691" s="129"/>
      <c r="GA20691" s="128"/>
    </row>
    <row r="20692" spans="179:183" x14ac:dyDescent="0.35">
      <c r="FW20692" s="128"/>
      <c r="FX20692" s="128"/>
      <c r="FY20692" s="129"/>
      <c r="GA20692" s="128"/>
    </row>
    <row r="20693" spans="179:183" x14ac:dyDescent="0.35">
      <c r="FW20693" s="128"/>
      <c r="FX20693" s="128"/>
      <c r="FY20693" s="129"/>
      <c r="GA20693" s="128"/>
    </row>
    <row r="20694" spans="179:183" x14ac:dyDescent="0.35">
      <c r="FW20694" s="128"/>
      <c r="FX20694" s="128"/>
      <c r="FY20694" s="129"/>
      <c r="GA20694" s="128"/>
    </row>
    <row r="20695" spans="179:183" x14ac:dyDescent="0.35">
      <c r="FW20695" s="128"/>
      <c r="FX20695" s="128"/>
      <c r="FY20695" s="129"/>
      <c r="GA20695" s="128"/>
    </row>
    <row r="20696" spans="179:183" x14ac:dyDescent="0.35">
      <c r="FW20696" s="128"/>
      <c r="FX20696" s="128"/>
      <c r="FY20696" s="129"/>
      <c r="GA20696" s="128"/>
    </row>
    <row r="20697" spans="179:183" x14ac:dyDescent="0.35">
      <c r="FW20697" s="128"/>
      <c r="FX20697" s="128"/>
      <c r="FY20697" s="129"/>
      <c r="GA20697" s="128"/>
    </row>
    <row r="20698" spans="179:183" x14ac:dyDescent="0.35">
      <c r="FW20698" s="128"/>
      <c r="FX20698" s="128"/>
      <c r="FY20698" s="129"/>
      <c r="GA20698" s="128"/>
    </row>
    <row r="20699" spans="179:183" x14ac:dyDescent="0.35">
      <c r="FW20699" s="128"/>
      <c r="FX20699" s="128"/>
      <c r="FY20699" s="129"/>
      <c r="GA20699" s="128"/>
    </row>
    <row r="20700" spans="179:183" x14ac:dyDescent="0.35">
      <c r="FW20700" s="128"/>
      <c r="FX20700" s="128"/>
      <c r="FY20700" s="129"/>
      <c r="GA20700" s="128"/>
    </row>
    <row r="20701" spans="179:183" x14ac:dyDescent="0.35">
      <c r="FW20701" s="128"/>
      <c r="FX20701" s="128"/>
      <c r="FY20701" s="129"/>
      <c r="GA20701" s="128"/>
    </row>
    <row r="20702" spans="179:183" x14ac:dyDescent="0.35">
      <c r="FW20702" s="128"/>
      <c r="FX20702" s="128"/>
      <c r="FY20702" s="129"/>
      <c r="GA20702" s="128"/>
    </row>
    <row r="20703" spans="179:183" x14ac:dyDescent="0.35">
      <c r="FW20703" s="128"/>
      <c r="FX20703" s="128"/>
      <c r="FY20703" s="129"/>
      <c r="GA20703" s="128"/>
    </row>
    <row r="20704" spans="179:183" x14ac:dyDescent="0.35">
      <c r="FW20704" s="128"/>
      <c r="FX20704" s="128"/>
      <c r="FY20704" s="129"/>
      <c r="GA20704" s="128"/>
    </row>
    <row r="20705" spans="179:183" x14ac:dyDescent="0.35">
      <c r="FW20705" s="128"/>
      <c r="FX20705" s="128"/>
      <c r="FY20705" s="129"/>
      <c r="GA20705" s="128"/>
    </row>
    <row r="20706" spans="179:183" x14ac:dyDescent="0.35">
      <c r="FW20706" s="128"/>
      <c r="FX20706" s="128"/>
      <c r="FY20706" s="129"/>
      <c r="GA20706" s="128"/>
    </row>
    <row r="20707" spans="179:183" x14ac:dyDescent="0.35">
      <c r="FW20707" s="128"/>
      <c r="FX20707" s="128"/>
      <c r="FY20707" s="129"/>
      <c r="GA20707" s="128"/>
    </row>
    <row r="20708" spans="179:183" x14ac:dyDescent="0.35">
      <c r="FW20708" s="128"/>
      <c r="FX20708" s="128"/>
      <c r="FY20708" s="129"/>
      <c r="GA20708" s="128"/>
    </row>
    <row r="20709" spans="179:183" x14ac:dyDescent="0.35">
      <c r="FW20709" s="128"/>
      <c r="FX20709" s="128"/>
      <c r="FY20709" s="129"/>
      <c r="GA20709" s="128"/>
    </row>
    <row r="20710" spans="179:183" x14ac:dyDescent="0.35">
      <c r="FW20710" s="128"/>
      <c r="FX20710" s="128"/>
      <c r="FY20710" s="129"/>
      <c r="GA20710" s="128"/>
    </row>
    <row r="20711" spans="179:183" x14ac:dyDescent="0.35">
      <c r="FW20711" s="128"/>
      <c r="FX20711" s="128"/>
      <c r="FY20711" s="129"/>
      <c r="GA20711" s="128"/>
    </row>
    <row r="20712" spans="179:183" x14ac:dyDescent="0.35">
      <c r="FW20712" s="128"/>
      <c r="FX20712" s="128"/>
      <c r="FY20712" s="129"/>
      <c r="GA20712" s="128"/>
    </row>
    <row r="20713" spans="179:183" x14ac:dyDescent="0.35">
      <c r="FW20713" s="128"/>
      <c r="FX20713" s="128"/>
      <c r="FY20713" s="129"/>
      <c r="GA20713" s="128"/>
    </row>
    <row r="20714" spans="179:183" x14ac:dyDescent="0.35">
      <c r="FW20714" s="128"/>
      <c r="FX20714" s="128"/>
      <c r="FY20714" s="129"/>
      <c r="GA20714" s="128"/>
    </row>
    <row r="20715" spans="179:183" x14ac:dyDescent="0.35">
      <c r="FW20715" s="128"/>
      <c r="FX20715" s="128"/>
      <c r="FY20715" s="129"/>
      <c r="GA20715" s="128"/>
    </row>
    <row r="20716" spans="179:183" x14ac:dyDescent="0.35">
      <c r="FW20716" s="128"/>
      <c r="FX20716" s="128"/>
      <c r="FY20716" s="129"/>
      <c r="GA20716" s="128"/>
    </row>
    <row r="20717" spans="179:183" x14ac:dyDescent="0.35">
      <c r="FW20717" s="128"/>
      <c r="FX20717" s="128"/>
      <c r="FY20717" s="129"/>
      <c r="GA20717" s="128"/>
    </row>
    <row r="20718" spans="179:183" x14ac:dyDescent="0.35">
      <c r="FW20718" s="128"/>
      <c r="FX20718" s="128"/>
      <c r="FY20718" s="129"/>
      <c r="GA20718" s="128"/>
    </row>
    <row r="20719" spans="179:183" x14ac:dyDescent="0.35">
      <c r="FW20719" s="128"/>
      <c r="FX20719" s="128"/>
      <c r="FY20719" s="129"/>
      <c r="GA20719" s="128"/>
    </row>
    <row r="20720" spans="179:183" x14ac:dyDescent="0.35">
      <c r="FW20720" s="128"/>
      <c r="FX20720" s="128"/>
      <c r="FY20720" s="129"/>
      <c r="GA20720" s="128"/>
    </row>
    <row r="20721" spans="179:183" x14ac:dyDescent="0.35">
      <c r="FW20721" s="128"/>
      <c r="FX20721" s="128"/>
      <c r="FY20721" s="129"/>
      <c r="GA20721" s="128"/>
    </row>
    <row r="20722" spans="179:183" x14ac:dyDescent="0.35">
      <c r="FW20722" s="128"/>
      <c r="FX20722" s="128"/>
      <c r="FY20722" s="129"/>
      <c r="GA20722" s="128"/>
    </row>
    <row r="20723" spans="179:183" x14ac:dyDescent="0.35">
      <c r="FW20723" s="128"/>
      <c r="FX20723" s="128"/>
      <c r="FY20723" s="129"/>
      <c r="GA20723" s="128"/>
    </row>
    <row r="20724" spans="179:183" x14ac:dyDescent="0.35">
      <c r="FW20724" s="128"/>
      <c r="FX20724" s="128"/>
      <c r="FY20724" s="129"/>
      <c r="GA20724" s="128"/>
    </row>
    <row r="20725" spans="179:183" x14ac:dyDescent="0.35">
      <c r="FW20725" s="128"/>
      <c r="FX20725" s="128"/>
      <c r="FY20725" s="129"/>
      <c r="GA20725" s="128"/>
    </row>
    <row r="20726" spans="179:183" x14ac:dyDescent="0.35">
      <c r="FW20726" s="128"/>
      <c r="FX20726" s="128"/>
      <c r="FY20726" s="129"/>
      <c r="GA20726" s="128"/>
    </row>
    <row r="20727" spans="179:183" x14ac:dyDescent="0.35">
      <c r="FW20727" s="128"/>
      <c r="FX20727" s="128"/>
      <c r="FY20727" s="129"/>
      <c r="GA20727" s="128"/>
    </row>
    <row r="20728" spans="179:183" x14ac:dyDescent="0.35">
      <c r="FW20728" s="128"/>
      <c r="FX20728" s="128"/>
      <c r="FY20728" s="129"/>
      <c r="GA20728" s="128"/>
    </row>
    <row r="20729" spans="179:183" x14ac:dyDescent="0.35">
      <c r="FW20729" s="128"/>
      <c r="FX20729" s="128"/>
      <c r="FY20729" s="129"/>
      <c r="GA20729" s="128"/>
    </row>
    <row r="20730" spans="179:183" x14ac:dyDescent="0.35">
      <c r="FW20730" s="128"/>
      <c r="FX20730" s="128"/>
      <c r="FY20730" s="129"/>
      <c r="GA20730" s="128"/>
    </row>
    <row r="20731" spans="179:183" x14ac:dyDescent="0.35">
      <c r="FW20731" s="128"/>
      <c r="FX20731" s="128"/>
      <c r="FY20731" s="129"/>
      <c r="GA20731" s="128"/>
    </row>
    <row r="20732" spans="179:183" x14ac:dyDescent="0.35">
      <c r="FW20732" s="128"/>
      <c r="FX20732" s="128"/>
      <c r="FY20732" s="129"/>
      <c r="GA20732" s="128"/>
    </row>
    <row r="20733" spans="179:183" x14ac:dyDescent="0.35">
      <c r="FW20733" s="128"/>
      <c r="FX20733" s="128"/>
      <c r="FY20733" s="129"/>
      <c r="GA20733" s="128"/>
    </row>
    <row r="20734" spans="179:183" x14ac:dyDescent="0.35">
      <c r="FW20734" s="128"/>
      <c r="FX20734" s="128"/>
      <c r="FY20734" s="129"/>
      <c r="GA20734" s="128"/>
    </row>
    <row r="20735" spans="179:183" x14ac:dyDescent="0.35">
      <c r="FW20735" s="128"/>
      <c r="FX20735" s="128"/>
      <c r="FY20735" s="129"/>
      <c r="GA20735" s="128"/>
    </row>
    <row r="20736" spans="179:183" x14ac:dyDescent="0.35">
      <c r="FW20736" s="128"/>
      <c r="FX20736" s="128"/>
      <c r="FY20736" s="129"/>
      <c r="GA20736" s="128"/>
    </row>
    <row r="20737" spans="179:183" x14ac:dyDescent="0.35">
      <c r="FW20737" s="128"/>
      <c r="FX20737" s="128"/>
      <c r="FY20737" s="129"/>
      <c r="GA20737" s="128"/>
    </row>
    <row r="20738" spans="179:183" x14ac:dyDescent="0.35">
      <c r="FW20738" s="128"/>
      <c r="FX20738" s="128"/>
      <c r="FY20738" s="129"/>
      <c r="GA20738" s="128"/>
    </row>
    <row r="20739" spans="179:183" x14ac:dyDescent="0.35">
      <c r="FW20739" s="128"/>
      <c r="FX20739" s="128"/>
      <c r="FY20739" s="129"/>
      <c r="GA20739" s="128"/>
    </row>
    <row r="20740" spans="179:183" x14ac:dyDescent="0.35">
      <c r="FW20740" s="128"/>
      <c r="FX20740" s="128"/>
      <c r="FY20740" s="129"/>
      <c r="GA20740" s="128"/>
    </row>
    <row r="20741" spans="179:183" x14ac:dyDescent="0.35">
      <c r="FW20741" s="128"/>
      <c r="FX20741" s="128"/>
      <c r="FY20741" s="129"/>
      <c r="GA20741" s="128"/>
    </row>
    <row r="20742" spans="179:183" x14ac:dyDescent="0.35">
      <c r="FW20742" s="128"/>
      <c r="FX20742" s="128"/>
      <c r="FY20742" s="129"/>
      <c r="GA20742" s="128"/>
    </row>
    <row r="20743" spans="179:183" x14ac:dyDescent="0.35">
      <c r="FW20743" s="128"/>
      <c r="FX20743" s="128"/>
      <c r="FY20743" s="129"/>
      <c r="GA20743" s="128"/>
    </row>
    <row r="20744" spans="179:183" x14ac:dyDescent="0.35">
      <c r="FW20744" s="128"/>
      <c r="FX20744" s="128"/>
      <c r="FY20744" s="129"/>
      <c r="GA20744" s="128"/>
    </row>
    <row r="20745" spans="179:183" x14ac:dyDescent="0.35">
      <c r="FW20745" s="128"/>
      <c r="FX20745" s="128"/>
      <c r="FY20745" s="129"/>
      <c r="GA20745" s="128"/>
    </row>
    <row r="20746" spans="179:183" x14ac:dyDescent="0.35">
      <c r="FW20746" s="128"/>
      <c r="FX20746" s="128"/>
      <c r="FY20746" s="129"/>
      <c r="GA20746" s="128"/>
    </row>
    <row r="20747" spans="179:183" x14ac:dyDescent="0.35">
      <c r="FW20747" s="128"/>
      <c r="FX20747" s="128"/>
      <c r="FY20747" s="129"/>
      <c r="GA20747" s="128"/>
    </row>
    <row r="20748" spans="179:183" x14ac:dyDescent="0.35">
      <c r="FW20748" s="128"/>
      <c r="FX20748" s="128"/>
      <c r="FY20748" s="129"/>
      <c r="GA20748" s="128"/>
    </row>
    <row r="20749" spans="179:183" x14ac:dyDescent="0.35">
      <c r="FW20749" s="128"/>
      <c r="FX20749" s="128"/>
      <c r="FY20749" s="129"/>
      <c r="GA20749" s="128"/>
    </row>
    <row r="20750" spans="179:183" x14ac:dyDescent="0.35">
      <c r="FW20750" s="128"/>
      <c r="FX20750" s="128"/>
      <c r="FY20750" s="129"/>
      <c r="GA20750" s="128"/>
    </row>
    <row r="20751" spans="179:183" x14ac:dyDescent="0.35">
      <c r="FW20751" s="128"/>
      <c r="FX20751" s="128"/>
      <c r="FY20751" s="129"/>
      <c r="GA20751" s="128"/>
    </row>
    <row r="20752" spans="179:183" x14ac:dyDescent="0.35">
      <c r="FW20752" s="128"/>
      <c r="FX20752" s="128"/>
      <c r="FY20752" s="129"/>
      <c r="GA20752" s="128"/>
    </row>
    <row r="20753" spans="179:183" x14ac:dyDescent="0.35">
      <c r="FW20753" s="128"/>
      <c r="FX20753" s="128"/>
      <c r="FY20753" s="129"/>
      <c r="GA20753" s="128"/>
    </row>
    <row r="20754" spans="179:183" x14ac:dyDescent="0.35">
      <c r="FW20754" s="128"/>
      <c r="FX20754" s="128"/>
      <c r="FY20754" s="129"/>
      <c r="GA20754" s="128"/>
    </row>
    <row r="20755" spans="179:183" x14ac:dyDescent="0.35">
      <c r="FW20755" s="128"/>
      <c r="FX20755" s="128"/>
      <c r="FY20755" s="129"/>
      <c r="GA20755" s="128"/>
    </row>
    <row r="20756" spans="179:183" x14ac:dyDescent="0.35">
      <c r="FW20756" s="128"/>
      <c r="FX20756" s="128"/>
      <c r="FY20756" s="129"/>
      <c r="GA20756" s="128"/>
    </row>
    <row r="20757" spans="179:183" x14ac:dyDescent="0.35">
      <c r="FW20757" s="128"/>
      <c r="FX20757" s="128"/>
      <c r="FY20757" s="129"/>
      <c r="GA20757" s="128"/>
    </row>
    <row r="20758" spans="179:183" x14ac:dyDescent="0.35">
      <c r="FW20758" s="128"/>
      <c r="FX20758" s="128"/>
      <c r="FY20758" s="129"/>
      <c r="GA20758" s="128"/>
    </row>
    <row r="20759" spans="179:183" x14ac:dyDescent="0.35">
      <c r="FW20759" s="128"/>
      <c r="FX20759" s="128"/>
      <c r="FY20759" s="129"/>
      <c r="GA20759" s="128"/>
    </row>
    <row r="20760" spans="179:183" x14ac:dyDescent="0.35">
      <c r="FW20760" s="128"/>
      <c r="FX20760" s="128"/>
      <c r="FY20760" s="129"/>
      <c r="GA20760" s="128"/>
    </row>
    <row r="20761" spans="179:183" x14ac:dyDescent="0.35">
      <c r="FW20761" s="128"/>
      <c r="FX20761" s="128"/>
      <c r="FY20761" s="129"/>
      <c r="GA20761" s="128"/>
    </row>
    <row r="20762" spans="179:183" x14ac:dyDescent="0.35">
      <c r="FW20762" s="128"/>
      <c r="FX20762" s="128"/>
      <c r="FY20762" s="129"/>
      <c r="GA20762" s="128"/>
    </row>
    <row r="20763" spans="179:183" x14ac:dyDescent="0.35">
      <c r="FW20763" s="128"/>
      <c r="FX20763" s="128"/>
      <c r="FY20763" s="129"/>
      <c r="GA20763" s="128"/>
    </row>
    <row r="20764" spans="179:183" x14ac:dyDescent="0.35">
      <c r="FW20764" s="128"/>
      <c r="FX20764" s="128"/>
      <c r="FY20764" s="129"/>
      <c r="GA20764" s="128"/>
    </row>
    <row r="20765" spans="179:183" x14ac:dyDescent="0.35">
      <c r="FW20765" s="128"/>
      <c r="FX20765" s="128"/>
      <c r="FY20765" s="129"/>
      <c r="GA20765" s="128"/>
    </row>
    <row r="20766" spans="179:183" x14ac:dyDescent="0.35">
      <c r="FW20766" s="128"/>
      <c r="FX20766" s="128"/>
      <c r="FY20766" s="129"/>
      <c r="GA20766" s="128"/>
    </row>
    <row r="20767" spans="179:183" x14ac:dyDescent="0.35">
      <c r="FW20767" s="128"/>
      <c r="FX20767" s="128"/>
      <c r="FY20767" s="129"/>
      <c r="GA20767" s="128"/>
    </row>
    <row r="20768" spans="179:183" x14ac:dyDescent="0.35">
      <c r="FW20768" s="128"/>
      <c r="FX20768" s="128"/>
      <c r="FY20768" s="129"/>
      <c r="GA20768" s="128"/>
    </row>
    <row r="20769" spans="179:183" x14ac:dyDescent="0.35">
      <c r="FW20769" s="128"/>
      <c r="FX20769" s="128"/>
      <c r="FY20769" s="129"/>
      <c r="GA20769" s="128"/>
    </row>
    <row r="20770" spans="179:183" x14ac:dyDescent="0.35">
      <c r="FW20770" s="128"/>
      <c r="FX20770" s="128"/>
      <c r="FY20770" s="129"/>
      <c r="GA20770" s="128"/>
    </row>
    <row r="20771" spans="179:183" x14ac:dyDescent="0.35">
      <c r="FW20771" s="128"/>
      <c r="FX20771" s="128"/>
      <c r="FY20771" s="129"/>
      <c r="GA20771" s="128"/>
    </row>
    <row r="20772" spans="179:183" x14ac:dyDescent="0.35">
      <c r="FW20772" s="128"/>
      <c r="FX20772" s="128"/>
      <c r="FY20772" s="129"/>
      <c r="GA20772" s="128"/>
    </row>
    <row r="20773" spans="179:183" x14ac:dyDescent="0.35">
      <c r="FW20773" s="128"/>
      <c r="FX20773" s="128"/>
      <c r="FY20773" s="129"/>
      <c r="GA20773" s="128"/>
    </row>
    <row r="20774" spans="179:183" x14ac:dyDescent="0.35">
      <c r="FW20774" s="128"/>
      <c r="FX20774" s="128"/>
      <c r="FY20774" s="129"/>
      <c r="GA20774" s="128"/>
    </row>
    <row r="20775" spans="179:183" x14ac:dyDescent="0.35">
      <c r="FW20775" s="128"/>
      <c r="FX20775" s="128"/>
      <c r="FY20775" s="129"/>
      <c r="GA20775" s="128"/>
    </row>
    <row r="20776" spans="179:183" x14ac:dyDescent="0.35">
      <c r="FW20776" s="128"/>
      <c r="FX20776" s="128"/>
      <c r="FY20776" s="129"/>
      <c r="GA20776" s="128"/>
    </row>
    <row r="20777" spans="179:183" x14ac:dyDescent="0.35">
      <c r="FW20777" s="128"/>
      <c r="FX20777" s="128"/>
      <c r="FY20777" s="129"/>
      <c r="GA20777" s="128"/>
    </row>
    <row r="20778" spans="179:183" x14ac:dyDescent="0.35">
      <c r="FW20778" s="128"/>
      <c r="FX20778" s="128"/>
      <c r="FY20778" s="129"/>
      <c r="GA20778" s="128"/>
    </row>
    <row r="20779" spans="179:183" x14ac:dyDescent="0.35">
      <c r="FW20779" s="128"/>
      <c r="FX20779" s="128"/>
      <c r="FY20779" s="129"/>
      <c r="GA20779" s="128"/>
    </row>
    <row r="20780" spans="179:183" x14ac:dyDescent="0.35">
      <c r="FW20780" s="128"/>
      <c r="FX20780" s="128"/>
      <c r="FY20780" s="129"/>
      <c r="GA20780" s="128"/>
    </row>
    <row r="20781" spans="179:183" x14ac:dyDescent="0.35">
      <c r="FW20781" s="128"/>
      <c r="FX20781" s="128"/>
      <c r="FY20781" s="129"/>
      <c r="GA20781" s="128"/>
    </row>
    <row r="20782" spans="179:183" x14ac:dyDescent="0.35">
      <c r="FW20782" s="128"/>
      <c r="FX20782" s="128"/>
      <c r="FY20782" s="129"/>
      <c r="GA20782" s="128"/>
    </row>
    <row r="20783" spans="179:183" x14ac:dyDescent="0.35">
      <c r="FW20783" s="128"/>
      <c r="FX20783" s="128"/>
      <c r="FY20783" s="129"/>
      <c r="GA20783" s="128"/>
    </row>
    <row r="20784" spans="179:183" x14ac:dyDescent="0.35">
      <c r="FW20784" s="128"/>
      <c r="FX20784" s="128"/>
      <c r="FY20784" s="129"/>
      <c r="GA20784" s="128"/>
    </row>
    <row r="20785" spans="179:183" x14ac:dyDescent="0.35">
      <c r="FW20785" s="128"/>
      <c r="FX20785" s="128"/>
      <c r="FY20785" s="129"/>
      <c r="GA20785" s="128"/>
    </row>
    <row r="20786" spans="179:183" x14ac:dyDescent="0.35">
      <c r="FW20786" s="128"/>
      <c r="FX20786" s="128"/>
      <c r="FY20786" s="129"/>
      <c r="GA20786" s="128"/>
    </row>
    <row r="20787" spans="179:183" x14ac:dyDescent="0.35">
      <c r="FW20787" s="128"/>
      <c r="FX20787" s="128"/>
      <c r="FY20787" s="129"/>
      <c r="GA20787" s="128"/>
    </row>
    <row r="20788" spans="179:183" x14ac:dyDescent="0.35">
      <c r="FW20788" s="128"/>
      <c r="FX20788" s="128"/>
      <c r="FY20788" s="129"/>
      <c r="GA20788" s="128"/>
    </row>
    <row r="20789" spans="179:183" x14ac:dyDescent="0.35">
      <c r="FW20789" s="128"/>
      <c r="FX20789" s="128"/>
      <c r="FY20789" s="129"/>
      <c r="GA20789" s="128"/>
    </row>
    <row r="20790" spans="179:183" x14ac:dyDescent="0.35">
      <c r="FW20790" s="128"/>
      <c r="FX20790" s="128"/>
      <c r="FY20790" s="129"/>
      <c r="GA20790" s="128"/>
    </row>
    <row r="20791" spans="179:183" x14ac:dyDescent="0.35">
      <c r="FW20791" s="128"/>
      <c r="FX20791" s="128"/>
      <c r="FY20791" s="129"/>
      <c r="GA20791" s="128"/>
    </row>
    <row r="20792" spans="179:183" x14ac:dyDescent="0.35">
      <c r="FW20792" s="128"/>
      <c r="FX20792" s="128"/>
      <c r="FY20792" s="129"/>
      <c r="GA20792" s="128"/>
    </row>
    <row r="20793" spans="179:183" x14ac:dyDescent="0.35">
      <c r="FW20793" s="128"/>
      <c r="FX20793" s="128"/>
      <c r="FY20793" s="129"/>
      <c r="GA20793" s="128"/>
    </row>
    <row r="20794" spans="179:183" x14ac:dyDescent="0.35">
      <c r="FW20794" s="128"/>
      <c r="FX20794" s="128"/>
      <c r="FY20794" s="129"/>
      <c r="GA20794" s="128"/>
    </row>
    <row r="20795" spans="179:183" x14ac:dyDescent="0.35">
      <c r="FW20795" s="128"/>
      <c r="FX20795" s="128"/>
      <c r="FY20795" s="129"/>
      <c r="GA20795" s="128"/>
    </row>
    <row r="20796" spans="179:183" x14ac:dyDescent="0.35">
      <c r="FW20796" s="128"/>
      <c r="FX20796" s="128"/>
      <c r="FY20796" s="129"/>
      <c r="GA20796" s="128"/>
    </row>
    <row r="20797" spans="179:183" x14ac:dyDescent="0.35">
      <c r="FW20797" s="128"/>
      <c r="FX20797" s="128"/>
      <c r="FY20797" s="129"/>
      <c r="GA20797" s="128"/>
    </row>
    <row r="20798" spans="179:183" x14ac:dyDescent="0.35">
      <c r="FW20798" s="128"/>
      <c r="FX20798" s="128"/>
      <c r="FY20798" s="129"/>
      <c r="GA20798" s="128"/>
    </row>
    <row r="20799" spans="179:183" x14ac:dyDescent="0.35">
      <c r="FW20799" s="128"/>
      <c r="FX20799" s="128"/>
      <c r="FY20799" s="129"/>
      <c r="GA20799" s="128"/>
    </row>
    <row r="20800" spans="179:183" x14ac:dyDescent="0.35">
      <c r="FW20800" s="128"/>
      <c r="FX20800" s="128"/>
      <c r="FY20800" s="129"/>
      <c r="GA20800" s="128"/>
    </row>
    <row r="20801" spans="179:183" x14ac:dyDescent="0.35">
      <c r="FW20801" s="128"/>
      <c r="FX20801" s="128"/>
      <c r="FY20801" s="129"/>
      <c r="GA20801" s="128"/>
    </row>
    <row r="20802" spans="179:183" x14ac:dyDescent="0.35">
      <c r="FW20802" s="128"/>
      <c r="FX20802" s="128"/>
      <c r="FY20802" s="129"/>
      <c r="GA20802" s="128"/>
    </row>
    <row r="20803" spans="179:183" x14ac:dyDescent="0.35">
      <c r="FW20803" s="128"/>
      <c r="FX20803" s="128"/>
      <c r="FY20803" s="129"/>
      <c r="GA20803" s="128"/>
    </row>
    <row r="20804" spans="179:183" x14ac:dyDescent="0.35">
      <c r="FW20804" s="128"/>
      <c r="FX20804" s="128"/>
      <c r="FY20804" s="129"/>
      <c r="GA20804" s="128"/>
    </row>
    <row r="20805" spans="179:183" x14ac:dyDescent="0.35">
      <c r="FW20805" s="128"/>
      <c r="FX20805" s="128"/>
      <c r="FY20805" s="129"/>
      <c r="GA20805" s="128"/>
    </row>
    <row r="20806" spans="179:183" x14ac:dyDescent="0.35">
      <c r="FW20806" s="128"/>
      <c r="FX20806" s="128"/>
      <c r="FY20806" s="129"/>
      <c r="GA20806" s="128"/>
    </row>
    <row r="20807" spans="179:183" x14ac:dyDescent="0.35">
      <c r="FW20807" s="128"/>
      <c r="FX20807" s="128"/>
      <c r="FY20807" s="129"/>
      <c r="GA20807" s="128"/>
    </row>
    <row r="20808" spans="179:183" x14ac:dyDescent="0.35">
      <c r="FW20808" s="128"/>
      <c r="FX20808" s="128"/>
      <c r="FY20808" s="129"/>
      <c r="GA20808" s="128"/>
    </row>
    <row r="20809" spans="179:183" x14ac:dyDescent="0.35">
      <c r="FW20809" s="128"/>
      <c r="FX20809" s="128"/>
      <c r="FY20809" s="129"/>
      <c r="GA20809" s="128"/>
    </row>
    <row r="20810" spans="179:183" x14ac:dyDescent="0.35">
      <c r="FW20810" s="128"/>
      <c r="FX20810" s="128"/>
      <c r="FY20810" s="129"/>
      <c r="GA20810" s="128"/>
    </row>
    <row r="20811" spans="179:183" x14ac:dyDescent="0.35">
      <c r="FW20811" s="128"/>
      <c r="FX20811" s="128"/>
      <c r="FY20811" s="129"/>
      <c r="GA20811" s="128"/>
    </row>
    <row r="20812" spans="179:183" x14ac:dyDescent="0.35">
      <c r="FW20812" s="128"/>
      <c r="FX20812" s="128"/>
      <c r="FY20812" s="129"/>
      <c r="GA20812" s="128"/>
    </row>
    <row r="20813" spans="179:183" x14ac:dyDescent="0.35">
      <c r="FW20813" s="128"/>
      <c r="FX20813" s="128"/>
      <c r="FY20813" s="129"/>
      <c r="GA20813" s="128"/>
    </row>
    <row r="20814" spans="179:183" x14ac:dyDescent="0.35">
      <c r="FW20814" s="128"/>
      <c r="FX20814" s="128"/>
      <c r="FY20814" s="129"/>
      <c r="GA20814" s="128"/>
    </row>
    <row r="20815" spans="179:183" x14ac:dyDescent="0.35">
      <c r="FW20815" s="128"/>
      <c r="FX20815" s="128"/>
      <c r="FY20815" s="129"/>
      <c r="GA20815" s="128"/>
    </row>
    <row r="20816" spans="179:183" x14ac:dyDescent="0.35">
      <c r="FW20816" s="128"/>
      <c r="FX20816" s="128"/>
      <c r="FY20816" s="129"/>
      <c r="GA20816" s="128"/>
    </row>
    <row r="20817" spans="179:183" x14ac:dyDescent="0.35">
      <c r="FW20817" s="128"/>
      <c r="FX20817" s="128"/>
      <c r="FY20817" s="129"/>
      <c r="GA20817" s="128"/>
    </row>
    <row r="20818" spans="179:183" x14ac:dyDescent="0.35">
      <c r="FW20818" s="128"/>
      <c r="FX20818" s="128"/>
      <c r="FY20818" s="129"/>
      <c r="GA20818" s="128"/>
    </row>
    <row r="20819" spans="179:183" x14ac:dyDescent="0.35">
      <c r="FW20819" s="128"/>
      <c r="FX20819" s="128"/>
      <c r="FY20819" s="129"/>
      <c r="GA20819" s="128"/>
    </row>
    <row r="20820" spans="179:183" x14ac:dyDescent="0.35">
      <c r="FW20820" s="128"/>
      <c r="FX20820" s="128"/>
      <c r="FY20820" s="129"/>
      <c r="GA20820" s="128"/>
    </row>
    <row r="20821" spans="179:183" x14ac:dyDescent="0.35">
      <c r="FW20821" s="128"/>
      <c r="FX20821" s="128"/>
      <c r="FY20821" s="129"/>
      <c r="GA20821" s="128"/>
    </row>
    <row r="20822" spans="179:183" x14ac:dyDescent="0.35">
      <c r="FW20822" s="128"/>
      <c r="FX20822" s="128"/>
      <c r="FY20822" s="129"/>
      <c r="GA20822" s="128"/>
    </row>
    <row r="20823" spans="179:183" x14ac:dyDescent="0.35">
      <c r="FW20823" s="128"/>
      <c r="FX20823" s="128"/>
      <c r="FY20823" s="129"/>
      <c r="GA20823" s="128"/>
    </row>
    <row r="20824" spans="179:183" x14ac:dyDescent="0.35">
      <c r="FW20824" s="128"/>
      <c r="FX20824" s="128"/>
      <c r="FY20824" s="129"/>
      <c r="GA20824" s="128"/>
    </row>
    <row r="20825" spans="179:183" x14ac:dyDescent="0.35">
      <c r="FW20825" s="128"/>
      <c r="FX20825" s="128"/>
      <c r="FY20825" s="129"/>
      <c r="GA20825" s="128"/>
    </row>
    <row r="20826" spans="179:183" x14ac:dyDescent="0.35">
      <c r="FW20826" s="128"/>
      <c r="FX20826" s="128"/>
      <c r="FY20826" s="129"/>
      <c r="GA20826" s="128"/>
    </row>
    <row r="20827" spans="179:183" x14ac:dyDescent="0.35">
      <c r="FW20827" s="128"/>
      <c r="FX20827" s="128"/>
      <c r="FY20827" s="129"/>
      <c r="GA20827" s="128"/>
    </row>
    <row r="20828" spans="179:183" x14ac:dyDescent="0.35">
      <c r="FW20828" s="128"/>
      <c r="FX20828" s="128"/>
      <c r="FY20828" s="129"/>
      <c r="GA20828" s="128"/>
    </row>
    <row r="20829" spans="179:183" x14ac:dyDescent="0.35">
      <c r="FW20829" s="128"/>
      <c r="FX20829" s="128"/>
      <c r="FY20829" s="129"/>
      <c r="GA20829" s="128"/>
    </row>
    <row r="20830" spans="179:183" x14ac:dyDescent="0.35">
      <c r="FW20830" s="128"/>
      <c r="FX20830" s="128"/>
      <c r="FY20830" s="129"/>
      <c r="GA20830" s="128"/>
    </row>
    <row r="20831" spans="179:183" x14ac:dyDescent="0.35">
      <c r="FW20831" s="128"/>
      <c r="FX20831" s="128"/>
      <c r="FY20831" s="129"/>
      <c r="GA20831" s="128"/>
    </row>
    <row r="20832" spans="179:183" x14ac:dyDescent="0.35">
      <c r="FW20832" s="128"/>
      <c r="FX20832" s="128"/>
      <c r="FY20832" s="129"/>
      <c r="GA20832" s="128"/>
    </row>
    <row r="20833" spans="179:183" x14ac:dyDescent="0.35">
      <c r="FW20833" s="128"/>
      <c r="FX20833" s="128"/>
      <c r="FY20833" s="129"/>
      <c r="GA20833" s="128"/>
    </row>
    <row r="20834" spans="179:183" x14ac:dyDescent="0.35">
      <c r="FW20834" s="128"/>
      <c r="FX20834" s="128"/>
      <c r="FY20834" s="129"/>
      <c r="GA20834" s="128"/>
    </row>
    <row r="20835" spans="179:183" x14ac:dyDescent="0.35">
      <c r="FW20835" s="128"/>
      <c r="FX20835" s="128"/>
      <c r="FY20835" s="129"/>
      <c r="GA20835" s="128"/>
    </row>
    <row r="20836" spans="179:183" x14ac:dyDescent="0.35">
      <c r="FW20836" s="128"/>
      <c r="FX20836" s="128"/>
      <c r="FY20836" s="129"/>
      <c r="GA20836" s="128"/>
    </row>
    <row r="20837" spans="179:183" x14ac:dyDescent="0.35">
      <c r="FW20837" s="128"/>
      <c r="FX20837" s="128"/>
      <c r="FY20837" s="129"/>
      <c r="GA20837" s="128"/>
    </row>
    <row r="20838" spans="179:183" x14ac:dyDescent="0.35">
      <c r="FW20838" s="128"/>
      <c r="FX20838" s="128"/>
      <c r="FY20838" s="129"/>
      <c r="GA20838" s="128"/>
    </row>
    <row r="20839" spans="179:183" x14ac:dyDescent="0.35">
      <c r="FW20839" s="128"/>
      <c r="FX20839" s="128"/>
      <c r="FY20839" s="129"/>
      <c r="GA20839" s="128"/>
    </row>
    <row r="20840" spans="179:183" x14ac:dyDescent="0.35">
      <c r="FW20840" s="128"/>
      <c r="FX20840" s="128"/>
      <c r="FY20840" s="129"/>
      <c r="GA20840" s="128"/>
    </row>
    <row r="20841" spans="179:183" x14ac:dyDescent="0.35">
      <c r="FW20841" s="128"/>
      <c r="FX20841" s="128"/>
      <c r="FY20841" s="129"/>
      <c r="GA20841" s="128"/>
    </row>
    <row r="20842" spans="179:183" x14ac:dyDescent="0.35">
      <c r="FW20842" s="128"/>
      <c r="FX20842" s="128"/>
      <c r="FY20842" s="129"/>
      <c r="GA20842" s="128"/>
    </row>
    <row r="20843" spans="179:183" x14ac:dyDescent="0.35">
      <c r="FW20843" s="128"/>
      <c r="FX20843" s="128"/>
      <c r="FY20843" s="129"/>
      <c r="GA20843" s="128"/>
    </row>
    <row r="20844" spans="179:183" x14ac:dyDescent="0.35">
      <c r="FW20844" s="128"/>
      <c r="FX20844" s="128"/>
      <c r="FY20844" s="129"/>
      <c r="GA20844" s="128"/>
    </row>
    <row r="20845" spans="179:183" x14ac:dyDescent="0.35">
      <c r="FW20845" s="128"/>
      <c r="FX20845" s="128"/>
      <c r="FY20845" s="129"/>
      <c r="GA20845" s="128"/>
    </row>
    <row r="20846" spans="179:183" x14ac:dyDescent="0.35">
      <c r="FW20846" s="128"/>
      <c r="FX20846" s="128"/>
      <c r="FY20846" s="129"/>
      <c r="GA20846" s="128"/>
    </row>
    <row r="20847" spans="179:183" x14ac:dyDescent="0.35">
      <c r="FW20847" s="128"/>
      <c r="FX20847" s="128"/>
      <c r="FY20847" s="129"/>
      <c r="GA20847" s="128"/>
    </row>
    <row r="20848" spans="179:183" x14ac:dyDescent="0.35">
      <c r="FW20848" s="128"/>
      <c r="FX20848" s="128"/>
      <c r="FY20848" s="129"/>
      <c r="GA20848" s="128"/>
    </row>
    <row r="20849" spans="179:183" x14ac:dyDescent="0.35">
      <c r="FW20849" s="128"/>
      <c r="FX20849" s="128"/>
      <c r="FY20849" s="129"/>
      <c r="GA20849" s="128"/>
    </row>
    <row r="20850" spans="179:183" x14ac:dyDescent="0.35">
      <c r="FW20850" s="128"/>
      <c r="FX20850" s="128"/>
      <c r="FY20850" s="129"/>
      <c r="GA20850" s="128"/>
    </row>
    <row r="20851" spans="179:183" x14ac:dyDescent="0.35">
      <c r="FW20851" s="128"/>
      <c r="FX20851" s="128"/>
      <c r="FY20851" s="129"/>
      <c r="GA20851" s="128"/>
    </row>
    <row r="20852" spans="179:183" x14ac:dyDescent="0.35">
      <c r="FW20852" s="128"/>
      <c r="FX20852" s="128"/>
      <c r="FY20852" s="129"/>
      <c r="GA20852" s="128"/>
    </row>
    <row r="20853" spans="179:183" x14ac:dyDescent="0.35">
      <c r="FW20853" s="128"/>
      <c r="FX20853" s="128"/>
      <c r="FY20853" s="129"/>
      <c r="GA20853" s="128"/>
    </row>
    <row r="20854" spans="179:183" x14ac:dyDescent="0.35">
      <c r="FW20854" s="128"/>
      <c r="FX20854" s="128"/>
      <c r="FY20854" s="129"/>
      <c r="GA20854" s="128"/>
    </row>
    <row r="20855" spans="179:183" x14ac:dyDescent="0.35">
      <c r="FW20855" s="128"/>
      <c r="FX20855" s="128"/>
      <c r="FY20855" s="129"/>
      <c r="GA20855" s="128"/>
    </row>
    <row r="20856" spans="179:183" x14ac:dyDescent="0.35">
      <c r="FW20856" s="128"/>
      <c r="FX20856" s="128"/>
      <c r="FY20856" s="129"/>
      <c r="GA20856" s="128"/>
    </row>
    <row r="20857" spans="179:183" x14ac:dyDescent="0.35">
      <c r="FW20857" s="128"/>
      <c r="FX20857" s="128"/>
      <c r="FY20857" s="129"/>
      <c r="GA20857" s="128"/>
    </row>
    <row r="20858" spans="179:183" x14ac:dyDescent="0.35">
      <c r="FW20858" s="128"/>
      <c r="FX20858" s="128"/>
      <c r="FY20858" s="129"/>
      <c r="GA20858" s="128"/>
    </row>
    <row r="20859" spans="179:183" x14ac:dyDescent="0.35">
      <c r="FW20859" s="128"/>
      <c r="FX20859" s="128"/>
      <c r="FY20859" s="129"/>
      <c r="GA20859" s="128"/>
    </row>
    <row r="20860" spans="179:183" x14ac:dyDescent="0.35">
      <c r="FW20860" s="128"/>
      <c r="FX20860" s="128"/>
      <c r="FY20860" s="129"/>
      <c r="GA20860" s="128"/>
    </row>
    <row r="20861" spans="179:183" x14ac:dyDescent="0.35">
      <c r="FW20861" s="128"/>
      <c r="FX20861" s="128"/>
      <c r="FY20861" s="129"/>
      <c r="GA20861" s="128"/>
    </row>
    <row r="20862" spans="179:183" x14ac:dyDescent="0.35">
      <c r="FW20862" s="128"/>
      <c r="FX20862" s="128"/>
      <c r="FY20862" s="129"/>
      <c r="GA20862" s="128"/>
    </row>
    <row r="20863" spans="179:183" x14ac:dyDescent="0.35">
      <c r="FW20863" s="128"/>
      <c r="FX20863" s="128"/>
      <c r="FY20863" s="129"/>
      <c r="GA20863" s="128"/>
    </row>
    <row r="20864" spans="179:183" x14ac:dyDescent="0.35">
      <c r="FW20864" s="128"/>
      <c r="FX20864" s="128"/>
      <c r="FY20864" s="129"/>
      <c r="GA20864" s="128"/>
    </row>
    <row r="20865" spans="179:183" x14ac:dyDescent="0.35">
      <c r="FW20865" s="128"/>
      <c r="FX20865" s="128"/>
      <c r="FY20865" s="129"/>
      <c r="GA20865" s="128"/>
    </row>
    <row r="20866" spans="179:183" x14ac:dyDescent="0.35">
      <c r="FW20866" s="128"/>
      <c r="FX20866" s="128"/>
      <c r="FY20866" s="129"/>
      <c r="GA20866" s="128"/>
    </row>
    <row r="20867" spans="179:183" x14ac:dyDescent="0.35">
      <c r="FW20867" s="128"/>
      <c r="FX20867" s="128"/>
      <c r="FY20867" s="129"/>
      <c r="GA20867" s="128"/>
    </row>
    <row r="20868" spans="179:183" x14ac:dyDescent="0.35">
      <c r="FW20868" s="128"/>
      <c r="FX20868" s="128"/>
      <c r="FY20868" s="129"/>
      <c r="GA20868" s="128"/>
    </row>
    <row r="20869" spans="179:183" x14ac:dyDescent="0.35">
      <c r="FW20869" s="128"/>
      <c r="FX20869" s="128"/>
      <c r="FY20869" s="129"/>
      <c r="GA20869" s="128"/>
    </row>
    <row r="20870" spans="179:183" x14ac:dyDescent="0.35">
      <c r="FW20870" s="128"/>
      <c r="FX20870" s="128"/>
      <c r="FY20870" s="129"/>
      <c r="GA20870" s="128"/>
    </row>
    <row r="20871" spans="179:183" x14ac:dyDescent="0.35">
      <c r="FW20871" s="128"/>
      <c r="FX20871" s="128"/>
      <c r="FY20871" s="129"/>
      <c r="GA20871" s="128"/>
    </row>
    <row r="20872" spans="179:183" x14ac:dyDescent="0.35">
      <c r="FW20872" s="128"/>
      <c r="FX20872" s="128"/>
      <c r="FY20872" s="129"/>
      <c r="GA20872" s="128"/>
    </row>
    <row r="20873" spans="179:183" x14ac:dyDescent="0.35">
      <c r="FW20873" s="128"/>
      <c r="FX20873" s="128"/>
      <c r="FY20873" s="129"/>
      <c r="GA20873" s="128"/>
    </row>
    <row r="20874" spans="179:183" x14ac:dyDescent="0.35">
      <c r="FW20874" s="128"/>
      <c r="FX20874" s="128"/>
      <c r="FY20874" s="129"/>
      <c r="GA20874" s="128"/>
    </row>
    <row r="20875" spans="179:183" x14ac:dyDescent="0.35">
      <c r="FW20875" s="128"/>
      <c r="FX20875" s="128"/>
      <c r="FY20875" s="129"/>
      <c r="GA20875" s="128"/>
    </row>
    <row r="20876" spans="179:183" x14ac:dyDescent="0.35">
      <c r="FW20876" s="128"/>
      <c r="FX20876" s="128"/>
      <c r="FY20876" s="129"/>
      <c r="GA20876" s="128"/>
    </row>
    <row r="20877" spans="179:183" x14ac:dyDescent="0.35">
      <c r="FW20877" s="128"/>
      <c r="FX20877" s="128"/>
      <c r="FY20877" s="129"/>
      <c r="GA20877" s="128"/>
    </row>
    <row r="20878" spans="179:183" x14ac:dyDescent="0.35">
      <c r="FW20878" s="128"/>
      <c r="FX20878" s="128"/>
      <c r="FY20878" s="129"/>
      <c r="GA20878" s="128"/>
    </row>
    <row r="20879" spans="179:183" x14ac:dyDescent="0.35">
      <c r="FW20879" s="128"/>
      <c r="FX20879" s="128"/>
      <c r="FY20879" s="129"/>
      <c r="GA20879" s="128"/>
    </row>
    <row r="20880" spans="179:183" x14ac:dyDescent="0.35">
      <c r="FW20880" s="128"/>
      <c r="FX20880" s="128"/>
      <c r="FY20880" s="129"/>
      <c r="GA20880" s="128"/>
    </row>
    <row r="20881" spans="179:183" x14ac:dyDescent="0.35">
      <c r="FW20881" s="128"/>
      <c r="FX20881" s="128"/>
      <c r="FY20881" s="129"/>
      <c r="GA20881" s="128"/>
    </row>
    <row r="20882" spans="179:183" x14ac:dyDescent="0.35">
      <c r="FW20882" s="128"/>
      <c r="FX20882" s="128"/>
      <c r="FY20882" s="129"/>
      <c r="GA20882" s="128"/>
    </row>
    <row r="20883" spans="179:183" x14ac:dyDescent="0.35">
      <c r="FW20883" s="128"/>
      <c r="FX20883" s="128"/>
      <c r="FY20883" s="129"/>
      <c r="GA20883" s="128"/>
    </row>
    <row r="20884" spans="179:183" x14ac:dyDescent="0.35">
      <c r="FW20884" s="128"/>
      <c r="FX20884" s="128"/>
      <c r="FY20884" s="129"/>
      <c r="GA20884" s="128"/>
    </row>
    <row r="20885" spans="179:183" x14ac:dyDescent="0.35">
      <c r="FW20885" s="128"/>
      <c r="FX20885" s="128"/>
      <c r="FY20885" s="129"/>
      <c r="GA20885" s="128"/>
    </row>
    <row r="20886" spans="179:183" x14ac:dyDescent="0.35">
      <c r="FW20886" s="128"/>
      <c r="FX20886" s="128"/>
      <c r="FY20886" s="129"/>
      <c r="GA20886" s="128"/>
    </row>
    <row r="20887" spans="179:183" x14ac:dyDescent="0.35">
      <c r="FW20887" s="128"/>
      <c r="FX20887" s="128"/>
      <c r="FY20887" s="129"/>
      <c r="GA20887" s="128"/>
    </row>
    <row r="20888" spans="179:183" x14ac:dyDescent="0.35">
      <c r="FW20888" s="128"/>
      <c r="FX20888" s="128"/>
      <c r="FY20888" s="129"/>
      <c r="GA20888" s="128"/>
    </row>
    <row r="20889" spans="179:183" x14ac:dyDescent="0.35">
      <c r="FW20889" s="128"/>
      <c r="FX20889" s="128"/>
      <c r="FY20889" s="129"/>
      <c r="GA20889" s="128"/>
    </row>
    <row r="20890" spans="179:183" x14ac:dyDescent="0.35">
      <c r="FW20890" s="128"/>
      <c r="FX20890" s="128"/>
      <c r="FY20890" s="129"/>
      <c r="GA20890" s="128"/>
    </row>
    <row r="20891" spans="179:183" x14ac:dyDescent="0.35">
      <c r="FW20891" s="128"/>
      <c r="FX20891" s="128"/>
      <c r="FY20891" s="129"/>
      <c r="GA20891" s="128"/>
    </row>
    <row r="20892" spans="179:183" x14ac:dyDescent="0.35">
      <c r="FW20892" s="128"/>
      <c r="FX20892" s="128"/>
      <c r="FY20892" s="129"/>
      <c r="GA20892" s="128"/>
    </row>
    <row r="20893" spans="179:183" x14ac:dyDescent="0.35">
      <c r="FW20893" s="128"/>
      <c r="FX20893" s="128"/>
      <c r="FY20893" s="129"/>
      <c r="GA20893" s="128"/>
    </row>
    <row r="20894" spans="179:183" x14ac:dyDescent="0.35">
      <c r="FW20894" s="128"/>
      <c r="FX20894" s="128"/>
      <c r="FY20894" s="129"/>
      <c r="GA20894" s="128"/>
    </row>
    <row r="20895" spans="179:183" x14ac:dyDescent="0.35">
      <c r="FW20895" s="128"/>
      <c r="FX20895" s="128"/>
      <c r="FY20895" s="129"/>
      <c r="GA20895" s="128"/>
    </row>
    <row r="20896" spans="179:183" x14ac:dyDescent="0.35">
      <c r="FW20896" s="128"/>
      <c r="FX20896" s="128"/>
      <c r="FY20896" s="129"/>
      <c r="GA20896" s="128"/>
    </row>
    <row r="20897" spans="179:183" x14ac:dyDescent="0.35">
      <c r="FW20897" s="128"/>
      <c r="FX20897" s="128"/>
      <c r="FY20897" s="129"/>
      <c r="GA20897" s="128"/>
    </row>
    <row r="20898" spans="179:183" x14ac:dyDescent="0.35">
      <c r="FW20898" s="128"/>
      <c r="FX20898" s="128"/>
      <c r="FY20898" s="129"/>
      <c r="GA20898" s="128"/>
    </row>
    <row r="20899" spans="179:183" x14ac:dyDescent="0.35">
      <c r="FW20899" s="128"/>
      <c r="FX20899" s="128"/>
      <c r="FY20899" s="129"/>
      <c r="GA20899" s="128"/>
    </row>
    <row r="20900" spans="179:183" x14ac:dyDescent="0.35">
      <c r="FW20900" s="128"/>
      <c r="FX20900" s="128"/>
      <c r="FY20900" s="129"/>
      <c r="GA20900" s="128"/>
    </row>
    <row r="20901" spans="179:183" x14ac:dyDescent="0.35">
      <c r="FW20901" s="128"/>
      <c r="FX20901" s="128"/>
      <c r="FY20901" s="129"/>
      <c r="GA20901" s="128"/>
    </row>
    <row r="20902" spans="179:183" x14ac:dyDescent="0.35">
      <c r="FW20902" s="128"/>
      <c r="FX20902" s="128"/>
      <c r="FY20902" s="129"/>
      <c r="GA20902" s="128"/>
    </row>
    <row r="20903" spans="179:183" x14ac:dyDescent="0.35">
      <c r="FW20903" s="128"/>
      <c r="FX20903" s="128"/>
      <c r="FY20903" s="129"/>
      <c r="GA20903" s="128"/>
    </row>
    <row r="20904" spans="179:183" x14ac:dyDescent="0.35">
      <c r="FW20904" s="128"/>
      <c r="FX20904" s="128"/>
      <c r="FY20904" s="129"/>
      <c r="GA20904" s="128"/>
    </row>
    <row r="20905" spans="179:183" x14ac:dyDescent="0.35">
      <c r="FW20905" s="128"/>
      <c r="FX20905" s="128"/>
      <c r="FY20905" s="129"/>
      <c r="GA20905" s="128"/>
    </row>
    <row r="20906" spans="179:183" x14ac:dyDescent="0.35">
      <c r="FW20906" s="128"/>
      <c r="FX20906" s="128"/>
      <c r="FY20906" s="129"/>
      <c r="GA20906" s="128"/>
    </row>
    <row r="20907" spans="179:183" x14ac:dyDescent="0.35">
      <c r="FW20907" s="128"/>
      <c r="FX20907" s="128"/>
      <c r="FY20907" s="129"/>
      <c r="GA20907" s="128"/>
    </row>
    <row r="20908" spans="179:183" x14ac:dyDescent="0.35">
      <c r="FW20908" s="128"/>
      <c r="FX20908" s="128"/>
      <c r="FY20908" s="129"/>
      <c r="GA20908" s="128"/>
    </row>
    <row r="20909" spans="179:183" x14ac:dyDescent="0.35">
      <c r="FW20909" s="128"/>
      <c r="FX20909" s="128"/>
      <c r="FY20909" s="129"/>
      <c r="GA20909" s="128"/>
    </row>
    <row r="20910" spans="179:183" x14ac:dyDescent="0.35">
      <c r="FW20910" s="128"/>
      <c r="FX20910" s="128"/>
      <c r="FY20910" s="129"/>
      <c r="GA20910" s="128"/>
    </row>
    <row r="20911" spans="179:183" x14ac:dyDescent="0.35">
      <c r="FW20911" s="128"/>
      <c r="FX20911" s="128"/>
      <c r="FY20911" s="129"/>
      <c r="GA20911" s="128"/>
    </row>
    <row r="20912" spans="179:183" x14ac:dyDescent="0.35">
      <c r="FW20912" s="128"/>
      <c r="FX20912" s="128"/>
      <c r="FY20912" s="129"/>
      <c r="GA20912" s="128"/>
    </row>
    <row r="20913" spans="179:183" x14ac:dyDescent="0.35">
      <c r="FW20913" s="128"/>
      <c r="FX20913" s="128"/>
      <c r="FY20913" s="129"/>
      <c r="GA20913" s="128"/>
    </row>
    <row r="20914" spans="179:183" x14ac:dyDescent="0.35">
      <c r="FW20914" s="128"/>
      <c r="FX20914" s="128"/>
      <c r="FY20914" s="129"/>
      <c r="GA20914" s="128"/>
    </row>
    <row r="20915" spans="179:183" x14ac:dyDescent="0.35">
      <c r="FW20915" s="128"/>
      <c r="FX20915" s="128"/>
      <c r="FY20915" s="129"/>
      <c r="GA20915" s="128"/>
    </row>
    <row r="20916" spans="179:183" x14ac:dyDescent="0.35">
      <c r="FW20916" s="128"/>
      <c r="FX20916" s="128"/>
      <c r="FY20916" s="129"/>
      <c r="GA20916" s="128"/>
    </row>
    <row r="20917" spans="179:183" x14ac:dyDescent="0.35">
      <c r="FW20917" s="128"/>
      <c r="FX20917" s="128"/>
      <c r="FY20917" s="129"/>
      <c r="GA20917" s="128"/>
    </row>
    <row r="20918" spans="179:183" x14ac:dyDescent="0.35">
      <c r="FW20918" s="128"/>
      <c r="FX20918" s="128"/>
      <c r="FY20918" s="129"/>
      <c r="GA20918" s="128"/>
    </row>
    <row r="20919" spans="179:183" x14ac:dyDescent="0.35">
      <c r="FW20919" s="128"/>
      <c r="FX20919" s="128"/>
      <c r="FY20919" s="129"/>
      <c r="GA20919" s="128"/>
    </row>
    <row r="20920" spans="179:183" x14ac:dyDescent="0.35">
      <c r="FW20920" s="128"/>
      <c r="FX20920" s="128"/>
      <c r="FY20920" s="129"/>
      <c r="GA20920" s="128"/>
    </row>
    <row r="20921" spans="179:183" x14ac:dyDescent="0.35">
      <c r="FW20921" s="128"/>
      <c r="FX20921" s="128"/>
      <c r="FY20921" s="129"/>
      <c r="GA20921" s="128"/>
    </row>
    <row r="20922" spans="179:183" x14ac:dyDescent="0.35">
      <c r="FW20922" s="128"/>
      <c r="FX20922" s="128"/>
      <c r="FY20922" s="129"/>
      <c r="GA20922" s="128"/>
    </row>
    <row r="20923" spans="179:183" x14ac:dyDescent="0.35">
      <c r="FW20923" s="128"/>
      <c r="FX20923" s="128"/>
      <c r="FY20923" s="129"/>
      <c r="GA20923" s="128"/>
    </row>
    <row r="20924" spans="179:183" x14ac:dyDescent="0.35">
      <c r="FW20924" s="128"/>
      <c r="FX20924" s="128"/>
      <c r="FY20924" s="129"/>
      <c r="GA20924" s="128"/>
    </row>
    <row r="20925" spans="179:183" x14ac:dyDescent="0.35">
      <c r="FW20925" s="128"/>
      <c r="FX20925" s="128"/>
      <c r="FY20925" s="129"/>
      <c r="GA20925" s="128"/>
    </row>
    <row r="20926" spans="179:183" x14ac:dyDescent="0.35">
      <c r="FW20926" s="128"/>
      <c r="FX20926" s="128"/>
      <c r="FY20926" s="129"/>
      <c r="GA20926" s="128"/>
    </row>
    <row r="20927" spans="179:183" x14ac:dyDescent="0.35">
      <c r="FW20927" s="128"/>
      <c r="FX20927" s="128"/>
      <c r="FY20927" s="129"/>
      <c r="GA20927" s="128"/>
    </row>
    <row r="20928" spans="179:183" x14ac:dyDescent="0.35">
      <c r="FW20928" s="128"/>
      <c r="FX20928" s="128"/>
      <c r="FY20928" s="129"/>
      <c r="GA20928" s="128"/>
    </row>
    <row r="20929" spans="179:183" x14ac:dyDescent="0.35">
      <c r="FW20929" s="128"/>
      <c r="FX20929" s="128"/>
      <c r="FY20929" s="129"/>
      <c r="GA20929" s="128"/>
    </row>
    <row r="20930" spans="179:183" x14ac:dyDescent="0.35">
      <c r="FW20930" s="128"/>
      <c r="FX20930" s="128"/>
      <c r="FY20930" s="129"/>
      <c r="GA20930" s="128"/>
    </row>
    <row r="20931" spans="179:183" x14ac:dyDescent="0.35">
      <c r="FW20931" s="128"/>
      <c r="FX20931" s="128"/>
      <c r="FY20931" s="129"/>
      <c r="GA20931" s="128"/>
    </row>
    <row r="20932" spans="179:183" x14ac:dyDescent="0.35">
      <c r="FW20932" s="128"/>
      <c r="FX20932" s="128"/>
      <c r="FY20932" s="129"/>
      <c r="GA20932" s="128"/>
    </row>
    <row r="20933" spans="179:183" x14ac:dyDescent="0.35">
      <c r="FW20933" s="128"/>
      <c r="FX20933" s="128"/>
      <c r="FY20933" s="129"/>
      <c r="GA20933" s="128"/>
    </row>
    <row r="20934" spans="179:183" x14ac:dyDescent="0.35">
      <c r="FW20934" s="128"/>
      <c r="FX20934" s="128"/>
      <c r="FY20934" s="129"/>
      <c r="GA20934" s="128"/>
    </row>
    <row r="20935" spans="179:183" x14ac:dyDescent="0.35">
      <c r="FW20935" s="128"/>
      <c r="FX20935" s="128"/>
      <c r="FY20935" s="129"/>
      <c r="GA20935" s="128"/>
    </row>
    <row r="20936" spans="179:183" x14ac:dyDescent="0.35">
      <c r="FW20936" s="128"/>
      <c r="FX20936" s="128"/>
      <c r="FY20936" s="129"/>
      <c r="GA20936" s="128"/>
    </row>
    <row r="20937" spans="179:183" x14ac:dyDescent="0.35">
      <c r="FW20937" s="128"/>
      <c r="FX20937" s="128"/>
      <c r="FY20937" s="129"/>
      <c r="GA20937" s="128"/>
    </row>
    <row r="20938" spans="179:183" x14ac:dyDescent="0.35">
      <c r="FW20938" s="128"/>
      <c r="FX20938" s="128"/>
      <c r="FY20938" s="129"/>
      <c r="GA20938" s="128"/>
    </row>
    <row r="20939" spans="179:183" x14ac:dyDescent="0.35">
      <c r="FW20939" s="128"/>
      <c r="FX20939" s="128"/>
      <c r="FY20939" s="129"/>
      <c r="GA20939" s="128"/>
    </row>
    <row r="20940" spans="179:183" x14ac:dyDescent="0.35">
      <c r="FW20940" s="128"/>
      <c r="FX20940" s="128"/>
      <c r="FY20940" s="129"/>
      <c r="GA20940" s="128"/>
    </row>
    <row r="20941" spans="179:183" x14ac:dyDescent="0.35">
      <c r="FW20941" s="128"/>
      <c r="FX20941" s="128"/>
      <c r="FY20941" s="129"/>
      <c r="GA20941" s="128"/>
    </row>
    <row r="20942" spans="179:183" x14ac:dyDescent="0.35">
      <c r="FW20942" s="128"/>
      <c r="FX20942" s="128"/>
      <c r="FY20942" s="129"/>
      <c r="GA20942" s="128"/>
    </row>
    <row r="20943" spans="179:183" x14ac:dyDescent="0.35">
      <c r="FW20943" s="128"/>
      <c r="FX20943" s="128"/>
      <c r="FY20943" s="129"/>
      <c r="GA20943" s="128"/>
    </row>
    <row r="20944" spans="179:183" x14ac:dyDescent="0.35">
      <c r="FW20944" s="128"/>
      <c r="FX20944" s="128"/>
      <c r="FY20944" s="129"/>
      <c r="GA20944" s="128"/>
    </row>
    <row r="20945" spans="179:183" x14ac:dyDescent="0.35">
      <c r="FW20945" s="128"/>
      <c r="FX20945" s="128"/>
      <c r="FY20945" s="129"/>
      <c r="GA20945" s="128"/>
    </row>
    <row r="20946" spans="179:183" x14ac:dyDescent="0.35">
      <c r="FW20946" s="128"/>
      <c r="FX20946" s="128"/>
      <c r="FY20946" s="129"/>
      <c r="GA20946" s="128"/>
    </row>
    <row r="20947" spans="179:183" x14ac:dyDescent="0.35">
      <c r="FW20947" s="128"/>
      <c r="FX20947" s="128"/>
      <c r="FY20947" s="129"/>
      <c r="GA20947" s="128"/>
    </row>
    <row r="20948" spans="179:183" x14ac:dyDescent="0.35">
      <c r="FW20948" s="128"/>
      <c r="FX20948" s="128"/>
      <c r="FY20948" s="129"/>
      <c r="GA20948" s="128"/>
    </row>
    <row r="20949" spans="179:183" x14ac:dyDescent="0.35">
      <c r="FW20949" s="128"/>
      <c r="FX20949" s="128"/>
      <c r="FY20949" s="129"/>
      <c r="GA20949" s="128"/>
    </row>
    <row r="20950" spans="179:183" x14ac:dyDescent="0.35">
      <c r="FW20950" s="128"/>
      <c r="FX20950" s="128"/>
      <c r="FY20950" s="129"/>
      <c r="GA20950" s="128"/>
    </row>
    <row r="20951" spans="179:183" x14ac:dyDescent="0.35">
      <c r="FW20951" s="128"/>
      <c r="FX20951" s="128"/>
      <c r="FY20951" s="129"/>
      <c r="GA20951" s="128"/>
    </row>
    <row r="20952" spans="179:183" x14ac:dyDescent="0.35">
      <c r="FW20952" s="128"/>
      <c r="FX20952" s="128"/>
      <c r="FY20952" s="129"/>
      <c r="GA20952" s="128"/>
    </row>
    <row r="20953" spans="179:183" x14ac:dyDescent="0.35">
      <c r="FW20953" s="128"/>
      <c r="FX20953" s="128"/>
      <c r="FY20953" s="129"/>
      <c r="GA20953" s="128"/>
    </row>
    <row r="20954" spans="179:183" x14ac:dyDescent="0.35">
      <c r="FW20954" s="128"/>
      <c r="FX20954" s="128"/>
      <c r="FY20954" s="129"/>
      <c r="GA20954" s="128"/>
    </row>
    <row r="20955" spans="179:183" x14ac:dyDescent="0.35">
      <c r="FW20955" s="128"/>
      <c r="FX20955" s="128"/>
      <c r="FY20955" s="129"/>
      <c r="GA20955" s="128"/>
    </row>
    <row r="20956" spans="179:183" x14ac:dyDescent="0.35">
      <c r="FW20956" s="128"/>
      <c r="FX20956" s="128"/>
      <c r="FY20956" s="129"/>
      <c r="GA20956" s="128"/>
    </row>
    <row r="20957" spans="179:183" x14ac:dyDescent="0.35">
      <c r="FW20957" s="128"/>
      <c r="FX20957" s="128"/>
      <c r="FY20957" s="129"/>
      <c r="GA20957" s="128"/>
    </row>
    <row r="20958" spans="179:183" x14ac:dyDescent="0.35">
      <c r="FW20958" s="128"/>
      <c r="FX20958" s="128"/>
      <c r="FY20958" s="129"/>
      <c r="GA20958" s="128"/>
    </row>
    <row r="20959" spans="179:183" x14ac:dyDescent="0.35">
      <c r="FW20959" s="128"/>
      <c r="FX20959" s="128"/>
      <c r="FY20959" s="129"/>
      <c r="GA20959" s="128"/>
    </row>
    <row r="20960" spans="179:183" x14ac:dyDescent="0.35">
      <c r="FW20960" s="128"/>
      <c r="FX20960" s="128"/>
      <c r="FY20960" s="129"/>
      <c r="GA20960" s="128"/>
    </row>
    <row r="20961" spans="179:183" x14ac:dyDescent="0.35">
      <c r="FW20961" s="128"/>
      <c r="FX20961" s="128"/>
      <c r="FY20961" s="129"/>
      <c r="GA20961" s="128"/>
    </row>
    <row r="20962" spans="179:183" x14ac:dyDescent="0.35">
      <c r="FW20962" s="128"/>
      <c r="FX20962" s="128"/>
      <c r="FY20962" s="129"/>
      <c r="GA20962" s="128"/>
    </row>
    <row r="20963" spans="179:183" x14ac:dyDescent="0.35">
      <c r="FW20963" s="128"/>
      <c r="FX20963" s="128"/>
      <c r="FY20963" s="129"/>
      <c r="GA20963" s="128"/>
    </row>
    <row r="20964" spans="179:183" x14ac:dyDescent="0.35">
      <c r="FW20964" s="128"/>
      <c r="FX20964" s="128"/>
      <c r="FY20964" s="129"/>
      <c r="GA20964" s="128"/>
    </row>
    <row r="20965" spans="179:183" x14ac:dyDescent="0.35">
      <c r="FW20965" s="128"/>
      <c r="FX20965" s="128"/>
      <c r="FY20965" s="129"/>
      <c r="GA20965" s="128"/>
    </row>
    <row r="20966" spans="179:183" x14ac:dyDescent="0.35">
      <c r="FW20966" s="128"/>
      <c r="FX20966" s="128"/>
      <c r="FY20966" s="129"/>
      <c r="GA20966" s="128"/>
    </row>
    <row r="20967" spans="179:183" x14ac:dyDescent="0.35">
      <c r="FW20967" s="128"/>
      <c r="FX20967" s="128"/>
      <c r="FY20967" s="129"/>
      <c r="GA20967" s="128"/>
    </row>
    <row r="20968" spans="179:183" x14ac:dyDescent="0.35">
      <c r="FW20968" s="128"/>
      <c r="FX20968" s="128"/>
      <c r="FY20968" s="129"/>
      <c r="GA20968" s="128"/>
    </row>
    <row r="20969" spans="179:183" x14ac:dyDescent="0.35">
      <c r="FW20969" s="128"/>
      <c r="FX20969" s="128"/>
      <c r="FY20969" s="129"/>
      <c r="GA20969" s="128"/>
    </row>
    <row r="20970" spans="179:183" x14ac:dyDescent="0.35">
      <c r="FW20970" s="128"/>
      <c r="FX20970" s="128"/>
      <c r="FY20970" s="129"/>
      <c r="GA20970" s="128"/>
    </row>
    <row r="20971" spans="179:183" x14ac:dyDescent="0.35">
      <c r="FW20971" s="128"/>
      <c r="FX20971" s="128"/>
      <c r="FY20971" s="129"/>
      <c r="GA20971" s="128"/>
    </row>
    <row r="20972" spans="179:183" x14ac:dyDescent="0.35">
      <c r="FW20972" s="128"/>
      <c r="FX20972" s="128"/>
      <c r="FY20972" s="129"/>
      <c r="GA20972" s="128"/>
    </row>
    <row r="20973" spans="179:183" x14ac:dyDescent="0.35">
      <c r="FW20973" s="128"/>
      <c r="FX20973" s="128"/>
      <c r="FY20973" s="129"/>
      <c r="GA20973" s="128"/>
    </row>
    <row r="20974" spans="179:183" x14ac:dyDescent="0.35">
      <c r="FW20974" s="128"/>
      <c r="FX20974" s="128"/>
      <c r="FY20974" s="129"/>
      <c r="GA20974" s="128"/>
    </row>
    <row r="20975" spans="179:183" x14ac:dyDescent="0.35">
      <c r="FW20975" s="128"/>
      <c r="FX20975" s="128"/>
      <c r="FY20975" s="129"/>
      <c r="GA20975" s="128"/>
    </row>
    <row r="20976" spans="179:183" x14ac:dyDescent="0.35">
      <c r="FW20976" s="128"/>
      <c r="FX20976" s="128"/>
      <c r="FY20976" s="129"/>
      <c r="GA20976" s="128"/>
    </row>
    <row r="20977" spans="179:183" x14ac:dyDescent="0.35">
      <c r="FW20977" s="128"/>
      <c r="FX20977" s="128"/>
      <c r="FY20977" s="129"/>
      <c r="GA20977" s="128"/>
    </row>
    <row r="20978" spans="179:183" x14ac:dyDescent="0.35">
      <c r="FW20978" s="128"/>
      <c r="FX20978" s="128"/>
      <c r="FY20978" s="129"/>
      <c r="GA20978" s="128"/>
    </row>
    <row r="20979" spans="179:183" x14ac:dyDescent="0.35">
      <c r="FW20979" s="128"/>
      <c r="FX20979" s="128"/>
      <c r="FY20979" s="129"/>
      <c r="GA20979" s="128"/>
    </row>
    <row r="20980" spans="179:183" x14ac:dyDescent="0.35">
      <c r="FW20980" s="128"/>
      <c r="FX20980" s="128"/>
      <c r="FY20980" s="129"/>
      <c r="GA20980" s="128"/>
    </row>
    <row r="20981" spans="179:183" x14ac:dyDescent="0.35">
      <c r="FW20981" s="128"/>
      <c r="FX20981" s="128"/>
      <c r="FY20981" s="129"/>
      <c r="GA20981" s="128"/>
    </row>
    <row r="20982" spans="179:183" x14ac:dyDescent="0.35">
      <c r="FW20982" s="128"/>
      <c r="FX20982" s="128"/>
      <c r="FY20982" s="129"/>
      <c r="GA20982" s="128"/>
    </row>
    <row r="20983" spans="179:183" x14ac:dyDescent="0.35">
      <c r="FW20983" s="128"/>
      <c r="FX20983" s="128"/>
      <c r="FY20983" s="129"/>
      <c r="GA20983" s="128"/>
    </row>
    <row r="20984" spans="179:183" x14ac:dyDescent="0.35">
      <c r="FW20984" s="128"/>
      <c r="FX20984" s="128"/>
      <c r="FY20984" s="129"/>
      <c r="GA20984" s="128"/>
    </row>
    <row r="20985" spans="179:183" x14ac:dyDescent="0.35">
      <c r="FW20985" s="128"/>
      <c r="FX20985" s="128"/>
      <c r="FY20985" s="129"/>
      <c r="GA20985" s="128"/>
    </row>
    <row r="20986" spans="179:183" x14ac:dyDescent="0.35">
      <c r="FW20986" s="128"/>
      <c r="FX20986" s="128"/>
      <c r="FY20986" s="129"/>
      <c r="GA20986" s="128"/>
    </row>
    <row r="20987" spans="179:183" x14ac:dyDescent="0.35">
      <c r="FW20987" s="128"/>
      <c r="FX20987" s="128"/>
      <c r="FY20987" s="129"/>
      <c r="GA20987" s="128"/>
    </row>
    <row r="20988" spans="179:183" x14ac:dyDescent="0.35">
      <c r="FW20988" s="128"/>
      <c r="FX20988" s="128"/>
      <c r="FY20988" s="129"/>
      <c r="GA20988" s="128"/>
    </row>
    <row r="20989" spans="179:183" x14ac:dyDescent="0.35">
      <c r="FW20989" s="128"/>
      <c r="FX20989" s="128"/>
      <c r="FY20989" s="129"/>
      <c r="GA20989" s="128"/>
    </row>
    <row r="20990" spans="179:183" x14ac:dyDescent="0.35">
      <c r="FW20990" s="128"/>
      <c r="FX20990" s="128"/>
      <c r="FY20990" s="129"/>
      <c r="GA20990" s="128"/>
    </row>
    <row r="20991" spans="179:183" x14ac:dyDescent="0.35">
      <c r="FW20991" s="128"/>
      <c r="FX20991" s="128"/>
      <c r="FY20991" s="129"/>
      <c r="GA20991" s="128"/>
    </row>
    <row r="20992" spans="179:183" x14ac:dyDescent="0.35">
      <c r="FW20992" s="128"/>
      <c r="FX20992" s="128"/>
      <c r="FY20992" s="129"/>
      <c r="GA20992" s="128"/>
    </row>
    <row r="20993" spans="179:183" x14ac:dyDescent="0.35">
      <c r="FW20993" s="128"/>
      <c r="FX20993" s="128"/>
      <c r="FY20993" s="129"/>
      <c r="GA20993" s="128"/>
    </row>
    <row r="20994" spans="179:183" x14ac:dyDescent="0.35">
      <c r="FW20994" s="128"/>
      <c r="FX20994" s="128"/>
      <c r="FY20994" s="129"/>
      <c r="GA20994" s="128"/>
    </row>
    <row r="20995" spans="179:183" x14ac:dyDescent="0.35">
      <c r="FW20995" s="128"/>
      <c r="FX20995" s="128"/>
      <c r="FY20995" s="129"/>
      <c r="GA20995" s="128"/>
    </row>
    <row r="20996" spans="179:183" x14ac:dyDescent="0.35">
      <c r="FW20996" s="128"/>
      <c r="FX20996" s="128"/>
      <c r="FY20996" s="129"/>
      <c r="GA20996" s="128"/>
    </row>
    <row r="20997" spans="179:183" x14ac:dyDescent="0.35">
      <c r="FW20997" s="128"/>
      <c r="FX20997" s="128"/>
      <c r="FY20997" s="129"/>
      <c r="GA20997" s="128"/>
    </row>
    <row r="20998" spans="179:183" x14ac:dyDescent="0.35">
      <c r="FW20998" s="128"/>
      <c r="FX20998" s="128"/>
      <c r="FY20998" s="129"/>
      <c r="GA20998" s="128"/>
    </row>
    <row r="20999" spans="179:183" x14ac:dyDescent="0.35">
      <c r="FW20999" s="128"/>
      <c r="FX20999" s="128"/>
      <c r="FY20999" s="129"/>
      <c r="GA20999" s="128"/>
    </row>
    <row r="21000" spans="179:183" x14ac:dyDescent="0.35">
      <c r="FW21000" s="128"/>
      <c r="FX21000" s="128"/>
      <c r="FY21000" s="129"/>
      <c r="GA21000" s="128"/>
    </row>
    <row r="21001" spans="179:183" x14ac:dyDescent="0.35">
      <c r="FW21001" s="128"/>
      <c r="FX21001" s="128"/>
      <c r="FY21001" s="129"/>
      <c r="GA21001" s="128"/>
    </row>
    <row r="21002" spans="179:183" x14ac:dyDescent="0.35">
      <c r="FW21002" s="128"/>
      <c r="FX21002" s="128"/>
      <c r="FY21002" s="129"/>
      <c r="GA21002" s="128"/>
    </row>
    <row r="21003" spans="179:183" x14ac:dyDescent="0.35">
      <c r="FW21003" s="128"/>
      <c r="FX21003" s="128"/>
      <c r="FY21003" s="129"/>
      <c r="GA21003" s="128"/>
    </row>
    <row r="21004" spans="179:183" x14ac:dyDescent="0.35">
      <c r="FW21004" s="128"/>
      <c r="FX21004" s="128"/>
      <c r="FY21004" s="129"/>
      <c r="GA21004" s="128"/>
    </row>
    <row r="21005" spans="179:183" x14ac:dyDescent="0.35">
      <c r="FW21005" s="128"/>
      <c r="FX21005" s="128"/>
      <c r="FY21005" s="129"/>
      <c r="GA21005" s="128"/>
    </row>
    <row r="21006" spans="179:183" x14ac:dyDescent="0.35">
      <c r="FW21006" s="128"/>
      <c r="FX21006" s="128"/>
      <c r="FY21006" s="129"/>
      <c r="GA21006" s="128"/>
    </row>
    <row r="21007" spans="179:183" x14ac:dyDescent="0.35">
      <c r="FW21007" s="128"/>
      <c r="FX21007" s="128"/>
      <c r="FY21007" s="129"/>
      <c r="GA21007" s="128"/>
    </row>
    <row r="21008" spans="179:183" x14ac:dyDescent="0.35">
      <c r="FW21008" s="128"/>
      <c r="FX21008" s="128"/>
      <c r="FY21008" s="129"/>
      <c r="GA21008" s="128"/>
    </row>
    <row r="21009" spans="179:183" x14ac:dyDescent="0.35">
      <c r="FW21009" s="128"/>
      <c r="FX21009" s="128"/>
      <c r="FY21009" s="129"/>
      <c r="GA21009" s="128"/>
    </row>
    <row r="21010" spans="179:183" x14ac:dyDescent="0.35">
      <c r="FW21010" s="128"/>
      <c r="FX21010" s="128"/>
      <c r="FY21010" s="129"/>
      <c r="GA21010" s="128"/>
    </row>
    <row r="21011" spans="179:183" x14ac:dyDescent="0.35">
      <c r="FW21011" s="128"/>
      <c r="FX21011" s="128"/>
      <c r="FY21011" s="129"/>
      <c r="GA21011" s="128"/>
    </row>
    <row r="21012" spans="179:183" x14ac:dyDescent="0.35">
      <c r="FW21012" s="128"/>
      <c r="FX21012" s="128"/>
      <c r="FY21012" s="129"/>
      <c r="GA21012" s="128"/>
    </row>
    <row r="21013" spans="179:183" x14ac:dyDescent="0.35">
      <c r="FW21013" s="128"/>
      <c r="FX21013" s="128"/>
      <c r="FY21013" s="129"/>
      <c r="GA21013" s="128"/>
    </row>
    <row r="21014" spans="179:183" x14ac:dyDescent="0.35">
      <c r="FW21014" s="128"/>
      <c r="FX21014" s="128"/>
      <c r="FY21014" s="129"/>
      <c r="GA21014" s="128"/>
    </row>
    <row r="21015" spans="179:183" x14ac:dyDescent="0.35">
      <c r="FW21015" s="128"/>
      <c r="FX21015" s="128"/>
      <c r="FY21015" s="129"/>
      <c r="GA21015" s="128"/>
    </row>
    <row r="21016" spans="179:183" x14ac:dyDescent="0.35">
      <c r="FW21016" s="128"/>
      <c r="FX21016" s="128"/>
      <c r="FY21016" s="129"/>
      <c r="GA21016" s="128"/>
    </row>
    <row r="21017" spans="179:183" x14ac:dyDescent="0.35">
      <c r="FW21017" s="128"/>
      <c r="FX21017" s="128"/>
      <c r="FY21017" s="129"/>
      <c r="GA21017" s="128"/>
    </row>
    <row r="21018" spans="179:183" x14ac:dyDescent="0.35">
      <c r="FW21018" s="128"/>
      <c r="FX21018" s="128"/>
      <c r="FY21018" s="129"/>
      <c r="GA21018" s="128"/>
    </row>
    <row r="21019" spans="179:183" x14ac:dyDescent="0.35">
      <c r="FW21019" s="128"/>
      <c r="FX21019" s="128"/>
      <c r="FY21019" s="129"/>
      <c r="GA21019" s="128"/>
    </row>
    <row r="21020" spans="179:183" x14ac:dyDescent="0.35">
      <c r="FW21020" s="128"/>
      <c r="FX21020" s="128"/>
      <c r="FY21020" s="129"/>
      <c r="GA21020" s="128"/>
    </row>
    <row r="21021" spans="179:183" x14ac:dyDescent="0.35">
      <c r="FW21021" s="128"/>
      <c r="FX21021" s="128"/>
      <c r="FY21021" s="129"/>
      <c r="GA21021" s="128"/>
    </row>
    <row r="21022" spans="179:183" x14ac:dyDescent="0.35">
      <c r="FW21022" s="128"/>
      <c r="FX21022" s="128"/>
      <c r="FY21022" s="129"/>
      <c r="GA21022" s="128"/>
    </row>
    <row r="21023" spans="179:183" x14ac:dyDescent="0.35">
      <c r="FW21023" s="128"/>
      <c r="FX21023" s="128"/>
      <c r="FY21023" s="129"/>
      <c r="GA21023" s="128"/>
    </row>
    <row r="21024" spans="179:183" x14ac:dyDescent="0.35">
      <c r="FW21024" s="128"/>
      <c r="FX21024" s="128"/>
      <c r="FY21024" s="129"/>
      <c r="GA21024" s="128"/>
    </row>
    <row r="21025" spans="179:183" x14ac:dyDescent="0.35">
      <c r="FW21025" s="128"/>
      <c r="FX21025" s="128"/>
      <c r="FY21025" s="129"/>
      <c r="GA21025" s="128"/>
    </row>
    <row r="21026" spans="179:183" x14ac:dyDescent="0.35">
      <c r="FW21026" s="128"/>
      <c r="FX21026" s="128"/>
      <c r="FY21026" s="129"/>
      <c r="GA21026" s="128"/>
    </row>
    <row r="21027" spans="179:183" x14ac:dyDescent="0.35">
      <c r="FW21027" s="128"/>
      <c r="FX21027" s="128"/>
      <c r="FY21027" s="129"/>
      <c r="GA21027" s="128"/>
    </row>
    <row r="21028" spans="179:183" x14ac:dyDescent="0.35">
      <c r="FW21028" s="128"/>
      <c r="FX21028" s="128"/>
      <c r="FY21028" s="129"/>
      <c r="GA21028" s="128"/>
    </row>
    <row r="21029" spans="179:183" x14ac:dyDescent="0.35">
      <c r="FW21029" s="128"/>
      <c r="FX21029" s="128"/>
      <c r="FY21029" s="129"/>
      <c r="GA21029" s="128"/>
    </row>
    <row r="21030" spans="179:183" x14ac:dyDescent="0.35">
      <c r="FW21030" s="128"/>
      <c r="FX21030" s="128"/>
      <c r="FY21030" s="129"/>
      <c r="GA21030" s="128"/>
    </row>
    <row r="21031" spans="179:183" x14ac:dyDescent="0.35">
      <c r="FW21031" s="128"/>
      <c r="FX21031" s="128"/>
      <c r="FY21031" s="129"/>
      <c r="GA21031" s="128"/>
    </row>
    <row r="21032" spans="179:183" x14ac:dyDescent="0.35">
      <c r="FW21032" s="128"/>
      <c r="FX21032" s="128"/>
      <c r="FY21032" s="129"/>
      <c r="GA21032" s="128"/>
    </row>
    <row r="21033" spans="179:183" x14ac:dyDescent="0.35">
      <c r="FW21033" s="128"/>
      <c r="FX21033" s="128"/>
      <c r="FY21033" s="129"/>
      <c r="GA21033" s="128"/>
    </row>
    <row r="21034" spans="179:183" x14ac:dyDescent="0.35">
      <c r="FW21034" s="128"/>
      <c r="FX21034" s="128"/>
      <c r="FY21034" s="129"/>
      <c r="GA21034" s="128"/>
    </row>
    <row r="21035" spans="179:183" x14ac:dyDescent="0.35">
      <c r="FW21035" s="128"/>
      <c r="FX21035" s="128"/>
      <c r="FY21035" s="129"/>
      <c r="GA21035" s="128"/>
    </row>
    <row r="21036" spans="179:183" x14ac:dyDescent="0.35">
      <c r="FW21036" s="128"/>
      <c r="FX21036" s="128"/>
      <c r="FY21036" s="129"/>
      <c r="GA21036" s="128"/>
    </row>
    <row r="21037" spans="179:183" x14ac:dyDescent="0.35">
      <c r="FW21037" s="128"/>
      <c r="FX21037" s="128"/>
      <c r="FY21037" s="129"/>
      <c r="GA21037" s="128"/>
    </row>
    <row r="21038" spans="179:183" x14ac:dyDescent="0.35">
      <c r="FW21038" s="128"/>
      <c r="FX21038" s="128"/>
      <c r="FY21038" s="129"/>
      <c r="GA21038" s="128"/>
    </row>
    <row r="21039" spans="179:183" x14ac:dyDescent="0.35">
      <c r="FW21039" s="128"/>
      <c r="FX21039" s="128"/>
      <c r="FY21039" s="129"/>
      <c r="GA21039" s="128"/>
    </row>
    <row r="21040" spans="179:183" x14ac:dyDescent="0.35">
      <c r="FW21040" s="128"/>
      <c r="FX21040" s="128"/>
      <c r="FY21040" s="129"/>
      <c r="GA21040" s="128"/>
    </row>
    <row r="21041" spans="179:183" x14ac:dyDescent="0.35">
      <c r="FW21041" s="128"/>
      <c r="FX21041" s="128"/>
      <c r="FY21041" s="129"/>
      <c r="GA21041" s="128"/>
    </row>
    <row r="21042" spans="179:183" x14ac:dyDescent="0.35">
      <c r="FW21042" s="128"/>
      <c r="FX21042" s="128"/>
      <c r="FY21042" s="129"/>
      <c r="GA21042" s="128"/>
    </row>
    <row r="21043" spans="179:183" x14ac:dyDescent="0.35">
      <c r="FW21043" s="128"/>
      <c r="FX21043" s="128"/>
      <c r="FY21043" s="129"/>
      <c r="GA21043" s="128"/>
    </row>
    <row r="21044" spans="179:183" x14ac:dyDescent="0.35">
      <c r="FW21044" s="128"/>
      <c r="FX21044" s="128"/>
      <c r="FY21044" s="129"/>
      <c r="GA21044" s="128"/>
    </row>
    <row r="21045" spans="179:183" x14ac:dyDescent="0.35">
      <c r="FW21045" s="128"/>
      <c r="FX21045" s="128"/>
      <c r="FY21045" s="129"/>
      <c r="GA21045" s="128"/>
    </row>
    <row r="21046" spans="179:183" x14ac:dyDescent="0.35">
      <c r="FW21046" s="128"/>
      <c r="FX21046" s="128"/>
      <c r="FY21046" s="129"/>
      <c r="GA21046" s="128"/>
    </row>
    <row r="21047" spans="179:183" x14ac:dyDescent="0.35">
      <c r="FW21047" s="128"/>
      <c r="FX21047" s="128"/>
      <c r="FY21047" s="129"/>
      <c r="GA21047" s="128"/>
    </row>
    <row r="21048" spans="179:183" x14ac:dyDescent="0.35">
      <c r="FW21048" s="128"/>
      <c r="FX21048" s="128"/>
      <c r="FY21048" s="129"/>
      <c r="GA21048" s="128"/>
    </row>
    <row r="21049" spans="179:183" x14ac:dyDescent="0.35">
      <c r="FW21049" s="128"/>
      <c r="FX21049" s="128"/>
      <c r="FY21049" s="129"/>
      <c r="GA21049" s="128"/>
    </row>
    <row r="21050" spans="179:183" x14ac:dyDescent="0.35">
      <c r="FW21050" s="128"/>
      <c r="FX21050" s="128"/>
      <c r="FY21050" s="129"/>
      <c r="GA21050" s="128"/>
    </row>
    <row r="21051" spans="179:183" x14ac:dyDescent="0.35">
      <c r="FW21051" s="128"/>
      <c r="FX21051" s="128"/>
      <c r="FY21051" s="129"/>
      <c r="GA21051" s="128"/>
    </row>
    <row r="21052" spans="179:183" x14ac:dyDescent="0.35">
      <c r="FW21052" s="128"/>
      <c r="FX21052" s="128"/>
      <c r="FY21052" s="129"/>
      <c r="GA21052" s="128"/>
    </row>
    <row r="21053" spans="179:183" x14ac:dyDescent="0.35">
      <c r="FW21053" s="128"/>
      <c r="FX21053" s="128"/>
      <c r="FY21053" s="129"/>
      <c r="GA21053" s="128"/>
    </row>
    <row r="21054" spans="179:183" x14ac:dyDescent="0.35">
      <c r="FW21054" s="128"/>
      <c r="FX21054" s="128"/>
      <c r="FY21054" s="129"/>
      <c r="GA21054" s="128"/>
    </row>
    <row r="21055" spans="179:183" x14ac:dyDescent="0.35">
      <c r="FW21055" s="128"/>
      <c r="FX21055" s="128"/>
      <c r="FY21055" s="129"/>
      <c r="GA21055" s="128"/>
    </row>
    <row r="21056" spans="179:183" x14ac:dyDescent="0.35">
      <c r="FW21056" s="128"/>
      <c r="FX21056" s="128"/>
      <c r="FY21056" s="129"/>
      <c r="GA21056" s="128"/>
    </row>
    <row r="21057" spans="179:183" x14ac:dyDescent="0.35">
      <c r="FW21057" s="128"/>
      <c r="FX21057" s="128"/>
      <c r="FY21057" s="129"/>
      <c r="GA21057" s="128"/>
    </row>
    <row r="21058" spans="179:183" x14ac:dyDescent="0.35">
      <c r="FW21058" s="128"/>
      <c r="FX21058" s="128"/>
      <c r="FY21058" s="129"/>
      <c r="GA21058" s="128"/>
    </row>
    <row r="21059" spans="179:183" x14ac:dyDescent="0.35">
      <c r="FW21059" s="128"/>
      <c r="FX21059" s="128"/>
      <c r="FY21059" s="129"/>
      <c r="GA21059" s="128"/>
    </row>
    <row r="21060" spans="179:183" x14ac:dyDescent="0.35">
      <c r="FW21060" s="128"/>
      <c r="FX21060" s="128"/>
      <c r="FY21060" s="129"/>
      <c r="GA21060" s="128"/>
    </row>
    <row r="21061" spans="179:183" x14ac:dyDescent="0.35">
      <c r="FW21061" s="128"/>
      <c r="FX21061" s="128"/>
      <c r="FY21061" s="129"/>
      <c r="GA21061" s="128"/>
    </row>
    <row r="21062" spans="179:183" x14ac:dyDescent="0.35">
      <c r="FW21062" s="128"/>
      <c r="FX21062" s="128"/>
      <c r="FY21062" s="129"/>
      <c r="GA21062" s="128"/>
    </row>
    <row r="21063" spans="179:183" x14ac:dyDescent="0.35">
      <c r="FW21063" s="128"/>
      <c r="FX21063" s="128"/>
      <c r="FY21063" s="129"/>
      <c r="GA21063" s="128"/>
    </row>
    <row r="21064" spans="179:183" x14ac:dyDescent="0.35">
      <c r="FW21064" s="128"/>
      <c r="FX21064" s="128"/>
      <c r="FY21064" s="129"/>
      <c r="GA21064" s="128"/>
    </row>
    <row r="21065" spans="179:183" x14ac:dyDescent="0.35">
      <c r="FW21065" s="128"/>
      <c r="FX21065" s="128"/>
      <c r="FY21065" s="129"/>
      <c r="GA21065" s="128"/>
    </row>
    <row r="21066" spans="179:183" x14ac:dyDescent="0.35">
      <c r="FW21066" s="128"/>
      <c r="FX21066" s="128"/>
      <c r="FY21066" s="129"/>
      <c r="GA21066" s="128"/>
    </row>
    <row r="21067" spans="179:183" x14ac:dyDescent="0.35">
      <c r="FW21067" s="128"/>
      <c r="FX21067" s="128"/>
      <c r="FY21067" s="129"/>
      <c r="GA21067" s="128"/>
    </row>
    <row r="21068" spans="179:183" x14ac:dyDescent="0.35">
      <c r="FW21068" s="128"/>
      <c r="FX21068" s="128"/>
      <c r="FY21068" s="129"/>
      <c r="GA21068" s="128"/>
    </row>
    <row r="21069" spans="179:183" x14ac:dyDescent="0.35">
      <c r="FW21069" s="128"/>
      <c r="FX21069" s="128"/>
      <c r="FY21069" s="129"/>
      <c r="GA21069" s="128"/>
    </row>
    <row r="21070" spans="179:183" x14ac:dyDescent="0.35">
      <c r="FW21070" s="128"/>
      <c r="FX21070" s="128"/>
      <c r="FY21070" s="129"/>
      <c r="GA21070" s="128"/>
    </row>
    <row r="21071" spans="179:183" x14ac:dyDescent="0.35">
      <c r="FW21071" s="128"/>
      <c r="FX21071" s="128"/>
      <c r="FY21071" s="129"/>
      <c r="GA21071" s="128"/>
    </row>
    <row r="21072" spans="179:183" x14ac:dyDescent="0.35">
      <c r="FW21072" s="128"/>
      <c r="FX21072" s="128"/>
      <c r="FY21072" s="129"/>
      <c r="GA21072" s="128"/>
    </row>
    <row r="21073" spans="179:183" x14ac:dyDescent="0.35">
      <c r="FW21073" s="128"/>
      <c r="FX21073" s="128"/>
      <c r="FY21073" s="129"/>
      <c r="GA21073" s="128"/>
    </row>
    <row r="21074" spans="179:183" x14ac:dyDescent="0.35">
      <c r="FW21074" s="128"/>
      <c r="FX21074" s="128"/>
      <c r="FY21074" s="129"/>
      <c r="GA21074" s="128"/>
    </row>
    <row r="21075" spans="179:183" x14ac:dyDescent="0.35">
      <c r="FW21075" s="128"/>
      <c r="FX21075" s="128"/>
      <c r="FY21075" s="129"/>
      <c r="GA21075" s="128"/>
    </row>
    <row r="21076" spans="179:183" x14ac:dyDescent="0.35">
      <c r="FW21076" s="128"/>
      <c r="FX21076" s="128"/>
      <c r="FY21076" s="129"/>
      <c r="GA21076" s="128"/>
    </row>
    <row r="21077" spans="179:183" x14ac:dyDescent="0.35">
      <c r="FW21077" s="128"/>
      <c r="FX21077" s="128"/>
      <c r="FY21077" s="129"/>
      <c r="GA21077" s="128"/>
    </row>
    <row r="21078" spans="179:183" x14ac:dyDescent="0.35">
      <c r="FW21078" s="128"/>
      <c r="FX21078" s="128"/>
      <c r="FY21078" s="129"/>
      <c r="GA21078" s="128"/>
    </row>
    <row r="21079" spans="179:183" x14ac:dyDescent="0.35">
      <c r="FW21079" s="128"/>
      <c r="FX21079" s="128"/>
      <c r="FY21079" s="129"/>
      <c r="GA21079" s="128"/>
    </row>
    <row r="21080" spans="179:183" x14ac:dyDescent="0.35">
      <c r="FW21080" s="128"/>
      <c r="FX21080" s="128"/>
      <c r="FY21080" s="129"/>
      <c r="GA21080" s="128"/>
    </row>
    <row r="21081" spans="179:183" x14ac:dyDescent="0.35">
      <c r="FW21081" s="128"/>
      <c r="FX21081" s="128"/>
      <c r="FY21081" s="129"/>
      <c r="GA21081" s="128"/>
    </row>
    <row r="21082" spans="179:183" x14ac:dyDescent="0.35">
      <c r="FW21082" s="128"/>
      <c r="FX21082" s="128"/>
      <c r="FY21082" s="129"/>
      <c r="GA21082" s="128"/>
    </row>
    <row r="21083" spans="179:183" x14ac:dyDescent="0.35">
      <c r="FW21083" s="128"/>
      <c r="FX21083" s="128"/>
      <c r="FY21083" s="129"/>
      <c r="GA21083" s="128"/>
    </row>
    <row r="21084" spans="179:183" x14ac:dyDescent="0.35">
      <c r="FW21084" s="128"/>
      <c r="FX21084" s="128"/>
      <c r="FY21084" s="129"/>
      <c r="GA21084" s="128"/>
    </row>
    <row r="21085" spans="179:183" x14ac:dyDescent="0.35">
      <c r="FW21085" s="128"/>
      <c r="FX21085" s="128"/>
      <c r="FY21085" s="129"/>
      <c r="GA21085" s="128"/>
    </row>
    <row r="21086" spans="179:183" x14ac:dyDescent="0.35">
      <c r="FW21086" s="128"/>
      <c r="FX21086" s="128"/>
      <c r="FY21086" s="129"/>
      <c r="GA21086" s="128"/>
    </row>
    <row r="21087" spans="179:183" x14ac:dyDescent="0.35">
      <c r="FW21087" s="128"/>
      <c r="FX21087" s="128"/>
      <c r="FY21087" s="129"/>
      <c r="GA21087" s="128"/>
    </row>
    <row r="21088" spans="179:183" x14ac:dyDescent="0.35">
      <c r="FW21088" s="128"/>
      <c r="FX21088" s="128"/>
      <c r="FY21088" s="129"/>
      <c r="GA21088" s="128"/>
    </row>
    <row r="21089" spans="179:183" x14ac:dyDescent="0.35">
      <c r="FW21089" s="128"/>
      <c r="FX21089" s="128"/>
      <c r="FY21089" s="129"/>
      <c r="GA21089" s="128"/>
    </row>
    <row r="21090" spans="179:183" x14ac:dyDescent="0.35">
      <c r="FW21090" s="128"/>
      <c r="FX21090" s="128"/>
      <c r="FY21090" s="129"/>
      <c r="GA21090" s="128"/>
    </row>
    <row r="21091" spans="179:183" x14ac:dyDescent="0.35">
      <c r="FW21091" s="128"/>
      <c r="FX21091" s="128"/>
      <c r="FY21091" s="129"/>
      <c r="GA21091" s="128"/>
    </row>
    <row r="21092" spans="179:183" x14ac:dyDescent="0.35">
      <c r="FW21092" s="128"/>
      <c r="FX21092" s="128"/>
      <c r="FY21092" s="129"/>
      <c r="GA21092" s="128"/>
    </row>
    <row r="21093" spans="179:183" x14ac:dyDescent="0.35">
      <c r="FW21093" s="128"/>
      <c r="FX21093" s="128"/>
      <c r="FY21093" s="129"/>
      <c r="GA21093" s="128"/>
    </row>
    <row r="21094" spans="179:183" x14ac:dyDescent="0.35">
      <c r="FW21094" s="128"/>
      <c r="FX21094" s="128"/>
      <c r="FY21094" s="129"/>
      <c r="GA21094" s="128"/>
    </row>
    <row r="21095" spans="179:183" x14ac:dyDescent="0.35">
      <c r="FW21095" s="128"/>
      <c r="FX21095" s="128"/>
      <c r="FY21095" s="129"/>
      <c r="GA21095" s="128"/>
    </row>
    <row r="21096" spans="179:183" x14ac:dyDescent="0.35">
      <c r="FW21096" s="128"/>
      <c r="FX21096" s="128"/>
      <c r="FY21096" s="129"/>
      <c r="GA21096" s="128"/>
    </row>
    <row r="21097" spans="179:183" x14ac:dyDescent="0.35">
      <c r="FW21097" s="128"/>
      <c r="FX21097" s="128"/>
      <c r="FY21097" s="129"/>
      <c r="GA21097" s="128"/>
    </row>
    <row r="21098" spans="179:183" x14ac:dyDescent="0.35">
      <c r="FW21098" s="128"/>
      <c r="FX21098" s="128"/>
      <c r="FY21098" s="129"/>
      <c r="GA21098" s="128"/>
    </row>
    <row r="21099" spans="179:183" x14ac:dyDescent="0.35">
      <c r="FW21099" s="128"/>
      <c r="FX21099" s="128"/>
      <c r="FY21099" s="129"/>
      <c r="GA21099" s="128"/>
    </row>
    <row r="21100" spans="179:183" x14ac:dyDescent="0.35">
      <c r="FW21100" s="128"/>
      <c r="FX21100" s="128"/>
      <c r="FY21100" s="129"/>
      <c r="GA21100" s="128"/>
    </row>
    <row r="21101" spans="179:183" x14ac:dyDescent="0.35">
      <c r="FW21101" s="128"/>
      <c r="FX21101" s="128"/>
      <c r="FY21101" s="129"/>
      <c r="GA21101" s="128"/>
    </row>
    <row r="21102" spans="179:183" x14ac:dyDescent="0.35">
      <c r="FW21102" s="128"/>
      <c r="FX21102" s="128"/>
      <c r="FY21102" s="129"/>
      <c r="GA21102" s="128"/>
    </row>
    <row r="21103" spans="179:183" x14ac:dyDescent="0.35">
      <c r="FW21103" s="128"/>
      <c r="FX21103" s="128"/>
      <c r="FY21103" s="129"/>
      <c r="GA21103" s="128"/>
    </row>
    <row r="21104" spans="179:183" x14ac:dyDescent="0.35">
      <c r="FW21104" s="128"/>
      <c r="FX21104" s="128"/>
      <c r="FY21104" s="129"/>
      <c r="GA21104" s="128"/>
    </row>
    <row r="21105" spans="179:183" x14ac:dyDescent="0.35">
      <c r="FW21105" s="128"/>
      <c r="FX21105" s="128"/>
      <c r="FY21105" s="129"/>
      <c r="GA21105" s="128"/>
    </row>
    <row r="21106" spans="179:183" x14ac:dyDescent="0.35">
      <c r="FW21106" s="128"/>
      <c r="FX21106" s="128"/>
      <c r="FY21106" s="129"/>
      <c r="GA21106" s="128"/>
    </row>
    <row r="21107" spans="179:183" x14ac:dyDescent="0.35">
      <c r="FW21107" s="128"/>
      <c r="FX21107" s="128"/>
      <c r="FY21107" s="129"/>
      <c r="GA21107" s="128"/>
    </row>
    <row r="21108" spans="179:183" x14ac:dyDescent="0.35">
      <c r="FW21108" s="128"/>
      <c r="FX21108" s="128"/>
      <c r="FY21108" s="129"/>
      <c r="GA21108" s="128"/>
    </row>
    <row r="21109" spans="179:183" x14ac:dyDescent="0.35">
      <c r="FW21109" s="128"/>
      <c r="FX21109" s="128"/>
      <c r="FY21109" s="129"/>
      <c r="GA21109" s="128"/>
    </row>
    <row r="21110" spans="179:183" x14ac:dyDescent="0.35">
      <c r="FW21110" s="128"/>
      <c r="FX21110" s="128"/>
      <c r="FY21110" s="129"/>
      <c r="GA21110" s="128"/>
    </row>
    <row r="21111" spans="179:183" x14ac:dyDescent="0.35">
      <c r="FW21111" s="128"/>
      <c r="FX21111" s="128"/>
      <c r="FY21111" s="129"/>
      <c r="GA21111" s="128"/>
    </row>
    <row r="21112" spans="179:183" x14ac:dyDescent="0.35">
      <c r="FW21112" s="128"/>
      <c r="FX21112" s="128"/>
      <c r="FY21112" s="129"/>
      <c r="GA21112" s="128"/>
    </row>
    <row r="21113" spans="179:183" x14ac:dyDescent="0.35">
      <c r="FW21113" s="128"/>
      <c r="FX21113" s="128"/>
      <c r="FY21113" s="129"/>
      <c r="GA21113" s="128"/>
    </row>
    <row r="21114" spans="179:183" x14ac:dyDescent="0.35">
      <c r="FW21114" s="128"/>
      <c r="FX21114" s="128"/>
      <c r="FY21114" s="129"/>
      <c r="GA21114" s="128"/>
    </row>
    <row r="21115" spans="179:183" x14ac:dyDescent="0.35">
      <c r="FW21115" s="128"/>
      <c r="FX21115" s="128"/>
      <c r="FY21115" s="129"/>
      <c r="GA21115" s="128"/>
    </row>
    <row r="21116" spans="179:183" x14ac:dyDescent="0.35">
      <c r="FW21116" s="128"/>
      <c r="FX21116" s="128"/>
      <c r="FY21116" s="129"/>
      <c r="GA21116" s="128"/>
    </row>
    <row r="21117" spans="179:183" x14ac:dyDescent="0.35">
      <c r="FW21117" s="128"/>
      <c r="FX21117" s="128"/>
      <c r="FY21117" s="129"/>
      <c r="GA21117" s="128"/>
    </row>
    <row r="21118" spans="179:183" x14ac:dyDescent="0.35">
      <c r="FW21118" s="128"/>
      <c r="FX21118" s="128"/>
      <c r="FY21118" s="129"/>
      <c r="GA21118" s="128"/>
    </row>
    <row r="21119" spans="179:183" x14ac:dyDescent="0.35">
      <c r="FW21119" s="128"/>
      <c r="FX21119" s="128"/>
      <c r="FY21119" s="129"/>
      <c r="GA21119" s="128"/>
    </row>
    <row r="21120" spans="179:183" x14ac:dyDescent="0.35">
      <c r="FW21120" s="128"/>
      <c r="FX21120" s="128"/>
      <c r="FY21120" s="129"/>
      <c r="GA21120" s="128"/>
    </row>
    <row r="21121" spans="179:183" x14ac:dyDescent="0.35">
      <c r="FW21121" s="128"/>
      <c r="FX21121" s="128"/>
      <c r="FY21121" s="129"/>
      <c r="GA21121" s="128"/>
    </row>
    <row r="21122" spans="179:183" x14ac:dyDescent="0.35">
      <c r="FW21122" s="128"/>
      <c r="FX21122" s="128"/>
      <c r="FY21122" s="129"/>
      <c r="GA21122" s="128"/>
    </row>
    <row r="21123" spans="179:183" x14ac:dyDescent="0.35">
      <c r="FW21123" s="128"/>
      <c r="FX21123" s="128"/>
      <c r="FY21123" s="129"/>
      <c r="GA21123" s="128"/>
    </row>
    <row r="21124" spans="179:183" x14ac:dyDescent="0.35">
      <c r="FW21124" s="128"/>
      <c r="FX21124" s="128"/>
      <c r="FY21124" s="129"/>
      <c r="GA21124" s="128"/>
    </row>
    <row r="21125" spans="179:183" x14ac:dyDescent="0.35">
      <c r="FW21125" s="128"/>
      <c r="FX21125" s="128"/>
      <c r="FY21125" s="129"/>
      <c r="GA21125" s="128"/>
    </row>
    <row r="21126" spans="179:183" x14ac:dyDescent="0.35">
      <c r="FW21126" s="128"/>
      <c r="FX21126" s="128"/>
      <c r="FY21126" s="129"/>
      <c r="GA21126" s="128"/>
    </row>
    <row r="21127" spans="179:183" x14ac:dyDescent="0.35">
      <c r="FW21127" s="128"/>
      <c r="FX21127" s="128"/>
      <c r="FY21127" s="129"/>
      <c r="GA21127" s="128"/>
    </row>
    <row r="21128" spans="179:183" x14ac:dyDescent="0.35">
      <c r="FW21128" s="128"/>
      <c r="FX21128" s="128"/>
      <c r="FY21128" s="129"/>
      <c r="GA21128" s="128"/>
    </row>
    <row r="21129" spans="179:183" x14ac:dyDescent="0.35">
      <c r="FW21129" s="128"/>
      <c r="FX21129" s="128"/>
      <c r="FY21129" s="129"/>
      <c r="GA21129" s="128"/>
    </row>
    <row r="21130" spans="179:183" x14ac:dyDescent="0.35">
      <c r="FW21130" s="128"/>
      <c r="FX21130" s="128"/>
      <c r="FY21130" s="129"/>
      <c r="GA21130" s="128"/>
    </row>
    <row r="21131" spans="179:183" x14ac:dyDescent="0.35">
      <c r="FW21131" s="128"/>
      <c r="FX21131" s="128"/>
      <c r="FY21131" s="129"/>
      <c r="GA21131" s="128"/>
    </row>
    <row r="21132" spans="179:183" x14ac:dyDescent="0.35">
      <c r="FW21132" s="128"/>
      <c r="FX21132" s="128"/>
      <c r="FY21132" s="129"/>
      <c r="GA21132" s="128"/>
    </row>
    <row r="21133" spans="179:183" x14ac:dyDescent="0.35">
      <c r="FW21133" s="128"/>
      <c r="FX21133" s="128"/>
      <c r="FY21133" s="129"/>
      <c r="GA21133" s="128"/>
    </row>
    <row r="21134" spans="179:183" x14ac:dyDescent="0.35">
      <c r="FW21134" s="128"/>
      <c r="FX21134" s="128"/>
      <c r="FY21134" s="129"/>
      <c r="GA21134" s="128"/>
    </row>
    <row r="21135" spans="179:183" x14ac:dyDescent="0.35">
      <c r="FW21135" s="128"/>
      <c r="FX21135" s="128"/>
      <c r="FY21135" s="129"/>
      <c r="GA21135" s="128"/>
    </row>
    <row r="21136" spans="179:183" x14ac:dyDescent="0.35">
      <c r="FW21136" s="128"/>
      <c r="FX21136" s="128"/>
      <c r="FY21136" s="129"/>
      <c r="GA21136" s="128"/>
    </row>
    <row r="21137" spans="179:183" x14ac:dyDescent="0.35">
      <c r="FW21137" s="128"/>
      <c r="FX21137" s="128"/>
      <c r="FY21137" s="129"/>
      <c r="GA21137" s="128"/>
    </row>
    <row r="21138" spans="179:183" x14ac:dyDescent="0.35">
      <c r="FW21138" s="128"/>
      <c r="FX21138" s="128"/>
      <c r="FY21138" s="129"/>
      <c r="GA21138" s="128"/>
    </row>
    <row r="21139" spans="179:183" x14ac:dyDescent="0.35">
      <c r="FW21139" s="128"/>
      <c r="FX21139" s="128"/>
      <c r="FY21139" s="129"/>
      <c r="GA21139" s="128"/>
    </row>
    <row r="21140" spans="179:183" x14ac:dyDescent="0.35">
      <c r="FW21140" s="128"/>
      <c r="FX21140" s="128"/>
      <c r="FY21140" s="129"/>
      <c r="GA21140" s="128"/>
    </row>
    <row r="21141" spans="179:183" x14ac:dyDescent="0.35">
      <c r="FW21141" s="128"/>
      <c r="FX21141" s="128"/>
      <c r="FY21141" s="129"/>
      <c r="GA21141" s="128"/>
    </row>
    <row r="21142" spans="179:183" x14ac:dyDescent="0.35">
      <c r="FW21142" s="128"/>
      <c r="FX21142" s="128"/>
      <c r="FY21142" s="129"/>
      <c r="GA21142" s="128"/>
    </row>
    <row r="21143" spans="179:183" x14ac:dyDescent="0.35">
      <c r="FW21143" s="128"/>
      <c r="FX21143" s="128"/>
      <c r="FY21143" s="129"/>
      <c r="GA21143" s="128"/>
    </row>
    <row r="21144" spans="179:183" x14ac:dyDescent="0.35">
      <c r="FW21144" s="128"/>
      <c r="FX21144" s="128"/>
      <c r="FY21144" s="129"/>
      <c r="GA21144" s="128"/>
    </row>
    <row r="21145" spans="179:183" x14ac:dyDescent="0.35">
      <c r="FW21145" s="128"/>
      <c r="FX21145" s="128"/>
      <c r="FY21145" s="129"/>
      <c r="GA21145" s="128"/>
    </row>
    <row r="21146" spans="179:183" x14ac:dyDescent="0.35">
      <c r="FW21146" s="128"/>
      <c r="FX21146" s="128"/>
      <c r="FY21146" s="129"/>
      <c r="GA21146" s="128"/>
    </row>
    <row r="21147" spans="179:183" x14ac:dyDescent="0.35">
      <c r="FW21147" s="128"/>
      <c r="FX21147" s="128"/>
      <c r="FY21147" s="129"/>
      <c r="GA21147" s="128"/>
    </row>
    <row r="21148" spans="179:183" x14ac:dyDescent="0.35">
      <c r="FW21148" s="128"/>
      <c r="FX21148" s="128"/>
      <c r="FY21148" s="129"/>
      <c r="GA21148" s="128"/>
    </row>
    <row r="21149" spans="179:183" x14ac:dyDescent="0.35">
      <c r="FW21149" s="128"/>
      <c r="FX21149" s="128"/>
      <c r="FY21149" s="129"/>
      <c r="GA21149" s="128"/>
    </row>
    <row r="21150" spans="179:183" x14ac:dyDescent="0.35">
      <c r="FW21150" s="128"/>
      <c r="FX21150" s="128"/>
      <c r="FY21150" s="129"/>
      <c r="GA21150" s="128"/>
    </row>
    <row r="21151" spans="179:183" x14ac:dyDescent="0.35">
      <c r="FW21151" s="128"/>
      <c r="FX21151" s="128"/>
      <c r="FY21151" s="129"/>
      <c r="GA21151" s="128"/>
    </row>
    <row r="21152" spans="179:183" x14ac:dyDescent="0.35">
      <c r="FW21152" s="128"/>
      <c r="FX21152" s="128"/>
      <c r="FY21152" s="129"/>
      <c r="GA21152" s="128"/>
    </row>
    <row r="21153" spans="179:183" x14ac:dyDescent="0.35">
      <c r="FW21153" s="128"/>
      <c r="FX21153" s="128"/>
      <c r="FY21153" s="129"/>
      <c r="GA21153" s="128"/>
    </row>
    <row r="21154" spans="179:183" x14ac:dyDescent="0.35">
      <c r="FW21154" s="128"/>
      <c r="FX21154" s="128"/>
      <c r="FY21154" s="129"/>
      <c r="GA21154" s="128"/>
    </row>
    <row r="21155" spans="179:183" x14ac:dyDescent="0.35">
      <c r="FW21155" s="128"/>
      <c r="FX21155" s="128"/>
      <c r="FY21155" s="129"/>
      <c r="GA21155" s="128"/>
    </row>
    <row r="21156" spans="179:183" x14ac:dyDescent="0.35">
      <c r="FW21156" s="128"/>
      <c r="FX21156" s="128"/>
      <c r="FY21156" s="129"/>
      <c r="GA21156" s="128"/>
    </row>
    <row r="21157" spans="179:183" x14ac:dyDescent="0.35">
      <c r="FW21157" s="128"/>
      <c r="FX21157" s="128"/>
      <c r="FY21157" s="129"/>
      <c r="GA21157" s="128"/>
    </row>
    <row r="21158" spans="179:183" x14ac:dyDescent="0.35">
      <c r="FW21158" s="128"/>
      <c r="FX21158" s="128"/>
      <c r="FY21158" s="129"/>
      <c r="GA21158" s="128"/>
    </row>
    <row r="21159" spans="179:183" x14ac:dyDescent="0.35">
      <c r="FW21159" s="128"/>
      <c r="FX21159" s="128"/>
      <c r="FY21159" s="129"/>
      <c r="GA21159" s="128"/>
    </row>
    <row r="21160" spans="179:183" x14ac:dyDescent="0.35">
      <c r="FW21160" s="128"/>
      <c r="FX21160" s="128"/>
      <c r="FY21160" s="129"/>
      <c r="GA21160" s="128"/>
    </row>
    <row r="21161" spans="179:183" x14ac:dyDescent="0.35">
      <c r="FW21161" s="128"/>
      <c r="FX21161" s="128"/>
      <c r="FY21161" s="129"/>
      <c r="GA21161" s="128"/>
    </row>
    <row r="21162" spans="179:183" x14ac:dyDescent="0.35">
      <c r="FW21162" s="128"/>
      <c r="FX21162" s="128"/>
      <c r="FY21162" s="129"/>
      <c r="GA21162" s="128"/>
    </row>
    <row r="21163" spans="179:183" x14ac:dyDescent="0.35">
      <c r="FW21163" s="128"/>
      <c r="FX21163" s="128"/>
      <c r="FY21163" s="129"/>
      <c r="GA21163" s="128"/>
    </row>
    <row r="21164" spans="179:183" x14ac:dyDescent="0.35">
      <c r="FW21164" s="128"/>
      <c r="FX21164" s="128"/>
      <c r="FY21164" s="129"/>
      <c r="GA21164" s="128"/>
    </row>
    <row r="21165" spans="179:183" x14ac:dyDescent="0.35">
      <c r="FW21165" s="128"/>
      <c r="FX21165" s="128"/>
      <c r="FY21165" s="129"/>
      <c r="GA21165" s="128"/>
    </row>
    <row r="21166" spans="179:183" x14ac:dyDescent="0.35">
      <c r="FW21166" s="128"/>
      <c r="FX21166" s="128"/>
      <c r="FY21166" s="129"/>
      <c r="GA21166" s="128"/>
    </row>
    <row r="21167" spans="179:183" x14ac:dyDescent="0.35">
      <c r="FW21167" s="128"/>
      <c r="FX21167" s="128"/>
      <c r="FY21167" s="129"/>
      <c r="GA21167" s="128"/>
    </row>
    <row r="21168" spans="179:183" x14ac:dyDescent="0.35">
      <c r="FW21168" s="128"/>
      <c r="FX21168" s="128"/>
      <c r="FY21168" s="129"/>
      <c r="GA21168" s="128"/>
    </row>
    <row r="21169" spans="179:183" x14ac:dyDescent="0.35">
      <c r="FW21169" s="128"/>
      <c r="FX21169" s="128"/>
      <c r="FY21169" s="129"/>
      <c r="GA21169" s="128"/>
    </row>
    <row r="21170" spans="179:183" x14ac:dyDescent="0.35">
      <c r="FW21170" s="128"/>
      <c r="FX21170" s="128"/>
      <c r="FY21170" s="129"/>
      <c r="GA21170" s="128"/>
    </row>
    <row r="21171" spans="179:183" x14ac:dyDescent="0.35">
      <c r="FW21171" s="128"/>
      <c r="FX21171" s="128"/>
      <c r="FY21171" s="129"/>
      <c r="GA21171" s="128"/>
    </row>
    <row r="21172" spans="179:183" x14ac:dyDescent="0.35">
      <c r="FW21172" s="128"/>
      <c r="FX21172" s="128"/>
      <c r="FY21172" s="129"/>
      <c r="GA21172" s="128"/>
    </row>
    <row r="21173" spans="179:183" x14ac:dyDescent="0.35">
      <c r="FW21173" s="128"/>
      <c r="FX21173" s="128"/>
      <c r="FY21173" s="129"/>
      <c r="GA21173" s="128"/>
    </row>
    <row r="21174" spans="179:183" x14ac:dyDescent="0.35">
      <c r="FW21174" s="128"/>
      <c r="FX21174" s="128"/>
      <c r="FY21174" s="129"/>
      <c r="GA21174" s="128"/>
    </row>
    <row r="21175" spans="179:183" x14ac:dyDescent="0.35">
      <c r="FW21175" s="128"/>
      <c r="FX21175" s="128"/>
      <c r="FY21175" s="129"/>
      <c r="GA21175" s="128"/>
    </row>
    <row r="21176" spans="179:183" x14ac:dyDescent="0.35">
      <c r="FW21176" s="128"/>
      <c r="FX21176" s="128"/>
      <c r="FY21176" s="129"/>
      <c r="GA21176" s="128"/>
    </row>
    <row r="21177" spans="179:183" x14ac:dyDescent="0.35">
      <c r="FW21177" s="128"/>
      <c r="FX21177" s="128"/>
      <c r="FY21177" s="129"/>
      <c r="GA21177" s="128"/>
    </row>
    <row r="21178" spans="179:183" x14ac:dyDescent="0.35">
      <c r="FW21178" s="128"/>
      <c r="FX21178" s="128"/>
      <c r="FY21178" s="129"/>
      <c r="GA21178" s="128"/>
    </row>
    <row r="21179" spans="179:183" x14ac:dyDescent="0.35">
      <c r="FW21179" s="128"/>
      <c r="FX21179" s="128"/>
      <c r="FY21179" s="129"/>
      <c r="GA21179" s="128"/>
    </row>
    <row r="21180" spans="179:183" x14ac:dyDescent="0.35">
      <c r="FW21180" s="128"/>
      <c r="FX21180" s="128"/>
      <c r="FY21180" s="129"/>
      <c r="GA21180" s="128"/>
    </row>
    <row r="21181" spans="179:183" x14ac:dyDescent="0.35">
      <c r="FW21181" s="128"/>
      <c r="FX21181" s="128"/>
      <c r="FY21181" s="129"/>
      <c r="GA21181" s="128"/>
    </row>
    <row r="21182" spans="179:183" x14ac:dyDescent="0.35">
      <c r="FW21182" s="128"/>
      <c r="FX21182" s="128"/>
      <c r="FY21182" s="129"/>
      <c r="GA21182" s="128"/>
    </row>
    <row r="21183" spans="179:183" x14ac:dyDescent="0.35">
      <c r="FW21183" s="128"/>
      <c r="FX21183" s="128"/>
      <c r="FY21183" s="129"/>
      <c r="GA21183" s="128"/>
    </row>
    <row r="21184" spans="179:183" x14ac:dyDescent="0.35">
      <c r="FW21184" s="128"/>
      <c r="FX21184" s="128"/>
      <c r="FY21184" s="129"/>
      <c r="GA21184" s="128"/>
    </row>
    <row r="21185" spans="179:183" x14ac:dyDescent="0.35">
      <c r="FW21185" s="128"/>
      <c r="FX21185" s="128"/>
      <c r="FY21185" s="129"/>
      <c r="GA21185" s="128"/>
    </row>
    <row r="21186" spans="179:183" x14ac:dyDescent="0.35">
      <c r="FW21186" s="128"/>
      <c r="FX21186" s="128"/>
      <c r="FY21186" s="129"/>
      <c r="GA21186" s="128"/>
    </row>
    <row r="21187" spans="179:183" x14ac:dyDescent="0.35">
      <c r="FW21187" s="128"/>
      <c r="FX21187" s="128"/>
      <c r="FY21187" s="129"/>
      <c r="GA21187" s="128"/>
    </row>
    <row r="21188" spans="179:183" x14ac:dyDescent="0.35">
      <c r="FW21188" s="128"/>
      <c r="FX21188" s="128"/>
      <c r="FY21188" s="129"/>
      <c r="GA21188" s="128"/>
    </row>
    <row r="21189" spans="179:183" x14ac:dyDescent="0.35">
      <c r="FW21189" s="128"/>
      <c r="FX21189" s="128"/>
      <c r="FY21189" s="129"/>
      <c r="GA21189" s="128"/>
    </row>
    <row r="21190" spans="179:183" x14ac:dyDescent="0.35">
      <c r="FW21190" s="128"/>
      <c r="FX21190" s="128"/>
      <c r="FY21190" s="129"/>
      <c r="GA21190" s="128"/>
    </row>
    <row r="21191" spans="179:183" x14ac:dyDescent="0.35">
      <c r="FW21191" s="128"/>
      <c r="FX21191" s="128"/>
      <c r="FY21191" s="129"/>
      <c r="GA21191" s="128"/>
    </row>
    <row r="21192" spans="179:183" x14ac:dyDescent="0.35">
      <c r="FW21192" s="128"/>
      <c r="FX21192" s="128"/>
      <c r="FY21192" s="129"/>
      <c r="GA21192" s="128"/>
    </row>
    <row r="21193" spans="179:183" x14ac:dyDescent="0.35">
      <c r="FW21193" s="128"/>
      <c r="FX21193" s="128"/>
      <c r="FY21193" s="129"/>
      <c r="GA21193" s="128"/>
    </row>
    <row r="21194" spans="179:183" x14ac:dyDescent="0.35">
      <c r="FW21194" s="128"/>
      <c r="FX21194" s="128"/>
      <c r="FY21194" s="129"/>
      <c r="GA21194" s="128"/>
    </row>
    <row r="21195" spans="179:183" x14ac:dyDescent="0.35">
      <c r="FW21195" s="128"/>
      <c r="FX21195" s="128"/>
      <c r="FY21195" s="129"/>
      <c r="GA21195" s="128"/>
    </row>
    <row r="21196" spans="179:183" x14ac:dyDescent="0.35">
      <c r="FW21196" s="128"/>
      <c r="FX21196" s="128"/>
      <c r="FY21196" s="129"/>
      <c r="GA21196" s="128"/>
    </row>
    <row r="21197" spans="179:183" x14ac:dyDescent="0.35">
      <c r="FW21197" s="128"/>
      <c r="FX21197" s="128"/>
      <c r="FY21197" s="129"/>
      <c r="GA21197" s="128"/>
    </row>
    <row r="21198" spans="179:183" x14ac:dyDescent="0.35">
      <c r="FW21198" s="128"/>
      <c r="FX21198" s="128"/>
      <c r="FY21198" s="129"/>
      <c r="GA21198" s="128"/>
    </row>
    <row r="21199" spans="179:183" x14ac:dyDescent="0.35">
      <c r="FW21199" s="128"/>
      <c r="FX21199" s="128"/>
      <c r="FY21199" s="129"/>
      <c r="GA21199" s="128"/>
    </row>
    <row r="21200" spans="179:183" x14ac:dyDescent="0.35">
      <c r="FW21200" s="128"/>
      <c r="FX21200" s="128"/>
      <c r="FY21200" s="129"/>
      <c r="GA21200" s="128"/>
    </row>
    <row r="21201" spans="179:183" x14ac:dyDescent="0.35">
      <c r="FW21201" s="128"/>
      <c r="FX21201" s="128"/>
      <c r="FY21201" s="129"/>
      <c r="GA21201" s="128"/>
    </row>
    <row r="21202" spans="179:183" x14ac:dyDescent="0.35">
      <c r="FW21202" s="128"/>
      <c r="FX21202" s="128"/>
      <c r="FY21202" s="129"/>
      <c r="GA21202" s="128"/>
    </row>
    <row r="21203" spans="179:183" x14ac:dyDescent="0.35">
      <c r="FW21203" s="128"/>
      <c r="FX21203" s="128"/>
      <c r="FY21203" s="129"/>
      <c r="GA21203" s="128"/>
    </row>
    <row r="21204" spans="179:183" x14ac:dyDescent="0.35">
      <c r="FW21204" s="128"/>
      <c r="FX21204" s="128"/>
      <c r="FY21204" s="129"/>
      <c r="GA21204" s="128"/>
    </row>
    <row r="21205" spans="179:183" x14ac:dyDescent="0.35">
      <c r="FW21205" s="128"/>
      <c r="FX21205" s="128"/>
      <c r="FY21205" s="129"/>
      <c r="GA21205" s="128"/>
    </row>
    <row r="21206" spans="179:183" x14ac:dyDescent="0.35">
      <c r="FW21206" s="128"/>
      <c r="FX21206" s="128"/>
      <c r="FY21206" s="129"/>
      <c r="GA21206" s="128"/>
    </row>
    <row r="21207" spans="179:183" x14ac:dyDescent="0.35">
      <c r="FW21207" s="128"/>
      <c r="FX21207" s="128"/>
      <c r="FY21207" s="129"/>
      <c r="GA21207" s="128"/>
    </row>
    <row r="21208" spans="179:183" x14ac:dyDescent="0.35">
      <c r="FW21208" s="128"/>
      <c r="FX21208" s="128"/>
      <c r="FY21208" s="129"/>
      <c r="GA21208" s="128"/>
    </row>
    <row r="21209" spans="179:183" x14ac:dyDescent="0.35">
      <c r="FW21209" s="128"/>
      <c r="FX21209" s="128"/>
      <c r="FY21209" s="129"/>
      <c r="GA21209" s="128"/>
    </row>
    <row r="21210" spans="179:183" x14ac:dyDescent="0.35">
      <c r="FW21210" s="128"/>
      <c r="FX21210" s="128"/>
      <c r="FY21210" s="129"/>
      <c r="GA21210" s="128"/>
    </row>
    <row r="21211" spans="179:183" x14ac:dyDescent="0.35">
      <c r="FW21211" s="128"/>
      <c r="FX21211" s="128"/>
      <c r="FY21211" s="129"/>
      <c r="GA21211" s="128"/>
    </row>
    <row r="21212" spans="179:183" x14ac:dyDescent="0.35">
      <c r="FW21212" s="128"/>
      <c r="FX21212" s="128"/>
      <c r="FY21212" s="129"/>
      <c r="GA21212" s="128"/>
    </row>
    <row r="21213" spans="179:183" x14ac:dyDescent="0.35">
      <c r="FW21213" s="128"/>
      <c r="FX21213" s="128"/>
      <c r="FY21213" s="129"/>
      <c r="GA21213" s="128"/>
    </row>
    <row r="21214" spans="179:183" x14ac:dyDescent="0.35">
      <c r="FW21214" s="128"/>
      <c r="FX21214" s="128"/>
      <c r="FY21214" s="129"/>
      <c r="GA21214" s="128"/>
    </row>
    <row r="21215" spans="179:183" x14ac:dyDescent="0.35">
      <c r="FW21215" s="128"/>
      <c r="FX21215" s="128"/>
      <c r="FY21215" s="129"/>
      <c r="GA21215" s="128"/>
    </row>
    <row r="21216" spans="179:183" x14ac:dyDescent="0.35">
      <c r="FW21216" s="128"/>
      <c r="FX21216" s="128"/>
      <c r="FY21216" s="129"/>
      <c r="GA21216" s="128"/>
    </row>
    <row r="21217" spans="179:183" x14ac:dyDescent="0.35">
      <c r="FW21217" s="128"/>
      <c r="FX21217" s="128"/>
      <c r="FY21217" s="129"/>
      <c r="GA21217" s="128"/>
    </row>
    <row r="21218" spans="179:183" x14ac:dyDescent="0.35">
      <c r="FW21218" s="128"/>
      <c r="FX21218" s="128"/>
      <c r="FY21218" s="129"/>
      <c r="GA21218" s="128"/>
    </row>
    <row r="21219" spans="179:183" x14ac:dyDescent="0.35">
      <c r="FW21219" s="128"/>
      <c r="FX21219" s="128"/>
      <c r="FY21219" s="129"/>
      <c r="GA21219" s="128"/>
    </row>
    <row r="21220" spans="179:183" x14ac:dyDescent="0.35">
      <c r="FW21220" s="128"/>
      <c r="FX21220" s="128"/>
      <c r="FY21220" s="129"/>
      <c r="GA21220" s="128"/>
    </row>
    <row r="21221" spans="179:183" x14ac:dyDescent="0.35">
      <c r="FW21221" s="128"/>
      <c r="FX21221" s="128"/>
      <c r="FY21221" s="129"/>
      <c r="GA21221" s="128"/>
    </row>
    <row r="21222" spans="179:183" x14ac:dyDescent="0.35">
      <c r="FW21222" s="128"/>
      <c r="FX21222" s="128"/>
      <c r="FY21222" s="129"/>
      <c r="GA21222" s="128"/>
    </row>
    <row r="21223" spans="179:183" x14ac:dyDescent="0.35">
      <c r="FW21223" s="128"/>
      <c r="FX21223" s="128"/>
      <c r="FY21223" s="129"/>
      <c r="GA21223" s="128"/>
    </row>
    <row r="21224" spans="179:183" x14ac:dyDescent="0.35">
      <c r="FW21224" s="128"/>
      <c r="FX21224" s="128"/>
      <c r="FY21224" s="129"/>
      <c r="GA21224" s="128"/>
    </row>
    <row r="21225" spans="179:183" x14ac:dyDescent="0.35">
      <c r="FW21225" s="128"/>
      <c r="FX21225" s="128"/>
      <c r="FY21225" s="129"/>
      <c r="GA21225" s="128"/>
    </row>
    <row r="21226" spans="179:183" x14ac:dyDescent="0.35">
      <c r="FW21226" s="128"/>
      <c r="FX21226" s="128"/>
      <c r="FY21226" s="129"/>
      <c r="GA21226" s="128"/>
    </row>
    <row r="21227" spans="179:183" x14ac:dyDescent="0.35">
      <c r="FW21227" s="128"/>
      <c r="FX21227" s="128"/>
      <c r="FY21227" s="129"/>
      <c r="GA21227" s="128"/>
    </row>
    <row r="21228" spans="179:183" x14ac:dyDescent="0.35">
      <c r="FW21228" s="128"/>
      <c r="FX21228" s="128"/>
      <c r="FY21228" s="129"/>
      <c r="GA21228" s="128"/>
    </row>
    <row r="21229" spans="179:183" x14ac:dyDescent="0.35">
      <c r="FW21229" s="128"/>
      <c r="FX21229" s="128"/>
      <c r="FY21229" s="129"/>
      <c r="GA21229" s="128"/>
    </row>
    <row r="21230" spans="179:183" x14ac:dyDescent="0.35">
      <c r="FW21230" s="128"/>
      <c r="FX21230" s="128"/>
      <c r="FY21230" s="129"/>
      <c r="GA21230" s="128"/>
    </row>
    <row r="21231" spans="179:183" x14ac:dyDescent="0.35">
      <c r="FW21231" s="128"/>
      <c r="FX21231" s="128"/>
      <c r="FY21231" s="129"/>
      <c r="GA21231" s="128"/>
    </row>
    <row r="21232" spans="179:183" x14ac:dyDescent="0.35">
      <c r="FW21232" s="128"/>
      <c r="FX21232" s="128"/>
      <c r="FY21232" s="129"/>
      <c r="GA21232" s="128"/>
    </row>
    <row r="21233" spans="179:183" x14ac:dyDescent="0.35">
      <c r="FW21233" s="128"/>
      <c r="FX21233" s="128"/>
      <c r="FY21233" s="129"/>
      <c r="GA21233" s="128"/>
    </row>
    <row r="21234" spans="179:183" x14ac:dyDescent="0.35">
      <c r="FW21234" s="128"/>
      <c r="FX21234" s="128"/>
      <c r="FY21234" s="129"/>
      <c r="GA21234" s="128"/>
    </row>
    <row r="21235" spans="179:183" x14ac:dyDescent="0.35">
      <c r="FW21235" s="128"/>
      <c r="FX21235" s="128"/>
      <c r="FY21235" s="129"/>
      <c r="GA21235" s="128"/>
    </row>
    <row r="21236" spans="179:183" x14ac:dyDescent="0.35">
      <c r="FW21236" s="128"/>
      <c r="FX21236" s="128"/>
      <c r="FY21236" s="129"/>
      <c r="GA21236" s="128"/>
    </row>
    <row r="21237" spans="179:183" x14ac:dyDescent="0.35">
      <c r="FW21237" s="128"/>
      <c r="FX21237" s="128"/>
      <c r="FY21237" s="129"/>
      <c r="GA21237" s="128"/>
    </row>
    <row r="21238" spans="179:183" x14ac:dyDescent="0.35">
      <c r="FW21238" s="128"/>
      <c r="FX21238" s="128"/>
      <c r="FY21238" s="129"/>
      <c r="GA21238" s="128"/>
    </row>
    <row r="21239" spans="179:183" x14ac:dyDescent="0.35">
      <c r="FW21239" s="128"/>
      <c r="FX21239" s="128"/>
      <c r="FY21239" s="129"/>
      <c r="GA21239" s="128"/>
    </row>
    <row r="21240" spans="179:183" x14ac:dyDescent="0.35">
      <c r="FW21240" s="128"/>
      <c r="FX21240" s="128"/>
      <c r="FY21240" s="129"/>
      <c r="GA21240" s="128"/>
    </row>
    <row r="21241" spans="179:183" x14ac:dyDescent="0.35">
      <c r="FW21241" s="128"/>
      <c r="FX21241" s="128"/>
      <c r="FY21241" s="129"/>
      <c r="GA21241" s="128"/>
    </row>
    <row r="21242" spans="179:183" x14ac:dyDescent="0.35">
      <c r="FW21242" s="128"/>
      <c r="FX21242" s="128"/>
      <c r="FY21242" s="129"/>
      <c r="GA21242" s="128"/>
    </row>
    <row r="21243" spans="179:183" x14ac:dyDescent="0.35">
      <c r="FW21243" s="128"/>
      <c r="FX21243" s="128"/>
      <c r="FY21243" s="129"/>
      <c r="GA21243" s="128"/>
    </row>
    <row r="21244" spans="179:183" x14ac:dyDescent="0.35">
      <c r="FW21244" s="128"/>
      <c r="FX21244" s="128"/>
      <c r="FY21244" s="129"/>
      <c r="GA21244" s="128"/>
    </row>
    <row r="21245" spans="179:183" x14ac:dyDescent="0.35">
      <c r="FW21245" s="128"/>
      <c r="FX21245" s="128"/>
      <c r="FY21245" s="129"/>
      <c r="GA21245" s="128"/>
    </row>
    <row r="21246" spans="179:183" x14ac:dyDescent="0.35">
      <c r="FW21246" s="128"/>
      <c r="FX21246" s="128"/>
      <c r="FY21246" s="129"/>
      <c r="GA21246" s="128"/>
    </row>
    <row r="21247" spans="179:183" x14ac:dyDescent="0.35">
      <c r="FW21247" s="128"/>
      <c r="FX21247" s="128"/>
      <c r="FY21247" s="129"/>
      <c r="GA21247" s="128"/>
    </row>
    <row r="21248" spans="179:183" x14ac:dyDescent="0.35">
      <c r="FW21248" s="128"/>
      <c r="FX21248" s="128"/>
      <c r="FY21248" s="129"/>
      <c r="GA21248" s="128"/>
    </row>
    <row r="21249" spans="179:183" x14ac:dyDescent="0.35">
      <c r="FW21249" s="128"/>
      <c r="FX21249" s="128"/>
      <c r="FY21249" s="129"/>
      <c r="GA21249" s="128"/>
    </row>
    <row r="21250" spans="179:183" x14ac:dyDescent="0.35">
      <c r="FW21250" s="128"/>
      <c r="FX21250" s="128"/>
      <c r="FY21250" s="129"/>
      <c r="GA21250" s="128"/>
    </row>
    <row r="21251" spans="179:183" x14ac:dyDescent="0.35">
      <c r="FW21251" s="128"/>
      <c r="FX21251" s="128"/>
      <c r="FY21251" s="129"/>
      <c r="GA21251" s="128"/>
    </row>
    <row r="21252" spans="179:183" x14ac:dyDescent="0.35">
      <c r="FW21252" s="128"/>
      <c r="FX21252" s="128"/>
      <c r="FY21252" s="129"/>
      <c r="GA21252" s="128"/>
    </row>
    <row r="21253" spans="179:183" x14ac:dyDescent="0.35">
      <c r="FW21253" s="128"/>
      <c r="FX21253" s="128"/>
      <c r="FY21253" s="129"/>
      <c r="GA21253" s="128"/>
    </row>
    <row r="21254" spans="179:183" x14ac:dyDescent="0.35">
      <c r="FW21254" s="128"/>
      <c r="FX21254" s="128"/>
      <c r="FY21254" s="129"/>
      <c r="GA21254" s="128"/>
    </row>
    <row r="21255" spans="179:183" x14ac:dyDescent="0.35">
      <c r="FW21255" s="128"/>
      <c r="FX21255" s="128"/>
      <c r="FY21255" s="129"/>
      <c r="GA21255" s="128"/>
    </row>
    <row r="21256" spans="179:183" x14ac:dyDescent="0.35">
      <c r="FW21256" s="128"/>
      <c r="FX21256" s="128"/>
      <c r="FY21256" s="129"/>
      <c r="GA21256" s="128"/>
    </row>
    <row r="21257" spans="179:183" x14ac:dyDescent="0.35">
      <c r="FW21257" s="128"/>
      <c r="FX21257" s="128"/>
      <c r="FY21257" s="129"/>
      <c r="GA21257" s="128"/>
    </row>
    <row r="21258" spans="179:183" x14ac:dyDescent="0.35">
      <c r="FW21258" s="128"/>
      <c r="FX21258" s="128"/>
      <c r="FY21258" s="129"/>
      <c r="GA21258" s="128"/>
    </row>
    <row r="21259" spans="179:183" x14ac:dyDescent="0.35">
      <c r="FW21259" s="128"/>
      <c r="FX21259" s="128"/>
      <c r="FY21259" s="129"/>
      <c r="GA21259" s="128"/>
    </row>
    <row r="21260" spans="179:183" x14ac:dyDescent="0.35">
      <c r="FW21260" s="128"/>
      <c r="FX21260" s="128"/>
      <c r="FY21260" s="129"/>
      <c r="GA21260" s="128"/>
    </row>
    <row r="21261" spans="179:183" x14ac:dyDescent="0.35">
      <c r="FW21261" s="128"/>
      <c r="FX21261" s="128"/>
      <c r="FY21261" s="129"/>
      <c r="GA21261" s="128"/>
    </row>
    <row r="21262" spans="179:183" x14ac:dyDescent="0.35">
      <c r="FW21262" s="128"/>
      <c r="FX21262" s="128"/>
      <c r="FY21262" s="129"/>
      <c r="GA21262" s="128"/>
    </row>
    <row r="21263" spans="179:183" x14ac:dyDescent="0.35">
      <c r="FW21263" s="128"/>
      <c r="FX21263" s="128"/>
      <c r="FY21263" s="129"/>
      <c r="GA21263" s="128"/>
    </row>
    <row r="21264" spans="179:183" x14ac:dyDescent="0.35">
      <c r="FW21264" s="128"/>
      <c r="FX21264" s="128"/>
      <c r="FY21264" s="129"/>
      <c r="GA21264" s="128"/>
    </row>
    <row r="21265" spans="179:183" x14ac:dyDescent="0.35">
      <c r="FW21265" s="128"/>
      <c r="FX21265" s="128"/>
      <c r="FY21265" s="129"/>
      <c r="GA21265" s="128"/>
    </row>
    <row r="21266" spans="179:183" x14ac:dyDescent="0.35">
      <c r="FW21266" s="128"/>
      <c r="FX21266" s="128"/>
      <c r="FY21266" s="129"/>
      <c r="GA21266" s="128"/>
    </row>
    <row r="21267" spans="179:183" x14ac:dyDescent="0.35">
      <c r="FW21267" s="128"/>
      <c r="FX21267" s="128"/>
      <c r="FY21267" s="129"/>
      <c r="GA21267" s="128"/>
    </row>
    <row r="21268" spans="179:183" x14ac:dyDescent="0.35">
      <c r="FW21268" s="128"/>
      <c r="FX21268" s="128"/>
      <c r="FY21268" s="129"/>
      <c r="GA21268" s="128"/>
    </row>
    <row r="21269" spans="179:183" x14ac:dyDescent="0.35">
      <c r="FW21269" s="128"/>
      <c r="FX21269" s="128"/>
      <c r="FY21269" s="129"/>
      <c r="GA21269" s="128"/>
    </row>
    <row r="21270" spans="179:183" x14ac:dyDescent="0.35">
      <c r="FW21270" s="128"/>
      <c r="FX21270" s="128"/>
      <c r="FY21270" s="129"/>
      <c r="GA21270" s="128"/>
    </row>
    <row r="21271" spans="179:183" x14ac:dyDescent="0.35">
      <c r="FW21271" s="128"/>
      <c r="FX21271" s="128"/>
      <c r="FY21271" s="129"/>
      <c r="GA21271" s="128"/>
    </row>
    <row r="21272" spans="179:183" x14ac:dyDescent="0.35">
      <c r="FW21272" s="128"/>
      <c r="FX21272" s="128"/>
      <c r="FY21272" s="129"/>
      <c r="GA21272" s="128"/>
    </row>
    <row r="21273" spans="179:183" x14ac:dyDescent="0.35">
      <c r="FW21273" s="128"/>
      <c r="FX21273" s="128"/>
      <c r="FY21273" s="129"/>
      <c r="GA21273" s="128"/>
    </row>
    <row r="21274" spans="179:183" x14ac:dyDescent="0.35">
      <c r="FW21274" s="128"/>
      <c r="FX21274" s="128"/>
      <c r="FY21274" s="129"/>
      <c r="GA21274" s="128"/>
    </row>
    <row r="21275" spans="179:183" x14ac:dyDescent="0.35">
      <c r="FW21275" s="128"/>
      <c r="FX21275" s="128"/>
      <c r="FY21275" s="129"/>
      <c r="GA21275" s="128"/>
    </row>
    <row r="21276" spans="179:183" x14ac:dyDescent="0.35">
      <c r="FW21276" s="128"/>
      <c r="FX21276" s="128"/>
      <c r="FY21276" s="129"/>
      <c r="GA21276" s="128"/>
    </row>
    <row r="21277" spans="179:183" x14ac:dyDescent="0.35">
      <c r="FW21277" s="128"/>
      <c r="FX21277" s="128"/>
      <c r="FY21277" s="129"/>
      <c r="GA21277" s="128"/>
    </row>
    <row r="21278" spans="179:183" x14ac:dyDescent="0.35">
      <c r="FW21278" s="128"/>
      <c r="FX21278" s="128"/>
      <c r="FY21278" s="129"/>
      <c r="GA21278" s="128"/>
    </row>
    <row r="21279" spans="179:183" x14ac:dyDescent="0.35">
      <c r="FW21279" s="128"/>
      <c r="FX21279" s="128"/>
      <c r="FY21279" s="129"/>
      <c r="GA21279" s="128"/>
    </row>
    <row r="21280" spans="179:183" x14ac:dyDescent="0.35">
      <c r="FW21280" s="128"/>
      <c r="FX21280" s="128"/>
      <c r="FY21280" s="129"/>
      <c r="GA21280" s="128"/>
    </row>
    <row r="21281" spans="179:183" x14ac:dyDescent="0.35">
      <c r="FW21281" s="128"/>
      <c r="FX21281" s="128"/>
      <c r="FY21281" s="129"/>
      <c r="GA21281" s="128"/>
    </row>
    <row r="21282" spans="179:183" x14ac:dyDescent="0.35">
      <c r="FW21282" s="128"/>
      <c r="FX21282" s="128"/>
      <c r="FY21282" s="129"/>
      <c r="GA21282" s="128"/>
    </row>
    <row r="21283" spans="179:183" x14ac:dyDescent="0.35">
      <c r="FW21283" s="128"/>
      <c r="FX21283" s="128"/>
      <c r="FY21283" s="129"/>
      <c r="GA21283" s="128"/>
    </row>
    <row r="21284" spans="179:183" x14ac:dyDescent="0.35">
      <c r="FW21284" s="128"/>
      <c r="FX21284" s="128"/>
      <c r="FY21284" s="129"/>
      <c r="GA21284" s="128"/>
    </row>
    <row r="21285" spans="179:183" x14ac:dyDescent="0.35">
      <c r="FW21285" s="128"/>
      <c r="FX21285" s="128"/>
      <c r="FY21285" s="129"/>
      <c r="GA21285" s="128"/>
    </row>
    <row r="21286" spans="179:183" x14ac:dyDescent="0.35">
      <c r="FW21286" s="128"/>
      <c r="FX21286" s="128"/>
      <c r="FY21286" s="129"/>
      <c r="GA21286" s="128"/>
    </row>
    <row r="21287" spans="179:183" x14ac:dyDescent="0.35">
      <c r="FW21287" s="128"/>
      <c r="FX21287" s="128"/>
      <c r="FY21287" s="129"/>
      <c r="GA21287" s="128"/>
    </row>
    <row r="21288" spans="179:183" x14ac:dyDescent="0.35">
      <c r="FW21288" s="128"/>
      <c r="FX21288" s="128"/>
      <c r="FY21288" s="129"/>
      <c r="GA21288" s="128"/>
    </row>
    <row r="21289" spans="179:183" x14ac:dyDescent="0.35">
      <c r="FW21289" s="128"/>
      <c r="FX21289" s="128"/>
      <c r="FY21289" s="129"/>
      <c r="GA21289" s="128"/>
    </row>
    <row r="21290" spans="179:183" x14ac:dyDescent="0.35">
      <c r="FW21290" s="128"/>
      <c r="FX21290" s="128"/>
      <c r="FY21290" s="129"/>
      <c r="GA21290" s="128"/>
    </row>
    <row r="21291" spans="179:183" x14ac:dyDescent="0.35">
      <c r="FW21291" s="128"/>
      <c r="FX21291" s="128"/>
      <c r="FY21291" s="129"/>
      <c r="GA21291" s="128"/>
    </row>
    <row r="21292" spans="179:183" x14ac:dyDescent="0.35">
      <c r="FW21292" s="128"/>
      <c r="FX21292" s="128"/>
      <c r="FY21292" s="129"/>
      <c r="GA21292" s="128"/>
    </row>
    <row r="21293" spans="179:183" x14ac:dyDescent="0.35">
      <c r="FW21293" s="128"/>
      <c r="FX21293" s="128"/>
      <c r="FY21293" s="129"/>
      <c r="GA21293" s="128"/>
    </row>
    <row r="21294" spans="179:183" x14ac:dyDescent="0.35">
      <c r="FW21294" s="128"/>
      <c r="FX21294" s="128"/>
      <c r="FY21294" s="129"/>
      <c r="GA21294" s="128"/>
    </row>
    <row r="21295" spans="179:183" x14ac:dyDescent="0.35">
      <c r="FW21295" s="128"/>
      <c r="FX21295" s="128"/>
      <c r="FY21295" s="129"/>
      <c r="GA21295" s="128"/>
    </row>
    <row r="21296" spans="179:183" x14ac:dyDescent="0.35">
      <c r="FW21296" s="128"/>
      <c r="FX21296" s="128"/>
      <c r="FY21296" s="129"/>
      <c r="GA21296" s="128"/>
    </row>
    <row r="21297" spans="179:183" x14ac:dyDescent="0.35">
      <c r="FW21297" s="128"/>
      <c r="FX21297" s="128"/>
      <c r="FY21297" s="129"/>
      <c r="GA21297" s="128"/>
    </row>
    <row r="21298" spans="179:183" x14ac:dyDescent="0.35">
      <c r="FW21298" s="128"/>
      <c r="FX21298" s="128"/>
      <c r="FY21298" s="129"/>
      <c r="GA21298" s="128"/>
    </row>
    <row r="21299" spans="179:183" x14ac:dyDescent="0.35">
      <c r="FW21299" s="128"/>
      <c r="FX21299" s="128"/>
      <c r="FY21299" s="129"/>
      <c r="GA21299" s="128"/>
    </row>
    <row r="21300" spans="179:183" x14ac:dyDescent="0.35">
      <c r="FW21300" s="128"/>
      <c r="FX21300" s="128"/>
      <c r="FY21300" s="129"/>
      <c r="GA21300" s="128"/>
    </row>
    <row r="21301" spans="179:183" x14ac:dyDescent="0.35">
      <c r="FW21301" s="128"/>
      <c r="FX21301" s="128"/>
      <c r="FY21301" s="129"/>
      <c r="GA21301" s="128"/>
    </row>
    <row r="21302" spans="179:183" x14ac:dyDescent="0.35">
      <c r="FW21302" s="128"/>
      <c r="FX21302" s="128"/>
      <c r="FY21302" s="129"/>
      <c r="GA21302" s="128"/>
    </row>
    <row r="21303" spans="179:183" x14ac:dyDescent="0.35">
      <c r="FW21303" s="128"/>
      <c r="FX21303" s="128"/>
      <c r="FY21303" s="129"/>
      <c r="GA21303" s="128"/>
    </row>
    <row r="21304" spans="179:183" x14ac:dyDescent="0.35">
      <c r="FW21304" s="128"/>
      <c r="FX21304" s="128"/>
      <c r="FY21304" s="129"/>
      <c r="GA21304" s="128"/>
    </row>
    <row r="21305" spans="179:183" x14ac:dyDescent="0.35">
      <c r="FW21305" s="128"/>
      <c r="FX21305" s="128"/>
      <c r="FY21305" s="129"/>
      <c r="GA21305" s="128"/>
    </row>
    <row r="21306" spans="179:183" x14ac:dyDescent="0.35">
      <c r="FW21306" s="128"/>
      <c r="FX21306" s="128"/>
      <c r="FY21306" s="129"/>
      <c r="GA21306" s="128"/>
    </row>
    <row r="21307" spans="179:183" x14ac:dyDescent="0.35">
      <c r="FW21307" s="128"/>
      <c r="FX21307" s="128"/>
      <c r="FY21307" s="129"/>
      <c r="GA21307" s="128"/>
    </row>
    <row r="21308" spans="179:183" x14ac:dyDescent="0.35">
      <c r="FW21308" s="128"/>
      <c r="FX21308" s="128"/>
      <c r="FY21308" s="129"/>
      <c r="GA21308" s="128"/>
    </row>
    <row r="21309" spans="179:183" x14ac:dyDescent="0.35">
      <c r="FW21309" s="128"/>
      <c r="FX21309" s="128"/>
      <c r="FY21309" s="129"/>
      <c r="GA21309" s="128"/>
    </row>
    <row r="21310" spans="179:183" x14ac:dyDescent="0.35">
      <c r="FW21310" s="128"/>
      <c r="FX21310" s="128"/>
      <c r="FY21310" s="129"/>
      <c r="GA21310" s="128"/>
    </row>
    <row r="21311" spans="179:183" x14ac:dyDescent="0.35">
      <c r="FW21311" s="128"/>
      <c r="FX21311" s="128"/>
      <c r="FY21311" s="129"/>
      <c r="GA21311" s="128"/>
    </row>
    <row r="21312" spans="179:183" x14ac:dyDescent="0.35">
      <c r="FW21312" s="128"/>
      <c r="FX21312" s="128"/>
      <c r="FY21312" s="129"/>
      <c r="GA21312" s="128"/>
    </row>
    <row r="21313" spans="179:183" x14ac:dyDescent="0.35">
      <c r="FW21313" s="128"/>
      <c r="FX21313" s="128"/>
      <c r="FY21313" s="129"/>
      <c r="GA21313" s="128"/>
    </row>
    <row r="21314" spans="179:183" x14ac:dyDescent="0.35">
      <c r="FW21314" s="128"/>
      <c r="FX21314" s="128"/>
      <c r="FY21314" s="129"/>
      <c r="GA21314" s="128"/>
    </row>
    <row r="21315" spans="179:183" x14ac:dyDescent="0.35">
      <c r="FW21315" s="128"/>
      <c r="FX21315" s="128"/>
      <c r="FY21315" s="129"/>
      <c r="GA21315" s="128"/>
    </row>
    <row r="21316" spans="179:183" x14ac:dyDescent="0.35">
      <c r="FW21316" s="128"/>
      <c r="FX21316" s="128"/>
      <c r="FY21316" s="129"/>
      <c r="GA21316" s="128"/>
    </row>
    <row r="21317" spans="179:183" x14ac:dyDescent="0.35">
      <c r="FW21317" s="128"/>
      <c r="FX21317" s="128"/>
      <c r="FY21317" s="129"/>
      <c r="GA21317" s="128"/>
    </row>
    <row r="21318" spans="179:183" x14ac:dyDescent="0.35">
      <c r="FW21318" s="128"/>
      <c r="FX21318" s="128"/>
      <c r="FY21318" s="129"/>
      <c r="GA21318" s="128"/>
    </row>
    <row r="21319" spans="179:183" x14ac:dyDescent="0.35">
      <c r="FW21319" s="128"/>
      <c r="FX21319" s="128"/>
      <c r="FY21319" s="129"/>
      <c r="GA21319" s="128"/>
    </row>
    <row r="21320" spans="179:183" x14ac:dyDescent="0.35">
      <c r="FW21320" s="128"/>
      <c r="FX21320" s="128"/>
      <c r="FY21320" s="129"/>
      <c r="GA21320" s="128"/>
    </row>
    <row r="21321" spans="179:183" x14ac:dyDescent="0.35">
      <c r="FW21321" s="128"/>
      <c r="FX21321" s="128"/>
      <c r="FY21321" s="129"/>
      <c r="GA21321" s="128"/>
    </row>
    <row r="21322" spans="179:183" x14ac:dyDescent="0.35">
      <c r="FW21322" s="128"/>
      <c r="FX21322" s="128"/>
      <c r="FY21322" s="129"/>
      <c r="GA21322" s="128"/>
    </row>
    <row r="21323" spans="179:183" x14ac:dyDescent="0.35">
      <c r="FW21323" s="128"/>
      <c r="FX21323" s="128"/>
      <c r="FY21323" s="129"/>
      <c r="GA21323" s="128"/>
    </row>
    <row r="21324" spans="179:183" x14ac:dyDescent="0.35">
      <c r="FW21324" s="128"/>
      <c r="FX21324" s="128"/>
      <c r="FY21324" s="129"/>
      <c r="GA21324" s="128"/>
    </row>
    <row r="21325" spans="179:183" x14ac:dyDescent="0.35">
      <c r="FW21325" s="128"/>
      <c r="FX21325" s="128"/>
      <c r="FY21325" s="129"/>
      <c r="GA21325" s="128"/>
    </row>
    <row r="21326" spans="179:183" x14ac:dyDescent="0.35">
      <c r="FW21326" s="128"/>
      <c r="FX21326" s="128"/>
      <c r="FY21326" s="129"/>
      <c r="GA21326" s="128"/>
    </row>
    <row r="21327" spans="179:183" x14ac:dyDescent="0.35">
      <c r="FW21327" s="128"/>
      <c r="FX21327" s="128"/>
      <c r="FY21327" s="129"/>
      <c r="GA21327" s="128"/>
    </row>
    <row r="21328" spans="179:183" x14ac:dyDescent="0.35">
      <c r="FW21328" s="128"/>
      <c r="FX21328" s="128"/>
      <c r="FY21328" s="129"/>
      <c r="GA21328" s="128"/>
    </row>
    <row r="21329" spans="179:183" x14ac:dyDescent="0.35">
      <c r="FW21329" s="128"/>
      <c r="FX21329" s="128"/>
      <c r="FY21329" s="129"/>
      <c r="GA21329" s="128"/>
    </row>
    <row r="21330" spans="179:183" x14ac:dyDescent="0.35">
      <c r="FW21330" s="128"/>
      <c r="FX21330" s="128"/>
      <c r="FY21330" s="129"/>
      <c r="GA21330" s="128"/>
    </row>
    <row r="21331" spans="179:183" x14ac:dyDescent="0.35">
      <c r="FW21331" s="128"/>
      <c r="FX21331" s="128"/>
      <c r="FY21331" s="129"/>
      <c r="GA21331" s="128"/>
    </row>
    <row r="21332" spans="179:183" x14ac:dyDescent="0.35">
      <c r="FW21332" s="128"/>
      <c r="FX21332" s="128"/>
      <c r="FY21332" s="129"/>
      <c r="GA21332" s="128"/>
    </row>
    <row r="21333" spans="179:183" x14ac:dyDescent="0.35">
      <c r="FW21333" s="128"/>
      <c r="FX21333" s="128"/>
      <c r="FY21333" s="129"/>
      <c r="GA21333" s="128"/>
    </row>
    <row r="21334" spans="179:183" x14ac:dyDescent="0.35">
      <c r="FW21334" s="128"/>
      <c r="FX21334" s="128"/>
      <c r="FY21334" s="129"/>
      <c r="GA21334" s="128"/>
    </row>
    <row r="21335" spans="179:183" x14ac:dyDescent="0.35">
      <c r="FW21335" s="128"/>
      <c r="FX21335" s="128"/>
      <c r="FY21335" s="129"/>
      <c r="GA21335" s="128"/>
    </row>
    <row r="21336" spans="179:183" x14ac:dyDescent="0.35">
      <c r="FW21336" s="128"/>
      <c r="FX21336" s="128"/>
      <c r="FY21336" s="129"/>
      <c r="GA21336" s="128"/>
    </row>
    <row r="21337" spans="179:183" x14ac:dyDescent="0.35">
      <c r="FW21337" s="128"/>
      <c r="FX21337" s="128"/>
      <c r="FY21337" s="129"/>
      <c r="GA21337" s="128"/>
    </row>
    <row r="21338" spans="179:183" x14ac:dyDescent="0.35">
      <c r="FW21338" s="128"/>
      <c r="FX21338" s="128"/>
      <c r="FY21338" s="129"/>
      <c r="GA21338" s="128"/>
    </row>
    <row r="21339" spans="179:183" x14ac:dyDescent="0.35">
      <c r="FW21339" s="128"/>
      <c r="FX21339" s="128"/>
      <c r="FY21339" s="129"/>
      <c r="GA21339" s="128"/>
    </row>
    <row r="21340" spans="179:183" x14ac:dyDescent="0.35">
      <c r="FW21340" s="128"/>
      <c r="FX21340" s="128"/>
      <c r="FY21340" s="129"/>
      <c r="GA21340" s="128"/>
    </row>
    <row r="21341" spans="179:183" x14ac:dyDescent="0.35">
      <c r="FW21341" s="128"/>
      <c r="FX21341" s="128"/>
      <c r="FY21341" s="129"/>
      <c r="GA21341" s="128"/>
    </row>
    <row r="21342" spans="179:183" x14ac:dyDescent="0.35">
      <c r="FW21342" s="128"/>
      <c r="FX21342" s="128"/>
      <c r="FY21342" s="129"/>
      <c r="GA21342" s="128"/>
    </row>
    <row r="21343" spans="179:183" x14ac:dyDescent="0.35">
      <c r="FW21343" s="128"/>
      <c r="FX21343" s="128"/>
      <c r="FY21343" s="129"/>
      <c r="GA21343" s="128"/>
    </row>
    <row r="21344" spans="179:183" x14ac:dyDescent="0.35">
      <c r="FW21344" s="128"/>
      <c r="FX21344" s="128"/>
      <c r="FY21344" s="129"/>
      <c r="GA21344" s="128"/>
    </row>
    <row r="21345" spans="179:183" x14ac:dyDescent="0.35">
      <c r="FW21345" s="128"/>
      <c r="FX21345" s="128"/>
      <c r="FY21345" s="129"/>
      <c r="GA21345" s="128"/>
    </row>
    <row r="21346" spans="179:183" x14ac:dyDescent="0.35">
      <c r="FW21346" s="128"/>
      <c r="FX21346" s="128"/>
      <c r="FY21346" s="129"/>
      <c r="GA21346" s="128"/>
    </row>
    <row r="21347" spans="179:183" x14ac:dyDescent="0.35">
      <c r="FW21347" s="128"/>
      <c r="FX21347" s="128"/>
      <c r="FY21347" s="129"/>
      <c r="GA21347" s="128"/>
    </row>
    <row r="21348" spans="179:183" x14ac:dyDescent="0.35">
      <c r="FW21348" s="128"/>
      <c r="FX21348" s="128"/>
      <c r="FY21348" s="129"/>
      <c r="GA21348" s="128"/>
    </row>
    <row r="21349" spans="179:183" x14ac:dyDescent="0.35">
      <c r="FW21349" s="128"/>
      <c r="FX21349" s="128"/>
      <c r="FY21349" s="129"/>
      <c r="GA21349" s="128"/>
    </row>
    <row r="21350" spans="179:183" x14ac:dyDescent="0.35">
      <c r="FW21350" s="128"/>
      <c r="FX21350" s="128"/>
      <c r="FY21350" s="129"/>
      <c r="GA21350" s="128"/>
    </row>
    <row r="21351" spans="179:183" x14ac:dyDescent="0.35">
      <c r="FW21351" s="128"/>
      <c r="FX21351" s="128"/>
      <c r="FY21351" s="129"/>
      <c r="GA21351" s="128"/>
    </row>
    <row r="21352" spans="179:183" x14ac:dyDescent="0.35">
      <c r="FW21352" s="128"/>
      <c r="FX21352" s="128"/>
      <c r="FY21352" s="129"/>
      <c r="GA21352" s="128"/>
    </row>
    <row r="21353" spans="179:183" x14ac:dyDescent="0.35">
      <c r="FW21353" s="128"/>
      <c r="FX21353" s="128"/>
      <c r="FY21353" s="129"/>
      <c r="GA21353" s="128"/>
    </row>
    <row r="21354" spans="179:183" x14ac:dyDescent="0.35">
      <c r="FW21354" s="128"/>
      <c r="FX21354" s="128"/>
      <c r="FY21354" s="129"/>
      <c r="GA21354" s="128"/>
    </row>
    <row r="21355" spans="179:183" x14ac:dyDescent="0.35">
      <c r="FW21355" s="128"/>
      <c r="FX21355" s="128"/>
      <c r="FY21355" s="129"/>
      <c r="GA21355" s="128"/>
    </row>
    <row r="21356" spans="179:183" x14ac:dyDescent="0.35">
      <c r="FW21356" s="128"/>
      <c r="FX21356" s="128"/>
      <c r="FY21356" s="129"/>
      <c r="GA21356" s="128"/>
    </row>
    <row r="21357" spans="179:183" x14ac:dyDescent="0.35">
      <c r="FW21357" s="128"/>
      <c r="FX21357" s="128"/>
      <c r="FY21357" s="129"/>
      <c r="GA21357" s="128"/>
    </row>
    <row r="21358" spans="179:183" x14ac:dyDescent="0.35">
      <c r="FW21358" s="128"/>
      <c r="FX21358" s="128"/>
      <c r="FY21358" s="129"/>
      <c r="GA21358" s="128"/>
    </row>
    <row r="21359" spans="179:183" x14ac:dyDescent="0.35">
      <c r="FW21359" s="128"/>
      <c r="FX21359" s="128"/>
      <c r="FY21359" s="129"/>
      <c r="GA21359" s="128"/>
    </row>
    <row r="21360" spans="179:183" x14ac:dyDescent="0.35">
      <c r="FW21360" s="128"/>
      <c r="FX21360" s="128"/>
      <c r="FY21360" s="129"/>
      <c r="GA21360" s="128"/>
    </row>
    <row r="21361" spans="179:183" x14ac:dyDescent="0.35">
      <c r="FW21361" s="128"/>
      <c r="FX21361" s="128"/>
      <c r="FY21361" s="129"/>
      <c r="GA21361" s="128"/>
    </row>
    <row r="21362" spans="179:183" x14ac:dyDescent="0.35">
      <c r="FW21362" s="128"/>
      <c r="FX21362" s="128"/>
      <c r="FY21362" s="129"/>
      <c r="GA21362" s="128"/>
    </row>
    <row r="21363" spans="179:183" x14ac:dyDescent="0.35">
      <c r="FW21363" s="128"/>
      <c r="FX21363" s="128"/>
      <c r="FY21363" s="129"/>
      <c r="GA21363" s="128"/>
    </row>
    <row r="21364" spans="179:183" x14ac:dyDescent="0.35">
      <c r="FW21364" s="128"/>
      <c r="FX21364" s="128"/>
      <c r="FY21364" s="129"/>
      <c r="GA21364" s="128"/>
    </row>
    <row r="21365" spans="179:183" x14ac:dyDescent="0.35">
      <c r="FW21365" s="128"/>
      <c r="FX21365" s="128"/>
      <c r="FY21365" s="129"/>
      <c r="GA21365" s="128"/>
    </row>
    <row r="21366" spans="179:183" x14ac:dyDescent="0.35">
      <c r="FW21366" s="128"/>
      <c r="FX21366" s="128"/>
      <c r="FY21366" s="129"/>
      <c r="GA21366" s="128"/>
    </row>
    <row r="21367" spans="179:183" x14ac:dyDescent="0.35">
      <c r="FW21367" s="128"/>
      <c r="FX21367" s="128"/>
      <c r="FY21367" s="129"/>
      <c r="GA21367" s="128"/>
    </row>
    <row r="21368" spans="179:183" x14ac:dyDescent="0.35">
      <c r="FW21368" s="128"/>
      <c r="FX21368" s="128"/>
      <c r="FY21368" s="129"/>
      <c r="GA21368" s="128"/>
    </row>
    <row r="21369" spans="179:183" x14ac:dyDescent="0.35">
      <c r="FW21369" s="128"/>
      <c r="FX21369" s="128"/>
      <c r="FY21369" s="129"/>
      <c r="GA21369" s="128"/>
    </row>
    <row r="21370" spans="179:183" x14ac:dyDescent="0.35">
      <c r="FW21370" s="128"/>
      <c r="FX21370" s="128"/>
      <c r="FY21370" s="129"/>
      <c r="GA21370" s="128"/>
    </row>
    <row r="21371" spans="179:183" x14ac:dyDescent="0.35">
      <c r="FW21371" s="128"/>
      <c r="FX21371" s="128"/>
      <c r="FY21371" s="129"/>
      <c r="GA21371" s="128"/>
    </row>
    <row r="21372" spans="179:183" x14ac:dyDescent="0.35">
      <c r="FW21372" s="128"/>
      <c r="FX21372" s="128"/>
      <c r="FY21372" s="129"/>
      <c r="GA21372" s="128"/>
    </row>
    <row r="21373" spans="179:183" x14ac:dyDescent="0.35">
      <c r="FW21373" s="128"/>
      <c r="FX21373" s="128"/>
      <c r="FY21373" s="129"/>
      <c r="GA21373" s="128"/>
    </row>
    <row r="21374" spans="179:183" x14ac:dyDescent="0.35">
      <c r="FW21374" s="128"/>
      <c r="FX21374" s="128"/>
      <c r="FY21374" s="129"/>
      <c r="GA21374" s="128"/>
    </row>
    <row r="21375" spans="179:183" x14ac:dyDescent="0.35">
      <c r="FW21375" s="128"/>
      <c r="FX21375" s="128"/>
      <c r="FY21375" s="129"/>
      <c r="GA21375" s="128"/>
    </row>
    <row r="21376" spans="179:183" x14ac:dyDescent="0.35">
      <c r="FW21376" s="128"/>
      <c r="FX21376" s="128"/>
      <c r="FY21376" s="129"/>
      <c r="GA21376" s="128"/>
    </row>
    <row r="21377" spans="179:183" x14ac:dyDescent="0.35">
      <c r="FW21377" s="128"/>
      <c r="FX21377" s="128"/>
      <c r="FY21377" s="129"/>
      <c r="GA21377" s="128"/>
    </row>
    <row r="21378" spans="179:183" x14ac:dyDescent="0.35">
      <c r="FW21378" s="128"/>
      <c r="FX21378" s="128"/>
      <c r="FY21378" s="129"/>
      <c r="GA21378" s="128"/>
    </row>
    <row r="21379" spans="179:183" x14ac:dyDescent="0.35">
      <c r="FW21379" s="128"/>
      <c r="FX21379" s="128"/>
      <c r="FY21379" s="129"/>
      <c r="GA21379" s="128"/>
    </row>
    <row r="21380" spans="179:183" x14ac:dyDescent="0.35">
      <c r="FW21380" s="128"/>
      <c r="FX21380" s="128"/>
      <c r="FY21380" s="129"/>
      <c r="GA21380" s="128"/>
    </row>
    <row r="21381" spans="179:183" x14ac:dyDescent="0.35">
      <c r="FW21381" s="128"/>
      <c r="FX21381" s="128"/>
      <c r="FY21381" s="129"/>
      <c r="GA21381" s="128"/>
    </row>
    <row r="21382" spans="179:183" x14ac:dyDescent="0.35">
      <c r="FW21382" s="128"/>
      <c r="FX21382" s="128"/>
      <c r="FY21382" s="129"/>
      <c r="GA21382" s="128"/>
    </row>
    <row r="21383" spans="179:183" x14ac:dyDescent="0.35">
      <c r="FW21383" s="128"/>
      <c r="FX21383" s="128"/>
      <c r="FY21383" s="129"/>
      <c r="GA21383" s="128"/>
    </row>
    <row r="21384" spans="179:183" x14ac:dyDescent="0.35">
      <c r="FW21384" s="128"/>
      <c r="FX21384" s="128"/>
      <c r="FY21384" s="129"/>
      <c r="GA21384" s="128"/>
    </row>
    <row r="21385" spans="179:183" x14ac:dyDescent="0.35">
      <c r="FW21385" s="128"/>
      <c r="FX21385" s="128"/>
      <c r="FY21385" s="129"/>
      <c r="GA21385" s="128"/>
    </row>
    <row r="21386" spans="179:183" x14ac:dyDescent="0.35">
      <c r="FW21386" s="128"/>
      <c r="FX21386" s="128"/>
      <c r="FY21386" s="129"/>
      <c r="GA21386" s="128"/>
    </row>
    <row r="21387" spans="179:183" x14ac:dyDescent="0.35">
      <c r="FW21387" s="128"/>
      <c r="FX21387" s="128"/>
      <c r="FY21387" s="129"/>
      <c r="GA21387" s="128"/>
    </row>
    <row r="21388" spans="179:183" x14ac:dyDescent="0.35">
      <c r="FW21388" s="128"/>
      <c r="FX21388" s="128"/>
      <c r="FY21388" s="129"/>
      <c r="GA21388" s="128"/>
    </row>
    <row r="21389" spans="179:183" x14ac:dyDescent="0.35">
      <c r="FW21389" s="128"/>
      <c r="FX21389" s="128"/>
      <c r="FY21389" s="129"/>
      <c r="GA21389" s="128"/>
    </row>
    <row r="21390" spans="179:183" x14ac:dyDescent="0.35">
      <c r="FW21390" s="128"/>
      <c r="FX21390" s="128"/>
      <c r="FY21390" s="129"/>
      <c r="GA21390" s="128"/>
    </row>
    <row r="21391" spans="179:183" x14ac:dyDescent="0.35">
      <c r="FW21391" s="128"/>
      <c r="FX21391" s="128"/>
      <c r="FY21391" s="129"/>
      <c r="GA21391" s="128"/>
    </row>
    <row r="21392" spans="179:183" x14ac:dyDescent="0.35">
      <c r="FW21392" s="128"/>
      <c r="FX21392" s="128"/>
      <c r="FY21392" s="129"/>
      <c r="GA21392" s="128"/>
    </row>
    <row r="21393" spans="179:183" x14ac:dyDescent="0.35">
      <c r="FW21393" s="128"/>
      <c r="FX21393" s="128"/>
      <c r="FY21393" s="129"/>
      <c r="GA21393" s="128"/>
    </row>
    <row r="21394" spans="179:183" x14ac:dyDescent="0.35">
      <c r="FW21394" s="128"/>
      <c r="FX21394" s="128"/>
      <c r="FY21394" s="129"/>
      <c r="GA21394" s="128"/>
    </row>
    <row r="21395" spans="179:183" x14ac:dyDescent="0.35">
      <c r="FW21395" s="128"/>
      <c r="FX21395" s="128"/>
      <c r="FY21395" s="129"/>
      <c r="GA21395" s="128"/>
    </row>
    <row r="21396" spans="179:183" x14ac:dyDescent="0.35">
      <c r="FW21396" s="128"/>
      <c r="FX21396" s="128"/>
      <c r="FY21396" s="129"/>
      <c r="GA21396" s="128"/>
    </row>
    <row r="21397" spans="179:183" x14ac:dyDescent="0.35">
      <c r="FW21397" s="128"/>
      <c r="FX21397" s="128"/>
      <c r="FY21397" s="129"/>
      <c r="GA21397" s="128"/>
    </row>
    <row r="21398" spans="179:183" x14ac:dyDescent="0.35">
      <c r="FW21398" s="128"/>
      <c r="FX21398" s="128"/>
      <c r="FY21398" s="129"/>
      <c r="GA21398" s="128"/>
    </row>
    <row r="21399" spans="179:183" x14ac:dyDescent="0.35">
      <c r="FW21399" s="128"/>
      <c r="FX21399" s="128"/>
      <c r="FY21399" s="129"/>
      <c r="GA21399" s="128"/>
    </row>
    <row r="21400" spans="179:183" x14ac:dyDescent="0.35">
      <c r="FW21400" s="128"/>
      <c r="FX21400" s="128"/>
      <c r="FY21400" s="129"/>
      <c r="GA21400" s="128"/>
    </row>
    <row r="21401" spans="179:183" x14ac:dyDescent="0.35">
      <c r="FW21401" s="128"/>
      <c r="FX21401" s="128"/>
      <c r="FY21401" s="129"/>
      <c r="GA21401" s="128"/>
    </row>
    <row r="21402" spans="179:183" x14ac:dyDescent="0.35">
      <c r="FW21402" s="128"/>
      <c r="FX21402" s="128"/>
      <c r="FY21402" s="129"/>
      <c r="GA21402" s="128"/>
    </row>
    <row r="21403" spans="179:183" x14ac:dyDescent="0.35">
      <c r="FW21403" s="128"/>
      <c r="FX21403" s="128"/>
      <c r="FY21403" s="129"/>
      <c r="GA21403" s="128"/>
    </row>
    <row r="21404" spans="179:183" x14ac:dyDescent="0.35">
      <c r="FW21404" s="128"/>
      <c r="FX21404" s="128"/>
      <c r="FY21404" s="129"/>
      <c r="GA21404" s="128"/>
    </row>
    <row r="21405" spans="179:183" x14ac:dyDescent="0.35">
      <c r="FW21405" s="128"/>
      <c r="FX21405" s="128"/>
      <c r="FY21405" s="129"/>
      <c r="GA21405" s="128"/>
    </row>
    <row r="21406" spans="179:183" x14ac:dyDescent="0.35">
      <c r="FW21406" s="128"/>
      <c r="FX21406" s="128"/>
      <c r="FY21406" s="129"/>
      <c r="GA21406" s="128"/>
    </row>
    <row r="21407" spans="179:183" x14ac:dyDescent="0.35">
      <c r="FW21407" s="128"/>
      <c r="FX21407" s="128"/>
      <c r="FY21407" s="129"/>
      <c r="GA21407" s="128"/>
    </row>
    <row r="21408" spans="179:183" x14ac:dyDescent="0.35">
      <c r="FW21408" s="128"/>
      <c r="FX21408" s="128"/>
      <c r="FY21408" s="129"/>
      <c r="GA21408" s="128"/>
    </row>
    <row r="21409" spans="179:183" x14ac:dyDescent="0.35">
      <c r="FW21409" s="128"/>
      <c r="FX21409" s="128"/>
      <c r="FY21409" s="129"/>
      <c r="GA21409" s="128"/>
    </row>
    <row r="21410" spans="179:183" x14ac:dyDescent="0.35">
      <c r="FW21410" s="128"/>
      <c r="FX21410" s="128"/>
      <c r="FY21410" s="129"/>
      <c r="GA21410" s="128"/>
    </row>
    <row r="21411" spans="179:183" x14ac:dyDescent="0.35">
      <c r="FW21411" s="128"/>
      <c r="FX21411" s="128"/>
      <c r="FY21411" s="129"/>
      <c r="GA21411" s="128"/>
    </row>
    <row r="21412" spans="179:183" x14ac:dyDescent="0.35">
      <c r="FW21412" s="128"/>
      <c r="FX21412" s="128"/>
      <c r="FY21412" s="129"/>
      <c r="GA21412" s="128"/>
    </row>
    <row r="21413" spans="179:183" x14ac:dyDescent="0.35">
      <c r="FW21413" s="128"/>
      <c r="FX21413" s="128"/>
      <c r="FY21413" s="129"/>
      <c r="GA21413" s="128"/>
    </row>
    <row r="21414" spans="179:183" x14ac:dyDescent="0.35">
      <c r="FW21414" s="128"/>
      <c r="FX21414" s="128"/>
      <c r="FY21414" s="129"/>
      <c r="GA21414" s="128"/>
    </row>
    <row r="21415" spans="179:183" x14ac:dyDescent="0.35">
      <c r="FW21415" s="128"/>
      <c r="FX21415" s="128"/>
      <c r="FY21415" s="129"/>
      <c r="GA21415" s="128"/>
    </row>
    <row r="21416" spans="179:183" x14ac:dyDescent="0.35">
      <c r="FW21416" s="128"/>
      <c r="FX21416" s="128"/>
      <c r="FY21416" s="129"/>
      <c r="GA21416" s="128"/>
    </row>
    <row r="21417" spans="179:183" x14ac:dyDescent="0.35">
      <c r="FW21417" s="128"/>
      <c r="FX21417" s="128"/>
      <c r="FY21417" s="129"/>
      <c r="GA21417" s="128"/>
    </row>
    <row r="21418" spans="179:183" x14ac:dyDescent="0.35">
      <c r="FW21418" s="128"/>
      <c r="FX21418" s="128"/>
      <c r="FY21418" s="129"/>
      <c r="GA21418" s="128"/>
    </row>
    <row r="21419" spans="179:183" x14ac:dyDescent="0.35">
      <c r="FW21419" s="128"/>
      <c r="FX21419" s="128"/>
      <c r="FY21419" s="129"/>
      <c r="GA21419" s="128"/>
    </row>
    <row r="21420" spans="179:183" x14ac:dyDescent="0.35">
      <c r="FW21420" s="128"/>
      <c r="FX21420" s="128"/>
      <c r="FY21420" s="129"/>
      <c r="GA21420" s="128"/>
    </row>
    <row r="21421" spans="179:183" x14ac:dyDescent="0.35">
      <c r="FW21421" s="128"/>
      <c r="FX21421" s="128"/>
      <c r="FY21421" s="129"/>
      <c r="GA21421" s="128"/>
    </row>
    <row r="21422" spans="179:183" x14ac:dyDescent="0.35">
      <c r="FW21422" s="128"/>
      <c r="FX21422" s="128"/>
      <c r="FY21422" s="129"/>
      <c r="GA21422" s="128"/>
    </row>
    <row r="21423" spans="179:183" x14ac:dyDescent="0.35">
      <c r="FW21423" s="128"/>
      <c r="FX21423" s="128"/>
      <c r="FY21423" s="129"/>
      <c r="GA21423" s="128"/>
    </row>
    <row r="21424" spans="179:183" x14ac:dyDescent="0.35">
      <c r="FW21424" s="128"/>
      <c r="FX21424" s="128"/>
      <c r="FY21424" s="129"/>
      <c r="GA21424" s="128"/>
    </row>
    <row r="21425" spans="179:183" x14ac:dyDescent="0.35">
      <c r="FW21425" s="128"/>
      <c r="FX21425" s="128"/>
      <c r="FY21425" s="129"/>
      <c r="GA21425" s="128"/>
    </row>
    <row r="21426" spans="179:183" x14ac:dyDescent="0.35">
      <c r="FW21426" s="128"/>
      <c r="FX21426" s="128"/>
      <c r="FY21426" s="129"/>
      <c r="GA21426" s="128"/>
    </row>
    <row r="21427" spans="179:183" x14ac:dyDescent="0.35">
      <c r="FW21427" s="128"/>
      <c r="FX21427" s="128"/>
      <c r="FY21427" s="129"/>
      <c r="GA21427" s="128"/>
    </row>
    <row r="21428" spans="179:183" x14ac:dyDescent="0.35">
      <c r="FW21428" s="128"/>
      <c r="FX21428" s="128"/>
      <c r="FY21428" s="129"/>
      <c r="GA21428" s="128"/>
    </row>
    <row r="21429" spans="179:183" x14ac:dyDescent="0.35">
      <c r="FW21429" s="128"/>
      <c r="FX21429" s="128"/>
      <c r="FY21429" s="129"/>
      <c r="GA21429" s="128"/>
    </row>
    <row r="21430" spans="179:183" x14ac:dyDescent="0.35">
      <c r="FW21430" s="128"/>
      <c r="FX21430" s="128"/>
      <c r="FY21430" s="129"/>
      <c r="GA21430" s="128"/>
    </row>
    <row r="21431" spans="179:183" x14ac:dyDescent="0.35">
      <c r="FW21431" s="128"/>
      <c r="FX21431" s="128"/>
      <c r="FY21431" s="129"/>
      <c r="GA21431" s="128"/>
    </row>
    <row r="21432" spans="179:183" x14ac:dyDescent="0.35">
      <c r="FW21432" s="128"/>
      <c r="FX21432" s="128"/>
      <c r="FY21432" s="129"/>
      <c r="GA21432" s="128"/>
    </row>
    <row r="21433" spans="179:183" x14ac:dyDescent="0.35">
      <c r="FW21433" s="128"/>
      <c r="FX21433" s="128"/>
      <c r="FY21433" s="129"/>
      <c r="GA21433" s="128"/>
    </row>
    <row r="21434" spans="179:183" x14ac:dyDescent="0.35">
      <c r="FW21434" s="128"/>
      <c r="FX21434" s="128"/>
      <c r="FY21434" s="129"/>
      <c r="GA21434" s="128"/>
    </row>
    <row r="21435" spans="179:183" x14ac:dyDescent="0.35">
      <c r="FW21435" s="128"/>
      <c r="FX21435" s="128"/>
      <c r="FY21435" s="129"/>
      <c r="GA21435" s="128"/>
    </row>
    <row r="21436" spans="179:183" x14ac:dyDescent="0.35">
      <c r="FW21436" s="128"/>
      <c r="FX21436" s="128"/>
      <c r="FY21436" s="129"/>
      <c r="GA21436" s="128"/>
    </row>
    <row r="21437" spans="179:183" x14ac:dyDescent="0.35">
      <c r="FW21437" s="128"/>
      <c r="FX21437" s="128"/>
      <c r="FY21437" s="129"/>
      <c r="GA21437" s="128"/>
    </row>
    <row r="21438" spans="179:183" x14ac:dyDescent="0.35">
      <c r="FW21438" s="128"/>
      <c r="FX21438" s="128"/>
      <c r="FY21438" s="129"/>
      <c r="GA21438" s="128"/>
    </row>
    <row r="21439" spans="179:183" x14ac:dyDescent="0.35">
      <c r="FW21439" s="128"/>
      <c r="FX21439" s="128"/>
      <c r="FY21439" s="129"/>
      <c r="GA21439" s="128"/>
    </row>
    <row r="21440" spans="179:183" x14ac:dyDescent="0.35">
      <c r="FW21440" s="128"/>
      <c r="FX21440" s="128"/>
      <c r="FY21440" s="129"/>
      <c r="GA21440" s="128"/>
    </row>
    <row r="21441" spans="179:183" x14ac:dyDescent="0.35">
      <c r="FW21441" s="128"/>
      <c r="FX21441" s="128"/>
      <c r="FY21441" s="129"/>
      <c r="GA21441" s="128"/>
    </row>
    <row r="21442" spans="179:183" x14ac:dyDescent="0.35">
      <c r="FW21442" s="128"/>
      <c r="FX21442" s="128"/>
      <c r="FY21442" s="129"/>
      <c r="GA21442" s="128"/>
    </row>
    <row r="21443" spans="179:183" x14ac:dyDescent="0.35">
      <c r="FW21443" s="128"/>
      <c r="FX21443" s="128"/>
      <c r="FY21443" s="129"/>
      <c r="GA21443" s="128"/>
    </row>
    <row r="21444" spans="179:183" x14ac:dyDescent="0.35">
      <c r="FW21444" s="128"/>
      <c r="FX21444" s="128"/>
      <c r="FY21444" s="129"/>
      <c r="GA21444" s="128"/>
    </row>
    <row r="21445" spans="179:183" x14ac:dyDescent="0.35">
      <c r="FW21445" s="128"/>
      <c r="FX21445" s="128"/>
      <c r="FY21445" s="129"/>
      <c r="GA21445" s="128"/>
    </row>
    <row r="21446" spans="179:183" x14ac:dyDescent="0.35">
      <c r="FW21446" s="128"/>
      <c r="FX21446" s="128"/>
      <c r="FY21446" s="129"/>
      <c r="GA21446" s="128"/>
    </row>
    <row r="21447" spans="179:183" x14ac:dyDescent="0.35">
      <c r="FW21447" s="128"/>
      <c r="FX21447" s="128"/>
      <c r="FY21447" s="129"/>
      <c r="GA21447" s="128"/>
    </row>
    <row r="21448" spans="179:183" x14ac:dyDescent="0.35">
      <c r="FW21448" s="128"/>
      <c r="FX21448" s="128"/>
      <c r="FY21448" s="129"/>
      <c r="GA21448" s="128"/>
    </row>
    <row r="21449" spans="179:183" x14ac:dyDescent="0.35">
      <c r="FW21449" s="128"/>
      <c r="FX21449" s="128"/>
      <c r="FY21449" s="129"/>
      <c r="GA21449" s="128"/>
    </row>
    <row r="21450" spans="179:183" x14ac:dyDescent="0.35">
      <c r="FW21450" s="128"/>
      <c r="FX21450" s="128"/>
      <c r="FY21450" s="129"/>
      <c r="GA21450" s="128"/>
    </row>
    <row r="21451" spans="179:183" x14ac:dyDescent="0.35">
      <c r="FW21451" s="128"/>
      <c r="FX21451" s="128"/>
      <c r="FY21451" s="129"/>
      <c r="GA21451" s="128"/>
    </row>
    <row r="21452" spans="179:183" x14ac:dyDescent="0.35">
      <c r="FW21452" s="128"/>
      <c r="FX21452" s="128"/>
      <c r="FY21452" s="129"/>
      <c r="GA21452" s="128"/>
    </row>
    <row r="21453" spans="179:183" x14ac:dyDescent="0.35">
      <c r="FW21453" s="128"/>
      <c r="FX21453" s="128"/>
      <c r="FY21453" s="129"/>
      <c r="GA21453" s="128"/>
    </row>
    <row r="21454" spans="179:183" x14ac:dyDescent="0.35">
      <c r="FW21454" s="128"/>
      <c r="FX21454" s="128"/>
      <c r="FY21454" s="129"/>
      <c r="GA21454" s="128"/>
    </row>
    <row r="21455" spans="179:183" x14ac:dyDescent="0.35">
      <c r="FW21455" s="128"/>
      <c r="FX21455" s="128"/>
      <c r="FY21455" s="129"/>
      <c r="GA21455" s="128"/>
    </row>
    <row r="21456" spans="179:183" x14ac:dyDescent="0.35">
      <c r="FW21456" s="128"/>
      <c r="FX21456" s="128"/>
      <c r="FY21456" s="129"/>
      <c r="GA21456" s="128"/>
    </row>
    <row r="21457" spans="179:183" x14ac:dyDescent="0.35">
      <c r="FW21457" s="128"/>
      <c r="FX21457" s="128"/>
      <c r="FY21457" s="129"/>
      <c r="GA21457" s="128"/>
    </row>
    <row r="21458" spans="179:183" x14ac:dyDescent="0.35">
      <c r="FW21458" s="128"/>
      <c r="FX21458" s="128"/>
      <c r="FY21458" s="129"/>
      <c r="GA21458" s="128"/>
    </row>
    <row r="21459" spans="179:183" x14ac:dyDescent="0.35">
      <c r="FW21459" s="128"/>
      <c r="FX21459" s="128"/>
      <c r="FY21459" s="129"/>
      <c r="GA21459" s="128"/>
    </row>
    <row r="21460" spans="179:183" x14ac:dyDescent="0.35">
      <c r="FW21460" s="128"/>
      <c r="FX21460" s="128"/>
      <c r="FY21460" s="129"/>
      <c r="GA21460" s="128"/>
    </row>
    <row r="21461" spans="179:183" x14ac:dyDescent="0.35">
      <c r="FW21461" s="128"/>
      <c r="FX21461" s="128"/>
      <c r="FY21461" s="129"/>
      <c r="GA21461" s="128"/>
    </row>
    <row r="21462" spans="179:183" x14ac:dyDescent="0.35">
      <c r="FW21462" s="128"/>
      <c r="FX21462" s="128"/>
      <c r="FY21462" s="129"/>
      <c r="GA21462" s="128"/>
    </row>
    <row r="21463" spans="179:183" x14ac:dyDescent="0.35">
      <c r="FW21463" s="128"/>
      <c r="FX21463" s="128"/>
      <c r="FY21463" s="129"/>
      <c r="GA21463" s="128"/>
    </row>
    <row r="21464" spans="179:183" x14ac:dyDescent="0.35">
      <c r="FW21464" s="128"/>
      <c r="FX21464" s="128"/>
      <c r="FY21464" s="129"/>
      <c r="GA21464" s="128"/>
    </row>
    <row r="21465" spans="179:183" x14ac:dyDescent="0.35">
      <c r="FW21465" s="128"/>
      <c r="FX21465" s="128"/>
      <c r="FY21465" s="129"/>
      <c r="GA21465" s="128"/>
    </row>
    <row r="21466" spans="179:183" x14ac:dyDescent="0.35">
      <c r="FW21466" s="128"/>
      <c r="FX21466" s="128"/>
      <c r="FY21466" s="129"/>
      <c r="GA21466" s="128"/>
    </row>
    <row r="21467" spans="179:183" x14ac:dyDescent="0.35">
      <c r="FW21467" s="128"/>
      <c r="FX21467" s="128"/>
      <c r="FY21467" s="129"/>
      <c r="GA21467" s="128"/>
    </row>
    <row r="21468" spans="179:183" x14ac:dyDescent="0.35">
      <c r="FW21468" s="128"/>
      <c r="FX21468" s="128"/>
      <c r="FY21468" s="129"/>
      <c r="GA21468" s="128"/>
    </row>
    <row r="21469" spans="179:183" x14ac:dyDescent="0.35">
      <c r="FW21469" s="128"/>
      <c r="FX21469" s="128"/>
      <c r="FY21469" s="129"/>
      <c r="GA21469" s="128"/>
    </row>
    <row r="21470" spans="179:183" x14ac:dyDescent="0.35">
      <c r="FW21470" s="128"/>
      <c r="FX21470" s="128"/>
      <c r="FY21470" s="129"/>
      <c r="GA21470" s="128"/>
    </row>
    <row r="21471" spans="179:183" x14ac:dyDescent="0.35">
      <c r="FW21471" s="128"/>
      <c r="FX21471" s="128"/>
      <c r="FY21471" s="129"/>
      <c r="GA21471" s="128"/>
    </row>
    <row r="21472" spans="179:183" x14ac:dyDescent="0.35">
      <c r="FW21472" s="128"/>
      <c r="FX21472" s="128"/>
      <c r="FY21472" s="129"/>
      <c r="GA21472" s="128"/>
    </row>
    <row r="21473" spans="179:183" x14ac:dyDescent="0.35">
      <c r="FW21473" s="128"/>
      <c r="FX21473" s="128"/>
      <c r="FY21473" s="129"/>
      <c r="GA21473" s="128"/>
    </row>
    <row r="21474" spans="179:183" x14ac:dyDescent="0.35">
      <c r="FW21474" s="128"/>
      <c r="FX21474" s="128"/>
      <c r="FY21474" s="129"/>
      <c r="GA21474" s="128"/>
    </row>
    <row r="21475" spans="179:183" x14ac:dyDescent="0.35">
      <c r="FW21475" s="128"/>
      <c r="FX21475" s="128"/>
      <c r="FY21475" s="129"/>
      <c r="GA21475" s="128"/>
    </row>
    <row r="21476" spans="179:183" x14ac:dyDescent="0.35">
      <c r="FW21476" s="128"/>
      <c r="FX21476" s="128"/>
      <c r="FY21476" s="129"/>
      <c r="GA21476" s="128"/>
    </row>
    <row r="21477" spans="179:183" x14ac:dyDescent="0.35">
      <c r="FW21477" s="128"/>
      <c r="FX21477" s="128"/>
      <c r="FY21477" s="129"/>
      <c r="GA21477" s="128"/>
    </row>
    <row r="21478" spans="179:183" x14ac:dyDescent="0.35">
      <c r="FW21478" s="128"/>
      <c r="FX21478" s="128"/>
      <c r="FY21478" s="129"/>
      <c r="GA21478" s="128"/>
    </row>
    <row r="21479" spans="179:183" x14ac:dyDescent="0.35">
      <c r="FW21479" s="128"/>
      <c r="FX21479" s="128"/>
      <c r="FY21479" s="129"/>
      <c r="GA21479" s="128"/>
    </row>
    <row r="21480" spans="179:183" x14ac:dyDescent="0.35">
      <c r="FW21480" s="128"/>
      <c r="FX21480" s="128"/>
      <c r="FY21480" s="129"/>
      <c r="GA21480" s="128"/>
    </row>
    <row r="21481" spans="179:183" x14ac:dyDescent="0.35">
      <c r="FW21481" s="128"/>
      <c r="FX21481" s="128"/>
      <c r="FY21481" s="129"/>
      <c r="GA21481" s="128"/>
    </row>
    <row r="21482" spans="179:183" x14ac:dyDescent="0.35">
      <c r="FW21482" s="128"/>
      <c r="FX21482" s="128"/>
      <c r="FY21482" s="129"/>
      <c r="GA21482" s="128"/>
    </row>
    <row r="21483" spans="179:183" x14ac:dyDescent="0.35">
      <c r="FW21483" s="128"/>
      <c r="FX21483" s="128"/>
      <c r="FY21483" s="129"/>
      <c r="GA21483" s="128"/>
    </row>
    <row r="21484" spans="179:183" x14ac:dyDescent="0.35">
      <c r="FW21484" s="128"/>
      <c r="FX21484" s="128"/>
      <c r="FY21484" s="129"/>
      <c r="GA21484" s="128"/>
    </row>
    <row r="21485" spans="179:183" x14ac:dyDescent="0.35">
      <c r="FW21485" s="128"/>
      <c r="FX21485" s="128"/>
      <c r="FY21485" s="129"/>
      <c r="GA21485" s="128"/>
    </row>
    <row r="21486" spans="179:183" x14ac:dyDescent="0.35">
      <c r="FW21486" s="128"/>
      <c r="FX21486" s="128"/>
      <c r="FY21486" s="129"/>
      <c r="GA21486" s="128"/>
    </row>
    <row r="21487" spans="179:183" x14ac:dyDescent="0.35">
      <c r="FW21487" s="128"/>
      <c r="FX21487" s="128"/>
      <c r="FY21487" s="129"/>
      <c r="GA21487" s="128"/>
    </row>
    <row r="21488" spans="179:183" x14ac:dyDescent="0.35">
      <c r="FW21488" s="128"/>
      <c r="FX21488" s="128"/>
      <c r="FY21488" s="129"/>
      <c r="GA21488" s="128"/>
    </row>
    <row r="21489" spans="179:183" x14ac:dyDescent="0.35">
      <c r="FW21489" s="128"/>
      <c r="FX21489" s="128"/>
      <c r="FY21489" s="129"/>
      <c r="GA21489" s="128"/>
    </row>
    <row r="21490" spans="179:183" x14ac:dyDescent="0.35">
      <c r="FW21490" s="128"/>
      <c r="FX21490" s="128"/>
      <c r="FY21490" s="129"/>
      <c r="GA21490" s="128"/>
    </row>
    <row r="21491" spans="179:183" x14ac:dyDescent="0.35">
      <c r="FW21491" s="128"/>
      <c r="FX21491" s="128"/>
      <c r="FY21491" s="129"/>
      <c r="GA21491" s="128"/>
    </row>
    <row r="21492" spans="179:183" x14ac:dyDescent="0.35">
      <c r="FW21492" s="128"/>
      <c r="FX21492" s="128"/>
      <c r="FY21492" s="129"/>
      <c r="GA21492" s="128"/>
    </row>
    <row r="21493" spans="179:183" x14ac:dyDescent="0.35">
      <c r="FW21493" s="128"/>
      <c r="FX21493" s="128"/>
      <c r="FY21493" s="129"/>
      <c r="GA21493" s="128"/>
    </row>
    <row r="21494" spans="179:183" x14ac:dyDescent="0.35">
      <c r="FW21494" s="128"/>
      <c r="FX21494" s="128"/>
      <c r="FY21494" s="129"/>
      <c r="GA21494" s="128"/>
    </row>
    <row r="21495" spans="179:183" x14ac:dyDescent="0.35">
      <c r="FW21495" s="128"/>
      <c r="FX21495" s="128"/>
      <c r="FY21495" s="129"/>
      <c r="GA21495" s="128"/>
    </row>
    <row r="21496" spans="179:183" x14ac:dyDescent="0.35">
      <c r="FW21496" s="128"/>
      <c r="FX21496" s="128"/>
      <c r="FY21496" s="129"/>
      <c r="GA21496" s="128"/>
    </row>
    <row r="21497" spans="179:183" x14ac:dyDescent="0.35">
      <c r="FW21497" s="128"/>
      <c r="FX21497" s="128"/>
      <c r="FY21497" s="129"/>
      <c r="GA21497" s="128"/>
    </row>
    <row r="21498" spans="179:183" x14ac:dyDescent="0.35">
      <c r="FW21498" s="128"/>
      <c r="FX21498" s="128"/>
      <c r="FY21498" s="129"/>
      <c r="GA21498" s="128"/>
    </row>
    <row r="21499" spans="179:183" x14ac:dyDescent="0.35">
      <c r="FW21499" s="128"/>
      <c r="FX21499" s="128"/>
      <c r="FY21499" s="129"/>
      <c r="GA21499" s="128"/>
    </row>
    <row r="21500" spans="179:183" x14ac:dyDescent="0.35">
      <c r="FW21500" s="128"/>
      <c r="FX21500" s="128"/>
      <c r="FY21500" s="129"/>
      <c r="GA21500" s="128"/>
    </row>
    <row r="21501" spans="179:183" x14ac:dyDescent="0.35">
      <c r="FW21501" s="128"/>
      <c r="FX21501" s="128"/>
      <c r="FY21501" s="129"/>
      <c r="GA21501" s="128"/>
    </row>
    <row r="21502" spans="179:183" x14ac:dyDescent="0.35">
      <c r="FW21502" s="128"/>
      <c r="FX21502" s="128"/>
      <c r="FY21502" s="129"/>
      <c r="GA21502" s="128"/>
    </row>
    <row r="21503" spans="179:183" x14ac:dyDescent="0.35">
      <c r="FW21503" s="128"/>
      <c r="FX21503" s="128"/>
      <c r="FY21503" s="129"/>
      <c r="GA21503" s="128"/>
    </row>
    <row r="21504" spans="179:183" x14ac:dyDescent="0.35">
      <c r="FW21504" s="128"/>
      <c r="FX21504" s="128"/>
      <c r="FY21504" s="129"/>
      <c r="GA21504" s="128"/>
    </row>
    <row r="21505" spans="179:183" x14ac:dyDescent="0.35">
      <c r="FW21505" s="128"/>
      <c r="FX21505" s="128"/>
      <c r="FY21505" s="129"/>
      <c r="GA21505" s="128"/>
    </row>
    <row r="21506" spans="179:183" x14ac:dyDescent="0.35">
      <c r="FW21506" s="128"/>
      <c r="FX21506" s="128"/>
      <c r="FY21506" s="129"/>
      <c r="GA21506" s="128"/>
    </row>
    <row r="21507" spans="179:183" x14ac:dyDescent="0.35">
      <c r="FW21507" s="128"/>
      <c r="FX21507" s="128"/>
      <c r="FY21507" s="129"/>
      <c r="GA21507" s="128"/>
    </row>
    <row r="21508" spans="179:183" x14ac:dyDescent="0.35">
      <c r="FW21508" s="128"/>
      <c r="FX21508" s="128"/>
      <c r="FY21508" s="129"/>
      <c r="GA21508" s="128"/>
    </row>
    <row r="21509" spans="179:183" x14ac:dyDescent="0.35">
      <c r="FW21509" s="128"/>
      <c r="FX21509" s="128"/>
      <c r="FY21509" s="129"/>
      <c r="GA21509" s="128"/>
    </row>
    <row r="21510" spans="179:183" x14ac:dyDescent="0.35">
      <c r="FW21510" s="128"/>
      <c r="FX21510" s="128"/>
      <c r="FY21510" s="129"/>
      <c r="GA21510" s="128"/>
    </row>
    <row r="21511" spans="179:183" x14ac:dyDescent="0.35">
      <c r="FW21511" s="128"/>
      <c r="FX21511" s="128"/>
      <c r="FY21511" s="129"/>
      <c r="GA21511" s="128"/>
    </row>
    <row r="21512" spans="179:183" x14ac:dyDescent="0.35">
      <c r="FW21512" s="128"/>
      <c r="FX21512" s="128"/>
      <c r="FY21512" s="129"/>
      <c r="GA21512" s="128"/>
    </row>
    <row r="21513" spans="179:183" x14ac:dyDescent="0.35">
      <c r="FW21513" s="128"/>
      <c r="FX21513" s="128"/>
      <c r="FY21513" s="129"/>
      <c r="GA21513" s="128"/>
    </row>
    <row r="21514" spans="179:183" x14ac:dyDescent="0.35">
      <c r="FW21514" s="128"/>
      <c r="FX21514" s="128"/>
      <c r="FY21514" s="129"/>
      <c r="GA21514" s="128"/>
    </row>
    <row r="21515" spans="179:183" x14ac:dyDescent="0.35">
      <c r="FW21515" s="128"/>
      <c r="FX21515" s="128"/>
      <c r="FY21515" s="129"/>
      <c r="GA21515" s="128"/>
    </row>
    <row r="21516" spans="179:183" x14ac:dyDescent="0.35">
      <c r="FW21516" s="128"/>
      <c r="FX21516" s="128"/>
      <c r="FY21516" s="129"/>
      <c r="GA21516" s="128"/>
    </row>
    <row r="21517" spans="179:183" x14ac:dyDescent="0.35">
      <c r="FW21517" s="128"/>
      <c r="FX21517" s="128"/>
      <c r="FY21517" s="129"/>
      <c r="GA21517" s="128"/>
    </row>
    <row r="21518" spans="179:183" x14ac:dyDescent="0.35">
      <c r="FW21518" s="128"/>
      <c r="FX21518" s="128"/>
      <c r="FY21518" s="129"/>
      <c r="GA21518" s="128"/>
    </row>
    <row r="21519" spans="179:183" x14ac:dyDescent="0.35">
      <c r="FW21519" s="128"/>
      <c r="FX21519" s="128"/>
      <c r="FY21519" s="129"/>
      <c r="GA21519" s="128"/>
    </row>
    <row r="21520" spans="179:183" x14ac:dyDescent="0.35">
      <c r="FW21520" s="128"/>
      <c r="FX21520" s="128"/>
      <c r="FY21520" s="129"/>
      <c r="GA21520" s="128"/>
    </row>
    <row r="21521" spans="179:183" x14ac:dyDescent="0.35">
      <c r="FW21521" s="128"/>
      <c r="FX21521" s="128"/>
      <c r="FY21521" s="129"/>
      <c r="GA21521" s="128"/>
    </row>
    <row r="21522" spans="179:183" x14ac:dyDescent="0.35">
      <c r="FW21522" s="128"/>
      <c r="FX21522" s="128"/>
      <c r="FY21522" s="129"/>
      <c r="GA21522" s="128"/>
    </row>
    <row r="21523" spans="179:183" x14ac:dyDescent="0.35">
      <c r="FW21523" s="128"/>
      <c r="FX21523" s="128"/>
      <c r="FY21523" s="129"/>
      <c r="GA21523" s="128"/>
    </row>
    <row r="21524" spans="179:183" x14ac:dyDescent="0.35">
      <c r="FW21524" s="128"/>
      <c r="FX21524" s="128"/>
      <c r="FY21524" s="129"/>
      <c r="GA21524" s="128"/>
    </row>
    <row r="21525" spans="179:183" x14ac:dyDescent="0.35">
      <c r="FW21525" s="128"/>
      <c r="FX21525" s="128"/>
      <c r="FY21525" s="129"/>
      <c r="GA21525" s="128"/>
    </row>
    <row r="21526" spans="179:183" x14ac:dyDescent="0.35">
      <c r="FW21526" s="128"/>
      <c r="FX21526" s="128"/>
      <c r="FY21526" s="129"/>
      <c r="GA21526" s="128"/>
    </row>
    <row r="21527" spans="179:183" x14ac:dyDescent="0.35">
      <c r="FW21527" s="128"/>
      <c r="FX21527" s="128"/>
      <c r="FY21527" s="129"/>
      <c r="GA21527" s="128"/>
    </row>
    <row r="21528" spans="179:183" x14ac:dyDescent="0.35">
      <c r="FW21528" s="128"/>
      <c r="FX21528" s="128"/>
      <c r="FY21528" s="129"/>
      <c r="GA21528" s="128"/>
    </row>
    <row r="21529" spans="179:183" x14ac:dyDescent="0.35">
      <c r="FW21529" s="128"/>
      <c r="FX21529" s="128"/>
      <c r="FY21529" s="129"/>
      <c r="GA21529" s="128"/>
    </row>
    <row r="21530" spans="179:183" x14ac:dyDescent="0.35">
      <c r="FW21530" s="128"/>
      <c r="FX21530" s="128"/>
      <c r="FY21530" s="129"/>
      <c r="GA21530" s="128"/>
    </row>
    <row r="21531" spans="179:183" x14ac:dyDescent="0.35">
      <c r="FW21531" s="128"/>
      <c r="FX21531" s="128"/>
      <c r="FY21531" s="129"/>
      <c r="GA21531" s="128"/>
    </row>
    <row r="21532" spans="179:183" x14ac:dyDescent="0.35">
      <c r="FW21532" s="128"/>
      <c r="FX21532" s="128"/>
      <c r="FY21532" s="129"/>
      <c r="GA21532" s="128"/>
    </row>
    <row r="21533" spans="179:183" x14ac:dyDescent="0.35">
      <c r="FW21533" s="128"/>
      <c r="FX21533" s="128"/>
      <c r="FY21533" s="129"/>
      <c r="GA21533" s="128"/>
    </row>
    <row r="21534" spans="179:183" x14ac:dyDescent="0.35">
      <c r="FW21534" s="128"/>
      <c r="FX21534" s="128"/>
      <c r="FY21534" s="129"/>
      <c r="GA21534" s="128"/>
    </row>
    <row r="21535" spans="179:183" x14ac:dyDescent="0.35">
      <c r="FW21535" s="128"/>
      <c r="FX21535" s="128"/>
      <c r="FY21535" s="129"/>
      <c r="GA21535" s="128"/>
    </row>
    <row r="21536" spans="179:183" x14ac:dyDescent="0.35">
      <c r="FW21536" s="128"/>
      <c r="FX21536" s="128"/>
      <c r="FY21536" s="129"/>
      <c r="GA21536" s="128"/>
    </row>
    <row r="21537" spans="179:183" x14ac:dyDescent="0.35">
      <c r="FW21537" s="128"/>
      <c r="FX21537" s="128"/>
      <c r="FY21537" s="129"/>
      <c r="GA21537" s="128"/>
    </row>
    <row r="21538" spans="179:183" x14ac:dyDescent="0.35">
      <c r="FW21538" s="128"/>
      <c r="FX21538" s="128"/>
      <c r="FY21538" s="129"/>
      <c r="GA21538" s="128"/>
    </row>
    <row r="21539" spans="179:183" x14ac:dyDescent="0.35">
      <c r="FW21539" s="128"/>
      <c r="FX21539" s="128"/>
      <c r="FY21539" s="129"/>
      <c r="GA21539" s="128"/>
    </row>
    <row r="21540" spans="179:183" x14ac:dyDescent="0.35">
      <c r="FW21540" s="128"/>
      <c r="FX21540" s="128"/>
      <c r="FY21540" s="129"/>
      <c r="GA21540" s="128"/>
    </row>
    <row r="21541" spans="179:183" x14ac:dyDescent="0.35">
      <c r="FW21541" s="128"/>
      <c r="FX21541" s="128"/>
      <c r="FY21541" s="129"/>
      <c r="GA21541" s="128"/>
    </row>
    <row r="21542" spans="179:183" x14ac:dyDescent="0.35">
      <c r="FW21542" s="128"/>
      <c r="FX21542" s="128"/>
      <c r="FY21542" s="129"/>
      <c r="GA21542" s="128"/>
    </row>
    <row r="21543" spans="179:183" x14ac:dyDescent="0.35">
      <c r="FW21543" s="128"/>
      <c r="FX21543" s="128"/>
      <c r="FY21543" s="129"/>
      <c r="GA21543" s="128"/>
    </row>
    <row r="21544" spans="179:183" x14ac:dyDescent="0.35">
      <c r="FW21544" s="128"/>
      <c r="FX21544" s="128"/>
      <c r="FY21544" s="129"/>
      <c r="GA21544" s="128"/>
    </row>
    <row r="21545" spans="179:183" x14ac:dyDescent="0.35">
      <c r="FW21545" s="128"/>
      <c r="FX21545" s="128"/>
      <c r="FY21545" s="129"/>
      <c r="GA21545" s="128"/>
    </row>
    <row r="21546" spans="179:183" x14ac:dyDescent="0.35">
      <c r="FW21546" s="128"/>
      <c r="FX21546" s="128"/>
      <c r="FY21546" s="129"/>
      <c r="GA21546" s="128"/>
    </row>
    <row r="21547" spans="179:183" x14ac:dyDescent="0.35">
      <c r="FW21547" s="128"/>
      <c r="FX21547" s="128"/>
      <c r="FY21547" s="129"/>
      <c r="GA21547" s="128"/>
    </row>
    <row r="21548" spans="179:183" x14ac:dyDescent="0.35">
      <c r="FW21548" s="128"/>
      <c r="FX21548" s="128"/>
      <c r="FY21548" s="129"/>
      <c r="GA21548" s="128"/>
    </row>
    <row r="21549" spans="179:183" x14ac:dyDescent="0.35">
      <c r="FW21549" s="128"/>
      <c r="FX21549" s="128"/>
      <c r="FY21549" s="129"/>
      <c r="GA21549" s="128"/>
    </row>
    <row r="21550" spans="179:183" x14ac:dyDescent="0.35">
      <c r="FW21550" s="128"/>
      <c r="FX21550" s="128"/>
      <c r="FY21550" s="129"/>
      <c r="GA21550" s="128"/>
    </row>
    <row r="21551" spans="179:183" x14ac:dyDescent="0.35">
      <c r="FW21551" s="128"/>
      <c r="FX21551" s="128"/>
      <c r="FY21551" s="129"/>
      <c r="GA21551" s="128"/>
    </row>
    <row r="21552" spans="179:183" x14ac:dyDescent="0.35">
      <c r="FW21552" s="128"/>
      <c r="FX21552" s="128"/>
      <c r="FY21552" s="129"/>
      <c r="GA21552" s="128"/>
    </row>
    <row r="21553" spans="179:183" x14ac:dyDescent="0.35">
      <c r="FW21553" s="128"/>
      <c r="FX21553" s="128"/>
      <c r="FY21553" s="129"/>
      <c r="GA21553" s="128"/>
    </row>
    <row r="21554" spans="179:183" x14ac:dyDescent="0.35">
      <c r="FW21554" s="128"/>
      <c r="FX21554" s="128"/>
      <c r="FY21554" s="129"/>
      <c r="GA21554" s="128"/>
    </row>
    <row r="21555" spans="179:183" x14ac:dyDescent="0.35">
      <c r="FW21555" s="128"/>
      <c r="FX21555" s="128"/>
      <c r="FY21555" s="129"/>
      <c r="GA21555" s="128"/>
    </row>
    <row r="21556" spans="179:183" x14ac:dyDescent="0.35">
      <c r="FW21556" s="128"/>
      <c r="FX21556" s="128"/>
      <c r="FY21556" s="129"/>
      <c r="GA21556" s="128"/>
    </row>
    <row r="21557" spans="179:183" x14ac:dyDescent="0.35">
      <c r="FW21557" s="128"/>
      <c r="FX21557" s="128"/>
      <c r="FY21557" s="129"/>
      <c r="GA21557" s="128"/>
    </row>
    <row r="21558" spans="179:183" x14ac:dyDescent="0.35">
      <c r="FW21558" s="128"/>
      <c r="FX21558" s="128"/>
      <c r="FY21558" s="129"/>
      <c r="GA21558" s="128"/>
    </row>
    <row r="21559" spans="179:183" x14ac:dyDescent="0.35">
      <c r="FW21559" s="128"/>
      <c r="FX21559" s="128"/>
      <c r="FY21559" s="129"/>
      <c r="GA21559" s="128"/>
    </row>
    <row r="21560" spans="179:183" x14ac:dyDescent="0.35">
      <c r="FW21560" s="128"/>
      <c r="FX21560" s="128"/>
      <c r="FY21560" s="129"/>
      <c r="GA21560" s="128"/>
    </row>
    <row r="21561" spans="179:183" x14ac:dyDescent="0.35">
      <c r="FW21561" s="128"/>
      <c r="FX21561" s="128"/>
      <c r="FY21561" s="129"/>
      <c r="GA21561" s="128"/>
    </row>
    <row r="21562" spans="179:183" x14ac:dyDescent="0.35">
      <c r="FW21562" s="128"/>
      <c r="FX21562" s="128"/>
      <c r="FY21562" s="129"/>
      <c r="GA21562" s="128"/>
    </row>
    <row r="21563" spans="179:183" x14ac:dyDescent="0.35">
      <c r="FW21563" s="128"/>
      <c r="FX21563" s="128"/>
      <c r="FY21563" s="129"/>
      <c r="GA21563" s="128"/>
    </row>
    <row r="21564" spans="179:183" x14ac:dyDescent="0.35">
      <c r="FW21564" s="128"/>
      <c r="FX21564" s="128"/>
      <c r="FY21564" s="129"/>
      <c r="GA21564" s="128"/>
    </row>
    <row r="21565" spans="179:183" x14ac:dyDescent="0.35">
      <c r="FW21565" s="128"/>
      <c r="FX21565" s="128"/>
      <c r="FY21565" s="129"/>
      <c r="GA21565" s="128"/>
    </row>
    <row r="21566" spans="179:183" x14ac:dyDescent="0.35">
      <c r="FW21566" s="128"/>
      <c r="FX21566" s="128"/>
      <c r="FY21566" s="129"/>
      <c r="GA21566" s="128"/>
    </row>
    <row r="21567" spans="179:183" x14ac:dyDescent="0.35">
      <c r="FW21567" s="128"/>
      <c r="FX21567" s="128"/>
      <c r="FY21567" s="129"/>
      <c r="GA21567" s="128"/>
    </row>
    <row r="21568" spans="179:183" x14ac:dyDescent="0.35">
      <c r="FW21568" s="128"/>
      <c r="FX21568" s="128"/>
      <c r="FY21568" s="129"/>
      <c r="GA21568" s="128"/>
    </row>
    <row r="21569" spans="179:183" x14ac:dyDescent="0.35">
      <c r="FW21569" s="128"/>
      <c r="FX21569" s="128"/>
      <c r="FY21569" s="129"/>
      <c r="GA21569" s="128"/>
    </row>
    <row r="21570" spans="179:183" x14ac:dyDescent="0.35">
      <c r="FW21570" s="128"/>
      <c r="FX21570" s="128"/>
      <c r="FY21570" s="129"/>
      <c r="GA21570" s="128"/>
    </row>
    <row r="21571" spans="179:183" x14ac:dyDescent="0.35">
      <c r="FW21571" s="128"/>
      <c r="FX21571" s="128"/>
      <c r="FY21571" s="129"/>
      <c r="GA21571" s="128"/>
    </row>
    <row r="21572" spans="179:183" x14ac:dyDescent="0.35">
      <c r="FW21572" s="128"/>
      <c r="FX21572" s="128"/>
      <c r="FY21572" s="129"/>
      <c r="GA21572" s="128"/>
    </row>
    <row r="21573" spans="179:183" x14ac:dyDescent="0.35">
      <c r="FW21573" s="128"/>
      <c r="FX21573" s="128"/>
      <c r="FY21573" s="129"/>
      <c r="GA21573" s="128"/>
    </row>
    <row r="21574" spans="179:183" x14ac:dyDescent="0.35">
      <c r="FW21574" s="128"/>
      <c r="FX21574" s="128"/>
      <c r="FY21574" s="129"/>
      <c r="GA21574" s="128"/>
    </row>
    <row r="21575" spans="179:183" x14ac:dyDescent="0.35">
      <c r="FW21575" s="128"/>
      <c r="FX21575" s="128"/>
      <c r="FY21575" s="129"/>
      <c r="GA21575" s="128"/>
    </row>
    <row r="21576" spans="179:183" x14ac:dyDescent="0.35">
      <c r="FW21576" s="128"/>
      <c r="FX21576" s="128"/>
      <c r="FY21576" s="129"/>
      <c r="GA21576" s="128"/>
    </row>
    <row r="21577" spans="179:183" x14ac:dyDescent="0.35">
      <c r="FW21577" s="128"/>
      <c r="FX21577" s="128"/>
      <c r="FY21577" s="129"/>
      <c r="GA21577" s="128"/>
    </row>
    <row r="21578" spans="179:183" x14ac:dyDescent="0.35">
      <c r="FW21578" s="128"/>
      <c r="FX21578" s="128"/>
      <c r="FY21578" s="129"/>
      <c r="GA21578" s="128"/>
    </row>
    <row r="21579" spans="179:183" x14ac:dyDescent="0.35">
      <c r="FW21579" s="128"/>
      <c r="FX21579" s="128"/>
      <c r="FY21579" s="129"/>
      <c r="GA21579" s="128"/>
    </row>
    <row r="21580" spans="179:183" x14ac:dyDescent="0.35">
      <c r="FW21580" s="128"/>
      <c r="FX21580" s="128"/>
      <c r="FY21580" s="129"/>
      <c r="GA21580" s="128"/>
    </row>
    <row r="21581" spans="179:183" x14ac:dyDescent="0.35">
      <c r="FW21581" s="128"/>
      <c r="FX21581" s="128"/>
      <c r="FY21581" s="129"/>
      <c r="GA21581" s="128"/>
    </row>
    <row r="21582" spans="179:183" x14ac:dyDescent="0.35">
      <c r="FW21582" s="128"/>
      <c r="FX21582" s="128"/>
      <c r="FY21582" s="129"/>
      <c r="GA21582" s="128"/>
    </row>
    <row r="21583" spans="179:183" x14ac:dyDescent="0.35">
      <c r="FW21583" s="128"/>
      <c r="FX21583" s="128"/>
      <c r="FY21583" s="129"/>
      <c r="GA21583" s="128"/>
    </row>
    <row r="21584" spans="179:183" x14ac:dyDescent="0.35">
      <c r="FW21584" s="128"/>
      <c r="FX21584" s="128"/>
      <c r="FY21584" s="129"/>
      <c r="GA21584" s="128"/>
    </row>
    <row r="21585" spans="179:183" x14ac:dyDescent="0.35">
      <c r="FW21585" s="128"/>
      <c r="FX21585" s="128"/>
      <c r="FY21585" s="129"/>
      <c r="GA21585" s="128"/>
    </row>
    <row r="21586" spans="179:183" x14ac:dyDescent="0.35">
      <c r="FW21586" s="128"/>
      <c r="FX21586" s="128"/>
      <c r="FY21586" s="129"/>
      <c r="GA21586" s="128"/>
    </row>
    <row r="21587" spans="179:183" x14ac:dyDescent="0.35">
      <c r="FW21587" s="128"/>
      <c r="FX21587" s="128"/>
      <c r="FY21587" s="129"/>
      <c r="GA21587" s="128"/>
    </row>
    <row r="21588" spans="179:183" x14ac:dyDescent="0.35">
      <c r="FW21588" s="128"/>
      <c r="FX21588" s="128"/>
      <c r="FY21588" s="129"/>
      <c r="GA21588" s="128"/>
    </row>
    <row r="21589" spans="179:183" x14ac:dyDescent="0.35">
      <c r="FW21589" s="128"/>
      <c r="FX21589" s="128"/>
      <c r="FY21589" s="129"/>
      <c r="GA21589" s="128"/>
    </row>
    <row r="21590" spans="179:183" x14ac:dyDescent="0.35">
      <c r="FW21590" s="128"/>
      <c r="FX21590" s="128"/>
      <c r="FY21590" s="129"/>
      <c r="GA21590" s="128"/>
    </row>
    <row r="21591" spans="179:183" x14ac:dyDescent="0.35">
      <c r="FW21591" s="128"/>
      <c r="FX21591" s="128"/>
      <c r="FY21591" s="129"/>
      <c r="GA21591" s="128"/>
    </row>
    <row r="21592" spans="179:183" x14ac:dyDescent="0.35">
      <c r="FW21592" s="128"/>
      <c r="FX21592" s="128"/>
      <c r="FY21592" s="129"/>
      <c r="GA21592" s="128"/>
    </row>
    <row r="21593" spans="179:183" x14ac:dyDescent="0.35">
      <c r="FW21593" s="128"/>
      <c r="FX21593" s="128"/>
      <c r="FY21593" s="129"/>
      <c r="GA21593" s="128"/>
    </row>
    <row r="21594" spans="179:183" x14ac:dyDescent="0.35">
      <c r="FW21594" s="128"/>
      <c r="FX21594" s="128"/>
      <c r="FY21594" s="129"/>
      <c r="GA21594" s="128"/>
    </row>
    <row r="21595" spans="179:183" x14ac:dyDescent="0.35">
      <c r="FW21595" s="128"/>
      <c r="FX21595" s="128"/>
      <c r="FY21595" s="129"/>
      <c r="GA21595" s="128"/>
    </row>
    <row r="21596" spans="179:183" x14ac:dyDescent="0.35">
      <c r="FW21596" s="128"/>
      <c r="FX21596" s="128"/>
      <c r="FY21596" s="129"/>
      <c r="GA21596" s="128"/>
    </row>
    <row r="21597" spans="179:183" x14ac:dyDescent="0.35">
      <c r="FW21597" s="128"/>
      <c r="FX21597" s="128"/>
      <c r="FY21597" s="129"/>
      <c r="GA21597" s="128"/>
    </row>
    <row r="21598" spans="179:183" x14ac:dyDescent="0.35">
      <c r="FW21598" s="128"/>
      <c r="FX21598" s="128"/>
      <c r="FY21598" s="129"/>
      <c r="GA21598" s="128"/>
    </row>
    <row r="21599" spans="179:183" x14ac:dyDescent="0.35">
      <c r="FW21599" s="128"/>
      <c r="FX21599" s="128"/>
      <c r="FY21599" s="129"/>
      <c r="GA21599" s="128"/>
    </row>
    <row r="21600" spans="179:183" x14ac:dyDescent="0.35">
      <c r="FW21600" s="128"/>
      <c r="FX21600" s="128"/>
      <c r="FY21600" s="129"/>
      <c r="GA21600" s="128"/>
    </row>
    <row r="21601" spans="179:183" x14ac:dyDescent="0.35">
      <c r="FW21601" s="128"/>
      <c r="FX21601" s="128"/>
      <c r="FY21601" s="129"/>
      <c r="GA21601" s="128"/>
    </row>
    <row r="21602" spans="179:183" x14ac:dyDescent="0.35">
      <c r="FW21602" s="128"/>
      <c r="FX21602" s="128"/>
      <c r="FY21602" s="129"/>
      <c r="GA21602" s="128"/>
    </row>
    <row r="21603" spans="179:183" x14ac:dyDescent="0.35">
      <c r="FW21603" s="128"/>
      <c r="FX21603" s="128"/>
      <c r="FY21603" s="129"/>
      <c r="GA21603" s="128"/>
    </row>
    <row r="21604" spans="179:183" x14ac:dyDescent="0.35">
      <c r="FW21604" s="128"/>
      <c r="FX21604" s="128"/>
      <c r="FY21604" s="129"/>
      <c r="GA21604" s="128"/>
    </row>
    <row r="21605" spans="179:183" x14ac:dyDescent="0.35">
      <c r="FW21605" s="128"/>
      <c r="FX21605" s="128"/>
      <c r="FY21605" s="129"/>
      <c r="GA21605" s="128"/>
    </row>
    <row r="21606" spans="179:183" x14ac:dyDescent="0.35">
      <c r="FW21606" s="128"/>
      <c r="FX21606" s="128"/>
      <c r="FY21606" s="129"/>
      <c r="GA21606" s="128"/>
    </row>
    <row r="21607" spans="179:183" x14ac:dyDescent="0.35">
      <c r="FW21607" s="128"/>
      <c r="FX21607" s="128"/>
      <c r="FY21607" s="129"/>
      <c r="GA21607" s="128"/>
    </row>
    <row r="21608" spans="179:183" x14ac:dyDescent="0.35">
      <c r="FW21608" s="128"/>
      <c r="FX21608" s="128"/>
      <c r="FY21608" s="129"/>
      <c r="GA21608" s="128"/>
    </row>
    <row r="21609" spans="179:183" x14ac:dyDescent="0.35">
      <c r="FW21609" s="128"/>
      <c r="FX21609" s="128"/>
      <c r="FY21609" s="129"/>
      <c r="GA21609" s="128"/>
    </row>
    <row r="21610" spans="179:183" x14ac:dyDescent="0.35">
      <c r="FW21610" s="128"/>
      <c r="FX21610" s="128"/>
      <c r="FY21610" s="129"/>
      <c r="GA21610" s="128"/>
    </row>
    <row r="21611" spans="179:183" x14ac:dyDescent="0.35">
      <c r="FW21611" s="128"/>
      <c r="FX21611" s="128"/>
      <c r="FY21611" s="129"/>
      <c r="GA21611" s="128"/>
    </row>
    <row r="21612" spans="179:183" x14ac:dyDescent="0.35">
      <c r="FW21612" s="128"/>
      <c r="FX21612" s="128"/>
      <c r="FY21612" s="129"/>
      <c r="GA21612" s="128"/>
    </row>
    <row r="21613" spans="179:183" x14ac:dyDescent="0.35">
      <c r="FW21613" s="128"/>
      <c r="FX21613" s="128"/>
      <c r="FY21613" s="129"/>
      <c r="GA21613" s="128"/>
    </row>
    <row r="21614" spans="179:183" x14ac:dyDescent="0.35">
      <c r="FW21614" s="128"/>
      <c r="FX21614" s="128"/>
      <c r="FY21614" s="129"/>
      <c r="GA21614" s="128"/>
    </row>
    <row r="21615" spans="179:183" x14ac:dyDescent="0.35">
      <c r="FW21615" s="128"/>
      <c r="FX21615" s="128"/>
      <c r="FY21615" s="129"/>
      <c r="GA21615" s="128"/>
    </row>
    <row r="21616" spans="179:183" x14ac:dyDescent="0.35">
      <c r="FW21616" s="128"/>
      <c r="FX21616" s="128"/>
      <c r="FY21616" s="129"/>
      <c r="GA21616" s="128"/>
    </row>
    <row r="21617" spans="179:183" x14ac:dyDescent="0.35">
      <c r="FW21617" s="128"/>
      <c r="FX21617" s="128"/>
      <c r="FY21617" s="129"/>
      <c r="GA21617" s="128"/>
    </row>
    <row r="21618" spans="179:183" x14ac:dyDescent="0.35">
      <c r="FW21618" s="128"/>
      <c r="FX21618" s="128"/>
      <c r="FY21618" s="129"/>
      <c r="GA21618" s="128"/>
    </row>
    <row r="21619" spans="179:183" x14ac:dyDescent="0.35">
      <c r="FW21619" s="128"/>
      <c r="FX21619" s="128"/>
      <c r="FY21619" s="129"/>
      <c r="GA21619" s="128"/>
    </row>
    <row r="21620" spans="179:183" x14ac:dyDescent="0.35">
      <c r="FW21620" s="128"/>
      <c r="FX21620" s="128"/>
      <c r="FY21620" s="129"/>
      <c r="GA21620" s="128"/>
    </row>
    <row r="21621" spans="179:183" x14ac:dyDescent="0.35">
      <c r="FW21621" s="128"/>
      <c r="FX21621" s="128"/>
      <c r="FY21621" s="129"/>
      <c r="GA21621" s="128"/>
    </row>
    <row r="21622" spans="179:183" x14ac:dyDescent="0.35">
      <c r="FW21622" s="128"/>
      <c r="FX21622" s="128"/>
      <c r="FY21622" s="129"/>
      <c r="GA21622" s="128"/>
    </row>
    <row r="21623" spans="179:183" x14ac:dyDescent="0.35">
      <c r="FW21623" s="128"/>
      <c r="FX21623" s="128"/>
      <c r="FY21623" s="129"/>
      <c r="GA21623" s="128"/>
    </row>
    <row r="21624" spans="179:183" x14ac:dyDescent="0.35">
      <c r="FW21624" s="128"/>
      <c r="FX21624" s="128"/>
      <c r="FY21624" s="129"/>
      <c r="GA21624" s="128"/>
    </row>
    <row r="21625" spans="179:183" x14ac:dyDescent="0.35">
      <c r="FW21625" s="128"/>
      <c r="FX21625" s="128"/>
      <c r="FY21625" s="129"/>
      <c r="GA21625" s="128"/>
    </row>
    <row r="21626" spans="179:183" x14ac:dyDescent="0.35">
      <c r="FW21626" s="128"/>
      <c r="FX21626" s="128"/>
      <c r="FY21626" s="129"/>
      <c r="GA21626" s="128"/>
    </row>
    <row r="21627" spans="179:183" x14ac:dyDescent="0.35">
      <c r="FW21627" s="128"/>
      <c r="FX21627" s="128"/>
      <c r="FY21627" s="129"/>
      <c r="GA21627" s="128"/>
    </row>
    <row r="21628" spans="179:183" x14ac:dyDescent="0.35">
      <c r="FW21628" s="128"/>
      <c r="FX21628" s="128"/>
      <c r="FY21628" s="129"/>
      <c r="GA21628" s="128"/>
    </row>
    <row r="21629" spans="179:183" x14ac:dyDescent="0.35">
      <c r="FW21629" s="128"/>
      <c r="FX21629" s="128"/>
      <c r="FY21629" s="129"/>
      <c r="GA21629" s="128"/>
    </row>
    <row r="21630" spans="179:183" x14ac:dyDescent="0.35">
      <c r="FW21630" s="128"/>
      <c r="FX21630" s="128"/>
      <c r="FY21630" s="129"/>
      <c r="GA21630" s="128"/>
    </row>
    <row r="21631" spans="179:183" x14ac:dyDescent="0.35">
      <c r="FW21631" s="128"/>
      <c r="FX21631" s="128"/>
      <c r="FY21631" s="129"/>
      <c r="GA21631" s="128"/>
    </row>
    <row r="21632" spans="179:183" x14ac:dyDescent="0.35">
      <c r="FW21632" s="128"/>
      <c r="FX21632" s="128"/>
      <c r="FY21632" s="129"/>
      <c r="GA21632" s="128"/>
    </row>
    <row r="21633" spans="179:183" x14ac:dyDescent="0.35">
      <c r="FW21633" s="128"/>
      <c r="FX21633" s="128"/>
      <c r="FY21633" s="129"/>
      <c r="GA21633" s="128"/>
    </row>
    <row r="21634" spans="179:183" x14ac:dyDescent="0.35">
      <c r="FW21634" s="128"/>
      <c r="FX21634" s="128"/>
      <c r="FY21634" s="129"/>
      <c r="GA21634" s="128"/>
    </row>
    <row r="21635" spans="179:183" x14ac:dyDescent="0.35">
      <c r="FW21635" s="128"/>
      <c r="FX21635" s="128"/>
      <c r="FY21635" s="129"/>
      <c r="GA21635" s="128"/>
    </row>
    <row r="21636" spans="179:183" x14ac:dyDescent="0.35">
      <c r="FW21636" s="128"/>
      <c r="FX21636" s="128"/>
      <c r="FY21636" s="129"/>
      <c r="GA21636" s="128"/>
    </row>
    <row r="21637" spans="179:183" x14ac:dyDescent="0.35">
      <c r="FW21637" s="128"/>
      <c r="FX21637" s="128"/>
      <c r="FY21637" s="129"/>
      <c r="GA21637" s="128"/>
    </row>
    <row r="21638" spans="179:183" x14ac:dyDescent="0.35">
      <c r="FW21638" s="128"/>
      <c r="FX21638" s="128"/>
      <c r="FY21638" s="129"/>
      <c r="GA21638" s="128"/>
    </row>
    <row r="21639" spans="179:183" x14ac:dyDescent="0.35">
      <c r="FW21639" s="128"/>
      <c r="FX21639" s="128"/>
      <c r="FY21639" s="129"/>
      <c r="GA21639" s="128"/>
    </row>
    <row r="21640" spans="179:183" x14ac:dyDescent="0.35">
      <c r="FW21640" s="128"/>
      <c r="FX21640" s="128"/>
      <c r="FY21640" s="129"/>
      <c r="GA21640" s="128"/>
    </row>
    <row r="21641" spans="179:183" x14ac:dyDescent="0.35">
      <c r="FW21641" s="128"/>
      <c r="FX21641" s="128"/>
      <c r="FY21641" s="129"/>
      <c r="GA21641" s="128"/>
    </row>
    <row r="21642" spans="179:183" x14ac:dyDescent="0.35">
      <c r="FW21642" s="128"/>
      <c r="FX21642" s="128"/>
      <c r="FY21642" s="129"/>
      <c r="GA21642" s="128"/>
    </row>
    <row r="21643" spans="179:183" x14ac:dyDescent="0.35">
      <c r="FW21643" s="128"/>
      <c r="FX21643" s="128"/>
      <c r="FY21643" s="129"/>
      <c r="GA21643" s="128"/>
    </row>
    <row r="21644" spans="179:183" x14ac:dyDescent="0.35">
      <c r="FW21644" s="128"/>
      <c r="FX21644" s="128"/>
      <c r="FY21644" s="129"/>
      <c r="GA21644" s="128"/>
    </row>
    <row r="21645" spans="179:183" x14ac:dyDescent="0.35">
      <c r="FW21645" s="128"/>
      <c r="FX21645" s="128"/>
      <c r="FY21645" s="129"/>
      <c r="GA21645" s="128"/>
    </row>
    <row r="21646" spans="179:183" x14ac:dyDescent="0.35">
      <c r="FW21646" s="128"/>
      <c r="FX21646" s="128"/>
      <c r="FY21646" s="129"/>
      <c r="GA21646" s="128"/>
    </row>
    <row r="21647" spans="179:183" x14ac:dyDescent="0.35">
      <c r="FW21647" s="128"/>
      <c r="FX21647" s="128"/>
      <c r="FY21647" s="129"/>
      <c r="GA21647" s="128"/>
    </row>
    <row r="21648" spans="179:183" x14ac:dyDescent="0.35">
      <c r="FW21648" s="128"/>
      <c r="FX21648" s="128"/>
      <c r="FY21648" s="129"/>
      <c r="GA21648" s="128"/>
    </row>
    <row r="21649" spans="179:183" x14ac:dyDescent="0.35">
      <c r="FW21649" s="128"/>
      <c r="FX21649" s="128"/>
      <c r="FY21649" s="129"/>
      <c r="GA21649" s="128"/>
    </row>
    <row r="21650" spans="179:183" x14ac:dyDescent="0.35">
      <c r="FW21650" s="128"/>
      <c r="FX21650" s="128"/>
      <c r="FY21650" s="129"/>
      <c r="GA21650" s="128"/>
    </row>
    <row r="21651" spans="179:183" x14ac:dyDescent="0.35">
      <c r="FW21651" s="128"/>
      <c r="FX21651" s="128"/>
      <c r="FY21651" s="129"/>
      <c r="GA21651" s="128"/>
    </row>
    <row r="21652" spans="179:183" x14ac:dyDescent="0.35">
      <c r="FW21652" s="128"/>
      <c r="FX21652" s="128"/>
      <c r="FY21652" s="129"/>
      <c r="GA21652" s="128"/>
    </row>
    <row r="21653" spans="179:183" x14ac:dyDescent="0.35">
      <c r="FW21653" s="128"/>
      <c r="FX21653" s="128"/>
      <c r="FY21653" s="129"/>
      <c r="GA21653" s="128"/>
    </row>
    <row r="21654" spans="179:183" x14ac:dyDescent="0.35">
      <c r="FW21654" s="128"/>
      <c r="FX21654" s="128"/>
      <c r="FY21654" s="129"/>
      <c r="GA21654" s="128"/>
    </row>
    <row r="21655" spans="179:183" x14ac:dyDescent="0.35">
      <c r="FW21655" s="128"/>
      <c r="FX21655" s="128"/>
      <c r="FY21655" s="129"/>
      <c r="GA21655" s="128"/>
    </row>
    <row r="21656" spans="179:183" x14ac:dyDescent="0.35">
      <c r="FW21656" s="128"/>
      <c r="FX21656" s="128"/>
      <c r="FY21656" s="129"/>
      <c r="GA21656" s="128"/>
    </row>
    <row r="21657" spans="179:183" x14ac:dyDescent="0.35">
      <c r="FW21657" s="128"/>
      <c r="FX21657" s="128"/>
      <c r="FY21657" s="129"/>
      <c r="GA21657" s="128"/>
    </row>
    <row r="21658" spans="179:183" x14ac:dyDescent="0.35">
      <c r="FW21658" s="128"/>
      <c r="FX21658" s="128"/>
      <c r="FY21658" s="129"/>
      <c r="GA21658" s="128"/>
    </row>
    <row r="21659" spans="179:183" x14ac:dyDescent="0.35">
      <c r="FW21659" s="128"/>
      <c r="FX21659" s="128"/>
      <c r="FY21659" s="129"/>
      <c r="GA21659" s="128"/>
    </row>
    <row r="21660" spans="179:183" x14ac:dyDescent="0.35">
      <c r="FW21660" s="128"/>
      <c r="FX21660" s="128"/>
      <c r="FY21660" s="129"/>
      <c r="GA21660" s="128"/>
    </row>
    <row r="21661" spans="179:183" x14ac:dyDescent="0.35">
      <c r="FW21661" s="128"/>
      <c r="FX21661" s="128"/>
      <c r="FY21661" s="129"/>
      <c r="GA21661" s="128"/>
    </row>
    <row r="21662" spans="179:183" x14ac:dyDescent="0.35">
      <c r="FW21662" s="128"/>
      <c r="FX21662" s="128"/>
      <c r="FY21662" s="129"/>
      <c r="GA21662" s="128"/>
    </row>
    <row r="21663" spans="179:183" x14ac:dyDescent="0.35">
      <c r="FW21663" s="128"/>
      <c r="FX21663" s="128"/>
      <c r="FY21663" s="129"/>
      <c r="GA21663" s="128"/>
    </row>
    <row r="21664" spans="179:183" x14ac:dyDescent="0.35">
      <c r="FW21664" s="128"/>
      <c r="FX21664" s="128"/>
      <c r="FY21664" s="129"/>
      <c r="GA21664" s="128"/>
    </row>
    <row r="21665" spans="179:183" x14ac:dyDescent="0.35">
      <c r="FW21665" s="128"/>
      <c r="FX21665" s="128"/>
      <c r="FY21665" s="129"/>
      <c r="GA21665" s="128"/>
    </row>
    <row r="21666" spans="179:183" x14ac:dyDescent="0.35">
      <c r="FW21666" s="128"/>
      <c r="FX21666" s="128"/>
      <c r="FY21666" s="129"/>
      <c r="GA21666" s="128"/>
    </row>
    <row r="21667" spans="179:183" x14ac:dyDescent="0.35">
      <c r="FW21667" s="128"/>
      <c r="FX21667" s="128"/>
      <c r="FY21667" s="129"/>
      <c r="GA21667" s="128"/>
    </row>
    <row r="21668" spans="179:183" x14ac:dyDescent="0.35">
      <c r="FW21668" s="128"/>
      <c r="FX21668" s="128"/>
      <c r="FY21668" s="129"/>
      <c r="GA21668" s="128"/>
    </row>
    <row r="21669" spans="179:183" x14ac:dyDescent="0.35">
      <c r="FW21669" s="128"/>
      <c r="FX21669" s="128"/>
      <c r="FY21669" s="129"/>
      <c r="GA21669" s="128"/>
    </row>
    <row r="21670" spans="179:183" x14ac:dyDescent="0.35">
      <c r="FW21670" s="128"/>
      <c r="FX21670" s="128"/>
      <c r="FY21670" s="129"/>
      <c r="GA21670" s="128"/>
    </row>
    <row r="21671" spans="179:183" x14ac:dyDescent="0.35">
      <c r="FW21671" s="128"/>
      <c r="FX21671" s="128"/>
      <c r="FY21671" s="129"/>
      <c r="GA21671" s="128"/>
    </row>
    <row r="21672" spans="179:183" x14ac:dyDescent="0.35">
      <c r="FW21672" s="128"/>
      <c r="FX21672" s="128"/>
      <c r="FY21672" s="129"/>
      <c r="GA21672" s="128"/>
    </row>
    <row r="21673" spans="179:183" x14ac:dyDescent="0.35">
      <c r="FW21673" s="128"/>
      <c r="FX21673" s="128"/>
      <c r="FY21673" s="129"/>
      <c r="GA21673" s="128"/>
    </row>
    <row r="21674" spans="179:183" x14ac:dyDescent="0.35">
      <c r="FW21674" s="128"/>
      <c r="FX21674" s="128"/>
      <c r="FY21674" s="129"/>
      <c r="GA21674" s="128"/>
    </row>
    <row r="21675" spans="179:183" x14ac:dyDescent="0.35">
      <c r="FW21675" s="128"/>
      <c r="FX21675" s="128"/>
      <c r="FY21675" s="129"/>
      <c r="GA21675" s="128"/>
    </row>
    <row r="21676" spans="179:183" x14ac:dyDescent="0.35">
      <c r="FW21676" s="128"/>
      <c r="FX21676" s="128"/>
      <c r="FY21676" s="129"/>
      <c r="GA21676" s="128"/>
    </row>
    <row r="21677" spans="179:183" x14ac:dyDescent="0.35">
      <c r="FW21677" s="128"/>
      <c r="FX21677" s="128"/>
      <c r="FY21677" s="129"/>
      <c r="GA21677" s="128"/>
    </row>
    <row r="21678" spans="179:183" x14ac:dyDescent="0.35">
      <c r="FW21678" s="128"/>
      <c r="FX21678" s="128"/>
      <c r="FY21678" s="129"/>
      <c r="GA21678" s="128"/>
    </row>
    <row r="21679" spans="179:183" x14ac:dyDescent="0.35">
      <c r="FW21679" s="128"/>
      <c r="FX21679" s="128"/>
      <c r="FY21679" s="129"/>
      <c r="GA21679" s="128"/>
    </row>
    <row r="21680" spans="179:183" x14ac:dyDescent="0.35">
      <c r="FW21680" s="128"/>
      <c r="FX21680" s="128"/>
      <c r="FY21680" s="129"/>
      <c r="GA21680" s="128"/>
    </row>
    <row r="21681" spans="179:183" x14ac:dyDescent="0.35">
      <c r="FW21681" s="128"/>
      <c r="FX21681" s="128"/>
      <c r="FY21681" s="129"/>
      <c r="GA21681" s="128"/>
    </row>
    <row r="21682" spans="179:183" x14ac:dyDescent="0.35">
      <c r="FW21682" s="128"/>
      <c r="FX21682" s="128"/>
      <c r="FY21682" s="129"/>
      <c r="GA21682" s="128"/>
    </row>
    <row r="21683" spans="179:183" x14ac:dyDescent="0.35">
      <c r="FW21683" s="128"/>
      <c r="FX21683" s="128"/>
      <c r="FY21683" s="129"/>
      <c r="GA21683" s="128"/>
    </row>
    <row r="21684" spans="179:183" x14ac:dyDescent="0.35">
      <c r="FW21684" s="128"/>
      <c r="FX21684" s="128"/>
      <c r="FY21684" s="129"/>
      <c r="GA21684" s="128"/>
    </row>
    <row r="21685" spans="179:183" x14ac:dyDescent="0.35">
      <c r="FW21685" s="128"/>
      <c r="FX21685" s="128"/>
      <c r="FY21685" s="129"/>
      <c r="GA21685" s="128"/>
    </row>
    <row r="21686" spans="179:183" x14ac:dyDescent="0.35">
      <c r="FW21686" s="128"/>
      <c r="FX21686" s="128"/>
      <c r="FY21686" s="129"/>
      <c r="GA21686" s="128"/>
    </row>
    <row r="21687" spans="179:183" x14ac:dyDescent="0.35">
      <c r="FW21687" s="128"/>
      <c r="FX21687" s="128"/>
      <c r="FY21687" s="129"/>
      <c r="GA21687" s="128"/>
    </row>
    <row r="21688" spans="179:183" x14ac:dyDescent="0.35">
      <c r="FW21688" s="128"/>
      <c r="FX21688" s="128"/>
      <c r="FY21688" s="129"/>
      <c r="GA21688" s="128"/>
    </row>
    <row r="21689" spans="179:183" x14ac:dyDescent="0.35">
      <c r="FW21689" s="128"/>
      <c r="FX21689" s="128"/>
      <c r="FY21689" s="129"/>
      <c r="GA21689" s="128"/>
    </row>
    <row r="21690" spans="179:183" x14ac:dyDescent="0.35">
      <c r="FW21690" s="128"/>
      <c r="FX21690" s="128"/>
      <c r="FY21690" s="129"/>
      <c r="GA21690" s="128"/>
    </row>
    <row r="21691" spans="179:183" x14ac:dyDescent="0.35">
      <c r="FW21691" s="128"/>
      <c r="FX21691" s="128"/>
      <c r="FY21691" s="129"/>
      <c r="GA21691" s="128"/>
    </row>
    <row r="21692" spans="179:183" x14ac:dyDescent="0.35">
      <c r="FW21692" s="128"/>
      <c r="FX21692" s="128"/>
      <c r="FY21692" s="129"/>
      <c r="GA21692" s="128"/>
    </row>
    <row r="21693" spans="179:183" x14ac:dyDescent="0.35">
      <c r="FW21693" s="128"/>
      <c r="FX21693" s="128"/>
      <c r="FY21693" s="129"/>
      <c r="GA21693" s="128"/>
    </row>
    <row r="21694" spans="179:183" x14ac:dyDescent="0.35">
      <c r="FW21694" s="128"/>
      <c r="FX21694" s="128"/>
      <c r="FY21694" s="129"/>
      <c r="GA21694" s="128"/>
    </row>
    <row r="21695" spans="179:183" x14ac:dyDescent="0.35">
      <c r="FW21695" s="128"/>
      <c r="FX21695" s="128"/>
      <c r="FY21695" s="129"/>
      <c r="GA21695" s="128"/>
    </row>
    <row r="21696" spans="179:183" x14ac:dyDescent="0.35">
      <c r="FW21696" s="128"/>
      <c r="FX21696" s="128"/>
      <c r="FY21696" s="129"/>
      <c r="GA21696" s="128"/>
    </row>
    <row r="21697" spans="179:183" x14ac:dyDescent="0.35">
      <c r="FW21697" s="128"/>
      <c r="FX21697" s="128"/>
      <c r="FY21697" s="129"/>
      <c r="GA21697" s="128"/>
    </row>
    <row r="21698" spans="179:183" x14ac:dyDescent="0.35">
      <c r="FW21698" s="128"/>
      <c r="FX21698" s="128"/>
      <c r="FY21698" s="129"/>
      <c r="GA21698" s="128"/>
    </row>
    <row r="21699" spans="179:183" x14ac:dyDescent="0.35">
      <c r="FW21699" s="128"/>
      <c r="FX21699" s="128"/>
      <c r="FY21699" s="129"/>
      <c r="GA21699" s="128"/>
    </row>
    <row r="21700" spans="179:183" x14ac:dyDescent="0.35">
      <c r="FW21700" s="128"/>
      <c r="FX21700" s="128"/>
      <c r="FY21700" s="129"/>
      <c r="GA21700" s="128"/>
    </row>
    <row r="21701" spans="179:183" x14ac:dyDescent="0.35">
      <c r="FW21701" s="128"/>
      <c r="FX21701" s="128"/>
      <c r="FY21701" s="129"/>
      <c r="GA21701" s="128"/>
    </row>
    <row r="21702" spans="179:183" x14ac:dyDescent="0.35">
      <c r="FW21702" s="128"/>
      <c r="FX21702" s="128"/>
      <c r="FY21702" s="129"/>
      <c r="GA21702" s="128"/>
    </row>
    <row r="21703" spans="179:183" x14ac:dyDescent="0.35">
      <c r="FW21703" s="128"/>
      <c r="FX21703" s="128"/>
      <c r="FY21703" s="129"/>
      <c r="GA21703" s="128"/>
    </row>
    <row r="21704" spans="179:183" x14ac:dyDescent="0.35">
      <c r="FW21704" s="128"/>
      <c r="FX21704" s="128"/>
      <c r="FY21704" s="129"/>
      <c r="GA21704" s="128"/>
    </row>
    <row r="21705" spans="179:183" x14ac:dyDescent="0.35">
      <c r="FW21705" s="128"/>
      <c r="FX21705" s="128"/>
      <c r="FY21705" s="129"/>
      <c r="GA21705" s="128"/>
    </row>
    <row r="21706" spans="179:183" x14ac:dyDescent="0.35">
      <c r="FW21706" s="128"/>
      <c r="FX21706" s="128"/>
      <c r="FY21706" s="129"/>
      <c r="GA21706" s="128"/>
    </row>
    <row r="21707" spans="179:183" x14ac:dyDescent="0.35">
      <c r="FW21707" s="128"/>
      <c r="FX21707" s="128"/>
      <c r="FY21707" s="129"/>
      <c r="GA21707" s="128"/>
    </row>
    <row r="21708" spans="179:183" x14ac:dyDescent="0.35">
      <c r="FW21708" s="128"/>
      <c r="FX21708" s="128"/>
      <c r="FY21708" s="129"/>
      <c r="GA21708" s="128"/>
    </row>
    <row r="21709" spans="179:183" x14ac:dyDescent="0.35">
      <c r="FW21709" s="128"/>
      <c r="FX21709" s="128"/>
      <c r="FY21709" s="129"/>
      <c r="GA21709" s="128"/>
    </row>
    <row r="21710" spans="179:183" x14ac:dyDescent="0.35">
      <c r="FW21710" s="128"/>
      <c r="FX21710" s="128"/>
      <c r="FY21710" s="129"/>
      <c r="GA21710" s="128"/>
    </row>
    <row r="21711" spans="179:183" x14ac:dyDescent="0.35">
      <c r="FW21711" s="128"/>
      <c r="FX21711" s="128"/>
      <c r="FY21711" s="129"/>
      <c r="GA21711" s="128"/>
    </row>
    <row r="21712" spans="179:183" x14ac:dyDescent="0.35">
      <c r="FW21712" s="128"/>
      <c r="FX21712" s="128"/>
      <c r="FY21712" s="129"/>
      <c r="GA21712" s="128"/>
    </row>
    <row r="21713" spans="179:183" x14ac:dyDescent="0.35">
      <c r="FW21713" s="128"/>
      <c r="FX21713" s="128"/>
      <c r="FY21713" s="129"/>
      <c r="GA21713" s="128"/>
    </row>
    <row r="21714" spans="179:183" x14ac:dyDescent="0.35">
      <c r="FW21714" s="128"/>
      <c r="FX21714" s="128"/>
      <c r="FY21714" s="129"/>
      <c r="GA21714" s="128"/>
    </row>
    <row r="21715" spans="179:183" x14ac:dyDescent="0.35">
      <c r="FW21715" s="128"/>
      <c r="FX21715" s="128"/>
      <c r="FY21715" s="129"/>
      <c r="GA21715" s="128"/>
    </row>
    <row r="21716" spans="179:183" x14ac:dyDescent="0.35">
      <c r="FW21716" s="128"/>
      <c r="FX21716" s="128"/>
      <c r="FY21716" s="129"/>
      <c r="GA21716" s="128"/>
    </row>
    <row r="21717" spans="179:183" x14ac:dyDescent="0.35">
      <c r="FW21717" s="128"/>
      <c r="FX21717" s="128"/>
      <c r="FY21717" s="129"/>
      <c r="GA21717" s="128"/>
    </row>
    <row r="21718" spans="179:183" x14ac:dyDescent="0.35">
      <c r="FW21718" s="128"/>
      <c r="FX21718" s="128"/>
      <c r="FY21718" s="129"/>
      <c r="GA21718" s="128"/>
    </row>
    <row r="21719" spans="179:183" x14ac:dyDescent="0.35">
      <c r="FW21719" s="128"/>
      <c r="FX21719" s="128"/>
      <c r="FY21719" s="129"/>
      <c r="GA21719" s="128"/>
    </row>
    <row r="21720" spans="179:183" x14ac:dyDescent="0.35">
      <c r="FW21720" s="128"/>
      <c r="FX21720" s="128"/>
      <c r="FY21720" s="129"/>
      <c r="GA21720" s="128"/>
    </row>
    <row r="21721" spans="179:183" x14ac:dyDescent="0.35">
      <c r="FW21721" s="128"/>
      <c r="FX21721" s="128"/>
      <c r="FY21721" s="129"/>
      <c r="GA21721" s="128"/>
    </row>
    <row r="21722" spans="179:183" x14ac:dyDescent="0.35">
      <c r="FW21722" s="128"/>
      <c r="FX21722" s="128"/>
      <c r="FY21722" s="129"/>
      <c r="GA21722" s="128"/>
    </row>
    <row r="21723" spans="179:183" x14ac:dyDescent="0.35">
      <c r="FW21723" s="128"/>
      <c r="FX21723" s="128"/>
      <c r="FY21723" s="129"/>
      <c r="GA21723" s="128"/>
    </row>
    <row r="21724" spans="179:183" x14ac:dyDescent="0.35">
      <c r="FW21724" s="128"/>
      <c r="FX21724" s="128"/>
      <c r="FY21724" s="129"/>
      <c r="GA21724" s="128"/>
    </row>
    <row r="21725" spans="179:183" x14ac:dyDescent="0.35">
      <c r="FW21725" s="128"/>
      <c r="FX21725" s="128"/>
      <c r="FY21725" s="129"/>
      <c r="GA21725" s="128"/>
    </row>
    <row r="21726" spans="179:183" x14ac:dyDescent="0.35">
      <c r="FW21726" s="128"/>
      <c r="FX21726" s="128"/>
      <c r="FY21726" s="129"/>
      <c r="GA21726" s="128"/>
    </row>
    <row r="21727" spans="179:183" x14ac:dyDescent="0.35">
      <c r="FW21727" s="128"/>
      <c r="FX21727" s="128"/>
      <c r="FY21727" s="129"/>
      <c r="GA21727" s="128"/>
    </row>
    <row r="21728" spans="179:183" x14ac:dyDescent="0.35">
      <c r="FW21728" s="128"/>
      <c r="FX21728" s="128"/>
      <c r="FY21728" s="129"/>
      <c r="GA21728" s="128"/>
    </row>
    <row r="21729" spans="179:183" x14ac:dyDescent="0.35">
      <c r="FW21729" s="128"/>
      <c r="FX21729" s="128"/>
      <c r="FY21729" s="129"/>
      <c r="GA21729" s="128"/>
    </row>
    <row r="21730" spans="179:183" x14ac:dyDescent="0.35">
      <c r="FW21730" s="128"/>
      <c r="FX21730" s="128"/>
      <c r="FY21730" s="129"/>
      <c r="GA21730" s="128"/>
    </row>
    <row r="21731" spans="179:183" x14ac:dyDescent="0.35">
      <c r="FW21731" s="128"/>
      <c r="FX21731" s="128"/>
      <c r="FY21731" s="129"/>
      <c r="GA21731" s="128"/>
    </row>
    <row r="21732" spans="179:183" x14ac:dyDescent="0.35">
      <c r="FW21732" s="128"/>
      <c r="FX21732" s="128"/>
      <c r="FY21732" s="129"/>
      <c r="GA21732" s="128"/>
    </row>
    <row r="21733" spans="179:183" x14ac:dyDescent="0.35">
      <c r="FW21733" s="128"/>
      <c r="FX21733" s="128"/>
      <c r="FY21733" s="129"/>
      <c r="GA21733" s="128"/>
    </row>
    <row r="21734" spans="179:183" x14ac:dyDescent="0.35">
      <c r="FW21734" s="128"/>
      <c r="FX21734" s="128"/>
      <c r="FY21734" s="129"/>
      <c r="GA21734" s="128"/>
    </row>
    <row r="21735" spans="179:183" x14ac:dyDescent="0.35">
      <c r="FW21735" s="128"/>
      <c r="FX21735" s="128"/>
      <c r="FY21735" s="129"/>
      <c r="GA21735" s="128"/>
    </row>
    <row r="21736" spans="179:183" x14ac:dyDescent="0.35">
      <c r="FW21736" s="128"/>
      <c r="FX21736" s="128"/>
      <c r="FY21736" s="129"/>
      <c r="GA21736" s="128"/>
    </row>
    <row r="21737" spans="179:183" x14ac:dyDescent="0.35">
      <c r="FW21737" s="128"/>
      <c r="FX21737" s="128"/>
      <c r="FY21737" s="129"/>
      <c r="GA21737" s="128"/>
    </row>
    <row r="21738" spans="179:183" x14ac:dyDescent="0.35">
      <c r="FW21738" s="128"/>
      <c r="FX21738" s="128"/>
      <c r="FY21738" s="129"/>
      <c r="GA21738" s="128"/>
    </row>
    <row r="21739" spans="179:183" x14ac:dyDescent="0.35">
      <c r="FW21739" s="128"/>
      <c r="FX21739" s="128"/>
      <c r="FY21739" s="129"/>
      <c r="GA21739" s="128"/>
    </row>
    <row r="21740" spans="179:183" x14ac:dyDescent="0.35">
      <c r="FW21740" s="128"/>
      <c r="FX21740" s="128"/>
      <c r="FY21740" s="129"/>
      <c r="GA21740" s="128"/>
    </row>
    <row r="21741" spans="179:183" x14ac:dyDescent="0.35">
      <c r="FW21741" s="128"/>
      <c r="FX21741" s="128"/>
      <c r="FY21741" s="129"/>
      <c r="GA21741" s="128"/>
    </row>
    <row r="21742" spans="179:183" x14ac:dyDescent="0.35">
      <c r="FW21742" s="128"/>
      <c r="FX21742" s="128"/>
      <c r="FY21742" s="129"/>
      <c r="GA21742" s="128"/>
    </row>
    <row r="21743" spans="179:183" x14ac:dyDescent="0.35">
      <c r="FW21743" s="128"/>
      <c r="FX21743" s="128"/>
      <c r="FY21743" s="129"/>
      <c r="GA21743" s="128"/>
    </row>
    <row r="21744" spans="179:183" x14ac:dyDescent="0.35">
      <c r="FW21744" s="128"/>
      <c r="FX21744" s="128"/>
      <c r="FY21744" s="129"/>
      <c r="GA21744" s="128"/>
    </row>
    <row r="21745" spans="179:183" x14ac:dyDescent="0.35">
      <c r="FW21745" s="128"/>
      <c r="FX21745" s="128"/>
      <c r="FY21745" s="129"/>
      <c r="GA21745" s="128"/>
    </row>
    <row r="21746" spans="179:183" x14ac:dyDescent="0.35">
      <c r="FW21746" s="128"/>
      <c r="FX21746" s="128"/>
      <c r="FY21746" s="129"/>
      <c r="GA21746" s="128"/>
    </row>
    <row r="21747" spans="179:183" x14ac:dyDescent="0.35">
      <c r="FW21747" s="128"/>
      <c r="FX21747" s="128"/>
      <c r="FY21747" s="129"/>
      <c r="GA21747" s="128"/>
    </row>
    <row r="21748" spans="179:183" x14ac:dyDescent="0.35">
      <c r="FW21748" s="128"/>
      <c r="FX21748" s="128"/>
      <c r="FY21748" s="129"/>
      <c r="GA21748" s="128"/>
    </row>
    <row r="21749" spans="179:183" x14ac:dyDescent="0.35">
      <c r="FW21749" s="128"/>
      <c r="FX21749" s="128"/>
      <c r="FY21749" s="129"/>
      <c r="GA21749" s="128"/>
    </row>
    <row r="21750" spans="179:183" x14ac:dyDescent="0.35">
      <c r="FW21750" s="128"/>
      <c r="FX21750" s="128"/>
      <c r="FY21750" s="129"/>
      <c r="GA21750" s="128"/>
    </row>
    <row r="21751" spans="179:183" x14ac:dyDescent="0.35">
      <c r="FW21751" s="128"/>
      <c r="FX21751" s="128"/>
      <c r="FY21751" s="129"/>
      <c r="GA21751" s="128"/>
    </row>
    <row r="21752" spans="179:183" x14ac:dyDescent="0.35">
      <c r="FW21752" s="128"/>
      <c r="FX21752" s="128"/>
      <c r="FY21752" s="129"/>
      <c r="GA21752" s="128"/>
    </row>
    <row r="21753" spans="179:183" x14ac:dyDescent="0.35">
      <c r="FW21753" s="128"/>
      <c r="FX21753" s="128"/>
      <c r="FY21753" s="129"/>
      <c r="GA21753" s="128"/>
    </row>
    <row r="21754" spans="179:183" x14ac:dyDescent="0.35">
      <c r="FW21754" s="128"/>
      <c r="FX21754" s="128"/>
      <c r="FY21754" s="129"/>
      <c r="GA21754" s="128"/>
    </row>
    <row r="21755" spans="179:183" x14ac:dyDescent="0.35">
      <c r="FW21755" s="128"/>
      <c r="FX21755" s="128"/>
      <c r="FY21755" s="129"/>
      <c r="GA21755" s="128"/>
    </row>
    <row r="21756" spans="179:183" x14ac:dyDescent="0.35">
      <c r="FW21756" s="128"/>
      <c r="FX21756" s="128"/>
      <c r="FY21756" s="129"/>
      <c r="GA21756" s="128"/>
    </row>
    <row r="21757" spans="179:183" x14ac:dyDescent="0.35">
      <c r="FW21757" s="128"/>
      <c r="FX21757" s="128"/>
      <c r="FY21757" s="129"/>
      <c r="GA21757" s="128"/>
    </row>
    <row r="21758" spans="179:183" x14ac:dyDescent="0.35">
      <c r="FW21758" s="128"/>
      <c r="FX21758" s="128"/>
      <c r="FY21758" s="129"/>
      <c r="GA21758" s="128"/>
    </row>
    <row r="21759" spans="179:183" x14ac:dyDescent="0.35">
      <c r="FW21759" s="128"/>
      <c r="FX21759" s="128"/>
      <c r="FY21759" s="129"/>
      <c r="GA21759" s="128"/>
    </row>
    <row r="21760" spans="179:183" x14ac:dyDescent="0.35">
      <c r="FW21760" s="128"/>
      <c r="FX21760" s="128"/>
      <c r="FY21760" s="129"/>
      <c r="GA21760" s="128"/>
    </row>
    <row r="21761" spans="179:183" x14ac:dyDescent="0.35">
      <c r="FW21761" s="128"/>
      <c r="FX21761" s="128"/>
      <c r="FY21761" s="129"/>
      <c r="GA21761" s="128"/>
    </row>
    <row r="21762" spans="179:183" x14ac:dyDescent="0.35">
      <c r="FW21762" s="128"/>
      <c r="FX21762" s="128"/>
      <c r="FY21762" s="129"/>
      <c r="GA21762" s="128"/>
    </row>
    <row r="21763" spans="179:183" x14ac:dyDescent="0.35">
      <c r="FW21763" s="128"/>
      <c r="FX21763" s="128"/>
      <c r="FY21763" s="129"/>
      <c r="GA21763" s="128"/>
    </row>
    <row r="21764" spans="179:183" x14ac:dyDescent="0.35">
      <c r="FW21764" s="128"/>
      <c r="FX21764" s="128"/>
      <c r="FY21764" s="129"/>
      <c r="GA21764" s="128"/>
    </row>
    <row r="21765" spans="179:183" x14ac:dyDescent="0.35">
      <c r="FW21765" s="128"/>
      <c r="FX21765" s="128"/>
      <c r="FY21765" s="129"/>
      <c r="GA21765" s="128"/>
    </row>
    <row r="21766" spans="179:183" x14ac:dyDescent="0.35">
      <c r="FW21766" s="128"/>
      <c r="FX21766" s="128"/>
      <c r="FY21766" s="129"/>
      <c r="GA21766" s="128"/>
    </row>
    <row r="21767" spans="179:183" x14ac:dyDescent="0.35">
      <c r="FW21767" s="128"/>
      <c r="FX21767" s="128"/>
      <c r="FY21767" s="129"/>
      <c r="GA21767" s="128"/>
    </row>
    <row r="21768" spans="179:183" x14ac:dyDescent="0.35">
      <c r="FW21768" s="128"/>
      <c r="FX21768" s="128"/>
      <c r="FY21768" s="129"/>
      <c r="GA21768" s="128"/>
    </row>
    <row r="21769" spans="179:183" x14ac:dyDescent="0.35">
      <c r="FW21769" s="128"/>
      <c r="FX21769" s="128"/>
      <c r="FY21769" s="129"/>
      <c r="GA21769" s="128"/>
    </row>
    <row r="21770" spans="179:183" x14ac:dyDescent="0.35">
      <c r="FW21770" s="128"/>
      <c r="FX21770" s="128"/>
      <c r="FY21770" s="129"/>
      <c r="GA21770" s="128"/>
    </row>
    <row r="21771" spans="179:183" x14ac:dyDescent="0.35">
      <c r="FW21771" s="128"/>
      <c r="FX21771" s="128"/>
      <c r="FY21771" s="129"/>
      <c r="GA21771" s="128"/>
    </row>
    <row r="21772" spans="179:183" x14ac:dyDescent="0.35">
      <c r="FW21772" s="128"/>
      <c r="FX21772" s="128"/>
      <c r="FY21772" s="129"/>
      <c r="GA21772" s="128"/>
    </row>
    <row r="21773" spans="179:183" x14ac:dyDescent="0.35">
      <c r="FW21773" s="128"/>
      <c r="FX21773" s="128"/>
      <c r="FY21773" s="129"/>
      <c r="GA21773" s="128"/>
    </row>
    <row r="21774" spans="179:183" x14ac:dyDescent="0.35">
      <c r="FW21774" s="128"/>
      <c r="FX21774" s="128"/>
      <c r="FY21774" s="129"/>
      <c r="GA21774" s="128"/>
    </row>
    <row r="21775" spans="179:183" x14ac:dyDescent="0.35">
      <c r="FW21775" s="128"/>
      <c r="FX21775" s="128"/>
      <c r="FY21775" s="129"/>
      <c r="GA21775" s="128"/>
    </row>
    <row r="21776" spans="179:183" x14ac:dyDescent="0.35">
      <c r="FW21776" s="128"/>
      <c r="FX21776" s="128"/>
      <c r="FY21776" s="129"/>
      <c r="GA21776" s="128"/>
    </row>
    <row r="21777" spans="179:183" x14ac:dyDescent="0.35">
      <c r="FW21777" s="128"/>
      <c r="FX21777" s="128"/>
      <c r="FY21777" s="129"/>
      <c r="GA21777" s="128"/>
    </row>
    <row r="21778" spans="179:183" x14ac:dyDescent="0.35">
      <c r="FW21778" s="128"/>
      <c r="FX21778" s="128"/>
      <c r="FY21778" s="129"/>
      <c r="GA21778" s="128"/>
    </row>
    <row r="21779" spans="179:183" x14ac:dyDescent="0.35">
      <c r="FW21779" s="128"/>
      <c r="FX21779" s="128"/>
      <c r="FY21779" s="129"/>
      <c r="GA21779" s="128"/>
    </row>
    <row r="21780" spans="179:183" x14ac:dyDescent="0.35">
      <c r="FW21780" s="128"/>
      <c r="FX21780" s="128"/>
      <c r="FY21780" s="129"/>
      <c r="GA21780" s="128"/>
    </row>
    <row r="21781" spans="179:183" x14ac:dyDescent="0.35">
      <c r="FW21781" s="128"/>
      <c r="FX21781" s="128"/>
      <c r="FY21781" s="129"/>
      <c r="GA21781" s="128"/>
    </row>
    <row r="21782" spans="179:183" x14ac:dyDescent="0.35">
      <c r="FW21782" s="128"/>
      <c r="FX21782" s="128"/>
      <c r="FY21782" s="129"/>
      <c r="GA21782" s="128"/>
    </row>
    <row r="21783" spans="179:183" x14ac:dyDescent="0.35">
      <c r="FW21783" s="128"/>
      <c r="FX21783" s="128"/>
      <c r="FY21783" s="129"/>
      <c r="GA21783" s="128"/>
    </row>
    <row r="21784" spans="179:183" x14ac:dyDescent="0.35">
      <c r="FW21784" s="128"/>
      <c r="FX21784" s="128"/>
      <c r="FY21784" s="129"/>
      <c r="GA21784" s="128"/>
    </row>
    <row r="21785" spans="179:183" x14ac:dyDescent="0.35">
      <c r="FW21785" s="128"/>
      <c r="FX21785" s="128"/>
      <c r="FY21785" s="129"/>
      <c r="GA21785" s="128"/>
    </row>
    <row r="21786" spans="179:183" x14ac:dyDescent="0.35">
      <c r="FW21786" s="128"/>
      <c r="FX21786" s="128"/>
      <c r="FY21786" s="129"/>
      <c r="GA21786" s="128"/>
    </row>
    <row r="21787" spans="179:183" x14ac:dyDescent="0.35">
      <c r="FW21787" s="128"/>
      <c r="FX21787" s="128"/>
      <c r="FY21787" s="129"/>
      <c r="GA21787" s="128"/>
    </row>
    <row r="21788" spans="179:183" x14ac:dyDescent="0.35">
      <c r="FW21788" s="128"/>
      <c r="FX21788" s="128"/>
      <c r="FY21788" s="129"/>
      <c r="GA21788" s="128"/>
    </row>
    <row r="21789" spans="179:183" x14ac:dyDescent="0.35">
      <c r="FW21789" s="128"/>
      <c r="FX21789" s="128"/>
      <c r="FY21789" s="129"/>
      <c r="GA21789" s="128"/>
    </row>
    <row r="21790" spans="179:183" x14ac:dyDescent="0.35">
      <c r="FW21790" s="128"/>
      <c r="FX21790" s="128"/>
      <c r="FY21790" s="129"/>
      <c r="GA21790" s="128"/>
    </row>
    <row r="21791" spans="179:183" x14ac:dyDescent="0.35">
      <c r="FW21791" s="128"/>
      <c r="FX21791" s="128"/>
      <c r="FY21791" s="129"/>
      <c r="GA21791" s="128"/>
    </row>
    <row r="21792" spans="179:183" x14ac:dyDescent="0.35">
      <c r="FW21792" s="128"/>
      <c r="FX21792" s="128"/>
      <c r="FY21792" s="129"/>
      <c r="GA21792" s="128"/>
    </row>
    <row r="21793" spans="179:183" x14ac:dyDescent="0.35">
      <c r="FW21793" s="128"/>
      <c r="FX21793" s="128"/>
      <c r="FY21793" s="129"/>
      <c r="GA21793" s="128"/>
    </row>
    <row r="21794" spans="179:183" x14ac:dyDescent="0.35">
      <c r="FW21794" s="128"/>
      <c r="FX21794" s="128"/>
      <c r="FY21794" s="129"/>
      <c r="GA21794" s="128"/>
    </row>
    <row r="21795" spans="179:183" x14ac:dyDescent="0.35">
      <c r="FW21795" s="128"/>
      <c r="FX21795" s="128"/>
      <c r="FY21795" s="129"/>
      <c r="GA21795" s="128"/>
    </row>
    <row r="21796" spans="179:183" x14ac:dyDescent="0.35">
      <c r="FW21796" s="128"/>
      <c r="FX21796" s="128"/>
      <c r="FY21796" s="129"/>
      <c r="GA21796" s="128"/>
    </row>
    <row r="21797" spans="179:183" x14ac:dyDescent="0.35">
      <c r="FW21797" s="128"/>
      <c r="FX21797" s="128"/>
      <c r="FY21797" s="129"/>
      <c r="GA21797" s="128"/>
    </row>
    <row r="21798" spans="179:183" x14ac:dyDescent="0.35">
      <c r="FW21798" s="128"/>
      <c r="FX21798" s="128"/>
      <c r="FY21798" s="129"/>
      <c r="GA21798" s="128"/>
    </row>
    <row r="21799" spans="179:183" x14ac:dyDescent="0.35">
      <c r="FW21799" s="128"/>
      <c r="FX21799" s="128"/>
      <c r="FY21799" s="129"/>
      <c r="GA21799" s="128"/>
    </row>
    <row r="21800" spans="179:183" x14ac:dyDescent="0.35">
      <c r="FW21800" s="128"/>
      <c r="FX21800" s="128"/>
      <c r="FY21800" s="129"/>
      <c r="GA21800" s="128"/>
    </row>
    <row r="21801" spans="179:183" x14ac:dyDescent="0.35">
      <c r="FW21801" s="128"/>
      <c r="FX21801" s="128"/>
      <c r="FY21801" s="129"/>
      <c r="GA21801" s="128"/>
    </row>
    <row r="21802" spans="179:183" x14ac:dyDescent="0.35">
      <c r="FW21802" s="128"/>
      <c r="FX21802" s="128"/>
      <c r="FY21802" s="129"/>
      <c r="GA21802" s="128"/>
    </row>
    <row r="21803" spans="179:183" x14ac:dyDescent="0.35">
      <c r="FW21803" s="128"/>
      <c r="FX21803" s="128"/>
      <c r="FY21803" s="129"/>
      <c r="GA21803" s="128"/>
    </row>
    <row r="21804" spans="179:183" x14ac:dyDescent="0.35">
      <c r="FW21804" s="128"/>
      <c r="FX21804" s="128"/>
      <c r="FY21804" s="129"/>
      <c r="GA21804" s="128"/>
    </row>
    <row r="21805" spans="179:183" x14ac:dyDescent="0.35">
      <c r="FW21805" s="128"/>
      <c r="FX21805" s="128"/>
      <c r="FY21805" s="129"/>
      <c r="GA21805" s="128"/>
    </row>
    <row r="21806" spans="179:183" x14ac:dyDescent="0.35">
      <c r="FW21806" s="128"/>
      <c r="FX21806" s="128"/>
      <c r="FY21806" s="129"/>
      <c r="GA21806" s="128"/>
    </row>
    <row r="21807" spans="179:183" x14ac:dyDescent="0.35">
      <c r="FW21807" s="128"/>
      <c r="FX21807" s="128"/>
      <c r="FY21807" s="129"/>
      <c r="GA21807" s="128"/>
    </row>
    <row r="21808" spans="179:183" x14ac:dyDescent="0.35">
      <c r="FW21808" s="128"/>
      <c r="FX21808" s="128"/>
      <c r="FY21808" s="129"/>
      <c r="GA21808" s="128"/>
    </row>
    <row r="21809" spans="179:183" x14ac:dyDescent="0.35">
      <c r="FW21809" s="128"/>
      <c r="FX21809" s="128"/>
      <c r="FY21809" s="129"/>
      <c r="GA21809" s="128"/>
    </row>
    <row r="21810" spans="179:183" x14ac:dyDescent="0.35">
      <c r="FW21810" s="128"/>
      <c r="FX21810" s="128"/>
      <c r="FY21810" s="129"/>
      <c r="GA21810" s="128"/>
    </row>
    <row r="21811" spans="179:183" x14ac:dyDescent="0.35">
      <c r="FW21811" s="128"/>
      <c r="FX21811" s="128"/>
      <c r="FY21811" s="129"/>
      <c r="GA21811" s="128"/>
    </row>
    <row r="21812" spans="179:183" x14ac:dyDescent="0.35">
      <c r="FW21812" s="128"/>
      <c r="FX21812" s="128"/>
      <c r="FY21812" s="129"/>
      <c r="GA21812" s="128"/>
    </row>
    <row r="21813" spans="179:183" x14ac:dyDescent="0.35">
      <c r="FW21813" s="128"/>
      <c r="FX21813" s="128"/>
      <c r="FY21813" s="129"/>
      <c r="GA21813" s="128"/>
    </row>
    <row r="21814" spans="179:183" x14ac:dyDescent="0.35">
      <c r="FW21814" s="128"/>
      <c r="FX21814" s="128"/>
      <c r="FY21814" s="129"/>
      <c r="GA21814" s="128"/>
    </row>
    <row r="21815" spans="179:183" x14ac:dyDescent="0.35">
      <c r="FW21815" s="128"/>
      <c r="FX21815" s="128"/>
      <c r="FY21815" s="129"/>
      <c r="GA21815" s="128"/>
    </row>
    <row r="21816" spans="179:183" x14ac:dyDescent="0.35">
      <c r="FW21816" s="128"/>
      <c r="FX21816" s="128"/>
      <c r="FY21816" s="129"/>
      <c r="GA21816" s="128"/>
    </row>
    <row r="21817" spans="179:183" x14ac:dyDescent="0.35">
      <c r="FW21817" s="128"/>
      <c r="FX21817" s="128"/>
      <c r="FY21817" s="129"/>
      <c r="GA21817" s="128"/>
    </row>
    <row r="21818" spans="179:183" x14ac:dyDescent="0.35">
      <c r="FW21818" s="128"/>
      <c r="FX21818" s="128"/>
      <c r="FY21818" s="129"/>
      <c r="GA21818" s="128"/>
    </row>
    <row r="21819" spans="179:183" x14ac:dyDescent="0.35">
      <c r="FW21819" s="128"/>
      <c r="FX21819" s="128"/>
      <c r="FY21819" s="129"/>
      <c r="GA21819" s="128"/>
    </row>
    <row r="21820" spans="179:183" x14ac:dyDescent="0.35">
      <c r="FW21820" s="128"/>
      <c r="FX21820" s="128"/>
      <c r="FY21820" s="129"/>
      <c r="GA21820" s="128"/>
    </row>
    <row r="21821" spans="179:183" x14ac:dyDescent="0.35">
      <c r="FW21821" s="128"/>
      <c r="FX21821" s="128"/>
      <c r="FY21821" s="129"/>
      <c r="GA21821" s="128"/>
    </row>
    <row r="21822" spans="179:183" x14ac:dyDescent="0.35">
      <c r="FW21822" s="128"/>
      <c r="FX21822" s="128"/>
      <c r="FY21822" s="129"/>
      <c r="GA21822" s="128"/>
    </row>
    <row r="21823" spans="179:183" x14ac:dyDescent="0.35">
      <c r="FW21823" s="128"/>
      <c r="FX21823" s="128"/>
      <c r="FY21823" s="129"/>
      <c r="GA21823" s="128"/>
    </row>
    <row r="21824" spans="179:183" x14ac:dyDescent="0.35">
      <c r="FW21824" s="128"/>
      <c r="FX21824" s="128"/>
      <c r="FY21824" s="129"/>
      <c r="GA21824" s="128"/>
    </row>
    <row r="21825" spans="179:183" x14ac:dyDescent="0.35">
      <c r="FW21825" s="128"/>
      <c r="FX21825" s="128"/>
      <c r="FY21825" s="129"/>
      <c r="GA21825" s="128"/>
    </row>
    <row r="21826" spans="179:183" x14ac:dyDescent="0.35">
      <c r="FW21826" s="128"/>
      <c r="FX21826" s="128"/>
      <c r="FY21826" s="129"/>
      <c r="GA21826" s="128"/>
    </row>
    <row r="21827" spans="179:183" x14ac:dyDescent="0.35">
      <c r="FW21827" s="128"/>
      <c r="FX21827" s="128"/>
      <c r="FY21827" s="129"/>
      <c r="GA21827" s="128"/>
    </row>
    <row r="21828" spans="179:183" x14ac:dyDescent="0.35">
      <c r="FW21828" s="128"/>
      <c r="FX21828" s="128"/>
      <c r="FY21828" s="129"/>
      <c r="GA21828" s="128"/>
    </row>
    <row r="21829" spans="179:183" x14ac:dyDescent="0.35">
      <c r="FW21829" s="128"/>
      <c r="FX21829" s="128"/>
      <c r="FY21829" s="129"/>
      <c r="GA21829" s="128"/>
    </row>
    <row r="21830" spans="179:183" x14ac:dyDescent="0.35">
      <c r="FW21830" s="128"/>
      <c r="FX21830" s="128"/>
      <c r="FY21830" s="129"/>
      <c r="GA21830" s="128"/>
    </row>
    <row r="21831" spans="179:183" x14ac:dyDescent="0.35">
      <c r="FW21831" s="128"/>
      <c r="FX21831" s="128"/>
      <c r="FY21831" s="129"/>
      <c r="GA21831" s="128"/>
    </row>
    <row r="21832" spans="179:183" x14ac:dyDescent="0.35">
      <c r="FW21832" s="128"/>
      <c r="FX21832" s="128"/>
      <c r="FY21832" s="129"/>
      <c r="GA21832" s="128"/>
    </row>
    <row r="21833" spans="179:183" x14ac:dyDescent="0.35">
      <c r="FW21833" s="128"/>
      <c r="FX21833" s="128"/>
      <c r="FY21833" s="129"/>
      <c r="GA21833" s="128"/>
    </row>
    <row r="21834" spans="179:183" x14ac:dyDescent="0.35">
      <c r="FW21834" s="128"/>
      <c r="FX21834" s="128"/>
      <c r="FY21834" s="129"/>
      <c r="GA21834" s="128"/>
    </row>
    <row r="21835" spans="179:183" x14ac:dyDescent="0.35">
      <c r="FW21835" s="128"/>
      <c r="FX21835" s="128"/>
      <c r="FY21835" s="129"/>
      <c r="GA21835" s="128"/>
    </row>
    <row r="21836" spans="179:183" x14ac:dyDescent="0.35">
      <c r="FW21836" s="128"/>
      <c r="FX21836" s="128"/>
      <c r="FY21836" s="129"/>
      <c r="GA21836" s="128"/>
    </row>
    <row r="21837" spans="179:183" x14ac:dyDescent="0.35">
      <c r="FW21837" s="128"/>
      <c r="FX21837" s="128"/>
      <c r="FY21837" s="129"/>
      <c r="GA21837" s="128"/>
    </row>
    <row r="21838" spans="179:183" x14ac:dyDescent="0.35">
      <c r="FW21838" s="128"/>
      <c r="FX21838" s="128"/>
      <c r="FY21838" s="129"/>
      <c r="GA21838" s="128"/>
    </row>
    <row r="21839" spans="179:183" x14ac:dyDescent="0.35">
      <c r="FW21839" s="128"/>
      <c r="FX21839" s="128"/>
      <c r="FY21839" s="129"/>
      <c r="GA21839" s="128"/>
    </row>
    <row r="21840" spans="179:183" x14ac:dyDescent="0.35">
      <c r="FW21840" s="128"/>
      <c r="FX21840" s="128"/>
      <c r="FY21840" s="129"/>
      <c r="GA21840" s="128"/>
    </row>
    <row r="21841" spans="179:183" x14ac:dyDescent="0.35">
      <c r="FW21841" s="128"/>
      <c r="FX21841" s="128"/>
      <c r="FY21841" s="129"/>
      <c r="GA21841" s="128"/>
    </row>
    <row r="21842" spans="179:183" x14ac:dyDescent="0.35">
      <c r="FW21842" s="128"/>
      <c r="FX21842" s="128"/>
      <c r="FY21842" s="129"/>
      <c r="GA21842" s="128"/>
    </row>
    <row r="21843" spans="179:183" x14ac:dyDescent="0.35">
      <c r="FW21843" s="128"/>
      <c r="FX21843" s="128"/>
      <c r="FY21843" s="129"/>
      <c r="GA21843" s="128"/>
    </row>
    <row r="21844" spans="179:183" x14ac:dyDescent="0.35">
      <c r="FW21844" s="128"/>
      <c r="FX21844" s="128"/>
      <c r="FY21844" s="129"/>
      <c r="GA21844" s="128"/>
    </row>
    <row r="21845" spans="179:183" x14ac:dyDescent="0.35">
      <c r="FW21845" s="128"/>
      <c r="FX21845" s="128"/>
      <c r="FY21845" s="129"/>
      <c r="GA21845" s="128"/>
    </row>
    <row r="21846" spans="179:183" x14ac:dyDescent="0.35">
      <c r="FW21846" s="128"/>
      <c r="FX21846" s="128"/>
      <c r="FY21846" s="129"/>
      <c r="GA21846" s="128"/>
    </row>
    <row r="21847" spans="179:183" x14ac:dyDescent="0.35">
      <c r="FW21847" s="128"/>
      <c r="FX21847" s="128"/>
      <c r="FY21847" s="129"/>
      <c r="GA21847" s="128"/>
    </row>
    <row r="21848" spans="179:183" x14ac:dyDescent="0.35">
      <c r="FW21848" s="128"/>
      <c r="FX21848" s="128"/>
      <c r="FY21848" s="129"/>
      <c r="GA21848" s="128"/>
    </row>
    <row r="21849" spans="179:183" x14ac:dyDescent="0.35">
      <c r="FW21849" s="128"/>
      <c r="FX21849" s="128"/>
      <c r="FY21849" s="129"/>
      <c r="GA21849" s="128"/>
    </row>
    <row r="21850" spans="179:183" x14ac:dyDescent="0.35">
      <c r="FW21850" s="128"/>
      <c r="FX21850" s="128"/>
      <c r="FY21850" s="129"/>
      <c r="GA21850" s="128"/>
    </row>
    <row r="21851" spans="179:183" x14ac:dyDescent="0.35">
      <c r="FW21851" s="128"/>
      <c r="FX21851" s="128"/>
      <c r="FY21851" s="129"/>
      <c r="GA21851" s="128"/>
    </row>
    <row r="21852" spans="179:183" x14ac:dyDescent="0.35">
      <c r="FW21852" s="128"/>
      <c r="FX21852" s="128"/>
      <c r="FY21852" s="129"/>
      <c r="GA21852" s="128"/>
    </row>
    <row r="21853" spans="179:183" x14ac:dyDescent="0.35">
      <c r="FW21853" s="128"/>
      <c r="FX21853" s="128"/>
      <c r="FY21853" s="129"/>
      <c r="GA21853" s="128"/>
    </row>
    <row r="21854" spans="179:183" x14ac:dyDescent="0.35">
      <c r="FW21854" s="128"/>
      <c r="FX21854" s="128"/>
      <c r="FY21854" s="129"/>
      <c r="GA21854" s="128"/>
    </row>
    <row r="21855" spans="179:183" x14ac:dyDescent="0.35">
      <c r="FW21855" s="128"/>
      <c r="FX21855" s="128"/>
      <c r="FY21855" s="129"/>
      <c r="GA21855" s="128"/>
    </row>
    <row r="21856" spans="179:183" x14ac:dyDescent="0.35">
      <c r="FW21856" s="128"/>
      <c r="FX21856" s="128"/>
      <c r="FY21856" s="129"/>
      <c r="GA21856" s="128"/>
    </row>
    <row r="21857" spans="179:183" x14ac:dyDescent="0.35">
      <c r="FW21857" s="128"/>
      <c r="FX21857" s="128"/>
      <c r="FY21857" s="129"/>
      <c r="GA21857" s="128"/>
    </row>
    <row r="21858" spans="179:183" x14ac:dyDescent="0.35">
      <c r="FW21858" s="128"/>
      <c r="FX21858" s="128"/>
      <c r="FY21858" s="129"/>
      <c r="GA21858" s="128"/>
    </row>
    <row r="21859" spans="179:183" x14ac:dyDescent="0.35">
      <c r="FW21859" s="128"/>
      <c r="FX21859" s="128"/>
      <c r="FY21859" s="129"/>
      <c r="GA21859" s="128"/>
    </row>
    <row r="21860" spans="179:183" x14ac:dyDescent="0.35">
      <c r="FW21860" s="128"/>
      <c r="FX21860" s="128"/>
      <c r="FY21860" s="129"/>
      <c r="GA21860" s="128"/>
    </row>
    <row r="21861" spans="179:183" x14ac:dyDescent="0.35">
      <c r="FW21861" s="128"/>
      <c r="FX21861" s="128"/>
      <c r="FY21861" s="129"/>
      <c r="GA21861" s="128"/>
    </row>
    <row r="21862" spans="179:183" x14ac:dyDescent="0.35">
      <c r="FW21862" s="128"/>
      <c r="FX21862" s="128"/>
      <c r="FY21862" s="129"/>
      <c r="GA21862" s="128"/>
    </row>
    <row r="21863" spans="179:183" x14ac:dyDescent="0.35">
      <c r="FW21863" s="128"/>
      <c r="FX21863" s="128"/>
      <c r="FY21863" s="129"/>
      <c r="GA21863" s="128"/>
    </row>
    <row r="21864" spans="179:183" x14ac:dyDescent="0.35">
      <c r="FW21864" s="128"/>
      <c r="FX21864" s="128"/>
      <c r="FY21864" s="129"/>
      <c r="GA21864" s="128"/>
    </row>
    <row r="21865" spans="179:183" x14ac:dyDescent="0.35">
      <c r="FW21865" s="128"/>
      <c r="FX21865" s="128"/>
      <c r="FY21865" s="129"/>
      <c r="GA21865" s="128"/>
    </row>
    <row r="21866" spans="179:183" x14ac:dyDescent="0.35">
      <c r="FW21866" s="128"/>
      <c r="FX21866" s="128"/>
      <c r="FY21866" s="129"/>
      <c r="GA21866" s="128"/>
    </row>
    <row r="21867" spans="179:183" x14ac:dyDescent="0.35">
      <c r="FW21867" s="128"/>
      <c r="FX21867" s="128"/>
      <c r="FY21867" s="129"/>
      <c r="GA21867" s="128"/>
    </row>
    <row r="21868" spans="179:183" x14ac:dyDescent="0.35">
      <c r="FW21868" s="128"/>
      <c r="FX21868" s="128"/>
      <c r="FY21868" s="129"/>
      <c r="GA21868" s="128"/>
    </row>
    <row r="21869" spans="179:183" x14ac:dyDescent="0.35">
      <c r="FW21869" s="128"/>
      <c r="FX21869" s="128"/>
      <c r="FY21869" s="129"/>
      <c r="GA21869" s="128"/>
    </row>
    <row r="21870" spans="179:183" x14ac:dyDescent="0.35">
      <c r="FW21870" s="128"/>
      <c r="FX21870" s="128"/>
      <c r="FY21870" s="129"/>
      <c r="GA21870" s="128"/>
    </row>
    <row r="21871" spans="179:183" x14ac:dyDescent="0.35">
      <c r="FW21871" s="128"/>
      <c r="FX21871" s="128"/>
      <c r="FY21871" s="129"/>
      <c r="GA21871" s="128"/>
    </row>
    <row r="21872" spans="179:183" x14ac:dyDescent="0.35">
      <c r="FW21872" s="128"/>
      <c r="FX21872" s="128"/>
      <c r="FY21872" s="129"/>
      <c r="GA21872" s="128"/>
    </row>
    <row r="21873" spans="179:183" x14ac:dyDescent="0.35">
      <c r="FW21873" s="128"/>
      <c r="FX21873" s="128"/>
      <c r="FY21873" s="129"/>
      <c r="GA21873" s="128"/>
    </row>
    <row r="21874" spans="179:183" x14ac:dyDescent="0.35">
      <c r="FW21874" s="128"/>
      <c r="FX21874" s="128"/>
      <c r="FY21874" s="129"/>
      <c r="GA21874" s="128"/>
    </row>
    <row r="21875" spans="179:183" x14ac:dyDescent="0.35">
      <c r="FW21875" s="128"/>
      <c r="FX21875" s="128"/>
      <c r="FY21875" s="129"/>
      <c r="GA21875" s="128"/>
    </row>
    <row r="21876" spans="179:183" x14ac:dyDescent="0.35">
      <c r="FW21876" s="128"/>
      <c r="FX21876" s="128"/>
      <c r="FY21876" s="129"/>
      <c r="GA21876" s="128"/>
    </row>
    <row r="21877" spans="179:183" x14ac:dyDescent="0.35">
      <c r="FW21877" s="128"/>
      <c r="FX21877" s="128"/>
      <c r="FY21877" s="129"/>
      <c r="GA21877" s="128"/>
    </row>
    <row r="21878" spans="179:183" x14ac:dyDescent="0.35">
      <c r="FW21878" s="128"/>
      <c r="FX21878" s="128"/>
      <c r="FY21878" s="129"/>
      <c r="GA21878" s="128"/>
    </row>
    <row r="21879" spans="179:183" x14ac:dyDescent="0.35">
      <c r="FW21879" s="128"/>
      <c r="FX21879" s="128"/>
      <c r="FY21879" s="129"/>
      <c r="GA21879" s="128"/>
    </row>
    <row r="21880" spans="179:183" x14ac:dyDescent="0.35">
      <c r="FW21880" s="128"/>
      <c r="FX21880" s="128"/>
      <c r="FY21880" s="129"/>
      <c r="GA21880" s="128"/>
    </row>
    <row r="21881" spans="179:183" x14ac:dyDescent="0.35">
      <c r="FW21881" s="128"/>
      <c r="FX21881" s="128"/>
      <c r="FY21881" s="129"/>
      <c r="GA21881" s="128"/>
    </row>
    <row r="21882" spans="179:183" x14ac:dyDescent="0.35">
      <c r="FW21882" s="128"/>
      <c r="FX21882" s="128"/>
      <c r="FY21882" s="129"/>
      <c r="GA21882" s="128"/>
    </row>
    <row r="21883" spans="179:183" x14ac:dyDescent="0.35">
      <c r="FW21883" s="128"/>
      <c r="FX21883" s="128"/>
      <c r="FY21883" s="129"/>
      <c r="GA21883" s="128"/>
    </row>
    <row r="21884" spans="179:183" x14ac:dyDescent="0.35">
      <c r="FW21884" s="128"/>
      <c r="FX21884" s="128"/>
      <c r="FY21884" s="129"/>
      <c r="GA21884" s="128"/>
    </row>
    <row r="21885" spans="179:183" x14ac:dyDescent="0.35">
      <c r="FW21885" s="128"/>
      <c r="FX21885" s="128"/>
      <c r="FY21885" s="129"/>
      <c r="GA21885" s="128"/>
    </row>
    <row r="21886" spans="179:183" x14ac:dyDescent="0.35">
      <c r="FW21886" s="128"/>
      <c r="FX21886" s="128"/>
      <c r="FY21886" s="129"/>
      <c r="GA21886" s="128"/>
    </row>
    <row r="21887" spans="179:183" x14ac:dyDescent="0.35">
      <c r="FW21887" s="128"/>
      <c r="FX21887" s="128"/>
      <c r="FY21887" s="129"/>
      <c r="GA21887" s="128"/>
    </row>
    <row r="21888" spans="179:183" x14ac:dyDescent="0.35">
      <c r="FW21888" s="128"/>
      <c r="FX21888" s="128"/>
      <c r="FY21888" s="129"/>
      <c r="GA21888" s="128"/>
    </row>
    <row r="21889" spans="179:183" x14ac:dyDescent="0.35">
      <c r="FW21889" s="128"/>
      <c r="FX21889" s="128"/>
      <c r="FY21889" s="129"/>
      <c r="GA21889" s="128"/>
    </row>
    <row r="21890" spans="179:183" x14ac:dyDescent="0.35">
      <c r="FW21890" s="128"/>
      <c r="FX21890" s="128"/>
      <c r="FY21890" s="129"/>
      <c r="GA21890" s="128"/>
    </row>
    <row r="21891" spans="179:183" x14ac:dyDescent="0.35">
      <c r="FW21891" s="128"/>
      <c r="FX21891" s="128"/>
      <c r="FY21891" s="129"/>
      <c r="GA21891" s="128"/>
    </row>
    <row r="21892" spans="179:183" x14ac:dyDescent="0.35">
      <c r="FW21892" s="128"/>
      <c r="FX21892" s="128"/>
      <c r="FY21892" s="129"/>
      <c r="GA21892" s="128"/>
    </row>
    <row r="21893" spans="179:183" x14ac:dyDescent="0.35">
      <c r="FW21893" s="128"/>
      <c r="FX21893" s="128"/>
      <c r="FY21893" s="129"/>
      <c r="GA21893" s="128"/>
    </row>
    <row r="21894" spans="179:183" x14ac:dyDescent="0.35">
      <c r="FW21894" s="128"/>
      <c r="FX21894" s="128"/>
      <c r="FY21894" s="129"/>
      <c r="GA21894" s="128"/>
    </row>
    <row r="21895" spans="179:183" x14ac:dyDescent="0.35">
      <c r="FW21895" s="128"/>
      <c r="FX21895" s="128"/>
      <c r="FY21895" s="129"/>
      <c r="GA21895" s="128"/>
    </row>
    <row r="21896" spans="179:183" x14ac:dyDescent="0.35">
      <c r="FW21896" s="128"/>
      <c r="FX21896" s="128"/>
      <c r="FY21896" s="129"/>
      <c r="GA21896" s="128"/>
    </row>
    <row r="21897" spans="179:183" x14ac:dyDescent="0.35">
      <c r="FW21897" s="128"/>
      <c r="FX21897" s="128"/>
      <c r="FY21897" s="129"/>
      <c r="GA21897" s="128"/>
    </row>
    <row r="21898" spans="179:183" x14ac:dyDescent="0.35">
      <c r="FW21898" s="128"/>
      <c r="FX21898" s="128"/>
      <c r="FY21898" s="129"/>
      <c r="GA21898" s="128"/>
    </row>
    <row r="21899" spans="179:183" x14ac:dyDescent="0.35">
      <c r="FW21899" s="128"/>
      <c r="FX21899" s="128"/>
      <c r="FY21899" s="129"/>
      <c r="GA21899" s="128"/>
    </row>
    <row r="21900" spans="179:183" x14ac:dyDescent="0.35">
      <c r="FW21900" s="128"/>
      <c r="FX21900" s="128"/>
      <c r="FY21900" s="129"/>
      <c r="GA21900" s="128"/>
    </row>
    <row r="21901" spans="179:183" x14ac:dyDescent="0.35">
      <c r="FW21901" s="128"/>
      <c r="FX21901" s="128"/>
      <c r="FY21901" s="129"/>
      <c r="GA21901" s="128"/>
    </row>
    <row r="21902" spans="179:183" x14ac:dyDescent="0.35">
      <c r="FW21902" s="128"/>
      <c r="FX21902" s="128"/>
      <c r="FY21902" s="129"/>
      <c r="GA21902" s="128"/>
    </row>
    <row r="21903" spans="179:183" x14ac:dyDescent="0.35">
      <c r="FW21903" s="128"/>
      <c r="FX21903" s="128"/>
      <c r="FY21903" s="129"/>
      <c r="GA21903" s="128"/>
    </row>
    <row r="21904" spans="179:183" x14ac:dyDescent="0.35">
      <c r="FW21904" s="128"/>
      <c r="FX21904" s="128"/>
      <c r="FY21904" s="129"/>
      <c r="GA21904" s="128"/>
    </row>
    <row r="21905" spans="179:183" x14ac:dyDescent="0.35">
      <c r="FW21905" s="128"/>
      <c r="FX21905" s="128"/>
      <c r="FY21905" s="129"/>
      <c r="GA21905" s="128"/>
    </row>
    <row r="21906" spans="179:183" x14ac:dyDescent="0.35">
      <c r="FW21906" s="128"/>
      <c r="FX21906" s="128"/>
      <c r="FY21906" s="129"/>
      <c r="GA21906" s="128"/>
    </row>
    <row r="21907" spans="179:183" x14ac:dyDescent="0.35">
      <c r="FW21907" s="128"/>
      <c r="FX21907" s="128"/>
      <c r="FY21907" s="129"/>
      <c r="GA21907" s="128"/>
    </row>
    <row r="21908" spans="179:183" x14ac:dyDescent="0.35">
      <c r="FW21908" s="128"/>
      <c r="FX21908" s="128"/>
      <c r="FY21908" s="129"/>
      <c r="GA21908" s="128"/>
    </row>
    <row r="21909" spans="179:183" x14ac:dyDescent="0.35">
      <c r="FW21909" s="128"/>
      <c r="FX21909" s="128"/>
      <c r="FY21909" s="129"/>
      <c r="GA21909" s="128"/>
    </row>
    <row r="21910" spans="179:183" x14ac:dyDescent="0.35">
      <c r="FW21910" s="128"/>
      <c r="FX21910" s="128"/>
      <c r="FY21910" s="129"/>
      <c r="GA21910" s="128"/>
    </row>
    <row r="21911" spans="179:183" x14ac:dyDescent="0.35">
      <c r="FW21911" s="128"/>
      <c r="FX21911" s="128"/>
      <c r="FY21911" s="129"/>
      <c r="GA21911" s="128"/>
    </row>
    <row r="21912" spans="179:183" x14ac:dyDescent="0.35">
      <c r="FW21912" s="128"/>
      <c r="FX21912" s="128"/>
      <c r="FY21912" s="129"/>
      <c r="GA21912" s="128"/>
    </row>
    <row r="21913" spans="179:183" x14ac:dyDescent="0.35">
      <c r="FW21913" s="128"/>
      <c r="FX21913" s="128"/>
      <c r="FY21913" s="129"/>
      <c r="GA21913" s="128"/>
    </row>
    <row r="21914" spans="179:183" x14ac:dyDescent="0.35">
      <c r="FW21914" s="128"/>
      <c r="FX21914" s="128"/>
      <c r="FY21914" s="129"/>
      <c r="GA21914" s="128"/>
    </row>
    <row r="21915" spans="179:183" x14ac:dyDescent="0.35">
      <c r="FW21915" s="128"/>
      <c r="FX21915" s="128"/>
      <c r="FY21915" s="129"/>
      <c r="GA21915" s="128"/>
    </row>
    <row r="21916" spans="179:183" x14ac:dyDescent="0.35">
      <c r="FW21916" s="128"/>
      <c r="FX21916" s="128"/>
      <c r="FY21916" s="129"/>
      <c r="GA21916" s="128"/>
    </row>
    <row r="21917" spans="179:183" x14ac:dyDescent="0.35">
      <c r="FW21917" s="128"/>
      <c r="FX21917" s="128"/>
      <c r="FY21917" s="129"/>
      <c r="GA21917" s="128"/>
    </row>
    <row r="21918" spans="179:183" x14ac:dyDescent="0.35">
      <c r="FW21918" s="128"/>
      <c r="FX21918" s="128"/>
      <c r="FY21918" s="129"/>
      <c r="GA21918" s="128"/>
    </row>
    <row r="21919" spans="179:183" x14ac:dyDescent="0.35">
      <c r="FW21919" s="128"/>
      <c r="FX21919" s="128"/>
      <c r="FY21919" s="129"/>
      <c r="GA21919" s="128"/>
    </row>
    <row r="21920" spans="179:183" x14ac:dyDescent="0.35">
      <c r="FW21920" s="128"/>
      <c r="FX21920" s="128"/>
      <c r="FY21920" s="129"/>
      <c r="GA21920" s="128"/>
    </row>
    <row r="21921" spans="179:183" x14ac:dyDescent="0.35">
      <c r="FW21921" s="128"/>
      <c r="FX21921" s="128"/>
      <c r="FY21921" s="129"/>
      <c r="GA21921" s="128"/>
    </row>
    <row r="21922" spans="179:183" x14ac:dyDescent="0.35">
      <c r="FW21922" s="128"/>
      <c r="FX21922" s="128"/>
      <c r="FY21922" s="129"/>
      <c r="GA21922" s="128"/>
    </row>
    <row r="21923" spans="179:183" x14ac:dyDescent="0.35">
      <c r="FW21923" s="128"/>
      <c r="FX21923" s="128"/>
      <c r="FY21923" s="129"/>
      <c r="GA21923" s="128"/>
    </row>
    <row r="21924" spans="179:183" x14ac:dyDescent="0.35">
      <c r="FW21924" s="128"/>
      <c r="FX21924" s="128"/>
      <c r="FY21924" s="129"/>
      <c r="GA21924" s="128"/>
    </row>
    <row r="21925" spans="179:183" x14ac:dyDescent="0.35">
      <c r="FW21925" s="128"/>
      <c r="FX21925" s="128"/>
      <c r="FY21925" s="129"/>
      <c r="GA21925" s="128"/>
    </row>
    <row r="21926" spans="179:183" x14ac:dyDescent="0.35">
      <c r="FW21926" s="128"/>
      <c r="FX21926" s="128"/>
      <c r="FY21926" s="129"/>
      <c r="GA21926" s="128"/>
    </row>
    <row r="21927" spans="179:183" x14ac:dyDescent="0.35">
      <c r="FW21927" s="128"/>
      <c r="FX21927" s="128"/>
      <c r="FY21927" s="129"/>
      <c r="GA21927" s="128"/>
    </row>
    <row r="21928" spans="179:183" x14ac:dyDescent="0.35">
      <c r="FW21928" s="128"/>
      <c r="FX21928" s="128"/>
      <c r="FY21928" s="129"/>
      <c r="GA21928" s="128"/>
    </row>
    <row r="21929" spans="179:183" x14ac:dyDescent="0.35">
      <c r="FW21929" s="128"/>
      <c r="FX21929" s="128"/>
      <c r="FY21929" s="129"/>
      <c r="GA21929" s="128"/>
    </row>
    <row r="21930" spans="179:183" x14ac:dyDescent="0.35">
      <c r="FW21930" s="128"/>
      <c r="FX21930" s="128"/>
      <c r="FY21930" s="129"/>
      <c r="GA21930" s="128"/>
    </row>
    <row r="21931" spans="179:183" x14ac:dyDescent="0.35">
      <c r="FW21931" s="128"/>
      <c r="FX21931" s="128"/>
      <c r="FY21931" s="129"/>
      <c r="GA21931" s="128"/>
    </row>
    <row r="21932" spans="179:183" x14ac:dyDescent="0.35">
      <c r="FW21932" s="128"/>
      <c r="FX21932" s="128"/>
      <c r="FY21932" s="129"/>
      <c r="GA21932" s="128"/>
    </row>
    <row r="21933" spans="179:183" x14ac:dyDescent="0.35">
      <c r="FW21933" s="128"/>
      <c r="FX21933" s="128"/>
      <c r="FY21933" s="129"/>
      <c r="GA21933" s="128"/>
    </row>
    <row r="21934" spans="179:183" x14ac:dyDescent="0.35">
      <c r="FW21934" s="128"/>
      <c r="FX21934" s="128"/>
      <c r="FY21934" s="129"/>
      <c r="GA21934" s="128"/>
    </row>
    <row r="21935" spans="179:183" x14ac:dyDescent="0.35">
      <c r="FW21935" s="128"/>
      <c r="FX21935" s="128"/>
      <c r="FY21935" s="129"/>
      <c r="GA21935" s="128"/>
    </row>
    <row r="21936" spans="179:183" x14ac:dyDescent="0.35">
      <c r="FW21936" s="128"/>
      <c r="FX21936" s="128"/>
      <c r="FY21936" s="129"/>
      <c r="GA21936" s="128"/>
    </row>
    <row r="21937" spans="179:183" x14ac:dyDescent="0.35">
      <c r="FW21937" s="128"/>
      <c r="FX21937" s="128"/>
      <c r="FY21937" s="129"/>
      <c r="GA21937" s="128"/>
    </row>
    <row r="21938" spans="179:183" x14ac:dyDescent="0.35">
      <c r="FW21938" s="128"/>
      <c r="FX21938" s="128"/>
      <c r="FY21938" s="129"/>
      <c r="GA21938" s="128"/>
    </row>
    <row r="21939" spans="179:183" x14ac:dyDescent="0.35">
      <c r="FW21939" s="128"/>
      <c r="FX21939" s="128"/>
      <c r="FY21939" s="129"/>
      <c r="GA21939" s="128"/>
    </row>
    <row r="21940" spans="179:183" x14ac:dyDescent="0.35">
      <c r="FW21940" s="128"/>
      <c r="FX21940" s="128"/>
      <c r="FY21940" s="129"/>
      <c r="GA21940" s="128"/>
    </row>
    <row r="21941" spans="179:183" x14ac:dyDescent="0.35">
      <c r="FW21941" s="128"/>
      <c r="FX21941" s="128"/>
      <c r="FY21941" s="129"/>
      <c r="GA21941" s="128"/>
    </row>
    <row r="21942" spans="179:183" x14ac:dyDescent="0.35">
      <c r="FW21942" s="128"/>
      <c r="FX21942" s="128"/>
      <c r="FY21942" s="129"/>
      <c r="GA21942" s="128"/>
    </row>
    <row r="21943" spans="179:183" x14ac:dyDescent="0.35">
      <c r="FW21943" s="128"/>
      <c r="FX21943" s="128"/>
      <c r="FY21943" s="129"/>
      <c r="GA21943" s="128"/>
    </row>
    <row r="21944" spans="179:183" x14ac:dyDescent="0.35">
      <c r="FW21944" s="128"/>
      <c r="FX21944" s="128"/>
      <c r="FY21944" s="129"/>
      <c r="GA21944" s="128"/>
    </row>
    <row r="21945" spans="179:183" x14ac:dyDescent="0.35">
      <c r="FW21945" s="128"/>
      <c r="FX21945" s="128"/>
      <c r="FY21945" s="129"/>
      <c r="GA21945" s="128"/>
    </row>
    <row r="21946" spans="179:183" x14ac:dyDescent="0.35">
      <c r="FW21946" s="128"/>
      <c r="FX21946" s="128"/>
      <c r="FY21946" s="129"/>
      <c r="GA21946" s="128"/>
    </row>
    <row r="21947" spans="179:183" x14ac:dyDescent="0.35">
      <c r="FW21947" s="128"/>
      <c r="FX21947" s="128"/>
      <c r="FY21947" s="129"/>
      <c r="GA21947" s="128"/>
    </row>
    <row r="21948" spans="179:183" x14ac:dyDescent="0.35">
      <c r="FW21948" s="128"/>
      <c r="FX21948" s="128"/>
      <c r="FY21948" s="129"/>
      <c r="GA21948" s="128"/>
    </row>
    <row r="21949" spans="179:183" x14ac:dyDescent="0.35">
      <c r="FW21949" s="128"/>
      <c r="FX21949" s="128"/>
      <c r="FY21949" s="129"/>
      <c r="GA21949" s="128"/>
    </row>
    <row r="21950" spans="179:183" x14ac:dyDescent="0.35">
      <c r="FW21950" s="128"/>
      <c r="FX21950" s="128"/>
      <c r="FY21950" s="129"/>
      <c r="GA21950" s="128"/>
    </row>
    <row r="21951" spans="179:183" x14ac:dyDescent="0.35">
      <c r="FW21951" s="128"/>
      <c r="FX21951" s="128"/>
      <c r="FY21951" s="129"/>
      <c r="GA21951" s="128"/>
    </row>
    <row r="21952" spans="179:183" x14ac:dyDescent="0.35">
      <c r="FW21952" s="128"/>
      <c r="FX21952" s="128"/>
      <c r="FY21952" s="129"/>
      <c r="GA21952" s="128"/>
    </row>
    <row r="21953" spans="179:183" x14ac:dyDescent="0.35">
      <c r="FW21953" s="128"/>
      <c r="FX21953" s="128"/>
      <c r="FY21953" s="129"/>
      <c r="GA21953" s="128"/>
    </row>
    <row r="21954" spans="179:183" x14ac:dyDescent="0.35">
      <c r="FW21954" s="128"/>
      <c r="FX21954" s="128"/>
      <c r="FY21954" s="129"/>
      <c r="GA21954" s="128"/>
    </row>
    <row r="21955" spans="179:183" x14ac:dyDescent="0.35">
      <c r="FW21955" s="128"/>
      <c r="FX21955" s="128"/>
      <c r="FY21955" s="129"/>
      <c r="GA21955" s="128"/>
    </row>
    <row r="21956" spans="179:183" x14ac:dyDescent="0.35">
      <c r="FW21956" s="128"/>
      <c r="FX21956" s="128"/>
      <c r="FY21956" s="129"/>
      <c r="GA21956" s="128"/>
    </row>
    <row r="21957" spans="179:183" x14ac:dyDescent="0.35">
      <c r="FW21957" s="128"/>
      <c r="FX21957" s="128"/>
      <c r="FY21957" s="129"/>
      <c r="GA21957" s="128"/>
    </row>
    <row r="21958" spans="179:183" x14ac:dyDescent="0.35">
      <c r="FW21958" s="128"/>
      <c r="FX21958" s="128"/>
      <c r="FY21958" s="129"/>
      <c r="GA21958" s="128"/>
    </row>
    <row r="21959" spans="179:183" x14ac:dyDescent="0.35">
      <c r="FW21959" s="128"/>
      <c r="FX21959" s="128"/>
      <c r="FY21959" s="129"/>
      <c r="GA21959" s="128"/>
    </row>
    <row r="21960" spans="179:183" x14ac:dyDescent="0.35">
      <c r="FW21960" s="128"/>
      <c r="FX21960" s="128"/>
      <c r="FY21960" s="129"/>
      <c r="GA21960" s="128"/>
    </row>
    <row r="21961" spans="179:183" x14ac:dyDescent="0.35">
      <c r="FW21961" s="128"/>
      <c r="FX21961" s="128"/>
      <c r="FY21961" s="129"/>
      <c r="GA21961" s="128"/>
    </row>
    <row r="21962" spans="179:183" x14ac:dyDescent="0.35">
      <c r="FW21962" s="128"/>
      <c r="FX21962" s="128"/>
      <c r="FY21962" s="129"/>
      <c r="GA21962" s="128"/>
    </row>
    <row r="21963" spans="179:183" x14ac:dyDescent="0.35">
      <c r="FW21963" s="128"/>
      <c r="FX21963" s="128"/>
      <c r="FY21963" s="129"/>
      <c r="GA21963" s="128"/>
    </row>
    <row r="21964" spans="179:183" x14ac:dyDescent="0.35">
      <c r="FW21964" s="128"/>
      <c r="FX21964" s="128"/>
      <c r="FY21964" s="129"/>
      <c r="GA21964" s="128"/>
    </row>
    <row r="21965" spans="179:183" x14ac:dyDescent="0.35">
      <c r="FW21965" s="128"/>
      <c r="FX21965" s="128"/>
      <c r="FY21965" s="129"/>
      <c r="GA21965" s="128"/>
    </row>
    <row r="21966" spans="179:183" x14ac:dyDescent="0.35">
      <c r="FW21966" s="128"/>
      <c r="FX21966" s="128"/>
      <c r="FY21966" s="129"/>
      <c r="GA21966" s="128"/>
    </row>
    <row r="21967" spans="179:183" x14ac:dyDescent="0.35">
      <c r="FW21967" s="128"/>
      <c r="FX21967" s="128"/>
      <c r="FY21967" s="129"/>
      <c r="GA21967" s="128"/>
    </row>
    <row r="21968" spans="179:183" x14ac:dyDescent="0.35">
      <c r="FW21968" s="128"/>
      <c r="FX21968" s="128"/>
      <c r="FY21968" s="129"/>
      <c r="GA21968" s="128"/>
    </row>
    <row r="21969" spans="179:183" x14ac:dyDescent="0.35">
      <c r="FW21969" s="128"/>
      <c r="FX21969" s="128"/>
      <c r="FY21969" s="129"/>
      <c r="GA21969" s="128"/>
    </row>
    <row r="21970" spans="179:183" x14ac:dyDescent="0.35">
      <c r="FW21970" s="128"/>
      <c r="FX21970" s="128"/>
      <c r="FY21970" s="129"/>
      <c r="GA21970" s="128"/>
    </row>
    <row r="21971" spans="179:183" x14ac:dyDescent="0.35">
      <c r="FW21971" s="128"/>
      <c r="FX21971" s="128"/>
      <c r="FY21971" s="129"/>
      <c r="GA21971" s="128"/>
    </row>
    <row r="21972" spans="179:183" x14ac:dyDescent="0.35">
      <c r="FW21972" s="128"/>
      <c r="FX21972" s="128"/>
      <c r="FY21972" s="129"/>
      <c r="GA21972" s="128"/>
    </row>
    <row r="21973" spans="179:183" x14ac:dyDescent="0.35">
      <c r="FW21973" s="128"/>
      <c r="FX21973" s="128"/>
      <c r="FY21973" s="129"/>
      <c r="GA21973" s="128"/>
    </row>
    <row r="21974" spans="179:183" x14ac:dyDescent="0.35">
      <c r="FW21974" s="128"/>
      <c r="FX21974" s="128"/>
      <c r="FY21974" s="129"/>
      <c r="GA21974" s="128"/>
    </row>
    <row r="21975" spans="179:183" x14ac:dyDescent="0.35">
      <c r="FW21975" s="128"/>
      <c r="FX21975" s="128"/>
      <c r="FY21975" s="129"/>
      <c r="GA21975" s="128"/>
    </row>
    <row r="21976" spans="179:183" x14ac:dyDescent="0.35">
      <c r="FW21976" s="128"/>
      <c r="FX21976" s="128"/>
      <c r="FY21976" s="129"/>
      <c r="GA21976" s="128"/>
    </row>
    <row r="21977" spans="179:183" x14ac:dyDescent="0.35">
      <c r="FW21977" s="128"/>
      <c r="FX21977" s="128"/>
      <c r="FY21977" s="129"/>
      <c r="GA21977" s="128"/>
    </row>
    <row r="21978" spans="179:183" x14ac:dyDescent="0.35">
      <c r="FW21978" s="128"/>
      <c r="FX21978" s="128"/>
      <c r="FY21978" s="129"/>
      <c r="GA21978" s="128"/>
    </row>
    <row r="21979" spans="179:183" x14ac:dyDescent="0.35">
      <c r="FW21979" s="128"/>
      <c r="FX21979" s="128"/>
      <c r="FY21979" s="129"/>
      <c r="GA21979" s="128"/>
    </row>
    <row r="21980" spans="179:183" x14ac:dyDescent="0.35">
      <c r="FW21980" s="128"/>
      <c r="FX21980" s="128"/>
      <c r="FY21980" s="129"/>
      <c r="GA21980" s="128"/>
    </row>
    <row r="21981" spans="179:183" x14ac:dyDescent="0.35">
      <c r="FW21981" s="128"/>
      <c r="FX21981" s="128"/>
      <c r="FY21981" s="129"/>
      <c r="GA21981" s="128"/>
    </row>
    <row r="21982" spans="179:183" x14ac:dyDescent="0.35">
      <c r="FW21982" s="128"/>
      <c r="FX21982" s="128"/>
      <c r="FY21982" s="129"/>
      <c r="GA21982" s="128"/>
    </row>
    <row r="21983" spans="179:183" x14ac:dyDescent="0.35">
      <c r="FW21983" s="128"/>
      <c r="FX21983" s="128"/>
      <c r="FY21983" s="129"/>
      <c r="GA21983" s="128"/>
    </row>
    <row r="21984" spans="179:183" x14ac:dyDescent="0.35">
      <c r="FW21984" s="128"/>
      <c r="FX21984" s="128"/>
      <c r="FY21984" s="129"/>
      <c r="GA21984" s="128"/>
    </row>
    <row r="21985" spans="179:183" x14ac:dyDescent="0.35">
      <c r="FW21985" s="128"/>
      <c r="FX21985" s="128"/>
      <c r="FY21985" s="129"/>
      <c r="GA21985" s="128"/>
    </row>
    <row r="21986" spans="179:183" x14ac:dyDescent="0.35">
      <c r="FW21986" s="128"/>
      <c r="FX21986" s="128"/>
      <c r="FY21986" s="129"/>
      <c r="GA21986" s="128"/>
    </row>
    <row r="21987" spans="179:183" x14ac:dyDescent="0.35">
      <c r="FW21987" s="128"/>
      <c r="FX21987" s="128"/>
      <c r="FY21987" s="129"/>
      <c r="GA21987" s="128"/>
    </row>
    <row r="21988" spans="179:183" x14ac:dyDescent="0.35">
      <c r="FW21988" s="128"/>
      <c r="FX21988" s="128"/>
      <c r="FY21988" s="129"/>
      <c r="GA21988" s="128"/>
    </row>
    <row r="21989" spans="179:183" x14ac:dyDescent="0.35">
      <c r="FW21989" s="128"/>
      <c r="FX21989" s="128"/>
      <c r="FY21989" s="129"/>
      <c r="GA21989" s="128"/>
    </row>
    <row r="21990" spans="179:183" x14ac:dyDescent="0.35">
      <c r="FW21990" s="128"/>
      <c r="FX21990" s="128"/>
      <c r="FY21990" s="129"/>
      <c r="GA21990" s="128"/>
    </row>
    <row r="21991" spans="179:183" x14ac:dyDescent="0.35">
      <c r="FW21991" s="128"/>
      <c r="FX21991" s="128"/>
      <c r="FY21991" s="129"/>
      <c r="GA21991" s="128"/>
    </row>
    <row r="21992" spans="179:183" x14ac:dyDescent="0.35">
      <c r="FW21992" s="128"/>
      <c r="FX21992" s="128"/>
      <c r="FY21992" s="129"/>
      <c r="GA21992" s="128"/>
    </row>
    <row r="21993" spans="179:183" x14ac:dyDescent="0.35">
      <c r="FW21993" s="128"/>
      <c r="FX21993" s="128"/>
      <c r="FY21993" s="129"/>
      <c r="GA21993" s="128"/>
    </row>
    <row r="21994" spans="179:183" x14ac:dyDescent="0.35">
      <c r="FW21994" s="128"/>
      <c r="FX21994" s="128"/>
      <c r="FY21994" s="129"/>
      <c r="GA21994" s="128"/>
    </row>
    <row r="21995" spans="179:183" x14ac:dyDescent="0.35">
      <c r="FW21995" s="128"/>
      <c r="FX21995" s="128"/>
      <c r="FY21995" s="129"/>
      <c r="GA21995" s="128"/>
    </row>
    <row r="21996" spans="179:183" x14ac:dyDescent="0.35">
      <c r="FW21996" s="128"/>
      <c r="FX21996" s="128"/>
      <c r="FY21996" s="129"/>
      <c r="GA21996" s="128"/>
    </row>
    <row r="21997" spans="179:183" x14ac:dyDescent="0.35">
      <c r="FW21997" s="128"/>
      <c r="FX21997" s="128"/>
      <c r="FY21997" s="129"/>
      <c r="GA21997" s="128"/>
    </row>
    <row r="21998" spans="179:183" x14ac:dyDescent="0.35">
      <c r="FW21998" s="128"/>
      <c r="FX21998" s="128"/>
      <c r="FY21998" s="129"/>
      <c r="GA21998" s="128"/>
    </row>
    <row r="21999" spans="179:183" x14ac:dyDescent="0.35">
      <c r="FW21999" s="128"/>
      <c r="FX21999" s="128"/>
      <c r="FY21999" s="129"/>
      <c r="GA21999" s="128"/>
    </row>
    <row r="22000" spans="179:183" x14ac:dyDescent="0.35">
      <c r="FW22000" s="128"/>
      <c r="FX22000" s="128"/>
      <c r="FY22000" s="129"/>
      <c r="GA22000" s="128"/>
    </row>
    <row r="22001" spans="179:183" x14ac:dyDescent="0.35">
      <c r="FW22001" s="128"/>
      <c r="FX22001" s="128"/>
      <c r="FY22001" s="129"/>
      <c r="GA22001" s="128"/>
    </row>
    <row r="22002" spans="179:183" x14ac:dyDescent="0.35">
      <c r="FW22002" s="128"/>
      <c r="FX22002" s="128"/>
      <c r="FY22002" s="129"/>
      <c r="GA22002" s="128"/>
    </row>
    <row r="22003" spans="179:183" x14ac:dyDescent="0.35">
      <c r="FW22003" s="128"/>
      <c r="FX22003" s="128"/>
      <c r="FY22003" s="129"/>
      <c r="GA22003" s="128"/>
    </row>
    <row r="22004" spans="179:183" x14ac:dyDescent="0.35">
      <c r="FW22004" s="128"/>
      <c r="FX22004" s="128"/>
      <c r="FY22004" s="129"/>
      <c r="GA22004" s="128"/>
    </row>
    <row r="22005" spans="179:183" x14ac:dyDescent="0.35">
      <c r="FW22005" s="128"/>
      <c r="FX22005" s="128"/>
      <c r="FY22005" s="129"/>
      <c r="GA22005" s="128"/>
    </row>
    <row r="22006" spans="179:183" x14ac:dyDescent="0.35">
      <c r="FW22006" s="128"/>
      <c r="FX22006" s="128"/>
      <c r="FY22006" s="129"/>
      <c r="GA22006" s="128"/>
    </row>
    <row r="22007" spans="179:183" x14ac:dyDescent="0.35">
      <c r="FW22007" s="128"/>
      <c r="FX22007" s="128"/>
      <c r="FY22007" s="129"/>
      <c r="GA22007" s="128"/>
    </row>
    <row r="22008" spans="179:183" x14ac:dyDescent="0.35">
      <c r="FW22008" s="128"/>
      <c r="FX22008" s="128"/>
      <c r="FY22008" s="129"/>
      <c r="GA22008" s="128"/>
    </row>
    <row r="22009" spans="179:183" x14ac:dyDescent="0.35">
      <c r="FW22009" s="128"/>
      <c r="FX22009" s="128"/>
      <c r="FY22009" s="129"/>
      <c r="GA22009" s="128"/>
    </row>
    <row r="22010" spans="179:183" x14ac:dyDescent="0.35">
      <c r="FW22010" s="128"/>
      <c r="FX22010" s="128"/>
      <c r="FY22010" s="129"/>
      <c r="GA22010" s="128"/>
    </row>
    <row r="22011" spans="179:183" x14ac:dyDescent="0.35">
      <c r="FW22011" s="128"/>
      <c r="FX22011" s="128"/>
      <c r="FY22011" s="129"/>
      <c r="GA22011" s="128"/>
    </row>
    <row r="22012" spans="179:183" x14ac:dyDescent="0.35">
      <c r="FW22012" s="128"/>
      <c r="FX22012" s="128"/>
      <c r="FY22012" s="129"/>
      <c r="GA22012" s="128"/>
    </row>
    <row r="22013" spans="179:183" x14ac:dyDescent="0.35">
      <c r="FW22013" s="128"/>
      <c r="FX22013" s="128"/>
      <c r="FY22013" s="129"/>
      <c r="GA22013" s="128"/>
    </row>
    <row r="22014" spans="179:183" x14ac:dyDescent="0.35">
      <c r="FW22014" s="128"/>
      <c r="FX22014" s="128"/>
      <c r="FY22014" s="129"/>
      <c r="GA22014" s="128"/>
    </row>
    <row r="22015" spans="179:183" x14ac:dyDescent="0.35">
      <c r="FW22015" s="128"/>
      <c r="FX22015" s="128"/>
      <c r="FY22015" s="129"/>
      <c r="GA22015" s="128"/>
    </row>
    <row r="22016" spans="179:183" x14ac:dyDescent="0.35">
      <c r="FW22016" s="128"/>
      <c r="FX22016" s="128"/>
      <c r="FY22016" s="129"/>
      <c r="GA22016" s="128"/>
    </row>
    <row r="22017" spans="179:183" x14ac:dyDescent="0.35">
      <c r="FW22017" s="128"/>
      <c r="FX22017" s="128"/>
      <c r="FY22017" s="129"/>
      <c r="GA22017" s="128"/>
    </row>
    <row r="22018" spans="179:183" x14ac:dyDescent="0.35">
      <c r="FW22018" s="128"/>
      <c r="FX22018" s="128"/>
      <c r="FY22018" s="129"/>
      <c r="GA22018" s="128"/>
    </row>
    <row r="22019" spans="179:183" x14ac:dyDescent="0.35">
      <c r="FW22019" s="128"/>
      <c r="FX22019" s="128"/>
      <c r="FY22019" s="129"/>
      <c r="GA22019" s="128"/>
    </row>
    <row r="22020" spans="179:183" x14ac:dyDescent="0.35">
      <c r="FW22020" s="128"/>
      <c r="FX22020" s="128"/>
      <c r="FY22020" s="129"/>
      <c r="GA22020" s="128"/>
    </row>
    <row r="22021" spans="179:183" x14ac:dyDescent="0.35">
      <c r="FW22021" s="128"/>
      <c r="FX22021" s="128"/>
      <c r="FY22021" s="129"/>
      <c r="GA22021" s="128"/>
    </row>
    <row r="22022" spans="179:183" x14ac:dyDescent="0.35">
      <c r="FW22022" s="128"/>
      <c r="FX22022" s="128"/>
      <c r="FY22022" s="129"/>
      <c r="GA22022" s="128"/>
    </row>
    <row r="22023" spans="179:183" x14ac:dyDescent="0.35">
      <c r="FW22023" s="128"/>
      <c r="FX22023" s="128"/>
      <c r="FY22023" s="129"/>
      <c r="GA22023" s="128"/>
    </row>
    <row r="22024" spans="179:183" x14ac:dyDescent="0.35">
      <c r="FW22024" s="128"/>
      <c r="FX22024" s="128"/>
      <c r="FY22024" s="129"/>
      <c r="GA22024" s="128"/>
    </row>
    <row r="22025" spans="179:183" x14ac:dyDescent="0.35">
      <c r="FW22025" s="128"/>
      <c r="FX22025" s="128"/>
      <c r="FY22025" s="129"/>
      <c r="GA22025" s="128"/>
    </row>
    <row r="22026" spans="179:183" x14ac:dyDescent="0.35">
      <c r="FW22026" s="128"/>
      <c r="FX22026" s="128"/>
      <c r="FY22026" s="129"/>
      <c r="GA22026" s="128"/>
    </row>
    <row r="22027" spans="179:183" x14ac:dyDescent="0.35">
      <c r="FW22027" s="128"/>
      <c r="FX22027" s="128"/>
      <c r="FY22027" s="129"/>
      <c r="GA22027" s="128"/>
    </row>
    <row r="22028" spans="179:183" x14ac:dyDescent="0.35">
      <c r="FW22028" s="128"/>
      <c r="FX22028" s="128"/>
      <c r="FY22028" s="129"/>
      <c r="GA22028" s="128"/>
    </row>
    <row r="22029" spans="179:183" x14ac:dyDescent="0.35">
      <c r="FW22029" s="128"/>
      <c r="FX22029" s="128"/>
      <c r="FY22029" s="129"/>
      <c r="GA22029" s="128"/>
    </row>
    <row r="22030" spans="179:183" x14ac:dyDescent="0.35">
      <c r="FW22030" s="128"/>
      <c r="FX22030" s="128"/>
      <c r="FY22030" s="129"/>
      <c r="GA22030" s="128"/>
    </row>
    <row r="22031" spans="179:183" x14ac:dyDescent="0.35">
      <c r="FW22031" s="128"/>
      <c r="FX22031" s="128"/>
      <c r="FY22031" s="129"/>
      <c r="GA22031" s="128"/>
    </row>
    <row r="22032" spans="179:183" x14ac:dyDescent="0.35">
      <c r="FW22032" s="128"/>
      <c r="FX22032" s="128"/>
      <c r="FY22032" s="129"/>
      <c r="GA22032" s="128"/>
    </row>
    <row r="22033" spans="179:183" x14ac:dyDescent="0.35">
      <c r="FW22033" s="128"/>
      <c r="FX22033" s="128"/>
      <c r="FY22033" s="129"/>
      <c r="GA22033" s="128"/>
    </row>
    <row r="22034" spans="179:183" x14ac:dyDescent="0.35">
      <c r="FW22034" s="128"/>
      <c r="FX22034" s="128"/>
      <c r="FY22034" s="129"/>
      <c r="GA22034" s="128"/>
    </row>
    <row r="22035" spans="179:183" x14ac:dyDescent="0.35">
      <c r="FW22035" s="128"/>
      <c r="FX22035" s="128"/>
      <c r="FY22035" s="129"/>
      <c r="GA22035" s="128"/>
    </row>
    <row r="22036" spans="179:183" x14ac:dyDescent="0.35">
      <c r="FW22036" s="128"/>
      <c r="FX22036" s="128"/>
      <c r="FY22036" s="129"/>
      <c r="GA22036" s="128"/>
    </row>
    <row r="22037" spans="179:183" x14ac:dyDescent="0.35">
      <c r="FW22037" s="128"/>
      <c r="FX22037" s="128"/>
      <c r="FY22037" s="129"/>
      <c r="GA22037" s="128"/>
    </row>
    <row r="22038" spans="179:183" x14ac:dyDescent="0.35">
      <c r="FW22038" s="128"/>
      <c r="FX22038" s="128"/>
      <c r="FY22038" s="129"/>
      <c r="GA22038" s="128"/>
    </row>
    <row r="22039" spans="179:183" x14ac:dyDescent="0.35">
      <c r="FW22039" s="128"/>
      <c r="FX22039" s="128"/>
      <c r="FY22039" s="129"/>
      <c r="GA22039" s="128"/>
    </row>
    <row r="22040" spans="179:183" x14ac:dyDescent="0.35">
      <c r="FW22040" s="128"/>
      <c r="FX22040" s="128"/>
      <c r="FY22040" s="129"/>
      <c r="GA22040" s="128"/>
    </row>
    <row r="22041" spans="179:183" x14ac:dyDescent="0.35">
      <c r="FW22041" s="128"/>
      <c r="FX22041" s="128"/>
      <c r="FY22041" s="129"/>
      <c r="GA22041" s="128"/>
    </row>
    <row r="22042" spans="179:183" x14ac:dyDescent="0.35">
      <c r="FW22042" s="128"/>
      <c r="FX22042" s="128"/>
      <c r="FY22042" s="129"/>
      <c r="GA22042" s="128"/>
    </row>
    <row r="22043" spans="179:183" x14ac:dyDescent="0.35">
      <c r="FW22043" s="128"/>
      <c r="FX22043" s="128"/>
      <c r="FY22043" s="129"/>
      <c r="GA22043" s="128"/>
    </row>
    <row r="22044" spans="179:183" x14ac:dyDescent="0.35">
      <c r="FW22044" s="128"/>
      <c r="FX22044" s="128"/>
      <c r="FY22044" s="129"/>
      <c r="GA22044" s="128"/>
    </row>
    <row r="22045" spans="179:183" x14ac:dyDescent="0.35">
      <c r="FW22045" s="128"/>
      <c r="FX22045" s="128"/>
      <c r="FY22045" s="129"/>
      <c r="GA22045" s="128"/>
    </row>
    <row r="22046" spans="179:183" x14ac:dyDescent="0.35">
      <c r="FW22046" s="128"/>
      <c r="FX22046" s="128"/>
      <c r="FY22046" s="129"/>
      <c r="GA22046" s="128"/>
    </row>
    <row r="22047" spans="179:183" x14ac:dyDescent="0.35">
      <c r="FW22047" s="128"/>
      <c r="FX22047" s="128"/>
      <c r="FY22047" s="129"/>
      <c r="GA22047" s="128"/>
    </row>
    <row r="22048" spans="179:183" x14ac:dyDescent="0.35">
      <c r="FW22048" s="128"/>
      <c r="FX22048" s="128"/>
      <c r="FY22048" s="129"/>
      <c r="GA22048" s="128"/>
    </row>
    <row r="22049" spans="179:183" x14ac:dyDescent="0.35">
      <c r="FW22049" s="128"/>
      <c r="FX22049" s="128"/>
      <c r="FY22049" s="129"/>
      <c r="GA22049" s="128"/>
    </row>
    <row r="22050" spans="179:183" x14ac:dyDescent="0.35">
      <c r="FW22050" s="128"/>
      <c r="FX22050" s="128"/>
      <c r="FY22050" s="129"/>
      <c r="GA22050" s="128"/>
    </row>
    <row r="22051" spans="179:183" x14ac:dyDescent="0.35">
      <c r="FW22051" s="128"/>
      <c r="FX22051" s="128"/>
      <c r="FY22051" s="129"/>
      <c r="GA22051" s="128"/>
    </row>
    <row r="22052" spans="179:183" x14ac:dyDescent="0.35">
      <c r="FW22052" s="128"/>
      <c r="FX22052" s="128"/>
      <c r="FY22052" s="129"/>
      <c r="GA22052" s="128"/>
    </row>
    <row r="22053" spans="179:183" x14ac:dyDescent="0.35">
      <c r="FW22053" s="128"/>
      <c r="FX22053" s="128"/>
      <c r="FY22053" s="129"/>
      <c r="GA22053" s="128"/>
    </row>
    <row r="22054" spans="179:183" x14ac:dyDescent="0.35">
      <c r="FW22054" s="128"/>
      <c r="FX22054" s="128"/>
      <c r="FY22054" s="129"/>
      <c r="GA22054" s="128"/>
    </row>
    <row r="22055" spans="179:183" x14ac:dyDescent="0.35">
      <c r="FW22055" s="128"/>
      <c r="FX22055" s="128"/>
      <c r="FY22055" s="129"/>
      <c r="GA22055" s="128"/>
    </row>
    <row r="22056" spans="179:183" x14ac:dyDescent="0.35">
      <c r="FW22056" s="128"/>
      <c r="FX22056" s="128"/>
      <c r="FY22056" s="129"/>
      <c r="GA22056" s="128"/>
    </row>
    <row r="22057" spans="179:183" x14ac:dyDescent="0.35">
      <c r="FW22057" s="128"/>
      <c r="FX22057" s="128"/>
      <c r="FY22057" s="129"/>
      <c r="GA22057" s="128"/>
    </row>
    <row r="22058" spans="179:183" x14ac:dyDescent="0.35">
      <c r="FW22058" s="128"/>
      <c r="FX22058" s="128"/>
      <c r="FY22058" s="129"/>
      <c r="GA22058" s="128"/>
    </row>
    <row r="22059" spans="179:183" x14ac:dyDescent="0.35">
      <c r="FW22059" s="128"/>
      <c r="FX22059" s="128"/>
      <c r="FY22059" s="129"/>
      <c r="GA22059" s="128"/>
    </row>
    <row r="22060" spans="179:183" x14ac:dyDescent="0.35">
      <c r="FW22060" s="128"/>
      <c r="FX22060" s="128"/>
      <c r="FY22060" s="129"/>
      <c r="GA22060" s="128"/>
    </row>
    <row r="22061" spans="179:183" x14ac:dyDescent="0.35">
      <c r="FW22061" s="128"/>
      <c r="FX22061" s="128"/>
      <c r="FY22061" s="129"/>
      <c r="GA22061" s="128"/>
    </row>
    <row r="22062" spans="179:183" x14ac:dyDescent="0.35">
      <c r="FW22062" s="128"/>
      <c r="FX22062" s="128"/>
      <c r="FY22062" s="129"/>
      <c r="GA22062" s="128"/>
    </row>
    <row r="22063" spans="179:183" x14ac:dyDescent="0.35">
      <c r="FW22063" s="128"/>
      <c r="FX22063" s="128"/>
      <c r="FY22063" s="129"/>
      <c r="GA22063" s="128"/>
    </row>
    <row r="22064" spans="179:183" x14ac:dyDescent="0.35">
      <c r="FW22064" s="128"/>
      <c r="FX22064" s="128"/>
      <c r="FY22064" s="129"/>
      <c r="GA22064" s="128"/>
    </row>
    <row r="22065" spans="179:183" x14ac:dyDescent="0.35">
      <c r="FW22065" s="128"/>
      <c r="FX22065" s="128"/>
      <c r="FY22065" s="129"/>
      <c r="GA22065" s="128"/>
    </row>
    <row r="22066" spans="179:183" x14ac:dyDescent="0.35">
      <c r="FW22066" s="128"/>
      <c r="FX22066" s="128"/>
      <c r="FY22066" s="129"/>
      <c r="GA22066" s="128"/>
    </row>
    <row r="22067" spans="179:183" x14ac:dyDescent="0.35">
      <c r="FW22067" s="128"/>
      <c r="FX22067" s="128"/>
      <c r="FY22067" s="129"/>
      <c r="GA22067" s="128"/>
    </row>
    <row r="22068" spans="179:183" x14ac:dyDescent="0.35">
      <c r="FW22068" s="128"/>
      <c r="FX22068" s="128"/>
      <c r="FY22068" s="129"/>
      <c r="GA22068" s="128"/>
    </row>
    <row r="22069" spans="179:183" x14ac:dyDescent="0.35">
      <c r="FW22069" s="128"/>
      <c r="FX22069" s="128"/>
      <c r="FY22069" s="129"/>
      <c r="GA22069" s="128"/>
    </row>
    <row r="22070" spans="179:183" x14ac:dyDescent="0.35">
      <c r="FW22070" s="128"/>
      <c r="FX22070" s="128"/>
      <c r="FY22070" s="129"/>
      <c r="GA22070" s="128"/>
    </row>
    <row r="22071" spans="179:183" x14ac:dyDescent="0.35">
      <c r="FW22071" s="128"/>
      <c r="FX22071" s="128"/>
      <c r="FY22071" s="129"/>
      <c r="GA22071" s="128"/>
    </row>
    <row r="22072" spans="179:183" x14ac:dyDescent="0.35">
      <c r="FW22072" s="128"/>
      <c r="FX22072" s="128"/>
      <c r="FY22072" s="129"/>
      <c r="GA22072" s="128"/>
    </row>
    <row r="22073" spans="179:183" x14ac:dyDescent="0.35">
      <c r="FW22073" s="128"/>
      <c r="FX22073" s="128"/>
      <c r="FY22073" s="129"/>
      <c r="GA22073" s="128"/>
    </row>
    <row r="22074" spans="179:183" x14ac:dyDescent="0.35">
      <c r="FW22074" s="128"/>
      <c r="FX22074" s="128"/>
      <c r="FY22074" s="129"/>
      <c r="GA22074" s="128"/>
    </row>
    <row r="22075" spans="179:183" x14ac:dyDescent="0.35">
      <c r="FW22075" s="128"/>
      <c r="FX22075" s="128"/>
      <c r="FY22075" s="129"/>
      <c r="GA22075" s="128"/>
    </row>
    <row r="22076" spans="179:183" x14ac:dyDescent="0.35">
      <c r="FW22076" s="128"/>
      <c r="FX22076" s="128"/>
      <c r="FY22076" s="129"/>
      <c r="GA22076" s="128"/>
    </row>
    <row r="22077" spans="179:183" x14ac:dyDescent="0.35">
      <c r="FW22077" s="128"/>
      <c r="FX22077" s="128"/>
      <c r="FY22077" s="129"/>
      <c r="GA22077" s="128"/>
    </row>
    <row r="22078" spans="179:183" x14ac:dyDescent="0.35">
      <c r="FW22078" s="128"/>
      <c r="FX22078" s="128"/>
      <c r="FY22078" s="129"/>
      <c r="GA22078" s="128"/>
    </row>
    <row r="22079" spans="179:183" x14ac:dyDescent="0.35">
      <c r="FW22079" s="128"/>
      <c r="FX22079" s="128"/>
      <c r="FY22079" s="129"/>
      <c r="GA22079" s="128"/>
    </row>
    <row r="22080" spans="179:183" x14ac:dyDescent="0.35">
      <c r="FW22080" s="128"/>
      <c r="FX22080" s="128"/>
      <c r="FY22080" s="129"/>
      <c r="GA22080" s="128"/>
    </row>
    <row r="22081" spans="179:183" x14ac:dyDescent="0.35">
      <c r="FW22081" s="128"/>
      <c r="FX22081" s="128"/>
      <c r="FY22081" s="129"/>
      <c r="GA22081" s="128"/>
    </row>
    <row r="22082" spans="179:183" x14ac:dyDescent="0.35">
      <c r="FW22082" s="128"/>
      <c r="FX22082" s="128"/>
      <c r="FY22082" s="129"/>
      <c r="GA22082" s="128"/>
    </row>
    <row r="22083" spans="179:183" x14ac:dyDescent="0.35">
      <c r="FW22083" s="128"/>
      <c r="FX22083" s="128"/>
      <c r="FY22083" s="129"/>
      <c r="GA22083" s="128"/>
    </row>
    <row r="22084" spans="179:183" x14ac:dyDescent="0.35">
      <c r="FW22084" s="128"/>
      <c r="FX22084" s="128"/>
      <c r="FY22084" s="129"/>
      <c r="GA22084" s="128"/>
    </row>
    <row r="22085" spans="179:183" x14ac:dyDescent="0.35">
      <c r="FW22085" s="128"/>
      <c r="FX22085" s="128"/>
      <c r="FY22085" s="129"/>
      <c r="GA22085" s="128"/>
    </row>
    <row r="22086" spans="179:183" x14ac:dyDescent="0.35">
      <c r="FW22086" s="128"/>
      <c r="FX22086" s="128"/>
      <c r="FY22086" s="129"/>
      <c r="GA22086" s="128"/>
    </row>
    <row r="22087" spans="179:183" x14ac:dyDescent="0.35">
      <c r="FW22087" s="128"/>
      <c r="FX22087" s="128"/>
      <c r="FY22087" s="129"/>
      <c r="GA22087" s="128"/>
    </row>
    <row r="22088" spans="179:183" x14ac:dyDescent="0.35">
      <c r="FW22088" s="128"/>
      <c r="FX22088" s="128"/>
      <c r="FY22088" s="129"/>
      <c r="GA22088" s="128"/>
    </row>
    <row r="22089" spans="179:183" x14ac:dyDescent="0.35">
      <c r="FW22089" s="128"/>
      <c r="FX22089" s="128"/>
      <c r="FY22089" s="129"/>
      <c r="GA22089" s="128"/>
    </row>
    <row r="22090" spans="179:183" x14ac:dyDescent="0.35">
      <c r="FW22090" s="128"/>
      <c r="FX22090" s="128"/>
      <c r="FY22090" s="129"/>
      <c r="GA22090" s="128"/>
    </row>
    <row r="22091" spans="179:183" x14ac:dyDescent="0.35">
      <c r="FW22091" s="128"/>
      <c r="FX22091" s="128"/>
      <c r="FY22091" s="129"/>
      <c r="GA22091" s="128"/>
    </row>
    <row r="22092" spans="179:183" x14ac:dyDescent="0.35">
      <c r="FW22092" s="128"/>
      <c r="FX22092" s="128"/>
      <c r="FY22092" s="129"/>
      <c r="GA22092" s="128"/>
    </row>
    <row r="22093" spans="179:183" x14ac:dyDescent="0.35">
      <c r="FW22093" s="128"/>
      <c r="FX22093" s="128"/>
      <c r="FY22093" s="129"/>
      <c r="GA22093" s="128"/>
    </row>
    <row r="22094" spans="179:183" x14ac:dyDescent="0.35">
      <c r="FW22094" s="128"/>
      <c r="FX22094" s="128"/>
      <c r="FY22094" s="129"/>
      <c r="GA22094" s="128"/>
    </row>
    <row r="22095" spans="179:183" x14ac:dyDescent="0.35">
      <c r="FW22095" s="128"/>
      <c r="FX22095" s="128"/>
      <c r="FY22095" s="129"/>
      <c r="GA22095" s="128"/>
    </row>
    <row r="22096" spans="179:183" x14ac:dyDescent="0.35">
      <c r="FW22096" s="128"/>
      <c r="FX22096" s="128"/>
      <c r="FY22096" s="129"/>
      <c r="GA22096" s="128"/>
    </row>
    <row r="22097" spans="179:183" x14ac:dyDescent="0.35">
      <c r="FW22097" s="128"/>
      <c r="FX22097" s="128"/>
      <c r="FY22097" s="129"/>
      <c r="GA22097" s="128"/>
    </row>
    <row r="22098" spans="179:183" x14ac:dyDescent="0.35">
      <c r="FW22098" s="128"/>
      <c r="FX22098" s="128"/>
      <c r="FY22098" s="129"/>
      <c r="GA22098" s="128"/>
    </row>
    <row r="22099" spans="179:183" x14ac:dyDescent="0.35">
      <c r="FW22099" s="128"/>
      <c r="FX22099" s="128"/>
      <c r="FY22099" s="129"/>
      <c r="GA22099" s="128"/>
    </row>
    <row r="22100" spans="179:183" x14ac:dyDescent="0.35">
      <c r="FW22100" s="128"/>
      <c r="FX22100" s="128"/>
      <c r="FY22100" s="129"/>
      <c r="GA22100" s="128"/>
    </row>
    <row r="22101" spans="179:183" x14ac:dyDescent="0.35">
      <c r="FW22101" s="128"/>
      <c r="FX22101" s="128"/>
      <c r="FY22101" s="129"/>
      <c r="GA22101" s="128"/>
    </row>
    <row r="22102" spans="179:183" x14ac:dyDescent="0.35">
      <c r="FW22102" s="128"/>
      <c r="FX22102" s="128"/>
      <c r="FY22102" s="129"/>
      <c r="GA22102" s="128"/>
    </row>
    <row r="22103" spans="179:183" x14ac:dyDescent="0.35">
      <c r="FW22103" s="128"/>
      <c r="FX22103" s="128"/>
      <c r="FY22103" s="129"/>
      <c r="GA22103" s="128"/>
    </row>
    <row r="22104" spans="179:183" x14ac:dyDescent="0.35">
      <c r="FW22104" s="128"/>
      <c r="FX22104" s="128"/>
      <c r="FY22104" s="129"/>
      <c r="GA22104" s="128"/>
    </row>
    <row r="22105" spans="179:183" x14ac:dyDescent="0.35">
      <c r="FW22105" s="128"/>
      <c r="FX22105" s="128"/>
      <c r="FY22105" s="129"/>
      <c r="GA22105" s="128"/>
    </row>
    <row r="22106" spans="179:183" x14ac:dyDescent="0.35">
      <c r="FW22106" s="128"/>
      <c r="FX22106" s="128"/>
      <c r="FY22106" s="129"/>
      <c r="GA22106" s="128"/>
    </row>
    <row r="22107" spans="179:183" x14ac:dyDescent="0.35">
      <c r="FW22107" s="128"/>
      <c r="FX22107" s="128"/>
      <c r="FY22107" s="129"/>
      <c r="GA22107" s="128"/>
    </row>
    <row r="22108" spans="179:183" x14ac:dyDescent="0.35">
      <c r="FW22108" s="128"/>
      <c r="FX22108" s="128"/>
      <c r="FY22108" s="129"/>
      <c r="GA22108" s="128"/>
    </row>
    <row r="22109" spans="179:183" x14ac:dyDescent="0.35">
      <c r="FW22109" s="128"/>
      <c r="FX22109" s="128"/>
      <c r="FY22109" s="129"/>
      <c r="GA22109" s="128"/>
    </row>
    <row r="22110" spans="179:183" x14ac:dyDescent="0.35">
      <c r="FW22110" s="128"/>
      <c r="FX22110" s="128"/>
      <c r="FY22110" s="129"/>
      <c r="GA22110" s="128"/>
    </row>
    <row r="22111" spans="179:183" x14ac:dyDescent="0.35">
      <c r="FW22111" s="128"/>
      <c r="FX22111" s="128"/>
      <c r="FY22111" s="129"/>
      <c r="GA22111" s="128"/>
    </row>
    <row r="22112" spans="179:183" x14ac:dyDescent="0.35">
      <c r="FW22112" s="128"/>
      <c r="FX22112" s="128"/>
      <c r="FY22112" s="129"/>
      <c r="GA22112" s="128"/>
    </row>
    <row r="22113" spans="179:183" x14ac:dyDescent="0.35">
      <c r="FW22113" s="128"/>
      <c r="FX22113" s="128"/>
      <c r="FY22113" s="129"/>
      <c r="GA22113" s="128"/>
    </row>
    <row r="22114" spans="179:183" x14ac:dyDescent="0.35">
      <c r="FW22114" s="128"/>
      <c r="FX22114" s="128"/>
      <c r="FY22114" s="129"/>
      <c r="GA22114" s="128"/>
    </row>
    <row r="22115" spans="179:183" x14ac:dyDescent="0.35">
      <c r="FW22115" s="128"/>
      <c r="FX22115" s="128"/>
      <c r="FY22115" s="129"/>
      <c r="GA22115" s="128"/>
    </row>
    <row r="22116" spans="179:183" x14ac:dyDescent="0.35">
      <c r="FW22116" s="128"/>
      <c r="FX22116" s="128"/>
      <c r="FY22116" s="129"/>
      <c r="GA22116" s="128"/>
    </row>
    <row r="22117" spans="179:183" x14ac:dyDescent="0.35">
      <c r="FW22117" s="128"/>
      <c r="FX22117" s="128"/>
      <c r="FY22117" s="129"/>
      <c r="GA22117" s="128"/>
    </row>
    <row r="22118" spans="179:183" x14ac:dyDescent="0.35">
      <c r="FW22118" s="128"/>
      <c r="FX22118" s="128"/>
      <c r="FY22118" s="129"/>
      <c r="GA22118" s="128"/>
    </row>
    <row r="22119" spans="179:183" x14ac:dyDescent="0.35">
      <c r="FW22119" s="128"/>
      <c r="FX22119" s="128"/>
      <c r="FY22119" s="129"/>
      <c r="GA22119" s="128"/>
    </row>
    <row r="22120" spans="179:183" x14ac:dyDescent="0.35">
      <c r="FW22120" s="128"/>
      <c r="FX22120" s="128"/>
      <c r="FY22120" s="129"/>
      <c r="GA22120" s="128"/>
    </row>
    <row r="22121" spans="179:183" x14ac:dyDescent="0.35">
      <c r="FW22121" s="128"/>
      <c r="FX22121" s="128"/>
      <c r="FY22121" s="129"/>
      <c r="GA22121" s="128"/>
    </row>
    <row r="22122" spans="179:183" x14ac:dyDescent="0.35">
      <c r="FW22122" s="128"/>
      <c r="FX22122" s="128"/>
      <c r="FY22122" s="129"/>
      <c r="GA22122" s="128"/>
    </row>
    <row r="22123" spans="179:183" x14ac:dyDescent="0.35">
      <c r="FW22123" s="128"/>
      <c r="FX22123" s="128"/>
      <c r="FY22123" s="129"/>
      <c r="GA22123" s="128"/>
    </row>
    <row r="22124" spans="179:183" x14ac:dyDescent="0.35">
      <c r="FW22124" s="128"/>
      <c r="FX22124" s="128"/>
      <c r="FY22124" s="129"/>
      <c r="GA22124" s="128"/>
    </row>
    <row r="22125" spans="179:183" x14ac:dyDescent="0.35">
      <c r="FW22125" s="128"/>
      <c r="FX22125" s="128"/>
      <c r="FY22125" s="129"/>
      <c r="GA22125" s="128"/>
    </row>
    <row r="22126" spans="179:183" x14ac:dyDescent="0.35">
      <c r="FW22126" s="128"/>
      <c r="FX22126" s="128"/>
      <c r="FY22126" s="129"/>
      <c r="GA22126" s="128"/>
    </row>
    <row r="22127" spans="179:183" x14ac:dyDescent="0.35">
      <c r="FW22127" s="128"/>
      <c r="FX22127" s="128"/>
      <c r="FY22127" s="129"/>
      <c r="GA22127" s="128"/>
    </row>
    <row r="22128" spans="179:183" x14ac:dyDescent="0.35">
      <c r="FW22128" s="128"/>
      <c r="FX22128" s="128"/>
      <c r="FY22128" s="129"/>
      <c r="GA22128" s="128"/>
    </row>
    <row r="22129" spans="179:183" x14ac:dyDescent="0.35">
      <c r="FW22129" s="128"/>
      <c r="FX22129" s="128"/>
      <c r="FY22129" s="129"/>
      <c r="GA22129" s="128"/>
    </row>
    <row r="22130" spans="179:183" x14ac:dyDescent="0.35">
      <c r="FW22130" s="128"/>
      <c r="FX22130" s="128"/>
      <c r="FY22130" s="129"/>
      <c r="GA22130" s="128"/>
    </row>
    <row r="22131" spans="179:183" x14ac:dyDescent="0.35">
      <c r="FW22131" s="128"/>
      <c r="FX22131" s="128"/>
      <c r="FY22131" s="129"/>
      <c r="GA22131" s="128"/>
    </row>
    <row r="22132" spans="179:183" x14ac:dyDescent="0.35">
      <c r="FW22132" s="128"/>
      <c r="FX22132" s="128"/>
      <c r="FY22132" s="129"/>
      <c r="GA22132" s="128"/>
    </row>
    <row r="22133" spans="179:183" x14ac:dyDescent="0.35">
      <c r="FW22133" s="128"/>
      <c r="FX22133" s="128"/>
      <c r="FY22133" s="129"/>
      <c r="GA22133" s="128"/>
    </row>
    <row r="22134" spans="179:183" x14ac:dyDescent="0.35">
      <c r="FW22134" s="128"/>
      <c r="FX22134" s="128"/>
      <c r="FY22134" s="129"/>
      <c r="GA22134" s="128"/>
    </row>
    <row r="22135" spans="179:183" x14ac:dyDescent="0.35">
      <c r="FW22135" s="128"/>
      <c r="FX22135" s="128"/>
      <c r="FY22135" s="129"/>
      <c r="GA22135" s="128"/>
    </row>
    <row r="22136" spans="179:183" x14ac:dyDescent="0.35">
      <c r="FW22136" s="128"/>
      <c r="FX22136" s="128"/>
      <c r="FY22136" s="129"/>
      <c r="GA22136" s="128"/>
    </row>
    <row r="22137" spans="179:183" x14ac:dyDescent="0.35">
      <c r="FW22137" s="128"/>
      <c r="FX22137" s="128"/>
      <c r="FY22137" s="129"/>
      <c r="GA22137" s="128"/>
    </row>
    <row r="22138" spans="179:183" x14ac:dyDescent="0.35">
      <c r="FW22138" s="128"/>
      <c r="FX22138" s="128"/>
      <c r="FY22138" s="129"/>
      <c r="GA22138" s="128"/>
    </row>
    <row r="22139" spans="179:183" x14ac:dyDescent="0.35">
      <c r="FW22139" s="128"/>
      <c r="FX22139" s="128"/>
      <c r="FY22139" s="129"/>
      <c r="GA22139" s="128"/>
    </row>
    <row r="22140" spans="179:183" x14ac:dyDescent="0.35">
      <c r="FW22140" s="128"/>
      <c r="FX22140" s="128"/>
      <c r="FY22140" s="129"/>
      <c r="GA22140" s="128"/>
    </row>
    <row r="22141" spans="179:183" x14ac:dyDescent="0.35">
      <c r="FW22141" s="128"/>
      <c r="FX22141" s="128"/>
      <c r="FY22141" s="129"/>
      <c r="GA22141" s="128"/>
    </row>
    <row r="22142" spans="179:183" x14ac:dyDescent="0.35">
      <c r="FW22142" s="128"/>
      <c r="FX22142" s="128"/>
      <c r="FY22142" s="129"/>
      <c r="GA22142" s="128"/>
    </row>
    <row r="22143" spans="179:183" x14ac:dyDescent="0.35">
      <c r="FW22143" s="128"/>
      <c r="FX22143" s="128"/>
      <c r="FY22143" s="129"/>
      <c r="GA22143" s="128"/>
    </row>
    <row r="22144" spans="179:183" x14ac:dyDescent="0.35">
      <c r="FW22144" s="128"/>
      <c r="FX22144" s="128"/>
      <c r="FY22144" s="129"/>
      <c r="GA22144" s="128"/>
    </row>
    <row r="22145" spans="179:183" x14ac:dyDescent="0.35">
      <c r="FW22145" s="128"/>
      <c r="FX22145" s="128"/>
      <c r="FY22145" s="129"/>
      <c r="GA22145" s="128"/>
    </row>
    <row r="22146" spans="179:183" x14ac:dyDescent="0.35">
      <c r="FW22146" s="128"/>
      <c r="FX22146" s="128"/>
      <c r="FY22146" s="129"/>
      <c r="GA22146" s="128"/>
    </row>
    <row r="22147" spans="179:183" x14ac:dyDescent="0.35">
      <c r="FW22147" s="128"/>
      <c r="FX22147" s="128"/>
      <c r="FY22147" s="129"/>
      <c r="GA22147" s="128"/>
    </row>
    <row r="22148" spans="179:183" x14ac:dyDescent="0.35">
      <c r="FW22148" s="128"/>
      <c r="FX22148" s="128"/>
      <c r="FY22148" s="129"/>
      <c r="GA22148" s="128"/>
    </row>
    <row r="22149" spans="179:183" x14ac:dyDescent="0.35">
      <c r="FW22149" s="128"/>
      <c r="FX22149" s="128"/>
      <c r="FY22149" s="129"/>
      <c r="GA22149" s="128"/>
    </row>
    <row r="22150" spans="179:183" x14ac:dyDescent="0.35">
      <c r="FW22150" s="128"/>
      <c r="FX22150" s="128"/>
      <c r="FY22150" s="129"/>
      <c r="GA22150" s="128"/>
    </row>
    <row r="22151" spans="179:183" x14ac:dyDescent="0.35">
      <c r="FW22151" s="128"/>
      <c r="FX22151" s="128"/>
      <c r="FY22151" s="129"/>
      <c r="GA22151" s="128"/>
    </row>
    <row r="22152" spans="179:183" x14ac:dyDescent="0.35">
      <c r="FW22152" s="128"/>
      <c r="FX22152" s="128"/>
      <c r="FY22152" s="129"/>
      <c r="GA22152" s="128"/>
    </row>
    <row r="22153" spans="179:183" x14ac:dyDescent="0.35">
      <c r="FW22153" s="128"/>
      <c r="FX22153" s="128"/>
      <c r="FY22153" s="129"/>
      <c r="GA22153" s="128"/>
    </row>
    <row r="22154" spans="179:183" x14ac:dyDescent="0.35">
      <c r="FW22154" s="128"/>
      <c r="FX22154" s="128"/>
      <c r="FY22154" s="129"/>
      <c r="GA22154" s="128"/>
    </row>
    <row r="22155" spans="179:183" x14ac:dyDescent="0.35">
      <c r="FW22155" s="128"/>
      <c r="FX22155" s="128"/>
      <c r="FY22155" s="129"/>
      <c r="GA22155" s="128"/>
    </row>
    <row r="22156" spans="179:183" x14ac:dyDescent="0.35">
      <c r="FW22156" s="128"/>
      <c r="FX22156" s="128"/>
      <c r="FY22156" s="129"/>
      <c r="GA22156" s="128"/>
    </row>
    <row r="22157" spans="179:183" x14ac:dyDescent="0.35">
      <c r="FW22157" s="128"/>
      <c r="FX22157" s="128"/>
      <c r="FY22157" s="129"/>
      <c r="GA22157" s="128"/>
    </row>
    <row r="22158" spans="179:183" x14ac:dyDescent="0.35">
      <c r="FW22158" s="128"/>
      <c r="FX22158" s="128"/>
      <c r="FY22158" s="129"/>
      <c r="GA22158" s="128"/>
    </row>
    <row r="22159" spans="179:183" x14ac:dyDescent="0.35">
      <c r="FW22159" s="128"/>
      <c r="FX22159" s="128"/>
      <c r="FY22159" s="129"/>
      <c r="GA22159" s="128"/>
    </row>
    <row r="22160" spans="179:183" x14ac:dyDescent="0.35">
      <c r="FW22160" s="128"/>
      <c r="FX22160" s="128"/>
      <c r="FY22160" s="129"/>
      <c r="GA22160" s="128"/>
    </row>
    <row r="22161" spans="179:183" x14ac:dyDescent="0.35">
      <c r="FW22161" s="128"/>
      <c r="FX22161" s="128"/>
      <c r="FY22161" s="129"/>
      <c r="GA22161" s="128"/>
    </row>
    <row r="22162" spans="179:183" x14ac:dyDescent="0.35">
      <c r="FW22162" s="128"/>
      <c r="FX22162" s="128"/>
      <c r="FY22162" s="129"/>
      <c r="GA22162" s="128"/>
    </row>
    <row r="22163" spans="179:183" x14ac:dyDescent="0.35">
      <c r="FW22163" s="128"/>
      <c r="FX22163" s="128"/>
      <c r="FY22163" s="129"/>
      <c r="GA22163" s="128"/>
    </row>
    <row r="22164" spans="179:183" x14ac:dyDescent="0.35">
      <c r="FW22164" s="128"/>
      <c r="FX22164" s="128"/>
      <c r="FY22164" s="129"/>
      <c r="GA22164" s="128"/>
    </row>
    <row r="22165" spans="179:183" x14ac:dyDescent="0.35">
      <c r="FW22165" s="128"/>
      <c r="FX22165" s="128"/>
      <c r="FY22165" s="129"/>
      <c r="GA22165" s="128"/>
    </row>
    <row r="22166" spans="179:183" x14ac:dyDescent="0.35">
      <c r="FW22166" s="128"/>
      <c r="FX22166" s="128"/>
      <c r="FY22166" s="129"/>
      <c r="GA22166" s="128"/>
    </row>
    <row r="22167" spans="179:183" x14ac:dyDescent="0.35">
      <c r="FW22167" s="128"/>
      <c r="FX22167" s="128"/>
      <c r="FY22167" s="129"/>
      <c r="GA22167" s="128"/>
    </row>
    <row r="22168" spans="179:183" x14ac:dyDescent="0.35">
      <c r="FW22168" s="128"/>
      <c r="FX22168" s="128"/>
      <c r="FY22168" s="129"/>
      <c r="GA22168" s="128"/>
    </row>
    <row r="22169" spans="179:183" x14ac:dyDescent="0.35">
      <c r="FW22169" s="128"/>
      <c r="FX22169" s="128"/>
      <c r="FY22169" s="129"/>
      <c r="GA22169" s="128"/>
    </row>
    <row r="22170" spans="179:183" x14ac:dyDescent="0.35">
      <c r="FW22170" s="128"/>
      <c r="FX22170" s="128"/>
      <c r="FY22170" s="129"/>
      <c r="GA22170" s="128"/>
    </row>
    <row r="22171" spans="179:183" x14ac:dyDescent="0.35">
      <c r="FW22171" s="128"/>
      <c r="FX22171" s="128"/>
      <c r="FY22171" s="129"/>
      <c r="GA22171" s="128"/>
    </row>
    <row r="22172" spans="179:183" x14ac:dyDescent="0.35">
      <c r="FW22172" s="128"/>
      <c r="FX22172" s="128"/>
      <c r="FY22172" s="129"/>
      <c r="GA22172" s="128"/>
    </row>
    <row r="22173" spans="179:183" x14ac:dyDescent="0.35">
      <c r="FW22173" s="128"/>
      <c r="FX22173" s="128"/>
      <c r="FY22173" s="129"/>
      <c r="GA22173" s="128"/>
    </row>
    <row r="22174" spans="179:183" x14ac:dyDescent="0.35">
      <c r="FW22174" s="128"/>
      <c r="FX22174" s="128"/>
      <c r="FY22174" s="129"/>
      <c r="GA22174" s="128"/>
    </row>
    <row r="22175" spans="179:183" x14ac:dyDescent="0.35">
      <c r="FW22175" s="128"/>
      <c r="FX22175" s="128"/>
      <c r="FY22175" s="129"/>
      <c r="GA22175" s="128"/>
    </row>
    <row r="22176" spans="179:183" x14ac:dyDescent="0.35">
      <c r="FW22176" s="128"/>
      <c r="FX22176" s="128"/>
      <c r="FY22176" s="129"/>
      <c r="GA22176" s="128"/>
    </row>
    <row r="22177" spans="179:183" x14ac:dyDescent="0.35">
      <c r="FW22177" s="128"/>
      <c r="FX22177" s="128"/>
      <c r="FY22177" s="129"/>
      <c r="GA22177" s="128"/>
    </row>
    <row r="22178" spans="179:183" x14ac:dyDescent="0.35">
      <c r="FW22178" s="128"/>
      <c r="FX22178" s="128"/>
      <c r="FY22178" s="129"/>
      <c r="GA22178" s="128"/>
    </row>
    <row r="22179" spans="179:183" x14ac:dyDescent="0.35">
      <c r="FW22179" s="128"/>
      <c r="FX22179" s="128"/>
      <c r="FY22179" s="129"/>
      <c r="GA22179" s="128"/>
    </row>
    <row r="22180" spans="179:183" x14ac:dyDescent="0.35">
      <c r="FW22180" s="128"/>
      <c r="FX22180" s="128"/>
      <c r="FY22180" s="129"/>
      <c r="GA22180" s="128"/>
    </row>
    <row r="22181" spans="179:183" x14ac:dyDescent="0.35">
      <c r="FW22181" s="128"/>
      <c r="FX22181" s="128"/>
      <c r="FY22181" s="129"/>
      <c r="GA22181" s="128"/>
    </row>
    <row r="22182" spans="179:183" x14ac:dyDescent="0.35">
      <c r="FW22182" s="128"/>
      <c r="FX22182" s="128"/>
      <c r="FY22182" s="129"/>
      <c r="GA22182" s="128"/>
    </row>
    <row r="22183" spans="179:183" x14ac:dyDescent="0.35">
      <c r="FW22183" s="128"/>
      <c r="FX22183" s="128"/>
      <c r="FY22183" s="129"/>
      <c r="GA22183" s="128"/>
    </row>
    <row r="22184" spans="179:183" x14ac:dyDescent="0.35">
      <c r="FW22184" s="128"/>
      <c r="FX22184" s="128"/>
      <c r="FY22184" s="129"/>
      <c r="GA22184" s="128"/>
    </row>
    <row r="22185" spans="179:183" x14ac:dyDescent="0.35">
      <c r="FW22185" s="128"/>
      <c r="FX22185" s="128"/>
      <c r="FY22185" s="129"/>
      <c r="GA22185" s="128"/>
    </row>
    <row r="22186" spans="179:183" x14ac:dyDescent="0.35">
      <c r="FW22186" s="128"/>
      <c r="FX22186" s="128"/>
      <c r="FY22186" s="129"/>
      <c r="GA22186" s="128"/>
    </row>
    <row r="22187" spans="179:183" x14ac:dyDescent="0.35">
      <c r="FW22187" s="128"/>
      <c r="FX22187" s="128"/>
      <c r="FY22187" s="129"/>
      <c r="GA22187" s="128"/>
    </row>
    <row r="22188" spans="179:183" x14ac:dyDescent="0.35">
      <c r="FW22188" s="128"/>
      <c r="FX22188" s="128"/>
      <c r="FY22188" s="129"/>
      <c r="GA22188" s="128"/>
    </row>
    <row r="22189" spans="179:183" x14ac:dyDescent="0.35">
      <c r="FW22189" s="128"/>
      <c r="FX22189" s="128"/>
      <c r="FY22189" s="129"/>
      <c r="GA22189" s="128"/>
    </row>
    <row r="22190" spans="179:183" x14ac:dyDescent="0.35">
      <c r="FW22190" s="128"/>
      <c r="FX22190" s="128"/>
      <c r="FY22190" s="129"/>
      <c r="GA22190" s="128"/>
    </row>
    <row r="22191" spans="179:183" x14ac:dyDescent="0.35">
      <c r="FW22191" s="128"/>
      <c r="FX22191" s="128"/>
      <c r="FY22191" s="129"/>
      <c r="GA22191" s="128"/>
    </row>
    <row r="22192" spans="179:183" x14ac:dyDescent="0.35">
      <c r="FW22192" s="128"/>
      <c r="FX22192" s="128"/>
      <c r="FY22192" s="129"/>
      <c r="GA22192" s="128"/>
    </row>
    <row r="22193" spans="179:183" x14ac:dyDescent="0.35">
      <c r="FW22193" s="128"/>
      <c r="FX22193" s="128"/>
      <c r="FY22193" s="129"/>
      <c r="GA22193" s="128"/>
    </row>
    <row r="22194" spans="179:183" x14ac:dyDescent="0.35">
      <c r="FW22194" s="128"/>
      <c r="FX22194" s="128"/>
      <c r="FY22194" s="129"/>
      <c r="GA22194" s="128"/>
    </row>
    <row r="22195" spans="179:183" x14ac:dyDescent="0.35">
      <c r="FW22195" s="128"/>
      <c r="FX22195" s="128"/>
      <c r="FY22195" s="129"/>
      <c r="GA22195" s="128"/>
    </row>
    <row r="22196" spans="179:183" x14ac:dyDescent="0.35">
      <c r="FW22196" s="128"/>
      <c r="FX22196" s="128"/>
      <c r="FY22196" s="129"/>
      <c r="GA22196" s="128"/>
    </row>
    <row r="22197" spans="179:183" x14ac:dyDescent="0.35">
      <c r="FW22197" s="128"/>
      <c r="FX22197" s="128"/>
      <c r="FY22197" s="129"/>
      <c r="GA22197" s="128"/>
    </row>
    <row r="22198" spans="179:183" x14ac:dyDescent="0.35">
      <c r="FW22198" s="128"/>
      <c r="FX22198" s="128"/>
      <c r="FY22198" s="129"/>
      <c r="GA22198" s="128"/>
    </row>
    <row r="22199" spans="179:183" x14ac:dyDescent="0.35">
      <c r="FW22199" s="128"/>
      <c r="FX22199" s="128"/>
      <c r="FY22199" s="129"/>
      <c r="GA22199" s="128"/>
    </row>
    <row r="22200" spans="179:183" x14ac:dyDescent="0.35">
      <c r="FW22200" s="128"/>
      <c r="FX22200" s="128"/>
      <c r="FY22200" s="129"/>
      <c r="GA22200" s="128"/>
    </row>
    <row r="22201" spans="179:183" x14ac:dyDescent="0.35">
      <c r="FW22201" s="128"/>
      <c r="FX22201" s="128"/>
      <c r="FY22201" s="129"/>
      <c r="GA22201" s="128"/>
    </row>
    <row r="22202" spans="179:183" x14ac:dyDescent="0.35">
      <c r="FW22202" s="128"/>
      <c r="FX22202" s="128"/>
      <c r="FY22202" s="129"/>
      <c r="GA22202" s="128"/>
    </row>
    <row r="22203" spans="179:183" x14ac:dyDescent="0.35">
      <c r="FW22203" s="128"/>
      <c r="FX22203" s="128"/>
      <c r="FY22203" s="129"/>
      <c r="GA22203" s="128"/>
    </row>
    <row r="22204" spans="179:183" x14ac:dyDescent="0.35">
      <c r="FW22204" s="128"/>
      <c r="FX22204" s="128"/>
      <c r="FY22204" s="129"/>
      <c r="GA22204" s="128"/>
    </row>
    <row r="22205" spans="179:183" x14ac:dyDescent="0.35">
      <c r="FW22205" s="128"/>
      <c r="FX22205" s="128"/>
      <c r="FY22205" s="129"/>
      <c r="GA22205" s="128"/>
    </row>
    <row r="22206" spans="179:183" x14ac:dyDescent="0.35">
      <c r="FW22206" s="128"/>
      <c r="FX22206" s="128"/>
      <c r="FY22206" s="129"/>
      <c r="GA22206" s="128"/>
    </row>
    <row r="22207" spans="179:183" x14ac:dyDescent="0.35">
      <c r="FW22207" s="128"/>
      <c r="FX22207" s="128"/>
      <c r="FY22207" s="129"/>
      <c r="GA22207" s="128"/>
    </row>
    <row r="22208" spans="179:183" x14ac:dyDescent="0.35">
      <c r="FW22208" s="128"/>
      <c r="FX22208" s="128"/>
      <c r="FY22208" s="129"/>
      <c r="GA22208" s="128"/>
    </row>
    <row r="22209" spans="179:183" x14ac:dyDescent="0.35">
      <c r="FW22209" s="128"/>
      <c r="FX22209" s="128"/>
      <c r="FY22209" s="129"/>
      <c r="GA22209" s="128"/>
    </row>
    <row r="22210" spans="179:183" x14ac:dyDescent="0.35">
      <c r="FW22210" s="128"/>
      <c r="FX22210" s="128"/>
      <c r="FY22210" s="129"/>
      <c r="GA22210" s="128"/>
    </row>
    <row r="22211" spans="179:183" x14ac:dyDescent="0.35">
      <c r="FW22211" s="128"/>
      <c r="FX22211" s="128"/>
      <c r="FY22211" s="129"/>
      <c r="GA22211" s="128"/>
    </row>
    <row r="22212" spans="179:183" x14ac:dyDescent="0.35">
      <c r="FW22212" s="128"/>
      <c r="FX22212" s="128"/>
      <c r="FY22212" s="129"/>
      <c r="GA22212" s="128"/>
    </row>
    <row r="22213" spans="179:183" x14ac:dyDescent="0.35">
      <c r="FW22213" s="128"/>
      <c r="FX22213" s="128"/>
      <c r="FY22213" s="129"/>
      <c r="GA22213" s="128"/>
    </row>
    <row r="22214" spans="179:183" x14ac:dyDescent="0.35">
      <c r="FW22214" s="128"/>
      <c r="FX22214" s="128"/>
      <c r="FY22214" s="129"/>
      <c r="GA22214" s="128"/>
    </row>
    <row r="22215" spans="179:183" x14ac:dyDescent="0.35">
      <c r="FW22215" s="128"/>
      <c r="FX22215" s="128"/>
      <c r="FY22215" s="129"/>
      <c r="GA22215" s="128"/>
    </row>
    <row r="22216" spans="179:183" x14ac:dyDescent="0.35">
      <c r="FW22216" s="128"/>
      <c r="FX22216" s="128"/>
      <c r="FY22216" s="129"/>
      <c r="GA22216" s="128"/>
    </row>
    <row r="22217" spans="179:183" x14ac:dyDescent="0.35">
      <c r="FW22217" s="128"/>
      <c r="FX22217" s="128"/>
      <c r="FY22217" s="129"/>
      <c r="GA22217" s="128"/>
    </row>
    <row r="22218" spans="179:183" x14ac:dyDescent="0.35">
      <c r="FW22218" s="128"/>
      <c r="FX22218" s="128"/>
      <c r="FY22218" s="129"/>
      <c r="GA22218" s="128"/>
    </row>
    <row r="22219" spans="179:183" x14ac:dyDescent="0.35">
      <c r="FW22219" s="128"/>
      <c r="FX22219" s="128"/>
      <c r="FY22219" s="129"/>
      <c r="GA22219" s="128"/>
    </row>
    <row r="22220" spans="179:183" x14ac:dyDescent="0.35">
      <c r="FW22220" s="128"/>
      <c r="FX22220" s="128"/>
      <c r="FY22220" s="129"/>
      <c r="GA22220" s="128"/>
    </row>
    <row r="22221" spans="179:183" x14ac:dyDescent="0.35">
      <c r="FW22221" s="128"/>
      <c r="FX22221" s="128"/>
      <c r="FY22221" s="129"/>
      <c r="GA22221" s="128"/>
    </row>
    <row r="22222" spans="179:183" x14ac:dyDescent="0.35">
      <c r="FW22222" s="128"/>
      <c r="FX22222" s="128"/>
      <c r="FY22222" s="129"/>
      <c r="GA22222" s="128"/>
    </row>
    <row r="22223" spans="179:183" x14ac:dyDescent="0.35">
      <c r="FW22223" s="128"/>
      <c r="FX22223" s="128"/>
      <c r="FY22223" s="129"/>
      <c r="GA22223" s="128"/>
    </row>
    <row r="22224" spans="179:183" x14ac:dyDescent="0.35">
      <c r="FW22224" s="128"/>
      <c r="FX22224" s="128"/>
      <c r="FY22224" s="129"/>
      <c r="GA22224" s="128"/>
    </row>
    <row r="22225" spans="179:183" x14ac:dyDescent="0.35">
      <c r="FW22225" s="128"/>
      <c r="FX22225" s="128"/>
      <c r="FY22225" s="129"/>
      <c r="GA22225" s="128"/>
    </row>
    <row r="22226" spans="179:183" x14ac:dyDescent="0.35">
      <c r="FW22226" s="128"/>
      <c r="FX22226" s="128"/>
      <c r="FY22226" s="129"/>
      <c r="GA22226" s="128"/>
    </row>
    <row r="22227" spans="179:183" x14ac:dyDescent="0.35">
      <c r="FW22227" s="128"/>
      <c r="FX22227" s="128"/>
      <c r="FY22227" s="129"/>
      <c r="GA22227" s="128"/>
    </row>
    <row r="22228" spans="179:183" x14ac:dyDescent="0.35">
      <c r="FW22228" s="128"/>
      <c r="FX22228" s="128"/>
      <c r="FY22228" s="129"/>
      <c r="GA22228" s="128"/>
    </row>
    <row r="22229" spans="179:183" x14ac:dyDescent="0.35">
      <c r="FW22229" s="128"/>
      <c r="FX22229" s="128"/>
      <c r="FY22229" s="129"/>
      <c r="GA22229" s="128"/>
    </row>
    <row r="22230" spans="179:183" x14ac:dyDescent="0.35">
      <c r="FW22230" s="128"/>
      <c r="FX22230" s="128"/>
      <c r="FY22230" s="129"/>
      <c r="GA22230" s="128"/>
    </row>
    <row r="22231" spans="179:183" x14ac:dyDescent="0.35">
      <c r="FW22231" s="128"/>
      <c r="FX22231" s="128"/>
      <c r="FY22231" s="129"/>
      <c r="GA22231" s="128"/>
    </row>
    <row r="22232" spans="179:183" x14ac:dyDescent="0.35">
      <c r="FW22232" s="128"/>
      <c r="FX22232" s="128"/>
      <c r="FY22232" s="129"/>
      <c r="GA22232" s="128"/>
    </row>
    <row r="22233" spans="179:183" x14ac:dyDescent="0.35">
      <c r="FW22233" s="128"/>
      <c r="FX22233" s="128"/>
      <c r="FY22233" s="129"/>
      <c r="GA22233" s="128"/>
    </row>
    <row r="22234" spans="179:183" x14ac:dyDescent="0.35">
      <c r="FW22234" s="128"/>
      <c r="FX22234" s="128"/>
      <c r="FY22234" s="129"/>
      <c r="GA22234" s="128"/>
    </row>
    <row r="22235" spans="179:183" x14ac:dyDescent="0.35">
      <c r="FW22235" s="128"/>
      <c r="FX22235" s="128"/>
      <c r="FY22235" s="129"/>
      <c r="GA22235" s="128"/>
    </row>
    <row r="22236" spans="179:183" x14ac:dyDescent="0.35">
      <c r="FW22236" s="128"/>
      <c r="FX22236" s="128"/>
      <c r="FY22236" s="129"/>
      <c r="GA22236" s="128"/>
    </row>
    <row r="22237" spans="179:183" x14ac:dyDescent="0.35">
      <c r="FW22237" s="128"/>
      <c r="FX22237" s="128"/>
      <c r="FY22237" s="129"/>
      <c r="GA22237" s="128"/>
    </row>
    <row r="22238" spans="179:183" x14ac:dyDescent="0.35">
      <c r="FW22238" s="128"/>
      <c r="FX22238" s="128"/>
      <c r="FY22238" s="129"/>
      <c r="GA22238" s="128"/>
    </row>
    <row r="22239" spans="179:183" x14ac:dyDescent="0.35">
      <c r="FW22239" s="128"/>
      <c r="FX22239" s="128"/>
      <c r="FY22239" s="129"/>
      <c r="GA22239" s="128"/>
    </row>
    <row r="22240" spans="179:183" x14ac:dyDescent="0.35">
      <c r="FW22240" s="128"/>
      <c r="FX22240" s="128"/>
      <c r="FY22240" s="129"/>
      <c r="GA22240" s="128"/>
    </row>
    <row r="22241" spans="179:183" x14ac:dyDescent="0.35">
      <c r="FW22241" s="128"/>
      <c r="FX22241" s="128"/>
      <c r="FY22241" s="129"/>
      <c r="GA22241" s="128"/>
    </row>
    <row r="22242" spans="179:183" x14ac:dyDescent="0.35">
      <c r="FW22242" s="128"/>
      <c r="FX22242" s="128"/>
      <c r="FY22242" s="129"/>
      <c r="GA22242" s="128"/>
    </row>
    <row r="22243" spans="179:183" x14ac:dyDescent="0.35">
      <c r="FW22243" s="128"/>
      <c r="FX22243" s="128"/>
      <c r="FY22243" s="129"/>
      <c r="GA22243" s="128"/>
    </row>
    <row r="22244" spans="179:183" x14ac:dyDescent="0.35">
      <c r="FW22244" s="128"/>
      <c r="FX22244" s="128"/>
      <c r="FY22244" s="129"/>
      <c r="GA22244" s="128"/>
    </row>
    <row r="22245" spans="179:183" x14ac:dyDescent="0.35">
      <c r="FW22245" s="128"/>
      <c r="FX22245" s="128"/>
      <c r="FY22245" s="129"/>
      <c r="GA22245" s="128"/>
    </row>
    <row r="22246" spans="179:183" x14ac:dyDescent="0.35">
      <c r="FW22246" s="128"/>
      <c r="FX22246" s="128"/>
      <c r="FY22246" s="129"/>
      <c r="GA22246" s="128"/>
    </row>
    <row r="22247" spans="179:183" x14ac:dyDescent="0.35">
      <c r="FW22247" s="128"/>
      <c r="FX22247" s="128"/>
      <c r="FY22247" s="129"/>
      <c r="GA22247" s="128"/>
    </row>
    <row r="22248" spans="179:183" x14ac:dyDescent="0.35">
      <c r="FW22248" s="128"/>
      <c r="FX22248" s="128"/>
      <c r="FY22248" s="129"/>
      <c r="GA22248" s="128"/>
    </row>
    <row r="22249" spans="179:183" x14ac:dyDescent="0.35">
      <c r="FW22249" s="128"/>
      <c r="FX22249" s="128"/>
      <c r="FY22249" s="129"/>
      <c r="GA22249" s="128"/>
    </row>
    <row r="22250" spans="179:183" x14ac:dyDescent="0.35">
      <c r="FW22250" s="128"/>
      <c r="FX22250" s="128"/>
      <c r="FY22250" s="129"/>
      <c r="GA22250" s="128"/>
    </row>
    <row r="22251" spans="179:183" x14ac:dyDescent="0.35">
      <c r="FW22251" s="128"/>
      <c r="FX22251" s="128"/>
      <c r="FY22251" s="129"/>
      <c r="GA22251" s="128"/>
    </row>
    <row r="22252" spans="179:183" x14ac:dyDescent="0.35">
      <c r="FW22252" s="128"/>
      <c r="FX22252" s="128"/>
      <c r="FY22252" s="129"/>
      <c r="GA22252" s="128"/>
    </row>
    <row r="22253" spans="179:183" x14ac:dyDescent="0.35">
      <c r="FW22253" s="128"/>
      <c r="FX22253" s="128"/>
      <c r="FY22253" s="129"/>
      <c r="GA22253" s="128"/>
    </row>
    <row r="22254" spans="179:183" x14ac:dyDescent="0.35">
      <c r="FW22254" s="128"/>
      <c r="FX22254" s="128"/>
      <c r="FY22254" s="129"/>
      <c r="GA22254" s="128"/>
    </row>
    <row r="22255" spans="179:183" x14ac:dyDescent="0.35">
      <c r="FW22255" s="128"/>
      <c r="FX22255" s="128"/>
      <c r="FY22255" s="129"/>
      <c r="GA22255" s="128"/>
    </row>
    <row r="22256" spans="179:183" x14ac:dyDescent="0.35">
      <c r="FW22256" s="128"/>
      <c r="FX22256" s="128"/>
      <c r="FY22256" s="129"/>
      <c r="GA22256" s="128"/>
    </row>
    <row r="22257" spans="179:183" x14ac:dyDescent="0.35">
      <c r="FW22257" s="128"/>
      <c r="FX22257" s="128"/>
      <c r="FY22257" s="129"/>
      <c r="GA22257" s="128"/>
    </row>
    <row r="22258" spans="179:183" x14ac:dyDescent="0.35">
      <c r="FW22258" s="128"/>
      <c r="FX22258" s="128"/>
      <c r="FY22258" s="129"/>
      <c r="GA22258" s="128"/>
    </row>
    <row r="22259" spans="179:183" x14ac:dyDescent="0.35">
      <c r="FW22259" s="128"/>
      <c r="FX22259" s="128"/>
      <c r="FY22259" s="129"/>
      <c r="GA22259" s="128"/>
    </row>
    <row r="22260" spans="179:183" x14ac:dyDescent="0.35">
      <c r="FW22260" s="128"/>
      <c r="FX22260" s="128"/>
      <c r="FY22260" s="129"/>
      <c r="GA22260" s="128"/>
    </row>
    <row r="22261" spans="179:183" x14ac:dyDescent="0.35">
      <c r="FW22261" s="128"/>
      <c r="FX22261" s="128"/>
      <c r="FY22261" s="129"/>
      <c r="GA22261" s="128"/>
    </row>
    <row r="22262" spans="179:183" x14ac:dyDescent="0.35">
      <c r="FW22262" s="128"/>
      <c r="FX22262" s="128"/>
      <c r="FY22262" s="129"/>
      <c r="GA22262" s="128"/>
    </row>
    <row r="22263" spans="179:183" x14ac:dyDescent="0.35">
      <c r="FW22263" s="128"/>
      <c r="FX22263" s="128"/>
      <c r="FY22263" s="129"/>
      <c r="GA22263" s="128"/>
    </row>
    <row r="22264" spans="179:183" x14ac:dyDescent="0.35">
      <c r="FW22264" s="128"/>
      <c r="FX22264" s="128"/>
      <c r="FY22264" s="129"/>
      <c r="GA22264" s="128"/>
    </row>
    <row r="22265" spans="179:183" x14ac:dyDescent="0.35">
      <c r="FW22265" s="128"/>
      <c r="FX22265" s="128"/>
      <c r="FY22265" s="129"/>
      <c r="GA22265" s="128"/>
    </row>
    <row r="22266" spans="179:183" x14ac:dyDescent="0.35">
      <c r="FW22266" s="128"/>
      <c r="FX22266" s="128"/>
      <c r="FY22266" s="129"/>
      <c r="GA22266" s="128"/>
    </row>
    <row r="22267" spans="179:183" x14ac:dyDescent="0.35">
      <c r="FW22267" s="128"/>
      <c r="FX22267" s="128"/>
      <c r="FY22267" s="129"/>
      <c r="GA22267" s="128"/>
    </row>
    <row r="22268" spans="179:183" x14ac:dyDescent="0.35">
      <c r="FW22268" s="128"/>
      <c r="FX22268" s="128"/>
      <c r="FY22268" s="129"/>
      <c r="GA22268" s="128"/>
    </row>
    <row r="22269" spans="179:183" x14ac:dyDescent="0.35">
      <c r="FW22269" s="128"/>
      <c r="FX22269" s="128"/>
      <c r="FY22269" s="129"/>
      <c r="GA22269" s="128"/>
    </row>
    <row r="22270" spans="179:183" x14ac:dyDescent="0.35">
      <c r="FW22270" s="128"/>
      <c r="FX22270" s="128"/>
      <c r="FY22270" s="129"/>
      <c r="GA22270" s="128"/>
    </row>
    <row r="22271" spans="179:183" x14ac:dyDescent="0.35">
      <c r="FW22271" s="128"/>
      <c r="FX22271" s="128"/>
      <c r="FY22271" s="129"/>
      <c r="GA22271" s="128"/>
    </row>
    <row r="22272" spans="179:183" x14ac:dyDescent="0.35">
      <c r="FW22272" s="128"/>
      <c r="FX22272" s="128"/>
      <c r="FY22272" s="129"/>
      <c r="GA22272" s="128"/>
    </row>
    <row r="22273" spans="179:183" x14ac:dyDescent="0.35">
      <c r="FW22273" s="128"/>
      <c r="FX22273" s="128"/>
      <c r="FY22273" s="129"/>
      <c r="GA22273" s="128"/>
    </row>
    <row r="22274" spans="179:183" x14ac:dyDescent="0.35">
      <c r="FW22274" s="128"/>
      <c r="FX22274" s="128"/>
      <c r="FY22274" s="129"/>
      <c r="GA22274" s="128"/>
    </row>
    <row r="22275" spans="179:183" x14ac:dyDescent="0.35">
      <c r="FW22275" s="128"/>
      <c r="FX22275" s="128"/>
      <c r="FY22275" s="129"/>
      <c r="GA22275" s="128"/>
    </row>
    <row r="22276" spans="179:183" x14ac:dyDescent="0.35">
      <c r="FW22276" s="128"/>
      <c r="FX22276" s="128"/>
      <c r="FY22276" s="129"/>
      <c r="GA22276" s="128"/>
    </row>
    <row r="22277" spans="179:183" x14ac:dyDescent="0.35">
      <c r="FW22277" s="128"/>
      <c r="FX22277" s="128"/>
      <c r="FY22277" s="129"/>
      <c r="GA22277" s="128"/>
    </row>
    <row r="22278" spans="179:183" x14ac:dyDescent="0.35">
      <c r="FW22278" s="128"/>
      <c r="FX22278" s="128"/>
      <c r="FY22278" s="129"/>
      <c r="GA22278" s="128"/>
    </row>
    <row r="22279" spans="179:183" x14ac:dyDescent="0.35">
      <c r="FW22279" s="128"/>
      <c r="FX22279" s="128"/>
      <c r="FY22279" s="129"/>
      <c r="GA22279" s="128"/>
    </row>
    <row r="22280" spans="179:183" x14ac:dyDescent="0.35">
      <c r="FW22280" s="128"/>
      <c r="FX22280" s="128"/>
      <c r="FY22280" s="129"/>
      <c r="GA22280" s="128"/>
    </row>
    <row r="22281" spans="179:183" x14ac:dyDescent="0.35">
      <c r="FW22281" s="128"/>
      <c r="FX22281" s="128"/>
      <c r="FY22281" s="129"/>
      <c r="GA22281" s="128"/>
    </row>
    <row r="22282" spans="179:183" x14ac:dyDescent="0.35">
      <c r="FW22282" s="128"/>
      <c r="FX22282" s="128"/>
      <c r="FY22282" s="129"/>
      <c r="GA22282" s="128"/>
    </row>
    <row r="22283" spans="179:183" x14ac:dyDescent="0.35">
      <c r="FW22283" s="128"/>
      <c r="FX22283" s="128"/>
      <c r="FY22283" s="129"/>
      <c r="GA22283" s="128"/>
    </row>
    <row r="22284" spans="179:183" x14ac:dyDescent="0.35">
      <c r="FW22284" s="128"/>
      <c r="FX22284" s="128"/>
      <c r="FY22284" s="129"/>
      <c r="GA22284" s="128"/>
    </row>
    <row r="22285" spans="179:183" x14ac:dyDescent="0.35">
      <c r="FW22285" s="128"/>
      <c r="FX22285" s="128"/>
      <c r="FY22285" s="129"/>
      <c r="GA22285" s="128"/>
    </row>
    <row r="22286" spans="179:183" x14ac:dyDescent="0.35">
      <c r="FW22286" s="128"/>
      <c r="FX22286" s="128"/>
      <c r="FY22286" s="129"/>
      <c r="GA22286" s="128"/>
    </row>
    <row r="22287" spans="179:183" x14ac:dyDescent="0.35">
      <c r="FW22287" s="128"/>
      <c r="FX22287" s="128"/>
      <c r="FY22287" s="129"/>
      <c r="GA22287" s="128"/>
    </row>
    <row r="22288" spans="179:183" x14ac:dyDescent="0.35">
      <c r="FW22288" s="128"/>
      <c r="FX22288" s="128"/>
      <c r="FY22288" s="129"/>
      <c r="GA22288" s="128"/>
    </row>
    <row r="22289" spans="179:183" x14ac:dyDescent="0.35">
      <c r="FW22289" s="128"/>
      <c r="FX22289" s="128"/>
      <c r="FY22289" s="129"/>
      <c r="GA22289" s="128"/>
    </row>
    <row r="22290" spans="179:183" x14ac:dyDescent="0.35">
      <c r="FW22290" s="128"/>
      <c r="FX22290" s="128"/>
      <c r="FY22290" s="129"/>
      <c r="GA22290" s="128"/>
    </row>
    <row r="22291" spans="179:183" x14ac:dyDescent="0.35">
      <c r="FW22291" s="128"/>
      <c r="FX22291" s="128"/>
      <c r="FY22291" s="129"/>
      <c r="GA22291" s="128"/>
    </row>
    <row r="22292" spans="179:183" x14ac:dyDescent="0.35">
      <c r="FW22292" s="128"/>
      <c r="FX22292" s="128"/>
      <c r="FY22292" s="129"/>
      <c r="GA22292" s="128"/>
    </row>
    <row r="22293" spans="179:183" x14ac:dyDescent="0.35">
      <c r="FW22293" s="128"/>
      <c r="FX22293" s="128"/>
      <c r="FY22293" s="129"/>
      <c r="GA22293" s="128"/>
    </row>
    <row r="22294" spans="179:183" x14ac:dyDescent="0.35">
      <c r="FW22294" s="128"/>
      <c r="FX22294" s="128"/>
      <c r="FY22294" s="129"/>
      <c r="GA22294" s="128"/>
    </row>
    <row r="22295" spans="179:183" x14ac:dyDescent="0.35">
      <c r="FW22295" s="128"/>
      <c r="FX22295" s="128"/>
      <c r="FY22295" s="129"/>
      <c r="GA22295" s="128"/>
    </row>
    <row r="22296" spans="179:183" x14ac:dyDescent="0.35">
      <c r="FW22296" s="128"/>
      <c r="FX22296" s="128"/>
      <c r="FY22296" s="129"/>
      <c r="GA22296" s="128"/>
    </row>
    <row r="22297" spans="179:183" x14ac:dyDescent="0.35">
      <c r="FW22297" s="128"/>
      <c r="FX22297" s="128"/>
      <c r="FY22297" s="129"/>
      <c r="GA22297" s="128"/>
    </row>
    <row r="22298" spans="179:183" x14ac:dyDescent="0.35">
      <c r="FW22298" s="128"/>
      <c r="FX22298" s="128"/>
      <c r="FY22298" s="129"/>
      <c r="GA22298" s="128"/>
    </row>
    <row r="22299" spans="179:183" x14ac:dyDescent="0.35">
      <c r="FW22299" s="128"/>
      <c r="FX22299" s="128"/>
      <c r="FY22299" s="129"/>
      <c r="GA22299" s="128"/>
    </row>
    <row r="22300" spans="179:183" x14ac:dyDescent="0.35">
      <c r="FW22300" s="128"/>
      <c r="FX22300" s="128"/>
      <c r="FY22300" s="129"/>
      <c r="GA22300" s="128"/>
    </row>
    <row r="22301" spans="179:183" x14ac:dyDescent="0.35">
      <c r="FW22301" s="128"/>
      <c r="FX22301" s="128"/>
      <c r="FY22301" s="129"/>
      <c r="GA22301" s="128"/>
    </row>
    <row r="22302" spans="179:183" x14ac:dyDescent="0.35">
      <c r="FW22302" s="128"/>
      <c r="FX22302" s="128"/>
      <c r="FY22302" s="129"/>
      <c r="GA22302" s="128"/>
    </row>
    <row r="22303" spans="179:183" x14ac:dyDescent="0.35">
      <c r="FW22303" s="128"/>
      <c r="FX22303" s="128"/>
      <c r="FY22303" s="129"/>
      <c r="GA22303" s="128"/>
    </row>
    <row r="22304" spans="179:183" x14ac:dyDescent="0.35">
      <c r="FW22304" s="128"/>
      <c r="FX22304" s="128"/>
      <c r="FY22304" s="129"/>
      <c r="GA22304" s="128"/>
    </row>
    <row r="22305" spans="179:183" x14ac:dyDescent="0.35">
      <c r="FW22305" s="128"/>
      <c r="FX22305" s="128"/>
      <c r="FY22305" s="129"/>
      <c r="GA22305" s="128"/>
    </row>
    <row r="22306" spans="179:183" x14ac:dyDescent="0.35">
      <c r="FW22306" s="128"/>
      <c r="FX22306" s="128"/>
      <c r="FY22306" s="129"/>
      <c r="GA22306" s="128"/>
    </row>
    <row r="22307" spans="179:183" x14ac:dyDescent="0.35">
      <c r="FW22307" s="128"/>
      <c r="FX22307" s="128"/>
      <c r="FY22307" s="129"/>
      <c r="GA22307" s="128"/>
    </row>
    <row r="22308" spans="179:183" x14ac:dyDescent="0.35">
      <c r="FW22308" s="128"/>
      <c r="FX22308" s="128"/>
      <c r="FY22308" s="129"/>
      <c r="GA22308" s="128"/>
    </row>
    <row r="22309" spans="179:183" x14ac:dyDescent="0.35">
      <c r="FW22309" s="128"/>
      <c r="FX22309" s="128"/>
      <c r="FY22309" s="129"/>
      <c r="GA22309" s="128"/>
    </row>
    <row r="22310" spans="179:183" x14ac:dyDescent="0.35">
      <c r="FW22310" s="128"/>
      <c r="FX22310" s="128"/>
      <c r="FY22310" s="129"/>
      <c r="GA22310" s="128"/>
    </row>
    <row r="22311" spans="179:183" x14ac:dyDescent="0.35">
      <c r="FW22311" s="128"/>
      <c r="FX22311" s="128"/>
      <c r="FY22311" s="129"/>
      <c r="GA22311" s="128"/>
    </row>
    <row r="22312" spans="179:183" x14ac:dyDescent="0.35">
      <c r="FW22312" s="128"/>
      <c r="FX22312" s="128"/>
      <c r="FY22312" s="129"/>
      <c r="GA22312" s="128"/>
    </row>
    <row r="22313" spans="179:183" x14ac:dyDescent="0.35">
      <c r="FW22313" s="128"/>
      <c r="FX22313" s="128"/>
      <c r="FY22313" s="129"/>
      <c r="GA22313" s="128"/>
    </row>
    <row r="22314" spans="179:183" x14ac:dyDescent="0.35">
      <c r="FW22314" s="128"/>
      <c r="FX22314" s="128"/>
      <c r="FY22314" s="129"/>
      <c r="GA22314" s="128"/>
    </row>
    <row r="22315" spans="179:183" x14ac:dyDescent="0.35">
      <c r="FW22315" s="128"/>
      <c r="FX22315" s="128"/>
      <c r="FY22315" s="129"/>
      <c r="GA22315" s="128"/>
    </row>
    <row r="22316" spans="179:183" x14ac:dyDescent="0.35">
      <c r="FW22316" s="128"/>
      <c r="FX22316" s="128"/>
      <c r="FY22316" s="129"/>
      <c r="GA22316" s="128"/>
    </row>
    <row r="22317" spans="179:183" x14ac:dyDescent="0.35">
      <c r="FW22317" s="128"/>
      <c r="FX22317" s="128"/>
      <c r="FY22317" s="129"/>
      <c r="GA22317" s="128"/>
    </row>
    <row r="22318" spans="179:183" x14ac:dyDescent="0.35">
      <c r="FW22318" s="128"/>
      <c r="FX22318" s="128"/>
      <c r="FY22318" s="129"/>
      <c r="GA22318" s="128"/>
    </row>
    <row r="22319" spans="179:183" x14ac:dyDescent="0.35">
      <c r="FW22319" s="128"/>
      <c r="FX22319" s="128"/>
      <c r="FY22319" s="129"/>
      <c r="GA22319" s="128"/>
    </row>
    <row r="22320" spans="179:183" x14ac:dyDescent="0.35">
      <c r="FW22320" s="128"/>
      <c r="FX22320" s="128"/>
      <c r="FY22320" s="129"/>
      <c r="GA22320" s="128"/>
    </row>
    <row r="22321" spans="179:183" x14ac:dyDescent="0.35">
      <c r="FW22321" s="128"/>
      <c r="FX22321" s="128"/>
      <c r="FY22321" s="129"/>
      <c r="GA22321" s="128"/>
    </row>
    <row r="22322" spans="179:183" x14ac:dyDescent="0.35">
      <c r="FW22322" s="128"/>
      <c r="FX22322" s="128"/>
      <c r="FY22322" s="129"/>
      <c r="GA22322" s="128"/>
    </row>
    <row r="22323" spans="179:183" x14ac:dyDescent="0.35">
      <c r="FW22323" s="128"/>
      <c r="FX22323" s="128"/>
      <c r="FY22323" s="129"/>
      <c r="GA22323" s="128"/>
    </row>
    <row r="22324" spans="179:183" x14ac:dyDescent="0.35">
      <c r="FW22324" s="128"/>
      <c r="FX22324" s="128"/>
      <c r="FY22324" s="129"/>
      <c r="GA22324" s="128"/>
    </row>
    <row r="22325" spans="179:183" x14ac:dyDescent="0.35">
      <c r="FW22325" s="128"/>
      <c r="FX22325" s="128"/>
      <c r="FY22325" s="129"/>
      <c r="GA22325" s="128"/>
    </row>
    <row r="22326" spans="179:183" x14ac:dyDescent="0.35">
      <c r="FW22326" s="128"/>
      <c r="FX22326" s="128"/>
      <c r="FY22326" s="129"/>
      <c r="GA22326" s="128"/>
    </row>
    <row r="22327" spans="179:183" x14ac:dyDescent="0.35">
      <c r="FW22327" s="128"/>
      <c r="FX22327" s="128"/>
      <c r="FY22327" s="129"/>
      <c r="GA22327" s="128"/>
    </row>
    <row r="22328" spans="179:183" x14ac:dyDescent="0.35">
      <c r="FW22328" s="128"/>
      <c r="FX22328" s="128"/>
      <c r="FY22328" s="129"/>
      <c r="GA22328" s="128"/>
    </row>
    <row r="22329" spans="179:183" x14ac:dyDescent="0.35">
      <c r="FW22329" s="128"/>
      <c r="FX22329" s="128"/>
      <c r="FY22329" s="129"/>
      <c r="GA22329" s="128"/>
    </row>
    <row r="22330" spans="179:183" x14ac:dyDescent="0.35">
      <c r="FW22330" s="128"/>
      <c r="FX22330" s="128"/>
      <c r="FY22330" s="129"/>
      <c r="GA22330" s="128"/>
    </row>
    <row r="22331" spans="179:183" x14ac:dyDescent="0.35">
      <c r="FW22331" s="128"/>
      <c r="FX22331" s="128"/>
      <c r="FY22331" s="129"/>
      <c r="GA22331" s="128"/>
    </row>
    <row r="22332" spans="179:183" x14ac:dyDescent="0.35">
      <c r="FW22332" s="128"/>
      <c r="FX22332" s="128"/>
      <c r="FY22332" s="129"/>
      <c r="GA22332" s="128"/>
    </row>
    <row r="22333" spans="179:183" x14ac:dyDescent="0.35">
      <c r="FW22333" s="128"/>
      <c r="FX22333" s="128"/>
      <c r="FY22333" s="129"/>
      <c r="GA22333" s="128"/>
    </row>
    <row r="22334" spans="179:183" x14ac:dyDescent="0.35">
      <c r="FW22334" s="128"/>
      <c r="FX22334" s="128"/>
      <c r="FY22334" s="129"/>
      <c r="GA22334" s="128"/>
    </row>
    <row r="22335" spans="179:183" x14ac:dyDescent="0.35">
      <c r="FW22335" s="128"/>
      <c r="FX22335" s="128"/>
      <c r="FY22335" s="129"/>
      <c r="GA22335" s="128"/>
    </row>
    <row r="22336" spans="179:183" x14ac:dyDescent="0.35">
      <c r="FW22336" s="128"/>
      <c r="FX22336" s="128"/>
      <c r="FY22336" s="129"/>
      <c r="GA22336" s="128"/>
    </row>
    <row r="22337" spans="179:183" x14ac:dyDescent="0.35">
      <c r="FW22337" s="128"/>
      <c r="FX22337" s="128"/>
      <c r="FY22337" s="129"/>
      <c r="GA22337" s="128"/>
    </row>
    <row r="22338" spans="179:183" x14ac:dyDescent="0.35">
      <c r="FW22338" s="128"/>
      <c r="FX22338" s="128"/>
      <c r="FY22338" s="129"/>
      <c r="GA22338" s="128"/>
    </row>
    <row r="22339" spans="179:183" x14ac:dyDescent="0.35">
      <c r="FW22339" s="128"/>
      <c r="FX22339" s="128"/>
      <c r="FY22339" s="129"/>
      <c r="GA22339" s="128"/>
    </row>
    <row r="22340" spans="179:183" x14ac:dyDescent="0.35">
      <c r="FW22340" s="128"/>
      <c r="FX22340" s="128"/>
      <c r="FY22340" s="129"/>
      <c r="GA22340" s="128"/>
    </row>
    <row r="22341" spans="179:183" x14ac:dyDescent="0.35">
      <c r="FW22341" s="128"/>
      <c r="FX22341" s="128"/>
      <c r="FY22341" s="129"/>
      <c r="GA22341" s="128"/>
    </row>
    <row r="22342" spans="179:183" x14ac:dyDescent="0.35">
      <c r="FW22342" s="128"/>
      <c r="FX22342" s="128"/>
      <c r="FY22342" s="129"/>
      <c r="GA22342" s="128"/>
    </row>
    <row r="22343" spans="179:183" x14ac:dyDescent="0.35">
      <c r="FW22343" s="128"/>
      <c r="FX22343" s="128"/>
      <c r="FY22343" s="129"/>
      <c r="GA22343" s="128"/>
    </row>
    <row r="22344" spans="179:183" x14ac:dyDescent="0.35">
      <c r="FW22344" s="128"/>
      <c r="FX22344" s="128"/>
      <c r="FY22344" s="129"/>
      <c r="GA22344" s="128"/>
    </row>
    <row r="22345" spans="179:183" x14ac:dyDescent="0.35">
      <c r="FW22345" s="128"/>
      <c r="FX22345" s="128"/>
      <c r="FY22345" s="129"/>
      <c r="GA22345" s="128"/>
    </row>
    <row r="22346" spans="179:183" x14ac:dyDescent="0.35">
      <c r="FW22346" s="128"/>
      <c r="FX22346" s="128"/>
      <c r="FY22346" s="129"/>
      <c r="GA22346" s="128"/>
    </row>
    <row r="22347" spans="179:183" x14ac:dyDescent="0.35">
      <c r="FW22347" s="128"/>
      <c r="FX22347" s="128"/>
      <c r="FY22347" s="129"/>
      <c r="GA22347" s="128"/>
    </row>
    <row r="22348" spans="179:183" x14ac:dyDescent="0.35">
      <c r="FW22348" s="128"/>
      <c r="FX22348" s="128"/>
      <c r="FY22348" s="129"/>
      <c r="GA22348" s="128"/>
    </row>
    <row r="22349" spans="179:183" x14ac:dyDescent="0.35">
      <c r="FW22349" s="128"/>
      <c r="FX22349" s="128"/>
      <c r="FY22349" s="129"/>
      <c r="GA22349" s="128"/>
    </row>
    <row r="22350" spans="179:183" x14ac:dyDescent="0.35">
      <c r="FW22350" s="128"/>
      <c r="FX22350" s="128"/>
      <c r="FY22350" s="129"/>
      <c r="GA22350" s="128"/>
    </row>
    <row r="22351" spans="179:183" x14ac:dyDescent="0.35">
      <c r="FW22351" s="128"/>
      <c r="FX22351" s="128"/>
      <c r="FY22351" s="129"/>
      <c r="GA22351" s="128"/>
    </row>
    <row r="22352" spans="179:183" x14ac:dyDescent="0.35">
      <c r="FW22352" s="128"/>
      <c r="FX22352" s="128"/>
      <c r="FY22352" s="129"/>
      <c r="GA22352" s="128"/>
    </row>
    <row r="22353" spans="179:183" x14ac:dyDescent="0.35">
      <c r="FW22353" s="128"/>
      <c r="FX22353" s="128"/>
      <c r="FY22353" s="129"/>
      <c r="GA22353" s="128"/>
    </row>
    <row r="22354" spans="179:183" x14ac:dyDescent="0.35">
      <c r="FW22354" s="128"/>
      <c r="FX22354" s="128"/>
      <c r="FY22354" s="129"/>
      <c r="GA22354" s="128"/>
    </row>
    <row r="22355" spans="179:183" x14ac:dyDescent="0.35">
      <c r="FW22355" s="128"/>
      <c r="FX22355" s="128"/>
      <c r="FY22355" s="129"/>
      <c r="GA22355" s="128"/>
    </row>
    <row r="22356" spans="179:183" x14ac:dyDescent="0.35">
      <c r="FW22356" s="128"/>
      <c r="FX22356" s="128"/>
      <c r="FY22356" s="129"/>
      <c r="GA22356" s="128"/>
    </row>
    <row r="22357" spans="179:183" x14ac:dyDescent="0.35">
      <c r="FW22357" s="128"/>
      <c r="FX22357" s="128"/>
      <c r="FY22357" s="129"/>
      <c r="GA22357" s="128"/>
    </row>
    <row r="22358" spans="179:183" x14ac:dyDescent="0.35">
      <c r="FW22358" s="128"/>
      <c r="FX22358" s="128"/>
      <c r="FY22358" s="129"/>
      <c r="GA22358" s="128"/>
    </row>
    <row r="22359" spans="179:183" x14ac:dyDescent="0.35">
      <c r="FW22359" s="128"/>
      <c r="FX22359" s="128"/>
      <c r="FY22359" s="129"/>
      <c r="GA22359" s="128"/>
    </row>
    <row r="22360" spans="179:183" x14ac:dyDescent="0.35">
      <c r="FW22360" s="128"/>
      <c r="FX22360" s="128"/>
      <c r="FY22360" s="129"/>
      <c r="GA22360" s="128"/>
    </row>
    <row r="22361" spans="179:183" x14ac:dyDescent="0.35">
      <c r="FW22361" s="128"/>
      <c r="FX22361" s="128"/>
      <c r="FY22361" s="129"/>
      <c r="GA22361" s="128"/>
    </row>
    <row r="22362" spans="179:183" x14ac:dyDescent="0.35">
      <c r="FW22362" s="128"/>
      <c r="FX22362" s="128"/>
      <c r="FY22362" s="129"/>
      <c r="GA22362" s="128"/>
    </row>
    <row r="22363" spans="179:183" x14ac:dyDescent="0.35">
      <c r="FW22363" s="128"/>
      <c r="FX22363" s="128"/>
      <c r="FY22363" s="129"/>
      <c r="GA22363" s="128"/>
    </row>
    <row r="22364" spans="179:183" x14ac:dyDescent="0.35">
      <c r="FW22364" s="128"/>
      <c r="FX22364" s="128"/>
      <c r="FY22364" s="129"/>
      <c r="GA22364" s="128"/>
    </row>
    <row r="22365" spans="179:183" x14ac:dyDescent="0.35">
      <c r="FW22365" s="128"/>
      <c r="FX22365" s="128"/>
      <c r="FY22365" s="129"/>
      <c r="GA22365" s="128"/>
    </row>
    <row r="22366" spans="179:183" x14ac:dyDescent="0.35">
      <c r="FW22366" s="128"/>
      <c r="FX22366" s="128"/>
      <c r="FY22366" s="129"/>
      <c r="GA22366" s="128"/>
    </row>
    <row r="22367" spans="179:183" x14ac:dyDescent="0.35">
      <c r="FW22367" s="128"/>
      <c r="FX22367" s="128"/>
      <c r="FY22367" s="129"/>
      <c r="GA22367" s="128"/>
    </row>
    <row r="22368" spans="179:183" x14ac:dyDescent="0.35">
      <c r="FW22368" s="128"/>
      <c r="FX22368" s="128"/>
      <c r="FY22368" s="129"/>
      <c r="GA22368" s="128"/>
    </row>
    <row r="22369" spans="179:183" x14ac:dyDescent="0.35">
      <c r="FW22369" s="128"/>
      <c r="FX22369" s="128"/>
      <c r="FY22369" s="129"/>
      <c r="GA22369" s="128"/>
    </row>
    <row r="22370" spans="179:183" x14ac:dyDescent="0.35">
      <c r="FW22370" s="128"/>
      <c r="FX22370" s="128"/>
      <c r="FY22370" s="129"/>
      <c r="GA22370" s="128"/>
    </row>
    <row r="22371" spans="179:183" x14ac:dyDescent="0.35">
      <c r="FW22371" s="128"/>
      <c r="FX22371" s="128"/>
      <c r="FY22371" s="129"/>
      <c r="GA22371" s="128"/>
    </row>
    <row r="22372" spans="179:183" x14ac:dyDescent="0.35">
      <c r="FW22372" s="128"/>
      <c r="FX22372" s="128"/>
      <c r="FY22372" s="129"/>
      <c r="GA22372" s="128"/>
    </row>
    <row r="22373" spans="179:183" x14ac:dyDescent="0.35">
      <c r="FW22373" s="128"/>
      <c r="FX22373" s="128"/>
      <c r="FY22373" s="129"/>
      <c r="GA22373" s="128"/>
    </row>
    <row r="22374" spans="179:183" x14ac:dyDescent="0.35">
      <c r="FW22374" s="128"/>
      <c r="FX22374" s="128"/>
      <c r="FY22374" s="129"/>
      <c r="GA22374" s="128"/>
    </row>
    <row r="22375" spans="179:183" x14ac:dyDescent="0.35">
      <c r="FW22375" s="128"/>
      <c r="FX22375" s="128"/>
      <c r="FY22375" s="129"/>
      <c r="GA22375" s="128"/>
    </row>
    <row r="22376" spans="179:183" x14ac:dyDescent="0.35">
      <c r="FW22376" s="128"/>
      <c r="FX22376" s="128"/>
      <c r="FY22376" s="129"/>
      <c r="GA22376" s="128"/>
    </row>
    <row r="22377" spans="179:183" x14ac:dyDescent="0.35">
      <c r="FW22377" s="128"/>
      <c r="FX22377" s="128"/>
      <c r="FY22377" s="129"/>
      <c r="GA22377" s="128"/>
    </row>
    <row r="22378" spans="179:183" x14ac:dyDescent="0.35">
      <c r="FW22378" s="128"/>
      <c r="FX22378" s="128"/>
      <c r="FY22378" s="129"/>
      <c r="GA22378" s="128"/>
    </row>
    <row r="22379" spans="179:183" x14ac:dyDescent="0.35">
      <c r="FW22379" s="128"/>
      <c r="FX22379" s="128"/>
      <c r="FY22379" s="129"/>
      <c r="GA22379" s="128"/>
    </row>
    <row r="22380" spans="179:183" x14ac:dyDescent="0.35">
      <c r="FW22380" s="128"/>
      <c r="FX22380" s="128"/>
      <c r="FY22380" s="129"/>
      <c r="GA22380" s="128"/>
    </row>
    <row r="22381" spans="179:183" x14ac:dyDescent="0.35">
      <c r="FW22381" s="128"/>
      <c r="FX22381" s="128"/>
      <c r="FY22381" s="129"/>
      <c r="GA22381" s="128"/>
    </row>
    <row r="22382" spans="179:183" x14ac:dyDescent="0.35">
      <c r="FW22382" s="128"/>
      <c r="FX22382" s="128"/>
      <c r="FY22382" s="129"/>
      <c r="GA22382" s="128"/>
    </row>
    <row r="22383" spans="179:183" x14ac:dyDescent="0.35">
      <c r="FW22383" s="128"/>
      <c r="FX22383" s="128"/>
      <c r="FY22383" s="129"/>
      <c r="GA22383" s="128"/>
    </row>
    <row r="22384" spans="179:183" x14ac:dyDescent="0.35">
      <c r="FW22384" s="128"/>
      <c r="FX22384" s="128"/>
      <c r="FY22384" s="129"/>
      <c r="GA22384" s="128"/>
    </row>
    <row r="22385" spans="179:183" x14ac:dyDescent="0.35">
      <c r="FW22385" s="128"/>
      <c r="FX22385" s="128"/>
      <c r="FY22385" s="129"/>
      <c r="GA22385" s="128"/>
    </row>
    <row r="22386" spans="179:183" x14ac:dyDescent="0.35">
      <c r="FW22386" s="128"/>
      <c r="FX22386" s="128"/>
      <c r="FY22386" s="129"/>
      <c r="GA22386" s="128"/>
    </row>
    <row r="22387" spans="179:183" x14ac:dyDescent="0.35">
      <c r="FW22387" s="128"/>
      <c r="FX22387" s="128"/>
      <c r="FY22387" s="129"/>
      <c r="GA22387" s="128"/>
    </row>
    <row r="22388" spans="179:183" x14ac:dyDescent="0.35">
      <c r="FW22388" s="128"/>
      <c r="FX22388" s="128"/>
      <c r="FY22388" s="129"/>
      <c r="GA22388" s="128"/>
    </row>
    <row r="22389" spans="179:183" x14ac:dyDescent="0.35">
      <c r="FW22389" s="128"/>
      <c r="FX22389" s="128"/>
      <c r="FY22389" s="129"/>
      <c r="GA22389" s="128"/>
    </row>
    <row r="22390" spans="179:183" x14ac:dyDescent="0.35">
      <c r="FW22390" s="128"/>
      <c r="FX22390" s="128"/>
      <c r="FY22390" s="129"/>
      <c r="GA22390" s="128"/>
    </row>
    <row r="22391" spans="179:183" x14ac:dyDescent="0.35">
      <c r="FW22391" s="128"/>
      <c r="FX22391" s="128"/>
      <c r="FY22391" s="129"/>
      <c r="GA22391" s="128"/>
    </row>
    <row r="22392" spans="179:183" x14ac:dyDescent="0.35">
      <c r="FW22392" s="128"/>
      <c r="FX22392" s="128"/>
      <c r="FY22392" s="129"/>
      <c r="GA22392" s="128"/>
    </row>
    <row r="22393" spans="179:183" x14ac:dyDescent="0.35">
      <c r="FW22393" s="128"/>
      <c r="FX22393" s="128"/>
      <c r="FY22393" s="129"/>
      <c r="GA22393" s="128"/>
    </row>
    <row r="22394" spans="179:183" x14ac:dyDescent="0.35">
      <c r="FW22394" s="128"/>
      <c r="FX22394" s="128"/>
      <c r="FY22394" s="129"/>
      <c r="GA22394" s="128"/>
    </row>
    <row r="22395" spans="179:183" x14ac:dyDescent="0.35">
      <c r="FW22395" s="128"/>
      <c r="FX22395" s="128"/>
      <c r="FY22395" s="129"/>
      <c r="GA22395" s="128"/>
    </row>
    <row r="22396" spans="179:183" x14ac:dyDescent="0.35">
      <c r="FW22396" s="128"/>
      <c r="FX22396" s="128"/>
      <c r="FY22396" s="129"/>
      <c r="GA22396" s="128"/>
    </row>
    <row r="22397" spans="179:183" x14ac:dyDescent="0.35">
      <c r="FW22397" s="128"/>
      <c r="FX22397" s="128"/>
      <c r="FY22397" s="129"/>
      <c r="GA22397" s="128"/>
    </row>
    <row r="22398" spans="179:183" x14ac:dyDescent="0.35">
      <c r="FW22398" s="128"/>
      <c r="FX22398" s="128"/>
      <c r="FY22398" s="129"/>
      <c r="GA22398" s="128"/>
    </row>
    <row r="22399" spans="179:183" x14ac:dyDescent="0.35">
      <c r="FW22399" s="128"/>
      <c r="FX22399" s="128"/>
      <c r="FY22399" s="129"/>
      <c r="GA22399" s="128"/>
    </row>
    <row r="22400" spans="179:183" x14ac:dyDescent="0.35">
      <c r="FW22400" s="128"/>
      <c r="FX22400" s="128"/>
      <c r="FY22400" s="129"/>
      <c r="GA22400" s="128"/>
    </row>
    <row r="22401" spans="179:183" x14ac:dyDescent="0.35">
      <c r="FW22401" s="128"/>
      <c r="FX22401" s="128"/>
      <c r="FY22401" s="129"/>
      <c r="GA22401" s="128"/>
    </row>
    <row r="22402" spans="179:183" x14ac:dyDescent="0.35">
      <c r="FW22402" s="128"/>
      <c r="FX22402" s="128"/>
      <c r="FY22402" s="129"/>
      <c r="GA22402" s="128"/>
    </row>
    <row r="22403" spans="179:183" x14ac:dyDescent="0.35">
      <c r="FW22403" s="128"/>
      <c r="FX22403" s="128"/>
      <c r="FY22403" s="129"/>
      <c r="GA22403" s="128"/>
    </row>
    <row r="22404" spans="179:183" x14ac:dyDescent="0.35">
      <c r="FW22404" s="128"/>
      <c r="FX22404" s="128"/>
      <c r="FY22404" s="129"/>
      <c r="GA22404" s="128"/>
    </row>
    <row r="22405" spans="179:183" x14ac:dyDescent="0.35">
      <c r="FW22405" s="128"/>
      <c r="FX22405" s="128"/>
      <c r="FY22405" s="129"/>
      <c r="GA22405" s="128"/>
    </row>
    <row r="22406" spans="179:183" x14ac:dyDescent="0.35">
      <c r="FW22406" s="128"/>
      <c r="FX22406" s="128"/>
      <c r="FY22406" s="129"/>
      <c r="GA22406" s="128"/>
    </row>
    <row r="22407" spans="179:183" x14ac:dyDescent="0.35">
      <c r="FW22407" s="128"/>
      <c r="FX22407" s="128"/>
      <c r="FY22407" s="129"/>
      <c r="GA22407" s="128"/>
    </row>
    <row r="22408" spans="179:183" x14ac:dyDescent="0.35">
      <c r="FW22408" s="128"/>
      <c r="FX22408" s="128"/>
      <c r="FY22408" s="129"/>
      <c r="GA22408" s="128"/>
    </row>
    <row r="22409" spans="179:183" x14ac:dyDescent="0.35">
      <c r="FW22409" s="128"/>
      <c r="FX22409" s="128"/>
      <c r="FY22409" s="129"/>
      <c r="GA22409" s="128"/>
    </row>
    <row r="22410" spans="179:183" x14ac:dyDescent="0.35">
      <c r="FW22410" s="128"/>
      <c r="FX22410" s="128"/>
      <c r="FY22410" s="129"/>
      <c r="GA22410" s="128"/>
    </row>
    <row r="22411" spans="179:183" x14ac:dyDescent="0.35">
      <c r="FW22411" s="128"/>
      <c r="FX22411" s="128"/>
      <c r="FY22411" s="129"/>
      <c r="GA22411" s="128"/>
    </row>
    <row r="22412" spans="179:183" x14ac:dyDescent="0.35">
      <c r="FW22412" s="128"/>
      <c r="FX22412" s="128"/>
      <c r="FY22412" s="129"/>
      <c r="GA22412" s="128"/>
    </row>
    <row r="22413" spans="179:183" x14ac:dyDescent="0.35">
      <c r="FW22413" s="128"/>
      <c r="FX22413" s="128"/>
      <c r="FY22413" s="129"/>
      <c r="GA22413" s="128"/>
    </row>
    <row r="22414" spans="179:183" x14ac:dyDescent="0.35">
      <c r="FW22414" s="128"/>
      <c r="FX22414" s="128"/>
      <c r="FY22414" s="129"/>
      <c r="GA22414" s="128"/>
    </row>
    <row r="22415" spans="179:183" x14ac:dyDescent="0.35">
      <c r="FW22415" s="128"/>
      <c r="FX22415" s="128"/>
      <c r="FY22415" s="129"/>
      <c r="GA22415" s="128"/>
    </row>
    <row r="22416" spans="179:183" x14ac:dyDescent="0.35">
      <c r="FW22416" s="128"/>
      <c r="FX22416" s="128"/>
      <c r="FY22416" s="129"/>
      <c r="GA22416" s="128"/>
    </row>
    <row r="22417" spans="179:183" x14ac:dyDescent="0.35">
      <c r="FW22417" s="128"/>
      <c r="FX22417" s="128"/>
      <c r="FY22417" s="129"/>
      <c r="GA22417" s="128"/>
    </row>
    <row r="22418" spans="179:183" x14ac:dyDescent="0.35">
      <c r="FW22418" s="128"/>
      <c r="FX22418" s="128"/>
      <c r="FY22418" s="129"/>
      <c r="GA22418" s="128"/>
    </row>
    <row r="22419" spans="179:183" x14ac:dyDescent="0.35">
      <c r="FW22419" s="128"/>
      <c r="FX22419" s="128"/>
      <c r="FY22419" s="129"/>
      <c r="GA22419" s="128"/>
    </row>
    <row r="22420" spans="179:183" x14ac:dyDescent="0.35">
      <c r="FW22420" s="128"/>
      <c r="FX22420" s="128"/>
      <c r="FY22420" s="129"/>
      <c r="GA22420" s="128"/>
    </row>
    <row r="22421" spans="179:183" x14ac:dyDescent="0.35">
      <c r="FW22421" s="128"/>
      <c r="FX22421" s="128"/>
      <c r="FY22421" s="129"/>
      <c r="GA22421" s="128"/>
    </row>
    <row r="22422" spans="179:183" x14ac:dyDescent="0.35">
      <c r="FW22422" s="128"/>
      <c r="FX22422" s="128"/>
      <c r="FY22422" s="129"/>
      <c r="GA22422" s="128"/>
    </row>
    <row r="22423" spans="179:183" x14ac:dyDescent="0.35">
      <c r="FW22423" s="128"/>
      <c r="FX22423" s="128"/>
      <c r="FY22423" s="129"/>
      <c r="GA22423" s="128"/>
    </row>
    <row r="22424" spans="179:183" x14ac:dyDescent="0.35">
      <c r="FW22424" s="128"/>
      <c r="FX22424" s="128"/>
      <c r="FY22424" s="129"/>
      <c r="GA22424" s="128"/>
    </row>
    <row r="22425" spans="179:183" x14ac:dyDescent="0.35">
      <c r="FW22425" s="128"/>
      <c r="FX22425" s="128"/>
      <c r="FY22425" s="129"/>
      <c r="GA22425" s="128"/>
    </row>
    <row r="22426" spans="179:183" x14ac:dyDescent="0.35">
      <c r="FW22426" s="128"/>
      <c r="FX22426" s="128"/>
      <c r="FY22426" s="129"/>
      <c r="GA22426" s="128"/>
    </row>
    <row r="22427" spans="179:183" x14ac:dyDescent="0.35">
      <c r="FW22427" s="128"/>
      <c r="FX22427" s="128"/>
      <c r="FY22427" s="129"/>
      <c r="GA22427" s="128"/>
    </row>
    <row r="22428" spans="179:183" x14ac:dyDescent="0.35">
      <c r="FW22428" s="128"/>
      <c r="FX22428" s="128"/>
      <c r="FY22428" s="129"/>
      <c r="GA22428" s="128"/>
    </row>
    <row r="22429" spans="179:183" x14ac:dyDescent="0.35">
      <c r="FW22429" s="128"/>
      <c r="FX22429" s="128"/>
      <c r="FY22429" s="129"/>
      <c r="GA22429" s="128"/>
    </row>
    <row r="22430" spans="179:183" x14ac:dyDescent="0.35">
      <c r="FW22430" s="128"/>
      <c r="FX22430" s="128"/>
      <c r="FY22430" s="129"/>
      <c r="GA22430" s="128"/>
    </row>
    <row r="22431" spans="179:183" x14ac:dyDescent="0.35">
      <c r="FW22431" s="128"/>
      <c r="FX22431" s="128"/>
      <c r="FY22431" s="129"/>
      <c r="GA22431" s="128"/>
    </row>
    <row r="22432" spans="179:183" x14ac:dyDescent="0.35">
      <c r="FW22432" s="128"/>
      <c r="FX22432" s="128"/>
      <c r="FY22432" s="129"/>
      <c r="GA22432" s="128"/>
    </row>
    <row r="22433" spans="179:183" x14ac:dyDescent="0.35">
      <c r="FW22433" s="128"/>
      <c r="FX22433" s="128"/>
      <c r="FY22433" s="129"/>
      <c r="GA22433" s="128"/>
    </row>
    <row r="22434" spans="179:183" x14ac:dyDescent="0.35">
      <c r="FW22434" s="128"/>
      <c r="FX22434" s="128"/>
      <c r="FY22434" s="129"/>
      <c r="GA22434" s="128"/>
    </row>
    <row r="22435" spans="179:183" x14ac:dyDescent="0.35">
      <c r="FW22435" s="128"/>
      <c r="FX22435" s="128"/>
      <c r="FY22435" s="129"/>
      <c r="GA22435" s="128"/>
    </row>
    <row r="22436" spans="179:183" x14ac:dyDescent="0.35">
      <c r="FW22436" s="128"/>
      <c r="FX22436" s="128"/>
      <c r="FY22436" s="129"/>
      <c r="GA22436" s="128"/>
    </row>
    <row r="22437" spans="179:183" x14ac:dyDescent="0.35">
      <c r="FW22437" s="128"/>
      <c r="FX22437" s="128"/>
      <c r="FY22437" s="129"/>
      <c r="GA22437" s="128"/>
    </row>
    <row r="22438" spans="179:183" x14ac:dyDescent="0.35">
      <c r="FW22438" s="128"/>
      <c r="FX22438" s="128"/>
      <c r="FY22438" s="129"/>
      <c r="GA22438" s="128"/>
    </row>
    <row r="22439" spans="179:183" x14ac:dyDescent="0.35">
      <c r="FW22439" s="128"/>
      <c r="FX22439" s="128"/>
      <c r="FY22439" s="129"/>
      <c r="GA22439" s="128"/>
    </row>
    <row r="22440" spans="179:183" x14ac:dyDescent="0.35">
      <c r="FW22440" s="128"/>
      <c r="FX22440" s="128"/>
      <c r="FY22440" s="129"/>
      <c r="GA22440" s="128"/>
    </row>
    <row r="22441" spans="179:183" x14ac:dyDescent="0.35">
      <c r="FW22441" s="128"/>
      <c r="FX22441" s="128"/>
      <c r="FY22441" s="129"/>
      <c r="GA22441" s="128"/>
    </row>
    <row r="22442" spans="179:183" x14ac:dyDescent="0.35">
      <c r="FW22442" s="128"/>
      <c r="FX22442" s="128"/>
      <c r="FY22442" s="129"/>
      <c r="GA22442" s="128"/>
    </row>
    <row r="22443" spans="179:183" x14ac:dyDescent="0.35">
      <c r="FW22443" s="128"/>
      <c r="FX22443" s="128"/>
      <c r="FY22443" s="129"/>
      <c r="GA22443" s="128"/>
    </row>
    <row r="22444" spans="179:183" x14ac:dyDescent="0.35">
      <c r="FW22444" s="128"/>
      <c r="FX22444" s="128"/>
      <c r="FY22444" s="129"/>
      <c r="GA22444" s="128"/>
    </row>
    <row r="22445" spans="179:183" x14ac:dyDescent="0.35">
      <c r="FW22445" s="128"/>
      <c r="FX22445" s="128"/>
      <c r="FY22445" s="129"/>
      <c r="GA22445" s="128"/>
    </row>
    <row r="22446" spans="179:183" x14ac:dyDescent="0.35">
      <c r="FW22446" s="128"/>
      <c r="FX22446" s="128"/>
      <c r="FY22446" s="129"/>
      <c r="GA22446" s="128"/>
    </row>
    <row r="22447" spans="179:183" x14ac:dyDescent="0.35">
      <c r="FW22447" s="128"/>
      <c r="FX22447" s="128"/>
      <c r="FY22447" s="129"/>
      <c r="GA22447" s="128"/>
    </row>
    <row r="22448" spans="179:183" x14ac:dyDescent="0.35">
      <c r="FW22448" s="128"/>
      <c r="FX22448" s="128"/>
      <c r="FY22448" s="129"/>
      <c r="GA22448" s="128"/>
    </row>
    <row r="22449" spans="179:183" x14ac:dyDescent="0.35">
      <c r="FW22449" s="128"/>
      <c r="FX22449" s="128"/>
      <c r="FY22449" s="129"/>
      <c r="GA22449" s="128"/>
    </row>
    <row r="22450" spans="179:183" x14ac:dyDescent="0.35">
      <c r="FW22450" s="128"/>
      <c r="FX22450" s="128"/>
      <c r="FY22450" s="129"/>
      <c r="GA22450" s="128"/>
    </row>
    <row r="22451" spans="179:183" x14ac:dyDescent="0.35">
      <c r="FW22451" s="128"/>
      <c r="FX22451" s="128"/>
      <c r="FY22451" s="129"/>
      <c r="GA22451" s="128"/>
    </row>
    <row r="22452" spans="179:183" x14ac:dyDescent="0.35">
      <c r="FW22452" s="128"/>
      <c r="FX22452" s="128"/>
      <c r="FY22452" s="129"/>
      <c r="GA22452" s="128"/>
    </row>
    <row r="22453" spans="179:183" x14ac:dyDescent="0.35">
      <c r="FW22453" s="128"/>
      <c r="FX22453" s="128"/>
      <c r="FY22453" s="129"/>
      <c r="GA22453" s="128"/>
    </row>
    <row r="22454" spans="179:183" x14ac:dyDescent="0.35">
      <c r="FW22454" s="128"/>
      <c r="FX22454" s="128"/>
      <c r="FY22454" s="129"/>
      <c r="GA22454" s="128"/>
    </row>
    <row r="22455" spans="179:183" x14ac:dyDescent="0.35">
      <c r="FW22455" s="128"/>
      <c r="FX22455" s="128"/>
      <c r="FY22455" s="129"/>
      <c r="GA22455" s="128"/>
    </row>
    <row r="22456" spans="179:183" x14ac:dyDescent="0.35">
      <c r="FW22456" s="128"/>
      <c r="FX22456" s="128"/>
      <c r="FY22456" s="129"/>
      <c r="GA22456" s="128"/>
    </row>
    <row r="22457" spans="179:183" x14ac:dyDescent="0.35">
      <c r="FW22457" s="128"/>
      <c r="FX22457" s="128"/>
      <c r="FY22457" s="129"/>
      <c r="GA22457" s="128"/>
    </row>
    <row r="22458" spans="179:183" x14ac:dyDescent="0.35">
      <c r="FW22458" s="128"/>
      <c r="FX22458" s="128"/>
      <c r="FY22458" s="129"/>
      <c r="GA22458" s="128"/>
    </row>
    <row r="22459" spans="179:183" x14ac:dyDescent="0.35">
      <c r="FW22459" s="128"/>
      <c r="FX22459" s="128"/>
      <c r="FY22459" s="129"/>
      <c r="GA22459" s="128"/>
    </row>
    <row r="22460" spans="179:183" x14ac:dyDescent="0.35">
      <c r="FW22460" s="128"/>
      <c r="FX22460" s="128"/>
      <c r="FY22460" s="129"/>
      <c r="GA22460" s="128"/>
    </row>
    <row r="22461" spans="179:183" x14ac:dyDescent="0.35">
      <c r="FW22461" s="128"/>
      <c r="FX22461" s="128"/>
      <c r="FY22461" s="129"/>
      <c r="GA22461" s="128"/>
    </row>
    <row r="22462" spans="179:183" x14ac:dyDescent="0.35">
      <c r="FW22462" s="128"/>
      <c r="FX22462" s="128"/>
      <c r="FY22462" s="129"/>
      <c r="GA22462" s="128"/>
    </row>
    <row r="22463" spans="179:183" x14ac:dyDescent="0.35">
      <c r="FW22463" s="128"/>
      <c r="FX22463" s="128"/>
      <c r="FY22463" s="129"/>
      <c r="GA22463" s="128"/>
    </row>
    <row r="22464" spans="179:183" x14ac:dyDescent="0.35">
      <c r="FW22464" s="128"/>
      <c r="FX22464" s="128"/>
      <c r="FY22464" s="129"/>
      <c r="GA22464" s="128"/>
    </row>
    <row r="22465" spans="179:183" x14ac:dyDescent="0.35">
      <c r="FW22465" s="128"/>
      <c r="FX22465" s="128"/>
      <c r="FY22465" s="129"/>
      <c r="GA22465" s="128"/>
    </row>
    <row r="22466" spans="179:183" x14ac:dyDescent="0.35">
      <c r="FW22466" s="128"/>
      <c r="FX22466" s="128"/>
      <c r="FY22466" s="129"/>
      <c r="GA22466" s="128"/>
    </row>
    <row r="22467" spans="179:183" x14ac:dyDescent="0.35">
      <c r="FW22467" s="128"/>
      <c r="FX22467" s="128"/>
      <c r="FY22467" s="129"/>
      <c r="GA22467" s="128"/>
    </row>
    <row r="22468" spans="179:183" x14ac:dyDescent="0.35">
      <c r="FW22468" s="128"/>
      <c r="FX22468" s="128"/>
      <c r="FY22468" s="129"/>
      <c r="GA22468" s="128"/>
    </row>
    <row r="22469" spans="179:183" x14ac:dyDescent="0.35">
      <c r="FW22469" s="128"/>
      <c r="FX22469" s="128"/>
      <c r="FY22469" s="129"/>
      <c r="GA22469" s="128"/>
    </row>
    <row r="22470" spans="179:183" x14ac:dyDescent="0.35">
      <c r="FW22470" s="128"/>
      <c r="FX22470" s="128"/>
      <c r="FY22470" s="129"/>
      <c r="GA22470" s="128"/>
    </row>
    <row r="22471" spans="179:183" x14ac:dyDescent="0.35">
      <c r="FW22471" s="128"/>
      <c r="FX22471" s="128"/>
      <c r="FY22471" s="129"/>
      <c r="GA22471" s="128"/>
    </row>
    <row r="22472" spans="179:183" x14ac:dyDescent="0.35">
      <c r="FW22472" s="128"/>
      <c r="FX22472" s="128"/>
      <c r="FY22472" s="129"/>
      <c r="GA22472" s="128"/>
    </row>
    <row r="22473" spans="179:183" x14ac:dyDescent="0.35">
      <c r="FW22473" s="128"/>
      <c r="FX22473" s="128"/>
      <c r="FY22473" s="129"/>
      <c r="GA22473" s="128"/>
    </row>
    <row r="22474" spans="179:183" x14ac:dyDescent="0.35">
      <c r="FW22474" s="128"/>
      <c r="FX22474" s="128"/>
      <c r="FY22474" s="129"/>
      <c r="GA22474" s="128"/>
    </row>
    <row r="22475" spans="179:183" x14ac:dyDescent="0.35">
      <c r="FW22475" s="128"/>
      <c r="FX22475" s="128"/>
      <c r="FY22475" s="129"/>
      <c r="GA22475" s="128"/>
    </row>
    <row r="22476" spans="179:183" x14ac:dyDescent="0.35">
      <c r="FW22476" s="128"/>
      <c r="FX22476" s="128"/>
      <c r="FY22476" s="129"/>
      <c r="GA22476" s="128"/>
    </row>
    <row r="22477" spans="179:183" x14ac:dyDescent="0.35">
      <c r="FW22477" s="128"/>
      <c r="FX22477" s="128"/>
      <c r="FY22477" s="129"/>
      <c r="GA22477" s="128"/>
    </row>
    <row r="22478" spans="179:183" x14ac:dyDescent="0.35">
      <c r="FW22478" s="128"/>
      <c r="FX22478" s="128"/>
      <c r="FY22478" s="129"/>
      <c r="GA22478" s="128"/>
    </row>
    <row r="22479" spans="179:183" x14ac:dyDescent="0.35">
      <c r="FW22479" s="128"/>
      <c r="FX22479" s="128"/>
      <c r="FY22479" s="129"/>
      <c r="GA22479" s="128"/>
    </row>
    <row r="22480" spans="179:183" x14ac:dyDescent="0.35">
      <c r="FW22480" s="128"/>
      <c r="FX22480" s="128"/>
      <c r="FY22480" s="129"/>
      <c r="GA22480" s="128"/>
    </row>
    <row r="22481" spans="179:183" x14ac:dyDescent="0.35">
      <c r="FW22481" s="128"/>
      <c r="FX22481" s="128"/>
      <c r="FY22481" s="129"/>
      <c r="GA22481" s="128"/>
    </row>
    <row r="22482" spans="179:183" x14ac:dyDescent="0.35">
      <c r="FW22482" s="128"/>
      <c r="FX22482" s="128"/>
      <c r="FY22482" s="129"/>
      <c r="GA22482" s="128"/>
    </row>
    <row r="22483" spans="179:183" x14ac:dyDescent="0.35">
      <c r="FW22483" s="128"/>
      <c r="FX22483" s="128"/>
      <c r="FY22483" s="129"/>
      <c r="GA22483" s="128"/>
    </row>
    <row r="22484" spans="179:183" x14ac:dyDescent="0.35">
      <c r="FW22484" s="128"/>
      <c r="FX22484" s="128"/>
      <c r="FY22484" s="129"/>
      <c r="GA22484" s="128"/>
    </row>
    <row r="22485" spans="179:183" x14ac:dyDescent="0.35">
      <c r="FW22485" s="128"/>
      <c r="FX22485" s="128"/>
      <c r="FY22485" s="129"/>
      <c r="GA22485" s="128"/>
    </row>
    <row r="22486" spans="179:183" x14ac:dyDescent="0.35">
      <c r="FW22486" s="128"/>
      <c r="FX22486" s="128"/>
      <c r="FY22486" s="129"/>
      <c r="GA22486" s="128"/>
    </row>
    <row r="22487" spans="179:183" x14ac:dyDescent="0.35">
      <c r="FW22487" s="128"/>
      <c r="FX22487" s="128"/>
      <c r="FY22487" s="129"/>
      <c r="GA22487" s="128"/>
    </row>
    <row r="22488" spans="179:183" x14ac:dyDescent="0.35">
      <c r="FW22488" s="128"/>
      <c r="FX22488" s="128"/>
      <c r="FY22488" s="129"/>
      <c r="GA22488" s="128"/>
    </row>
    <row r="22489" spans="179:183" x14ac:dyDescent="0.35">
      <c r="FW22489" s="128"/>
      <c r="FX22489" s="128"/>
      <c r="FY22489" s="129"/>
      <c r="GA22489" s="128"/>
    </row>
    <row r="22490" spans="179:183" x14ac:dyDescent="0.35">
      <c r="FW22490" s="128"/>
      <c r="FX22490" s="128"/>
      <c r="FY22490" s="129"/>
      <c r="GA22490" s="128"/>
    </row>
    <row r="22491" spans="179:183" x14ac:dyDescent="0.35">
      <c r="FW22491" s="128"/>
      <c r="FX22491" s="128"/>
      <c r="FY22491" s="129"/>
      <c r="GA22491" s="128"/>
    </row>
    <row r="22492" spans="179:183" x14ac:dyDescent="0.35">
      <c r="FW22492" s="128"/>
      <c r="FX22492" s="128"/>
      <c r="FY22492" s="129"/>
      <c r="GA22492" s="128"/>
    </row>
    <row r="22493" spans="179:183" x14ac:dyDescent="0.35">
      <c r="FW22493" s="128"/>
      <c r="FX22493" s="128"/>
      <c r="FY22493" s="129"/>
      <c r="GA22493" s="128"/>
    </row>
    <row r="22494" spans="179:183" x14ac:dyDescent="0.35">
      <c r="FW22494" s="128"/>
      <c r="FX22494" s="128"/>
      <c r="FY22494" s="129"/>
      <c r="GA22494" s="128"/>
    </row>
    <row r="22495" spans="179:183" x14ac:dyDescent="0.35">
      <c r="FW22495" s="128"/>
      <c r="FX22495" s="128"/>
      <c r="FY22495" s="129"/>
      <c r="GA22495" s="128"/>
    </row>
    <row r="22496" spans="179:183" x14ac:dyDescent="0.35">
      <c r="FW22496" s="128"/>
      <c r="FX22496" s="128"/>
      <c r="FY22496" s="129"/>
      <c r="GA22496" s="128"/>
    </row>
    <row r="22497" spans="179:183" x14ac:dyDescent="0.35">
      <c r="FW22497" s="128"/>
      <c r="FX22497" s="128"/>
      <c r="FY22497" s="129"/>
      <c r="GA22497" s="128"/>
    </row>
    <row r="22498" spans="179:183" x14ac:dyDescent="0.35">
      <c r="FW22498" s="128"/>
      <c r="FX22498" s="128"/>
      <c r="FY22498" s="129"/>
      <c r="GA22498" s="128"/>
    </row>
    <row r="22499" spans="179:183" x14ac:dyDescent="0.35">
      <c r="FW22499" s="128"/>
      <c r="FX22499" s="128"/>
      <c r="FY22499" s="129"/>
      <c r="GA22499" s="128"/>
    </row>
    <row r="22500" spans="179:183" x14ac:dyDescent="0.35">
      <c r="FW22500" s="128"/>
      <c r="FX22500" s="128"/>
      <c r="FY22500" s="129"/>
      <c r="GA22500" s="128"/>
    </row>
    <row r="22501" spans="179:183" x14ac:dyDescent="0.35">
      <c r="FW22501" s="128"/>
      <c r="FX22501" s="128"/>
      <c r="FY22501" s="129"/>
      <c r="GA22501" s="128"/>
    </row>
    <row r="22502" spans="179:183" x14ac:dyDescent="0.35">
      <c r="FW22502" s="128"/>
      <c r="FX22502" s="128"/>
      <c r="FY22502" s="129"/>
      <c r="GA22502" s="128"/>
    </row>
    <row r="22503" spans="179:183" x14ac:dyDescent="0.35">
      <c r="FW22503" s="128"/>
      <c r="FX22503" s="128"/>
      <c r="FY22503" s="129"/>
      <c r="GA22503" s="128"/>
    </row>
    <row r="22504" spans="179:183" x14ac:dyDescent="0.35">
      <c r="FW22504" s="128"/>
      <c r="FX22504" s="128"/>
      <c r="FY22504" s="129"/>
      <c r="GA22504" s="128"/>
    </row>
    <row r="22505" spans="179:183" x14ac:dyDescent="0.35">
      <c r="FW22505" s="128"/>
      <c r="FX22505" s="128"/>
      <c r="FY22505" s="129"/>
      <c r="GA22505" s="128"/>
    </row>
    <row r="22506" spans="179:183" x14ac:dyDescent="0.35">
      <c r="FW22506" s="128"/>
      <c r="FX22506" s="128"/>
      <c r="FY22506" s="129"/>
      <c r="GA22506" s="128"/>
    </row>
    <row r="22507" spans="179:183" x14ac:dyDescent="0.35">
      <c r="FW22507" s="128"/>
      <c r="FX22507" s="128"/>
      <c r="FY22507" s="129"/>
      <c r="GA22507" s="128"/>
    </row>
    <row r="22508" spans="179:183" x14ac:dyDescent="0.35">
      <c r="FW22508" s="128"/>
      <c r="FX22508" s="128"/>
      <c r="FY22508" s="129"/>
      <c r="GA22508" s="128"/>
    </row>
    <row r="22509" spans="179:183" x14ac:dyDescent="0.35">
      <c r="FW22509" s="128"/>
      <c r="FX22509" s="128"/>
      <c r="FY22509" s="129"/>
      <c r="GA22509" s="128"/>
    </row>
    <row r="22510" spans="179:183" x14ac:dyDescent="0.35">
      <c r="FW22510" s="128"/>
      <c r="FX22510" s="128"/>
      <c r="FY22510" s="129"/>
      <c r="GA22510" s="128"/>
    </row>
    <row r="22511" spans="179:183" x14ac:dyDescent="0.35">
      <c r="FW22511" s="128"/>
      <c r="FX22511" s="128"/>
      <c r="FY22511" s="129"/>
      <c r="GA22511" s="128"/>
    </row>
    <row r="22512" spans="179:183" x14ac:dyDescent="0.35">
      <c r="FW22512" s="128"/>
      <c r="FX22512" s="128"/>
      <c r="FY22512" s="129"/>
      <c r="GA22512" s="128"/>
    </row>
    <row r="22513" spans="179:183" x14ac:dyDescent="0.35">
      <c r="FW22513" s="128"/>
      <c r="FX22513" s="128"/>
      <c r="FY22513" s="129"/>
      <c r="GA22513" s="128"/>
    </row>
    <row r="22514" spans="179:183" x14ac:dyDescent="0.35">
      <c r="FW22514" s="128"/>
      <c r="FX22514" s="128"/>
      <c r="FY22514" s="129"/>
      <c r="GA22514" s="128"/>
    </row>
    <row r="22515" spans="179:183" x14ac:dyDescent="0.35">
      <c r="FW22515" s="128"/>
      <c r="FX22515" s="128"/>
      <c r="FY22515" s="129"/>
      <c r="GA22515" s="128"/>
    </row>
    <row r="22516" spans="179:183" x14ac:dyDescent="0.35">
      <c r="FW22516" s="128"/>
      <c r="FX22516" s="128"/>
      <c r="FY22516" s="129"/>
      <c r="GA22516" s="128"/>
    </row>
    <row r="22517" spans="179:183" x14ac:dyDescent="0.35">
      <c r="FW22517" s="128"/>
      <c r="FX22517" s="128"/>
      <c r="FY22517" s="129"/>
      <c r="GA22517" s="128"/>
    </row>
    <row r="22518" spans="179:183" x14ac:dyDescent="0.35">
      <c r="FW22518" s="128"/>
      <c r="FX22518" s="128"/>
      <c r="FY22518" s="129"/>
      <c r="GA22518" s="128"/>
    </row>
    <row r="22519" spans="179:183" x14ac:dyDescent="0.35">
      <c r="FW22519" s="128"/>
      <c r="FX22519" s="128"/>
      <c r="FY22519" s="129"/>
      <c r="GA22519" s="128"/>
    </row>
    <row r="22520" spans="179:183" x14ac:dyDescent="0.35">
      <c r="FW22520" s="128"/>
      <c r="FX22520" s="128"/>
      <c r="FY22520" s="129"/>
      <c r="GA22520" s="128"/>
    </row>
    <row r="22521" spans="179:183" x14ac:dyDescent="0.35">
      <c r="FW22521" s="128"/>
      <c r="FX22521" s="128"/>
      <c r="FY22521" s="129"/>
      <c r="GA22521" s="128"/>
    </row>
    <row r="22522" spans="179:183" x14ac:dyDescent="0.35">
      <c r="FW22522" s="128"/>
      <c r="FX22522" s="128"/>
      <c r="FY22522" s="129"/>
      <c r="GA22522" s="128"/>
    </row>
    <row r="22523" spans="179:183" x14ac:dyDescent="0.35">
      <c r="FW22523" s="128"/>
      <c r="FX22523" s="128"/>
      <c r="FY22523" s="129"/>
      <c r="GA22523" s="128"/>
    </row>
    <row r="22524" spans="179:183" x14ac:dyDescent="0.35">
      <c r="FW22524" s="128"/>
      <c r="FX22524" s="128"/>
      <c r="FY22524" s="129"/>
      <c r="GA22524" s="128"/>
    </row>
    <row r="22525" spans="179:183" x14ac:dyDescent="0.35">
      <c r="FW22525" s="128"/>
      <c r="FX22525" s="128"/>
      <c r="FY22525" s="129"/>
      <c r="GA22525" s="128"/>
    </row>
    <row r="22526" spans="179:183" x14ac:dyDescent="0.35">
      <c r="FW22526" s="128"/>
      <c r="FX22526" s="128"/>
      <c r="FY22526" s="129"/>
      <c r="GA22526" s="128"/>
    </row>
    <row r="22527" spans="179:183" x14ac:dyDescent="0.35">
      <c r="FW22527" s="128"/>
      <c r="FX22527" s="128"/>
      <c r="FY22527" s="129"/>
      <c r="GA22527" s="128"/>
    </row>
    <row r="22528" spans="179:183" x14ac:dyDescent="0.35">
      <c r="FW22528" s="128"/>
      <c r="FX22528" s="128"/>
      <c r="FY22528" s="129"/>
      <c r="GA22528" s="128"/>
    </row>
    <row r="22529" spans="179:183" x14ac:dyDescent="0.35">
      <c r="FW22529" s="128"/>
      <c r="FX22529" s="128"/>
      <c r="FY22529" s="129"/>
      <c r="GA22529" s="128"/>
    </row>
    <row r="22530" spans="179:183" x14ac:dyDescent="0.35">
      <c r="FW22530" s="128"/>
      <c r="FX22530" s="128"/>
      <c r="FY22530" s="129"/>
      <c r="GA22530" s="128"/>
    </row>
    <row r="22531" spans="179:183" x14ac:dyDescent="0.35">
      <c r="FW22531" s="128"/>
      <c r="FX22531" s="128"/>
      <c r="FY22531" s="129"/>
      <c r="GA22531" s="128"/>
    </row>
    <row r="22532" spans="179:183" x14ac:dyDescent="0.35">
      <c r="FW22532" s="128"/>
      <c r="FX22532" s="128"/>
      <c r="FY22532" s="129"/>
      <c r="GA22532" s="128"/>
    </row>
    <row r="22533" spans="179:183" x14ac:dyDescent="0.35">
      <c r="FW22533" s="128"/>
      <c r="FX22533" s="128"/>
      <c r="FY22533" s="129"/>
      <c r="GA22533" s="128"/>
    </row>
    <row r="22534" spans="179:183" x14ac:dyDescent="0.35">
      <c r="FW22534" s="128"/>
      <c r="FX22534" s="128"/>
      <c r="FY22534" s="129"/>
      <c r="GA22534" s="128"/>
    </row>
    <row r="22535" spans="179:183" x14ac:dyDescent="0.35">
      <c r="FW22535" s="128"/>
      <c r="FX22535" s="128"/>
      <c r="FY22535" s="129"/>
      <c r="GA22535" s="128"/>
    </row>
    <row r="22536" spans="179:183" x14ac:dyDescent="0.35">
      <c r="FW22536" s="128"/>
      <c r="FX22536" s="128"/>
      <c r="FY22536" s="129"/>
      <c r="GA22536" s="128"/>
    </row>
    <row r="22537" spans="179:183" x14ac:dyDescent="0.35">
      <c r="FW22537" s="128"/>
      <c r="FX22537" s="128"/>
      <c r="FY22537" s="129"/>
      <c r="GA22537" s="128"/>
    </row>
    <row r="22538" spans="179:183" x14ac:dyDescent="0.35">
      <c r="FW22538" s="128"/>
      <c r="FX22538" s="128"/>
      <c r="FY22538" s="129"/>
      <c r="GA22538" s="128"/>
    </row>
    <row r="22539" spans="179:183" x14ac:dyDescent="0.35">
      <c r="FW22539" s="128"/>
      <c r="FX22539" s="128"/>
      <c r="FY22539" s="129"/>
      <c r="GA22539" s="128"/>
    </row>
    <row r="22540" spans="179:183" x14ac:dyDescent="0.35">
      <c r="FW22540" s="128"/>
      <c r="FX22540" s="128"/>
      <c r="FY22540" s="129"/>
      <c r="GA22540" s="128"/>
    </row>
    <row r="22541" spans="179:183" x14ac:dyDescent="0.35">
      <c r="FW22541" s="128"/>
      <c r="FX22541" s="128"/>
      <c r="FY22541" s="129"/>
      <c r="GA22541" s="128"/>
    </row>
    <row r="22542" spans="179:183" x14ac:dyDescent="0.35">
      <c r="FW22542" s="128"/>
      <c r="FX22542" s="128"/>
      <c r="FY22542" s="129"/>
      <c r="GA22542" s="128"/>
    </row>
    <row r="22543" spans="179:183" x14ac:dyDescent="0.35">
      <c r="FW22543" s="128"/>
      <c r="FX22543" s="128"/>
      <c r="FY22543" s="129"/>
      <c r="GA22543" s="128"/>
    </row>
    <row r="22544" spans="179:183" x14ac:dyDescent="0.35">
      <c r="FW22544" s="128"/>
      <c r="FX22544" s="128"/>
      <c r="FY22544" s="129"/>
      <c r="GA22544" s="128"/>
    </row>
    <row r="22545" spans="179:183" x14ac:dyDescent="0.35">
      <c r="FW22545" s="128"/>
      <c r="FX22545" s="128"/>
      <c r="FY22545" s="129"/>
      <c r="GA22545" s="128"/>
    </row>
    <row r="22546" spans="179:183" x14ac:dyDescent="0.35">
      <c r="FW22546" s="128"/>
      <c r="FX22546" s="128"/>
      <c r="FY22546" s="129"/>
      <c r="GA22546" s="128"/>
    </row>
    <row r="22547" spans="179:183" x14ac:dyDescent="0.35">
      <c r="FW22547" s="128"/>
      <c r="FX22547" s="128"/>
      <c r="FY22547" s="129"/>
      <c r="GA22547" s="128"/>
    </row>
    <row r="22548" spans="179:183" x14ac:dyDescent="0.35">
      <c r="FW22548" s="128"/>
      <c r="FX22548" s="128"/>
      <c r="FY22548" s="129"/>
      <c r="GA22548" s="128"/>
    </row>
    <row r="22549" spans="179:183" x14ac:dyDescent="0.35">
      <c r="FW22549" s="128"/>
      <c r="FX22549" s="128"/>
      <c r="FY22549" s="129"/>
      <c r="GA22549" s="128"/>
    </row>
    <row r="22550" spans="179:183" x14ac:dyDescent="0.35">
      <c r="FW22550" s="128"/>
      <c r="FX22550" s="128"/>
      <c r="FY22550" s="129"/>
      <c r="GA22550" s="128"/>
    </row>
    <row r="22551" spans="179:183" x14ac:dyDescent="0.35">
      <c r="FW22551" s="128"/>
      <c r="FX22551" s="128"/>
      <c r="FY22551" s="129"/>
      <c r="GA22551" s="128"/>
    </row>
    <row r="22552" spans="179:183" x14ac:dyDescent="0.35">
      <c r="FW22552" s="128"/>
      <c r="FX22552" s="128"/>
      <c r="FY22552" s="129"/>
      <c r="GA22552" s="128"/>
    </row>
    <row r="22553" spans="179:183" x14ac:dyDescent="0.35">
      <c r="FW22553" s="128"/>
      <c r="FX22553" s="128"/>
      <c r="FY22553" s="129"/>
      <c r="GA22553" s="128"/>
    </row>
    <row r="22554" spans="179:183" x14ac:dyDescent="0.35">
      <c r="FW22554" s="128"/>
      <c r="FX22554" s="128"/>
      <c r="FY22554" s="129"/>
      <c r="GA22554" s="128"/>
    </row>
    <row r="22555" spans="179:183" x14ac:dyDescent="0.35">
      <c r="FW22555" s="128"/>
      <c r="FX22555" s="128"/>
      <c r="FY22555" s="129"/>
      <c r="GA22555" s="128"/>
    </row>
    <row r="22556" spans="179:183" x14ac:dyDescent="0.35">
      <c r="FW22556" s="128"/>
      <c r="FX22556" s="128"/>
      <c r="FY22556" s="129"/>
      <c r="GA22556" s="128"/>
    </row>
    <row r="22557" spans="179:183" x14ac:dyDescent="0.35">
      <c r="FW22557" s="128"/>
      <c r="FX22557" s="128"/>
      <c r="FY22557" s="129"/>
      <c r="GA22557" s="128"/>
    </row>
    <row r="22558" spans="179:183" x14ac:dyDescent="0.35">
      <c r="FW22558" s="128"/>
      <c r="FX22558" s="128"/>
      <c r="FY22558" s="129"/>
      <c r="GA22558" s="128"/>
    </row>
    <row r="22559" spans="179:183" x14ac:dyDescent="0.35">
      <c r="FW22559" s="128"/>
      <c r="FX22559" s="128"/>
      <c r="FY22559" s="129"/>
      <c r="GA22559" s="128"/>
    </row>
    <row r="22560" spans="179:183" x14ac:dyDescent="0.35">
      <c r="FW22560" s="128"/>
      <c r="FX22560" s="128"/>
      <c r="FY22560" s="129"/>
      <c r="GA22560" s="128"/>
    </row>
    <row r="22561" spans="179:183" x14ac:dyDescent="0.35">
      <c r="FW22561" s="128"/>
      <c r="FX22561" s="128"/>
      <c r="FY22561" s="129"/>
      <c r="GA22561" s="128"/>
    </row>
    <row r="22562" spans="179:183" x14ac:dyDescent="0.35">
      <c r="FW22562" s="128"/>
      <c r="FX22562" s="128"/>
      <c r="FY22562" s="129"/>
      <c r="GA22562" s="128"/>
    </row>
    <row r="22563" spans="179:183" x14ac:dyDescent="0.35">
      <c r="FW22563" s="128"/>
      <c r="FX22563" s="128"/>
      <c r="FY22563" s="129"/>
      <c r="GA22563" s="128"/>
    </row>
    <row r="22564" spans="179:183" x14ac:dyDescent="0.35">
      <c r="FW22564" s="128"/>
      <c r="FX22564" s="128"/>
      <c r="FY22564" s="129"/>
      <c r="GA22564" s="128"/>
    </row>
    <row r="22565" spans="179:183" x14ac:dyDescent="0.35">
      <c r="FW22565" s="128"/>
      <c r="FX22565" s="128"/>
      <c r="FY22565" s="129"/>
      <c r="GA22565" s="128"/>
    </row>
    <row r="22566" spans="179:183" x14ac:dyDescent="0.35">
      <c r="FW22566" s="128"/>
      <c r="FX22566" s="128"/>
      <c r="FY22566" s="129"/>
      <c r="GA22566" s="128"/>
    </row>
    <row r="22567" spans="179:183" x14ac:dyDescent="0.35">
      <c r="FW22567" s="128"/>
      <c r="FX22567" s="128"/>
      <c r="FY22567" s="129"/>
      <c r="GA22567" s="128"/>
    </row>
    <row r="22568" spans="179:183" x14ac:dyDescent="0.35">
      <c r="FW22568" s="128"/>
      <c r="FX22568" s="128"/>
      <c r="FY22568" s="129"/>
      <c r="GA22568" s="128"/>
    </row>
    <row r="22569" spans="179:183" x14ac:dyDescent="0.35">
      <c r="FW22569" s="128"/>
      <c r="FX22569" s="128"/>
      <c r="FY22569" s="129"/>
      <c r="GA22569" s="128"/>
    </row>
    <row r="22570" spans="179:183" x14ac:dyDescent="0.35">
      <c r="FW22570" s="128"/>
      <c r="FX22570" s="128"/>
      <c r="FY22570" s="129"/>
      <c r="GA22570" s="128"/>
    </row>
    <row r="22571" spans="179:183" x14ac:dyDescent="0.35">
      <c r="FW22571" s="128"/>
      <c r="FX22571" s="128"/>
      <c r="FY22571" s="129"/>
      <c r="GA22571" s="128"/>
    </row>
    <row r="22572" spans="179:183" x14ac:dyDescent="0.35">
      <c r="FW22572" s="128"/>
      <c r="FX22572" s="128"/>
      <c r="FY22572" s="129"/>
      <c r="GA22572" s="128"/>
    </row>
    <row r="22573" spans="179:183" x14ac:dyDescent="0.35">
      <c r="FW22573" s="128"/>
      <c r="FX22573" s="128"/>
      <c r="FY22573" s="129"/>
      <c r="GA22573" s="128"/>
    </row>
    <row r="22574" spans="179:183" x14ac:dyDescent="0.35">
      <c r="FW22574" s="128"/>
      <c r="FX22574" s="128"/>
      <c r="FY22574" s="129"/>
      <c r="GA22574" s="128"/>
    </row>
    <row r="22575" spans="179:183" x14ac:dyDescent="0.35">
      <c r="FW22575" s="128"/>
      <c r="FX22575" s="128"/>
      <c r="FY22575" s="129"/>
      <c r="GA22575" s="128"/>
    </row>
    <row r="22576" spans="179:183" x14ac:dyDescent="0.35">
      <c r="FW22576" s="128"/>
      <c r="FX22576" s="128"/>
      <c r="FY22576" s="129"/>
      <c r="GA22576" s="128"/>
    </row>
    <row r="22577" spans="179:183" x14ac:dyDescent="0.35">
      <c r="FW22577" s="128"/>
      <c r="FX22577" s="128"/>
      <c r="FY22577" s="129"/>
      <c r="GA22577" s="128"/>
    </row>
    <row r="22578" spans="179:183" x14ac:dyDescent="0.35">
      <c r="FW22578" s="128"/>
      <c r="FX22578" s="128"/>
      <c r="FY22578" s="129"/>
      <c r="GA22578" s="128"/>
    </row>
    <row r="22579" spans="179:183" x14ac:dyDescent="0.35">
      <c r="FW22579" s="128"/>
      <c r="FX22579" s="128"/>
      <c r="FY22579" s="129"/>
      <c r="GA22579" s="128"/>
    </row>
    <row r="22580" spans="179:183" x14ac:dyDescent="0.35">
      <c r="FW22580" s="128"/>
      <c r="FX22580" s="128"/>
      <c r="FY22580" s="129"/>
      <c r="GA22580" s="128"/>
    </row>
    <row r="22581" spans="179:183" x14ac:dyDescent="0.35">
      <c r="FW22581" s="128"/>
      <c r="FX22581" s="128"/>
      <c r="FY22581" s="129"/>
      <c r="GA22581" s="128"/>
    </row>
    <row r="22582" spans="179:183" x14ac:dyDescent="0.35">
      <c r="FW22582" s="128"/>
      <c r="FX22582" s="128"/>
      <c r="FY22582" s="129"/>
      <c r="GA22582" s="128"/>
    </row>
    <row r="22583" spans="179:183" x14ac:dyDescent="0.35">
      <c r="FW22583" s="128"/>
      <c r="FX22583" s="128"/>
      <c r="FY22583" s="129"/>
      <c r="GA22583" s="128"/>
    </row>
    <row r="22584" spans="179:183" x14ac:dyDescent="0.35">
      <c r="FW22584" s="128"/>
      <c r="FX22584" s="128"/>
      <c r="FY22584" s="129"/>
      <c r="GA22584" s="128"/>
    </row>
    <row r="22585" spans="179:183" x14ac:dyDescent="0.35">
      <c r="FW22585" s="128"/>
      <c r="FX22585" s="128"/>
      <c r="FY22585" s="129"/>
      <c r="GA22585" s="128"/>
    </row>
    <row r="22586" spans="179:183" x14ac:dyDescent="0.35">
      <c r="FW22586" s="128"/>
      <c r="FX22586" s="128"/>
      <c r="FY22586" s="129"/>
      <c r="GA22586" s="128"/>
    </row>
    <row r="22587" spans="179:183" x14ac:dyDescent="0.35">
      <c r="FW22587" s="128"/>
      <c r="FX22587" s="128"/>
      <c r="FY22587" s="129"/>
      <c r="GA22587" s="128"/>
    </row>
    <row r="22588" spans="179:183" x14ac:dyDescent="0.35">
      <c r="FW22588" s="128"/>
      <c r="FX22588" s="128"/>
      <c r="FY22588" s="129"/>
      <c r="GA22588" s="128"/>
    </row>
    <row r="22589" spans="179:183" x14ac:dyDescent="0.35">
      <c r="FW22589" s="128"/>
      <c r="FX22589" s="128"/>
      <c r="FY22589" s="129"/>
      <c r="GA22589" s="128"/>
    </row>
    <row r="22590" spans="179:183" x14ac:dyDescent="0.35">
      <c r="FW22590" s="128"/>
      <c r="FX22590" s="128"/>
      <c r="FY22590" s="129"/>
      <c r="GA22590" s="128"/>
    </row>
    <row r="22591" spans="179:183" x14ac:dyDescent="0.35">
      <c r="FW22591" s="128"/>
      <c r="FX22591" s="128"/>
      <c r="FY22591" s="129"/>
      <c r="GA22591" s="128"/>
    </row>
    <row r="22592" spans="179:183" x14ac:dyDescent="0.35">
      <c r="FW22592" s="128"/>
      <c r="FX22592" s="128"/>
      <c r="FY22592" s="129"/>
      <c r="GA22592" s="128"/>
    </row>
    <row r="22593" spans="179:183" x14ac:dyDescent="0.35">
      <c r="FW22593" s="128"/>
      <c r="FX22593" s="128"/>
      <c r="FY22593" s="129"/>
      <c r="GA22593" s="128"/>
    </row>
    <row r="22594" spans="179:183" x14ac:dyDescent="0.35">
      <c r="FW22594" s="128"/>
      <c r="FX22594" s="128"/>
      <c r="FY22594" s="129"/>
      <c r="GA22594" s="128"/>
    </row>
    <row r="22595" spans="179:183" x14ac:dyDescent="0.35">
      <c r="FW22595" s="128"/>
      <c r="FX22595" s="128"/>
      <c r="FY22595" s="129"/>
      <c r="GA22595" s="128"/>
    </row>
    <row r="22596" spans="179:183" x14ac:dyDescent="0.35">
      <c r="FW22596" s="128"/>
      <c r="FX22596" s="128"/>
      <c r="FY22596" s="129"/>
      <c r="GA22596" s="128"/>
    </row>
    <row r="22597" spans="179:183" x14ac:dyDescent="0.35">
      <c r="FW22597" s="128"/>
      <c r="FX22597" s="128"/>
      <c r="FY22597" s="129"/>
      <c r="GA22597" s="128"/>
    </row>
    <row r="22598" spans="179:183" x14ac:dyDescent="0.35">
      <c r="FW22598" s="128"/>
      <c r="FX22598" s="128"/>
      <c r="FY22598" s="129"/>
      <c r="GA22598" s="128"/>
    </row>
    <row r="22599" spans="179:183" x14ac:dyDescent="0.35">
      <c r="FW22599" s="128"/>
      <c r="FX22599" s="128"/>
      <c r="FY22599" s="129"/>
      <c r="GA22599" s="128"/>
    </row>
    <row r="22600" spans="179:183" x14ac:dyDescent="0.35">
      <c r="FW22600" s="128"/>
      <c r="FX22600" s="128"/>
      <c r="FY22600" s="129"/>
      <c r="GA22600" s="128"/>
    </row>
    <row r="22601" spans="179:183" x14ac:dyDescent="0.35">
      <c r="FW22601" s="128"/>
      <c r="FX22601" s="128"/>
      <c r="FY22601" s="129"/>
      <c r="GA22601" s="128"/>
    </row>
    <row r="22602" spans="179:183" x14ac:dyDescent="0.35">
      <c r="FW22602" s="128"/>
      <c r="FX22602" s="128"/>
      <c r="FY22602" s="129"/>
      <c r="GA22602" s="128"/>
    </row>
    <row r="22603" spans="179:183" x14ac:dyDescent="0.35">
      <c r="FW22603" s="128"/>
      <c r="FX22603" s="128"/>
      <c r="FY22603" s="129"/>
      <c r="GA22603" s="128"/>
    </row>
    <row r="22604" spans="179:183" x14ac:dyDescent="0.35">
      <c r="FW22604" s="128"/>
      <c r="FX22604" s="128"/>
      <c r="FY22604" s="129"/>
      <c r="GA22604" s="128"/>
    </row>
    <row r="22605" spans="179:183" x14ac:dyDescent="0.35">
      <c r="FW22605" s="128"/>
      <c r="FX22605" s="128"/>
      <c r="FY22605" s="129"/>
      <c r="GA22605" s="128"/>
    </row>
    <row r="22606" spans="179:183" x14ac:dyDescent="0.35">
      <c r="FW22606" s="128"/>
      <c r="FX22606" s="128"/>
      <c r="FY22606" s="129"/>
      <c r="GA22606" s="128"/>
    </row>
    <row r="22607" spans="179:183" x14ac:dyDescent="0.35">
      <c r="FW22607" s="128"/>
      <c r="FX22607" s="128"/>
      <c r="FY22607" s="129"/>
      <c r="GA22607" s="128"/>
    </row>
    <row r="22608" spans="179:183" x14ac:dyDescent="0.35">
      <c r="FW22608" s="128"/>
      <c r="FX22608" s="128"/>
      <c r="FY22608" s="129"/>
      <c r="GA22608" s="128"/>
    </row>
    <row r="22609" spans="179:183" x14ac:dyDescent="0.35">
      <c r="FW22609" s="128"/>
      <c r="FX22609" s="128"/>
      <c r="FY22609" s="129"/>
      <c r="GA22609" s="128"/>
    </row>
    <row r="22610" spans="179:183" x14ac:dyDescent="0.35">
      <c r="FW22610" s="128"/>
      <c r="FX22610" s="128"/>
      <c r="FY22610" s="129"/>
      <c r="GA22610" s="128"/>
    </row>
    <row r="22611" spans="179:183" x14ac:dyDescent="0.35">
      <c r="FW22611" s="128"/>
      <c r="FX22611" s="128"/>
      <c r="FY22611" s="129"/>
      <c r="GA22611" s="128"/>
    </row>
    <row r="22612" spans="179:183" x14ac:dyDescent="0.35">
      <c r="FW22612" s="128"/>
      <c r="FX22612" s="128"/>
      <c r="FY22612" s="129"/>
      <c r="GA22612" s="128"/>
    </row>
    <row r="22613" spans="179:183" x14ac:dyDescent="0.35">
      <c r="FW22613" s="128"/>
      <c r="FX22613" s="128"/>
      <c r="FY22613" s="129"/>
      <c r="GA22613" s="128"/>
    </row>
    <row r="22614" spans="179:183" x14ac:dyDescent="0.35">
      <c r="FW22614" s="128"/>
      <c r="FX22614" s="128"/>
      <c r="FY22614" s="129"/>
      <c r="GA22614" s="128"/>
    </row>
    <row r="22615" spans="179:183" x14ac:dyDescent="0.35">
      <c r="FW22615" s="128"/>
      <c r="FX22615" s="128"/>
      <c r="FY22615" s="129"/>
      <c r="GA22615" s="128"/>
    </row>
    <row r="22616" spans="179:183" x14ac:dyDescent="0.35">
      <c r="FW22616" s="128"/>
      <c r="FX22616" s="128"/>
      <c r="FY22616" s="129"/>
      <c r="GA22616" s="128"/>
    </row>
    <row r="22617" spans="179:183" x14ac:dyDescent="0.35">
      <c r="FW22617" s="128"/>
      <c r="FX22617" s="128"/>
      <c r="FY22617" s="129"/>
      <c r="GA22617" s="128"/>
    </row>
    <row r="22618" spans="179:183" x14ac:dyDescent="0.35">
      <c r="FW22618" s="128"/>
      <c r="FX22618" s="128"/>
      <c r="FY22618" s="129"/>
      <c r="GA22618" s="128"/>
    </row>
    <row r="22619" spans="179:183" x14ac:dyDescent="0.35">
      <c r="FW22619" s="128"/>
      <c r="FX22619" s="128"/>
      <c r="FY22619" s="129"/>
      <c r="GA22619" s="128"/>
    </row>
    <row r="22620" spans="179:183" x14ac:dyDescent="0.35">
      <c r="FW22620" s="128"/>
      <c r="FX22620" s="128"/>
      <c r="FY22620" s="129"/>
      <c r="GA22620" s="128"/>
    </row>
    <row r="22621" spans="179:183" x14ac:dyDescent="0.35">
      <c r="FW22621" s="128"/>
      <c r="FX22621" s="128"/>
      <c r="FY22621" s="129"/>
      <c r="GA22621" s="128"/>
    </row>
    <row r="22622" spans="179:183" x14ac:dyDescent="0.35">
      <c r="FW22622" s="128"/>
      <c r="FX22622" s="128"/>
      <c r="FY22622" s="129"/>
      <c r="GA22622" s="128"/>
    </row>
    <row r="22623" spans="179:183" x14ac:dyDescent="0.35">
      <c r="FW22623" s="128"/>
      <c r="FX22623" s="128"/>
      <c r="FY22623" s="129"/>
      <c r="GA22623" s="128"/>
    </row>
    <row r="22624" spans="179:183" x14ac:dyDescent="0.35">
      <c r="FW22624" s="128"/>
      <c r="FX22624" s="128"/>
      <c r="FY22624" s="129"/>
      <c r="GA22624" s="128"/>
    </row>
    <row r="22625" spans="179:183" x14ac:dyDescent="0.35">
      <c r="FW22625" s="128"/>
      <c r="FX22625" s="128"/>
      <c r="FY22625" s="129"/>
      <c r="GA22625" s="128"/>
    </row>
    <row r="22626" spans="179:183" x14ac:dyDescent="0.35">
      <c r="FW22626" s="128"/>
      <c r="FX22626" s="128"/>
      <c r="FY22626" s="129"/>
      <c r="GA22626" s="128"/>
    </row>
    <row r="22627" spans="179:183" x14ac:dyDescent="0.35">
      <c r="FW22627" s="128"/>
      <c r="FX22627" s="128"/>
      <c r="FY22627" s="129"/>
      <c r="GA22627" s="128"/>
    </row>
    <row r="22628" spans="179:183" x14ac:dyDescent="0.35">
      <c r="FW22628" s="128"/>
      <c r="FX22628" s="128"/>
      <c r="FY22628" s="129"/>
      <c r="GA22628" s="128"/>
    </row>
    <row r="22629" spans="179:183" x14ac:dyDescent="0.35">
      <c r="FW22629" s="128"/>
      <c r="FX22629" s="128"/>
      <c r="FY22629" s="129"/>
      <c r="GA22629" s="128"/>
    </row>
    <row r="22630" spans="179:183" x14ac:dyDescent="0.35">
      <c r="FW22630" s="128"/>
      <c r="FX22630" s="128"/>
      <c r="FY22630" s="129"/>
      <c r="GA22630" s="128"/>
    </row>
    <row r="22631" spans="179:183" x14ac:dyDescent="0.35">
      <c r="FW22631" s="128"/>
      <c r="FX22631" s="128"/>
      <c r="FY22631" s="129"/>
      <c r="GA22631" s="128"/>
    </row>
    <row r="22632" spans="179:183" x14ac:dyDescent="0.35">
      <c r="FW22632" s="128"/>
      <c r="FX22632" s="128"/>
      <c r="FY22632" s="129"/>
      <c r="GA22632" s="128"/>
    </row>
    <row r="22633" spans="179:183" x14ac:dyDescent="0.35">
      <c r="FW22633" s="128"/>
      <c r="FX22633" s="128"/>
      <c r="FY22633" s="129"/>
      <c r="GA22633" s="128"/>
    </row>
    <row r="22634" spans="179:183" x14ac:dyDescent="0.35">
      <c r="FW22634" s="128"/>
      <c r="FX22634" s="128"/>
      <c r="FY22634" s="129"/>
      <c r="GA22634" s="128"/>
    </row>
    <row r="22635" spans="179:183" x14ac:dyDescent="0.35">
      <c r="FW22635" s="128"/>
      <c r="FX22635" s="128"/>
      <c r="FY22635" s="129"/>
      <c r="GA22635" s="128"/>
    </row>
    <row r="22636" spans="179:183" x14ac:dyDescent="0.35">
      <c r="FW22636" s="128"/>
      <c r="FX22636" s="128"/>
      <c r="FY22636" s="129"/>
      <c r="GA22636" s="128"/>
    </row>
    <row r="22637" spans="179:183" x14ac:dyDescent="0.35">
      <c r="FW22637" s="128"/>
      <c r="FX22637" s="128"/>
      <c r="FY22637" s="129"/>
      <c r="GA22637" s="128"/>
    </row>
    <row r="22638" spans="179:183" x14ac:dyDescent="0.35">
      <c r="FW22638" s="128"/>
      <c r="FX22638" s="128"/>
      <c r="FY22638" s="129"/>
      <c r="GA22638" s="128"/>
    </row>
    <row r="22639" spans="179:183" x14ac:dyDescent="0.35">
      <c r="FW22639" s="128"/>
      <c r="FX22639" s="128"/>
      <c r="FY22639" s="129"/>
      <c r="GA22639" s="128"/>
    </row>
    <row r="22640" spans="179:183" x14ac:dyDescent="0.35">
      <c r="FW22640" s="128"/>
      <c r="FX22640" s="128"/>
      <c r="FY22640" s="129"/>
      <c r="GA22640" s="128"/>
    </row>
    <row r="22641" spans="179:183" x14ac:dyDescent="0.35">
      <c r="FW22641" s="128"/>
      <c r="FX22641" s="128"/>
      <c r="FY22641" s="129"/>
      <c r="GA22641" s="128"/>
    </row>
    <row r="22642" spans="179:183" x14ac:dyDescent="0.35">
      <c r="FW22642" s="128"/>
      <c r="FX22642" s="128"/>
      <c r="FY22642" s="129"/>
      <c r="GA22642" s="128"/>
    </row>
    <row r="22643" spans="179:183" x14ac:dyDescent="0.35">
      <c r="FW22643" s="128"/>
      <c r="FX22643" s="128"/>
      <c r="FY22643" s="129"/>
      <c r="GA22643" s="128"/>
    </row>
    <row r="22644" spans="179:183" x14ac:dyDescent="0.35">
      <c r="FW22644" s="128"/>
      <c r="FX22644" s="128"/>
      <c r="FY22644" s="129"/>
      <c r="GA22644" s="128"/>
    </row>
    <row r="22645" spans="179:183" x14ac:dyDescent="0.35">
      <c r="FW22645" s="128"/>
      <c r="FX22645" s="128"/>
      <c r="FY22645" s="129"/>
      <c r="GA22645" s="128"/>
    </row>
    <row r="22646" spans="179:183" x14ac:dyDescent="0.35">
      <c r="FW22646" s="128"/>
      <c r="FX22646" s="128"/>
      <c r="FY22646" s="129"/>
      <c r="GA22646" s="128"/>
    </row>
    <row r="22647" spans="179:183" x14ac:dyDescent="0.35">
      <c r="FW22647" s="128"/>
      <c r="FX22647" s="128"/>
      <c r="FY22647" s="129"/>
      <c r="GA22647" s="128"/>
    </row>
    <row r="22648" spans="179:183" x14ac:dyDescent="0.35">
      <c r="FW22648" s="128"/>
      <c r="FX22648" s="128"/>
      <c r="FY22648" s="129"/>
      <c r="GA22648" s="128"/>
    </row>
    <row r="22649" spans="179:183" x14ac:dyDescent="0.35">
      <c r="FW22649" s="128"/>
      <c r="FX22649" s="128"/>
      <c r="FY22649" s="129"/>
      <c r="GA22649" s="128"/>
    </row>
    <row r="22650" spans="179:183" x14ac:dyDescent="0.35">
      <c r="FW22650" s="128"/>
      <c r="FX22650" s="128"/>
      <c r="FY22650" s="129"/>
      <c r="GA22650" s="128"/>
    </row>
    <row r="22651" spans="179:183" x14ac:dyDescent="0.35">
      <c r="FW22651" s="128"/>
      <c r="FX22651" s="128"/>
      <c r="FY22651" s="129"/>
      <c r="GA22651" s="128"/>
    </row>
    <row r="22652" spans="179:183" x14ac:dyDescent="0.35">
      <c r="FW22652" s="128"/>
      <c r="FX22652" s="128"/>
      <c r="FY22652" s="129"/>
      <c r="GA22652" s="128"/>
    </row>
    <row r="22653" spans="179:183" x14ac:dyDescent="0.35">
      <c r="FW22653" s="128"/>
      <c r="FX22653" s="128"/>
      <c r="FY22653" s="129"/>
      <c r="GA22653" s="128"/>
    </row>
    <row r="22654" spans="179:183" x14ac:dyDescent="0.35">
      <c r="FW22654" s="128"/>
      <c r="FX22654" s="128"/>
      <c r="FY22654" s="129"/>
      <c r="GA22654" s="128"/>
    </row>
    <row r="22655" spans="179:183" x14ac:dyDescent="0.35">
      <c r="FW22655" s="128"/>
      <c r="FX22655" s="128"/>
      <c r="FY22655" s="129"/>
      <c r="GA22655" s="128"/>
    </row>
    <row r="22656" spans="179:183" x14ac:dyDescent="0.35">
      <c r="FW22656" s="128"/>
      <c r="FX22656" s="128"/>
      <c r="FY22656" s="129"/>
      <c r="GA22656" s="128"/>
    </row>
    <row r="22657" spans="179:183" x14ac:dyDescent="0.35">
      <c r="FW22657" s="128"/>
      <c r="FX22657" s="128"/>
      <c r="FY22657" s="129"/>
      <c r="GA22657" s="128"/>
    </row>
    <row r="22658" spans="179:183" x14ac:dyDescent="0.35">
      <c r="FW22658" s="128"/>
      <c r="FX22658" s="128"/>
      <c r="FY22658" s="129"/>
      <c r="GA22658" s="128"/>
    </row>
    <row r="22659" spans="179:183" x14ac:dyDescent="0.35">
      <c r="FW22659" s="128"/>
      <c r="FX22659" s="128"/>
      <c r="FY22659" s="129"/>
      <c r="GA22659" s="128"/>
    </row>
    <row r="22660" spans="179:183" x14ac:dyDescent="0.35">
      <c r="FW22660" s="128"/>
      <c r="FX22660" s="128"/>
      <c r="FY22660" s="129"/>
      <c r="GA22660" s="128"/>
    </row>
    <row r="22661" spans="179:183" x14ac:dyDescent="0.35">
      <c r="FW22661" s="128"/>
      <c r="FX22661" s="128"/>
      <c r="FY22661" s="129"/>
      <c r="GA22661" s="128"/>
    </row>
    <row r="22662" spans="179:183" x14ac:dyDescent="0.35">
      <c r="FW22662" s="128"/>
      <c r="FX22662" s="128"/>
      <c r="FY22662" s="129"/>
      <c r="GA22662" s="128"/>
    </row>
    <row r="22663" spans="179:183" x14ac:dyDescent="0.35">
      <c r="FW22663" s="128"/>
      <c r="FX22663" s="128"/>
      <c r="FY22663" s="129"/>
      <c r="GA22663" s="128"/>
    </row>
    <row r="22664" spans="179:183" x14ac:dyDescent="0.35">
      <c r="FW22664" s="128"/>
      <c r="FX22664" s="128"/>
      <c r="FY22664" s="129"/>
      <c r="GA22664" s="128"/>
    </row>
    <row r="22665" spans="179:183" x14ac:dyDescent="0.35">
      <c r="FW22665" s="128"/>
      <c r="FX22665" s="128"/>
      <c r="FY22665" s="129"/>
      <c r="GA22665" s="128"/>
    </row>
    <row r="22666" spans="179:183" x14ac:dyDescent="0.35">
      <c r="FW22666" s="128"/>
      <c r="FX22666" s="128"/>
      <c r="FY22666" s="129"/>
      <c r="GA22666" s="128"/>
    </row>
    <row r="22667" spans="179:183" x14ac:dyDescent="0.35">
      <c r="FW22667" s="128"/>
      <c r="FX22667" s="128"/>
      <c r="FY22667" s="129"/>
      <c r="GA22667" s="128"/>
    </row>
    <row r="22668" spans="179:183" x14ac:dyDescent="0.35">
      <c r="FW22668" s="128"/>
      <c r="FX22668" s="128"/>
      <c r="FY22668" s="129"/>
      <c r="GA22668" s="128"/>
    </row>
    <row r="22669" spans="179:183" x14ac:dyDescent="0.35">
      <c r="FW22669" s="128"/>
      <c r="FX22669" s="128"/>
      <c r="FY22669" s="129"/>
      <c r="GA22669" s="128"/>
    </row>
    <row r="22670" spans="179:183" x14ac:dyDescent="0.35">
      <c r="FW22670" s="128"/>
      <c r="FX22670" s="128"/>
      <c r="FY22670" s="129"/>
      <c r="GA22670" s="128"/>
    </row>
    <row r="22671" spans="179:183" x14ac:dyDescent="0.35">
      <c r="FW22671" s="128"/>
      <c r="FX22671" s="128"/>
      <c r="FY22671" s="129"/>
      <c r="GA22671" s="128"/>
    </row>
    <row r="22672" spans="179:183" x14ac:dyDescent="0.35">
      <c r="FW22672" s="128"/>
      <c r="FX22672" s="128"/>
      <c r="FY22672" s="129"/>
      <c r="GA22672" s="128"/>
    </row>
    <row r="22673" spans="179:183" x14ac:dyDescent="0.35">
      <c r="FW22673" s="128"/>
      <c r="FX22673" s="128"/>
      <c r="FY22673" s="129"/>
      <c r="GA22673" s="128"/>
    </row>
    <row r="22674" spans="179:183" x14ac:dyDescent="0.35">
      <c r="FW22674" s="128"/>
      <c r="FX22674" s="128"/>
      <c r="FY22674" s="129"/>
      <c r="GA22674" s="128"/>
    </row>
    <row r="22675" spans="179:183" x14ac:dyDescent="0.35">
      <c r="FW22675" s="128"/>
      <c r="FX22675" s="128"/>
      <c r="FY22675" s="129"/>
      <c r="GA22675" s="128"/>
    </row>
    <row r="22676" spans="179:183" x14ac:dyDescent="0.35">
      <c r="FW22676" s="128"/>
      <c r="FX22676" s="128"/>
      <c r="FY22676" s="129"/>
      <c r="GA22676" s="128"/>
    </row>
    <row r="22677" spans="179:183" x14ac:dyDescent="0.35">
      <c r="FW22677" s="128"/>
      <c r="FX22677" s="128"/>
      <c r="FY22677" s="129"/>
      <c r="GA22677" s="128"/>
    </row>
    <row r="22678" spans="179:183" x14ac:dyDescent="0.35">
      <c r="FW22678" s="128"/>
      <c r="FX22678" s="128"/>
      <c r="FY22678" s="129"/>
      <c r="GA22678" s="128"/>
    </row>
    <row r="22679" spans="179:183" x14ac:dyDescent="0.35">
      <c r="FW22679" s="128"/>
      <c r="FX22679" s="128"/>
      <c r="FY22679" s="129"/>
      <c r="GA22679" s="128"/>
    </row>
    <row r="22680" spans="179:183" x14ac:dyDescent="0.35">
      <c r="FW22680" s="128"/>
      <c r="FX22680" s="128"/>
      <c r="FY22680" s="129"/>
      <c r="GA22680" s="128"/>
    </row>
    <row r="22681" spans="179:183" x14ac:dyDescent="0.35">
      <c r="FW22681" s="128"/>
      <c r="FX22681" s="128"/>
      <c r="FY22681" s="129"/>
      <c r="GA22681" s="128"/>
    </row>
    <row r="22682" spans="179:183" x14ac:dyDescent="0.35">
      <c r="FW22682" s="128"/>
      <c r="FX22682" s="128"/>
      <c r="FY22682" s="129"/>
      <c r="GA22682" s="128"/>
    </row>
    <row r="22683" spans="179:183" x14ac:dyDescent="0.35">
      <c r="FW22683" s="128"/>
      <c r="FX22683" s="128"/>
      <c r="FY22683" s="129"/>
      <c r="GA22683" s="128"/>
    </row>
    <row r="22684" spans="179:183" x14ac:dyDescent="0.35">
      <c r="FW22684" s="128"/>
      <c r="FX22684" s="128"/>
      <c r="FY22684" s="129"/>
      <c r="GA22684" s="128"/>
    </row>
    <row r="22685" spans="179:183" x14ac:dyDescent="0.35">
      <c r="FW22685" s="128"/>
      <c r="FX22685" s="128"/>
      <c r="FY22685" s="129"/>
      <c r="GA22685" s="128"/>
    </row>
    <row r="22686" spans="179:183" x14ac:dyDescent="0.35">
      <c r="FW22686" s="128"/>
      <c r="FX22686" s="128"/>
      <c r="FY22686" s="129"/>
      <c r="GA22686" s="128"/>
    </row>
    <row r="22687" spans="179:183" x14ac:dyDescent="0.35">
      <c r="FW22687" s="128"/>
      <c r="FX22687" s="128"/>
      <c r="FY22687" s="129"/>
      <c r="GA22687" s="128"/>
    </row>
    <row r="22688" spans="179:183" x14ac:dyDescent="0.35">
      <c r="FW22688" s="128"/>
      <c r="FX22688" s="128"/>
      <c r="FY22688" s="129"/>
      <c r="GA22688" s="128"/>
    </row>
    <row r="22689" spans="179:183" x14ac:dyDescent="0.35">
      <c r="FW22689" s="128"/>
      <c r="FX22689" s="128"/>
      <c r="FY22689" s="129"/>
      <c r="GA22689" s="128"/>
    </row>
    <row r="22690" spans="179:183" x14ac:dyDescent="0.35">
      <c r="FW22690" s="128"/>
      <c r="FX22690" s="128"/>
      <c r="FY22690" s="129"/>
      <c r="GA22690" s="128"/>
    </row>
    <row r="22691" spans="179:183" x14ac:dyDescent="0.35">
      <c r="FW22691" s="128"/>
      <c r="FX22691" s="128"/>
      <c r="FY22691" s="129"/>
      <c r="GA22691" s="128"/>
    </row>
    <row r="22692" spans="179:183" x14ac:dyDescent="0.35">
      <c r="FW22692" s="128"/>
      <c r="FX22692" s="128"/>
      <c r="FY22692" s="129"/>
      <c r="GA22692" s="128"/>
    </row>
    <row r="22693" spans="179:183" x14ac:dyDescent="0.35">
      <c r="FW22693" s="128"/>
      <c r="FX22693" s="128"/>
      <c r="FY22693" s="129"/>
      <c r="GA22693" s="128"/>
    </row>
    <row r="22694" spans="179:183" x14ac:dyDescent="0.35">
      <c r="FW22694" s="128"/>
      <c r="FX22694" s="128"/>
      <c r="FY22694" s="129"/>
      <c r="GA22694" s="128"/>
    </row>
    <row r="22695" spans="179:183" x14ac:dyDescent="0.35">
      <c r="FW22695" s="128"/>
      <c r="FX22695" s="128"/>
      <c r="FY22695" s="129"/>
      <c r="GA22695" s="128"/>
    </row>
    <row r="22696" spans="179:183" x14ac:dyDescent="0.35">
      <c r="FW22696" s="128"/>
      <c r="FX22696" s="128"/>
      <c r="FY22696" s="129"/>
      <c r="GA22696" s="128"/>
    </row>
    <row r="22697" spans="179:183" x14ac:dyDescent="0.35">
      <c r="FW22697" s="128"/>
      <c r="FX22697" s="128"/>
      <c r="FY22697" s="129"/>
      <c r="GA22697" s="128"/>
    </row>
    <row r="22698" spans="179:183" x14ac:dyDescent="0.35">
      <c r="FW22698" s="128"/>
      <c r="FX22698" s="128"/>
      <c r="FY22698" s="129"/>
      <c r="GA22698" s="128"/>
    </row>
    <row r="22699" spans="179:183" x14ac:dyDescent="0.35">
      <c r="FW22699" s="128"/>
      <c r="FX22699" s="128"/>
      <c r="FY22699" s="129"/>
      <c r="GA22699" s="128"/>
    </row>
    <row r="22700" spans="179:183" x14ac:dyDescent="0.35">
      <c r="FW22700" s="128"/>
      <c r="FX22700" s="128"/>
      <c r="FY22700" s="129"/>
      <c r="GA22700" s="128"/>
    </row>
    <row r="22701" spans="179:183" x14ac:dyDescent="0.35">
      <c r="FW22701" s="128"/>
      <c r="FX22701" s="128"/>
      <c r="FY22701" s="129"/>
      <c r="GA22701" s="128"/>
    </row>
    <row r="22702" spans="179:183" x14ac:dyDescent="0.35">
      <c r="FW22702" s="128"/>
      <c r="FX22702" s="128"/>
      <c r="FY22702" s="129"/>
      <c r="GA22702" s="128"/>
    </row>
    <row r="22703" spans="179:183" x14ac:dyDescent="0.35">
      <c r="FW22703" s="128"/>
      <c r="FX22703" s="128"/>
      <c r="FY22703" s="129"/>
      <c r="GA22703" s="128"/>
    </row>
    <row r="22704" spans="179:183" x14ac:dyDescent="0.35">
      <c r="FW22704" s="128"/>
      <c r="FX22704" s="128"/>
      <c r="FY22704" s="129"/>
      <c r="GA22704" s="128"/>
    </row>
    <row r="22705" spans="179:183" x14ac:dyDescent="0.35">
      <c r="FW22705" s="128"/>
      <c r="FX22705" s="128"/>
      <c r="FY22705" s="129"/>
      <c r="GA22705" s="128"/>
    </row>
    <row r="22706" spans="179:183" x14ac:dyDescent="0.35">
      <c r="FW22706" s="128"/>
      <c r="FX22706" s="128"/>
      <c r="FY22706" s="129"/>
      <c r="GA22706" s="128"/>
    </row>
    <row r="22707" spans="179:183" x14ac:dyDescent="0.35">
      <c r="FW22707" s="128"/>
      <c r="FX22707" s="128"/>
      <c r="FY22707" s="129"/>
      <c r="GA22707" s="128"/>
    </row>
    <row r="22708" spans="179:183" x14ac:dyDescent="0.35">
      <c r="FW22708" s="128"/>
      <c r="FX22708" s="128"/>
      <c r="FY22708" s="129"/>
      <c r="GA22708" s="128"/>
    </row>
    <row r="22709" spans="179:183" x14ac:dyDescent="0.35">
      <c r="FW22709" s="128"/>
      <c r="FX22709" s="128"/>
      <c r="FY22709" s="129"/>
      <c r="GA22709" s="128"/>
    </row>
    <row r="22710" spans="179:183" x14ac:dyDescent="0.35">
      <c r="FW22710" s="128"/>
      <c r="FX22710" s="128"/>
      <c r="FY22710" s="129"/>
      <c r="GA22710" s="128"/>
    </row>
    <row r="22711" spans="179:183" x14ac:dyDescent="0.35">
      <c r="FW22711" s="128"/>
      <c r="FX22711" s="128"/>
      <c r="FY22711" s="129"/>
      <c r="GA22711" s="128"/>
    </row>
    <row r="22712" spans="179:183" x14ac:dyDescent="0.35">
      <c r="FW22712" s="128"/>
      <c r="FX22712" s="128"/>
      <c r="FY22712" s="129"/>
      <c r="GA22712" s="128"/>
    </row>
    <row r="22713" spans="179:183" x14ac:dyDescent="0.35">
      <c r="FW22713" s="128"/>
      <c r="FX22713" s="128"/>
      <c r="FY22713" s="129"/>
      <c r="GA22713" s="128"/>
    </row>
    <row r="22714" spans="179:183" x14ac:dyDescent="0.35">
      <c r="FW22714" s="128"/>
      <c r="FX22714" s="128"/>
      <c r="FY22714" s="129"/>
      <c r="GA22714" s="128"/>
    </row>
    <row r="22715" spans="179:183" x14ac:dyDescent="0.35">
      <c r="FW22715" s="128"/>
      <c r="FX22715" s="128"/>
      <c r="FY22715" s="129"/>
      <c r="GA22715" s="128"/>
    </row>
    <row r="22716" spans="179:183" x14ac:dyDescent="0.35">
      <c r="FW22716" s="128"/>
      <c r="FX22716" s="128"/>
      <c r="FY22716" s="129"/>
      <c r="GA22716" s="128"/>
    </row>
    <row r="22717" spans="179:183" x14ac:dyDescent="0.35">
      <c r="FW22717" s="128"/>
      <c r="FX22717" s="128"/>
      <c r="FY22717" s="129"/>
      <c r="GA22717" s="128"/>
    </row>
    <row r="22718" spans="179:183" x14ac:dyDescent="0.35">
      <c r="FW22718" s="128"/>
      <c r="FX22718" s="128"/>
      <c r="FY22718" s="129"/>
      <c r="GA22718" s="128"/>
    </row>
    <row r="22719" spans="179:183" x14ac:dyDescent="0.35">
      <c r="FW22719" s="128"/>
      <c r="FX22719" s="128"/>
      <c r="FY22719" s="129"/>
      <c r="GA22719" s="128"/>
    </row>
    <row r="22720" spans="179:183" x14ac:dyDescent="0.35">
      <c r="FW22720" s="128"/>
      <c r="FX22720" s="128"/>
      <c r="FY22720" s="129"/>
      <c r="GA22720" s="128"/>
    </row>
    <row r="22721" spans="179:183" x14ac:dyDescent="0.35">
      <c r="FW22721" s="128"/>
      <c r="FX22721" s="128"/>
      <c r="FY22721" s="129"/>
      <c r="GA22721" s="128"/>
    </row>
    <row r="22722" spans="179:183" x14ac:dyDescent="0.35">
      <c r="FW22722" s="128"/>
      <c r="FX22722" s="128"/>
      <c r="FY22722" s="129"/>
      <c r="GA22722" s="128"/>
    </row>
    <row r="22723" spans="179:183" x14ac:dyDescent="0.35">
      <c r="FW22723" s="128"/>
      <c r="FX22723" s="128"/>
      <c r="FY22723" s="129"/>
      <c r="GA22723" s="128"/>
    </row>
    <row r="22724" spans="179:183" x14ac:dyDescent="0.35">
      <c r="FW22724" s="128"/>
      <c r="FX22724" s="128"/>
      <c r="FY22724" s="129"/>
      <c r="GA22724" s="128"/>
    </row>
    <row r="22725" spans="179:183" x14ac:dyDescent="0.35">
      <c r="FW22725" s="128"/>
      <c r="FX22725" s="128"/>
      <c r="FY22725" s="129"/>
      <c r="GA22725" s="128"/>
    </row>
    <row r="22726" spans="179:183" x14ac:dyDescent="0.35">
      <c r="FW22726" s="128"/>
      <c r="FX22726" s="128"/>
      <c r="FY22726" s="129"/>
      <c r="GA22726" s="128"/>
    </row>
    <row r="22727" spans="179:183" x14ac:dyDescent="0.35">
      <c r="FW22727" s="128"/>
      <c r="FX22727" s="128"/>
      <c r="FY22727" s="129"/>
      <c r="GA22727" s="128"/>
    </row>
    <row r="22728" spans="179:183" x14ac:dyDescent="0.35">
      <c r="FW22728" s="128"/>
      <c r="FX22728" s="128"/>
      <c r="FY22728" s="129"/>
      <c r="GA22728" s="128"/>
    </row>
    <row r="22729" spans="179:183" x14ac:dyDescent="0.35">
      <c r="FW22729" s="128"/>
      <c r="FX22729" s="128"/>
      <c r="FY22729" s="129"/>
      <c r="GA22729" s="128"/>
    </row>
    <row r="22730" spans="179:183" x14ac:dyDescent="0.35">
      <c r="FW22730" s="128"/>
      <c r="FX22730" s="128"/>
      <c r="FY22730" s="129"/>
      <c r="GA22730" s="128"/>
    </row>
    <row r="22731" spans="179:183" x14ac:dyDescent="0.35">
      <c r="FW22731" s="128"/>
      <c r="FX22731" s="128"/>
      <c r="FY22731" s="129"/>
      <c r="GA22731" s="128"/>
    </row>
    <row r="22732" spans="179:183" x14ac:dyDescent="0.35">
      <c r="FW22732" s="128"/>
      <c r="FX22732" s="128"/>
      <c r="FY22732" s="129"/>
      <c r="GA22732" s="128"/>
    </row>
    <row r="22733" spans="179:183" x14ac:dyDescent="0.35">
      <c r="FW22733" s="128"/>
      <c r="FX22733" s="128"/>
      <c r="FY22733" s="129"/>
      <c r="GA22733" s="128"/>
    </row>
    <row r="22734" spans="179:183" x14ac:dyDescent="0.35">
      <c r="FW22734" s="128"/>
      <c r="FX22734" s="128"/>
      <c r="FY22734" s="129"/>
      <c r="GA22734" s="128"/>
    </row>
    <row r="22735" spans="179:183" x14ac:dyDescent="0.35">
      <c r="FW22735" s="128"/>
      <c r="FX22735" s="128"/>
      <c r="FY22735" s="129"/>
      <c r="GA22735" s="128"/>
    </row>
    <row r="22736" spans="179:183" x14ac:dyDescent="0.35">
      <c r="FW22736" s="128"/>
      <c r="FX22736" s="128"/>
      <c r="FY22736" s="129"/>
      <c r="GA22736" s="128"/>
    </row>
    <row r="22737" spans="179:183" x14ac:dyDescent="0.35">
      <c r="FW22737" s="128"/>
      <c r="FX22737" s="128"/>
      <c r="FY22737" s="129"/>
      <c r="GA22737" s="128"/>
    </row>
    <row r="22738" spans="179:183" x14ac:dyDescent="0.35">
      <c r="FW22738" s="128"/>
      <c r="FX22738" s="128"/>
      <c r="FY22738" s="129"/>
      <c r="GA22738" s="128"/>
    </row>
    <row r="22739" spans="179:183" x14ac:dyDescent="0.35">
      <c r="FW22739" s="128"/>
      <c r="FX22739" s="128"/>
      <c r="FY22739" s="129"/>
      <c r="GA22739" s="128"/>
    </row>
    <row r="22740" spans="179:183" x14ac:dyDescent="0.35">
      <c r="FW22740" s="128"/>
      <c r="FX22740" s="128"/>
      <c r="FY22740" s="129"/>
      <c r="GA22740" s="128"/>
    </row>
    <row r="22741" spans="179:183" x14ac:dyDescent="0.35">
      <c r="FW22741" s="128"/>
      <c r="FX22741" s="128"/>
      <c r="FY22741" s="129"/>
      <c r="GA22741" s="128"/>
    </row>
    <row r="22742" spans="179:183" x14ac:dyDescent="0.35">
      <c r="FW22742" s="128"/>
      <c r="FX22742" s="128"/>
      <c r="FY22742" s="129"/>
      <c r="GA22742" s="128"/>
    </row>
    <row r="22743" spans="179:183" x14ac:dyDescent="0.35">
      <c r="FW22743" s="128"/>
      <c r="FX22743" s="128"/>
      <c r="FY22743" s="129"/>
      <c r="GA22743" s="128"/>
    </row>
    <row r="22744" spans="179:183" x14ac:dyDescent="0.35">
      <c r="FW22744" s="128"/>
      <c r="FX22744" s="128"/>
      <c r="FY22744" s="129"/>
      <c r="GA22744" s="128"/>
    </row>
    <row r="22745" spans="179:183" x14ac:dyDescent="0.35">
      <c r="FW22745" s="128"/>
      <c r="FX22745" s="128"/>
      <c r="FY22745" s="129"/>
      <c r="GA22745" s="128"/>
    </row>
    <row r="22746" spans="179:183" x14ac:dyDescent="0.35">
      <c r="FW22746" s="128"/>
      <c r="FX22746" s="128"/>
      <c r="FY22746" s="129"/>
      <c r="GA22746" s="128"/>
    </row>
    <row r="22747" spans="179:183" x14ac:dyDescent="0.35">
      <c r="FW22747" s="128"/>
      <c r="FX22747" s="128"/>
      <c r="FY22747" s="129"/>
      <c r="GA22747" s="128"/>
    </row>
    <row r="22748" spans="179:183" x14ac:dyDescent="0.35">
      <c r="FW22748" s="128"/>
      <c r="FX22748" s="128"/>
      <c r="FY22748" s="129"/>
      <c r="GA22748" s="128"/>
    </row>
    <row r="22749" spans="179:183" x14ac:dyDescent="0.35">
      <c r="FW22749" s="128"/>
      <c r="FX22749" s="128"/>
      <c r="FY22749" s="129"/>
      <c r="GA22749" s="128"/>
    </row>
    <row r="22750" spans="179:183" x14ac:dyDescent="0.35">
      <c r="FW22750" s="128"/>
      <c r="FX22750" s="128"/>
      <c r="FY22750" s="129"/>
      <c r="GA22750" s="128"/>
    </row>
    <row r="22751" spans="179:183" x14ac:dyDescent="0.35">
      <c r="FW22751" s="128"/>
      <c r="FX22751" s="128"/>
      <c r="FY22751" s="129"/>
      <c r="GA22751" s="128"/>
    </row>
    <row r="22752" spans="179:183" x14ac:dyDescent="0.35">
      <c r="FW22752" s="128"/>
      <c r="FX22752" s="128"/>
      <c r="FY22752" s="129"/>
      <c r="GA22752" s="128"/>
    </row>
    <row r="22753" spans="179:183" x14ac:dyDescent="0.35">
      <c r="FW22753" s="128"/>
      <c r="FX22753" s="128"/>
      <c r="FY22753" s="129"/>
      <c r="GA22753" s="128"/>
    </row>
    <row r="22754" spans="179:183" x14ac:dyDescent="0.35">
      <c r="FW22754" s="128"/>
      <c r="FX22754" s="128"/>
      <c r="FY22754" s="129"/>
      <c r="GA22754" s="128"/>
    </row>
    <row r="22755" spans="179:183" x14ac:dyDescent="0.35">
      <c r="FW22755" s="128"/>
      <c r="FX22755" s="128"/>
      <c r="FY22755" s="129"/>
      <c r="GA22755" s="128"/>
    </row>
    <row r="22756" spans="179:183" x14ac:dyDescent="0.35">
      <c r="FW22756" s="128"/>
      <c r="FX22756" s="128"/>
      <c r="FY22756" s="129"/>
      <c r="GA22756" s="128"/>
    </row>
    <row r="22757" spans="179:183" x14ac:dyDescent="0.35">
      <c r="FW22757" s="128"/>
      <c r="FX22757" s="128"/>
      <c r="FY22757" s="129"/>
      <c r="GA22757" s="128"/>
    </row>
    <row r="22758" spans="179:183" x14ac:dyDescent="0.35">
      <c r="FW22758" s="128"/>
      <c r="FX22758" s="128"/>
      <c r="FY22758" s="129"/>
      <c r="GA22758" s="128"/>
    </row>
    <row r="22759" spans="179:183" x14ac:dyDescent="0.35">
      <c r="FW22759" s="128"/>
      <c r="FX22759" s="128"/>
      <c r="FY22759" s="129"/>
      <c r="GA22759" s="128"/>
    </row>
    <row r="22760" spans="179:183" x14ac:dyDescent="0.35">
      <c r="FW22760" s="128"/>
      <c r="FX22760" s="128"/>
      <c r="FY22760" s="129"/>
      <c r="GA22760" s="128"/>
    </row>
    <row r="22761" spans="179:183" x14ac:dyDescent="0.35">
      <c r="FW22761" s="128"/>
      <c r="FX22761" s="128"/>
      <c r="FY22761" s="129"/>
      <c r="GA22761" s="128"/>
    </row>
    <row r="22762" spans="179:183" x14ac:dyDescent="0.35">
      <c r="FW22762" s="128"/>
      <c r="FX22762" s="128"/>
      <c r="FY22762" s="129"/>
      <c r="GA22762" s="128"/>
    </row>
    <row r="22763" spans="179:183" x14ac:dyDescent="0.35">
      <c r="FW22763" s="128"/>
      <c r="FX22763" s="128"/>
      <c r="FY22763" s="129"/>
      <c r="GA22763" s="128"/>
    </row>
    <row r="22764" spans="179:183" x14ac:dyDescent="0.35">
      <c r="FW22764" s="128"/>
      <c r="FX22764" s="128"/>
      <c r="FY22764" s="129"/>
      <c r="GA22764" s="128"/>
    </row>
    <row r="22765" spans="179:183" x14ac:dyDescent="0.35">
      <c r="FW22765" s="128"/>
      <c r="FX22765" s="128"/>
      <c r="FY22765" s="129"/>
      <c r="GA22765" s="128"/>
    </row>
    <row r="22766" spans="179:183" x14ac:dyDescent="0.35">
      <c r="FW22766" s="128"/>
      <c r="FX22766" s="128"/>
      <c r="FY22766" s="129"/>
      <c r="GA22766" s="128"/>
    </row>
    <row r="22767" spans="179:183" x14ac:dyDescent="0.35">
      <c r="FW22767" s="128"/>
      <c r="FX22767" s="128"/>
      <c r="FY22767" s="129"/>
      <c r="GA22767" s="128"/>
    </row>
    <row r="22768" spans="179:183" x14ac:dyDescent="0.35">
      <c r="FW22768" s="128"/>
      <c r="FX22768" s="128"/>
      <c r="FY22768" s="129"/>
      <c r="GA22768" s="128"/>
    </row>
    <row r="22769" spans="179:183" x14ac:dyDescent="0.35">
      <c r="FW22769" s="128"/>
      <c r="FX22769" s="128"/>
      <c r="FY22769" s="129"/>
      <c r="GA22769" s="128"/>
    </row>
    <row r="22770" spans="179:183" x14ac:dyDescent="0.35">
      <c r="FW22770" s="128"/>
      <c r="FX22770" s="128"/>
      <c r="FY22770" s="129"/>
      <c r="GA22770" s="128"/>
    </row>
    <row r="22771" spans="179:183" x14ac:dyDescent="0.35">
      <c r="FW22771" s="128"/>
      <c r="FX22771" s="128"/>
      <c r="FY22771" s="129"/>
      <c r="GA22771" s="128"/>
    </row>
    <row r="22772" spans="179:183" x14ac:dyDescent="0.35">
      <c r="FW22772" s="128"/>
      <c r="FX22772" s="128"/>
      <c r="FY22772" s="129"/>
      <c r="GA22772" s="128"/>
    </row>
    <row r="22773" spans="179:183" x14ac:dyDescent="0.35">
      <c r="FW22773" s="128"/>
      <c r="FX22773" s="128"/>
      <c r="FY22773" s="129"/>
      <c r="GA22773" s="128"/>
    </row>
    <row r="22774" spans="179:183" x14ac:dyDescent="0.35">
      <c r="FW22774" s="128"/>
      <c r="FX22774" s="128"/>
      <c r="FY22774" s="129"/>
      <c r="GA22774" s="128"/>
    </row>
    <row r="22775" spans="179:183" x14ac:dyDescent="0.35">
      <c r="FW22775" s="128"/>
      <c r="FX22775" s="128"/>
      <c r="FY22775" s="129"/>
      <c r="GA22775" s="128"/>
    </row>
    <row r="22776" spans="179:183" x14ac:dyDescent="0.35">
      <c r="FW22776" s="128"/>
      <c r="FX22776" s="128"/>
      <c r="FY22776" s="129"/>
      <c r="GA22776" s="128"/>
    </row>
    <row r="22777" spans="179:183" x14ac:dyDescent="0.35">
      <c r="FW22777" s="128"/>
      <c r="FX22777" s="128"/>
      <c r="FY22777" s="129"/>
      <c r="GA22777" s="128"/>
    </row>
    <row r="22778" spans="179:183" x14ac:dyDescent="0.35">
      <c r="FW22778" s="128"/>
      <c r="FX22778" s="128"/>
      <c r="FY22778" s="129"/>
      <c r="GA22778" s="128"/>
    </row>
    <row r="22779" spans="179:183" x14ac:dyDescent="0.35">
      <c r="FW22779" s="128"/>
      <c r="FX22779" s="128"/>
      <c r="FY22779" s="129"/>
      <c r="GA22779" s="128"/>
    </row>
    <row r="22780" spans="179:183" x14ac:dyDescent="0.35">
      <c r="FW22780" s="128"/>
      <c r="FX22780" s="128"/>
      <c r="FY22780" s="129"/>
      <c r="GA22780" s="128"/>
    </row>
    <row r="22781" spans="179:183" x14ac:dyDescent="0.35">
      <c r="FW22781" s="128"/>
      <c r="FX22781" s="128"/>
      <c r="FY22781" s="129"/>
      <c r="GA22781" s="128"/>
    </row>
    <row r="22782" spans="179:183" x14ac:dyDescent="0.35">
      <c r="FW22782" s="128"/>
      <c r="FX22782" s="128"/>
      <c r="FY22782" s="129"/>
      <c r="GA22782" s="128"/>
    </row>
    <row r="22783" spans="179:183" x14ac:dyDescent="0.35">
      <c r="FW22783" s="128"/>
      <c r="FX22783" s="128"/>
      <c r="FY22783" s="129"/>
      <c r="GA22783" s="128"/>
    </row>
    <row r="22784" spans="179:183" x14ac:dyDescent="0.35">
      <c r="FW22784" s="128"/>
      <c r="FX22784" s="128"/>
      <c r="FY22784" s="129"/>
      <c r="GA22784" s="128"/>
    </row>
    <row r="22785" spans="179:183" x14ac:dyDescent="0.35">
      <c r="FW22785" s="128"/>
      <c r="FX22785" s="128"/>
      <c r="FY22785" s="129"/>
      <c r="GA22785" s="128"/>
    </row>
    <row r="22786" spans="179:183" x14ac:dyDescent="0.35">
      <c r="FW22786" s="128"/>
      <c r="FX22786" s="128"/>
      <c r="FY22786" s="129"/>
      <c r="GA22786" s="128"/>
    </row>
    <row r="22787" spans="179:183" x14ac:dyDescent="0.35">
      <c r="FW22787" s="128"/>
      <c r="FX22787" s="128"/>
      <c r="FY22787" s="129"/>
      <c r="GA22787" s="128"/>
    </row>
    <row r="22788" spans="179:183" x14ac:dyDescent="0.35">
      <c r="FW22788" s="128"/>
      <c r="FX22788" s="128"/>
      <c r="FY22788" s="129"/>
      <c r="GA22788" s="128"/>
    </row>
    <row r="22789" spans="179:183" x14ac:dyDescent="0.35">
      <c r="FW22789" s="128"/>
      <c r="FX22789" s="128"/>
      <c r="FY22789" s="129"/>
      <c r="GA22789" s="128"/>
    </row>
    <row r="22790" spans="179:183" x14ac:dyDescent="0.35">
      <c r="FW22790" s="128"/>
      <c r="FX22790" s="128"/>
      <c r="FY22790" s="129"/>
      <c r="GA22790" s="128"/>
    </row>
    <row r="22791" spans="179:183" x14ac:dyDescent="0.35">
      <c r="FW22791" s="128"/>
      <c r="FX22791" s="128"/>
      <c r="FY22791" s="129"/>
      <c r="GA22791" s="128"/>
    </row>
    <row r="22792" spans="179:183" x14ac:dyDescent="0.35">
      <c r="FW22792" s="128"/>
      <c r="FX22792" s="128"/>
      <c r="FY22792" s="129"/>
      <c r="GA22792" s="128"/>
    </row>
    <row r="22793" spans="179:183" x14ac:dyDescent="0.35">
      <c r="FW22793" s="128"/>
      <c r="FX22793" s="128"/>
      <c r="FY22793" s="129"/>
      <c r="GA22793" s="128"/>
    </row>
    <row r="22794" spans="179:183" x14ac:dyDescent="0.35">
      <c r="FW22794" s="128"/>
      <c r="FX22794" s="128"/>
      <c r="FY22794" s="129"/>
      <c r="GA22794" s="128"/>
    </row>
    <row r="22795" spans="179:183" x14ac:dyDescent="0.35">
      <c r="FW22795" s="128"/>
      <c r="FX22795" s="128"/>
      <c r="FY22795" s="129"/>
      <c r="GA22795" s="128"/>
    </row>
    <row r="22796" spans="179:183" x14ac:dyDescent="0.35">
      <c r="FW22796" s="128"/>
      <c r="FX22796" s="128"/>
      <c r="FY22796" s="129"/>
      <c r="GA22796" s="128"/>
    </row>
    <row r="22797" spans="179:183" x14ac:dyDescent="0.35">
      <c r="FW22797" s="128"/>
      <c r="FX22797" s="128"/>
      <c r="FY22797" s="129"/>
      <c r="GA22797" s="128"/>
    </row>
    <row r="22798" spans="179:183" x14ac:dyDescent="0.35">
      <c r="FW22798" s="128"/>
      <c r="FX22798" s="128"/>
      <c r="FY22798" s="129"/>
      <c r="GA22798" s="128"/>
    </row>
    <row r="22799" spans="179:183" x14ac:dyDescent="0.35">
      <c r="FW22799" s="128"/>
      <c r="FX22799" s="128"/>
      <c r="FY22799" s="129"/>
      <c r="GA22799" s="128"/>
    </row>
    <row r="22800" spans="179:183" x14ac:dyDescent="0.35">
      <c r="FW22800" s="128"/>
      <c r="FX22800" s="128"/>
      <c r="FY22800" s="129"/>
      <c r="GA22800" s="128"/>
    </row>
    <row r="22801" spans="179:183" x14ac:dyDescent="0.35">
      <c r="FW22801" s="128"/>
      <c r="FX22801" s="128"/>
      <c r="FY22801" s="129"/>
      <c r="GA22801" s="128"/>
    </row>
    <row r="22802" spans="179:183" x14ac:dyDescent="0.35">
      <c r="FW22802" s="128"/>
      <c r="FX22802" s="128"/>
      <c r="FY22802" s="129"/>
      <c r="GA22802" s="128"/>
    </row>
    <row r="22803" spans="179:183" x14ac:dyDescent="0.35">
      <c r="FW22803" s="128"/>
      <c r="FX22803" s="128"/>
      <c r="FY22803" s="129"/>
      <c r="GA22803" s="128"/>
    </row>
    <row r="22804" spans="179:183" x14ac:dyDescent="0.35">
      <c r="FW22804" s="128"/>
      <c r="FX22804" s="128"/>
      <c r="FY22804" s="129"/>
      <c r="GA22804" s="128"/>
    </row>
    <row r="22805" spans="179:183" x14ac:dyDescent="0.35">
      <c r="FW22805" s="128"/>
      <c r="FX22805" s="128"/>
      <c r="FY22805" s="129"/>
      <c r="GA22805" s="128"/>
    </row>
    <row r="22806" spans="179:183" x14ac:dyDescent="0.35">
      <c r="FW22806" s="128"/>
      <c r="FX22806" s="128"/>
      <c r="FY22806" s="129"/>
      <c r="GA22806" s="128"/>
    </row>
    <row r="22807" spans="179:183" x14ac:dyDescent="0.35">
      <c r="FW22807" s="128"/>
      <c r="FX22807" s="128"/>
      <c r="FY22807" s="129"/>
      <c r="GA22807" s="128"/>
    </row>
    <row r="22808" spans="179:183" x14ac:dyDescent="0.35">
      <c r="FW22808" s="128"/>
      <c r="FX22808" s="128"/>
      <c r="FY22808" s="129"/>
      <c r="GA22808" s="128"/>
    </row>
    <row r="22809" spans="179:183" x14ac:dyDescent="0.35">
      <c r="FW22809" s="128"/>
      <c r="FX22809" s="128"/>
      <c r="FY22809" s="129"/>
      <c r="GA22809" s="128"/>
    </row>
    <row r="22810" spans="179:183" x14ac:dyDescent="0.35">
      <c r="FW22810" s="128"/>
      <c r="FX22810" s="128"/>
      <c r="FY22810" s="129"/>
      <c r="GA22810" s="128"/>
    </row>
    <row r="22811" spans="179:183" x14ac:dyDescent="0.35">
      <c r="FW22811" s="128"/>
      <c r="FX22811" s="128"/>
      <c r="FY22811" s="129"/>
      <c r="GA22811" s="128"/>
    </row>
    <row r="22812" spans="179:183" x14ac:dyDescent="0.35">
      <c r="FW22812" s="128"/>
      <c r="FX22812" s="128"/>
      <c r="FY22812" s="129"/>
      <c r="GA22812" s="128"/>
    </row>
    <row r="22813" spans="179:183" x14ac:dyDescent="0.35">
      <c r="FW22813" s="128"/>
      <c r="FX22813" s="128"/>
      <c r="FY22813" s="129"/>
      <c r="GA22813" s="128"/>
    </row>
    <row r="22814" spans="179:183" x14ac:dyDescent="0.35">
      <c r="FW22814" s="128"/>
      <c r="FX22814" s="128"/>
      <c r="FY22814" s="129"/>
      <c r="GA22814" s="128"/>
    </row>
    <row r="22815" spans="179:183" x14ac:dyDescent="0.35">
      <c r="FW22815" s="128"/>
      <c r="FX22815" s="128"/>
      <c r="FY22815" s="129"/>
      <c r="GA22815" s="128"/>
    </row>
    <row r="22816" spans="179:183" x14ac:dyDescent="0.35">
      <c r="FW22816" s="128"/>
      <c r="FX22816" s="128"/>
      <c r="FY22816" s="129"/>
      <c r="GA22816" s="128"/>
    </row>
    <row r="22817" spans="179:183" x14ac:dyDescent="0.35">
      <c r="FW22817" s="128"/>
      <c r="FX22817" s="128"/>
      <c r="FY22817" s="129"/>
      <c r="GA22817" s="128"/>
    </row>
    <row r="22818" spans="179:183" x14ac:dyDescent="0.35">
      <c r="FW22818" s="128"/>
      <c r="FX22818" s="128"/>
      <c r="FY22818" s="129"/>
      <c r="GA22818" s="128"/>
    </row>
    <row r="22819" spans="179:183" x14ac:dyDescent="0.35">
      <c r="FW22819" s="128"/>
      <c r="FX22819" s="128"/>
      <c r="FY22819" s="129"/>
      <c r="GA22819" s="128"/>
    </row>
    <row r="22820" spans="179:183" x14ac:dyDescent="0.35">
      <c r="FW22820" s="128"/>
      <c r="FX22820" s="128"/>
      <c r="FY22820" s="129"/>
      <c r="GA22820" s="128"/>
    </row>
    <row r="22821" spans="179:183" x14ac:dyDescent="0.35">
      <c r="FW22821" s="128"/>
      <c r="FX22821" s="128"/>
      <c r="FY22821" s="129"/>
      <c r="GA22821" s="128"/>
    </row>
    <row r="22822" spans="179:183" x14ac:dyDescent="0.35">
      <c r="FW22822" s="128"/>
      <c r="FX22822" s="128"/>
      <c r="FY22822" s="129"/>
      <c r="GA22822" s="128"/>
    </row>
    <row r="22823" spans="179:183" x14ac:dyDescent="0.35">
      <c r="FW22823" s="128"/>
      <c r="FX22823" s="128"/>
      <c r="FY22823" s="129"/>
      <c r="GA22823" s="128"/>
    </row>
    <row r="22824" spans="179:183" x14ac:dyDescent="0.35">
      <c r="FW22824" s="128"/>
      <c r="FX22824" s="128"/>
      <c r="FY22824" s="129"/>
      <c r="GA22824" s="128"/>
    </row>
    <row r="22825" spans="179:183" x14ac:dyDescent="0.35">
      <c r="FW22825" s="128"/>
      <c r="FX22825" s="128"/>
      <c r="FY22825" s="129"/>
      <c r="GA22825" s="128"/>
    </row>
    <row r="22826" spans="179:183" x14ac:dyDescent="0.35">
      <c r="FW22826" s="128"/>
      <c r="FX22826" s="128"/>
      <c r="FY22826" s="129"/>
      <c r="GA22826" s="128"/>
    </row>
    <row r="22827" spans="179:183" x14ac:dyDescent="0.35">
      <c r="FW22827" s="128"/>
      <c r="FX22827" s="128"/>
      <c r="FY22827" s="129"/>
      <c r="GA22827" s="128"/>
    </row>
    <row r="22828" spans="179:183" x14ac:dyDescent="0.35">
      <c r="FW22828" s="128"/>
      <c r="FX22828" s="128"/>
      <c r="FY22828" s="129"/>
      <c r="GA22828" s="128"/>
    </row>
    <row r="22829" spans="179:183" x14ac:dyDescent="0.35">
      <c r="FW22829" s="128"/>
      <c r="FX22829" s="128"/>
      <c r="FY22829" s="129"/>
      <c r="GA22829" s="128"/>
    </row>
    <row r="22830" spans="179:183" x14ac:dyDescent="0.35">
      <c r="FW22830" s="128"/>
      <c r="FX22830" s="128"/>
      <c r="FY22830" s="129"/>
      <c r="GA22830" s="128"/>
    </row>
    <row r="22831" spans="179:183" x14ac:dyDescent="0.35">
      <c r="FW22831" s="128"/>
      <c r="FX22831" s="128"/>
      <c r="FY22831" s="129"/>
      <c r="GA22831" s="128"/>
    </row>
    <row r="22832" spans="179:183" x14ac:dyDescent="0.35">
      <c r="FW22832" s="128"/>
      <c r="FX22832" s="128"/>
      <c r="FY22832" s="129"/>
      <c r="GA22832" s="128"/>
    </row>
    <row r="22833" spans="179:183" x14ac:dyDescent="0.35">
      <c r="FW22833" s="128"/>
      <c r="FX22833" s="128"/>
      <c r="FY22833" s="129"/>
      <c r="GA22833" s="128"/>
    </row>
    <row r="22834" spans="179:183" x14ac:dyDescent="0.35">
      <c r="FW22834" s="128"/>
      <c r="FX22834" s="128"/>
      <c r="FY22834" s="129"/>
      <c r="GA22834" s="128"/>
    </row>
    <row r="22835" spans="179:183" x14ac:dyDescent="0.35">
      <c r="FW22835" s="128"/>
      <c r="FX22835" s="128"/>
      <c r="FY22835" s="129"/>
      <c r="GA22835" s="128"/>
    </row>
    <row r="22836" spans="179:183" x14ac:dyDescent="0.35">
      <c r="FW22836" s="128"/>
      <c r="FX22836" s="128"/>
      <c r="FY22836" s="129"/>
      <c r="GA22836" s="128"/>
    </row>
    <row r="22837" spans="179:183" x14ac:dyDescent="0.35">
      <c r="FW22837" s="128"/>
      <c r="FX22837" s="128"/>
      <c r="FY22837" s="129"/>
      <c r="GA22837" s="128"/>
    </row>
    <row r="22838" spans="179:183" x14ac:dyDescent="0.35">
      <c r="FW22838" s="128"/>
      <c r="FX22838" s="128"/>
      <c r="FY22838" s="129"/>
      <c r="GA22838" s="128"/>
    </row>
    <row r="22839" spans="179:183" x14ac:dyDescent="0.35">
      <c r="FW22839" s="128"/>
      <c r="FX22839" s="128"/>
      <c r="FY22839" s="129"/>
      <c r="GA22839" s="128"/>
    </row>
    <row r="22840" spans="179:183" x14ac:dyDescent="0.35">
      <c r="FW22840" s="128"/>
      <c r="FX22840" s="128"/>
      <c r="FY22840" s="129"/>
      <c r="GA22840" s="128"/>
    </row>
    <row r="22841" spans="179:183" x14ac:dyDescent="0.35">
      <c r="FW22841" s="128"/>
      <c r="FX22841" s="128"/>
      <c r="FY22841" s="129"/>
      <c r="GA22841" s="128"/>
    </row>
    <row r="22842" spans="179:183" x14ac:dyDescent="0.35">
      <c r="FW22842" s="128"/>
      <c r="FX22842" s="128"/>
      <c r="FY22842" s="129"/>
      <c r="GA22842" s="128"/>
    </row>
    <row r="22843" spans="179:183" x14ac:dyDescent="0.35">
      <c r="FW22843" s="128"/>
      <c r="FX22843" s="128"/>
      <c r="FY22843" s="129"/>
      <c r="GA22843" s="128"/>
    </row>
    <row r="22844" spans="179:183" x14ac:dyDescent="0.35">
      <c r="FW22844" s="128"/>
      <c r="FX22844" s="128"/>
      <c r="FY22844" s="129"/>
      <c r="GA22844" s="128"/>
    </row>
    <row r="22845" spans="179:183" x14ac:dyDescent="0.35">
      <c r="FW22845" s="128"/>
      <c r="FX22845" s="128"/>
      <c r="FY22845" s="129"/>
      <c r="GA22845" s="128"/>
    </row>
    <row r="22846" spans="179:183" x14ac:dyDescent="0.35">
      <c r="FW22846" s="128"/>
      <c r="FX22846" s="128"/>
      <c r="FY22846" s="129"/>
      <c r="GA22846" s="128"/>
    </row>
    <row r="22847" spans="179:183" x14ac:dyDescent="0.35">
      <c r="FW22847" s="128"/>
      <c r="FX22847" s="128"/>
      <c r="FY22847" s="129"/>
      <c r="GA22847" s="128"/>
    </row>
    <row r="22848" spans="179:183" x14ac:dyDescent="0.35">
      <c r="FW22848" s="128"/>
      <c r="FX22848" s="128"/>
      <c r="FY22848" s="129"/>
      <c r="GA22848" s="128"/>
    </row>
    <row r="22849" spans="179:183" x14ac:dyDescent="0.35">
      <c r="FW22849" s="128"/>
      <c r="FX22849" s="128"/>
      <c r="FY22849" s="129"/>
      <c r="GA22849" s="128"/>
    </row>
    <row r="22850" spans="179:183" x14ac:dyDescent="0.35">
      <c r="FW22850" s="128"/>
      <c r="FX22850" s="128"/>
      <c r="FY22850" s="129"/>
      <c r="GA22850" s="128"/>
    </row>
    <row r="22851" spans="179:183" x14ac:dyDescent="0.35">
      <c r="FW22851" s="128"/>
      <c r="FX22851" s="128"/>
      <c r="FY22851" s="129"/>
      <c r="GA22851" s="128"/>
    </row>
    <row r="22852" spans="179:183" x14ac:dyDescent="0.35">
      <c r="FW22852" s="128"/>
      <c r="FX22852" s="128"/>
      <c r="FY22852" s="129"/>
      <c r="GA22852" s="128"/>
    </row>
    <row r="22853" spans="179:183" x14ac:dyDescent="0.35">
      <c r="FW22853" s="128"/>
      <c r="FX22853" s="128"/>
      <c r="FY22853" s="129"/>
      <c r="GA22853" s="128"/>
    </row>
    <row r="22854" spans="179:183" x14ac:dyDescent="0.35">
      <c r="FW22854" s="128"/>
      <c r="FX22854" s="128"/>
      <c r="FY22854" s="129"/>
      <c r="GA22854" s="128"/>
    </row>
    <row r="22855" spans="179:183" x14ac:dyDescent="0.35">
      <c r="FW22855" s="128"/>
      <c r="FX22855" s="128"/>
      <c r="FY22855" s="129"/>
      <c r="GA22855" s="128"/>
    </row>
    <row r="22856" spans="179:183" x14ac:dyDescent="0.35">
      <c r="FW22856" s="128"/>
      <c r="FX22856" s="128"/>
      <c r="FY22856" s="129"/>
      <c r="GA22856" s="128"/>
    </row>
    <row r="22857" spans="179:183" x14ac:dyDescent="0.35">
      <c r="FW22857" s="128"/>
      <c r="FX22857" s="128"/>
      <c r="FY22857" s="129"/>
      <c r="GA22857" s="128"/>
    </row>
    <row r="22858" spans="179:183" x14ac:dyDescent="0.35">
      <c r="FW22858" s="128"/>
      <c r="FX22858" s="128"/>
      <c r="FY22858" s="129"/>
      <c r="GA22858" s="128"/>
    </row>
    <row r="22859" spans="179:183" x14ac:dyDescent="0.35">
      <c r="FW22859" s="128"/>
      <c r="FX22859" s="128"/>
      <c r="FY22859" s="129"/>
      <c r="GA22859" s="128"/>
    </row>
    <row r="22860" spans="179:183" x14ac:dyDescent="0.35">
      <c r="FW22860" s="128"/>
      <c r="FX22860" s="128"/>
      <c r="FY22860" s="129"/>
      <c r="GA22860" s="128"/>
    </row>
    <row r="22861" spans="179:183" x14ac:dyDescent="0.35">
      <c r="FW22861" s="128"/>
      <c r="FX22861" s="128"/>
      <c r="FY22861" s="129"/>
      <c r="GA22861" s="128"/>
    </row>
    <row r="22862" spans="179:183" x14ac:dyDescent="0.35">
      <c r="FW22862" s="128"/>
      <c r="FX22862" s="128"/>
      <c r="FY22862" s="129"/>
      <c r="GA22862" s="128"/>
    </row>
    <row r="22863" spans="179:183" x14ac:dyDescent="0.35">
      <c r="FW22863" s="128"/>
      <c r="FX22863" s="128"/>
      <c r="FY22863" s="129"/>
      <c r="GA22863" s="128"/>
    </row>
    <row r="22864" spans="179:183" x14ac:dyDescent="0.35">
      <c r="FW22864" s="128"/>
      <c r="FX22864" s="128"/>
      <c r="FY22864" s="129"/>
      <c r="GA22864" s="128"/>
    </row>
    <row r="22865" spans="179:183" x14ac:dyDescent="0.35">
      <c r="FW22865" s="128"/>
      <c r="FX22865" s="128"/>
      <c r="FY22865" s="129"/>
      <c r="GA22865" s="128"/>
    </row>
    <row r="22866" spans="179:183" x14ac:dyDescent="0.35">
      <c r="FW22866" s="128"/>
      <c r="FX22866" s="128"/>
      <c r="FY22866" s="129"/>
      <c r="GA22866" s="128"/>
    </row>
    <row r="22867" spans="179:183" x14ac:dyDescent="0.35">
      <c r="FW22867" s="128"/>
      <c r="FX22867" s="128"/>
      <c r="FY22867" s="129"/>
      <c r="GA22867" s="128"/>
    </row>
    <row r="22868" spans="179:183" x14ac:dyDescent="0.35">
      <c r="FW22868" s="128"/>
      <c r="FX22868" s="128"/>
      <c r="FY22868" s="129"/>
      <c r="GA22868" s="128"/>
    </row>
    <row r="22869" spans="179:183" x14ac:dyDescent="0.35">
      <c r="FW22869" s="128"/>
      <c r="FX22869" s="128"/>
      <c r="FY22869" s="129"/>
      <c r="GA22869" s="128"/>
    </row>
    <row r="22870" spans="179:183" x14ac:dyDescent="0.35">
      <c r="FW22870" s="128"/>
      <c r="FX22870" s="128"/>
      <c r="FY22870" s="129"/>
      <c r="GA22870" s="128"/>
    </row>
    <row r="22871" spans="179:183" x14ac:dyDescent="0.35">
      <c r="FW22871" s="128"/>
      <c r="FX22871" s="128"/>
      <c r="FY22871" s="129"/>
      <c r="GA22871" s="128"/>
    </row>
    <row r="22872" spans="179:183" x14ac:dyDescent="0.35">
      <c r="FW22872" s="128"/>
      <c r="FX22872" s="128"/>
      <c r="FY22872" s="129"/>
      <c r="GA22872" s="128"/>
    </row>
    <row r="22873" spans="179:183" x14ac:dyDescent="0.35">
      <c r="FW22873" s="128"/>
      <c r="FX22873" s="128"/>
      <c r="FY22873" s="129"/>
      <c r="GA22873" s="128"/>
    </row>
    <row r="22874" spans="179:183" x14ac:dyDescent="0.35">
      <c r="FW22874" s="128"/>
      <c r="FX22874" s="128"/>
      <c r="FY22874" s="129"/>
      <c r="GA22874" s="128"/>
    </row>
    <row r="22875" spans="179:183" x14ac:dyDescent="0.35">
      <c r="FW22875" s="128"/>
      <c r="FX22875" s="128"/>
      <c r="FY22875" s="129"/>
      <c r="GA22875" s="128"/>
    </row>
    <row r="22876" spans="179:183" x14ac:dyDescent="0.35">
      <c r="FW22876" s="128"/>
      <c r="FX22876" s="128"/>
      <c r="FY22876" s="129"/>
      <c r="GA22876" s="128"/>
    </row>
    <row r="22877" spans="179:183" x14ac:dyDescent="0.35">
      <c r="FW22877" s="128"/>
      <c r="FX22877" s="128"/>
      <c r="FY22877" s="129"/>
      <c r="GA22877" s="128"/>
    </row>
    <row r="22878" spans="179:183" x14ac:dyDescent="0.35">
      <c r="FW22878" s="128"/>
      <c r="FX22878" s="128"/>
      <c r="FY22878" s="129"/>
      <c r="GA22878" s="128"/>
    </row>
    <row r="22879" spans="179:183" x14ac:dyDescent="0.35">
      <c r="FW22879" s="128"/>
      <c r="FX22879" s="128"/>
      <c r="FY22879" s="129"/>
      <c r="GA22879" s="128"/>
    </row>
    <row r="22880" spans="179:183" x14ac:dyDescent="0.35">
      <c r="FW22880" s="128"/>
      <c r="FX22880" s="128"/>
      <c r="FY22880" s="129"/>
      <c r="GA22880" s="128"/>
    </row>
    <row r="22881" spans="179:183" x14ac:dyDescent="0.35">
      <c r="FW22881" s="128"/>
      <c r="FX22881" s="128"/>
      <c r="FY22881" s="129"/>
      <c r="GA22881" s="128"/>
    </row>
    <row r="22882" spans="179:183" x14ac:dyDescent="0.35">
      <c r="FW22882" s="128"/>
      <c r="FX22882" s="128"/>
      <c r="FY22882" s="129"/>
      <c r="GA22882" s="128"/>
    </row>
    <row r="22883" spans="179:183" x14ac:dyDescent="0.35">
      <c r="FW22883" s="128"/>
      <c r="FX22883" s="128"/>
      <c r="FY22883" s="129"/>
      <c r="GA22883" s="128"/>
    </row>
    <row r="22884" spans="179:183" x14ac:dyDescent="0.35">
      <c r="FW22884" s="128"/>
      <c r="FX22884" s="128"/>
      <c r="FY22884" s="129"/>
      <c r="GA22884" s="128"/>
    </row>
    <row r="22885" spans="179:183" x14ac:dyDescent="0.35">
      <c r="FW22885" s="128"/>
      <c r="FX22885" s="128"/>
      <c r="FY22885" s="129"/>
      <c r="GA22885" s="128"/>
    </row>
    <row r="22886" spans="179:183" x14ac:dyDescent="0.35">
      <c r="FW22886" s="128"/>
      <c r="FX22886" s="128"/>
      <c r="FY22886" s="129"/>
      <c r="GA22886" s="128"/>
    </row>
    <row r="22887" spans="179:183" x14ac:dyDescent="0.35">
      <c r="FW22887" s="128"/>
      <c r="FX22887" s="128"/>
      <c r="FY22887" s="129"/>
      <c r="GA22887" s="128"/>
    </row>
    <row r="22888" spans="179:183" x14ac:dyDescent="0.35">
      <c r="FW22888" s="128"/>
      <c r="FX22888" s="128"/>
      <c r="FY22888" s="129"/>
      <c r="GA22888" s="128"/>
    </row>
    <row r="22889" spans="179:183" x14ac:dyDescent="0.35">
      <c r="FW22889" s="128"/>
      <c r="FX22889" s="128"/>
      <c r="FY22889" s="129"/>
      <c r="GA22889" s="128"/>
    </row>
    <row r="22890" spans="179:183" x14ac:dyDescent="0.35">
      <c r="FW22890" s="128"/>
      <c r="FX22890" s="128"/>
      <c r="FY22890" s="129"/>
      <c r="GA22890" s="128"/>
    </row>
    <row r="22891" spans="179:183" x14ac:dyDescent="0.35">
      <c r="FW22891" s="128"/>
      <c r="FX22891" s="128"/>
      <c r="FY22891" s="129"/>
      <c r="GA22891" s="128"/>
    </row>
    <row r="22892" spans="179:183" x14ac:dyDescent="0.35">
      <c r="FW22892" s="128"/>
      <c r="FX22892" s="128"/>
      <c r="FY22892" s="129"/>
      <c r="GA22892" s="128"/>
    </row>
    <row r="22893" spans="179:183" x14ac:dyDescent="0.35">
      <c r="FW22893" s="128"/>
      <c r="FX22893" s="128"/>
      <c r="FY22893" s="129"/>
      <c r="GA22893" s="128"/>
    </row>
    <row r="22894" spans="179:183" x14ac:dyDescent="0.35">
      <c r="FW22894" s="128"/>
      <c r="FX22894" s="128"/>
      <c r="FY22894" s="129"/>
      <c r="GA22894" s="128"/>
    </row>
    <row r="22895" spans="179:183" x14ac:dyDescent="0.35">
      <c r="FW22895" s="128"/>
      <c r="FX22895" s="128"/>
      <c r="FY22895" s="129"/>
      <c r="GA22895" s="128"/>
    </row>
    <row r="22896" spans="179:183" x14ac:dyDescent="0.35">
      <c r="FW22896" s="128"/>
      <c r="FX22896" s="128"/>
      <c r="FY22896" s="129"/>
      <c r="GA22896" s="128"/>
    </row>
    <row r="22897" spans="179:183" x14ac:dyDescent="0.35">
      <c r="FW22897" s="128"/>
      <c r="FX22897" s="128"/>
      <c r="FY22897" s="129"/>
      <c r="GA22897" s="128"/>
    </row>
    <row r="22898" spans="179:183" x14ac:dyDescent="0.35">
      <c r="FW22898" s="128"/>
      <c r="FX22898" s="128"/>
      <c r="FY22898" s="129"/>
      <c r="GA22898" s="128"/>
    </row>
    <row r="22899" spans="179:183" x14ac:dyDescent="0.35">
      <c r="FW22899" s="128"/>
      <c r="FX22899" s="128"/>
      <c r="FY22899" s="129"/>
      <c r="GA22899" s="128"/>
    </row>
    <row r="22900" spans="179:183" x14ac:dyDescent="0.35">
      <c r="FW22900" s="128"/>
      <c r="FX22900" s="128"/>
      <c r="FY22900" s="129"/>
      <c r="GA22900" s="128"/>
    </row>
    <row r="22901" spans="179:183" x14ac:dyDescent="0.35">
      <c r="FW22901" s="128"/>
      <c r="FX22901" s="128"/>
      <c r="FY22901" s="129"/>
      <c r="GA22901" s="128"/>
    </row>
    <row r="22902" spans="179:183" x14ac:dyDescent="0.35">
      <c r="FW22902" s="128"/>
      <c r="FX22902" s="128"/>
      <c r="FY22902" s="129"/>
      <c r="GA22902" s="128"/>
    </row>
    <row r="22903" spans="179:183" x14ac:dyDescent="0.35">
      <c r="FW22903" s="128"/>
      <c r="FX22903" s="128"/>
      <c r="FY22903" s="129"/>
      <c r="GA22903" s="128"/>
    </row>
    <row r="22904" spans="179:183" x14ac:dyDescent="0.35">
      <c r="FW22904" s="128"/>
      <c r="FX22904" s="128"/>
      <c r="FY22904" s="129"/>
      <c r="GA22904" s="128"/>
    </row>
    <row r="22905" spans="179:183" x14ac:dyDescent="0.35">
      <c r="FW22905" s="128"/>
      <c r="FX22905" s="128"/>
      <c r="FY22905" s="129"/>
      <c r="GA22905" s="128"/>
    </row>
    <row r="22906" spans="179:183" x14ac:dyDescent="0.35">
      <c r="FW22906" s="128"/>
      <c r="FX22906" s="128"/>
      <c r="FY22906" s="129"/>
      <c r="GA22906" s="128"/>
    </row>
    <row r="22907" spans="179:183" x14ac:dyDescent="0.35">
      <c r="FW22907" s="128"/>
      <c r="FX22907" s="128"/>
      <c r="FY22907" s="129"/>
      <c r="GA22907" s="128"/>
    </row>
    <row r="22908" spans="179:183" x14ac:dyDescent="0.35">
      <c r="FW22908" s="128"/>
      <c r="FX22908" s="128"/>
      <c r="FY22908" s="129"/>
      <c r="GA22908" s="128"/>
    </row>
    <row r="22909" spans="179:183" x14ac:dyDescent="0.35">
      <c r="FW22909" s="128"/>
      <c r="FX22909" s="128"/>
      <c r="FY22909" s="129"/>
      <c r="GA22909" s="128"/>
    </row>
    <row r="22910" spans="179:183" x14ac:dyDescent="0.35">
      <c r="FW22910" s="128"/>
      <c r="FX22910" s="128"/>
      <c r="FY22910" s="129"/>
      <c r="GA22910" s="128"/>
    </row>
    <row r="22911" spans="179:183" x14ac:dyDescent="0.35">
      <c r="FW22911" s="128"/>
      <c r="FX22911" s="128"/>
      <c r="FY22911" s="129"/>
      <c r="GA22911" s="128"/>
    </row>
    <row r="22912" spans="179:183" x14ac:dyDescent="0.35">
      <c r="FW22912" s="128"/>
      <c r="FX22912" s="128"/>
      <c r="FY22912" s="129"/>
      <c r="GA22912" s="128"/>
    </row>
    <row r="22913" spans="179:183" x14ac:dyDescent="0.35">
      <c r="FW22913" s="128"/>
      <c r="FX22913" s="128"/>
      <c r="FY22913" s="129"/>
      <c r="GA22913" s="128"/>
    </row>
    <row r="22914" spans="179:183" x14ac:dyDescent="0.35">
      <c r="FW22914" s="128"/>
      <c r="FX22914" s="128"/>
      <c r="FY22914" s="129"/>
      <c r="GA22914" s="128"/>
    </row>
    <row r="22915" spans="179:183" x14ac:dyDescent="0.35">
      <c r="FW22915" s="128"/>
      <c r="FX22915" s="128"/>
      <c r="FY22915" s="129"/>
      <c r="GA22915" s="128"/>
    </row>
    <row r="22916" spans="179:183" x14ac:dyDescent="0.35">
      <c r="FW22916" s="128"/>
      <c r="FX22916" s="128"/>
      <c r="FY22916" s="129"/>
      <c r="GA22916" s="128"/>
    </row>
    <row r="22917" spans="179:183" x14ac:dyDescent="0.35">
      <c r="FW22917" s="128"/>
      <c r="FX22917" s="128"/>
      <c r="FY22917" s="129"/>
      <c r="GA22917" s="128"/>
    </row>
    <row r="22918" spans="179:183" x14ac:dyDescent="0.35">
      <c r="FW22918" s="128"/>
      <c r="FX22918" s="128"/>
      <c r="FY22918" s="129"/>
      <c r="GA22918" s="128"/>
    </row>
    <row r="22919" spans="179:183" x14ac:dyDescent="0.35">
      <c r="FW22919" s="128"/>
      <c r="FX22919" s="128"/>
      <c r="FY22919" s="129"/>
      <c r="GA22919" s="128"/>
    </row>
    <row r="22920" spans="179:183" x14ac:dyDescent="0.35">
      <c r="FW22920" s="128"/>
      <c r="FX22920" s="128"/>
      <c r="FY22920" s="129"/>
      <c r="GA22920" s="128"/>
    </row>
    <row r="22921" spans="179:183" x14ac:dyDescent="0.35">
      <c r="FW22921" s="128"/>
      <c r="FX22921" s="128"/>
      <c r="FY22921" s="129"/>
      <c r="GA22921" s="128"/>
    </row>
    <row r="22922" spans="179:183" x14ac:dyDescent="0.35">
      <c r="FW22922" s="128"/>
      <c r="FX22922" s="128"/>
      <c r="FY22922" s="129"/>
      <c r="GA22922" s="128"/>
    </row>
    <row r="22923" spans="179:183" x14ac:dyDescent="0.35">
      <c r="FW22923" s="128"/>
      <c r="FX22923" s="128"/>
      <c r="FY22923" s="129"/>
      <c r="GA22923" s="128"/>
    </row>
    <row r="22924" spans="179:183" x14ac:dyDescent="0.35">
      <c r="FW22924" s="128"/>
      <c r="FX22924" s="128"/>
      <c r="FY22924" s="129"/>
      <c r="GA22924" s="128"/>
    </row>
    <row r="22925" spans="179:183" x14ac:dyDescent="0.35">
      <c r="FW22925" s="128"/>
      <c r="FX22925" s="128"/>
      <c r="FY22925" s="129"/>
      <c r="GA22925" s="128"/>
    </row>
    <row r="22926" spans="179:183" x14ac:dyDescent="0.35">
      <c r="FW22926" s="128"/>
      <c r="FX22926" s="128"/>
      <c r="FY22926" s="129"/>
      <c r="GA22926" s="128"/>
    </row>
    <row r="22927" spans="179:183" x14ac:dyDescent="0.35">
      <c r="FW22927" s="128"/>
      <c r="FX22927" s="128"/>
      <c r="FY22927" s="129"/>
      <c r="GA22927" s="128"/>
    </row>
    <row r="22928" spans="179:183" x14ac:dyDescent="0.35">
      <c r="FW22928" s="128"/>
      <c r="FX22928" s="128"/>
      <c r="FY22928" s="129"/>
      <c r="GA22928" s="128"/>
    </row>
    <row r="22929" spans="179:183" x14ac:dyDescent="0.35">
      <c r="FW22929" s="128"/>
      <c r="FX22929" s="128"/>
      <c r="FY22929" s="129"/>
      <c r="GA22929" s="128"/>
    </row>
    <row r="22930" spans="179:183" x14ac:dyDescent="0.35">
      <c r="FW22930" s="128"/>
      <c r="FX22930" s="128"/>
      <c r="FY22930" s="129"/>
      <c r="GA22930" s="128"/>
    </row>
    <row r="22931" spans="179:183" x14ac:dyDescent="0.35">
      <c r="FW22931" s="128"/>
      <c r="FX22931" s="128"/>
      <c r="FY22931" s="129"/>
      <c r="GA22931" s="128"/>
    </row>
    <row r="22932" spans="179:183" x14ac:dyDescent="0.35">
      <c r="FW22932" s="128"/>
      <c r="FX22932" s="128"/>
      <c r="FY22932" s="129"/>
      <c r="GA22932" s="128"/>
    </row>
    <row r="22933" spans="179:183" x14ac:dyDescent="0.35">
      <c r="FW22933" s="128"/>
      <c r="FX22933" s="128"/>
      <c r="FY22933" s="129"/>
      <c r="GA22933" s="128"/>
    </row>
    <row r="22934" spans="179:183" x14ac:dyDescent="0.35">
      <c r="FW22934" s="128"/>
      <c r="FX22934" s="128"/>
      <c r="FY22934" s="129"/>
      <c r="GA22934" s="128"/>
    </row>
    <row r="22935" spans="179:183" x14ac:dyDescent="0.35">
      <c r="FW22935" s="128"/>
      <c r="FX22935" s="128"/>
      <c r="FY22935" s="129"/>
      <c r="GA22935" s="128"/>
    </row>
    <row r="22936" spans="179:183" x14ac:dyDescent="0.35">
      <c r="FW22936" s="128"/>
      <c r="FX22936" s="128"/>
      <c r="FY22936" s="129"/>
      <c r="GA22936" s="128"/>
    </row>
    <row r="22937" spans="179:183" x14ac:dyDescent="0.35">
      <c r="FW22937" s="128"/>
      <c r="FX22937" s="128"/>
      <c r="FY22937" s="129"/>
      <c r="GA22937" s="128"/>
    </row>
    <row r="22938" spans="179:183" x14ac:dyDescent="0.35">
      <c r="FW22938" s="128"/>
      <c r="FX22938" s="128"/>
      <c r="FY22938" s="129"/>
      <c r="GA22938" s="128"/>
    </row>
    <row r="22939" spans="179:183" x14ac:dyDescent="0.35">
      <c r="FW22939" s="128"/>
      <c r="FX22939" s="128"/>
      <c r="FY22939" s="129"/>
      <c r="GA22939" s="128"/>
    </row>
    <row r="22940" spans="179:183" x14ac:dyDescent="0.35">
      <c r="FW22940" s="128"/>
      <c r="FX22940" s="128"/>
      <c r="FY22940" s="129"/>
      <c r="GA22940" s="128"/>
    </row>
    <row r="22941" spans="179:183" x14ac:dyDescent="0.35">
      <c r="FW22941" s="128"/>
      <c r="FX22941" s="128"/>
      <c r="FY22941" s="129"/>
      <c r="GA22941" s="128"/>
    </row>
    <row r="22942" spans="179:183" x14ac:dyDescent="0.35">
      <c r="FW22942" s="128"/>
      <c r="FX22942" s="128"/>
      <c r="FY22942" s="129"/>
      <c r="GA22942" s="128"/>
    </row>
    <row r="22943" spans="179:183" x14ac:dyDescent="0.35">
      <c r="FW22943" s="128"/>
      <c r="FX22943" s="128"/>
      <c r="FY22943" s="129"/>
      <c r="GA22943" s="128"/>
    </row>
    <row r="22944" spans="179:183" x14ac:dyDescent="0.35">
      <c r="FW22944" s="128"/>
      <c r="FX22944" s="128"/>
      <c r="FY22944" s="129"/>
      <c r="GA22944" s="128"/>
    </row>
    <row r="22945" spans="179:183" x14ac:dyDescent="0.35">
      <c r="FW22945" s="128"/>
      <c r="FX22945" s="128"/>
      <c r="FY22945" s="129"/>
      <c r="GA22945" s="128"/>
    </row>
    <row r="22946" spans="179:183" x14ac:dyDescent="0.35">
      <c r="FW22946" s="128"/>
      <c r="FX22946" s="128"/>
      <c r="FY22946" s="129"/>
      <c r="GA22946" s="128"/>
    </row>
    <row r="22947" spans="179:183" x14ac:dyDescent="0.35">
      <c r="FW22947" s="128"/>
      <c r="FX22947" s="128"/>
      <c r="FY22947" s="129"/>
      <c r="GA22947" s="128"/>
    </row>
    <row r="22948" spans="179:183" x14ac:dyDescent="0.35">
      <c r="FW22948" s="128"/>
      <c r="FX22948" s="128"/>
      <c r="FY22948" s="129"/>
      <c r="GA22948" s="128"/>
    </row>
    <row r="22949" spans="179:183" x14ac:dyDescent="0.35">
      <c r="FW22949" s="128"/>
      <c r="FX22949" s="128"/>
      <c r="FY22949" s="129"/>
      <c r="GA22949" s="128"/>
    </row>
    <row r="22950" spans="179:183" x14ac:dyDescent="0.35">
      <c r="FW22950" s="128"/>
      <c r="FX22950" s="128"/>
      <c r="FY22950" s="129"/>
      <c r="GA22950" s="128"/>
    </row>
    <row r="22951" spans="179:183" x14ac:dyDescent="0.35">
      <c r="FW22951" s="128"/>
      <c r="FX22951" s="128"/>
      <c r="FY22951" s="129"/>
      <c r="GA22951" s="128"/>
    </row>
    <row r="22952" spans="179:183" x14ac:dyDescent="0.35">
      <c r="FW22952" s="128"/>
      <c r="FX22952" s="128"/>
      <c r="FY22952" s="129"/>
      <c r="GA22952" s="128"/>
    </row>
    <row r="22953" spans="179:183" x14ac:dyDescent="0.35">
      <c r="FW22953" s="128"/>
      <c r="FX22953" s="128"/>
      <c r="FY22953" s="129"/>
      <c r="GA22953" s="128"/>
    </row>
    <row r="22954" spans="179:183" x14ac:dyDescent="0.35">
      <c r="FW22954" s="128"/>
      <c r="FX22954" s="128"/>
      <c r="FY22954" s="129"/>
      <c r="GA22954" s="128"/>
    </row>
    <row r="22955" spans="179:183" x14ac:dyDescent="0.35">
      <c r="FW22955" s="128"/>
      <c r="FX22955" s="128"/>
      <c r="FY22955" s="129"/>
      <c r="GA22955" s="128"/>
    </row>
    <row r="22956" spans="179:183" x14ac:dyDescent="0.35">
      <c r="FW22956" s="128"/>
      <c r="FX22956" s="128"/>
      <c r="FY22956" s="129"/>
      <c r="GA22956" s="128"/>
    </row>
    <row r="22957" spans="179:183" x14ac:dyDescent="0.35">
      <c r="FW22957" s="128"/>
      <c r="FX22957" s="128"/>
      <c r="FY22957" s="129"/>
      <c r="GA22957" s="128"/>
    </row>
    <row r="22958" spans="179:183" x14ac:dyDescent="0.35">
      <c r="FW22958" s="128"/>
      <c r="FX22958" s="128"/>
      <c r="FY22958" s="129"/>
      <c r="GA22958" s="128"/>
    </row>
    <row r="22959" spans="179:183" x14ac:dyDescent="0.35">
      <c r="FW22959" s="128"/>
      <c r="FX22959" s="128"/>
      <c r="FY22959" s="129"/>
      <c r="GA22959" s="128"/>
    </row>
    <row r="22960" spans="179:183" x14ac:dyDescent="0.35">
      <c r="FW22960" s="128"/>
      <c r="FX22960" s="128"/>
      <c r="FY22960" s="129"/>
      <c r="GA22960" s="128"/>
    </row>
    <row r="22961" spans="179:183" x14ac:dyDescent="0.35">
      <c r="FW22961" s="128"/>
      <c r="FX22961" s="128"/>
      <c r="FY22961" s="129"/>
      <c r="GA22961" s="128"/>
    </row>
    <row r="22962" spans="179:183" x14ac:dyDescent="0.35">
      <c r="FW22962" s="128"/>
      <c r="FX22962" s="128"/>
      <c r="FY22962" s="129"/>
      <c r="GA22962" s="128"/>
    </row>
    <row r="22963" spans="179:183" x14ac:dyDescent="0.35">
      <c r="FW22963" s="128"/>
      <c r="FX22963" s="128"/>
      <c r="FY22963" s="129"/>
      <c r="GA22963" s="128"/>
    </row>
    <row r="22964" spans="179:183" x14ac:dyDescent="0.35">
      <c r="FW22964" s="128"/>
      <c r="FX22964" s="128"/>
      <c r="FY22964" s="129"/>
      <c r="GA22964" s="128"/>
    </row>
    <row r="22965" spans="179:183" x14ac:dyDescent="0.35">
      <c r="FW22965" s="128"/>
      <c r="FX22965" s="128"/>
      <c r="FY22965" s="129"/>
      <c r="GA22965" s="128"/>
    </row>
    <row r="22966" spans="179:183" x14ac:dyDescent="0.35">
      <c r="FW22966" s="128"/>
      <c r="FX22966" s="128"/>
      <c r="FY22966" s="129"/>
      <c r="GA22966" s="128"/>
    </row>
    <row r="22967" spans="179:183" x14ac:dyDescent="0.35">
      <c r="FW22967" s="128"/>
      <c r="FX22967" s="128"/>
      <c r="FY22967" s="129"/>
      <c r="GA22967" s="128"/>
    </row>
    <row r="22968" spans="179:183" x14ac:dyDescent="0.35">
      <c r="FW22968" s="128"/>
      <c r="FX22968" s="128"/>
      <c r="FY22968" s="129"/>
      <c r="GA22968" s="128"/>
    </row>
    <row r="22969" spans="179:183" x14ac:dyDescent="0.35">
      <c r="FW22969" s="128"/>
      <c r="FX22969" s="128"/>
      <c r="FY22969" s="129"/>
      <c r="GA22969" s="128"/>
    </row>
    <row r="22970" spans="179:183" x14ac:dyDescent="0.35">
      <c r="FW22970" s="128"/>
      <c r="FX22970" s="128"/>
      <c r="FY22970" s="129"/>
      <c r="GA22970" s="128"/>
    </row>
    <row r="22971" spans="179:183" x14ac:dyDescent="0.35">
      <c r="FW22971" s="128"/>
      <c r="FX22971" s="128"/>
      <c r="FY22971" s="129"/>
      <c r="GA22971" s="128"/>
    </row>
    <row r="22972" spans="179:183" x14ac:dyDescent="0.35">
      <c r="FW22972" s="128"/>
      <c r="FX22972" s="128"/>
      <c r="FY22972" s="129"/>
      <c r="GA22972" s="128"/>
    </row>
    <row r="22973" spans="179:183" x14ac:dyDescent="0.35">
      <c r="FW22973" s="128"/>
      <c r="FX22973" s="128"/>
      <c r="FY22973" s="129"/>
      <c r="GA22973" s="128"/>
    </row>
    <row r="22974" spans="179:183" x14ac:dyDescent="0.35">
      <c r="FW22974" s="128"/>
      <c r="FX22974" s="128"/>
      <c r="FY22974" s="129"/>
      <c r="GA22974" s="128"/>
    </row>
    <row r="22975" spans="179:183" x14ac:dyDescent="0.35">
      <c r="FW22975" s="128"/>
      <c r="FX22975" s="128"/>
      <c r="FY22975" s="129"/>
      <c r="GA22975" s="128"/>
    </row>
    <row r="22976" spans="179:183" x14ac:dyDescent="0.35">
      <c r="FW22976" s="128"/>
      <c r="FX22976" s="128"/>
      <c r="FY22976" s="129"/>
      <c r="GA22976" s="128"/>
    </row>
    <row r="22977" spans="179:183" x14ac:dyDescent="0.35">
      <c r="FW22977" s="128"/>
      <c r="FX22977" s="128"/>
      <c r="FY22977" s="129"/>
      <c r="GA22977" s="128"/>
    </row>
    <row r="22978" spans="179:183" x14ac:dyDescent="0.35">
      <c r="FW22978" s="128"/>
      <c r="FX22978" s="128"/>
      <c r="FY22978" s="129"/>
      <c r="GA22978" s="128"/>
    </row>
    <row r="22979" spans="179:183" x14ac:dyDescent="0.35">
      <c r="FW22979" s="128"/>
      <c r="FX22979" s="128"/>
      <c r="FY22979" s="129"/>
      <c r="GA22979" s="128"/>
    </row>
    <row r="22980" spans="179:183" x14ac:dyDescent="0.35">
      <c r="FW22980" s="128"/>
      <c r="FX22980" s="128"/>
      <c r="FY22980" s="129"/>
      <c r="GA22980" s="128"/>
    </row>
    <row r="22981" spans="179:183" x14ac:dyDescent="0.35">
      <c r="FW22981" s="128"/>
      <c r="FX22981" s="128"/>
      <c r="FY22981" s="129"/>
      <c r="GA22981" s="128"/>
    </row>
    <row r="22982" spans="179:183" x14ac:dyDescent="0.35">
      <c r="FW22982" s="128"/>
      <c r="FX22982" s="128"/>
      <c r="FY22982" s="129"/>
      <c r="GA22982" s="128"/>
    </row>
    <row r="22983" spans="179:183" x14ac:dyDescent="0.35">
      <c r="FW22983" s="128"/>
      <c r="FX22983" s="128"/>
      <c r="FY22983" s="129"/>
      <c r="GA22983" s="128"/>
    </row>
    <row r="22984" spans="179:183" x14ac:dyDescent="0.35">
      <c r="FW22984" s="128"/>
      <c r="FX22984" s="128"/>
      <c r="FY22984" s="129"/>
      <c r="GA22984" s="128"/>
    </row>
    <row r="22985" spans="179:183" x14ac:dyDescent="0.35">
      <c r="FW22985" s="128"/>
      <c r="FX22985" s="128"/>
      <c r="FY22985" s="129"/>
      <c r="GA22985" s="128"/>
    </row>
    <row r="22986" spans="179:183" x14ac:dyDescent="0.35">
      <c r="FW22986" s="128"/>
      <c r="FX22986" s="128"/>
      <c r="FY22986" s="129"/>
      <c r="GA22986" s="128"/>
    </row>
    <row r="22987" spans="179:183" x14ac:dyDescent="0.35">
      <c r="FW22987" s="128"/>
      <c r="FX22987" s="128"/>
      <c r="FY22987" s="129"/>
      <c r="GA22987" s="128"/>
    </row>
    <row r="22988" spans="179:183" x14ac:dyDescent="0.35">
      <c r="FW22988" s="128"/>
      <c r="FX22988" s="128"/>
      <c r="FY22988" s="129"/>
      <c r="GA22988" s="128"/>
    </row>
    <row r="22989" spans="179:183" x14ac:dyDescent="0.35">
      <c r="FW22989" s="128"/>
      <c r="FX22989" s="128"/>
      <c r="FY22989" s="129"/>
      <c r="GA22989" s="128"/>
    </row>
    <row r="22990" spans="179:183" x14ac:dyDescent="0.35">
      <c r="FW22990" s="128"/>
      <c r="FX22990" s="128"/>
      <c r="FY22990" s="129"/>
      <c r="GA22990" s="128"/>
    </row>
    <row r="22991" spans="179:183" x14ac:dyDescent="0.35">
      <c r="FW22991" s="128"/>
      <c r="FX22991" s="128"/>
      <c r="FY22991" s="129"/>
      <c r="GA22991" s="128"/>
    </row>
    <row r="22992" spans="179:183" x14ac:dyDescent="0.35">
      <c r="FW22992" s="128"/>
      <c r="FX22992" s="128"/>
      <c r="FY22992" s="129"/>
      <c r="GA22992" s="128"/>
    </row>
    <row r="22993" spans="179:183" x14ac:dyDescent="0.35">
      <c r="FW22993" s="128"/>
      <c r="FX22993" s="128"/>
      <c r="FY22993" s="129"/>
      <c r="GA22993" s="128"/>
    </row>
    <row r="22994" spans="179:183" x14ac:dyDescent="0.35">
      <c r="FW22994" s="128"/>
      <c r="FX22994" s="128"/>
      <c r="FY22994" s="129"/>
      <c r="GA22994" s="128"/>
    </row>
    <row r="22995" spans="179:183" x14ac:dyDescent="0.35">
      <c r="FW22995" s="128"/>
      <c r="FX22995" s="128"/>
      <c r="FY22995" s="129"/>
      <c r="GA22995" s="128"/>
    </row>
    <row r="22996" spans="179:183" x14ac:dyDescent="0.35">
      <c r="FW22996" s="128"/>
      <c r="FX22996" s="128"/>
      <c r="FY22996" s="129"/>
      <c r="GA22996" s="128"/>
    </row>
    <row r="22997" spans="179:183" x14ac:dyDescent="0.35">
      <c r="FW22997" s="128"/>
      <c r="FX22997" s="128"/>
      <c r="FY22997" s="129"/>
      <c r="GA22997" s="128"/>
    </row>
    <row r="22998" spans="179:183" x14ac:dyDescent="0.35">
      <c r="FW22998" s="128"/>
      <c r="FX22998" s="128"/>
      <c r="FY22998" s="129"/>
      <c r="GA22998" s="128"/>
    </row>
    <row r="22999" spans="179:183" x14ac:dyDescent="0.35">
      <c r="FW22999" s="128"/>
      <c r="FX22999" s="128"/>
      <c r="FY22999" s="129"/>
      <c r="GA22999" s="128"/>
    </row>
    <row r="23000" spans="179:183" x14ac:dyDescent="0.35">
      <c r="FW23000" s="128"/>
      <c r="FX23000" s="128"/>
      <c r="FY23000" s="129"/>
      <c r="GA23000" s="128"/>
    </row>
    <row r="23001" spans="179:183" x14ac:dyDescent="0.35">
      <c r="FW23001" s="128"/>
      <c r="FX23001" s="128"/>
      <c r="FY23001" s="129"/>
      <c r="GA23001" s="128"/>
    </row>
    <row r="23002" spans="179:183" x14ac:dyDescent="0.35">
      <c r="FW23002" s="128"/>
      <c r="FX23002" s="128"/>
      <c r="FY23002" s="129"/>
      <c r="GA23002" s="128"/>
    </row>
    <row r="23003" spans="179:183" x14ac:dyDescent="0.35">
      <c r="FW23003" s="128"/>
      <c r="FX23003" s="128"/>
      <c r="FY23003" s="129"/>
      <c r="GA23003" s="128"/>
    </row>
    <row r="23004" spans="179:183" x14ac:dyDescent="0.35">
      <c r="FW23004" s="128"/>
      <c r="FX23004" s="128"/>
      <c r="FY23004" s="129"/>
      <c r="GA23004" s="128"/>
    </row>
    <row r="23005" spans="179:183" x14ac:dyDescent="0.35">
      <c r="FW23005" s="128"/>
      <c r="FX23005" s="128"/>
      <c r="FY23005" s="129"/>
      <c r="GA23005" s="128"/>
    </row>
    <row r="23006" spans="179:183" x14ac:dyDescent="0.35">
      <c r="FW23006" s="128"/>
      <c r="FX23006" s="128"/>
      <c r="FY23006" s="129"/>
      <c r="GA23006" s="128"/>
    </row>
    <row r="23007" spans="179:183" x14ac:dyDescent="0.35">
      <c r="FW23007" s="128"/>
      <c r="FX23007" s="128"/>
      <c r="FY23007" s="129"/>
      <c r="GA23007" s="128"/>
    </row>
    <row r="23008" spans="179:183" x14ac:dyDescent="0.35">
      <c r="FW23008" s="128"/>
      <c r="FX23008" s="128"/>
      <c r="FY23008" s="129"/>
      <c r="GA23008" s="128"/>
    </row>
    <row r="23009" spans="179:183" x14ac:dyDescent="0.35">
      <c r="FW23009" s="128"/>
      <c r="FX23009" s="128"/>
      <c r="FY23009" s="129"/>
      <c r="GA23009" s="128"/>
    </row>
    <row r="23010" spans="179:183" x14ac:dyDescent="0.35">
      <c r="FW23010" s="128"/>
      <c r="FX23010" s="128"/>
      <c r="FY23010" s="129"/>
      <c r="GA23010" s="128"/>
    </row>
    <row r="23011" spans="179:183" x14ac:dyDescent="0.35">
      <c r="FW23011" s="128"/>
      <c r="FX23011" s="128"/>
      <c r="FY23011" s="129"/>
      <c r="GA23011" s="128"/>
    </row>
    <row r="23012" spans="179:183" x14ac:dyDescent="0.35">
      <c r="FW23012" s="128"/>
      <c r="FX23012" s="128"/>
      <c r="FY23012" s="129"/>
      <c r="GA23012" s="128"/>
    </row>
    <row r="23013" spans="179:183" x14ac:dyDescent="0.35">
      <c r="FW23013" s="128"/>
      <c r="FX23013" s="128"/>
      <c r="FY23013" s="129"/>
      <c r="GA23013" s="128"/>
    </row>
    <row r="23014" spans="179:183" x14ac:dyDescent="0.35">
      <c r="FW23014" s="128"/>
      <c r="FX23014" s="128"/>
      <c r="FY23014" s="129"/>
      <c r="GA23014" s="128"/>
    </row>
    <row r="23015" spans="179:183" x14ac:dyDescent="0.35">
      <c r="FW23015" s="128"/>
      <c r="FX23015" s="128"/>
      <c r="FY23015" s="129"/>
      <c r="GA23015" s="128"/>
    </row>
    <row r="23016" spans="179:183" x14ac:dyDescent="0.35">
      <c r="FW23016" s="128"/>
      <c r="FX23016" s="128"/>
      <c r="FY23016" s="129"/>
      <c r="GA23016" s="128"/>
    </row>
    <row r="23017" spans="179:183" x14ac:dyDescent="0.35">
      <c r="FW23017" s="128"/>
      <c r="FX23017" s="128"/>
      <c r="FY23017" s="129"/>
      <c r="GA23017" s="128"/>
    </row>
    <row r="23018" spans="179:183" x14ac:dyDescent="0.35">
      <c r="FW23018" s="128"/>
      <c r="FX23018" s="128"/>
      <c r="FY23018" s="129"/>
      <c r="GA23018" s="128"/>
    </row>
    <row r="23019" spans="179:183" x14ac:dyDescent="0.35">
      <c r="FW23019" s="128"/>
      <c r="FX23019" s="128"/>
      <c r="FY23019" s="129"/>
      <c r="GA23019" s="128"/>
    </row>
    <row r="23020" spans="179:183" x14ac:dyDescent="0.35">
      <c r="FW23020" s="128"/>
      <c r="FX23020" s="128"/>
      <c r="FY23020" s="129"/>
      <c r="GA23020" s="128"/>
    </row>
    <row r="23021" spans="179:183" x14ac:dyDescent="0.35">
      <c r="FW23021" s="128"/>
      <c r="FX23021" s="128"/>
      <c r="FY23021" s="129"/>
      <c r="GA23021" s="128"/>
    </row>
    <row r="23022" spans="179:183" x14ac:dyDescent="0.35">
      <c r="FW23022" s="128"/>
      <c r="FX23022" s="128"/>
      <c r="FY23022" s="129"/>
      <c r="GA23022" s="128"/>
    </row>
    <row r="23023" spans="179:183" x14ac:dyDescent="0.35">
      <c r="FW23023" s="128"/>
      <c r="FX23023" s="128"/>
      <c r="FY23023" s="129"/>
      <c r="GA23023" s="128"/>
    </row>
    <row r="23024" spans="179:183" x14ac:dyDescent="0.35">
      <c r="FW23024" s="128"/>
      <c r="FX23024" s="128"/>
      <c r="FY23024" s="129"/>
      <c r="GA23024" s="128"/>
    </row>
    <row r="23025" spans="179:183" x14ac:dyDescent="0.35">
      <c r="FW23025" s="128"/>
      <c r="FX23025" s="128"/>
      <c r="FY23025" s="129"/>
      <c r="GA23025" s="128"/>
    </row>
    <row r="23026" spans="179:183" x14ac:dyDescent="0.35">
      <c r="FW23026" s="128"/>
      <c r="FX23026" s="128"/>
      <c r="FY23026" s="129"/>
      <c r="GA23026" s="128"/>
    </row>
    <row r="23027" spans="179:183" x14ac:dyDescent="0.35">
      <c r="FW23027" s="128"/>
      <c r="FX23027" s="128"/>
      <c r="FY23027" s="129"/>
      <c r="GA23027" s="128"/>
    </row>
    <row r="23028" spans="179:183" x14ac:dyDescent="0.35">
      <c r="FW23028" s="128"/>
      <c r="FX23028" s="128"/>
      <c r="FY23028" s="129"/>
      <c r="GA23028" s="128"/>
    </row>
    <row r="23029" spans="179:183" x14ac:dyDescent="0.35">
      <c r="FW23029" s="128"/>
      <c r="FX23029" s="128"/>
      <c r="FY23029" s="129"/>
      <c r="GA23029" s="128"/>
    </row>
    <row r="23030" spans="179:183" x14ac:dyDescent="0.35">
      <c r="FW23030" s="128"/>
      <c r="FX23030" s="128"/>
      <c r="FY23030" s="129"/>
      <c r="GA23030" s="128"/>
    </row>
    <row r="23031" spans="179:183" x14ac:dyDescent="0.35">
      <c r="FW23031" s="128"/>
      <c r="FX23031" s="128"/>
      <c r="FY23031" s="129"/>
      <c r="GA23031" s="128"/>
    </row>
    <row r="23032" spans="179:183" x14ac:dyDescent="0.35">
      <c r="FW23032" s="128"/>
      <c r="FX23032" s="128"/>
      <c r="FY23032" s="129"/>
      <c r="GA23032" s="128"/>
    </row>
    <row r="23033" spans="179:183" x14ac:dyDescent="0.35">
      <c r="FW23033" s="128"/>
      <c r="FX23033" s="128"/>
      <c r="FY23033" s="129"/>
      <c r="GA23033" s="128"/>
    </row>
    <row r="23034" spans="179:183" x14ac:dyDescent="0.35">
      <c r="FW23034" s="128"/>
      <c r="FX23034" s="128"/>
      <c r="FY23034" s="129"/>
      <c r="GA23034" s="128"/>
    </row>
    <row r="23035" spans="179:183" x14ac:dyDescent="0.35">
      <c r="FW23035" s="128"/>
      <c r="FX23035" s="128"/>
      <c r="FY23035" s="129"/>
      <c r="GA23035" s="128"/>
    </row>
    <row r="23036" spans="179:183" x14ac:dyDescent="0.35">
      <c r="FW23036" s="128"/>
      <c r="FX23036" s="128"/>
      <c r="FY23036" s="129"/>
      <c r="GA23036" s="128"/>
    </row>
    <row r="23037" spans="179:183" x14ac:dyDescent="0.35">
      <c r="FW23037" s="128"/>
      <c r="FX23037" s="128"/>
      <c r="FY23037" s="129"/>
      <c r="GA23037" s="128"/>
    </row>
    <row r="23038" spans="179:183" x14ac:dyDescent="0.35">
      <c r="FW23038" s="128"/>
      <c r="FX23038" s="128"/>
      <c r="FY23038" s="129"/>
      <c r="GA23038" s="128"/>
    </row>
    <row r="23039" spans="179:183" x14ac:dyDescent="0.35">
      <c r="FW23039" s="128"/>
      <c r="FX23039" s="128"/>
      <c r="FY23039" s="129"/>
      <c r="GA23039" s="128"/>
    </row>
    <row r="23040" spans="179:183" x14ac:dyDescent="0.35">
      <c r="FW23040" s="128"/>
      <c r="FX23040" s="128"/>
      <c r="FY23040" s="129"/>
      <c r="GA23040" s="128"/>
    </row>
    <row r="23041" spans="179:183" x14ac:dyDescent="0.35">
      <c r="FW23041" s="128"/>
      <c r="FX23041" s="128"/>
      <c r="FY23041" s="129"/>
      <c r="GA23041" s="128"/>
    </row>
    <row r="23042" spans="179:183" x14ac:dyDescent="0.35">
      <c r="FW23042" s="128"/>
      <c r="FX23042" s="128"/>
      <c r="FY23042" s="129"/>
      <c r="GA23042" s="128"/>
    </row>
    <row r="23043" spans="179:183" x14ac:dyDescent="0.35">
      <c r="FW23043" s="128"/>
      <c r="FX23043" s="128"/>
      <c r="FY23043" s="129"/>
      <c r="GA23043" s="128"/>
    </row>
    <row r="23044" spans="179:183" x14ac:dyDescent="0.35">
      <c r="FW23044" s="128"/>
      <c r="FX23044" s="128"/>
      <c r="FY23044" s="129"/>
      <c r="GA23044" s="128"/>
    </row>
    <row r="23045" spans="179:183" x14ac:dyDescent="0.35">
      <c r="FW23045" s="128"/>
      <c r="FX23045" s="128"/>
      <c r="FY23045" s="129"/>
      <c r="GA23045" s="128"/>
    </row>
    <row r="23046" spans="179:183" x14ac:dyDescent="0.35">
      <c r="FW23046" s="128"/>
      <c r="FX23046" s="128"/>
      <c r="FY23046" s="129"/>
      <c r="GA23046" s="128"/>
    </row>
    <row r="23047" spans="179:183" x14ac:dyDescent="0.35">
      <c r="FW23047" s="128"/>
      <c r="FX23047" s="128"/>
      <c r="FY23047" s="129"/>
      <c r="GA23047" s="128"/>
    </row>
    <row r="23048" spans="179:183" x14ac:dyDescent="0.35">
      <c r="FW23048" s="128"/>
      <c r="FX23048" s="128"/>
      <c r="FY23048" s="129"/>
      <c r="GA23048" s="128"/>
    </row>
    <row r="23049" spans="179:183" x14ac:dyDescent="0.35">
      <c r="FW23049" s="128"/>
      <c r="FX23049" s="128"/>
      <c r="FY23049" s="129"/>
      <c r="GA23049" s="128"/>
    </row>
    <row r="23050" spans="179:183" x14ac:dyDescent="0.35">
      <c r="FW23050" s="128"/>
      <c r="FX23050" s="128"/>
      <c r="FY23050" s="129"/>
      <c r="GA23050" s="128"/>
    </row>
    <row r="23051" spans="179:183" x14ac:dyDescent="0.35">
      <c r="FW23051" s="128"/>
      <c r="FX23051" s="128"/>
      <c r="FY23051" s="129"/>
      <c r="GA23051" s="128"/>
    </row>
    <row r="23052" spans="179:183" x14ac:dyDescent="0.35">
      <c r="FW23052" s="128"/>
      <c r="FX23052" s="128"/>
      <c r="FY23052" s="129"/>
      <c r="GA23052" s="128"/>
    </row>
    <row r="23053" spans="179:183" x14ac:dyDescent="0.35">
      <c r="FW23053" s="128"/>
      <c r="FX23053" s="128"/>
      <c r="FY23053" s="129"/>
      <c r="GA23053" s="128"/>
    </row>
    <row r="23054" spans="179:183" x14ac:dyDescent="0.35">
      <c r="FW23054" s="128"/>
      <c r="FX23054" s="128"/>
      <c r="FY23054" s="129"/>
      <c r="GA23054" s="128"/>
    </row>
    <row r="23055" spans="179:183" x14ac:dyDescent="0.35">
      <c r="FW23055" s="128"/>
      <c r="FX23055" s="128"/>
      <c r="FY23055" s="129"/>
      <c r="GA23055" s="128"/>
    </row>
    <row r="23056" spans="179:183" x14ac:dyDescent="0.35">
      <c r="FW23056" s="128"/>
      <c r="FX23056" s="128"/>
      <c r="FY23056" s="129"/>
      <c r="GA23056" s="128"/>
    </row>
    <row r="23057" spans="179:183" x14ac:dyDescent="0.35">
      <c r="FW23057" s="128"/>
      <c r="FX23057" s="128"/>
      <c r="FY23057" s="129"/>
      <c r="GA23057" s="128"/>
    </row>
    <row r="23058" spans="179:183" x14ac:dyDescent="0.35">
      <c r="FW23058" s="128"/>
      <c r="FX23058" s="128"/>
      <c r="FY23058" s="129"/>
      <c r="GA23058" s="128"/>
    </row>
    <row r="23059" spans="179:183" x14ac:dyDescent="0.35">
      <c r="FW23059" s="128"/>
      <c r="FX23059" s="128"/>
      <c r="FY23059" s="129"/>
      <c r="GA23059" s="128"/>
    </row>
    <row r="23060" spans="179:183" x14ac:dyDescent="0.35">
      <c r="FW23060" s="128"/>
      <c r="FX23060" s="128"/>
      <c r="FY23060" s="129"/>
      <c r="GA23060" s="128"/>
    </row>
    <row r="23061" spans="179:183" x14ac:dyDescent="0.35">
      <c r="FW23061" s="128"/>
      <c r="FX23061" s="128"/>
      <c r="FY23061" s="129"/>
      <c r="GA23061" s="128"/>
    </row>
    <row r="23062" spans="179:183" x14ac:dyDescent="0.35">
      <c r="FW23062" s="128"/>
      <c r="FX23062" s="128"/>
      <c r="FY23062" s="129"/>
      <c r="GA23062" s="128"/>
    </row>
    <row r="23063" spans="179:183" x14ac:dyDescent="0.35">
      <c r="FW23063" s="128"/>
      <c r="FX23063" s="128"/>
      <c r="FY23063" s="129"/>
      <c r="GA23063" s="128"/>
    </row>
    <row r="23064" spans="179:183" x14ac:dyDescent="0.35">
      <c r="FW23064" s="128"/>
      <c r="FX23064" s="128"/>
      <c r="FY23064" s="129"/>
      <c r="GA23064" s="128"/>
    </row>
    <row r="23065" spans="179:183" x14ac:dyDescent="0.35">
      <c r="FW23065" s="128"/>
      <c r="FX23065" s="128"/>
      <c r="FY23065" s="129"/>
      <c r="GA23065" s="128"/>
    </row>
    <row r="23066" spans="179:183" x14ac:dyDescent="0.35">
      <c r="FW23066" s="128"/>
      <c r="FX23066" s="128"/>
      <c r="FY23066" s="129"/>
      <c r="GA23066" s="128"/>
    </row>
    <row r="23067" spans="179:183" x14ac:dyDescent="0.35">
      <c r="FW23067" s="128"/>
      <c r="FX23067" s="128"/>
      <c r="FY23067" s="129"/>
      <c r="GA23067" s="128"/>
    </row>
    <row r="23068" spans="179:183" x14ac:dyDescent="0.35">
      <c r="FW23068" s="128"/>
      <c r="FX23068" s="128"/>
      <c r="FY23068" s="129"/>
      <c r="GA23068" s="128"/>
    </row>
    <row r="23069" spans="179:183" x14ac:dyDescent="0.35">
      <c r="FW23069" s="128"/>
      <c r="FX23069" s="128"/>
      <c r="FY23069" s="129"/>
      <c r="GA23069" s="128"/>
    </row>
    <row r="23070" spans="179:183" x14ac:dyDescent="0.35">
      <c r="FW23070" s="128"/>
      <c r="FX23070" s="128"/>
      <c r="FY23070" s="129"/>
      <c r="GA23070" s="128"/>
    </row>
    <row r="23071" spans="179:183" x14ac:dyDescent="0.35">
      <c r="FW23071" s="128"/>
      <c r="FX23071" s="128"/>
      <c r="FY23071" s="129"/>
      <c r="GA23071" s="128"/>
    </row>
    <row r="23072" spans="179:183" x14ac:dyDescent="0.35">
      <c r="FW23072" s="128"/>
      <c r="FX23072" s="128"/>
      <c r="FY23072" s="129"/>
      <c r="GA23072" s="128"/>
    </row>
    <row r="23073" spans="179:183" x14ac:dyDescent="0.35">
      <c r="FW23073" s="128"/>
      <c r="FX23073" s="128"/>
      <c r="FY23073" s="129"/>
      <c r="GA23073" s="128"/>
    </row>
    <row r="23074" spans="179:183" x14ac:dyDescent="0.35">
      <c r="FW23074" s="128"/>
      <c r="FX23074" s="128"/>
      <c r="FY23074" s="129"/>
      <c r="GA23074" s="128"/>
    </row>
    <row r="23075" spans="179:183" x14ac:dyDescent="0.35">
      <c r="FW23075" s="128"/>
      <c r="FX23075" s="128"/>
      <c r="FY23075" s="129"/>
      <c r="GA23075" s="128"/>
    </row>
    <row r="23076" spans="179:183" x14ac:dyDescent="0.35">
      <c r="FW23076" s="128"/>
      <c r="FX23076" s="128"/>
      <c r="FY23076" s="129"/>
      <c r="GA23076" s="128"/>
    </row>
    <row r="23077" spans="179:183" x14ac:dyDescent="0.35">
      <c r="FW23077" s="128"/>
      <c r="FX23077" s="128"/>
      <c r="FY23077" s="129"/>
      <c r="GA23077" s="128"/>
    </row>
    <row r="23078" spans="179:183" x14ac:dyDescent="0.35">
      <c r="FW23078" s="128"/>
      <c r="FX23078" s="128"/>
      <c r="FY23078" s="129"/>
      <c r="GA23078" s="128"/>
    </row>
    <row r="23079" spans="179:183" x14ac:dyDescent="0.35">
      <c r="FW23079" s="128"/>
      <c r="FX23079" s="128"/>
      <c r="FY23079" s="129"/>
      <c r="GA23079" s="128"/>
    </row>
    <row r="23080" spans="179:183" x14ac:dyDescent="0.35">
      <c r="FW23080" s="128"/>
      <c r="FX23080" s="128"/>
      <c r="FY23080" s="129"/>
      <c r="GA23080" s="128"/>
    </row>
    <row r="23081" spans="179:183" x14ac:dyDescent="0.35">
      <c r="FW23081" s="128"/>
      <c r="FX23081" s="128"/>
      <c r="FY23081" s="129"/>
      <c r="GA23081" s="128"/>
    </row>
    <row r="23082" spans="179:183" x14ac:dyDescent="0.35">
      <c r="FW23082" s="128"/>
      <c r="FX23082" s="128"/>
      <c r="FY23082" s="129"/>
      <c r="GA23082" s="128"/>
    </row>
    <row r="23083" spans="179:183" x14ac:dyDescent="0.35">
      <c r="FW23083" s="128"/>
      <c r="FX23083" s="128"/>
      <c r="FY23083" s="129"/>
      <c r="GA23083" s="128"/>
    </row>
    <row r="23084" spans="179:183" x14ac:dyDescent="0.35">
      <c r="FW23084" s="128"/>
      <c r="FX23084" s="128"/>
      <c r="FY23084" s="129"/>
      <c r="GA23084" s="128"/>
    </row>
    <row r="23085" spans="179:183" x14ac:dyDescent="0.35">
      <c r="FW23085" s="128"/>
      <c r="FX23085" s="128"/>
      <c r="FY23085" s="129"/>
      <c r="GA23085" s="128"/>
    </row>
    <row r="23086" spans="179:183" x14ac:dyDescent="0.35">
      <c r="FW23086" s="128"/>
      <c r="FX23086" s="128"/>
      <c r="FY23086" s="129"/>
      <c r="GA23086" s="128"/>
    </row>
    <row r="23087" spans="179:183" x14ac:dyDescent="0.35">
      <c r="FW23087" s="128"/>
      <c r="FX23087" s="128"/>
      <c r="FY23087" s="129"/>
      <c r="GA23087" s="128"/>
    </row>
    <row r="23088" spans="179:183" x14ac:dyDescent="0.35">
      <c r="FW23088" s="128"/>
      <c r="FX23088" s="128"/>
      <c r="FY23088" s="129"/>
      <c r="GA23088" s="128"/>
    </row>
    <row r="23089" spans="179:183" x14ac:dyDescent="0.35">
      <c r="FW23089" s="128"/>
      <c r="FX23089" s="128"/>
      <c r="FY23089" s="129"/>
      <c r="GA23089" s="128"/>
    </row>
    <row r="23090" spans="179:183" x14ac:dyDescent="0.35">
      <c r="FW23090" s="128"/>
      <c r="FX23090" s="128"/>
      <c r="FY23090" s="129"/>
      <c r="GA23090" s="128"/>
    </row>
    <row r="23091" spans="179:183" x14ac:dyDescent="0.35">
      <c r="FW23091" s="128"/>
      <c r="FX23091" s="128"/>
      <c r="FY23091" s="129"/>
      <c r="GA23091" s="128"/>
    </row>
    <row r="23092" spans="179:183" x14ac:dyDescent="0.35">
      <c r="FW23092" s="128"/>
      <c r="FX23092" s="128"/>
      <c r="FY23092" s="129"/>
      <c r="GA23092" s="128"/>
    </row>
    <row r="23093" spans="179:183" x14ac:dyDescent="0.35">
      <c r="FW23093" s="128"/>
      <c r="FX23093" s="128"/>
      <c r="FY23093" s="129"/>
      <c r="GA23093" s="128"/>
    </row>
    <row r="23094" spans="179:183" x14ac:dyDescent="0.35">
      <c r="FW23094" s="128"/>
      <c r="FX23094" s="128"/>
      <c r="FY23094" s="129"/>
      <c r="GA23094" s="128"/>
    </row>
    <row r="23095" spans="179:183" x14ac:dyDescent="0.35">
      <c r="FW23095" s="128"/>
      <c r="FX23095" s="128"/>
      <c r="FY23095" s="129"/>
      <c r="GA23095" s="128"/>
    </row>
    <row r="23096" spans="179:183" x14ac:dyDescent="0.35">
      <c r="FW23096" s="128"/>
      <c r="FX23096" s="128"/>
      <c r="FY23096" s="129"/>
      <c r="GA23096" s="128"/>
    </row>
    <row r="23097" spans="179:183" x14ac:dyDescent="0.35">
      <c r="FW23097" s="128"/>
      <c r="FX23097" s="128"/>
      <c r="FY23097" s="129"/>
      <c r="GA23097" s="128"/>
    </row>
    <row r="23098" spans="179:183" x14ac:dyDescent="0.35">
      <c r="FW23098" s="128"/>
      <c r="FX23098" s="128"/>
      <c r="FY23098" s="129"/>
      <c r="GA23098" s="128"/>
    </row>
    <row r="23099" spans="179:183" x14ac:dyDescent="0.35">
      <c r="FW23099" s="128"/>
      <c r="FX23099" s="128"/>
      <c r="FY23099" s="129"/>
      <c r="GA23099" s="128"/>
    </row>
    <row r="23100" spans="179:183" x14ac:dyDescent="0.35">
      <c r="FW23100" s="128"/>
      <c r="FX23100" s="128"/>
      <c r="FY23100" s="129"/>
      <c r="GA23100" s="128"/>
    </row>
    <row r="23101" spans="179:183" x14ac:dyDescent="0.35">
      <c r="FW23101" s="128"/>
      <c r="FX23101" s="128"/>
      <c r="FY23101" s="129"/>
      <c r="GA23101" s="128"/>
    </row>
    <row r="23102" spans="179:183" x14ac:dyDescent="0.35">
      <c r="FW23102" s="128"/>
      <c r="FX23102" s="128"/>
      <c r="FY23102" s="129"/>
      <c r="GA23102" s="128"/>
    </row>
    <row r="23103" spans="179:183" x14ac:dyDescent="0.35">
      <c r="FW23103" s="128"/>
      <c r="FX23103" s="128"/>
      <c r="FY23103" s="129"/>
      <c r="GA23103" s="128"/>
    </row>
    <row r="23104" spans="179:183" x14ac:dyDescent="0.35">
      <c r="FW23104" s="128"/>
      <c r="FX23104" s="128"/>
      <c r="FY23104" s="129"/>
      <c r="GA23104" s="128"/>
    </row>
    <row r="23105" spans="179:183" x14ac:dyDescent="0.35">
      <c r="FW23105" s="128"/>
      <c r="FX23105" s="128"/>
      <c r="FY23105" s="129"/>
      <c r="GA23105" s="128"/>
    </row>
    <row r="23106" spans="179:183" x14ac:dyDescent="0.35">
      <c r="FW23106" s="128"/>
      <c r="FX23106" s="128"/>
      <c r="FY23106" s="129"/>
      <c r="GA23106" s="128"/>
    </row>
    <row r="23107" spans="179:183" x14ac:dyDescent="0.35">
      <c r="FW23107" s="128"/>
      <c r="FX23107" s="128"/>
      <c r="FY23107" s="129"/>
      <c r="GA23107" s="128"/>
    </row>
    <row r="23108" spans="179:183" x14ac:dyDescent="0.35">
      <c r="FW23108" s="128"/>
      <c r="FX23108" s="128"/>
      <c r="FY23108" s="129"/>
      <c r="GA23108" s="128"/>
    </row>
    <row r="23109" spans="179:183" x14ac:dyDescent="0.35">
      <c r="FW23109" s="128"/>
      <c r="FX23109" s="128"/>
      <c r="FY23109" s="129"/>
      <c r="GA23109" s="128"/>
    </row>
    <row r="23110" spans="179:183" x14ac:dyDescent="0.35">
      <c r="FW23110" s="128"/>
      <c r="FX23110" s="128"/>
      <c r="FY23110" s="129"/>
      <c r="GA23110" s="128"/>
    </row>
    <row r="23111" spans="179:183" x14ac:dyDescent="0.35">
      <c r="FW23111" s="128"/>
      <c r="FX23111" s="128"/>
      <c r="FY23111" s="129"/>
      <c r="GA23111" s="128"/>
    </row>
    <row r="23112" spans="179:183" x14ac:dyDescent="0.35">
      <c r="FW23112" s="128"/>
      <c r="FX23112" s="128"/>
      <c r="FY23112" s="129"/>
      <c r="GA23112" s="128"/>
    </row>
    <row r="23113" spans="179:183" x14ac:dyDescent="0.35">
      <c r="FW23113" s="128"/>
      <c r="FX23113" s="128"/>
      <c r="FY23113" s="129"/>
      <c r="GA23113" s="128"/>
    </row>
    <row r="23114" spans="179:183" x14ac:dyDescent="0.35">
      <c r="FW23114" s="128"/>
      <c r="FX23114" s="128"/>
      <c r="FY23114" s="129"/>
      <c r="GA23114" s="128"/>
    </row>
    <row r="23115" spans="179:183" x14ac:dyDescent="0.35">
      <c r="FW23115" s="128"/>
      <c r="FX23115" s="128"/>
      <c r="FY23115" s="129"/>
      <c r="GA23115" s="128"/>
    </row>
    <row r="23116" spans="179:183" x14ac:dyDescent="0.35">
      <c r="FW23116" s="128"/>
      <c r="FX23116" s="128"/>
      <c r="FY23116" s="129"/>
      <c r="GA23116" s="128"/>
    </row>
    <row r="23117" spans="179:183" x14ac:dyDescent="0.35">
      <c r="FW23117" s="128"/>
      <c r="FX23117" s="128"/>
      <c r="FY23117" s="129"/>
      <c r="GA23117" s="128"/>
    </row>
    <row r="23118" spans="179:183" x14ac:dyDescent="0.35">
      <c r="FW23118" s="128"/>
      <c r="FX23118" s="128"/>
      <c r="FY23118" s="129"/>
      <c r="GA23118" s="128"/>
    </row>
    <row r="23119" spans="179:183" x14ac:dyDescent="0.35">
      <c r="FW23119" s="128"/>
      <c r="FX23119" s="128"/>
      <c r="FY23119" s="129"/>
      <c r="GA23119" s="128"/>
    </row>
    <row r="23120" spans="179:183" x14ac:dyDescent="0.35">
      <c r="FW23120" s="128"/>
      <c r="FX23120" s="128"/>
      <c r="FY23120" s="129"/>
      <c r="GA23120" s="128"/>
    </row>
    <row r="23121" spans="179:183" x14ac:dyDescent="0.35">
      <c r="FW23121" s="128"/>
      <c r="FX23121" s="128"/>
      <c r="FY23121" s="129"/>
      <c r="GA23121" s="128"/>
    </row>
    <row r="23122" spans="179:183" x14ac:dyDescent="0.35">
      <c r="FW23122" s="128"/>
      <c r="FX23122" s="128"/>
      <c r="FY23122" s="129"/>
      <c r="GA23122" s="128"/>
    </row>
    <row r="23123" spans="179:183" x14ac:dyDescent="0.35">
      <c r="FW23123" s="128"/>
      <c r="FX23123" s="128"/>
      <c r="FY23123" s="129"/>
      <c r="GA23123" s="128"/>
    </row>
    <row r="23124" spans="179:183" x14ac:dyDescent="0.35">
      <c r="FW23124" s="128"/>
      <c r="FX23124" s="128"/>
      <c r="FY23124" s="129"/>
      <c r="GA23124" s="128"/>
    </row>
    <row r="23125" spans="179:183" x14ac:dyDescent="0.35">
      <c r="FW23125" s="128"/>
      <c r="FX23125" s="128"/>
      <c r="FY23125" s="129"/>
      <c r="GA23125" s="128"/>
    </row>
    <row r="23126" spans="179:183" x14ac:dyDescent="0.35">
      <c r="FW23126" s="128"/>
      <c r="FX23126" s="128"/>
      <c r="FY23126" s="129"/>
      <c r="GA23126" s="128"/>
    </row>
    <row r="23127" spans="179:183" x14ac:dyDescent="0.35">
      <c r="FW23127" s="128"/>
      <c r="FX23127" s="128"/>
      <c r="FY23127" s="129"/>
      <c r="GA23127" s="128"/>
    </row>
    <row r="23128" spans="179:183" x14ac:dyDescent="0.35">
      <c r="FW23128" s="128"/>
      <c r="FX23128" s="128"/>
      <c r="FY23128" s="129"/>
      <c r="GA23128" s="128"/>
    </row>
    <row r="23129" spans="179:183" x14ac:dyDescent="0.35">
      <c r="FW23129" s="128"/>
      <c r="FX23129" s="128"/>
      <c r="FY23129" s="129"/>
      <c r="GA23129" s="128"/>
    </row>
    <row r="23130" spans="179:183" x14ac:dyDescent="0.35">
      <c r="FW23130" s="128"/>
      <c r="FX23130" s="128"/>
      <c r="FY23130" s="129"/>
      <c r="GA23130" s="128"/>
    </row>
    <row r="23131" spans="179:183" x14ac:dyDescent="0.35">
      <c r="FW23131" s="128"/>
      <c r="FX23131" s="128"/>
      <c r="FY23131" s="129"/>
      <c r="GA23131" s="128"/>
    </row>
    <row r="23132" spans="179:183" x14ac:dyDescent="0.35">
      <c r="FW23132" s="128"/>
      <c r="FX23132" s="128"/>
      <c r="FY23132" s="129"/>
      <c r="GA23132" s="128"/>
    </row>
    <row r="23133" spans="179:183" x14ac:dyDescent="0.35">
      <c r="FW23133" s="128"/>
      <c r="FX23133" s="128"/>
      <c r="FY23133" s="129"/>
      <c r="GA23133" s="128"/>
    </row>
    <row r="23134" spans="179:183" x14ac:dyDescent="0.35">
      <c r="FW23134" s="128"/>
      <c r="FX23134" s="128"/>
      <c r="FY23134" s="129"/>
      <c r="GA23134" s="128"/>
    </row>
    <row r="23135" spans="179:183" x14ac:dyDescent="0.35">
      <c r="FW23135" s="128"/>
      <c r="FX23135" s="128"/>
      <c r="FY23135" s="129"/>
      <c r="GA23135" s="128"/>
    </row>
    <row r="23136" spans="179:183" x14ac:dyDescent="0.35">
      <c r="FW23136" s="128"/>
      <c r="FX23136" s="128"/>
      <c r="FY23136" s="129"/>
      <c r="GA23136" s="128"/>
    </row>
    <row r="23137" spans="179:183" x14ac:dyDescent="0.35">
      <c r="FW23137" s="128"/>
      <c r="FX23137" s="128"/>
      <c r="FY23137" s="129"/>
      <c r="GA23137" s="128"/>
    </row>
    <row r="23138" spans="179:183" x14ac:dyDescent="0.35">
      <c r="FW23138" s="128"/>
      <c r="FX23138" s="128"/>
      <c r="FY23138" s="129"/>
      <c r="GA23138" s="128"/>
    </row>
    <row r="23139" spans="179:183" x14ac:dyDescent="0.35">
      <c r="FW23139" s="128"/>
      <c r="FX23139" s="128"/>
      <c r="FY23139" s="129"/>
      <c r="GA23139" s="128"/>
    </row>
    <row r="23140" spans="179:183" x14ac:dyDescent="0.35">
      <c r="FW23140" s="128"/>
      <c r="FX23140" s="128"/>
      <c r="FY23140" s="129"/>
      <c r="GA23140" s="128"/>
    </row>
    <row r="23141" spans="179:183" x14ac:dyDescent="0.35">
      <c r="FW23141" s="128"/>
      <c r="FX23141" s="128"/>
      <c r="FY23141" s="129"/>
      <c r="GA23141" s="128"/>
    </row>
    <row r="23142" spans="179:183" x14ac:dyDescent="0.35">
      <c r="FW23142" s="128"/>
      <c r="FX23142" s="128"/>
      <c r="FY23142" s="129"/>
      <c r="GA23142" s="128"/>
    </row>
    <row r="23143" spans="179:183" x14ac:dyDescent="0.35">
      <c r="FW23143" s="128"/>
      <c r="FX23143" s="128"/>
      <c r="FY23143" s="129"/>
      <c r="GA23143" s="128"/>
    </row>
    <row r="23144" spans="179:183" x14ac:dyDescent="0.35">
      <c r="FW23144" s="128"/>
      <c r="FX23144" s="128"/>
      <c r="FY23144" s="129"/>
      <c r="GA23144" s="128"/>
    </row>
    <row r="23145" spans="179:183" x14ac:dyDescent="0.35">
      <c r="FW23145" s="128"/>
      <c r="FX23145" s="128"/>
      <c r="FY23145" s="129"/>
      <c r="GA23145" s="128"/>
    </row>
    <row r="23146" spans="179:183" x14ac:dyDescent="0.35">
      <c r="FW23146" s="128"/>
      <c r="FX23146" s="128"/>
      <c r="FY23146" s="129"/>
      <c r="GA23146" s="128"/>
    </row>
    <row r="23147" spans="179:183" x14ac:dyDescent="0.35">
      <c r="FW23147" s="128"/>
      <c r="FX23147" s="128"/>
      <c r="FY23147" s="129"/>
      <c r="GA23147" s="128"/>
    </row>
    <row r="23148" spans="179:183" x14ac:dyDescent="0.35">
      <c r="FW23148" s="128"/>
      <c r="FX23148" s="128"/>
      <c r="FY23148" s="129"/>
      <c r="GA23148" s="128"/>
    </row>
    <row r="23149" spans="179:183" x14ac:dyDescent="0.35">
      <c r="FW23149" s="128"/>
      <c r="FX23149" s="128"/>
      <c r="FY23149" s="129"/>
      <c r="GA23149" s="128"/>
    </row>
    <row r="23150" spans="179:183" x14ac:dyDescent="0.35">
      <c r="FW23150" s="128"/>
      <c r="FX23150" s="128"/>
      <c r="FY23150" s="129"/>
      <c r="GA23150" s="128"/>
    </row>
    <row r="23151" spans="179:183" x14ac:dyDescent="0.35">
      <c r="FW23151" s="128"/>
      <c r="FX23151" s="128"/>
      <c r="FY23151" s="129"/>
      <c r="GA23151" s="128"/>
    </row>
    <row r="23152" spans="179:183" x14ac:dyDescent="0.35">
      <c r="FW23152" s="128"/>
      <c r="FX23152" s="128"/>
      <c r="FY23152" s="129"/>
      <c r="GA23152" s="128"/>
    </row>
    <row r="23153" spans="179:183" x14ac:dyDescent="0.35">
      <c r="FW23153" s="128"/>
      <c r="FX23153" s="128"/>
      <c r="FY23153" s="129"/>
      <c r="GA23153" s="128"/>
    </row>
    <row r="23154" spans="179:183" x14ac:dyDescent="0.35">
      <c r="FW23154" s="128"/>
      <c r="FX23154" s="128"/>
      <c r="FY23154" s="129"/>
      <c r="GA23154" s="128"/>
    </row>
    <row r="23155" spans="179:183" x14ac:dyDescent="0.35">
      <c r="FW23155" s="128"/>
      <c r="FX23155" s="128"/>
      <c r="FY23155" s="129"/>
      <c r="GA23155" s="128"/>
    </row>
    <row r="23156" spans="179:183" x14ac:dyDescent="0.35">
      <c r="FW23156" s="128"/>
      <c r="FX23156" s="128"/>
      <c r="FY23156" s="129"/>
      <c r="GA23156" s="128"/>
    </row>
    <row r="23157" spans="179:183" x14ac:dyDescent="0.35">
      <c r="FW23157" s="128"/>
      <c r="FX23157" s="128"/>
      <c r="FY23157" s="129"/>
      <c r="GA23157" s="128"/>
    </row>
    <row r="23158" spans="179:183" x14ac:dyDescent="0.35">
      <c r="FW23158" s="128"/>
      <c r="FX23158" s="128"/>
      <c r="FY23158" s="129"/>
      <c r="GA23158" s="128"/>
    </row>
    <row r="23159" spans="179:183" x14ac:dyDescent="0.35">
      <c r="FW23159" s="128"/>
      <c r="FX23159" s="128"/>
      <c r="FY23159" s="129"/>
      <c r="GA23159" s="128"/>
    </row>
    <row r="23160" spans="179:183" x14ac:dyDescent="0.35">
      <c r="FW23160" s="128"/>
      <c r="FX23160" s="128"/>
      <c r="FY23160" s="129"/>
      <c r="GA23160" s="128"/>
    </row>
    <row r="23161" spans="179:183" x14ac:dyDescent="0.35">
      <c r="FW23161" s="128"/>
      <c r="FX23161" s="128"/>
      <c r="FY23161" s="129"/>
      <c r="GA23161" s="128"/>
    </row>
    <row r="23162" spans="179:183" x14ac:dyDescent="0.35">
      <c r="FW23162" s="128"/>
      <c r="FX23162" s="128"/>
      <c r="FY23162" s="129"/>
      <c r="GA23162" s="128"/>
    </row>
    <row r="23163" spans="179:183" x14ac:dyDescent="0.35">
      <c r="FW23163" s="128"/>
      <c r="FX23163" s="128"/>
      <c r="FY23163" s="129"/>
      <c r="GA23163" s="128"/>
    </row>
    <row r="23164" spans="179:183" x14ac:dyDescent="0.35">
      <c r="FW23164" s="128"/>
      <c r="FX23164" s="128"/>
      <c r="FY23164" s="129"/>
      <c r="GA23164" s="128"/>
    </row>
    <row r="23165" spans="179:183" x14ac:dyDescent="0.35">
      <c r="FW23165" s="128"/>
      <c r="FX23165" s="128"/>
      <c r="FY23165" s="129"/>
      <c r="GA23165" s="128"/>
    </row>
    <row r="23166" spans="179:183" x14ac:dyDescent="0.35">
      <c r="FW23166" s="128"/>
      <c r="FX23166" s="128"/>
      <c r="FY23166" s="129"/>
      <c r="GA23166" s="128"/>
    </row>
    <row r="23167" spans="179:183" x14ac:dyDescent="0.35">
      <c r="FW23167" s="128"/>
      <c r="FX23167" s="128"/>
      <c r="FY23167" s="129"/>
      <c r="GA23167" s="128"/>
    </row>
    <row r="23168" spans="179:183" x14ac:dyDescent="0.35">
      <c r="FW23168" s="128"/>
      <c r="FX23168" s="128"/>
      <c r="FY23168" s="129"/>
      <c r="GA23168" s="128"/>
    </row>
    <row r="23169" spans="179:183" x14ac:dyDescent="0.35">
      <c r="FW23169" s="128"/>
      <c r="FX23169" s="128"/>
      <c r="FY23169" s="129"/>
      <c r="GA23169" s="128"/>
    </row>
    <row r="23170" spans="179:183" x14ac:dyDescent="0.35">
      <c r="FW23170" s="128"/>
      <c r="FX23170" s="128"/>
      <c r="FY23170" s="129"/>
      <c r="GA23170" s="128"/>
    </row>
    <row r="23171" spans="179:183" x14ac:dyDescent="0.35">
      <c r="FW23171" s="128"/>
      <c r="FX23171" s="128"/>
      <c r="FY23171" s="129"/>
      <c r="GA23171" s="128"/>
    </row>
    <row r="23172" spans="179:183" x14ac:dyDescent="0.35">
      <c r="FW23172" s="128"/>
      <c r="FX23172" s="128"/>
      <c r="FY23172" s="129"/>
      <c r="GA23172" s="128"/>
    </row>
    <row r="23173" spans="179:183" x14ac:dyDescent="0.35">
      <c r="FW23173" s="128"/>
      <c r="FX23173" s="128"/>
      <c r="FY23173" s="129"/>
      <c r="GA23173" s="128"/>
    </row>
    <row r="23174" spans="179:183" x14ac:dyDescent="0.35">
      <c r="FW23174" s="128"/>
      <c r="FX23174" s="128"/>
      <c r="FY23174" s="129"/>
      <c r="GA23174" s="128"/>
    </row>
    <row r="23175" spans="179:183" x14ac:dyDescent="0.35">
      <c r="FW23175" s="128"/>
      <c r="FX23175" s="128"/>
      <c r="FY23175" s="129"/>
      <c r="GA23175" s="128"/>
    </row>
    <row r="23176" spans="179:183" x14ac:dyDescent="0.35">
      <c r="FW23176" s="128"/>
      <c r="FX23176" s="128"/>
      <c r="FY23176" s="129"/>
      <c r="GA23176" s="128"/>
    </row>
    <row r="23177" spans="179:183" x14ac:dyDescent="0.35">
      <c r="FW23177" s="128"/>
      <c r="FX23177" s="128"/>
      <c r="FY23177" s="129"/>
      <c r="GA23177" s="128"/>
    </row>
    <row r="23178" spans="179:183" x14ac:dyDescent="0.35">
      <c r="FW23178" s="128"/>
      <c r="FX23178" s="128"/>
      <c r="FY23178" s="129"/>
      <c r="GA23178" s="128"/>
    </row>
    <row r="23179" spans="179:183" x14ac:dyDescent="0.35">
      <c r="FW23179" s="128"/>
      <c r="FX23179" s="128"/>
      <c r="FY23179" s="129"/>
      <c r="GA23179" s="128"/>
    </row>
    <row r="23180" spans="179:183" x14ac:dyDescent="0.35">
      <c r="FW23180" s="128"/>
      <c r="FX23180" s="128"/>
      <c r="FY23180" s="129"/>
      <c r="GA23180" s="128"/>
    </row>
    <row r="23181" spans="179:183" x14ac:dyDescent="0.35">
      <c r="FW23181" s="128"/>
      <c r="FX23181" s="128"/>
      <c r="FY23181" s="129"/>
      <c r="GA23181" s="128"/>
    </row>
    <row r="23182" spans="179:183" x14ac:dyDescent="0.35">
      <c r="FW23182" s="128"/>
      <c r="FX23182" s="128"/>
      <c r="FY23182" s="129"/>
      <c r="GA23182" s="128"/>
    </row>
    <row r="23183" spans="179:183" x14ac:dyDescent="0.35">
      <c r="FW23183" s="128"/>
      <c r="FX23183" s="128"/>
      <c r="FY23183" s="129"/>
      <c r="GA23183" s="128"/>
    </row>
    <row r="23184" spans="179:183" x14ac:dyDescent="0.35">
      <c r="FW23184" s="128"/>
      <c r="FX23184" s="128"/>
      <c r="FY23184" s="129"/>
      <c r="GA23184" s="128"/>
    </row>
    <row r="23185" spans="179:183" x14ac:dyDescent="0.35">
      <c r="FW23185" s="128"/>
      <c r="FX23185" s="128"/>
      <c r="FY23185" s="129"/>
      <c r="GA23185" s="128"/>
    </row>
    <row r="23186" spans="179:183" x14ac:dyDescent="0.35">
      <c r="FW23186" s="128"/>
      <c r="FX23186" s="128"/>
      <c r="FY23186" s="129"/>
      <c r="GA23186" s="128"/>
    </row>
    <row r="23187" spans="179:183" x14ac:dyDescent="0.35">
      <c r="FW23187" s="128"/>
      <c r="FX23187" s="128"/>
      <c r="FY23187" s="129"/>
      <c r="GA23187" s="128"/>
    </row>
    <row r="23188" spans="179:183" x14ac:dyDescent="0.35">
      <c r="FW23188" s="128"/>
      <c r="FX23188" s="128"/>
      <c r="FY23188" s="129"/>
      <c r="GA23188" s="128"/>
    </row>
    <row r="23189" spans="179:183" x14ac:dyDescent="0.35">
      <c r="FW23189" s="128"/>
      <c r="FX23189" s="128"/>
      <c r="FY23189" s="129"/>
      <c r="GA23189" s="128"/>
    </row>
    <row r="23190" spans="179:183" x14ac:dyDescent="0.35">
      <c r="FW23190" s="128"/>
      <c r="FX23190" s="128"/>
      <c r="FY23190" s="129"/>
      <c r="GA23190" s="128"/>
    </row>
    <row r="23191" spans="179:183" x14ac:dyDescent="0.35">
      <c r="FW23191" s="128"/>
      <c r="FX23191" s="128"/>
      <c r="FY23191" s="129"/>
      <c r="GA23191" s="128"/>
    </row>
    <row r="23192" spans="179:183" x14ac:dyDescent="0.35">
      <c r="FW23192" s="128"/>
      <c r="FX23192" s="128"/>
      <c r="FY23192" s="129"/>
      <c r="GA23192" s="128"/>
    </row>
    <row r="23193" spans="179:183" x14ac:dyDescent="0.35">
      <c r="FW23193" s="128"/>
      <c r="FX23193" s="128"/>
      <c r="FY23193" s="129"/>
      <c r="GA23193" s="128"/>
    </row>
    <row r="23194" spans="179:183" x14ac:dyDescent="0.35">
      <c r="FW23194" s="128"/>
      <c r="FX23194" s="128"/>
      <c r="FY23194" s="129"/>
      <c r="GA23194" s="128"/>
    </row>
    <row r="23195" spans="179:183" x14ac:dyDescent="0.35">
      <c r="FW23195" s="128"/>
      <c r="FX23195" s="128"/>
      <c r="FY23195" s="129"/>
      <c r="GA23195" s="128"/>
    </row>
    <row r="23196" spans="179:183" x14ac:dyDescent="0.35">
      <c r="FW23196" s="128"/>
      <c r="FX23196" s="128"/>
      <c r="FY23196" s="129"/>
      <c r="GA23196" s="128"/>
    </row>
    <row r="23197" spans="179:183" x14ac:dyDescent="0.35">
      <c r="FW23197" s="128"/>
      <c r="FX23197" s="128"/>
      <c r="FY23197" s="129"/>
      <c r="GA23197" s="128"/>
    </row>
    <row r="23198" spans="179:183" x14ac:dyDescent="0.35">
      <c r="FW23198" s="128"/>
      <c r="FX23198" s="128"/>
      <c r="FY23198" s="129"/>
      <c r="GA23198" s="128"/>
    </row>
    <row r="23199" spans="179:183" x14ac:dyDescent="0.35">
      <c r="FW23199" s="128"/>
      <c r="FX23199" s="128"/>
      <c r="FY23199" s="129"/>
      <c r="GA23199" s="128"/>
    </row>
    <row r="23200" spans="179:183" x14ac:dyDescent="0.35">
      <c r="FW23200" s="128"/>
      <c r="FX23200" s="128"/>
      <c r="FY23200" s="129"/>
      <c r="GA23200" s="128"/>
    </row>
    <row r="23201" spans="179:183" x14ac:dyDescent="0.35">
      <c r="FW23201" s="128"/>
      <c r="FX23201" s="128"/>
      <c r="FY23201" s="129"/>
      <c r="GA23201" s="128"/>
    </row>
    <row r="23202" spans="179:183" x14ac:dyDescent="0.35">
      <c r="FW23202" s="128"/>
      <c r="FX23202" s="128"/>
      <c r="FY23202" s="129"/>
      <c r="GA23202" s="128"/>
    </row>
    <row r="23203" spans="179:183" x14ac:dyDescent="0.35">
      <c r="FW23203" s="128"/>
      <c r="FX23203" s="128"/>
      <c r="FY23203" s="129"/>
      <c r="GA23203" s="128"/>
    </row>
    <row r="23204" spans="179:183" x14ac:dyDescent="0.35">
      <c r="FW23204" s="128"/>
      <c r="FX23204" s="128"/>
      <c r="FY23204" s="129"/>
      <c r="GA23204" s="128"/>
    </row>
    <row r="23205" spans="179:183" x14ac:dyDescent="0.35">
      <c r="FW23205" s="128"/>
      <c r="FX23205" s="128"/>
      <c r="FY23205" s="129"/>
      <c r="GA23205" s="128"/>
    </row>
    <row r="23206" spans="179:183" x14ac:dyDescent="0.35">
      <c r="FW23206" s="128"/>
      <c r="FX23206" s="128"/>
      <c r="FY23206" s="129"/>
      <c r="GA23206" s="128"/>
    </row>
    <row r="23207" spans="179:183" x14ac:dyDescent="0.35">
      <c r="FW23207" s="128"/>
      <c r="FX23207" s="128"/>
      <c r="FY23207" s="129"/>
      <c r="GA23207" s="128"/>
    </row>
    <row r="23208" spans="179:183" x14ac:dyDescent="0.35">
      <c r="FW23208" s="128"/>
      <c r="FX23208" s="128"/>
      <c r="FY23208" s="129"/>
      <c r="GA23208" s="128"/>
    </row>
    <row r="23209" spans="179:183" x14ac:dyDescent="0.35">
      <c r="FW23209" s="128"/>
      <c r="FX23209" s="128"/>
      <c r="FY23209" s="129"/>
      <c r="GA23209" s="128"/>
    </row>
    <row r="23210" spans="179:183" x14ac:dyDescent="0.35">
      <c r="FW23210" s="128"/>
      <c r="FX23210" s="128"/>
      <c r="FY23210" s="129"/>
      <c r="GA23210" s="128"/>
    </row>
    <row r="23211" spans="179:183" x14ac:dyDescent="0.35">
      <c r="FW23211" s="128"/>
      <c r="FX23211" s="128"/>
      <c r="FY23211" s="129"/>
      <c r="GA23211" s="128"/>
    </row>
    <row r="23212" spans="179:183" x14ac:dyDescent="0.35">
      <c r="FW23212" s="128"/>
      <c r="FX23212" s="128"/>
      <c r="FY23212" s="129"/>
      <c r="GA23212" s="128"/>
    </row>
    <row r="23213" spans="179:183" x14ac:dyDescent="0.35">
      <c r="FW23213" s="128"/>
      <c r="FX23213" s="128"/>
      <c r="FY23213" s="129"/>
      <c r="GA23213" s="128"/>
    </row>
    <row r="23214" spans="179:183" x14ac:dyDescent="0.35">
      <c r="FW23214" s="128"/>
      <c r="FX23214" s="128"/>
      <c r="FY23214" s="129"/>
      <c r="GA23214" s="128"/>
    </row>
    <row r="23215" spans="179:183" x14ac:dyDescent="0.35">
      <c r="FW23215" s="128"/>
      <c r="FX23215" s="128"/>
      <c r="FY23215" s="129"/>
      <c r="GA23215" s="128"/>
    </row>
    <row r="23216" spans="179:183" x14ac:dyDescent="0.35">
      <c r="FW23216" s="128"/>
      <c r="FX23216" s="128"/>
      <c r="FY23216" s="129"/>
      <c r="GA23216" s="128"/>
    </row>
    <row r="23217" spans="179:183" x14ac:dyDescent="0.35">
      <c r="FW23217" s="128"/>
      <c r="FX23217" s="128"/>
      <c r="FY23217" s="129"/>
      <c r="GA23217" s="128"/>
    </row>
    <row r="23218" spans="179:183" x14ac:dyDescent="0.35">
      <c r="FW23218" s="128"/>
      <c r="FX23218" s="128"/>
      <c r="FY23218" s="129"/>
      <c r="GA23218" s="128"/>
    </row>
    <row r="23219" spans="179:183" x14ac:dyDescent="0.35">
      <c r="FW23219" s="128"/>
      <c r="FX23219" s="128"/>
      <c r="FY23219" s="129"/>
      <c r="GA23219" s="128"/>
    </row>
    <row r="23220" spans="179:183" x14ac:dyDescent="0.35">
      <c r="FW23220" s="128"/>
      <c r="FX23220" s="128"/>
      <c r="FY23220" s="129"/>
      <c r="GA23220" s="128"/>
    </row>
    <row r="23221" spans="179:183" x14ac:dyDescent="0.35">
      <c r="FW23221" s="128"/>
      <c r="FX23221" s="128"/>
      <c r="FY23221" s="129"/>
      <c r="GA23221" s="128"/>
    </row>
    <row r="23222" spans="179:183" x14ac:dyDescent="0.35">
      <c r="FW23222" s="128"/>
      <c r="FX23222" s="128"/>
      <c r="FY23222" s="129"/>
      <c r="GA23222" s="128"/>
    </row>
    <row r="23223" spans="179:183" x14ac:dyDescent="0.35">
      <c r="FW23223" s="128"/>
      <c r="FX23223" s="128"/>
      <c r="FY23223" s="129"/>
      <c r="GA23223" s="128"/>
    </row>
    <row r="23224" spans="179:183" x14ac:dyDescent="0.35">
      <c r="FW23224" s="128"/>
      <c r="FX23224" s="128"/>
      <c r="FY23224" s="129"/>
      <c r="GA23224" s="128"/>
    </row>
    <row r="23225" spans="179:183" x14ac:dyDescent="0.35">
      <c r="FW23225" s="128"/>
      <c r="FX23225" s="128"/>
      <c r="FY23225" s="129"/>
      <c r="GA23225" s="128"/>
    </row>
    <row r="23226" spans="179:183" x14ac:dyDescent="0.35">
      <c r="FW23226" s="128"/>
      <c r="FX23226" s="128"/>
      <c r="FY23226" s="129"/>
      <c r="GA23226" s="128"/>
    </row>
    <row r="23227" spans="179:183" x14ac:dyDescent="0.35">
      <c r="FW23227" s="128"/>
      <c r="FX23227" s="128"/>
      <c r="FY23227" s="129"/>
      <c r="GA23227" s="128"/>
    </row>
    <row r="23228" spans="179:183" x14ac:dyDescent="0.35">
      <c r="FW23228" s="128"/>
      <c r="FX23228" s="128"/>
      <c r="FY23228" s="129"/>
      <c r="GA23228" s="128"/>
    </row>
    <row r="23229" spans="179:183" x14ac:dyDescent="0.35">
      <c r="FW23229" s="128"/>
      <c r="FX23229" s="128"/>
      <c r="FY23229" s="129"/>
      <c r="GA23229" s="128"/>
    </row>
    <row r="23230" spans="179:183" x14ac:dyDescent="0.35">
      <c r="FW23230" s="128"/>
      <c r="FX23230" s="128"/>
      <c r="FY23230" s="129"/>
      <c r="GA23230" s="128"/>
    </row>
    <row r="23231" spans="179:183" x14ac:dyDescent="0.35">
      <c r="FW23231" s="128"/>
      <c r="FX23231" s="128"/>
      <c r="FY23231" s="129"/>
      <c r="GA23231" s="128"/>
    </row>
    <row r="23232" spans="179:183" x14ac:dyDescent="0.35">
      <c r="FW23232" s="128"/>
      <c r="FX23232" s="128"/>
      <c r="FY23232" s="129"/>
      <c r="GA23232" s="128"/>
    </row>
    <row r="23233" spans="179:183" x14ac:dyDescent="0.35">
      <c r="FW23233" s="128"/>
      <c r="FX23233" s="128"/>
      <c r="FY23233" s="129"/>
      <c r="GA23233" s="128"/>
    </row>
    <row r="23234" spans="179:183" x14ac:dyDescent="0.35">
      <c r="FW23234" s="128"/>
      <c r="FX23234" s="128"/>
      <c r="FY23234" s="129"/>
      <c r="GA23234" s="128"/>
    </row>
    <row r="23235" spans="179:183" x14ac:dyDescent="0.35">
      <c r="FW23235" s="128"/>
      <c r="FX23235" s="128"/>
      <c r="FY23235" s="129"/>
      <c r="GA23235" s="128"/>
    </row>
    <row r="23236" spans="179:183" x14ac:dyDescent="0.35">
      <c r="FW23236" s="128"/>
      <c r="FX23236" s="128"/>
      <c r="FY23236" s="129"/>
      <c r="GA23236" s="128"/>
    </row>
    <row r="23237" spans="179:183" x14ac:dyDescent="0.35">
      <c r="FW23237" s="128"/>
      <c r="FX23237" s="128"/>
      <c r="FY23237" s="129"/>
      <c r="GA23237" s="128"/>
    </row>
    <row r="23238" spans="179:183" x14ac:dyDescent="0.35">
      <c r="FW23238" s="128"/>
      <c r="FX23238" s="128"/>
      <c r="FY23238" s="129"/>
      <c r="GA23238" s="128"/>
    </row>
    <row r="23239" spans="179:183" x14ac:dyDescent="0.35">
      <c r="FW23239" s="128"/>
      <c r="FX23239" s="128"/>
      <c r="FY23239" s="129"/>
      <c r="GA23239" s="128"/>
    </row>
    <row r="23240" spans="179:183" x14ac:dyDescent="0.35">
      <c r="FW23240" s="128"/>
      <c r="FX23240" s="128"/>
      <c r="FY23240" s="129"/>
      <c r="GA23240" s="128"/>
    </row>
    <row r="23241" spans="179:183" x14ac:dyDescent="0.35">
      <c r="FW23241" s="128"/>
      <c r="FX23241" s="128"/>
      <c r="FY23241" s="129"/>
      <c r="GA23241" s="128"/>
    </row>
    <row r="23242" spans="179:183" x14ac:dyDescent="0.35">
      <c r="FW23242" s="128"/>
      <c r="FX23242" s="128"/>
      <c r="FY23242" s="129"/>
      <c r="GA23242" s="128"/>
    </row>
    <row r="23243" spans="179:183" x14ac:dyDescent="0.35">
      <c r="FW23243" s="128"/>
      <c r="FX23243" s="128"/>
      <c r="FY23243" s="129"/>
      <c r="GA23243" s="128"/>
    </row>
    <row r="23244" spans="179:183" x14ac:dyDescent="0.35">
      <c r="FW23244" s="128"/>
      <c r="FX23244" s="128"/>
      <c r="FY23244" s="129"/>
      <c r="GA23244" s="128"/>
    </row>
    <row r="23245" spans="179:183" x14ac:dyDescent="0.35">
      <c r="FW23245" s="128"/>
      <c r="FX23245" s="128"/>
      <c r="FY23245" s="129"/>
      <c r="GA23245" s="128"/>
    </row>
    <row r="23246" spans="179:183" x14ac:dyDescent="0.35">
      <c r="FW23246" s="128"/>
      <c r="FX23246" s="128"/>
      <c r="FY23246" s="129"/>
      <c r="GA23246" s="128"/>
    </row>
    <row r="23247" spans="179:183" x14ac:dyDescent="0.35">
      <c r="FW23247" s="128"/>
      <c r="FX23247" s="128"/>
      <c r="FY23247" s="129"/>
      <c r="GA23247" s="128"/>
    </row>
    <row r="23248" spans="179:183" x14ac:dyDescent="0.35">
      <c r="FW23248" s="128"/>
      <c r="FX23248" s="128"/>
      <c r="FY23248" s="129"/>
      <c r="GA23248" s="128"/>
    </row>
    <row r="23249" spans="179:183" x14ac:dyDescent="0.35">
      <c r="FW23249" s="128"/>
      <c r="FX23249" s="128"/>
      <c r="FY23249" s="129"/>
      <c r="GA23249" s="128"/>
    </row>
    <row r="23250" spans="179:183" x14ac:dyDescent="0.35">
      <c r="FW23250" s="128"/>
      <c r="FX23250" s="128"/>
      <c r="FY23250" s="129"/>
      <c r="GA23250" s="128"/>
    </row>
    <row r="23251" spans="179:183" x14ac:dyDescent="0.35">
      <c r="FW23251" s="128"/>
      <c r="FX23251" s="128"/>
      <c r="FY23251" s="129"/>
      <c r="GA23251" s="128"/>
    </row>
    <row r="23252" spans="179:183" x14ac:dyDescent="0.35">
      <c r="FW23252" s="128"/>
      <c r="FX23252" s="128"/>
      <c r="FY23252" s="129"/>
      <c r="GA23252" s="128"/>
    </row>
    <row r="23253" spans="179:183" x14ac:dyDescent="0.35">
      <c r="FW23253" s="128"/>
      <c r="FX23253" s="128"/>
      <c r="FY23253" s="129"/>
      <c r="GA23253" s="128"/>
    </row>
    <row r="23254" spans="179:183" x14ac:dyDescent="0.35">
      <c r="FW23254" s="128"/>
      <c r="FX23254" s="128"/>
      <c r="FY23254" s="129"/>
      <c r="GA23254" s="128"/>
    </row>
    <row r="23255" spans="179:183" x14ac:dyDescent="0.35">
      <c r="FW23255" s="128"/>
      <c r="FX23255" s="128"/>
      <c r="FY23255" s="129"/>
      <c r="GA23255" s="128"/>
    </row>
    <row r="23256" spans="179:183" x14ac:dyDescent="0.35">
      <c r="FW23256" s="128"/>
      <c r="FX23256" s="128"/>
      <c r="FY23256" s="129"/>
      <c r="GA23256" s="128"/>
    </row>
    <row r="23257" spans="179:183" x14ac:dyDescent="0.35">
      <c r="FW23257" s="128"/>
      <c r="FX23257" s="128"/>
      <c r="FY23257" s="129"/>
      <c r="GA23257" s="128"/>
    </row>
    <row r="23258" spans="179:183" x14ac:dyDescent="0.35">
      <c r="FW23258" s="128"/>
      <c r="FX23258" s="128"/>
      <c r="FY23258" s="129"/>
      <c r="GA23258" s="128"/>
    </row>
    <row r="23259" spans="179:183" x14ac:dyDescent="0.35">
      <c r="FW23259" s="128"/>
      <c r="FX23259" s="128"/>
      <c r="FY23259" s="129"/>
      <c r="GA23259" s="128"/>
    </row>
    <row r="23260" spans="179:183" x14ac:dyDescent="0.35">
      <c r="FW23260" s="128"/>
      <c r="FX23260" s="128"/>
      <c r="FY23260" s="129"/>
      <c r="GA23260" s="128"/>
    </row>
    <row r="23261" spans="179:183" x14ac:dyDescent="0.35">
      <c r="FW23261" s="128"/>
      <c r="FX23261" s="128"/>
      <c r="FY23261" s="129"/>
      <c r="GA23261" s="128"/>
    </row>
    <row r="23262" spans="179:183" x14ac:dyDescent="0.35">
      <c r="FW23262" s="128"/>
      <c r="FX23262" s="128"/>
      <c r="FY23262" s="129"/>
      <c r="GA23262" s="128"/>
    </row>
    <row r="23263" spans="179:183" x14ac:dyDescent="0.35">
      <c r="FW23263" s="128"/>
      <c r="FX23263" s="128"/>
      <c r="FY23263" s="129"/>
      <c r="GA23263" s="128"/>
    </row>
    <row r="23264" spans="179:183" x14ac:dyDescent="0.35">
      <c r="FW23264" s="128"/>
      <c r="FX23264" s="128"/>
      <c r="FY23264" s="129"/>
      <c r="GA23264" s="128"/>
    </row>
    <row r="23265" spans="179:183" x14ac:dyDescent="0.35">
      <c r="FW23265" s="128"/>
      <c r="FX23265" s="128"/>
      <c r="FY23265" s="129"/>
      <c r="GA23265" s="128"/>
    </row>
    <row r="23266" spans="179:183" x14ac:dyDescent="0.35">
      <c r="FW23266" s="128"/>
      <c r="FX23266" s="128"/>
      <c r="FY23266" s="129"/>
      <c r="GA23266" s="128"/>
    </row>
    <row r="23267" spans="179:183" x14ac:dyDescent="0.35">
      <c r="FW23267" s="128"/>
      <c r="FX23267" s="128"/>
      <c r="FY23267" s="129"/>
      <c r="GA23267" s="128"/>
    </row>
    <row r="23268" spans="179:183" x14ac:dyDescent="0.35">
      <c r="FW23268" s="128"/>
      <c r="FX23268" s="128"/>
      <c r="FY23268" s="129"/>
      <c r="GA23268" s="128"/>
    </row>
    <row r="23269" spans="179:183" x14ac:dyDescent="0.35">
      <c r="FW23269" s="128"/>
      <c r="FX23269" s="128"/>
      <c r="FY23269" s="129"/>
      <c r="GA23269" s="128"/>
    </row>
    <row r="23270" spans="179:183" x14ac:dyDescent="0.35">
      <c r="FW23270" s="128"/>
      <c r="FX23270" s="128"/>
      <c r="FY23270" s="129"/>
      <c r="GA23270" s="128"/>
    </row>
    <row r="23271" spans="179:183" x14ac:dyDescent="0.35">
      <c r="FW23271" s="128"/>
      <c r="FX23271" s="128"/>
      <c r="FY23271" s="129"/>
      <c r="GA23271" s="128"/>
    </row>
    <row r="23272" spans="179:183" x14ac:dyDescent="0.35">
      <c r="FW23272" s="128"/>
      <c r="FX23272" s="128"/>
      <c r="FY23272" s="129"/>
      <c r="GA23272" s="128"/>
    </row>
    <row r="23273" spans="179:183" x14ac:dyDescent="0.35">
      <c r="FW23273" s="128"/>
      <c r="FX23273" s="128"/>
      <c r="FY23273" s="129"/>
      <c r="GA23273" s="128"/>
    </row>
    <row r="23274" spans="179:183" x14ac:dyDescent="0.35">
      <c r="FW23274" s="128"/>
      <c r="FX23274" s="128"/>
      <c r="FY23274" s="129"/>
      <c r="GA23274" s="128"/>
    </row>
    <row r="23275" spans="179:183" x14ac:dyDescent="0.35">
      <c r="FW23275" s="128"/>
      <c r="FX23275" s="128"/>
      <c r="FY23275" s="129"/>
      <c r="GA23275" s="128"/>
    </row>
    <row r="23276" spans="179:183" x14ac:dyDescent="0.35">
      <c r="FW23276" s="128"/>
      <c r="FX23276" s="128"/>
      <c r="FY23276" s="129"/>
      <c r="GA23276" s="128"/>
    </row>
    <row r="23277" spans="179:183" x14ac:dyDescent="0.35">
      <c r="FW23277" s="128"/>
      <c r="FX23277" s="128"/>
      <c r="FY23277" s="129"/>
      <c r="GA23277" s="128"/>
    </row>
    <row r="23278" spans="179:183" x14ac:dyDescent="0.35">
      <c r="FW23278" s="128"/>
      <c r="FX23278" s="128"/>
      <c r="FY23278" s="129"/>
      <c r="GA23278" s="128"/>
    </row>
    <row r="23279" spans="179:183" x14ac:dyDescent="0.35">
      <c r="FW23279" s="128"/>
      <c r="FX23279" s="128"/>
      <c r="FY23279" s="129"/>
      <c r="GA23279" s="128"/>
    </row>
    <row r="23280" spans="179:183" x14ac:dyDescent="0.35">
      <c r="FW23280" s="128"/>
      <c r="FX23280" s="128"/>
      <c r="FY23280" s="129"/>
      <c r="GA23280" s="128"/>
    </row>
    <row r="23281" spans="179:183" x14ac:dyDescent="0.35">
      <c r="FW23281" s="128"/>
      <c r="FX23281" s="128"/>
      <c r="FY23281" s="129"/>
      <c r="GA23281" s="128"/>
    </row>
    <row r="23282" spans="179:183" x14ac:dyDescent="0.35">
      <c r="FW23282" s="128"/>
      <c r="FX23282" s="128"/>
      <c r="FY23282" s="129"/>
      <c r="GA23282" s="128"/>
    </row>
    <row r="23283" spans="179:183" x14ac:dyDescent="0.35">
      <c r="FW23283" s="128"/>
      <c r="FX23283" s="128"/>
      <c r="FY23283" s="129"/>
      <c r="GA23283" s="128"/>
    </row>
    <row r="23284" spans="179:183" x14ac:dyDescent="0.35">
      <c r="FW23284" s="128"/>
      <c r="FX23284" s="128"/>
      <c r="FY23284" s="129"/>
      <c r="GA23284" s="128"/>
    </row>
    <row r="23285" spans="179:183" x14ac:dyDescent="0.35">
      <c r="FW23285" s="128"/>
      <c r="FX23285" s="128"/>
      <c r="FY23285" s="129"/>
      <c r="GA23285" s="128"/>
    </row>
    <row r="23286" spans="179:183" x14ac:dyDescent="0.35">
      <c r="FW23286" s="128"/>
      <c r="FX23286" s="128"/>
      <c r="FY23286" s="129"/>
      <c r="GA23286" s="128"/>
    </row>
    <row r="23287" spans="179:183" x14ac:dyDescent="0.35">
      <c r="FW23287" s="128"/>
      <c r="FX23287" s="128"/>
      <c r="FY23287" s="129"/>
      <c r="GA23287" s="128"/>
    </row>
    <row r="23288" spans="179:183" x14ac:dyDescent="0.35">
      <c r="FW23288" s="128"/>
      <c r="FX23288" s="128"/>
      <c r="FY23288" s="129"/>
      <c r="GA23288" s="128"/>
    </row>
    <row r="23289" spans="179:183" x14ac:dyDescent="0.35">
      <c r="FW23289" s="128"/>
      <c r="FX23289" s="128"/>
      <c r="FY23289" s="129"/>
      <c r="GA23289" s="128"/>
    </row>
    <row r="23290" spans="179:183" x14ac:dyDescent="0.35">
      <c r="FW23290" s="128"/>
      <c r="FX23290" s="128"/>
      <c r="FY23290" s="129"/>
      <c r="GA23290" s="128"/>
    </row>
    <row r="23291" spans="179:183" x14ac:dyDescent="0.35">
      <c r="FW23291" s="128"/>
      <c r="FX23291" s="128"/>
      <c r="FY23291" s="129"/>
      <c r="GA23291" s="128"/>
    </row>
    <row r="23292" spans="179:183" x14ac:dyDescent="0.35">
      <c r="FW23292" s="128"/>
      <c r="FX23292" s="128"/>
      <c r="FY23292" s="129"/>
      <c r="GA23292" s="128"/>
    </row>
    <row r="23293" spans="179:183" x14ac:dyDescent="0.35">
      <c r="FW23293" s="128"/>
      <c r="FX23293" s="128"/>
      <c r="FY23293" s="129"/>
      <c r="GA23293" s="128"/>
    </row>
    <row r="23294" spans="179:183" x14ac:dyDescent="0.35">
      <c r="FW23294" s="128"/>
      <c r="FX23294" s="128"/>
      <c r="FY23294" s="129"/>
      <c r="GA23294" s="128"/>
    </row>
    <row r="23295" spans="179:183" x14ac:dyDescent="0.35">
      <c r="FW23295" s="128"/>
      <c r="FX23295" s="128"/>
      <c r="FY23295" s="129"/>
      <c r="GA23295" s="128"/>
    </row>
    <row r="23296" spans="179:183" x14ac:dyDescent="0.35">
      <c r="FW23296" s="128"/>
      <c r="FX23296" s="128"/>
      <c r="FY23296" s="129"/>
      <c r="GA23296" s="128"/>
    </row>
    <row r="23297" spans="179:183" x14ac:dyDescent="0.35">
      <c r="FW23297" s="128"/>
      <c r="FX23297" s="128"/>
      <c r="FY23297" s="129"/>
      <c r="GA23297" s="128"/>
    </row>
    <row r="23298" spans="179:183" x14ac:dyDescent="0.35">
      <c r="FW23298" s="128"/>
      <c r="FX23298" s="128"/>
      <c r="FY23298" s="129"/>
      <c r="GA23298" s="128"/>
    </row>
    <row r="23299" spans="179:183" x14ac:dyDescent="0.35">
      <c r="FW23299" s="128"/>
      <c r="FX23299" s="128"/>
      <c r="FY23299" s="129"/>
      <c r="GA23299" s="128"/>
    </row>
    <row r="23300" spans="179:183" x14ac:dyDescent="0.35">
      <c r="FW23300" s="128"/>
      <c r="FX23300" s="128"/>
      <c r="FY23300" s="129"/>
      <c r="GA23300" s="128"/>
    </row>
    <row r="23301" spans="179:183" x14ac:dyDescent="0.35">
      <c r="FW23301" s="128"/>
      <c r="FX23301" s="128"/>
      <c r="FY23301" s="129"/>
      <c r="GA23301" s="128"/>
    </row>
    <row r="23302" spans="179:183" x14ac:dyDescent="0.35">
      <c r="FW23302" s="128"/>
      <c r="FX23302" s="128"/>
      <c r="FY23302" s="129"/>
      <c r="GA23302" s="128"/>
    </row>
    <row r="23303" spans="179:183" x14ac:dyDescent="0.35">
      <c r="FW23303" s="128"/>
      <c r="FX23303" s="128"/>
      <c r="FY23303" s="129"/>
      <c r="GA23303" s="128"/>
    </row>
    <row r="23304" spans="179:183" x14ac:dyDescent="0.35">
      <c r="FW23304" s="128"/>
      <c r="FX23304" s="128"/>
      <c r="FY23304" s="129"/>
      <c r="GA23304" s="128"/>
    </row>
    <row r="23305" spans="179:183" x14ac:dyDescent="0.35">
      <c r="FW23305" s="128"/>
      <c r="FX23305" s="128"/>
      <c r="FY23305" s="129"/>
      <c r="GA23305" s="128"/>
    </row>
    <row r="23306" spans="179:183" x14ac:dyDescent="0.35">
      <c r="FW23306" s="128"/>
      <c r="FX23306" s="128"/>
      <c r="FY23306" s="129"/>
      <c r="GA23306" s="128"/>
    </row>
    <row r="23307" spans="179:183" x14ac:dyDescent="0.35">
      <c r="FW23307" s="128"/>
      <c r="FX23307" s="128"/>
      <c r="FY23307" s="129"/>
      <c r="GA23307" s="128"/>
    </row>
    <row r="23308" spans="179:183" x14ac:dyDescent="0.35">
      <c r="FW23308" s="128"/>
      <c r="FX23308" s="128"/>
      <c r="FY23308" s="129"/>
      <c r="GA23308" s="128"/>
    </row>
    <row r="23309" spans="179:183" x14ac:dyDescent="0.35">
      <c r="FW23309" s="128"/>
      <c r="FX23309" s="128"/>
      <c r="FY23309" s="129"/>
      <c r="GA23309" s="128"/>
    </row>
    <row r="23310" spans="179:183" x14ac:dyDescent="0.35">
      <c r="FW23310" s="128"/>
      <c r="FX23310" s="128"/>
      <c r="FY23310" s="129"/>
      <c r="GA23310" s="128"/>
    </row>
    <row r="23311" spans="179:183" x14ac:dyDescent="0.35">
      <c r="FW23311" s="128"/>
      <c r="FX23311" s="128"/>
      <c r="FY23311" s="129"/>
      <c r="GA23311" s="128"/>
    </row>
    <row r="23312" spans="179:183" x14ac:dyDescent="0.35">
      <c r="FW23312" s="128"/>
      <c r="FX23312" s="128"/>
      <c r="FY23312" s="129"/>
      <c r="GA23312" s="128"/>
    </row>
    <row r="23313" spans="179:183" x14ac:dyDescent="0.35">
      <c r="FW23313" s="128"/>
      <c r="FX23313" s="128"/>
      <c r="FY23313" s="129"/>
      <c r="GA23313" s="128"/>
    </row>
    <row r="23314" spans="179:183" x14ac:dyDescent="0.35">
      <c r="FW23314" s="128"/>
      <c r="FX23314" s="128"/>
      <c r="FY23314" s="129"/>
      <c r="GA23314" s="128"/>
    </row>
    <row r="23315" spans="179:183" x14ac:dyDescent="0.35">
      <c r="FW23315" s="128"/>
      <c r="FX23315" s="128"/>
      <c r="FY23315" s="129"/>
      <c r="GA23315" s="128"/>
    </row>
    <row r="23316" spans="179:183" x14ac:dyDescent="0.35">
      <c r="FW23316" s="128"/>
      <c r="FX23316" s="128"/>
      <c r="FY23316" s="129"/>
      <c r="GA23316" s="128"/>
    </row>
    <row r="23317" spans="179:183" x14ac:dyDescent="0.35">
      <c r="FW23317" s="128"/>
      <c r="FX23317" s="128"/>
      <c r="FY23317" s="129"/>
      <c r="GA23317" s="128"/>
    </row>
    <row r="23318" spans="179:183" x14ac:dyDescent="0.35">
      <c r="FW23318" s="128"/>
      <c r="FX23318" s="128"/>
      <c r="FY23318" s="129"/>
      <c r="GA23318" s="128"/>
    </row>
    <row r="23319" spans="179:183" x14ac:dyDescent="0.35">
      <c r="FW23319" s="128"/>
      <c r="FX23319" s="128"/>
      <c r="FY23319" s="129"/>
      <c r="GA23319" s="128"/>
    </row>
    <row r="23320" spans="179:183" x14ac:dyDescent="0.35">
      <c r="FW23320" s="128"/>
      <c r="FX23320" s="128"/>
      <c r="FY23320" s="129"/>
      <c r="GA23320" s="128"/>
    </row>
    <row r="23321" spans="179:183" x14ac:dyDescent="0.35">
      <c r="FW23321" s="128"/>
      <c r="FX23321" s="128"/>
      <c r="FY23321" s="129"/>
      <c r="GA23321" s="128"/>
    </row>
    <row r="23322" spans="179:183" x14ac:dyDescent="0.35">
      <c r="FW23322" s="128"/>
      <c r="FX23322" s="128"/>
      <c r="FY23322" s="129"/>
      <c r="GA23322" s="128"/>
    </row>
    <row r="23323" spans="179:183" x14ac:dyDescent="0.35">
      <c r="FW23323" s="128"/>
      <c r="FX23323" s="128"/>
      <c r="FY23323" s="129"/>
      <c r="GA23323" s="128"/>
    </row>
    <row r="23324" spans="179:183" x14ac:dyDescent="0.35">
      <c r="FW23324" s="128"/>
      <c r="FX23324" s="128"/>
      <c r="FY23324" s="129"/>
      <c r="GA23324" s="128"/>
    </row>
    <row r="23325" spans="179:183" x14ac:dyDescent="0.35">
      <c r="FW23325" s="128"/>
      <c r="FX23325" s="128"/>
      <c r="FY23325" s="129"/>
      <c r="GA23325" s="128"/>
    </row>
    <row r="23326" spans="179:183" x14ac:dyDescent="0.35">
      <c r="FW23326" s="128"/>
      <c r="FX23326" s="128"/>
      <c r="FY23326" s="129"/>
      <c r="GA23326" s="128"/>
    </row>
    <row r="23327" spans="179:183" x14ac:dyDescent="0.35">
      <c r="FW23327" s="128"/>
      <c r="FX23327" s="128"/>
      <c r="FY23327" s="129"/>
      <c r="GA23327" s="128"/>
    </row>
    <row r="23328" spans="179:183" x14ac:dyDescent="0.35">
      <c r="FW23328" s="128"/>
      <c r="FX23328" s="128"/>
      <c r="FY23328" s="129"/>
      <c r="GA23328" s="128"/>
    </row>
    <row r="23329" spans="179:183" x14ac:dyDescent="0.35">
      <c r="FW23329" s="128"/>
      <c r="FX23329" s="128"/>
      <c r="FY23329" s="129"/>
      <c r="GA23329" s="128"/>
    </row>
    <row r="23330" spans="179:183" x14ac:dyDescent="0.35">
      <c r="FW23330" s="128"/>
      <c r="FX23330" s="128"/>
      <c r="FY23330" s="129"/>
      <c r="GA23330" s="128"/>
    </row>
    <row r="23331" spans="179:183" x14ac:dyDescent="0.35">
      <c r="FW23331" s="128"/>
      <c r="FX23331" s="128"/>
      <c r="FY23331" s="129"/>
      <c r="GA23331" s="128"/>
    </row>
    <row r="23332" spans="179:183" x14ac:dyDescent="0.35">
      <c r="FW23332" s="128"/>
      <c r="FX23332" s="128"/>
      <c r="FY23332" s="129"/>
      <c r="GA23332" s="128"/>
    </row>
    <row r="23333" spans="179:183" x14ac:dyDescent="0.35">
      <c r="FW23333" s="128"/>
      <c r="FX23333" s="128"/>
      <c r="FY23333" s="129"/>
      <c r="GA23333" s="128"/>
    </row>
    <row r="23334" spans="179:183" x14ac:dyDescent="0.35">
      <c r="FW23334" s="128"/>
      <c r="FX23334" s="128"/>
      <c r="FY23334" s="129"/>
      <c r="GA23334" s="128"/>
    </row>
    <row r="23335" spans="179:183" x14ac:dyDescent="0.35">
      <c r="FW23335" s="128"/>
      <c r="FX23335" s="128"/>
      <c r="FY23335" s="129"/>
      <c r="GA23335" s="128"/>
    </row>
    <row r="23336" spans="179:183" x14ac:dyDescent="0.35">
      <c r="FW23336" s="128"/>
      <c r="FX23336" s="128"/>
      <c r="FY23336" s="129"/>
      <c r="GA23336" s="128"/>
    </row>
    <row r="23337" spans="179:183" x14ac:dyDescent="0.35">
      <c r="FW23337" s="128"/>
      <c r="FX23337" s="128"/>
      <c r="FY23337" s="129"/>
      <c r="GA23337" s="128"/>
    </row>
    <row r="23338" spans="179:183" x14ac:dyDescent="0.35">
      <c r="FW23338" s="128"/>
      <c r="FX23338" s="128"/>
      <c r="FY23338" s="129"/>
      <c r="GA23338" s="128"/>
    </row>
    <row r="23339" spans="179:183" x14ac:dyDescent="0.35">
      <c r="FW23339" s="128"/>
      <c r="FX23339" s="128"/>
      <c r="FY23339" s="129"/>
      <c r="GA23339" s="128"/>
    </row>
    <row r="23340" spans="179:183" x14ac:dyDescent="0.35">
      <c r="FW23340" s="128"/>
      <c r="FX23340" s="128"/>
      <c r="FY23340" s="129"/>
      <c r="GA23340" s="128"/>
    </row>
    <row r="23341" spans="179:183" x14ac:dyDescent="0.35">
      <c r="FW23341" s="128"/>
      <c r="FX23341" s="128"/>
      <c r="FY23341" s="129"/>
      <c r="GA23341" s="128"/>
    </row>
    <row r="23342" spans="179:183" x14ac:dyDescent="0.35">
      <c r="FW23342" s="128"/>
      <c r="FX23342" s="128"/>
      <c r="FY23342" s="129"/>
      <c r="GA23342" s="128"/>
    </row>
    <row r="23343" spans="179:183" x14ac:dyDescent="0.35">
      <c r="FW23343" s="128"/>
      <c r="FX23343" s="128"/>
      <c r="FY23343" s="129"/>
      <c r="GA23343" s="128"/>
    </row>
    <row r="23344" spans="179:183" x14ac:dyDescent="0.35">
      <c r="FW23344" s="128"/>
      <c r="FX23344" s="128"/>
      <c r="FY23344" s="129"/>
      <c r="GA23344" s="128"/>
    </row>
    <row r="23345" spans="179:183" x14ac:dyDescent="0.35">
      <c r="FW23345" s="128"/>
      <c r="FX23345" s="128"/>
      <c r="FY23345" s="129"/>
      <c r="GA23345" s="128"/>
    </row>
    <row r="23346" spans="179:183" x14ac:dyDescent="0.35">
      <c r="FW23346" s="128"/>
      <c r="FX23346" s="128"/>
      <c r="FY23346" s="129"/>
      <c r="GA23346" s="128"/>
    </row>
    <row r="23347" spans="179:183" x14ac:dyDescent="0.35">
      <c r="FW23347" s="128"/>
      <c r="FX23347" s="128"/>
      <c r="FY23347" s="129"/>
      <c r="GA23347" s="128"/>
    </row>
    <row r="23348" spans="179:183" x14ac:dyDescent="0.35">
      <c r="FW23348" s="128"/>
      <c r="FX23348" s="128"/>
      <c r="FY23348" s="129"/>
      <c r="GA23348" s="128"/>
    </row>
    <row r="23349" spans="179:183" x14ac:dyDescent="0.35">
      <c r="FW23349" s="128"/>
      <c r="FX23349" s="128"/>
      <c r="FY23349" s="129"/>
      <c r="GA23349" s="128"/>
    </row>
    <row r="23350" spans="179:183" x14ac:dyDescent="0.35">
      <c r="FW23350" s="128"/>
      <c r="FX23350" s="128"/>
      <c r="FY23350" s="129"/>
      <c r="GA23350" s="128"/>
    </row>
    <row r="23351" spans="179:183" x14ac:dyDescent="0.35">
      <c r="FW23351" s="128"/>
      <c r="FX23351" s="128"/>
      <c r="FY23351" s="129"/>
      <c r="GA23351" s="128"/>
    </row>
    <row r="23352" spans="179:183" x14ac:dyDescent="0.35">
      <c r="FW23352" s="128"/>
      <c r="FX23352" s="128"/>
      <c r="FY23352" s="129"/>
      <c r="GA23352" s="128"/>
    </row>
    <row r="23353" spans="179:183" x14ac:dyDescent="0.35">
      <c r="FW23353" s="128"/>
      <c r="FX23353" s="128"/>
      <c r="FY23353" s="129"/>
      <c r="GA23353" s="128"/>
    </row>
    <row r="23354" spans="179:183" x14ac:dyDescent="0.35">
      <c r="FW23354" s="128"/>
      <c r="FX23354" s="128"/>
      <c r="FY23354" s="129"/>
      <c r="GA23354" s="128"/>
    </row>
    <row r="23355" spans="179:183" x14ac:dyDescent="0.35">
      <c r="FW23355" s="128"/>
      <c r="FX23355" s="128"/>
      <c r="FY23355" s="129"/>
      <c r="GA23355" s="128"/>
    </row>
    <row r="23356" spans="179:183" x14ac:dyDescent="0.35">
      <c r="FW23356" s="128"/>
      <c r="FX23356" s="128"/>
      <c r="FY23356" s="129"/>
      <c r="GA23356" s="128"/>
    </row>
    <row r="23357" spans="179:183" x14ac:dyDescent="0.35">
      <c r="FW23357" s="128"/>
      <c r="FX23357" s="128"/>
      <c r="FY23357" s="129"/>
      <c r="GA23357" s="128"/>
    </row>
    <row r="23358" spans="179:183" x14ac:dyDescent="0.35">
      <c r="FW23358" s="128"/>
      <c r="FX23358" s="128"/>
      <c r="FY23358" s="129"/>
      <c r="GA23358" s="128"/>
    </row>
    <row r="23359" spans="179:183" x14ac:dyDescent="0.35">
      <c r="FW23359" s="128"/>
      <c r="FX23359" s="128"/>
      <c r="FY23359" s="129"/>
      <c r="GA23359" s="128"/>
    </row>
    <row r="23360" spans="179:183" x14ac:dyDescent="0.35">
      <c r="FW23360" s="128"/>
      <c r="FX23360" s="128"/>
      <c r="FY23360" s="129"/>
      <c r="GA23360" s="128"/>
    </row>
    <row r="23361" spans="179:183" x14ac:dyDescent="0.35">
      <c r="FW23361" s="128"/>
      <c r="FX23361" s="128"/>
      <c r="FY23361" s="129"/>
      <c r="GA23361" s="128"/>
    </row>
    <row r="23362" spans="179:183" x14ac:dyDescent="0.35">
      <c r="FW23362" s="128"/>
      <c r="FX23362" s="128"/>
      <c r="FY23362" s="129"/>
      <c r="GA23362" s="128"/>
    </row>
    <row r="23363" spans="179:183" x14ac:dyDescent="0.35">
      <c r="FW23363" s="128"/>
      <c r="FX23363" s="128"/>
      <c r="FY23363" s="129"/>
      <c r="GA23363" s="128"/>
    </row>
    <row r="23364" spans="179:183" x14ac:dyDescent="0.35">
      <c r="FW23364" s="128"/>
      <c r="FX23364" s="128"/>
      <c r="FY23364" s="129"/>
      <c r="GA23364" s="128"/>
    </row>
    <row r="23365" spans="179:183" x14ac:dyDescent="0.35">
      <c r="FW23365" s="128"/>
      <c r="FX23365" s="128"/>
      <c r="FY23365" s="129"/>
      <c r="GA23365" s="128"/>
    </row>
    <row r="23366" spans="179:183" x14ac:dyDescent="0.35">
      <c r="FW23366" s="128"/>
      <c r="FX23366" s="128"/>
      <c r="FY23366" s="129"/>
      <c r="GA23366" s="128"/>
    </row>
    <row r="23367" spans="179:183" x14ac:dyDescent="0.35">
      <c r="FW23367" s="128"/>
      <c r="FX23367" s="128"/>
      <c r="FY23367" s="129"/>
      <c r="GA23367" s="128"/>
    </row>
    <row r="23368" spans="179:183" x14ac:dyDescent="0.35">
      <c r="FW23368" s="128"/>
      <c r="FX23368" s="128"/>
      <c r="FY23368" s="129"/>
      <c r="GA23368" s="128"/>
    </row>
    <row r="23369" spans="179:183" x14ac:dyDescent="0.35">
      <c r="FW23369" s="128"/>
      <c r="FX23369" s="128"/>
      <c r="FY23369" s="129"/>
      <c r="GA23369" s="128"/>
    </row>
    <row r="23370" spans="179:183" x14ac:dyDescent="0.35">
      <c r="FW23370" s="128"/>
      <c r="FX23370" s="128"/>
      <c r="FY23370" s="129"/>
      <c r="GA23370" s="128"/>
    </row>
    <row r="23371" spans="179:183" x14ac:dyDescent="0.35">
      <c r="FW23371" s="128"/>
      <c r="FX23371" s="128"/>
      <c r="FY23371" s="129"/>
      <c r="GA23371" s="128"/>
    </row>
    <row r="23372" spans="179:183" x14ac:dyDescent="0.35">
      <c r="FW23372" s="128"/>
      <c r="FX23372" s="128"/>
      <c r="FY23372" s="129"/>
      <c r="GA23372" s="128"/>
    </row>
    <row r="23373" spans="179:183" x14ac:dyDescent="0.35">
      <c r="FW23373" s="128"/>
      <c r="FX23373" s="128"/>
      <c r="FY23373" s="129"/>
      <c r="GA23373" s="128"/>
    </row>
    <row r="23374" spans="179:183" x14ac:dyDescent="0.35">
      <c r="FW23374" s="128"/>
      <c r="FX23374" s="128"/>
      <c r="FY23374" s="129"/>
      <c r="GA23374" s="128"/>
    </row>
    <row r="23375" spans="179:183" x14ac:dyDescent="0.35">
      <c r="FW23375" s="128"/>
      <c r="FX23375" s="128"/>
      <c r="FY23375" s="129"/>
      <c r="GA23375" s="128"/>
    </row>
    <row r="23376" spans="179:183" x14ac:dyDescent="0.35">
      <c r="FW23376" s="128"/>
      <c r="FX23376" s="128"/>
      <c r="FY23376" s="129"/>
      <c r="GA23376" s="128"/>
    </row>
    <row r="23377" spans="179:183" x14ac:dyDescent="0.35">
      <c r="FW23377" s="128"/>
      <c r="FX23377" s="128"/>
      <c r="FY23377" s="129"/>
      <c r="GA23377" s="128"/>
    </row>
    <row r="23378" spans="179:183" x14ac:dyDescent="0.35">
      <c r="FW23378" s="128"/>
      <c r="FX23378" s="128"/>
      <c r="FY23378" s="129"/>
      <c r="GA23378" s="128"/>
    </row>
    <row r="23379" spans="179:183" x14ac:dyDescent="0.35">
      <c r="FW23379" s="128"/>
      <c r="FX23379" s="128"/>
      <c r="FY23379" s="129"/>
      <c r="GA23379" s="128"/>
    </row>
    <row r="23380" spans="179:183" x14ac:dyDescent="0.35">
      <c r="FW23380" s="128"/>
      <c r="FX23380" s="128"/>
      <c r="FY23380" s="129"/>
      <c r="GA23380" s="128"/>
    </row>
    <row r="23381" spans="179:183" x14ac:dyDescent="0.35">
      <c r="FW23381" s="128"/>
      <c r="FX23381" s="128"/>
      <c r="FY23381" s="129"/>
      <c r="GA23381" s="128"/>
    </row>
    <row r="23382" spans="179:183" x14ac:dyDescent="0.35">
      <c r="FW23382" s="128"/>
      <c r="FX23382" s="128"/>
      <c r="FY23382" s="129"/>
      <c r="GA23382" s="128"/>
    </row>
    <row r="23383" spans="179:183" x14ac:dyDescent="0.35">
      <c r="FW23383" s="128"/>
      <c r="FX23383" s="128"/>
      <c r="FY23383" s="129"/>
      <c r="GA23383" s="128"/>
    </row>
    <row r="23384" spans="179:183" x14ac:dyDescent="0.35">
      <c r="FW23384" s="128"/>
      <c r="FX23384" s="128"/>
      <c r="FY23384" s="129"/>
      <c r="GA23384" s="128"/>
    </row>
    <row r="23385" spans="179:183" x14ac:dyDescent="0.35">
      <c r="FW23385" s="128"/>
      <c r="FX23385" s="128"/>
      <c r="FY23385" s="129"/>
      <c r="GA23385" s="128"/>
    </row>
    <row r="23386" spans="179:183" x14ac:dyDescent="0.35">
      <c r="FW23386" s="128"/>
      <c r="FX23386" s="128"/>
      <c r="FY23386" s="129"/>
      <c r="GA23386" s="128"/>
    </row>
    <row r="23387" spans="179:183" x14ac:dyDescent="0.35">
      <c r="FW23387" s="128"/>
      <c r="FX23387" s="128"/>
      <c r="FY23387" s="129"/>
      <c r="GA23387" s="128"/>
    </row>
    <row r="23388" spans="179:183" x14ac:dyDescent="0.35">
      <c r="FW23388" s="128"/>
      <c r="FX23388" s="128"/>
      <c r="FY23388" s="129"/>
      <c r="GA23388" s="128"/>
    </row>
    <row r="23389" spans="179:183" x14ac:dyDescent="0.35">
      <c r="FW23389" s="128"/>
      <c r="FX23389" s="128"/>
      <c r="FY23389" s="129"/>
      <c r="GA23389" s="128"/>
    </row>
    <row r="23390" spans="179:183" x14ac:dyDescent="0.35">
      <c r="FW23390" s="128"/>
      <c r="FX23390" s="128"/>
      <c r="FY23390" s="129"/>
      <c r="GA23390" s="128"/>
    </row>
    <row r="23391" spans="179:183" x14ac:dyDescent="0.35">
      <c r="FW23391" s="128"/>
      <c r="FX23391" s="128"/>
      <c r="FY23391" s="129"/>
      <c r="GA23391" s="128"/>
    </row>
    <row r="23392" spans="179:183" x14ac:dyDescent="0.35">
      <c r="FW23392" s="128"/>
      <c r="FX23392" s="128"/>
      <c r="FY23392" s="129"/>
      <c r="GA23392" s="128"/>
    </row>
    <row r="23393" spans="179:183" x14ac:dyDescent="0.35">
      <c r="FW23393" s="128"/>
      <c r="FX23393" s="128"/>
      <c r="FY23393" s="129"/>
      <c r="GA23393" s="128"/>
    </row>
    <row r="23394" spans="179:183" x14ac:dyDescent="0.35">
      <c r="FW23394" s="128"/>
      <c r="FX23394" s="128"/>
      <c r="FY23394" s="129"/>
      <c r="GA23394" s="128"/>
    </row>
    <row r="23395" spans="179:183" x14ac:dyDescent="0.35">
      <c r="FW23395" s="128"/>
      <c r="FX23395" s="128"/>
      <c r="FY23395" s="129"/>
      <c r="GA23395" s="128"/>
    </row>
    <row r="23396" spans="179:183" x14ac:dyDescent="0.35">
      <c r="FW23396" s="128"/>
      <c r="FX23396" s="128"/>
      <c r="FY23396" s="129"/>
      <c r="GA23396" s="128"/>
    </row>
    <row r="23397" spans="179:183" x14ac:dyDescent="0.35">
      <c r="FW23397" s="128"/>
      <c r="FX23397" s="128"/>
      <c r="FY23397" s="129"/>
      <c r="GA23397" s="128"/>
    </row>
    <row r="23398" spans="179:183" x14ac:dyDescent="0.35">
      <c r="FW23398" s="128"/>
      <c r="FX23398" s="128"/>
      <c r="FY23398" s="129"/>
      <c r="GA23398" s="128"/>
    </row>
    <row r="23399" spans="179:183" x14ac:dyDescent="0.35">
      <c r="FW23399" s="128"/>
      <c r="FX23399" s="128"/>
      <c r="FY23399" s="129"/>
      <c r="GA23399" s="128"/>
    </row>
    <row r="23400" spans="179:183" x14ac:dyDescent="0.35">
      <c r="FW23400" s="128"/>
      <c r="FX23400" s="128"/>
      <c r="FY23400" s="129"/>
      <c r="GA23400" s="128"/>
    </row>
    <row r="23401" spans="179:183" x14ac:dyDescent="0.35">
      <c r="FW23401" s="128"/>
      <c r="FX23401" s="128"/>
      <c r="FY23401" s="129"/>
      <c r="GA23401" s="128"/>
    </row>
    <row r="23402" spans="179:183" x14ac:dyDescent="0.35">
      <c r="FW23402" s="128"/>
      <c r="FX23402" s="128"/>
      <c r="FY23402" s="129"/>
      <c r="GA23402" s="128"/>
    </row>
    <row r="23403" spans="179:183" x14ac:dyDescent="0.35">
      <c r="FW23403" s="128"/>
      <c r="FX23403" s="128"/>
      <c r="FY23403" s="129"/>
      <c r="GA23403" s="128"/>
    </row>
    <row r="23404" spans="179:183" x14ac:dyDescent="0.35">
      <c r="FW23404" s="128"/>
      <c r="FX23404" s="128"/>
      <c r="FY23404" s="129"/>
      <c r="GA23404" s="128"/>
    </row>
    <row r="23405" spans="179:183" x14ac:dyDescent="0.35">
      <c r="FW23405" s="128"/>
      <c r="FX23405" s="128"/>
      <c r="FY23405" s="129"/>
      <c r="GA23405" s="128"/>
    </row>
    <row r="23406" spans="179:183" x14ac:dyDescent="0.35">
      <c r="FW23406" s="128"/>
      <c r="FX23406" s="128"/>
      <c r="FY23406" s="129"/>
      <c r="GA23406" s="128"/>
    </row>
    <row r="23407" spans="179:183" x14ac:dyDescent="0.35">
      <c r="FW23407" s="128"/>
      <c r="FX23407" s="128"/>
      <c r="FY23407" s="129"/>
      <c r="GA23407" s="128"/>
    </row>
    <row r="23408" spans="179:183" x14ac:dyDescent="0.35">
      <c r="FW23408" s="128"/>
      <c r="FX23408" s="128"/>
      <c r="FY23408" s="129"/>
      <c r="GA23408" s="128"/>
    </row>
    <row r="23409" spans="179:183" x14ac:dyDescent="0.35">
      <c r="FW23409" s="128"/>
      <c r="FX23409" s="128"/>
      <c r="FY23409" s="129"/>
      <c r="GA23409" s="128"/>
    </row>
    <row r="23410" spans="179:183" x14ac:dyDescent="0.35">
      <c r="FW23410" s="128"/>
      <c r="FX23410" s="128"/>
      <c r="FY23410" s="129"/>
      <c r="GA23410" s="128"/>
    </row>
    <row r="23411" spans="179:183" x14ac:dyDescent="0.35">
      <c r="FW23411" s="128"/>
      <c r="FX23411" s="128"/>
      <c r="FY23411" s="129"/>
      <c r="GA23411" s="128"/>
    </row>
    <row r="23412" spans="179:183" x14ac:dyDescent="0.35">
      <c r="FW23412" s="128"/>
      <c r="FX23412" s="128"/>
      <c r="FY23412" s="129"/>
      <c r="GA23412" s="128"/>
    </row>
    <row r="23413" spans="179:183" x14ac:dyDescent="0.35">
      <c r="FW23413" s="128"/>
      <c r="FX23413" s="128"/>
      <c r="FY23413" s="129"/>
      <c r="GA23413" s="128"/>
    </row>
    <row r="23414" spans="179:183" x14ac:dyDescent="0.35">
      <c r="FW23414" s="128"/>
      <c r="FX23414" s="128"/>
      <c r="FY23414" s="129"/>
      <c r="GA23414" s="128"/>
    </row>
    <row r="23415" spans="179:183" x14ac:dyDescent="0.35">
      <c r="FW23415" s="128"/>
      <c r="FX23415" s="128"/>
      <c r="FY23415" s="129"/>
      <c r="GA23415" s="128"/>
    </row>
    <row r="23416" spans="179:183" x14ac:dyDescent="0.35">
      <c r="FW23416" s="128"/>
      <c r="FX23416" s="128"/>
      <c r="FY23416" s="129"/>
      <c r="GA23416" s="128"/>
    </row>
    <row r="23417" spans="179:183" x14ac:dyDescent="0.35">
      <c r="FW23417" s="128"/>
      <c r="FX23417" s="128"/>
      <c r="FY23417" s="129"/>
      <c r="GA23417" s="128"/>
    </row>
    <row r="23418" spans="179:183" x14ac:dyDescent="0.35">
      <c r="FW23418" s="128"/>
      <c r="FX23418" s="128"/>
      <c r="FY23418" s="129"/>
      <c r="GA23418" s="128"/>
    </row>
    <row r="23419" spans="179:183" x14ac:dyDescent="0.35">
      <c r="FW23419" s="128"/>
      <c r="FX23419" s="128"/>
      <c r="FY23419" s="129"/>
      <c r="GA23419" s="128"/>
    </row>
    <row r="23420" spans="179:183" x14ac:dyDescent="0.35">
      <c r="FW23420" s="128"/>
      <c r="FX23420" s="128"/>
      <c r="FY23420" s="129"/>
      <c r="GA23420" s="128"/>
    </row>
    <row r="23421" spans="179:183" x14ac:dyDescent="0.35">
      <c r="FW23421" s="128"/>
      <c r="FX23421" s="128"/>
      <c r="FY23421" s="129"/>
      <c r="GA23421" s="128"/>
    </row>
    <row r="23422" spans="179:183" x14ac:dyDescent="0.35">
      <c r="FW23422" s="128"/>
      <c r="FX23422" s="128"/>
      <c r="FY23422" s="129"/>
      <c r="GA23422" s="128"/>
    </row>
    <row r="23423" spans="179:183" x14ac:dyDescent="0.35">
      <c r="FW23423" s="128"/>
      <c r="FX23423" s="128"/>
      <c r="FY23423" s="129"/>
      <c r="GA23423" s="128"/>
    </row>
    <row r="23424" spans="179:183" x14ac:dyDescent="0.35">
      <c r="FW23424" s="128"/>
      <c r="FX23424" s="128"/>
      <c r="FY23424" s="129"/>
      <c r="GA23424" s="128"/>
    </row>
    <row r="23425" spans="179:183" x14ac:dyDescent="0.35">
      <c r="FW23425" s="128"/>
      <c r="FX23425" s="128"/>
      <c r="FY23425" s="129"/>
      <c r="GA23425" s="128"/>
    </row>
    <row r="23426" spans="179:183" x14ac:dyDescent="0.35">
      <c r="FW23426" s="128"/>
      <c r="FX23426" s="128"/>
      <c r="FY23426" s="129"/>
      <c r="GA23426" s="128"/>
    </row>
    <row r="23427" spans="179:183" x14ac:dyDescent="0.35">
      <c r="FW23427" s="128"/>
      <c r="FX23427" s="128"/>
      <c r="FY23427" s="129"/>
      <c r="GA23427" s="128"/>
    </row>
    <row r="23428" spans="179:183" x14ac:dyDescent="0.35">
      <c r="FW23428" s="128"/>
      <c r="FX23428" s="128"/>
      <c r="FY23428" s="129"/>
      <c r="GA23428" s="128"/>
    </row>
    <row r="23429" spans="179:183" x14ac:dyDescent="0.35">
      <c r="FW23429" s="128"/>
      <c r="FX23429" s="128"/>
      <c r="FY23429" s="129"/>
      <c r="GA23429" s="128"/>
    </row>
    <row r="23430" spans="179:183" x14ac:dyDescent="0.35">
      <c r="FW23430" s="128"/>
      <c r="FX23430" s="128"/>
      <c r="FY23430" s="129"/>
      <c r="GA23430" s="128"/>
    </row>
    <row r="23431" spans="179:183" x14ac:dyDescent="0.35">
      <c r="FW23431" s="128"/>
      <c r="FX23431" s="128"/>
      <c r="FY23431" s="129"/>
      <c r="GA23431" s="128"/>
    </row>
    <row r="23432" spans="179:183" x14ac:dyDescent="0.35">
      <c r="FW23432" s="128"/>
      <c r="FX23432" s="128"/>
      <c r="FY23432" s="129"/>
      <c r="GA23432" s="128"/>
    </row>
    <row r="23433" spans="179:183" x14ac:dyDescent="0.35">
      <c r="FW23433" s="128"/>
      <c r="FX23433" s="128"/>
      <c r="FY23433" s="129"/>
      <c r="GA23433" s="128"/>
    </row>
    <row r="23434" spans="179:183" x14ac:dyDescent="0.35">
      <c r="FW23434" s="128"/>
      <c r="FX23434" s="128"/>
      <c r="FY23434" s="129"/>
      <c r="GA23434" s="128"/>
    </row>
    <row r="23435" spans="179:183" x14ac:dyDescent="0.35">
      <c r="FW23435" s="128"/>
      <c r="FX23435" s="128"/>
      <c r="FY23435" s="129"/>
      <c r="GA23435" s="128"/>
    </row>
    <row r="23436" spans="179:183" x14ac:dyDescent="0.35">
      <c r="FW23436" s="128"/>
      <c r="FX23436" s="128"/>
      <c r="FY23436" s="129"/>
      <c r="GA23436" s="128"/>
    </row>
    <row r="23437" spans="179:183" x14ac:dyDescent="0.35">
      <c r="FW23437" s="128"/>
      <c r="FX23437" s="128"/>
      <c r="FY23437" s="129"/>
      <c r="GA23437" s="128"/>
    </row>
    <row r="23438" spans="179:183" x14ac:dyDescent="0.35">
      <c r="FW23438" s="128"/>
      <c r="FX23438" s="128"/>
      <c r="FY23438" s="129"/>
      <c r="GA23438" s="128"/>
    </row>
    <row r="23439" spans="179:183" x14ac:dyDescent="0.35">
      <c r="FW23439" s="128"/>
      <c r="FX23439" s="128"/>
      <c r="FY23439" s="129"/>
      <c r="GA23439" s="128"/>
    </row>
    <row r="23440" spans="179:183" x14ac:dyDescent="0.35">
      <c r="FW23440" s="128"/>
      <c r="FX23440" s="128"/>
      <c r="FY23440" s="129"/>
      <c r="GA23440" s="128"/>
    </row>
    <row r="23441" spans="179:183" x14ac:dyDescent="0.35">
      <c r="FW23441" s="128"/>
      <c r="FX23441" s="128"/>
      <c r="FY23441" s="129"/>
      <c r="GA23441" s="128"/>
    </row>
    <row r="23442" spans="179:183" x14ac:dyDescent="0.35">
      <c r="FW23442" s="128"/>
      <c r="FX23442" s="128"/>
      <c r="FY23442" s="129"/>
      <c r="GA23442" s="128"/>
    </row>
    <row r="23443" spans="179:183" x14ac:dyDescent="0.35">
      <c r="FW23443" s="128"/>
      <c r="FX23443" s="128"/>
      <c r="FY23443" s="129"/>
      <c r="GA23443" s="128"/>
    </row>
    <row r="23444" spans="179:183" x14ac:dyDescent="0.35">
      <c r="FW23444" s="128"/>
      <c r="FX23444" s="128"/>
      <c r="FY23444" s="129"/>
      <c r="GA23444" s="128"/>
    </row>
    <row r="23445" spans="179:183" x14ac:dyDescent="0.35">
      <c r="FW23445" s="128"/>
      <c r="FX23445" s="128"/>
      <c r="FY23445" s="129"/>
      <c r="GA23445" s="128"/>
    </row>
    <row r="23446" spans="179:183" x14ac:dyDescent="0.35">
      <c r="FW23446" s="128"/>
      <c r="FX23446" s="128"/>
      <c r="FY23446" s="129"/>
      <c r="GA23446" s="128"/>
    </row>
    <row r="23447" spans="179:183" x14ac:dyDescent="0.35">
      <c r="FW23447" s="128"/>
      <c r="FX23447" s="128"/>
      <c r="FY23447" s="129"/>
      <c r="GA23447" s="128"/>
    </row>
    <row r="23448" spans="179:183" x14ac:dyDescent="0.35">
      <c r="FW23448" s="128"/>
      <c r="FX23448" s="128"/>
      <c r="FY23448" s="129"/>
      <c r="GA23448" s="128"/>
    </row>
    <row r="23449" spans="179:183" x14ac:dyDescent="0.35">
      <c r="FW23449" s="128"/>
      <c r="FX23449" s="128"/>
      <c r="FY23449" s="129"/>
      <c r="GA23449" s="128"/>
    </row>
    <row r="23450" spans="179:183" x14ac:dyDescent="0.35">
      <c r="FW23450" s="128"/>
      <c r="FX23450" s="128"/>
      <c r="FY23450" s="129"/>
      <c r="GA23450" s="128"/>
    </row>
    <row r="23451" spans="179:183" x14ac:dyDescent="0.35">
      <c r="FW23451" s="128"/>
      <c r="FX23451" s="128"/>
      <c r="FY23451" s="129"/>
      <c r="GA23451" s="128"/>
    </row>
    <row r="23452" spans="179:183" x14ac:dyDescent="0.35">
      <c r="FW23452" s="128"/>
      <c r="FX23452" s="128"/>
      <c r="FY23452" s="129"/>
      <c r="GA23452" s="128"/>
    </row>
    <row r="23453" spans="179:183" x14ac:dyDescent="0.35">
      <c r="FW23453" s="128"/>
      <c r="FX23453" s="128"/>
      <c r="FY23453" s="129"/>
      <c r="GA23453" s="128"/>
    </row>
    <row r="23454" spans="179:183" x14ac:dyDescent="0.35">
      <c r="FW23454" s="128"/>
      <c r="FX23454" s="128"/>
      <c r="FY23454" s="129"/>
      <c r="GA23454" s="128"/>
    </row>
    <row r="23455" spans="179:183" x14ac:dyDescent="0.35">
      <c r="FW23455" s="128"/>
      <c r="FX23455" s="128"/>
      <c r="FY23455" s="129"/>
      <c r="GA23455" s="128"/>
    </row>
    <row r="23456" spans="179:183" x14ac:dyDescent="0.35">
      <c r="FW23456" s="128"/>
      <c r="FX23456" s="128"/>
      <c r="FY23456" s="129"/>
      <c r="GA23456" s="128"/>
    </row>
    <row r="23457" spans="179:183" x14ac:dyDescent="0.35">
      <c r="FW23457" s="128"/>
      <c r="FX23457" s="128"/>
      <c r="FY23457" s="129"/>
      <c r="GA23457" s="128"/>
    </row>
    <row r="23458" spans="179:183" x14ac:dyDescent="0.35">
      <c r="FW23458" s="128"/>
      <c r="FX23458" s="128"/>
      <c r="FY23458" s="129"/>
      <c r="GA23458" s="128"/>
    </row>
    <row r="23459" spans="179:183" x14ac:dyDescent="0.35">
      <c r="FW23459" s="128"/>
      <c r="FX23459" s="128"/>
      <c r="FY23459" s="129"/>
      <c r="GA23459" s="128"/>
    </row>
    <row r="23460" spans="179:183" x14ac:dyDescent="0.35">
      <c r="FW23460" s="128"/>
      <c r="FX23460" s="128"/>
      <c r="FY23460" s="129"/>
      <c r="GA23460" s="128"/>
    </row>
    <row r="23461" spans="179:183" x14ac:dyDescent="0.35">
      <c r="FW23461" s="128"/>
      <c r="FX23461" s="128"/>
      <c r="FY23461" s="129"/>
      <c r="GA23461" s="128"/>
    </row>
    <row r="23462" spans="179:183" x14ac:dyDescent="0.35">
      <c r="FW23462" s="128"/>
      <c r="FX23462" s="128"/>
      <c r="FY23462" s="129"/>
      <c r="GA23462" s="128"/>
    </row>
    <row r="23463" spans="179:183" x14ac:dyDescent="0.35">
      <c r="FW23463" s="128"/>
      <c r="FX23463" s="128"/>
      <c r="FY23463" s="129"/>
      <c r="GA23463" s="128"/>
    </row>
    <row r="23464" spans="179:183" x14ac:dyDescent="0.35">
      <c r="FW23464" s="128"/>
      <c r="FX23464" s="128"/>
      <c r="FY23464" s="129"/>
      <c r="GA23464" s="128"/>
    </row>
    <row r="23465" spans="179:183" x14ac:dyDescent="0.35">
      <c r="FW23465" s="128"/>
      <c r="FX23465" s="128"/>
      <c r="FY23465" s="129"/>
      <c r="GA23465" s="128"/>
    </row>
    <row r="23466" spans="179:183" x14ac:dyDescent="0.35">
      <c r="FW23466" s="128"/>
      <c r="FX23466" s="128"/>
      <c r="FY23466" s="129"/>
      <c r="GA23466" s="128"/>
    </row>
    <row r="23467" spans="179:183" x14ac:dyDescent="0.35">
      <c r="FW23467" s="128"/>
      <c r="FX23467" s="128"/>
      <c r="FY23467" s="129"/>
      <c r="GA23467" s="128"/>
    </row>
    <row r="23468" spans="179:183" x14ac:dyDescent="0.35">
      <c r="FW23468" s="128"/>
      <c r="FX23468" s="128"/>
      <c r="FY23468" s="129"/>
      <c r="GA23468" s="128"/>
    </row>
    <row r="23469" spans="179:183" x14ac:dyDescent="0.35">
      <c r="FW23469" s="128"/>
      <c r="FX23469" s="128"/>
      <c r="FY23469" s="129"/>
      <c r="GA23469" s="128"/>
    </row>
    <row r="23470" spans="179:183" x14ac:dyDescent="0.35">
      <c r="FW23470" s="128"/>
      <c r="FX23470" s="128"/>
      <c r="FY23470" s="129"/>
      <c r="GA23470" s="128"/>
    </row>
    <row r="23471" spans="179:183" x14ac:dyDescent="0.35">
      <c r="FW23471" s="128"/>
      <c r="FX23471" s="128"/>
      <c r="FY23471" s="129"/>
      <c r="GA23471" s="128"/>
    </row>
    <row r="23472" spans="179:183" x14ac:dyDescent="0.35">
      <c r="FW23472" s="128"/>
      <c r="FX23472" s="128"/>
      <c r="FY23472" s="129"/>
      <c r="GA23472" s="128"/>
    </row>
    <row r="23473" spans="179:183" x14ac:dyDescent="0.35">
      <c r="FW23473" s="128"/>
      <c r="FX23473" s="128"/>
      <c r="FY23473" s="129"/>
      <c r="GA23473" s="128"/>
    </row>
    <row r="23474" spans="179:183" x14ac:dyDescent="0.35">
      <c r="FW23474" s="128"/>
      <c r="FX23474" s="128"/>
      <c r="FY23474" s="129"/>
      <c r="GA23474" s="128"/>
    </row>
    <row r="23475" spans="179:183" x14ac:dyDescent="0.35">
      <c r="FW23475" s="128"/>
      <c r="FX23475" s="128"/>
      <c r="FY23475" s="129"/>
      <c r="GA23475" s="128"/>
    </row>
    <row r="23476" spans="179:183" x14ac:dyDescent="0.35">
      <c r="FW23476" s="128"/>
      <c r="FX23476" s="128"/>
      <c r="FY23476" s="129"/>
      <c r="GA23476" s="128"/>
    </row>
    <row r="23477" spans="179:183" x14ac:dyDescent="0.35">
      <c r="FW23477" s="128"/>
      <c r="FX23477" s="128"/>
      <c r="FY23477" s="129"/>
      <c r="GA23477" s="128"/>
    </row>
    <row r="23478" spans="179:183" x14ac:dyDescent="0.35">
      <c r="FW23478" s="128"/>
      <c r="FX23478" s="128"/>
      <c r="FY23478" s="129"/>
      <c r="GA23478" s="128"/>
    </row>
    <row r="23479" spans="179:183" x14ac:dyDescent="0.35">
      <c r="FW23479" s="128"/>
      <c r="FX23479" s="128"/>
      <c r="FY23479" s="129"/>
      <c r="GA23479" s="128"/>
    </row>
    <row r="23480" spans="179:183" x14ac:dyDescent="0.35">
      <c r="FW23480" s="128"/>
      <c r="FX23480" s="128"/>
      <c r="FY23480" s="129"/>
      <c r="GA23480" s="128"/>
    </row>
    <row r="23481" spans="179:183" x14ac:dyDescent="0.35">
      <c r="FW23481" s="128"/>
      <c r="FX23481" s="128"/>
      <c r="FY23481" s="129"/>
      <c r="GA23481" s="128"/>
    </row>
    <row r="23482" spans="179:183" x14ac:dyDescent="0.35">
      <c r="FW23482" s="128"/>
      <c r="FX23482" s="128"/>
      <c r="FY23482" s="129"/>
      <c r="GA23482" s="128"/>
    </row>
    <row r="23483" spans="179:183" x14ac:dyDescent="0.35">
      <c r="FW23483" s="128"/>
      <c r="FX23483" s="128"/>
      <c r="FY23483" s="129"/>
      <c r="GA23483" s="128"/>
    </row>
    <row r="23484" spans="179:183" x14ac:dyDescent="0.35">
      <c r="FW23484" s="128"/>
      <c r="FX23484" s="128"/>
      <c r="FY23484" s="129"/>
      <c r="GA23484" s="128"/>
    </row>
    <row r="23485" spans="179:183" x14ac:dyDescent="0.35">
      <c r="FW23485" s="128"/>
      <c r="FX23485" s="128"/>
      <c r="FY23485" s="129"/>
      <c r="GA23485" s="128"/>
    </row>
    <row r="23486" spans="179:183" x14ac:dyDescent="0.35">
      <c r="FW23486" s="128"/>
      <c r="FX23486" s="128"/>
      <c r="FY23486" s="129"/>
      <c r="GA23486" s="128"/>
    </row>
    <row r="23487" spans="179:183" x14ac:dyDescent="0.35">
      <c r="FW23487" s="128"/>
      <c r="FX23487" s="128"/>
      <c r="FY23487" s="129"/>
      <c r="GA23487" s="128"/>
    </row>
    <row r="23488" spans="179:183" x14ac:dyDescent="0.35">
      <c r="FW23488" s="128"/>
      <c r="FX23488" s="128"/>
      <c r="FY23488" s="129"/>
      <c r="GA23488" s="128"/>
    </row>
    <row r="23489" spans="179:183" x14ac:dyDescent="0.35">
      <c r="FW23489" s="128"/>
      <c r="FX23489" s="128"/>
      <c r="FY23489" s="129"/>
      <c r="GA23489" s="128"/>
    </row>
    <row r="23490" spans="179:183" x14ac:dyDescent="0.35">
      <c r="FW23490" s="128"/>
      <c r="FX23490" s="128"/>
      <c r="FY23490" s="129"/>
      <c r="GA23490" s="128"/>
    </row>
    <row r="23491" spans="179:183" x14ac:dyDescent="0.35">
      <c r="FW23491" s="128"/>
      <c r="FX23491" s="128"/>
      <c r="FY23491" s="129"/>
      <c r="GA23491" s="128"/>
    </row>
    <row r="23492" spans="179:183" x14ac:dyDescent="0.35">
      <c r="FW23492" s="128"/>
      <c r="FX23492" s="128"/>
      <c r="FY23492" s="129"/>
      <c r="GA23492" s="128"/>
    </row>
    <row r="23493" spans="179:183" x14ac:dyDescent="0.35">
      <c r="FW23493" s="128"/>
      <c r="FX23493" s="128"/>
      <c r="FY23493" s="129"/>
      <c r="GA23493" s="128"/>
    </row>
    <row r="23494" spans="179:183" x14ac:dyDescent="0.35">
      <c r="FW23494" s="128"/>
      <c r="FX23494" s="128"/>
      <c r="FY23494" s="129"/>
      <c r="GA23494" s="128"/>
    </row>
    <row r="23495" spans="179:183" x14ac:dyDescent="0.35">
      <c r="FW23495" s="128"/>
      <c r="FX23495" s="128"/>
      <c r="FY23495" s="129"/>
      <c r="GA23495" s="128"/>
    </row>
    <row r="23496" spans="179:183" x14ac:dyDescent="0.35">
      <c r="FW23496" s="128"/>
      <c r="FX23496" s="128"/>
      <c r="FY23496" s="129"/>
      <c r="GA23496" s="128"/>
    </row>
    <row r="23497" spans="179:183" x14ac:dyDescent="0.35">
      <c r="FW23497" s="128"/>
      <c r="FX23497" s="128"/>
      <c r="FY23497" s="129"/>
      <c r="GA23497" s="128"/>
    </row>
    <row r="23498" spans="179:183" x14ac:dyDescent="0.35">
      <c r="FW23498" s="128"/>
      <c r="FX23498" s="128"/>
      <c r="FY23498" s="129"/>
      <c r="GA23498" s="128"/>
    </row>
    <row r="23499" spans="179:183" x14ac:dyDescent="0.35">
      <c r="FW23499" s="128"/>
      <c r="FX23499" s="128"/>
      <c r="FY23499" s="129"/>
      <c r="GA23499" s="128"/>
    </row>
    <row r="23500" spans="179:183" x14ac:dyDescent="0.35">
      <c r="FW23500" s="128"/>
      <c r="FX23500" s="128"/>
      <c r="FY23500" s="129"/>
      <c r="GA23500" s="128"/>
    </row>
    <row r="23501" spans="179:183" x14ac:dyDescent="0.35">
      <c r="FW23501" s="128"/>
      <c r="FX23501" s="128"/>
      <c r="FY23501" s="129"/>
      <c r="GA23501" s="128"/>
    </row>
    <row r="23502" spans="179:183" x14ac:dyDescent="0.35">
      <c r="FW23502" s="128"/>
      <c r="FX23502" s="128"/>
      <c r="FY23502" s="129"/>
      <c r="GA23502" s="128"/>
    </row>
    <row r="23503" spans="179:183" x14ac:dyDescent="0.35">
      <c r="FW23503" s="128"/>
      <c r="FX23503" s="128"/>
      <c r="FY23503" s="129"/>
      <c r="GA23503" s="128"/>
    </row>
    <row r="23504" spans="179:183" x14ac:dyDescent="0.35">
      <c r="FW23504" s="128"/>
      <c r="FX23504" s="128"/>
      <c r="FY23504" s="129"/>
      <c r="GA23504" s="128"/>
    </row>
    <row r="23505" spans="179:183" x14ac:dyDescent="0.35">
      <c r="FW23505" s="128"/>
      <c r="FX23505" s="128"/>
      <c r="FY23505" s="129"/>
      <c r="GA23505" s="128"/>
    </row>
    <row r="23506" spans="179:183" x14ac:dyDescent="0.35">
      <c r="FW23506" s="128"/>
      <c r="FX23506" s="128"/>
      <c r="FY23506" s="129"/>
      <c r="GA23506" s="128"/>
    </row>
    <row r="23507" spans="179:183" x14ac:dyDescent="0.35">
      <c r="FW23507" s="128"/>
      <c r="FX23507" s="128"/>
      <c r="FY23507" s="129"/>
      <c r="GA23507" s="128"/>
    </row>
    <row r="23508" spans="179:183" x14ac:dyDescent="0.35">
      <c r="FW23508" s="128"/>
      <c r="FX23508" s="128"/>
      <c r="FY23508" s="129"/>
      <c r="GA23508" s="128"/>
    </row>
    <row r="23509" spans="179:183" x14ac:dyDescent="0.35">
      <c r="FW23509" s="128"/>
      <c r="FX23509" s="128"/>
      <c r="FY23509" s="129"/>
      <c r="GA23509" s="128"/>
    </row>
    <row r="23510" spans="179:183" x14ac:dyDescent="0.35">
      <c r="FW23510" s="128"/>
      <c r="FX23510" s="128"/>
      <c r="FY23510" s="129"/>
      <c r="GA23510" s="128"/>
    </row>
    <row r="23511" spans="179:183" x14ac:dyDescent="0.35">
      <c r="FW23511" s="128"/>
      <c r="FX23511" s="128"/>
      <c r="FY23511" s="129"/>
      <c r="GA23511" s="128"/>
    </row>
    <row r="23512" spans="179:183" x14ac:dyDescent="0.35">
      <c r="FW23512" s="128"/>
      <c r="FX23512" s="128"/>
      <c r="FY23512" s="129"/>
      <c r="GA23512" s="128"/>
    </row>
    <row r="23513" spans="179:183" x14ac:dyDescent="0.35">
      <c r="FW23513" s="128"/>
      <c r="FX23513" s="128"/>
      <c r="FY23513" s="129"/>
      <c r="GA23513" s="128"/>
    </row>
    <row r="23514" spans="179:183" x14ac:dyDescent="0.35">
      <c r="FW23514" s="128"/>
      <c r="FX23514" s="128"/>
      <c r="FY23514" s="129"/>
      <c r="GA23514" s="128"/>
    </row>
    <row r="23515" spans="179:183" x14ac:dyDescent="0.35">
      <c r="FW23515" s="128"/>
      <c r="FX23515" s="128"/>
      <c r="FY23515" s="129"/>
      <c r="GA23515" s="128"/>
    </row>
    <row r="23516" spans="179:183" x14ac:dyDescent="0.35">
      <c r="FW23516" s="128"/>
      <c r="FX23516" s="128"/>
      <c r="FY23516" s="129"/>
      <c r="GA23516" s="128"/>
    </row>
    <row r="23517" spans="179:183" x14ac:dyDescent="0.35">
      <c r="FW23517" s="128"/>
      <c r="FX23517" s="128"/>
      <c r="FY23517" s="129"/>
      <c r="GA23517" s="128"/>
    </row>
    <row r="23518" spans="179:183" x14ac:dyDescent="0.35">
      <c r="FW23518" s="128"/>
      <c r="FX23518" s="128"/>
      <c r="FY23518" s="129"/>
      <c r="GA23518" s="128"/>
    </row>
    <row r="23519" spans="179:183" x14ac:dyDescent="0.35">
      <c r="FW23519" s="128"/>
      <c r="FX23519" s="128"/>
      <c r="FY23519" s="129"/>
      <c r="GA23519" s="128"/>
    </row>
    <row r="23520" spans="179:183" x14ac:dyDescent="0.35">
      <c r="FW23520" s="128"/>
      <c r="FX23520" s="128"/>
      <c r="FY23520" s="129"/>
      <c r="GA23520" s="128"/>
    </row>
    <row r="23521" spans="179:183" x14ac:dyDescent="0.35">
      <c r="FW23521" s="128"/>
      <c r="FX23521" s="128"/>
      <c r="FY23521" s="129"/>
      <c r="GA23521" s="128"/>
    </row>
    <row r="23522" spans="179:183" x14ac:dyDescent="0.35">
      <c r="FW23522" s="128"/>
      <c r="FX23522" s="128"/>
      <c r="FY23522" s="129"/>
      <c r="GA23522" s="128"/>
    </row>
    <row r="23523" spans="179:183" x14ac:dyDescent="0.35">
      <c r="FW23523" s="128"/>
      <c r="FX23523" s="128"/>
      <c r="FY23523" s="129"/>
      <c r="GA23523" s="128"/>
    </row>
    <row r="23524" spans="179:183" x14ac:dyDescent="0.35">
      <c r="FW23524" s="128"/>
      <c r="FX23524" s="128"/>
      <c r="FY23524" s="129"/>
      <c r="GA23524" s="128"/>
    </row>
    <row r="23525" spans="179:183" x14ac:dyDescent="0.35">
      <c r="FW23525" s="128"/>
      <c r="FX23525" s="128"/>
      <c r="FY23525" s="129"/>
      <c r="GA23525" s="128"/>
    </row>
    <row r="23526" spans="179:183" x14ac:dyDescent="0.35">
      <c r="FW23526" s="128"/>
      <c r="FX23526" s="128"/>
      <c r="FY23526" s="129"/>
      <c r="GA23526" s="128"/>
    </row>
    <row r="23527" spans="179:183" x14ac:dyDescent="0.35">
      <c r="FW23527" s="128"/>
      <c r="FX23527" s="128"/>
      <c r="FY23527" s="129"/>
      <c r="GA23527" s="128"/>
    </row>
    <row r="23528" spans="179:183" x14ac:dyDescent="0.35">
      <c r="FW23528" s="128"/>
      <c r="FX23528" s="128"/>
      <c r="FY23528" s="129"/>
      <c r="GA23528" s="128"/>
    </row>
    <row r="23529" spans="179:183" x14ac:dyDescent="0.35">
      <c r="FW23529" s="128"/>
      <c r="FX23529" s="128"/>
      <c r="FY23529" s="129"/>
      <c r="GA23529" s="128"/>
    </row>
    <row r="23530" spans="179:183" x14ac:dyDescent="0.35">
      <c r="FW23530" s="128"/>
      <c r="FX23530" s="128"/>
      <c r="FY23530" s="129"/>
      <c r="GA23530" s="128"/>
    </row>
    <row r="23531" spans="179:183" x14ac:dyDescent="0.35">
      <c r="FW23531" s="128"/>
      <c r="FX23531" s="128"/>
      <c r="FY23531" s="129"/>
      <c r="GA23531" s="128"/>
    </row>
    <row r="23532" spans="179:183" x14ac:dyDescent="0.35">
      <c r="FW23532" s="128"/>
      <c r="FX23532" s="128"/>
      <c r="FY23532" s="129"/>
      <c r="GA23532" s="128"/>
    </row>
    <row r="23533" spans="179:183" x14ac:dyDescent="0.35">
      <c r="FW23533" s="128"/>
      <c r="FX23533" s="128"/>
      <c r="FY23533" s="129"/>
      <c r="GA23533" s="128"/>
    </row>
    <row r="23534" spans="179:183" x14ac:dyDescent="0.35">
      <c r="FW23534" s="128"/>
      <c r="FX23534" s="128"/>
      <c r="FY23534" s="129"/>
      <c r="GA23534" s="128"/>
    </row>
    <row r="23535" spans="179:183" x14ac:dyDescent="0.35">
      <c r="FW23535" s="128"/>
      <c r="FX23535" s="128"/>
      <c r="FY23535" s="129"/>
      <c r="GA23535" s="128"/>
    </row>
    <row r="23536" spans="179:183" x14ac:dyDescent="0.35">
      <c r="FW23536" s="128"/>
      <c r="FX23536" s="128"/>
      <c r="FY23536" s="129"/>
      <c r="GA23536" s="128"/>
    </row>
    <row r="23537" spans="179:183" x14ac:dyDescent="0.35">
      <c r="FW23537" s="128"/>
      <c r="FX23537" s="128"/>
      <c r="FY23537" s="129"/>
      <c r="GA23537" s="128"/>
    </row>
    <row r="23538" spans="179:183" x14ac:dyDescent="0.35">
      <c r="FW23538" s="128"/>
      <c r="FX23538" s="128"/>
      <c r="FY23538" s="129"/>
      <c r="GA23538" s="128"/>
    </row>
    <row r="23539" spans="179:183" x14ac:dyDescent="0.35">
      <c r="FW23539" s="128"/>
      <c r="FX23539" s="128"/>
      <c r="FY23539" s="129"/>
      <c r="GA23539" s="128"/>
    </row>
    <row r="23540" spans="179:183" x14ac:dyDescent="0.35">
      <c r="FW23540" s="128"/>
      <c r="FX23540" s="128"/>
      <c r="FY23540" s="129"/>
      <c r="GA23540" s="128"/>
    </row>
    <row r="23541" spans="179:183" x14ac:dyDescent="0.35">
      <c r="FW23541" s="128"/>
      <c r="FX23541" s="128"/>
      <c r="FY23541" s="129"/>
      <c r="GA23541" s="128"/>
    </row>
    <row r="23542" spans="179:183" x14ac:dyDescent="0.35">
      <c r="FW23542" s="128"/>
      <c r="FX23542" s="128"/>
      <c r="FY23542" s="129"/>
      <c r="GA23542" s="128"/>
    </row>
    <row r="23543" spans="179:183" x14ac:dyDescent="0.35">
      <c r="FW23543" s="128"/>
      <c r="FX23543" s="128"/>
      <c r="FY23543" s="129"/>
      <c r="GA23543" s="128"/>
    </row>
    <row r="23544" spans="179:183" x14ac:dyDescent="0.35">
      <c r="FW23544" s="128"/>
      <c r="FX23544" s="128"/>
      <c r="FY23544" s="129"/>
      <c r="GA23544" s="128"/>
    </row>
    <row r="23545" spans="179:183" x14ac:dyDescent="0.35">
      <c r="FW23545" s="128"/>
      <c r="FX23545" s="128"/>
      <c r="FY23545" s="129"/>
      <c r="GA23545" s="128"/>
    </row>
    <row r="23546" spans="179:183" x14ac:dyDescent="0.35">
      <c r="FW23546" s="128"/>
      <c r="FX23546" s="128"/>
      <c r="FY23546" s="129"/>
      <c r="GA23546" s="128"/>
    </row>
    <row r="23547" spans="179:183" x14ac:dyDescent="0.35">
      <c r="FW23547" s="128"/>
      <c r="FX23547" s="128"/>
      <c r="FY23547" s="129"/>
      <c r="GA23547" s="128"/>
    </row>
    <row r="23548" spans="179:183" x14ac:dyDescent="0.35">
      <c r="FW23548" s="128"/>
      <c r="FX23548" s="128"/>
      <c r="FY23548" s="129"/>
      <c r="GA23548" s="128"/>
    </row>
    <row r="23549" spans="179:183" x14ac:dyDescent="0.35">
      <c r="FW23549" s="128"/>
      <c r="FX23549" s="128"/>
      <c r="FY23549" s="129"/>
      <c r="GA23549" s="128"/>
    </row>
    <row r="23550" spans="179:183" x14ac:dyDescent="0.35">
      <c r="FW23550" s="128"/>
      <c r="FX23550" s="128"/>
      <c r="FY23550" s="129"/>
      <c r="GA23550" s="128"/>
    </row>
    <row r="23551" spans="179:183" x14ac:dyDescent="0.35">
      <c r="FW23551" s="128"/>
      <c r="FX23551" s="128"/>
      <c r="FY23551" s="129"/>
      <c r="GA23551" s="128"/>
    </row>
    <row r="23552" spans="179:183" x14ac:dyDescent="0.35">
      <c r="FW23552" s="128"/>
      <c r="FX23552" s="128"/>
      <c r="FY23552" s="129"/>
      <c r="GA23552" s="128"/>
    </row>
    <row r="23553" spans="179:183" x14ac:dyDescent="0.35">
      <c r="FW23553" s="128"/>
      <c r="FX23553" s="128"/>
      <c r="FY23553" s="129"/>
      <c r="GA23553" s="128"/>
    </row>
    <row r="23554" spans="179:183" x14ac:dyDescent="0.35">
      <c r="FW23554" s="128"/>
      <c r="FX23554" s="128"/>
      <c r="FY23554" s="129"/>
      <c r="GA23554" s="128"/>
    </row>
    <row r="23555" spans="179:183" x14ac:dyDescent="0.35">
      <c r="FW23555" s="128"/>
      <c r="FX23555" s="128"/>
      <c r="FY23555" s="129"/>
      <c r="GA23555" s="128"/>
    </row>
    <row r="23556" spans="179:183" x14ac:dyDescent="0.35">
      <c r="FW23556" s="128"/>
      <c r="FX23556" s="128"/>
      <c r="FY23556" s="129"/>
      <c r="GA23556" s="128"/>
    </row>
    <row r="23557" spans="179:183" x14ac:dyDescent="0.35">
      <c r="FW23557" s="128"/>
      <c r="FX23557" s="128"/>
      <c r="FY23557" s="129"/>
      <c r="GA23557" s="128"/>
    </row>
    <row r="23558" spans="179:183" x14ac:dyDescent="0.35">
      <c r="FW23558" s="128"/>
      <c r="FX23558" s="128"/>
      <c r="FY23558" s="129"/>
      <c r="GA23558" s="128"/>
    </row>
    <row r="23559" spans="179:183" x14ac:dyDescent="0.35">
      <c r="FW23559" s="128"/>
      <c r="FX23559" s="128"/>
      <c r="FY23559" s="129"/>
      <c r="GA23559" s="128"/>
    </row>
    <row r="23560" spans="179:183" x14ac:dyDescent="0.35">
      <c r="FW23560" s="128"/>
      <c r="FX23560" s="128"/>
      <c r="FY23560" s="129"/>
      <c r="GA23560" s="128"/>
    </row>
    <row r="23561" spans="179:183" x14ac:dyDescent="0.35">
      <c r="FW23561" s="128"/>
      <c r="FX23561" s="128"/>
      <c r="FY23561" s="129"/>
      <c r="GA23561" s="128"/>
    </row>
    <row r="23562" spans="179:183" x14ac:dyDescent="0.35">
      <c r="FW23562" s="128"/>
      <c r="FX23562" s="128"/>
      <c r="FY23562" s="129"/>
      <c r="GA23562" s="128"/>
    </row>
    <row r="23563" spans="179:183" x14ac:dyDescent="0.35">
      <c r="FW23563" s="128"/>
      <c r="FX23563" s="128"/>
      <c r="FY23563" s="129"/>
      <c r="GA23563" s="128"/>
    </row>
    <row r="23564" spans="179:183" x14ac:dyDescent="0.35">
      <c r="FW23564" s="128"/>
      <c r="FX23564" s="128"/>
      <c r="FY23564" s="129"/>
      <c r="GA23564" s="128"/>
    </row>
    <row r="23565" spans="179:183" x14ac:dyDescent="0.35">
      <c r="FW23565" s="128"/>
      <c r="FX23565" s="128"/>
      <c r="FY23565" s="129"/>
      <c r="GA23565" s="128"/>
    </row>
    <row r="23566" spans="179:183" x14ac:dyDescent="0.35">
      <c r="FW23566" s="128"/>
      <c r="FX23566" s="128"/>
      <c r="FY23566" s="129"/>
      <c r="GA23566" s="128"/>
    </row>
    <row r="23567" spans="179:183" x14ac:dyDescent="0.35">
      <c r="FW23567" s="128"/>
      <c r="FX23567" s="128"/>
      <c r="FY23567" s="129"/>
      <c r="GA23567" s="128"/>
    </row>
    <row r="23568" spans="179:183" x14ac:dyDescent="0.35">
      <c r="FW23568" s="128"/>
      <c r="FX23568" s="128"/>
      <c r="FY23568" s="129"/>
      <c r="GA23568" s="128"/>
    </row>
    <row r="23569" spans="179:183" x14ac:dyDescent="0.35">
      <c r="FW23569" s="128"/>
      <c r="FX23569" s="128"/>
      <c r="FY23569" s="129"/>
      <c r="GA23569" s="128"/>
    </row>
    <row r="23570" spans="179:183" x14ac:dyDescent="0.35">
      <c r="FW23570" s="128"/>
      <c r="FX23570" s="128"/>
      <c r="FY23570" s="129"/>
      <c r="GA23570" s="128"/>
    </row>
    <row r="23571" spans="179:183" x14ac:dyDescent="0.35">
      <c r="FW23571" s="128"/>
      <c r="FX23571" s="128"/>
      <c r="FY23571" s="129"/>
      <c r="GA23571" s="128"/>
    </row>
    <row r="23572" spans="179:183" x14ac:dyDescent="0.35">
      <c r="FW23572" s="128"/>
      <c r="FX23572" s="128"/>
      <c r="FY23572" s="129"/>
      <c r="GA23572" s="128"/>
    </row>
    <row r="23573" spans="179:183" x14ac:dyDescent="0.35">
      <c r="FW23573" s="128"/>
      <c r="FX23573" s="128"/>
      <c r="FY23573" s="129"/>
      <c r="GA23573" s="128"/>
    </row>
    <row r="23574" spans="179:183" x14ac:dyDescent="0.35">
      <c r="FW23574" s="128"/>
      <c r="FX23574" s="128"/>
      <c r="FY23574" s="129"/>
      <c r="GA23574" s="128"/>
    </row>
    <row r="23575" spans="179:183" x14ac:dyDescent="0.35">
      <c r="FW23575" s="128"/>
      <c r="FX23575" s="128"/>
      <c r="FY23575" s="129"/>
      <c r="GA23575" s="128"/>
    </row>
    <row r="23576" spans="179:183" x14ac:dyDescent="0.35">
      <c r="FW23576" s="128"/>
      <c r="FX23576" s="128"/>
      <c r="FY23576" s="129"/>
      <c r="GA23576" s="128"/>
    </row>
    <row r="23577" spans="179:183" x14ac:dyDescent="0.35">
      <c r="FW23577" s="128"/>
      <c r="FX23577" s="128"/>
      <c r="FY23577" s="129"/>
      <c r="GA23577" s="128"/>
    </row>
    <row r="23578" spans="179:183" x14ac:dyDescent="0.35">
      <c r="FW23578" s="128"/>
      <c r="FX23578" s="128"/>
      <c r="FY23578" s="129"/>
      <c r="GA23578" s="128"/>
    </row>
    <row r="23579" spans="179:183" x14ac:dyDescent="0.35">
      <c r="FW23579" s="128"/>
      <c r="FX23579" s="128"/>
      <c r="FY23579" s="129"/>
      <c r="GA23579" s="128"/>
    </row>
    <row r="23580" spans="179:183" x14ac:dyDescent="0.35">
      <c r="FW23580" s="128"/>
      <c r="FX23580" s="128"/>
      <c r="FY23580" s="129"/>
      <c r="GA23580" s="128"/>
    </row>
    <row r="23581" spans="179:183" x14ac:dyDescent="0.35">
      <c r="FW23581" s="128"/>
      <c r="FX23581" s="128"/>
      <c r="FY23581" s="129"/>
      <c r="GA23581" s="128"/>
    </row>
    <row r="23582" spans="179:183" x14ac:dyDescent="0.35">
      <c r="FW23582" s="128"/>
      <c r="FX23582" s="128"/>
      <c r="FY23582" s="129"/>
      <c r="GA23582" s="128"/>
    </row>
    <row r="23583" spans="179:183" x14ac:dyDescent="0.35">
      <c r="FW23583" s="128"/>
      <c r="FX23583" s="128"/>
      <c r="FY23583" s="129"/>
      <c r="GA23583" s="128"/>
    </row>
    <row r="23584" spans="179:183" x14ac:dyDescent="0.35">
      <c r="FW23584" s="128"/>
      <c r="FX23584" s="128"/>
      <c r="FY23584" s="129"/>
      <c r="GA23584" s="128"/>
    </row>
    <row r="23585" spans="179:183" x14ac:dyDescent="0.35">
      <c r="FW23585" s="128"/>
      <c r="FX23585" s="128"/>
      <c r="FY23585" s="129"/>
      <c r="GA23585" s="128"/>
    </row>
    <row r="23586" spans="179:183" x14ac:dyDescent="0.35">
      <c r="FW23586" s="128"/>
      <c r="FX23586" s="128"/>
      <c r="FY23586" s="129"/>
      <c r="GA23586" s="128"/>
    </row>
    <row r="23587" spans="179:183" x14ac:dyDescent="0.35">
      <c r="FW23587" s="128"/>
      <c r="FX23587" s="128"/>
      <c r="FY23587" s="129"/>
      <c r="GA23587" s="128"/>
    </row>
    <row r="23588" spans="179:183" x14ac:dyDescent="0.35">
      <c r="FW23588" s="128"/>
      <c r="FX23588" s="128"/>
      <c r="FY23588" s="129"/>
      <c r="GA23588" s="128"/>
    </row>
    <row r="23589" spans="179:183" x14ac:dyDescent="0.35">
      <c r="FW23589" s="128"/>
      <c r="FX23589" s="128"/>
      <c r="FY23589" s="129"/>
      <c r="GA23589" s="128"/>
    </row>
    <row r="23590" spans="179:183" x14ac:dyDescent="0.35">
      <c r="FW23590" s="128"/>
      <c r="FX23590" s="128"/>
      <c r="FY23590" s="129"/>
      <c r="GA23590" s="128"/>
    </row>
    <row r="23591" spans="179:183" x14ac:dyDescent="0.35">
      <c r="FW23591" s="128"/>
      <c r="FX23591" s="128"/>
      <c r="FY23591" s="129"/>
      <c r="GA23591" s="128"/>
    </row>
    <row r="23592" spans="179:183" x14ac:dyDescent="0.35">
      <c r="FW23592" s="128"/>
      <c r="FX23592" s="128"/>
      <c r="FY23592" s="129"/>
      <c r="GA23592" s="128"/>
    </row>
    <row r="23593" spans="179:183" x14ac:dyDescent="0.35">
      <c r="FW23593" s="128"/>
      <c r="FX23593" s="128"/>
      <c r="FY23593" s="129"/>
      <c r="GA23593" s="128"/>
    </row>
    <row r="23594" spans="179:183" x14ac:dyDescent="0.35">
      <c r="FW23594" s="128"/>
      <c r="FX23594" s="128"/>
      <c r="FY23594" s="129"/>
      <c r="GA23594" s="128"/>
    </row>
    <row r="23595" spans="179:183" x14ac:dyDescent="0.35">
      <c r="FW23595" s="128"/>
      <c r="FX23595" s="128"/>
      <c r="FY23595" s="129"/>
      <c r="GA23595" s="128"/>
    </row>
    <row r="23596" spans="179:183" x14ac:dyDescent="0.35">
      <c r="FW23596" s="128"/>
      <c r="FX23596" s="128"/>
      <c r="FY23596" s="129"/>
      <c r="GA23596" s="128"/>
    </row>
    <row r="23597" spans="179:183" x14ac:dyDescent="0.35">
      <c r="FW23597" s="128"/>
      <c r="FX23597" s="128"/>
      <c r="FY23597" s="129"/>
      <c r="GA23597" s="128"/>
    </row>
    <row r="23598" spans="179:183" x14ac:dyDescent="0.35">
      <c r="FW23598" s="128"/>
      <c r="FX23598" s="128"/>
      <c r="FY23598" s="129"/>
      <c r="GA23598" s="128"/>
    </row>
    <row r="23599" spans="179:183" x14ac:dyDescent="0.35">
      <c r="FW23599" s="128"/>
      <c r="FX23599" s="128"/>
      <c r="FY23599" s="129"/>
      <c r="GA23599" s="128"/>
    </row>
    <row r="23600" spans="179:183" x14ac:dyDescent="0.35">
      <c r="FW23600" s="128"/>
      <c r="FX23600" s="128"/>
      <c r="FY23600" s="129"/>
      <c r="GA23600" s="128"/>
    </row>
    <row r="23601" spans="179:183" x14ac:dyDescent="0.35">
      <c r="FW23601" s="128"/>
      <c r="FX23601" s="128"/>
      <c r="FY23601" s="129"/>
      <c r="GA23601" s="128"/>
    </row>
    <row r="23602" spans="179:183" x14ac:dyDescent="0.35">
      <c r="FW23602" s="128"/>
      <c r="FX23602" s="128"/>
      <c r="FY23602" s="129"/>
      <c r="GA23602" s="128"/>
    </row>
    <row r="23603" spans="179:183" x14ac:dyDescent="0.35">
      <c r="FW23603" s="128"/>
      <c r="FX23603" s="128"/>
      <c r="FY23603" s="129"/>
      <c r="GA23603" s="128"/>
    </row>
    <row r="23604" spans="179:183" x14ac:dyDescent="0.35">
      <c r="FW23604" s="128"/>
      <c r="FX23604" s="128"/>
      <c r="FY23604" s="129"/>
      <c r="GA23604" s="128"/>
    </row>
    <row r="23605" spans="179:183" x14ac:dyDescent="0.35">
      <c r="FW23605" s="128"/>
      <c r="FX23605" s="128"/>
      <c r="FY23605" s="129"/>
      <c r="GA23605" s="128"/>
    </row>
    <row r="23606" spans="179:183" x14ac:dyDescent="0.35">
      <c r="FW23606" s="128"/>
      <c r="FX23606" s="128"/>
      <c r="FY23606" s="129"/>
      <c r="GA23606" s="128"/>
    </row>
    <row r="23607" spans="179:183" x14ac:dyDescent="0.35">
      <c r="FW23607" s="128"/>
      <c r="FX23607" s="128"/>
      <c r="FY23607" s="129"/>
      <c r="GA23607" s="128"/>
    </row>
    <row r="23608" spans="179:183" x14ac:dyDescent="0.35">
      <c r="FW23608" s="128"/>
      <c r="FX23608" s="128"/>
      <c r="FY23608" s="129"/>
      <c r="GA23608" s="128"/>
    </row>
    <row r="23609" spans="179:183" x14ac:dyDescent="0.35">
      <c r="FW23609" s="128"/>
      <c r="FX23609" s="128"/>
      <c r="FY23609" s="129"/>
      <c r="GA23609" s="128"/>
    </row>
    <row r="23610" spans="179:183" x14ac:dyDescent="0.35">
      <c r="FW23610" s="128"/>
      <c r="FX23610" s="128"/>
      <c r="FY23610" s="129"/>
      <c r="GA23610" s="128"/>
    </row>
    <row r="23611" spans="179:183" x14ac:dyDescent="0.35">
      <c r="FW23611" s="128"/>
      <c r="FX23611" s="128"/>
      <c r="FY23611" s="129"/>
      <c r="GA23611" s="128"/>
    </row>
    <row r="23612" spans="179:183" x14ac:dyDescent="0.35">
      <c r="FW23612" s="128"/>
      <c r="FX23612" s="128"/>
      <c r="FY23612" s="129"/>
      <c r="GA23612" s="128"/>
    </row>
    <row r="23613" spans="179:183" x14ac:dyDescent="0.35">
      <c r="FW23613" s="128"/>
      <c r="FX23613" s="128"/>
      <c r="FY23613" s="129"/>
      <c r="GA23613" s="128"/>
    </row>
    <row r="23614" spans="179:183" x14ac:dyDescent="0.35">
      <c r="FW23614" s="128"/>
      <c r="FX23614" s="128"/>
      <c r="FY23614" s="129"/>
      <c r="GA23614" s="128"/>
    </row>
    <row r="23615" spans="179:183" x14ac:dyDescent="0.35">
      <c r="FW23615" s="128"/>
      <c r="FX23615" s="128"/>
      <c r="FY23615" s="129"/>
      <c r="GA23615" s="128"/>
    </row>
    <row r="23616" spans="179:183" x14ac:dyDescent="0.35">
      <c r="FW23616" s="128"/>
      <c r="FX23616" s="128"/>
      <c r="FY23616" s="129"/>
      <c r="GA23616" s="128"/>
    </row>
    <row r="23617" spans="179:183" x14ac:dyDescent="0.35">
      <c r="FW23617" s="128"/>
      <c r="FX23617" s="128"/>
      <c r="FY23617" s="129"/>
      <c r="GA23617" s="128"/>
    </row>
    <row r="23618" spans="179:183" x14ac:dyDescent="0.35">
      <c r="FW23618" s="128"/>
      <c r="FX23618" s="128"/>
      <c r="FY23618" s="129"/>
      <c r="GA23618" s="128"/>
    </row>
    <row r="23619" spans="179:183" x14ac:dyDescent="0.35">
      <c r="FW23619" s="128"/>
      <c r="FX23619" s="128"/>
      <c r="FY23619" s="129"/>
      <c r="GA23619" s="128"/>
    </row>
    <row r="23620" spans="179:183" x14ac:dyDescent="0.35">
      <c r="FW23620" s="128"/>
      <c r="FX23620" s="128"/>
      <c r="FY23620" s="129"/>
      <c r="GA23620" s="128"/>
    </row>
    <row r="23621" spans="179:183" x14ac:dyDescent="0.35">
      <c r="FW23621" s="128"/>
      <c r="FX23621" s="128"/>
      <c r="FY23621" s="129"/>
      <c r="GA23621" s="128"/>
    </row>
    <row r="23622" spans="179:183" x14ac:dyDescent="0.35">
      <c r="FW23622" s="128"/>
      <c r="FX23622" s="128"/>
      <c r="FY23622" s="129"/>
      <c r="GA23622" s="128"/>
    </row>
    <row r="23623" spans="179:183" x14ac:dyDescent="0.35">
      <c r="FW23623" s="128"/>
      <c r="FX23623" s="128"/>
      <c r="FY23623" s="129"/>
      <c r="GA23623" s="128"/>
    </row>
    <row r="23624" spans="179:183" x14ac:dyDescent="0.35">
      <c r="FW23624" s="128"/>
      <c r="FX23624" s="128"/>
      <c r="FY23624" s="129"/>
      <c r="GA23624" s="128"/>
    </row>
    <row r="23625" spans="179:183" x14ac:dyDescent="0.35">
      <c r="FW23625" s="128"/>
      <c r="FX23625" s="128"/>
      <c r="FY23625" s="129"/>
      <c r="GA23625" s="128"/>
    </row>
    <row r="23626" spans="179:183" x14ac:dyDescent="0.35">
      <c r="FW23626" s="128"/>
      <c r="FX23626" s="128"/>
      <c r="FY23626" s="129"/>
      <c r="GA23626" s="128"/>
    </row>
    <row r="23627" spans="179:183" x14ac:dyDescent="0.35">
      <c r="FW23627" s="128"/>
      <c r="FX23627" s="128"/>
      <c r="FY23627" s="129"/>
      <c r="GA23627" s="128"/>
    </row>
    <row r="23628" spans="179:183" x14ac:dyDescent="0.35">
      <c r="FW23628" s="128"/>
      <c r="FX23628" s="128"/>
      <c r="FY23628" s="129"/>
      <c r="GA23628" s="128"/>
    </row>
    <row r="23629" spans="179:183" x14ac:dyDescent="0.35">
      <c r="FW23629" s="128"/>
      <c r="FX23629" s="128"/>
      <c r="FY23629" s="129"/>
      <c r="GA23629" s="128"/>
    </row>
    <row r="23630" spans="179:183" x14ac:dyDescent="0.35">
      <c r="FW23630" s="128"/>
      <c r="FX23630" s="128"/>
      <c r="FY23630" s="129"/>
      <c r="GA23630" s="128"/>
    </row>
    <row r="23631" spans="179:183" x14ac:dyDescent="0.35">
      <c r="FW23631" s="128"/>
      <c r="FX23631" s="128"/>
      <c r="FY23631" s="129"/>
      <c r="GA23631" s="128"/>
    </row>
    <row r="23632" spans="179:183" x14ac:dyDescent="0.35">
      <c r="FW23632" s="128"/>
      <c r="FX23632" s="128"/>
      <c r="FY23632" s="129"/>
      <c r="GA23632" s="128"/>
    </row>
    <row r="23633" spans="179:183" x14ac:dyDescent="0.35">
      <c r="FW23633" s="128"/>
      <c r="FX23633" s="128"/>
      <c r="FY23633" s="129"/>
      <c r="GA23633" s="128"/>
    </row>
    <row r="23634" spans="179:183" x14ac:dyDescent="0.35">
      <c r="FW23634" s="128"/>
      <c r="FX23634" s="128"/>
      <c r="FY23634" s="129"/>
      <c r="GA23634" s="128"/>
    </row>
    <row r="23635" spans="179:183" x14ac:dyDescent="0.35">
      <c r="FW23635" s="128"/>
      <c r="FX23635" s="128"/>
      <c r="FY23635" s="129"/>
      <c r="GA23635" s="128"/>
    </row>
    <row r="23636" spans="179:183" x14ac:dyDescent="0.35">
      <c r="FW23636" s="128"/>
      <c r="FX23636" s="128"/>
      <c r="FY23636" s="129"/>
      <c r="GA23636" s="128"/>
    </row>
    <row r="23637" spans="179:183" x14ac:dyDescent="0.35">
      <c r="FW23637" s="128"/>
      <c r="FX23637" s="128"/>
      <c r="FY23637" s="129"/>
      <c r="GA23637" s="128"/>
    </row>
    <row r="23638" spans="179:183" x14ac:dyDescent="0.35">
      <c r="FW23638" s="128"/>
      <c r="FX23638" s="128"/>
      <c r="FY23638" s="129"/>
      <c r="GA23638" s="128"/>
    </row>
    <row r="23639" spans="179:183" x14ac:dyDescent="0.35">
      <c r="FW23639" s="128"/>
      <c r="FX23639" s="128"/>
      <c r="FY23639" s="129"/>
      <c r="GA23639" s="128"/>
    </row>
    <row r="23640" spans="179:183" x14ac:dyDescent="0.35">
      <c r="FW23640" s="128"/>
      <c r="FX23640" s="128"/>
      <c r="FY23640" s="129"/>
      <c r="GA23640" s="128"/>
    </row>
    <row r="23641" spans="179:183" x14ac:dyDescent="0.35">
      <c r="FW23641" s="128"/>
      <c r="FX23641" s="128"/>
      <c r="FY23641" s="129"/>
      <c r="GA23641" s="128"/>
    </row>
    <row r="23642" spans="179:183" x14ac:dyDescent="0.35">
      <c r="FW23642" s="128"/>
      <c r="FX23642" s="128"/>
      <c r="FY23642" s="129"/>
      <c r="GA23642" s="128"/>
    </row>
    <row r="23643" spans="179:183" x14ac:dyDescent="0.35">
      <c r="FW23643" s="128"/>
      <c r="FX23643" s="128"/>
      <c r="FY23643" s="129"/>
      <c r="GA23643" s="128"/>
    </row>
    <row r="23644" spans="179:183" x14ac:dyDescent="0.35">
      <c r="FW23644" s="128"/>
      <c r="FX23644" s="128"/>
      <c r="FY23644" s="129"/>
      <c r="GA23644" s="128"/>
    </row>
    <row r="23645" spans="179:183" x14ac:dyDescent="0.35">
      <c r="FW23645" s="128"/>
      <c r="FX23645" s="128"/>
      <c r="FY23645" s="129"/>
      <c r="GA23645" s="128"/>
    </row>
    <row r="23646" spans="179:183" x14ac:dyDescent="0.35">
      <c r="FW23646" s="128"/>
      <c r="FX23646" s="128"/>
      <c r="FY23646" s="129"/>
      <c r="GA23646" s="128"/>
    </row>
    <row r="23647" spans="179:183" x14ac:dyDescent="0.35">
      <c r="FW23647" s="128"/>
      <c r="FX23647" s="128"/>
      <c r="FY23647" s="129"/>
      <c r="GA23647" s="128"/>
    </row>
    <row r="23648" spans="179:183" x14ac:dyDescent="0.35">
      <c r="FW23648" s="128"/>
      <c r="FX23648" s="128"/>
      <c r="FY23648" s="129"/>
      <c r="GA23648" s="128"/>
    </row>
    <row r="23649" spans="179:183" x14ac:dyDescent="0.35">
      <c r="FW23649" s="128"/>
      <c r="FX23649" s="128"/>
      <c r="FY23649" s="129"/>
      <c r="GA23649" s="128"/>
    </row>
    <row r="23650" spans="179:183" x14ac:dyDescent="0.35">
      <c r="FW23650" s="128"/>
      <c r="FX23650" s="128"/>
      <c r="FY23650" s="129"/>
      <c r="GA23650" s="128"/>
    </row>
    <row r="23651" spans="179:183" x14ac:dyDescent="0.35">
      <c r="FW23651" s="128"/>
      <c r="FX23651" s="128"/>
      <c r="FY23651" s="129"/>
      <c r="GA23651" s="128"/>
    </row>
    <row r="23652" spans="179:183" x14ac:dyDescent="0.35">
      <c r="FW23652" s="128"/>
      <c r="FX23652" s="128"/>
      <c r="FY23652" s="129"/>
      <c r="GA23652" s="128"/>
    </row>
    <row r="23653" spans="179:183" x14ac:dyDescent="0.35">
      <c r="FW23653" s="128"/>
      <c r="FX23653" s="128"/>
      <c r="FY23653" s="129"/>
      <c r="GA23653" s="128"/>
    </row>
    <row r="23654" spans="179:183" x14ac:dyDescent="0.35">
      <c r="FW23654" s="128"/>
      <c r="FX23654" s="128"/>
      <c r="FY23654" s="129"/>
      <c r="GA23654" s="128"/>
    </row>
    <row r="23655" spans="179:183" x14ac:dyDescent="0.35">
      <c r="FW23655" s="128"/>
      <c r="FX23655" s="128"/>
      <c r="FY23655" s="129"/>
      <c r="GA23655" s="128"/>
    </row>
    <row r="23656" spans="179:183" x14ac:dyDescent="0.35">
      <c r="FW23656" s="128"/>
      <c r="FX23656" s="128"/>
      <c r="FY23656" s="129"/>
      <c r="GA23656" s="128"/>
    </row>
    <row r="23657" spans="179:183" x14ac:dyDescent="0.35">
      <c r="FW23657" s="128"/>
      <c r="FX23657" s="128"/>
      <c r="FY23657" s="129"/>
      <c r="GA23657" s="128"/>
    </row>
    <row r="23658" spans="179:183" x14ac:dyDescent="0.35">
      <c r="FW23658" s="128"/>
      <c r="FX23658" s="128"/>
      <c r="FY23658" s="129"/>
      <c r="GA23658" s="128"/>
    </row>
    <row r="23659" spans="179:183" x14ac:dyDescent="0.35">
      <c r="FW23659" s="128"/>
      <c r="FX23659" s="128"/>
      <c r="FY23659" s="129"/>
      <c r="GA23659" s="128"/>
    </row>
    <row r="23660" spans="179:183" x14ac:dyDescent="0.35">
      <c r="FW23660" s="128"/>
      <c r="FX23660" s="128"/>
      <c r="FY23660" s="129"/>
      <c r="GA23660" s="128"/>
    </row>
    <row r="23661" spans="179:183" x14ac:dyDescent="0.35">
      <c r="FW23661" s="128"/>
      <c r="FX23661" s="128"/>
      <c r="FY23661" s="129"/>
      <c r="GA23661" s="128"/>
    </row>
    <row r="23662" spans="179:183" x14ac:dyDescent="0.35">
      <c r="FW23662" s="128"/>
      <c r="FX23662" s="128"/>
      <c r="FY23662" s="129"/>
      <c r="GA23662" s="128"/>
    </row>
    <row r="23663" spans="179:183" x14ac:dyDescent="0.35">
      <c r="FW23663" s="128"/>
      <c r="FX23663" s="128"/>
      <c r="FY23663" s="129"/>
      <c r="GA23663" s="128"/>
    </row>
    <row r="23664" spans="179:183" x14ac:dyDescent="0.35">
      <c r="FW23664" s="128"/>
      <c r="FX23664" s="128"/>
      <c r="FY23664" s="129"/>
      <c r="GA23664" s="128"/>
    </row>
    <row r="23665" spans="179:183" x14ac:dyDescent="0.35">
      <c r="FW23665" s="128"/>
      <c r="FX23665" s="128"/>
      <c r="FY23665" s="129"/>
      <c r="GA23665" s="128"/>
    </row>
    <row r="23666" spans="179:183" x14ac:dyDescent="0.35">
      <c r="FW23666" s="128"/>
      <c r="FX23666" s="128"/>
      <c r="FY23666" s="129"/>
      <c r="GA23666" s="128"/>
    </row>
    <row r="23667" spans="179:183" x14ac:dyDescent="0.35">
      <c r="FW23667" s="128"/>
      <c r="FX23667" s="128"/>
      <c r="FY23667" s="129"/>
      <c r="GA23667" s="128"/>
    </row>
    <row r="23668" spans="179:183" x14ac:dyDescent="0.35">
      <c r="FW23668" s="128"/>
      <c r="FX23668" s="128"/>
      <c r="FY23668" s="129"/>
      <c r="GA23668" s="128"/>
    </row>
    <row r="23669" spans="179:183" x14ac:dyDescent="0.35">
      <c r="FW23669" s="128"/>
      <c r="FX23669" s="128"/>
      <c r="FY23669" s="129"/>
      <c r="GA23669" s="128"/>
    </row>
    <row r="23670" spans="179:183" x14ac:dyDescent="0.35">
      <c r="FW23670" s="128"/>
      <c r="FX23670" s="128"/>
      <c r="FY23670" s="129"/>
      <c r="GA23670" s="128"/>
    </row>
    <row r="23671" spans="179:183" x14ac:dyDescent="0.35">
      <c r="FW23671" s="128"/>
      <c r="FX23671" s="128"/>
      <c r="FY23671" s="129"/>
      <c r="GA23671" s="128"/>
    </row>
    <row r="23672" spans="179:183" x14ac:dyDescent="0.35">
      <c r="FW23672" s="128"/>
      <c r="FX23672" s="128"/>
      <c r="FY23672" s="129"/>
      <c r="GA23672" s="128"/>
    </row>
    <row r="23673" spans="179:183" x14ac:dyDescent="0.35">
      <c r="FW23673" s="128"/>
      <c r="FX23673" s="128"/>
      <c r="FY23673" s="129"/>
      <c r="GA23673" s="128"/>
    </row>
    <row r="23674" spans="179:183" x14ac:dyDescent="0.35">
      <c r="FW23674" s="128"/>
      <c r="FX23674" s="128"/>
      <c r="FY23674" s="129"/>
      <c r="GA23674" s="128"/>
    </row>
    <row r="23675" spans="179:183" x14ac:dyDescent="0.35">
      <c r="FW23675" s="128"/>
      <c r="FX23675" s="128"/>
      <c r="FY23675" s="129"/>
      <c r="GA23675" s="128"/>
    </row>
    <row r="23676" spans="179:183" x14ac:dyDescent="0.35">
      <c r="FW23676" s="128"/>
      <c r="FX23676" s="128"/>
      <c r="FY23676" s="129"/>
      <c r="GA23676" s="128"/>
    </row>
    <row r="23677" spans="179:183" x14ac:dyDescent="0.35">
      <c r="FW23677" s="128"/>
      <c r="FX23677" s="128"/>
      <c r="FY23677" s="129"/>
      <c r="GA23677" s="128"/>
    </row>
    <row r="23678" spans="179:183" x14ac:dyDescent="0.35">
      <c r="FW23678" s="128"/>
      <c r="FX23678" s="128"/>
      <c r="FY23678" s="129"/>
      <c r="GA23678" s="128"/>
    </row>
    <row r="23679" spans="179:183" x14ac:dyDescent="0.35">
      <c r="FW23679" s="128"/>
      <c r="FX23679" s="128"/>
      <c r="FY23679" s="129"/>
      <c r="GA23679" s="128"/>
    </row>
    <row r="23680" spans="179:183" x14ac:dyDescent="0.35">
      <c r="FW23680" s="128"/>
      <c r="FX23680" s="128"/>
      <c r="FY23680" s="129"/>
      <c r="GA23680" s="128"/>
    </row>
    <row r="23681" spans="179:183" x14ac:dyDescent="0.35">
      <c r="FW23681" s="128"/>
      <c r="FX23681" s="128"/>
      <c r="FY23681" s="129"/>
      <c r="GA23681" s="128"/>
    </row>
    <row r="23682" spans="179:183" x14ac:dyDescent="0.35">
      <c r="FW23682" s="128"/>
      <c r="FX23682" s="128"/>
      <c r="FY23682" s="129"/>
      <c r="GA23682" s="128"/>
    </row>
    <row r="23683" spans="179:183" x14ac:dyDescent="0.35">
      <c r="FW23683" s="128"/>
      <c r="FX23683" s="128"/>
      <c r="FY23683" s="129"/>
      <c r="GA23683" s="128"/>
    </row>
    <row r="23684" spans="179:183" x14ac:dyDescent="0.35">
      <c r="FW23684" s="128"/>
      <c r="FX23684" s="128"/>
      <c r="FY23684" s="129"/>
      <c r="GA23684" s="128"/>
    </row>
    <row r="23685" spans="179:183" x14ac:dyDescent="0.35">
      <c r="FW23685" s="128"/>
      <c r="FX23685" s="128"/>
      <c r="FY23685" s="129"/>
      <c r="GA23685" s="128"/>
    </row>
    <row r="23686" spans="179:183" x14ac:dyDescent="0.35">
      <c r="FW23686" s="128"/>
      <c r="FX23686" s="128"/>
      <c r="FY23686" s="129"/>
      <c r="GA23686" s="128"/>
    </row>
    <row r="23687" spans="179:183" x14ac:dyDescent="0.35">
      <c r="FW23687" s="128"/>
      <c r="FX23687" s="128"/>
      <c r="FY23687" s="129"/>
      <c r="GA23687" s="128"/>
    </row>
    <row r="23688" spans="179:183" x14ac:dyDescent="0.35">
      <c r="FW23688" s="128"/>
      <c r="FX23688" s="128"/>
      <c r="FY23688" s="129"/>
      <c r="GA23688" s="128"/>
    </row>
    <row r="23689" spans="179:183" x14ac:dyDescent="0.35">
      <c r="FW23689" s="128"/>
      <c r="FX23689" s="128"/>
      <c r="FY23689" s="129"/>
      <c r="GA23689" s="128"/>
    </row>
    <row r="23690" spans="179:183" x14ac:dyDescent="0.35">
      <c r="FW23690" s="128"/>
      <c r="FX23690" s="128"/>
      <c r="FY23690" s="129"/>
      <c r="GA23690" s="128"/>
    </row>
    <row r="23691" spans="179:183" x14ac:dyDescent="0.35">
      <c r="FW23691" s="128"/>
      <c r="FX23691" s="128"/>
      <c r="FY23691" s="129"/>
      <c r="GA23691" s="128"/>
    </row>
    <row r="23692" spans="179:183" x14ac:dyDescent="0.35">
      <c r="FW23692" s="128"/>
      <c r="FX23692" s="128"/>
      <c r="FY23692" s="129"/>
      <c r="GA23692" s="128"/>
    </row>
    <row r="23693" spans="179:183" x14ac:dyDescent="0.35">
      <c r="FW23693" s="128"/>
      <c r="FX23693" s="128"/>
      <c r="FY23693" s="129"/>
      <c r="GA23693" s="128"/>
    </row>
    <row r="23694" spans="179:183" x14ac:dyDescent="0.35">
      <c r="FW23694" s="128"/>
      <c r="FX23694" s="128"/>
      <c r="FY23694" s="129"/>
      <c r="GA23694" s="128"/>
    </row>
    <row r="23695" spans="179:183" x14ac:dyDescent="0.35">
      <c r="FW23695" s="128"/>
      <c r="FX23695" s="128"/>
      <c r="FY23695" s="129"/>
      <c r="GA23695" s="128"/>
    </row>
    <row r="23696" spans="179:183" x14ac:dyDescent="0.35">
      <c r="FW23696" s="128"/>
      <c r="FX23696" s="128"/>
      <c r="FY23696" s="129"/>
      <c r="GA23696" s="128"/>
    </row>
    <row r="23697" spans="179:183" x14ac:dyDescent="0.35">
      <c r="FW23697" s="128"/>
      <c r="FX23697" s="128"/>
      <c r="FY23697" s="129"/>
      <c r="GA23697" s="128"/>
    </row>
    <row r="23698" spans="179:183" x14ac:dyDescent="0.35">
      <c r="FW23698" s="128"/>
      <c r="FX23698" s="128"/>
      <c r="FY23698" s="129"/>
      <c r="GA23698" s="128"/>
    </row>
    <row r="23699" spans="179:183" x14ac:dyDescent="0.35">
      <c r="FW23699" s="128"/>
      <c r="FX23699" s="128"/>
      <c r="FY23699" s="129"/>
      <c r="GA23699" s="128"/>
    </row>
    <row r="23700" spans="179:183" x14ac:dyDescent="0.35">
      <c r="FW23700" s="128"/>
      <c r="FX23700" s="128"/>
      <c r="FY23700" s="129"/>
      <c r="GA23700" s="128"/>
    </row>
    <row r="23701" spans="179:183" x14ac:dyDescent="0.35">
      <c r="FW23701" s="128"/>
      <c r="FX23701" s="128"/>
      <c r="FY23701" s="129"/>
      <c r="GA23701" s="128"/>
    </row>
    <row r="23702" spans="179:183" x14ac:dyDescent="0.35">
      <c r="FW23702" s="128"/>
      <c r="FX23702" s="128"/>
      <c r="FY23702" s="129"/>
      <c r="GA23702" s="128"/>
    </row>
    <row r="23703" spans="179:183" x14ac:dyDescent="0.35">
      <c r="FW23703" s="128"/>
      <c r="FX23703" s="128"/>
      <c r="FY23703" s="129"/>
      <c r="GA23703" s="128"/>
    </row>
    <row r="23704" spans="179:183" x14ac:dyDescent="0.35">
      <c r="FW23704" s="128"/>
      <c r="FX23704" s="128"/>
      <c r="FY23704" s="129"/>
      <c r="GA23704" s="128"/>
    </row>
    <row r="23705" spans="179:183" x14ac:dyDescent="0.35">
      <c r="FW23705" s="128"/>
      <c r="FX23705" s="128"/>
      <c r="FY23705" s="129"/>
      <c r="GA23705" s="128"/>
    </row>
    <row r="23706" spans="179:183" x14ac:dyDescent="0.35">
      <c r="FW23706" s="128"/>
      <c r="FX23706" s="128"/>
      <c r="FY23706" s="129"/>
      <c r="GA23706" s="128"/>
    </row>
    <row r="23707" spans="179:183" x14ac:dyDescent="0.35">
      <c r="FW23707" s="128"/>
      <c r="FX23707" s="128"/>
      <c r="FY23707" s="129"/>
      <c r="GA23707" s="128"/>
    </row>
    <row r="23708" spans="179:183" x14ac:dyDescent="0.35">
      <c r="FW23708" s="128"/>
      <c r="FX23708" s="128"/>
      <c r="FY23708" s="129"/>
      <c r="GA23708" s="128"/>
    </row>
    <row r="23709" spans="179:183" x14ac:dyDescent="0.35">
      <c r="FW23709" s="128"/>
      <c r="FX23709" s="128"/>
      <c r="FY23709" s="129"/>
      <c r="GA23709" s="128"/>
    </row>
    <row r="23710" spans="179:183" x14ac:dyDescent="0.35">
      <c r="FW23710" s="128"/>
      <c r="FX23710" s="128"/>
      <c r="FY23710" s="129"/>
      <c r="GA23710" s="128"/>
    </row>
    <row r="23711" spans="179:183" x14ac:dyDescent="0.35">
      <c r="FW23711" s="128"/>
      <c r="FX23711" s="128"/>
      <c r="FY23711" s="129"/>
      <c r="GA23711" s="128"/>
    </row>
    <row r="23712" spans="179:183" x14ac:dyDescent="0.35">
      <c r="FW23712" s="128"/>
      <c r="FX23712" s="128"/>
      <c r="FY23712" s="129"/>
      <c r="GA23712" s="128"/>
    </row>
    <row r="23713" spans="179:183" x14ac:dyDescent="0.35">
      <c r="FW23713" s="128"/>
      <c r="FX23713" s="128"/>
      <c r="FY23713" s="129"/>
      <c r="GA23713" s="128"/>
    </row>
    <row r="23714" spans="179:183" x14ac:dyDescent="0.35">
      <c r="FW23714" s="128"/>
      <c r="FX23714" s="128"/>
      <c r="FY23714" s="129"/>
      <c r="GA23714" s="128"/>
    </row>
    <row r="23715" spans="179:183" x14ac:dyDescent="0.35">
      <c r="FW23715" s="128"/>
      <c r="FX23715" s="128"/>
      <c r="FY23715" s="129"/>
      <c r="GA23715" s="128"/>
    </row>
    <row r="23716" spans="179:183" x14ac:dyDescent="0.35">
      <c r="FW23716" s="128"/>
      <c r="FX23716" s="128"/>
      <c r="FY23716" s="129"/>
      <c r="GA23716" s="128"/>
    </row>
    <row r="23717" spans="179:183" x14ac:dyDescent="0.35">
      <c r="FW23717" s="128"/>
      <c r="FX23717" s="128"/>
      <c r="FY23717" s="129"/>
      <c r="GA23717" s="128"/>
    </row>
    <row r="23718" spans="179:183" x14ac:dyDescent="0.35">
      <c r="FW23718" s="128"/>
      <c r="FX23718" s="128"/>
      <c r="FY23718" s="129"/>
      <c r="GA23718" s="128"/>
    </row>
    <row r="23719" spans="179:183" x14ac:dyDescent="0.35">
      <c r="FW23719" s="128"/>
      <c r="FX23719" s="128"/>
      <c r="FY23719" s="129"/>
      <c r="GA23719" s="128"/>
    </row>
    <row r="23720" spans="179:183" x14ac:dyDescent="0.35">
      <c r="FW23720" s="128"/>
      <c r="FX23720" s="128"/>
      <c r="FY23720" s="129"/>
      <c r="GA23720" s="128"/>
    </row>
    <row r="23721" spans="179:183" x14ac:dyDescent="0.35">
      <c r="FW23721" s="128"/>
      <c r="FX23721" s="128"/>
      <c r="FY23721" s="129"/>
      <c r="GA23721" s="128"/>
    </row>
    <row r="23722" spans="179:183" x14ac:dyDescent="0.35">
      <c r="FW23722" s="128"/>
      <c r="FX23722" s="128"/>
      <c r="FY23722" s="129"/>
      <c r="GA23722" s="128"/>
    </row>
    <row r="23723" spans="179:183" x14ac:dyDescent="0.35">
      <c r="FW23723" s="128"/>
      <c r="FX23723" s="128"/>
      <c r="FY23723" s="129"/>
      <c r="GA23723" s="128"/>
    </row>
    <row r="23724" spans="179:183" x14ac:dyDescent="0.35">
      <c r="FW23724" s="128"/>
      <c r="FX23724" s="128"/>
      <c r="FY23724" s="129"/>
      <c r="GA23724" s="128"/>
    </row>
    <row r="23725" spans="179:183" x14ac:dyDescent="0.35">
      <c r="FW23725" s="128"/>
      <c r="FX23725" s="128"/>
      <c r="FY23725" s="129"/>
      <c r="GA23725" s="128"/>
    </row>
    <row r="23726" spans="179:183" x14ac:dyDescent="0.35">
      <c r="FW23726" s="128"/>
      <c r="FX23726" s="128"/>
      <c r="FY23726" s="129"/>
      <c r="GA23726" s="128"/>
    </row>
    <row r="23727" spans="179:183" x14ac:dyDescent="0.35">
      <c r="FW23727" s="128"/>
      <c r="FX23727" s="128"/>
      <c r="FY23727" s="129"/>
      <c r="GA23727" s="128"/>
    </row>
    <row r="23728" spans="179:183" x14ac:dyDescent="0.35">
      <c r="FW23728" s="128"/>
      <c r="FX23728" s="128"/>
      <c r="FY23728" s="129"/>
      <c r="GA23728" s="128"/>
    </row>
    <row r="23729" spans="179:183" x14ac:dyDescent="0.35">
      <c r="FW23729" s="128"/>
      <c r="FX23729" s="128"/>
      <c r="FY23729" s="129"/>
      <c r="GA23729" s="128"/>
    </row>
    <row r="23730" spans="179:183" x14ac:dyDescent="0.35">
      <c r="FW23730" s="128"/>
      <c r="FX23730" s="128"/>
      <c r="FY23730" s="129"/>
      <c r="GA23730" s="128"/>
    </row>
    <row r="23731" spans="179:183" x14ac:dyDescent="0.35">
      <c r="FW23731" s="128"/>
      <c r="FX23731" s="128"/>
      <c r="FY23731" s="129"/>
      <c r="GA23731" s="128"/>
    </row>
    <row r="23732" spans="179:183" x14ac:dyDescent="0.35">
      <c r="FW23732" s="128"/>
      <c r="FX23732" s="128"/>
      <c r="FY23732" s="129"/>
      <c r="GA23732" s="128"/>
    </row>
    <row r="23733" spans="179:183" x14ac:dyDescent="0.35">
      <c r="FW23733" s="128"/>
      <c r="FX23733" s="128"/>
      <c r="FY23733" s="129"/>
      <c r="GA23733" s="128"/>
    </row>
    <row r="23734" spans="179:183" x14ac:dyDescent="0.35">
      <c r="FW23734" s="128"/>
      <c r="FX23734" s="128"/>
      <c r="FY23734" s="129"/>
      <c r="GA23734" s="128"/>
    </row>
    <row r="23735" spans="179:183" x14ac:dyDescent="0.35">
      <c r="FW23735" s="128"/>
      <c r="FX23735" s="128"/>
      <c r="FY23735" s="129"/>
      <c r="GA23735" s="128"/>
    </row>
    <row r="23736" spans="179:183" x14ac:dyDescent="0.35">
      <c r="FW23736" s="128"/>
      <c r="FX23736" s="128"/>
      <c r="FY23736" s="129"/>
      <c r="GA23736" s="128"/>
    </row>
    <row r="23737" spans="179:183" x14ac:dyDescent="0.35">
      <c r="FW23737" s="128"/>
      <c r="FX23737" s="128"/>
      <c r="FY23737" s="129"/>
      <c r="GA23737" s="128"/>
    </row>
    <row r="23738" spans="179:183" x14ac:dyDescent="0.35">
      <c r="FW23738" s="128"/>
      <c r="FX23738" s="128"/>
      <c r="FY23738" s="129"/>
      <c r="GA23738" s="128"/>
    </row>
    <row r="23739" spans="179:183" x14ac:dyDescent="0.35">
      <c r="FW23739" s="128"/>
      <c r="FX23739" s="128"/>
      <c r="FY23739" s="129"/>
      <c r="GA23739" s="128"/>
    </row>
    <row r="23740" spans="179:183" x14ac:dyDescent="0.35">
      <c r="FW23740" s="128"/>
      <c r="FX23740" s="128"/>
      <c r="FY23740" s="129"/>
      <c r="GA23740" s="128"/>
    </row>
    <row r="23741" spans="179:183" x14ac:dyDescent="0.35">
      <c r="FW23741" s="128"/>
      <c r="FX23741" s="128"/>
      <c r="FY23741" s="129"/>
      <c r="GA23741" s="128"/>
    </row>
    <row r="23742" spans="179:183" x14ac:dyDescent="0.35">
      <c r="FW23742" s="128"/>
      <c r="FX23742" s="128"/>
      <c r="FY23742" s="129"/>
      <c r="GA23742" s="128"/>
    </row>
    <row r="23743" spans="179:183" x14ac:dyDescent="0.35">
      <c r="FW23743" s="128"/>
      <c r="FX23743" s="128"/>
      <c r="FY23743" s="129"/>
      <c r="GA23743" s="128"/>
    </row>
    <row r="23744" spans="179:183" x14ac:dyDescent="0.35">
      <c r="FW23744" s="128"/>
      <c r="FX23744" s="128"/>
      <c r="FY23744" s="129"/>
      <c r="GA23744" s="128"/>
    </row>
    <row r="23745" spans="179:183" x14ac:dyDescent="0.35">
      <c r="FW23745" s="128"/>
      <c r="FX23745" s="128"/>
      <c r="FY23745" s="129"/>
      <c r="GA23745" s="128"/>
    </row>
    <row r="23746" spans="179:183" x14ac:dyDescent="0.35">
      <c r="FW23746" s="128"/>
      <c r="FX23746" s="128"/>
      <c r="FY23746" s="129"/>
      <c r="GA23746" s="128"/>
    </row>
    <row r="23747" spans="179:183" x14ac:dyDescent="0.35">
      <c r="FW23747" s="128"/>
      <c r="FX23747" s="128"/>
      <c r="FY23747" s="129"/>
      <c r="GA23747" s="128"/>
    </row>
    <row r="23748" spans="179:183" x14ac:dyDescent="0.35">
      <c r="FW23748" s="128"/>
      <c r="FX23748" s="128"/>
      <c r="FY23748" s="129"/>
      <c r="GA23748" s="128"/>
    </row>
    <row r="23749" spans="179:183" x14ac:dyDescent="0.35">
      <c r="FW23749" s="128"/>
      <c r="FX23749" s="128"/>
      <c r="FY23749" s="129"/>
      <c r="GA23749" s="128"/>
    </row>
    <row r="23750" spans="179:183" x14ac:dyDescent="0.35">
      <c r="FW23750" s="128"/>
      <c r="FX23750" s="128"/>
      <c r="FY23750" s="129"/>
      <c r="GA23750" s="128"/>
    </row>
    <row r="23751" spans="179:183" x14ac:dyDescent="0.35">
      <c r="FW23751" s="128"/>
      <c r="FX23751" s="128"/>
      <c r="FY23751" s="129"/>
      <c r="GA23751" s="128"/>
    </row>
    <row r="23752" spans="179:183" x14ac:dyDescent="0.35">
      <c r="FW23752" s="128"/>
      <c r="FX23752" s="128"/>
      <c r="FY23752" s="129"/>
      <c r="GA23752" s="128"/>
    </row>
    <row r="23753" spans="179:183" x14ac:dyDescent="0.35">
      <c r="FW23753" s="128"/>
      <c r="FX23753" s="128"/>
      <c r="FY23753" s="129"/>
      <c r="GA23753" s="128"/>
    </row>
    <row r="23754" spans="179:183" x14ac:dyDescent="0.35">
      <c r="FW23754" s="128"/>
      <c r="FX23754" s="128"/>
      <c r="FY23754" s="129"/>
      <c r="GA23754" s="128"/>
    </row>
    <row r="23755" spans="179:183" x14ac:dyDescent="0.35">
      <c r="FW23755" s="128"/>
      <c r="FX23755" s="128"/>
      <c r="FY23755" s="129"/>
      <c r="GA23755" s="128"/>
    </row>
    <row r="23756" spans="179:183" x14ac:dyDescent="0.35">
      <c r="FW23756" s="128"/>
      <c r="FX23756" s="128"/>
      <c r="FY23756" s="129"/>
      <c r="GA23756" s="128"/>
    </row>
    <row r="23757" spans="179:183" x14ac:dyDescent="0.35">
      <c r="FW23757" s="128"/>
      <c r="FX23757" s="128"/>
      <c r="FY23757" s="129"/>
      <c r="GA23757" s="128"/>
    </row>
    <row r="23758" spans="179:183" x14ac:dyDescent="0.35">
      <c r="FW23758" s="128"/>
      <c r="FX23758" s="128"/>
      <c r="FY23758" s="129"/>
      <c r="GA23758" s="128"/>
    </row>
    <row r="23759" spans="179:183" x14ac:dyDescent="0.35">
      <c r="FW23759" s="128"/>
      <c r="FX23759" s="128"/>
      <c r="FY23759" s="129"/>
      <c r="GA23759" s="128"/>
    </row>
    <row r="23760" spans="179:183" x14ac:dyDescent="0.35">
      <c r="FW23760" s="128"/>
      <c r="FX23760" s="128"/>
      <c r="FY23760" s="129"/>
      <c r="GA23760" s="128"/>
    </row>
    <row r="23761" spans="179:183" x14ac:dyDescent="0.35">
      <c r="FW23761" s="128"/>
      <c r="FX23761" s="128"/>
      <c r="FY23761" s="129"/>
      <c r="GA23761" s="128"/>
    </row>
    <row r="23762" spans="179:183" x14ac:dyDescent="0.35">
      <c r="FW23762" s="128"/>
      <c r="FX23762" s="128"/>
      <c r="FY23762" s="129"/>
      <c r="GA23762" s="128"/>
    </row>
    <row r="23763" spans="179:183" x14ac:dyDescent="0.35">
      <c r="FW23763" s="128"/>
      <c r="FX23763" s="128"/>
      <c r="FY23763" s="129"/>
      <c r="GA23763" s="128"/>
    </row>
    <row r="23764" spans="179:183" x14ac:dyDescent="0.35">
      <c r="FW23764" s="128"/>
      <c r="FX23764" s="128"/>
      <c r="FY23764" s="129"/>
      <c r="GA23764" s="128"/>
    </row>
    <row r="23765" spans="179:183" x14ac:dyDescent="0.35">
      <c r="FW23765" s="128"/>
      <c r="FX23765" s="128"/>
      <c r="FY23765" s="129"/>
      <c r="GA23765" s="128"/>
    </row>
    <row r="23766" spans="179:183" x14ac:dyDescent="0.35">
      <c r="FW23766" s="128"/>
      <c r="FX23766" s="128"/>
      <c r="FY23766" s="129"/>
      <c r="GA23766" s="128"/>
    </row>
    <row r="23767" spans="179:183" x14ac:dyDescent="0.35">
      <c r="FW23767" s="128"/>
      <c r="FX23767" s="128"/>
      <c r="FY23767" s="129"/>
      <c r="GA23767" s="128"/>
    </row>
    <row r="23768" spans="179:183" x14ac:dyDescent="0.35">
      <c r="FW23768" s="128"/>
      <c r="FX23768" s="128"/>
      <c r="FY23768" s="129"/>
      <c r="GA23768" s="128"/>
    </row>
    <row r="23769" spans="179:183" x14ac:dyDescent="0.35">
      <c r="FW23769" s="128"/>
      <c r="FX23769" s="128"/>
      <c r="FY23769" s="129"/>
      <c r="GA23769" s="128"/>
    </row>
    <row r="23770" spans="179:183" x14ac:dyDescent="0.35">
      <c r="FW23770" s="128"/>
      <c r="FX23770" s="128"/>
      <c r="FY23770" s="129"/>
      <c r="GA23770" s="128"/>
    </row>
    <row r="23771" spans="179:183" x14ac:dyDescent="0.35">
      <c r="FW23771" s="128"/>
      <c r="FX23771" s="128"/>
      <c r="FY23771" s="129"/>
      <c r="GA23771" s="128"/>
    </row>
    <row r="23772" spans="179:183" x14ac:dyDescent="0.35">
      <c r="FW23772" s="128"/>
      <c r="FX23772" s="128"/>
      <c r="FY23772" s="129"/>
      <c r="GA23772" s="128"/>
    </row>
    <row r="23773" spans="179:183" x14ac:dyDescent="0.35">
      <c r="FW23773" s="128"/>
      <c r="FX23773" s="128"/>
      <c r="FY23773" s="129"/>
      <c r="GA23773" s="128"/>
    </row>
    <row r="23774" spans="179:183" x14ac:dyDescent="0.35">
      <c r="FW23774" s="128"/>
      <c r="FX23774" s="128"/>
      <c r="FY23774" s="129"/>
      <c r="GA23774" s="128"/>
    </row>
    <row r="23775" spans="179:183" x14ac:dyDescent="0.35">
      <c r="FW23775" s="128"/>
      <c r="FX23775" s="128"/>
      <c r="FY23775" s="129"/>
      <c r="GA23775" s="128"/>
    </row>
    <row r="23776" spans="179:183" x14ac:dyDescent="0.35">
      <c r="FW23776" s="128"/>
      <c r="FX23776" s="128"/>
      <c r="FY23776" s="129"/>
      <c r="GA23776" s="128"/>
    </row>
    <row r="23777" spans="179:183" x14ac:dyDescent="0.35">
      <c r="FW23777" s="128"/>
      <c r="FX23777" s="128"/>
      <c r="FY23777" s="129"/>
      <c r="GA23777" s="128"/>
    </row>
    <row r="23778" spans="179:183" x14ac:dyDescent="0.35">
      <c r="FW23778" s="128"/>
      <c r="FX23778" s="128"/>
      <c r="FY23778" s="129"/>
      <c r="GA23778" s="128"/>
    </row>
    <row r="23779" spans="179:183" x14ac:dyDescent="0.35">
      <c r="FW23779" s="128"/>
      <c r="FX23779" s="128"/>
      <c r="FY23779" s="129"/>
      <c r="GA23779" s="128"/>
    </row>
    <row r="23780" spans="179:183" x14ac:dyDescent="0.35">
      <c r="FW23780" s="128"/>
      <c r="FX23780" s="128"/>
      <c r="FY23780" s="129"/>
      <c r="GA23780" s="128"/>
    </row>
    <row r="23781" spans="179:183" x14ac:dyDescent="0.35">
      <c r="FW23781" s="128"/>
      <c r="FX23781" s="128"/>
      <c r="FY23781" s="129"/>
      <c r="GA23781" s="128"/>
    </row>
    <row r="23782" spans="179:183" x14ac:dyDescent="0.35">
      <c r="FW23782" s="128"/>
      <c r="FX23782" s="128"/>
      <c r="FY23782" s="129"/>
      <c r="GA23782" s="128"/>
    </row>
    <row r="23783" spans="179:183" x14ac:dyDescent="0.35">
      <c r="FW23783" s="128"/>
      <c r="FX23783" s="128"/>
      <c r="FY23783" s="129"/>
      <c r="GA23783" s="128"/>
    </row>
    <row r="23784" spans="179:183" x14ac:dyDescent="0.35">
      <c r="FW23784" s="128"/>
      <c r="FX23784" s="128"/>
      <c r="FY23784" s="129"/>
      <c r="GA23784" s="128"/>
    </row>
    <row r="23785" spans="179:183" x14ac:dyDescent="0.35">
      <c r="FW23785" s="128"/>
      <c r="FX23785" s="128"/>
      <c r="FY23785" s="129"/>
      <c r="GA23785" s="128"/>
    </row>
    <row r="23786" spans="179:183" x14ac:dyDescent="0.35">
      <c r="FW23786" s="128"/>
      <c r="FX23786" s="128"/>
      <c r="FY23786" s="129"/>
      <c r="GA23786" s="128"/>
    </row>
    <row r="23787" spans="179:183" x14ac:dyDescent="0.35">
      <c r="FW23787" s="128"/>
      <c r="FX23787" s="128"/>
      <c r="FY23787" s="129"/>
      <c r="GA23787" s="128"/>
    </row>
    <row r="23788" spans="179:183" x14ac:dyDescent="0.35">
      <c r="FW23788" s="128"/>
      <c r="FX23788" s="128"/>
      <c r="FY23788" s="129"/>
      <c r="GA23788" s="128"/>
    </row>
    <row r="23789" spans="179:183" x14ac:dyDescent="0.35">
      <c r="FW23789" s="128"/>
      <c r="FX23789" s="128"/>
      <c r="FY23789" s="129"/>
      <c r="GA23789" s="128"/>
    </row>
    <row r="23790" spans="179:183" x14ac:dyDescent="0.35">
      <c r="FW23790" s="128"/>
      <c r="FX23790" s="128"/>
      <c r="FY23790" s="129"/>
      <c r="GA23790" s="128"/>
    </row>
    <row r="23791" spans="179:183" x14ac:dyDescent="0.35">
      <c r="FW23791" s="128"/>
      <c r="FX23791" s="128"/>
      <c r="FY23791" s="129"/>
      <c r="GA23791" s="128"/>
    </row>
    <row r="23792" spans="179:183" x14ac:dyDescent="0.35">
      <c r="FW23792" s="128"/>
      <c r="FX23792" s="128"/>
      <c r="FY23792" s="129"/>
      <c r="GA23792" s="128"/>
    </row>
    <row r="23793" spans="179:183" x14ac:dyDescent="0.35">
      <c r="FW23793" s="128"/>
      <c r="FX23793" s="128"/>
      <c r="FY23793" s="129"/>
      <c r="GA23793" s="128"/>
    </row>
    <row r="23794" spans="179:183" x14ac:dyDescent="0.35">
      <c r="FW23794" s="128"/>
      <c r="FX23794" s="128"/>
      <c r="FY23794" s="129"/>
      <c r="GA23794" s="128"/>
    </row>
    <row r="23795" spans="179:183" x14ac:dyDescent="0.35">
      <c r="FW23795" s="128"/>
      <c r="FX23795" s="128"/>
      <c r="FY23795" s="129"/>
      <c r="GA23795" s="128"/>
    </row>
    <row r="23796" spans="179:183" x14ac:dyDescent="0.35">
      <c r="FW23796" s="128"/>
      <c r="FX23796" s="128"/>
      <c r="FY23796" s="129"/>
      <c r="GA23796" s="128"/>
    </row>
    <row r="23797" spans="179:183" x14ac:dyDescent="0.35">
      <c r="FW23797" s="128"/>
      <c r="FX23797" s="128"/>
      <c r="FY23797" s="129"/>
      <c r="GA23797" s="128"/>
    </row>
    <row r="23798" spans="179:183" x14ac:dyDescent="0.35">
      <c r="FW23798" s="128"/>
      <c r="FX23798" s="128"/>
      <c r="FY23798" s="129"/>
      <c r="GA23798" s="128"/>
    </row>
    <row r="23799" spans="179:183" x14ac:dyDescent="0.35">
      <c r="FW23799" s="128"/>
      <c r="FX23799" s="128"/>
      <c r="FY23799" s="129"/>
      <c r="GA23799" s="128"/>
    </row>
    <row r="23800" spans="179:183" x14ac:dyDescent="0.35">
      <c r="FW23800" s="128"/>
      <c r="FX23800" s="128"/>
      <c r="FY23800" s="129"/>
      <c r="GA23800" s="128"/>
    </row>
    <row r="23801" spans="179:183" x14ac:dyDescent="0.35">
      <c r="FW23801" s="128"/>
      <c r="FX23801" s="128"/>
      <c r="FY23801" s="129"/>
      <c r="GA23801" s="128"/>
    </row>
    <row r="23802" spans="179:183" x14ac:dyDescent="0.35">
      <c r="FW23802" s="128"/>
      <c r="FX23802" s="128"/>
      <c r="FY23802" s="129"/>
      <c r="GA23802" s="128"/>
    </row>
    <row r="23803" spans="179:183" x14ac:dyDescent="0.35">
      <c r="FW23803" s="128"/>
      <c r="FX23803" s="128"/>
      <c r="FY23803" s="129"/>
      <c r="GA23803" s="128"/>
    </row>
    <row r="23804" spans="179:183" x14ac:dyDescent="0.35">
      <c r="FW23804" s="128"/>
      <c r="FX23804" s="128"/>
      <c r="FY23804" s="129"/>
      <c r="GA23804" s="128"/>
    </row>
    <row r="23805" spans="179:183" x14ac:dyDescent="0.35">
      <c r="FW23805" s="128"/>
      <c r="FX23805" s="128"/>
      <c r="FY23805" s="129"/>
      <c r="GA23805" s="128"/>
    </row>
    <row r="23806" spans="179:183" x14ac:dyDescent="0.35">
      <c r="FW23806" s="128"/>
      <c r="FX23806" s="128"/>
      <c r="FY23806" s="129"/>
      <c r="GA23806" s="128"/>
    </row>
    <row r="23807" spans="179:183" x14ac:dyDescent="0.35">
      <c r="FW23807" s="128"/>
      <c r="FX23807" s="128"/>
      <c r="FY23807" s="129"/>
      <c r="GA23807" s="128"/>
    </row>
    <row r="23808" spans="179:183" x14ac:dyDescent="0.35">
      <c r="FW23808" s="128"/>
      <c r="FX23808" s="128"/>
      <c r="FY23808" s="129"/>
      <c r="GA23808" s="128"/>
    </row>
    <row r="23809" spans="179:183" x14ac:dyDescent="0.35">
      <c r="FW23809" s="128"/>
      <c r="FX23809" s="128"/>
      <c r="FY23809" s="129"/>
      <c r="GA23809" s="128"/>
    </row>
    <row r="23810" spans="179:183" x14ac:dyDescent="0.35">
      <c r="FW23810" s="128"/>
      <c r="FX23810" s="128"/>
      <c r="FY23810" s="129"/>
      <c r="GA23810" s="128"/>
    </row>
    <row r="23811" spans="179:183" x14ac:dyDescent="0.35">
      <c r="FW23811" s="128"/>
      <c r="FX23811" s="128"/>
      <c r="FY23811" s="129"/>
      <c r="GA23811" s="128"/>
    </row>
    <row r="23812" spans="179:183" x14ac:dyDescent="0.35">
      <c r="FW23812" s="128"/>
      <c r="FX23812" s="128"/>
      <c r="FY23812" s="129"/>
      <c r="GA23812" s="128"/>
    </row>
    <row r="23813" spans="179:183" x14ac:dyDescent="0.35">
      <c r="FW23813" s="128"/>
      <c r="FX23813" s="128"/>
      <c r="FY23813" s="129"/>
      <c r="GA23813" s="128"/>
    </row>
    <row r="23814" spans="179:183" x14ac:dyDescent="0.35">
      <c r="FW23814" s="128"/>
      <c r="FX23814" s="128"/>
      <c r="FY23814" s="129"/>
      <c r="GA23814" s="128"/>
    </row>
    <row r="23815" spans="179:183" x14ac:dyDescent="0.35">
      <c r="FW23815" s="128"/>
      <c r="FX23815" s="128"/>
      <c r="FY23815" s="129"/>
      <c r="GA23815" s="128"/>
    </row>
    <row r="23816" spans="179:183" x14ac:dyDescent="0.35">
      <c r="FW23816" s="128"/>
      <c r="FX23816" s="128"/>
      <c r="FY23816" s="129"/>
      <c r="GA23816" s="128"/>
    </row>
    <row r="23817" spans="179:183" x14ac:dyDescent="0.35">
      <c r="FW23817" s="128"/>
      <c r="FX23817" s="128"/>
      <c r="FY23817" s="129"/>
      <c r="GA23817" s="128"/>
    </row>
    <row r="23818" spans="179:183" x14ac:dyDescent="0.35">
      <c r="FW23818" s="128"/>
      <c r="FX23818" s="128"/>
      <c r="FY23818" s="129"/>
      <c r="GA23818" s="128"/>
    </row>
    <row r="23819" spans="179:183" x14ac:dyDescent="0.35">
      <c r="FW23819" s="128"/>
      <c r="FX23819" s="128"/>
      <c r="FY23819" s="129"/>
      <c r="GA23819" s="128"/>
    </row>
    <row r="23820" spans="179:183" x14ac:dyDescent="0.35">
      <c r="FW23820" s="128"/>
      <c r="FX23820" s="128"/>
      <c r="FY23820" s="129"/>
      <c r="GA23820" s="128"/>
    </row>
    <row r="23821" spans="179:183" x14ac:dyDescent="0.35">
      <c r="FW23821" s="128"/>
      <c r="FX23821" s="128"/>
      <c r="FY23821" s="129"/>
      <c r="GA23821" s="128"/>
    </row>
    <row r="23822" spans="179:183" x14ac:dyDescent="0.35">
      <c r="FW23822" s="128"/>
      <c r="FX23822" s="128"/>
      <c r="FY23822" s="129"/>
      <c r="GA23822" s="128"/>
    </row>
    <row r="23823" spans="179:183" x14ac:dyDescent="0.35">
      <c r="FW23823" s="128"/>
      <c r="FX23823" s="128"/>
      <c r="FY23823" s="129"/>
      <c r="GA23823" s="128"/>
    </row>
    <row r="23824" spans="179:183" x14ac:dyDescent="0.35">
      <c r="FW23824" s="128"/>
      <c r="FX23824" s="128"/>
      <c r="FY23824" s="129"/>
      <c r="GA23824" s="128"/>
    </row>
    <row r="23825" spans="179:183" x14ac:dyDescent="0.35">
      <c r="FW23825" s="128"/>
      <c r="FX23825" s="128"/>
      <c r="FY23825" s="129"/>
      <c r="GA23825" s="128"/>
    </row>
    <row r="23826" spans="179:183" x14ac:dyDescent="0.35">
      <c r="FW23826" s="128"/>
      <c r="FX23826" s="128"/>
      <c r="FY23826" s="129"/>
      <c r="GA23826" s="128"/>
    </row>
    <row r="23827" spans="179:183" x14ac:dyDescent="0.35">
      <c r="FW23827" s="128"/>
      <c r="FX23827" s="128"/>
      <c r="FY23827" s="129"/>
      <c r="GA23827" s="128"/>
    </row>
    <row r="23828" spans="179:183" x14ac:dyDescent="0.35">
      <c r="FW23828" s="128"/>
      <c r="FX23828" s="128"/>
      <c r="FY23828" s="129"/>
      <c r="GA23828" s="128"/>
    </row>
    <row r="23829" spans="179:183" x14ac:dyDescent="0.35">
      <c r="FW23829" s="128"/>
      <c r="FX23829" s="128"/>
      <c r="FY23829" s="129"/>
      <c r="GA23829" s="128"/>
    </row>
    <row r="23830" spans="179:183" x14ac:dyDescent="0.35">
      <c r="FW23830" s="128"/>
      <c r="FX23830" s="128"/>
      <c r="FY23830" s="129"/>
      <c r="GA23830" s="128"/>
    </row>
    <row r="23831" spans="179:183" x14ac:dyDescent="0.35">
      <c r="FW23831" s="128"/>
      <c r="FX23831" s="128"/>
      <c r="FY23831" s="129"/>
      <c r="GA23831" s="128"/>
    </row>
    <row r="23832" spans="179:183" x14ac:dyDescent="0.35">
      <c r="FW23832" s="128"/>
      <c r="FX23832" s="128"/>
      <c r="FY23832" s="129"/>
      <c r="GA23832" s="128"/>
    </row>
    <row r="23833" spans="179:183" x14ac:dyDescent="0.35">
      <c r="FW23833" s="128"/>
      <c r="FX23833" s="128"/>
      <c r="FY23833" s="129"/>
      <c r="GA23833" s="128"/>
    </row>
    <row r="23834" spans="179:183" x14ac:dyDescent="0.35">
      <c r="FW23834" s="128"/>
      <c r="FX23834" s="128"/>
      <c r="FY23834" s="129"/>
      <c r="GA23834" s="128"/>
    </row>
    <row r="23835" spans="179:183" x14ac:dyDescent="0.35">
      <c r="FW23835" s="128"/>
      <c r="FX23835" s="128"/>
      <c r="FY23835" s="129"/>
      <c r="GA23835" s="128"/>
    </row>
    <row r="23836" spans="179:183" x14ac:dyDescent="0.35">
      <c r="FW23836" s="128"/>
      <c r="FX23836" s="128"/>
      <c r="FY23836" s="129"/>
      <c r="GA23836" s="128"/>
    </row>
    <row r="23837" spans="179:183" x14ac:dyDescent="0.35">
      <c r="FW23837" s="128"/>
      <c r="FX23837" s="128"/>
      <c r="FY23837" s="129"/>
      <c r="GA23837" s="128"/>
    </row>
    <row r="23838" spans="179:183" x14ac:dyDescent="0.35">
      <c r="FW23838" s="128"/>
      <c r="FX23838" s="128"/>
      <c r="FY23838" s="129"/>
      <c r="GA23838" s="128"/>
    </row>
    <row r="23839" spans="179:183" x14ac:dyDescent="0.35">
      <c r="FW23839" s="128"/>
      <c r="FX23839" s="128"/>
      <c r="FY23839" s="129"/>
      <c r="GA23839" s="128"/>
    </row>
    <row r="23840" spans="179:183" x14ac:dyDescent="0.35">
      <c r="FW23840" s="128"/>
      <c r="FX23840" s="128"/>
      <c r="FY23840" s="129"/>
      <c r="GA23840" s="128"/>
    </row>
    <row r="23841" spans="179:183" x14ac:dyDescent="0.35">
      <c r="FW23841" s="128"/>
      <c r="FX23841" s="128"/>
      <c r="FY23841" s="129"/>
      <c r="GA23841" s="128"/>
    </row>
    <row r="23842" spans="179:183" x14ac:dyDescent="0.35">
      <c r="FW23842" s="128"/>
      <c r="FX23842" s="128"/>
      <c r="FY23842" s="129"/>
      <c r="GA23842" s="128"/>
    </row>
    <row r="23843" spans="179:183" x14ac:dyDescent="0.35">
      <c r="FW23843" s="128"/>
      <c r="FX23843" s="128"/>
      <c r="FY23843" s="129"/>
      <c r="GA23843" s="128"/>
    </row>
    <row r="23844" spans="179:183" x14ac:dyDescent="0.35">
      <c r="FW23844" s="128"/>
      <c r="FX23844" s="128"/>
      <c r="FY23844" s="129"/>
      <c r="GA23844" s="128"/>
    </row>
    <row r="23845" spans="179:183" x14ac:dyDescent="0.35">
      <c r="FW23845" s="128"/>
      <c r="FX23845" s="128"/>
      <c r="FY23845" s="129"/>
      <c r="GA23845" s="128"/>
    </row>
    <row r="23846" spans="179:183" x14ac:dyDescent="0.35">
      <c r="FW23846" s="128"/>
      <c r="FX23846" s="128"/>
      <c r="FY23846" s="129"/>
      <c r="GA23846" s="128"/>
    </row>
    <row r="23847" spans="179:183" x14ac:dyDescent="0.35">
      <c r="FW23847" s="128"/>
      <c r="FX23847" s="128"/>
      <c r="FY23847" s="129"/>
      <c r="GA23847" s="128"/>
    </row>
    <row r="23848" spans="179:183" x14ac:dyDescent="0.35">
      <c r="FW23848" s="128"/>
      <c r="FX23848" s="128"/>
      <c r="FY23848" s="129"/>
      <c r="GA23848" s="128"/>
    </row>
    <row r="23849" spans="179:183" x14ac:dyDescent="0.35">
      <c r="FW23849" s="128"/>
      <c r="FX23849" s="128"/>
      <c r="FY23849" s="129"/>
      <c r="GA23849" s="128"/>
    </row>
    <row r="23850" spans="179:183" x14ac:dyDescent="0.35">
      <c r="FW23850" s="128"/>
      <c r="FX23850" s="128"/>
      <c r="FY23850" s="129"/>
      <c r="GA23850" s="128"/>
    </row>
    <row r="23851" spans="179:183" x14ac:dyDescent="0.35">
      <c r="FW23851" s="128"/>
      <c r="FX23851" s="128"/>
      <c r="FY23851" s="129"/>
      <c r="GA23851" s="128"/>
    </row>
    <row r="23852" spans="179:183" x14ac:dyDescent="0.35">
      <c r="FW23852" s="128"/>
      <c r="FX23852" s="128"/>
      <c r="FY23852" s="129"/>
      <c r="GA23852" s="128"/>
    </row>
    <row r="23853" spans="179:183" x14ac:dyDescent="0.35">
      <c r="FW23853" s="128"/>
      <c r="FX23853" s="128"/>
      <c r="FY23853" s="129"/>
      <c r="GA23853" s="128"/>
    </row>
    <row r="23854" spans="179:183" x14ac:dyDescent="0.35">
      <c r="FW23854" s="128"/>
      <c r="FX23854" s="128"/>
      <c r="FY23854" s="129"/>
      <c r="GA23854" s="128"/>
    </row>
    <row r="23855" spans="179:183" x14ac:dyDescent="0.35">
      <c r="FW23855" s="128"/>
      <c r="FX23855" s="128"/>
      <c r="FY23855" s="129"/>
      <c r="GA23855" s="128"/>
    </row>
    <row r="23856" spans="179:183" x14ac:dyDescent="0.35">
      <c r="FW23856" s="128"/>
      <c r="FX23856" s="128"/>
      <c r="FY23856" s="129"/>
      <c r="GA23856" s="128"/>
    </row>
    <row r="23857" spans="179:183" x14ac:dyDescent="0.35">
      <c r="FW23857" s="128"/>
      <c r="FX23857" s="128"/>
      <c r="FY23857" s="129"/>
      <c r="GA23857" s="128"/>
    </row>
    <row r="23858" spans="179:183" x14ac:dyDescent="0.35">
      <c r="FW23858" s="128"/>
      <c r="FX23858" s="128"/>
      <c r="FY23858" s="129"/>
      <c r="GA23858" s="128"/>
    </row>
    <row r="23859" spans="179:183" x14ac:dyDescent="0.35">
      <c r="FW23859" s="128"/>
      <c r="FX23859" s="128"/>
      <c r="FY23859" s="129"/>
      <c r="GA23859" s="128"/>
    </row>
    <row r="23860" spans="179:183" x14ac:dyDescent="0.35">
      <c r="FW23860" s="128"/>
      <c r="FX23860" s="128"/>
      <c r="FY23860" s="129"/>
      <c r="GA23860" s="128"/>
    </row>
    <row r="23861" spans="179:183" x14ac:dyDescent="0.35">
      <c r="FW23861" s="128"/>
      <c r="FX23861" s="128"/>
      <c r="FY23861" s="129"/>
      <c r="GA23861" s="128"/>
    </row>
    <row r="23862" spans="179:183" x14ac:dyDescent="0.35">
      <c r="FW23862" s="128"/>
      <c r="FX23862" s="128"/>
      <c r="FY23862" s="129"/>
      <c r="GA23862" s="128"/>
    </row>
    <row r="23863" spans="179:183" x14ac:dyDescent="0.35">
      <c r="FW23863" s="128"/>
      <c r="FX23863" s="128"/>
      <c r="FY23863" s="129"/>
      <c r="GA23863" s="128"/>
    </row>
    <row r="23864" spans="179:183" x14ac:dyDescent="0.35">
      <c r="FW23864" s="128"/>
      <c r="FX23864" s="128"/>
      <c r="FY23864" s="129"/>
      <c r="GA23864" s="128"/>
    </row>
    <row r="23865" spans="179:183" x14ac:dyDescent="0.35">
      <c r="FW23865" s="128"/>
      <c r="FX23865" s="128"/>
      <c r="FY23865" s="129"/>
      <c r="GA23865" s="128"/>
    </row>
    <row r="23866" spans="179:183" x14ac:dyDescent="0.35">
      <c r="FW23866" s="128"/>
      <c r="FX23866" s="128"/>
      <c r="FY23866" s="129"/>
      <c r="GA23866" s="128"/>
    </row>
    <row r="23867" spans="179:183" x14ac:dyDescent="0.35">
      <c r="FW23867" s="128"/>
      <c r="FX23867" s="128"/>
      <c r="FY23867" s="129"/>
      <c r="GA23867" s="128"/>
    </row>
    <row r="23868" spans="179:183" x14ac:dyDescent="0.35">
      <c r="FW23868" s="128"/>
      <c r="FX23868" s="128"/>
      <c r="FY23868" s="129"/>
      <c r="GA23868" s="128"/>
    </row>
    <row r="23869" spans="179:183" x14ac:dyDescent="0.35">
      <c r="FW23869" s="128"/>
      <c r="FX23869" s="128"/>
      <c r="FY23869" s="129"/>
      <c r="GA23869" s="128"/>
    </row>
    <row r="23870" spans="179:183" x14ac:dyDescent="0.35">
      <c r="FW23870" s="128"/>
      <c r="FX23870" s="128"/>
      <c r="FY23870" s="129"/>
      <c r="GA23870" s="128"/>
    </row>
    <row r="23871" spans="179:183" x14ac:dyDescent="0.35">
      <c r="FW23871" s="128"/>
      <c r="FX23871" s="128"/>
      <c r="FY23871" s="129"/>
      <c r="GA23871" s="128"/>
    </row>
    <row r="23872" spans="179:183" x14ac:dyDescent="0.35">
      <c r="FW23872" s="128"/>
      <c r="FX23872" s="128"/>
      <c r="FY23872" s="129"/>
      <c r="GA23872" s="128"/>
    </row>
    <row r="23873" spans="179:183" x14ac:dyDescent="0.35">
      <c r="FW23873" s="128"/>
      <c r="FX23873" s="128"/>
      <c r="FY23873" s="129"/>
      <c r="GA23873" s="128"/>
    </row>
    <row r="23874" spans="179:183" x14ac:dyDescent="0.35">
      <c r="FW23874" s="128"/>
      <c r="FX23874" s="128"/>
      <c r="FY23874" s="129"/>
      <c r="GA23874" s="128"/>
    </row>
    <row r="23875" spans="179:183" x14ac:dyDescent="0.35">
      <c r="FW23875" s="128"/>
      <c r="FX23875" s="128"/>
      <c r="FY23875" s="129"/>
      <c r="GA23875" s="128"/>
    </row>
    <row r="23876" spans="179:183" x14ac:dyDescent="0.35">
      <c r="FW23876" s="128"/>
      <c r="FX23876" s="128"/>
      <c r="FY23876" s="129"/>
      <c r="GA23876" s="128"/>
    </row>
    <row r="23877" spans="179:183" x14ac:dyDescent="0.35">
      <c r="FW23877" s="128"/>
      <c r="FX23877" s="128"/>
      <c r="FY23877" s="129"/>
      <c r="GA23877" s="128"/>
    </row>
    <row r="23878" spans="179:183" x14ac:dyDescent="0.35">
      <c r="FW23878" s="128"/>
      <c r="FX23878" s="128"/>
      <c r="FY23878" s="129"/>
      <c r="GA23878" s="128"/>
    </row>
    <row r="23879" spans="179:183" x14ac:dyDescent="0.35">
      <c r="FW23879" s="128"/>
      <c r="FX23879" s="128"/>
      <c r="FY23879" s="129"/>
      <c r="GA23879" s="128"/>
    </row>
    <row r="23880" spans="179:183" x14ac:dyDescent="0.35">
      <c r="FW23880" s="128"/>
      <c r="FX23880" s="128"/>
      <c r="FY23880" s="129"/>
      <c r="GA23880" s="128"/>
    </row>
    <row r="23881" spans="179:183" x14ac:dyDescent="0.35">
      <c r="FW23881" s="128"/>
      <c r="FX23881" s="128"/>
      <c r="FY23881" s="129"/>
      <c r="GA23881" s="128"/>
    </row>
    <row r="23882" spans="179:183" x14ac:dyDescent="0.35">
      <c r="FW23882" s="128"/>
      <c r="FX23882" s="128"/>
      <c r="FY23882" s="129"/>
      <c r="GA23882" s="128"/>
    </row>
    <row r="23883" spans="179:183" x14ac:dyDescent="0.35">
      <c r="FW23883" s="128"/>
      <c r="FX23883" s="128"/>
      <c r="FY23883" s="129"/>
      <c r="GA23883" s="128"/>
    </row>
    <row r="23884" spans="179:183" x14ac:dyDescent="0.35">
      <c r="FW23884" s="128"/>
      <c r="FX23884" s="128"/>
      <c r="FY23884" s="129"/>
      <c r="GA23884" s="128"/>
    </row>
    <row r="23885" spans="179:183" x14ac:dyDescent="0.35">
      <c r="FW23885" s="128"/>
      <c r="FX23885" s="128"/>
      <c r="FY23885" s="129"/>
      <c r="GA23885" s="128"/>
    </row>
    <row r="23886" spans="179:183" x14ac:dyDescent="0.35">
      <c r="FW23886" s="128"/>
      <c r="FX23886" s="128"/>
      <c r="FY23886" s="129"/>
      <c r="GA23886" s="128"/>
    </row>
    <row r="23887" spans="179:183" x14ac:dyDescent="0.35">
      <c r="FW23887" s="128"/>
      <c r="FX23887" s="128"/>
      <c r="FY23887" s="129"/>
      <c r="GA23887" s="128"/>
    </row>
    <row r="23888" spans="179:183" x14ac:dyDescent="0.35">
      <c r="FW23888" s="128"/>
      <c r="FX23888" s="128"/>
      <c r="FY23888" s="129"/>
      <c r="GA23888" s="128"/>
    </row>
    <row r="23889" spans="179:183" x14ac:dyDescent="0.35">
      <c r="FW23889" s="128"/>
      <c r="FX23889" s="128"/>
      <c r="FY23889" s="129"/>
      <c r="GA23889" s="128"/>
    </row>
    <row r="23890" spans="179:183" x14ac:dyDescent="0.35">
      <c r="FW23890" s="128"/>
      <c r="FX23890" s="128"/>
      <c r="FY23890" s="129"/>
      <c r="GA23890" s="128"/>
    </row>
    <row r="23891" spans="179:183" x14ac:dyDescent="0.35">
      <c r="FW23891" s="128"/>
      <c r="FX23891" s="128"/>
      <c r="FY23891" s="129"/>
      <c r="GA23891" s="128"/>
    </row>
    <row r="23892" spans="179:183" x14ac:dyDescent="0.35">
      <c r="FW23892" s="128"/>
      <c r="FX23892" s="128"/>
      <c r="FY23892" s="129"/>
      <c r="GA23892" s="128"/>
    </row>
    <row r="23893" spans="179:183" x14ac:dyDescent="0.35">
      <c r="FW23893" s="128"/>
      <c r="FX23893" s="128"/>
      <c r="FY23893" s="129"/>
      <c r="GA23893" s="128"/>
    </row>
    <row r="23894" spans="179:183" x14ac:dyDescent="0.35">
      <c r="FW23894" s="128"/>
      <c r="FX23894" s="128"/>
      <c r="FY23894" s="129"/>
      <c r="GA23894" s="128"/>
    </row>
    <row r="23895" spans="179:183" x14ac:dyDescent="0.35">
      <c r="FW23895" s="128"/>
      <c r="FX23895" s="128"/>
      <c r="FY23895" s="129"/>
      <c r="GA23895" s="128"/>
    </row>
    <row r="23896" spans="179:183" x14ac:dyDescent="0.35">
      <c r="FW23896" s="128"/>
      <c r="FX23896" s="128"/>
      <c r="FY23896" s="129"/>
      <c r="GA23896" s="128"/>
    </row>
    <row r="23897" spans="179:183" x14ac:dyDescent="0.35">
      <c r="FW23897" s="128"/>
      <c r="FX23897" s="128"/>
      <c r="FY23897" s="129"/>
      <c r="GA23897" s="128"/>
    </row>
    <row r="23898" spans="179:183" x14ac:dyDescent="0.35">
      <c r="FW23898" s="128"/>
      <c r="FX23898" s="128"/>
      <c r="FY23898" s="129"/>
      <c r="GA23898" s="128"/>
    </row>
    <row r="23899" spans="179:183" x14ac:dyDescent="0.35">
      <c r="FW23899" s="128"/>
      <c r="FX23899" s="128"/>
      <c r="FY23899" s="129"/>
      <c r="GA23899" s="128"/>
    </row>
    <row r="23900" spans="179:183" x14ac:dyDescent="0.35">
      <c r="FW23900" s="128"/>
      <c r="FX23900" s="128"/>
      <c r="FY23900" s="129"/>
      <c r="GA23900" s="128"/>
    </row>
    <row r="23901" spans="179:183" x14ac:dyDescent="0.35">
      <c r="FW23901" s="128"/>
      <c r="FX23901" s="128"/>
      <c r="FY23901" s="129"/>
      <c r="GA23901" s="128"/>
    </row>
    <row r="23902" spans="179:183" x14ac:dyDescent="0.35">
      <c r="FW23902" s="128"/>
      <c r="FX23902" s="128"/>
      <c r="FY23902" s="129"/>
      <c r="GA23902" s="128"/>
    </row>
    <row r="23903" spans="179:183" x14ac:dyDescent="0.35">
      <c r="FW23903" s="128"/>
      <c r="FX23903" s="128"/>
      <c r="FY23903" s="129"/>
      <c r="GA23903" s="128"/>
    </row>
    <row r="23904" spans="179:183" x14ac:dyDescent="0.35">
      <c r="FW23904" s="128"/>
      <c r="FX23904" s="128"/>
      <c r="FY23904" s="129"/>
      <c r="GA23904" s="128"/>
    </row>
    <row r="23905" spans="179:183" x14ac:dyDescent="0.35">
      <c r="FW23905" s="128"/>
      <c r="FX23905" s="128"/>
      <c r="FY23905" s="129"/>
      <c r="GA23905" s="128"/>
    </row>
    <row r="23906" spans="179:183" x14ac:dyDescent="0.35">
      <c r="FW23906" s="128"/>
      <c r="FX23906" s="128"/>
      <c r="FY23906" s="129"/>
      <c r="GA23906" s="128"/>
    </row>
    <row r="23907" spans="179:183" x14ac:dyDescent="0.35">
      <c r="FW23907" s="128"/>
      <c r="FX23907" s="128"/>
      <c r="FY23907" s="129"/>
      <c r="GA23907" s="128"/>
    </row>
    <row r="23908" spans="179:183" x14ac:dyDescent="0.35">
      <c r="FW23908" s="128"/>
      <c r="FX23908" s="128"/>
      <c r="FY23908" s="129"/>
      <c r="GA23908" s="128"/>
    </row>
    <row r="23909" spans="179:183" x14ac:dyDescent="0.35">
      <c r="FW23909" s="128"/>
      <c r="FX23909" s="128"/>
      <c r="FY23909" s="129"/>
      <c r="GA23909" s="128"/>
    </row>
    <row r="23910" spans="179:183" x14ac:dyDescent="0.35">
      <c r="FW23910" s="128"/>
      <c r="FX23910" s="128"/>
      <c r="FY23910" s="129"/>
      <c r="GA23910" s="128"/>
    </row>
    <row r="23911" spans="179:183" x14ac:dyDescent="0.35">
      <c r="FW23911" s="128"/>
      <c r="FX23911" s="128"/>
      <c r="FY23911" s="129"/>
      <c r="GA23911" s="128"/>
    </row>
    <row r="23912" spans="179:183" x14ac:dyDescent="0.35">
      <c r="FW23912" s="128"/>
      <c r="FX23912" s="128"/>
      <c r="FY23912" s="129"/>
      <c r="GA23912" s="128"/>
    </row>
    <row r="23913" spans="179:183" x14ac:dyDescent="0.35">
      <c r="FW23913" s="128"/>
      <c r="FX23913" s="128"/>
      <c r="FY23913" s="129"/>
      <c r="GA23913" s="128"/>
    </row>
    <row r="23914" spans="179:183" x14ac:dyDescent="0.35">
      <c r="FW23914" s="128"/>
      <c r="FX23914" s="128"/>
      <c r="FY23914" s="129"/>
      <c r="GA23914" s="128"/>
    </row>
    <row r="23915" spans="179:183" x14ac:dyDescent="0.35">
      <c r="FW23915" s="128"/>
      <c r="FX23915" s="128"/>
      <c r="FY23915" s="129"/>
      <c r="GA23915" s="128"/>
    </row>
    <row r="23916" spans="179:183" x14ac:dyDescent="0.35">
      <c r="FW23916" s="128"/>
      <c r="FX23916" s="128"/>
      <c r="FY23916" s="129"/>
      <c r="GA23916" s="128"/>
    </row>
    <row r="23917" spans="179:183" x14ac:dyDescent="0.35">
      <c r="FW23917" s="128"/>
      <c r="FX23917" s="128"/>
      <c r="FY23917" s="129"/>
      <c r="GA23917" s="128"/>
    </row>
    <row r="23918" spans="179:183" x14ac:dyDescent="0.35">
      <c r="FW23918" s="128"/>
      <c r="FX23918" s="128"/>
      <c r="FY23918" s="129"/>
      <c r="GA23918" s="128"/>
    </row>
    <row r="23919" spans="179:183" x14ac:dyDescent="0.35">
      <c r="FW23919" s="128"/>
      <c r="FX23919" s="128"/>
      <c r="FY23919" s="129"/>
      <c r="GA23919" s="128"/>
    </row>
    <row r="23920" spans="179:183" x14ac:dyDescent="0.35">
      <c r="FW23920" s="128"/>
      <c r="FX23920" s="128"/>
      <c r="FY23920" s="129"/>
      <c r="GA23920" s="128"/>
    </row>
    <row r="23921" spans="179:183" x14ac:dyDescent="0.35">
      <c r="FW23921" s="128"/>
      <c r="FX23921" s="128"/>
      <c r="FY23921" s="129"/>
      <c r="GA23921" s="128"/>
    </row>
    <row r="23922" spans="179:183" x14ac:dyDescent="0.35">
      <c r="FW23922" s="128"/>
      <c r="FX23922" s="128"/>
      <c r="FY23922" s="129"/>
      <c r="GA23922" s="128"/>
    </row>
    <row r="23923" spans="179:183" x14ac:dyDescent="0.35">
      <c r="FW23923" s="128"/>
      <c r="FX23923" s="128"/>
      <c r="FY23923" s="129"/>
      <c r="GA23923" s="128"/>
    </row>
    <row r="23924" spans="179:183" x14ac:dyDescent="0.35">
      <c r="FW23924" s="128"/>
      <c r="FX23924" s="128"/>
      <c r="FY23924" s="129"/>
      <c r="GA23924" s="128"/>
    </row>
    <row r="23925" spans="179:183" x14ac:dyDescent="0.35">
      <c r="FW23925" s="128"/>
      <c r="FX23925" s="128"/>
      <c r="FY23925" s="129"/>
      <c r="GA23925" s="128"/>
    </row>
    <row r="23926" spans="179:183" x14ac:dyDescent="0.35">
      <c r="FW23926" s="128"/>
      <c r="FX23926" s="128"/>
      <c r="FY23926" s="129"/>
      <c r="GA23926" s="128"/>
    </row>
    <row r="23927" spans="179:183" x14ac:dyDescent="0.35">
      <c r="FW23927" s="128"/>
      <c r="FX23927" s="128"/>
      <c r="FY23927" s="129"/>
      <c r="GA23927" s="128"/>
    </row>
    <row r="23928" spans="179:183" x14ac:dyDescent="0.35">
      <c r="FW23928" s="128"/>
      <c r="FX23928" s="128"/>
      <c r="FY23928" s="129"/>
      <c r="GA23928" s="128"/>
    </row>
    <row r="23929" spans="179:183" x14ac:dyDescent="0.35">
      <c r="FW23929" s="128"/>
      <c r="FX23929" s="128"/>
      <c r="FY23929" s="129"/>
      <c r="GA23929" s="128"/>
    </row>
    <row r="23930" spans="179:183" x14ac:dyDescent="0.35">
      <c r="FW23930" s="128"/>
      <c r="FX23930" s="128"/>
      <c r="FY23930" s="129"/>
      <c r="GA23930" s="128"/>
    </row>
    <row r="23931" spans="179:183" x14ac:dyDescent="0.35">
      <c r="FW23931" s="128"/>
      <c r="FX23931" s="128"/>
      <c r="FY23931" s="129"/>
      <c r="GA23931" s="128"/>
    </row>
    <row r="23932" spans="179:183" x14ac:dyDescent="0.35">
      <c r="FW23932" s="128"/>
      <c r="FX23932" s="128"/>
      <c r="FY23932" s="129"/>
      <c r="GA23932" s="128"/>
    </row>
    <row r="23933" spans="179:183" x14ac:dyDescent="0.35">
      <c r="FW23933" s="128"/>
      <c r="FX23933" s="128"/>
      <c r="FY23933" s="129"/>
      <c r="GA23933" s="128"/>
    </row>
    <row r="23934" spans="179:183" x14ac:dyDescent="0.35">
      <c r="FW23934" s="128"/>
      <c r="FX23934" s="128"/>
      <c r="FY23934" s="129"/>
      <c r="GA23934" s="128"/>
    </row>
    <row r="23935" spans="179:183" x14ac:dyDescent="0.35">
      <c r="FW23935" s="128"/>
      <c r="FX23935" s="128"/>
      <c r="FY23935" s="129"/>
      <c r="GA23935" s="128"/>
    </row>
    <row r="23936" spans="179:183" x14ac:dyDescent="0.35">
      <c r="FW23936" s="128"/>
      <c r="FX23936" s="128"/>
      <c r="FY23936" s="129"/>
      <c r="GA23936" s="128"/>
    </row>
    <row r="23937" spans="179:183" x14ac:dyDescent="0.35">
      <c r="FW23937" s="128"/>
      <c r="FX23937" s="128"/>
      <c r="FY23937" s="129"/>
      <c r="GA23937" s="128"/>
    </row>
    <row r="23938" spans="179:183" x14ac:dyDescent="0.35">
      <c r="FW23938" s="128"/>
      <c r="FX23938" s="128"/>
      <c r="FY23938" s="129"/>
      <c r="GA23938" s="128"/>
    </row>
    <row r="23939" spans="179:183" x14ac:dyDescent="0.35">
      <c r="FW23939" s="128"/>
      <c r="FX23939" s="128"/>
      <c r="FY23939" s="129"/>
      <c r="GA23939" s="128"/>
    </row>
    <row r="23940" spans="179:183" x14ac:dyDescent="0.35">
      <c r="FW23940" s="128"/>
      <c r="FX23940" s="128"/>
      <c r="FY23940" s="129"/>
      <c r="GA23940" s="128"/>
    </row>
    <row r="23941" spans="179:183" x14ac:dyDescent="0.35">
      <c r="FW23941" s="128"/>
      <c r="FX23941" s="128"/>
      <c r="FY23941" s="129"/>
      <c r="GA23941" s="128"/>
    </row>
    <row r="23942" spans="179:183" x14ac:dyDescent="0.35">
      <c r="FW23942" s="128"/>
      <c r="FX23942" s="128"/>
      <c r="FY23942" s="129"/>
      <c r="GA23942" s="128"/>
    </row>
    <row r="23943" spans="179:183" x14ac:dyDescent="0.35">
      <c r="FW23943" s="128"/>
      <c r="FX23943" s="128"/>
      <c r="FY23943" s="129"/>
      <c r="GA23943" s="128"/>
    </row>
    <row r="23944" spans="179:183" x14ac:dyDescent="0.35">
      <c r="FW23944" s="128"/>
      <c r="FX23944" s="128"/>
      <c r="FY23944" s="129"/>
      <c r="GA23944" s="128"/>
    </row>
    <row r="23945" spans="179:183" x14ac:dyDescent="0.35">
      <c r="FW23945" s="128"/>
      <c r="FX23945" s="128"/>
      <c r="FY23945" s="129"/>
      <c r="GA23945" s="128"/>
    </row>
    <row r="23946" spans="179:183" x14ac:dyDescent="0.35">
      <c r="FW23946" s="128"/>
      <c r="FX23946" s="128"/>
      <c r="FY23946" s="129"/>
      <c r="GA23946" s="128"/>
    </row>
    <row r="23947" spans="179:183" x14ac:dyDescent="0.35">
      <c r="FW23947" s="128"/>
      <c r="FX23947" s="128"/>
      <c r="FY23947" s="129"/>
      <c r="GA23947" s="128"/>
    </row>
    <row r="23948" spans="179:183" x14ac:dyDescent="0.35">
      <c r="FW23948" s="128"/>
      <c r="FX23948" s="128"/>
      <c r="FY23948" s="129"/>
      <c r="GA23948" s="128"/>
    </row>
    <row r="23949" spans="179:183" x14ac:dyDescent="0.35">
      <c r="FW23949" s="128"/>
      <c r="FX23949" s="128"/>
      <c r="FY23949" s="129"/>
      <c r="GA23949" s="128"/>
    </row>
    <row r="23950" spans="179:183" x14ac:dyDescent="0.35">
      <c r="FW23950" s="128"/>
      <c r="FX23950" s="128"/>
      <c r="FY23950" s="129"/>
      <c r="GA23950" s="128"/>
    </row>
    <row r="23951" spans="179:183" x14ac:dyDescent="0.35">
      <c r="FW23951" s="128"/>
      <c r="FX23951" s="128"/>
      <c r="FY23951" s="129"/>
      <c r="GA23951" s="128"/>
    </row>
    <row r="23952" spans="179:183" x14ac:dyDescent="0.35">
      <c r="FW23952" s="128"/>
      <c r="FX23952" s="128"/>
      <c r="FY23952" s="129"/>
      <c r="GA23952" s="128"/>
    </row>
    <row r="23953" spans="179:183" x14ac:dyDescent="0.35">
      <c r="FW23953" s="128"/>
      <c r="FX23953" s="128"/>
      <c r="FY23953" s="129"/>
      <c r="GA23953" s="128"/>
    </row>
    <row r="23954" spans="179:183" x14ac:dyDescent="0.35">
      <c r="FW23954" s="128"/>
      <c r="FX23954" s="128"/>
      <c r="FY23954" s="129"/>
      <c r="GA23954" s="128"/>
    </row>
    <row r="23955" spans="179:183" x14ac:dyDescent="0.35">
      <c r="FW23955" s="128"/>
      <c r="FX23955" s="128"/>
      <c r="FY23955" s="129"/>
      <c r="GA23955" s="128"/>
    </row>
    <row r="23956" spans="179:183" x14ac:dyDescent="0.35">
      <c r="FW23956" s="128"/>
      <c r="FX23956" s="128"/>
      <c r="FY23956" s="129"/>
      <c r="GA23956" s="128"/>
    </row>
    <row r="23957" spans="179:183" x14ac:dyDescent="0.35">
      <c r="FW23957" s="128"/>
      <c r="FX23957" s="128"/>
      <c r="FY23957" s="129"/>
      <c r="GA23957" s="128"/>
    </row>
    <row r="23958" spans="179:183" x14ac:dyDescent="0.35">
      <c r="FW23958" s="128"/>
      <c r="FX23958" s="128"/>
      <c r="FY23958" s="129"/>
      <c r="GA23958" s="128"/>
    </row>
    <row r="23959" spans="179:183" x14ac:dyDescent="0.35">
      <c r="FW23959" s="128"/>
      <c r="FX23959" s="128"/>
      <c r="FY23959" s="129"/>
      <c r="GA23959" s="128"/>
    </row>
    <row r="23960" spans="179:183" x14ac:dyDescent="0.35">
      <c r="FW23960" s="128"/>
      <c r="FX23960" s="128"/>
      <c r="FY23960" s="129"/>
      <c r="GA23960" s="128"/>
    </row>
    <row r="23961" spans="179:183" x14ac:dyDescent="0.35">
      <c r="FW23961" s="128"/>
      <c r="FX23961" s="128"/>
      <c r="FY23961" s="129"/>
      <c r="GA23961" s="128"/>
    </row>
    <row r="23962" spans="179:183" x14ac:dyDescent="0.35">
      <c r="FW23962" s="128"/>
      <c r="FX23962" s="128"/>
      <c r="FY23962" s="129"/>
      <c r="GA23962" s="128"/>
    </row>
    <row r="23963" spans="179:183" x14ac:dyDescent="0.35">
      <c r="FW23963" s="128"/>
      <c r="FX23963" s="128"/>
      <c r="FY23963" s="129"/>
      <c r="GA23963" s="128"/>
    </row>
    <row r="23964" spans="179:183" x14ac:dyDescent="0.35">
      <c r="FW23964" s="128"/>
      <c r="FX23964" s="128"/>
      <c r="FY23964" s="129"/>
      <c r="GA23964" s="128"/>
    </row>
    <row r="23965" spans="179:183" x14ac:dyDescent="0.35">
      <c r="FW23965" s="128"/>
      <c r="FX23965" s="128"/>
      <c r="FY23965" s="129"/>
      <c r="GA23965" s="128"/>
    </row>
    <row r="23966" spans="179:183" x14ac:dyDescent="0.35">
      <c r="FW23966" s="128"/>
      <c r="FX23966" s="128"/>
      <c r="FY23966" s="129"/>
      <c r="GA23966" s="128"/>
    </row>
    <row r="23967" spans="179:183" x14ac:dyDescent="0.35">
      <c r="FW23967" s="128"/>
      <c r="FX23967" s="128"/>
      <c r="FY23967" s="129"/>
      <c r="GA23967" s="128"/>
    </row>
    <row r="23968" spans="179:183" x14ac:dyDescent="0.35">
      <c r="FW23968" s="128"/>
      <c r="FX23968" s="128"/>
      <c r="FY23968" s="129"/>
      <c r="GA23968" s="128"/>
    </row>
    <row r="23969" spans="179:183" x14ac:dyDescent="0.35">
      <c r="FW23969" s="128"/>
      <c r="FX23969" s="128"/>
      <c r="FY23969" s="129"/>
      <c r="GA23969" s="128"/>
    </row>
    <row r="23970" spans="179:183" x14ac:dyDescent="0.35">
      <c r="FW23970" s="128"/>
      <c r="FX23970" s="128"/>
      <c r="FY23970" s="129"/>
      <c r="GA23970" s="128"/>
    </row>
    <row r="23971" spans="179:183" x14ac:dyDescent="0.35">
      <c r="FW23971" s="128"/>
      <c r="FX23971" s="128"/>
      <c r="FY23971" s="129"/>
      <c r="GA23971" s="128"/>
    </row>
    <row r="23972" spans="179:183" x14ac:dyDescent="0.35">
      <c r="FW23972" s="128"/>
      <c r="FX23972" s="128"/>
      <c r="FY23972" s="129"/>
      <c r="GA23972" s="128"/>
    </row>
    <row r="23973" spans="179:183" x14ac:dyDescent="0.35">
      <c r="FW23973" s="128"/>
      <c r="FX23973" s="128"/>
      <c r="FY23973" s="129"/>
      <c r="GA23973" s="128"/>
    </row>
    <row r="23974" spans="179:183" x14ac:dyDescent="0.35">
      <c r="FW23974" s="128"/>
      <c r="FX23974" s="128"/>
      <c r="FY23974" s="129"/>
      <c r="GA23974" s="128"/>
    </row>
    <row r="23975" spans="179:183" x14ac:dyDescent="0.35">
      <c r="FW23975" s="128"/>
      <c r="FX23975" s="128"/>
      <c r="FY23975" s="129"/>
      <c r="GA23975" s="128"/>
    </row>
    <row r="23976" spans="179:183" x14ac:dyDescent="0.35">
      <c r="FW23976" s="128"/>
      <c r="FX23976" s="128"/>
      <c r="FY23976" s="129"/>
      <c r="GA23976" s="128"/>
    </row>
    <row r="23977" spans="179:183" x14ac:dyDescent="0.35">
      <c r="FW23977" s="128"/>
      <c r="FX23977" s="128"/>
      <c r="FY23977" s="129"/>
      <c r="GA23977" s="128"/>
    </row>
    <row r="23978" spans="179:183" x14ac:dyDescent="0.35">
      <c r="FW23978" s="128"/>
      <c r="FX23978" s="128"/>
      <c r="FY23978" s="129"/>
      <c r="GA23978" s="128"/>
    </row>
    <row r="23979" spans="179:183" x14ac:dyDescent="0.35">
      <c r="FW23979" s="128"/>
      <c r="FX23979" s="128"/>
      <c r="FY23979" s="129"/>
      <c r="GA23979" s="128"/>
    </row>
    <row r="23980" spans="179:183" x14ac:dyDescent="0.35">
      <c r="FW23980" s="128"/>
      <c r="FX23980" s="128"/>
      <c r="FY23980" s="129"/>
      <c r="GA23980" s="128"/>
    </row>
    <row r="23981" spans="179:183" x14ac:dyDescent="0.35">
      <c r="FW23981" s="128"/>
      <c r="FX23981" s="128"/>
      <c r="FY23981" s="129"/>
      <c r="GA23981" s="128"/>
    </row>
    <row r="23982" spans="179:183" x14ac:dyDescent="0.35">
      <c r="FW23982" s="128"/>
      <c r="FX23982" s="128"/>
      <c r="FY23982" s="129"/>
      <c r="GA23982" s="128"/>
    </row>
    <row r="23983" spans="179:183" x14ac:dyDescent="0.35">
      <c r="FW23983" s="128"/>
      <c r="FX23983" s="128"/>
      <c r="FY23983" s="129"/>
      <c r="GA23983" s="128"/>
    </row>
    <row r="23984" spans="179:183" x14ac:dyDescent="0.35">
      <c r="FW23984" s="128"/>
      <c r="FX23984" s="128"/>
      <c r="FY23984" s="129"/>
      <c r="GA23984" s="128"/>
    </row>
    <row r="23985" spans="179:183" x14ac:dyDescent="0.35">
      <c r="FW23985" s="128"/>
      <c r="FX23985" s="128"/>
      <c r="FY23985" s="129"/>
      <c r="GA23985" s="128"/>
    </row>
    <row r="23986" spans="179:183" x14ac:dyDescent="0.35">
      <c r="FW23986" s="128"/>
      <c r="FX23986" s="128"/>
      <c r="FY23986" s="129"/>
      <c r="GA23986" s="128"/>
    </row>
    <row r="23987" spans="179:183" x14ac:dyDescent="0.35">
      <c r="FW23987" s="128"/>
      <c r="FX23987" s="128"/>
      <c r="FY23987" s="129"/>
      <c r="GA23987" s="128"/>
    </row>
    <row r="23988" spans="179:183" x14ac:dyDescent="0.35">
      <c r="FW23988" s="128"/>
      <c r="FX23988" s="128"/>
      <c r="FY23988" s="129"/>
      <c r="GA23988" s="128"/>
    </row>
    <row r="23989" spans="179:183" x14ac:dyDescent="0.35">
      <c r="FW23989" s="128"/>
      <c r="FX23989" s="128"/>
      <c r="FY23989" s="129"/>
      <c r="GA23989" s="128"/>
    </row>
    <row r="23990" spans="179:183" x14ac:dyDescent="0.35">
      <c r="FW23990" s="128"/>
      <c r="FX23990" s="128"/>
      <c r="FY23990" s="129"/>
      <c r="GA23990" s="128"/>
    </row>
    <row r="23991" spans="179:183" x14ac:dyDescent="0.35">
      <c r="FW23991" s="128"/>
      <c r="FX23991" s="128"/>
      <c r="FY23991" s="129"/>
      <c r="GA23991" s="128"/>
    </row>
    <row r="23992" spans="179:183" x14ac:dyDescent="0.35">
      <c r="FW23992" s="128"/>
      <c r="FX23992" s="128"/>
      <c r="FY23992" s="129"/>
      <c r="GA23992" s="128"/>
    </row>
    <row r="23993" spans="179:183" x14ac:dyDescent="0.35">
      <c r="FW23993" s="128"/>
      <c r="FX23993" s="128"/>
      <c r="FY23993" s="129"/>
      <c r="GA23993" s="128"/>
    </row>
    <row r="23994" spans="179:183" x14ac:dyDescent="0.35">
      <c r="FW23994" s="128"/>
      <c r="FX23994" s="128"/>
      <c r="FY23994" s="129"/>
      <c r="GA23994" s="128"/>
    </row>
    <row r="23995" spans="179:183" x14ac:dyDescent="0.35">
      <c r="FW23995" s="128"/>
      <c r="FX23995" s="128"/>
      <c r="FY23995" s="129"/>
      <c r="GA23995" s="128"/>
    </row>
    <row r="23996" spans="179:183" x14ac:dyDescent="0.35">
      <c r="FW23996" s="128"/>
      <c r="FX23996" s="128"/>
      <c r="FY23996" s="129"/>
      <c r="GA23996" s="128"/>
    </row>
    <row r="23997" spans="179:183" x14ac:dyDescent="0.35">
      <c r="FW23997" s="128"/>
      <c r="FX23997" s="128"/>
      <c r="FY23997" s="129"/>
      <c r="GA23997" s="128"/>
    </row>
    <row r="23998" spans="179:183" x14ac:dyDescent="0.35">
      <c r="FW23998" s="128"/>
      <c r="FX23998" s="128"/>
      <c r="FY23998" s="129"/>
      <c r="GA23998" s="128"/>
    </row>
    <row r="23999" spans="179:183" x14ac:dyDescent="0.35">
      <c r="FW23999" s="128"/>
      <c r="FX23999" s="128"/>
      <c r="FY23999" s="129"/>
      <c r="GA23999" s="128"/>
    </row>
    <row r="24000" spans="179:183" x14ac:dyDescent="0.35">
      <c r="FW24000" s="128"/>
      <c r="FX24000" s="128"/>
      <c r="FY24000" s="129"/>
      <c r="GA24000" s="128"/>
    </row>
    <row r="24001" spans="179:183" x14ac:dyDescent="0.35">
      <c r="FW24001" s="128"/>
      <c r="FX24001" s="128"/>
      <c r="FY24001" s="129"/>
      <c r="GA24001" s="128"/>
    </row>
    <row r="24002" spans="179:183" x14ac:dyDescent="0.35">
      <c r="FW24002" s="128"/>
      <c r="FX24002" s="128"/>
      <c r="FY24002" s="129"/>
      <c r="GA24002" s="128"/>
    </row>
    <row r="24003" spans="179:183" x14ac:dyDescent="0.35">
      <c r="FW24003" s="128"/>
      <c r="FX24003" s="128"/>
      <c r="FY24003" s="129"/>
      <c r="GA24003" s="128"/>
    </row>
    <row r="24004" spans="179:183" x14ac:dyDescent="0.35">
      <c r="FW24004" s="128"/>
      <c r="FX24004" s="128"/>
      <c r="FY24004" s="129"/>
      <c r="GA24004" s="128"/>
    </row>
    <row r="24005" spans="179:183" x14ac:dyDescent="0.35">
      <c r="FW24005" s="128"/>
      <c r="FX24005" s="128"/>
      <c r="FY24005" s="129"/>
      <c r="GA24005" s="128"/>
    </row>
    <row r="24006" spans="179:183" x14ac:dyDescent="0.35">
      <c r="FW24006" s="128"/>
      <c r="FX24006" s="128"/>
      <c r="FY24006" s="129"/>
      <c r="GA24006" s="128"/>
    </row>
    <row r="24007" spans="179:183" x14ac:dyDescent="0.35">
      <c r="FW24007" s="128"/>
      <c r="FX24007" s="128"/>
      <c r="FY24007" s="129"/>
      <c r="GA24007" s="128"/>
    </row>
    <row r="24008" spans="179:183" x14ac:dyDescent="0.35">
      <c r="FW24008" s="128"/>
      <c r="FX24008" s="128"/>
      <c r="FY24008" s="129"/>
      <c r="GA24008" s="128"/>
    </row>
    <row r="24009" spans="179:183" x14ac:dyDescent="0.35">
      <c r="FW24009" s="128"/>
      <c r="FX24009" s="128"/>
      <c r="FY24009" s="129"/>
      <c r="GA24009" s="128"/>
    </row>
    <row r="24010" spans="179:183" x14ac:dyDescent="0.35">
      <c r="FW24010" s="128"/>
      <c r="FX24010" s="128"/>
      <c r="FY24010" s="129"/>
      <c r="GA24010" s="128"/>
    </row>
    <row r="24011" spans="179:183" x14ac:dyDescent="0.35">
      <c r="FW24011" s="128"/>
      <c r="FX24011" s="128"/>
      <c r="FY24011" s="129"/>
      <c r="GA24011" s="128"/>
    </row>
    <row r="24012" spans="179:183" x14ac:dyDescent="0.35">
      <c r="FW24012" s="128"/>
      <c r="FX24012" s="128"/>
      <c r="FY24012" s="129"/>
      <c r="GA24012" s="128"/>
    </row>
    <row r="24013" spans="179:183" x14ac:dyDescent="0.35">
      <c r="FW24013" s="128"/>
      <c r="FX24013" s="128"/>
      <c r="FY24013" s="129"/>
      <c r="GA24013" s="128"/>
    </row>
    <row r="24014" spans="179:183" x14ac:dyDescent="0.35">
      <c r="FW24014" s="128"/>
      <c r="FX24014" s="128"/>
      <c r="FY24014" s="129"/>
      <c r="GA24014" s="128"/>
    </row>
    <row r="24015" spans="179:183" x14ac:dyDescent="0.35">
      <c r="FW24015" s="128"/>
      <c r="FX24015" s="128"/>
      <c r="FY24015" s="129"/>
      <c r="GA24015" s="128"/>
    </row>
    <row r="24016" spans="179:183" x14ac:dyDescent="0.35">
      <c r="FW24016" s="128"/>
      <c r="FX24016" s="128"/>
      <c r="FY24016" s="129"/>
      <c r="GA24016" s="128"/>
    </row>
    <row r="24017" spans="179:183" x14ac:dyDescent="0.35">
      <c r="FW24017" s="128"/>
      <c r="FX24017" s="128"/>
      <c r="FY24017" s="129"/>
      <c r="GA24017" s="128"/>
    </row>
    <row r="24018" spans="179:183" x14ac:dyDescent="0.35">
      <c r="FW24018" s="128"/>
      <c r="FX24018" s="128"/>
      <c r="FY24018" s="129"/>
      <c r="GA24018" s="128"/>
    </row>
    <row r="24019" spans="179:183" x14ac:dyDescent="0.35">
      <c r="FW24019" s="128"/>
      <c r="FX24019" s="128"/>
      <c r="FY24019" s="129"/>
      <c r="GA24019" s="128"/>
    </row>
    <row r="24020" spans="179:183" x14ac:dyDescent="0.35">
      <c r="FW24020" s="128"/>
      <c r="FX24020" s="128"/>
      <c r="FY24020" s="129"/>
      <c r="GA24020" s="128"/>
    </row>
    <row r="24021" spans="179:183" x14ac:dyDescent="0.35">
      <c r="FW24021" s="128"/>
      <c r="FX24021" s="128"/>
      <c r="FY24021" s="129"/>
      <c r="GA24021" s="128"/>
    </row>
    <row r="24022" spans="179:183" x14ac:dyDescent="0.35">
      <c r="FW24022" s="128"/>
      <c r="FX24022" s="128"/>
      <c r="FY24022" s="129"/>
      <c r="GA24022" s="128"/>
    </row>
    <row r="24023" spans="179:183" x14ac:dyDescent="0.35">
      <c r="FW24023" s="128"/>
      <c r="FX24023" s="128"/>
      <c r="FY24023" s="129"/>
      <c r="GA24023" s="128"/>
    </row>
    <row r="24024" spans="179:183" x14ac:dyDescent="0.35">
      <c r="FW24024" s="128"/>
      <c r="FX24024" s="128"/>
      <c r="FY24024" s="129"/>
      <c r="GA24024" s="128"/>
    </row>
    <row r="24025" spans="179:183" x14ac:dyDescent="0.35">
      <c r="FW24025" s="128"/>
      <c r="FX24025" s="128"/>
      <c r="FY24025" s="129"/>
      <c r="GA24025" s="128"/>
    </row>
    <row r="24026" spans="179:183" x14ac:dyDescent="0.35">
      <c r="FW24026" s="128"/>
      <c r="FX24026" s="128"/>
      <c r="FY24026" s="129"/>
      <c r="GA24026" s="128"/>
    </row>
    <row r="24027" spans="179:183" x14ac:dyDescent="0.35">
      <c r="FW24027" s="128"/>
      <c r="FX24027" s="128"/>
      <c r="FY24027" s="129"/>
      <c r="GA24027" s="128"/>
    </row>
    <row r="24028" spans="179:183" x14ac:dyDescent="0.35">
      <c r="FW24028" s="128"/>
      <c r="FX24028" s="128"/>
      <c r="FY24028" s="129"/>
      <c r="GA24028" s="128"/>
    </row>
    <row r="24029" spans="179:183" x14ac:dyDescent="0.35">
      <c r="FW24029" s="128"/>
      <c r="FX24029" s="128"/>
      <c r="FY24029" s="129"/>
      <c r="GA24029" s="128"/>
    </row>
    <row r="24030" spans="179:183" x14ac:dyDescent="0.35">
      <c r="FW24030" s="128"/>
      <c r="FX24030" s="128"/>
      <c r="FY24030" s="129"/>
      <c r="GA24030" s="128"/>
    </row>
    <row r="24031" spans="179:183" x14ac:dyDescent="0.35">
      <c r="FW24031" s="128"/>
      <c r="FX24031" s="128"/>
      <c r="FY24031" s="129"/>
      <c r="GA24031" s="128"/>
    </row>
    <row r="24032" spans="179:183" x14ac:dyDescent="0.35">
      <c r="FW24032" s="128"/>
      <c r="FX24032" s="128"/>
      <c r="FY24032" s="129"/>
      <c r="GA24032" s="128"/>
    </row>
    <row r="24033" spans="179:183" x14ac:dyDescent="0.35">
      <c r="FW24033" s="128"/>
      <c r="FX24033" s="128"/>
      <c r="FY24033" s="129"/>
      <c r="GA24033" s="128"/>
    </row>
    <row r="24034" spans="179:183" x14ac:dyDescent="0.35">
      <c r="FW24034" s="128"/>
      <c r="FX24034" s="128"/>
      <c r="FY24034" s="129"/>
      <c r="GA24034" s="128"/>
    </row>
    <row r="24035" spans="179:183" x14ac:dyDescent="0.35">
      <c r="FW24035" s="128"/>
      <c r="FX24035" s="128"/>
      <c r="FY24035" s="129"/>
      <c r="GA24035" s="128"/>
    </row>
    <row r="24036" spans="179:183" x14ac:dyDescent="0.35">
      <c r="FW24036" s="128"/>
      <c r="FX24036" s="128"/>
      <c r="FY24036" s="129"/>
      <c r="GA24036" s="128"/>
    </row>
    <row r="24037" spans="179:183" x14ac:dyDescent="0.35">
      <c r="FW24037" s="128"/>
      <c r="FX24037" s="128"/>
      <c r="FY24037" s="129"/>
      <c r="GA24037" s="128"/>
    </row>
    <row r="24038" spans="179:183" x14ac:dyDescent="0.35">
      <c r="FW24038" s="128"/>
      <c r="FX24038" s="128"/>
      <c r="FY24038" s="129"/>
      <c r="GA24038" s="128"/>
    </row>
    <row r="24039" spans="179:183" x14ac:dyDescent="0.35">
      <c r="FW24039" s="128"/>
      <c r="FX24039" s="128"/>
      <c r="FY24039" s="129"/>
      <c r="GA24039" s="128"/>
    </row>
    <row r="24040" spans="179:183" x14ac:dyDescent="0.35">
      <c r="FW24040" s="128"/>
      <c r="FX24040" s="128"/>
      <c r="FY24040" s="129"/>
      <c r="GA24040" s="128"/>
    </row>
    <row r="24041" spans="179:183" x14ac:dyDescent="0.35">
      <c r="FW24041" s="128"/>
      <c r="FX24041" s="128"/>
      <c r="FY24041" s="129"/>
      <c r="GA24041" s="128"/>
    </row>
    <row r="24042" spans="179:183" x14ac:dyDescent="0.35">
      <c r="FW24042" s="128"/>
      <c r="FX24042" s="128"/>
      <c r="FY24042" s="129"/>
      <c r="GA24042" s="128"/>
    </row>
    <row r="24043" spans="179:183" x14ac:dyDescent="0.35">
      <c r="FW24043" s="128"/>
      <c r="FX24043" s="128"/>
      <c r="FY24043" s="129"/>
      <c r="GA24043" s="128"/>
    </row>
    <row r="24044" spans="179:183" x14ac:dyDescent="0.35">
      <c r="FW24044" s="128"/>
      <c r="FX24044" s="128"/>
      <c r="FY24044" s="129"/>
      <c r="GA24044" s="128"/>
    </row>
    <row r="24045" spans="179:183" x14ac:dyDescent="0.35">
      <c r="FW24045" s="128"/>
      <c r="FX24045" s="128"/>
      <c r="FY24045" s="129"/>
      <c r="GA24045" s="128"/>
    </row>
    <row r="24046" spans="179:183" x14ac:dyDescent="0.35">
      <c r="FW24046" s="128"/>
      <c r="FX24046" s="128"/>
      <c r="FY24046" s="129"/>
      <c r="GA24046" s="128"/>
    </row>
    <row r="24047" spans="179:183" x14ac:dyDescent="0.35">
      <c r="FW24047" s="128"/>
      <c r="FX24047" s="128"/>
      <c r="FY24047" s="129"/>
      <c r="GA24047" s="128"/>
    </row>
    <row r="24048" spans="179:183" x14ac:dyDescent="0.35">
      <c r="FW24048" s="128"/>
      <c r="FX24048" s="128"/>
      <c r="FY24048" s="129"/>
      <c r="GA24048" s="128"/>
    </row>
    <row r="24049" spans="179:183" x14ac:dyDescent="0.35">
      <c r="FW24049" s="128"/>
      <c r="FX24049" s="128"/>
      <c r="FY24049" s="129"/>
      <c r="GA24049" s="128"/>
    </row>
    <row r="24050" spans="179:183" x14ac:dyDescent="0.35">
      <c r="FW24050" s="128"/>
      <c r="FX24050" s="128"/>
      <c r="FY24050" s="129"/>
      <c r="GA24050" s="128"/>
    </row>
    <row r="24051" spans="179:183" x14ac:dyDescent="0.35">
      <c r="FW24051" s="128"/>
      <c r="FX24051" s="128"/>
      <c r="FY24051" s="129"/>
      <c r="GA24051" s="128"/>
    </row>
    <row r="24052" spans="179:183" x14ac:dyDescent="0.35">
      <c r="FW24052" s="128"/>
      <c r="FX24052" s="128"/>
      <c r="FY24052" s="129"/>
      <c r="GA24052" s="128"/>
    </row>
    <row r="24053" spans="179:183" x14ac:dyDescent="0.35">
      <c r="FW24053" s="128"/>
      <c r="FX24053" s="128"/>
      <c r="FY24053" s="129"/>
      <c r="GA24053" s="128"/>
    </row>
    <row r="24054" spans="179:183" x14ac:dyDescent="0.35">
      <c r="FW24054" s="128"/>
      <c r="FX24054" s="128"/>
      <c r="FY24054" s="129"/>
      <c r="GA24054" s="128"/>
    </row>
    <row r="24055" spans="179:183" x14ac:dyDescent="0.35">
      <c r="FW24055" s="128"/>
      <c r="FX24055" s="128"/>
      <c r="FY24055" s="129"/>
      <c r="GA24055" s="128"/>
    </row>
    <row r="24056" spans="179:183" x14ac:dyDescent="0.35">
      <c r="FW24056" s="128"/>
      <c r="FX24056" s="128"/>
      <c r="FY24056" s="129"/>
      <c r="GA24056" s="128"/>
    </row>
    <row r="24057" spans="179:183" x14ac:dyDescent="0.35">
      <c r="FW24057" s="128"/>
      <c r="FX24057" s="128"/>
      <c r="FY24057" s="129"/>
      <c r="GA24057" s="128"/>
    </row>
    <row r="24058" spans="179:183" x14ac:dyDescent="0.35">
      <c r="FW24058" s="128"/>
      <c r="FX24058" s="128"/>
      <c r="FY24058" s="129"/>
      <c r="GA24058" s="128"/>
    </row>
    <row r="24059" spans="179:183" x14ac:dyDescent="0.35">
      <c r="FW24059" s="128"/>
      <c r="FX24059" s="128"/>
      <c r="FY24059" s="129"/>
      <c r="GA24059" s="128"/>
    </row>
    <row r="24060" spans="179:183" x14ac:dyDescent="0.35">
      <c r="FW24060" s="128"/>
      <c r="FX24060" s="128"/>
      <c r="FY24060" s="129"/>
      <c r="GA24060" s="128"/>
    </row>
    <row r="24061" spans="179:183" x14ac:dyDescent="0.35">
      <c r="FW24061" s="128"/>
      <c r="FX24061" s="128"/>
      <c r="FY24061" s="129"/>
      <c r="GA24061" s="128"/>
    </row>
    <row r="24062" spans="179:183" x14ac:dyDescent="0.35">
      <c r="FW24062" s="128"/>
      <c r="FX24062" s="128"/>
      <c r="FY24062" s="129"/>
      <c r="GA24062" s="128"/>
    </row>
    <row r="24063" spans="179:183" x14ac:dyDescent="0.35">
      <c r="FW24063" s="128"/>
      <c r="FX24063" s="128"/>
      <c r="FY24063" s="129"/>
      <c r="GA24063" s="128"/>
    </row>
    <row r="24064" spans="179:183" x14ac:dyDescent="0.35">
      <c r="FW24064" s="128"/>
      <c r="FX24064" s="128"/>
      <c r="FY24064" s="129"/>
      <c r="GA24064" s="128"/>
    </row>
    <row r="24065" spans="179:183" x14ac:dyDescent="0.35">
      <c r="FW24065" s="128"/>
      <c r="FX24065" s="128"/>
      <c r="FY24065" s="129"/>
      <c r="GA24065" s="128"/>
    </row>
    <row r="24066" spans="179:183" x14ac:dyDescent="0.35">
      <c r="FW24066" s="128"/>
      <c r="FX24066" s="128"/>
      <c r="FY24066" s="129"/>
      <c r="GA24066" s="128"/>
    </row>
    <row r="24067" spans="179:183" x14ac:dyDescent="0.35">
      <c r="FW24067" s="128"/>
      <c r="FX24067" s="128"/>
      <c r="FY24067" s="129"/>
      <c r="GA24067" s="128"/>
    </row>
    <row r="24068" spans="179:183" x14ac:dyDescent="0.35">
      <c r="FW24068" s="128"/>
      <c r="FX24068" s="128"/>
      <c r="FY24068" s="129"/>
      <c r="GA24068" s="128"/>
    </row>
    <row r="24069" spans="179:183" x14ac:dyDescent="0.35">
      <c r="FW24069" s="128"/>
      <c r="FX24069" s="128"/>
      <c r="FY24069" s="129"/>
      <c r="GA24069" s="128"/>
    </row>
    <row r="24070" spans="179:183" x14ac:dyDescent="0.35">
      <c r="FW24070" s="128"/>
      <c r="FX24070" s="128"/>
      <c r="FY24070" s="129"/>
      <c r="GA24070" s="128"/>
    </row>
    <row r="24071" spans="179:183" x14ac:dyDescent="0.35">
      <c r="FW24071" s="128"/>
      <c r="FX24071" s="128"/>
      <c r="FY24071" s="129"/>
      <c r="GA24071" s="128"/>
    </row>
    <row r="24072" spans="179:183" x14ac:dyDescent="0.35">
      <c r="FW24072" s="128"/>
      <c r="FX24072" s="128"/>
      <c r="FY24072" s="129"/>
      <c r="GA24072" s="128"/>
    </row>
    <row r="24073" spans="179:183" x14ac:dyDescent="0.35">
      <c r="FW24073" s="128"/>
      <c r="FX24073" s="128"/>
      <c r="FY24073" s="129"/>
      <c r="GA24073" s="128"/>
    </row>
    <row r="24074" spans="179:183" x14ac:dyDescent="0.35">
      <c r="FW24074" s="128"/>
      <c r="FX24074" s="128"/>
      <c r="FY24074" s="129"/>
      <c r="GA24074" s="128"/>
    </row>
    <row r="24075" spans="179:183" x14ac:dyDescent="0.35">
      <c r="FW24075" s="128"/>
      <c r="FX24075" s="128"/>
      <c r="FY24075" s="129"/>
      <c r="GA24075" s="128"/>
    </row>
    <row r="24076" spans="179:183" x14ac:dyDescent="0.35">
      <c r="FW24076" s="128"/>
      <c r="FX24076" s="128"/>
      <c r="FY24076" s="129"/>
      <c r="GA24076" s="128"/>
    </row>
    <row r="24077" spans="179:183" x14ac:dyDescent="0.35">
      <c r="FW24077" s="128"/>
      <c r="FX24077" s="128"/>
      <c r="FY24077" s="129"/>
      <c r="GA24077" s="128"/>
    </row>
    <row r="24078" spans="179:183" x14ac:dyDescent="0.35">
      <c r="FW24078" s="128"/>
      <c r="FX24078" s="128"/>
      <c r="FY24078" s="129"/>
      <c r="GA24078" s="128"/>
    </row>
    <row r="24079" spans="179:183" x14ac:dyDescent="0.35">
      <c r="FW24079" s="128"/>
      <c r="FX24079" s="128"/>
      <c r="FY24079" s="129"/>
      <c r="GA24079" s="128"/>
    </row>
    <row r="24080" spans="179:183" x14ac:dyDescent="0.35">
      <c r="FW24080" s="128"/>
      <c r="FX24080" s="128"/>
      <c r="FY24080" s="129"/>
      <c r="GA24080" s="128"/>
    </row>
    <row r="24081" spans="179:183" x14ac:dyDescent="0.35">
      <c r="FW24081" s="128"/>
      <c r="FX24081" s="128"/>
      <c r="FY24081" s="129"/>
      <c r="GA24081" s="128"/>
    </row>
    <row r="24082" spans="179:183" x14ac:dyDescent="0.35">
      <c r="FW24082" s="128"/>
      <c r="FX24082" s="128"/>
      <c r="FY24082" s="129"/>
      <c r="GA24082" s="128"/>
    </row>
    <row r="24083" spans="179:183" x14ac:dyDescent="0.35">
      <c r="FW24083" s="128"/>
      <c r="FX24083" s="128"/>
      <c r="FY24083" s="129"/>
      <c r="GA24083" s="128"/>
    </row>
    <row r="24084" spans="179:183" x14ac:dyDescent="0.35">
      <c r="FW24084" s="128"/>
      <c r="FX24084" s="128"/>
      <c r="FY24084" s="129"/>
      <c r="GA24084" s="128"/>
    </row>
    <row r="24085" spans="179:183" x14ac:dyDescent="0.35">
      <c r="FW24085" s="128"/>
      <c r="FX24085" s="128"/>
      <c r="FY24085" s="129"/>
      <c r="GA24085" s="128"/>
    </row>
    <row r="24086" spans="179:183" x14ac:dyDescent="0.35">
      <c r="FW24086" s="128"/>
      <c r="FX24086" s="128"/>
      <c r="FY24086" s="129"/>
      <c r="GA24086" s="128"/>
    </row>
    <row r="24087" spans="179:183" x14ac:dyDescent="0.35">
      <c r="FW24087" s="128"/>
      <c r="FX24087" s="128"/>
      <c r="FY24087" s="129"/>
      <c r="GA24087" s="128"/>
    </row>
    <row r="24088" spans="179:183" x14ac:dyDescent="0.35">
      <c r="FW24088" s="128"/>
      <c r="FX24088" s="128"/>
      <c r="FY24088" s="129"/>
      <c r="GA24088" s="128"/>
    </row>
    <row r="24089" spans="179:183" x14ac:dyDescent="0.35">
      <c r="FW24089" s="128"/>
      <c r="FX24089" s="128"/>
      <c r="FY24089" s="129"/>
      <c r="GA24089" s="128"/>
    </row>
    <row r="24090" spans="179:183" x14ac:dyDescent="0.35">
      <c r="FW24090" s="128"/>
      <c r="FX24090" s="128"/>
      <c r="FY24090" s="129"/>
      <c r="GA24090" s="128"/>
    </row>
    <row r="24091" spans="179:183" x14ac:dyDescent="0.35">
      <c r="FW24091" s="128"/>
      <c r="FX24091" s="128"/>
      <c r="FY24091" s="129"/>
      <c r="GA24091" s="128"/>
    </row>
    <row r="24092" spans="179:183" x14ac:dyDescent="0.35">
      <c r="FW24092" s="128"/>
      <c r="FX24092" s="128"/>
      <c r="FY24092" s="129"/>
      <c r="GA24092" s="128"/>
    </row>
    <row r="24093" spans="179:183" x14ac:dyDescent="0.35">
      <c r="FW24093" s="128"/>
      <c r="FX24093" s="128"/>
      <c r="FY24093" s="129"/>
      <c r="GA24093" s="128"/>
    </row>
    <row r="24094" spans="179:183" x14ac:dyDescent="0.35">
      <c r="FW24094" s="128"/>
      <c r="FX24094" s="128"/>
      <c r="FY24094" s="129"/>
      <c r="GA24094" s="128"/>
    </row>
    <row r="24095" spans="179:183" x14ac:dyDescent="0.35">
      <c r="FW24095" s="128"/>
      <c r="FX24095" s="128"/>
      <c r="FY24095" s="129"/>
      <c r="GA24095" s="128"/>
    </row>
    <row r="24096" spans="179:183" x14ac:dyDescent="0.35">
      <c r="FW24096" s="128"/>
      <c r="FX24096" s="128"/>
      <c r="FY24096" s="129"/>
      <c r="GA24096" s="128"/>
    </row>
    <row r="24097" spans="179:183" x14ac:dyDescent="0.35">
      <c r="FW24097" s="128"/>
      <c r="FX24097" s="128"/>
      <c r="FY24097" s="129"/>
      <c r="GA24097" s="128"/>
    </row>
    <row r="24098" spans="179:183" x14ac:dyDescent="0.35">
      <c r="FW24098" s="128"/>
      <c r="FX24098" s="128"/>
      <c r="FY24098" s="129"/>
      <c r="GA24098" s="128"/>
    </row>
    <row r="24099" spans="179:183" x14ac:dyDescent="0.35">
      <c r="FW24099" s="128"/>
      <c r="FX24099" s="128"/>
      <c r="FY24099" s="129"/>
      <c r="GA24099" s="128"/>
    </row>
    <row r="24100" spans="179:183" x14ac:dyDescent="0.35">
      <c r="FW24100" s="128"/>
      <c r="FX24100" s="128"/>
      <c r="FY24100" s="129"/>
      <c r="GA24100" s="128"/>
    </row>
    <row r="24101" spans="179:183" x14ac:dyDescent="0.35">
      <c r="FW24101" s="128"/>
      <c r="FX24101" s="128"/>
      <c r="FY24101" s="129"/>
      <c r="GA24101" s="128"/>
    </row>
    <row r="24102" spans="179:183" x14ac:dyDescent="0.35">
      <c r="FW24102" s="128"/>
      <c r="FX24102" s="128"/>
      <c r="FY24102" s="129"/>
      <c r="GA24102" s="128"/>
    </row>
    <row r="24103" spans="179:183" x14ac:dyDescent="0.35">
      <c r="FW24103" s="128"/>
      <c r="FX24103" s="128"/>
      <c r="FY24103" s="129"/>
      <c r="GA24103" s="128"/>
    </row>
    <row r="24104" spans="179:183" x14ac:dyDescent="0.35">
      <c r="FW24104" s="128"/>
      <c r="FX24104" s="128"/>
      <c r="FY24104" s="129"/>
      <c r="GA24104" s="128"/>
    </row>
    <row r="24105" spans="179:183" x14ac:dyDescent="0.35">
      <c r="FW24105" s="128"/>
      <c r="FX24105" s="128"/>
      <c r="FY24105" s="129"/>
      <c r="GA24105" s="128"/>
    </row>
    <row r="24106" spans="179:183" x14ac:dyDescent="0.35">
      <c r="FW24106" s="128"/>
      <c r="FX24106" s="128"/>
      <c r="FY24106" s="129"/>
      <c r="GA24106" s="128"/>
    </row>
    <row r="24107" spans="179:183" x14ac:dyDescent="0.35">
      <c r="FW24107" s="128"/>
      <c r="FX24107" s="128"/>
      <c r="FY24107" s="129"/>
      <c r="GA24107" s="128"/>
    </row>
    <row r="24108" spans="179:183" x14ac:dyDescent="0.35">
      <c r="FW24108" s="128"/>
      <c r="FX24108" s="128"/>
      <c r="FY24108" s="129"/>
      <c r="GA24108" s="128"/>
    </row>
    <row r="24109" spans="179:183" x14ac:dyDescent="0.35">
      <c r="FW24109" s="128"/>
      <c r="FX24109" s="128"/>
      <c r="FY24109" s="129"/>
      <c r="GA24109" s="128"/>
    </row>
    <row r="24110" spans="179:183" x14ac:dyDescent="0.35">
      <c r="FW24110" s="128"/>
      <c r="FX24110" s="128"/>
      <c r="FY24110" s="129"/>
      <c r="GA24110" s="128"/>
    </row>
    <row r="24111" spans="179:183" x14ac:dyDescent="0.35">
      <c r="FW24111" s="128"/>
      <c r="FX24111" s="128"/>
      <c r="FY24111" s="129"/>
      <c r="GA24111" s="128"/>
    </row>
    <row r="24112" spans="179:183" x14ac:dyDescent="0.35">
      <c r="FW24112" s="128"/>
      <c r="FX24112" s="128"/>
      <c r="FY24112" s="129"/>
      <c r="GA24112" s="128"/>
    </row>
    <row r="24113" spans="179:183" x14ac:dyDescent="0.35">
      <c r="FW24113" s="128"/>
      <c r="FX24113" s="128"/>
      <c r="FY24113" s="129"/>
      <c r="GA24113" s="128"/>
    </row>
    <row r="24114" spans="179:183" x14ac:dyDescent="0.35">
      <c r="FW24114" s="128"/>
      <c r="FX24114" s="128"/>
      <c r="FY24114" s="129"/>
      <c r="GA24114" s="128"/>
    </row>
    <row r="24115" spans="179:183" x14ac:dyDescent="0.35">
      <c r="FW24115" s="128"/>
      <c r="FX24115" s="128"/>
      <c r="FY24115" s="129"/>
      <c r="GA24115" s="128"/>
    </row>
    <row r="24116" spans="179:183" x14ac:dyDescent="0.35">
      <c r="FW24116" s="128"/>
      <c r="FX24116" s="128"/>
      <c r="FY24116" s="129"/>
      <c r="GA24116" s="128"/>
    </row>
    <row r="24117" spans="179:183" x14ac:dyDescent="0.35">
      <c r="FW24117" s="128"/>
      <c r="FX24117" s="128"/>
      <c r="FY24117" s="129"/>
      <c r="GA24117" s="128"/>
    </row>
    <row r="24118" spans="179:183" x14ac:dyDescent="0.35">
      <c r="FW24118" s="128"/>
      <c r="FX24118" s="128"/>
      <c r="FY24118" s="129"/>
      <c r="GA24118" s="128"/>
    </row>
    <row r="24119" spans="179:183" x14ac:dyDescent="0.35">
      <c r="FW24119" s="128"/>
      <c r="FX24119" s="128"/>
      <c r="FY24119" s="129"/>
      <c r="GA24119" s="128"/>
    </row>
    <row r="24120" spans="179:183" x14ac:dyDescent="0.35">
      <c r="FW24120" s="128"/>
      <c r="FX24120" s="128"/>
      <c r="FY24120" s="129"/>
      <c r="GA24120" s="128"/>
    </row>
    <row r="24121" spans="179:183" x14ac:dyDescent="0.35">
      <c r="FW24121" s="128"/>
      <c r="FX24121" s="128"/>
      <c r="FY24121" s="129"/>
      <c r="GA24121" s="128"/>
    </row>
    <row r="24122" spans="179:183" x14ac:dyDescent="0.35">
      <c r="FW24122" s="128"/>
      <c r="FX24122" s="128"/>
      <c r="FY24122" s="129"/>
      <c r="GA24122" s="128"/>
    </row>
    <row r="24123" spans="179:183" x14ac:dyDescent="0.35">
      <c r="FW24123" s="128"/>
      <c r="FX24123" s="128"/>
      <c r="FY24123" s="129"/>
      <c r="GA24123" s="128"/>
    </row>
    <row r="24124" spans="179:183" x14ac:dyDescent="0.35">
      <c r="FW24124" s="128"/>
      <c r="FX24124" s="128"/>
      <c r="FY24124" s="129"/>
      <c r="GA24124" s="128"/>
    </row>
    <row r="24125" spans="179:183" x14ac:dyDescent="0.35">
      <c r="FW24125" s="128"/>
      <c r="FX24125" s="128"/>
      <c r="FY24125" s="129"/>
      <c r="GA24125" s="128"/>
    </row>
    <row r="24126" spans="179:183" x14ac:dyDescent="0.35">
      <c r="FW24126" s="128"/>
      <c r="FX24126" s="128"/>
      <c r="FY24126" s="129"/>
      <c r="GA24126" s="128"/>
    </row>
    <row r="24127" spans="179:183" x14ac:dyDescent="0.35">
      <c r="FW24127" s="128"/>
      <c r="FX24127" s="128"/>
      <c r="FY24127" s="129"/>
      <c r="GA24127" s="128"/>
    </row>
    <row r="24128" spans="179:183" x14ac:dyDescent="0.35">
      <c r="FW24128" s="128"/>
      <c r="FX24128" s="128"/>
      <c r="FY24128" s="129"/>
      <c r="GA24128" s="128"/>
    </row>
    <row r="24129" spans="179:183" x14ac:dyDescent="0.35">
      <c r="FW24129" s="128"/>
      <c r="FX24129" s="128"/>
      <c r="FY24129" s="129"/>
      <c r="GA24129" s="128"/>
    </row>
    <row r="24130" spans="179:183" x14ac:dyDescent="0.35">
      <c r="FW24130" s="128"/>
      <c r="FX24130" s="128"/>
      <c r="FY24130" s="129"/>
      <c r="GA24130" s="128"/>
    </row>
    <row r="24131" spans="179:183" x14ac:dyDescent="0.35">
      <c r="FW24131" s="128"/>
      <c r="FX24131" s="128"/>
      <c r="FY24131" s="129"/>
      <c r="GA24131" s="128"/>
    </row>
    <row r="24132" spans="179:183" x14ac:dyDescent="0.35">
      <c r="FW24132" s="128"/>
      <c r="FX24132" s="128"/>
      <c r="FY24132" s="129"/>
      <c r="GA24132" s="128"/>
    </row>
    <row r="24133" spans="179:183" x14ac:dyDescent="0.35">
      <c r="FW24133" s="128"/>
      <c r="FX24133" s="128"/>
      <c r="FY24133" s="129"/>
      <c r="GA24133" s="128"/>
    </row>
    <row r="24134" spans="179:183" x14ac:dyDescent="0.35">
      <c r="FW24134" s="128"/>
      <c r="FX24134" s="128"/>
      <c r="FY24134" s="129"/>
      <c r="GA24134" s="128"/>
    </row>
    <row r="24135" spans="179:183" x14ac:dyDescent="0.35">
      <c r="FW24135" s="128"/>
      <c r="FX24135" s="128"/>
      <c r="FY24135" s="129"/>
      <c r="GA24135" s="128"/>
    </row>
    <row r="24136" spans="179:183" x14ac:dyDescent="0.35">
      <c r="FW24136" s="128"/>
      <c r="FX24136" s="128"/>
      <c r="FY24136" s="129"/>
      <c r="GA24136" s="128"/>
    </row>
    <row r="24137" spans="179:183" x14ac:dyDescent="0.35">
      <c r="FW24137" s="128"/>
      <c r="FX24137" s="128"/>
      <c r="FY24137" s="129"/>
      <c r="GA24137" s="128"/>
    </row>
    <row r="24138" spans="179:183" x14ac:dyDescent="0.35">
      <c r="FW24138" s="128"/>
      <c r="FX24138" s="128"/>
      <c r="FY24138" s="129"/>
      <c r="GA24138" s="128"/>
    </row>
    <row r="24139" spans="179:183" x14ac:dyDescent="0.35">
      <c r="FW24139" s="128"/>
      <c r="FX24139" s="128"/>
      <c r="FY24139" s="129"/>
      <c r="GA24139" s="128"/>
    </row>
    <row r="24140" spans="179:183" x14ac:dyDescent="0.35">
      <c r="FW24140" s="128"/>
      <c r="FX24140" s="128"/>
      <c r="FY24140" s="129"/>
      <c r="GA24140" s="128"/>
    </row>
    <row r="24141" spans="179:183" x14ac:dyDescent="0.35">
      <c r="FW24141" s="128"/>
      <c r="FX24141" s="128"/>
      <c r="FY24141" s="129"/>
      <c r="GA24141" s="128"/>
    </row>
    <row r="24142" spans="179:183" x14ac:dyDescent="0.35">
      <c r="FW24142" s="128"/>
      <c r="FX24142" s="128"/>
      <c r="FY24142" s="129"/>
      <c r="GA24142" s="128"/>
    </row>
    <row r="24143" spans="179:183" x14ac:dyDescent="0.35">
      <c r="FW24143" s="128"/>
      <c r="FX24143" s="128"/>
      <c r="FY24143" s="129"/>
      <c r="GA24143" s="128"/>
    </row>
    <row r="24144" spans="179:183" x14ac:dyDescent="0.35">
      <c r="FW24144" s="128"/>
      <c r="FX24144" s="128"/>
      <c r="FY24144" s="129"/>
      <c r="GA24144" s="128"/>
    </row>
    <row r="24145" spans="179:183" x14ac:dyDescent="0.35">
      <c r="FW24145" s="128"/>
      <c r="FX24145" s="128"/>
      <c r="FY24145" s="129"/>
      <c r="GA24145" s="128"/>
    </row>
    <row r="24146" spans="179:183" x14ac:dyDescent="0.35">
      <c r="FW24146" s="128"/>
      <c r="FX24146" s="128"/>
      <c r="FY24146" s="129"/>
      <c r="GA24146" s="128"/>
    </row>
    <row r="24147" spans="179:183" x14ac:dyDescent="0.35">
      <c r="FW24147" s="128"/>
      <c r="FX24147" s="128"/>
      <c r="FY24147" s="129"/>
      <c r="GA24147" s="128"/>
    </row>
    <row r="24148" spans="179:183" x14ac:dyDescent="0.35">
      <c r="FW24148" s="128"/>
      <c r="FX24148" s="128"/>
      <c r="FY24148" s="129"/>
      <c r="GA24148" s="128"/>
    </row>
    <row r="24149" spans="179:183" x14ac:dyDescent="0.35">
      <c r="FW24149" s="128"/>
      <c r="FX24149" s="128"/>
      <c r="FY24149" s="129"/>
      <c r="GA24149" s="128"/>
    </row>
    <row r="24150" spans="179:183" x14ac:dyDescent="0.35">
      <c r="FW24150" s="128"/>
      <c r="FX24150" s="128"/>
      <c r="FY24150" s="129"/>
      <c r="GA24150" s="128"/>
    </row>
    <row r="24151" spans="179:183" x14ac:dyDescent="0.35">
      <c r="FW24151" s="128"/>
      <c r="FX24151" s="128"/>
      <c r="FY24151" s="129"/>
      <c r="GA24151" s="128"/>
    </row>
    <row r="24152" spans="179:183" x14ac:dyDescent="0.35">
      <c r="FW24152" s="128"/>
      <c r="FX24152" s="128"/>
      <c r="FY24152" s="129"/>
      <c r="GA24152" s="128"/>
    </row>
    <row r="24153" spans="179:183" x14ac:dyDescent="0.35">
      <c r="FW24153" s="128"/>
      <c r="FX24153" s="128"/>
      <c r="FY24153" s="129"/>
      <c r="GA24153" s="128"/>
    </row>
    <row r="24154" spans="179:183" x14ac:dyDescent="0.35">
      <c r="FW24154" s="128"/>
      <c r="FX24154" s="128"/>
      <c r="FY24154" s="129"/>
      <c r="GA24154" s="128"/>
    </row>
    <row r="24155" spans="179:183" x14ac:dyDescent="0.35">
      <c r="FW24155" s="128"/>
      <c r="FX24155" s="128"/>
      <c r="FY24155" s="129"/>
      <c r="GA24155" s="128"/>
    </row>
    <row r="24156" spans="179:183" x14ac:dyDescent="0.35">
      <c r="FW24156" s="128"/>
      <c r="FX24156" s="128"/>
      <c r="FY24156" s="129"/>
      <c r="GA24156" s="128"/>
    </row>
    <row r="24157" spans="179:183" x14ac:dyDescent="0.35">
      <c r="FW24157" s="128"/>
      <c r="FX24157" s="128"/>
      <c r="FY24157" s="129"/>
      <c r="GA24157" s="128"/>
    </row>
    <row r="24158" spans="179:183" x14ac:dyDescent="0.35">
      <c r="FW24158" s="128"/>
      <c r="FX24158" s="128"/>
      <c r="FY24158" s="129"/>
      <c r="GA24158" s="128"/>
    </row>
    <row r="24159" spans="179:183" x14ac:dyDescent="0.35">
      <c r="FW24159" s="128"/>
      <c r="FX24159" s="128"/>
      <c r="FY24159" s="129"/>
      <c r="GA24159" s="128"/>
    </row>
    <row r="24160" spans="179:183" x14ac:dyDescent="0.35">
      <c r="FW24160" s="128"/>
      <c r="FX24160" s="128"/>
      <c r="FY24160" s="129"/>
      <c r="GA24160" s="128"/>
    </row>
    <row r="24161" spans="179:183" x14ac:dyDescent="0.35">
      <c r="FW24161" s="128"/>
      <c r="FX24161" s="128"/>
      <c r="FY24161" s="129"/>
      <c r="GA24161" s="128"/>
    </row>
    <row r="24162" spans="179:183" x14ac:dyDescent="0.35">
      <c r="FW24162" s="128"/>
      <c r="FX24162" s="128"/>
      <c r="FY24162" s="129"/>
      <c r="GA24162" s="128"/>
    </row>
    <row r="24163" spans="179:183" x14ac:dyDescent="0.35">
      <c r="FW24163" s="128"/>
      <c r="FX24163" s="128"/>
      <c r="FY24163" s="129"/>
      <c r="GA24163" s="128"/>
    </row>
    <row r="24164" spans="179:183" x14ac:dyDescent="0.35">
      <c r="FW24164" s="128"/>
      <c r="FX24164" s="128"/>
      <c r="FY24164" s="129"/>
      <c r="GA24164" s="128"/>
    </row>
    <row r="24165" spans="179:183" x14ac:dyDescent="0.35">
      <c r="FW24165" s="128"/>
      <c r="FX24165" s="128"/>
      <c r="FY24165" s="129"/>
      <c r="GA24165" s="128"/>
    </row>
    <row r="24166" spans="179:183" x14ac:dyDescent="0.35">
      <c r="FW24166" s="128"/>
      <c r="FX24166" s="128"/>
      <c r="FY24166" s="129"/>
      <c r="GA24166" s="128"/>
    </row>
    <row r="24167" spans="179:183" x14ac:dyDescent="0.35">
      <c r="FW24167" s="128"/>
      <c r="FX24167" s="128"/>
      <c r="FY24167" s="129"/>
      <c r="GA24167" s="128"/>
    </row>
    <row r="24168" spans="179:183" x14ac:dyDescent="0.35">
      <c r="FW24168" s="128"/>
      <c r="FX24168" s="128"/>
      <c r="FY24168" s="129"/>
      <c r="GA24168" s="128"/>
    </row>
    <row r="24169" spans="179:183" x14ac:dyDescent="0.35">
      <c r="FW24169" s="128"/>
      <c r="FX24169" s="128"/>
      <c r="FY24169" s="129"/>
      <c r="GA24169" s="128"/>
    </row>
    <row r="24170" spans="179:183" x14ac:dyDescent="0.35">
      <c r="FW24170" s="128"/>
      <c r="FX24170" s="128"/>
      <c r="FY24170" s="129"/>
      <c r="GA24170" s="128"/>
    </row>
    <row r="24171" spans="179:183" x14ac:dyDescent="0.35">
      <c r="FW24171" s="128"/>
      <c r="FX24171" s="128"/>
      <c r="FY24171" s="129"/>
      <c r="GA24171" s="128"/>
    </row>
    <row r="24172" spans="179:183" x14ac:dyDescent="0.35">
      <c r="FW24172" s="128"/>
      <c r="FX24172" s="128"/>
      <c r="FY24172" s="129"/>
      <c r="GA24172" s="128"/>
    </row>
    <row r="24173" spans="179:183" x14ac:dyDescent="0.35">
      <c r="FW24173" s="128"/>
      <c r="FX24173" s="128"/>
      <c r="FY24173" s="129"/>
      <c r="GA24173" s="128"/>
    </row>
    <row r="24174" spans="179:183" x14ac:dyDescent="0.35">
      <c r="FW24174" s="128"/>
      <c r="FX24174" s="128"/>
      <c r="FY24174" s="129"/>
      <c r="GA24174" s="128"/>
    </row>
    <row r="24175" spans="179:183" x14ac:dyDescent="0.35">
      <c r="FW24175" s="128"/>
      <c r="FX24175" s="128"/>
      <c r="FY24175" s="129"/>
      <c r="GA24175" s="128"/>
    </row>
    <row r="24176" spans="179:183" x14ac:dyDescent="0.35">
      <c r="FW24176" s="128"/>
      <c r="FX24176" s="128"/>
      <c r="FY24176" s="129"/>
      <c r="GA24176" s="128"/>
    </row>
    <row r="24177" spans="179:183" x14ac:dyDescent="0.35">
      <c r="FW24177" s="128"/>
      <c r="FX24177" s="128"/>
      <c r="FY24177" s="129"/>
      <c r="GA24177" s="128"/>
    </row>
    <row r="24178" spans="179:183" x14ac:dyDescent="0.35">
      <c r="FW24178" s="128"/>
      <c r="FX24178" s="128"/>
      <c r="FY24178" s="129"/>
      <c r="GA24178" s="128"/>
    </row>
    <row r="24179" spans="179:183" x14ac:dyDescent="0.35">
      <c r="FW24179" s="128"/>
      <c r="FX24179" s="128"/>
      <c r="FY24179" s="129"/>
      <c r="GA24179" s="128"/>
    </row>
    <row r="24180" spans="179:183" x14ac:dyDescent="0.35">
      <c r="FW24180" s="128"/>
      <c r="FX24180" s="128"/>
      <c r="FY24180" s="129"/>
      <c r="GA24180" s="128"/>
    </row>
    <row r="24181" spans="179:183" x14ac:dyDescent="0.35">
      <c r="FW24181" s="128"/>
      <c r="FX24181" s="128"/>
      <c r="FY24181" s="129"/>
      <c r="GA24181" s="128"/>
    </row>
    <row r="24182" spans="179:183" x14ac:dyDescent="0.35">
      <c r="FW24182" s="128"/>
      <c r="FX24182" s="128"/>
      <c r="FY24182" s="129"/>
      <c r="GA24182" s="128"/>
    </row>
    <row r="24183" spans="179:183" x14ac:dyDescent="0.35">
      <c r="FW24183" s="128"/>
      <c r="FX24183" s="128"/>
      <c r="FY24183" s="129"/>
      <c r="GA24183" s="128"/>
    </row>
    <row r="24184" spans="179:183" x14ac:dyDescent="0.35">
      <c r="FW24184" s="128"/>
      <c r="FX24184" s="128"/>
      <c r="FY24184" s="129"/>
      <c r="GA24184" s="128"/>
    </row>
    <row r="24185" spans="179:183" x14ac:dyDescent="0.35">
      <c r="FW24185" s="128"/>
      <c r="FX24185" s="128"/>
      <c r="FY24185" s="129"/>
      <c r="GA24185" s="128"/>
    </row>
    <row r="24186" spans="179:183" x14ac:dyDescent="0.35">
      <c r="FW24186" s="128"/>
      <c r="FX24186" s="128"/>
      <c r="FY24186" s="129"/>
      <c r="GA24186" s="128"/>
    </row>
    <row r="24187" spans="179:183" x14ac:dyDescent="0.35">
      <c r="FW24187" s="128"/>
      <c r="FX24187" s="128"/>
      <c r="FY24187" s="129"/>
      <c r="GA24187" s="128"/>
    </row>
    <row r="24188" spans="179:183" x14ac:dyDescent="0.35">
      <c r="FW24188" s="128"/>
      <c r="FX24188" s="128"/>
      <c r="FY24188" s="129"/>
      <c r="GA24188" s="128"/>
    </row>
    <row r="24189" spans="179:183" x14ac:dyDescent="0.35">
      <c r="FW24189" s="128"/>
      <c r="FX24189" s="128"/>
      <c r="FY24189" s="129"/>
      <c r="GA24189" s="128"/>
    </row>
    <row r="24190" spans="179:183" x14ac:dyDescent="0.35">
      <c r="FW24190" s="128"/>
      <c r="FX24190" s="128"/>
      <c r="FY24190" s="129"/>
      <c r="GA24190" s="128"/>
    </row>
    <row r="24191" spans="179:183" x14ac:dyDescent="0.35">
      <c r="FW24191" s="128"/>
      <c r="FX24191" s="128"/>
      <c r="FY24191" s="129"/>
      <c r="GA24191" s="128"/>
    </row>
    <row r="24192" spans="179:183" x14ac:dyDescent="0.35">
      <c r="FW24192" s="128"/>
      <c r="FX24192" s="128"/>
      <c r="FY24192" s="129"/>
      <c r="GA24192" s="128"/>
    </row>
    <row r="24193" spans="179:183" x14ac:dyDescent="0.35">
      <c r="FW24193" s="128"/>
      <c r="FX24193" s="128"/>
      <c r="FY24193" s="129"/>
      <c r="GA24193" s="128"/>
    </row>
    <row r="24194" spans="179:183" x14ac:dyDescent="0.35">
      <c r="FW24194" s="128"/>
      <c r="FX24194" s="128"/>
      <c r="FY24194" s="129"/>
      <c r="GA24194" s="128"/>
    </row>
    <row r="24195" spans="179:183" x14ac:dyDescent="0.35">
      <c r="FW24195" s="128"/>
      <c r="FX24195" s="128"/>
      <c r="FY24195" s="129"/>
      <c r="GA24195" s="128"/>
    </row>
    <row r="24196" spans="179:183" x14ac:dyDescent="0.35">
      <c r="FW24196" s="128"/>
      <c r="FX24196" s="128"/>
      <c r="FY24196" s="129"/>
      <c r="GA24196" s="128"/>
    </row>
    <row r="24197" spans="179:183" x14ac:dyDescent="0.35">
      <c r="FW24197" s="128"/>
      <c r="FX24197" s="128"/>
      <c r="FY24197" s="129"/>
      <c r="GA24197" s="128"/>
    </row>
    <row r="24198" spans="179:183" x14ac:dyDescent="0.35">
      <c r="FW24198" s="128"/>
      <c r="FX24198" s="128"/>
      <c r="FY24198" s="129"/>
      <c r="GA24198" s="128"/>
    </row>
    <row r="24199" spans="179:183" x14ac:dyDescent="0.35">
      <c r="FW24199" s="128"/>
      <c r="FX24199" s="128"/>
      <c r="FY24199" s="129"/>
      <c r="GA24199" s="128"/>
    </row>
    <row r="24200" spans="179:183" x14ac:dyDescent="0.35">
      <c r="FW24200" s="128"/>
      <c r="FX24200" s="128"/>
      <c r="FY24200" s="129"/>
      <c r="GA24200" s="128"/>
    </row>
    <row r="24201" spans="179:183" x14ac:dyDescent="0.35">
      <c r="FW24201" s="128"/>
      <c r="FX24201" s="128"/>
      <c r="FY24201" s="129"/>
      <c r="GA24201" s="128"/>
    </row>
    <row r="24202" spans="179:183" x14ac:dyDescent="0.35">
      <c r="FW24202" s="128"/>
      <c r="FX24202" s="128"/>
      <c r="FY24202" s="129"/>
      <c r="GA24202" s="128"/>
    </row>
    <row r="24203" spans="179:183" x14ac:dyDescent="0.35">
      <c r="FW24203" s="128"/>
      <c r="FX24203" s="128"/>
      <c r="FY24203" s="129"/>
      <c r="GA24203" s="128"/>
    </row>
    <row r="24204" spans="179:183" x14ac:dyDescent="0.35">
      <c r="FW24204" s="128"/>
      <c r="FX24204" s="128"/>
      <c r="FY24204" s="129"/>
      <c r="GA24204" s="128"/>
    </row>
    <row r="24205" spans="179:183" x14ac:dyDescent="0.35">
      <c r="FW24205" s="128"/>
      <c r="FX24205" s="128"/>
      <c r="FY24205" s="129"/>
      <c r="GA24205" s="128"/>
    </row>
    <row r="24206" spans="179:183" x14ac:dyDescent="0.35">
      <c r="FW24206" s="128"/>
      <c r="FX24206" s="128"/>
      <c r="FY24206" s="129"/>
      <c r="GA24206" s="128"/>
    </row>
    <row r="24207" spans="179:183" x14ac:dyDescent="0.35">
      <c r="FW24207" s="128"/>
      <c r="FX24207" s="128"/>
      <c r="FY24207" s="129"/>
      <c r="GA24207" s="128"/>
    </row>
    <row r="24208" spans="179:183" x14ac:dyDescent="0.35">
      <c r="FW24208" s="128"/>
      <c r="FX24208" s="128"/>
      <c r="FY24208" s="129"/>
      <c r="GA24208" s="128"/>
    </row>
    <row r="24209" spans="179:183" x14ac:dyDescent="0.35">
      <c r="FW24209" s="128"/>
      <c r="FX24209" s="128"/>
      <c r="FY24209" s="129"/>
      <c r="GA24209" s="128"/>
    </row>
    <row r="24210" spans="179:183" x14ac:dyDescent="0.35">
      <c r="FW24210" s="128"/>
      <c r="FX24210" s="128"/>
      <c r="FY24210" s="129"/>
      <c r="GA24210" s="128"/>
    </row>
    <row r="24211" spans="179:183" x14ac:dyDescent="0.35">
      <c r="FW24211" s="128"/>
      <c r="FX24211" s="128"/>
      <c r="FY24211" s="129"/>
      <c r="GA24211" s="128"/>
    </row>
    <row r="24212" spans="179:183" x14ac:dyDescent="0.35">
      <c r="FW24212" s="128"/>
      <c r="FX24212" s="128"/>
      <c r="FY24212" s="129"/>
      <c r="GA24212" s="128"/>
    </row>
    <row r="24213" spans="179:183" x14ac:dyDescent="0.35">
      <c r="FW24213" s="128"/>
      <c r="FX24213" s="128"/>
      <c r="FY24213" s="129"/>
      <c r="GA24213" s="128"/>
    </row>
    <row r="24214" spans="179:183" x14ac:dyDescent="0.35">
      <c r="FW24214" s="128"/>
      <c r="FX24214" s="128"/>
      <c r="FY24214" s="129"/>
      <c r="GA24214" s="128"/>
    </row>
    <row r="24215" spans="179:183" x14ac:dyDescent="0.35">
      <c r="FW24215" s="128"/>
      <c r="FX24215" s="128"/>
      <c r="FY24215" s="129"/>
      <c r="GA24215" s="128"/>
    </row>
    <row r="24216" spans="179:183" x14ac:dyDescent="0.35">
      <c r="FW24216" s="128"/>
      <c r="FX24216" s="128"/>
      <c r="FY24216" s="129"/>
      <c r="GA24216" s="128"/>
    </row>
    <row r="24217" spans="179:183" x14ac:dyDescent="0.35">
      <c r="FW24217" s="128"/>
      <c r="FX24217" s="128"/>
      <c r="FY24217" s="129"/>
      <c r="GA24217" s="128"/>
    </row>
    <row r="24218" spans="179:183" x14ac:dyDescent="0.35">
      <c r="FW24218" s="128"/>
      <c r="FX24218" s="128"/>
      <c r="FY24218" s="129"/>
      <c r="GA24218" s="128"/>
    </row>
    <row r="24219" spans="179:183" x14ac:dyDescent="0.35">
      <c r="FW24219" s="128"/>
      <c r="FX24219" s="128"/>
      <c r="FY24219" s="129"/>
      <c r="GA24219" s="128"/>
    </row>
    <row r="24220" spans="179:183" x14ac:dyDescent="0.35">
      <c r="FW24220" s="128"/>
      <c r="FX24220" s="128"/>
      <c r="FY24220" s="129"/>
      <c r="GA24220" s="128"/>
    </row>
    <row r="24221" spans="179:183" x14ac:dyDescent="0.35">
      <c r="FW24221" s="128"/>
      <c r="FX24221" s="128"/>
      <c r="FY24221" s="129"/>
      <c r="GA24221" s="128"/>
    </row>
    <row r="24222" spans="179:183" x14ac:dyDescent="0.35">
      <c r="FW24222" s="128"/>
      <c r="FX24222" s="128"/>
      <c r="FY24222" s="129"/>
      <c r="GA24222" s="128"/>
    </row>
    <row r="24223" spans="179:183" x14ac:dyDescent="0.35">
      <c r="FW24223" s="128"/>
      <c r="FX24223" s="128"/>
      <c r="FY24223" s="129"/>
      <c r="GA24223" s="128"/>
    </row>
    <row r="24224" spans="179:183" x14ac:dyDescent="0.35">
      <c r="FW24224" s="128"/>
      <c r="FX24224" s="128"/>
      <c r="FY24224" s="129"/>
      <c r="GA24224" s="128"/>
    </row>
    <row r="24225" spans="179:183" x14ac:dyDescent="0.35">
      <c r="FW24225" s="128"/>
      <c r="FX24225" s="128"/>
      <c r="FY24225" s="129"/>
      <c r="GA24225" s="128"/>
    </row>
    <row r="24226" spans="179:183" x14ac:dyDescent="0.35">
      <c r="FW24226" s="128"/>
      <c r="FX24226" s="128"/>
      <c r="FY24226" s="129"/>
      <c r="GA24226" s="128"/>
    </row>
    <row r="24227" spans="179:183" x14ac:dyDescent="0.35">
      <c r="FW24227" s="128"/>
      <c r="FX24227" s="128"/>
      <c r="FY24227" s="129"/>
      <c r="GA24227" s="128"/>
    </row>
    <row r="24228" spans="179:183" x14ac:dyDescent="0.35">
      <c r="FW24228" s="128"/>
      <c r="FX24228" s="128"/>
      <c r="FY24228" s="129"/>
      <c r="GA24228" s="128"/>
    </row>
    <row r="24229" spans="179:183" x14ac:dyDescent="0.35">
      <c r="FW24229" s="128"/>
      <c r="FX24229" s="128"/>
      <c r="FY24229" s="129"/>
      <c r="GA24229" s="128"/>
    </row>
    <row r="24230" spans="179:183" x14ac:dyDescent="0.35">
      <c r="FW24230" s="128"/>
      <c r="FX24230" s="128"/>
      <c r="FY24230" s="129"/>
      <c r="GA24230" s="128"/>
    </row>
    <row r="24231" spans="179:183" x14ac:dyDescent="0.35">
      <c r="FW24231" s="128"/>
      <c r="FX24231" s="128"/>
      <c r="FY24231" s="129"/>
      <c r="GA24231" s="128"/>
    </row>
    <row r="24232" spans="179:183" x14ac:dyDescent="0.35">
      <c r="FW24232" s="128"/>
      <c r="FX24232" s="128"/>
      <c r="FY24232" s="129"/>
      <c r="GA24232" s="128"/>
    </row>
    <row r="24233" spans="179:183" x14ac:dyDescent="0.35">
      <c r="FW24233" s="128"/>
      <c r="FX24233" s="128"/>
      <c r="FY24233" s="129"/>
      <c r="GA24233" s="128"/>
    </row>
    <row r="24234" spans="179:183" x14ac:dyDescent="0.35">
      <c r="FW24234" s="128"/>
      <c r="FX24234" s="128"/>
      <c r="FY24234" s="129"/>
      <c r="GA24234" s="128"/>
    </row>
    <row r="24235" spans="179:183" x14ac:dyDescent="0.35">
      <c r="FW24235" s="128"/>
      <c r="FX24235" s="128"/>
      <c r="FY24235" s="129"/>
      <c r="GA24235" s="128"/>
    </row>
    <row r="24236" spans="179:183" x14ac:dyDescent="0.35">
      <c r="FW24236" s="128"/>
      <c r="FX24236" s="128"/>
      <c r="FY24236" s="129"/>
      <c r="GA24236" s="128"/>
    </row>
    <row r="24237" spans="179:183" x14ac:dyDescent="0.35">
      <c r="FW24237" s="128"/>
      <c r="FX24237" s="128"/>
      <c r="FY24237" s="129"/>
      <c r="GA24237" s="128"/>
    </row>
    <row r="24238" spans="179:183" x14ac:dyDescent="0.35">
      <c r="FW24238" s="128"/>
      <c r="FX24238" s="128"/>
      <c r="FY24238" s="129"/>
      <c r="GA24238" s="128"/>
    </row>
    <row r="24239" spans="179:183" x14ac:dyDescent="0.35">
      <c r="FW24239" s="128"/>
      <c r="FX24239" s="128"/>
      <c r="FY24239" s="129"/>
      <c r="GA24239" s="128"/>
    </row>
    <row r="24240" spans="179:183" x14ac:dyDescent="0.35">
      <c r="FW24240" s="128"/>
      <c r="FX24240" s="128"/>
      <c r="FY24240" s="129"/>
      <c r="GA24240" s="128"/>
    </row>
    <row r="24241" spans="179:183" x14ac:dyDescent="0.35">
      <c r="FW24241" s="128"/>
      <c r="FX24241" s="128"/>
      <c r="FY24241" s="129"/>
      <c r="GA24241" s="128"/>
    </row>
    <row r="24242" spans="179:183" x14ac:dyDescent="0.35">
      <c r="FW24242" s="128"/>
      <c r="FX24242" s="128"/>
      <c r="FY24242" s="129"/>
      <c r="GA24242" s="128"/>
    </row>
    <row r="24243" spans="179:183" x14ac:dyDescent="0.35">
      <c r="FW24243" s="128"/>
      <c r="FX24243" s="128"/>
      <c r="FY24243" s="129"/>
      <c r="GA24243" s="128"/>
    </row>
    <row r="24244" spans="179:183" x14ac:dyDescent="0.35">
      <c r="FW24244" s="128"/>
      <c r="FX24244" s="128"/>
      <c r="FY24244" s="129"/>
      <c r="GA24244" s="128"/>
    </row>
    <row r="24245" spans="179:183" x14ac:dyDescent="0.35">
      <c r="FW24245" s="128"/>
      <c r="FX24245" s="128"/>
      <c r="FY24245" s="129"/>
      <c r="GA24245" s="128"/>
    </row>
    <row r="24246" spans="179:183" x14ac:dyDescent="0.35">
      <c r="FW24246" s="128"/>
      <c r="FX24246" s="128"/>
      <c r="FY24246" s="129"/>
      <c r="GA24246" s="128"/>
    </row>
    <row r="24247" spans="179:183" x14ac:dyDescent="0.35">
      <c r="FW24247" s="128"/>
      <c r="FX24247" s="128"/>
      <c r="FY24247" s="129"/>
      <c r="GA24247" s="128"/>
    </row>
    <row r="24248" spans="179:183" x14ac:dyDescent="0.35">
      <c r="FW24248" s="128"/>
      <c r="FX24248" s="128"/>
      <c r="FY24248" s="129"/>
      <c r="GA24248" s="128"/>
    </row>
    <row r="24249" spans="179:183" x14ac:dyDescent="0.35">
      <c r="FW24249" s="128"/>
      <c r="FX24249" s="128"/>
      <c r="FY24249" s="129"/>
      <c r="GA24249" s="128"/>
    </row>
    <row r="24250" spans="179:183" x14ac:dyDescent="0.35">
      <c r="FW24250" s="128"/>
      <c r="FX24250" s="128"/>
      <c r="FY24250" s="129"/>
      <c r="GA24250" s="128"/>
    </row>
    <row r="24251" spans="179:183" x14ac:dyDescent="0.35">
      <c r="FW24251" s="128"/>
      <c r="FX24251" s="128"/>
      <c r="FY24251" s="129"/>
      <c r="GA24251" s="128"/>
    </row>
    <row r="24252" spans="179:183" x14ac:dyDescent="0.35">
      <c r="FW24252" s="128"/>
      <c r="FX24252" s="128"/>
      <c r="FY24252" s="129"/>
      <c r="GA24252" s="128"/>
    </row>
    <row r="24253" spans="179:183" x14ac:dyDescent="0.35">
      <c r="FW24253" s="128"/>
      <c r="FX24253" s="128"/>
      <c r="FY24253" s="129"/>
      <c r="GA24253" s="128"/>
    </row>
    <row r="24254" spans="179:183" x14ac:dyDescent="0.35">
      <c r="FW24254" s="128"/>
      <c r="FX24254" s="128"/>
      <c r="FY24254" s="129"/>
      <c r="GA24254" s="128"/>
    </row>
    <row r="24255" spans="179:183" x14ac:dyDescent="0.35">
      <c r="FW24255" s="128"/>
      <c r="FX24255" s="128"/>
      <c r="FY24255" s="129"/>
      <c r="GA24255" s="128"/>
    </row>
    <row r="24256" spans="179:183" x14ac:dyDescent="0.35">
      <c r="FW24256" s="128"/>
      <c r="FX24256" s="128"/>
      <c r="FY24256" s="129"/>
      <c r="GA24256" s="128"/>
    </row>
    <row r="24257" spans="179:183" x14ac:dyDescent="0.35">
      <c r="FW24257" s="128"/>
      <c r="FX24257" s="128"/>
      <c r="FY24257" s="129"/>
      <c r="GA24257" s="128"/>
    </row>
    <row r="24258" spans="179:183" x14ac:dyDescent="0.35">
      <c r="FW24258" s="128"/>
      <c r="FX24258" s="128"/>
      <c r="FY24258" s="129"/>
      <c r="GA24258" s="128"/>
    </row>
    <row r="24259" spans="179:183" x14ac:dyDescent="0.35">
      <c r="FW24259" s="128"/>
      <c r="FX24259" s="128"/>
      <c r="FY24259" s="129"/>
      <c r="GA24259" s="128"/>
    </row>
    <row r="24260" spans="179:183" x14ac:dyDescent="0.35">
      <c r="FW24260" s="128"/>
      <c r="FX24260" s="128"/>
      <c r="FY24260" s="129"/>
      <c r="GA24260" s="128"/>
    </row>
    <row r="24261" spans="179:183" x14ac:dyDescent="0.35">
      <c r="FW24261" s="128"/>
      <c r="FX24261" s="128"/>
      <c r="FY24261" s="129"/>
      <c r="GA24261" s="128"/>
    </row>
    <row r="24262" spans="179:183" x14ac:dyDescent="0.35">
      <c r="FW24262" s="128"/>
      <c r="FX24262" s="128"/>
      <c r="FY24262" s="129"/>
      <c r="GA24262" s="128"/>
    </row>
    <row r="24263" spans="179:183" x14ac:dyDescent="0.35">
      <c r="FW24263" s="128"/>
      <c r="FX24263" s="128"/>
      <c r="FY24263" s="129"/>
      <c r="GA24263" s="128"/>
    </row>
    <row r="24264" spans="179:183" x14ac:dyDescent="0.35">
      <c r="FW24264" s="128"/>
      <c r="FX24264" s="128"/>
      <c r="FY24264" s="129"/>
      <c r="GA24264" s="128"/>
    </row>
    <row r="24265" spans="179:183" x14ac:dyDescent="0.35">
      <c r="FW24265" s="128"/>
      <c r="FX24265" s="128"/>
      <c r="FY24265" s="129"/>
      <c r="GA24265" s="128"/>
    </row>
    <row r="24266" spans="179:183" x14ac:dyDescent="0.35">
      <c r="FW24266" s="128"/>
      <c r="FX24266" s="128"/>
      <c r="FY24266" s="129"/>
      <c r="GA24266" s="128"/>
    </row>
    <row r="24267" spans="179:183" x14ac:dyDescent="0.35">
      <c r="FW24267" s="128"/>
      <c r="FX24267" s="128"/>
      <c r="FY24267" s="129"/>
      <c r="GA24267" s="128"/>
    </row>
    <row r="24268" spans="179:183" x14ac:dyDescent="0.35">
      <c r="FW24268" s="128"/>
      <c r="FX24268" s="128"/>
      <c r="FY24268" s="129"/>
      <c r="GA24268" s="128"/>
    </row>
    <row r="24269" spans="179:183" x14ac:dyDescent="0.35">
      <c r="FW24269" s="128"/>
      <c r="FX24269" s="128"/>
      <c r="FY24269" s="129"/>
      <c r="GA24269" s="128"/>
    </row>
    <row r="24270" spans="179:183" x14ac:dyDescent="0.35">
      <c r="FW24270" s="128"/>
      <c r="FX24270" s="128"/>
      <c r="FY24270" s="129"/>
      <c r="GA24270" s="128"/>
    </row>
    <row r="24271" spans="179:183" x14ac:dyDescent="0.35">
      <c r="FW24271" s="128"/>
      <c r="FX24271" s="128"/>
      <c r="FY24271" s="129"/>
      <c r="GA24271" s="128"/>
    </row>
    <row r="24272" spans="179:183" x14ac:dyDescent="0.35">
      <c r="FW24272" s="128"/>
      <c r="FX24272" s="128"/>
      <c r="FY24272" s="129"/>
      <c r="GA24272" s="128"/>
    </row>
    <row r="24273" spans="179:183" x14ac:dyDescent="0.35">
      <c r="FW24273" s="128"/>
      <c r="FX24273" s="128"/>
      <c r="FY24273" s="129"/>
      <c r="GA24273" s="128"/>
    </row>
    <row r="24274" spans="179:183" x14ac:dyDescent="0.35">
      <c r="FW24274" s="128"/>
      <c r="FX24274" s="128"/>
      <c r="FY24274" s="129"/>
      <c r="GA24274" s="128"/>
    </row>
    <row r="24275" spans="179:183" x14ac:dyDescent="0.35">
      <c r="FW24275" s="128"/>
      <c r="FX24275" s="128"/>
      <c r="FY24275" s="129"/>
      <c r="GA24275" s="128"/>
    </row>
    <row r="24276" spans="179:183" x14ac:dyDescent="0.35">
      <c r="FW24276" s="128"/>
      <c r="FX24276" s="128"/>
      <c r="FY24276" s="129"/>
      <c r="GA24276" s="128"/>
    </row>
    <row r="24277" spans="179:183" x14ac:dyDescent="0.35">
      <c r="FW24277" s="128"/>
      <c r="FX24277" s="128"/>
      <c r="FY24277" s="129"/>
      <c r="GA24277" s="128"/>
    </row>
    <row r="24278" spans="179:183" x14ac:dyDescent="0.35">
      <c r="FW24278" s="128"/>
      <c r="FX24278" s="128"/>
      <c r="FY24278" s="129"/>
      <c r="GA24278" s="128"/>
    </row>
    <row r="24279" spans="179:183" x14ac:dyDescent="0.35">
      <c r="FW24279" s="128"/>
      <c r="FX24279" s="128"/>
      <c r="FY24279" s="129"/>
      <c r="GA24279" s="128"/>
    </row>
    <row r="24280" spans="179:183" x14ac:dyDescent="0.35">
      <c r="FW24280" s="128"/>
      <c r="FX24280" s="128"/>
      <c r="FY24280" s="129"/>
      <c r="GA24280" s="128"/>
    </row>
    <row r="24281" spans="179:183" x14ac:dyDescent="0.35">
      <c r="FW24281" s="128"/>
      <c r="FX24281" s="128"/>
      <c r="FY24281" s="129"/>
      <c r="GA24281" s="128"/>
    </row>
    <row r="24282" spans="179:183" x14ac:dyDescent="0.35">
      <c r="FW24282" s="128"/>
      <c r="FX24282" s="128"/>
      <c r="FY24282" s="129"/>
      <c r="GA24282" s="128"/>
    </row>
    <row r="24283" spans="179:183" x14ac:dyDescent="0.35">
      <c r="FW24283" s="128"/>
      <c r="FX24283" s="128"/>
      <c r="FY24283" s="129"/>
      <c r="GA24283" s="128"/>
    </row>
    <row r="24284" spans="179:183" x14ac:dyDescent="0.35">
      <c r="FW24284" s="128"/>
      <c r="FX24284" s="128"/>
      <c r="FY24284" s="129"/>
      <c r="GA24284" s="128"/>
    </row>
    <row r="24285" spans="179:183" x14ac:dyDescent="0.35">
      <c r="FW24285" s="128"/>
      <c r="FX24285" s="128"/>
      <c r="FY24285" s="129"/>
      <c r="GA24285" s="128"/>
    </row>
    <row r="24286" spans="179:183" x14ac:dyDescent="0.35">
      <c r="FW24286" s="128"/>
      <c r="FX24286" s="128"/>
      <c r="FY24286" s="129"/>
      <c r="GA24286" s="128"/>
    </row>
    <row r="24287" spans="179:183" x14ac:dyDescent="0.35">
      <c r="FW24287" s="128"/>
      <c r="FX24287" s="128"/>
      <c r="FY24287" s="129"/>
      <c r="GA24287" s="128"/>
    </row>
    <row r="24288" spans="179:183" x14ac:dyDescent="0.35">
      <c r="FW24288" s="128"/>
      <c r="FX24288" s="128"/>
      <c r="FY24288" s="129"/>
      <c r="GA24288" s="128"/>
    </row>
    <row r="24289" spans="179:183" x14ac:dyDescent="0.35">
      <c r="FW24289" s="128"/>
      <c r="FX24289" s="128"/>
      <c r="FY24289" s="129"/>
      <c r="GA24289" s="128"/>
    </row>
    <row r="24290" spans="179:183" x14ac:dyDescent="0.35">
      <c r="FW24290" s="128"/>
      <c r="FX24290" s="128"/>
      <c r="FY24290" s="129"/>
      <c r="GA24290" s="128"/>
    </row>
    <row r="24291" spans="179:183" x14ac:dyDescent="0.35">
      <c r="FW24291" s="128"/>
      <c r="FX24291" s="128"/>
      <c r="FY24291" s="129"/>
      <c r="GA24291" s="128"/>
    </row>
    <row r="24292" spans="179:183" x14ac:dyDescent="0.35">
      <c r="FW24292" s="128"/>
      <c r="FX24292" s="128"/>
      <c r="FY24292" s="129"/>
      <c r="GA24292" s="128"/>
    </row>
    <row r="24293" spans="179:183" x14ac:dyDescent="0.35">
      <c r="FW24293" s="128"/>
      <c r="FX24293" s="128"/>
      <c r="FY24293" s="129"/>
      <c r="GA24293" s="128"/>
    </row>
    <row r="24294" spans="179:183" x14ac:dyDescent="0.35">
      <c r="FW24294" s="128"/>
      <c r="FX24294" s="128"/>
      <c r="FY24294" s="129"/>
      <c r="GA24294" s="128"/>
    </row>
    <row r="24295" spans="179:183" x14ac:dyDescent="0.35">
      <c r="FW24295" s="128"/>
      <c r="FX24295" s="128"/>
      <c r="FY24295" s="129"/>
      <c r="GA24295" s="128"/>
    </row>
    <row r="24296" spans="179:183" x14ac:dyDescent="0.35">
      <c r="FW24296" s="128"/>
      <c r="FX24296" s="128"/>
      <c r="FY24296" s="129"/>
      <c r="GA24296" s="128"/>
    </row>
    <row r="24297" spans="179:183" x14ac:dyDescent="0.35">
      <c r="FW24297" s="128"/>
      <c r="FX24297" s="128"/>
      <c r="FY24297" s="129"/>
      <c r="GA24297" s="128"/>
    </row>
    <row r="24298" spans="179:183" x14ac:dyDescent="0.35">
      <c r="FW24298" s="128"/>
      <c r="FX24298" s="128"/>
      <c r="FY24298" s="129"/>
      <c r="GA24298" s="128"/>
    </row>
    <row r="24299" spans="179:183" x14ac:dyDescent="0.35">
      <c r="FW24299" s="128"/>
      <c r="FX24299" s="128"/>
      <c r="FY24299" s="129"/>
      <c r="GA24299" s="128"/>
    </row>
    <row r="24300" spans="179:183" x14ac:dyDescent="0.35">
      <c r="FW24300" s="128"/>
      <c r="FX24300" s="128"/>
      <c r="FY24300" s="129"/>
      <c r="GA24300" s="128"/>
    </row>
    <row r="24301" spans="179:183" x14ac:dyDescent="0.35">
      <c r="FW24301" s="128"/>
      <c r="FX24301" s="128"/>
      <c r="FY24301" s="129"/>
      <c r="GA24301" s="128"/>
    </row>
    <row r="24302" spans="179:183" x14ac:dyDescent="0.35">
      <c r="FW24302" s="128"/>
      <c r="FX24302" s="128"/>
      <c r="FY24302" s="129"/>
      <c r="GA24302" s="128"/>
    </row>
    <row r="24303" spans="179:183" x14ac:dyDescent="0.35">
      <c r="FW24303" s="128"/>
      <c r="FX24303" s="128"/>
      <c r="FY24303" s="129"/>
      <c r="GA24303" s="128"/>
    </row>
    <row r="24304" spans="179:183" x14ac:dyDescent="0.35">
      <c r="FW24304" s="128"/>
      <c r="FX24304" s="128"/>
      <c r="FY24304" s="129"/>
      <c r="GA24304" s="128"/>
    </row>
    <row r="24305" spans="179:183" x14ac:dyDescent="0.35">
      <c r="FW24305" s="128"/>
      <c r="FX24305" s="128"/>
      <c r="FY24305" s="129"/>
      <c r="GA24305" s="128"/>
    </row>
    <row r="24306" spans="179:183" x14ac:dyDescent="0.35">
      <c r="FW24306" s="128"/>
      <c r="FX24306" s="128"/>
      <c r="FY24306" s="129"/>
      <c r="GA24306" s="128"/>
    </row>
    <row r="24307" spans="179:183" x14ac:dyDescent="0.35">
      <c r="FW24307" s="128"/>
      <c r="FX24307" s="128"/>
      <c r="FY24307" s="129"/>
      <c r="GA24307" s="128"/>
    </row>
    <row r="24308" spans="179:183" x14ac:dyDescent="0.35">
      <c r="FW24308" s="128"/>
      <c r="FX24308" s="128"/>
      <c r="FY24308" s="129"/>
      <c r="GA24308" s="128"/>
    </row>
    <row r="24309" spans="179:183" x14ac:dyDescent="0.35">
      <c r="FW24309" s="128"/>
      <c r="FX24309" s="128"/>
      <c r="FY24309" s="129"/>
      <c r="GA24309" s="128"/>
    </row>
    <row r="24310" spans="179:183" x14ac:dyDescent="0.35">
      <c r="FW24310" s="128"/>
      <c r="FX24310" s="128"/>
      <c r="FY24310" s="129"/>
      <c r="GA24310" s="128"/>
    </row>
    <row r="24311" spans="179:183" x14ac:dyDescent="0.35">
      <c r="FW24311" s="128"/>
      <c r="FX24311" s="128"/>
      <c r="FY24311" s="129"/>
      <c r="GA24311" s="128"/>
    </row>
    <row r="24312" spans="179:183" x14ac:dyDescent="0.35">
      <c r="FW24312" s="128"/>
      <c r="FX24312" s="128"/>
      <c r="FY24312" s="129"/>
      <c r="GA24312" s="128"/>
    </row>
    <row r="24313" spans="179:183" x14ac:dyDescent="0.35">
      <c r="FW24313" s="128"/>
      <c r="FX24313" s="128"/>
      <c r="FY24313" s="129"/>
      <c r="GA24313" s="128"/>
    </row>
    <row r="24314" spans="179:183" x14ac:dyDescent="0.35">
      <c r="FW24314" s="128"/>
      <c r="FX24314" s="128"/>
      <c r="FY24314" s="129"/>
      <c r="GA24314" s="128"/>
    </row>
    <row r="24315" spans="179:183" x14ac:dyDescent="0.35">
      <c r="FW24315" s="128"/>
      <c r="FX24315" s="128"/>
      <c r="FY24315" s="129"/>
      <c r="GA24315" s="128"/>
    </row>
    <row r="24316" spans="179:183" x14ac:dyDescent="0.35">
      <c r="FW24316" s="128"/>
      <c r="FX24316" s="128"/>
      <c r="FY24316" s="129"/>
      <c r="GA24316" s="128"/>
    </row>
    <row r="24317" spans="179:183" x14ac:dyDescent="0.35">
      <c r="FW24317" s="128"/>
      <c r="FX24317" s="128"/>
      <c r="FY24317" s="129"/>
      <c r="GA24317" s="128"/>
    </row>
    <row r="24318" spans="179:183" x14ac:dyDescent="0.35">
      <c r="FW24318" s="128"/>
      <c r="FX24318" s="128"/>
      <c r="FY24318" s="129"/>
      <c r="GA24318" s="128"/>
    </row>
    <row r="24319" spans="179:183" x14ac:dyDescent="0.35">
      <c r="FW24319" s="128"/>
      <c r="FX24319" s="128"/>
      <c r="FY24319" s="129"/>
      <c r="GA24319" s="128"/>
    </row>
    <row r="24320" spans="179:183" x14ac:dyDescent="0.35">
      <c r="FW24320" s="128"/>
      <c r="FX24320" s="128"/>
      <c r="FY24320" s="129"/>
      <c r="GA24320" s="128"/>
    </row>
    <row r="24321" spans="179:183" x14ac:dyDescent="0.35">
      <c r="FW24321" s="128"/>
      <c r="FX24321" s="128"/>
      <c r="FY24321" s="129"/>
      <c r="GA24321" s="128"/>
    </row>
    <row r="24322" spans="179:183" x14ac:dyDescent="0.35">
      <c r="FW24322" s="128"/>
      <c r="FX24322" s="128"/>
      <c r="FY24322" s="129"/>
      <c r="GA24322" s="128"/>
    </row>
    <row r="24323" spans="179:183" x14ac:dyDescent="0.35">
      <c r="FW24323" s="128"/>
      <c r="FX24323" s="128"/>
      <c r="FY24323" s="129"/>
      <c r="GA24323" s="128"/>
    </row>
    <row r="24324" spans="179:183" x14ac:dyDescent="0.35">
      <c r="FW24324" s="128"/>
      <c r="FX24324" s="128"/>
      <c r="FY24324" s="129"/>
      <c r="GA24324" s="128"/>
    </row>
    <row r="24325" spans="179:183" x14ac:dyDescent="0.35">
      <c r="FW24325" s="128"/>
      <c r="FX24325" s="128"/>
      <c r="FY24325" s="129"/>
      <c r="GA24325" s="128"/>
    </row>
    <row r="24326" spans="179:183" x14ac:dyDescent="0.35">
      <c r="FW24326" s="128"/>
      <c r="FX24326" s="128"/>
      <c r="FY24326" s="129"/>
      <c r="GA24326" s="128"/>
    </row>
    <row r="24327" spans="179:183" x14ac:dyDescent="0.35">
      <c r="FW24327" s="128"/>
      <c r="FX24327" s="128"/>
      <c r="FY24327" s="129"/>
      <c r="GA24327" s="128"/>
    </row>
    <row r="24328" spans="179:183" x14ac:dyDescent="0.35">
      <c r="FW24328" s="128"/>
      <c r="FX24328" s="128"/>
      <c r="FY24328" s="129"/>
      <c r="GA24328" s="128"/>
    </row>
    <row r="24329" spans="179:183" x14ac:dyDescent="0.35">
      <c r="FW24329" s="128"/>
      <c r="FX24329" s="128"/>
      <c r="FY24329" s="129"/>
      <c r="GA24329" s="128"/>
    </row>
    <row r="24330" spans="179:183" x14ac:dyDescent="0.35">
      <c r="FW24330" s="128"/>
      <c r="FX24330" s="128"/>
      <c r="FY24330" s="129"/>
      <c r="GA24330" s="128"/>
    </row>
    <row r="24331" spans="179:183" x14ac:dyDescent="0.35">
      <c r="FW24331" s="128"/>
      <c r="FX24331" s="128"/>
      <c r="FY24331" s="129"/>
      <c r="GA24331" s="128"/>
    </row>
    <row r="24332" spans="179:183" x14ac:dyDescent="0.35">
      <c r="FW24332" s="128"/>
      <c r="FX24332" s="128"/>
      <c r="FY24332" s="129"/>
      <c r="GA24332" s="128"/>
    </row>
    <row r="24333" spans="179:183" x14ac:dyDescent="0.35">
      <c r="FW24333" s="128"/>
      <c r="FX24333" s="128"/>
      <c r="FY24333" s="129"/>
      <c r="GA24333" s="128"/>
    </row>
    <row r="24334" spans="179:183" x14ac:dyDescent="0.35">
      <c r="FW24334" s="128"/>
      <c r="FX24334" s="128"/>
      <c r="FY24334" s="129"/>
      <c r="GA24334" s="128"/>
    </row>
    <row r="24335" spans="179:183" x14ac:dyDescent="0.35">
      <c r="FW24335" s="128"/>
      <c r="FX24335" s="128"/>
      <c r="FY24335" s="129"/>
      <c r="GA24335" s="128"/>
    </row>
    <row r="24336" spans="179:183" x14ac:dyDescent="0.35">
      <c r="FW24336" s="128"/>
      <c r="FX24336" s="128"/>
      <c r="FY24336" s="129"/>
      <c r="GA24336" s="128"/>
    </row>
    <row r="24337" spans="179:183" x14ac:dyDescent="0.35">
      <c r="FW24337" s="128"/>
      <c r="FX24337" s="128"/>
      <c r="FY24337" s="129"/>
      <c r="GA24337" s="128"/>
    </row>
    <row r="24338" spans="179:183" x14ac:dyDescent="0.35">
      <c r="FW24338" s="128"/>
      <c r="FX24338" s="128"/>
      <c r="FY24338" s="129"/>
      <c r="GA24338" s="128"/>
    </row>
    <row r="24339" spans="179:183" x14ac:dyDescent="0.35">
      <c r="FW24339" s="128"/>
      <c r="FX24339" s="128"/>
      <c r="FY24339" s="129"/>
      <c r="GA24339" s="128"/>
    </row>
    <row r="24340" spans="179:183" x14ac:dyDescent="0.35">
      <c r="FW24340" s="128"/>
      <c r="FX24340" s="128"/>
      <c r="FY24340" s="129"/>
      <c r="GA24340" s="128"/>
    </row>
    <row r="24341" spans="179:183" x14ac:dyDescent="0.35">
      <c r="FW24341" s="128"/>
      <c r="FX24341" s="128"/>
      <c r="FY24341" s="129"/>
      <c r="GA24341" s="128"/>
    </row>
    <row r="24342" spans="179:183" x14ac:dyDescent="0.35">
      <c r="FW24342" s="128"/>
      <c r="FX24342" s="128"/>
      <c r="FY24342" s="129"/>
      <c r="GA24342" s="128"/>
    </row>
    <row r="24343" spans="179:183" x14ac:dyDescent="0.35">
      <c r="FW24343" s="128"/>
      <c r="FX24343" s="128"/>
      <c r="FY24343" s="129"/>
      <c r="GA24343" s="128"/>
    </row>
    <row r="24344" spans="179:183" x14ac:dyDescent="0.35">
      <c r="FW24344" s="128"/>
      <c r="FX24344" s="128"/>
      <c r="FY24344" s="129"/>
      <c r="GA24344" s="128"/>
    </row>
    <row r="24345" spans="179:183" x14ac:dyDescent="0.35">
      <c r="FW24345" s="128"/>
      <c r="FX24345" s="128"/>
      <c r="FY24345" s="129"/>
      <c r="GA24345" s="128"/>
    </row>
    <row r="24346" spans="179:183" x14ac:dyDescent="0.35">
      <c r="FW24346" s="128"/>
      <c r="FX24346" s="128"/>
      <c r="FY24346" s="129"/>
      <c r="GA24346" s="128"/>
    </row>
    <row r="24347" spans="179:183" x14ac:dyDescent="0.35">
      <c r="FW24347" s="128"/>
      <c r="FX24347" s="128"/>
      <c r="FY24347" s="129"/>
      <c r="GA24347" s="128"/>
    </row>
    <row r="24348" spans="179:183" x14ac:dyDescent="0.35">
      <c r="FW24348" s="128"/>
      <c r="FX24348" s="128"/>
      <c r="FY24348" s="129"/>
      <c r="GA24348" s="128"/>
    </row>
    <row r="24349" spans="179:183" x14ac:dyDescent="0.35">
      <c r="FW24349" s="128"/>
      <c r="FX24349" s="128"/>
      <c r="FY24349" s="129"/>
      <c r="GA24349" s="128"/>
    </row>
    <row r="24350" spans="179:183" x14ac:dyDescent="0.35">
      <c r="FW24350" s="128"/>
      <c r="FX24350" s="128"/>
      <c r="FY24350" s="129"/>
      <c r="GA24350" s="128"/>
    </row>
    <row r="24351" spans="179:183" x14ac:dyDescent="0.35">
      <c r="FW24351" s="128"/>
      <c r="FX24351" s="128"/>
      <c r="FY24351" s="129"/>
      <c r="GA24351" s="128"/>
    </row>
    <row r="24352" spans="179:183" x14ac:dyDescent="0.35">
      <c r="FW24352" s="128"/>
      <c r="FX24352" s="128"/>
      <c r="FY24352" s="129"/>
      <c r="GA24352" s="128"/>
    </row>
    <row r="24353" spans="179:183" x14ac:dyDescent="0.35">
      <c r="FW24353" s="128"/>
      <c r="FX24353" s="128"/>
      <c r="FY24353" s="129"/>
      <c r="GA24353" s="128"/>
    </row>
    <row r="24354" spans="179:183" x14ac:dyDescent="0.35">
      <c r="FW24354" s="128"/>
      <c r="FX24354" s="128"/>
      <c r="FY24354" s="129"/>
      <c r="GA24354" s="128"/>
    </row>
    <row r="24355" spans="179:183" x14ac:dyDescent="0.35">
      <c r="FW24355" s="128"/>
      <c r="FX24355" s="128"/>
      <c r="FY24355" s="129"/>
      <c r="GA24355" s="128"/>
    </row>
    <row r="24356" spans="179:183" x14ac:dyDescent="0.35">
      <c r="FW24356" s="128"/>
      <c r="FX24356" s="128"/>
      <c r="FY24356" s="129"/>
      <c r="GA24356" s="128"/>
    </row>
    <row r="24357" spans="179:183" x14ac:dyDescent="0.35">
      <c r="FW24357" s="128"/>
      <c r="FX24357" s="128"/>
      <c r="FY24357" s="129"/>
      <c r="GA24357" s="128"/>
    </row>
    <row r="24358" spans="179:183" x14ac:dyDescent="0.35">
      <c r="FW24358" s="128"/>
      <c r="FX24358" s="128"/>
      <c r="FY24358" s="129"/>
      <c r="GA24358" s="128"/>
    </row>
    <row r="24359" spans="179:183" x14ac:dyDescent="0.35">
      <c r="FW24359" s="128"/>
      <c r="FX24359" s="128"/>
      <c r="FY24359" s="129"/>
      <c r="GA24359" s="128"/>
    </row>
    <row r="24360" spans="179:183" x14ac:dyDescent="0.35">
      <c r="FW24360" s="128"/>
      <c r="FX24360" s="128"/>
      <c r="FY24360" s="129"/>
      <c r="GA24360" s="128"/>
    </row>
    <row r="24361" spans="179:183" x14ac:dyDescent="0.35">
      <c r="FW24361" s="128"/>
      <c r="FX24361" s="128"/>
      <c r="FY24361" s="129"/>
      <c r="GA24361" s="128"/>
    </row>
    <row r="24362" spans="179:183" x14ac:dyDescent="0.35">
      <c r="FW24362" s="128"/>
      <c r="FX24362" s="128"/>
      <c r="FY24362" s="129"/>
      <c r="GA24362" s="128"/>
    </row>
    <row r="24363" spans="179:183" x14ac:dyDescent="0.35">
      <c r="FW24363" s="128"/>
      <c r="FX24363" s="128"/>
      <c r="FY24363" s="129"/>
      <c r="GA24363" s="128"/>
    </row>
    <row r="24364" spans="179:183" x14ac:dyDescent="0.35">
      <c r="FW24364" s="128"/>
      <c r="FX24364" s="128"/>
      <c r="FY24364" s="129"/>
      <c r="GA24364" s="128"/>
    </row>
    <row r="24365" spans="179:183" x14ac:dyDescent="0.35">
      <c r="FW24365" s="128"/>
      <c r="FX24365" s="128"/>
      <c r="FY24365" s="129"/>
      <c r="GA24365" s="128"/>
    </row>
    <row r="24366" spans="179:183" x14ac:dyDescent="0.35">
      <c r="FW24366" s="128"/>
      <c r="FX24366" s="128"/>
      <c r="FY24366" s="129"/>
      <c r="GA24366" s="128"/>
    </row>
    <row r="24367" spans="179:183" x14ac:dyDescent="0.35">
      <c r="FW24367" s="128"/>
      <c r="FX24367" s="128"/>
      <c r="FY24367" s="129"/>
      <c r="GA24367" s="128"/>
    </row>
    <row r="24368" spans="179:183" x14ac:dyDescent="0.35">
      <c r="FW24368" s="128"/>
      <c r="FX24368" s="128"/>
      <c r="FY24368" s="129"/>
      <c r="GA24368" s="128"/>
    </row>
    <row r="24369" spans="179:183" x14ac:dyDescent="0.35">
      <c r="FW24369" s="128"/>
      <c r="FX24369" s="128"/>
      <c r="FY24369" s="129"/>
      <c r="GA24369" s="128"/>
    </row>
    <row r="24370" spans="179:183" x14ac:dyDescent="0.35">
      <c r="FW24370" s="128"/>
      <c r="FX24370" s="128"/>
      <c r="FY24370" s="129"/>
      <c r="GA24370" s="128"/>
    </row>
    <row r="24371" spans="179:183" x14ac:dyDescent="0.35">
      <c r="FW24371" s="128"/>
      <c r="FX24371" s="128"/>
      <c r="FY24371" s="129"/>
      <c r="GA24371" s="128"/>
    </row>
    <row r="24372" spans="179:183" x14ac:dyDescent="0.35">
      <c r="FW24372" s="128"/>
      <c r="FX24372" s="128"/>
      <c r="FY24372" s="129"/>
      <c r="GA24372" s="128"/>
    </row>
    <row r="24373" spans="179:183" x14ac:dyDescent="0.35">
      <c r="FW24373" s="128"/>
      <c r="FX24373" s="128"/>
      <c r="FY24373" s="129"/>
      <c r="GA24373" s="128"/>
    </row>
    <row r="24374" spans="179:183" x14ac:dyDescent="0.35">
      <c r="FW24374" s="128"/>
      <c r="FX24374" s="128"/>
      <c r="FY24374" s="129"/>
      <c r="GA24374" s="128"/>
    </row>
    <row r="24375" spans="179:183" x14ac:dyDescent="0.35">
      <c r="FW24375" s="128"/>
      <c r="FX24375" s="128"/>
      <c r="FY24375" s="129"/>
      <c r="GA24375" s="128"/>
    </row>
    <row r="24376" spans="179:183" x14ac:dyDescent="0.35">
      <c r="FW24376" s="128"/>
      <c r="FX24376" s="128"/>
      <c r="FY24376" s="129"/>
      <c r="GA24376" s="128"/>
    </row>
    <row r="24377" spans="179:183" x14ac:dyDescent="0.35">
      <c r="FW24377" s="128"/>
      <c r="FX24377" s="128"/>
      <c r="FY24377" s="129"/>
      <c r="GA24377" s="128"/>
    </row>
    <row r="24378" spans="179:183" x14ac:dyDescent="0.35">
      <c r="FW24378" s="128"/>
      <c r="FX24378" s="128"/>
      <c r="FY24378" s="129"/>
      <c r="GA24378" s="128"/>
    </row>
    <row r="24379" spans="179:183" x14ac:dyDescent="0.35">
      <c r="FW24379" s="128"/>
      <c r="FX24379" s="128"/>
      <c r="FY24379" s="129"/>
      <c r="GA24379" s="128"/>
    </row>
    <row r="24380" spans="179:183" x14ac:dyDescent="0.35">
      <c r="FW24380" s="128"/>
      <c r="FX24380" s="128"/>
      <c r="FY24380" s="129"/>
      <c r="GA24380" s="128"/>
    </row>
    <row r="24381" spans="179:183" x14ac:dyDescent="0.35">
      <c r="FW24381" s="128"/>
      <c r="FX24381" s="128"/>
      <c r="FY24381" s="129"/>
      <c r="GA24381" s="128"/>
    </row>
    <row r="24382" spans="179:183" x14ac:dyDescent="0.35">
      <c r="FW24382" s="128"/>
      <c r="FX24382" s="128"/>
      <c r="FY24382" s="129"/>
      <c r="GA24382" s="128"/>
    </row>
    <row r="24383" spans="179:183" x14ac:dyDescent="0.35">
      <c r="FW24383" s="128"/>
      <c r="FX24383" s="128"/>
      <c r="FY24383" s="129"/>
      <c r="GA24383" s="128"/>
    </row>
    <row r="24384" spans="179:183" x14ac:dyDescent="0.35">
      <c r="FW24384" s="128"/>
      <c r="FX24384" s="128"/>
      <c r="FY24384" s="129"/>
      <c r="GA24384" s="128"/>
    </row>
    <row r="24385" spans="179:183" x14ac:dyDescent="0.35">
      <c r="FW24385" s="128"/>
      <c r="FX24385" s="128"/>
      <c r="FY24385" s="129"/>
      <c r="GA24385" s="128"/>
    </row>
    <row r="24386" spans="179:183" x14ac:dyDescent="0.35">
      <c r="FW24386" s="128"/>
      <c r="FX24386" s="128"/>
      <c r="FY24386" s="129"/>
      <c r="GA24386" s="128"/>
    </row>
    <row r="24387" spans="179:183" x14ac:dyDescent="0.35">
      <c r="FW24387" s="128"/>
      <c r="FX24387" s="128"/>
      <c r="FY24387" s="129"/>
      <c r="GA24387" s="128"/>
    </row>
    <row r="24388" spans="179:183" x14ac:dyDescent="0.35">
      <c r="FW24388" s="128"/>
      <c r="FX24388" s="128"/>
      <c r="FY24388" s="129"/>
      <c r="GA24388" s="128"/>
    </row>
    <row r="24389" spans="179:183" x14ac:dyDescent="0.35">
      <c r="FW24389" s="128"/>
      <c r="FX24389" s="128"/>
      <c r="FY24389" s="129"/>
      <c r="GA24389" s="128"/>
    </row>
    <row r="24390" spans="179:183" x14ac:dyDescent="0.35">
      <c r="FW24390" s="128"/>
      <c r="FX24390" s="128"/>
      <c r="FY24390" s="129"/>
      <c r="GA24390" s="128"/>
    </row>
    <row r="24391" spans="179:183" x14ac:dyDescent="0.35">
      <c r="FW24391" s="128"/>
      <c r="FX24391" s="128"/>
      <c r="FY24391" s="129"/>
      <c r="GA24391" s="128"/>
    </row>
    <row r="24392" spans="179:183" x14ac:dyDescent="0.35">
      <c r="FW24392" s="128"/>
      <c r="FX24392" s="128"/>
      <c r="FY24392" s="129"/>
      <c r="GA24392" s="128"/>
    </row>
    <row r="24393" spans="179:183" x14ac:dyDescent="0.35">
      <c r="FW24393" s="128"/>
      <c r="FX24393" s="128"/>
      <c r="FY24393" s="129"/>
      <c r="GA24393" s="128"/>
    </row>
    <row r="24394" spans="179:183" x14ac:dyDescent="0.35">
      <c r="FW24394" s="128"/>
      <c r="FX24394" s="128"/>
      <c r="FY24394" s="129"/>
      <c r="GA24394" s="128"/>
    </row>
    <row r="24395" spans="179:183" x14ac:dyDescent="0.35">
      <c r="FW24395" s="128"/>
      <c r="FX24395" s="128"/>
      <c r="FY24395" s="129"/>
      <c r="GA24395" s="128"/>
    </row>
    <row r="24396" spans="179:183" x14ac:dyDescent="0.35">
      <c r="FW24396" s="128"/>
      <c r="FX24396" s="128"/>
      <c r="FY24396" s="129"/>
      <c r="GA24396" s="128"/>
    </row>
    <row r="24397" spans="179:183" x14ac:dyDescent="0.35">
      <c r="FW24397" s="128"/>
      <c r="FX24397" s="128"/>
      <c r="FY24397" s="129"/>
      <c r="GA24397" s="128"/>
    </row>
    <row r="24398" spans="179:183" x14ac:dyDescent="0.35">
      <c r="FW24398" s="128"/>
      <c r="FX24398" s="128"/>
      <c r="FY24398" s="129"/>
      <c r="GA24398" s="128"/>
    </row>
    <row r="24399" spans="179:183" x14ac:dyDescent="0.35">
      <c r="FW24399" s="128"/>
      <c r="FX24399" s="128"/>
      <c r="FY24399" s="129"/>
      <c r="GA24399" s="128"/>
    </row>
    <row r="24400" spans="179:183" x14ac:dyDescent="0.35">
      <c r="FW24400" s="128"/>
      <c r="FX24400" s="128"/>
      <c r="FY24400" s="129"/>
      <c r="GA24400" s="128"/>
    </row>
    <row r="24401" spans="179:183" x14ac:dyDescent="0.35">
      <c r="FW24401" s="128"/>
      <c r="FX24401" s="128"/>
      <c r="FY24401" s="129"/>
      <c r="GA24401" s="128"/>
    </row>
    <row r="24402" spans="179:183" x14ac:dyDescent="0.35">
      <c r="FW24402" s="128"/>
      <c r="FX24402" s="128"/>
      <c r="FY24402" s="129"/>
      <c r="GA24402" s="128"/>
    </row>
    <row r="24403" spans="179:183" x14ac:dyDescent="0.35">
      <c r="FW24403" s="128"/>
      <c r="FX24403" s="128"/>
      <c r="FY24403" s="129"/>
      <c r="GA24403" s="128"/>
    </row>
    <row r="24404" spans="179:183" x14ac:dyDescent="0.35">
      <c r="FW24404" s="128"/>
      <c r="FX24404" s="128"/>
      <c r="FY24404" s="129"/>
      <c r="GA24404" s="128"/>
    </row>
    <row r="24405" spans="179:183" x14ac:dyDescent="0.35">
      <c r="FW24405" s="128"/>
      <c r="FX24405" s="128"/>
      <c r="FY24405" s="129"/>
      <c r="GA24405" s="128"/>
    </row>
    <row r="24406" spans="179:183" x14ac:dyDescent="0.35">
      <c r="FW24406" s="128"/>
      <c r="FX24406" s="128"/>
      <c r="FY24406" s="129"/>
      <c r="GA24406" s="128"/>
    </row>
    <row r="24407" spans="179:183" x14ac:dyDescent="0.35">
      <c r="FW24407" s="128"/>
      <c r="FX24407" s="128"/>
      <c r="FY24407" s="129"/>
      <c r="GA24407" s="128"/>
    </row>
    <row r="24408" spans="179:183" x14ac:dyDescent="0.35">
      <c r="FW24408" s="128"/>
      <c r="FX24408" s="128"/>
      <c r="FY24408" s="129"/>
      <c r="GA24408" s="128"/>
    </row>
    <row r="24409" spans="179:183" x14ac:dyDescent="0.35">
      <c r="FW24409" s="128"/>
      <c r="FX24409" s="128"/>
      <c r="FY24409" s="129"/>
      <c r="GA24409" s="128"/>
    </row>
    <row r="24410" spans="179:183" x14ac:dyDescent="0.35">
      <c r="FW24410" s="128"/>
      <c r="FX24410" s="128"/>
      <c r="FY24410" s="129"/>
      <c r="GA24410" s="128"/>
    </row>
    <row r="24411" spans="179:183" x14ac:dyDescent="0.35">
      <c r="FW24411" s="128"/>
      <c r="FX24411" s="128"/>
      <c r="FY24411" s="129"/>
      <c r="GA24411" s="128"/>
    </row>
    <row r="24412" spans="179:183" x14ac:dyDescent="0.35">
      <c r="FW24412" s="128"/>
      <c r="FX24412" s="128"/>
      <c r="FY24412" s="129"/>
      <c r="GA24412" s="128"/>
    </row>
    <row r="24413" spans="179:183" x14ac:dyDescent="0.35">
      <c r="FW24413" s="128"/>
      <c r="FX24413" s="128"/>
      <c r="FY24413" s="129"/>
      <c r="GA24413" s="128"/>
    </row>
    <row r="24414" spans="179:183" x14ac:dyDescent="0.35">
      <c r="FW24414" s="128"/>
      <c r="FX24414" s="128"/>
      <c r="FY24414" s="129"/>
      <c r="GA24414" s="128"/>
    </row>
    <row r="24415" spans="179:183" x14ac:dyDescent="0.35">
      <c r="FW24415" s="128"/>
      <c r="FX24415" s="128"/>
      <c r="FY24415" s="129"/>
      <c r="GA24415" s="128"/>
    </row>
    <row r="24416" spans="179:183" x14ac:dyDescent="0.35">
      <c r="FW24416" s="128"/>
      <c r="FX24416" s="128"/>
      <c r="FY24416" s="129"/>
      <c r="GA24416" s="128"/>
    </row>
    <row r="24417" spans="179:183" x14ac:dyDescent="0.35">
      <c r="FW24417" s="128"/>
      <c r="FX24417" s="128"/>
      <c r="FY24417" s="129"/>
      <c r="GA24417" s="128"/>
    </row>
    <row r="24418" spans="179:183" x14ac:dyDescent="0.35">
      <c r="FW24418" s="128"/>
      <c r="FX24418" s="128"/>
      <c r="FY24418" s="129"/>
      <c r="GA24418" s="128"/>
    </row>
    <row r="24419" spans="179:183" x14ac:dyDescent="0.35">
      <c r="FW24419" s="128"/>
      <c r="FX24419" s="128"/>
      <c r="FY24419" s="129"/>
      <c r="GA24419" s="128"/>
    </row>
    <row r="24420" spans="179:183" x14ac:dyDescent="0.35">
      <c r="FW24420" s="128"/>
      <c r="FX24420" s="128"/>
      <c r="FY24420" s="129"/>
      <c r="GA24420" s="128"/>
    </row>
    <row r="24421" spans="179:183" x14ac:dyDescent="0.35">
      <c r="FW24421" s="128"/>
      <c r="FX24421" s="128"/>
      <c r="FY24421" s="129"/>
      <c r="GA24421" s="128"/>
    </row>
    <row r="24422" spans="179:183" x14ac:dyDescent="0.35">
      <c r="FW24422" s="128"/>
      <c r="FX24422" s="128"/>
      <c r="FY24422" s="129"/>
      <c r="GA24422" s="128"/>
    </row>
    <row r="24423" spans="179:183" x14ac:dyDescent="0.35">
      <c r="FW24423" s="128"/>
      <c r="FX24423" s="128"/>
      <c r="FY24423" s="129"/>
      <c r="GA24423" s="128"/>
    </row>
    <row r="24424" spans="179:183" x14ac:dyDescent="0.35">
      <c r="FW24424" s="128"/>
      <c r="FX24424" s="128"/>
      <c r="FY24424" s="129"/>
      <c r="GA24424" s="128"/>
    </row>
    <row r="24425" spans="179:183" x14ac:dyDescent="0.35">
      <c r="FW24425" s="128"/>
      <c r="FX24425" s="128"/>
      <c r="FY24425" s="129"/>
      <c r="GA24425" s="128"/>
    </row>
    <row r="24426" spans="179:183" x14ac:dyDescent="0.35">
      <c r="FW24426" s="128"/>
      <c r="FX24426" s="128"/>
      <c r="FY24426" s="129"/>
      <c r="GA24426" s="128"/>
    </row>
    <row r="24427" spans="179:183" x14ac:dyDescent="0.35">
      <c r="FW24427" s="128"/>
      <c r="FX24427" s="128"/>
      <c r="FY24427" s="129"/>
      <c r="GA24427" s="128"/>
    </row>
    <row r="24428" spans="179:183" x14ac:dyDescent="0.35">
      <c r="FW24428" s="128"/>
      <c r="FX24428" s="128"/>
      <c r="FY24428" s="129"/>
      <c r="GA24428" s="128"/>
    </row>
    <row r="24429" spans="179:183" x14ac:dyDescent="0.35">
      <c r="FW24429" s="128"/>
      <c r="FX24429" s="128"/>
      <c r="FY24429" s="129"/>
      <c r="GA24429" s="128"/>
    </row>
    <row r="24430" spans="179:183" x14ac:dyDescent="0.35">
      <c r="FW24430" s="128"/>
      <c r="FX24430" s="128"/>
      <c r="FY24430" s="129"/>
      <c r="GA24430" s="128"/>
    </row>
    <row r="24431" spans="179:183" x14ac:dyDescent="0.35">
      <c r="FW24431" s="128"/>
      <c r="FX24431" s="128"/>
      <c r="FY24431" s="129"/>
      <c r="GA24431" s="128"/>
    </row>
    <row r="24432" spans="179:183" x14ac:dyDescent="0.35">
      <c r="FW24432" s="128"/>
      <c r="FX24432" s="128"/>
      <c r="FY24432" s="129"/>
      <c r="GA24432" s="128"/>
    </row>
    <row r="24433" spans="179:183" x14ac:dyDescent="0.35">
      <c r="FW24433" s="128"/>
      <c r="FX24433" s="128"/>
      <c r="FY24433" s="129"/>
      <c r="GA24433" s="128"/>
    </row>
    <row r="24434" spans="179:183" x14ac:dyDescent="0.35">
      <c r="FW24434" s="128"/>
      <c r="FX24434" s="128"/>
      <c r="FY24434" s="129"/>
      <c r="GA24434" s="128"/>
    </row>
    <row r="24435" spans="179:183" x14ac:dyDescent="0.35">
      <c r="FW24435" s="128"/>
      <c r="FX24435" s="128"/>
      <c r="FY24435" s="129"/>
      <c r="GA24435" s="128"/>
    </row>
    <row r="24436" spans="179:183" x14ac:dyDescent="0.35">
      <c r="FW24436" s="128"/>
      <c r="FX24436" s="128"/>
      <c r="FY24436" s="129"/>
      <c r="GA24436" s="128"/>
    </row>
    <row r="24437" spans="179:183" x14ac:dyDescent="0.35">
      <c r="FW24437" s="128"/>
      <c r="FX24437" s="128"/>
      <c r="FY24437" s="129"/>
      <c r="GA24437" s="128"/>
    </row>
    <row r="24438" spans="179:183" x14ac:dyDescent="0.35">
      <c r="FW24438" s="128"/>
      <c r="FX24438" s="128"/>
      <c r="FY24438" s="129"/>
      <c r="GA24438" s="128"/>
    </row>
    <row r="24439" spans="179:183" x14ac:dyDescent="0.35">
      <c r="FW24439" s="128"/>
      <c r="FX24439" s="128"/>
      <c r="FY24439" s="129"/>
      <c r="GA24439" s="128"/>
    </row>
    <row r="24440" spans="179:183" x14ac:dyDescent="0.35">
      <c r="FW24440" s="128"/>
      <c r="FX24440" s="128"/>
      <c r="FY24440" s="129"/>
      <c r="GA24440" s="128"/>
    </row>
    <row r="24441" spans="179:183" x14ac:dyDescent="0.35">
      <c r="FW24441" s="128"/>
      <c r="FX24441" s="128"/>
      <c r="FY24441" s="129"/>
      <c r="GA24441" s="128"/>
    </row>
    <row r="24442" spans="179:183" x14ac:dyDescent="0.35">
      <c r="FW24442" s="128"/>
      <c r="FX24442" s="128"/>
      <c r="FY24442" s="129"/>
      <c r="GA24442" s="128"/>
    </row>
    <row r="24443" spans="179:183" x14ac:dyDescent="0.35">
      <c r="FW24443" s="128"/>
      <c r="FX24443" s="128"/>
      <c r="FY24443" s="129"/>
      <c r="GA24443" s="128"/>
    </row>
    <row r="24444" spans="179:183" x14ac:dyDescent="0.35">
      <c r="FW24444" s="128"/>
      <c r="FX24444" s="128"/>
      <c r="FY24444" s="129"/>
      <c r="GA24444" s="128"/>
    </row>
    <row r="24445" spans="179:183" x14ac:dyDescent="0.35">
      <c r="FW24445" s="128"/>
      <c r="FX24445" s="128"/>
      <c r="FY24445" s="129"/>
      <c r="GA24445" s="128"/>
    </row>
    <row r="24446" spans="179:183" x14ac:dyDescent="0.35">
      <c r="FW24446" s="128"/>
      <c r="FX24446" s="128"/>
      <c r="FY24446" s="129"/>
      <c r="GA24446" s="128"/>
    </row>
    <row r="24447" spans="179:183" x14ac:dyDescent="0.35">
      <c r="FW24447" s="128"/>
      <c r="FX24447" s="128"/>
      <c r="FY24447" s="129"/>
      <c r="GA24447" s="128"/>
    </row>
    <row r="24448" spans="179:183" x14ac:dyDescent="0.35">
      <c r="FW24448" s="128"/>
      <c r="FX24448" s="128"/>
      <c r="FY24448" s="129"/>
      <c r="GA24448" s="128"/>
    </row>
    <row r="24449" spans="179:183" x14ac:dyDescent="0.35">
      <c r="FW24449" s="128"/>
      <c r="FX24449" s="128"/>
      <c r="FY24449" s="129"/>
      <c r="GA24449" s="128"/>
    </row>
    <row r="24450" spans="179:183" x14ac:dyDescent="0.35">
      <c r="FW24450" s="128"/>
      <c r="FX24450" s="128"/>
      <c r="FY24450" s="129"/>
      <c r="GA24450" s="128"/>
    </row>
    <row r="24451" spans="179:183" x14ac:dyDescent="0.35">
      <c r="FW24451" s="128"/>
      <c r="FX24451" s="128"/>
      <c r="FY24451" s="129"/>
      <c r="GA24451" s="128"/>
    </row>
    <row r="24452" spans="179:183" x14ac:dyDescent="0.35">
      <c r="FW24452" s="128"/>
      <c r="FX24452" s="128"/>
      <c r="FY24452" s="129"/>
      <c r="GA24452" s="128"/>
    </row>
    <row r="24453" spans="179:183" x14ac:dyDescent="0.35">
      <c r="FW24453" s="128"/>
      <c r="FX24453" s="128"/>
      <c r="FY24453" s="129"/>
      <c r="GA24453" s="128"/>
    </row>
    <row r="24454" spans="179:183" x14ac:dyDescent="0.35">
      <c r="FW24454" s="128"/>
      <c r="FX24454" s="128"/>
      <c r="FY24454" s="129"/>
      <c r="GA24454" s="128"/>
    </row>
    <row r="24455" spans="179:183" x14ac:dyDescent="0.35">
      <c r="FW24455" s="128"/>
      <c r="FX24455" s="128"/>
      <c r="FY24455" s="129"/>
      <c r="GA24455" s="128"/>
    </row>
    <row r="24456" spans="179:183" x14ac:dyDescent="0.35">
      <c r="FW24456" s="128"/>
      <c r="FX24456" s="128"/>
      <c r="FY24456" s="129"/>
      <c r="GA24456" s="128"/>
    </row>
    <row r="24457" spans="179:183" x14ac:dyDescent="0.35">
      <c r="FW24457" s="128"/>
      <c r="FX24457" s="128"/>
      <c r="FY24457" s="129"/>
      <c r="GA24457" s="128"/>
    </row>
    <row r="24458" spans="179:183" x14ac:dyDescent="0.35">
      <c r="FW24458" s="128"/>
      <c r="FX24458" s="128"/>
      <c r="FY24458" s="129"/>
      <c r="GA24458" s="128"/>
    </row>
    <row r="24459" spans="179:183" x14ac:dyDescent="0.35">
      <c r="FW24459" s="128"/>
      <c r="FX24459" s="128"/>
      <c r="FY24459" s="129"/>
      <c r="GA24459" s="128"/>
    </row>
    <row r="24460" spans="179:183" x14ac:dyDescent="0.35">
      <c r="FW24460" s="128"/>
      <c r="FX24460" s="128"/>
      <c r="FY24460" s="129"/>
      <c r="GA24460" s="128"/>
    </row>
    <row r="24461" spans="179:183" x14ac:dyDescent="0.35">
      <c r="FW24461" s="128"/>
      <c r="FX24461" s="128"/>
      <c r="FY24461" s="129"/>
      <c r="GA24461" s="128"/>
    </row>
    <row r="24462" spans="179:183" x14ac:dyDescent="0.35">
      <c r="FW24462" s="128"/>
      <c r="FX24462" s="128"/>
      <c r="FY24462" s="129"/>
      <c r="GA24462" s="128"/>
    </row>
    <row r="24463" spans="179:183" x14ac:dyDescent="0.35">
      <c r="FW24463" s="128"/>
      <c r="FX24463" s="128"/>
      <c r="FY24463" s="129"/>
      <c r="GA24463" s="128"/>
    </row>
    <row r="24464" spans="179:183" x14ac:dyDescent="0.35">
      <c r="FW24464" s="128"/>
      <c r="FX24464" s="128"/>
      <c r="FY24464" s="129"/>
      <c r="GA24464" s="128"/>
    </row>
    <row r="24465" spans="179:183" x14ac:dyDescent="0.35">
      <c r="FW24465" s="128"/>
      <c r="FX24465" s="128"/>
      <c r="FY24465" s="129"/>
      <c r="GA24465" s="128"/>
    </row>
    <row r="24466" spans="179:183" x14ac:dyDescent="0.35">
      <c r="FW24466" s="128"/>
      <c r="FX24466" s="128"/>
      <c r="FY24466" s="129"/>
      <c r="GA24466" s="128"/>
    </row>
    <row r="24467" spans="179:183" x14ac:dyDescent="0.35">
      <c r="FW24467" s="128"/>
      <c r="FX24467" s="128"/>
      <c r="FY24467" s="129"/>
      <c r="GA24467" s="128"/>
    </row>
    <row r="24468" spans="179:183" x14ac:dyDescent="0.35">
      <c r="FW24468" s="128"/>
      <c r="FX24468" s="128"/>
      <c r="FY24468" s="129"/>
      <c r="GA24468" s="128"/>
    </row>
    <row r="24469" spans="179:183" x14ac:dyDescent="0.35">
      <c r="FW24469" s="128"/>
      <c r="FX24469" s="128"/>
      <c r="FY24469" s="129"/>
      <c r="GA24469" s="128"/>
    </row>
    <row r="24470" spans="179:183" x14ac:dyDescent="0.35">
      <c r="FW24470" s="128"/>
      <c r="FX24470" s="128"/>
      <c r="FY24470" s="129"/>
      <c r="GA24470" s="128"/>
    </row>
    <row r="24471" spans="179:183" x14ac:dyDescent="0.35">
      <c r="FW24471" s="128"/>
      <c r="FX24471" s="128"/>
      <c r="FY24471" s="129"/>
      <c r="GA24471" s="128"/>
    </row>
    <row r="24472" spans="179:183" x14ac:dyDescent="0.35">
      <c r="FW24472" s="128"/>
      <c r="FX24472" s="128"/>
      <c r="FY24472" s="129"/>
      <c r="GA24472" s="128"/>
    </row>
    <row r="24473" spans="179:183" x14ac:dyDescent="0.35">
      <c r="FW24473" s="128"/>
      <c r="FX24473" s="128"/>
      <c r="FY24473" s="129"/>
      <c r="GA24473" s="128"/>
    </row>
    <row r="24474" spans="179:183" x14ac:dyDescent="0.35">
      <c r="FW24474" s="128"/>
      <c r="FX24474" s="128"/>
      <c r="FY24474" s="129"/>
      <c r="GA24474" s="128"/>
    </row>
    <row r="24475" spans="179:183" x14ac:dyDescent="0.35">
      <c r="FW24475" s="128"/>
      <c r="FX24475" s="128"/>
      <c r="FY24475" s="129"/>
      <c r="GA24475" s="128"/>
    </row>
    <row r="24476" spans="179:183" x14ac:dyDescent="0.35">
      <c r="FW24476" s="128"/>
      <c r="FX24476" s="128"/>
      <c r="FY24476" s="129"/>
      <c r="GA24476" s="128"/>
    </row>
    <row r="24477" spans="179:183" x14ac:dyDescent="0.35">
      <c r="FW24477" s="128"/>
      <c r="FX24477" s="128"/>
      <c r="FY24477" s="129"/>
      <c r="GA24477" s="128"/>
    </row>
    <row r="24478" spans="179:183" x14ac:dyDescent="0.35">
      <c r="FW24478" s="128"/>
      <c r="FX24478" s="128"/>
      <c r="FY24478" s="129"/>
      <c r="GA24478" s="128"/>
    </row>
    <row r="24479" spans="179:183" x14ac:dyDescent="0.35">
      <c r="FW24479" s="128"/>
      <c r="FX24479" s="128"/>
      <c r="FY24479" s="129"/>
      <c r="GA24479" s="128"/>
    </row>
    <row r="24480" spans="179:183" x14ac:dyDescent="0.35">
      <c r="FW24480" s="128"/>
      <c r="FX24480" s="128"/>
      <c r="FY24480" s="129"/>
      <c r="GA24480" s="128"/>
    </row>
    <row r="24481" spans="179:183" x14ac:dyDescent="0.35">
      <c r="FW24481" s="128"/>
      <c r="FX24481" s="128"/>
      <c r="FY24481" s="129"/>
      <c r="GA24481" s="128"/>
    </row>
    <row r="24482" spans="179:183" x14ac:dyDescent="0.35">
      <c r="FW24482" s="128"/>
      <c r="FX24482" s="128"/>
      <c r="FY24482" s="129"/>
      <c r="GA24482" s="128"/>
    </row>
    <row r="24483" spans="179:183" x14ac:dyDescent="0.35">
      <c r="FW24483" s="128"/>
      <c r="FX24483" s="128"/>
      <c r="FY24483" s="129"/>
      <c r="GA24483" s="128"/>
    </row>
    <row r="24484" spans="179:183" x14ac:dyDescent="0.35">
      <c r="FW24484" s="128"/>
      <c r="FX24484" s="128"/>
      <c r="FY24484" s="129"/>
      <c r="GA24484" s="128"/>
    </row>
    <row r="24485" spans="179:183" x14ac:dyDescent="0.35">
      <c r="FW24485" s="128"/>
      <c r="FX24485" s="128"/>
      <c r="FY24485" s="129"/>
      <c r="GA24485" s="128"/>
    </row>
    <row r="24486" spans="179:183" x14ac:dyDescent="0.35">
      <c r="FW24486" s="128"/>
      <c r="FX24486" s="128"/>
      <c r="FY24486" s="129"/>
      <c r="GA24486" s="128"/>
    </row>
    <row r="24487" spans="179:183" x14ac:dyDescent="0.35">
      <c r="FW24487" s="128"/>
      <c r="FX24487" s="128"/>
      <c r="FY24487" s="129"/>
      <c r="GA24487" s="128"/>
    </row>
    <row r="24488" spans="179:183" x14ac:dyDescent="0.35">
      <c r="FW24488" s="128"/>
      <c r="FX24488" s="128"/>
      <c r="FY24488" s="129"/>
      <c r="GA24488" s="128"/>
    </row>
    <row r="24489" spans="179:183" x14ac:dyDescent="0.35">
      <c r="FW24489" s="128"/>
      <c r="FX24489" s="128"/>
      <c r="FY24489" s="129"/>
      <c r="GA24489" s="128"/>
    </row>
    <row r="24490" spans="179:183" x14ac:dyDescent="0.35">
      <c r="FW24490" s="128"/>
      <c r="FX24490" s="128"/>
      <c r="FY24490" s="129"/>
      <c r="GA24490" s="128"/>
    </row>
    <row r="24491" spans="179:183" x14ac:dyDescent="0.35">
      <c r="FW24491" s="128"/>
      <c r="FX24491" s="128"/>
      <c r="FY24491" s="129"/>
      <c r="GA24491" s="128"/>
    </row>
    <row r="24492" spans="179:183" x14ac:dyDescent="0.35">
      <c r="FW24492" s="128"/>
      <c r="FX24492" s="128"/>
      <c r="FY24492" s="129"/>
      <c r="GA24492" s="128"/>
    </row>
    <row r="24493" spans="179:183" x14ac:dyDescent="0.35">
      <c r="FW24493" s="128"/>
      <c r="FX24493" s="128"/>
      <c r="FY24493" s="129"/>
      <c r="GA24493" s="128"/>
    </row>
    <row r="24494" spans="179:183" x14ac:dyDescent="0.35">
      <c r="FW24494" s="128"/>
      <c r="FX24494" s="128"/>
      <c r="FY24494" s="129"/>
      <c r="GA24494" s="128"/>
    </row>
    <row r="24495" spans="179:183" x14ac:dyDescent="0.35">
      <c r="FW24495" s="128"/>
      <c r="FX24495" s="128"/>
      <c r="FY24495" s="129"/>
      <c r="GA24495" s="128"/>
    </row>
    <row r="24496" spans="179:183" x14ac:dyDescent="0.35">
      <c r="FW24496" s="128"/>
      <c r="FX24496" s="128"/>
      <c r="FY24496" s="129"/>
      <c r="GA24496" s="128"/>
    </row>
    <row r="24497" spans="179:183" x14ac:dyDescent="0.35">
      <c r="FW24497" s="128"/>
      <c r="FX24497" s="128"/>
      <c r="FY24497" s="129"/>
      <c r="GA24497" s="128"/>
    </row>
    <row r="24498" spans="179:183" x14ac:dyDescent="0.35">
      <c r="FW24498" s="128"/>
      <c r="FX24498" s="128"/>
      <c r="FY24498" s="129"/>
      <c r="GA24498" s="128"/>
    </row>
    <row r="24499" spans="179:183" x14ac:dyDescent="0.35">
      <c r="FW24499" s="128"/>
      <c r="FX24499" s="128"/>
      <c r="FY24499" s="129"/>
      <c r="GA24499" s="128"/>
    </row>
    <row r="24500" spans="179:183" x14ac:dyDescent="0.35">
      <c r="FW24500" s="128"/>
      <c r="FX24500" s="128"/>
      <c r="FY24500" s="129"/>
      <c r="GA24500" s="128"/>
    </row>
    <row r="24501" spans="179:183" x14ac:dyDescent="0.35">
      <c r="FW24501" s="128"/>
      <c r="FX24501" s="128"/>
      <c r="FY24501" s="129"/>
      <c r="GA24501" s="128"/>
    </row>
    <row r="24502" spans="179:183" x14ac:dyDescent="0.35">
      <c r="FW24502" s="128"/>
      <c r="FX24502" s="128"/>
      <c r="FY24502" s="129"/>
      <c r="GA24502" s="128"/>
    </row>
    <row r="24503" spans="179:183" x14ac:dyDescent="0.35">
      <c r="FW24503" s="128"/>
      <c r="FX24503" s="128"/>
      <c r="FY24503" s="129"/>
      <c r="GA24503" s="128"/>
    </row>
    <row r="24504" spans="179:183" x14ac:dyDescent="0.35">
      <c r="FW24504" s="128"/>
      <c r="FX24504" s="128"/>
      <c r="FY24504" s="129"/>
      <c r="GA24504" s="128"/>
    </row>
    <row r="24505" spans="179:183" x14ac:dyDescent="0.35">
      <c r="FW24505" s="128"/>
      <c r="FX24505" s="128"/>
      <c r="FY24505" s="129"/>
      <c r="GA24505" s="128"/>
    </row>
    <row r="24506" spans="179:183" x14ac:dyDescent="0.35">
      <c r="FW24506" s="128"/>
      <c r="FX24506" s="128"/>
      <c r="FY24506" s="129"/>
      <c r="GA24506" s="128"/>
    </row>
    <row r="24507" spans="179:183" x14ac:dyDescent="0.35">
      <c r="FW24507" s="128"/>
      <c r="FX24507" s="128"/>
      <c r="FY24507" s="129"/>
      <c r="GA24507" s="128"/>
    </row>
    <row r="24508" spans="179:183" x14ac:dyDescent="0.35">
      <c r="FW24508" s="128"/>
      <c r="FX24508" s="128"/>
      <c r="FY24508" s="129"/>
      <c r="GA24508" s="128"/>
    </row>
    <row r="24509" spans="179:183" x14ac:dyDescent="0.35">
      <c r="FW24509" s="128"/>
      <c r="FX24509" s="128"/>
      <c r="FY24509" s="129"/>
      <c r="GA24509" s="128"/>
    </row>
    <row r="24510" spans="179:183" x14ac:dyDescent="0.35">
      <c r="FW24510" s="128"/>
      <c r="FX24510" s="128"/>
      <c r="FY24510" s="129"/>
      <c r="GA24510" s="128"/>
    </row>
    <row r="24511" spans="179:183" x14ac:dyDescent="0.35">
      <c r="FW24511" s="128"/>
      <c r="FX24511" s="128"/>
      <c r="FY24511" s="129"/>
      <c r="GA24511" s="128"/>
    </row>
    <row r="24512" spans="179:183" x14ac:dyDescent="0.35">
      <c r="FW24512" s="128"/>
      <c r="FX24512" s="128"/>
      <c r="FY24512" s="129"/>
      <c r="GA24512" s="128"/>
    </row>
    <row r="24513" spans="179:183" x14ac:dyDescent="0.35">
      <c r="FW24513" s="128"/>
      <c r="FX24513" s="128"/>
      <c r="FY24513" s="129"/>
      <c r="GA24513" s="128"/>
    </row>
    <row r="24514" spans="179:183" x14ac:dyDescent="0.35">
      <c r="FW24514" s="128"/>
      <c r="FX24514" s="128"/>
      <c r="FY24514" s="129"/>
      <c r="GA24514" s="128"/>
    </row>
    <row r="24515" spans="179:183" x14ac:dyDescent="0.35">
      <c r="FW24515" s="128"/>
      <c r="FX24515" s="128"/>
      <c r="FY24515" s="129"/>
      <c r="GA24515" s="128"/>
    </row>
    <row r="24516" spans="179:183" x14ac:dyDescent="0.35">
      <c r="FW24516" s="128"/>
      <c r="FX24516" s="128"/>
      <c r="FY24516" s="129"/>
      <c r="GA24516" s="128"/>
    </row>
    <row r="24517" spans="179:183" x14ac:dyDescent="0.35">
      <c r="FW24517" s="128"/>
      <c r="FX24517" s="128"/>
      <c r="FY24517" s="129"/>
      <c r="GA24517" s="128"/>
    </row>
    <row r="24518" spans="179:183" x14ac:dyDescent="0.35">
      <c r="FW24518" s="128"/>
      <c r="FX24518" s="128"/>
      <c r="FY24518" s="129"/>
      <c r="GA24518" s="128"/>
    </row>
    <row r="24519" spans="179:183" x14ac:dyDescent="0.35">
      <c r="FW24519" s="128"/>
      <c r="FX24519" s="128"/>
      <c r="FY24519" s="129"/>
      <c r="GA24519" s="128"/>
    </row>
    <row r="24520" spans="179:183" x14ac:dyDescent="0.35">
      <c r="FW24520" s="128"/>
      <c r="FX24520" s="128"/>
      <c r="FY24520" s="129"/>
      <c r="GA24520" s="128"/>
    </row>
    <row r="24521" spans="179:183" x14ac:dyDescent="0.35">
      <c r="FW24521" s="128"/>
      <c r="FX24521" s="128"/>
      <c r="FY24521" s="129"/>
      <c r="GA24521" s="128"/>
    </row>
    <row r="24522" spans="179:183" x14ac:dyDescent="0.35">
      <c r="FW24522" s="128"/>
      <c r="FX24522" s="128"/>
      <c r="FY24522" s="129"/>
      <c r="GA24522" s="128"/>
    </row>
    <row r="24523" spans="179:183" x14ac:dyDescent="0.35">
      <c r="FW24523" s="128"/>
      <c r="FX24523" s="128"/>
      <c r="FY24523" s="129"/>
      <c r="GA24523" s="128"/>
    </row>
    <row r="24524" spans="179:183" x14ac:dyDescent="0.35">
      <c r="FW24524" s="128"/>
      <c r="FX24524" s="128"/>
      <c r="FY24524" s="129"/>
      <c r="GA24524" s="128"/>
    </row>
    <row r="24525" spans="179:183" x14ac:dyDescent="0.35">
      <c r="FW24525" s="128"/>
      <c r="FX24525" s="128"/>
      <c r="FY24525" s="129"/>
      <c r="GA24525" s="128"/>
    </row>
    <row r="24526" spans="179:183" x14ac:dyDescent="0.35">
      <c r="FW24526" s="128"/>
      <c r="FX24526" s="128"/>
      <c r="FY24526" s="129"/>
      <c r="GA24526" s="128"/>
    </row>
    <row r="24527" spans="179:183" x14ac:dyDescent="0.35">
      <c r="FW24527" s="128"/>
      <c r="FX24527" s="128"/>
      <c r="FY24527" s="129"/>
      <c r="GA24527" s="128"/>
    </row>
    <row r="24528" spans="179:183" x14ac:dyDescent="0.35">
      <c r="FW24528" s="128"/>
      <c r="FX24528" s="128"/>
      <c r="FY24528" s="129"/>
      <c r="GA24528" s="128"/>
    </row>
    <row r="24529" spans="179:183" x14ac:dyDescent="0.35">
      <c r="FW24529" s="128"/>
      <c r="FX24529" s="128"/>
      <c r="FY24529" s="129"/>
      <c r="GA24529" s="128"/>
    </row>
    <row r="24530" spans="179:183" x14ac:dyDescent="0.35">
      <c r="FW24530" s="128"/>
      <c r="FX24530" s="128"/>
      <c r="FY24530" s="129"/>
      <c r="GA24530" s="128"/>
    </row>
    <row r="24531" spans="179:183" x14ac:dyDescent="0.35">
      <c r="FW24531" s="128"/>
      <c r="FX24531" s="128"/>
      <c r="FY24531" s="129"/>
      <c r="GA24531" s="128"/>
    </row>
    <row r="24532" spans="179:183" x14ac:dyDescent="0.35">
      <c r="FW24532" s="128"/>
      <c r="FX24532" s="128"/>
      <c r="FY24532" s="129"/>
      <c r="GA24532" s="128"/>
    </row>
    <row r="24533" spans="179:183" x14ac:dyDescent="0.35">
      <c r="FW24533" s="128"/>
      <c r="FX24533" s="128"/>
      <c r="FY24533" s="129"/>
      <c r="GA24533" s="128"/>
    </row>
    <row r="24534" spans="179:183" x14ac:dyDescent="0.35">
      <c r="FW24534" s="128"/>
      <c r="FX24534" s="128"/>
      <c r="FY24534" s="129"/>
      <c r="GA24534" s="128"/>
    </row>
    <row r="24535" spans="179:183" x14ac:dyDescent="0.35">
      <c r="FW24535" s="128"/>
      <c r="FX24535" s="128"/>
      <c r="FY24535" s="129"/>
      <c r="GA24535" s="128"/>
    </row>
    <row r="24536" spans="179:183" x14ac:dyDescent="0.35">
      <c r="FW24536" s="128"/>
      <c r="FX24536" s="128"/>
      <c r="FY24536" s="129"/>
      <c r="GA24536" s="128"/>
    </row>
    <row r="24537" spans="179:183" x14ac:dyDescent="0.35">
      <c r="FW24537" s="128"/>
      <c r="FX24537" s="128"/>
      <c r="FY24537" s="129"/>
      <c r="GA24537" s="128"/>
    </row>
    <row r="24538" spans="179:183" x14ac:dyDescent="0.35">
      <c r="FW24538" s="128"/>
      <c r="FX24538" s="128"/>
      <c r="FY24538" s="129"/>
      <c r="GA24538" s="128"/>
    </row>
    <row r="24539" spans="179:183" x14ac:dyDescent="0.35">
      <c r="FW24539" s="128"/>
      <c r="FX24539" s="128"/>
      <c r="FY24539" s="129"/>
      <c r="GA24539" s="128"/>
    </row>
    <row r="24540" spans="179:183" x14ac:dyDescent="0.35">
      <c r="FW24540" s="128"/>
      <c r="FX24540" s="128"/>
      <c r="FY24540" s="129"/>
      <c r="GA24540" s="128"/>
    </row>
    <row r="24541" spans="179:183" x14ac:dyDescent="0.35">
      <c r="FW24541" s="128"/>
      <c r="FX24541" s="128"/>
      <c r="FY24541" s="129"/>
      <c r="GA24541" s="128"/>
    </row>
    <row r="24542" spans="179:183" x14ac:dyDescent="0.35">
      <c r="FW24542" s="128"/>
      <c r="FX24542" s="128"/>
      <c r="FY24542" s="129"/>
      <c r="GA24542" s="128"/>
    </row>
    <row r="24543" spans="179:183" x14ac:dyDescent="0.35">
      <c r="FW24543" s="128"/>
      <c r="FX24543" s="128"/>
      <c r="FY24543" s="129"/>
      <c r="GA24543" s="128"/>
    </row>
    <row r="24544" spans="179:183" x14ac:dyDescent="0.35">
      <c r="FW24544" s="128"/>
      <c r="FX24544" s="128"/>
      <c r="FY24544" s="129"/>
      <c r="GA24544" s="128"/>
    </row>
    <row r="24545" spans="179:183" x14ac:dyDescent="0.35">
      <c r="FW24545" s="128"/>
      <c r="FX24545" s="128"/>
      <c r="FY24545" s="129"/>
      <c r="GA24545" s="128"/>
    </row>
    <row r="24546" spans="179:183" x14ac:dyDescent="0.35">
      <c r="FW24546" s="128"/>
      <c r="FX24546" s="128"/>
      <c r="FY24546" s="129"/>
      <c r="GA24546" s="128"/>
    </row>
    <row r="24547" spans="179:183" x14ac:dyDescent="0.35">
      <c r="FW24547" s="128"/>
      <c r="FX24547" s="128"/>
      <c r="FY24547" s="129"/>
      <c r="GA24547" s="128"/>
    </row>
    <row r="24548" spans="179:183" x14ac:dyDescent="0.35">
      <c r="FW24548" s="128"/>
      <c r="FX24548" s="128"/>
      <c r="FY24548" s="129"/>
      <c r="GA24548" s="128"/>
    </row>
    <row r="24549" spans="179:183" x14ac:dyDescent="0.35">
      <c r="FW24549" s="128"/>
      <c r="FX24549" s="128"/>
      <c r="FY24549" s="129"/>
      <c r="GA24549" s="128"/>
    </row>
    <row r="24550" spans="179:183" x14ac:dyDescent="0.35">
      <c r="FW24550" s="128"/>
      <c r="FX24550" s="128"/>
      <c r="FY24550" s="129"/>
      <c r="GA24550" s="128"/>
    </row>
    <row r="24551" spans="179:183" x14ac:dyDescent="0.35">
      <c r="FW24551" s="128"/>
      <c r="FX24551" s="128"/>
      <c r="FY24551" s="129"/>
      <c r="GA24551" s="128"/>
    </row>
    <row r="24552" spans="179:183" x14ac:dyDescent="0.35">
      <c r="FW24552" s="128"/>
      <c r="FX24552" s="128"/>
      <c r="FY24552" s="129"/>
      <c r="GA24552" s="128"/>
    </row>
    <row r="24553" spans="179:183" x14ac:dyDescent="0.35">
      <c r="FW24553" s="128"/>
      <c r="FX24553" s="128"/>
      <c r="FY24553" s="129"/>
      <c r="GA24553" s="128"/>
    </row>
    <row r="24554" spans="179:183" x14ac:dyDescent="0.35">
      <c r="FW24554" s="128"/>
      <c r="FX24554" s="128"/>
      <c r="FY24554" s="129"/>
      <c r="GA24554" s="128"/>
    </row>
    <row r="24555" spans="179:183" x14ac:dyDescent="0.35">
      <c r="FW24555" s="128"/>
      <c r="FX24555" s="128"/>
      <c r="FY24555" s="129"/>
      <c r="GA24555" s="128"/>
    </row>
    <row r="24556" spans="179:183" x14ac:dyDescent="0.35">
      <c r="FW24556" s="128"/>
      <c r="FX24556" s="128"/>
      <c r="FY24556" s="129"/>
      <c r="GA24556" s="128"/>
    </row>
    <row r="24557" spans="179:183" x14ac:dyDescent="0.35">
      <c r="FW24557" s="128"/>
      <c r="FX24557" s="128"/>
      <c r="FY24557" s="129"/>
      <c r="GA24557" s="128"/>
    </row>
    <row r="24558" spans="179:183" x14ac:dyDescent="0.35">
      <c r="FW24558" s="128"/>
      <c r="FX24558" s="128"/>
      <c r="FY24558" s="129"/>
      <c r="GA24558" s="128"/>
    </row>
    <row r="24559" spans="179:183" x14ac:dyDescent="0.35">
      <c r="FW24559" s="128"/>
      <c r="FX24559" s="128"/>
      <c r="FY24559" s="129"/>
      <c r="GA24559" s="128"/>
    </row>
    <row r="24560" spans="179:183" x14ac:dyDescent="0.35">
      <c r="FW24560" s="128"/>
      <c r="FX24560" s="128"/>
      <c r="FY24560" s="129"/>
      <c r="GA24560" s="128"/>
    </row>
    <row r="24561" spans="179:183" x14ac:dyDescent="0.35">
      <c r="FW24561" s="128"/>
      <c r="FX24561" s="128"/>
      <c r="FY24561" s="129"/>
      <c r="GA24561" s="128"/>
    </row>
    <row r="24562" spans="179:183" x14ac:dyDescent="0.35">
      <c r="FW24562" s="128"/>
      <c r="FX24562" s="128"/>
      <c r="FY24562" s="129"/>
      <c r="GA24562" s="128"/>
    </row>
    <row r="24563" spans="179:183" x14ac:dyDescent="0.35">
      <c r="FW24563" s="128"/>
      <c r="FX24563" s="128"/>
      <c r="FY24563" s="129"/>
      <c r="GA24563" s="128"/>
    </row>
    <row r="24564" spans="179:183" x14ac:dyDescent="0.35">
      <c r="FW24564" s="128"/>
      <c r="FX24564" s="128"/>
      <c r="FY24564" s="129"/>
      <c r="GA24564" s="128"/>
    </row>
    <row r="24565" spans="179:183" x14ac:dyDescent="0.35">
      <c r="FW24565" s="128"/>
      <c r="FX24565" s="128"/>
      <c r="FY24565" s="129"/>
      <c r="GA24565" s="128"/>
    </row>
    <row r="24566" spans="179:183" x14ac:dyDescent="0.35">
      <c r="FW24566" s="128"/>
      <c r="FX24566" s="128"/>
      <c r="FY24566" s="129"/>
      <c r="GA24566" s="128"/>
    </row>
    <row r="24567" spans="179:183" x14ac:dyDescent="0.35">
      <c r="FW24567" s="128"/>
      <c r="FX24567" s="128"/>
      <c r="FY24567" s="129"/>
      <c r="GA24567" s="128"/>
    </row>
    <row r="24568" spans="179:183" x14ac:dyDescent="0.35">
      <c r="FW24568" s="128"/>
      <c r="FX24568" s="128"/>
      <c r="FY24568" s="129"/>
      <c r="GA24568" s="128"/>
    </row>
    <row r="24569" spans="179:183" x14ac:dyDescent="0.35">
      <c r="FW24569" s="128"/>
      <c r="FX24569" s="128"/>
      <c r="FY24569" s="129"/>
      <c r="GA24569" s="128"/>
    </row>
    <row r="24570" spans="179:183" x14ac:dyDescent="0.35">
      <c r="FW24570" s="128"/>
      <c r="FX24570" s="128"/>
      <c r="FY24570" s="129"/>
      <c r="GA24570" s="128"/>
    </row>
    <row r="24571" spans="179:183" x14ac:dyDescent="0.35">
      <c r="FW24571" s="128"/>
      <c r="FX24571" s="128"/>
      <c r="FY24571" s="129"/>
      <c r="GA24571" s="128"/>
    </row>
    <row r="24572" spans="179:183" x14ac:dyDescent="0.35">
      <c r="FW24572" s="128"/>
      <c r="FX24572" s="128"/>
      <c r="FY24572" s="129"/>
      <c r="GA24572" s="128"/>
    </row>
    <row r="24573" spans="179:183" x14ac:dyDescent="0.35">
      <c r="FW24573" s="128"/>
      <c r="FX24573" s="128"/>
      <c r="FY24573" s="129"/>
      <c r="GA24573" s="128"/>
    </row>
    <row r="24574" spans="179:183" x14ac:dyDescent="0.35">
      <c r="FW24574" s="128"/>
      <c r="FX24574" s="128"/>
      <c r="FY24574" s="129"/>
      <c r="GA24574" s="128"/>
    </row>
    <row r="24575" spans="179:183" x14ac:dyDescent="0.35">
      <c r="FW24575" s="128"/>
      <c r="FX24575" s="128"/>
      <c r="FY24575" s="129"/>
      <c r="GA24575" s="128"/>
    </row>
    <row r="24576" spans="179:183" x14ac:dyDescent="0.35">
      <c r="FW24576" s="128"/>
      <c r="FX24576" s="128"/>
      <c r="FY24576" s="129"/>
      <c r="GA24576" s="128"/>
    </row>
    <row r="24577" spans="179:183" x14ac:dyDescent="0.35">
      <c r="FW24577" s="128"/>
      <c r="FX24577" s="128"/>
      <c r="FY24577" s="129"/>
      <c r="GA24577" s="128"/>
    </row>
    <row r="24578" spans="179:183" x14ac:dyDescent="0.35">
      <c r="FW24578" s="128"/>
      <c r="FX24578" s="128"/>
      <c r="FY24578" s="129"/>
      <c r="GA24578" s="128"/>
    </row>
    <row r="24579" spans="179:183" x14ac:dyDescent="0.35">
      <c r="FW24579" s="128"/>
      <c r="FX24579" s="128"/>
      <c r="FY24579" s="129"/>
      <c r="GA24579" s="128"/>
    </row>
    <row r="24580" spans="179:183" x14ac:dyDescent="0.35">
      <c r="FW24580" s="128"/>
      <c r="FX24580" s="128"/>
      <c r="FY24580" s="129"/>
      <c r="GA24580" s="128"/>
    </row>
    <row r="24581" spans="179:183" x14ac:dyDescent="0.35">
      <c r="FW24581" s="128"/>
      <c r="FX24581" s="128"/>
      <c r="FY24581" s="129"/>
      <c r="GA24581" s="128"/>
    </row>
    <row r="24582" spans="179:183" x14ac:dyDescent="0.35">
      <c r="FW24582" s="128"/>
      <c r="FX24582" s="128"/>
      <c r="FY24582" s="129"/>
      <c r="GA24582" s="128"/>
    </row>
    <row r="24583" spans="179:183" x14ac:dyDescent="0.35">
      <c r="FW24583" s="128"/>
      <c r="FX24583" s="128"/>
      <c r="FY24583" s="129"/>
      <c r="GA24583" s="128"/>
    </row>
    <row r="24584" spans="179:183" x14ac:dyDescent="0.35">
      <c r="FW24584" s="128"/>
      <c r="FX24584" s="128"/>
      <c r="FY24584" s="129"/>
      <c r="GA24584" s="128"/>
    </row>
    <row r="24585" spans="179:183" x14ac:dyDescent="0.35">
      <c r="FW24585" s="128"/>
      <c r="FX24585" s="128"/>
      <c r="FY24585" s="129"/>
      <c r="GA24585" s="128"/>
    </row>
    <row r="24586" spans="179:183" x14ac:dyDescent="0.35">
      <c r="FW24586" s="128"/>
      <c r="FX24586" s="128"/>
      <c r="FY24586" s="129"/>
      <c r="GA24586" s="128"/>
    </row>
    <row r="24587" spans="179:183" x14ac:dyDescent="0.35">
      <c r="FW24587" s="128"/>
      <c r="FX24587" s="128"/>
      <c r="FY24587" s="129"/>
      <c r="GA24587" s="128"/>
    </row>
    <row r="24588" spans="179:183" x14ac:dyDescent="0.35">
      <c r="FW24588" s="128"/>
      <c r="FX24588" s="128"/>
      <c r="FY24588" s="129"/>
      <c r="GA24588" s="128"/>
    </row>
    <row r="24589" spans="179:183" x14ac:dyDescent="0.35">
      <c r="FW24589" s="128"/>
      <c r="FX24589" s="128"/>
      <c r="FY24589" s="129"/>
      <c r="GA24589" s="128"/>
    </row>
    <row r="24590" spans="179:183" x14ac:dyDescent="0.35">
      <c r="FW24590" s="128"/>
      <c r="FX24590" s="128"/>
      <c r="FY24590" s="129"/>
      <c r="GA24590" s="128"/>
    </row>
    <row r="24591" spans="179:183" x14ac:dyDescent="0.35">
      <c r="FW24591" s="128"/>
      <c r="FX24591" s="128"/>
      <c r="FY24591" s="129"/>
      <c r="GA24591" s="128"/>
    </row>
    <row r="24592" spans="179:183" x14ac:dyDescent="0.35">
      <c r="FW24592" s="128"/>
      <c r="FX24592" s="128"/>
      <c r="FY24592" s="129"/>
      <c r="GA24592" s="128"/>
    </row>
    <row r="24593" spans="179:183" x14ac:dyDescent="0.35">
      <c r="FW24593" s="128"/>
      <c r="FX24593" s="128"/>
      <c r="FY24593" s="129"/>
      <c r="GA24593" s="128"/>
    </row>
    <row r="24594" spans="179:183" x14ac:dyDescent="0.35">
      <c r="FW24594" s="128"/>
      <c r="FX24594" s="128"/>
      <c r="FY24594" s="129"/>
      <c r="GA24594" s="128"/>
    </row>
    <row r="24595" spans="179:183" x14ac:dyDescent="0.35">
      <c r="FW24595" s="128"/>
      <c r="FX24595" s="128"/>
      <c r="FY24595" s="129"/>
      <c r="GA24595" s="128"/>
    </row>
    <row r="24596" spans="179:183" x14ac:dyDescent="0.35">
      <c r="FW24596" s="128"/>
      <c r="FX24596" s="128"/>
      <c r="FY24596" s="129"/>
      <c r="GA24596" s="128"/>
    </row>
    <row r="24597" spans="179:183" x14ac:dyDescent="0.35">
      <c r="FW24597" s="128"/>
      <c r="FX24597" s="128"/>
      <c r="FY24597" s="129"/>
      <c r="GA24597" s="128"/>
    </row>
    <row r="24598" spans="179:183" x14ac:dyDescent="0.35">
      <c r="FW24598" s="128"/>
      <c r="FX24598" s="128"/>
      <c r="FY24598" s="129"/>
      <c r="GA24598" s="128"/>
    </row>
    <row r="24599" spans="179:183" x14ac:dyDescent="0.35">
      <c r="FW24599" s="128"/>
      <c r="FX24599" s="128"/>
      <c r="FY24599" s="129"/>
      <c r="GA24599" s="128"/>
    </row>
    <row r="24600" spans="179:183" x14ac:dyDescent="0.35">
      <c r="FW24600" s="128"/>
      <c r="FX24600" s="128"/>
      <c r="FY24600" s="129"/>
      <c r="GA24600" s="128"/>
    </row>
    <row r="24601" spans="179:183" x14ac:dyDescent="0.35">
      <c r="FW24601" s="128"/>
      <c r="FX24601" s="128"/>
      <c r="FY24601" s="129"/>
      <c r="GA24601" s="128"/>
    </row>
    <row r="24602" spans="179:183" x14ac:dyDescent="0.35">
      <c r="FW24602" s="128"/>
      <c r="FX24602" s="128"/>
      <c r="FY24602" s="129"/>
      <c r="GA24602" s="128"/>
    </row>
    <row r="24603" spans="179:183" x14ac:dyDescent="0.35">
      <c r="FW24603" s="128"/>
      <c r="FX24603" s="128"/>
      <c r="FY24603" s="129"/>
      <c r="GA24603" s="128"/>
    </row>
    <row r="24604" spans="179:183" x14ac:dyDescent="0.35">
      <c r="FW24604" s="128"/>
      <c r="FX24604" s="128"/>
      <c r="FY24604" s="129"/>
      <c r="GA24604" s="128"/>
    </row>
    <row r="24605" spans="179:183" x14ac:dyDescent="0.35">
      <c r="FW24605" s="128"/>
      <c r="FX24605" s="128"/>
      <c r="FY24605" s="129"/>
      <c r="GA24605" s="128"/>
    </row>
    <row r="24606" spans="179:183" x14ac:dyDescent="0.35">
      <c r="FW24606" s="128"/>
      <c r="FX24606" s="128"/>
      <c r="FY24606" s="129"/>
      <c r="GA24606" s="128"/>
    </row>
    <row r="24607" spans="179:183" x14ac:dyDescent="0.35">
      <c r="FW24607" s="128"/>
      <c r="FX24607" s="128"/>
      <c r="FY24607" s="129"/>
      <c r="GA24607" s="128"/>
    </row>
    <row r="24608" spans="179:183" x14ac:dyDescent="0.35">
      <c r="FW24608" s="128"/>
      <c r="FX24608" s="128"/>
      <c r="FY24608" s="129"/>
      <c r="GA24608" s="128"/>
    </row>
    <row r="24609" spans="179:183" x14ac:dyDescent="0.35">
      <c r="FW24609" s="128"/>
      <c r="FX24609" s="128"/>
      <c r="FY24609" s="129"/>
      <c r="GA24609" s="128"/>
    </row>
    <row r="24610" spans="179:183" x14ac:dyDescent="0.35">
      <c r="FW24610" s="128"/>
      <c r="FX24610" s="128"/>
      <c r="FY24610" s="129"/>
      <c r="GA24610" s="128"/>
    </row>
    <row r="24611" spans="179:183" x14ac:dyDescent="0.35">
      <c r="FW24611" s="128"/>
      <c r="FX24611" s="128"/>
      <c r="FY24611" s="129"/>
      <c r="GA24611" s="128"/>
    </row>
    <row r="24612" spans="179:183" x14ac:dyDescent="0.35">
      <c r="FW24612" s="128"/>
      <c r="FX24612" s="128"/>
      <c r="FY24612" s="129"/>
      <c r="GA24612" s="128"/>
    </row>
    <row r="24613" spans="179:183" x14ac:dyDescent="0.35">
      <c r="FW24613" s="128"/>
      <c r="FX24613" s="128"/>
      <c r="FY24613" s="129"/>
      <c r="GA24613" s="128"/>
    </row>
    <row r="24614" spans="179:183" x14ac:dyDescent="0.35">
      <c r="FW24614" s="128"/>
      <c r="FX24614" s="128"/>
      <c r="FY24614" s="129"/>
      <c r="GA24614" s="128"/>
    </row>
    <row r="24615" spans="179:183" x14ac:dyDescent="0.35">
      <c r="FW24615" s="128"/>
      <c r="FX24615" s="128"/>
      <c r="FY24615" s="129"/>
      <c r="GA24615" s="128"/>
    </row>
    <row r="24616" spans="179:183" x14ac:dyDescent="0.35">
      <c r="FW24616" s="128"/>
      <c r="FX24616" s="128"/>
      <c r="FY24616" s="129"/>
      <c r="GA24616" s="128"/>
    </row>
    <row r="24617" spans="179:183" x14ac:dyDescent="0.35">
      <c r="FW24617" s="128"/>
      <c r="FX24617" s="128"/>
      <c r="FY24617" s="129"/>
      <c r="GA24617" s="128"/>
    </row>
    <row r="24618" spans="179:183" x14ac:dyDescent="0.35">
      <c r="FW24618" s="128"/>
      <c r="FX24618" s="128"/>
      <c r="FY24618" s="129"/>
      <c r="GA24618" s="128"/>
    </row>
    <row r="24619" spans="179:183" x14ac:dyDescent="0.35">
      <c r="FW24619" s="128"/>
      <c r="FX24619" s="128"/>
      <c r="FY24619" s="129"/>
      <c r="GA24619" s="128"/>
    </row>
    <row r="24620" spans="179:183" x14ac:dyDescent="0.35">
      <c r="FW24620" s="128"/>
      <c r="FX24620" s="128"/>
      <c r="FY24620" s="129"/>
      <c r="GA24620" s="128"/>
    </row>
    <row r="24621" spans="179:183" x14ac:dyDescent="0.35">
      <c r="FW24621" s="128"/>
      <c r="FX24621" s="128"/>
      <c r="FY24621" s="129"/>
      <c r="GA24621" s="128"/>
    </row>
    <row r="24622" spans="179:183" x14ac:dyDescent="0.35">
      <c r="FW24622" s="128"/>
      <c r="FX24622" s="128"/>
      <c r="FY24622" s="129"/>
      <c r="GA24622" s="128"/>
    </row>
    <row r="24623" spans="179:183" x14ac:dyDescent="0.35">
      <c r="FW24623" s="128"/>
      <c r="FX24623" s="128"/>
      <c r="FY24623" s="129"/>
      <c r="GA24623" s="128"/>
    </row>
    <row r="24624" spans="179:183" x14ac:dyDescent="0.35">
      <c r="FW24624" s="128"/>
      <c r="FX24624" s="128"/>
      <c r="FY24624" s="129"/>
      <c r="GA24624" s="128"/>
    </row>
    <row r="24625" spans="179:183" x14ac:dyDescent="0.35">
      <c r="FW24625" s="128"/>
      <c r="FX24625" s="128"/>
      <c r="FY24625" s="129"/>
      <c r="GA24625" s="128"/>
    </row>
    <row r="24626" spans="179:183" x14ac:dyDescent="0.35">
      <c r="FW24626" s="128"/>
      <c r="FX24626" s="128"/>
      <c r="FY24626" s="129"/>
      <c r="GA24626" s="128"/>
    </row>
    <row r="24627" spans="179:183" x14ac:dyDescent="0.35">
      <c r="FW24627" s="128"/>
      <c r="FX24627" s="128"/>
      <c r="FY24627" s="129"/>
      <c r="GA24627" s="128"/>
    </row>
    <row r="24628" spans="179:183" x14ac:dyDescent="0.35">
      <c r="FW24628" s="128"/>
      <c r="FX24628" s="128"/>
      <c r="FY24628" s="129"/>
      <c r="GA24628" s="128"/>
    </row>
    <row r="24629" spans="179:183" x14ac:dyDescent="0.35">
      <c r="FW24629" s="128"/>
      <c r="FX24629" s="128"/>
      <c r="FY24629" s="129"/>
      <c r="GA24629" s="128"/>
    </row>
    <row r="24630" spans="179:183" x14ac:dyDescent="0.35">
      <c r="FW24630" s="128"/>
      <c r="FX24630" s="128"/>
      <c r="FY24630" s="129"/>
      <c r="GA24630" s="128"/>
    </row>
    <row r="24631" spans="179:183" x14ac:dyDescent="0.35">
      <c r="FW24631" s="128"/>
      <c r="FX24631" s="128"/>
      <c r="FY24631" s="129"/>
      <c r="GA24631" s="128"/>
    </row>
    <row r="24632" spans="179:183" x14ac:dyDescent="0.35">
      <c r="FW24632" s="128"/>
      <c r="FX24632" s="128"/>
      <c r="FY24632" s="129"/>
      <c r="GA24632" s="128"/>
    </row>
    <row r="24633" spans="179:183" x14ac:dyDescent="0.35">
      <c r="FW24633" s="128"/>
      <c r="FX24633" s="128"/>
      <c r="FY24633" s="129"/>
      <c r="GA24633" s="128"/>
    </row>
    <row r="24634" spans="179:183" x14ac:dyDescent="0.35">
      <c r="FW24634" s="128"/>
      <c r="FX24634" s="128"/>
      <c r="FY24634" s="129"/>
      <c r="GA24634" s="128"/>
    </row>
    <row r="24635" spans="179:183" x14ac:dyDescent="0.35">
      <c r="FW24635" s="128"/>
      <c r="FX24635" s="128"/>
      <c r="FY24635" s="129"/>
      <c r="GA24635" s="128"/>
    </row>
    <row r="24636" spans="179:183" x14ac:dyDescent="0.35">
      <c r="FW24636" s="128"/>
      <c r="FX24636" s="128"/>
      <c r="FY24636" s="129"/>
      <c r="GA24636" s="128"/>
    </row>
    <row r="24637" spans="179:183" x14ac:dyDescent="0.35">
      <c r="FW24637" s="128"/>
      <c r="FX24637" s="128"/>
      <c r="FY24637" s="129"/>
      <c r="GA24637" s="128"/>
    </row>
    <row r="24638" spans="179:183" x14ac:dyDescent="0.35">
      <c r="FW24638" s="128"/>
      <c r="FX24638" s="128"/>
      <c r="FY24638" s="129"/>
      <c r="GA24638" s="128"/>
    </row>
    <row r="24639" spans="179:183" x14ac:dyDescent="0.35">
      <c r="FW24639" s="128"/>
      <c r="FX24639" s="128"/>
      <c r="FY24639" s="129"/>
      <c r="GA24639" s="128"/>
    </row>
    <row r="24640" spans="179:183" x14ac:dyDescent="0.35">
      <c r="FW24640" s="128"/>
      <c r="FX24640" s="128"/>
      <c r="FY24640" s="129"/>
      <c r="GA24640" s="128"/>
    </row>
    <row r="24641" spans="179:183" x14ac:dyDescent="0.35">
      <c r="FW24641" s="128"/>
      <c r="FX24641" s="128"/>
      <c r="FY24641" s="129"/>
      <c r="GA24641" s="128"/>
    </row>
    <row r="24642" spans="179:183" x14ac:dyDescent="0.35">
      <c r="FW24642" s="128"/>
      <c r="FX24642" s="128"/>
      <c r="FY24642" s="129"/>
      <c r="GA24642" s="128"/>
    </row>
    <row r="24643" spans="179:183" x14ac:dyDescent="0.35">
      <c r="FW24643" s="128"/>
      <c r="FX24643" s="128"/>
      <c r="FY24643" s="129"/>
      <c r="GA24643" s="128"/>
    </row>
    <row r="24644" spans="179:183" x14ac:dyDescent="0.35">
      <c r="FW24644" s="128"/>
      <c r="FX24644" s="128"/>
      <c r="FY24644" s="129"/>
      <c r="GA24644" s="128"/>
    </row>
    <row r="24645" spans="179:183" x14ac:dyDescent="0.35">
      <c r="FW24645" s="128"/>
      <c r="FX24645" s="128"/>
      <c r="FY24645" s="129"/>
      <c r="GA24645" s="128"/>
    </row>
    <row r="24646" spans="179:183" x14ac:dyDescent="0.35">
      <c r="FW24646" s="128"/>
      <c r="FX24646" s="128"/>
      <c r="FY24646" s="129"/>
      <c r="GA24646" s="128"/>
    </row>
    <row r="24647" spans="179:183" x14ac:dyDescent="0.35">
      <c r="FW24647" s="128"/>
      <c r="FX24647" s="128"/>
      <c r="FY24647" s="129"/>
      <c r="GA24647" s="128"/>
    </row>
    <row r="24648" spans="179:183" x14ac:dyDescent="0.35">
      <c r="FW24648" s="128"/>
      <c r="FX24648" s="128"/>
      <c r="FY24648" s="129"/>
      <c r="GA24648" s="128"/>
    </row>
    <row r="24649" spans="179:183" x14ac:dyDescent="0.35">
      <c r="FW24649" s="128"/>
      <c r="FX24649" s="128"/>
      <c r="FY24649" s="129"/>
      <c r="GA24649" s="128"/>
    </row>
    <row r="24650" spans="179:183" x14ac:dyDescent="0.35">
      <c r="FW24650" s="128"/>
      <c r="FX24650" s="128"/>
      <c r="FY24650" s="129"/>
      <c r="GA24650" s="128"/>
    </row>
    <row r="24651" spans="179:183" x14ac:dyDescent="0.35">
      <c r="FW24651" s="128"/>
      <c r="FX24651" s="128"/>
      <c r="FY24651" s="129"/>
      <c r="GA24651" s="128"/>
    </row>
    <row r="24652" spans="179:183" x14ac:dyDescent="0.35">
      <c r="FW24652" s="128"/>
      <c r="FX24652" s="128"/>
      <c r="FY24652" s="129"/>
      <c r="GA24652" s="128"/>
    </row>
    <row r="24653" spans="179:183" x14ac:dyDescent="0.35">
      <c r="FW24653" s="128"/>
      <c r="FX24653" s="128"/>
      <c r="FY24653" s="129"/>
      <c r="GA24653" s="128"/>
    </row>
    <row r="24654" spans="179:183" x14ac:dyDescent="0.35">
      <c r="FW24654" s="128"/>
      <c r="FX24654" s="128"/>
      <c r="FY24654" s="129"/>
      <c r="GA24654" s="128"/>
    </row>
    <row r="24655" spans="179:183" x14ac:dyDescent="0.35">
      <c r="FW24655" s="128"/>
      <c r="FX24655" s="128"/>
      <c r="FY24655" s="129"/>
      <c r="GA24655" s="128"/>
    </row>
    <row r="24656" spans="179:183" x14ac:dyDescent="0.35">
      <c r="FW24656" s="128"/>
      <c r="FX24656" s="128"/>
      <c r="FY24656" s="129"/>
      <c r="GA24656" s="128"/>
    </row>
    <row r="24657" spans="179:183" x14ac:dyDescent="0.35">
      <c r="FW24657" s="128"/>
      <c r="FX24657" s="128"/>
      <c r="FY24657" s="129"/>
      <c r="GA24657" s="128"/>
    </row>
    <row r="24658" spans="179:183" x14ac:dyDescent="0.35">
      <c r="FW24658" s="128"/>
      <c r="FX24658" s="128"/>
      <c r="FY24658" s="129"/>
      <c r="GA24658" s="128"/>
    </row>
    <row r="24659" spans="179:183" x14ac:dyDescent="0.35">
      <c r="FW24659" s="128"/>
      <c r="FX24659" s="128"/>
      <c r="FY24659" s="129"/>
      <c r="GA24659" s="128"/>
    </row>
    <row r="24660" spans="179:183" x14ac:dyDescent="0.35">
      <c r="FW24660" s="128"/>
      <c r="FX24660" s="128"/>
      <c r="FY24660" s="129"/>
      <c r="GA24660" s="128"/>
    </row>
    <row r="24661" spans="179:183" x14ac:dyDescent="0.35">
      <c r="FW24661" s="128"/>
      <c r="FX24661" s="128"/>
      <c r="FY24661" s="129"/>
      <c r="GA24661" s="128"/>
    </row>
    <row r="24662" spans="179:183" x14ac:dyDescent="0.35">
      <c r="FW24662" s="128"/>
      <c r="FX24662" s="128"/>
      <c r="FY24662" s="129"/>
      <c r="GA24662" s="128"/>
    </row>
    <row r="24663" spans="179:183" x14ac:dyDescent="0.35">
      <c r="FW24663" s="128"/>
      <c r="FX24663" s="128"/>
      <c r="FY24663" s="129"/>
      <c r="GA24663" s="128"/>
    </row>
    <row r="24664" spans="179:183" x14ac:dyDescent="0.35">
      <c r="FW24664" s="128"/>
      <c r="FX24664" s="128"/>
      <c r="FY24664" s="129"/>
      <c r="GA24664" s="128"/>
    </row>
    <row r="24665" spans="179:183" x14ac:dyDescent="0.35">
      <c r="FW24665" s="128"/>
      <c r="FX24665" s="128"/>
      <c r="FY24665" s="129"/>
      <c r="GA24665" s="128"/>
    </row>
    <row r="24666" spans="179:183" x14ac:dyDescent="0.35">
      <c r="FW24666" s="128"/>
      <c r="FX24666" s="128"/>
      <c r="FY24666" s="129"/>
      <c r="GA24666" s="128"/>
    </row>
    <row r="24667" spans="179:183" x14ac:dyDescent="0.35">
      <c r="FW24667" s="128"/>
      <c r="FX24667" s="128"/>
      <c r="FY24667" s="129"/>
      <c r="GA24667" s="128"/>
    </row>
    <row r="24668" spans="179:183" x14ac:dyDescent="0.35">
      <c r="FW24668" s="128"/>
      <c r="FX24668" s="128"/>
      <c r="FY24668" s="129"/>
      <c r="GA24668" s="128"/>
    </row>
    <row r="24669" spans="179:183" x14ac:dyDescent="0.35">
      <c r="FW24669" s="128"/>
      <c r="FX24669" s="128"/>
      <c r="FY24669" s="129"/>
      <c r="GA24669" s="128"/>
    </row>
    <row r="24670" spans="179:183" x14ac:dyDescent="0.35">
      <c r="FW24670" s="128"/>
      <c r="FX24670" s="128"/>
      <c r="FY24670" s="129"/>
      <c r="GA24670" s="128"/>
    </row>
    <row r="24671" spans="179:183" x14ac:dyDescent="0.35">
      <c r="FW24671" s="128"/>
      <c r="FX24671" s="128"/>
      <c r="FY24671" s="129"/>
      <c r="GA24671" s="128"/>
    </row>
    <row r="24672" spans="179:183" x14ac:dyDescent="0.35">
      <c r="FW24672" s="128"/>
      <c r="FX24672" s="128"/>
      <c r="FY24672" s="129"/>
      <c r="GA24672" s="128"/>
    </row>
    <row r="24673" spans="179:183" x14ac:dyDescent="0.35">
      <c r="FW24673" s="128"/>
      <c r="FX24673" s="128"/>
      <c r="FY24673" s="129"/>
      <c r="GA24673" s="128"/>
    </row>
    <row r="24674" spans="179:183" x14ac:dyDescent="0.35">
      <c r="FW24674" s="128"/>
      <c r="FX24674" s="128"/>
      <c r="FY24674" s="129"/>
      <c r="GA24674" s="128"/>
    </row>
    <row r="24675" spans="179:183" x14ac:dyDescent="0.35">
      <c r="FW24675" s="128"/>
      <c r="FX24675" s="128"/>
      <c r="FY24675" s="129"/>
      <c r="GA24675" s="128"/>
    </row>
    <row r="24676" spans="179:183" x14ac:dyDescent="0.35">
      <c r="FW24676" s="128"/>
      <c r="FX24676" s="128"/>
      <c r="FY24676" s="129"/>
      <c r="GA24676" s="128"/>
    </row>
    <row r="24677" spans="179:183" x14ac:dyDescent="0.35">
      <c r="FW24677" s="128"/>
      <c r="FX24677" s="128"/>
      <c r="FY24677" s="129"/>
      <c r="GA24677" s="128"/>
    </row>
    <row r="24678" spans="179:183" x14ac:dyDescent="0.35">
      <c r="FW24678" s="128"/>
      <c r="FX24678" s="128"/>
      <c r="FY24678" s="129"/>
      <c r="GA24678" s="128"/>
    </row>
    <row r="24679" spans="179:183" x14ac:dyDescent="0.35">
      <c r="FW24679" s="128"/>
      <c r="FX24679" s="128"/>
      <c r="FY24679" s="129"/>
      <c r="GA24679" s="128"/>
    </row>
    <row r="24680" spans="179:183" x14ac:dyDescent="0.35">
      <c r="FW24680" s="128"/>
      <c r="FX24680" s="128"/>
      <c r="FY24680" s="129"/>
      <c r="GA24680" s="128"/>
    </row>
    <row r="24681" spans="179:183" x14ac:dyDescent="0.35">
      <c r="FW24681" s="128"/>
      <c r="FX24681" s="128"/>
      <c r="FY24681" s="129"/>
      <c r="GA24681" s="128"/>
    </row>
    <row r="24682" spans="179:183" x14ac:dyDescent="0.35">
      <c r="FW24682" s="128"/>
      <c r="FX24682" s="128"/>
      <c r="FY24682" s="129"/>
      <c r="GA24682" s="128"/>
    </row>
    <row r="24683" spans="179:183" x14ac:dyDescent="0.35">
      <c r="FW24683" s="128"/>
      <c r="FX24683" s="128"/>
      <c r="FY24683" s="129"/>
      <c r="GA24683" s="128"/>
    </row>
    <row r="24684" spans="179:183" x14ac:dyDescent="0.35">
      <c r="FW24684" s="128"/>
      <c r="FX24684" s="128"/>
      <c r="FY24684" s="129"/>
      <c r="GA24684" s="128"/>
    </row>
    <row r="24685" spans="179:183" x14ac:dyDescent="0.35">
      <c r="FW24685" s="128"/>
      <c r="FX24685" s="128"/>
      <c r="FY24685" s="129"/>
      <c r="GA24685" s="128"/>
    </row>
    <row r="24686" spans="179:183" x14ac:dyDescent="0.35">
      <c r="FW24686" s="128"/>
      <c r="FX24686" s="128"/>
      <c r="FY24686" s="129"/>
      <c r="GA24686" s="128"/>
    </row>
    <row r="24687" spans="179:183" x14ac:dyDescent="0.35">
      <c r="FW24687" s="128"/>
      <c r="FX24687" s="128"/>
      <c r="FY24687" s="129"/>
      <c r="GA24687" s="128"/>
    </row>
    <row r="24688" spans="179:183" x14ac:dyDescent="0.35">
      <c r="FW24688" s="128"/>
      <c r="FX24688" s="128"/>
      <c r="FY24688" s="129"/>
      <c r="GA24688" s="128"/>
    </row>
    <row r="24689" spans="179:183" x14ac:dyDescent="0.35">
      <c r="FW24689" s="128"/>
      <c r="FX24689" s="128"/>
      <c r="FY24689" s="129"/>
      <c r="GA24689" s="128"/>
    </row>
    <row r="24690" spans="179:183" x14ac:dyDescent="0.35">
      <c r="FW24690" s="128"/>
      <c r="FX24690" s="128"/>
      <c r="FY24690" s="129"/>
      <c r="GA24690" s="128"/>
    </row>
    <row r="24691" spans="179:183" x14ac:dyDescent="0.35">
      <c r="FW24691" s="128"/>
      <c r="FX24691" s="128"/>
      <c r="FY24691" s="129"/>
      <c r="GA24691" s="128"/>
    </row>
    <row r="24692" spans="179:183" x14ac:dyDescent="0.35">
      <c r="FW24692" s="128"/>
      <c r="FX24692" s="128"/>
      <c r="FY24692" s="129"/>
      <c r="GA24692" s="128"/>
    </row>
    <row r="24693" spans="179:183" x14ac:dyDescent="0.35">
      <c r="FW24693" s="128"/>
      <c r="FX24693" s="128"/>
      <c r="FY24693" s="129"/>
      <c r="GA24693" s="128"/>
    </row>
    <row r="24694" spans="179:183" x14ac:dyDescent="0.35">
      <c r="FW24694" s="128"/>
      <c r="FX24694" s="128"/>
      <c r="FY24694" s="129"/>
      <c r="GA24694" s="128"/>
    </row>
    <row r="24695" spans="179:183" x14ac:dyDescent="0.35">
      <c r="FW24695" s="128"/>
      <c r="FX24695" s="128"/>
      <c r="FY24695" s="129"/>
      <c r="GA24695" s="128"/>
    </row>
    <row r="24696" spans="179:183" x14ac:dyDescent="0.35">
      <c r="FW24696" s="128"/>
      <c r="FX24696" s="128"/>
      <c r="FY24696" s="129"/>
      <c r="GA24696" s="128"/>
    </row>
    <row r="24697" spans="179:183" x14ac:dyDescent="0.35">
      <c r="FW24697" s="128"/>
      <c r="FX24697" s="128"/>
      <c r="FY24697" s="129"/>
      <c r="GA24697" s="128"/>
    </row>
    <row r="24698" spans="179:183" x14ac:dyDescent="0.35">
      <c r="FW24698" s="128"/>
      <c r="FX24698" s="128"/>
      <c r="FY24698" s="129"/>
      <c r="GA24698" s="128"/>
    </row>
    <row r="24699" spans="179:183" x14ac:dyDescent="0.35">
      <c r="FW24699" s="128"/>
      <c r="FX24699" s="128"/>
      <c r="FY24699" s="129"/>
      <c r="GA24699" s="128"/>
    </row>
    <row r="24700" spans="179:183" x14ac:dyDescent="0.35">
      <c r="FW24700" s="128"/>
      <c r="FX24700" s="128"/>
      <c r="FY24700" s="129"/>
      <c r="GA24700" s="128"/>
    </row>
    <row r="24701" spans="179:183" x14ac:dyDescent="0.35">
      <c r="FW24701" s="128"/>
      <c r="FX24701" s="128"/>
      <c r="FY24701" s="129"/>
      <c r="GA24701" s="128"/>
    </row>
    <row r="24702" spans="179:183" x14ac:dyDescent="0.35">
      <c r="FW24702" s="128"/>
      <c r="FX24702" s="128"/>
      <c r="FY24702" s="129"/>
      <c r="GA24702" s="128"/>
    </row>
    <row r="24703" spans="179:183" x14ac:dyDescent="0.35">
      <c r="FW24703" s="128"/>
      <c r="FX24703" s="128"/>
      <c r="FY24703" s="129"/>
      <c r="GA24703" s="128"/>
    </row>
    <row r="24704" spans="179:183" x14ac:dyDescent="0.35">
      <c r="FW24704" s="128"/>
      <c r="FX24704" s="128"/>
      <c r="FY24704" s="129"/>
      <c r="GA24704" s="128"/>
    </row>
    <row r="24705" spans="179:183" x14ac:dyDescent="0.35">
      <c r="FW24705" s="128"/>
      <c r="FX24705" s="128"/>
      <c r="FY24705" s="129"/>
      <c r="GA24705" s="128"/>
    </row>
    <row r="24706" spans="179:183" x14ac:dyDescent="0.35">
      <c r="FW24706" s="128"/>
      <c r="FX24706" s="128"/>
      <c r="FY24706" s="129"/>
      <c r="GA24706" s="128"/>
    </row>
    <row r="24707" spans="179:183" x14ac:dyDescent="0.35">
      <c r="FW24707" s="128"/>
      <c r="FX24707" s="128"/>
      <c r="FY24707" s="129"/>
      <c r="GA24707" s="128"/>
    </row>
    <row r="24708" spans="179:183" x14ac:dyDescent="0.35">
      <c r="FW24708" s="128"/>
      <c r="FX24708" s="128"/>
      <c r="FY24708" s="129"/>
      <c r="GA24708" s="128"/>
    </row>
    <row r="24709" spans="179:183" x14ac:dyDescent="0.35">
      <c r="FW24709" s="128"/>
      <c r="FX24709" s="128"/>
      <c r="FY24709" s="129"/>
      <c r="GA24709" s="128"/>
    </row>
    <row r="24710" spans="179:183" x14ac:dyDescent="0.35">
      <c r="FW24710" s="128"/>
      <c r="FX24710" s="128"/>
      <c r="FY24710" s="129"/>
      <c r="GA24710" s="128"/>
    </row>
    <row r="24711" spans="179:183" x14ac:dyDescent="0.35">
      <c r="FW24711" s="128"/>
      <c r="FX24711" s="128"/>
      <c r="FY24711" s="129"/>
      <c r="GA24711" s="128"/>
    </row>
    <row r="24712" spans="179:183" x14ac:dyDescent="0.35">
      <c r="FW24712" s="128"/>
      <c r="FX24712" s="128"/>
      <c r="FY24712" s="129"/>
      <c r="GA24712" s="128"/>
    </row>
    <row r="24713" spans="179:183" x14ac:dyDescent="0.35">
      <c r="FW24713" s="128"/>
      <c r="FX24713" s="128"/>
      <c r="FY24713" s="129"/>
      <c r="GA24713" s="128"/>
    </row>
    <row r="24714" spans="179:183" x14ac:dyDescent="0.35">
      <c r="FW24714" s="128"/>
      <c r="FX24714" s="128"/>
      <c r="FY24714" s="129"/>
      <c r="GA24714" s="128"/>
    </row>
    <row r="24715" spans="179:183" x14ac:dyDescent="0.35">
      <c r="FW24715" s="128"/>
      <c r="FX24715" s="128"/>
      <c r="FY24715" s="129"/>
      <c r="GA24715" s="128"/>
    </row>
    <row r="24716" spans="179:183" x14ac:dyDescent="0.35">
      <c r="FW24716" s="128"/>
      <c r="FX24716" s="128"/>
      <c r="FY24716" s="129"/>
      <c r="GA24716" s="128"/>
    </row>
    <row r="24717" spans="179:183" x14ac:dyDescent="0.35">
      <c r="FW24717" s="128"/>
      <c r="FX24717" s="128"/>
      <c r="FY24717" s="129"/>
      <c r="GA24717" s="128"/>
    </row>
    <row r="24718" spans="179:183" x14ac:dyDescent="0.35">
      <c r="FW24718" s="128"/>
      <c r="FX24718" s="128"/>
      <c r="FY24718" s="129"/>
      <c r="GA24718" s="128"/>
    </row>
    <row r="24719" spans="179:183" x14ac:dyDescent="0.35">
      <c r="FW24719" s="128"/>
      <c r="FX24719" s="128"/>
      <c r="FY24719" s="129"/>
      <c r="GA24719" s="128"/>
    </row>
    <row r="24720" spans="179:183" x14ac:dyDescent="0.35">
      <c r="FW24720" s="128"/>
      <c r="FX24720" s="128"/>
      <c r="FY24720" s="129"/>
      <c r="GA24720" s="128"/>
    </row>
    <row r="24721" spans="179:183" x14ac:dyDescent="0.35">
      <c r="FW24721" s="128"/>
      <c r="FX24721" s="128"/>
      <c r="FY24721" s="129"/>
      <c r="GA24721" s="128"/>
    </row>
    <row r="24722" spans="179:183" x14ac:dyDescent="0.35">
      <c r="FW24722" s="128"/>
      <c r="FX24722" s="128"/>
      <c r="FY24722" s="129"/>
      <c r="GA24722" s="128"/>
    </row>
    <row r="24723" spans="179:183" x14ac:dyDescent="0.35">
      <c r="FW24723" s="128"/>
      <c r="FX24723" s="128"/>
      <c r="FY24723" s="129"/>
      <c r="GA24723" s="128"/>
    </row>
    <row r="24724" spans="179:183" x14ac:dyDescent="0.35">
      <c r="FW24724" s="128"/>
      <c r="FX24724" s="128"/>
      <c r="FY24724" s="129"/>
      <c r="GA24724" s="128"/>
    </row>
    <row r="24725" spans="179:183" x14ac:dyDescent="0.35">
      <c r="FW24725" s="128"/>
      <c r="FX24725" s="128"/>
      <c r="FY24725" s="129"/>
      <c r="GA24725" s="128"/>
    </row>
    <row r="24726" spans="179:183" x14ac:dyDescent="0.35">
      <c r="FW24726" s="128"/>
      <c r="FX24726" s="128"/>
      <c r="FY24726" s="129"/>
      <c r="GA24726" s="128"/>
    </row>
    <row r="24727" spans="179:183" x14ac:dyDescent="0.35">
      <c r="FW24727" s="128"/>
      <c r="FX24727" s="128"/>
      <c r="FY24727" s="129"/>
      <c r="GA24727" s="128"/>
    </row>
    <row r="24728" spans="179:183" x14ac:dyDescent="0.35">
      <c r="FW24728" s="128"/>
      <c r="FX24728" s="128"/>
      <c r="FY24728" s="129"/>
      <c r="GA24728" s="128"/>
    </row>
    <row r="24729" spans="179:183" x14ac:dyDescent="0.35">
      <c r="FW24729" s="128"/>
      <c r="FX24729" s="128"/>
      <c r="FY24729" s="129"/>
      <c r="GA24729" s="128"/>
    </row>
    <row r="24730" spans="179:183" x14ac:dyDescent="0.35">
      <c r="FW24730" s="128"/>
      <c r="FX24730" s="128"/>
      <c r="FY24730" s="129"/>
      <c r="GA24730" s="128"/>
    </row>
    <row r="24731" spans="179:183" x14ac:dyDescent="0.35">
      <c r="FW24731" s="128"/>
      <c r="FX24731" s="128"/>
      <c r="FY24731" s="129"/>
      <c r="GA24731" s="128"/>
    </row>
    <row r="24732" spans="179:183" x14ac:dyDescent="0.35">
      <c r="FW24732" s="128"/>
      <c r="FX24732" s="128"/>
      <c r="FY24732" s="129"/>
      <c r="GA24732" s="128"/>
    </row>
    <row r="24733" spans="179:183" x14ac:dyDescent="0.35">
      <c r="FW24733" s="128"/>
      <c r="FX24733" s="128"/>
      <c r="FY24733" s="129"/>
      <c r="GA24733" s="128"/>
    </row>
    <row r="24734" spans="179:183" x14ac:dyDescent="0.35">
      <c r="FW24734" s="128"/>
      <c r="FX24734" s="128"/>
      <c r="FY24734" s="129"/>
      <c r="GA24734" s="128"/>
    </row>
    <row r="24735" spans="179:183" x14ac:dyDescent="0.35">
      <c r="FW24735" s="128"/>
      <c r="FX24735" s="128"/>
      <c r="FY24735" s="129"/>
      <c r="GA24735" s="128"/>
    </row>
    <row r="24736" spans="179:183" x14ac:dyDescent="0.35">
      <c r="FW24736" s="128"/>
      <c r="FX24736" s="128"/>
      <c r="FY24736" s="129"/>
      <c r="GA24736" s="128"/>
    </row>
    <row r="24737" spans="179:183" x14ac:dyDescent="0.35">
      <c r="FW24737" s="128"/>
      <c r="FX24737" s="128"/>
      <c r="FY24737" s="129"/>
      <c r="GA24737" s="128"/>
    </row>
    <row r="24738" spans="179:183" x14ac:dyDescent="0.35">
      <c r="FW24738" s="128"/>
      <c r="FX24738" s="128"/>
      <c r="FY24738" s="129"/>
      <c r="GA24738" s="128"/>
    </row>
    <row r="24739" spans="179:183" x14ac:dyDescent="0.35">
      <c r="FW24739" s="128"/>
      <c r="FX24739" s="128"/>
      <c r="FY24739" s="129"/>
      <c r="GA24739" s="128"/>
    </row>
    <row r="24740" spans="179:183" x14ac:dyDescent="0.35">
      <c r="FW24740" s="128"/>
      <c r="FX24740" s="128"/>
      <c r="FY24740" s="129"/>
      <c r="GA24740" s="128"/>
    </row>
    <row r="24741" spans="179:183" x14ac:dyDescent="0.35">
      <c r="FW24741" s="128"/>
      <c r="FX24741" s="128"/>
      <c r="FY24741" s="129"/>
      <c r="GA24741" s="128"/>
    </row>
    <row r="24742" spans="179:183" x14ac:dyDescent="0.35">
      <c r="FW24742" s="128"/>
      <c r="FX24742" s="128"/>
      <c r="FY24742" s="129"/>
      <c r="GA24742" s="128"/>
    </row>
    <row r="24743" spans="179:183" x14ac:dyDescent="0.35">
      <c r="FW24743" s="128"/>
      <c r="FX24743" s="128"/>
      <c r="FY24743" s="129"/>
      <c r="GA24743" s="128"/>
    </row>
    <row r="24744" spans="179:183" x14ac:dyDescent="0.35">
      <c r="FW24744" s="128"/>
      <c r="FX24744" s="128"/>
      <c r="FY24744" s="129"/>
      <c r="GA24744" s="128"/>
    </row>
    <row r="24745" spans="179:183" x14ac:dyDescent="0.35">
      <c r="FW24745" s="128"/>
      <c r="FX24745" s="128"/>
      <c r="FY24745" s="129"/>
      <c r="GA24745" s="128"/>
    </row>
    <row r="24746" spans="179:183" x14ac:dyDescent="0.35">
      <c r="FW24746" s="128"/>
      <c r="FX24746" s="128"/>
      <c r="FY24746" s="129"/>
      <c r="GA24746" s="128"/>
    </row>
    <row r="24747" spans="179:183" x14ac:dyDescent="0.35">
      <c r="FW24747" s="128"/>
      <c r="FX24747" s="128"/>
      <c r="FY24747" s="129"/>
      <c r="GA24747" s="128"/>
    </row>
    <row r="24748" spans="179:183" x14ac:dyDescent="0.35">
      <c r="FW24748" s="128"/>
      <c r="FX24748" s="128"/>
      <c r="FY24748" s="129"/>
      <c r="GA24748" s="128"/>
    </row>
    <row r="24749" spans="179:183" x14ac:dyDescent="0.35">
      <c r="FW24749" s="128"/>
      <c r="FX24749" s="128"/>
      <c r="FY24749" s="129"/>
      <c r="GA24749" s="128"/>
    </row>
    <row r="24750" spans="179:183" x14ac:dyDescent="0.35">
      <c r="FW24750" s="128"/>
      <c r="FX24750" s="128"/>
      <c r="FY24750" s="129"/>
      <c r="GA24750" s="128"/>
    </row>
    <row r="24751" spans="179:183" x14ac:dyDescent="0.35">
      <c r="FW24751" s="128"/>
      <c r="FX24751" s="128"/>
      <c r="FY24751" s="129"/>
      <c r="GA24751" s="128"/>
    </row>
    <row r="24752" spans="179:183" x14ac:dyDescent="0.35">
      <c r="FW24752" s="128"/>
      <c r="FX24752" s="128"/>
      <c r="FY24752" s="129"/>
      <c r="GA24752" s="128"/>
    </row>
    <row r="24753" spans="179:183" x14ac:dyDescent="0.35">
      <c r="FW24753" s="128"/>
      <c r="FX24753" s="128"/>
      <c r="FY24753" s="129"/>
      <c r="GA24753" s="128"/>
    </row>
    <row r="24754" spans="179:183" x14ac:dyDescent="0.35">
      <c r="FW24754" s="128"/>
      <c r="FX24754" s="128"/>
      <c r="FY24754" s="129"/>
      <c r="GA24754" s="128"/>
    </row>
    <row r="24755" spans="179:183" x14ac:dyDescent="0.35">
      <c r="FW24755" s="128"/>
      <c r="FX24755" s="128"/>
      <c r="FY24755" s="129"/>
      <c r="GA24755" s="128"/>
    </row>
    <row r="24756" spans="179:183" x14ac:dyDescent="0.35">
      <c r="FW24756" s="128"/>
      <c r="FX24756" s="128"/>
      <c r="FY24756" s="129"/>
      <c r="GA24756" s="128"/>
    </row>
    <row r="24757" spans="179:183" x14ac:dyDescent="0.35">
      <c r="FW24757" s="128"/>
      <c r="FX24757" s="128"/>
      <c r="FY24757" s="129"/>
      <c r="GA24757" s="128"/>
    </row>
    <row r="24758" spans="179:183" x14ac:dyDescent="0.35">
      <c r="FW24758" s="128"/>
      <c r="FX24758" s="128"/>
      <c r="FY24758" s="129"/>
      <c r="GA24758" s="128"/>
    </row>
    <row r="24759" spans="179:183" x14ac:dyDescent="0.35">
      <c r="FW24759" s="128"/>
      <c r="FX24759" s="128"/>
      <c r="FY24759" s="129"/>
      <c r="GA24759" s="128"/>
    </row>
    <row r="24760" spans="179:183" x14ac:dyDescent="0.35">
      <c r="FW24760" s="128"/>
      <c r="FX24760" s="128"/>
      <c r="FY24760" s="129"/>
      <c r="GA24760" s="128"/>
    </row>
    <row r="24761" spans="179:183" x14ac:dyDescent="0.35">
      <c r="FW24761" s="128"/>
      <c r="FX24761" s="128"/>
      <c r="FY24761" s="129"/>
      <c r="GA24761" s="128"/>
    </row>
    <row r="24762" spans="179:183" x14ac:dyDescent="0.35">
      <c r="FW24762" s="128"/>
      <c r="FX24762" s="128"/>
      <c r="FY24762" s="129"/>
      <c r="GA24762" s="128"/>
    </row>
    <row r="24763" spans="179:183" x14ac:dyDescent="0.35">
      <c r="FW24763" s="128"/>
      <c r="FX24763" s="128"/>
      <c r="FY24763" s="129"/>
      <c r="GA24763" s="128"/>
    </row>
    <row r="24764" spans="179:183" x14ac:dyDescent="0.35">
      <c r="FW24764" s="128"/>
      <c r="FX24764" s="128"/>
      <c r="FY24764" s="129"/>
      <c r="GA24764" s="128"/>
    </row>
    <row r="24765" spans="179:183" x14ac:dyDescent="0.35">
      <c r="FW24765" s="128"/>
      <c r="FX24765" s="128"/>
      <c r="FY24765" s="129"/>
      <c r="GA24765" s="128"/>
    </row>
    <row r="24766" spans="179:183" x14ac:dyDescent="0.35">
      <c r="FW24766" s="128"/>
      <c r="FX24766" s="128"/>
      <c r="FY24766" s="129"/>
      <c r="GA24766" s="128"/>
    </row>
    <row r="24767" spans="179:183" x14ac:dyDescent="0.35">
      <c r="FW24767" s="128"/>
      <c r="FX24767" s="128"/>
      <c r="FY24767" s="129"/>
      <c r="GA24767" s="128"/>
    </row>
    <row r="24768" spans="179:183" x14ac:dyDescent="0.35">
      <c r="FW24768" s="128"/>
      <c r="FX24768" s="128"/>
      <c r="FY24768" s="129"/>
      <c r="GA24768" s="128"/>
    </row>
    <row r="24769" spans="179:183" x14ac:dyDescent="0.35">
      <c r="FW24769" s="128"/>
      <c r="FX24769" s="128"/>
      <c r="FY24769" s="129"/>
      <c r="GA24769" s="128"/>
    </row>
    <row r="24770" spans="179:183" x14ac:dyDescent="0.35">
      <c r="FW24770" s="128"/>
      <c r="FX24770" s="128"/>
      <c r="FY24770" s="129"/>
      <c r="GA24770" s="128"/>
    </row>
    <row r="24771" spans="179:183" x14ac:dyDescent="0.35">
      <c r="FW24771" s="128"/>
      <c r="FX24771" s="128"/>
      <c r="FY24771" s="129"/>
      <c r="GA24771" s="128"/>
    </row>
    <row r="24772" spans="179:183" x14ac:dyDescent="0.35">
      <c r="FW24772" s="128"/>
      <c r="FX24772" s="128"/>
      <c r="FY24772" s="129"/>
      <c r="GA24772" s="128"/>
    </row>
    <row r="24773" spans="179:183" x14ac:dyDescent="0.35">
      <c r="FW24773" s="128"/>
      <c r="FX24773" s="128"/>
      <c r="FY24773" s="129"/>
      <c r="GA24773" s="128"/>
    </row>
    <row r="24774" spans="179:183" x14ac:dyDescent="0.35">
      <c r="FW24774" s="128"/>
      <c r="FX24774" s="128"/>
      <c r="FY24774" s="129"/>
      <c r="GA24774" s="128"/>
    </row>
    <row r="24775" spans="179:183" x14ac:dyDescent="0.35">
      <c r="FW24775" s="128"/>
      <c r="FX24775" s="128"/>
      <c r="FY24775" s="129"/>
      <c r="GA24775" s="128"/>
    </row>
    <row r="24776" spans="179:183" x14ac:dyDescent="0.35">
      <c r="FW24776" s="128"/>
      <c r="FX24776" s="128"/>
      <c r="FY24776" s="129"/>
      <c r="GA24776" s="128"/>
    </row>
    <row r="24777" spans="179:183" x14ac:dyDescent="0.35">
      <c r="FW24777" s="128"/>
      <c r="FX24777" s="128"/>
      <c r="FY24777" s="129"/>
      <c r="GA24777" s="128"/>
    </row>
    <row r="24778" spans="179:183" x14ac:dyDescent="0.35">
      <c r="FW24778" s="128"/>
      <c r="FX24778" s="128"/>
      <c r="FY24778" s="129"/>
      <c r="GA24778" s="128"/>
    </row>
    <row r="24779" spans="179:183" x14ac:dyDescent="0.35">
      <c r="FW24779" s="128"/>
      <c r="FX24779" s="128"/>
      <c r="FY24779" s="129"/>
      <c r="GA24779" s="128"/>
    </row>
    <row r="24780" spans="179:183" x14ac:dyDescent="0.35">
      <c r="FW24780" s="128"/>
      <c r="FX24780" s="128"/>
      <c r="FY24780" s="129"/>
      <c r="GA24780" s="128"/>
    </row>
    <row r="24781" spans="179:183" x14ac:dyDescent="0.35">
      <c r="FW24781" s="128"/>
      <c r="FX24781" s="128"/>
      <c r="FY24781" s="129"/>
      <c r="GA24781" s="128"/>
    </row>
    <row r="24782" spans="179:183" x14ac:dyDescent="0.35">
      <c r="FW24782" s="128"/>
      <c r="FX24782" s="128"/>
      <c r="FY24782" s="129"/>
      <c r="GA24782" s="128"/>
    </row>
    <row r="24783" spans="179:183" x14ac:dyDescent="0.35">
      <c r="FW24783" s="128"/>
      <c r="FX24783" s="128"/>
      <c r="FY24783" s="129"/>
      <c r="GA24783" s="128"/>
    </row>
    <row r="24784" spans="179:183" x14ac:dyDescent="0.35">
      <c r="FW24784" s="128"/>
      <c r="FX24784" s="128"/>
      <c r="FY24784" s="129"/>
      <c r="GA24784" s="128"/>
    </row>
    <row r="24785" spans="179:183" x14ac:dyDescent="0.35">
      <c r="FW24785" s="128"/>
      <c r="FX24785" s="128"/>
      <c r="FY24785" s="129"/>
      <c r="GA24785" s="128"/>
    </row>
    <row r="24786" spans="179:183" x14ac:dyDescent="0.35">
      <c r="FW24786" s="128"/>
      <c r="FX24786" s="128"/>
      <c r="FY24786" s="129"/>
      <c r="GA24786" s="128"/>
    </row>
    <row r="24787" spans="179:183" x14ac:dyDescent="0.35">
      <c r="FW24787" s="128"/>
      <c r="FX24787" s="128"/>
      <c r="FY24787" s="129"/>
      <c r="GA24787" s="128"/>
    </row>
    <row r="24788" spans="179:183" x14ac:dyDescent="0.35">
      <c r="FW24788" s="128"/>
      <c r="FX24788" s="128"/>
      <c r="FY24788" s="129"/>
      <c r="GA24788" s="128"/>
    </row>
    <row r="24789" spans="179:183" x14ac:dyDescent="0.35">
      <c r="FW24789" s="128"/>
      <c r="FX24789" s="128"/>
      <c r="FY24789" s="129"/>
      <c r="GA24789" s="128"/>
    </row>
    <row r="24790" spans="179:183" x14ac:dyDescent="0.35">
      <c r="FW24790" s="128"/>
      <c r="FX24790" s="128"/>
      <c r="FY24790" s="129"/>
      <c r="GA24790" s="128"/>
    </row>
    <row r="24791" spans="179:183" x14ac:dyDescent="0.35">
      <c r="FW24791" s="128"/>
      <c r="FX24791" s="128"/>
      <c r="FY24791" s="129"/>
      <c r="GA24791" s="128"/>
    </row>
    <row r="24792" spans="179:183" x14ac:dyDescent="0.35">
      <c r="FW24792" s="128"/>
      <c r="FX24792" s="128"/>
      <c r="FY24792" s="129"/>
      <c r="GA24792" s="128"/>
    </row>
    <row r="24793" spans="179:183" x14ac:dyDescent="0.35">
      <c r="FW24793" s="128"/>
      <c r="FX24793" s="128"/>
      <c r="FY24793" s="129"/>
      <c r="GA24793" s="128"/>
    </row>
    <row r="24794" spans="179:183" x14ac:dyDescent="0.35">
      <c r="FW24794" s="128"/>
      <c r="FX24794" s="128"/>
      <c r="FY24794" s="129"/>
      <c r="GA24794" s="128"/>
    </row>
    <row r="24795" spans="179:183" x14ac:dyDescent="0.35">
      <c r="FW24795" s="128"/>
      <c r="FX24795" s="128"/>
      <c r="FY24795" s="129"/>
      <c r="GA24795" s="128"/>
    </row>
    <row r="24796" spans="179:183" x14ac:dyDescent="0.35">
      <c r="FW24796" s="128"/>
      <c r="FX24796" s="128"/>
      <c r="FY24796" s="129"/>
      <c r="GA24796" s="128"/>
    </row>
    <row r="24797" spans="179:183" x14ac:dyDescent="0.35">
      <c r="FW24797" s="128"/>
      <c r="FX24797" s="128"/>
      <c r="FY24797" s="129"/>
      <c r="GA24797" s="128"/>
    </row>
    <row r="24798" spans="179:183" x14ac:dyDescent="0.35">
      <c r="FW24798" s="128"/>
      <c r="FX24798" s="128"/>
      <c r="FY24798" s="129"/>
      <c r="GA24798" s="128"/>
    </row>
    <row r="24799" spans="179:183" x14ac:dyDescent="0.35">
      <c r="FW24799" s="128"/>
      <c r="FX24799" s="128"/>
      <c r="FY24799" s="129"/>
      <c r="GA24799" s="128"/>
    </row>
    <row r="24800" spans="179:183" x14ac:dyDescent="0.35">
      <c r="FW24800" s="128"/>
      <c r="FX24800" s="128"/>
      <c r="FY24800" s="129"/>
      <c r="GA24800" s="128"/>
    </row>
    <row r="24801" spans="179:183" x14ac:dyDescent="0.35">
      <c r="FW24801" s="128"/>
      <c r="FX24801" s="128"/>
      <c r="FY24801" s="129"/>
      <c r="GA24801" s="128"/>
    </row>
    <row r="24802" spans="179:183" x14ac:dyDescent="0.35">
      <c r="FW24802" s="128"/>
      <c r="FX24802" s="128"/>
      <c r="FY24802" s="129"/>
      <c r="GA24802" s="128"/>
    </row>
    <row r="24803" spans="179:183" x14ac:dyDescent="0.35">
      <c r="FW24803" s="128"/>
      <c r="FX24803" s="128"/>
      <c r="FY24803" s="129"/>
      <c r="GA24803" s="128"/>
    </row>
    <row r="24804" spans="179:183" x14ac:dyDescent="0.35">
      <c r="FW24804" s="128"/>
      <c r="FX24804" s="128"/>
      <c r="FY24804" s="129"/>
      <c r="GA24804" s="128"/>
    </row>
    <row r="24805" spans="179:183" x14ac:dyDescent="0.35">
      <c r="FW24805" s="128"/>
      <c r="FX24805" s="128"/>
      <c r="FY24805" s="129"/>
      <c r="GA24805" s="128"/>
    </row>
    <row r="24806" spans="179:183" x14ac:dyDescent="0.35">
      <c r="FW24806" s="128"/>
      <c r="FX24806" s="128"/>
      <c r="FY24806" s="129"/>
      <c r="GA24806" s="128"/>
    </row>
    <row r="24807" spans="179:183" x14ac:dyDescent="0.35">
      <c r="FW24807" s="128"/>
      <c r="FX24807" s="128"/>
      <c r="FY24807" s="129"/>
      <c r="GA24807" s="128"/>
    </row>
    <row r="24808" spans="179:183" x14ac:dyDescent="0.35">
      <c r="FW24808" s="128"/>
      <c r="FX24808" s="128"/>
      <c r="FY24808" s="129"/>
      <c r="GA24808" s="128"/>
    </row>
    <row r="24809" spans="179:183" x14ac:dyDescent="0.35">
      <c r="FW24809" s="128"/>
      <c r="FX24809" s="128"/>
      <c r="FY24809" s="129"/>
      <c r="GA24809" s="128"/>
    </row>
    <row r="24810" spans="179:183" x14ac:dyDescent="0.35">
      <c r="FW24810" s="128"/>
      <c r="FX24810" s="128"/>
      <c r="FY24810" s="129"/>
      <c r="GA24810" s="128"/>
    </row>
    <row r="24811" spans="179:183" x14ac:dyDescent="0.35">
      <c r="FW24811" s="128"/>
      <c r="FX24811" s="128"/>
      <c r="FY24811" s="129"/>
      <c r="GA24811" s="128"/>
    </row>
    <row r="24812" spans="179:183" x14ac:dyDescent="0.35">
      <c r="FW24812" s="128"/>
      <c r="FX24812" s="128"/>
      <c r="FY24812" s="129"/>
      <c r="GA24812" s="128"/>
    </row>
    <row r="24813" spans="179:183" x14ac:dyDescent="0.35">
      <c r="FW24813" s="128"/>
      <c r="FX24813" s="128"/>
      <c r="FY24813" s="129"/>
      <c r="GA24813" s="128"/>
    </row>
    <row r="24814" spans="179:183" x14ac:dyDescent="0.35">
      <c r="FW24814" s="128"/>
      <c r="FX24814" s="128"/>
      <c r="FY24814" s="129"/>
      <c r="GA24814" s="128"/>
    </row>
    <row r="24815" spans="179:183" x14ac:dyDescent="0.35">
      <c r="FW24815" s="128"/>
      <c r="FX24815" s="128"/>
      <c r="FY24815" s="129"/>
      <c r="GA24815" s="128"/>
    </row>
    <row r="24816" spans="179:183" x14ac:dyDescent="0.35">
      <c r="FW24816" s="128"/>
      <c r="FX24816" s="128"/>
      <c r="FY24816" s="129"/>
      <c r="GA24816" s="128"/>
    </row>
    <row r="24817" spans="179:183" x14ac:dyDescent="0.35">
      <c r="FW24817" s="128"/>
      <c r="FX24817" s="128"/>
      <c r="FY24817" s="129"/>
      <c r="GA24817" s="128"/>
    </row>
    <row r="24818" spans="179:183" x14ac:dyDescent="0.35">
      <c r="FW24818" s="128"/>
      <c r="FX24818" s="128"/>
      <c r="FY24818" s="129"/>
      <c r="GA24818" s="128"/>
    </row>
    <row r="24819" spans="179:183" x14ac:dyDescent="0.35">
      <c r="FW24819" s="128"/>
      <c r="FX24819" s="128"/>
      <c r="FY24819" s="129"/>
      <c r="GA24819" s="128"/>
    </row>
    <row r="24820" spans="179:183" x14ac:dyDescent="0.35">
      <c r="FW24820" s="128"/>
      <c r="FX24820" s="128"/>
      <c r="FY24820" s="129"/>
      <c r="GA24820" s="128"/>
    </row>
    <row r="24821" spans="179:183" x14ac:dyDescent="0.35">
      <c r="FW24821" s="128"/>
      <c r="FX24821" s="128"/>
      <c r="FY24821" s="129"/>
      <c r="GA24821" s="128"/>
    </row>
    <row r="24822" spans="179:183" x14ac:dyDescent="0.35">
      <c r="FW24822" s="128"/>
      <c r="FX24822" s="128"/>
      <c r="FY24822" s="129"/>
      <c r="GA24822" s="128"/>
    </row>
    <row r="24823" spans="179:183" x14ac:dyDescent="0.35">
      <c r="FW24823" s="128"/>
      <c r="FX24823" s="128"/>
      <c r="FY24823" s="129"/>
      <c r="GA24823" s="128"/>
    </row>
    <row r="24824" spans="179:183" x14ac:dyDescent="0.35">
      <c r="FW24824" s="128"/>
      <c r="FX24824" s="128"/>
      <c r="FY24824" s="129"/>
      <c r="GA24824" s="128"/>
    </row>
    <row r="24825" spans="179:183" x14ac:dyDescent="0.35">
      <c r="FW24825" s="128"/>
      <c r="FX24825" s="128"/>
      <c r="FY24825" s="129"/>
      <c r="GA24825" s="128"/>
    </row>
    <row r="24826" spans="179:183" x14ac:dyDescent="0.35">
      <c r="FW24826" s="128"/>
      <c r="FX24826" s="128"/>
      <c r="FY24826" s="129"/>
      <c r="GA24826" s="128"/>
    </row>
    <row r="24827" spans="179:183" x14ac:dyDescent="0.35">
      <c r="FW24827" s="128"/>
      <c r="FX24827" s="128"/>
      <c r="FY24827" s="129"/>
      <c r="GA24827" s="128"/>
    </row>
    <row r="24828" spans="179:183" x14ac:dyDescent="0.35">
      <c r="FW24828" s="128"/>
      <c r="FX24828" s="128"/>
      <c r="FY24828" s="129"/>
      <c r="GA24828" s="128"/>
    </row>
    <row r="24829" spans="179:183" x14ac:dyDescent="0.35">
      <c r="FW24829" s="128"/>
      <c r="FX24829" s="128"/>
      <c r="FY24829" s="129"/>
      <c r="GA24829" s="128"/>
    </row>
    <row r="24830" spans="179:183" x14ac:dyDescent="0.35">
      <c r="FW24830" s="128"/>
      <c r="FX24830" s="128"/>
      <c r="FY24830" s="129"/>
      <c r="GA24830" s="128"/>
    </row>
    <row r="24831" spans="179:183" x14ac:dyDescent="0.35">
      <c r="FW24831" s="128"/>
      <c r="FX24831" s="128"/>
      <c r="FY24831" s="129"/>
      <c r="GA24831" s="128"/>
    </row>
    <row r="24832" spans="179:183" x14ac:dyDescent="0.35">
      <c r="FW24832" s="128"/>
      <c r="FX24832" s="128"/>
      <c r="FY24832" s="129"/>
      <c r="GA24832" s="128"/>
    </row>
    <row r="24833" spans="179:183" x14ac:dyDescent="0.35">
      <c r="FW24833" s="128"/>
      <c r="FX24833" s="128"/>
      <c r="FY24833" s="129"/>
      <c r="GA24833" s="128"/>
    </row>
    <row r="24834" spans="179:183" x14ac:dyDescent="0.35">
      <c r="FW24834" s="128"/>
      <c r="FX24834" s="128"/>
      <c r="FY24834" s="129"/>
      <c r="GA24834" s="128"/>
    </row>
    <row r="24835" spans="179:183" x14ac:dyDescent="0.35">
      <c r="FW24835" s="128"/>
      <c r="FX24835" s="128"/>
      <c r="FY24835" s="129"/>
      <c r="GA24835" s="128"/>
    </row>
    <row r="24836" spans="179:183" x14ac:dyDescent="0.35">
      <c r="FW24836" s="128"/>
      <c r="FX24836" s="128"/>
      <c r="FY24836" s="129"/>
      <c r="GA24836" s="128"/>
    </row>
    <row r="24837" spans="179:183" x14ac:dyDescent="0.35">
      <c r="FW24837" s="128"/>
      <c r="FX24837" s="128"/>
      <c r="FY24837" s="129"/>
      <c r="GA24837" s="128"/>
    </row>
    <row r="24838" spans="179:183" x14ac:dyDescent="0.35">
      <c r="FW24838" s="128"/>
      <c r="FX24838" s="128"/>
      <c r="FY24838" s="129"/>
      <c r="GA24838" s="128"/>
    </row>
    <row r="24839" spans="179:183" x14ac:dyDescent="0.35">
      <c r="FW24839" s="128"/>
      <c r="FX24839" s="128"/>
      <c r="FY24839" s="129"/>
      <c r="GA24839" s="128"/>
    </row>
    <row r="24840" spans="179:183" x14ac:dyDescent="0.35">
      <c r="FW24840" s="128"/>
      <c r="FX24840" s="128"/>
      <c r="FY24840" s="129"/>
      <c r="GA24840" s="128"/>
    </row>
    <row r="24841" spans="179:183" x14ac:dyDescent="0.35">
      <c r="FW24841" s="128"/>
      <c r="FX24841" s="128"/>
      <c r="FY24841" s="129"/>
      <c r="GA24841" s="128"/>
    </row>
    <row r="24842" spans="179:183" x14ac:dyDescent="0.35">
      <c r="FW24842" s="128"/>
      <c r="FX24842" s="128"/>
      <c r="FY24842" s="129"/>
      <c r="GA24842" s="128"/>
    </row>
    <row r="24843" spans="179:183" x14ac:dyDescent="0.35">
      <c r="FW24843" s="128"/>
      <c r="FX24843" s="128"/>
      <c r="FY24843" s="129"/>
      <c r="GA24843" s="128"/>
    </row>
    <row r="24844" spans="179:183" x14ac:dyDescent="0.35">
      <c r="FW24844" s="128"/>
      <c r="FX24844" s="128"/>
      <c r="FY24844" s="129"/>
      <c r="GA24844" s="128"/>
    </row>
    <row r="24845" spans="179:183" x14ac:dyDescent="0.35">
      <c r="FW24845" s="128"/>
      <c r="FX24845" s="128"/>
      <c r="FY24845" s="129"/>
      <c r="GA24845" s="128"/>
    </row>
    <row r="24846" spans="179:183" x14ac:dyDescent="0.35">
      <c r="FW24846" s="128"/>
      <c r="FX24846" s="128"/>
      <c r="FY24846" s="129"/>
      <c r="GA24846" s="128"/>
    </row>
    <row r="24847" spans="179:183" x14ac:dyDescent="0.35">
      <c r="FW24847" s="128"/>
      <c r="FX24847" s="128"/>
      <c r="FY24847" s="129"/>
      <c r="GA24847" s="128"/>
    </row>
    <row r="24848" spans="179:183" x14ac:dyDescent="0.35">
      <c r="FW24848" s="128"/>
      <c r="FX24848" s="128"/>
      <c r="FY24848" s="129"/>
      <c r="GA24848" s="128"/>
    </row>
    <row r="24849" spans="179:183" x14ac:dyDescent="0.35">
      <c r="FW24849" s="128"/>
      <c r="FX24849" s="128"/>
      <c r="FY24849" s="129"/>
      <c r="GA24849" s="128"/>
    </row>
    <row r="24850" spans="179:183" x14ac:dyDescent="0.35">
      <c r="FW24850" s="128"/>
      <c r="FX24850" s="128"/>
      <c r="FY24850" s="129"/>
      <c r="GA24850" s="128"/>
    </row>
    <row r="24851" spans="179:183" x14ac:dyDescent="0.35">
      <c r="FW24851" s="128"/>
      <c r="FX24851" s="128"/>
      <c r="FY24851" s="129"/>
      <c r="GA24851" s="128"/>
    </row>
    <row r="24852" spans="179:183" x14ac:dyDescent="0.35">
      <c r="FW24852" s="128"/>
      <c r="FX24852" s="128"/>
      <c r="FY24852" s="129"/>
      <c r="GA24852" s="128"/>
    </row>
    <row r="24853" spans="179:183" x14ac:dyDescent="0.35">
      <c r="FW24853" s="128"/>
      <c r="FX24853" s="128"/>
      <c r="FY24853" s="129"/>
      <c r="GA24853" s="128"/>
    </row>
    <row r="24854" spans="179:183" x14ac:dyDescent="0.35">
      <c r="FW24854" s="128"/>
      <c r="FX24854" s="128"/>
      <c r="FY24854" s="129"/>
      <c r="GA24854" s="128"/>
    </row>
    <row r="24855" spans="179:183" x14ac:dyDescent="0.35">
      <c r="FW24855" s="128"/>
      <c r="FX24855" s="128"/>
      <c r="FY24855" s="129"/>
      <c r="GA24855" s="128"/>
    </row>
    <row r="24856" spans="179:183" x14ac:dyDescent="0.35">
      <c r="FW24856" s="128"/>
      <c r="FX24856" s="128"/>
      <c r="FY24856" s="129"/>
      <c r="GA24856" s="128"/>
    </row>
    <row r="24857" spans="179:183" x14ac:dyDescent="0.35">
      <c r="FW24857" s="128"/>
      <c r="FX24857" s="128"/>
      <c r="FY24857" s="129"/>
      <c r="GA24857" s="128"/>
    </row>
    <row r="24858" spans="179:183" x14ac:dyDescent="0.35">
      <c r="FW24858" s="128"/>
      <c r="FX24858" s="128"/>
      <c r="FY24858" s="129"/>
      <c r="GA24858" s="128"/>
    </row>
    <row r="24859" spans="179:183" x14ac:dyDescent="0.35">
      <c r="FW24859" s="128"/>
      <c r="FX24859" s="128"/>
      <c r="FY24859" s="129"/>
      <c r="GA24859" s="128"/>
    </row>
    <row r="24860" spans="179:183" x14ac:dyDescent="0.35">
      <c r="FW24860" s="128"/>
      <c r="FX24860" s="128"/>
      <c r="FY24860" s="129"/>
      <c r="GA24860" s="128"/>
    </row>
    <row r="24861" spans="179:183" x14ac:dyDescent="0.35">
      <c r="FW24861" s="128"/>
      <c r="FX24861" s="128"/>
      <c r="FY24861" s="129"/>
      <c r="GA24861" s="128"/>
    </row>
    <row r="24862" spans="179:183" x14ac:dyDescent="0.35">
      <c r="FW24862" s="128"/>
      <c r="FX24862" s="128"/>
      <c r="FY24862" s="129"/>
      <c r="GA24862" s="128"/>
    </row>
    <row r="24863" spans="179:183" x14ac:dyDescent="0.35">
      <c r="FW24863" s="128"/>
      <c r="FX24863" s="128"/>
      <c r="FY24863" s="129"/>
      <c r="GA24863" s="128"/>
    </row>
    <row r="24864" spans="179:183" x14ac:dyDescent="0.35">
      <c r="FW24864" s="128"/>
      <c r="FX24864" s="128"/>
      <c r="FY24864" s="129"/>
      <c r="GA24864" s="128"/>
    </row>
    <row r="24865" spans="179:183" x14ac:dyDescent="0.35">
      <c r="FW24865" s="128"/>
      <c r="FX24865" s="128"/>
      <c r="FY24865" s="129"/>
      <c r="GA24865" s="128"/>
    </row>
    <row r="24866" spans="179:183" x14ac:dyDescent="0.35">
      <c r="FW24866" s="128"/>
      <c r="FX24866" s="128"/>
      <c r="FY24866" s="129"/>
      <c r="GA24866" s="128"/>
    </row>
    <row r="24867" spans="179:183" x14ac:dyDescent="0.35">
      <c r="FW24867" s="128"/>
      <c r="FX24867" s="128"/>
      <c r="FY24867" s="129"/>
      <c r="GA24867" s="128"/>
    </row>
    <row r="24868" spans="179:183" x14ac:dyDescent="0.35">
      <c r="FW24868" s="128"/>
      <c r="FX24868" s="128"/>
      <c r="FY24868" s="129"/>
      <c r="GA24868" s="128"/>
    </row>
    <row r="24869" spans="179:183" x14ac:dyDescent="0.35">
      <c r="FW24869" s="128"/>
      <c r="FX24869" s="128"/>
      <c r="FY24869" s="129"/>
      <c r="GA24869" s="128"/>
    </row>
    <row r="24870" spans="179:183" x14ac:dyDescent="0.35">
      <c r="FW24870" s="128"/>
      <c r="FX24870" s="128"/>
      <c r="FY24870" s="129"/>
      <c r="GA24870" s="128"/>
    </row>
    <row r="24871" spans="179:183" x14ac:dyDescent="0.35">
      <c r="FW24871" s="128"/>
      <c r="FX24871" s="128"/>
      <c r="FY24871" s="129"/>
      <c r="GA24871" s="128"/>
    </row>
    <row r="24872" spans="179:183" x14ac:dyDescent="0.35">
      <c r="FW24872" s="128"/>
      <c r="FX24872" s="128"/>
      <c r="FY24872" s="129"/>
      <c r="GA24872" s="128"/>
    </row>
    <row r="24873" spans="179:183" x14ac:dyDescent="0.35">
      <c r="FW24873" s="128"/>
      <c r="FX24873" s="128"/>
      <c r="FY24873" s="129"/>
      <c r="GA24873" s="128"/>
    </row>
    <row r="24874" spans="179:183" x14ac:dyDescent="0.35">
      <c r="FW24874" s="128"/>
      <c r="FX24874" s="128"/>
      <c r="FY24874" s="129"/>
      <c r="GA24874" s="128"/>
    </row>
    <row r="24875" spans="179:183" x14ac:dyDescent="0.35">
      <c r="FW24875" s="128"/>
      <c r="FX24875" s="128"/>
      <c r="FY24875" s="129"/>
      <c r="GA24875" s="128"/>
    </row>
    <row r="24876" spans="179:183" x14ac:dyDescent="0.35">
      <c r="FW24876" s="128"/>
      <c r="FX24876" s="128"/>
      <c r="FY24876" s="129"/>
      <c r="GA24876" s="128"/>
    </row>
    <row r="24877" spans="179:183" x14ac:dyDescent="0.35">
      <c r="FW24877" s="128"/>
      <c r="FX24877" s="128"/>
      <c r="FY24877" s="129"/>
      <c r="GA24877" s="128"/>
    </row>
    <row r="24878" spans="179:183" x14ac:dyDescent="0.35">
      <c r="FW24878" s="128"/>
      <c r="FX24878" s="128"/>
      <c r="FY24878" s="129"/>
      <c r="GA24878" s="128"/>
    </row>
    <row r="24879" spans="179:183" x14ac:dyDescent="0.35">
      <c r="FW24879" s="128"/>
      <c r="FX24879" s="128"/>
      <c r="FY24879" s="129"/>
      <c r="GA24879" s="128"/>
    </row>
    <row r="24880" spans="179:183" x14ac:dyDescent="0.35">
      <c r="FW24880" s="128"/>
      <c r="FX24880" s="128"/>
      <c r="FY24880" s="129"/>
      <c r="GA24880" s="128"/>
    </row>
    <row r="24881" spans="179:183" x14ac:dyDescent="0.35">
      <c r="FW24881" s="128"/>
      <c r="FX24881" s="128"/>
      <c r="FY24881" s="129"/>
      <c r="GA24881" s="128"/>
    </row>
    <row r="24882" spans="179:183" x14ac:dyDescent="0.35">
      <c r="FW24882" s="128"/>
      <c r="FX24882" s="128"/>
      <c r="FY24882" s="129"/>
      <c r="GA24882" s="128"/>
    </row>
    <row r="24883" spans="179:183" x14ac:dyDescent="0.35">
      <c r="FW24883" s="128"/>
      <c r="FX24883" s="128"/>
      <c r="FY24883" s="129"/>
      <c r="GA24883" s="128"/>
    </row>
    <row r="24884" spans="179:183" x14ac:dyDescent="0.35">
      <c r="FW24884" s="128"/>
      <c r="FX24884" s="128"/>
      <c r="FY24884" s="129"/>
      <c r="GA24884" s="128"/>
    </row>
    <row r="24885" spans="179:183" x14ac:dyDescent="0.35">
      <c r="FW24885" s="128"/>
      <c r="FX24885" s="128"/>
      <c r="FY24885" s="129"/>
      <c r="GA24885" s="128"/>
    </row>
    <row r="24886" spans="179:183" x14ac:dyDescent="0.35">
      <c r="FW24886" s="128"/>
      <c r="FX24886" s="128"/>
      <c r="FY24886" s="129"/>
      <c r="GA24886" s="128"/>
    </row>
    <row r="24887" spans="179:183" x14ac:dyDescent="0.35">
      <c r="FW24887" s="128"/>
      <c r="FX24887" s="128"/>
      <c r="FY24887" s="129"/>
      <c r="GA24887" s="128"/>
    </row>
    <row r="24888" spans="179:183" x14ac:dyDescent="0.35">
      <c r="FW24888" s="128"/>
      <c r="FX24888" s="128"/>
      <c r="FY24888" s="129"/>
      <c r="GA24888" s="128"/>
    </row>
    <row r="24889" spans="179:183" x14ac:dyDescent="0.35">
      <c r="FW24889" s="128"/>
      <c r="FX24889" s="128"/>
      <c r="FY24889" s="129"/>
      <c r="GA24889" s="128"/>
    </row>
    <row r="24890" spans="179:183" x14ac:dyDescent="0.35">
      <c r="FW24890" s="128"/>
      <c r="FX24890" s="128"/>
      <c r="FY24890" s="129"/>
      <c r="GA24890" s="128"/>
    </row>
    <row r="24891" spans="179:183" x14ac:dyDescent="0.35">
      <c r="FW24891" s="128"/>
      <c r="FX24891" s="128"/>
      <c r="FY24891" s="129"/>
      <c r="GA24891" s="128"/>
    </row>
    <row r="24892" spans="179:183" x14ac:dyDescent="0.35">
      <c r="FW24892" s="128"/>
      <c r="FX24892" s="128"/>
      <c r="FY24892" s="129"/>
      <c r="GA24892" s="128"/>
    </row>
    <row r="24893" spans="179:183" x14ac:dyDescent="0.35">
      <c r="FW24893" s="128"/>
      <c r="FX24893" s="128"/>
      <c r="FY24893" s="129"/>
      <c r="GA24893" s="128"/>
    </row>
    <row r="24894" spans="179:183" x14ac:dyDescent="0.35">
      <c r="FW24894" s="128"/>
      <c r="FX24894" s="128"/>
      <c r="FY24894" s="129"/>
      <c r="GA24894" s="128"/>
    </row>
    <row r="24895" spans="179:183" x14ac:dyDescent="0.35">
      <c r="FW24895" s="128"/>
      <c r="FX24895" s="128"/>
      <c r="FY24895" s="129"/>
      <c r="GA24895" s="128"/>
    </row>
    <row r="24896" spans="179:183" x14ac:dyDescent="0.35">
      <c r="FW24896" s="128"/>
      <c r="FX24896" s="128"/>
      <c r="FY24896" s="129"/>
      <c r="GA24896" s="128"/>
    </row>
    <row r="24897" spans="179:183" x14ac:dyDescent="0.35">
      <c r="FW24897" s="128"/>
      <c r="FX24897" s="128"/>
      <c r="FY24897" s="129"/>
      <c r="GA24897" s="128"/>
    </row>
    <row r="24898" spans="179:183" x14ac:dyDescent="0.35">
      <c r="FW24898" s="128"/>
      <c r="FX24898" s="128"/>
      <c r="FY24898" s="129"/>
      <c r="GA24898" s="128"/>
    </row>
    <row r="24899" spans="179:183" x14ac:dyDescent="0.35">
      <c r="FW24899" s="128"/>
      <c r="FX24899" s="128"/>
      <c r="FY24899" s="129"/>
      <c r="GA24899" s="128"/>
    </row>
    <row r="24900" spans="179:183" x14ac:dyDescent="0.35">
      <c r="FW24900" s="128"/>
      <c r="FX24900" s="128"/>
      <c r="FY24900" s="129"/>
      <c r="GA24900" s="128"/>
    </row>
    <row r="24901" spans="179:183" x14ac:dyDescent="0.35">
      <c r="FW24901" s="128"/>
      <c r="FX24901" s="128"/>
      <c r="FY24901" s="129"/>
      <c r="GA24901" s="128"/>
    </row>
    <row r="24902" spans="179:183" x14ac:dyDescent="0.35">
      <c r="FW24902" s="128"/>
      <c r="FX24902" s="128"/>
      <c r="FY24902" s="129"/>
      <c r="GA24902" s="128"/>
    </row>
    <row r="24903" spans="179:183" x14ac:dyDescent="0.35">
      <c r="FW24903" s="128"/>
      <c r="FX24903" s="128"/>
      <c r="FY24903" s="129"/>
      <c r="GA24903" s="128"/>
    </row>
    <row r="24904" spans="179:183" x14ac:dyDescent="0.35">
      <c r="FW24904" s="128"/>
      <c r="FX24904" s="128"/>
      <c r="FY24904" s="129"/>
      <c r="GA24904" s="128"/>
    </row>
    <row r="24905" spans="179:183" x14ac:dyDescent="0.35">
      <c r="FW24905" s="128"/>
      <c r="FX24905" s="128"/>
      <c r="FY24905" s="129"/>
      <c r="GA24905" s="128"/>
    </row>
    <row r="24906" spans="179:183" x14ac:dyDescent="0.35">
      <c r="FW24906" s="128"/>
      <c r="FX24906" s="128"/>
      <c r="FY24906" s="129"/>
      <c r="GA24906" s="128"/>
    </row>
    <row r="24907" spans="179:183" x14ac:dyDescent="0.35">
      <c r="FW24907" s="128"/>
      <c r="FX24907" s="128"/>
      <c r="FY24907" s="129"/>
      <c r="GA24907" s="128"/>
    </row>
    <row r="24908" spans="179:183" x14ac:dyDescent="0.35">
      <c r="FW24908" s="128"/>
      <c r="FX24908" s="128"/>
      <c r="FY24908" s="129"/>
      <c r="GA24908" s="128"/>
    </row>
    <row r="24909" spans="179:183" x14ac:dyDescent="0.35">
      <c r="FW24909" s="128"/>
      <c r="FX24909" s="128"/>
      <c r="FY24909" s="129"/>
      <c r="GA24909" s="128"/>
    </row>
    <row r="24910" spans="179:183" x14ac:dyDescent="0.35">
      <c r="FW24910" s="128"/>
      <c r="FX24910" s="128"/>
      <c r="FY24910" s="129"/>
      <c r="GA24910" s="128"/>
    </row>
    <row r="24911" spans="179:183" x14ac:dyDescent="0.35">
      <c r="FW24911" s="128"/>
      <c r="FX24911" s="128"/>
      <c r="FY24911" s="129"/>
      <c r="GA24911" s="128"/>
    </row>
    <row r="24912" spans="179:183" x14ac:dyDescent="0.35">
      <c r="FW24912" s="128"/>
      <c r="FX24912" s="128"/>
      <c r="FY24912" s="129"/>
      <c r="GA24912" s="128"/>
    </row>
    <row r="24913" spans="179:183" x14ac:dyDescent="0.35">
      <c r="FW24913" s="128"/>
      <c r="FX24913" s="128"/>
      <c r="FY24913" s="129"/>
      <c r="GA24913" s="128"/>
    </row>
    <row r="24914" spans="179:183" x14ac:dyDescent="0.35">
      <c r="FW24914" s="128"/>
      <c r="FX24914" s="128"/>
      <c r="FY24914" s="129"/>
      <c r="GA24914" s="128"/>
    </row>
    <row r="24915" spans="179:183" x14ac:dyDescent="0.35">
      <c r="FW24915" s="128"/>
      <c r="FX24915" s="128"/>
      <c r="FY24915" s="129"/>
      <c r="GA24915" s="128"/>
    </row>
    <row r="24916" spans="179:183" x14ac:dyDescent="0.35">
      <c r="FW24916" s="128"/>
      <c r="FX24916" s="128"/>
      <c r="FY24916" s="129"/>
      <c r="GA24916" s="128"/>
    </row>
    <row r="24917" spans="179:183" x14ac:dyDescent="0.35">
      <c r="FW24917" s="128"/>
      <c r="FX24917" s="128"/>
      <c r="FY24917" s="129"/>
      <c r="GA24917" s="128"/>
    </row>
    <row r="24918" spans="179:183" x14ac:dyDescent="0.35">
      <c r="FW24918" s="128"/>
      <c r="FX24918" s="128"/>
      <c r="FY24918" s="129"/>
      <c r="GA24918" s="128"/>
    </row>
    <row r="24919" spans="179:183" x14ac:dyDescent="0.35">
      <c r="FW24919" s="128"/>
      <c r="FX24919" s="128"/>
      <c r="FY24919" s="129"/>
      <c r="GA24919" s="128"/>
    </row>
    <row r="24920" spans="179:183" x14ac:dyDescent="0.35">
      <c r="FW24920" s="128"/>
      <c r="FX24920" s="128"/>
      <c r="FY24920" s="129"/>
      <c r="GA24920" s="128"/>
    </row>
    <row r="24921" spans="179:183" x14ac:dyDescent="0.35">
      <c r="FW24921" s="128"/>
      <c r="FX24921" s="128"/>
      <c r="FY24921" s="129"/>
      <c r="GA24921" s="128"/>
    </row>
    <row r="24922" spans="179:183" x14ac:dyDescent="0.35">
      <c r="FW24922" s="128"/>
      <c r="FX24922" s="128"/>
      <c r="FY24922" s="129"/>
      <c r="GA24922" s="128"/>
    </row>
    <row r="24923" spans="179:183" x14ac:dyDescent="0.35">
      <c r="FW24923" s="128"/>
      <c r="FX24923" s="128"/>
      <c r="FY24923" s="129"/>
      <c r="GA24923" s="128"/>
    </row>
    <row r="24924" spans="179:183" x14ac:dyDescent="0.35">
      <c r="FW24924" s="128"/>
      <c r="FX24924" s="128"/>
      <c r="FY24924" s="129"/>
      <c r="GA24924" s="128"/>
    </row>
    <row r="24925" spans="179:183" x14ac:dyDescent="0.35">
      <c r="FW24925" s="128"/>
      <c r="FX24925" s="128"/>
      <c r="FY24925" s="129"/>
      <c r="GA24925" s="128"/>
    </row>
    <row r="24926" spans="179:183" x14ac:dyDescent="0.35">
      <c r="FW24926" s="128"/>
      <c r="FX24926" s="128"/>
      <c r="FY24926" s="129"/>
      <c r="GA24926" s="128"/>
    </row>
    <row r="24927" spans="179:183" x14ac:dyDescent="0.35">
      <c r="FW24927" s="128"/>
      <c r="FX24927" s="128"/>
      <c r="FY24927" s="129"/>
      <c r="GA24927" s="128"/>
    </row>
    <row r="24928" spans="179:183" x14ac:dyDescent="0.35">
      <c r="FW24928" s="128"/>
      <c r="FX24928" s="128"/>
      <c r="FY24928" s="129"/>
      <c r="GA24928" s="128"/>
    </row>
    <row r="24929" spans="179:183" x14ac:dyDescent="0.35">
      <c r="FW24929" s="128"/>
      <c r="FX24929" s="128"/>
      <c r="FY24929" s="129"/>
      <c r="GA24929" s="128"/>
    </row>
    <row r="24930" spans="179:183" x14ac:dyDescent="0.35">
      <c r="FW24930" s="128"/>
      <c r="FX24930" s="128"/>
      <c r="FY24930" s="129"/>
      <c r="GA24930" s="128"/>
    </row>
    <row r="24931" spans="179:183" x14ac:dyDescent="0.35">
      <c r="FW24931" s="128"/>
      <c r="FX24931" s="128"/>
      <c r="FY24931" s="129"/>
      <c r="GA24931" s="128"/>
    </row>
    <row r="24932" spans="179:183" x14ac:dyDescent="0.35">
      <c r="FW24932" s="128"/>
      <c r="FX24932" s="128"/>
      <c r="FY24932" s="129"/>
      <c r="GA24932" s="128"/>
    </row>
    <row r="24933" spans="179:183" x14ac:dyDescent="0.35">
      <c r="FW24933" s="128"/>
      <c r="FX24933" s="128"/>
      <c r="FY24933" s="129"/>
      <c r="GA24933" s="128"/>
    </row>
    <row r="24934" spans="179:183" x14ac:dyDescent="0.35">
      <c r="FW24934" s="128"/>
      <c r="FX24934" s="128"/>
      <c r="FY24934" s="129"/>
      <c r="GA24934" s="128"/>
    </row>
    <row r="24935" spans="179:183" x14ac:dyDescent="0.35">
      <c r="FW24935" s="128"/>
      <c r="FX24935" s="128"/>
      <c r="FY24935" s="129"/>
      <c r="GA24935" s="128"/>
    </row>
    <row r="24936" spans="179:183" x14ac:dyDescent="0.35">
      <c r="FW24936" s="128"/>
      <c r="FX24936" s="128"/>
      <c r="FY24936" s="129"/>
      <c r="GA24936" s="128"/>
    </row>
    <row r="24937" spans="179:183" x14ac:dyDescent="0.35">
      <c r="FW24937" s="128"/>
      <c r="FX24937" s="128"/>
      <c r="FY24937" s="129"/>
      <c r="GA24937" s="128"/>
    </row>
    <row r="24938" spans="179:183" x14ac:dyDescent="0.35">
      <c r="FW24938" s="128"/>
      <c r="FX24938" s="128"/>
      <c r="FY24938" s="129"/>
      <c r="GA24938" s="128"/>
    </row>
    <row r="24939" spans="179:183" x14ac:dyDescent="0.35">
      <c r="FW24939" s="128"/>
      <c r="FX24939" s="128"/>
      <c r="FY24939" s="129"/>
      <c r="GA24939" s="128"/>
    </row>
    <row r="24940" spans="179:183" x14ac:dyDescent="0.35">
      <c r="FW24940" s="128"/>
      <c r="FX24940" s="128"/>
      <c r="FY24940" s="129"/>
      <c r="GA24940" s="128"/>
    </row>
    <row r="24941" spans="179:183" x14ac:dyDescent="0.35">
      <c r="FW24941" s="128"/>
      <c r="FX24941" s="128"/>
      <c r="FY24941" s="129"/>
      <c r="GA24941" s="128"/>
    </row>
    <row r="24942" spans="179:183" x14ac:dyDescent="0.35">
      <c r="FW24942" s="128"/>
      <c r="FX24942" s="128"/>
      <c r="FY24942" s="129"/>
      <c r="GA24942" s="128"/>
    </row>
    <row r="24943" spans="179:183" x14ac:dyDescent="0.35">
      <c r="FW24943" s="128"/>
      <c r="FX24943" s="128"/>
      <c r="FY24943" s="129"/>
      <c r="GA24943" s="128"/>
    </row>
    <row r="24944" spans="179:183" x14ac:dyDescent="0.35">
      <c r="FW24944" s="128"/>
      <c r="FX24944" s="128"/>
      <c r="FY24944" s="129"/>
      <c r="GA24944" s="128"/>
    </row>
    <row r="24945" spans="179:183" x14ac:dyDescent="0.35">
      <c r="FW24945" s="128"/>
      <c r="FX24945" s="128"/>
      <c r="FY24945" s="129"/>
      <c r="GA24945" s="128"/>
    </row>
    <row r="24946" spans="179:183" x14ac:dyDescent="0.35">
      <c r="FW24946" s="128"/>
      <c r="FX24946" s="128"/>
      <c r="FY24946" s="129"/>
      <c r="GA24946" s="128"/>
    </row>
    <row r="24947" spans="179:183" x14ac:dyDescent="0.35">
      <c r="FW24947" s="128"/>
      <c r="FX24947" s="128"/>
      <c r="FY24947" s="129"/>
      <c r="GA24947" s="128"/>
    </row>
    <row r="24948" spans="179:183" x14ac:dyDescent="0.35">
      <c r="FW24948" s="128"/>
      <c r="FX24948" s="128"/>
      <c r="FY24948" s="129"/>
      <c r="GA24948" s="128"/>
    </row>
    <row r="24949" spans="179:183" x14ac:dyDescent="0.35">
      <c r="FW24949" s="128"/>
      <c r="FX24949" s="128"/>
      <c r="FY24949" s="129"/>
      <c r="GA24949" s="128"/>
    </row>
    <row r="24950" spans="179:183" x14ac:dyDescent="0.35">
      <c r="FW24950" s="128"/>
      <c r="FX24950" s="128"/>
      <c r="FY24950" s="129"/>
      <c r="GA24950" s="128"/>
    </row>
    <row r="24951" spans="179:183" x14ac:dyDescent="0.35">
      <c r="FW24951" s="128"/>
      <c r="FX24951" s="128"/>
      <c r="FY24951" s="129"/>
      <c r="GA24951" s="128"/>
    </row>
    <row r="24952" spans="179:183" x14ac:dyDescent="0.35">
      <c r="FW24952" s="128"/>
      <c r="FX24952" s="128"/>
      <c r="FY24952" s="129"/>
      <c r="GA24952" s="128"/>
    </row>
    <row r="24953" spans="179:183" x14ac:dyDescent="0.35">
      <c r="FW24953" s="128"/>
      <c r="FX24953" s="128"/>
      <c r="FY24953" s="129"/>
      <c r="GA24953" s="128"/>
    </row>
    <row r="24954" spans="179:183" x14ac:dyDescent="0.35">
      <c r="FW24954" s="128"/>
      <c r="FX24954" s="128"/>
      <c r="FY24954" s="129"/>
      <c r="GA24954" s="128"/>
    </row>
    <row r="24955" spans="179:183" x14ac:dyDescent="0.35">
      <c r="FW24955" s="128"/>
      <c r="FX24955" s="128"/>
      <c r="FY24955" s="129"/>
      <c r="GA24955" s="128"/>
    </row>
    <row r="24956" spans="179:183" x14ac:dyDescent="0.35">
      <c r="FW24956" s="128"/>
      <c r="FX24956" s="128"/>
      <c r="FY24956" s="129"/>
      <c r="GA24956" s="128"/>
    </row>
    <row r="24957" spans="179:183" x14ac:dyDescent="0.35">
      <c r="FW24957" s="128"/>
      <c r="FX24957" s="128"/>
      <c r="FY24957" s="129"/>
      <c r="GA24957" s="128"/>
    </row>
    <row r="24958" spans="179:183" x14ac:dyDescent="0.35">
      <c r="FW24958" s="128"/>
      <c r="FX24958" s="128"/>
      <c r="FY24958" s="129"/>
      <c r="GA24958" s="128"/>
    </row>
    <row r="24959" spans="179:183" x14ac:dyDescent="0.35">
      <c r="FW24959" s="128"/>
      <c r="FX24959" s="128"/>
      <c r="FY24959" s="129"/>
      <c r="GA24959" s="128"/>
    </row>
    <row r="24960" spans="179:183" x14ac:dyDescent="0.35">
      <c r="FW24960" s="128"/>
      <c r="FX24960" s="128"/>
      <c r="FY24960" s="129"/>
      <c r="GA24960" s="128"/>
    </row>
    <row r="24961" spans="179:183" x14ac:dyDescent="0.35">
      <c r="FW24961" s="128"/>
      <c r="FX24961" s="128"/>
      <c r="FY24961" s="129"/>
      <c r="GA24961" s="128"/>
    </row>
    <row r="24962" spans="179:183" x14ac:dyDescent="0.35">
      <c r="FW24962" s="128"/>
      <c r="FX24962" s="128"/>
      <c r="FY24962" s="129"/>
      <c r="GA24962" s="128"/>
    </row>
    <row r="24963" spans="179:183" x14ac:dyDescent="0.35">
      <c r="FW24963" s="128"/>
      <c r="FX24963" s="128"/>
      <c r="FY24963" s="129"/>
      <c r="GA24963" s="128"/>
    </row>
    <row r="24964" spans="179:183" x14ac:dyDescent="0.35">
      <c r="FW24964" s="128"/>
      <c r="FX24964" s="128"/>
      <c r="FY24964" s="129"/>
      <c r="GA24964" s="128"/>
    </row>
    <row r="24965" spans="179:183" x14ac:dyDescent="0.35">
      <c r="FW24965" s="128"/>
      <c r="FX24965" s="128"/>
      <c r="FY24965" s="129"/>
      <c r="GA24965" s="128"/>
    </row>
    <row r="24966" spans="179:183" x14ac:dyDescent="0.35">
      <c r="FW24966" s="128"/>
      <c r="FX24966" s="128"/>
      <c r="FY24966" s="129"/>
      <c r="GA24966" s="128"/>
    </row>
    <row r="24967" spans="179:183" x14ac:dyDescent="0.35">
      <c r="FW24967" s="128"/>
      <c r="FX24967" s="128"/>
      <c r="FY24967" s="129"/>
      <c r="GA24967" s="128"/>
    </row>
    <row r="24968" spans="179:183" x14ac:dyDescent="0.35">
      <c r="FW24968" s="128"/>
      <c r="FX24968" s="128"/>
      <c r="FY24968" s="129"/>
      <c r="GA24968" s="128"/>
    </row>
    <row r="24969" spans="179:183" x14ac:dyDescent="0.35">
      <c r="FW24969" s="128"/>
      <c r="FX24969" s="128"/>
      <c r="FY24969" s="129"/>
      <c r="GA24969" s="128"/>
    </row>
    <row r="24970" spans="179:183" x14ac:dyDescent="0.35">
      <c r="FW24970" s="128"/>
      <c r="FX24970" s="128"/>
      <c r="FY24970" s="129"/>
      <c r="GA24970" s="128"/>
    </row>
    <row r="24971" spans="179:183" x14ac:dyDescent="0.35">
      <c r="FW24971" s="128"/>
      <c r="FX24971" s="128"/>
      <c r="FY24971" s="129"/>
      <c r="GA24971" s="128"/>
    </row>
    <row r="24972" spans="179:183" x14ac:dyDescent="0.35">
      <c r="FW24972" s="128"/>
      <c r="FX24972" s="128"/>
      <c r="FY24972" s="129"/>
      <c r="GA24972" s="128"/>
    </row>
    <row r="24973" spans="179:183" x14ac:dyDescent="0.35">
      <c r="FW24973" s="128"/>
      <c r="FX24973" s="128"/>
      <c r="FY24973" s="129"/>
      <c r="GA24973" s="128"/>
    </row>
    <row r="24974" spans="179:183" x14ac:dyDescent="0.35">
      <c r="FW24974" s="128"/>
      <c r="FX24974" s="128"/>
      <c r="FY24974" s="129"/>
      <c r="GA24974" s="128"/>
    </row>
    <row r="24975" spans="179:183" x14ac:dyDescent="0.35">
      <c r="FW24975" s="128"/>
      <c r="FX24975" s="128"/>
      <c r="FY24975" s="129"/>
      <c r="GA24975" s="128"/>
    </row>
    <row r="24976" spans="179:183" x14ac:dyDescent="0.35">
      <c r="FW24976" s="128"/>
      <c r="FX24976" s="128"/>
      <c r="FY24976" s="129"/>
      <c r="GA24976" s="128"/>
    </row>
    <row r="24977" spans="179:183" x14ac:dyDescent="0.35">
      <c r="FW24977" s="128"/>
      <c r="FX24977" s="128"/>
      <c r="FY24977" s="129"/>
      <c r="GA24977" s="128"/>
    </row>
    <row r="24978" spans="179:183" x14ac:dyDescent="0.35">
      <c r="FW24978" s="128"/>
      <c r="FX24978" s="128"/>
      <c r="FY24978" s="129"/>
      <c r="GA24978" s="128"/>
    </row>
    <row r="24979" spans="179:183" x14ac:dyDescent="0.35">
      <c r="FW24979" s="128"/>
      <c r="FX24979" s="128"/>
      <c r="FY24979" s="129"/>
      <c r="GA24979" s="128"/>
    </row>
    <row r="24980" spans="179:183" x14ac:dyDescent="0.35">
      <c r="FW24980" s="128"/>
      <c r="FX24980" s="128"/>
      <c r="FY24980" s="129"/>
      <c r="GA24980" s="128"/>
    </row>
    <row r="24981" spans="179:183" x14ac:dyDescent="0.35">
      <c r="FW24981" s="128"/>
      <c r="FX24981" s="128"/>
      <c r="FY24981" s="129"/>
      <c r="GA24981" s="128"/>
    </row>
    <row r="24982" spans="179:183" x14ac:dyDescent="0.35">
      <c r="FW24982" s="128"/>
      <c r="FX24982" s="128"/>
      <c r="FY24982" s="129"/>
      <c r="GA24982" s="128"/>
    </row>
    <row r="24983" spans="179:183" x14ac:dyDescent="0.35">
      <c r="FW24983" s="128"/>
      <c r="FX24983" s="128"/>
      <c r="FY24983" s="129"/>
      <c r="GA24983" s="128"/>
    </row>
    <row r="24984" spans="179:183" x14ac:dyDescent="0.35">
      <c r="FW24984" s="128"/>
      <c r="FX24984" s="128"/>
      <c r="FY24984" s="129"/>
      <c r="GA24984" s="128"/>
    </row>
    <row r="24985" spans="179:183" x14ac:dyDescent="0.35">
      <c r="FW24985" s="128"/>
      <c r="FX24985" s="128"/>
      <c r="FY24985" s="129"/>
      <c r="GA24985" s="128"/>
    </row>
    <row r="24986" spans="179:183" x14ac:dyDescent="0.35">
      <c r="FW24986" s="128"/>
      <c r="FX24986" s="128"/>
      <c r="FY24986" s="129"/>
      <c r="GA24986" s="128"/>
    </row>
    <row r="24987" spans="179:183" x14ac:dyDescent="0.35">
      <c r="FW24987" s="128"/>
      <c r="FX24987" s="128"/>
      <c r="FY24987" s="129"/>
      <c r="GA24987" s="128"/>
    </row>
    <row r="24988" spans="179:183" x14ac:dyDescent="0.35">
      <c r="FW24988" s="128"/>
      <c r="FX24988" s="128"/>
      <c r="FY24988" s="129"/>
      <c r="GA24988" s="128"/>
    </row>
    <row r="24989" spans="179:183" x14ac:dyDescent="0.35">
      <c r="FW24989" s="128"/>
      <c r="FX24989" s="128"/>
      <c r="FY24989" s="129"/>
      <c r="GA24989" s="128"/>
    </row>
    <row r="24990" spans="179:183" x14ac:dyDescent="0.35">
      <c r="FW24990" s="128"/>
      <c r="FX24990" s="128"/>
      <c r="FY24990" s="129"/>
      <c r="GA24990" s="128"/>
    </row>
    <row r="24991" spans="179:183" x14ac:dyDescent="0.35">
      <c r="FW24991" s="128"/>
      <c r="FX24991" s="128"/>
      <c r="FY24991" s="129"/>
      <c r="GA24991" s="128"/>
    </row>
    <row r="24992" spans="179:183" x14ac:dyDescent="0.35">
      <c r="FW24992" s="128"/>
      <c r="FX24992" s="128"/>
      <c r="FY24992" s="129"/>
      <c r="GA24992" s="128"/>
    </row>
    <row r="24993" spans="179:183" x14ac:dyDescent="0.35">
      <c r="FW24993" s="128"/>
      <c r="FX24993" s="128"/>
      <c r="FY24993" s="129"/>
      <c r="GA24993" s="128"/>
    </row>
    <row r="24994" spans="179:183" x14ac:dyDescent="0.35">
      <c r="FW24994" s="128"/>
      <c r="FX24994" s="128"/>
      <c r="FY24994" s="129"/>
      <c r="GA24994" s="128"/>
    </row>
    <row r="24995" spans="179:183" x14ac:dyDescent="0.35">
      <c r="FW24995" s="128"/>
      <c r="FX24995" s="128"/>
      <c r="FY24995" s="129"/>
      <c r="GA24995" s="128"/>
    </row>
    <row r="24996" spans="179:183" x14ac:dyDescent="0.35">
      <c r="FW24996" s="128"/>
      <c r="FX24996" s="128"/>
      <c r="FY24996" s="129"/>
      <c r="GA24996" s="128"/>
    </row>
    <row r="24997" spans="179:183" x14ac:dyDescent="0.35">
      <c r="FW24997" s="128"/>
      <c r="FX24997" s="128"/>
      <c r="FY24997" s="129"/>
      <c r="GA24997" s="128"/>
    </row>
    <row r="24998" spans="179:183" x14ac:dyDescent="0.35">
      <c r="FW24998" s="128"/>
      <c r="FX24998" s="128"/>
      <c r="FY24998" s="129"/>
      <c r="GA24998" s="128"/>
    </row>
    <row r="24999" spans="179:183" x14ac:dyDescent="0.35">
      <c r="FW24999" s="128"/>
      <c r="FX24999" s="128"/>
      <c r="FY24999" s="129"/>
      <c r="GA24999" s="128"/>
    </row>
    <row r="25000" spans="179:183" x14ac:dyDescent="0.35">
      <c r="FW25000" s="128"/>
      <c r="FX25000" s="128"/>
      <c r="FY25000" s="129"/>
      <c r="GA25000" s="128"/>
    </row>
    <row r="25001" spans="179:183" x14ac:dyDescent="0.35">
      <c r="FW25001" s="128"/>
      <c r="FX25001" s="128"/>
      <c r="FY25001" s="129"/>
      <c r="GA25001" s="128"/>
    </row>
    <row r="25002" spans="179:183" x14ac:dyDescent="0.35">
      <c r="FW25002" s="128"/>
      <c r="FX25002" s="128"/>
      <c r="FY25002" s="129"/>
      <c r="GA25002" s="128"/>
    </row>
    <row r="25003" spans="179:183" x14ac:dyDescent="0.35">
      <c r="FW25003" s="128"/>
      <c r="FX25003" s="128"/>
      <c r="FY25003" s="129"/>
      <c r="GA25003" s="128"/>
    </row>
    <row r="25004" spans="179:183" x14ac:dyDescent="0.35">
      <c r="FW25004" s="128"/>
      <c r="FX25004" s="128"/>
      <c r="FY25004" s="129"/>
      <c r="GA25004" s="128"/>
    </row>
    <row r="25005" spans="179:183" x14ac:dyDescent="0.35">
      <c r="FW25005" s="128"/>
      <c r="FX25005" s="128"/>
      <c r="FY25005" s="129"/>
      <c r="GA25005" s="128"/>
    </row>
    <row r="25006" spans="179:183" x14ac:dyDescent="0.35">
      <c r="FW25006" s="128"/>
      <c r="FX25006" s="128"/>
      <c r="FY25006" s="129"/>
      <c r="GA25006" s="128"/>
    </row>
    <row r="25007" spans="179:183" x14ac:dyDescent="0.35">
      <c r="FW25007" s="128"/>
      <c r="FX25007" s="128"/>
      <c r="FY25007" s="129"/>
      <c r="GA25007" s="128"/>
    </row>
    <row r="25008" spans="179:183" x14ac:dyDescent="0.35">
      <c r="FW25008" s="128"/>
      <c r="FX25008" s="128"/>
      <c r="FY25008" s="129"/>
      <c r="GA25008" s="128"/>
    </row>
    <row r="25009" spans="179:183" x14ac:dyDescent="0.35">
      <c r="FW25009" s="128"/>
      <c r="FX25009" s="128"/>
      <c r="FY25009" s="129"/>
      <c r="GA25009" s="128"/>
    </row>
    <row r="25010" spans="179:183" x14ac:dyDescent="0.35">
      <c r="FW25010" s="128"/>
      <c r="FX25010" s="128"/>
      <c r="FY25010" s="129"/>
      <c r="GA25010" s="128"/>
    </row>
    <row r="25011" spans="179:183" x14ac:dyDescent="0.35">
      <c r="FW25011" s="128"/>
      <c r="FX25011" s="128"/>
      <c r="FY25011" s="129"/>
      <c r="GA25011" s="128"/>
    </row>
    <row r="25012" spans="179:183" x14ac:dyDescent="0.35">
      <c r="FW25012" s="128"/>
      <c r="FX25012" s="128"/>
      <c r="FY25012" s="129"/>
      <c r="GA25012" s="128"/>
    </row>
    <row r="25013" spans="179:183" x14ac:dyDescent="0.35">
      <c r="FW25013" s="128"/>
      <c r="FX25013" s="128"/>
      <c r="FY25013" s="129"/>
      <c r="GA25013" s="128"/>
    </row>
    <row r="25014" spans="179:183" x14ac:dyDescent="0.35">
      <c r="FW25014" s="128"/>
      <c r="FX25014" s="128"/>
      <c r="FY25014" s="129"/>
      <c r="GA25014" s="128"/>
    </row>
    <row r="25015" spans="179:183" x14ac:dyDescent="0.35">
      <c r="FW25015" s="128"/>
      <c r="FX25015" s="128"/>
      <c r="FY25015" s="129"/>
      <c r="GA25015" s="128"/>
    </row>
    <row r="25016" spans="179:183" x14ac:dyDescent="0.35">
      <c r="FW25016" s="128"/>
      <c r="FX25016" s="128"/>
      <c r="FY25016" s="129"/>
      <c r="GA25016" s="128"/>
    </row>
    <row r="25017" spans="179:183" x14ac:dyDescent="0.35">
      <c r="FW25017" s="128"/>
      <c r="FX25017" s="128"/>
      <c r="FY25017" s="129"/>
      <c r="GA25017" s="128"/>
    </row>
    <row r="25018" spans="179:183" x14ac:dyDescent="0.35">
      <c r="FW25018" s="128"/>
      <c r="FX25018" s="128"/>
      <c r="FY25018" s="129"/>
      <c r="GA25018" s="128"/>
    </row>
    <row r="25019" spans="179:183" x14ac:dyDescent="0.35">
      <c r="FW25019" s="128"/>
      <c r="FX25019" s="128"/>
      <c r="FY25019" s="129"/>
      <c r="GA25019" s="128"/>
    </row>
    <row r="25020" spans="179:183" x14ac:dyDescent="0.35">
      <c r="FW25020" s="128"/>
      <c r="FX25020" s="128"/>
      <c r="FY25020" s="129"/>
      <c r="GA25020" s="128"/>
    </row>
    <row r="25021" spans="179:183" x14ac:dyDescent="0.35">
      <c r="FW25021" s="128"/>
      <c r="FX25021" s="128"/>
      <c r="FY25021" s="129"/>
      <c r="GA25021" s="128"/>
    </row>
    <row r="25022" spans="179:183" x14ac:dyDescent="0.35">
      <c r="FW25022" s="128"/>
      <c r="FX25022" s="128"/>
      <c r="FY25022" s="129"/>
      <c r="GA25022" s="128"/>
    </row>
    <row r="25023" spans="179:183" x14ac:dyDescent="0.35">
      <c r="FW25023" s="128"/>
      <c r="FX25023" s="128"/>
      <c r="FY25023" s="129"/>
      <c r="GA25023" s="128"/>
    </row>
    <row r="25024" spans="179:183" x14ac:dyDescent="0.35">
      <c r="FW25024" s="128"/>
      <c r="FX25024" s="128"/>
      <c r="FY25024" s="129"/>
      <c r="GA25024" s="128"/>
    </row>
    <row r="25025" spans="179:183" x14ac:dyDescent="0.35">
      <c r="FW25025" s="128"/>
      <c r="FX25025" s="128"/>
      <c r="FY25025" s="129"/>
      <c r="GA25025" s="128"/>
    </row>
    <row r="25026" spans="179:183" x14ac:dyDescent="0.35">
      <c r="FW25026" s="128"/>
      <c r="FX25026" s="128"/>
      <c r="FY25026" s="129"/>
      <c r="GA25026" s="128"/>
    </row>
    <row r="25027" spans="179:183" x14ac:dyDescent="0.35">
      <c r="FW25027" s="128"/>
      <c r="FX25027" s="128"/>
      <c r="FY25027" s="129"/>
      <c r="GA25027" s="128"/>
    </row>
    <row r="25028" spans="179:183" x14ac:dyDescent="0.35">
      <c r="FW25028" s="128"/>
      <c r="FX25028" s="128"/>
      <c r="FY25028" s="129"/>
      <c r="GA25028" s="128"/>
    </row>
    <row r="25029" spans="179:183" x14ac:dyDescent="0.35">
      <c r="FW25029" s="128"/>
      <c r="FX25029" s="128"/>
      <c r="FY25029" s="129"/>
      <c r="GA25029" s="128"/>
    </row>
    <row r="25030" spans="179:183" x14ac:dyDescent="0.35">
      <c r="FW25030" s="128"/>
      <c r="FX25030" s="128"/>
      <c r="FY25030" s="129"/>
      <c r="GA25030" s="128"/>
    </row>
    <row r="25031" spans="179:183" x14ac:dyDescent="0.35">
      <c r="FW25031" s="128"/>
      <c r="FX25031" s="128"/>
      <c r="FY25031" s="129"/>
      <c r="GA25031" s="128"/>
    </row>
    <row r="25032" spans="179:183" x14ac:dyDescent="0.35">
      <c r="FW25032" s="128"/>
      <c r="FX25032" s="128"/>
      <c r="FY25032" s="129"/>
      <c r="GA25032" s="128"/>
    </row>
    <row r="25033" spans="179:183" x14ac:dyDescent="0.35">
      <c r="FW25033" s="128"/>
      <c r="FX25033" s="128"/>
      <c r="FY25033" s="129"/>
      <c r="GA25033" s="128"/>
    </row>
    <row r="25034" spans="179:183" x14ac:dyDescent="0.35">
      <c r="FW25034" s="128"/>
      <c r="FX25034" s="128"/>
      <c r="FY25034" s="129"/>
      <c r="GA25034" s="128"/>
    </row>
    <row r="25035" spans="179:183" x14ac:dyDescent="0.35">
      <c r="FW25035" s="128"/>
      <c r="FX25035" s="128"/>
      <c r="FY25035" s="129"/>
      <c r="GA25035" s="128"/>
    </row>
    <row r="25036" spans="179:183" x14ac:dyDescent="0.35">
      <c r="FW25036" s="128"/>
      <c r="FX25036" s="128"/>
      <c r="FY25036" s="129"/>
      <c r="GA25036" s="128"/>
    </row>
    <row r="25037" spans="179:183" x14ac:dyDescent="0.35">
      <c r="FW25037" s="128"/>
      <c r="FX25037" s="128"/>
      <c r="FY25037" s="129"/>
      <c r="GA25037" s="128"/>
    </row>
    <row r="25038" spans="179:183" x14ac:dyDescent="0.35">
      <c r="FW25038" s="128"/>
      <c r="FX25038" s="128"/>
      <c r="FY25038" s="129"/>
      <c r="GA25038" s="128"/>
    </row>
    <row r="25039" spans="179:183" x14ac:dyDescent="0.35">
      <c r="FW25039" s="128"/>
      <c r="FX25039" s="128"/>
      <c r="FY25039" s="129"/>
      <c r="GA25039" s="128"/>
    </row>
    <row r="25040" spans="179:183" x14ac:dyDescent="0.35">
      <c r="FW25040" s="128"/>
      <c r="FX25040" s="128"/>
      <c r="FY25040" s="129"/>
      <c r="GA25040" s="128"/>
    </row>
    <row r="25041" spans="179:183" x14ac:dyDescent="0.35">
      <c r="FW25041" s="128"/>
      <c r="FX25041" s="128"/>
      <c r="FY25041" s="129"/>
      <c r="GA25041" s="128"/>
    </row>
    <row r="25042" spans="179:183" x14ac:dyDescent="0.35">
      <c r="FW25042" s="128"/>
      <c r="FX25042" s="128"/>
      <c r="FY25042" s="129"/>
      <c r="GA25042" s="128"/>
    </row>
    <row r="25043" spans="179:183" x14ac:dyDescent="0.35">
      <c r="FW25043" s="128"/>
      <c r="FX25043" s="128"/>
      <c r="FY25043" s="129"/>
      <c r="GA25043" s="128"/>
    </row>
    <row r="25044" spans="179:183" x14ac:dyDescent="0.35">
      <c r="FW25044" s="128"/>
      <c r="FX25044" s="128"/>
      <c r="FY25044" s="129"/>
      <c r="GA25044" s="128"/>
    </row>
    <row r="25045" spans="179:183" x14ac:dyDescent="0.35">
      <c r="FW25045" s="128"/>
      <c r="FX25045" s="128"/>
      <c r="FY25045" s="129"/>
      <c r="GA25045" s="128"/>
    </row>
    <row r="25046" spans="179:183" x14ac:dyDescent="0.35">
      <c r="FW25046" s="128"/>
      <c r="FX25046" s="128"/>
      <c r="FY25046" s="129"/>
      <c r="GA25046" s="128"/>
    </row>
    <row r="25047" spans="179:183" x14ac:dyDescent="0.35">
      <c r="FW25047" s="128"/>
      <c r="FX25047" s="128"/>
      <c r="FY25047" s="129"/>
      <c r="GA25047" s="128"/>
    </row>
    <row r="25048" spans="179:183" x14ac:dyDescent="0.35">
      <c r="FW25048" s="128"/>
      <c r="FX25048" s="128"/>
      <c r="FY25048" s="129"/>
      <c r="GA25048" s="128"/>
    </row>
    <row r="25049" spans="179:183" x14ac:dyDescent="0.35">
      <c r="FW25049" s="128"/>
      <c r="FX25049" s="128"/>
      <c r="FY25049" s="129"/>
      <c r="GA25049" s="128"/>
    </row>
    <row r="25050" spans="179:183" x14ac:dyDescent="0.35">
      <c r="FW25050" s="128"/>
      <c r="FX25050" s="128"/>
      <c r="FY25050" s="129"/>
      <c r="GA25050" s="128"/>
    </row>
    <row r="25051" spans="179:183" x14ac:dyDescent="0.35">
      <c r="FW25051" s="128"/>
      <c r="FX25051" s="128"/>
      <c r="FY25051" s="129"/>
      <c r="GA25051" s="128"/>
    </row>
    <row r="25052" spans="179:183" x14ac:dyDescent="0.35">
      <c r="FW25052" s="128"/>
      <c r="FX25052" s="128"/>
      <c r="FY25052" s="129"/>
      <c r="GA25052" s="128"/>
    </row>
    <row r="25053" spans="179:183" x14ac:dyDescent="0.35">
      <c r="FW25053" s="128"/>
      <c r="FX25053" s="128"/>
      <c r="FY25053" s="129"/>
      <c r="GA25053" s="128"/>
    </row>
    <row r="25054" spans="179:183" x14ac:dyDescent="0.35">
      <c r="FW25054" s="128"/>
      <c r="FX25054" s="128"/>
      <c r="FY25054" s="129"/>
      <c r="GA25054" s="128"/>
    </row>
    <row r="25055" spans="179:183" x14ac:dyDescent="0.35">
      <c r="FW25055" s="128"/>
      <c r="FX25055" s="128"/>
      <c r="FY25055" s="129"/>
      <c r="GA25055" s="128"/>
    </row>
    <row r="25056" spans="179:183" x14ac:dyDescent="0.35">
      <c r="FW25056" s="128"/>
      <c r="FX25056" s="128"/>
      <c r="FY25056" s="129"/>
      <c r="GA25056" s="128"/>
    </row>
    <row r="25057" spans="179:183" x14ac:dyDescent="0.35">
      <c r="FW25057" s="128"/>
      <c r="FX25057" s="128"/>
      <c r="FY25057" s="129"/>
      <c r="GA25057" s="128"/>
    </row>
    <row r="25058" spans="179:183" x14ac:dyDescent="0.35">
      <c r="FW25058" s="128"/>
      <c r="FX25058" s="128"/>
      <c r="FY25058" s="129"/>
      <c r="GA25058" s="128"/>
    </row>
    <row r="25059" spans="179:183" x14ac:dyDescent="0.35">
      <c r="FW25059" s="128"/>
      <c r="FX25059" s="128"/>
      <c r="FY25059" s="129"/>
      <c r="GA25059" s="128"/>
    </row>
    <row r="25060" spans="179:183" x14ac:dyDescent="0.35">
      <c r="FW25060" s="128"/>
      <c r="FX25060" s="128"/>
      <c r="FY25060" s="129"/>
      <c r="GA25060" s="128"/>
    </row>
    <row r="25061" spans="179:183" x14ac:dyDescent="0.35">
      <c r="FW25061" s="128"/>
      <c r="FX25061" s="128"/>
      <c r="FY25061" s="129"/>
      <c r="GA25061" s="128"/>
    </row>
    <row r="25062" spans="179:183" x14ac:dyDescent="0.35">
      <c r="FW25062" s="128"/>
      <c r="FX25062" s="128"/>
      <c r="FY25062" s="129"/>
      <c r="GA25062" s="128"/>
    </row>
    <row r="25063" spans="179:183" x14ac:dyDescent="0.35">
      <c r="FW25063" s="128"/>
      <c r="FX25063" s="128"/>
      <c r="FY25063" s="129"/>
      <c r="GA25063" s="128"/>
    </row>
    <row r="25064" spans="179:183" x14ac:dyDescent="0.35">
      <c r="FW25064" s="128"/>
      <c r="FX25064" s="128"/>
      <c r="FY25064" s="129"/>
      <c r="GA25064" s="128"/>
    </row>
    <row r="25065" spans="179:183" x14ac:dyDescent="0.35">
      <c r="FW25065" s="128"/>
      <c r="FX25065" s="128"/>
      <c r="FY25065" s="129"/>
      <c r="GA25065" s="128"/>
    </row>
    <row r="25066" spans="179:183" x14ac:dyDescent="0.35">
      <c r="FW25066" s="128"/>
      <c r="FX25066" s="128"/>
      <c r="FY25066" s="129"/>
      <c r="GA25066" s="128"/>
    </row>
    <row r="25067" spans="179:183" x14ac:dyDescent="0.35">
      <c r="FW25067" s="128"/>
      <c r="FX25067" s="128"/>
      <c r="FY25067" s="129"/>
      <c r="GA25067" s="128"/>
    </row>
    <row r="25068" spans="179:183" x14ac:dyDescent="0.35">
      <c r="FW25068" s="128"/>
      <c r="FX25068" s="128"/>
      <c r="FY25068" s="129"/>
      <c r="GA25068" s="128"/>
    </row>
    <row r="25069" spans="179:183" x14ac:dyDescent="0.35">
      <c r="FW25069" s="128"/>
      <c r="FX25069" s="128"/>
      <c r="FY25069" s="129"/>
      <c r="GA25069" s="128"/>
    </row>
    <row r="25070" spans="179:183" x14ac:dyDescent="0.35">
      <c r="FW25070" s="128"/>
      <c r="FX25070" s="128"/>
      <c r="FY25070" s="129"/>
      <c r="GA25070" s="128"/>
    </row>
    <row r="25071" spans="179:183" x14ac:dyDescent="0.35">
      <c r="FW25071" s="128"/>
      <c r="FX25071" s="128"/>
      <c r="FY25071" s="129"/>
      <c r="GA25071" s="128"/>
    </row>
    <row r="25072" spans="179:183" x14ac:dyDescent="0.35">
      <c r="FW25072" s="128"/>
      <c r="FX25072" s="128"/>
      <c r="FY25072" s="129"/>
      <c r="GA25072" s="128"/>
    </row>
    <row r="25073" spans="179:183" x14ac:dyDescent="0.35">
      <c r="FW25073" s="128"/>
      <c r="FX25073" s="128"/>
      <c r="FY25073" s="129"/>
      <c r="GA25073" s="128"/>
    </row>
    <row r="25074" spans="179:183" x14ac:dyDescent="0.35">
      <c r="FW25074" s="128"/>
      <c r="FX25074" s="128"/>
      <c r="FY25074" s="129"/>
      <c r="GA25074" s="128"/>
    </row>
    <row r="25075" spans="179:183" x14ac:dyDescent="0.35">
      <c r="FW25075" s="128"/>
      <c r="FX25075" s="128"/>
      <c r="FY25075" s="129"/>
      <c r="GA25075" s="128"/>
    </row>
    <row r="25076" spans="179:183" x14ac:dyDescent="0.35">
      <c r="FW25076" s="128"/>
      <c r="FX25076" s="128"/>
      <c r="FY25076" s="129"/>
      <c r="GA25076" s="128"/>
    </row>
    <row r="25077" spans="179:183" x14ac:dyDescent="0.35">
      <c r="FW25077" s="128"/>
      <c r="FX25077" s="128"/>
      <c r="FY25077" s="129"/>
      <c r="GA25077" s="128"/>
    </row>
    <row r="25078" spans="179:183" x14ac:dyDescent="0.35">
      <c r="FW25078" s="128"/>
      <c r="FX25078" s="128"/>
      <c r="FY25078" s="129"/>
      <c r="GA25078" s="128"/>
    </row>
    <row r="25079" spans="179:183" x14ac:dyDescent="0.35">
      <c r="FW25079" s="128"/>
      <c r="FX25079" s="128"/>
      <c r="FY25079" s="129"/>
      <c r="GA25079" s="128"/>
    </row>
    <row r="25080" spans="179:183" x14ac:dyDescent="0.35">
      <c r="FW25080" s="128"/>
      <c r="FX25080" s="128"/>
      <c r="FY25080" s="129"/>
      <c r="GA25080" s="128"/>
    </row>
    <row r="25081" spans="179:183" x14ac:dyDescent="0.35">
      <c r="FW25081" s="128"/>
      <c r="FX25081" s="128"/>
      <c r="FY25081" s="129"/>
      <c r="GA25081" s="128"/>
    </row>
    <row r="25082" spans="179:183" x14ac:dyDescent="0.35">
      <c r="FW25082" s="128"/>
      <c r="FX25082" s="128"/>
      <c r="FY25082" s="129"/>
      <c r="GA25082" s="128"/>
    </row>
    <row r="25083" spans="179:183" x14ac:dyDescent="0.35">
      <c r="FW25083" s="128"/>
      <c r="FX25083" s="128"/>
      <c r="FY25083" s="129"/>
      <c r="GA25083" s="128"/>
    </row>
    <row r="25084" spans="179:183" x14ac:dyDescent="0.35">
      <c r="FW25084" s="128"/>
      <c r="FX25084" s="128"/>
      <c r="FY25084" s="129"/>
      <c r="GA25084" s="128"/>
    </row>
    <row r="25085" spans="179:183" x14ac:dyDescent="0.35">
      <c r="FW25085" s="128"/>
      <c r="FX25085" s="128"/>
      <c r="FY25085" s="129"/>
      <c r="GA25085" s="128"/>
    </row>
    <row r="25086" spans="179:183" x14ac:dyDescent="0.35">
      <c r="FW25086" s="128"/>
      <c r="FX25086" s="128"/>
      <c r="FY25086" s="129"/>
      <c r="GA25086" s="128"/>
    </row>
    <row r="25087" spans="179:183" x14ac:dyDescent="0.35">
      <c r="FW25087" s="128"/>
      <c r="FX25087" s="128"/>
      <c r="FY25087" s="129"/>
      <c r="GA25087" s="128"/>
    </row>
    <row r="25088" spans="179:183" x14ac:dyDescent="0.35">
      <c r="FW25088" s="128"/>
      <c r="FX25088" s="128"/>
      <c r="FY25088" s="129"/>
      <c r="GA25088" s="128"/>
    </row>
    <row r="25089" spans="179:183" x14ac:dyDescent="0.35">
      <c r="FW25089" s="128"/>
      <c r="FX25089" s="128"/>
      <c r="FY25089" s="129"/>
      <c r="GA25089" s="128"/>
    </row>
    <row r="25090" spans="179:183" x14ac:dyDescent="0.35">
      <c r="FW25090" s="128"/>
      <c r="FX25090" s="128"/>
      <c r="FY25090" s="129"/>
      <c r="GA25090" s="128"/>
    </row>
    <row r="25091" spans="179:183" x14ac:dyDescent="0.35">
      <c r="FW25091" s="128"/>
      <c r="FX25091" s="128"/>
      <c r="FY25091" s="129"/>
      <c r="GA25091" s="128"/>
    </row>
    <row r="25092" spans="179:183" x14ac:dyDescent="0.35">
      <c r="FW25092" s="128"/>
      <c r="FX25092" s="128"/>
      <c r="FY25092" s="129"/>
      <c r="GA25092" s="128"/>
    </row>
    <row r="25093" spans="179:183" x14ac:dyDescent="0.35">
      <c r="FW25093" s="128"/>
      <c r="FX25093" s="128"/>
      <c r="FY25093" s="129"/>
      <c r="GA25093" s="128"/>
    </row>
    <row r="25094" spans="179:183" x14ac:dyDescent="0.35">
      <c r="FW25094" s="128"/>
      <c r="FX25094" s="128"/>
      <c r="FY25094" s="129"/>
      <c r="GA25094" s="128"/>
    </row>
    <row r="25095" spans="179:183" x14ac:dyDescent="0.35">
      <c r="FW25095" s="128"/>
      <c r="FX25095" s="128"/>
      <c r="FY25095" s="129"/>
      <c r="GA25095" s="128"/>
    </row>
    <row r="25096" spans="179:183" x14ac:dyDescent="0.35">
      <c r="FW25096" s="128"/>
      <c r="FX25096" s="128"/>
      <c r="FY25096" s="129"/>
      <c r="GA25096" s="128"/>
    </row>
    <row r="25097" spans="179:183" x14ac:dyDescent="0.35">
      <c r="FW25097" s="128"/>
      <c r="FX25097" s="128"/>
      <c r="FY25097" s="129"/>
      <c r="GA25097" s="128"/>
    </row>
    <row r="25098" spans="179:183" x14ac:dyDescent="0.35">
      <c r="FW25098" s="128"/>
      <c r="FX25098" s="128"/>
      <c r="FY25098" s="129"/>
      <c r="GA25098" s="128"/>
    </row>
    <row r="25099" spans="179:183" x14ac:dyDescent="0.35">
      <c r="FW25099" s="128"/>
      <c r="FX25099" s="128"/>
      <c r="FY25099" s="129"/>
      <c r="GA25099" s="128"/>
    </row>
    <row r="25100" spans="179:183" x14ac:dyDescent="0.35">
      <c r="FW25100" s="128"/>
      <c r="FX25100" s="128"/>
      <c r="FY25100" s="129"/>
      <c r="GA25100" s="128"/>
    </row>
    <row r="25101" spans="179:183" x14ac:dyDescent="0.35">
      <c r="FW25101" s="128"/>
      <c r="FX25101" s="128"/>
      <c r="FY25101" s="129"/>
      <c r="GA25101" s="128"/>
    </row>
    <row r="25102" spans="179:183" x14ac:dyDescent="0.35">
      <c r="FW25102" s="128"/>
      <c r="FX25102" s="128"/>
      <c r="FY25102" s="129"/>
      <c r="GA25102" s="128"/>
    </row>
    <row r="25103" spans="179:183" x14ac:dyDescent="0.35">
      <c r="FW25103" s="128"/>
      <c r="FX25103" s="128"/>
      <c r="FY25103" s="129"/>
      <c r="GA25103" s="128"/>
    </row>
    <row r="25104" spans="179:183" x14ac:dyDescent="0.35">
      <c r="FW25104" s="128"/>
      <c r="FX25104" s="128"/>
      <c r="FY25104" s="129"/>
      <c r="GA25104" s="128"/>
    </row>
    <row r="25105" spans="179:183" x14ac:dyDescent="0.35">
      <c r="FW25105" s="128"/>
      <c r="FX25105" s="128"/>
      <c r="FY25105" s="129"/>
      <c r="GA25105" s="128"/>
    </row>
    <row r="25106" spans="179:183" x14ac:dyDescent="0.35">
      <c r="FW25106" s="128"/>
      <c r="FX25106" s="128"/>
      <c r="FY25106" s="129"/>
      <c r="GA25106" s="128"/>
    </row>
    <row r="25107" spans="179:183" x14ac:dyDescent="0.35">
      <c r="FW25107" s="128"/>
      <c r="FX25107" s="128"/>
      <c r="FY25107" s="129"/>
      <c r="GA25107" s="128"/>
    </row>
    <row r="25108" spans="179:183" x14ac:dyDescent="0.35">
      <c r="FW25108" s="128"/>
      <c r="FX25108" s="128"/>
      <c r="FY25108" s="129"/>
      <c r="GA25108" s="128"/>
    </row>
    <row r="25109" spans="179:183" x14ac:dyDescent="0.35">
      <c r="FW25109" s="128"/>
      <c r="FX25109" s="128"/>
      <c r="FY25109" s="129"/>
      <c r="GA25109" s="128"/>
    </row>
    <row r="25110" spans="179:183" x14ac:dyDescent="0.35">
      <c r="FW25110" s="128"/>
      <c r="FX25110" s="128"/>
      <c r="FY25110" s="129"/>
      <c r="GA25110" s="128"/>
    </row>
    <row r="25111" spans="179:183" x14ac:dyDescent="0.35">
      <c r="FW25111" s="128"/>
      <c r="FX25111" s="128"/>
      <c r="FY25111" s="129"/>
      <c r="GA25111" s="128"/>
    </row>
    <row r="25112" spans="179:183" x14ac:dyDescent="0.35">
      <c r="FW25112" s="128"/>
      <c r="FX25112" s="128"/>
      <c r="FY25112" s="129"/>
      <c r="GA25112" s="128"/>
    </row>
    <row r="25113" spans="179:183" x14ac:dyDescent="0.35">
      <c r="FW25113" s="128"/>
      <c r="FX25113" s="128"/>
      <c r="FY25113" s="129"/>
      <c r="GA25113" s="128"/>
    </row>
    <row r="25114" spans="179:183" x14ac:dyDescent="0.35">
      <c r="FW25114" s="128"/>
      <c r="FX25114" s="128"/>
      <c r="FY25114" s="129"/>
      <c r="GA25114" s="128"/>
    </row>
    <row r="25115" spans="179:183" x14ac:dyDescent="0.35">
      <c r="FW25115" s="128"/>
      <c r="FX25115" s="128"/>
      <c r="FY25115" s="129"/>
      <c r="GA25115" s="128"/>
    </row>
    <row r="25116" spans="179:183" x14ac:dyDescent="0.35">
      <c r="FW25116" s="128"/>
      <c r="FX25116" s="128"/>
      <c r="FY25116" s="129"/>
      <c r="GA25116" s="128"/>
    </row>
    <row r="25117" spans="179:183" x14ac:dyDescent="0.35">
      <c r="FW25117" s="128"/>
      <c r="FX25117" s="128"/>
      <c r="FY25117" s="129"/>
      <c r="GA25117" s="128"/>
    </row>
    <row r="25118" spans="179:183" x14ac:dyDescent="0.35">
      <c r="FW25118" s="128"/>
      <c r="FX25118" s="128"/>
      <c r="FY25118" s="129"/>
      <c r="GA25118" s="128"/>
    </row>
    <row r="25119" spans="179:183" x14ac:dyDescent="0.35">
      <c r="FW25119" s="128"/>
      <c r="FX25119" s="128"/>
      <c r="FY25119" s="129"/>
      <c r="GA25119" s="128"/>
    </row>
    <row r="25120" spans="179:183" x14ac:dyDescent="0.35">
      <c r="FW25120" s="128"/>
      <c r="FX25120" s="128"/>
      <c r="FY25120" s="129"/>
      <c r="GA25120" s="128"/>
    </row>
    <row r="25121" spans="179:183" x14ac:dyDescent="0.35">
      <c r="FW25121" s="128"/>
      <c r="FX25121" s="128"/>
      <c r="FY25121" s="129"/>
      <c r="GA25121" s="128"/>
    </row>
    <row r="25122" spans="179:183" x14ac:dyDescent="0.35">
      <c r="FW25122" s="128"/>
      <c r="FX25122" s="128"/>
      <c r="FY25122" s="129"/>
      <c r="GA25122" s="128"/>
    </row>
    <row r="25123" spans="179:183" x14ac:dyDescent="0.35">
      <c r="FW25123" s="128"/>
      <c r="FX25123" s="128"/>
      <c r="FY25123" s="129"/>
      <c r="GA25123" s="128"/>
    </row>
    <row r="25124" spans="179:183" x14ac:dyDescent="0.35">
      <c r="FW25124" s="128"/>
      <c r="FX25124" s="128"/>
      <c r="FY25124" s="129"/>
      <c r="GA25124" s="128"/>
    </row>
    <row r="25125" spans="179:183" x14ac:dyDescent="0.35">
      <c r="FW25125" s="128"/>
      <c r="FX25125" s="128"/>
      <c r="FY25125" s="129"/>
      <c r="GA25125" s="128"/>
    </row>
    <row r="25126" spans="179:183" x14ac:dyDescent="0.35">
      <c r="FW25126" s="128"/>
      <c r="FX25126" s="128"/>
      <c r="FY25126" s="129"/>
      <c r="GA25126" s="128"/>
    </row>
    <row r="25127" spans="179:183" x14ac:dyDescent="0.35">
      <c r="FW25127" s="128"/>
      <c r="FX25127" s="128"/>
      <c r="FY25127" s="129"/>
      <c r="GA25127" s="128"/>
    </row>
    <row r="25128" spans="179:183" x14ac:dyDescent="0.35">
      <c r="FW25128" s="128"/>
      <c r="FX25128" s="128"/>
      <c r="FY25128" s="129"/>
      <c r="GA25128" s="128"/>
    </row>
    <row r="25129" spans="179:183" x14ac:dyDescent="0.35">
      <c r="FW25129" s="128"/>
      <c r="FX25129" s="128"/>
      <c r="FY25129" s="129"/>
      <c r="GA25129" s="128"/>
    </row>
    <row r="25130" spans="179:183" x14ac:dyDescent="0.35">
      <c r="FW25130" s="128"/>
      <c r="FX25130" s="128"/>
      <c r="FY25130" s="129"/>
      <c r="GA25130" s="128"/>
    </row>
    <row r="25131" spans="179:183" x14ac:dyDescent="0.35">
      <c r="FW25131" s="128"/>
      <c r="FX25131" s="128"/>
      <c r="FY25131" s="129"/>
      <c r="GA25131" s="128"/>
    </row>
    <row r="25132" spans="179:183" x14ac:dyDescent="0.35">
      <c r="FW25132" s="128"/>
      <c r="FX25132" s="128"/>
      <c r="FY25132" s="129"/>
      <c r="GA25132" s="128"/>
    </row>
    <row r="25133" spans="179:183" x14ac:dyDescent="0.35">
      <c r="FW25133" s="128"/>
      <c r="FX25133" s="128"/>
      <c r="FY25133" s="129"/>
      <c r="GA25133" s="128"/>
    </row>
    <row r="25134" spans="179:183" x14ac:dyDescent="0.35">
      <c r="FW25134" s="128"/>
      <c r="FX25134" s="128"/>
      <c r="FY25134" s="129"/>
      <c r="GA25134" s="128"/>
    </row>
    <row r="25135" spans="179:183" x14ac:dyDescent="0.35">
      <c r="FW25135" s="128"/>
      <c r="FX25135" s="128"/>
      <c r="FY25135" s="129"/>
      <c r="GA25135" s="128"/>
    </row>
    <row r="25136" spans="179:183" x14ac:dyDescent="0.35">
      <c r="FW25136" s="128"/>
      <c r="FX25136" s="128"/>
      <c r="FY25136" s="129"/>
      <c r="GA25136" s="128"/>
    </row>
    <row r="25137" spans="179:183" x14ac:dyDescent="0.35">
      <c r="FW25137" s="128"/>
      <c r="FX25137" s="128"/>
      <c r="FY25137" s="129"/>
      <c r="GA25137" s="128"/>
    </row>
    <row r="25138" spans="179:183" x14ac:dyDescent="0.35">
      <c r="FW25138" s="128"/>
      <c r="FX25138" s="128"/>
      <c r="FY25138" s="129"/>
      <c r="GA25138" s="128"/>
    </row>
    <row r="25139" spans="179:183" x14ac:dyDescent="0.35">
      <c r="FW25139" s="128"/>
      <c r="FX25139" s="128"/>
      <c r="FY25139" s="129"/>
      <c r="GA25139" s="128"/>
    </row>
    <row r="25140" spans="179:183" x14ac:dyDescent="0.35">
      <c r="FW25140" s="128"/>
      <c r="FX25140" s="128"/>
      <c r="FY25140" s="129"/>
      <c r="GA25140" s="128"/>
    </row>
    <row r="25141" spans="179:183" x14ac:dyDescent="0.35">
      <c r="FW25141" s="128"/>
      <c r="FX25141" s="128"/>
      <c r="FY25141" s="129"/>
      <c r="GA25141" s="128"/>
    </row>
    <row r="25142" spans="179:183" x14ac:dyDescent="0.35">
      <c r="FW25142" s="128"/>
      <c r="FX25142" s="128"/>
      <c r="FY25142" s="129"/>
      <c r="GA25142" s="128"/>
    </row>
    <row r="25143" spans="179:183" x14ac:dyDescent="0.35">
      <c r="FW25143" s="128"/>
      <c r="FX25143" s="128"/>
      <c r="FY25143" s="129"/>
      <c r="GA25143" s="128"/>
    </row>
    <row r="25144" spans="179:183" x14ac:dyDescent="0.35">
      <c r="FW25144" s="128"/>
      <c r="FX25144" s="128"/>
      <c r="FY25144" s="129"/>
      <c r="GA25144" s="128"/>
    </row>
    <row r="25145" spans="179:183" x14ac:dyDescent="0.35">
      <c r="FW25145" s="128"/>
      <c r="FX25145" s="128"/>
      <c r="FY25145" s="129"/>
      <c r="GA25145" s="128"/>
    </row>
    <row r="25146" spans="179:183" x14ac:dyDescent="0.35">
      <c r="FW25146" s="128"/>
      <c r="FX25146" s="128"/>
      <c r="FY25146" s="129"/>
      <c r="GA25146" s="128"/>
    </row>
    <row r="25147" spans="179:183" x14ac:dyDescent="0.35">
      <c r="FW25147" s="128"/>
      <c r="FX25147" s="128"/>
      <c r="FY25147" s="129"/>
      <c r="GA25147" s="128"/>
    </row>
    <row r="25148" spans="179:183" x14ac:dyDescent="0.35">
      <c r="FW25148" s="128"/>
      <c r="FX25148" s="128"/>
      <c r="FY25148" s="129"/>
      <c r="GA25148" s="128"/>
    </row>
    <row r="25149" spans="179:183" x14ac:dyDescent="0.35">
      <c r="FW25149" s="128"/>
      <c r="FX25149" s="128"/>
      <c r="FY25149" s="129"/>
      <c r="GA25149" s="128"/>
    </row>
    <row r="25150" spans="179:183" x14ac:dyDescent="0.35">
      <c r="FW25150" s="128"/>
      <c r="FX25150" s="128"/>
      <c r="FY25150" s="129"/>
      <c r="GA25150" s="128"/>
    </row>
    <row r="25151" spans="179:183" x14ac:dyDescent="0.35">
      <c r="FW25151" s="128"/>
      <c r="FX25151" s="128"/>
      <c r="FY25151" s="129"/>
      <c r="GA25151" s="128"/>
    </row>
    <row r="25152" spans="179:183" x14ac:dyDescent="0.35">
      <c r="FW25152" s="128"/>
      <c r="FX25152" s="128"/>
      <c r="FY25152" s="129"/>
      <c r="GA25152" s="128"/>
    </row>
    <row r="25153" spans="179:183" x14ac:dyDescent="0.35">
      <c r="FW25153" s="128"/>
      <c r="FX25153" s="128"/>
      <c r="FY25153" s="129"/>
      <c r="GA25153" s="128"/>
    </row>
    <row r="25154" spans="179:183" x14ac:dyDescent="0.35">
      <c r="FW25154" s="128"/>
      <c r="FX25154" s="128"/>
      <c r="FY25154" s="129"/>
      <c r="GA25154" s="128"/>
    </row>
    <row r="25155" spans="179:183" x14ac:dyDescent="0.35">
      <c r="FW25155" s="128"/>
      <c r="FX25155" s="128"/>
      <c r="FY25155" s="129"/>
      <c r="GA25155" s="128"/>
    </row>
    <row r="25156" spans="179:183" x14ac:dyDescent="0.35">
      <c r="FW25156" s="128"/>
      <c r="FX25156" s="128"/>
      <c r="FY25156" s="129"/>
      <c r="GA25156" s="128"/>
    </row>
    <row r="25157" spans="179:183" x14ac:dyDescent="0.35">
      <c r="FW25157" s="128"/>
      <c r="FX25157" s="128"/>
      <c r="FY25157" s="129"/>
      <c r="GA25157" s="128"/>
    </row>
    <row r="25158" spans="179:183" x14ac:dyDescent="0.35">
      <c r="FW25158" s="128"/>
      <c r="FX25158" s="128"/>
      <c r="FY25158" s="129"/>
      <c r="GA25158" s="128"/>
    </row>
    <row r="25159" spans="179:183" x14ac:dyDescent="0.35">
      <c r="FW25159" s="128"/>
      <c r="FX25159" s="128"/>
      <c r="FY25159" s="129"/>
      <c r="GA25159" s="128"/>
    </row>
    <row r="25160" spans="179:183" x14ac:dyDescent="0.35">
      <c r="FW25160" s="128"/>
      <c r="FX25160" s="128"/>
      <c r="FY25160" s="129"/>
      <c r="GA25160" s="128"/>
    </row>
    <row r="25161" spans="179:183" x14ac:dyDescent="0.35">
      <c r="FW25161" s="128"/>
      <c r="FX25161" s="128"/>
      <c r="FY25161" s="129"/>
      <c r="GA25161" s="128"/>
    </row>
    <row r="25162" spans="179:183" x14ac:dyDescent="0.35">
      <c r="FW25162" s="128"/>
      <c r="FX25162" s="128"/>
      <c r="FY25162" s="129"/>
      <c r="GA25162" s="128"/>
    </row>
    <row r="25163" spans="179:183" x14ac:dyDescent="0.35">
      <c r="FW25163" s="128"/>
      <c r="FX25163" s="128"/>
      <c r="FY25163" s="129"/>
      <c r="GA25163" s="128"/>
    </row>
    <row r="25164" spans="179:183" x14ac:dyDescent="0.35">
      <c r="FW25164" s="128"/>
      <c r="FX25164" s="128"/>
      <c r="FY25164" s="129"/>
      <c r="GA25164" s="128"/>
    </row>
    <row r="25165" spans="179:183" x14ac:dyDescent="0.35">
      <c r="FW25165" s="128"/>
      <c r="FX25165" s="128"/>
      <c r="FY25165" s="129"/>
      <c r="GA25165" s="128"/>
    </row>
    <row r="25166" spans="179:183" x14ac:dyDescent="0.35">
      <c r="FW25166" s="128"/>
      <c r="FX25166" s="128"/>
      <c r="FY25166" s="129"/>
      <c r="GA25166" s="128"/>
    </row>
    <row r="25167" spans="179:183" x14ac:dyDescent="0.35">
      <c r="FW25167" s="128"/>
      <c r="FX25167" s="128"/>
      <c r="FY25167" s="129"/>
      <c r="GA25167" s="128"/>
    </row>
    <row r="25168" spans="179:183" x14ac:dyDescent="0.35">
      <c r="FW25168" s="128"/>
      <c r="FX25168" s="128"/>
      <c r="FY25168" s="129"/>
      <c r="GA25168" s="128"/>
    </row>
    <row r="25169" spans="179:183" x14ac:dyDescent="0.35">
      <c r="FW25169" s="128"/>
      <c r="FX25169" s="128"/>
      <c r="FY25169" s="129"/>
      <c r="GA25169" s="128"/>
    </row>
    <row r="25170" spans="179:183" x14ac:dyDescent="0.35">
      <c r="FW25170" s="128"/>
      <c r="FX25170" s="128"/>
      <c r="FY25170" s="129"/>
      <c r="GA25170" s="128"/>
    </row>
    <row r="25171" spans="179:183" x14ac:dyDescent="0.35">
      <c r="FW25171" s="128"/>
      <c r="FX25171" s="128"/>
      <c r="FY25171" s="129"/>
      <c r="GA25171" s="128"/>
    </row>
    <row r="25172" spans="179:183" x14ac:dyDescent="0.35">
      <c r="FW25172" s="128"/>
      <c r="FX25172" s="128"/>
      <c r="FY25172" s="129"/>
      <c r="GA25172" s="128"/>
    </row>
    <row r="25173" spans="179:183" x14ac:dyDescent="0.35">
      <c r="FW25173" s="128"/>
      <c r="FX25173" s="128"/>
      <c r="FY25173" s="129"/>
      <c r="GA25173" s="128"/>
    </row>
    <row r="25174" spans="179:183" x14ac:dyDescent="0.35">
      <c r="FW25174" s="128"/>
      <c r="FX25174" s="128"/>
      <c r="FY25174" s="129"/>
      <c r="GA25174" s="128"/>
    </row>
    <row r="25175" spans="179:183" x14ac:dyDescent="0.35">
      <c r="FW25175" s="128"/>
      <c r="FX25175" s="128"/>
      <c r="FY25175" s="129"/>
      <c r="GA25175" s="128"/>
    </row>
    <row r="25176" spans="179:183" x14ac:dyDescent="0.35">
      <c r="FW25176" s="128"/>
      <c r="FX25176" s="128"/>
      <c r="FY25176" s="129"/>
      <c r="GA25176" s="128"/>
    </row>
    <row r="25177" spans="179:183" x14ac:dyDescent="0.35">
      <c r="FW25177" s="128"/>
      <c r="FX25177" s="128"/>
      <c r="FY25177" s="129"/>
      <c r="GA25177" s="128"/>
    </row>
    <row r="25178" spans="179:183" x14ac:dyDescent="0.35">
      <c r="FW25178" s="128"/>
      <c r="FX25178" s="128"/>
      <c r="FY25178" s="129"/>
      <c r="GA25178" s="128"/>
    </row>
    <row r="25179" spans="179:183" x14ac:dyDescent="0.35">
      <c r="FW25179" s="128"/>
      <c r="FX25179" s="128"/>
      <c r="FY25179" s="129"/>
      <c r="GA25179" s="128"/>
    </row>
    <row r="25180" spans="179:183" x14ac:dyDescent="0.35">
      <c r="FW25180" s="128"/>
      <c r="FX25180" s="128"/>
      <c r="FY25180" s="129"/>
      <c r="GA25180" s="128"/>
    </row>
    <row r="25181" spans="179:183" x14ac:dyDescent="0.35">
      <c r="FW25181" s="128"/>
      <c r="FX25181" s="128"/>
      <c r="FY25181" s="129"/>
      <c r="GA25181" s="128"/>
    </row>
    <row r="25182" spans="179:183" x14ac:dyDescent="0.35">
      <c r="FW25182" s="128"/>
      <c r="FX25182" s="128"/>
      <c r="FY25182" s="129"/>
      <c r="GA25182" s="128"/>
    </row>
    <row r="25183" spans="179:183" x14ac:dyDescent="0.35">
      <c r="FW25183" s="128"/>
      <c r="FX25183" s="128"/>
      <c r="FY25183" s="129"/>
      <c r="GA25183" s="128"/>
    </row>
    <row r="25184" spans="179:183" x14ac:dyDescent="0.35">
      <c r="FW25184" s="128"/>
      <c r="FX25184" s="128"/>
      <c r="FY25184" s="129"/>
      <c r="GA25184" s="128"/>
    </row>
    <row r="25185" spans="179:183" x14ac:dyDescent="0.35">
      <c r="FW25185" s="128"/>
      <c r="FX25185" s="128"/>
      <c r="FY25185" s="129"/>
      <c r="GA25185" s="128"/>
    </row>
    <row r="25186" spans="179:183" x14ac:dyDescent="0.35">
      <c r="FW25186" s="128"/>
      <c r="FX25186" s="128"/>
      <c r="FY25186" s="129"/>
      <c r="GA25186" s="128"/>
    </row>
    <row r="25187" spans="179:183" x14ac:dyDescent="0.35">
      <c r="FW25187" s="128"/>
      <c r="FX25187" s="128"/>
      <c r="FY25187" s="129"/>
      <c r="GA25187" s="128"/>
    </row>
    <row r="25188" spans="179:183" x14ac:dyDescent="0.35">
      <c r="FW25188" s="128"/>
      <c r="FX25188" s="128"/>
      <c r="FY25188" s="129"/>
      <c r="GA25188" s="128"/>
    </row>
    <row r="25189" spans="179:183" x14ac:dyDescent="0.35">
      <c r="FW25189" s="128"/>
      <c r="FX25189" s="128"/>
      <c r="FY25189" s="129"/>
      <c r="GA25189" s="128"/>
    </row>
    <row r="25190" spans="179:183" x14ac:dyDescent="0.35">
      <c r="FW25190" s="128"/>
      <c r="FX25190" s="128"/>
      <c r="FY25190" s="129"/>
      <c r="GA25190" s="128"/>
    </row>
    <row r="25191" spans="179:183" x14ac:dyDescent="0.35">
      <c r="FW25191" s="128"/>
      <c r="FX25191" s="128"/>
      <c r="FY25191" s="129"/>
      <c r="GA25191" s="128"/>
    </row>
    <row r="25192" spans="179:183" x14ac:dyDescent="0.35">
      <c r="FW25192" s="128"/>
      <c r="FX25192" s="128"/>
      <c r="FY25192" s="129"/>
      <c r="GA25192" s="128"/>
    </row>
    <row r="25193" spans="179:183" x14ac:dyDescent="0.35">
      <c r="FW25193" s="128"/>
      <c r="FX25193" s="128"/>
      <c r="FY25193" s="129"/>
      <c r="GA25193" s="128"/>
    </row>
    <row r="25194" spans="179:183" x14ac:dyDescent="0.35">
      <c r="FW25194" s="128"/>
      <c r="FX25194" s="128"/>
      <c r="FY25194" s="129"/>
      <c r="GA25194" s="128"/>
    </row>
    <row r="25195" spans="179:183" x14ac:dyDescent="0.35">
      <c r="FW25195" s="128"/>
      <c r="FX25195" s="128"/>
      <c r="FY25195" s="129"/>
      <c r="GA25195" s="128"/>
    </row>
    <row r="25196" spans="179:183" x14ac:dyDescent="0.35">
      <c r="FW25196" s="128"/>
      <c r="FX25196" s="128"/>
      <c r="FY25196" s="129"/>
      <c r="GA25196" s="128"/>
    </row>
    <row r="25197" spans="179:183" x14ac:dyDescent="0.35">
      <c r="FW25197" s="128"/>
      <c r="FX25197" s="128"/>
      <c r="FY25197" s="129"/>
      <c r="GA25197" s="128"/>
    </row>
    <row r="25198" spans="179:183" x14ac:dyDescent="0.35">
      <c r="FW25198" s="128"/>
      <c r="FX25198" s="128"/>
      <c r="FY25198" s="129"/>
      <c r="GA25198" s="128"/>
    </row>
    <row r="25199" spans="179:183" x14ac:dyDescent="0.35">
      <c r="FW25199" s="128"/>
      <c r="FX25199" s="128"/>
      <c r="FY25199" s="129"/>
      <c r="GA25199" s="128"/>
    </row>
    <row r="25200" spans="179:183" x14ac:dyDescent="0.35">
      <c r="FW25200" s="128"/>
      <c r="FX25200" s="128"/>
      <c r="FY25200" s="129"/>
      <c r="GA25200" s="128"/>
    </row>
    <row r="25201" spans="179:183" x14ac:dyDescent="0.35">
      <c r="FW25201" s="128"/>
      <c r="FX25201" s="128"/>
      <c r="FY25201" s="129"/>
      <c r="GA25201" s="128"/>
    </row>
    <row r="25202" spans="179:183" x14ac:dyDescent="0.35">
      <c r="FW25202" s="128"/>
      <c r="FX25202" s="128"/>
      <c r="FY25202" s="129"/>
      <c r="GA25202" s="128"/>
    </row>
    <row r="25203" spans="179:183" x14ac:dyDescent="0.35">
      <c r="FW25203" s="128"/>
      <c r="FX25203" s="128"/>
      <c r="FY25203" s="129"/>
      <c r="GA25203" s="128"/>
    </row>
    <row r="25204" spans="179:183" x14ac:dyDescent="0.35">
      <c r="FW25204" s="128"/>
      <c r="FX25204" s="128"/>
      <c r="FY25204" s="129"/>
      <c r="GA25204" s="128"/>
    </row>
    <row r="25205" spans="179:183" x14ac:dyDescent="0.35">
      <c r="FW25205" s="128"/>
      <c r="FX25205" s="128"/>
      <c r="FY25205" s="129"/>
      <c r="GA25205" s="128"/>
    </row>
    <row r="25206" spans="179:183" x14ac:dyDescent="0.35">
      <c r="FW25206" s="128"/>
      <c r="FX25206" s="128"/>
      <c r="FY25206" s="129"/>
      <c r="GA25206" s="128"/>
    </row>
    <row r="25207" spans="179:183" x14ac:dyDescent="0.35">
      <c r="FW25207" s="128"/>
      <c r="FX25207" s="128"/>
      <c r="FY25207" s="129"/>
      <c r="GA25207" s="128"/>
    </row>
    <row r="25208" spans="179:183" x14ac:dyDescent="0.35">
      <c r="FW25208" s="128"/>
      <c r="FX25208" s="128"/>
      <c r="FY25208" s="129"/>
      <c r="GA25208" s="128"/>
    </row>
    <row r="25209" spans="179:183" x14ac:dyDescent="0.35">
      <c r="FW25209" s="128"/>
      <c r="FX25209" s="128"/>
      <c r="FY25209" s="129"/>
      <c r="GA25209" s="128"/>
    </row>
    <row r="25210" spans="179:183" x14ac:dyDescent="0.35">
      <c r="FW25210" s="128"/>
      <c r="FX25210" s="128"/>
      <c r="FY25210" s="129"/>
      <c r="GA25210" s="128"/>
    </row>
    <row r="25211" spans="179:183" x14ac:dyDescent="0.35">
      <c r="FW25211" s="128"/>
      <c r="FX25211" s="128"/>
      <c r="FY25211" s="129"/>
      <c r="GA25211" s="128"/>
    </row>
    <row r="25212" spans="179:183" x14ac:dyDescent="0.35">
      <c r="FW25212" s="128"/>
      <c r="FX25212" s="128"/>
      <c r="FY25212" s="129"/>
      <c r="GA25212" s="128"/>
    </row>
    <row r="25213" spans="179:183" x14ac:dyDescent="0.35">
      <c r="FW25213" s="128"/>
      <c r="FX25213" s="128"/>
      <c r="FY25213" s="129"/>
      <c r="GA25213" s="128"/>
    </row>
    <row r="25214" spans="179:183" x14ac:dyDescent="0.35">
      <c r="FW25214" s="128"/>
      <c r="FX25214" s="128"/>
      <c r="FY25214" s="129"/>
      <c r="GA25214" s="128"/>
    </row>
    <row r="25215" spans="179:183" x14ac:dyDescent="0.35">
      <c r="FW25215" s="128"/>
      <c r="FX25215" s="128"/>
      <c r="FY25215" s="129"/>
      <c r="GA25215" s="128"/>
    </row>
    <row r="25216" spans="179:183" x14ac:dyDescent="0.35">
      <c r="FW25216" s="128"/>
      <c r="FX25216" s="128"/>
      <c r="FY25216" s="129"/>
      <c r="GA25216" s="128"/>
    </row>
    <row r="25217" spans="179:183" x14ac:dyDescent="0.35">
      <c r="FW25217" s="128"/>
      <c r="FX25217" s="128"/>
      <c r="FY25217" s="129"/>
      <c r="GA25217" s="128"/>
    </row>
    <row r="25218" spans="179:183" x14ac:dyDescent="0.35">
      <c r="FW25218" s="128"/>
      <c r="FX25218" s="128"/>
      <c r="FY25218" s="129"/>
      <c r="GA25218" s="128"/>
    </row>
    <row r="25219" spans="179:183" x14ac:dyDescent="0.35">
      <c r="FW25219" s="128"/>
      <c r="FX25219" s="128"/>
      <c r="FY25219" s="129"/>
      <c r="GA25219" s="128"/>
    </row>
    <row r="25220" spans="179:183" x14ac:dyDescent="0.35">
      <c r="FW25220" s="128"/>
      <c r="FX25220" s="128"/>
      <c r="FY25220" s="129"/>
      <c r="GA25220" s="128"/>
    </row>
    <row r="25221" spans="179:183" x14ac:dyDescent="0.35">
      <c r="FW25221" s="128"/>
      <c r="FX25221" s="128"/>
      <c r="FY25221" s="129"/>
      <c r="GA25221" s="128"/>
    </row>
    <row r="25222" spans="179:183" x14ac:dyDescent="0.35">
      <c r="FW25222" s="128"/>
      <c r="FX25222" s="128"/>
      <c r="FY25222" s="129"/>
      <c r="GA25222" s="128"/>
    </row>
    <row r="25223" spans="179:183" x14ac:dyDescent="0.35">
      <c r="FW25223" s="128"/>
      <c r="FX25223" s="128"/>
      <c r="FY25223" s="129"/>
      <c r="GA25223" s="128"/>
    </row>
    <row r="25224" spans="179:183" x14ac:dyDescent="0.35">
      <c r="FW25224" s="128"/>
      <c r="FX25224" s="128"/>
      <c r="FY25224" s="129"/>
      <c r="GA25224" s="128"/>
    </row>
    <row r="25225" spans="179:183" x14ac:dyDescent="0.35">
      <c r="FW25225" s="128"/>
      <c r="FX25225" s="128"/>
      <c r="FY25225" s="129"/>
      <c r="GA25225" s="128"/>
    </row>
    <row r="25226" spans="179:183" x14ac:dyDescent="0.35">
      <c r="FW25226" s="128"/>
      <c r="FX25226" s="128"/>
      <c r="FY25226" s="129"/>
      <c r="GA25226" s="128"/>
    </row>
    <row r="25227" spans="179:183" x14ac:dyDescent="0.35">
      <c r="FW25227" s="128"/>
      <c r="FX25227" s="128"/>
      <c r="FY25227" s="129"/>
      <c r="GA25227" s="128"/>
    </row>
    <row r="25228" spans="179:183" x14ac:dyDescent="0.35">
      <c r="FW25228" s="128"/>
      <c r="FX25228" s="128"/>
      <c r="FY25228" s="129"/>
      <c r="GA25228" s="128"/>
    </row>
    <row r="25229" spans="179:183" x14ac:dyDescent="0.35">
      <c r="FW25229" s="128"/>
      <c r="FX25229" s="128"/>
      <c r="FY25229" s="129"/>
      <c r="GA25229" s="128"/>
    </row>
    <row r="25230" spans="179:183" x14ac:dyDescent="0.35">
      <c r="FW25230" s="128"/>
      <c r="FX25230" s="128"/>
      <c r="FY25230" s="129"/>
      <c r="GA25230" s="128"/>
    </row>
    <row r="25231" spans="179:183" x14ac:dyDescent="0.35">
      <c r="FW25231" s="128"/>
      <c r="FX25231" s="128"/>
      <c r="FY25231" s="129"/>
      <c r="GA25231" s="128"/>
    </row>
    <row r="25232" spans="179:183" x14ac:dyDescent="0.35">
      <c r="FW25232" s="128"/>
      <c r="FX25232" s="128"/>
      <c r="FY25232" s="129"/>
      <c r="GA25232" s="128"/>
    </row>
    <row r="25233" spans="179:183" x14ac:dyDescent="0.35">
      <c r="FW25233" s="128"/>
      <c r="FX25233" s="128"/>
      <c r="FY25233" s="129"/>
      <c r="GA25233" s="128"/>
    </row>
    <row r="25234" spans="179:183" x14ac:dyDescent="0.35">
      <c r="FW25234" s="128"/>
      <c r="FX25234" s="128"/>
      <c r="FY25234" s="129"/>
      <c r="GA25234" s="128"/>
    </row>
    <row r="25235" spans="179:183" x14ac:dyDescent="0.35">
      <c r="FW25235" s="128"/>
      <c r="FX25235" s="128"/>
      <c r="FY25235" s="129"/>
      <c r="GA25235" s="128"/>
    </row>
    <row r="25236" spans="179:183" x14ac:dyDescent="0.35">
      <c r="FW25236" s="128"/>
      <c r="FX25236" s="128"/>
      <c r="FY25236" s="129"/>
      <c r="GA25236" s="128"/>
    </row>
    <row r="25237" spans="179:183" x14ac:dyDescent="0.35">
      <c r="FW25237" s="128"/>
      <c r="FX25237" s="128"/>
      <c r="FY25237" s="129"/>
      <c r="GA25237" s="128"/>
    </row>
    <row r="25238" spans="179:183" x14ac:dyDescent="0.35">
      <c r="FW25238" s="128"/>
      <c r="FX25238" s="128"/>
      <c r="FY25238" s="129"/>
      <c r="GA25238" s="128"/>
    </row>
    <row r="25239" spans="179:183" x14ac:dyDescent="0.35">
      <c r="FW25239" s="128"/>
      <c r="FX25239" s="128"/>
      <c r="FY25239" s="129"/>
      <c r="GA25239" s="128"/>
    </row>
    <row r="25240" spans="179:183" x14ac:dyDescent="0.35">
      <c r="FW25240" s="128"/>
      <c r="FX25240" s="128"/>
      <c r="FY25240" s="129"/>
      <c r="GA25240" s="128"/>
    </row>
    <row r="25241" spans="179:183" x14ac:dyDescent="0.35">
      <c r="FW25241" s="128"/>
      <c r="FX25241" s="128"/>
      <c r="FY25241" s="129"/>
      <c r="GA25241" s="128"/>
    </row>
    <row r="25242" spans="179:183" x14ac:dyDescent="0.35">
      <c r="FW25242" s="128"/>
      <c r="FX25242" s="128"/>
      <c r="FY25242" s="129"/>
      <c r="GA25242" s="128"/>
    </row>
    <row r="25243" spans="179:183" x14ac:dyDescent="0.35">
      <c r="FW25243" s="128"/>
      <c r="FX25243" s="128"/>
      <c r="FY25243" s="129"/>
      <c r="GA25243" s="128"/>
    </row>
    <row r="25244" spans="179:183" x14ac:dyDescent="0.35">
      <c r="FW25244" s="128"/>
      <c r="FX25244" s="128"/>
      <c r="FY25244" s="129"/>
      <c r="GA25244" s="128"/>
    </row>
    <row r="25245" spans="179:183" x14ac:dyDescent="0.35">
      <c r="FW25245" s="128"/>
      <c r="FX25245" s="128"/>
      <c r="FY25245" s="129"/>
      <c r="GA25245" s="128"/>
    </row>
    <row r="25246" spans="179:183" x14ac:dyDescent="0.35">
      <c r="FW25246" s="128"/>
      <c r="FX25246" s="128"/>
      <c r="FY25246" s="129"/>
      <c r="GA25246" s="128"/>
    </row>
    <row r="25247" spans="179:183" x14ac:dyDescent="0.35">
      <c r="FW25247" s="128"/>
      <c r="FX25247" s="128"/>
      <c r="FY25247" s="129"/>
      <c r="GA25247" s="128"/>
    </row>
    <row r="25248" spans="179:183" x14ac:dyDescent="0.35">
      <c r="FW25248" s="128"/>
      <c r="FX25248" s="128"/>
      <c r="FY25248" s="129"/>
      <c r="GA25248" s="128"/>
    </row>
    <row r="25249" spans="179:183" x14ac:dyDescent="0.35">
      <c r="FW25249" s="128"/>
      <c r="FX25249" s="128"/>
      <c r="FY25249" s="129"/>
      <c r="GA25249" s="128"/>
    </row>
    <row r="25250" spans="179:183" x14ac:dyDescent="0.35">
      <c r="FW25250" s="128"/>
      <c r="FX25250" s="128"/>
      <c r="FY25250" s="129"/>
      <c r="GA25250" s="128"/>
    </row>
    <row r="25251" spans="179:183" x14ac:dyDescent="0.35">
      <c r="FW25251" s="128"/>
      <c r="FX25251" s="128"/>
      <c r="FY25251" s="129"/>
      <c r="GA25251" s="128"/>
    </row>
    <row r="25252" spans="179:183" x14ac:dyDescent="0.35">
      <c r="FW25252" s="128"/>
      <c r="FX25252" s="128"/>
      <c r="FY25252" s="129"/>
      <c r="GA25252" s="128"/>
    </row>
    <row r="25253" spans="179:183" x14ac:dyDescent="0.35">
      <c r="FW25253" s="128"/>
      <c r="FX25253" s="128"/>
      <c r="FY25253" s="129"/>
      <c r="GA25253" s="128"/>
    </row>
    <row r="25254" spans="179:183" x14ac:dyDescent="0.35">
      <c r="FW25254" s="128"/>
      <c r="FX25254" s="128"/>
      <c r="FY25254" s="129"/>
      <c r="GA25254" s="128"/>
    </row>
    <row r="25255" spans="179:183" x14ac:dyDescent="0.35">
      <c r="FW25255" s="128"/>
      <c r="FX25255" s="128"/>
      <c r="FY25255" s="129"/>
      <c r="GA25255" s="128"/>
    </row>
    <row r="25256" spans="179:183" x14ac:dyDescent="0.35">
      <c r="FW25256" s="128"/>
      <c r="FX25256" s="128"/>
      <c r="FY25256" s="129"/>
      <c r="GA25256" s="128"/>
    </row>
    <row r="25257" spans="179:183" x14ac:dyDescent="0.35">
      <c r="FW25257" s="128"/>
      <c r="FX25257" s="128"/>
      <c r="FY25257" s="129"/>
      <c r="GA25257" s="128"/>
    </row>
    <row r="25258" spans="179:183" x14ac:dyDescent="0.35">
      <c r="FW25258" s="128"/>
      <c r="FX25258" s="128"/>
      <c r="FY25258" s="129"/>
      <c r="GA25258" s="128"/>
    </row>
    <row r="25259" spans="179:183" x14ac:dyDescent="0.35">
      <c r="FW25259" s="128"/>
      <c r="FX25259" s="128"/>
      <c r="FY25259" s="129"/>
      <c r="GA25259" s="128"/>
    </row>
    <row r="25260" spans="179:183" x14ac:dyDescent="0.35">
      <c r="FW25260" s="128"/>
      <c r="FX25260" s="128"/>
      <c r="FY25260" s="129"/>
      <c r="GA25260" s="128"/>
    </row>
    <row r="25261" spans="179:183" x14ac:dyDescent="0.35">
      <c r="FW25261" s="128"/>
      <c r="FX25261" s="128"/>
      <c r="FY25261" s="129"/>
      <c r="GA25261" s="128"/>
    </row>
    <row r="25262" spans="179:183" x14ac:dyDescent="0.35">
      <c r="FW25262" s="128"/>
      <c r="FX25262" s="128"/>
      <c r="FY25262" s="129"/>
      <c r="GA25262" s="128"/>
    </row>
    <row r="25263" spans="179:183" x14ac:dyDescent="0.35">
      <c r="FW25263" s="128"/>
      <c r="FX25263" s="128"/>
      <c r="FY25263" s="129"/>
      <c r="GA25263" s="128"/>
    </row>
    <row r="25264" spans="179:183" x14ac:dyDescent="0.35">
      <c r="FW25264" s="128"/>
      <c r="FX25264" s="128"/>
      <c r="FY25264" s="129"/>
      <c r="GA25264" s="128"/>
    </row>
    <row r="25265" spans="179:183" x14ac:dyDescent="0.35">
      <c r="FW25265" s="128"/>
      <c r="FX25265" s="128"/>
      <c r="FY25265" s="129"/>
      <c r="GA25265" s="128"/>
    </row>
    <row r="25266" spans="179:183" x14ac:dyDescent="0.35">
      <c r="FW25266" s="128"/>
      <c r="FX25266" s="128"/>
      <c r="FY25266" s="129"/>
      <c r="GA25266" s="128"/>
    </row>
    <row r="25267" spans="179:183" x14ac:dyDescent="0.35">
      <c r="FW25267" s="128"/>
      <c r="FX25267" s="128"/>
      <c r="FY25267" s="129"/>
      <c r="GA25267" s="128"/>
    </row>
    <row r="25268" spans="179:183" x14ac:dyDescent="0.35">
      <c r="FW25268" s="128"/>
      <c r="FX25268" s="128"/>
      <c r="FY25268" s="129"/>
      <c r="GA25268" s="128"/>
    </row>
    <row r="25269" spans="179:183" x14ac:dyDescent="0.35">
      <c r="FW25269" s="128"/>
      <c r="FX25269" s="128"/>
      <c r="FY25269" s="129"/>
      <c r="GA25269" s="128"/>
    </row>
    <row r="25270" spans="179:183" x14ac:dyDescent="0.35">
      <c r="FW25270" s="128"/>
      <c r="FX25270" s="128"/>
      <c r="FY25270" s="129"/>
      <c r="GA25270" s="128"/>
    </row>
    <row r="25271" spans="179:183" x14ac:dyDescent="0.35">
      <c r="FW25271" s="128"/>
      <c r="FX25271" s="128"/>
      <c r="FY25271" s="129"/>
      <c r="GA25271" s="128"/>
    </row>
    <row r="25272" spans="179:183" x14ac:dyDescent="0.35">
      <c r="FW25272" s="128"/>
      <c r="FX25272" s="128"/>
      <c r="FY25272" s="129"/>
      <c r="GA25272" s="128"/>
    </row>
    <row r="25273" spans="179:183" x14ac:dyDescent="0.35">
      <c r="FW25273" s="128"/>
      <c r="FX25273" s="128"/>
      <c r="FY25273" s="129"/>
      <c r="GA25273" s="128"/>
    </row>
    <row r="25274" spans="179:183" x14ac:dyDescent="0.35">
      <c r="FW25274" s="128"/>
      <c r="FX25274" s="128"/>
      <c r="FY25274" s="129"/>
      <c r="GA25274" s="128"/>
    </row>
    <row r="25275" spans="179:183" x14ac:dyDescent="0.35">
      <c r="FW25275" s="128"/>
      <c r="FX25275" s="128"/>
      <c r="FY25275" s="129"/>
      <c r="GA25275" s="128"/>
    </row>
    <row r="25276" spans="179:183" x14ac:dyDescent="0.35">
      <c r="FW25276" s="128"/>
      <c r="FX25276" s="128"/>
      <c r="FY25276" s="129"/>
      <c r="GA25276" s="128"/>
    </row>
    <row r="25277" spans="179:183" x14ac:dyDescent="0.35">
      <c r="FW25277" s="128"/>
      <c r="FX25277" s="128"/>
      <c r="FY25277" s="129"/>
      <c r="GA25277" s="128"/>
    </row>
    <row r="25278" spans="179:183" x14ac:dyDescent="0.35">
      <c r="FW25278" s="128"/>
      <c r="FX25278" s="128"/>
      <c r="FY25278" s="129"/>
      <c r="GA25278" s="128"/>
    </row>
    <row r="25279" spans="179:183" x14ac:dyDescent="0.35">
      <c r="FW25279" s="128"/>
      <c r="FX25279" s="128"/>
      <c r="FY25279" s="129"/>
      <c r="GA25279" s="128"/>
    </row>
    <row r="25280" spans="179:183" x14ac:dyDescent="0.35">
      <c r="FW25280" s="128"/>
      <c r="FX25280" s="128"/>
      <c r="FY25280" s="129"/>
      <c r="GA25280" s="128"/>
    </row>
    <row r="25281" spans="179:183" x14ac:dyDescent="0.35">
      <c r="FW25281" s="128"/>
      <c r="FX25281" s="128"/>
      <c r="FY25281" s="129"/>
      <c r="GA25281" s="128"/>
    </row>
    <row r="25282" spans="179:183" x14ac:dyDescent="0.35">
      <c r="FW25282" s="128"/>
      <c r="FX25282" s="128"/>
      <c r="FY25282" s="129"/>
      <c r="GA25282" s="128"/>
    </row>
    <row r="25283" spans="179:183" x14ac:dyDescent="0.35">
      <c r="FW25283" s="128"/>
      <c r="FX25283" s="128"/>
      <c r="FY25283" s="129"/>
      <c r="GA25283" s="128"/>
    </row>
    <row r="25284" spans="179:183" x14ac:dyDescent="0.35">
      <c r="FW25284" s="128"/>
      <c r="FX25284" s="128"/>
      <c r="FY25284" s="129"/>
      <c r="GA25284" s="128"/>
    </row>
    <row r="25285" spans="179:183" x14ac:dyDescent="0.35">
      <c r="FW25285" s="128"/>
      <c r="FX25285" s="128"/>
      <c r="FY25285" s="129"/>
      <c r="GA25285" s="128"/>
    </row>
    <row r="25286" spans="179:183" x14ac:dyDescent="0.35">
      <c r="FW25286" s="128"/>
      <c r="FX25286" s="128"/>
      <c r="FY25286" s="129"/>
      <c r="GA25286" s="128"/>
    </row>
    <row r="25287" spans="179:183" x14ac:dyDescent="0.35">
      <c r="FW25287" s="128"/>
      <c r="FX25287" s="128"/>
      <c r="FY25287" s="129"/>
      <c r="GA25287" s="128"/>
    </row>
    <row r="25288" spans="179:183" x14ac:dyDescent="0.35">
      <c r="FW25288" s="128"/>
      <c r="FX25288" s="128"/>
      <c r="FY25288" s="129"/>
      <c r="GA25288" s="128"/>
    </row>
    <row r="25289" spans="179:183" x14ac:dyDescent="0.35">
      <c r="FW25289" s="128"/>
      <c r="FX25289" s="128"/>
      <c r="FY25289" s="129"/>
      <c r="GA25289" s="128"/>
    </row>
    <row r="25290" spans="179:183" x14ac:dyDescent="0.35">
      <c r="FW25290" s="128"/>
      <c r="FX25290" s="128"/>
      <c r="FY25290" s="129"/>
      <c r="GA25290" s="128"/>
    </row>
    <row r="25291" spans="179:183" x14ac:dyDescent="0.35">
      <c r="FW25291" s="128"/>
      <c r="FX25291" s="128"/>
      <c r="FY25291" s="129"/>
      <c r="GA25291" s="128"/>
    </row>
    <row r="25292" spans="179:183" x14ac:dyDescent="0.35">
      <c r="FW25292" s="128"/>
      <c r="FX25292" s="128"/>
      <c r="FY25292" s="129"/>
      <c r="GA25292" s="128"/>
    </row>
    <row r="25293" spans="179:183" x14ac:dyDescent="0.35">
      <c r="FW25293" s="128"/>
      <c r="FX25293" s="128"/>
      <c r="FY25293" s="129"/>
      <c r="GA25293" s="128"/>
    </row>
    <row r="25294" spans="179:183" x14ac:dyDescent="0.35">
      <c r="FW25294" s="128"/>
      <c r="FX25294" s="128"/>
      <c r="FY25294" s="129"/>
      <c r="GA25294" s="128"/>
    </row>
    <row r="25295" spans="179:183" x14ac:dyDescent="0.35">
      <c r="FW25295" s="128"/>
      <c r="FX25295" s="128"/>
      <c r="FY25295" s="129"/>
      <c r="GA25295" s="128"/>
    </row>
    <row r="25296" spans="179:183" x14ac:dyDescent="0.35">
      <c r="FW25296" s="128"/>
      <c r="FX25296" s="128"/>
      <c r="FY25296" s="129"/>
      <c r="GA25296" s="128"/>
    </row>
    <row r="25297" spans="179:183" x14ac:dyDescent="0.35">
      <c r="FW25297" s="128"/>
      <c r="FX25297" s="128"/>
      <c r="FY25297" s="129"/>
      <c r="GA25297" s="128"/>
    </row>
    <row r="25298" spans="179:183" x14ac:dyDescent="0.35">
      <c r="FW25298" s="128"/>
      <c r="FX25298" s="128"/>
      <c r="FY25298" s="129"/>
      <c r="GA25298" s="128"/>
    </row>
    <row r="25299" spans="179:183" x14ac:dyDescent="0.35">
      <c r="FW25299" s="128"/>
      <c r="FX25299" s="128"/>
      <c r="FY25299" s="129"/>
      <c r="GA25299" s="128"/>
    </row>
    <row r="25300" spans="179:183" x14ac:dyDescent="0.35">
      <c r="FW25300" s="128"/>
      <c r="FX25300" s="128"/>
      <c r="FY25300" s="129"/>
      <c r="GA25300" s="128"/>
    </row>
    <row r="25301" spans="179:183" x14ac:dyDescent="0.35">
      <c r="FW25301" s="128"/>
      <c r="FX25301" s="128"/>
      <c r="FY25301" s="129"/>
      <c r="GA25301" s="128"/>
    </row>
    <row r="25302" spans="179:183" x14ac:dyDescent="0.35">
      <c r="FW25302" s="128"/>
      <c r="FX25302" s="128"/>
      <c r="FY25302" s="129"/>
      <c r="GA25302" s="128"/>
    </row>
    <row r="25303" spans="179:183" x14ac:dyDescent="0.35">
      <c r="FW25303" s="128"/>
      <c r="FX25303" s="128"/>
      <c r="FY25303" s="129"/>
      <c r="GA25303" s="128"/>
    </row>
    <row r="25304" spans="179:183" x14ac:dyDescent="0.35">
      <c r="FW25304" s="128"/>
      <c r="FX25304" s="128"/>
      <c r="FY25304" s="129"/>
      <c r="GA25304" s="128"/>
    </row>
    <row r="25305" spans="179:183" x14ac:dyDescent="0.35">
      <c r="FW25305" s="128"/>
      <c r="FX25305" s="128"/>
      <c r="FY25305" s="129"/>
      <c r="GA25305" s="128"/>
    </row>
    <row r="25306" spans="179:183" x14ac:dyDescent="0.35">
      <c r="FW25306" s="128"/>
      <c r="FX25306" s="128"/>
      <c r="FY25306" s="129"/>
      <c r="GA25306" s="128"/>
    </row>
    <row r="25307" spans="179:183" x14ac:dyDescent="0.35">
      <c r="FW25307" s="128"/>
      <c r="FX25307" s="128"/>
      <c r="FY25307" s="129"/>
      <c r="GA25307" s="128"/>
    </row>
    <row r="25308" spans="179:183" x14ac:dyDescent="0.35">
      <c r="FW25308" s="128"/>
      <c r="FX25308" s="128"/>
      <c r="FY25308" s="129"/>
      <c r="GA25308" s="128"/>
    </row>
    <row r="25309" spans="179:183" x14ac:dyDescent="0.35">
      <c r="FW25309" s="128"/>
      <c r="FX25309" s="128"/>
      <c r="FY25309" s="129"/>
      <c r="GA25309" s="128"/>
    </row>
    <row r="25310" spans="179:183" x14ac:dyDescent="0.35">
      <c r="FW25310" s="128"/>
      <c r="FX25310" s="128"/>
      <c r="FY25310" s="129"/>
      <c r="GA25310" s="128"/>
    </row>
    <row r="25311" spans="179:183" x14ac:dyDescent="0.35">
      <c r="FW25311" s="128"/>
      <c r="FX25311" s="128"/>
      <c r="FY25311" s="129"/>
      <c r="GA25311" s="128"/>
    </row>
    <row r="25312" spans="179:183" x14ac:dyDescent="0.35">
      <c r="FW25312" s="128"/>
      <c r="FX25312" s="128"/>
      <c r="FY25312" s="129"/>
      <c r="GA25312" s="128"/>
    </row>
    <row r="25313" spans="179:183" x14ac:dyDescent="0.35">
      <c r="FW25313" s="128"/>
      <c r="FX25313" s="128"/>
      <c r="FY25313" s="129"/>
      <c r="GA25313" s="128"/>
    </row>
    <row r="25314" spans="179:183" x14ac:dyDescent="0.35">
      <c r="FW25314" s="128"/>
      <c r="FX25314" s="128"/>
      <c r="FY25314" s="129"/>
      <c r="GA25314" s="128"/>
    </row>
    <row r="25315" spans="179:183" x14ac:dyDescent="0.35">
      <c r="FW25315" s="128"/>
      <c r="FX25315" s="128"/>
      <c r="FY25315" s="129"/>
      <c r="GA25315" s="128"/>
    </row>
    <row r="25316" spans="179:183" x14ac:dyDescent="0.35">
      <c r="FW25316" s="128"/>
      <c r="FX25316" s="128"/>
      <c r="FY25316" s="129"/>
      <c r="GA25316" s="128"/>
    </row>
    <row r="25317" spans="179:183" x14ac:dyDescent="0.35">
      <c r="FW25317" s="128"/>
      <c r="FX25317" s="128"/>
      <c r="FY25317" s="129"/>
      <c r="GA25317" s="128"/>
    </row>
    <row r="25318" spans="179:183" x14ac:dyDescent="0.35">
      <c r="FW25318" s="128"/>
      <c r="FX25318" s="128"/>
      <c r="FY25318" s="129"/>
      <c r="GA25318" s="128"/>
    </row>
    <row r="25319" spans="179:183" x14ac:dyDescent="0.35">
      <c r="FW25319" s="128"/>
      <c r="FX25319" s="128"/>
      <c r="FY25319" s="129"/>
      <c r="GA25319" s="128"/>
    </row>
    <row r="25320" spans="179:183" x14ac:dyDescent="0.35">
      <c r="FW25320" s="128"/>
      <c r="FX25320" s="128"/>
      <c r="FY25320" s="129"/>
      <c r="GA25320" s="128"/>
    </row>
    <row r="25321" spans="179:183" x14ac:dyDescent="0.35">
      <c r="FW25321" s="128"/>
      <c r="FX25321" s="128"/>
      <c r="FY25321" s="129"/>
      <c r="GA25321" s="128"/>
    </row>
    <row r="25322" spans="179:183" x14ac:dyDescent="0.35">
      <c r="FW25322" s="128"/>
      <c r="FX25322" s="128"/>
      <c r="FY25322" s="129"/>
      <c r="GA25322" s="128"/>
    </row>
    <row r="25323" spans="179:183" x14ac:dyDescent="0.35">
      <c r="FW25323" s="128"/>
      <c r="FX25323" s="128"/>
      <c r="FY25323" s="129"/>
      <c r="GA25323" s="128"/>
    </row>
    <row r="25324" spans="179:183" x14ac:dyDescent="0.35">
      <c r="FW25324" s="128"/>
      <c r="FX25324" s="128"/>
      <c r="FY25324" s="129"/>
      <c r="GA25324" s="128"/>
    </row>
    <row r="25325" spans="179:183" x14ac:dyDescent="0.35">
      <c r="FW25325" s="128"/>
      <c r="FX25325" s="128"/>
      <c r="FY25325" s="129"/>
      <c r="GA25325" s="128"/>
    </row>
    <row r="25326" spans="179:183" x14ac:dyDescent="0.35">
      <c r="FW25326" s="128"/>
      <c r="FX25326" s="128"/>
      <c r="FY25326" s="129"/>
      <c r="GA25326" s="128"/>
    </row>
    <row r="25327" spans="179:183" x14ac:dyDescent="0.35">
      <c r="FW25327" s="128"/>
      <c r="FX25327" s="128"/>
      <c r="FY25327" s="129"/>
      <c r="GA25327" s="128"/>
    </row>
    <row r="25328" spans="179:183" x14ac:dyDescent="0.35">
      <c r="FW25328" s="128"/>
      <c r="FX25328" s="128"/>
      <c r="FY25328" s="129"/>
      <c r="GA25328" s="128"/>
    </row>
    <row r="25329" spans="179:183" x14ac:dyDescent="0.35">
      <c r="FW25329" s="128"/>
      <c r="FX25329" s="128"/>
      <c r="FY25329" s="129"/>
      <c r="GA25329" s="128"/>
    </row>
    <row r="25330" spans="179:183" x14ac:dyDescent="0.35">
      <c r="FW25330" s="128"/>
      <c r="FX25330" s="128"/>
      <c r="FY25330" s="129"/>
      <c r="GA25330" s="128"/>
    </row>
    <row r="25331" spans="179:183" x14ac:dyDescent="0.35">
      <c r="FW25331" s="128"/>
      <c r="FX25331" s="128"/>
      <c r="FY25331" s="129"/>
      <c r="GA25331" s="128"/>
    </row>
    <row r="25332" spans="179:183" x14ac:dyDescent="0.35">
      <c r="FW25332" s="128"/>
      <c r="FX25332" s="128"/>
      <c r="FY25332" s="129"/>
      <c r="GA25332" s="128"/>
    </row>
    <row r="25333" spans="179:183" x14ac:dyDescent="0.35">
      <c r="FW25333" s="128"/>
      <c r="FX25333" s="128"/>
      <c r="FY25333" s="129"/>
      <c r="GA25333" s="128"/>
    </row>
    <row r="25334" spans="179:183" x14ac:dyDescent="0.35">
      <c r="FW25334" s="128"/>
      <c r="FX25334" s="128"/>
      <c r="FY25334" s="129"/>
      <c r="GA25334" s="128"/>
    </row>
    <row r="25335" spans="179:183" x14ac:dyDescent="0.35">
      <c r="FW25335" s="128"/>
      <c r="FX25335" s="128"/>
      <c r="FY25335" s="129"/>
      <c r="GA25335" s="128"/>
    </row>
    <row r="25336" spans="179:183" x14ac:dyDescent="0.35">
      <c r="FW25336" s="128"/>
      <c r="FX25336" s="128"/>
      <c r="FY25336" s="129"/>
      <c r="GA25336" s="128"/>
    </row>
    <row r="25337" spans="179:183" x14ac:dyDescent="0.35">
      <c r="FW25337" s="128"/>
      <c r="FX25337" s="128"/>
      <c r="FY25337" s="129"/>
      <c r="GA25337" s="128"/>
    </row>
    <row r="25338" spans="179:183" x14ac:dyDescent="0.35">
      <c r="FW25338" s="128"/>
      <c r="FX25338" s="128"/>
      <c r="FY25338" s="129"/>
      <c r="GA25338" s="128"/>
    </row>
    <row r="25339" spans="179:183" x14ac:dyDescent="0.35">
      <c r="FW25339" s="128"/>
      <c r="FX25339" s="128"/>
      <c r="FY25339" s="129"/>
      <c r="GA25339" s="128"/>
    </row>
    <row r="25340" spans="179:183" x14ac:dyDescent="0.35">
      <c r="FW25340" s="128"/>
      <c r="FX25340" s="128"/>
      <c r="FY25340" s="129"/>
      <c r="GA25340" s="128"/>
    </row>
    <row r="25341" spans="179:183" x14ac:dyDescent="0.35">
      <c r="FW25341" s="128"/>
      <c r="FX25341" s="128"/>
      <c r="FY25341" s="129"/>
      <c r="GA25341" s="128"/>
    </row>
    <row r="25342" spans="179:183" x14ac:dyDescent="0.35">
      <c r="FW25342" s="128"/>
      <c r="FX25342" s="128"/>
      <c r="FY25342" s="129"/>
      <c r="GA25342" s="128"/>
    </row>
    <row r="25343" spans="179:183" x14ac:dyDescent="0.35">
      <c r="FW25343" s="128"/>
      <c r="FX25343" s="128"/>
      <c r="FY25343" s="129"/>
      <c r="GA25343" s="128"/>
    </row>
    <row r="25344" spans="179:183" x14ac:dyDescent="0.35">
      <c r="FW25344" s="128"/>
      <c r="FX25344" s="128"/>
      <c r="FY25344" s="129"/>
      <c r="GA25344" s="128"/>
    </row>
    <row r="25345" spans="179:183" x14ac:dyDescent="0.35">
      <c r="FW25345" s="128"/>
      <c r="FX25345" s="128"/>
      <c r="FY25345" s="129"/>
      <c r="GA25345" s="128"/>
    </row>
    <row r="25346" spans="179:183" x14ac:dyDescent="0.35">
      <c r="FW25346" s="128"/>
      <c r="FX25346" s="128"/>
      <c r="FY25346" s="129"/>
      <c r="GA25346" s="128"/>
    </row>
    <row r="25347" spans="179:183" x14ac:dyDescent="0.35">
      <c r="FW25347" s="128"/>
      <c r="FX25347" s="128"/>
      <c r="FY25347" s="129"/>
      <c r="GA25347" s="128"/>
    </row>
    <row r="25348" spans="179:183" x14ac:dyDescent="0.35">
      <c r="FW25348" s="128"/>
      <c r="FX25348" s="128"/>
      <c r="FY25348" s="129"/>
      <c r="GA25348" s="128"/>
    </row>
    <row r="25349" spans="179:183" x14ac:dyDescent="0.35">
      <c r="FW25349" s="128"/>
      <c r="FX25349" s="128"/>
      <c r="FY25349" s="129"/>
      <c r="GA25349" s="128"/>
    </row>
    <row r="25350" spans="179:183" x14ac:dyDescent="0.35">
      <c r="FW25350" s="128"/>
      <c r="FX25350" s="128"/>
      <c r="FY25350" s="129"/>
      <c r="GA25350" s="128"/>
    </row>
    <row r="25351" spans="179:183" x14ac:dyDescent="0.35">
      <c r="FW25351" s="128"/>
      <c r="FX25351" s="128"/>
      <c r="FY25351" s="129"/>
      <c r="GA25351" s="128"/>
    </row>
    <row r="25352" spans="179:183" x14ac:dyDescent="0.35">
      <c r="FW25352" s="128"/>
      <c r="FX25352" s="128"/>
      <c r="FY25352" s="129"/>
      <c r="GA25352" s="128"/>
    </row>
    <row r="25353" spans="179:183" x14ac:dyDescent="0.35">
      <c r="FW25353" s="128"/>
      <c r="FX25353" s="128"/>
      <c r="FY25353" s="129"/>
      <c r="GA25353" s="128"/>
    </row>
    <row r="25354" spans="179:183" x14ac:dyDescent="0.35">
      <c r="FW25354" s="128"/>
      <c r="FX25354" s="128"/>
      <c r="FY25354" s="129"/>
      <c r="GA25354" s="128"/>
    </row>
    <row r="25355" spans="179:183" x14ac:dyDescent="0.35">
      <c r="FW25355" s="128"/>
      <c r="FX25355" s="128"/>
      <c r="FY25355" s="129"/>
      <c r="GA25355" s="128"/>
    </row>
    <row r="25356" spans="179:183" x14ac:dyDescent="0.35">
      <c r="FW25356" s="128"/>
      <c r="FX25356" s="128"/>
      <c r="FY25356" s="129"/>
      <c r="GA25356" s="128"/>
    </row>
    <row r="25357" spans="179:183" x14ac:dyDescent="0.35">
      <c r="FW25357" s="128"/>
      <c r="FX25357" s="128"/>
      <c r="FY25357" s="129"/>
      <c r="GA25357" s="128"/>
    </row>
    <row r="25358" spans="179:183" x14ac:dyDescent="0.35">
      <c r="FW25358" s="128"/>
      <c r="FX25358" s="128"/>
      <c r="FY25358" s="129"/>
      <c r="GA25358" s="128"/>
    </row>
    <row r="25359" spans="179:183" x14ac:dyDescent="0.35">
      <c r="FW25359" s="128"/>
      <c r="FX25359" s="128"/>
      <c r="FY25359" s="129"/>
      <c r="GA25359" s="128"/>
    </row>
    <row r="25360" spans="179:183" x14ac:dyDescent="0.35">
      <c r="FW25360" s="128"/>
      <c r="FX25360" s="128"/>
      <c r="FY25360" s="129"/>
      <c r="GA25360" s="128"/>
    </row>
    <row r="25361" spans="179:183" x14ac:dyDescent="0.35">
      <c r="FW25361" s="128"/>
      <c r="FX25361" s="128"/>
      <c r="FY25361" s="129"/>
      <c r="GA25361" s="128"/>
    </row>
    <row r="25362" spans="179:183" x14ac:dyDescent="0.35">
      <c r="FW25362" s="128"/>
      <c r="FX25362" s="128"/>
      <c r="FY25362" s="129"/>
      <c r="GA25362" s="128"/>
    </row>
    <row r="25363" spans="179:183" x14ac:dyDescent="0.35">
      <c r="FW25363" s="128"/>
      <c r="FX25363" s="128"/>
      <c r="FY25363" s="129"/>
      <c r="GA25363" s="128"/>
    </row>
    <row r="25364" spans="179:183" x14ac:dyDescent="0.35">
      <c r="FW25364" s="128"/>
      <c r="FX25364" s="128"/>
      <c r="FY25364" s="129"/>
      <c r="GA25364" s="128"/>
    </row>
    <row r="25365" spans="179:183" x14ac:dyDescent="0.35">
      <c r="FW25365" s="128"/>
      <c r="FX25365" s="128"/>
      <c r="FY25365" s="129"/>
      <c r="GA25365" s="128"/>
    </row>
    <row r="25366" spans="179:183" x14ac:dyDescent="0.35">
      <c r="FW25366" s="128"/>
      <c r="FX25366" s="128"/>
      <c r="FY25366" s="129"/>
      <c r="GA25366" s="128"/>
    </row>
    <row r="25367" spans="179:183" x14ac:dyDescent="0.35">
      <c r="FW25367" s="128"/>
      <c r="FX25367" s="128"/>
      <c r="FY25367" s="129"/>
      <c r="GA25367" s="128"/>
    </row>
    <row r="25368" spans="179:183" x14ac:dyDescent="0.35">
      <c r="FW25368" s="128"/>
      <c r="FX25368" s="128"/>
      <c r="FY25368" s="129"/>
      <c r="GA25368" s="128"/>
    </row>
    <row r="25369" spans="179:183" x14ac:dyDescent="0.35">
      <c r="FW25369" s="128"/>
      <c r="FX25369" s="128"/>
      <c r="FY25369" s="129"/>
      <c r="GA25369" s="128"/>
    </row>
    <row r="25370" spans="179:183" x14ac:dyDescent="0.35">
      <c r="FW25370" s="128"/>
      <c r="FX25370" s="128"/>
      <c r="FY25370" s="129"/>
      <c r="GA25370" s="128"/>
    </row>
    <row r="25371" spans="179:183" x14ac:dyDescent="0.35">
      <c r="FW25371" s="128"/>
      <c r="FX25371" s="128"/>
      <c r="FY25371" s="129"/>
      <c r="GA25371" s="128"/>
    </row>
    <row r="25372" spans="179:183" x14ac:dyDescent="0.35">
      <c r="FW25372" s="128"/>
      <c r="FX25372" s="128"/>
      <c r="FY25372" s="129"/>
      <c r="GA25372" s="128"/>
    </row>
    <row r="25373" spans="179:183" x14ac:dyDescent="0.35">
      <c r="FW25373" s="128"/>
      <c r="FX25373" s="128"/>
      <c r="FY25373" s="129"/>
      <c r="GA25373" s="128"/>
    </row>
    <row r="25374" spans="179:183" x14ac:dyDescent="0.35">
      <c r="FW25374" s="128"/>
      <c r="FX25374" s="128"/>
      <c r="FY25374" s="129"/>
      <c r="GA25374" s="128"/>
    </row>
    <row r="25375" spans="179:183" x14ac:dyDescent="0.35">
      <c r="FW25375" s="128"/>
      <c r="FX25375" s="128"/>
      <c r="FY25375" s="129"/>
      <c r="GA25375" s="128"/>
    </row>
    <row r="25376" spans="179:183" x14ac:dyDescent="0.35">
      <c r="FW25376" s="128"/>
      <c r="FX25376" s="128"/>
      <c r="FY25376" s="129"/>
      <c r="GA25376" s="128"/>
    </row>
    <row r="25377" spans="179:183" x14ac:dyDescent="0.35">
      <c r="FW25377" s="128"/>
      <c r="FX25377" s="128"/>
      <c r="FY25377" s="129"/>
      <c r="GA25377" s="128"/>
    </row>
    <row r="25378" spans="179:183" x14ac:dyDescent="0.35">
      <c r="FW25378" s="128"/>
      <c r="FX25378" s="128"/>
      <c r="FY25378" s="129"/>
      <c r="GA25378" s="128"/>
    </row>
    <row r="25379" spans="179:183" x14ac:dyDescent="0.35">
      <c r="FW25379" s="128"/>
      <c r="FX25379" s="128"/>
      <c r="FY25379" s="129"/>
      <c r="GA25379" s="128"/>
    </row>
    <row r="25380" spans="179:183" x14ac:dyDescent="0.35">
      <c r="FW25380" s="128"/>
      <c r="FX25380" s="128"/>
      <c r="FY25380" s="129"/>
      <c r="GA25380" s="128"/>
    </row>
    <row r="25381" spans="179:183" x14ac:dyDescent="0.35">
      <c r="FW25381" s="128"/>
      <c r="FX25381" s="128"/>
      <c r="FY25381" s="129"/>
      <c r="GA25381" s="128"/>
    </row>
    <row r="25382" spans="179:183" x14ac:dyDescent="0.35">
      <c r="FW25382" s="128"/>
      <c r="FX25382" s="128"/>
      <c r="FY25382" s="129"/>
      <c r="GA25382" s="128"/>
    </row>
    <row r="25383" spans="179:183" x14ac:dyDescent="0.35">
      <c r="FW25383" s="128"/>
      <c r="FX25383" s="128"/>
      <c r="FY25383" s="129"/>
      <c r="GA25383" s="128"/>
    </row>
    <row r="25384" spans="179:183" x14ac:dyDescent="0.35">
      <c r="FW25384" s="128"/>
      <c r="FX25384" s="128"/>
      <c r="FY25384" s="129"/>
      <c r="GA25384" s="128"/>
    </row>
    <row r="25385" spans="179:183" x14ac:dyDescent="0.35">
      <c r="FW25385" s="128"/>
      <c r="FX25385" s="128"/>
      <c r="FY25385" s="129"/>
      <c r="GA25385" s="128"/>
    </row>
    <row r="25386" spans="179:183" x14ac:dyDescent="0.35">
      <c r="FW25386" s="128"/>
      <c r="FX25386" s="128"/>
      <c r="FY25386" s="129"/>
      <c r="GA25386" s="128"/>
    </row>
    <row r="25387" spans="179:183" x14ac:dyDescent="0.35">
      <c r="FW25387" s="128"/>
      <c r="FX25387" s="128"/>
      <c r="FY25387" s="129"/>
      <c r="GA25387" s="128"/>
    </row>
    <row r="25388" spans="179:183" x14ac:dyDescent="0.35">
      <c r="FW25388" s="128"/>
      <c r="FX25388" s="128"/>
      <c r="FY25388" s="129"/>
      <c r="GA25388" s="128"/>
    </row>
    <row r="25389" spans="179:183" x14ac:dyDescent="0.35">
      <c r="FW25389" s="128"/>
      <c r="FX25389" s="128"/>
      <c r="FY25389" s="129"/>
      <c r="GA25389" s="128"/>
    </row>
    <row r="25390" spans="179:183" x14ac:dyDescent="0.35">
      <c r="FW25390" s="128"/>
      <c r="FX25390" s="128"/>
      <c r="FY25390" s="129"/>
      <c r="GA25390" s="128"/>
    </row>
    <row r="25391" spans="179:183" x14ac:dyDescent="0.35">
      <c r="FW25391" s="128"/>
      <c r="FX25391" s="128"/>
      <c r="FY25391" s="129"/>
      <c r="GA25391" s="128"/>
    </row>
    <row r="25392" spans="179:183" x14ac:dyDescent="0.35">
      <c r="FW25392" s="128"/>
      <c r="FX25392" s="128"/>
      <c r="FY25392" s="129"/>
      <c r="GA25392" s="128"/>
    </row>
    <row r="25393" spans="179:183" x14ac:dyDescent="0.35">
      <c r="FW25393" s="128"/>
      <c r="FX25393" s="128"/>
      <c r="FY25393" s="129"/>
      <c r="GA25393" s="128"/>
    </row>
    <row r="25394" spans="179:183" x14ac:dyDescent="0.35">
      <c r="FW25394" s="128"/>
      <c r="FX25394" s="128"/>
      <c r="FY25394" s="129"/>
      <c r="GA25394" s="128"/>
    </row>
    <row r="25395" spans="179:183" x14ac:dyDescent="0.35">
      <c r="FW25395" s="128"/>
      <c r="FX25395" s="128"/>
      <c r="FY25395" s="129"/>
      <c r="GA25395" s="128"/>
    </row>
    <row r="25396" spans="179:183" x14ac:dyDescent="0.35">
      <c r="FW25396" s="128"/>
      <c r="FX25396" s="128"/>
      <c r="FY25396" s="129"/>
      <c r="GA25396" s="128"/>
    </row>
    <row r="25397" spans="179:183" x14ac:dyDescent="0.35">
      <c r="FW25397" s="128"/>
      <c r="FX25397" s="128"/>
      <c r="FY25397" s="129"/>
      <c r="GA25397" s="128"/>
    </row>
    <row r="25398" spans="179:183" x14ac:dyDescent="0.35">
      <c r="FW25398" s="128"/>
      <c r="FX25398" s="128"/>
      <c r="FY25398" s="129"/>
      <c r="GA25398" s="128"/>
    </row>
    <row r="25399" spans="179:183" x14ac:dyDescent="0.35">
      <c r="FW25399" s="128"/>
      <c r="FX25399" s="128"/>
      <c r="FY25399" s="129"/>
      <c r="GA25399" s="128"/>
    </row>
    <row r="25400" spans="179:183" x14ac:dyDescent="0.35">
      <c r="FW25400" s="128"/>
      <c r="FX25400" s="128"/>
      <c r="FY25400" s="129"/>
      <c r="GA25400" s="128"/>
    </row>
    <row r="25401" spans="179:183" x14ac:dyDescent="0.35">
      <c r="FW25401" s="128"/>
      <c r="FX25401" s="128"/>
      <c r="FY25401" s="129"/>
      <c r="GA25401" s="128"/>
    </row>
    <row r="25402" spans="179:183" x14ac:dyDescent="0.35">
      <c r="FW25402" s="128"/>
      <c r="FX25402" s="128"/>
      <c r="FY25402" s="129"/>
      <c r="GA25402" s="128"/>
    </row>
    <row r="25403" spans="179:183" x14ac:dyDescent="0.35">
      <c r="FW25403" s="128"/>
      <c r="FX25403" s="128"/>
      <c r="FY25403" s="129"/>
      <c r="GA25403" s="128"/>
    </row>
    <row r="25404" spans="179:183" x14ac:dyDescent="0.35">
      <c r="FW25404" s="128"/>
      <c r="FX25404" s="128"/>
      <c r="FY25404" s="129"/>
      <c r="GA25404" s="128"/>
    </row>
    <row r="25405" spans="179:183" x14ac:dyDescent="0.35">
      <c r="FW25405" s="128"/>
      <c r="FX25405" s="128"/>
      <c r="FY25405" s="129"/>
      <c r="GA25405" s="128"/>
    </row>
    <row r="25406" spans="179:183" x14ac:dyDescent="0.35">
      <c r="FW25406" s="128"/>
      <c r="FX25406" s="128"/>
      <c r="FY25406" s="129"/>
      <c r="GA25406" s="128"/>
    </row>
    <row r="25407" spans="179:183" x14ac:dyDescent="0.35">
      <c r="FW25407" s="128"/>
      <c r="FX25407" s="128"/>
      <c r="FY25407" s="129"/>
      <c r="GA25407" s="128"/>
    </row>
    <row r="25408" spans="179:183" x14ac:dyDescent="0.35">
      <c r="FW25408" s="128"/>
      <c r="FX25408" s="128"/>
      <c r="FY25408" s="129"/>
      <c r="GA25408" s="128"/>
    </row>
    <row r="25409" spans="179:183" x14ac:dyDescent="0.35">
      <c r="FW25409" s="128"/>
      <c r="FX25409" s="128"/>
      <c r="FY25409" s="129"/>
      <c r="GA25409" s="128"/>
    </row>
    <row r="25410" spans="179:183" x14ac:dyDescent="0.35">
      <c r="FW25410" s="128"/>
      <c r="FX25410" s="128"/>
      <c r="FY25410" s="129"/>
      <c r="GA25410" s="128"/>
    </row>
    <row r="25411" spans="179:183" x14ac:dyDescent="0.35">
      <c r="FW25411" s="128"/>
      <c r="FX25411" s="128"/>
      <c r="FY25411" s="129"/>
      <c r="GA25411" s="128"/>
    </row>
    <row r="25412" spans="179:183" x14ac:dyDescent="0.35">
      <c r="FW25412" s="128"/>
      <c r="FX25412" s="128"/>
      <c r="FY25412" s="129"/>
      <c r="GA25412" s="128"/>
    </row>
    <row r="25413" spans="179:183" x14ac:dyDescent="0.35">
      <c r="FW25413" s="128"/>
      <c r="FX25413" s="128"/>
      <c r="FY25413" s="129"/>
      <c r="GA25413" s="128"/>
    </row>
    <row r="25414" spans="179:183" x14ac:dyDescent="0.35">
      <c r="FW25414" s="128"/>
      <c r="FX25414" s="128"/>
      <c r="FY25414" s="129"/>
      <c r="GA25414" s="128"/>
    </row>
    <row r="25415" spans="179:183" x14ac:dyDescent="0.35">
      <c r="FW25415" s="128"/>
      <c r="FX25415" s="128"/>
      <c r="FY25415" s="129"/>
      <c r="GA25415" s="128"/>
    </row>
    <row r="25416" spans="179:183" x14ac:dyDescent="0.35">
      <c r="FW25416" s="128"/>
      <c r="FX25416" s="128"/>
      <c r="FY25416" s="129"/>
      <c r="GA25416" s="128"/>
    </row>
    <row r="25417" spans="179:183" x14ac:dyDescent="0.35">
      <c r="FW25417" s="128"/>
      <c r="FX25417" s="128"/>
      <c r="FY25417" s="129"/>
      <c r="GA25417" s="128"/>
    </row>
    <row r="25418" spans="179:183" x14ac:dyDescent="0.35">
      <c r="FW25418" s="128"/>
      <c r="FX25418" s="128"/>
      <c r="FY25418" s="129"/>
      <c r="GA25418" s="128"/>
    </row>
    <row r="25419" spans="179:183" x14ac:dyDescent="0.35">
      <c r="FW25419" s="128"/>
      <c r="FX25419" s="128"/>
      <c r="FY25419" s="129"/>
      <c r="GA25419" s="128"/>
    </row>
    <row r="25420" spans="179:183" x14ac:dyDescent="0.35">
      <c r="FW25420" s="128"/>
      <c r="FX25420" s="128"/>
      <c r="FY25420" s="129"/>
      <c r="GA25420" s="128"/>
    </row>
    <row r="25421" spans="179:183" x14ac:dyDescent="0.35">
      <c r="FW25421" s="128"/>
      <c r="FX25421" s="128"/>
      <c r="FY25421" s="129"/>
      <c r="GA25421" s="128"/>
    </row>
    <row r="25422" spans="179:183" x14ac:dyDescent="0.35">
      <c r="FW25422" s="128"/>
      <c r="FX25422" s="128"/>
      <c r="FY25422" s="129"/>
      <c r="GA25422" s="128"/>
    </row>
    <row r="25423" spans="179:183" x14ac:dyDescent="0.35">
      <c r="FW25423" s="128"/>
      <c r="FX25423" s="128"/>
      <c r="FY25423" s="129"/>
      <c r="GA25423" s="128"/>
    </row>
    <row r="25424" spans="179:183" x14ac:dyDescent="0.35">
      <c r="FW25424" s="128"/>
      <c r="FX25424" s="128"/>
      <c r="FY25424" s="129"/>
      <c r="GA25424" s="128"/>
    </row>
    <row r="25425" spans="179:183" x14ac:dyDescent="0.35">
      <c r="FW25425" s="128"/>
      <c r="FX25425" s="128"/>
      <c r="FY25425" s="129"/>
      <c r="GA25425" s="128"/>
    </row>
    <row r="25426" spans="179:183" x14ac:dyDescent="0.35">
      <c r="FW25426" s="128"/>
      <c r="FX25426" s="128"/>
      <c r="FY25426" s="129"/>
      <c r="GA25426" s="128"/>
    </row>
    <row r="25427" spans="179:183" x14ac:dyDescent="0.35">
      <c r="FW25427" s="128"/>
      <c r="FX25427" s="128"/>
      <c r="FY25427" s="129"/>
      <c r="GA25427" s="128"/>
    </row>
    <row r="25428" spans="179:183" x14ac:dyDescent="0.35">
      <c r="FW25428" s="128"/>
      <c r="FX25428" s="128"/>
      <c r="FY25428" s="129"/>
      <c r="GA25428" s="128"/>
    </row>
    <row r="25429" spans="179:183" x14ac:dyDescent="0.35">
      <c r="FW25429" s="128"/>
      <c r="FX25429" s="128"/>
      <c r="FY25429" s="129"/>
      <c r="GA25429" s="128"/>
    </row>
    <row r="25430" spans="179:183" x14ac:dyDescent="0.35">
      <c r="FW25430" s="128"/>
      <c r="FX25430" s="128"/>
      <c r="FY25430" s="129"/>
      <c r="GA25430" s="128"/>
    </row>
    <row r="25431" spans="179:183" x14ac:dyDescent="0.35">
      <c r="FW25431" s="128"/>
      <c r="FX25431" s="128"/>
      <c r="FY25431" s="129"/>
      <c r="GA25431" s="128"/>
    </row>
    <row r="25432" spans="179:183" x14ac:dyDescent="0.35">
      <c r="FW25432" s="128"/>
      <c r="FX25432" s="128"/>
      <c r="FY25432" s="129"/>
      <c r="GA25432" s="128"/>
    </row>
    <row r="25433" spans="179:183" x14ac:dyDescent="0.35">
      <c r="FW25433" s="128"/>
      <c r="FX25433" s="128"/>
      <c r="FY25433" s="129"/>
      <c r="GA25433" s="128"/>
    </row>
    <row r="25434" spans="179:183" x14ac:dyDescent="0.35">
      <c r="FW25434" s="128"/>
      <c r="FX25434" s="128"/>
      <c r="FY25434" s="129"/>
      <c r="GA25434" s="128"/>
    </row>
    <row r="25435" spans="179:183" x14ac:dyDescent="0.35">
      <c r="FW25435" s="128"/>
      <c r="FX25435" s="128"/>
      <c r="FY25435" s="129"/>
      <c r="GA25435" s="128"/>
    </row>
    <row r="25436" spans="179:183" x14ac:dyDescent="0.35">
      <c r="FW25436" s="128"/>
      <c r="FX25436" s="128"/>
      <c r="FY25436" s="129"/>
      <c r="GA25436" s="128"/>
    </row>
    <row r="25437" spans="179:183" x14ac:dyDescent="0.35">
      <c r="FW25437" s="128"/>
      <c r="FX25437" s="128"/>
      <c r="FY25437" s="129"/>
      <c r="GA25437" s="128"/>
    </row>
    <row r="25438" spans="179:183" x14ac:dyDescent="0.35">
      <c r="FW25438" s="128"/>
      <c r="FX25438" s="128"/>
      <c r="FY25438" s="129"/>
      <c r="GA25438" s="128"/>
    </row>
    <row r="25439" spans="179:183" x14ac:dyDescent="0.35">
      <c r="FW25439" s="128"/>
      <c r="FX25439" s="128"/>
      <c r="FY25439" s="129"/>
      <c r="GA25439" s="128"/>
    </row>
    <row r="25440" spans="179:183" x14ac:dyDescent="0.35">
      <c r="FW25440" s="128"/>
      <c r="FX25440" s="128"/>
      <c r="FY25440" s="129"/>
      <c r="GA25440" s="128"/>
    </row>
    <row r="25441" spans="179:183" x14ac:dyDescent="0.35">
      <c r="FW25441" s="128"/>
      <c r="FX25441" s="128"/>
      <c r="FY25441" s="129"/>
      <c r="GA25441" s="128"/>
    </row>
    <row r="25442" spans="179:183" x14ac:dyDescent="0.35">
      <c r="FW25442" s="128"/>
      <c r="FX25442" s="128"/>
      <c r="FY25442" s="129"/>
      <c r="GA25442" s="128"/>
    </row>
    <row r="25443" spans="179:183" x14ac:dyDescent="0.35">
      <c r="FW25443" s="128"/>
      <c r="FX25443" s="128"/>
      <c r="FY25443" s="129"/>
      <c r="GA25443" s="128"/>
    </row>
    <row r="25444" spans="179:183" x14ac:dyDescent="0.35">
      <c r="FW25444" s="128"/>
      <c r="FX25444" s="128"/>
      <c r="FY25444" s="129"/>
      <c r="GA25444" s="128"/>
    </row>
    <row r="25445" spans="179:183" x14ac:dyDescent="0.35">
      <c r="FW25445" s="128"/>
      <c r="FX25445" s="128"/>
      <c r="FY25445" s="129"/>
      <c r="GA25445" s="128"/>
    </row>
    <row r="25446" spans="179:183" x14ac:dyDescent="0.35">
      <c r="FW25446" s="128"/>
      <c r="FX25446" s="128"/>
      <c r="FY25446" s="129"/>
      <c r="GA25446" s="128"/>
    </row>
    <row r="25447" spans="179:183" x14ac:dyDescent="0.35">
      <c r="FW25447" s="128"/>
      <c r="FX25447" s="128"/>
      <c r="FY25447" s="129"/>
      <c r="GA25447" s="128"/>
    </row>
    <row r="25448" spans="179:183" x14ac:dyDescent="0.35">
      <c r="FW25448" s="128"/>
      <c r="FX25448" s="128"/>
      <c r="FY25448" s="129"/>
      <c r="GA25448" s="128"/>
    </row>
    <row r="25449" spans="179:183" x14ac:dyDescent="0.35">
      <c r="FW25449" s="128"/>
      <c r="FX25449" s="128"/>
      <c r="FY25449" s="129"/>
      <c r="GA25449" s="128"/>
    </row>
    <row r="25450" spans="179:183" x14ac:dyDescent="0.35">
      <c r="FW25450" s="128"/>
      <c r="FX25450" s="128"/>
      <c r="FY25450" s="129"/>
      <c r="GA25450" s="128"/>
    </row>
    <row r="25451" spans="179:183" x14ac:dyDescent="0.35">
      <c r="FW25451" s="128"/>
      <c r="FX25451" s="128"/>
      <c r="FY25451" s="129"/>
      <c r="GA25451" s="128"/>
    </row>
    <row r="25452" spans="179:183" x14ac:dyDescent="0.35">
      <c r="FW25452" s="128"/>
      <c r="FX25452" s="128"/>
      <c r="FY25452" s="129"/>
      <c r="GA25452" s="128"/>
    </row>
    <row r="25453" spans="179:183" x14ac:dyDescent="0.35">
      <c r="FW25453" s="128"/>
      <c r="FX25453" s="128"/>
      <c r="FY25453" s="129"/>
      <c r="GA25453" s="128"/>
    </row>
    <row r="25454" spans="179:183" x14ac:dyDescent="0.35">
      <c r="FW25454" s="128"/>
      <c r="FX25454" s="128"/>
      <c r="FY25454" s="129"/>
      <c r="GA25454" s="128"/>
    </row>
    <row r="25455" spans="179:183" x14ac:dyDescent="0.35">
      <c r="FW25455" s="128"/>
      <c r="FX25455" s="128"/>
      <c r="FY25455" s="129"/>
      <c r="GA25455" s="128"/>
    </row>
    <row r="25456" spans="179:183" x14ac:dyDescent="0.35">
      <c r="FW25456" s="128"/>
      <c r="FX25456" s="128"/>
      <c r="FY25456" s="129"/>
      <c r="GA25456" s="128"/>
    </row>
    <row r="25457" spans="179:183" x14ac:dyDescent="0.35">
      <c r="FW25457" s="128"/>
      <c r="FX25457" s="128"/>
      <c r="FY25457" s="129"/>
      <c r="GA25457" s="128"/>
    </row>
    <row r="25458" spans="179:183" x14ac:dyDescent="0.35">
      <c r="FW25458" s="128"/>
      <c r="FX25458" s="128"/>
      <c r="FY25458" s="129"/>
      <c r="GA25458" s="128"/>
    </row>
    <row r="25459" spans="179:183" x14ac:dyDescent="0.35">
      <c r="FW25459" s="128"/>
      <c r="FX25459" s="128"/>
      <c r="FY25459" s="129"/>
      <c r="GA25459" s="128"/>
    </row>
    <row r="25460" spans="179:183" x14ac:dyDescent="0.35">
      <c r="FW25460" s="128"/>
      <c r="FX25460" s="128"/>
      <c r="FY25460" s="129"/>
      <c r="GA25460" s="128"/>
    </row>
    <row r="25461" spans="179:183" x14ac:dyDescent="0.35">
      <c r="FW25461" s="128"/>
      <c r="FX25461" s="128"/>
      <c r="FY25461" s="129"/>
      <c r="GA25461" s="128"/>
    </row>
    <row r="25462" spans="179:183" x14ac:dyDescent="0.35">
      <c r="FW25462" s="128"/>
      <c r="FX25462" s="128"/>
      <c r="FY25462" s="129"/>
      <c r="GA25462" s="128"/>
    </row>
    <row r="25463" spans="179:183" x14ac:dyDescent="0.35">
      <c r="FW25463" s="128"/>
      <c r="FX25463" s="128"/>
      <c r="FY25463" s="129"/>
      <c r="GA25463" s="128"/>
    </row>
    <row r="25464" spans="179:183" x14ac:dyDescent="0.35">
      <c r="FW25464" s="128"/>
      <c r="FX25464" s="128"/>
      <c r="FY25464" s="129"/>
      <c r="GA25464" s="128"/>
    </row>
    <row r="25465" spans="179:183" x14ac:dyDescent="0.35">
      <c r="FW25465" s="128"/>
      <c r="FX25465" s="128"/>
      <c r="FY25465" s="129"/>
      <c r="GA25465" s="128"/>
    </row>
    <row r="25466" spans="179:183" x14ac:dyDescent="0.35">
      <c r="FW25466" s="128"/>
      <c r="FX25466" s="128"/>
      <c r="FY25466" s="129"/>
      <c r="GA25466" s="128"/>
    </row>
    <row r="25467" spans="179:183" x14ac:dyDescent="0.35">
      <c r="FW25467" s="128"/>
      <c r="FX25467" s="128"/>
      <c r="FY25467" s="129"/>
      <c r="GA25467" s="128"/>
    </row>
    <row r="25468" spans="179:183" x14ac:dyDescent="0.35">
      <c r="FW25468" s="128"/>
      <c r="FX25468" s="128"/>
      <c r="FY25468" s="129"/>
      <c r="GA25468" s="128"/>
    </row>
    <row r="25469" spans="179:183" x14ac:dyDescent="0.35">
      <c r="FW25469" s="128"/>
      <c r="FX25469" s="128"/>
      <c r="FY25469" s="129"/>
      <c r="GA25469" s="128"/>
    </row>
    <row r="25470" spans="179:183" x14ac:dyDescent="0.35">
      <c r="FW25470" s="128"/>
      <c r="FX25470" s="128"/>
      <c r="FY25470" s="129"/>
      <c r="GA25470" s="128"/>
    </row>
    <row r="25471" spans="179:183" x14ac:dyDescent="0.35">
      <c r="FW25471" s="128"/>
      <c r="FX25471" s="128"/>
      <c r="FY25471" s="129"/>
      <c r="GA25471" s="128"/>
    </row>
    <row r="25472" spans="179:183" x14ac:dyDescent="0.35">
      <c r="FW25472" s="128"/>
      <c r="FX25472" s="128"/>
      <c r="FY25472" s="129"/>
      <c r="GA25472" s="128"/>
    </row>
    <row r="25473" spans="179:183" x14ac:dyDescent="0.35">
      <c r="FW25473" s="128"/>
      <c r="FX25473" s="128"/>
      <c r="FY25473" s="129"/>
      <c r="GA25473" s="128"/>
    </row>
    <row r="25474" spans="179:183" x14ac:dyDescent="0.35">
      <c r="FW25474" s="128"/>
      <c r="FX25474" s="128"/>
      <c r="FY25474" s="129"/>
      <c r="GA25474" s="128"/>
    </row>
    <row r="25475" spans="179:183" x14ac:dyDescent="0.35">
      <c r="FW25475" s="128"/>
      <c r="FX25475" s="128"/>
      <c r="FY25475" s="129"/>
      <c r="GA25475" s="128"/>
    </row>
    <row r="25476" spans="179:183" x14ac:dyDescent="0.35">
      <c r="FW25476" s="128"/>
      <c r="FX25476" s="128"/>
      <c r="FY25476" s="129"/>
      <c r="GA25476" s="128"/>
    </row>
    <row r="25477" spans="179:183" x14ac:dyDescent="0.35">
      <c r="FW25477" s="128"/>
      <c r="FX25477" s="128"/>
      <c r="FY25477" s="129"/>
      <c r="GA25477" s="128"/>
    </row>
    <row r="25478" spans="179:183" x14ac:dyDescent="0.35">
      <c r="FW25478" s="128"/>
      <c r="FX25478" s="128"/>
      <c r="FY25478" s="129"/>
      <c r="GA25478" s="128"/>
    </row>
    <row r="25479" spans="179:183" x14ac:dyDescent="0.35">
      <c r="FW25479" s="128"/>
      <c r="FX25479" s="128"/>
      <c r="FY25479" s="129"/>
      <c r="GA25479" s="128"/>
    </row>
    <row r="25480" spans="179:183" x14ac:dyDescent="0.35">
      <c r="FW25480" s="128"/>
      <c r="FX25480" s="128"/>
      <c r="FY25480" s="129"/>
      <c r="GA25480" s="128"/>
    </row>
    <row r="25481" spans="179:183" x14ac:dyDescent="0.35">
      <c r="FW25481" s="128"/>
      <c r="FX25481" s="128"/>
      <c r="FY25481" s="129"/>
      <c r="GA25481" s="128"/>
    </row>
    <row r="25482" spans="179:183" x14ac:dyDescent="0.35">
      <c r="FW25482" s="128"/>
      <c r="FX25482" s="128"/>
      <c r="FY25482" s="129"/>
      <c r="GA25482" s="128"/>
    </row>
    <row r="25483" spans="179:183" x14ac:dyDescent="0.35">
      <c r="FW25483" s="128"/>
      <c r="FX25483" s="128"/>
      <c r="FY25483" s="129"/>
      <c r="GA25483" s="128"/>
    </row>
    <row r="25484" spans="179:183" x14ac:dyDescent="0.35">
      <c r="FW25484" s="128"/>
      <c r="FX25484" s="128"/>
      <c r="FY25484" s="129"/>
      <c r="GA25484" s="128"/>
    </row>
    <row r="25485" spans="179:183" x14ac:dyDescent="0.35">
      <c r="FW25485" s="128"/>
      <c r="FX25485" s="128"/>
      <c r="FY25485" s="129"/>
      <c r="GA25485" s="128"/>
    </row>
    <row r="25486" spans="179:183" x14ac:dyDescent="0.35">
      <c r="FW25486" s="128"/>
      <c r="FX25486" s="128"/>
      <c r="FY25486" s="129"/>
      <c r="GA25486" s="128"/>
    </row>
    <row r="25487" spans="179:183" x14ac:dyDescent="0.35">
      <c r="FW25487" s="128"/>
      <c r="FX25487" s="128"/>
      <c r="FY25487" s="129"/>
      <c r="GA25487" s="128"/>
    </row>
    <row r="25488" spans="179:183" x14ac:dyDescent="0.35">
      <c r="FW25488" s="128"/>
      <c r="FX25488" s="128"/>
      <c r="FY25488" s="129"/>
      <c r="GA25488" s="128"/>
    </row>
    <row r="25489" spans="179:183" x14ac:dyDescent="0.35">
      <c r="FW25489" s="128"/>
      <c r="FX25489" s="128"/>
      <c r="FY25489" s="129"/>
      <c r="GA25489" s="128"/>
    </row>
    <row r="25490" spans="179:183" x14ac:dyDescent="0.35">
      <c r="FW25490" s="128"/>
      <c r="FX25490" s="128"/>
      <c r="FY25490" s="129"/>
      <c r="GA25490" s="128"/>
    </row>
    <row r="25491" spans="179:183" x14ac:dyDescent="0.35">
      <c r="FW25491" s="128"/>
      <c r="FX25491" s="128"/>
      <c r="FY25491" s="129"/>
      <c r="GA25491" s="128"/>
    </row>
    <row r="25492" spans="179:183" x14ac:dyDescent="0.35">
      <c r="FW25492" s="128"/>
      <c r="FX25492" s="128"/>
      <c r="FY25492" s="129"/>
      <c r="GA25492" s="128"/>
    </row>
    <row r="25493" spans="179:183" x14ac:dyDescent="0.35">
      <c r="FW25493" s="128"/>
      <c r="FX25493" s="128"/>
      <c r="FY25493" s="129"/>
      <c r="GA25493" s="128"/>
    </row>
    <row r="25494" spans="179:183" x14ac:dyDescent="0.35">
      <c r="FW25494" s="128"/>
      <c r="FX25494" s="128"/>
      <c r="FY25494" s="129"/>
      <c r="GA25494" s="128"/>
    </row>
    <row r="25495" spans="179:183" x14ac:dyDescent="0.35">
      <c r="FW25495" s="128"/>
      <c r="FX25495" s="128"/>
      <c r="FY25495" s="129"/>
      <c r="GA25495" s="128"/>
    </row>
    <row r="25496" spans="179:183" x14ac:dyDescent="0.35">
      <c r="FW25496" s="128"/>
      <c r="FX25496" s="128"/>
      <c r="FY25496" s="129"/>
      <c r="GA25496" s="128"/>
    </row>
    <row r="25497" spans="179:183" x14ac:dyDescent="0.35">
      <c r="FW25497" s="128"/>
      <c r="FX25497" s="128"/>
      <c r="FY25497" s="129"/>
      <c r="GA25497" s="128"/>
    </row>
    <row r="25498" spans="179:183" x14ac:dyDescent="0.35">
      <c r="FW25498" s="128"/>
      <c r="FX25498" s="128"/>
      <c r="FY25498" s="129"/>
      <c r="GA25498" s="128"/>
    </row>
    <row r="25499" spans="179:183" x14ac:dyDescent="0.35">
      <c r="FW25499" s="128"/>
      <c r="FX25499" s="128"/>
      <c r="FY25499" s="129"/>
      <c r="GA25499" s="128"/>
    </row>
    <row r="25500" spans="179:183" x14ac:dyDescent="0.35">
      <c r="FW25500" s="128"/>
      <c r="FX25500" s="128"/>
      <c r="FY25500" s="129"/>
      <c r="GA25500" s="128"/>
    </row>
    <row r="25501" spans="179:183" x14ac:dyDescent="0.35">
      <c r="FW25501" s="128"/>
      <c r="FX25501" s="128"/>
      <c r="FY25501" s="129"/>
      <c r="GA25501" s="128"/>
    </row>
    <row r="25502" spans="179:183" x14ac:dyDescent="0.35">
      <c r="FW25502" s="128"/>
      <c r="FX25502" s="128"/>
      <c r="FY25502" s="129"/>
      <c r="GA25502" s="128"/>
    </row>
    <row r="25503" spans="179:183" x14ac:dyDescent="0.35">
      <c r="FW25503" s="128"/>
      <c r="FX25503" s="128"/>
      <c r="FY25503" s="129"/>
      <c r="GA25503" s="128"/>
    </row>
    <row r="25504" spans="179:183" x14ac:dyDescent="0.35">
      <c r="FW25504" s="128"/>
      <c r="FX25504" s="128"/>
      <c r="FY25504" s="129"/>
      <c r="GA25504" s="128"/>
    </row>
    <row r="25505" spans="179:183" x14ac:dyDescent="0.35">
      <c r="FW25505" s="128"/>
      <c r="FX25505" s="128"/>
      <c r="FY25505" s="129"/>
      <c r="GA25505" s="128"/>
    </row>
    <row r="25506" spans="179:183" x14ac:dyDescent="0.35">
      <c r="FW25506" s="128"/>
      <c r="FX25506" s="128"/>
      <c r="FY25506" s="129"/>
      <c r="GA25506" s="128"/>
    </row>
    <row r="25507" spans="179:183" x14ac:dyDescent="0.35">
      <c r="FW25507" s="128"/>
      <c r="FX25507" s="128"/>
      <c r="FY25507" s="129"/>
      <c r="GA25507" s="128"/>
    </row>
    <row r="25508" spans="179:183" x14ac:dyDescent="0.35">
      <c r="FW25508" s="128"/>
      <c r="FX25508" s="128"/>
      <c r="FY25508" s="129"/>
      <c r="GA25508" s="128"/>
    </row>
    <row r="25509" spans="179:183" x14ac:dyDescent="0.35">
      <c r="FW25509" s="128"/>
      <c r="FX25509" s="128"/>
      <c r="FY25509" s="129"/>
      <c r="GA25509" s="128"/>
    </row>
    <row r="25510" spans="179:183" x14ac:dyDescent="0.35">
      <c r="FW25510" s="128"/>
      <c r="FX25510" s="128"/>
      <c r="FY25510" s="129"/>
      <c r="GA25510" s="128"/>
    </row>
    <row r="25511" spans="179:183" x14ac:dyDescent="0.35">
      <c r="FW25511" s="128"/>
      <c r="FX25511" s="128"/>
      <c r="FY25511" s="129"/>
      <c r="GA25511" s="128"/>
    </row>
    <row r="25512" spans="179:183" x14ac:dyDescent="0.35">
      <c r="FW25512" s="128"/>
      <c r="FX25512" s="128"/>
      <c r="FY25512" s="129"/>
      <c r="GA25512" s="128"/>
    </row>
    <row r="25513" spans="179:183" x14ac:dyDescent="0.35">
      <c r="FW25513" s="128"/>
      <c r="FX25513" s="128"/>
      <c r="FY25513" s="129"/>
      <c r="GA25513" s="128"/>
    </row>
    <row r="25514" spans="179:183" x14ac:dyDescent="0.35">
      <c r="FW25514" s="128"/>
      <c r="FX25514" s="128"/>
      <c r="FY25514" s="129"/>
      <c r="GA25514" s="128"/>
    </row>
    <row r="25515" spans="179:183" x14ac:dyDescent="0.35">
      <c r="FW25515" s="128"/>
      <c r="FX25515" s="128"/>
      <c r="FY25515" s="129"/>
      <c r="GA25515" s="128"/>
    </row>
    <row r="25516" spans="179:183" x14ac:dyDescent="0.35">
      <c r="FW25516" s="128"/>
      <c r="FX25516" s="128"/>
      <c r="FY25516" s="129"/>
      <c r="GA25516" s="128"/>
    </row>
    <row r="25517" spans="179:183" x14ac:dyDescent="0.35">
      <c r="FW25517" s="128"/>
      <c r="FX25517" s="128"/>
      <c r="FY25517" s="129"/>
      <c r="GA25517" s="128"/>
    </row>
    <row r="25518" spans="179:183" x14ac:dyDescent="0.35">
      <c r="FW25518" s="128"/>
      <c r="FX25518" s="128"/>
      <c r="FY25518" s="129"/>
      <c r="GA25518" s="128"/>
    </row>
    <row r="25519" spans="179:183" x14ac:dyDescent="0.35">
      <c r="FW25519" s="128"/>
      <c r="FX25519" s="128"/>
      <c r="FY25519" s="129"/>
      <c r="GA25519" s="128"/>
    </row>
    <row r="25520" spans="179:183" x14ac:dyDescent="0.35">
      <c r="FW25520" s="128"/>
      <c r="FX25520" s="128"/>
      <c r="FY25520" s="129"/>
      <c r="GA25520" s="128"/>
    </row>
    <row r="25521" spans="179:183" x14ac:dyDescent="0.35">
      <c r="FW25521" s="128"/>
      <c r="FX25521" s="128"/>
      <c r="FY25521" s="129"/>
      <c r="GA25521" s="128"/>
    </row>
    <row r="25522" spans="179:183" x14ac:dyDescent="0.35">
      <c r="FW25522" s="128"/>
      <c r="FX25522" s="128"/>
      <c r="FY25522" s="129"/>
      <c r="GA25522" s="128"/>
    </row>
    <row r="25523" spans="179:183" x14ac:dyDescent="0.35">
      <c r="FW25523" s="128"/>
      <c r="FX25523" s="128"/>
      <c r="FY25523" s="129"/>
      <c r="GA25523" s="128"/>
    </row>
    <row r="25524" spans="179:183" x14ac:dyDescent="0.35">
      <c r="FW25524" s="128"/>
      <c r="FX25524" s="128"/>
      <c r="FY25524" s="129"/>
      <c r="GA25524" s="128"/>
    </row>
    <row r="25525" spans="179:183" x14ac:dyDescent="0.35">
      <c r="FW25525" s="128"/>
      <c r="FX25525" s="128"/>
      <c r="FY25525" s="129"/>
      <c r="GA25525" s="128"/>
    </row>
    <row r="25526" spans="179:183" x14ac:dyDescent="0.35">
      <c r="FW25526" s="128"/>
      <c r="FX25526" s="128"/>
      <c r="FY25526" s="129"/>
      <c r="GA25526" s="128"/>
    </row>
    <row r="25527" spans="179:183" x14ac:dyDescent="0.35">
      <c r="FW25527" s="128"/>
      <c r="FX25527" s="128"/>
      <c r="FY25527" s="129"/>
      <c r="GA25527" s="128"/>
    </row>
    <row r="25528" spans="179:183" x14ac:dyDescent="0.35">
      <c r="FW25528" s="128"/>
      <c r="FX25528" s="128"/>
      <c r="FY25528" s="129"/>
      <c r="GA25528" s="128"/>
    </row>
    <row r="25529" spans="179:183" x14ac:dyDescent="0.35">
      <c r="FW25529" s="128"/>
      <c r="FX25529" s="128"/>
      <c r="FY25529" s="129"/>
      <c r="GA25529" s="128"/>
    </row>
    <row r="25530" spans="179:183" x14ac:dyDescent="0.35">
      <c r="FW25530" s="128"/>
      <c r="FX25530" s="128"/>
      <c r="FY25530" s="129"/>
      <c r="GA25530" s="128"/>
    </row>
    <row r="25531" spans="179:183" x14ac:dyDescent="0.35">
      <c r="FW25531" s="128"/>
      <c r="FX25531" s="128"/>
      <c r="FY25531" s="129"/>
      <c r="GA25531" s="128"/>
    </row>
    <row r="25532" spans="179:183" x14ac:dyDescent="0.35">
      <c r="FW25532" s="128"/>
      <c r="FX25532" s="128"/>
      <c r="FY25532" s="129"/>
      <c r="GA25532" s="128"/>
    </row>
    <row r="25533" spans="179:183" x14ac:dyDescent="0.35">
      <c r="FW25533" s="128"/>
      <c r="FX25533" s="128"/>
      <c r="FY25533" s="129"/>
      <c r="GA25533" s="128"/>
    </row>
    <row r="25534" spans="179:183" x14ac:dyDescent="0.35">
      <c r="FW25534" s="128"/>
      <c r="FX25534" s="128"/>
      <c r="FY25534" s="129"/>
      <c r="GA25534" s="128"/>
    </row>
    <row r="25535" spans="179:183" x14ac:dyDescent="0.35">
      <c r="FW25535" s="128"/>
      <c r="FX25535" s="128"/>
      <c r="FY25535" s="129"/>
      <c r="GA25535" s="128"/>
    </row>
    <row r="25536" spans="179:183" x14ac:dyDescent="0.35">
      <c r="FW25536" s="128"/>
      <c r="FX25536" s="128"/>
      <c r="FY25536" s="129"/>
      <c r="GA25536" s="128"/>
    </row>
    <row r="25537" spans="179:183" x14ac:dyDescent="0.35">
      <c r="FW25537" s="128"/>
      <c r="FX25537" s="128"/>
      <c r="FY25537" s="129"/>
      <c r="GA25537" s="128"/>
    </row>
    <row r="25538" spans="179:183" x14ac:dyDescent="0.35">
      <c r="FW25538" s="128"/>
      <c r="FX25538" s="128"/>
      <c r="FY25538" s="129"/>
      <c r="GA25538" s="128"/>
    </row>
    <row r="25539" spans="179:183" x14ac:dyDescent="0.35">
      <c r="FW25539" s="128"/>
      <c r="FX25539" s="128"/>
      <c r="FY25539" s="129"/>
      <c r="GA25539" s="128"/>
    </row>
    <row r="25540" spans="179:183" x14ac:dyDescent="0.35">
      <c r="FW25540" s="128"/>
      <c r="FX25540" s="128"/>
      <c r="FY25540" s="129"/>
      <c r="GA25540" s="128"/>
    </row>
    <row r="25541" spans="179:183" x14ac:dyDescent="0.35">
      <c r="FW25541" s="128"/>
      <c r="FX25541" s="128"/>
      <c r="FY25541" s="129"/>
      <c r="GA25541" s="128"/>
    </row>
    <row r="25542" spans="179:183" x14ac:dyDescent="0.35">
      <c r="FW25542" s="128"/>
      <c r="FX25542" s="128"/>
      <c r="FY25542" s="129"/>
      <c r="GA25542" s="128"/>
    </row>
    <row r="25543" spans="179:183" x14ac:dyDescent="0.35">
      <c r="FW25543" s="128"/>
      <c r="FX25543" s="128"/>
      <c r="FY25543" s="129"/>
      <c r="GA25543" s="128"/>
    </row>
    <row r="25544" spans="179:183" x14ac:dyDescent="0.35">
      <c r="FW25544" s="128"/>
      <c r="FX25544" s="128"/>
      <c r="FY25544" s="129"/>
      <c r="GA25544" s="128"/>
    </row>
    <row r="25545" spans="179:183" x14ac:dyDescent="0.35">
      <c r="FW25545" s="128"/>
      <c r="FX25545" s="128"/>
      <c r="FY25545" s="129"/>
      <c r="GA25545" s="128"/>
    </row>
    <row r="25546" spans="179:183" x14ac:dyDescent="0.35">
      <c r="FW25546" s="128"/>
      <c r="FX25546" s="128"/>
      <c r="FY25546" s="129"/>
      <c r="GA25546" s="128"/>
    </row>
    <row r="25547" spans="179:183" x14ac:dyDescent="0.35">
      <c r="FW25547" s="128"/>
      <c r="FX25547" s="128"/>
      <c r="FY25547" s="129"/>
      <c r="GA25547" s="128"/>
    </row>
    <row r="25548" spans="179:183" x14ac:dyDescent="0.35">
      <c r="FW25548" s="128"/>
      <c r="FX25548" s="128"/>
      <c r="FY25548" s="129"/>
      <c r="GA25548" s="128"/>
    </row>
    <row r="25549" spans="179:183" x14ac:dyDescent="0.35">
      <c r="FW25549" s="128"/>
      <c r="FX25549" s="128"/>
      <c r="FY25549" s="129"/>
      <c r="GA25549" s="128"/>
    </row>
    <row r="25550" spans="179:183" x14ac:dyDescent="0.35">
      <c r="FW25550" s="128"/>
      <c r="FX25550" s="128"/>
      <c r="FY25550" s="129"/>
      <c r="GA25550" s="128"/>
    </row>
    <row r="25551" spans="179:183" x14ac:dyDescent="0.35">
      <c r="FW25551" s="128"/>
      <c r="FX25551" s="128"/>
      <c r="FY25551" s="129"/>
      <c r="GA25551" s="128"/>
    </row>
    <row r="25552" spans="179:183" x14ac:dyDescent="0.35">
      <c r="FW25552" s="128"/>
      <c r="FX25552" s="128"/>
      <c r="FY25552" s="129"/>
      <c r="GA25552" s="128"/>
    </row>
    <row r="25553" spans="179:183" x14ac:dyDescent="0.35">
      <c r="FW25553" s="128"/>
      <c r="FX25553" s="128"/>
      <c r="FY25553" s="129"/>
      <c r="GA25553" s="128"/>
    </row>
    <row r="25554" spans="179:183" x14ac:dyDescent="0.35">
      <c r="FW25554" s="128"/>
      <c r="FX25554" s="128"/>
      <c r="FY25554" s="129"/>
      <c r="GA25554" s="128"/>
    </row>
    <row r="25555" spans="179:183" x14ac:dyDescent="0.35">
      <c r="FW25555" s="128"/>
      <c r="FX25555" s="128"/>
      <c r="FY25555" s="129"/>
      <c r="GA25555" s="128"/>
    </row>
    <row r="25556" spans="179:183" x14ac:dyDescent="0.35">
      <c r="FW25556" s="128"/>
      <c r="FX25556" s="128"/>
      <c r="FY25556" s="129"/>
      <c r="GA25556" s="128"/>
    </row>
    <row r="25557" spans="179:183" x14ac:dyDescent="0.35">
      <c r="FW25557" s="128"/>
      <c r="FX25557" s="128"/>
      <c r="FY25557" s="129"/>
      <c r="GA25557" s="128"/>
    </row>
    <row r="25558" spans="179:183" x14ac:dyDescent="0.35">
      <c r="FW25558" s="128"/>
      <c r="FX25558" s="128"/>
      <c r="FY25558" s="129"/>
      <c r="GA25558" s="128"/>
    </row>
    <row r="25559" spans="179:183" x14ac:dyDescent="0.35">
      <c r="FW25559" s="128"/>
      <c r="FX25559" s="128"/>
      <c r="FY25559" s="129"/>
      <c r="GA25559" s="128"/>
    </row>
    <row r="25560" spans="179:183" x14ac:dyDescent="0.35">
      <c r="FW25560" s="128"/>
      <c r="FX25560" s="128"/>
      <c r="FY25560" s="129"/>
      <c r="GA25560" s="128"/>
    </row>
    <row r="25561" spans="179:183" x14ac:dyDescent="0.35">
      <c r="FW25561" s="128"/>
      <c r="FX25561" s="128"/>
      <c r="FY25561" s="129"/>
      <c r="GA25561" s="128"/>
    </row>
    <row r="25562" spans="179:183" x14ac:dyDescent="0.35">
      <c r="FW25562" s="128"/>
      <c r="FX25562" s="128"/>
      <c r="FY25562" s="129"/>
      <c r="GA25562" s="128"/>
    </row>
    <row r="25563" spans="179:183" x14ac:dyDescent="0.35">
      <c r="FW25563" s="128"/>
      <c r="FX25563" s="128"/>
      <c r="FY25563" s="129"/>
      <c r="GA25563" s="128"/>
    </row>
    <row r="25564" spans="179:183" x14ac:dyDescent="0.35">
      <c r="FW25564" s="128"/>
      <c r="FX25564" s="128"/>
      <c r="FY25564" s="129"/>
      <c r="GA25564" s="128"/>
    </row>
    <row r="25565" spans="179:183" x14ac:dyDescent="0.35">
      <c r="FW25565" s="128"/>
      <c r="FX25565" s="128"/>
      <c r="FY25565" s="129"/>
      <c r="GA25565" s="128"/>
    </row>
    <row r="25566" spans="179:183" x14ac:dyDescent="0.35">
      <c r="FW25566" s="128"/>
      <c r="FX25566" s="128"/>
      <c r="FY25566" s="129"/>
      <c r="GA25566" s="128"/>
    </row>
    <row r="25567" spans="179:183" x14ac:dyDescent="0.35">
      <c r="FW25567" s="128"/>
      <c r="FX25567" s="128"/>
      <c r="FY25567" s="129"/>
      <c r="GA25567" s="128"/>
    </row>
    <row r="25568" spans="179:183" x14ac:dyDescent="0.35">
      <c r="FW25568" s="128"/>
      <c r="FX25568" s="128"/>
      <c r="FY25568" s="129"/>
      <c r="GA25568" s="128"/>
    </row>
    <row r="25569" spans="179:183" x14ac:dyDescent="0.35">
      <c r="FW25569" s="128"/>
      <c r="FX25569" s="128"/>
      <c r="FY25569" s="129"/>
      <c r="GA25569" s="128"/>
    </row>
    <row r="25570" spans="179:183" x14ac:dyDescent="0.35">
      <c r="FW25570" s="128"/>
      <c r="FX25570" s="128"/>
      <c r="FY25570" s="129"/>
      <c r="GA25570" s="128"/>
    </row>
    <row r="25571" spans="179:183" x14ac:dyDescent="0.35">
      <c r="FW25571" s="128"/>
      <c r="FX25571" s="128"/>
      <c r="FY25571" s="129"/>
      <c r="GA25571" s="128"/>
    </row>
    <row r="25572" spans="179:183" x14ac:dyDescent="0.35">
      <c r="FW25572" s="128"/>
      <c r="FX25572" s="128"/>
      <c r="FY25572" s="129"/>
      <c r="GA25572" s="128"/>
    </row>
    <row r="25573" spans="179:183" x14ac:dyDescent="0.35">
      <c r="FW25573" s="128"/>
      <c r="FX25573" s="128"/>
      <c r="FY25573" s="129"/>
      <c r="GA25573" s="128"/>
    </row>
    <row r="25574" spans="179:183" x14ac:dyDescent="0.35">
      <c r="FW25574" s="128"/>
      <c r="FX25574" s="128"/>
      <c r="FY25574" s="129"/>
      <c r="GA25574" s="128"/>
    </row>
    <row r="25575" spans="179:183" x14ac:dyDescent="0.35">
      <c r="FW25575" s="128"/>
      <c r="FX25575" s="128"/>
      <c r="FY25575" s="129"/>
      <c r="GA25575" s="128"/>
    </row>
    <row r="25576" spans="179:183" x14ac:dyDescent="0.35">
      <c r="FW25576" s="128"/>
      <c r="FX25576" s="128"/>
      <c r="FY25576" s="129"/>
      <c r="GA25576" s="128"/>
    </row>
    <row r="25577" spans="179:183" x14ac:dyDescent="0.35">
      <c r="FW25577" s="128"/>
      <c r="FX25577" s="128"/>
      <c r="FY25577" s="129"/>
      <c r="GA25577" s="128"/>
    </row>
    <row r="25578" spans="179:183" x14ac:dyDescent="0.35">
      <c r="FW25578" s="128"/>
      <c r="FX25578" s="128"/>
      <c r="FY25578" s="129"/>
      <c r="GA25578" s="128"/>
    </row>
    <row r="25579" spans="179:183" x14ac:dyDescent="0.35">
      <c r="FW25579" s="128"/>
      <c r="FX25579" s="128"/>
      <c r="FY25579" s="129"/>
      <c r="GA25579" s="128"/>
    </row>
    <row r="25580" spans="179:183" x14ac:dyDescent="0.35">
      <c r="FW25580" s="128"/>
      <c r="FX25580" s="128"/>
      <c r="FY25580" s="129"/>
      <c r="GA25580" s="128"/>
    </row>
    <row r="25581" spans="179:183" x14ac:dyDescent="0.35">
      <c r="FW25581" s="128"/>
      <c r="FX25581" s="128"/>
      <c r="FY25581" s="129"/>
      <c r="GA25581" s="128"/>
    </row>
    <row r="25582" spans="179:183" x14ac:dyDescent="0.35">
      <c r="FW25582" s="128"/>
      <c r="FX25582" s="128"/>
      <c r="FY25582" s="129"/>
      <c r="GA25582" s="128"/>
    </row>
    <row r="25583" spans="179:183" x14ac:dyDescent="0.35">
      <c r="FW25583" s="128"/>
      <c r="FX25583" s="128"/>
      <c r="FY25583" s="129"/>
      <c r="GA25583" s="128"/>
    </row>
    <row r="25584" spans="179:183" x14ac:dyDescent="0.35">
      <c r="FW25584" s="128"/>
      <c r="FX25584" s="128"/>
      <c r="FY25584" s="129"/>
      <c r="GA25584" s="128"/>
    </row>
    <row r="25585" spans="179:183" x14ac:dyDescent="0.35">
      <c r="FW25585" s="128"/>
      <c r="FX25585" s="128"/>
      <c r="FY25585" s="129"/>
      <c r="GA25585" s="128"/>
    </row>
    <row r="25586" spans="179:183" x14ac:dyDescent="0.35">
      <c r="FW25586" s="128"/>
      <c r="FX25586" s="128"/>
      <c r="FY25586" s="129"/>
      <c r="GA25586" s="128"/>
    </row>
    <row r="25587" spans="179:183" x14ac:dyDescent="0.35">
      <c r="FW25587" s="128"/>
      <c r="FX25587" s="128"/>
      <c r="FY25587" s="129"/>
      <c r="GA25587" s="128"/>
    </row>
    <row r="25588" spans="179:183" x14ac:dyDescent="0.35">
      <c r="FW25588" s="128"/>
      <c r="FX25588" s="128"/>
      <c r="FY25588" s="129"/>
      <c r="GA25588" s="128"/>
    </row>
    <row r="25589" spans="179:183" x14ac:dyDescent="0.35">
      <c r="FW25589" s="128"/>
      <c r="FX25589" s="128"/>
      <c r="FY25589" s="129"/>
      <c r="GA25589" s="128"/>
    </row>
    <row r="25590" spans="179:183" x14ac:dyDescent="0.35">
      <c r="FW25590" s="128"/>
      <c r="FX25590" s="128"/>
      <c r="FY25590" s="129"/>
      <c r="GA25590" s="128"/>
    </row>
    <row r="25591" spans="179:183" x14ac:dyDescent="0.35">
      <c r="FW25591" s="128"/>
      <c r="FX25591" s="128"/>
      <c r="FY25591" s="129"/>
      <c r="GA25591" s="128"/>
    </row>
    <row r="25592" spans="179:183" x14ac:dyDescent="0.35">
      <c r="FW25592" s="128"/>
      <c r="FX25592" s="128"/>
      <c r="FY25592" s="129"/>
      <c r="GA25592" s="128"/>
    </row>
    <row r="25593" spans="179:183" x14ac:dyDescent="0.35">
      <c r="FW25593" s="128"/>
      <c r="FX25593" s="128"/>
      <c r="FY25593" s="129"/>
      <c r="GA25593" s="128"/>
    </row>
    <row r="25594" spans="179:183" x14ac:dyDescent="0.35">
      <c r="FW25594" s="128"/>
      <c r="FX25594" s="128"/>
      <c r="FY25594" s="129"/>
      <c r="GA25594" s="128"/>
    </row>
    <row r="25595" spans="179:183" x14ac:dyDescent="0.35">
      <c r="FW25595" s="128"/>
      <c r="FX25595" s="128"/>
      <c r="FY25595" s="129"/>
      <c r="GA25595" s="128"/>
    </row>
    <row r="25596" spans="179:183" x14ac:dyDescent="0.35">
      <c r="FW25596" s="128"/>
      <c r="FX25596" s="128"/>
      <c r="FY25596" s="129"/>
      <c r="GA25596" s="128"/>
    </row>
    <row r="25597" spans="179:183" x14ac:dyDescent="0.35">
      <c r="FW25597" s="128"/>
      <c r="FX25597" s="128"/>
      <c r="FY25597" s="129"/>
      <c r="GA25597" s="128"/>
    </row>
    <row r="25598" spans="179:183" x14ac:dyDescent="0.35">
      <c r="FW25598" s="128"/>
      <c r="FX25598" s="128"/>
      <c r="FY25598" s="129"/>
      <c r="GA25598" s="128"/>
    </row>
    <row r="25599" spans="179:183" x14ac:dyDescent="0.35">
      <c r="FW25599" s="128"/>
      <c r="FX25599" s="128"/>
      <c r="FY25599" s="129"/>
      <c r="GA25599" s="128"/>
    </row>
    <row r="25600" spans="179:183" x14ac:dyDescent="0.35">
      <c r="FW25600" s="128"/>
      <c r="FX25600" s="128"/>
      <c r="FY25600" s="129"/>
      <c r="GA25600" s="128"/>
    </row>
    <row r="25601" spans="179:183" x14ac:dyDescent="0.35">
      <c r="FW25601" s="128"/>
      <c r="FX25601" s="128"/>
      <c r="FY25601" s="129"/>
      <c r="GA25601" s="128"/>
    </row>
    <row r="25602" spans="179:183" x14ac:dyDescent="0.35">
      <c r="FW25602" s="128"/>
      <c r="FX25602" s="128"/>
      <c r="FY25602" s="129"/>
      <c r="GA25602" s="128"/>
    </row>
    <row r="25603" spans="179:183" x14ac:dyDescent="0.35">
      <c r="FW25603" s="128"/>
      <c r="FX25603" s="128"/>
      <c r="FY25603" s="129"/>
      <c r="GA25603" s="128"/>
    </row>
    <row r="25604" spans="179:183" x14ac:dyDescent="0.35">
      <c r="FW25604" s="128"/>
      <c r="FX25604" s="128"/>
      <c r="FY25604" s="129"/>
      <c r="GA25604" s="128"/>
    </row>
    <row r="25605" spans="179:183" x14ac:dyDescent="0.35">
      <c r="FW25605" s="128"/>
      <c r="FX25605" s="128"/>
      <c r="FY25605" s="129"/>
      <c r="GA25605" s="128"/>
    </row>
    <row r="25606" spans="179:183" x14ac:dyDescent="0.35">
      <c r="FW25606" s="128"/>
      <c r="FX25606" s="128"/>
      <c r="FY25606" s="129"/>
      <c r="GA25606" s="128"/>
    </row>
    <row r="25607" spans="179:183" x14ac:dyDescent="0.35">
      <c r="FW25607" s="128"/>
      <c r="FX25607" s="128"/>
      <c r="FY25607" s="129"/>
      <c r="GA25607" s="128"/>
    </row>
    <row r="25608" spans="179:183" x14ac:dyDescent="0.35">
      <c r="FW25608" s="128"/>
      <c r="FX25608" s="128"/>
      <c r="FY25608" s="129"/>
      <c r="GA25608" s="128"/>
    </row>
    <row r="25609" spans="179:183" x14ac:dyDescent="0.35">
      <c r="FW25609" s="128"/>
      <c r="FX25609" s="128"/>
      <c r="FY25609" s="129"/>
      <c r="GA25609" s="128"/>
    </row>
    <row r="25610" spans="179:183" x14ac:dyDescent="0.35">
      <c r="FW25610" s="128"/>
      <c r="FX25610" s="128"/>
      <c r="FY25610" s="129"/>
      <c r="GA25610" s="128"/>
    </row>
    <row r="25611" spans="179:183" x14ac:dyDescent="0.35">
      <c r="FW25611" s="128"/>
      <c r="FX25611" s="128"/>
      <c r="FY25611" s="129"/>
      <c r="GA25611" s="128"/>
    </row>
    <row r="25612" spans="179:183" x14ac:dyDescent="0.35">
      <c r="FW25612" s="128"/>
      <c r="FX25612" s="128"/>
      <c r="FY25612" s="129"/>
      <c r="GA25612" s="128"/>
    </row>
    <row r="25613" spans="179:183" x14ac:dyDescent="0.35">
      <c r="FW25613" s="128"/>
      <c r="FX25613" s="128"/>
      <c r="FY25613" s="129"/>
      <c r="GA25613" s="128"/>
    </row>
    <row r="25614" spans="179:183" x14ac:dyDescent="0.35">
      <c r="FW25614" s="128"/>
      <c r="FX25614" s="128"/>
      <c r="FY25614" s="129"/>
      <c r="GA25614" s="128"/>
    </row>
    <row r="25615" spans="179:183" x14ac:dyDescent="0.35">
      <c r="FW25615" s="128"/>
      <c r="FX25615" s="128"/>
      <c r="FY25615" s="129"/>
      <c r="GA25615" s="128"/>
    </row>
    <row r="25616" spans="179:183" x14ac:dyDescent="0.35">
      <c r="FW25616" s="128"/>
      <c r="FX25616" s="128"/>
      <c r="FY25616" s="129"/>
      <c r="GA25616" s="128"/>
    </row>
    <row r="25617" spans="179:183" x14ac:dyDescent="0.35">
      <c r="FW25617" s="128"/>
      <c r="FX25617" s="128"/>
      <c r="FY25617" s="129"/>
      <c r="GA25617" s="128"/>
    </row>
    <row r="25618" spans="179:183" x14ac:dyDescent="0.35">
      <c r="FW25618" s="128"/>
      <c r="FX25618" s="128"/>
      <c r="FY25618" s="129"/>
      <c r="GA25618" s="128"/>
    </row>
    <row r="25619" spans="179:183" x14ac:dyDescent="0.35">
      <c r="FW25619" s="128"/>
      <c r="FX25619" s="128"/>
      <c r="FY25619" s="129"/>
      <c r="GA25619" s="128"/>
    </row>
    <row r="25620" spans="179:183" x14ac:dyDescent="0.35">
      <c r="FW25620" s="128"/>
      <c r="FX25620" s="128"/>
      <c r="FY25620" s="129"/>
      <c r="GA25620" s="128"/>
    </row>
    <row r="25621" spans="179:183" x14ac:dyDescent="0.35">
      <c r="FW25621" s="128"/>
      <c r="FX25621" s="128"/>
      <c r="FY25621" s="129"/>
      <c r="GA25621" s="128"/>
    </row>
    <row r="25622" spans="179:183" x14ac:dyDescent="0.35">
      <c r="FW25622" s="128"/>
      <c r="FX25622" s="128"/>
      <c r="FY25622" s="129"/>
      <c r="GA25622" s="128"/>
    </row>
    <row r="25623" spans="179:183" x14ac:dyDescent="0.35">
      <c r="FW25623" s="128"/>
      <c r="FX25623" s="128"/>
      <c r="FY25623" s="129"/>
      <c r="GA25623" s="128"/>
    </row>
    <row r="25624" spans="179:183" x14ac:dyDescent="0.35">
      <c r="FW25624" s="128"/>
      <c r="FX25624" s="128"/>
      <c r="FY25624" s="129"/>
      <c r="GA25624" s="128"/>
    </row>
    <row r="25625" spans="179:183" x14ac:dyDescent="0.35">
      <c r="FW25625" s="128"/>
      <c r="FX25625" s="128"/>
      <c r="FY25625" s="129"/>
      <c r="GA25625" s="128"/>
    </row>
    <row r="25626" spans="179:183" x14ac:dyDescent="0.35">
      <c r="FW25626" s="128"/>
      <c r="FX25626" s="128"/>
      <c r="FY25626" s="129"/>
      <c r="GA25626" s="128"/>
    </row>
    <row r="25627" spans="179:183" x14ac:dyDescent="0.35">
      <c r="FW25627" s="128"/>
      <c r="FX25627" s="128"/>
      <c r="FY25627" s="129"/>
      <c r="GA25627" s="128"/>
    </row>
    <row r="25628" spans="179:183" x14ac:dyDescent="0.35">
      <c r="FW25628" s="128"/>
      <c r="FX25628" s="128"/>
      <c r="FY25628" s="129"/>
      <c r="GA25628" s="128"/>
    </row>
    <row r="25629" spans="179:183" x14ac:dyDescent="0.35">
      <c r="FW25629" s="128"/>
      <c r="FX25629" s="128"/>
      <c r="FY25629" s="129"/>
      <c r="GA25629" s="128"/>
    </row>
    <row r="25630" spans="179:183" x14ac:dyDescent="0.35">
      <c r="FW25630" s="128"/>
      <c r="FX25630" s="128"/>
      <c r="FY25630" s="129"/>
      <c r="GA25630" s="128"/>
    </row>
    <row r="25631" spans="179:183" x14ac:dyDescent="0.35">
      <c r="FW25631" s="128"/>
      <c r="FX25631" s="128"/>
      <c r="FY25631" s="129"/>
      <c r="GA25631" s="128"/>
    </row>
    <row r="25632" spans="179:183" x14ac:dyDescent="0.35">
      <c r="FW25632" s="128"/>
      <c r="FX25632" s="128"/>
      <c r="FY25632" s="129"/>
      <c r="GA25632" s="128"/>
    </row>
    <row r="25633" spans="179:183" x14ac:dyDescent="0.35">
      <c r="FW25633" s="128"/>
      <c r="FX25633" s="128"/>
      <c r="FY25633" s="129"/>
      <c r="GA25633" s="128"/>
    </row>
    <row r="25634" spans="179:183" x14ac:dyDescent="0.35">
      <c r="FW25634" s="128"/>
      <c r="FX25634" s="128"/>
      <c r="FY25634" s="129"/>
      <c r="GA25634" s="128"/>
    </row>
    <row r="25635" spans="179:183" x14ac:dyDescent="0.35">
      <c r="FW25635" s="128"/>
      <c r="FX25635" s="128"/>
      <c r="FY25635" s="129"/>
      <c r="GA25635" s="128"/>
    </row>
    <row r="25636" spans="179:183" x14ac:dyDescent="0.35">
      <c r="FW25636" s="128"/>
      <c r="FX25636" s="128"/>
      <c r="FY25636" s="129"/>
      <c r="GA25636" s="128"/>
    </row>
    <row r="25637" spans="179:183" x14ac:dyDescent="0.35">
      <c r="FW25637" s="128"/>
      <c r="FX25637" s="128"/>
      <c r="FY25637" s="129"/>
      <c r="GA25637" s="128"/>
    </row>
    <row r="25638" spans="179:183" x14ac:dyDescent="0.35">
      <c r="FW25638" s="128"/>
      <c r="FX25638" s="128"/>
      <c r="FY25638" s="129"/>
      <c r="GA25638" s="128"/>
    </row>
    <row r="25639" spans="179:183" x14ac:dyDescent="0.35">
      <c r="FW25639" s="128"/>
      <c r="FX25639" s="128"/>
      <c r="FY25639" s="129"/>
      <c r="GA25639" s="128"/>
    </row>
    <row r="25640" spans="179:183" x14ac:dyDescent="0.35">
      <c r="FW25640" s="128"/>
      <c r="FX25640" s="128"/>
      <c r="FY25640" s="129"/>
      <c r="GA25640" s="128"/>
    </row>
    <row r="25641" spans="179:183" x14ac:dyDescent="0.35">
      <c r="FW25641" s="128"/>
      <c r="FX25641" s="128"/>
      <c r="FY25641" s="129"/>
      <c r="GA25641" s="128"/>
    </row>
    <row r="25642" spans="179:183" x14ac:dyDescent="0.35">
      <c r="FW25642" s="128"/>
      <c r="FX25642" s="128"/>
      <c r="FY25642" s="129"/>
      <c r="GA25642" s="128"/>
    </row>
    <row r="25643" spans="179:183" x14ac:dyDescent="0.35">
      <c r="FW25643" s="128"/>
      <c r="FX25643" s="128"/>
      <c r="FY25643" s="129"/>
      <c r="GA25643" s="128"/>
    </row>
    <row r="25644" spans="179:183" x14ac:dyDescent="0.35">
      <c r="FW25644" s="128"/>
      <c r="FX25644" s="128"/>
      <c r="FY25644" s="129"/>
      <c r="GA25644" s="128"/>
    </row>
    <row r="25645" spans="179:183" x14ac:dyDescent="0.35">
      <c r="FW25645" s="128"/>
      <c r="FX25645" s="128"/>
      <c r="FY25645" s="129"/>
      <c r="GA25645" s="128"/>
    </row>
    <row r="25646" spans="179:183" x14ac:dyDescent="0.35">
      <c r="FW25646" s="128"/>
      <c r="FX25646" s="128"/>
      <c r="FY25646" s="129"/>
      <c r="GA25646" s="128"/>
    </row>
    <row r="25647" spans="179:183" x14ac:dyDescent="0.35">
      <c r="FW25647" s="128"/>
      <c r="FX25647" s="128"/>
      <c r="FY25647" s="129"/>
      <c r="GA25647" s="128"/>
    </row>
    <row r="25648" spans="179:183" x14ac:dyDescent="0.35">
      <c r="FW25648" s="128"/>
      <c r="FX25648" s="128"/>
      <c r="FY25648" s="129"/>
      <c r="GA25648" s="128"/>
    </row>
    <row r="25649" spans="179:183" x14ac:dyDescent="0.35">
      <c r="FW25649" s="128"/>
      <c r="FX25649" s="128"/>
      <c r="FY25649" s="129"/>
      <c r="GA25649" s="128"/>
    </row>
    <row r="25650" spans="179:183" x14ac:dyDescent="0.35">
      <c r="FW25650" s="128"/>
      <c r="FX25650" s="128"/>
      <c r="FY25650" s="129"/>
      <c r="GA25650" s="128"/>
    </row>
    <row r="25651" spans="179:183" x14ac:dyDescent="0.35">
      <c r="FW25651" s="128"/>
      <c r="FX25651" s="128"/>
      <c r="FY25651" s="129"/>
      <c r="GA25651" s="128"/>
    </row>
    <row r="25652" spans="179:183" x14ac:dyDescent="0.35">
      <c r="FW25652" s="128"/>
      <c r="FX25652" s="128"/>
      <c r="FY25652" s="129"/>
      <c r="GA25652" s="128"/>
    </row>
    <row r="25653" spans="179:183" x14ac:dyDescent="0.35">
      <c r="FW25653" s="128"/>
      <c r="FX25653" s="128"/>
      <c r="FY25653" s="129"/>
      <c r="GA25653" s="128"/>
    </row>
    <row r="25654" spans="179:183" x14ac:dyDescent="0.35">
      <c r="FW25654" s="128"/>
      <c r="FX25654" s="128"/>
      <c r="FY25654" s="129"/>
      <c r="GA25654" s="128"/>
    </row>
    <row r="25655" spans="179:183" x14ac:dyDescent="0.35">
      <c r="FW25655" s="128"/>
      <c r="FX25655" s="128"/>
      <c r="FY25655" s="129"/>
      <c r="GA25655" s="128"/>
    </row>
    <row r="25656" spans="179:183" x14ac:dyDescent="0.35">
      <c r="FW25656" s="128"/>
      <c r="FX25656" s="128"/>
      <c r="FY25656" s="129"/>
      <c r="GA25656" s="128"/>
    </row>
    <row r="25657" spans="179:183" x14ac:dyDescent="0.35">
      <c r="FW25657" s="128"/>
      <c r="FX25657" s="128"/>
      <c r="FY25657" s="129"/>
      <c r="GA25657" s="128"/>
    </row>
    <row r="25658" spans="179:183" x14ac:dyDescent="0.35">
      <c r="FW25658" s="128"/>
      <c r="FX25658" s="128"/>
      <c r="FY25658" s="129"/>
      <c r="GA25658" s="128"/>
    </row>
    <row r="25659" spans="179:183" x14ac:dyDescent="0.35">
      <c r="FW25659" s="128"/>
      <c r="FX25659" s="128"/>
      <c r="FY25659" s="129"/>
      <c r="GA25659" s="128"/>
    </row>
    <row r="25660" spans="179:183" x14ac:dyDescent="0.35">
      <c r="FW25660" s="128"/>
      <c r="FX25660" s="128"/>
      <c r="FY25660" s="129"/>
      <c r="GA25660" s="128"/>
    </row>
    <row r="25661" spans="179:183" x14ac:dyDescent="0.35">
      <c r="FW25661" s="128"/>
      <c r="FX25661" s="128"/>
      <c r="FY25661" s="129"/>
      <c r="GA25661" s="128"/>
    </row>
    <row r="25662" spans="179:183" x14ac:dyDescent="0.35">
      <c r="FW25662" s="128"/>
      <c r="FX25662" s="128"/>
      <c r="FY25662" s="129"/>
      <c r="GA25662" s="128"/>
    </row>
    <row r="25663" spans="179:183" x14ac:dyDescent="0.35">
      <c r="FW25663" s="128"/>
      <c r="FX25663" s="128"/>
      <c r="FY25663" s="129"/>
      <c r="GA25663" s="128"/>
    </row>
    <row r="25664" spans="179:183" x14ac:dyDescent="0.35">
      <c r="FW25664" s="128"/>
      <c r="FX25664" s="128"/>
      <c r="FY25664" s="129"/>
      <c r="GA25664" s="128"/>
    </row>
    <row r="25665" spans="179:183" x14ac:dyDescent="0.35">
      <c r="FW25665" s="128"/>
      <c r="FX25665" s="128"/>
      <c r="FY25665" s="129"/>
      <c r="GA25665" s="128"/>
    </row>
    <row r="25666" spans="179:183" x14ac:dyDescent="0.35">
      <c r="FW25666" s="128"/>
      <c r="FX25666" s="128"/>
      <c r="FY25666" s="129"/>
      <c r="GA25666" s="128"/>
    </row>
    <row r="25667" spans="179:183" x14ac:dyDescent="0.35">
      <c r="FW25667" s="128"/>
      <c r="FX25667" s="128"/>
      <c r="FY25667" s="129"/>
      <c r="GA25667" s="128"/>
    </row>
    <row r="25668" spans="179:183" x14ac:dyDescent="0.35">
      <c r="FW25668" s="128"/>
      <c r="FX25668" s="128"/>
      <c r="FY25668" s="129"/>
      <c r="GA25668" s="128"/>
    </row>
    <row r="25669" spans="179:183" x14ac:dyDescent="0.35">
      <c r="FW25669" s="128"/>
      <c r="FX25669" s="128"/>
      <c r="FY25669" s="129"/>
      <c r="GA25669" s="128"/>
    </row>
    <row r="25670" spans="179:183" x14ac:dyDescent="0.35">
      <c r="FW25670" s="128"/>
      <c r="FX25670" s="128"/>
      <c r="FY25670" s="129"/>
      <c r="GA25670" s="128"/>
    </row>
    <row r="25671" spans="179:183" x14ac:dyDescent="0.35">
      <c r="FW25671" s="128"/>
      <c r="FX25671" s="128"/>
      <c r="FY25671" s="129"/>
      <c r="GA25671" s="128"/>
    </row>
    <row r="25672" spans="179:183" x14ac:dyDescent="0.35">
      <c r="FW25672" s="128"/>
      <c r="FX25672" s="128"/>
      <c r="FY25672" s="129"/>
      <c r="GA25672" s="128"/>
    </row>
    <row r="25673" spans="179:183" x14ac:dyDescent="0.35">
      <c r="FW25673" s="128"/>
      <c r="FX25673" s="128"/>
      <c r="FY25673" s="129"/>
      <c r="GA25673" s="128"/>
    </row>
    <row r="25674" spans="179:183" x14ac:dyDescent="0.35">
      <c r="FW25674" s="128"/>
      <c r="FX25674" s="128"/>
      <c r="FY25674" s="129"/>
      <c r="GA25674" s="128"/>
    </row>
    <row r="25675" spans="179:183" x14ac:dyDescent="0.35">
      <c r="FW25675" s="128"/>
      <c r="FX25675" s="128"/>
      <c r="FY25675" s="129"/>
      <c r="GA25675" s="128"/>
    </row>
    <row r="25676" spans="179:183" x14ac:dyDescent="0.35">
      <c r="FW25676" s="128"/>
      <c r="FX25676" s="128"/>
      <c r="FY25676" s="129"/>
      <c r="GA25676" s="128"/>
    </row>
    <row r="25677" spans="179:183" x14ac:dyDescent="0.35">
      <c r="FW25677" s="128"/>
      <c r="FX25677" s="128"/>
      <c r="FY25677" s="129"/>
      <c r="GA25677" s="128"/>
    </row>
    <row r="25678" spans="179:183" x14ac:dyDescent="0.35">
      <c r="FW25678" s="128"/>
      <c r="FX25678" s="128"/>
      <c r="FY25678" s="129"/>
      <c r="GA25678" s="128"/>
    </row>
    <row r="25679" spans="179:183" x14ac:dyDescent="0.35">
      <c r="FW25679" s="128"/>
      <c r="FX25679" s="128"/>
      <c r="FY25679" s="129"/>
      <c r="GA25679" s="128"/>
    </row>
    <row r="25680" spans="179:183" x14ac:dyDescent="0.35">
      <c r="FW25680" s="128"/>
      <c r="FX25680" s="128"/>
      <c r="FY25680" s="129"/>
      <c r="GA25680" s="128"/>
    </row>
    <row r="25681" spans="179:183" x14ac:dyDescent="0.35">
      <c r="FW25681" s="128"/>
      <c r="FX25681" s="128"/>
      <c r="FY25681" s="129"/>
      <c r="GA25681" s="128"/>
    </row>
    <row r="25682" spans="179:183" x14ac:dyDescent="0.35">
      <c r="FW25682" s="128"/>
      <c r="FX25682" s="128"/>
      <c r="FY25682" s="129"/>
      <c r="GA25682" s="128"/>
    </row>
    <row r="25683" spans="179:183" x14ac:dyDescent="0.35">
      <c r="FW25683" s="128"/>
      <c r="FX25683" s="128"/>
      <c r="FY25683" s="129"/>
      <c r="GA25683" s="128"/>
    </row>
    <row r="25684" spans="179:183" x14ac:dyDescent="0.35">
      <c r="FW25684" s="128"/>
      <c r="FX25684" s="128"/>
      <c r="FY25684" s="129"/>
      <c r="GA25684" s="128"/>
    </row>
    <row r="25685" spans="179:183" x14ac:dyDescent="0.35">
      <c r="FW25685" s="128"/>
      <c r="FX25685" s="128"/>
      <c r="FY25685" s="129"/>
      <c r="GA25685" s="128"/>
    </row>
    <row r="25686" spans="179:183" x14ac:dyDescent="0.35">
      <c r="FW25686" s="128"/>
      <c r="FX25686" s="128"/>
      <c r="FY25686" s="129"/>
      <c r="GA25686" s="128"/>
    </row>
    <row r="25687" spans="179:183" x14ac:dyDescent="0.35">
      <c r="FW25687" s="128"/>
      <c r="FX25687" s="128"/>
      <c r="FY25687" s="129"/>
      <c r="GA25687" s="128"/>
    </row>
    <row r="25688" spans="179:183" x14ac:dyDescent="0.35">
      <c r="FW25688" s="128"/>
      <c r="FX25688" s="128"/>
      <c r="FY25688" s="129"/>
      <c r="GA25688" s="128"/>
    </row>
    <row r="25689" spans="179:183" x14ac:dyDescent="0.35">
      <c r="FW25689" s="128"/>
      <c r="FX25689" s="128"/>
      <c r="FY25689" s="129"/>
      <c r="GA25689" s="128"/>
    </row>
    <row r="25690" spans="179:183" x14ac:dyDescent="0.35">
      <c r="FW25690" s="128"/>
      <c r="FX25690" s="128"/>
      <c r="FY25690" s="129"/>
      <c r="GA25690" s="128"/>
    </row>
    <row r="25691" spans="179:183" x14ac:dyDescent="0.35">
      <c r="FW25691" s="128"/>
      <c r="FX25691" s="128"/>
      <c r="FY25691" s="129"/>
      <c r="GA25691" s="128"/>
    </row>
    <row r="25692" spans="179:183" x14ac:dyDescent="0.35">
      <c r="FW25692" s="128"/>
      <c r="FX25692" s="128"/>
      <c r="FY25692" s="129"/>
      <c r="GA25692" s="128"/>
    </row>
    <row r="25693" spans="179:183" x14ac:dyDescent="0.35">
      <c r="FW25693" s="128"/>
      <c r="FX25693" s="128"/>
      <c r="FY25693" s="129"/>
      <c r="GA25693" s="128"/>
    </row>
    <row r="25694" spans="179:183" x14ac:dyDescent="0.35">
      <c r="FW25694" s="128"/>
      <c r="FX25694" s="128"/>
      <c r="FY25694" s="129"/>
      <c r="GA25694" s="128"/>
    </row>
    <row r="25695" spans="179:183" x14ac:dyDescent="0.35">
      <c r="FW25695" s="128"/>
      <c r="FX25695" s="128"/>
      <c r="FY25695" s="129"/>
      <c r="GA25695" s="128"/>
    </row>
    <row r="25696" spans="179:183" x14ac:dyDescent="0.35">
      <c r="FW25696" s="128"/>
      <c r="FX25696" s="128"/>
      <c r="FY25696" s="129"/>
      <c r="GA25696" s="128"/>
    </row>
    <row r="25697" spans="179:183" x14ac:dyDescent="0.35">
      <c r="FW25697" s="128"/>
      <c r="FX25697" s="128"/>
      <c r="FY25697" s="129"/>
      <c r="GA25697" s="128"/>
    </row>
    <row r="25698" spans="179:183" x14ac:dyDescent="0.35">
      <c r="FW25698" s="128"/>
      <c r="FX25698" s="128"/>
      <c r="FY25698" s="129"/>
      <c r="GA25698" s="128"/>
    </row>
    <row r="25699" spans="179:183" x14ac:dyDescent="0.35">
      <c r="FW25699" s="128"/>
      <c r="FX25699" s="128"/>
      <c r="FY25699" s="129"/>
      <c r="GA25699" s="128"/>
    </row>
    <row r="25700" spans="179:183" x14ac:dyDescent="0.35">
      <c r="FW25700" s="128"/>
      <c r="FX25700" s="128"/>
      <c r="FY25700" s="129"/>
      <c r="GA25700" s="128"/>
    </row>
    <row r="25701" spans="179:183" x14ac:dyDescent="0.35">
      <c r="FW25701" s="128"/>
      <c r="FX25701" s="128"/>
      <c r="FY25701" s="129"/>
      <c r="GA25701" s="128"/>
    </row>
    <row r="25702" spans="179:183" x14ac:dyDescent="0.35">
      <c r="FW25702" s="128"/>
      <c r="FX25702" s="128"/>
      <c r="FY25702" s="129"/>
      <c r="GA25702" s="128"/>
    </row>
    <row r="25703" spans="179:183" x14ac:dyDescent="0.35">
      <c r="FW25703" s="128"/>
      <c r="FX25703" s="128"/>
      <c r="FY25703" s="129"/>
      <c r="GA25703" s="128"/>
    </row>
    <row r="25704" spans="179:183" x14ac:dyDescent="0.35">
      <c r="FW25704" s="128"/>
      <c r="FX25704" s="128"/>
      <c r="FY25704" s="129"/>
      <c r="GA25704" s="128"/>
    </row>
    <row r="25705" spans="179:183" x14ac:dyDescent="0.35">
      <c r="FW25705" s="128"/>
      <c r="FX25705" s="128"/>
      <c r="FY25705" s="129"/>
      <c r="GA25705" s="128"/>
    </row>
    <row r="25706" spans="179:183" x14ac:dyDescent="0.35">
      <c r="FW25706" s="128"/>
      <c r="FX25706" s="128"/>
      <c r="FY25706" s="129"/>
      <c r="GA25706" s="128"/>
    </row>
    <row r="25707" spans="179:183" x14ac:dyDescent="0.35">
      <c r="FW25707" s="128"/>
      <c r="FX25707" s="128"/>
      <c r="FY25707" s="129"/>
      <c r="GA25707" s="128"/>
    </row>
    <row r="25708" spans="179:183" x14ac:dyDescent="0.35">
      <c r="FW25708" s="128"/>
      <c r="FX25708" s="128"/>
      <c r="FY25708" s="129"/>
      <c r="GA25708" s="128"/>
    </row>
    <row r="25709" spans="179:183" x14ac:dyDescent="0.35">
      <c r="FW25709" s="128"/>
      <c r="FX25709" s="128"/>
      <c r="FY25709" s="129"/>
      <c r="GA25709" s="128"/>
    </row>
    <row r="25710" spans="179:183" x14ac:dyDescent="0.35">
      <c r="FW25710" s="128"/>
      <c r="FX25710" s="128"/>
      <c r="FY25710" s="129"/>
      <c r="GA25710" s="128"/>
    </row>
    <row r="25711" spans="179:183" x14ac:dyDescent="0.35">
      <c r="FW25711" s="128"/>
      <c r="FX25711" s="128"/>
      <c r="FY25711" s="129"/>
      <c r="GA25711" s="128"/>
    </row>
    <row r="25712" spans="179:183" x14ac:dyDescent="0.35">
      <c r="FW25712" s="128"/>
      <c r="FX25712" s="128"/>
      <c r="FY25712" s="129"/>
      <c r="GA25712" s="128"/>
    </row>
    <row r="25713" spans="179:183" x14ac:dyDescent="0.35">
      <c r="FW25713" s="128"/>
      <c r="FX25713" s="128"/>
      <c r="FY25713" s="129"/>
      <c r="GA25713" s="128"/>
    </row>
    <row r="25714" spans="179:183" x14ac:dyDescent="0.35">
      <c r="FW25714" s="128"/>
      <c r="FX25714" s="128"/>
      <c r="FY25714" s="129"/>
      <c r="GA25714" s="128"/>
    </row>
    <row r="25715" spans="179:183" x14ac:dyDescent="0.35">
      <c r="FW25715" s="128"/>
      <c r="FX25715" s="128"/>
      <c r="FY25715" s="129"/>
      <c r="GA25715" s="128"/>
    </row>
    <row r="25716" spans="179:183" x14ac:dyDescent="0.35">
      <c r="FW25716" s="128"/>
      <c r="FX25716" s="128"/>
      <c r="FY25716" s="129"/>
      <c r="GA25716" s="128"/>
    </row>
    <row r="25717" spans="179:183" x14ac:dyDescent="0.35">
      <c r="FW25717" s="128"/>
      <c r="FX25717" s="128"/>
      <c r="FY25717" s="129"/>
      <c r="GA25717" s="128"/>
    </row>
    <row r="25718" spans="179:183" x14ac:dyDescent="0.35">
      <c r="FW25718" s="128"/>
      <c r="FX25718" s="128"/>
      <c r="FY25718" s="129"/>
      <c r="GA25718" s="128"/>
    </row>
    <row r="25719" spans="179:183" x14ac:dyDescent="0.35">
      <c r="FW25719" s="128"/>
      <c r="FX25719" s="128"/>
      <c r="FY25719" s="129"/>
      <c r="GA25719" s="128"/>
    </row>
    <row r="25720" spans="179:183" x14ac:dyDescent="0.35">
      <c r="FW25720" s="128"/>
      <c r="FX25720" s="128"/>
      <c r="FY25720" s="129"/>
      <c r="GA25720" s="128"/>
    </row>
    <row r="25721" spans="179:183" x14ac:dyDescent="0.35">
      <c r="FW25721" s="128"/>
      <c r="FX25721" s="128"/>
      <c r="FY25721" s="129"/>
      <c r="GA25721" s="128"/>
    </row>
    <row r="25722" spans="179:183" x14ac:dyDescent="0.35">
      <c r="FW25722" s="128"/>
      <c r="FX25722" s="128"/>
      <c r="FY25722" s="129"/>
      <c r="GA25722" s="128"/>
    </row>
    <row r="25723" spans="179:183" x14ac:dyDescent="0.35">
      <c r="FW25723" s="128"/>
      <c r="FX25723" s="128"/>
      <c r="FY25723" s="129"/>
      <c r="GA25723" s="128"/>
    </row>
    <row r="25724" spans="179:183" x14ac:dyDescent="0.35">
      <c r="FW25724" s="128"/>
      <c r="FX25724" s="128"/>
      <c r="FY25724" s="129"/>
      <c r="GA25724" s="128"/>
    </row>
    <row r="25725" spans="179:183" x14ac:dyDescent="0.35">
      <c r="FW25725" s="128"/>
      <c r="FX25725" s="128"/>
      <c r="FY25725" s="129"/>
      <c r="GA25725" s="128"/>
    </row>
    <row r="25726" spans="179:183" x14ac:dyDescent="0.35">
      <c r="FW25726" s="128"/>
      <c r="FX25726" s="128"/>
      <c r="FY25726" s="129"/>
      <c r="GA25726" s="128"/>
    </row>
    <row r="25727" spans="179:183" x14ac:dyDescent="0.35">
      <c r="FW25727" s="128"/>
      <c r="FX25727" s="128"/>
      <c r="FY25727" s="129"/>
      <c r="GA25727" s="128"/>
    </row>
    <row r="25728" spans="179:183" x14ac:dyDescent="0.35">
      <c r="FW25728" s="128"/>
      <c r="FX25728" s="128"/>
      <c r="FY25728" s="129"/>
      <c r="GA25728" s="128"/>
    </row>
    <row r="25729" spans="179:183" x14ac:dyDescent="0.35">
      <c r="FW25729" s="128"/>
      <c r="FX25729" s="128"/>
      <c r="FY25729" s="129"/>
      <c r="GA25729" s="128"/>
    </row>
    <row r="25730" spans="179:183" x14ac:dyDescent="0.35">
      <c r="FW25730" s="128"/>
      <c r="FX25730" s="128"/>
      <c r="FY25730" s="129"/>
      <c r="GA25730" s="128"/>
    </row>
    <row r="25731" spans="179:183" x14ac:dyDescent="0.35">
      <c r="FW25731" s="128"/>
      <c r="FX25731" s="128"/>
      <c r="FY25731" s="129"/>
      <c r="GA25731" s="128"/>
    </row>
    <row r="25732" spans="179:183" x14ac:dyDescent="0.35">
      <c r="FW25732" s="128"/>
      <c r="FX25732" s="128"/>
      <c r="FY25732" s="129"/>
      <c r="GA25732" s="128"/>
    </row>
    <row r="25733" spans="179:183" x14ac:dyDescent="0.35">
      <c r="FW25733" s="128"/>
      <c r="FX25733" s="128"/>
      <c r="FY25733" s="129"/>
      <c r="GA25733" s="128"/>
    </row>
    <row r="25734" spans="179:183" x14ac:dyDescent="0.35">
      <c r="FW25734" s="128"/>
      <c r="FX25734" s="128"/>
      <c r="FY25734" s="129"/>
      <c r="GA25734" s="128"/>
    </row>
    <row r="25735" spans="179:183" x14ac:dyDescent="0.35">
      <c r="FW25735" s="128"/>
      <c r="FX25735" s="128"/>
      <c r="FY25735" s="129"/>
      <c r="GA25735" s="128"/>
    </row>
    <row r="25736" spans="179:183" x14ac:dyDescent="0.35">
      <c r="FW25736" s="128"/>
      <c r="FX25736" s="128"/>
      <c r="FY25736" s="129"/>
      <c r="GA25736" s="128"/>
    </row>
    <row r="25737" spans="179:183" x14ac:dyDescent="0.35">
      <c r="FW25737" s="128"/>
      <c r="FX25737" s="128"/>
      <c r="FY25737" s="129"/>
      <c r="GA25737" s="128"/>
    </row>
    <row r="25738" spans="179:183" x14ac:dyDescent="0.35">
      <c r="FW25738" s="128"/>
      <c r="FX25738" s="128"/>
      <c r="FY25738" s="129"/>
      <c r="GA25738" s="128"/>
    </row>
    <row r="25739" spans="179:183" x14ac:dyDescent="0.35">
      <c r="FW25739" s="128"/>
      <c r="FX25739" s="128"/>
      <c r="FY25739" s="129"/>
      <c r="GA25739" s="128"/>
    </row>
    <row r="25740" spans="179:183" x14ac:dyDescent="0.35">
      <c r="FW25740" s="128"/>
      <c r="FX25740" s="128"/>
      <c r="FY25740" s="129"/>
      <c r="GA25740" s="128"/>
    </row>
    <row r="25741" spans="179:183" x14ac:dyDescent="0.35">
      <c r="FW25741" s="128"/>
      <c r="FX25741" s="128"/>
      <c r="FY25741" s="129"/>
      <c r="GA25741" s="128"/>
    </row>
    <row r="25742" spans="179:183" x14ac:dyDescent="0.35">
      <c r="FW25742" s="128"/>
      <c r="FX25742" s="128"/>
      <c r="FY25742" s="129"/>
      <c r="GA25742" s="128"/>
    </row>
    <row r="25743" spans="179:183" x14ac:dyDescent="0.35">
      <c r="FW25743" s="128"/>
      <c r="FX25743" s="128"/>
      <c r="FY25743" s="129"/>
      <c r="GA25743" s="128"/>
    </row>
    <row r="25744" spans="179:183" x14ac:dyDescent="0.35">
      <c r="FW25744" s="128"/>
      <c r="FX25744" s="128"/>
      <c r="FY25744" s="129"/>
      <c r="GA25744" s="128"/>
    </row>
    <row r="25745" spans="179:183" x14ac:dyDescent="0.35">
      <c r="FW25745" s="128"/>
      <c r="FX25745" s="128"/>
      <c r="FY25745" s="129"/>
      <c r="GA25745" s="128"/>
    </row>
    <row r="25746" spans="179:183" x14ac:dyDescent="0.35">
      <c r="FW25746" s="128"/>
      <c r="FX25746" s="128"/>
      <c r="FY25746" s="129"/>
      <c r="GA25746" s="128"/>
    </row>
    <row r="25747" spans="179:183" x14ac:dyDescent="0.35">
      <c r="FW25747" s="128"/>
      <c r="FX25747" s="128"/>
      <c r="FY25747" s="129"/>
      <c r="GA25747" s="128"/>
    </row>
    <row r="25748" spans="179:183" x14ac:dyDescent="0.35">
      <c r="FW25748" s="128"/>
      <c r="FX25748" s="128"/>
      <c r="FY25748" s="129"/>
      <c r="GA25748" s="128"/>
    </row>
    <row r="25749" spans="179:183" x14ac:dyDescent="0.35">
      <c r="FW25749" s="128"/>
      <c r="FX25749" s="128"/>
      <c r="FY25749" s="129"/>
      <c r="GA25749" s="128"/>
    </row>
    <row r="25750" spans="179:183" x14ac:dyDescent="0.35">
      <c r="FW25750" s="128"/>
      <c r="FX25750" s="128"/>
      <c r="FY25750" s="129"/>
      <c r="GA25750" s="128"/>
    </row>
    <row r="25751" spans="179:183" x14ac:dyDescent="0.35">
      <c r="FW25751" s="128"/>
      <c r="FX25751" s="128"/>
      <c r="FY25751" s="129"/>
      <c r="GA25751" s="128"/>
    </row>
    <row r="25752" spans="179:183" x14ac:dyDescent="0.35">
      <c r="FW25752" s="128"/>
      <c r="FX25752" s="128"/>
      <c r="FY25752" s="129"/>
      <c r="GA25752" s="128"/>
    </row>
    <row r="25753" spans="179:183" x14ac:dyDescent="0.35">
      <c r="FW25753" s="128"/>
      <c r="FX25753" s="128"/>
      <c r="FY25753" s="129"/>
      <c r="GA25753" s="128"/>
    </row>
    <row r="25754" spans="179:183" x14ac:dyDescent="0.35">
      <c r="FW25754" s="128"/>
      <c r="FX25754" s="128"/>
      <c r="FY25754" s="129"/>
      <c r="GA25754" s="128"/>
    </row>
    <row r="25755" spans="179:183" x14ac:dyDescent="0.35">
      <c r="FW25755" s="128"/>
      <c r="FX25755" s="128"/>
      <c r="FY25755" s="129"/>
      <c r="GA25755" s="128"/>
    </row>
    <row r="25756" spans="179:183" x14ac:dyDescent="0.35">
      <c r="FW25756" s="128"/>
      <c r="FX25756" s="128"/>
      <c r="FY25756" s="129"/>
      <c r="GA25756" s="128"/>
    </row>
    <row r="25757" spans="179:183" x14ac:dyDescent="0.35">
      <c r="FW25757" s="128"/>
      <c r="FX25757" s="128"/>
      <c r="FY25757" s="129"/>
      <c r="GA25757" s="128"/>
    </row>
    <row r="25758" spans="179:183" x14ac:dyDescent="0.35">
      <c r="FW25758" s="128"/>
      <c r="FX25758" s="128"/>
      <c r="FY25758" s="129"/>
      <c r="GA25758" s="128"/>
    </row>
    <row r="25759" spans="179:183" x14ac:dyDescent="0.35">
      <c r="FW25759" s="128"/>
      <c r="FX25759" s="128"/>
      <c r="FY25759" s="129"/>
      <c r="GA25759" s="128"/>
    </row>
    <row r="25760" spans="179:183" x14ac:dyDescent="0.35">
      <c r="FW25760" s="128"/>
      <c r="FX25760" s="128"/>
      <c r="FY25760" s="129"/>
      <c r="GA25760" s="128"/>
    </row>
    <row r="25761" spans="179:183" x14ac:dyDescent="0.35">
      <c r="FW25761" s="128"/>
      <c r="FX25761" s="128"/>
      <c r="FY25761" s="129"/>
      <c r="GA25761" s="128"/>
    </row>
    <row r="25762" spans="179:183" x14ac:dyDescent="0.35">
      <c r="FW25762" s="128"/>
      <c r="FX25762" s="128"/>
      <c r="FY25762" s="129"/>
      <c r="GA25762" s="128"/>
    </row>
    <row r="25763" spans="179:183" x14ac:dyDescent="0.35">
      <c r="FW25763" s="128"/>
      <c r="FX25763" s="128"/>
      <c r="FY25763" s="129"/>
      <c r="GA25763" s="128"/>
    </row>
    <row r="25764" spans="179:183" x14ac:dyDescent="0.35">
      <c r="FW25764" s="128"/>
      <c r="FX25764" s="128"/>
      <c r="FY25764" s="129"/>
      <c r="GA25764" s="128"/>
    </row>
    <row r="25765" spans="179:183" x14ac:dyDescent="0.35">
      <c r="FW25765" s="128"/>
      <c r="FX25765" s="128"/>
      <c r="FY25765" s="129"/>
      <c r="GA25765" s="128"/>
    </row>
    <row r="25766" spans="179:183" x14ac:dyDescent="0.35">
      <c r="FW25766" s="128"/>
      <c r="FX25766" s="128"/>
      <c r="FY25766" s="129"/>
      <c r="GA25766" s="128"/>
    </row>
    <row r="25767" spans="179:183" x14ac:dyDescent="0.35">
      <c r="FW25767" s="128"/>
      <c r="FX25767" s="128"/>
      <c r="FY25767" s="129"/>
      <c r="GA25767" s="128"/>
    </row>
    <row r="25768" spans="179:183" x14ac:dyDescent="0.35">
      <c r="FW25768" s="128"/>
      <c r="FX25768" s="128"/>
      <c r="FY25768" s="129"/>
      <c r="GA25768" s="128"/>
    </row>
    <row r="25769" spans="179:183" x14ac:dyDescent="0.35">
      <c r="FW25769" s="128"/>
      <c r="FX25769" s="128"/>
      <c r="FY25769" s="129"/>
      <c r="GA25769" s="128"/>
    </row>
    <row r="25770" spans="179:183" x14ac:dyDescent="0.35">
      <c r="FW25770" s="128"/>
      <c r="FX25770" s="128"/>
      <c r="FY25770" s="129"/>
      <c r="GA25770" s="128"/>
    </row>
    <row r="25771" spans="179:183" x14ac:dyDescent="0.35">
      <c r="FW25771" s="128"/>
      <c r="FX25771" s="128"/>
      <c r="FY25771" s="129"/>
      <c r="GA25771" s="128"/>
    </row>
    <row r="25772" spans="179:183" x14ac:dyDescent="0.35">
      <c r="FW25772" s="128"/>
      <c r="FX25772" s="128"/>
      <c r="FY25772" s="129"/>
      <c r="GA25772" s="128"/>
    </row>
    <row r="25773" spans="179:183" x14ac:dyDescent="0.35">
      <c r="FW25773" s="128"/>
      <c r="FX25773" s="128"/>
      <c r="FY25773" s="129"/>
      <c r="GA25773" s="128"/>
    </row>
    <row r="25774" spans="179:183" x14ac:dyDescent="0.35">
      <c r="FW25774" s="128"/>
      <c r="FX25774" s="128"/>
      <c r="FY25774" s="129"/>
      <c r="GA25774" s="128"/>
    </row>
    <row r="25775" spans="179:183" x14ac:dyDescent="0.35">
      <c r="FW25775" s="128"/>
      <c r="FX25775" s="128"/>
      <c r="FY25775" s="129"/>
      <c r="GA25775" s="128"/>
    </row>
    <row r="25776" spans="179:183" x14ac:dyDescent="0.35">
      <c r="FW25776" s="128"/>
      <c r="FX25776" s="128"/>
      <c r="FY25776" s="129"/>
      <c r="GA25776" s="128"/>
    </row>
    <row r="25777" spans="179:183" x14ac:dyDescent="0.35">
      <c r="FW25777" s="128"/>
      <c r="FX25777" s="128"/>
      <c r="FY25777" s="129"/>
      <c r="GA25777" s="128"/>
    </row>
    <row r="25778" spans="179:183" x14ac:dyDescent="0.35">
      <c r="FW25778" s="128"/>
      <c r="FX25778" s="128"/>
      <c r="FY25778" s="129"/>
      <c r="GA25778" s="128"/>
    </row>
    <row r="25779" spans="179:183" x14ac:dyDescent="0.35">
      <c r="FW25779" s="128"/>
      <c r="FX25779" s="128"/>
      <c r="FY25779" s="129"/>
      <c r="GA25779" s="128"/>
    </row>
    <row r="25780" spans="179:183" x14ac:dyDescent="0.35">
      <c r="FW25780" s="128"/>
      <c r="FX25780" s="128"/>
      <c r="FY25780" s="129"/>
      <c r="GA25780" s="128"/>
    </row>
    <row r="25781" spans="179:183" x14ac:dyDescent="0.35">
      <c r="FW25781" s="128"/>
      <c r="FX25781" s="128"/>
      <c r="FY25781" s="129"/>
      <c r="GA25781" s="128"/>
    </row>
    <row r="25782" spans="179:183" x14ac:dyDescent="0.35">
      <c r="FW25782" s="128"/>
      <c r="FX25782" s="128"/>
      <c r="FY25782" s="129"/>
      <c r="GA25782" s="128"/>
    </row>
    <row r="25783" spans="179:183" x14ac:dyDescent="0.35">
      <c r="FW25783" s="128"/>
      <c r="FX25783" s="128"/>
      <c r="FY25783" s="129"/>
      <c r="GA25783" s="128"/>
    </row>
    <row r="25784" spans="179:183" x14ac:dyDescent="0.35">
      <c r="FW25784" s="128"/>
      <c r="FX25784" s="128"/>
      <c r="FY25784" s="129"/>
      <c r="GA25784" s="128"/>
    </row>
    <row r="25785" spans="179:183" x14ac:dyDescent="0.35">
      <c r="FW25785" s="128"/>
      <c r="FX25785" s="128"/>
      <c r="FY25785" s="129"/>
      <c r="GA25785" s="128"/>
    </row>
    <row r="25786" spans="179:183" x14ac:dyDescent="0.35">
      <c r="FW25786" s="128"/>
      <c r="FX25786" s="128"/>
      <c r="FY25786" s="129"/>
      <c r="GA25786" s="128"/>
    </row>
    <row r="25787" spans="179:183" x14ac:dyDescent="0.35">
      <c r="FW25787" s="128"/>
      <c r="FX25787" s="128"/>
      <c r="FY25787" s="129"/>
      <c r="GA25787" s="128"/>
    </row>
    <row r="25788" spans="179:183" x14ac:dyDescent="0.35">
      <c r="FW25788" s="128"/>
      <c r="FX25788" s="128"/>
      <c r="FY25788" s="129"/>
      <c r="GA25788" s="128"/>
    </row>
    <row r="25789" spans="179:183" x14ac:dyDescent="0.35">
      <c r="FW25789" s="128"/>
      <c r="FX25789" s="128"/>
      <c r="FY25789" s="129"/>
      <c r="GA25789" s="128"/>
    </row>
    <row r="25790" spans="179:183" x14ac:dyDescent="0.35">
      <c r="FW25790" s="128"/>
      <c r="FX25790" s="128"/>
      <c r="FY25790" s="129"/>
      <c r="GA25790" s="128"/>
    </row>
    <row r="25791" spans="179:183" x14ac:dyDescent="0.35">
      <c r="FW25791" s="128"/>
      <c r="FX25791" s="128"/>
      <c r="FY25791" s="129"/>
      <c r="GA25791" s="128"/>
    </row>
    <row r="25792" spans="179:183" x14ac:dyDescent="0.35">
      <c r="FW25792" s="128"/>
      <c r="FX25792" s="128"/>
      <c r="FY25792" s="129"/>
      <c r="GA25792" s="128"/>
    </row>
    <row r="25793" spans="179:183" x14ac:dyDescent="0.35">
      <c r="FW25793" s="128"/>
      <c r="FX25793" s="128"/>
      <c r="FY25793" s="129"/>
      <c r="GA25793" s="128"/>
    </row>
    <row r="25794" spans="179:183" x14ac:dyDescent="0.35">
      <c r="FW25794" s="128"/>
      <c r="FX25794" s="128"/>
      <c r="FY25794" s="129"/>
      <c r="GA25794" s="128"/>
    </row>
    <row r="25795" spans="179:183" x14ac:dyDescent="0.35">
      <c r="FW25795" s="128"/>
      <c r="FX25795" s="128"/>
      <c r="FY25795" s="129"/>
      <c r="GA25795" s="128"/>
    </row>
    <row r="25796" spans="179:183" x14ac:dyDescent="0.35">
      <c r="FW25796" s="128"/>
      <c r="FX25796" s="128"/>
      <c r="FY25796" s="129"/>
      <c r="GA25796" s="128"/>
    </row>
    <row r="25797" spans="179:183" x14ac:dyDescent="0.35">
      <c r="FW25797" s="128"/>
      <c r="FX25797" s="128"/>
      <c r="FY25797" s="129"/>
      <c r="GA25797" s="128"/>
    </row>
    <row r="25798" spans="179:183" x14ac:dyDescent="0.35">
      <c r="FW25798" s="128"/>
      <c r="FX25798" s="128"/>
      <c r="FY25798" s="129"/>
      <c r="GA25798" s="128"/>
    </row>
    <row r="25799" spans="179:183" x14ac:dyDescent="0.35">
      <c r="FW25799" s="128"/>
      <c r="FX25799" s="128"/>
      <c r="FY25799" s="129"/>
      <c r="GA25799" s="128"/>
    </row>
    <row r="25800" spans="179:183" x14ac:dyDescent="0.35">
      <c r="FW25800" s="128"/>
      <c r="FX25800" s="128"/>
      <c r="FY25800" s="129"/>
      <c r="GA25800" s="128"/>
    </row>
    <row r="25801" spans="179:183" x14ac:dyDescent="0.35">
      <c r="FW25801" s="128"/>
      <c r="FX25801" s="128"/>
      <c r="FY25801" s="129"/>
      <c r="GA25801" s="128"/>
    </row>
    <row r="25802" spans="179:183" x14ac:dyDescent="0.35">
      <c r="FW25802" s="128"/>
      <c r="FX25802" s="128"/>
      <c r="FY25802" s="129"/>
      <c r="GA25802" s="128"/>
    </row>
    <row r="25803" spans="179:183" x14ac:dyDescent="0.35">
      <c r="FW25803" s="128"/>
      <c r="FX25803" s="128"/>
      <c r="FY25803" s="129"/>
      <c r="GA25803" s="128"/>
    </row>
    <row r="25804" spans="179:183" x14ac:dyDescent="0.35">
      <c r="FW25804" s="128"/>
      <c r="FX25804" s="128"/>
      <c r="FY25804" s="129"/>
      <c r="GA25804" s="128"/>
    </row>
    <row r="25805" spans="179:183" x14ac:dyDescent="0.35">
      <c r="FW25805" s="128"/>
      <c r="FX25805" s="128"/>
      <c r="FY25805" s="129"/>
      <c r="GA25805" s="128"/>
    </row>
    <row r="25806" spans="179:183" x14ac:dyDescent="0.35">
      <c r="FW25806" s="128"/>
      <c r="FX25806" s="128"/>
      <c r="FY25806" s="129"/>
      <c r="GA25806" s="128"/>
    </row>
    <row r="25807" spans="179:183" x14ac:dyDescent="0.35">
      <c r="FW25807" s="128"/>
      <c r="FX25807" s="128"/>
      <c r="FY25807" s="129"/>
      <c r="GA25807" s="128"/>
    </row>
    <row r="25808" spans="179:183" x14ac:dyDescent="0.35">
      <c r="FW25808" s="128"/>
      <c r="FX25808" s="128"/>
      <c r="FY25808" s="129"/>
      <c r="GA25808" s="128"/>
    </row>
    <row r="25809" spans="179:183" x14ac:dyDescent="0.35">
      <c r="FW25809" s="128"/>
      <c r="FX25809" s="128"/>
      <c r="FY25809" s="129"/>
      <c r="GA25809" s="128"/>
    </row>
    <row r="25810" spans="179:183" x14ac:dyDescent="0.35">
      <c r="FW25810" s="128"/>
      <c r="FX25810" s="128"/>
      <c r="FY25810" s="129"/>
      <c r="GA25810" s="128"/>
    </row>
    <row r="25811" spans="179:183" x14ac:dyDescent="0.35">
      <c r="FW25811" s="128"/>
      <c r="FX25811" s="128"/>
      <c r="FY25811" s="129"/>
      <c r="GA25811" s="128"/>
    </row>
    <row r="25812" spans="179:183" x14ac:dyDescent="0.35">
      <c r="FW25812" s="128"/>
      <c r="FX25812" s="128"/>
      <c r="FY25812" s="129"/>
      <c r="GA25812" s="128"/>
    </row>
    <row r="25813" spans="179:183" x14ac:dyDescent="0.35">
      <c r="FW25813" s="128"/>
      <c r="FX25813" s="128"/>
      <c r="FY25813" s="129"/>
      <c r="GA25813" s="128"/>
    </row>
    <row r="25814" spans="179:183" x14ac:dyDescent="0.35">
      <c r="FW25814" s="128"/>
      <c r="FX25814" s="128"/>
      <c r="FY25814" s="129"/>
      <c r="GA25814" s="128"/>
    </row>
    <row r="25815" spans="179:183" x14ac:dyDescent="0.35">
      <c r="FW25815" s="128"/>
      <c r="FX25815" s="128"/>
      <c r="FY25815" s="129"/>
      <c r="GA25815" s="128"/>
    </row>
    <row r="25816" spans="179:183" x14ac:dyDescent="0.35">
      <c r="FW25816" s="128"/>
      <c r="FX25816" s="128"/>
      <c r="FY25816" s="129"/>
      <c r="GA25816" s="128"/>
    </row>
    <row r="25817" spans="179:183" x14ac:dyDescent="0.35">
      <c r="FW25817" s="128"/>
      <c r="FX25817" s="128"/>
      <c r="FY25817" s="129"/>
      <c r="GA25817" s="128"/>
    </row>
    <row r="25818" spans="179:183" x14ac:dyDescent="0.35">
      <c r="FW25818" s="128"/>
      <c r="FX25818" s="128"/>
      <c r="FY25818" s="129"/>
      <c r="GA25818" s="128"/>
    </row>
    <row r="25819" spans="179:183" x14ac:dyDescent="0.35">
      <c r="FW25819" s="128"/>
      <c r="FX25819" s="128"/>
      <c r="FY25819" s="129"/>
      <c r="GA25819" s="128"/>
    </row>
    <row r="25820" spans="179:183" x14ac:dyDescent="0.35">
      <c r="FW25820" s="128"/>
      <c r="FX25820" s="128"/>
      <c r="FY25820" s="129"/>
      <c r="GA25820" s="128"/>
    </row>
    <row r="25821" spans="179:183" x14ac:dyDescent="0.35">
      <c r="FW25821" s="128"/>
      <c r="FX25821" s="128"/>
      <c r="FY25821" s="129"/>
      <c r="GA25821" s="128"/>
    </row>
    <row r="25822" spans="179:183" x14ac:dyDescent="0.35">
      <c r="FW25822" s="128"/>
      <c r="FX25822" s="128"/>
      <c r="FY25822" s="129"/>
      <c r="GA25822" s="128"/>
    </row>
    <row r="25823" spans="179:183" x14ac:dyDescent="0.35">
      <c r="FW25823" s="128"/>
      <c r="FX25823" s="128"/>
      <c r="FY25823" s="129"/>
      <c r="GA25823" s="128"/>
    </row>
    <row r="25824" spans="179:183" x14ac:dyDescent="0.35">
      <c r="FW25824" s="128"/>
      <c r="FX25824" s="128"/>
      <c r="FY25824" s="129"/>
      <c r="GA25824" s="128"/>
    </row>
    <row r="25825" spans="179:183" x14ac:dyDescent="0.35">
      <c r="FW25825" s="128"/>
      <c r="FX25825" s="128"/>
      <c r="FY25825" s="129"/>
      <c r="GA25825" s="128"/>
    </row>
    <row r="25826" spans="179:183" x14ac:dyDescent="0.35">
      <c r="FW25826" s="128"/>
      <c r="FX25826" s="128"/>
      <c r="FY25826" s="129"/>
      <c r="GA25826" s="128"/>
    </row>
    <row r="25827" spans="179:183" x14ac:dyDescent="0.35">
      <c r="FW25827" s="128"/>
      <c r="FX25827" s="128"/>
      <c r="FY25827" s="129"/>
      <c r="GA25827" s="128"/>
    </row>
    <row r="25828" spans="179:183" x14ac:dyDescent="0.35">
      <c r="FW25828" s="128"/>
      <c r="FX25828" s="128"/>
      <c r="FY25828" s="129"/>
      <c r="GA25828" s="128"/>
    </row>
    <row r="25829" spans="179:183" x14ac:dyDescent="0.35">
      <c r="FW25829" s="128"/>
      <c r="FX25829" s="128"/>
      <c r="FY25829" s="129"/>
      <c r="GA25829" s="128"/>
    </row>
    <row r="25830" spans="179:183" x14ac:dyDescent="0.35">
      <c r="FW25830" s="128"/>
      <c r="FX25830" s="128"/>
      <c r="FY25830" s="129"/>
      <c r="GA25830" s="128"/>
    </row>
    <row r="25831" spans="179:183" x14ac:dyDescent="0.35">
      <c r="FW25831" s="128"/>
      <c r="FX25831" s="128"/>
      <c r="FY25831" s="129"/>
      <c r="GA25831" s="128"/>
    </row>
    <row r="25832" spans="179:183" x14ac:dyDescent="0.35">
      <c r="FW25832" s="128"/>
      <c r="FX25832" s="128"/>
      <c r="FY25832" s="129"/>
      <c r="GA25832" s="128"/>
    </row>
    <row r="25833" spans="179:183" x14ac:dyDescent="0.35">
      <c r="FW25833" s="128"/>
      <c r="FX25833" s="128"/>
      <c r="FY25833" s="129"/>
      <c r="GA25833" s="128"/>
    </row>
    <row r="25834" spans="179:183" x14ac:dyDescent="0.35">
      <c r="FW25834" s="128"/>
      <c r="FX25834" s="128"/>
      <c r="FY25834" s="129"/>
      <c r="GA25834" s="128"/>
    </row>
    <row r="25835" spans="179:183" x14ac:dyDescent="0.35">
      <c r="FW25835" s="128"/>
      <c r="FX25835" s="128"/>
      <c r="FY25835" s="129"/>
      <c r="GA25835" s="128"/>
    </row>
    <row r="25836" spans="179:183" x14ac:dyDescent="0.35">
      <c r="FW25836" s="128"/>
      <c r="FX25836" s="128"/>
      <c r="FY25836" s="129"/>
      <c r="GA25836" s="128"/>
    </row>
    <row r="25837" spans="179:183" x14ac:dyDescent="0.35">
      <c r="FW25837" s="128"/>
      <c r="FX25837" s="128"/>
      <c r="FY25837" s="129"/>
      <c r="GA25837" s="128"/>
    </row>
    <row r="25838" spans="179:183" x14ac:dyDescent="0.35">
      <c r="FW25838" s="128"/>
      <c r="FX25838" s="128"/>
      <c r="FY25838" s="129"/>
      <c r="GA25838" s="128"/>
    </row>
    <row r="25839" spans="179:183" x14ac:dyDescent="0.35">
      <c r="FW25839" s="128"/>
      <c r="FX25839" s="128"/>
      <c r="FY25839" s="129"/>
      <c r="GA25839" s="128"/>
    </row>
    <row r="25840" spans="179:183" x14ac:dyDescent="0.35">
      <c r="FW25840" s="128"/>
      <c r="FX25840" s="128"/>
      <c r="FY25840" s="129"/>
      <c r="GA25840" s="128"/>
    </row>
    <row r="25841" spans="179:183" x14ac:dyDescent="0.35">
      <c r="FW25841" s="128"/>
      <c r="FX25841" s="128"/>
      <c r="FY25841" s="129"/>
      <c r="GA25841" s="128"/>
    </row>
    <row r="25842" spans="179:183" x14ac:dyDescent="0.35">
      <c r="FW25842" s="128"/>
      <c r="FX25842" s="128"/>
      <c r="FY25842" s="129"/>
      <c r="GA25842" s="128"/>
    </row>
    <row r="25843" spans="179:183" x14ac:dyDescent="0.35">
      <c r="FW25843" s="128"/>
      <c r="FX25843" s="128"/>
      <c r="FY25843" s="129"/>
      <c r="GA25843" s="128"/>
    </row>
    <row r="25844" spans="179:183" x14ac:dyDescent="0.35">
      <c r="FW25844" s="128"/>
      <c r="FX25844" s="128"/>
      <c r="FY25844" s="129"/>
      <c r="GA25844" s="128"/>
    </row>
    <row r="25845" spans="179:183" x14ac:dyDescent="0.35">
      <c r="FW25845" s="128"/>
      <c r="FX25845" s="128"/>
      <c r="FY25845" s="129"/>
      <c r="GA25845" s="128"/>
    </row>
    <row r="25846" spans="179:183" x14ac:dyDescent="0.35">
      <c r="FW25846" s="128"/>
      <c r="FX25846" s="128"/>
      <c r="FY25846" s="129"/>
      <c r="GA25846" s="128"/>
    </row>
    <row r="25847" spans="179:183" x14ac:dyDescent="0.35">
      <c r="FW25847" s="128"/>
      <c r="FX25847" s="128"/>
      <c r="FY25847" s="129"/>
      <c r="GA25847" s="128"/>
    </row>
    <row r="25848" spans="179:183" x14ac:dyDescent="0.35">
      <c r="FW25848" s="128"/>
      <c r="FX25848" s="128"/>
      <c r="FY25848" s="129"/>
      <c r="GA25848" s="128"/>
    </row>
    <row r="25849" spans="179:183" x14ac:dyDescent="0.35">
      <c r="FW25849" s="128"/>
      <c r="FX25849" s="128"/>
      <c r="FY25849" s="129"/>
      <c r="GA25849" s="128"/>
    </row>
    <row r="25850" spans="179:183" x14ac:dyDescent="0.35">
      <c r="FW25850" s="128"/>
      <c r="FX25850" s="128"/>
      <c r="FY25850" s="129"/>
      <c r="GA25850" s="128"/>
    </row>
    <row r="25851" spans="179:183" x14ac:dyDescent="0.35">
      <c r="FW25851" s="128"/>
      <c r="FX25851" s="128"/>
      <c r="FY25851" s="129"/>
      <c r="GA25851" s="128"/>
    </row>
    <row r="25852" spans="179:183" x14ac:dyDescent="0.35">
      <c r="FW25852" s="128"/>
      <c r="FX25852" s="128"/>
      <c r="FY25852" s="129"/>
      <c r="GA25852" s="128"/>
    </row>
    <row r="25853" spans="179:183" x14ac:dyDescent="0.35">
      <c r="FW25853" s="128"/>
      <c r="FX25853" s="128"/>
      <c r="FY25853" s="129"/>
      <c r="GA25853" s="128"/>
    </row>
    <row r="25854" spans="179:183" x14ac:dyDescent="0.35">
      <c r="FW25854" s="128"/>
      <c r="FX25854" s="128"/>
      <c r="FY25854" s="129"/>
      <c r="GA25854" s="128"/>
    </row>
    <row r="25855" spans="179:183" x14ac:dyDescent="0.35">
      <c r="FW25855" s="128"/>
      <c r="FX25855" s="128"/>
      <c r="FY25855" s="129"/>
      <c r="GA25855" s="128"/>
    </row>
    <row r="25856" spans="179:183" x14ac:dyDescent="0.35">
      <c r="FW25856" s="128"/>
      <c r="FX25856" s="128"/>
      <c r="FY25856" s="129"/>
      <c r="GA25856" s="128"/>
    </row>
    <row r="25857" spans="179:183" x14ac:dyDescent="0.35">
      <c r="FW25857" s="128"/>
      <c r="FX25857" s="128"/>
      <c r="FY25857" s="129"/>
      <c r="GA25857" s="128"/>
    </row>
    <row r="25858" spans="179:183" x14ac:dyDescent="0.35">
      <c r="FW25858" s="128"/>
      <c r="FX25858" s="128"/>
      <c r="FY25858" s="129"/>
      <c r="GA25858" s="128"/>
    </row>
    <row r="25859" spans="179:183" x14ac:dyDescent="0.35">
      <c r="FW25859" s="128"/>
      <c r="FX25859" s="128"/>
      <c r="FY25859" s="129"/>
      <c r="GA25859" s="128"/>
    </row>
    <row r="25860" spans="179:183" x14ac:dyDescent="0.35">
      <c r="FW25860" s="128"/>
      <c r="FX25860" s="128"/>
      <c r="FY25860" s="129"/>
      <c r="GA25860" s="128"/>
    </row>
    <row r="25861" spans="179:183" x14ac:dyDescent="0.35">
      <c r="FW25861" s="128"/>
      <c r="FX25861" s="128"/>
      <c r="FY25861" s="129"/>
      <c r="GA25861" s="128"/>
    </row>
    <row r="25862" spans="179:183" x14ac:dyDescent="0.35">
      <c r="FW25862" s="128"/>
      <c r="FX25862" s="128"/>
      <c r="FY25862" s="129"/>
      <c r="GA25862" s="128"/>
    </row>
    <row r="25863" spans="179:183" x14ac:dyDescent="0.35">
      <c r="FW25863" s="128"/>
      <c r="FX25863" s="128"/>
      <c r="FY25863" s="129"/>
      <c r="GA25863" s="128"/>
    </row>
    <row r="25864" spans="179:183" x14ac:dyDescent="0.35">
      <c r="FW25864" s="128"/>
      <c r="FX25864" s="128"/>
      <c r="FY25864" s="129"/>
      <c r="GA25864" s="128"/>
    </row>
    <row r="25865" spans="179:183" x14ac:dyDescent="0.35">
      <c r="FW25865" s="128"/>
      <c r="FX25865" s="128"/>
      <c r="FY25865" s="129"/>
      <c r="GA25865" s="128"/>
    </row>
    <row r="25866" spans="179:183" x14ac:dyDescent="0.35">
      <c r="FW25866" s="128"/>
      <c r="FX25866" s="128"/>
      <c r="FY25866" s="129"/>
      <c r="GA25866" s="128"/>
    </row>
    <row r="25867" spans="179:183" x14ac:dyDescent="0.35">
      <c r="FW25867" s="128"/>
      <c r="FX25867" s="128"/>
      <c r="FY25867" s="129"/>
      <c r="GA25867" s="128"/>
    </row>
    <row r="25868" spans="179:183" x14ac:dyDescent="0.35">
      <c r="FW25868" s="128"/>
      <c r="FX25868" s="128"/>
      <c r="FY25868" s="129"/>
      <c r="GA25868" s="128"/>
    </row>
    <row r="25869" spans="179:183" x14ac:dyDescent="0.35">
      <c r="FW25869" s="128"/>
      <c r="FX25869" s="128"/>
      <c r="FY25869" s="129"/>
      <c r="GA25869" s="128"/>
    </row>
    <row r="25870" spans="179:183" x14ac:dyDescent="0.35">
      <c r="FW25870" s="128"/>
      <c r="FX25870" s="128"/>
      <c r="FY25870" s="129"/>
      <c r="GA25870" s="128"/>
    </row>
    <row r="25871" spans="179:183" x14ac:dyDescent="0.35">
      <c r="FW25871" s="128"/>
      <c r="FX25871" s="128"/>
      <c r="FY25871" s="129"/>
      <c r="GA25871" s="128"/>
    </row>
    <row r="25872" spans="179:183" x14ac:dyDescent="0.35">
      <c r="FW25872" s="128"/>
      <c r="FX25872" s="128"/>
      <c r="FY25872" s="129"/>
      <c r="GA25872" s="128"/>
    </row>
    <row r="25873" spans="179:183" x14ac:dyDescent="0.35">
      <c r="FW25873" s="128"/>
      <c r="FX25873" s="128"/>
      <c r="FY25873" s="129"/>
      <c r="GA25873" s="128"/>
    </row>
    <row r="25874" spans="179:183" x14ac:dyDescent="0.35">
      <c r="FW25874" s="128"/>
      <c r="FX25874" s="128"/>
      <c r="FY25874" s="129"/>
      <c r="GA25874" s="128"/>
    </row>
    <row r="25875" spans="179:183" x14ac:dyDescent="0.35">
      <c r="FW25875" s="128"/>
      <c r="FX25875" s="128"/>
      <c r="FY25875" s="129"/>
      <c r="GA25875" s="128"/>
    </row>
    <row r="25876" spans="179:183" x14ac:dyDescent="0.35">
      <c r="FW25876" s="128"/>
      <c r="FX25876" s="128"/>
      <c r="FY25876" s="129"/>
      <c r="GA25876" s="128"/>
    </row>
    <row r="25877" spans="179:183" x14ac:dyDescent="0.35">
      <c r="FW25877" s="128"/>
      <c r="FX25877" s="128"/>
      <c r="FY25877" s="129"/>
      <c r="GA25877" s="128"/>
    </row>
    <row r="25878" spans="179:183" x14ac:dyDescent="0.35">
      <c r="FW25878" s="128"/>
      <c r="FX25878" s="128"/>
      <c r="FY25878" s="129"/>
      <c r="GA25878" s="128"/>
    </row>
    <row r="25879" spans="179:183" x14ac:dyDescent="0.35">
      <c r="FW25879" s="128"/>
      <c r="FX25879" s="128"/>
      <c r="FY25879" s="129"/>
      <c r="GA25879" s="128"/>
    </row>
    <row r="25880" spans="179:183" x14ac:dyDescent="0.35">
      <c r="FW25880" s="128"/>
      <c r="FX25880" s="128"/>
      <c r="FY25880" s="129"/>
      <c r="GA25880" s="128"/>
    </row>
    <row r="25881" spans="179:183" x14ac:dyDescent="0.35">
      <c r="FW25881" s="128"/>
      <c r="FX25881" s="128"/>
      <c r="FY25881" s="129"/>
      <c r="GA25881" s="128"/>
    </row>
    <row r="25882" spans="179:183" x14ac:dyDescent="0.35">
      <c r="FW25882" s="128"/>
      <c r="FX25882" s="128"/>
      <c r="FY25882" s="129"/>
      <c r="GA25882" s="128"/>
    </row>
    <row r="25883" spans="179:183" x14ac:dyDescent="0.35">
      <c r="FW25883" s="128"/>
      <c r="FX25883" s="128"/>
      <c r="FY25883" s="129"/>
      <c r="GA25883" s="128"/>
    </row>
    <row r="25884" spans="179:183" x14ac:dyDescent="0.35">
      <c r="FW25884" s="128"/>
      <c r="FX25884" s="128"/>
      <c r="FY25884" s="129"/>
      <c r="GA25884" s="128"/>
    </row>
    <row r="25885" spans="179:183" x14ac:dyDescent="0.35">
      <c r="FW25885" s="128"/>
      <c r="FX25885" s="128"/>
      <c r="FY25885" s="129"/>
      <c r="GA25885" s="128"/>
    </row>
    <row r="25886" spans="179:183" x14ac:dyDescent="0.35">
      <c r="FW25886" s="128"/>
      <c r="FX25886" s="128"/>
      <c r="FY25886" s="129"/>
      <c r="GA25886" s="128"/>
    </row>
    <row r="25887" spans="179:183" x14ac:dyDescent="0.35">
      <c r="FW25887" s="128"/>
      <c r="FX25887" s="128"/>
      <c r="FY25887" s="129"/>
      <c r="GA25887" s="128"/>
    </row>
    <row r="25888" spans="179:183" x14ac:dyDescent="0.35">
      <c r="FW25888" s="128"/>
      <c r="FX25888" s="128"/>
      <c r="FY25888" s="129"/>
      <c r="GA25888" s="128"/>
    </row>
    <row r="25889" spans="179:183" x14ac:dyDescent="0.35">
      <c r="FW25889" s="128"/>
      <c r="FX25889" s="128"/>
      <c r="FY25889" s="129"/>
      <c r="GA25889" s="128"/>
    </row>
    <row r="25890" spans="179:183" x14ac:dyDescent="0.35">
      <c r="FW25890" s="128"/>
      <c r="FX25890" s="128"/>
      <c r="FY25890" s="129"/>
      <c r="GA25890" s="128"/>
    </row>
    <row r="25891" spans="179:183" x14ac:dyDescent="0.35">
      <c r="FW25891" s="128"/>
      <c r="FX25891" s="128"/>
      <c r="FY25891" s="129"/>
      <c r="GA25891" s="128"/>
    </row>
    <row r="25892" spans="179:183" x14ac:dyDescent="0.35">
      <c r="FW25892" s="128"/>
      <c r="FX25892" s="128"/>
      <c r="FY25892" s="129"/>
      <c r="GA25892" s="128"/>
    </row>
    <row r="25893" spans="179:183" x14ac:dyDescent="0.35">
      <c r="FW25893" s="128"/>
      <c r="FX25893" s="128"/>
      <c r="FY25893" s="129"/>
      <c r="GA25893" s="128"/>
    </row>
    <row r="25894" spans="179:183" x14ac:dyDescent="0.35">
      <c r="FW25894" s="128"/>
      <c r="FX25894" s="128"/>
      <c r="FY25894" s="129"/>
      <c r="GA25894" s="128"/>
    </row>
    <row r="25895" spans="179:183" x14ac:dyDescent="0.35">
      <c r="FW25895" s="128"/>
      <c r="FX25895" s="128"/>
      <c r="FY25895" s="129"/>
      <c r="GA25895" s="128"/>
    </row>
    <row r="25896" spans="179:183" x14ac:dyDescent="0.35">
      <c r="FW25896" s="128"/>
      <c r="FX25896" s="128"/>
      <c r="FY25896" s="129"/>
      <c r="GA25896" s="128"/>
    </row>
    <row r="25897" spans="179:183" x14ac:dyDescent="0.35">
      <c r="FW25897" s="128"/>
      <c r="FX25897" s="128"/>
      <c r="FY25897" s="129"/>
      <c r="GA25897" s="128"/>
    </row>
    <row r="25898" spans="179:183" x14ac:dyDescent="0.35">
      <c r="FW25898" s="128"/>
      <c r="FX25898" s="128"/>
      <c r="FY25898" s="129"/>
      <c r="GA25898" s="128"/>
    </row>
    <row r="25899" spans="179:183" x14ac:dyDescent="0.35">
      <c r="FW25899" s="128"/>
      <c r="FX25899" s="128"/>
      <c r="FY25899" s="129"/>
      <c r="GA25899" s="128"/>
    </row>
    <row r="25900" spans="179:183" x14ac:dyDescent="0.35">
      <c r="FW25900" s="128"/>
      <c r="FX25900" s="128"/>
      <c r="FY25900" s="129"/>
      <c r="GA25900" s="128"/>
    </row>
    <row r="25901" spans="179:183" x14ac:dyDescent="0.35">
      <c r="FW25901" s="128"/>
      <c r="FX25901" s="128"/>
      <c r="FY25901" s="129"/>
      <c r="GA25901" s="128"/>
    </row>
    <row r="25902" spans="179:183" x14ac:dyDescent="0.35">
      <c r="FW25902" s="128"/>
      <c r="FX25902" s="128"/>
      <c r="FY25902" s="129"/>
      <c r="GA25902" s="128"/>
    </row>
    <row r="25903" spans="179:183" x14ac:dyDescent="0.35">
      <c r="FW25903" s="128"/>
      <c r="FX25903" s="128"/>
      <c r="FY25903" s="129"/>
      <c r="GA25903" s="128"/>
    </row>
    <row r="25904" spans="179:183" x14ac:dyDescent="0.35">
      <c r="FW25904" s="128"/>
      <c r="FX25904" s="128"/>
      <c r="FY25904" s="129"/>
      <c r="GA25904" s="128"/>
    </row>
    <row r="25905" spans="179:183" x14ac:dyDescent="0.35">
      <c r="FW25905" s="128"/>
      <c r="FX25905" s="128"/>
      <c r="FY25905" s="129"/>
      <c r="GA25905" s="128"/>
    </row>
    <row r="25906" spans="179:183" x14ac:dyDescent="0.35">
      <c r="FW25906" s="128"/>
      <c r="FX25906" s="128"/>
      <c r="FY25906" s="129"/>
      <c r="GA25906" s="128"/>
    </row>
    <row r="25907" spans="179:183" x14ac:dyDescent="0.35">
      <c r="FW25907" s="128"/>
      <c r="FX25907" s="128"/>
      <c r="FY25907" s="129"/>
      <c r="GA25907" s="128"/>
    </row>
    <row r="25908" spans="179:183" x14ac:dyDescent="0.35">
      <c r="FW25908" s="128"/>
      <c r="FX25908" s="128"/>
      <c r="FY25908" s="129"/>
      <c r="GA25908" s="128"/>
    </row>
    <row r="25909" spans="179:183" x14ac:dyDescent="0.35">
      <c r="FW25909" s="128"/>
      <c r="FX25909" s="128"/>
      <c r="FY25909" s="129"/>
      <c r="GA25909" s="128"/>
    </row>
    <row r="25910" spans="179:183" x14ac:dyDescent="0.35">
      <c r="FW25910" s="128"/>
      <c r="FX25910" s="128"/>
      <c r="FY25910" s="129"/>
      <c r="GA25910" s="128"/>
    </row>
    <row r="25911" spans="179:183" x14ac:dyDescent="0.35">
      <c r="FW25911" s="128"/>
      <c r="FX25911" s="128"/>
      <c r="FY25911" s="129"/>
      <c r="GA25911" s="128"/>
    </row>
    <row r="25912" spans="179:183" x14ac:dyDescent="0.35">
      <c r="FW25912" s="128"/>
      <c r="FX25912" s="128"/>
      <c r="FY25912" s="129"/>
      <c r="GA25912" s="128"/>
    </row>
    <row r="25913" spans="179:183" x14ac:dyDescent="0.35">
      <c r="FW25913" s="128"/>
      <c r="FX25913" s="128"/>
      <c r="FY25913" s="129"/>
      <c r="GA25913" s="128"/>
    </row>
    <row r="25914" spans="179:183" x14ac:dyDescent="0.35">
      <c r="FW25914" s="128"/>
      <c r="FX25914" s="128"/>
      <c r="FY25914" s="129"/>
      <c r="GA25914" s="128"/>
    </row>
    <row r="25915" spans="179:183" x14ac:dyDescent="0.35">
      <c r="FW25915" s="128"/>
      <c r="FX25915" s="128"/>
      <c r="FY25915" s="129"/>
      <c r="GA25915" s="128"/>
    </row>
    <row r="25916" spans="179:183" x14ac:dyDescent="0.35">
      <c r="FW25916" s="128"/>
      <c r="FX25916" s="128"/>
      <c r="FY25916" s="129"/>
      <c r="GA25916" s="128"/>
    </row>
    <row r="25917" spans="179:183" x14ac:dyDescent="0.35">
      <c r="FW25917" s="128"/>
      <c r="FX25917" s="128"/>
      <c r="FY25917" s="129"/>
      <c r="GA25917" s="128"/>
    </row>
    <row r="25918" spans="179:183" x14ac:dyDescent="0.35">
      <c r="FW25918" s="128"/>
      <c r="FX25918" s="128"/>
      <c r="FY25918" s="129"/>
      <c r="GA25918" s="128"/>
    </row>
    <row r="25919" spans="179:183" x14ac:dyDescent="0.35">
      <c r="FW25919" s="128"/>
      <c r="FX25919" s="128"/>
      <c r="FY25919" s="129"/>
      <c r="GA25919" s="128"/>
    </row>
    <row r="25920" spans="179:183" x14ac:dyDescent="0.35">
      <c r="FW25920" s="128"/>
      <c r="FX25920" s="128"/>
      <c r="FY25920" s="129"/>
      <c r="GA25920" s="128"/>
    </row>
    <row r="25921" spans="179:183" x14ac:dyDescent="0.35">
      <c r="FW25921" s="128"/>
      <c r="FX25921" s="128"/>
      <c r="FY25921" s="129"/>
      <c r="GA25921" s="128"/>
    </row>
    <row r="25922" spans="179:183" x14ac:dyDescent="0.35">
      <c r="FW25922" s="128"/>
      <c r="FX25922" s="128"/>
      <c r="FY25922" s="129"/>
      <c r="GA25922" s="128"/>
    </row>
    <row r="25923" spans="179:183" x14ac:dyDescent="0.35">
      <c r="FW25923" s="128"/>
      <c r="FX25923" s="128"/>
      <c r="FY25923" s="129"/>
      <c r="GA25923" s="128"/>
    </row>
    <row r="25924" spans="179:183" x14ac:dyDescent="0.35">
      <c r="FW25924" s="128"/>
      <c r="FX25924" s="128"/>
      <c r="FY25924" s="129"/>
      <c r="GA25924" s="128"/>
    </row>
    <row r="25925" spans="179:183" x14ac:dyDescent="0.35">
      <c r="FW25925" s="128"/>
      <c r="FX25925" s="128"/>
      <c r="FY25925" s="129"/>
      <c r="GA25925" s="128"/>
    </row>
    <row r="25926" spans="179:183" x14ac:dyDescent="0.35">
      <c r="FW25926" s="128"/>
      <c r="FX25926" s="128"/>
      <c r="FY25926" s="129"/>
      <c r="GA25926" s="128"/>
    </row>
    <row r="25927" spans="179:183" x14ac:dyDescent="0.35">
      <c r="FW25927" s="128"/>
      <c r="FX25927" s="128"/>
      <c r="FY25927" s="129"/>
      <c r="GA25927" s="128"/>
    </row>
    <row r="25928" spans="179:183" x14ac:dyDescent="0.35">
      <c r="FW25928" s="128"/>
      <c r="FX25928" s="128"/>
      <c r="FY25928" s="129"/>
      <c r="GA25928" s="128"/>
    </row>
    <row r="25929" spans="179:183" x14ac:dyDescent="0.35">
      <c r="FW25929" s="128"/>
      <c r="FX25929" s="128"/>
      <c r="FY25929" s="129"/>
      <c r="GA25929" s="128"/>
    </row>
    <row r="25930" spans="179:183" x14ac:dyDescent="0.35">
      <c r="FW25930" s="128"/>
      <c r="FX25930" s="128"/>
      <c r="FY25930" s="129"/>
      <c r="GA25930" s="128"/>
    </row>
    <row r="25931" spans="179:183" x14ac:dyDescent="0.35">
      <c r="FW25931" s="128"/>
      <c r="FX25931" s="128"/>
      <c r="FY25931" s="129"/>
      <c r="GA25931" s="128"/>
    </row>
    <row r="25932" spans="179:183" x14ac:dyDescent="0.35">
      <c r="FW25932" s="128"/>
      <c r="FX25932" s="128"/>
      <c r="FY25932" s="129"/>
      <c r="GA25932" s="128"/>
    </row>
    <row r="25933" spans="179:183" x14ac:dyDescent="0.35">
      <c r="FW25933" s="128"/>
      <c r="FX25933" s="128"/>
      <c r="FY25933" s="129"/>
      <c r="GA25933" s="128"/>
    </row>
    <row r="25934" spans="179:183" x14ac:dyDescent="0.35">
      <c r="FW25934" s="128"/>
      <c r="FX25934" s="128"/>
      <c r="FY25934" s="129"/>
      <c r="GA25934" s="128"/>
    </row>
    <row r="25935" spans="179:183" x14ac:dyDescent="0.35">
      <c r="FW25935" s="128"/>
      <c r="FX25935" s="128"/>
      <c r="FY25935" s="129"/>
      <c r="GA25935" s="128"/>
    </row>
    <row r="25936" spans="179:183" x14ac:dyDescent="0.35">
      <c r="FW25936" s="128"/>
      <c r="FX25936" s="128"/>
      <c r="FY25936" s="129"/>
      <c r="GA25936" s="128"/>
    </row>
    <row r="25937" spans="179:183" x14ac:dyDescent="0.35">
      <c r="FW25937" s="128"/>
      <c r="FX25937" s="128"/>
      <c r="FY25937" s="129"/>
      <c r="GA25937" s="128"/>
    </row>
    <row r="25938" spans="179:183" x14ac:dyDescent="0.35">
      <c r="FW25938" s="128"/>
      <c r="FX25938" s="128"/>
      <c r="FY25938" s="129"/>
      <c r="GA25938" s="128"/>
    </row>
    <row r="25939" spans="179:183" x14ac:dyDescent="0.35">
      <c r="FW25939" s="128"/>
      <c r="FX25939" s="128"/>
      <c r="FY25939" s="129"/>
      <c r="GA25939" s="128"/>
    </row>
    <row r="25940" spans="179:183" x14ac:dyDescent="0.35">
      <c r="FW25940" s="128"/>
      <c r="FX25940" s="128"/>
      <c r="FY25940" s="129"/>
      <c r="GA25940" s="128"/>
    </row>
    <row r="25941" spans="179:183" x14ac:dyDescent="0.35">
      <c r="FW25941" s="128"/>
      <c r="FX25941" s="128"/>
      <c r="FY25941" s="129"/>
      <c r="GA25941" s="128"/>
    </row>
    <row r="25942" spans="179:183" x14ac:dyDescent="0.35">
      <c r="FW25942" s="128"/>
      <c r="FX25942" s="128"/>
      <c r="FY25942" s="129"/>
      <c r="GA25942" s="128"/>
    </row>
    <row r="25943" spans="179:183" x14ac:dyDescent="0.35">
      <c r="FW25943" s="128"/>
      <c r="FX25943" s="128"/>
      <c r="FY25943" s="129"/>
      <c r="GA25943" s="128"/>
    </row>
    <row r="25944" spans="179:183" x14ac:dyDescent="0.35">
      <c r="FW25944" s="128"/>
      <c r="FX25944" s="128"/>
      <c r="FY25944" s="129"/>
      <c r="GA25944" s="128"/>
    </row>
    <row r="25945" spans="179:183" x14ac:dyDescent="0.35">
      <c r="FW25945" s="128"/>
      <c r="FX25945" s="128"/>
      <c r="FY25945" s="129"/>
      <c r="GA25945" s="128"/>
    </row>
    <row r="25946" spans="179:183" x14ac:dyDescent="0.35">
      <c r="FW25946" s="128"/>
      <c r="FX25946" s="128"/>
      <c r="FY25946" s="129"/>
      <c r="GA25946" s="128"/>
    </row>
    <row r="25947" spans="179:183" x14ac:dyDescent="0.35">
      <c r="FW25947" s="128"/>
      <c r="FX25947" s="128"/>
      <c r="FY25947" s="129"/>
      <c r="GA25947" s="128"/>
    </row>
    <row r="25948" spans="179:183" x14ac:dyDescent="0.35">
      <c r="FW25948" s="128"/>
      <c r="FX25948" s="128"/>
      <c r="FY25948" s="129"/>
      <c r="GA25948" s="128"/>
    </row>
    <row r="25949" spans="179:183" x14ac:dyDescent="0.35">
      <c r="FW25949" s="128"/>
      <c r="FX25949" s="128"/>
      <c r="FY25949" s="129"/>
      <c r="GA25949" s="128"/>
    </row>
    <row r="25950" spans="179:183" x14ac:dyDescent="0.35">
      <c r="FW25950" s="128"/>
      <c r="FX25950" s="128"/>
      <c r="FY25950" s="129"/>
      <c r="GA25950" s="128"/>
    </row>
    <row r="25951" spans="179:183" x14ac:dyDescent="0.35">
      <c r="FW25951" s="128"/>
      <c r="FX25951" s="128"/>
      <c r="FY25951" s="129"/>
      <c r="GA25951" s="128"/>
    </row>
    <row r="25952" spans="179:183" x14ac:dyDescent="0.35">
      <c r="FW25952" s="128"/>
      <c r="FX25952" s="128"/>
      <c r="FY25952" s="129"/>
      <c r="GA25952" s="128"/>
    </row>
    <row r="25953" spans="179:183" x14ac:dyDescent="0.35">
      <c r="FW25953" s="128"/>
      <c r="FX25953" s="128"/>
      <c r="FY25953" s="129"/>
      <c r="GA25953" s="128"/>
    </row>
    <row r="25954" spans="179:183" x14ac:dyDescent="0.35">
      <c r="FW25954" s="128"/>
      <c r="FX25954" s="128"/>
      <c r="FY25954" s="129"/>
      <c r="GA25954" s="128"/>
    </row>
    <row r="25955" spans="179:183" x14ac:dyDescent="0.35">
      <c r="FW25955" s="128"/>
      <c r="FX25955" s="128"/>
      <c r="FY25955" s="129"/>
      <c r="GA25955" s="128"/>
    </row>
    <row r="25956" spans="179:183" x14ac:dyDescent="0.35">
      <c r="FW25956" s="128"/>
      <c r="FX25956" s="128"/>
      <c r="FY25956" s="129"/>
      <c r="GA25956" s="128"/>
    </row>
    <row r="25957" spans="179:183" x14ac:dyDescent="0.35">
      <c r="FW25957" s="128"/>
      <c r="FX25957" s="128"/>
      <c r="FY25957" s="129"/>
      <c r="GA25957" s="128"/>
    </row>
    <row r="25958" spans="179:183" x14ac:dyDescent="0.35">
      <c r="FW25958" s="128"/>
      <c r="FX25958" s="128"/>
      <c r="FY25958" s="129"/>
      <c r="GA25958" s="128"/>
    </row>
    <row r="25959" spans="179:183" x14ac:dyDescent="0.35">
      <c r="FW25959" s="128"/>
      <c r="FX25959" s="128"/>
      <c r="FY25959" s="129"/>
      <c r="GA25959" s="128"/>
    </row>
    <row r="25960" spans="179:183" x14ac:dyDescent="0.35">
      <c r="FW25960" s="128"/>
      <c r="FX25960" s="128"/>
      <c r="FY25960" s="129"/>
      <c r="GA25960" s="128"/>
    </row>
    <row r="25961" spans="179:183" x14ac:dyDescent="0.35">
      <c r="FW25961" s="128"/>
      <c r="FX25961" s="128"/>
      <c r="FY25961" s="129"/>
      <c r="GA25961" s="128"/>
    </row>
    <row r="25962" spans="179:183" x14ac:dyDescent="0.35">
      <c r="FW25962" s="128"/>
      <c r="FX25962" s="128"/>
      <c r="FY25962" s="129"/>
      <c r="GA25962" s="128"/>
    </row>
    <row r="25963" spans="179:183" x14ac:dyDescent="0.35">
      <c r="FW25963" s="128"/>
      <c r="FX25963" s="128"/>
      <c r="FY25963" s="129"/>
      <c r="GA25963" s="128"/>
    </row>
    <row r="25964" spans="179:183" x14ac:dyDescent="0.35">
      <c r="FW25964" s="128"/>
      <c r="FX25964" s="128"/>
      <c r="FY25964" s="129"/>
      <c r="GA25964" s="128"/>
    </row>
    <row r="25965" spans="179:183" x14ac:dyDescent="0.35">
      <c r="FW25965" s="128"/>
      <c r="FX25965" s="128"/>
      <c r="FY25965" s="129"/>
      <c r="GA25965" s="128"/>
    </row>
    <row r="25966" spans="179:183" x14ac:dyDescent="0.35">
      <c r="FW25966" s="128"/>
      <c r="FX25966" s="128"/>
      <c r="FY25966" s="129"/>
      <c r="GA25966" s="128"/>
    </row>
    <row r="25967" spans="179:183" x14ac:dyDescent="0.35">
      <c r="FW25967" s="128"/>
      <c r="FX25967" s="128"/>
      <c r="FY25967" s="129"/>
      <c r="GA25967" s="128"/>
    </row>
    <row r="25968" spans="179:183" x14ac:dyDescent="0.35">
      <c r="FW25968" s="128"/>
      <c r="FX25968" s="128"/>
      <c r="FY25968" s="129"/>
      <c r="GA25968" s="128"/>
    </row>
    <row r="25969" spans="179:183" x14ac:dyDescent="0.35">
      <c r="FW25969" s="128"/>
      <c r="FX25969" s="128"/>
      <c r="FY25969" s="129"/>
      <c r="GA25969" s="128"/>
    </row>
    <row r="25970" spans="179:183" x14ac:dyDescent="0.35">
      <c r="FW25970" s="128"/>
      <c r="FX25970" s="128"/>
      <c r="FY25970" s="129"/>
      <c r="GA25970" s="128"/>
    </row>
    <row r="25971" spans="179:183" x14ac:dyDescent="0.35">
      <c r="FW25971" s="128"/>
      <c r="FX25971" s="128"/>
      <c r="FY25971" s="129"/>
      <c r="GA25971" s="128"/>
    </row>
    <row r="25972" spans="179:183" x14ac:dyDescent="0.35">
      <c r="FW25972" s="128"/>
      <c r="FX25972" s="128"/>
      <c r="FY25972" s="129"/>
      <c r="GA25972" s="128"/>
    </row>
    <row r="25973" spans="179:183" x14ac:dyDescent="0.35">
      <c r="FW25973" s="128"/>
      <c r="FX25973" s="128"/>
      <c r="FY25973" s="129"/>
      <c r="GA25973" s="128"/>
    </row>
    <row r="25974" spans="179:183" x14ac:dyDescent="0.35">
      <c r="FW25974" s="128"/>
      <c r="FX25974" s="128"/>
      <c r="FY25974" s="129"/>
      <c r="GA25974" s="128"/>
    </row>
    <row r="25975" spans="179:183" x14ac:dyDescent="0.35">
      <c r="FW25975" s="128"/>
      <c r="FX25975" s="128"/>
      <c r="FY25975" s="129"/>
      <c r="GA25975" s="128"/>
    </row>
    <row r="25976" spans="179:183" x14ac:dyDescent="0.35">
      <c r="FW25976" s="128"/>
      <c r="FX25976" s="128"/>
      <c r="FY25976" s="129"/>
      <c r="GA25976" s="128"/>
    </row>
    <row r="25977" spans="179:183" x14ac:dyDescent="0.35">
      <c r="FW25977" s="128"/>
      <c r="FX25977" s="128"/>
      <c r="FY25977" s="129"/>
      <c r="GA25977" s="128"/>
    </row>
    <row r="25978" spans="179:183" x14ac:dyDescent="0.35">
      <c r="FW25978" s="128"/>
      <c r="FX25978" s="128"/>
      <c r="FY25978" s="129"/>
      <c r="GA25978" s="128"/>
    </row>
    <row r="25979" spans="179:183" x14ac:dyDescent="0.35">
      <c r="FW25979" s="128"/>
      <c r="FX25979" s="128"/>
      <c r="FY25979" s="129"/>
      <c r="GA25979" s="128"/>
    </row>
    <row r="25980" spans="179:183" x14ac:dyDescent="0.35">
      <c r="FW25980" s="128"/>
      <c r="FX25980" s="128"/>
      <c r="FY25980" s="129"/>
      <c r="GA25980" s="128"/>
    </row>
    <row r="25981" spans="179:183" x14ac:dyDescent="0.35">
      <c r="FW25981" s="128"/>
      <c r="FX25981" s="128"/>
      <c r="FY25981" s="129"/>
      <c r="GA25981" s="128"/>
    </row>
    <row r="25982" spans="179:183" x14ac:dyDescent="0.35">
      <c r="FW25982" s="128"/>
      <c r="FX25982" s="128"/>
      <c r="FY25982" s="129"/>
      <c r="GA25982" s="128"/>
    </row>
    <row r="25983" spans="179:183" x14ac:dyDescent="0.35">
      <c r="FW25983" s="128"/>
      <c r="FX25983" s="128"/>
      <c r="FY25983" s="129"/>
      <c r="GA25983" s="128"/>
    </row>
    <row r="25984" spans="179:183" x14ac:dyDescent="0.35">
      <c r="FW25984" s="128"/>
      <c r="FX25984" s="128"/>
      <c r="FY25984" s="129"/>
      <c r="GA25984" s="128"/>
    </row>
    <row r="25985" spans="179:183" x14ac:dyDescent="0.35">
      <c r="FW25985" s="128"/>
      <c r="FX25985" s="128"/>
      <c r="FY25985" s="129"/>
      <c r="GA25985" s="128"/>
    </row>
    <row r="25986" spans="179:183" x14ac:dyDescent="0.35">
      <c r="FW25986" s="128"/>
      <c r="FX25986" s="128"/>
      <c r="FY25986" s="129"/>
      <c r="GA25986" s="128"/>
    </row>
    <row r="25987" spans="179:183" x14ac:dyDescent="0.35">
      <c r="FW25987" s="128"/>
      <c r="FX25987" s="128"/>
      <c r="FY25987" s="129"/>
      <c r="GA25987" s="128"/>
    </row>
    <row r="25988" spans="179:183" x14ac:dyDescent="0.35">
      <c r="FW25988" s="128"/>
      <c r="FX25988" s="128"/>
      <c r="FY25988" s="129"/>
      <c r="GA25988" s="128"/>
    </row>
    <row r="25989" spans="179:183" x14ac:dyDescent="0.35">
      <c r="FW25989" s="128"/>
      <c r="FX25989" s="128"/>
      <c r="FY25989" s="129"/>
      <c r="GA25989" s="128"/>
    </row>
    <row r="25990" spans="179:183" x14ac:dyDescent="0.35">
      <c r="FW25990" s="128"/>
      <c r="FX25990" s="128"/>
      <c r="FY25990" s="129"/>
      <c r="GA25990" s="128"/>
    </row>
    <row r="25991" spans="179:183" x14ac:dyDescent="0.35">
      <c r="FW25991" s="128"/>
      <c r="FX25991" s="128"/>
      <c r="FY25991" s="129"/>
      <c r="GA25991" s="128"/>
    </row>
    <row r="25992" spans="179:183" x14ac:dyDescent="0.35">
      <c r="FW25992" s="128"/>
      <c r="FX25992" s="128"/>
      <c r="FY25992" s="129"/>
      <c r="GA25992" s="128"/>
    </row>
    <row r="25993" spans="179:183" x14ac:dyDescent="0.35">
      <c r="FW25993" s="128"/>
      <c r="FX25993" s="128"/>
      <c r="FY25993" s="129"/>
      <c r="GA25993" s="128"/>
    </row>
    <row r="25994" spans="179:183" x14ac:dyDescent="0.35">
      <c r="FW25994" s="128"/>
      <c r="FX25994" s="128"/>
      <c r="FY25994" s="129"/>
      <c r="GA25994" s="128"/>
    </row>
    <row r="25995" spans="179:183" x14ac:dyDescent="0.35">
      <c r="FW25995" s="128"/>
      <c r="FX25995" s="128"/>
      <c r="FY25995" s="129"/>
      <c r="GA25995" s="128"/>
    </row>
    <row r="25996" spans="179:183" x14ac:dyDescent="0.35">
      <c r="FW25996" s="128"/>
      <c r="FX25996" s="128"/>
      <c r="FY25996" s="129"/>
      <c r="GA25996" s="128"/>
    </row>
    <row r="25997" spans="179:183" x14ac:dyDescent="0.35">
      <c r="FW25997" s="128"/>
      <c r="FX25997" s="128"/>
      <c r="FY25997" s="129"/>
      <c r="GA25997" s="128"/>
    </row>
    <row r="25998" spans="179:183" x14ac:dyDescent="0.35">
      <c r="FW25998" s="128"/>
      <c r="FX25998" s="128"/>
      <c r="FY25998" s="129"/>
      <c r="GA25998" s="128"/>
    </row>
    <row r="25999" spans="179:183" x14ac:dyDescent="0.35">
      <c r="FW25999" s="128"/>
      <c r="FX25999" s="128"/>
      <c r="FY25999" s="129"/>
      <c r="GA25999" s="128"/>
    </row>
    <row r="26000" spans="179:183" x14ac:dyDescent="0.35">
      <c r="FW26000" s="128"/>
      <c r="FX26000" s="128"/>
      <c r="FY26000" s="129"/>
      <c r="GA26000" s="128"/>
    </row>
    <row r="26001" spans="179:183" x14ac:dyDescent="0.35">
      <c r="FW26001" s="128"/>
      <c r="FX26001" s="128"/>
      <c r="FY26001" s="129"/>
      <c r="GA26001" s="128"/>
    </row>
    <row r="26002" spans="179:183" x14ac:dyDescent="0.35">
      <c r="FW26002" s="128"/>
      <c r="FX26002" s="128"/>
      <c r="FY26002" s="129"/>
      <c r="GA26002" s="128"/>
    </row>
    <row r="26003" spans="179:183" x14ac:dyDescent="0.35">
      <c r="FW26003" s="128"/>
      <c r="FX26003" s="128"/>
      <c r="FY26003" s="129"/>
      <c r="GA26003" s="128"/>
    </row>
    <row r="26004" spans="179:183" x14ac:dyDescent="0.35">
      <c r="FW26004" s="128"/>
      <c r="FX26004" s="128"/>
      <c r="FY26004" s="129"/>
      <c r="GA26004" s="128"/>
    </row>
    <row r="26005" spans="179:183" x14ac:dyDescent="0.35">
      <c r="FW26005" s="128"/>
      <c r="FX26005" s="128"/>
      <c r="FY26005" s="129"/>
      <c r="GA26005" s="128"/>
    </row>
    <row r="26006" spans="179:183" x14ac:dyDescent="0.35">
      <c r="FW26006" s="128"/>
      <c r="FX26006" s="128"/>
      <c r="FY26006" s="129"/>
      <c r="GA26006" s="128"/>
    </row>
    <row r="26007" spans="179:183" x14ac:dyDescent="0.35">
      <c r="FW26007" s="128"/>
      <c r="FX26007" s="128"/>
      <c r="FY26007" s="129"/>
      <c r="GA26007" s="128"/>
    </row>
    <row r="26008" spans="179:183" x14ac:dyDescent="0.35">
      <c r="FW26008" s="128"/>
      <c r="FX26008" s="128"/>
      <c r="FY26008" s="129"/>
      <c r="GA26008" s="128"/>
    </row>
    <row r="26009" spans="179:183" x14ac:dyDescent="0.35">
      <c r="FW26009" s="128"/>
      <c r="FX26009" s="128"/>
      <c r="FY26009" s="129"/>
      <c r="GA26009" s="128"/>
    </row>
    <row r="26010" spans="179:183" x14ac:dyDescent="0.35">
      <c r="FW26010" s="128"/>
      <c r="FX26010" s="128"/>
      <c r="FY26010" s="129"/>
      <c r="GA26010" s="128"/>
    </row>
    <row r="26011" spans="179:183" x14ac:dyDescent="0.35">
      <c r="FW26011" s="128"/>
      <c r="FX26011" s="128"/>
      <c r="FY26011" s="129"/>
      <c r="GA26011" s="128"/>
    </row>
    <row r="26012" spans="179:183" x14ac:dyDescent="0.35">
      <c r="FW26012" s="128"/>
      <c r="FX26012" s="128"/>
      <c r="FY26012" s="129"/>
      <c r="GA26012" s="128"/>
    </row>
    <row r="26013" spans="179:183" x14ac:dyDescent="0.35">
      <c r="FW26013" s="128"/>
      <c r="FX26013" s="128"/>
      <c r="FY26013" s="129"/>
      <c r="GA26013" s="128"/>
    </row>
    <row r="26014" spans="179:183" x14ac:dyDescent="0.35">
      <c r="FW26014" s="128"/>
      <c r="FX26014" s="128"/>
      <c r="FY26014" s="129"/>
      <c r="GA26014" s="128"/>
    </row>
    <row r="26015" spans="179:183" x14ac:dyDescent="0.35">
      <c r="FW26015" s="128"/>
      <c r="FX26015" s="128"/>
      <c r="FY26015" s="129"/>
      <c r="GA26015" s="128"/>
    </row>
    <row r="26016" spans="179:183" x14ac:dyDescent="0.35">
      <c r="FW26016" s="128"/>
      <c r="FX26016" s="128"/>
      <c r="FY26016" s="129"/>
      <c r="GA26016" s="128"/>
    </row>
    <row r="26017" spans="179:183" x14ac:dyDescent="0.35">
      <c r="FW26017" s="128"/>
      <c r="FX26017" s="128"/>
      <c r="FY26017" s="129"/>
      <c r="GA26017" s="128"/>
    </row>
    <row r="26018" spans="179:183" x14ac:dyDescent="0.35">
      <c r="FW26018" s="128"/>
      <c r="FX26018" s="128"/>
      <c r="FY26018" s="129"/>
      <c r="GA26018" s="128"/>
    </row>
    <row r="26019" spans="179:183" x14ac:dyDescent="0.35">
      <c r="FW26019" s="128"/>
      <c r="FX26019" s="128"/>
      <c r="FY26019" s="129"/>
      <c r="GA26019" s="128"/>
    </row>
    <row r="26020" spans="179:183" x14ac:dyDescent="0.35">
      <c r="FW26020" s="128"/>
      <c r="FX26020" s="128"/>
      <c r="FY26020" s="129"/>
      <c r="GA26020" s="128"/>
    </row>
    <row r="26021" spans="179:183" x14ac:dyDescent="0.35">
      <c r="FW26021" s="128"/>
      <c r="FX26021" s="128"/>
      <c r="FY26021" s="129"/>
      <c r="GA26021" s="128"/>
    </row>
    <row r="26022" spans="179:183" x14ac:dyDescent="0.35">
      <c r="FW26022" s="128"/>
      <c r="FX26022" s="128"/>
      <c r="FY26022" s="129"/>
      <c r="GA26022" s="128"/>
    </row>
    <row r="26023" spans="179:183" x14ac:dyDescent="0.35">
      <c r="FW26023" s="128"/>
      <c r="FX26023" s="128"/>
      <c r="FY26023" s="129"/>
      <c r="GA26023" s="128"/>
    </row>
    <row r="26024" spans="179:183" x14ac:dyDescent="0.35">
      <c r="FW26024" s="128"/>
      <c r="FX26024" s="128"/>
      <c r="FY26024" s="129"/>
      <c r="GA26024" s="128"/>
    </row>
    <row r="26025" spans="179:183" x14ac:dyDescent="0.35">
      <c r="FW26025" s="128"/>
      <c r="FX26025" s="128"/>
      <c r="FY26025" s="129"/>
      <c r="GA26025" s="128"/>
    </row>
    <row r="26026" spans="179:183" x14ac:dyDescent="0.35">
      <c r="FW26026" s="128"/>
      <c r="FX26026" s="128"/>
      <c r="FY26026" s="129"/>
      <c r="GA26026" s="128"/>
    </row>
    <row r="26027" spans="179:183" x14ac:dyDescent="0.35">
      <c r="FW26027" s="128"/>
      <c r="FX26027" s="128"/>
      <c r="FY26027" s="129"/>
      <c r="GA26027" s="128"/>
    </row>
    <row r="26028" spans="179:183" x14ac:dyDescent="0.35">
      <c r="FW26028" s="128"/>
      <c r="FX26028" s="128"/>
      <c r="FY26028" s="129"/>
      <c r="GA26028" s="128"/>
    </row>
    <row r="26029" spans="179:183" x14ac:dyDescent="0.35">
      <c r="FW26029" s="128"/>
      <c r="FX26029" s="128"/>
      <c r="FY26029" s="129"/>
      <c r="GA26029" s="128"/>
    </row>
    <row r="26030" spans="179:183" x14ac:dyDescent="0.35">
      <c r="FW26030" s="128"/>
      <c r="FX26030" s="128"/>
      <c r="FY26030" s="129"/>
      <c r="GA26030" s="128"/>
    </row>
    <row r="26031" spans="179:183" x14ac:dyDescent="0.35">
      <c r="FW26031" s="128"/>
      <c r="FX26031" s="128"/>
      <c r="FY26031" s="129"/>
      <c r="GA26031" s="128"/>
    </row>
    <row r="26032" spans="179:183" x14ac:dyDescent="0.35">
      <c r="FW26032" s="128"/>
      <c r="FX26032" s="128"/>
      <c r="FY26032" s="129"/>
      <c r="GA26032" s="128"/>
    </row>
    <row r="26033" spans="179:183" x14ac:dyDescent="0.35">
      <c r="FW26033" s="128"/>
      <c r="FX26033" s="128"/>
      <c r="FY26033" s="129"/>
      <c r="GA26033" s="128"/>
    </row>
    <row r="26034" spans="179:183" x14ac:dyDescent="0.35">
      <c r="FW26034" s="128"/>
      <c r="FX26034" s="128"/>
      <c r="FY26034" s="129"/>
      <c r="GA26034" s="128"/>
    </row>
    <row r="26035" spans="179:183" x14ac:dyDescent="0.35">
      <c r="FW26035" s="128"/>
      <c r="FX26035" s="128"/>
      <c r="FY26035" s="129"/>
      <c r="GA26035" s="128"/>
    </row>
    <row r="26036" spans="179:183" x14ac:dyDescent="0.35">
      <c r="FW26036" s="128"/>
      <c r="FX26036" s="128"/>
      <c r="FY26036" s="129"/>
      <c r="GA26036" s="128"/>
    </row>
    <row r="26037" spans="179:183" x14ac:dyDescent="0.35">
      <c r="FW26037" s="128"/>
      <c r="FX26037" s="128"/>
      <c r="FY26037" s="129"/>
      <c r="GA26037" s="128"/>
    </row>
    <row r="26038" spans="179:183" x14ac:dyDescent="0.35">
      <c r="FW26038" s="128"/>
      <c r="FX26038" s="128"/>
      <c r="FY26038" s="129"/>
      <c r="GA26038" s="128"/>
    </row>
    <row r="26039" spans="179:183" x14ac:dyDescent="0.35">
      <c r="FW26039" s="128"/>
      <c r="FX26039" s="128"/>
      <c r="FY26039" s="129"/>
      <c r="GA26039" s="128"/>
    </row>
    <row r="26040" spans="179:183" x14ac:dyDescent="0.35">
      <c r="FW26040" s="128"/>
      <c r="FX26040" s="128"/>
      <c r="FY26040" s="129"/>
      <c r="GA26040" s="128"/>
    </row>
    <row r="26041" spans="179:183" x14ac:dyDescent="0.35">
      <c r="FW26041" s="128"/>
      <c r="FX26041" s="128"/>
      <c r="FY26041" s="129"/>
      <c r="GA26041" s="128"/>
    </row>
    <row r="26042" spans="179:183" x14ac:dyDescent="0.35">
      <c r="FW26042" s="128"/>
      <c r="FX26042" s="128"/>
      <c r="FY26042" s="129"/>
      <c r="GA26042" s="128"/>
    </row>
    <row r="26043" spans="179:183" x14ac:dyDescent="0.35">
      <c r="FW26043" s="128"/>
      <c r="FX26043" s="128"/>
      <c r="FY26043" s="129"/>
      <c r="GA26043" s="128"/>
    </row>
    <row r="26044" spans="179:183" x14ac:dyDescent="0.35">
      <c r="FW26044" s="128"/>
      <c r="FX26044" s="128"/>
      <c r="FY26044" s="129"/>
      <c r="GA26044" s="128"/>
    </row>
    <row r="26045" spans="179:183" x14ac:dyDescent="0.35">
      <c r="FW26045" s="128"/>
      <c r="FX26045" s="128"/>
      <c r="FY26045" s="129"/>
      <c r="GA26045" s="128"/>
    </row>
    <row r="26046" spans="179:183" x14ac:dyDescent="0.35">
      <c r="FW26046" s="128"/>
      <c r="FX26046" s="128"/>
      <c r="FY26046" s="129"/>
      <c r="GA26046" s="128"/>
    </row>
    <row r="26047" spans="179:183" x14ac:dyDescent="0.35">
      <c r="FW26047" s="128"/>
      <c r="FX26047" s="128"/>
      <c r="FY26047" s="129"/>
      <c r="GA26047" s="128"/>
    </row>
    <row r="26048" spans="179:183" x14ac:dyDescent="0.35">
      <c r="FW26048" s="128"/>
      <c r="FX26048" s="128"/>
      <c r="FY26048" s="129"/>
      <c r="GA26048" s="128"/>
    </row>
    <row r="26049" spans="179:183" x14ac:dyDescent="0.35">
      <c r="FW26049" s="128"/>
      <c r="FX26049" s="128"/>
      <c r="FY26049" s="129"/>
      <c r="GA26049" s="128"/>
    </row>
    <row r="26050" spans="179:183" x14ac:dyDescent="0.35">
      <c r="FW26050" s="128"/>
      <c r="FX26050" s="128"/>
      <c r="FY26050" s="129"/>
      <c r="GA26050" s="128"/>
    </row>
    <row r="26051" spans="179:183" x14ac:dyDescent="0.35">
      <c r="FW26051" s="128"/>
      <c r="FX26051" s="128"/>
      <c r="FY26051" s="129"/>
      <c r="GA26051" s="128"/>
    </row>
    <row r="26052" spans="179:183" x14ac:dyDescent="0.35">
      <c r="FW26052" s="128"/>
      <c r="FX26052" s="128"/>
      <c r="FY26052" s="129"/>
      <c r="GA26052" s="128"/>
    </row>
    <row r="26053" spans="179:183" x14ac:dyDescent="0.35">
      <c r="FW26053" s="128"/>
      <c r="FX26053" s="128"/>
      <c r="FY26053" s="129"/>
      <c r="GA26053" s="128"/>
    </row>
    <row r="26054" spans="179:183" x14ac:dyDescent="0.35">
      <c r="FW26054" s="128"/>
      <c r="FX26054" s="128"/>
      <c r="FY26054" s="129"/>
      <c r="GA26054" s="128"/>
    </row>
    <row r="26055" spans="179:183" x14ac:dyDescent="0.35">
      <c r="FW26055" s="128"/>
      <c r="FX26055" s="128"/>
      <c r="FY26055" s="129"/>
      <c r="GA26055" s="128"/>
    </row>
    <row r="26056" spans="179:183" x14ac:dyDescent="0.35">
      <c r="FW26056" s="128"/>
      <c r="FX26056" s="128"/>
      <c r="FY26056" s="129"/>
      <c r="GA26056" s="128"/>
    </row>
    <row r="26057" spans="179:183" x14ac:dyDescent="0.35">
      <c r="FW26057" s="128"/>
      <c r="FX26057" s="128"/>
      <c r="FY26057" s="129"/>
      <c r="GA26057" s="128"/>
    </row>
    <row r="26058" spans="179:183" x14ac:dyDescent="0.35">
      <c r="FW26058" s="128"/>
      <c r="FX26058" s="128"/>
      <c r="FY26058" s="129"/>
      <c r="GA26058" s="128"/>
    </row>
    <row r="26059" spans="179:183" x14ac:dyDescent="0.35">
      <c r="FW26059" s="128"/>
      <c r="FX26059" s="128"/>
      <c r="FY26059" s="129"/>
      <c r="GA26059" s="128"/>
    </row>
    <row r="26060" spans="179:183" x14ac:dyDescent="0.35">
      <c r="FW26060" s="128"/>
      <c r="FX26060" s="128"/>
      <c r="FY26060" s="129"/>
      <c r="GA26060" s="128"/>
    </row>
    <row r="26061" spans="179:183" x14ac:dyDescent="0.35">
      <c r="FW26061" s="128"/>
      <c r="FX26061" s="128"/>
      <c r="FY26061" s="129"/>
      <c r="GA26061" s="128"/>
    </row>
    <row r="26062" spans="179:183" x14ac:dyDescent="0.35">
      <c r="FW26062" s="128"/>
      <c r="FX26062" s="128"/>
      <c r="FY26062" s="129"/>
      <c r="GA26062" s="128"/>
    </row>
    <row r="26063" spans="179:183" x14ac:dyDescent="0.35">
      <c r="FW26063" s="128"/>
      <c r="FX26063" s="128"/>
      <c r="FY26063" s="129"/>
      <c r="GA26063" s="128"/>
    </row>
    <row r="26064" spans="179:183" x14ac:dyDescent="0.35">
      <c r="FW26064" s="128"/>
      <c r="FX26064" s="128"/>
      <c r="FY26064" s="129"/>
      <c r="GA26064" s="128"/>
    </row>
    <row r="26065" spans="179:183" x14ac:dyDescent="0.35">
      <c r="FW26065" s="128"/>
      <c r="FX26065" s="128"/>
      <c r="FY26065" s="129"/>
      <c r="GA26065" s="128"/>
    </row>
    <row r="26066" spans="179:183" x14ac:dyDescent="0.35">
      <c r="FW26066" s="128"/>
      <c r="FX26066" s="128"/>
      <c r="FY26066" s="129"/>
      <c r="GA26066" s="128"/>
    </row>
    <row r="26067" spans="179:183" x14ac:dyDescent="0.35">
      <c r="FW26067" s="128"/>
      <c r="FX26067" s="128"/>
      <c r="FY26067" s="129"/>
      <c r="GA26067" s="128"/>
    </row>
    <row r="26068" spans="179:183" x14ac:dyDescent="0.35">
      <c r="FW26068" s="128"/>
      <c r="FX26068" s="128"/>
      <c r="FY26068" s="129"/>
      <c r="GA26068" s="128"/>
    </row>
    <row r="26069" spans="179:183" x14ac:dyDescent="0.35">
      <c r="FW26069" s="128"/>
      <c r="FX26069" s="128"/>
      <c r="FY26069" s="129"/>
      <c r="GA26069" s="128"/>
    </row>
    <row r="26070" spans="179:183" x14ac:dyDescent="0.35">
      <c r="FW26070" s="128"/>
      <c r="FX26070" s="128"/>
      <c r="FY26070" s="129"/>
      <c r="GA26070" s="128"/>
    </row>
    <row r="26071" spans="179:183" x14ac:dyDescent="0.35">
      <c r="FW26071" s="128"/>
      <c r="FX26071" s="128"/>
      <c r="FY26071" s="129"/>
      <c r="GA26071" s="128"/>
    </row>
    <row r="26072" spans="179:183" x14ac:dyDescent="0.35">
      <c r="FW26072" s="128"/>
      <c r="FX26072" s="128"/>
      <c r="FY26072" s="129"/>
      <c r="GA26072" s="128"/>
    </row>
    <row r="26073" spans="179:183" x14ac:dyDescent="0.35">
      <c r="FW26073" s="128"/>
      <c r="FX26073" s="128"/>
      <c r="FY26073" s="129"/>
      <c r="GA26073" s="128"/>
    </row>
    <row r="26074" spans="179:183" x14ac:dyDescent="0.35">
      <c r="FW26074" s="128"/>
      <c r="FX26074" s="128"/>
      <c r="FY26074" s="129"/>
      <c r="GA26074" s="128"/>
    </row>
    <row r="26075" spans="179:183" x14ac:dyDescent="0.35">
      <c r="FW26075" s="128"/>
      <c r="FX26075" s="128"/>
      <c r="FY26075" s="129"/>
      <c r="GA26075" s="128"/>
    </row>
    <row r="26076" spans="179:183" x14ac:dyDescent="0.35">
      <c r="FW26076" s="128"/>
      <c r="FX26076" s="128"/>
      <c r="FY26076" s="129"/>
      <c r="GA26076" s="128"/>
    </row>
    <row r="26077" spans="179:183" x14ac:dyDescent="0.35">
      <c r="FW26077" s="128"/>
      <c r="FX26077" s="128"/>
      <c r="FY26077" s="129"/>
      <c r="GA26077" s="128"/>
    </row>
    <row r="26078" spans="179:183" x14ac:dyDescent="0.35">
      <c r="FW26078" s="128"/>
      <c r="FX26078" s="128"/>
      <c r="FY26078" s="129"/>
      <c r="GA26078" s="128"/>
    </row>
    <row r="26079" spans="179:183" x14ac:dyDescent="0.35">
      <c r="FW26079" s="128"/>
      <c r="FX26079" s="128"/>
      <c r="FY26079" s="129"/>
      <c r="GA26079" s="128"/>
    </row>
    <row r="26080" spans="179:183" x14ac:dyDescent="0.35">
      <c r="FW26080" s="128"/>
      <c r="FX26080" s="128"/>
      <c r="FY26080" s="129"/>
      <c r="GA26080" s="128"/>
    </row>
    <row r="26081" spans="179:183" x14ac:dyDescent="0.35">
      <c r="FW26081" s="128"/>
      <c r="FX26081" s="128"/>
      <c r="FY26081" s="129"/>
      <c r="GA26081" s="128"/>
    </row>
    <row r="26082" spans="179:183" x14ac:dyDescent="0.35">
      <c r="FW26082" s="128"/>
      <c r="FX26082" s="128"/>
      <c r="FY26082" s="129"/>
      <c r="GA26082" s="128"/>
    </row>
    <row r="26083" spans="179:183" x14ac:dyDescent="0.35">
      <c r="FW26083" s="128"/>
      <c r="FX26083" s="128"/>
      <c r="FY26083" s="129"/>
      <c r="GA26083" s="128"/>
    </row>
    <row r="26084" spans="179:183" x14ac:dyDescent="0.35">
      <c r="FW26084" s="128"/>
      <c r="FX26084" s="128"/>
      <c r="FY26084" s="129"/>
      <c r="GA26084" s="128"/>
    </row>
    <row r="26085" spans="179:183" x14ac:dyDescent="0.35">
      <c r="FW26085" s="128"/>
      <c r="FX26085" s="128"/>
      <c r="FY26085" s="129"/>
      <c r="GA26085" s="128"/>
    </row>
    <row r="26086" spans="179:183" x14ac:dyDescent="0.35">
      <c r="FW26086" s="128"/>
      <c r="FX26086" s="128"/>
      <c r="FY26086" s="129"/>
      <c r="GA26086" s="128"/>
    </row>
    <row r="26087" spans="179:183" x14ac:dyDescent="0.35">
      <c r="FW26087" s="128"/>
      <c r="FX26087" s="128"/>
      <c r="FY26087" s="129"/>
      <c r="GA26087" s="128"/>
    </row>
    <row r="26088" spans="179:183" x14ac:dyDescent="0.35">
      <c r="FW26088" s="128"/>
      <c r="FX26088" s="128"/>
      <c r="FY26088" s="129"/>
      <c r="GA26088" s="128"/>
    </row>
    <row r="26089" spans="179:183" x14ac:dyDescent="0.35">
      <c r="FW26089" s="128"/>
      <c r="FX26089" s="128"/>
      <c r="FY26089" s="129"/>
      <c r="GA26089" s="128"/>
    </row>
    <row r="26090" spans="179:183" x14ac:dyDescent="0.35">
      <c r="FW26090" s="128"/>
      <c r="FX26090" s="128"/>
      <c r="FY26090" s="129"/>
      <c r="GA26090" s="128"/>
    </row>
    <row r="26091" spans="179:183" x14ac:dyDescent="0.35">
      <c r="FW26091" s="128"/>
      <c r="FX26091" s="128"/>
      <c r="FY26091" s="129"/>
      <c r="GA26091" s="128"/>
    </row>
    <row r="26092" spans="179:183" x14ac:dyDescent="0.35">
      <c r="FW26092" s="128"/>
      <c r="FX26092" s="128"/>
      <c r="FY26092" s="129"/>
      <c r="GA26092" s="128"/>
    </row>
    <row r="26093" spans="179:183" x14ac:dyDescent="0.35">
      <c r="FW26093" s="128"/>
      <c r="FX26093" s="128"/>
      <c r="FY26093" s="129"/>
      <c r="GA26093" s="128"/>
    </row>
    <row r="26094" spans="179:183" x14ac:dyDescent="0.35">
      <c r="FW26094" s="128"/>
      <c r="FX26094" s="128"/>
      <c r="FY26094" s="129"/>
      <c r="GA26094" s="128"/>
    </row>
    <row r="26095" spans="179:183" x14ac:dyDescent="0.35">
      <c r="FW26095" s="128"/>
      <c r="FX26095" s="128"/>
      <c r="FY26095" s="129"/>
      <c r="GA26095" s="128"/>
    </row>
    <row r="26096" spans="179:183" x14ac:dyDescent="0.35">
      <c r="FW26096" s="128"/>
      <c r="FX26096" s="128"/>
      <c r="FY26096" s="129"/>
      <c r="GA26096" s="128"/>
    </row>
    <row r="26097" spans="179:183" x14ac:dyDescent="0.35">
      <c r="FW26097" s="128"/>
      <c r="FX26097" s="128"/>
      <c r="FY26097" s="129"/>
      <c r="GA26097" s="128"/>
    </row>
    <row r="26098" spans="179:183" x14ac:dyDescent="0.35">
      <c r="FW26098" s="128"/>
      <c r="FX26098" s="128"/>
      <c r="FY26098" s="129"/>
      <c r="GA26098" s="128"/>
    </row>
    <row r="26099" spans="179:183" x14ac:dyDescent="0.35">
      <c r="FW26099" s="128"/>
      <c r="FX26099" s="128"/>
      <c r="FY26099" s="129"/>
      <c r="GA26099" s="128"/>
    </row>
    <row r="26100" spans="179:183" x14ac:dyDescent="0.35">
      <c r="FW26100" s="128"/>
      <c r="FX26100" s="128"/>
      <c r="FY26100" s="129"/>
      <c r="GA26100" s="128"/>
    </row>
    <row r="26101" spans="179:183" x14ac:dyDescent="0.35">
      <c r="FW26101" s="128"/>
      <c r="FX26101" s="128"/>
      <c r="FY26101" s="129"/>
      <c r="GA26101" s="128"/>
    </row>
    <row r="26102" spans="179:183" x14ac:dyDescent="0.35">
      <c r="FW26102" s="128"/>
      <c r="FX26102" s="128"/>
      <c r="FY26102" s="129"/>
      <c r="GA26102" s="128"/>
    </row>
    <row r="26103" spans="179:183" x14ac:dyDescent="0.35">
      <c r="FW26103" s="128"/>
      <c r="FX26103" s="128"/>
      <c r="FY26103" s="129"/>
      <c r="GA26103" s="128"/>
    </row>
    <row r="26104" spans="179:183" x14ac:dyDescent="0.35">
      <c r="FW26104" s="128"/>
      <c r="FX26104" s="128"/>
      <c r="FY26104" s="129"/>
      <c r="GA26104" s="128"/>
    </row>
    <row r="26105" spans="179:183" x14ac:dyDescent="0.35">
      <c r="FW26105" s="128"/>
      <c r="FX26105" s="128"/>
      <c r="FY26105" s="129"/>
      <c r="GA26105" s="128"/>
    </row>
    <row r="26106" spans="179:183" x14ac:dyDescent="0.35">
      <c r="FW26106" s="128"/>
      <c r="FX26106" s="128"/>
      <c r="FY26106" s="129"/>
      <c r="GA26106" s="128"/>
    </row>
    <row r="26107" spans="179:183" x14ac:dyDescent="0.35">
      <c r="FW26107" s="128"/>
      <c r="FX26107" s="128"/>
      <c r="FY26107" s="129"/>
      <c r="GA26107" s="128"/>
    </row>
    <row r="26108" spans="179:183" x14ac:dyDescent="0.35">
      <c r="FW26108" s="128"/>
      <c r="FX26108" s="128"/>
      <c r="FY26108" s="129"/>
      <c r="GA26108" s="128"/>
    </row>
    <row r="26109" spans="179:183" x14ac:dyDescent="0.35">
      <c r="FW26109" s="128"/>
      <c r="FX26109" s="128"/>
      <c r="FY26109" s="129"/>
      <c r="GA26109" s="128"/>
    </row>
    <row r="26110" spans="179:183" x14ac:dyDescent="0.35">
      <c r="FW26110" s="128"/>
      <c r="FX26110" s="128"/>
      <c r="FY26110" s="129"/>
      <c r="GA26110" s="128"/>
    </row>
    <row r="26111" spans="179:183" x14ac:dyDescent="0.35">
      <c r="FW26111" s="128"/>
      <c r="FX26111" s="128"/>
      <c r="FY26111" s="129"/>
      <c r="GA26111" s="128"/>
    </row>
    <row r="26112" spans="179:183" x14ac:dyDescent="0.35">
      <c r="FW26112" s="128"/>
      <c r="FX26112" s="128"/>
      <c r="FY26112" s="129"/>
      <c r="GA26112" s="128"/>
    </row>
    <row r="26113" spans="179:183" x14ac:dyDescent="0.35">
      <c r="FW26113" s="128"/>
      <c r="FX26113" s="128"/>
      <c r="FY26113" s="129"/>
      <c r="GA26113" s="128"/>
    </row>
    <row r="26114" spans="179:183" x14ac:dyDescent="0.35">
      <c r="FW26114" s="128"/>
      <c r="FX26114" s="128"/>
      <c r="FY26114" s="129"/>
      <c r="GA26114" s="128"/>
    </row>
    <row r="26115" spans="179:183" x14ac:dyDescent="0.35">
      <c r="FW26115" s="128"/>
      <c r="FX26115" s="128"/>
      <c r="FY26115" s="129"/>
      <c r="GA26115" s="128"/>
    </row>
    <row r="26116" spans="179:183" x14ac:dyDescent="0.35">
      <c r="FW26116" s="128"/>
      <c r="FX26116" s="128"/>
      <c r="FY26116" s="129"/>
      <c r="GA26116" s="128"/>
    </row>
    <row r="26117" spans="179:183" x14ac:dyDescent="0.35">
      <c r="FW26117" s="128"/>
      <c r="FX26117" s="128"/>
      <c r="FY26117" s="129"/>
      <c r="GA26117" s="128"/>
    </row>
    <row r="26118" spans="179:183" x14ac:dyDescent="0.35">
      <c r="FW26118" s="128"/>
      <c r="FX26118" s="128"/>
      <c r="FY26118" s="129"/>
      <c r="GA26118" s="128"/>
    </row>
    <row r="26119" spans="179:183" x14ac:dyDescent="0.35">
      <c r="FW26119" s="128"/>
      <c r="FX26119" s="128"/>
      <c r="FY26119" s="129"/>
      <c r="GA26119" s="128"/>
    </row>
    <row r="26120" spans="179:183" x14ac:dyDescent="0.35">
      <c r="FW26120" s="128"/>
      <c r="FX26120" s="128"/>
      <c r="FY26120" s="129"/>
      <c r="GA26120" s="128"/>
    </row>
    <row r="26121" spans="179:183" x14ac:dyDescent="0.35">
      <c r="FW26121" s="128"/>
      <c r="FX26121" s="128"/>
      <c r="FY26121" s="129"/>
      <c r="GA26121" s="128"/>
    </row>
    <row r="26122" spans="179:183" x14ac:dyDescent="0.35">
      <c r="FW26122" s="128"/>
      <c r="FX26122" s="128"/>
      <c r="FY26122" s="129"/>
      <c r="GA26122" s="128"/>
    </row>
    <row r="26123" spans="179:183" x14ac:dyDescent="0.35">
      <c r="FW26123" s="128"/>
      <c r="FX26123" s="128"/>
      <c r="FY26123" s="129"/>
      <c r="GA26123" s="128"/>
    </row>
    <row r="26124" spans="179:183" x14ac:dyDescent="0.35">
      <c r="FW26124" s="128"/>
      <c r="FX26124" s="128"/>
      <c r="FY26124" s="129"/>
      <c r="GA26124" s="128"/>
    </row>
    <row r="26125" spans="179:183" x14ac:dyDescent="0.35">
      <c r="FW26125" s="128"/>
      <c r="FX26125" s="128"/>
      <c r="FY26125" s="129"/>
      <c r="GA26125" s="128"/>
    </row>
    <row r="26126" spans="179:183" x14ac:dyDescent="0.35">
      <c r="FW26126" s="128"/>
      <c r="FX26126" s="128"/>
      <c r="FY26126" s="129"/>
      <c r="GA26126" s="128"/>
    </row>
    <row r="26127" spans="179:183" x14ac:dyDescent="0.35">
      <c r="FW26127" s="128"/>
      <c r="FX26127" s="128"/>
      <c r="FY26127" s="129"/>
      <c r="GA26127" s="128"/>
    </row>
    <row r="26128" spans="179:183" x14ac:dyDescent="0.35">
      <c r="FW26128" s="128"/>
      <c r="FX26128" s="128"/>
      <c r="FY26128" s="129"/>
      <c r="GA26128" s="128"/>
    </row>
    <row r="26129" spans="179:183" x14ac:dyDescent="0.35">
      <c r="FW26129" s="128"/>
      <c r="FX26129" s="128"/>
      <c r="FY26129" s="129"/>
      <c r="GA26129" s="128"/>
    </row>
    <row r="26130" spans="179:183" x14ac:dyDescent="0.35">
      <c r="FW26130" s="128"/>
      <c r="FX26130" s="128"/>
      <c r="FY26130" s="129"/>
      <c r="GA26130" s="128"/>
    </row>
    <row r="26131" spans="179:183" x14ac:dyDescent="0.35">
      <c r="FW26131" s="128"/>
      <c r="FX26131" s="128"/>
      <c r="FY26131" s="129"/>
      <c r="GA26131" s="128"/>
    </row>
    <row r="26132" spans="179:183" x14ac:dyDescent="0.35">
      <c r="FW26132" s="128"/>
      <c r="FX26132" s="128"/>
      <c r="FY26132" s="129"/>
      <c r="GA26132" s="128"/>
    </row>
    <row r="26133" spans="179:183" x14ac:dyDescent="0.35">
      <c r="FW26133" s="128"/>
      <c r="FX26133" s="128"/>
      <c r="FY26133" s="129"/>
      <c r="GA26133" s="128"/>
    </row>
    <row r="26134" spans="179:183" x14ac:dyDescent="0.35">
      <c r="FW26134" s="128"/>
      <c r="FX26134" s="128"/>
      <c r="FY26134" s="129"/>
      <c r="GA26134" s="128"/>
    </row>
    <row r="26135" spans="179:183" x14ac:dyDescent="0.35">
      <c r="FW26135" s="128"/>
      <c r="FX26135" s="128"/>
      <c r="FY26135" s="129"/>
      <c r="GA26135" s="128"/>
    </row>
    <row r="26136" spans="179:183" x14ac:dyDescent="0.35">
      <c r="FW26136" s="128"/>
      <c r="FX26136" s="128"/>
      <c r="FY26136" s="129"/>
      <c r="GA26136" s="128"/>
    </row>
    <row r="26137" spans="179:183" x14ac:dyDescent="0.35">
      <c r="FW26137" s="128"/>
      <c r="FX26137" s="128"/>
      <c r="FY26137" s="129"/>
      <c r="GA26137" s="128"/>
    </row>
    <row r="26138" spans="179:183" x14ac:dyDescent="0.35">
      <c r="FW26138" s="128"/>
      <c r="FX26138" s="128"/>
      <c r="FY26138" s="129"/>
      <c r="GA26138" s="128"/>
    </row>
    <row r="26139" spans="179:183" x14ac:dyDescent="0.35">
      <c r="FW26139" s="128"/>
      <c r="FX26139" s="128"/>
      <c r="FY26139" s="129"/>
      <c r="GA26139" s="128"/>
    </row>
    <row r="26140" spans="179:183" x14ac:dyDescent="0.35">
      <c r="FW26140" s="128"/>
      <c r="FX26140" s="128"/>
      <c r="FY26140" s="129"/>
      <c r="GA26140" s="128"/>
    </row>
    <row r="26141" spans="179:183" x14ac:dyDescent="0.35">
      <c r="FW26141" s="128"/>
      <c r="FX26141" s="128"/>
      <c r="FY26141" s="129"/>
      <c r="GA26141" s="128"/>
    </row>
    <row r="26142" spans="179:183" x14ac:dyDescent="0.35">
      <c r="FW26142" s="128"/>
      <c r="FX26142" s="128"/>
      <c r="FY26142" s="129"/>
      <c r="GA26142" s="128"/>
    </row>
    <row r="26143" spans="179:183" x14ac:dyDescent="0.35">
      <c r="FW26143" s="128"/>
      <c r="FX26143" s="128"/>
      <c r="FY26143" s="129"/>
      <c r="GA26143" s="128"/>
    </row>
    <row r="26144" spans="179:183" x14ac:dyDescent="0.35">
      <c r="FW26144" s="128"/>
      <c r="FX26144" s="128"/>
      <c r="FY26144" s="129"/>
      <c r="GA26144" s="128"/>
    </row>
    <row r="26145" spans="179:183" x14ac:dyDescent="0.35">
      <c r="FW26145" s="128"/>
      <c r="FX26145" s="128"/>
      <c r="FY26145" s="129"/>
      <c r="GA26145" s="128"/>
    </row>
    <row r="26146" spans="179:183" x14ac:dyDescent="0.35">
      <c r="FW26146" s="128"/>
      <c r="FX26146" s="128"/>
      <c r="FY26146" s="129"/>
      <c r="GA26146" s="128"/>
    </row>
    <row r="26147" spans="179:183" x14ac:dyDescent="0.35">
      <c r="FW26147" s="128"/>
      <c r="FX26147" s="128"/>
      <c r="FY26147" s="129"/>
      <c r="GA26147" s="128"/>
    </row>
    <row r="26148" spans="179:183" x14ac:dyDescent="0.35">
      <c r="FW26148" s="128"/>
      <c r="FX26148" s="128"/>
      <c r="FY26148" s="129"/>
      <c r="GA26148" s="128"/>
    </row>
    <row r="26149" spans="179:183" x14ac:dyDescent="0.35">
      <c r="FW26149" s="128"/>
      <c r="FX26149" s="128"/>
      <c r="FY26149" s="129"/>
      <c r="GA26149" s="128"/>
    </row>
    <row r="26150" spans="179:183" x14ac:dyDescent="0.35">
      <c r="FW26150" s="128"/>
      <c r="FX26150" s="128"/>
      <c r="FY26150" s="129"/>
      <c r="GA26150" s="128"/>
    </row>
    <row r="26151" spans="179:183" x14ac:dyDescent="0.35">
      <c r="FW26151" s="128"/>
      <c r="FX26151" s="128"/>
      <c r="FY26151" s="129"/>
      <c r="GA26151" s="128"/>
    </row>
    <row r="26152" spans="179:183" x14ac:dyDescent="0.35">
      <c r="FW26152" s="128"/>
      <c r="FX26152" s="128"/>
      <c r="FY26152" s="129"/>
      <c r="GA26152" s="128"/>
    </row>
    <row r="26153" spans="179:183" x14ac:dyDescent="0.35">
      <c r="FW26153" s="128"/>
      <c r="FX26153" s="128"/>
      <c r="FY26153" s="129"/>
      <c r="GA26153" s="128"/>
    </row>
    <row r="26154" spans="179:183" x14ac:dyDescent="0.35">
      <c r="FW26154" s="128"/>
      <c r="FX26154" s="128"/>
      <c r="FY26154" s="129"/>
      <c r="GA26154" s="128"/>
    </row>
    <row r="26155" spans="179:183" x14ac:dyDescent="0.35">
      <c r="FW26155" s="128"/>
      <c r="FX26155" s="128"/>
      <c r="FY26155" s="129"/>
      <c r="GA26155" s="128"/>
    </row>
    <row r="26156" spans="179:183" x14ac:dyDescent="0.35">
      <c r="FW26156" s="128"/>
      <c r="FX26156" s="128"/>
      <c r="FY26156" s="129"/>
      <c r="GA26156" s="128"/>
    </row>
    <row r="26157" spans="179:183" x14ac:dyDescent="0.35">
      <c r="FW26157" s="128"/>
      <c r="FX26157" s="128"/>
      <c r="FY26157" s="129"/>
      <c r="GA26157" s="128"/>
    </row>
    <row r="26158" spans="179:183" x14ac:dyDescent="0.35">
      <c r="FW26158" s="128"/>
      <c r="FX26158" s="128"/>
      <c r="FY26158" s="129"/>
      <c r="GA26158" s="128"/>
    </row>
    <row r="26159" spans="179:183" x14ac:dyDescent="0.35">
      <c r="FW26159" s="128"/>
      <c r="FX26159" s="128"/>
      <c r="FY26159" s="129"/>
      <c r="GA26159" s="128"/>
    </row>
    <row r="26160" spans="179:183" x14ac:dyDescent="0.35">
      <c r="FW26160" s="128"/>
      <c r="FX26160" s="128"/>
      <c r="FY26160" s="129"/>
      <c r="GA26160" s="128"/>
    </row>
    <row r="26161" spans="179:183" x14ac:dyDescent="0.35">
      <c r="FW26161" s="128"/>
      <c r="FX26161" s="128"/>
      <c r="FY26161" s="129"/>
      <c r="GA26161" s="128"/>
    </row>
    <row r="26162" spans="179:183" x14ac:dyDescent="0.35">
      <c r="FW26162" s="128"/>
      <c r="FX26162" s="128"/>
      <c r="FY26162" s="129"/>
      <c r="GA26162" s="128"/>
    </row>
    <row r="26163" spans="179:183" x14ac:dyDescent="0.35">
      <c r="FW26163" s="128"/>
      <c r="FX26163" s="128"/>
      <c r="FY26163" s="129"/>
      <c r="GA26163" s="128"/>
    </row>
    <row r="26164" spans="179:183" x14ac:dyDescent="0.35">
      <c r="FW26164" s="128"/>
      <c r="FX26164" s="128"/>
      <c r="FY26164" s="129"/>
      <c r="GA26164" s="128"/>
    </row>
    <row r="26165" spans="179:183" x14ac:dyDescent="0.35">
      <c r="FW26165" s="128"/>
      <c r="FX26165" s="128"/>
      <c r="FY26165" s="129"/>
      <c r="GA26165" s="128"/>
    </row>
    <row r="26166" spans="179:183" x14ac:dyDescent="0.35">
      <c r="FW26166" s="128"/>
      <c r="FX26166" s="128"/>
      <c r="FY26166" s="129"/>
      <c r="GA26166" s="128"/>
    </row>
    <row r="26167" spans="179:183" x14ac:dyDescent="0.35">
      <c r="FW26167" s="128"/>
      <c r="FX26167" s="128"/>
      <c r="FY26167" s="129"/>
      <c r="GA26167" s="128"/>
    </row>
    <row r="26168" spans="179:183" x14ac:dyDescent="0.35">
      <c r="FW26168" s="128"/>
      <c r="FX26168" s="128"/>
      <c r="FY26168" s="129"/>
      <c r="GA26168" s="128"/>
    </row>
    <row r="26169" spans="179:183" x14ac:dyDescent="0.35">
      <c r="FW26169" s="128"/>
      <c r="FX26169" s="128"/>
      <c r="FY26169" s="129"/>
      <c r="GA26169" s="128"/>
    </row>
    <row r="26170" spans="179:183" x14ac:dyDescent="0.35">
      <c r="FW26170" s="128"/>
      <c r="FX26170" s="128"/>
      <c r="FY26170" s="129"/>
      <c r="GA26170" s="128"/>
    </row>
    <row r="26171" spans="179:183" x14ac:dyDescent="0.35">
      <c r="FW26171" s="128"/>
      <c r="FX26171" s="128"/>
      <c r="FY26171" s="129"/>
      <c r="GA26171" s="128"/>
    </row>
    <row r="26172" spans="179:183" x14ac:dyDescent="0.35">
      <c r="FW26172" s="128"/>
      <c r="FX26172" s="128"/>
      <c r="FY26172" s="129"/>
      <c r="GA26172" s="128"/>
    </row>
    <row r="26173" spans="179:183" x14ac:dyDescent="0.35">
      <c r="FW26173" s="128"/>
      <c r="FX26173" s="128"/>
      <c r="FY26173" s="129"/>
      <c r="GA26173" s="128"/>
    </row>
    <row r="26174" spans="179:183" x14ac:dyDescent="0.35">
      <c r="FW26174" s="128"/>
      <c r="FX26174" s="128"/>
      <c r="FY26174" s="129"/>
      <c r="GA26174" s="128"/>
    </row>
    <row r="26175" spans="179:183" x14ac:dyDescent="0.35">
      <c r="FW26175" s="128"/>
      <c r="FX26175" s="128"/>
      <c r="FY26175" s="129"/>
      <c r="GA26175" s="128"/>
    </row>
    <row r="26176" spans="179:183" x14ac:dyDescent="0.35">
      <c r="FW26176" s="128"/>
      <c r="FX26176" s="128"/>
      <c r="FY26176" s="129"/>
      <c r="GA26176" s="128"/>
    </row>
    <row r="26177" spans="179:183" x14ac:dyDescent="0.35">
      <c r="FW26177" s="128"/>
      <c r="FX26177" s="128"/>
      <c r="FY26177" s="129"/>
      <c r="GA26177" s="128"/>
    </row>
    <row r="26178" spans="179:183" x14ac:dyDescent="0.35">
      <c r="FW26178" s="128"/>
      <c r="FX26178" s="128"/>
      <c r="FY26178" s="129"/>
      <c r="GA26178" s="128"/>
    </row>
    <row r="26179" spans="179:183" x14ac:dyDescent="0.35">
      <c r="FW26179" s="128"/>
      <c r="FX26179" s="128"/>
      <c r="FY26179" s="129"/>
      <c r="GA26179" s="128"/>
    </row>
    <row r="26180" spans="179:183" x14ac:dyDescent="0.35">
      <c r="FW26180" s="128"/>
      <c r="FX26180" s="128"/>
      <c r="FY26180" s="129"/>
      <c r="GA26180" s="128"/>
    </row>
    <row r="26181" spans="179:183" x14ac:dyDescent="0.35">
      <c r="FW26181" s="128"/>
      <c r="FX26181" s="128"/>
      <c r="FY26181" s="129"/>
      <c r="GA26181" s="128"/>
    </row>
    <row r="26182" spans="179:183" x14ac:dyDescent="0.35">
      <c r="FW26182" s="128"/>
      <c r="FX26182" s="128"/>
      <c r="FY26182" s="129"/>
      <c r="GA26182" s="128"/>
    </row>
    <row r="26183" spans="179:183" x14ac:dyDescent="0.35">
      <c r="FW26183" s="128"/>
      <c r="FX26183" s="128"/>
      <c r="FY26183" s="129"/>
      <c r="GA26183" s="128"/>
    </row>
    <row r="26184" spans="179:183" x14ac:dyDescent="0.35">
      <c r="FW26184" s="128"/>
      <c r="FX26184" s="128"/>
      <c r="FY26184" s="129"/>
      <c r="GA26184" s="128"/>
    </row>
    <row r="26185" spans="179:183" x14ac:dyDescent="0.35">
      <c r="FW26185" s="128"/>
      <c r="FX26185" s="128"/>
      <c r="FY26185" s="129"/>
      <c r="GA26185" s="128"/>
    </row>
    <row r="26186" spans="179:183" x14ac:dyDescent="0.35">
      <c r="FW26186" s="128"/>
      <c r="FX26186" s="128"/>
      <c r="FY26186" s="129"/>
      <c r="GA26186" s="128"/>
    </row>
    <row r="26187" spans="179:183" x14ac:dyDescent="0.35">
      <c r="FW26187" s="128"/>
      <c r="FX26187" s="128"/>
      <c r="FY26187" s="129"/>
      <c r="GA26187" s="128"/>
    </row>
    <row r="26188" spans="179:183" x14ac:dyDescent="0.35">
      <c r="FW26188" s="128"/>
      <c r="FX26188" s="128"/>
      <c r="FY26188" s="129"/>
      <c r="GA26188" s="128"/>
    </row>
    <row r="26189" spans="179:183" x14ac:dyDescent="0.35">
      <c r="FW26189" s="128"/>
      <c r="FX26189" s="128"/>
      <c r="FY26189" s="129"/>
      <c r="GA26189" s="128"/>
    </row>
    <row r="26190" spans="179:183" x14ac:dyDescent="0.35">
      <c r="FW26190" s="128"/>
      <c r="FX26190" s="128"/>
      <c r="FY26190" s="129"/>
      <c r="GA26190" s="128"/>
    </row>
    <row r="26191" spans="179:183" x14ac:dyDescent="0.35">
      <c r="FW26191" s="128"/>
      <c r="FX26191" s="128"/>
      <c r="FY26191" s="129"/>
      <c r="GA26191" s="128"/>
    </row>
    <row r="26192" spans="179:183" x14ac:dyDescent="0.35">
      <c r="FW26192" s="128"/>
      <c r="FX26192" s="128"/>
      <c r="FY26192" s="129"/>
      <c r="GA26192" s="128"/>
    </row>
    <row r="26193" spans="179:183" x14ac:dyDescent="0.35">
      <c r="FW26193" s="128"/>
      <c r="FX26193" s="128"/>
      <c r="FY26193" s="129"/>
      <c r="GA26193" s="128"/>
    </row>
    <row r="26194" spans="179:183" x14ac:dyDescent="0.35">
      <c r="FW26194" s="128"/>
      <c r="FX26194" s="128"/>
      <c r="FY26194" s="129"/>
      <c r="GA26194" s="128"/>
    </row>
    <row r="26195" spans="179:183" x14ac:dyDescent="0.35">
      <c r="FW26195" s="128"/>
      <c r="FX26195" s="128"/>
      <c r="FY26195" s="129"/>
      <c r="GA26195" s="128"/>
    </row>
    <row r="26196" spans="179:183" x14ac:dyDescent="0.35">
      <c r="FW26196" s="128"/>
      <c r="FX26196" s="128"/>
      <c r="FY26196" s="129"/>
      <c r="GA26196" s="128"/>
    </row>
    <row r="26197" spans="179:183" x14ac:dyDescent="0.35">
      <c r="FW26197" s="128"/>
      <c r="FX26197" s="128"/>
      <c r="FY26197" s="129"/>
      <c r="GA26197" s="128"/>
    </row>
    <row r="26198" spans="179:183" x14ac:dyDescent="0.35">
      <c r="FW26198" s="128"/>
      <c r="FX26198" s="128"/>
      <c r="FY26198" s="129"/>
      <c r="GA26198" s="128"/>
    </row>
    <row r="26199" spans="179:183" x14ac:dyDescent="0.35">
      <c r="FW26199" s="128"/>
      <c r="FX26199" s="128"/>
      <c r="FY26199" s="129"/>
      <c r="GA26199" s="128"/>
    </row>
    <row r="26200" spans="179:183" x14ac:dyDescent="0.35">
      <c r="FW26200" s="128"/>
      <c r="FX26200" s="128"/>
      <c r="FY26200" s="129"/>
      <c r="GA26200" s="128"/>
    </row>
    <row r="26201" spans="179:183" x14ac:dyDescent="0.35">
      <c r="FW26201" s="128"/>
      <c r="FX26201" s="128"/>
      <c r="FY26201" s="129"/>
      <c r="GA26201" s="128"/>
    </row>
    <row r="26202" spans="179:183" x14ac:dyDescent="0.35">
      <c r="FW26202" s="128"/>
      <c r="FX26202" s="128"/>
      <c r="FY26202" s="129"/>
      <c r="GA26202" s="128"/>
    </row>
    <row r="26203" spans="179:183" x14ac:dyDescent="0.35">
      <c r="FW26203" s="128"/>
      <c r="FX26203" s="128"/>
      <c r="FY26203" s="129"/>
      <c r="GA26203" s="128"/>
    </row>
    <row r="26204" spans="179:183" x14ac:dyDescent="0.35">
      <c r="FW26204" s="128"/>
      <c r="FX26204" s="128"/>
      <c r="FY26204" s="129"/>
      <c r="GA26204" s="128"/>
    </row>
    <row r="26205" spans="179:183" x14ac:dyDescent="0.35">
      <c r="FW26205" s="128"/>
      <c r="FX26205" s="128"/>
      <c r="FY26205" s="129"/>
      <c r="GA26205" s="128"/>
    </row>
    <row r="26206" spans="179:183" x14ac:dyDescent="0.35">
      <c r="FW26206" s="128"/>
      <c r="FX26206" s="128"/>
      <c r="FY26206" s="129"/>
      <c r="GA26206" s="128"/>
    </row>
    <row r="26207" spans="179:183" x14ac:dyDescent="0.35">
      <c r="FW26207" s="128"/>
      <c r="FX26207" s="128"/>
      <c r="FY26207" s="129"/>
      <c r="GA26207" s="128"/>
    </row>
    <row r="26208" spans="179:183" x14ac:dyDescent="0.35">
      <c r="FW26208" s="128"/>
      <c r="FX26208" s="128"/>
      <c r="FY26208" s="129"/>
      <c r="GA26208" s="128"/>
    </row>
    <row r="26209" spans="179:183" x14ac:dyDescent="0.35">
      <c r="FW26209" s="128"/>
      <c r="FX26209" s="128"/>
      <c r="FY26209" s="129"/>
      <c r="GA26209" s="128"/>
    </row>
    <row r="26210" spans="179:183" x14ac:dyDescent="0.35">
      <c r="FW26210" s="128"/>
      <c r="FX26210" s="128"/>
      <c r="FY26210" s="129"/>
      <c r="GA26210" s="128"/>
    </row>
    <row r="26211" spans="179:183" x14ac:dyDescent="0.35">
      <c r="FW26211" s="128"/>
      <c r="FX26211" s="128"/>
      <c r="FY26211" s="129"/>
      <c r="GA26211" s="128"/>
    </row>
    <row r="26212" spans="179:183" x14ac:dyDescent="0.35">
      <c r="FW26212" s="128"/>
      <c r="FX26212" s="128"/>
      <c r="FY26212" s="129"/>
      <c r="GA26212" s="128"/>
    </row>
    <row r="26213" spans="179:183" x14ac:dyDescent="0.35">
      <c r="FW26213" s="128"/>
      <c r="FX26213" s="128"/>
      <c r="FY26213" s="129"/>
      <c r="GA26213" s="128"/>
    </row>
    <row r="26214" spans="179:183" x14ac:dyDescent="0.35">
      <c r="FW26214" s="128"/>
      <c r="FX26214" s="128"/>
      <c r="FY26214" s="129"/>
      <c r="GA26214" s="128"/>
    </row>
    <row r="26215" spans="179:183" x14ac:dyDescent="0.35">
      <c r="FW26215" s="128"/>
      <c r="FX26215" s="128"/>
      <c r="FY26215" s="129"/>
      <c r="GA26215" s="128"/>
    </row>
    <row r="26216" spans="179:183" x14ac:dyDescent="0.35">
      <c r="FW26216" s="128"/>
      <c r="FX26216" s="128"/>
      <c r="FY26216" s="129"/>
      <c r="GA26216" s="128"/>
    </row>
    <row r="26217" spans="179:183" x14ac:dyDescent="0.35">
      <c r="FW26217" s="128"/>
      <c r="FX26217" s="128"/>
      <c r="FY26217" s="129"/>
      <c r="GA26217" s="128"/>
    </row>
    <row r="26218" spans="179:183" x14ac:dyDescent="0.35">
      <c r="FW26218" s="128"/>
      <c r="FX26218" s="128"/>
      <c r="FY26218" s="129"/>
      <c r="GA26218" s="128"/>
    </row>
    <row r="26219" spans="179:183" x14ac:dyDescent="0.35">
      <c r="FW26219" s="128"/>
      <c r="FX26219" s="128"/>
      <c r="FY26219" s="129"/>
      <c r="GA26219" s="128"/>
    </row>
    <row r="26220" spans="179:183" x14ac:dyDescent="0.35">
      <c r="FW26220" s="128"/>
      <c r="FX26220" s="128"/>
      <c r="FY26220" s="129"/>
      <c r="GA26220" s="128"/>
    </row>
    <row r="26221" spans="179:183" x14ac:dyDescent="0.35">
      <c r="FW26221" s="128"/>
      <c r="FX26221" s="128"/>
      <c r="FY26221" s="129"/>
      <c r="GA26221" s="128"/>
    </row>
    <row r="26222" spans="179:183" x14ac:dyDescent="0.35">
      <c r="FW26222" s="128"/>
      <c r="FX26222" s="128"/>
      <c r="FY26222" s="129"/>
      <c r="GA26222" s="128"/>
    </row>
    <row r="26223" spans="179:183" x14ac:dyDescent="0.35">
      <c r="FW26223" s="128"/>
      <c r="FX26223" s="128"/>
      <c r="FY26223" s="129"/>
      <c r="GA26223" s="128"/>
    </row>
    <row r="26224" spans="179:183" x14ac:dyDescent="0.35">
      <c r="FW26224" s="128"/>
      <c r="FX26224" s="128"/>
      <c r="FY26224" s="129"/>
      <c r="GA26224" s="128"/>
    </row>
    <row r="26225" spans="179:183" x14ac:dyDescent="0.35">
      <c r="FW26225" s="128"/>
      <c r="FX26225" s="128"/>
      <c r="FY26225" s="129"/>
      <c r="GA26225" s="128"/>
    </row>
    <row r="26226" spans="179:183" x14ac:dyDescent="0.35">
      <c r="FW26226" s="128"/>
      <c r="FX26226" s="128"/>
      <c r="FY26226" s="129"/>
      <c r="GA26226" s="128"/>
    </row>
    <row r="26227" spans="179:183" x14ac:dyDescent="0.35">
      <c r="FW26227" s="128"/>
      <c r="FX26227" s="128"/>
      <c r="FY26227" s="129"/>
      <c r="GA26227" s="128"/>
    </row>
    <row r="26228" spans="179:183" x14ac:dyDescent="0.35">
      <c r="FW26228" s="128"/>
      <c r="FX26228" s="128"/>
      <c r="FY26228" s="129"/>
      <c r="GA26228" s="128"/>
    </row>
    <row r="26229" spans="179:183" x14ac:dyDescent="0.35">
      <c r="FW26229" s="128"/>
      <c r="FX26229" s="128"/>
      <c r="FY26229" s="129"/>
      <c r="GA26229" s="128"/>
    </row>
    <row r="26230" spans="179:183" x14ac:dyDescent="0.35">
      <c r="FW26230" s="128"/>
      <c r="FX26230" s="128"/>
      <c r="FY26230" s="129"/>
      <c r="GA26230" s="128"/>
    </row>
    <row r="26231" spans="179:183" x14ac:dyDescent="0.35">
      <c r="FW26231" s="128"/>
      <c r="FX26231" s="128"/>
      <c r="FY26231" s="129"/>
      <c r="GA26231" s="128"/>
    </row>
    <row r="26232" spans="179:183" x14ac:dyDescent="0.35">
      <c r="FW26232" s="128"/>
      <c r="FX26232" s="128"/>
      <c r="FY26232" s="129"/>
      <c r="GA26232" s="128"/>
    </row>
    <row r="26233" spans="179:183" x14ac:dyDescent="0.35">
      <c r="FW26233" s="128"/>
      <c r="FX26233" s="128"/>
      <c r="FY26233" s="129"/>
      <c r="GA26233" s="128"/>
    </row>
    <row r="26234" spans="179:183" x14ac:dyDescent="0.35">
      <c r="FW26234" s="128"/>
      <c r="FX26234" s="128"/>
      <c r="FY26234" s="129"/>
      <c r="GA26234" s="128"/>
    </row>
    <row r="26235" spans="179:183" x14ac:dyDescent="0.35">
      <c r="FW26235" s="128"/>
      <c r="FX26235" s="128"/>
      <c r="FY26235" s="129"/>
      <c r="GA26235" s="128"/>
    </row>
    <row r="26236" spans="179:183" x14ac:dyDescent="0.35">
      <c r="FW26236" s="128"/>
      <c r="FX26236" s="128"/>
      <c r="FY26236" s="129"/>
      <c r="GA26236" s="128"/>
    </row>
    <row r="26237" spans="179:183" x14ac:dyDescent="0.35">
      <c r="FW26237" s="128"/>
      <c r="FX26237" s="128"/>
      <c r="FY26237" s="129"/>
      <c r="GA26237" s="128"/>
    </row>
    <row r="26238" spans="179:183" x14ac:dyDescent="0.35">
      <c r="FW26238" s="128"/>
      <c r="FX26238" s="128"/>
      <c r="FY26238" s="129"/>
      <c r="GA26238" s="128"/>
    </row>
    <row r="26239" spans="179:183" x14ac:dyDescent="0.35">
      <c r="FW26239" s="128"/>
      <c r="FX26239" s="128"/>
      <c r="FY26239" s="129"/>
      <c r="GA26239" s="128"/>
    </row>
    <row r="26240" spans="179:183" x14ac:dyDescent="0.35">
      <c r="FW26240" s="128"/>
      <c r="FX26240" s="128"/>
      <c r="FY26240" s="129"/>
      <c r="GA26240" s="128"/>
    </row>
    <row r="26241" spans="179:183" x14ac:dyDescent="0.35">
      <c r="FW26241" s="128"/>
      <c r="FX26241" s="128"/>
      <c r="FY26241" s="129"/>
      <c r="GA26241" s="128"/>
    </row>
    <row r="26242" spans="179:183" x14ac:dyDescent="0.35">
      <c r="FW26242" s="128"/>
      <c r="FX26242" s="128"/>
      <c r="FY26242" s="129"/>
      <c r="GA26242" s="128"/>
    </row>
    <row r="26243" spans="179:183" x14ac:dyDescent="0.35">
      <c r="FW26243" s="128"/>
      <c r="FX26243" s="128"/>
      <c r="FY26243" s="129"/>
      <c r="GA26243" s="128"/>
    </row>
    <row r="26244" spans="179:183" x14ac:dyDescent="0.35">
      <c r="FW26244" s="128"/>
      <c r="FX26244" s="128"/>
      <c r="FY26244" s="129"/>
      <c r="GA26244" s="128"/>
    </row>
    <row r="26245" spans="179:183" x14ac:dyDescent="0.35">
      <c r="FW26245" s="128"/>
      <c r="FX26245" s="128"/>
      <c r="FY26245" s="129"/>
      <c r="GA26245" s="128"/>
    </row>
    <row r="26246" spans="179:183" x14ac:dyDescent="0.35">
      <c r="FW26246" s="128"/>
      <c r="FX26246" s="128"/>
      <c r="FY26246" s="129"/>
      <c r="GA26246" s="128"/>
    </row>
    <row r="26247" spans="179:183" x14ac:dyDescent="0.35">
      <c r="FW26247" s="128"/>
      <c r="FX26247" s="128"/>
      <c r="FY26247" s="129"/>
      <c r="GA26247" s="128"/>
    </row>
    <row r="26248" spans="179:183" x14ac:dyDescent="0.35">
      <c r="FW26248" s="128"/>
      <c r="FX26248" s="128"/>
      <c r="FY26248" s="129"/>
      <c r="GA26248" s="128"/>
    </row>
    <row r="26249" spans="179:183" x14ac:dyDescent="0.35">
      <c r="FW26249" s="128"/>
      <c r="FX26249" s="128"/>
      <c r="FY26249" s="129"/>
      <c r="GA26249" s="128"/>
    </row>
    <row r="26250" spans="179:183" x14ac:dyDescent="0.35">
      <c r="FW26250" s="128"/>
      <c r="FX26250" s="128"/>
      <c r="FY26250" s="129"/>
      <c r="GA26250" s="128"/>
    </row>
    <row r="26251" spans="179:183" x14ac:dyDescent="0.35">
      <c r="FW26251" s="128"/>
      <c r="FX26251" s="128"/>
      <c r="FY26251" s="129"/>
      <c r="GA26251" s="128"/>
    </row>
    <row r="26252" spans="179:183" x14ac:dyDescent="0.35">
      <c r="FW26252" s="128"/>
      <c r="FX26252" s="128"/>
      <c r="FY26252" s="129"/>
      <c r="GA26252" s="128"/>
    </row>
    <row r="26253" spans="179:183" x14ac:dyDescent="0.35">
      <c r="FW26253" s="128"/>
      <c r="FX26253" s="128"/>
      <c r="FY26253" s="129"/>
      <c r="GA26253" s="128"/>
    </row>
    <row r="26254" spans="179:183" x14ac:dyDescent="0.35">
      <c r="FW26254" s="128"/>
      <c r="FX26254" s="128"/>
      <c r="FY26254" s="129"/>
      <c r="GA26254" s="128"/>
    </row>
    <row r="26255" spans="179:183" x14ac:dyDescent="0.35">
      <c r="FW26255" s="128"/>
      <c r="FX26255" s="128"/>
      <c r="FY26255" s="129"/>
      <c r="GA26255" s="128"/>
    </row>
    <row r="26256" spans="179:183" x14ac:dyDescent="0.35">
      <c r="FW26256" s="128"/>
      <c r="FX26256" s="128"/>
      <c r="FY26256" s="129"/>
      <c r="GA26256" s="128"/>
    </row>
    <row r="26257" spans="179:183" x14ac:dyDescent="0.35">
      <c r="FW26257" s="128"/>
      <c r="FX26257" s="128"/>
      <c r="FY26257" s="129"/>
      <c r="GA26257" s="128"/>
    </row>
    <row r="26258" spans="179:183" x14ac:dyDescent="0.35">
      <c r="FW26258" s="128"/>
      <c r="FX26258" s="128"/>
      <c r="FY26258" s="129"/>
      <c r="GA26258" s="128"/>
    </row>
    <row r="26259" spans="179:183" x14ac:dyDescent="0.35">
      <c r="FW26259" s="128"/>
      <c r="FX26259" s="128"/>
      <c r="FY26259" s="129"/>
      <c r="GA26259" s="128"/>
    </row>
    <row r="26260" spans="179:183" x14ac:dyDescent="0.35">
      <c r="FW26260" s="128"/>
      <c r="FX26260" s="128"/>
      <c r="FY26260" s="129"/>
      <c r="GA26260" s="128"/>
    </row>
    <row r="26261" spans="179:183" x14ac:dyDescent="0.35">
      <c r="FW26261" s="128"/>
      <c r="FX26261" s="128"/>
      <c r="FY26261" s="129"/>
      <c r="GA26261" s="128"/>
    </row>
    <row r="26262" spans="179:183" x14ac:dyDescent="0.35">
      <c r="FW26262" s="128"/>
      <c r="FX26262" s="128"/>
      <c r="FY26262" s="129"/>
      <c r="GA26262" s="128"/>
    </row>
    <row r="26263" spans="179:183" x14ac:dyDescent="0.35">
      <c r="FW26263" s="128"/>
      <c r="FX26263" s="128"/>
      <c r="FY26263" s="129"/>
      <c r="GA26263" s="128"/>
    </row>
    <row r="26264" spans="179:183" x14ac:dyDescent="0.35">
      <c r="FW26264" s="128"/>
      <c r="FX26264" s="128"/>
      <c r="FY26264" s="129"/>
      <c r="GA26264" s="128"/>
    </row>
    <row r="26265" spans="179:183" x14ac:dyDescent="0.35">
      <c r="FW26265" s="128"/>
      <c r="FX26265" s="128"/>
      <c r="FY26265" s="129"/>
      <c r="GA26265" s="128"/>
    </row>
    <row r="26266" spans="179:183" x14ac:dyDescent="0.35">
      <c r="FW26266" s="128"/>
      <c r="FX26266" s="128"/>
      <c r="FY26266" s="129"/>
      <c r="GA26266" s="128"/>
    </row>
    <row r="26267" spans="179:183" x14ac:dyDescent="0.35">
      <c r="FW26267" s="128"/>
      <c r="FX26267" s="128"/>
      <c r="FY26267" s="129"/>
      <c r="GA26267" s="128"/>
    </row>
    <row r="26268" spans="179:183" x14ac:dyDescent="0.35">
      <c r="FW26268" s="128"/>
      <c r="FX26268" s="128"/>
      <c r="FY26268" s="129"/>
      <c r="GA26268" s="128"/>
    </row>
    <row r="26269" spans="179:183" x14ac:dyDescent="0.35">
      <c r="FW26269" s="128"/>
      <c r="FX26269" s="128"/>
      <c r="FY26269" s="129"/>
      <c r="GA26269" s="128"/>
    </row>
    <row r="26270" spans="179:183" x14ac:dyDescent="0.35">
      <c r="FW26270" s="128"/>
      <c r="FX26270" s="128"/>
      <c r="FY26270" s="129"/>
      <c r="GA26270" s="128"/>
    </row>
    <row r="26271" spans="179:183" x14ac:dyDescent="0.35">
      <c r="FW26271" s="128"/>
      <c r="FX26271" s="128"/>
      <c r="FY26271" s="129"/>
      <c r="GA26271" s="128"/>
    </row>
    <row r="26272" spans="179:183" x14ac:dyDescent="0.35">
      <c r="FW26272" s="128"/>
      <c r="FX26272" s="128"/>
      <c r="FY26272" s="129"/>
      <c r="GA26272" s="128"/>
    </row>
    <row r="26273" spans="179:183" x14ac:dyDescent="0.35">
      <c r="FW26273" s="128"/>
      <c r="FX26273" s="128"/>
      <c r="FY26273" s="129"/>
      <c r="GA26273" s="128"/>
    </row>
    <row r="26274" spans="179:183" x14ac:dyDescent="0.35">
      <c r="FW26274" s="128"/>
      <c r="FX26274" s="128"/>
      <c r="FY26274" s="129"/>
      <c r="GA26274" s="128"/>
    </row>
    <row r="26275" spans="179:183" x14ac:dyDescent="0.35">
      <c r="FW26275" s="128"/>
      <c r="FX26275" s="128"/>
      <c r="FY26275" s="129"/>
      <c r="GA26275" s="128"/>
    </row>
    <row r="26276" spans="179:183" x14ac:dyDescent="0.35">
      <c r="FW26276" s="128"/>
      <c r="FX26276" s="128"/>
      <c r="FY26276" s="129"/>
      <c r="GA26276" s="128"/>
    </row>
    <row r="26277" spans="179:183" x14ac:dyDescent="0.35">
      <c r="FW26277" s="128"/>
      <c r="FX26277" s="128"/>
      <c r="FY26277" s="129"/>
      <c r="GA26277" s="128"/>
    </row>
    <row r="26278" spans="179:183" x14ac:dyDescent="0.35">
      <c r="FW26278" s="128"/>
      <c r="FX26278" s="128"/>
      <c r="FY26278" s="129"/>
      <c r="GA26278" s="128"/>
    </row>
    <row r="26279" spans="179:183" x14ac:dyDescent="0.35">
      <c r="FW26279" s="128"/>
      <c r="FX26279" s="128"/>
      <c r="FY26279" s="129"/>
      <c r="GA26279" s="128"/>
    </row>
    <row r="26280" spans="179:183" x14ac:dyDescent="0.35">
      <c r="FW26280" s="128"/>
      <c r="FX26280" s="128"/>
      <c r="FY26280" s="129"/>
      <c r="GA26280" s="128"/>
    </row>
    <row r="26281" spans="179:183" x14ac:dyDescent="0.35">
      <c r="FW26281" s="128"/>
      <c r="FX26281" s="128"/>
      <c r="FY26281" s="129"/>
      <c r="GA26281" s="128"/>
    </row>
    <row r="26282" spans="179:183" x14ac:dyDescent="0.35">
      <c r="FW26282" s="128"/>
      <c r="FX26282" s="128"/>
      <c r="FY26282" s="129"/>
      <c r="GA26282" s="128"/>
    </row>
    <row r="26283" spans="179:183" x14ac:dyDescent="0.35">
      <c r="FW26283" s="128"/>
      <c r="FX26283" s="128"/>
      <c r="FY26283" s="129"/>
      <c r="GA26283" s="128"/>
    </row>
    <row r="26284" spans="179:183" x14ac:dyDescent="0.35">
      <c r="FW26284" s="128"/>
      <c r="FX26284" s="128"/>
      <c r="FY26284" s="129"/>
      <c r="GA26284" s="128"/>
    </row>
    <row r="26285" spans="179:183" x14ac:dyDescent="0.35">
      <c r="FW26285" s="128"/>
      <c r="FX26285" s="128"/>
      <c r="FY26285" s="129"/>
      <c r="GA26285" s="128"/>
    </row>
    <row r="26286" spans="179:183" x14ac:dyDescent="0.35">
      <c r="FW26286" s="128"/>
      <c r="FX26286" s="128"/>
      <c r="FY26286" s="129"/>
      <c r="GA26286" s="128"/>
    </row>
    <row r="26287" spans="179:183" x14ac:dyDescent="0.35">
      <c r="FW26287" s="128"/>
      <c r="FX26287" s="128"/>
      <c r="FY26287" s="129"/>
      <c r="GA26287" s="128"/>
    </row>
    <row r="26288" spans="179:183" x14ac:dyDescent="0.35">
      <c r="FW26288" s="128"/>
      <c r="FX26288" s="128"/>
      <c r="FY26288" s="129"/>
      <c r="GA26288" s="128"/>
    </row>
    <row r="26289" spans="179:183" x14ac:dyDescent="0.35">
      <c r="FW26289" s="128"/>
      <c r="FX26289" s="128"/>
      <c r="FY26289" s="129"/>
      <c r="GA26289" s="128"/>
    </row>
    <row r="26290" spans="179:183" x14ac:dyDescent="0.35">
      <c r="FW26290" s="128"/>
      <c r="FX26290" s="128"/>
      <c r="FY26290" s="129"/>
      <c r="GA26290" s="128"/>
    </row>
    <row r="26291" spans="179:183" x14ac:dyDescent="0.35">
      <c r="FW26291" s="128"/>
      <c r="FX26291" s="128"/>
      <c r="FY26291" s="129"/>
      <c r="GA26291" s="128"/>
    </row>
    <row r="26292" spans="179:183" x14ac:dyDescent="0.35">
      <c r="FW26292" s="128"/>
      <c r="FX26292" s="128"/>
      <c r="FY26292" s="129"/>
      <c r="GA26292" s="128"/>
    </row>
    <row r="26293" spans="179:183" x14ac:dyDescent="0.35">
      <c r="FW26293" s="128"/>
      <c r="FX26293" s="128"/>
      <c r="FY26293" s="129"/>
      <c r="GA26293" s="128"/>
    </row>
    <row r="26294" spans="179:183" x14ac:dyDescent="0.35">
      <c r="FW26294" s="128"/>
      <c r="FX26294" s="128"/>
      <c r="FY26294" s="129"/>
      <c r="GA26294" s="128"/>
    </row>
    <row r="26295" spans="179:183" x14ac:dyDescent="0.35">
      <c r="FW26295" s="128"/>
      <c r="FX26295" s="128"/>
      <c r="FY26295" s="129"/>
      <c r="GA26295" s="128"/>
    </row>
    <row r="26296" spans="179:183" x14ac:dyDescent="0.35">
      <c r="FW26296" s="128"/>
      <c r="FX26296" s="128"/>
      <c r="FY26296" s="129"/>
      <c r="GA26296" s="128"/>
    </row>
    <row r="26297" spans="179:183" x14ac:dyDescent="0.35">
      <c r="FW26297" s="128"/>
      <c r="FX26297" s="128"/>
      <c r="FY26297" s="129"/>
      <c r="GA26297" s="128"/>
    </row>
    <row r="26298" spans="179:183" x14ac:dyDescent="0.35">
      <c r="FW26298" s="128"/>
      <c r="FX26298" s="128"/>
      <c r="FY26298" s="129"/>
      <c r="GA26298" s="128"/>
    </row>
    <row r="26299" spans="179:183" x14ac:dyDescent="0.35">
      <c r="FW26299" s="128"/>
      <c r="FX26299" s="128"/>
      <c r="FY26299" s="129"/>
      <c r="GA26299" s="128"/>
    </row>
    <row r="26300" spans="179:183" x14ac:dyDescent="0.35">
      <c r="FW26300" s="128"/>
      <c r="FX26300" s="128"/>
      <c r="FY26300" s="129"/>
      <c r="GA26300" s="128"/>
    </row>
    <row r="26301" spans="179:183" x14ac:dyDescent="0.35">
      <c r="FW26301" s="128"/>
      <c r="FX26301" s="128"/>
      <c r="FY26301" s="129"/>
      <c r="GA26301" s="128"/>
    </row>
    <row r="26302" spans="179:183" x14ac:dyDescent="0.35">
      <c r="FW26302" s="128"/>
      <c r="FX26302" s="128"/>
      <c r="FY26302" s="129"/>
      <c r="GA26302" s="128"/>
    </row>
    <row r="26303" spans="179:183" x14ac:dyDescent="0.35">
      <c r="FW26303" s="128"/>
      <c r="FX26303" s="128"/>
      <c r="FY26303" s="129"/>
      <c r="GA26303" s="128"/>
    </row>
    <row r="26304" spans="179:183" x14ac:dyDescent="0.35">
      <c r="FW26304" s="128"/>
      <c r="FX26304" s="128"/>
      <c r="FY26304" s="129"/>
      <c r="GA26304" s="128"/>
    </row>
    <row r="26305" spans="179:183" x14ac:dyDescent="0.35">
      <c r="FW26305" s="128"/>
      <c r="FX26305" s="128"/>
      <c r="FY26305" s="129"/>
      <c r="GA26305" s="128"/>
    </row>
    <row r="26306" spans="179:183" x14ac:dyDescent="0.35">
      <c r="FW26306" s="128"/>
      <c r="FX26306" s="128"/>
      <c r="FY26306" s="129"/>
      <c r="GA26306" s="128"/>
    </row>
    <row r="26307" spans="179:183" x14ac:dyDescent="0.35">
      <c r="FW26307" s="128"/>
      <c r="FX26307" s="128"/>
      <c r="FY26307" s="129"/>
      <c r="GA26307" s="128"/>
    </row>
    <row r="26308" spans="179:183" x14ac:dyDescent="0.35">
      <c r="FW26308" s="128"/>
      <c r="FX26308" s="128"/>
      <c r="FY26308" s="129"/>
      <c r="GA26308" s="128"/>
    </row>
    <row r="26309" spans="179:183" x14ac:dyDescent="0.35">
      <c r="FW26309" s="128"/>
      <c r="FX26309" s="128"/>
      <c r="FY26309" s="129"/>
      <c r="GA26309" s="128"/>
    </row>
    <row r="26310" spans="179:183" x14ac:dyDescent="0.35">
      <c r="FW26310" s="128"/>
      <c r="FX26310" s="128"/>
      <c r="FY26310" s="129"/>
      <c r="GA26310" s="128"/>
    </row>
    <row r="26311" spans="179:183" x14ac:dyDescent="0.35">
      <c r="FW26311" s="128"/>
      <c r="FX26311" s="128"/>
      <c r="FY26311" s="129"/>
      <c r="GA26311" s="128"/>
    </row>
    <row r="26312" spans="179:183" x14ac:dyDescent="0.35">
      <c r="FW26312" s="128"/>
      <c r="FX26312" s="128"/>
      <c r="FY26312" s="129"/>
      <c r="GA26312" s="128"/>
    </row>
    <row r="26313" spans="179:183" x14ac:dyDescent="0.35">
      <c r="FW26313" s="128"/>
      <c r="FX26313" s="128"/>
      <c r="FY26313" s="129"/>
      <c r="GA26313" s="128"/>
    </row>
    <row r="26314" spans="179:183" x14ac:dyDescent="0.35">
      <c r="FW26314" s="128"/>
      <c r="FX26314" s="128"/>
      <c r="FY26314" s="129"/>
      <c r="GA26314" s="128"/>
    </row>
    <row r="26315" spans="179:183" x14ac:dyDescent="0.35">
      <c r="FW26315" s="128"/>
      <c r="FX26315" s="128"/>
      <c r="FY26315" s="129"/>
      <c r="GA26315" s="128"/>
    </row>
    <row r="26316" spans="179:183" x14ac:dyDescent="0.35">
      <c r="FW26316" s="128"/>
      <c r="FX26316" s="128"/>
      <c r="FY26316" s="129"/>
      <c r="GA26316" s="128"/>
    </row>
    <row r="26317" spans="179:183" x14ac:dyDescent="0.35">
      <c r="FW26317" s="128"/>
      <c r="FX26317" s="128"/>
      <c r="FY26317" s="129"/>
      <c r="GA26317" s="128"/>
    </row>
    <row r="26318" spans="179:183" x14ac:dyDescent="0.35">
      <c r="FW26318" s="128"/>
      <c r="FX26318" s="128"/>
      <c r="FY26318" s="129"/>
      <c r="GA26318" s="128"/>
    </row>
    <row r="26319" spans="179:183" x14ac:dyDescent="0.35">
      <c r="FW26319" s="128"/>
      <c r="FX26319" s="128"/>
      <c r="FY26319" s="129"/>
      <c r="GA26319" s="128"/>
    </row>
    <row r="26320" spans="179:183" x14ac:dyDescent="0.35">
      <c r="FW26320" s="128"/>
      <c r="FX26320" s="128"/>
      <c r="FY26320" s="129"/>
      <c r="GA26320" s="128"/>
    </row>
    <row r="26321" spans="179:183" x14ac:dyDescent="0.35">
      <c r="FW26321" s="128"/>
      <c r="FX26321" s="128"/>
      <c r="FY26321" s="129"/>
      <c r="GA26321" s="128"/>
    </row>
    <row r="26322" spans="179:183" x14ac:dyDescent="0.35">
      <c r="FW26322" s="128"/>
      <c r="FX26322" s="128"/>
      <c r="FY26322" s="129"/>
      <c r="GA26322" s="128"/>
    </row>
    <row r="26323" spans="179:183" x14ac:dyDescent="0.35">
      <c r="FW26323" s="128"/>
      <c r="FX26323" s="128"/>
      <c r="FY26323" s="129"/>
      <c r="GA26323" s="128"/>
    </row>
    <row r="26324" spans="179:183" x14ac:dyDescent="0.35">
      <c r="FW26324" s="128"/>
      <c r="FX26324" s="128"/>
      <c r="FY26324" s="129"/>
      <c r="GA26324" s="128"/>
    </row>
    <row r="26325" spans="179:183" x14ac:dyDescent="0.35">
      <c r="FW26325" s="128"/>
      <c r="FX26325" s="128"/>
      <c r="FY26325" s="129"/>
      <c r="GA26325" s="128"/>
    </row>
    <row r="26326" spans="179:183" x14ac:dyDescent="0.35">
      <c r="FW26326" s="128"/>
      <c r="FX26326" s="128"/>
      <c r="FY26326" s="129"/>
      <c r="GA26326" s="128"/>
    </row>
    <row r="26327" spans="179:183" x14ac:dyDescent="0.35">
      <c r="FW26327" s="128"/>
      <c r="FX26327" s="128"/>
      <c r="FY26327" s="129"/>
      <c r="GA26327" s="128"/>
    </row>
    <row r="26328" spans="179:183" x14ac:dyDescent="0.35">
      <c r="FW26328" s="128"/>
      <c r="FX26328" s="128"/>
      <c r="FY26328" s="129"/>
      <c r="GA26328" s="128"/>
    </row>
    <row r="26329" spans="179:183" x14ac:dyDescent="0.35">
      <c r="FW26329" s="128"/>
      <c r="FX26329" s="128"/>
      <c r="FY26329" s="129"/>
      <c r="GA26329" s="128"/>
    </row>
    <row r="26330" spans="179:183" x14ac:dyDescent="0.35">
      <c r="FW26330" s="128"/>
      <c r="FX26330" s="128"/>
      <c r="FY26330" s="129"/>
      <c r="GA26330" s="128"/>
    </row>
    <row r="26331" spans="179:183" x14ac:dyDescent="0.35">
      <c r="FW26331" s="128"/>
      <c r="FX26331" s="128"/>
      <c r="FY26331" s="129"/>
      <c r="GA26331" s="128"/>
    </row>
    <row r="26332" spans="179:183" x14ac:dyDescent="0.35">
      <c r="FW26332" s="128"/>
      <c r="FX26332" s="128"/>
      <c r="FY26332" s="129"/>
      <c r="GA26332" s="128"/>
    </row>
    <row r="26333" spans="179:183" x14ac:dyDescent="0.35">
      <c r="FW26333" s="128"/>
      <c r="FX26333" s="128"/>
      <c r="FY26333" s="129"/>
      <c r="GA26333" s="128"/>
    </row>
    <row r="26334" spans="179:183" x14ac:dyDescent="0.35">
      <c r="FW26334" s="128"/>
      <c r="FX26334" s="128"/>
      <c r="FY26334" s="129"/>
      <c r="GA26334" s="128"/>
    </row>
    <row r="26335" spans="179:183" x14ac:dyDescent="0.35">
      <c r="FW26335" s="128"/>
      <c r="FX26335" s="128"/>
      <c r="FY26335" s="129"/>
      <c r="GA26335" s="128"/>
    </row>
    <row r="26336" spans="179:183" x14ac:dyDescent="0.35">
      <c r="FW26336" s="128"/>
      <c r="FX26336" s="128"/>
      <c r="FY26336" s="129"/>
      <c r="GA26336" s="128"/>
    </row>
    <row r="26337" spans="179:183" x14ac:dyDescent="0.35">
      <c r="FW26337" s="128"/>
      <c r="FX26337" s="128"/>
      <c r="FY26337" s="129"/>
      <c r="GA26337" s="128"/>
    </row>
    <row r="26338" spans="179:183" x14ac:dyDescent="0.35">
      <c r="FW26338" s="128"/>
      <c r="FX26338" s="128"/>
      <c r="FY26338" s="129"/>
      <c r="GA26338" s="128"/>
    </row>
    <row r="26339" spans="179:183" x14ac:dyDescent="0.35">
      <c r="FW26339" s="128"/>
      <c r="FX26339" s="128"/>
      <c r="FY26339" s="129"/>
      <c r="GA26339" s="128"/>
    </row>
    <row r="26340" spans="179:183" x14ac:dyDescent="0.35">
      <c r="FW26340" s="128"/>
      <c r="FX26340" s="128"/>
      <c r="FY26340" s="129"/>
      <c r="GA26340" s="128"/>
    </row>
    <row r="26341" spans="179:183" x14ac:dyDescent="0.35">
      <c r="FW26341" s="128"/>
      <c r="FX26341" s="128"/>
      <c r="FY26341" s="129"/>
      <c r="GA26341" s="128"/>
    </row>
    <row r="26342" spans="179:183" x14ac:dyDescent="0.35">
      <c r="FW26342" s="128"/>
      <c r="FX26342" s="128"/>
      <c r="FY26342" s="129"/>
      <c r="GA26342" s="128"/>
    </row>
    <row r="26343" spans="179:183" x14ac:dyDescent="0.35">
      <c r="FW26343" s="128"/>
      <c r="FX26343" s="128"/>
      <c r="FY26343" s="129"/>
      <c r="GA26343" s="128"/>
    </row>
    <row r="26344" spans="179:183" x14ac:dyDescent="0.35">
      <c r="FW26344" s="128"/>
      <c r="FX26344" s="128"/>
      <c r="FY26344" s="129"/>
      <c r="GA26344" s="128"/>
    </row>
    <row r="26345" spans="179:183" x14ac:dyDescent="0.35">
      <c r="FW26345" s="128"/>
      <c r="FX26345" s="128"/>
      <c r="FY26345" s="129"/>
      <c r="GA26345" s="128"/>
    </row>
    <row r="26346" spans="179:183" x14ac:dyDescent="0.35">
      <c r="FW26346" s="128"/>
      <c r="FX26346" s="128"/>
      <c r="FY26346" s="129"/>
      <c r="GA26346" s="128"/>
    </row>
    <row r="26347" spans="179:183" x14ac:dyDescent="0.35">
      <c r="FW26347" s="128"/>
      <c r="FX26347" s="128"/>
      <c r="FY26347" s="129"/>
      <c r="GA26347" s="128"/>
    </row>
    <row r="26348" spans="179:183" x14ac:dyDescent="0.35">
      <c r="FW26348" s="128"/>
      <c r="FX26348" s="128"/>
      <c r="FY26348" s="129"/>
      <c r="GA26348" s="128"/>
    </row>
    <row r="26349" spans="179:183" x14ac:dyDescent="0.35">
      <c r="FW26349" s="128"/>
      <c r="FX26349" s="128"/>
      <c r="FY26349" s="129"/>
      <c r="GA26349" s="128"/>
    </row>
    <row r="26350" spans="179:183" x14ac:dyDescent="0.35">
      <c r="FW26350" s="128"/>
      <c r="FX26350" s="128"/>
      <c r="FY26350" s="129"/>
      <c r="GA26350" s="128"/>
    </row>
    <row r="26351" spans="179:183" x14ac:dyDescent="0.35">
      <c r="FW26351" s="128"/>
      <c r="FX26351" s="128"/>
      <c r="FY26351" s="129"/>
      <c r="GA26351" s="128"/>
    </row>
    <row r="26352" spans="179:183" x14ac:dyDescent="0.35">
      <c r="FW26352" s="128"/>
      <c r="FX26352" s="128"/>
      <c r="FY26352" s="129"/>
      <c r="GA26352" s="128"/>
    </row>
    <row r="26353" spans="179:183" x14ac:dyDescent="0.35">
      <c r="FW26353" s="128"/>
      <c r="FX26353" s="128"/>
      <c r="FY26353" s="129"/>
      <c r="GA26353" s="128"/>
    </row>
    <row r="26354" spans="179:183" x14ac:dyDescent="0.35">
      <c r="FW26354" s="128"/>
      <c r="FX26354" s="128"/>
      <c r="FY26354" s="129"/>
      <c r="GA26354" s="128"/>
    </row>
    <row r="26355" spans="179:183" x14ac:dyDescent="0.35">
      <c r="FW26355" s="128"/>
      <c r="FX26355" s="128"/>
      <c r="FY26355" s="129"/>
      <c r="GA26355" s="128"/>
    </row>
    <row r="26356" spans="179:183" x14ac:dyDescent="0.35">
      <c r="FW26356" s="128"/>
      <c r="FX26356" s="128"/>
      <c r="FY26356" s="129"/>
      <c r="GA26356" s="128"/>
    </row>
    <row r="26357" spans="179:183" x14ac:dyDescent="0.35">
      <c r="FW26357" s="128"/>
      <c r="FX26357" s="128"/>
      <c r="FY26357" s="129"/>
      <c r="GA26357" s="128"/>
    </row>
    <row r="26358" spans="179:183" x14ac:dyDescent="0.35">
      <c r="FW26358" s="128"/>
      <c r="FX26358" s="128"/>
      <c r="FY26358" s="129"/>
      <c r="GA26358" s="128"/>
    </row>
    <row r="26359" spans="179:183" x14ac:dyDescent="0.35">
      <c r="FW26359" s="128"/>
      <c r="FX26359" s="128"/>
      <c r="FY26359" s="129"/>
      <c r="GA26359" s="128"/>
    </row>
    <row r="26360" spans="179:183" x14ac:dyDescent="0.35">
      <c r="FW26360" s="128"/>
      <c r="FX26360" s="128"/>
      <c r="FY26360" s="129"/>
      <c r="GA26360" s="128"/>
    </row>
    <row r="26361" spans="179:183" x14ac:dyDescent="0.35">
      <c r="FW26361" s="128"/>
      <c r="FX26361" s="128"/>
      <c r="FY26361" s="129"/>
      <c r="GA26361" s="128"/>
    </row>
    <row r="26362" spans="179:183" x14ac:dyDescent="0.35">
      <c r="FW26362" s="128"/>
      <c r="FX26362" s="128"/>
      <c r="FY26362" s="129"/>
      <c r="GA26362" s="128"/>
    </row>
    <row r="26363" spans="179:183" x14ac:dyDescent="0.35">
      <c r="FW26363" s="128"/>
      <c r="FX26363" s="128"/>
      <c r="FY26363" s="129"/>
      <c r="GA26363" s="128"/>
    </row>
    <row r="26364" spans="179:183" x14ac:dyDescent="0.35">
      <c r="FW26364" s="128"/>
      <c r="FX26364" s="128"/>
      <c r="FY26364" s="129"/>
      <c r="GA26364" s="128"/>
    </row>
    <row r="26365" spans="179:183" x14ac:dyDescent="0.35">
      <c r="FW26365" s="128"/>
      <c r="FX26365" s="128"/>
      <c r="FY26365" s="129"/>
      <c r="GA26365" s="128"/>
    </row>
    <row r="26366" spans="179:183" x14ac:dyDescent="0.35">
      <c r="FW26366" s="128"/>
      <c r="FX26366" s="128"/>
      <c r="FY26366" s="129"/>
      <c r="GA26366" s="128"/>
    </row>
    <row r="26367" spans="179:183" x14ac:dyDescent="0.35">
      <c r="FW26367" s="128"/>
      <c r="FX26367" s="128"/>
      <c r="FY26367" s="129"/>
      <c r="GA26367" s="128"/>
    </row>
    <row r="26368" spans="179:183" x14ac:dyDescent="0.35">
      <c r="FW26368" s="128"/>
      <c r="FX26368" s="128"/>
      <c r="FY26368" s="129"/>
      <c r="GA26368" s="128"/>
    </row>
    <row r="26369" spans="179:183" x14ac:dyDescent="0.35">
      <c r="FW26369" s="128"/>
      <c r="FX26369" s="128"/>
      <c r="FY26369" s="129"/>
      <c r="GA26369" s="128"/>
    </row>
    <row r="26370" spans="179:183" x14ac:dyDescent="0.35">
      <c r="FW26370" s="128"/>
      <c r="FX26370" s="128"/>
      <c r="FY26370" s="129"/>
      <c r="GA26370" s="128"/>
    </row>
    <row r="26371" spans="179:183" x14ac:dyDescent="0.35">
      <c r="FW26371" s="128"/>
      <c r="FX26371" s="128"/>
      <c r="FY26371" s="129"/>
      <c r="GA26371" s="128"/>
    </row>
    <row r="26372" spans="179:183" x14ac:dyDescent="0.35">
      <c r="FW26372" s="128"/>
      <c r="FX26372" s="128"/>
      <c r="FY26372" s="129"/>
      <c r="GA26372" s="128"/>
    </row>
    <row r="26373" spans="179:183" x14ac:dyDescent="0.35">
      <c r="FW26373" s="128"/>
      <c r="FX26373" s="128"/>
      <c r="FY26373" s="129"/>
      <c r="GA26373" s="128"/>
    </row>
    <row r="26374" spans="179:183" x14ac:dyDescent="0.35">
      <c r="FW26374" s="128"/>
      <c r="FX26374" s="128"/>
      <c r="FY26374" s="129"/>
      <c r="GA26374" s="128"/>
    </row>
    <row r="26375" spans="179:183" x14ac:dyDescent="0.35">
      <c r="FW26375" s="128"/>
      <c r="FX26375" s="128"/>
      <c r="FY26375" s="129"/>
      <c r="GA26375" s="128"/>
    </row>
    <row r="26376" spans="179:183" x14ac:dyDescent="0.35">
      <c r="FW26376" s="128"/>
      <c r="FX26376" s="128"/>
      <c r="FY26376" s="129"/>
      <c r="GA26376" s="128"/>
    </row>
    <row r="26377" spans="179:183" x14ac:dyDescent="0.35">
      <c r="FW26377" s="128"/>
      <c r="FX26377" s="128"/>
      <c r="FY26377" s="129"/>
      <c r="GA26377" s="128"/>
    </row>
    <row r="26378" spans="179:183" x14ac:dyDescent="0.35">
      <c r="FW26378" s="128"/>
      <c r="FX26378" s="128"/>
      <c r="FY26378" s="129"/>
      <c r="GA26378" s="128"/>
    </row>
    <row r="26379" spans="179:183" x14ac:dyDescent="0.35">
      <c r="FW26379" s="128"/>
      <c r="FX26379" s="128"/>
      <c r="FY26379" s="129"/>
      <c r="GA26379" s="128"/>
    </row>
    <row r="26380" spans="179:183" x14ac:dyDescent="0.35">
      <c r="FW26380" s="128"/>
      <c r="FX26380" s="128"/>
      <c r="FY26380" s="129"/>
      <c r="GA26380" s="128"/>
    </row>
    <row r="26381" spans="179:183" x14ac:dyDescent="0.35">
      <c r="FW26381" s="128"/>
      <c r="FX26381" s="128"/>
      <c r="FY26381" s="129"/>
      <c r="GA26381" s="128"/>
    </row>
    <row r="26382" spans="179:183" x14ac:dyDescent="0.35">
      <c r="FW26382" s="128"/>
      <c r="FX26382" s="128"/>
      <c r="FY26382" s="129"/>
      <c r="GA26382" s="128"/>
    </row>
    <row r="26383" spans="179:183" x14ac:dyDescent="0.35">
      <c r="FW26383" s="128"/>
      <c r="FX26383" s="128"/>
      <c r="FY26383" s="129"/>
      <c r="GA26383" s="128"/>
    </row>
    <row r="26384" spans="179:183" x14ac:dyDescent="0.35">
      <c r="FW26384" s="128"/>
      <c r="FX26384" s="128"/>
      <c r="FY26384" s="129"/>
      <c r="GA26384" s="128"/>
    </row>
    <row r="26385" spans="179:183" x14ac:dyDescent="0.35">
      <c r="FW26385" s="128"/>
      <c r="FX26385" s="128"/>
      <c r="FY26385" s="129"/>
      <c r="GA26385" s="128"/>
    </row>
    <row r="26386" spans="179:183" x14ac:dyDescent="0.35">
      <c r="FW26386" s="128"/>
      <c r="FX26386" s="128"/>
      <c r="FY26386" s="129"/>
      <c r="GA26386" s="128"/>
    </row>
    <row r="26387" spans="179:183" x14ac:dyDescent="0.35">
      <c r="FW26387" s="128"/>
      <c r="FX26387" s="128"/>
      <c r="FY26387" s="129"/>
      <c r="GA26387" s="128"/>
    </row>
    <row r="26388" spans="179:183" x14ac:dyDescent="0.35">
      <c r="FW26388" s="128"/>
      <c r="FX26388" s="128"/>
      <c r="FY26388" s="129"/>
      <c r="GA26388" s="128"/>
    </row>
    <row r="26389" spans="179:183" x14ac:dyDescent="0.35">
      <c r="FW26389" s="128"/>
      <c r="FX26389" s="128"/>
      <c r="FY26389" s="129"/>
      <c r="GA26389" s="128"/>
    </row>
    <row r="26390" spans="179:183" x14ac:dyDescent="0.35">
      <c r="FW26390" s="128"/>
      <c r="FX26390" s="128"/>
      <c r="FY26390" s="129"/>
      <c r="GA26390" s="128"/>
    </row>
    <row r="26391" spans="179:183" x14ac:dyDescent="0.35">
      <c r="FW26391" s="128"/>
      <c r="FX26391" s="128"/>
      <c r="FY26391" s="129"/>
      <c r="GA26391" s="128"/>
    </row>
    <row r="26392" spans="179:183" x14ac:dyDescent="0.35">
      <c r="FW26392" s="128"/>
      <c r="FX26392" s="128"/>
      <c r="FY26392" s="129"/>
      <c r="GA26392" s="128"/>
    </row>
    <row r="26393" spans="179:183" x14ac:dyDescent="0.35">
      <c r="FW26393" s="128"/>
      <c r="FX26393" s="128"/>
      <c r="FY26393" s="129"/>
      <c r="GA26393" s="128"/>
    </row>
    <row r="26394" spans="179:183" x14ac:dyDescent="0.35">
      <c r="FW26394" s="128"/>
      <c r="FX26394" s="128"/>
      <c r="FY26394" s="129"/>
      <c r="GA26394" s="128"/>
    </row>
    <row r="26395" spans="179:183" x14ac:dyDescent="0.35">
      <c r="FW26395" s="128"/>
      <c r="FX26395" s="128"/>
      <c r="FY26395" s="129"/>
      <c r="GA26395" s="128"/>
    </row>
    <row r="26396" spans="179:183" x14ac:dyDescent="0.35">
      <c r="FW26396" s="128"/>
      <c r="FX26396" s="128"/>
      <c r="FY26396" s="129"/>
      <c r="GA26396" s="128"/>
    </row>
    <row r="26397" spans="179:183" x14ac:dyDescent="0.35">
      <c r="FW26397" s="128"/>
      <c r="FX26397" s="128"/>
      <c r="FY26397" s="129"/>
      <c r="GA26397" s="128"/>
    </row>
    <row r="26398" spans="179:183" x14ac:dyDescent="0.35">
      <c r="FW26398" s="128"/>
      <c r="FX26398" s="128"/>
      <c r="FY26398" s="129"/>
      <c r="GA26398" s="128"/>
    </row>
    <row r="26399" spans="179:183" x14ac:dyDescent="0.35">
      <c r="FW26399" s="128"/>
      <c r="FX26399" s="128"/>
      <c r="FY26399" s="129"/>
      <c r="GA26399" s="128"/>
    </row>
    <row r="26400" spans="179:183" x14ac:dyDescent="0.35">
      <c r="FW26400" s="128"/>
      <c r="FX26400" s="128"/>
      <c r="FY26400" s="129"/>
      <c r="GA26400" s="128"/>
    </row>
    <row r="26401" spans="179:183" x14ac:dyDescent="0.35">
      <c r="FW26401" s="128"/>
      <c r="FX26401" s="128"/>
      <c r="FY26401" s="129"/>
      <c r="GA26401" s="128"/>
    </row>
    <row r="26402" spans="179:183" x14ac:dyDescent="0.35">
      <c r="FW26402" s="128"/>
      <c r="FX26402" s="128"/>
      <c r="FY26402" s="129"/>
      <c r="GA26402" s="128"/>
    </row>
    <row r="26403" spans="179:183" x14ac:dyDescent="0.35">
      <c r="FW26403" s="128"/>
      <c r="FX26403" s="128"/>
      <c r="FY26403" s="129"/>
      <c r="GA26403" s="128"/>
    </row>
    <row r="26404" spans="179:183" x14ac:dyDescent="0.35">
      <c r="FW26404" s="128"/>
      <c r="FX26404" s="128"/>
      <c r="FY26404" s="129"/>
      <c r="GA26404" s="128"/>
    </row>
    <row r="26405" spans="179:183" x14ac:dyDescent="0.35">
      <c r="FW26405" s="128"/>
      <c r="FX26405" s="128"/>
      <c r="FY26405" s="129"/>
      <c r="GA26405" s="128"/>
    </row>
    <row r="26406" spans="179:183" x14ac:dyDescent="0.35">
      <c r="FW26406" s="128"/>
      <c r="FX26406" s="128"/>
      <c r="FY26406" s="129"/>
      <c r="GA26406" s="128"/>
    </row>
    <row r="26407" spans="179:183" x14ac:dyDescent="0.35">
      <c r="FW26407" s="128"/>
      <c r="FX26407" s="128"/>
      <c r="FY26407" s="129"/>
      <c r="GA26407" s="128"/>
    </row>
    <row r="26408" spans="179:183" x14ac:dyDescent="0.35">
      <c r="FW26408" s="128"/>
      <c r="FX26408" s="128"/>
      <c r="FY26408" s="129"/>
      <c r="GA26408" s="128"/>
    </row>
    <row r="26409" spans="179:183" x14ac:dyDescent="0.35">
      <c r="FW26409" s="128"/>
      <c r="FX26409" s="128"/>
      <c r="FY26409" s="129"/>
      <c r="GA26409" s="128"/>
    </row>
    <row r="26410" spans="179:183" x14ac:dyDescent="0.35">
      <c r="FW26410" s="128"/>
      <c r="FX26410" s="128"/>
      <c r="FY26410" s="129"/>
      <c r="GA26410" s="128"/>
    </row>
    <row r="26411" spans="179:183" x14ac:dyDescent="0.35">
      <c r="FW26411" s="128"/>
      <c r="FX26411" s="128"/>
      <c r="FY26411" s="129"/>
      <c r="GA26411" s="128"/>
    </row>
    <row r="26412" spans="179:183" x14ac:dyDescent="0.35">
      <c r="FW26412" s="128"/>
      <c r="FX26412" s="128"/>
      <c r="FY26412" s="129"/>
      <c r="GA26412" s="128"/>
    </row>
    <row r="26413" spans="179:183" x14ac:dyDescent="0.35">
      <c r="FW26413" s="128"/>
      <c r="FX26413" s="128"/>
      <c r="FY26413" s="129"/>
      <c r="GA26413" s="128"/>
    </row>
    <row r="26414" spans="179:183" x14ac:dyDescent="0.35">
      <c r="FW26414" s="128"/>
      <c r="FX26414" s="128"/>
      <c r="FY26414" s="129"/>
      <c r="GA26414" s="128"/>
    </row>
    <row r="26415" spans="179:183" x14ac:dyDescent="0.35">
      <c r="FW26415" s="128"/>
      <c r="FX26415" s="128"/>
      <c r="FY26415" s="129"/>
      <c r="GA26415" s="128"/>
    </row>
    <row r="26416" spans="179:183" x14ac:dyDescent="0.35">
      <c r="FW26416" s="128"/>
      <c r="FX26416" s="128"/>
      <c r="FY26416" s="129"/>
      <c r="GA26416" s="128"/>
    </row>
    <row r="26417" spans="179:183" x14ac:dyDescent="0.35">
      <c r="FW26417" s="128"/>
      <c r="FX26417" s="128"/>
      <c r="FY26417" s="129"/>
      <c r="GA26417" s="128"/>
    </row>
    <row r="26418" spans="179:183" x14ac:dyDescent="0.35">
      <c r="FW26418" s="128"/>
      <c r="FX26418" s="128"/>
      <c r="FY26418" s="129"/>
      <c r="GA26418" s="128"/>
    </row>
    <row r="26419" spans="179:183" x14ac:dyDescent="0.35">
      <c r="FW26419" s="128"/>
      <c r="FX26419" s="128"/>
      <c r="FY26419" s="129"/>
      <c r="GA26419" s="128"/>
    </row>
    <row r="26420" spans="179:183" x14ac:dyDescent="0.35">
      <c r="FW26420" s="128"/>
      <c r="FX26420" s="128"/>
      <c r="FY26420" s="129"/>
      <c r="GA26420" s="128"/>
    </row>
    <row r="26421" spans="179:183" x14ac:dyDescent="0.35">
      <c r="FW26421" s="128"/>
      <c r="FX26421" s="128"/>
      <c r="FY26421" s="129"/>
      <c r="GA26421" s="128"/>
    </row>
    <row r="26422" spans="179:183" x14ac:dyDescent="0.35">
      <c r="FW26422" s="128"/>
      <c r="FX26422" s="128"/>
      <c r="FY26422" s="129"/>
      <c r="GA26422" s="128"/>
    </row>
    <row r="26423" spans="179:183" x14ac:dyDescent="0.35">
      <c r="FW26423" s="128"/>
      <c r="FX26423" s="128"/>
      <c r="FY26423" s="129"/>
      <c r="GA26423" s="128"/>
    </row>
    <row r="26424" spans="179:183" x14ac:dyDescent="0.35">
      <c r="FW26424" s="128"/>
      <c r="FX26424" s="128"/>
      <c r="FY26424" s="129"/>
      <c r="GA26424" s="128"/>
    </row>
    <row r="26425" spans="179:183" x14ac:dyDescent="0.35">
      <c r="FW26425" s="128"/>
      <c r="FX26425" s="128"/>
      <c r="FY26425" s="129"/>
      <c r="GA26425" s="128"/>
    </row>
    <row r="26426" spans="179:183" x14ac:dyDescent="0.35">
      <c r="FW26426" s="128"/>
      <c r="FX26426" s="128"/>
      <c r="FY26426" s="129"/>
      <c r="GA26426" s="128"/>
    </row>
    <row r="26427" spans="179:183" x14ac:dyDescent="0.35">
      <c r="FW26427" s="128"/>
      <c r="FX26427" s="128"/>
      <c r="FY26427" s="129"/>
      <c r="GA26427" s="128"/>
    </row>
    <row r="26428" spans="179:183" x14ac:dyDescent="0.35">
      <c r="FW26428" s="128"/>
      <c r="FX26428" s="128"/>
      <c r="FY26428" s="129"/>
      <c r="GA26428" s="128"/>
    </row>
    <row r="26429" spans="179:183" x14ac:dyDescent="0.35">
      <c r="FW26429" s="128"/>
      <c r="FX26429" s="128"/>
      <c r="FY26429" s="129"/>
      <c r="GA26429" s="128"/>
    </row>
    <row r="26430" spans="179:183" x14ac:dyDescent="0.35">
      <c r="FW26430" s="128"/>
      <c r="FX26430" s="128"/>
      <c r="FY26430" s="129"/>
      <c r="GA26430" s="128"/>
    </row>
    <row r="26431" spans="179:183" x14ac:dyDescent="0.35">
      <c r="FW26431" s="128"/>
      <c r="FX26431" s="128"/>
      <c r="FY26431" s="129"/>
      <c r="GA26431" s="128"/>
    </row>
    <row r="26432" spans="179:183" x14ac:dyDescent="0.35">
      <c r="FW26432" s="128"/>
      <c r="FX26432" s="128"/>
      <c r="FY26432" s="129"/>
      <c r="GA26432" s="128"/>
    </row>
    <row r="26433" spans="179:183" x14ac:dyDescent="0.35">
      <c r="FW26433" s="128"/>
      <c r="FX26433" s="128"/>
      <c r="FY26433" s="129"/>
      <c r="GA26433" s="128"/>
    </row>
    <row r="26434" spans="179:183" x14ac:dyDescent="0.35">
      <c r="FW26434" s="128"/>
      <c r="FX26434" s="128"/>
      <c r="FY26434" s="129"/>
      <c r="GA26434" s="128"/>
    </row>
    <row r="26435" spans="179:183" x14ac:dyDescent="0.35">
      <c r="FW26435" s="128"/>
      <c r="FX26435" s="128"/>
      <c r="FY26435" s="129"/>
      <c r="GA26435" s="128"/>
    </row>
    <row r="26436" spans="179:183" x14ac:dyDescent="0.35">
      <c r="FW26436" s="128"/>
      <c r="FX26436" s="128"/>
      <c r="FY26436" s="129"/>
      <c r="GA26436" s="128"/>
    </row>
    <row r="26437" spans="179:183" x14ac:dyDescent="0.35">
      <c r="FW26437" s="128"/>
      <c r="FX26437" s="128"/>
      <c r="FY26437" s="129"/>
      <c r="GA26437" s="128"/>
    </row>
    <row r="26438" spans="179:183" x14ac:dyDescent="0.35">
      <c r="FW26438" s="128"/>
      <c r="FX26438" s="128"/>
      <c r="FY26438" s="129"/>
      <c r="GA26438" s="128"/>
    </row>
    <row r="26439" spans="179:183" x14ac:dyDescent="0.35">
      <c r="FW26439" s="128"/>
      <c r="FX26439" s="128"/>
      <c r="FY26439" s="129"/>
      <c r="GA26439" s="128"/>
    </row>
    <row r="26440" spans="179:183" x14ac:dyDescent="0.35">
      <c r="FW26440" s="128"/>
      <c r="FX26440" s="128"/>
      <c r="FY26440" s="129"/>
      <c r="GA26440" s="128"/>
    </row>
    <row r="26441" spans="179:183" x14ac:dyDescent="0.35">
      <c r="FW26441" s="128"/>
      <c r="FX26441" s="128"/>
      <c r="FY26441" s="129"/>
      <c r="GA26441" s="128"/>
    </row>
    <row r="26442" spans="179:183" x14ac:dyDescent="0.35">
      <c r="FW26442" s="128"/>
      <c r="FX26442" s="128"/>
      <c r="FY26442" s="129"/>
      <c r="GA26442" s="128"/>
    </row>
    <row r="26443" spans="179:183" x14ac:dyDescent="0.35">
      <c r="FW26443" s="128"/>
      <c r="FX26443" s="128"/>
      <c r="FY26443" s="129"/>
      <c r="GA26443" s="128"/>
    </row>
    <row r="26444" spans="179:183" x14ac:dyDescent="0.35">
      <c r="FW26444" s="128"/>
      <c r="FX26444" s="128"/>
      <c r="FY26444" s="129"/>
      <c r="GA26444" s="128"/>
    </row>
    <row r="26445" spans="179:183" x14ac:dyDescent="0.35">
      <c r="FW26445" s="128"/>
      <c r="FX26445" s="128"/>
      <c r="FY26445" s="129"/>
      <c r="GA26445" s="128"/>
    </row>
    <row r="26446" spans="179:183" x14ac:dyDescent="0.35">
      <c r="FW26446" s="128"/>
      <c r="FX26446" s="128"/>
      <c r="FY26446" s="129"/>
      <c r="GA26446" s="128"/>
    </row>
    <row r="26447" spans="179:183" x14ac:dyDescent="0.35">
      <c r="FW26447" s="128"/>
      <c r="FX26447" s="128"/>
      <c r="FY26447" s="129"/>
      <c r="GA26447" s="128"/>
    </row>
    <row r="26448" spans="179:183" x14ac:dyDescent="0.35">
      <c r="FW26448" s="128"/>
      <c r="FX26448" s="128"/>
      <c r="FY26448" s="129"/>
      <c r="GA26448" s="128"/>
    </row>
    <row r="26449" spans="179:183" x14ac:dyDescent="0.35">
      <c r="FW26449" s="128"/>
      <c r="FX26449" s="128"/>
      <c r="FY26449" s="129"/>
      <c r="GA26449" s="128"/>
    </row>
    <row r="26450" spans="179:183" x14ac:dyDescent="0.35">
      <c r="FW26450" s="128"/>
      <c r="FX26450" s="128"/>
      <c r="FY26450" s="129"/>
      <c r="GA26450" s="128"/>
    </row>
    <row r="26451" spans="179:183" x14ac:dyDescent="0.35">
      <c r="FW26451" s="128"/>
      <c r="FX26451" s="128"/>
      <c r="FY26451" s="129"/>
      <c r="GA26451" s="128"/>
    </row>
    <row r="26452" spans="179:183" x14ac:dyDescent="0.35">
      <c r="FW26452" s="128"/>
      <c r="FX26452" s="128"/>
      <c r="FY26452" s="129"/>
      <c r="GA26452" s="128"/>
    </row>
    <row r="26453" spans="179:183" x14ac:dyDescent="0.35">
      <c r="FW26453" s="128"/>
      <c r="FX26453" s="128"/>
      <c r="FY26453" s="129"/>
      <c r="GA26453" s="128"/>
    </row>
    <row r="26454" spans="179:183" x14ac:dyDescent="0.35">
      <c r="FW26454" s="128"/>
      <c r="FX26454" s="128"/>
      <c r="FY26454" s="129"/>
      <c r="GA26454" s="128"/>
    </row>
    <row r="26455" spans="179:183" x14ac:dyDescent="0.35">
      <c r="FW26455" s="128"/>
      <c r="FX26455" s="128"/>
      <c r="FY26455" s="129"/>
      <c r="GA26455" s="128"/>
    </row>
    <row r="26456" spans="179:183" x14ac:dyDescent="0.35">
      <c r="FW26456" s="128"/>
      <c r="FX26456" s="128"/>
      <c r="FY26456" s="129"/>
      <c r="GA26456" s="128"/>
    </row>
    <row r="26457" spans="179:183" x14ac:dyDescent="0.35">
      <c r="FW26457" s="128"/>
      <c r="FX26457" s="128"/>
      <c r="FY26457" s="129"/>
      <c r="GA26457" s="128"/>
    </row>
    <row r="26458" spans="179:183" x14ac:dyDescent="0.35">
      <c r="FW26458" s="128"/>
      <c r="FX26458" s="128"/>
      <c r="FY26458" s="129"/>
      <c r="GA26458" s="128"/>
    </row>
    <row r="26459" spans="179:183" x14ac:dyDescent="0.35">
      <c r="FW26459" s="128"/>
      <c r="FX26459" s="128"/>
      <c r="FY26459" s="129"/>
      <c r="GA26459" s="128"/>
    </row>
    <row r="26460" spans="179:183" x14ac:dyDescent="0.35">
      <c r="FW26460" s="128"/>
      <c r="FX26460" s="128"/>
      <c r="FY26460" s="129"/>
      <c r="GA26460" s="128"/>
    </row>
    <row r="26461" spans="179:183" x14ac:dyDescent="0.35">
      <c r="FW26461" s="128"/>
      <c r="FX26461" s="128"/>
      <c r="FY26461" s="129"/>
      <c r="GA26461" s="128"/>
    </row>
    <row r="26462" spans="179:183" x14ac:dyDescent="0.35">
      <c r="FW26462" s="128"/>
      <c r="FX26462" s="128"/>
      <c r="FY26462" s="129"/>
      <c r="GA26462" s="128"/>
    </row>
    <row r="26463" spans="179:183" x14ac:dyDescent="0.35">
      <c r="FW26463" s="128"/>
      <c r="FX26463" s="128"/>
      <c r="FY26463" s="129"/>
      <c r="GA26463" s="128"/>
    </row>
    <row r="26464" spans="179:183" x14ac:dyDescent="0.35">
      <c r="FW26464" s="128"/>
      <c r="FX26464" s="128"/>
      <c r="FY26464" s="129"/>
      <c r="GA26464" s="128"/>
    </row>
    <row r="26465" spans="179:183" x14ac:dyDescent="0.35">
      <c r="FW26465" s="128"/>
      <c r="FX26465" s="128"/>
      <c r="FY26465" s="129"/>
      <c r="GA26465" s="128"/>
    </row>
    <row r="26466" spans="179:183" x14ac:dyDescent="0.35">
      <c r="FW26466" s="128"/>
      <c r="FX26466" s="128"/>
      <c r="FY26466" s="129"/>
      <c r="GA26466" s="128"/>
    </row>
    <row r="26467" spans="179:183" x14ac:dyDescent="0.35">
      <c r="FW26467" s="128"/>
      <c r="FX26467" s="128"/>
      <c r="FY26467" s="129"/>
      <c r="GA26467" s="128"/>
    </row>
    <row r="26468" spans="179:183" x14ac:dyDescent="0.35">
      <c r="FW26468" s="128"/>
      <c r="FX26468" s="128"/>
      <c r="FY26468" s="129"/>
      <c r="GA26468" s="128"/>
    </row>
    <row r="26469" spans="179:183" x14ac:dyDescent="0.35">
      <c r="FW26469" s="128"/>
      <c r="FX26469" s="128"/>
      <c r="FY26469" s="129"/>
      <c r="GA26469" s="128"/>
    </row>
    <row r="26470" spans="179:183" x14ac:dyDescent="0.35">
      <c r="FW26470" s="128"/>
      <c r="FX26470" s="128"/>
      <c r="FY26470" s="129"/>
      <c r="GA26470" s="128"/>
    </row>
    <row r="26471" spans="179:183" x14ac:dyDescent="0.35">
      <c r="FW26471" s="128"/>
      <c r="FX26471" s="128"/>
      <c r="FY26471" s="129"/>
      <c r="GA26471" s="128"/>
    </row>
    <row r="26472" spans="179:183" x14ac:dyDescent="0.35">
      <c r="FW26472" s="128"/>
      <c r="FX26472" s="128"/>
      <c r="FY26472" s="129"/>
      <c r="GA26472" s="128"/>
    </row>
    <row r="26473" spans="179:183" x14ac:dyDescent="0.35">
      <c r="FW26473" s="128"/>
      <c r="FX26473" s="128"/>
      <c r="FY26473" s="129"/>
      <c r="GA26473" s="128"/>
    </row>
    <row r="26474" spans="179:183" x14ac:dyDescent="0.35">
      <c r="FW26474" s="128"/>
      <c r="FX26474" s="128"/>
      <c r="FY26474" s="129"/>
      <c r="GA26474" s="128"/>
    </row>
    <row r="26475" spans="179:183" x14ac:dyDescent="0.35">
      <c r="FW26475" s="128"/>
      <c r="FX26475" s="128"/>
      <c r="FY26475" s="129"/>
      <c r="GA26475" s="128"/>
    </row>
    <row r="26476" spans="179:183" x14ac:dyDescent="0.35">
      <c r="FW26476" s="128"/>
      <c r="FX26476" s="128"/>
      <c r="FY26476" s="129"/>
      <c r="GA26476" s="128"/>
    </row>
    <row r="26477" spans="179:183" x14ac:dyDescent="0.35">
      <c r="FW26477" s="128"/>
      <c r="FX26477" s="128"/>
      <c r="FY26477" s="129"/>
      <c r="GA26477" s="128"/>
    </row>
    <row r="26478" spans="179:183" x14ac:dyDescent="0.35">
      <c r="FW26478" s="128"/>
      <c r="FX26478" s="128"/>
      <c r="FY26478" s="129"/>
      <c r="GA26478" s="128"/>
    </row>
    <row r="26479" spans="179:183" x14ac:dyDescent="0.35">
      <c r="FW26479" s="128"/>
      <c r="FX26479" s="128"/>
      <c r="FY26479" s="129"/>
      <c r="GA26479" s="128"/>
    </row>
    <row r="26480" spans="179:183" x14ac:dyDescent="0.35">
      <c r="FW26480" s="128"/>
      <c r="FX26480" s="128"/>
      <c r="FY26480" s="129"/>
      <c r="GA26480" s="128"/>
    </row>
    <row r="26481" spans="179:183" x14ac:dyDescent="0.35">
      <c r="FW26481" s="128"/>
      <c r="FX26481" s="128"/>
      <c r="FY26481" s="129"/>
      <c r="GA26481" s="128"/>
    </row>
    <row r="26482" spans="179:183" x14ac:dyDescent="0.35">
      <c r="FW26482" s="128"/>
      <c r="FX26482" s="128"/>
      <c r="FY26482" s="129"/>
      <c r="GA26482" s="128"/>
    </row>
    <row r="26483" spans="179:183" x14ac:dyDescent="0.35">
      <c r="FW26483" s="128"/>
      <c r="FX26483" s="128"/>
      <c r="FY26483" s="129"/>
      <c r="GA26483" s="128"/>
    </row>
    <row r="26484" spans="179:183" x14ac:dyDescent="0.35">
      <c r="FW26484" s="128"/>
      <c r="FX26484" s="128"/>
      <c r="FY26484" s="129"/>
      <c r="GA26484" s="128"/>
    </row>
    <row r="26485" spans="179:183" x14ac:dyDescent="0.35">
      <c r="FW26485" s="128"/>
      <c r="FX26485" s="128"/>
      <c r="FY26485" s="129"/>
      <c r="GA26485" s="128"/>
    </row>
    <row r="26486" spans="179:183" x14ac:dyDescent="0.35">
      <c r="FW26486" s="128"/>
      <c r="FX26486" s="128"/>
      <c r="FY26486" s="129"/>
      <c r="GA26486" s="128"/>
    </row>
    <row r="26487" spans="179:183" x14ac:dyDescent="0.35">
      <c r="FW26487" s="128"/>
      <c r="FX26487" s="128"/>
      <c r="FY26487" s="129"/>
      <c r="GA26487" s="128"/>
    </row>
    <row r="26488" spans="179:183" x14ac:dyDescent="0.35">
      <c r="FW26488" s="128"/>
      <c r="FX26488" s="128"/>
      <c r="FY26488" s="129"/>
      <c r="GA26488" s="128"/>
    </row>
    <row r="26489" spans="179:183" x14ac:dyDescent="0.35">
      <c r="FW26489" s="128"/>
      <c r="FX26489" s="128"/>
      <c r="FY26489" s="129"/>
      <c r="GA26489" s="128"/>
    </row>
    <row r="26490" spans="179:183" x14ac:dyDescent="0.35">
      <c r="FW26490" s="128"/>
      <c r="FX26490" s="128"/>
      <c r="FY26490" s="129"/>
      <c r="GA26490" s="128"/>
    </row>
    <row r="26491" spans="179:183" x14ac:dyDescent="0.35">
      <c r="FW26491" s="128"/>
      <c r="FX26491" s="128"/>
      <c r="FY26491" s="129"/>
      <c r="GA26491" s="128"/>
    </row>
    <row r="26492" spans="179:183" x14ac:dyDescent="0.35">
      <c r="FW26492" s="128"/>
      <c r="FX26492" s="128"/>
      <c r="FY26492" s="129"/>
      <c r="GA26492" s="128"/>
    </row>
    <row r="26493" spans="179:183" x14ac:dyDescent="0.35">
      <c r="FW26493" s="128"/>
      <c r="FX26493" s="128"/>
      <c r="FY26493" s="129"/>
      <c r="GA26493" s="128"/>
    </row>
    <row r="26494" spans="179:183" x14ac:dyDescent="0.35">
      <c r="FW26494" s="128"/>
      <c r="FX26494" s="128"/>
      <c r="FY26494" s="129"/>
      <c r="GA26494" s="128"/>
    </row>
    <row r="26495" spans="179:183" x14ac:dyDescent="0.35">
      <c r="FW26495" s="128"/>
      <c r="FX26495" s="128"/>
      <c r="FY26495" s="129"/>
      <c r="GA26495" s="128"/>
    </row>
    <row r="26496" spans="179:183" x14ac:dyDescent="0.35">
      <c r="FW26496" s="128"/>
      <c r="FX26496" s="128"/>
      <c r="FY26496" s="129"/>
      <c r="GA26496" s="128"/>
    </row>
    <row r="26497" spans="179:183" x14ac:dyDescent="0.35">
      <c r="FW26497" s="128"/>
      <c r="FX26497" s="128"/>
      <c r="FY26497" s="129"/>
      <c r="GA26497" s="128"/>
    </row>
    <row r="26498" spans="179:183" x14ac:dyDescent="0.35">
      <c r="FW26498" s="128"/>
      <c r="FX26498" s="128"/>
      <c r="FY26498" s="129"/>
      <c r="GA26498" s="128"/>
    </row>
    <row r="26499" spans="179:183" x14ac:dyDescent="0.35">
      <c r="FW26499" s="128"/>
      <c r="FX26499" s="128"/>
      <c r="FY26499" s="129"/>
      <c r="GA26499" s="128"/>
    </row>
    <row r="26500" spans="179:183" x14ac:dyDescent="0.35">
      <c r="FW26500" s="128"/>
      <c r="FX26500" s="128"/>
      <c r="FY26500" s="129"/>
      <c r="GA26500" s="128"/>
    </row>
    <row r="26501" spans="179:183" x14ac:dyDescent="0.35">
      <c r="FW26501" s="128"/>
      <c r="FX26501" s="128"/>
      <c r="FY26501" s="129"/>
      <c r="GA26501" s="128"/>
    </row>
    <row r="26502" spans="179:183" x14ac:dyDescent="0.35">
      <c r="FW26502" s="128"/>
      <c r="FX26502" s="128"/>
      <c r="FY26502" s="129"/>
      <c r="GA26502" s="128"/>
    </row>
    <row r="26503" spans="179:183" x14ac:dyDescent="0.35">
      <c r="FW26503" s="128"/>
      <c r="FX26503" s="128"/>
      <c r="FY26503" s="129"/>
      <c r="GA26503" s="128"/>
    </row>
    <row r="26504" spans="179:183" x14ac:dyDescent="0.35">
      <c r="FW26504" s="128"/>
      <c r="FX26504" s="128"/>
      <c r="FY26504" s="129"/>
      <c r="GA26504" s="128"/>
    </row>
    <row r="26505" spans="179:183" x14ac:dyDescent="0.35">
      <c r="FW26505" s="128"/>
      <c r="FX26505" s="128"/>
      <c r="FY26505" s="129"/>
      <c r="GA26505" s="128"/>
    </row>
    <row r="26506" spans="179:183" x14ac:dyDescent="0.35">
      <c r="FW26506" s="128"/>
      <c r="FX26506" s="128"/>
      <c r="FY26506" s="129"/>
      <c r="GA26506" s="128"/>
    </row>
    <row r="26507" spans="179:183" x14ac:dyDescent="0.35">
      <c r="FW26507" s="128"/>
      <c r="FX26507" s="128"/>
      <c r="FY26507" s="129"/>
      <c r="GA26507" s="128"/>
    </row>
    <row r="26508" spans="179:183" x14ac:dyDescent="0.35">
      <c r="FW26508" s="128"/>
      <c r="FX26508" s="128"/>
      <c r="FY26508" s="129"/>
      <c r="GA26508" s="128"/>
    </row>
    <row r="26509" spans="179:183" x14ac:dyDescent="0.35">
      <c r="FW26509" s="128"/>
      <c r="FX26509" s="128"/>
      <c r="FY26509" s="129"/>
      <c r="GA26509" s="128"/>
    </row>
    <row r="26510" spans="179:183" x14ac:dyDescent="0.35">
      <c r="FW26510" s="128"/>
      <c r="FX26510" s="128"/>
      <c r="FY26510" s="129"/>
      <c r="GA26510" s="128"/>
    </row>
    <row r="26511" spans="179:183" x14ac:dyDescent="0.35">
      <c r="FW26511" s="128"/>
      <c r="FX26511" s="128"/>
      <c r="FY26511" s="129"/>
      <c r="GA26511" s="128"/>
    </row>
    <row r="26512" spans="179:183" x14ac:dyDescent="0.35">
      <c r="FW26512" s="128"/>
      <c r="FX26512" s="128"/>
      <c r="FY26512" s="129"/>
      <c r="GA26512" s="128"/>
    </row>
    <row r="26513" spans="179:183" x14ac:dyDescent="0.35">
      <c r="FW26513" s="128"/>
      <c r="FX26513" s="128"/>
      <c r="FY26513" s="129"/>
      <c r="GA26513" s="128"/>
    </row>
    <row r="26514" spans="179:183" x14ac:dyDescent="0.35">
      <c r="FW26514" s="128"/>
      <c r="FX26514" s="128"/>
      <c r="FY26514" s="129"/>
      <c r="GA26514" s="128"/>
    </row>
    <row r="26515" spans="179:183" x14ac:dyDescent="0.35">
      <c r="FW26515" s="128"/>
      <c r="FX26515" s="128"/>
      <c r="FY26515" s="129"/>
      <c r="GA26515" s="128"/>
    </row>
    <row r="26516" spans="179:183" x14ac:dyDescent="0.35">
      <c r="FW26516" s="128"/>
      <c r="FX26516" s="128"/>
      <c r="FY26516" s="129"/>
      <c r="GA26516" s="128"/>
    </row>
    <row r="26517" spans="179:183" x14ac:dyDescent="0.35">
      <c r="FW26517" s="128"/>
      <c r="FX26517" s="128"/>
      <c r="FY26517" s="129"/>
      <c r="GA26517" s="128"/>
    </row>
    <row r="26518" spans="179:183" x14ac:dyDescent="0.35">
      <c r="FW26518" s="128"/>
      <c r="FX26518" s="128"/>
      <c r="FY26518" s="129"/>
      <c r="GA26518" s="128"/>
    </row>
    <row r="26519" spans="179:183" x14ac:dyDescent="0.35">
      <c r="FW26519" s="128"/>
      <c r="FX26519" s="128"/>
      <c r="FY26519" s="129"/>
      <c r="GA26519" s="128"/>
    </row>
    <row r="26520" spans="179:183" x14ac:dyDescent="0.35">
      <c r="FW26520" s="128"/>
      <c r="FX26520" s="128"/>
      <c r="FY26520" s="129"/>
      <c r="GA26520" s="128"/>
    </row>
    <row r="26521" spans="179:183" x14ac:dyDescent="0.35">
      <c r="FW26521" s="128"/>
      <c r="FX26521" s="128"/>
      <c r="FY26521" s="129"/>
      <c r="GA26521" s="128"/>
    </row>
    <row r="26522" spans="179:183" x14ac:dyDescent="0.35">
      <c r="FW26522" s="128"/>
      <c r="FX26522" s="128"/>
      <c r="FY26522" s="129"/>
      <c r="GA26522" s="128"/>
    </row>
    <row r="26523" spans="179:183" x14ac:dyDescent="0.35">
      <c r="FW26523" s="128"/>
      <c r="FX26523" s="128"/>
      <c r="FY26523" s="129"/>
      <c r="GA26523" s="128"/>
    </row>
    <row r="26524" spans="179:183" x14ac:dyDescent="0.35">
      <c r="FW26524" s="128"/>
      <c r="FX26524" s="128"/>
      <c r="FY26524" s="129"/>
      <c r="GA26524" s="128"/>
    </row>
    <row r="26525" spans="179:183" x14ac:dyDescent="0.35">
      <c r="FW26525" s="128"/>
      <c r="FX26525" s="128"/>
      <c r="FY26525" s="129"/>
      <c r="GA26525" s="128"/>
    </row>
    <row r="26526" spans="179:183" x14ac:dyDescent="0.35">
      <c r="FW26526" s="128"/>
      <c r="FX26526" s="128"/>
      <c r="FY26526" s="129"/>
      <c r="GA26526" s="128"/>
    </row>
    <row r="26527" spans="179:183" x14ac:dyDescent="0.35">
      <c r="FW26527" s="128"/>
      <c r="FX26527" s="128"/>
      <c r="FY26527" s="129"/>
      <c r="GA26527" s="128"/>
    </row>
    <row r="26528" spans="179:183" x14ac:dyDescent="0.35">
      <c r="FW26528" s="128"/>
      <c r="FX26528" s="128"/>
      <c r="FY26528" s="129"/>
      <c r="GA26528" s="128"/>
    </row>
    <row r="26529" spans="179:183" x14ac:dyDescent="0.35">
      <c r="FW26529" s="128"/>
      <c r="FX26529" s="128"/>
      <c r="FY26529" s="129"/>
      <c r="GA26529" s="128"/>
    </row>
    <row r="26530" spans="179:183" x14ac:dyDescent="0.35">
      <c r="FW26530" s="128"/>
      <c r="FX26530" s="128"/>
      <c r="FY26530" s="129"/>
      <c r="GA26530" s="128"/>
    </row>
    <row r="26531" spans="179:183" x14ac:dyDescent="0.35">
      <c r="FW26531" s="128"/>
      <c r="FX26531" s="128"/>
      <c r="FY26531" s="129"/>
      <c r="GA26531" s="128"/>
    </row>
    <row r="26532" spans="179:183" x14ac:dyDescent="0.35">
      <c r="FW26532" s="128"/>
      <c r="FX26532" s="128"/>
      <c r="FY26532" s="129"/>
      <c r="GA26532" s="128"/>
    </row>
    <row r="26533" spans="179:183" x14ac:dyDescent="0.35">
      <c r="FW26533" s="128"/>
      <c r="FX26533" s="128"/>
      <c r="FY26533" s="129"/>
      <c r="GA26533" s="128"/>
    </row>
    <row r="26534" spans="179:183" x14ac:dyDescent="0.35">
      <c r="FW26534" s="128"/>
      <c r="FX26534" s="128"/>
      <c r="FY26534" s="129"/>
      <c r="GA26534" s="128"/>
    </row>
    <row r="26535" spans="179:183" x14ac:dyDescent="0.35">
      <c r="FW26535" s="128"/>
      <c r="FX26535" s="128"/>
      <c r="FY26535" s="129"/>
      <c r="GA26535" s="128"/>
    </row>
    <row r="26536" spans="179:183" x14ac:dyDescent="0.35">
      <c r="FW26536" s="128"/>
      <c r="FX26536" s="128"/>
      <c r="FY26536" s="129"/>
      <c r="GA26536" s="128"/>
    </row>
    <row r="26537" spans="179:183" x14ac:dyDescent="0.35">
      <c r="FW26537" s="128"/>
      <c r="FX26537" s="128"/>
      <c r="FY26537" s="129"/>
      <c r="GA26537" s="128"/>
    </row>
    <row r="26538" spans="179:183" x14ac:dyDescent="0.35">
      <c r="FW26538" s="128"/>
      <c r="FX26538" s="128"/>
      <c r="FY26538" s="129"/>
      <c r="GA26538" s="128"/>
    </row>
    <row r="26539" spans="179:183" x14ac:dyDescent="0.35">
      <c r="FW26539" s="128"/>
      <c r="FX26539" s="128"/>
      <c r="FY26539" s="129"/>
      <c r="GA26539" s="128"/>
    </row>
    <row r="26540" spans="179:183" x14ac:dyDescent="0.35">
      <c r="FW26540" s="128"/>
      <c r="FX26540" s="128"/>
      <c r="FY26540" s="129"/>
      <c r="GA26540" s="128"/>
    </row>
    <row r="26541" spans="179:183" x14ac:dyDescent="0.35">
      <c r="FW26541" s="128"/>
      <c r="FX26541" s="128"/>
      <c r="FY26541" s="129"/>
      <c r="GA26541" s="128"/>
    </row>
    <row r="26542" spans="179:183" x14ac:dyDescent="0.35">
      <c r="FW26542" s="128"/>
      <c r="FX26542" s="128"/>
      <c r="FY26542" s="129"/>
      <c r="GA26542" s="128"/>
    </row>
    <row r="26543" spans="179:183" x14ac:dyDescent="0.35">
      <c r="FW26543" s="128"/>
      <c r="FX26543" s="128"/>
      <c r="FY26543" s="129"/>
      <c r="GA26543" s="128"/>
    </row>
    <row r="26544" spans="179:183" x14ac:dyDescent="0.35">
      <c r="FW26544" s="128"/>
      <c r="FX26544" s="128"/>
      <c r="FY26544" s="129"/>
      <c r="GA26544" s="128"/>
    </row>
    <row r="26545" spans="179:183" x14ac:dyDescent="0.35">
      <c r="FW26545" s="128"/>
      <c r="FX26545" s="128"/>
      <c r="FY26545" s="129"/>
      <c r="GA26545" s="128"/>
    </row>
    <row r="26546" spans="179:183" x14ac:dyDescent="0.35">
      <c r="FW26546" s="128"/>
      <c r="FX26546" s="128"/>
      <c r="FY26546" s="129"/>
      <c r="GA26546" s="128"/>
    </row>
    <row r="26547" spans="179:183" x14ac:dyDescent="0.35">
      <c r="FW26547" s="128"/>
      <c r="FX26547" s="128"/>
      <c r="FY26547" s="129"/>
      <c r="GA26547" s="128"/>
    </row>
    <row r="26548" spans="179:183" x14ac:dyDescent="0.35">
      <c r="FW26548" s="128"/>
      <c r="FX26548" s="128"/>
      <c r="FY26548" s="129"/>
      <c r="GA26548" s="128"/>
    </row>
    <row r="26549" spans="179:183" x14ac:dyDescent="0.35">
      <c r="FW26549" s="128"/>
      <c r="FX26549" s="128"/>
      <c r="FY26549" s="129"/>
      <c r="GA26549" s="128"/>
    </row>
    <row r="26550" spans="179:183" x14ac:dyDescent="0.35">
      <c r="FW26550" s="128"/>
      <c r="FX26550" s="128"/>
      <c r="FY26550" s="129"/>
      <c r="GA26550" s="128"/>
    </row>
    <row r="26551" spans="179:183" x14ac:dyDescent="0.35">
      <c r="FW26551" s="128"/>
      <c r="FX26551" s="128"/>
      <c r="FY26551" s="129"/>
      <c r="GA26551" s="128"/>
    </row>
    <row r="26552" spans="179:183" x14ac:dyDescent="0.35">
      <c r="FW26552" s="128"/>
      <c r="FX26552" s="128"/>
      <c r="FY26552" s="129"/>
      <c r="GA26552" s="128"/>
    </row>
    <row r="26553" spans="179:183" x14ac:dyDescent="0.35">
      <c r="FW26553" s="128"/>
      <c r="FX26553" s="128"/>
      <c r="FY26553" s="129"/>
      <c r="GA26553" s="128"/>
    </row>
    <row r="26554" spans="179:183" x14ac:dyDescent="0.35">
      <c r="FW26554" s="128"/>
      <c r="FX26554" s="128"/>
      <c r="FY26554" s="129"/>
      <c r="GA26554" s="128"/>
    </row>
    <row r="26555" spans="179:183" x14ac:dyDescent="0.35">
      <c r="FW26555" s="128"/>
      <c r="FX26555" s="128"/>
      <c r="FY26555" s="129"/>
      <c r="GA26555" s="128"/>
    </row>
    <row r="26556" spans="179:183" x14ac:dyDescent="0.35">
      <c r="FW26556" s="128"/>
      <c r="FX26556" s="128"/>
      <c r="FY26556" s="129"/>
      <c r="GA26556" s="128"/>
    </row>
    <row r="26557" spans="179:183" x14ac:dyDescent="0.35">
      <c r="FW26557" s="128"/>
      <c r="FX26557" s="128"/>
      <c r="FY26557" s="129"/>
      <c r="GA26557" s="128"/>
    </row>
    <row r="26558" spans="179:183" x14ac:dyDescent="0.35">
      <c r="FW26558" s="128"/>
      <c r="FX26558" s="128"/>
      <c r="FY26558" s="129"/>
      <c r="GA26558" s="128"/>
    </row>
    <row r="26559" spans="179:183" x14ac:dyDescent="0.35">
      <c r="FW26559" s="128"/>
      <c r="FX26559" s="128"/>
      <c r="FY26559" s="129"/>
      <c r="GA26559" s="128"/>
    </row>
    <row r="26560" spans="179:183" x14ac:dyDescent="0.35">
      <c r="FW26560" s="128"/>
      <c r="FX26560" s="128"/>
      <c r="FY26560" s="129"/>
      <c r="GA26560" s="128"/>
    </row>
    <row r="26561" spans="179:183" x14ac:dyDescent="0.35">
      <c r="FW26561" s="128"/>
      <c r="FX26561" s="128"/>
      <c r="FY26561" s="129"/>
      <c r="GA26561" s="128"/>
    </row>
    <row r="26562" spans="179:183" x14ac:dyDescent="0.35">
      <c r="FW26562" s="128"/>
      <c r="FX26562" s="128"/>
      <c r="FY26562" s="129"/>
      <c r="GA26562" s="128"/>
    </row>
    <row r="26563" spans="179:183" x14ac:dyDescent="0.35">
      <c r="FW26563" s="128"/>
      <c r="FX26563" s="128"/>
      <c r="FY26563" s="129"/>
      <c r="GA26563" s="128"/>
    </row>
    <row r="26564" spans="179:183" x14ac:dyDescent="0.35">
      <c r="FW26564" s="128"/>
      <c r="FX26564" s="128"/>
      <c r="FY26564" s="129"/>
      <c r="GA26564" s="128"/>
    </row>
    <row r="26565" spans="179:183" x14ac:dyDescent="0.35">
      <c r="FW26565" s="128"/>
      <c r="FX26565" s="128"/>
      <c r="FY26565" s="129"/>
      <c r="GA26565" s="128"/>
    </row>
    <row r="26566" spans="179:183" x14ac:dyDescent="0.35">
      <c r="FW26566" s="128"/>
      <c r="FX26566" s="128"/>
      <c r="FY26566" s="129"/>
      <c r="GA26566" s="128"/>
    </row>
    <row r="26567" spans="179:183" x14ac:dyDescent="0.35">
      <c r="FW26567" s="128"/>
      <c r="FX26567" s="128"/>
      <c r="FY26567" s="129"/>
      <c r="GA26567" s="128"/>
    </row>
    <row r="26568" spans="179:183" x14ac:dyDescent="0.35">
      <c r="FW26568" s="128"/>
      <c r="FX26568" s="128"/>
      <c r="FY26568" s="129"/>
      <c r="GA26568" s="128"/>
    </row>
    <row r="26569" spans="179:183" x14ac:dyDescent="0.35">
      <c r="FW26569" s="128"/>
      <c r="FX26569" s="128"/>
      <c r="FY26569" s="129"/>
      <c r="GA26569" s="128"/>
    </row>
    <row r="26570" spans="179:183" x14ac:dyDescent="0.35">
      <c r="FW26570" s="128"/>
      <c r="FX26570" s="128"/>
      <c r="FY26570" s="129"/>
      <c r="GA26570" s="128"/>
    </row>
    <row r="26571" spans="179:183" x14ac:dyDescent="0.35">
      <c r="FW26571" s="128"/>
      <c r="FX26571" s="128"/>
      <c r="FY26571" s="129"/>
      <c r="GA26571" s="128"/>
    </row>
    <row r="26572" spans="179:183" x14ac:dyDescent="0.35">
      <c r="FW26572" s="128"/>
      <c r="FX26572" s="128"/>
      <c r="FY26572" s="129"/>
      <c r="GA26572" s="128"/>
    </row>
    <row r="26573" spans="179:183" x14ac:dyDescent="0.35">
      <c r="FW26573" s="128"/>
      <c r="FX26573" s="128"/>
      <c r="FY26573" s="129"/>
      <c r="GA26573" s="128"/>
    </row>
    <row r="26574" spans="179:183" x14ac:dyDescent="0.35">
      <c r="FW26574" s="128"/>
      <c r="FX26574" s="128"/>
      <c r="FY26574" s="129"/>
      <c r="GA26574" s="128"/>
    </row>
    <row r="26575" spans="179:183" x14ac:dyDescent="0.35">
      <c r="FW26575" s="128"/>
      <c r="FX26575" s="128"/>
      <c r="FY26575" s="129"/>
      <c r="GA26575" s="128"/>
    </row>
    <row r="26576" spans="179:183" x14ac:dyDescent="0.35">
      <c r="FW26576" s="128"/>
      <c r="FX26576" s="128"/>
      <c r="FY26576" s="129"/>
      <c r="GA26576" s="128"/>
    </row>
    <row r="26577" spans="179:183" x14ac:dyDescent="0.35">
      <c r="FW26577" s="128"/>
      <c r="FX26577" s="128"/>
      <c r="FY26577" s="129"/>
      <c r="GA26577" s="128"/>
    </row>
    <row r="26578" spans="179:183" x14ac:dyDescent="0.35">
      <c r="FW26578" s="128"/>
      <c r="FX26578" s="128"/>
      <c r="FY26578" s="129"/>
      <c r="GA26578" s="128"/>
    </row>
    <row r="26579" spans="179:183" x14ac:dyDescent="0.35">
      <c r="FW26579" s="128"/>
      <c r="FX26579" s="128"/>
      <c r="FY26579" s="129"/>
      <c r="GA26579" s="128"/>
    </row>
    <row r="26580" spans="179:183" x14ac:dyDescent="0.35">
      <c r="FW26580" s="128"/>
      <c r="FX26580" s="128"/>
      <c r="FY26580" s="129"/>
      <c r="GA26580" s="128"/>
    </row>
    <row r="26581" spans="179:183" x14ac:dyDescent="0.35">
      <c r="FW26581" s="128"/>
      <c r="FX26581" s="128"/>
      <c r="FY26581" s="129"/>
      <c r="GA26581" s="128"/>
    </row>
    <row r="26582" spans="179:183" x14ac:dyDescent="0.35">
      <c r="FW26582" s="128"/>
      <c r="FX26582" s="128"/>
      <c r="FY26582" s="129"/>
      <c r="GA26582" s="128"/>
    </row>
    <row r="26583" spans="179:183" x14ac:dyDescent="0.35">
      <c r="FW26583" s="128"/>
      <c r="FX26583" s="128"/>
      <c r="FY26583" s="129"/>
      <c r="GA26583" s="128"/>
    </row>
    <row r="26584" spans="179:183" x14ac:dyDescent="0.35">
      <c r="FW26584" s="128"/>
      <c r="FX26584" s="128"/>
      <c r="FY26584" s="129"/>
      <c r="GA26584" s="128"/>
    </row>
    <row r="26585" spans="179:183" x14ac:dyDescent="0.35">
      <c r="FW26585" s="128"/>
      <c r="FX26585" s="128"/>
      <c r="FY26585" s="129"/>
      <c r="GA26585" s="128"/>
    </row>
    <row r="26586" spans="179:183" x14ac:dyDescent="0.35">
      <c r="FW26586" s="128"/>
      <c r="FX26586" s="128"/>
      <c r="FY26586" s="129"/>
      <c r="GA26586" s="128"/>
    </row>
    <row r="26587" spans="179:183" x14ac:dyDescent="0.35">
      <c r="FW26587" s="128"/>
      <c r="FX26587" s="128"/>
      <c r="FY26587" s="129"/>
      <c r="GA26587" s="128"/>
    </row>
    <row r="26588" spans="179:183" x14ac:dyDescent="0.35">
      <c r="FW26588" s="128"/>
      <c r="FX26588" s="128"/>
      <c r="FY26588" s="129"/>
      <c r="GA26588" s="128"/>
    </row>
    <row r="26589" spans="179:183" x14ac:dyDescent="0.35">
      <c r="FW26589" s="128"/>
      <c r="FX26589" s="128"/>
      <c r="FY26589" s="129"/>
      <c r="GA26589" s="128"/>
    </row>
    <row r="26590" spans="179:183" x14ac:dyDescent="0.35">
      <c r="FW26590" s="128"/>
      <c r="FX26590" s="128"/>
      <c r="FY26590" s="129"/>
      <c r="GA26590" s="128"/>
    </row>
    <row r="26591" spans="179:183" x14ac:dyDescent="0.35">
      <c r="FW26591" s="128"/>
      <c r="FX26591" s="128"/>
      <c r="FY26591" s="129"/>
      <c r="GA26591" s="128"/>
    </row>
    <row r="26592" spans="179:183" x14ac:dyDescent="0.35">
      <c r="FW26592" s="128"/>
      <c r="FX26592" s="128"/>
      <c r="FY26592" s="129"/>
      <c r="GA26592" s="128"/>
    </row>
    <row r="26593" spans="179:183" x14ac:dyDescent="0.35">
      <c r="FW26593" s="128"/>
      <c r="FX26593" s="128"/>
      <c r="FY26593" s="129"/>
      <c r="GA26593" s="128"/>
    </row>
    <row r="26594" spans="179:183" x14ac:dyDescent="0.35">
      <c r="FW26594" s="128"/>
      <c r="FX26594" s="128"/>
      <c r="FY26594" s="129"/>
      <c r="GA26594" s="128"/>
    </row>
    <row r="26595" spans="179:183" x14ac:dyDescent="0.35">
      <c r="FW26595" s="128"/>
      <c r="FX26595" s="128"/>
      <c r="FY26595" s="129"/>
      <c r="GA26595" s="128"/>
    </row>
    <row r="26596" spans="179:183" x14ac:dyDescent="0.35">
      <c r="FW26596" s="128"/>
      <c r="FX26596" s="128"/>
      <c r="FY26596" s="129"/>
      <c r="GA26596" s="128"/>
    </row>
    <row r="26597" spans="179:183" x14ac:dyDescent="0.35">
      <c r="FW26597" s="128"/>
      <c r="FX26597" s="128"/>
      <c r="FY26597" s="129"/>
      <c r="GA26597" s="128"/>
    </row>
    <row r="26598" spans="179:183" x14ac:dyDescent="0.35">
      <c r="FW26598" s="128"/>
      <c r="FX26598" s="128"/>
      <c r="FY26598" s="129"/>
      <c r="GA26598" s="128"/>
    </row>
    <row r="26599" spans="179:183" x14ac:dyDescent="0.35">
      <c r="FW26599" s="128"/>
      <c r="FX26599" s="128"/>
      <c r="FY26599" s="129"/>
      <c r="GA26599" s="128"/>
    </row>
    <row r="26600" spans="179:183" x14ac:dyDescent="0.35">
      <c r="FW26600" s="128"/>
      <c r="FX26600" s="128"/>
      <c r="FY26600" s="129"/>
      <c r="GA26600" s="128"/>
    </row>
    <row r="26601" spans="179:183" x14ac:dyDescent="0.35">
      <c r="FW26601" s="128"/>
      <c r="FX26601" s="128"/>
      <c r="FY26601" s="129"/>
      <c r="GA26601" s="128"/>
    </row>
    <row r="26602" spans="179:183" x14ac:dyDescent="0.35">
      <c r="FW26602" s="128"/>
      <c r="FX26602" s="128"/>
      <c r="FY26602" s="129"/>
      <c r="GA26602" s="128"/>
    </row>
    <row r="26603" spans="179:183" x14ac:dyDescent="0.35">
      <c r="FW26603" s="128"/>
      <c r="FX26603" s="128"/>
      <c r="FY26603" s="129"/>
      <c r="GA26603" s="128"/>
    </row>
    <row r="26604" spans="179:183" x14ac:dyDescent="0.35">
      <c r="FW26604" s="128"/>
      <c r="FX26604" s="128"/>
      <c r="FY26604" s="129"/>
      <c r="GA26604" s="128"/>
    </row>
    <row r="26605" spans="179:183" x14ac:dyDescent="0.35">
      <c r="FW26605" s="128"/>
      <c r="FX26605" s="128"/>
      <c r="FY26605" s="129"/>
      <c r="GA26605" s="128"/>
    </row>
    <row r="26606" spans="179:183" x14ac:dyDescent="0.35">
      <c r="FW26606" s="128"/>
      <c r="FX26606" s="128"/>
      <c r="FY26606" s="129"/>
      <c r="GA26606" s="128"/>
    </row>
    <row r="26607" spans="179:183" x14ac:dyDescent="0.35">
      <c r="FW26607" s="128"/>
      <c r="FX26607" s="128"/>
      <c r="FY26607" s="129"/>
      <c r="GA26607" s="128"/>
    </row>
    <row r="26608" spans="179:183" x14ac:dyDescent="0.35">
      <c r="FW26608" s="128"/>
      <c r="FX26608" s="128"/>
      <c r="FY26608" s="129"/>
      <c r="GA26608" s="128"/>
    </row>
    <row r="26609" spans="179:183" x14ac:dyDescent="0.35">
      <c r="FW26609" s="128"/>
      <c r="FX26609" s="128"/>
      <c r="FY26609" s="129"/>
      <c r="GA26609" s="128"/>
    </row>
    <row r="26610" spans="179:183" x14ac:dyDescent="0.35">
      <c r="FW26610" s="128"/>
      <c r="FX26610" s="128"/>
      <c r="FY26610" s="129"/>
      <c r="GA26610" s="128"/>
    </row>
    <row r="26611" spans="179:183" x14ac:dyDescent="0.35">
      <c r="FW26611" s="128"/>
      <c r="FX26611" s="128"/>
      <c r="FY26611" s="129"/>
      <c r="GA26611" s="128"/>
    </row>
    <row r="26612" spans="179:183" x14ac:dyDescent="0.35">
      <c r="FW26612" s="128"/>
      <c r="FX26612" s="128"/>
      <c r="FY26612" s="129"/>
      <c r="GA26612" s="128"/>
    </row>
    <row r="26613" spans="179:183" x14ac:dyDescent="0.35">
      <c r="FW26613" s="128"/>
      <c r="FX26613" s="128"/>
      <c r="FY26613" s="129"/>
      <c r="GA26613" s="128"/>
    </row>
    <row r="26614" spans="179:183" x14ac:dyDescent="0.35">
      <c r="FW26614" s="128"/>
      <c r="FX26614" s="128"/>
      <c r="FY26614" s="129"/>
      <c r="GA26614" s="128"/>
    </row>
    <row r="26615" spans="179:183" x14ac:dyDescent="0.35">
      <c r="FW26615" s="128"/>
      <c r="FX26615" s="128"/>
      <c r="FY26615" s="129"/>
      <c r="GA26615" s="128"/>
    </row>
    <row r="26616" spans="179:183" x14ac:dyDescent="0.35">
      <c r="FW26616" s="128"/>
      <c r="FX26616" s="128"/>
      <c r="FY26616" s="129"/>
      <c r="GA26616" s="128"/>
    </row>
    <row r="26617" spans="179:183" x14ac:dyDescent="0.35">
      <c r="FW26617" s="128"/>
      <c r="FX26617" s="128"/>
      <c r="FY26617" s="129"/>
      <c r="GA26617" s="128"/>
    </row>
    <row r="26618" spans="179:183" x14ac:dyDescent="0.35">
      <c r="FW26618" s="128"/>
      <c r="FX26618" s="128"/>
      <c r="FY26618" s="129"/>
      <c r="GA26618" s="128"/>
    </row>
    <row r="26619" spans="179:183" x14ac:dyDescent="0.35">
      <c r="FW26619" s="128"/>
      <c r="FX26619" s="128"/>
      <c r="FY26619" s="129"/>
      <c r="GA26619" s="128"/>
    </row>
    <row r="26620" spans="179:183" x14ac:dyDescent="0.35">
      <c r="FW26620" s="128"/>
      <c r="FX26620" s="128"/>
      <c r="FY26620" s="129"/>
      <c r="GA26620" s="128"/>
    </row>
    <row r="26621" spans="179:183" x14ac:dyDescent="0.35">
      <c r="FW26621" s="128"/>
      <c r="FX26621" s="128"/>
      <c r="FY26621" s="129"/>
      <c r="GA26621" s="128"/>
    </row>
    <row r="26622" spans="179:183" x14ac:dyDescent="0.35">
      <c r="FW26622" s="128"/>
      <c r="FX26622" s="128"/>
      <c r="FY26622" s="129"/>
      <c r="GA26622" s="128"/>
    </row>
    <row r="26623" spans="179:183" x14ac:dyDescent="0.35">
      <c r="FW26623" s="128"/>
      <c r="FX26623" s="128"/>
      <c r="FY26623" s="129"/>
      <c r="GA26623" s="128"/>
    </row>
    <row r="26624" spans="179:183" x14ac:dyDescent="0.35">
      <c r="FW26624" s="128"/>
      <c r="FX26624" s="128"/>
      <c r="FY26624" s="129"/>
      <c r="GA26624" s="128"/>
    </row>
    <row r="26625" spans="179:183" x14ac:dyDescent="0.35">
      <c r="FW26625" s="128"/>
      <c r="FX26625" s="128"/>
      <c r="FY26625" s="129"/>
      <c r="GA26625" s="128"/>
    </row>
    <row r="26626" spans="179:183" x14ac:dyDescent="0.35">
      <c r="FW26626" s="128"/>
      <c r="FX26626" s="128"/>
      <c r="FY26626" s="129"/>
      <c r="GA26626" s="128"/>
    </row>
    <row r="26627" spans="179:183" x14ac:dyDescent="0.35">
      <c r="FW26627" s="128"/>
      <c r="FX26627" s="128"/>
      <c r="FY26627" s="129"/>
      <c r="GA26627" s="128"/>
    </row>
    <row r="26628" spans="179:183" x14ac:dyDescent="0.35">
      <c r="FW26628" s="128"/>
      <c r="FX26628" s="128"/>
      <c r="FY26628" s="129"/>
      <c r="GA26628" s="128"/>
    </row>
    <row r="26629" spans="179:183" x14ac:dyDescent="0.35">
      <c r="FW26629" s="128"/>
      <c r="FX26629" s="128"/>
      <c r="FY26629" s="129"/>
      <c r="GA26629" s="128"/>
    </row>
    <row r="26630" spans="179:183" x14ac:dyDescent="0.35">
      <c r="FW26630" s="128"/>
      <c r="FX26630" s="128"/>
      <c r="FY26630" s="129"/>
      <c r="GA26630" s="128"/>
    </row>
    <row r="26631" spans="179:183" x14ac:dyDescent="0.35">
      <c r="FW26631" s="128"/>
      <c r="FX26631" s="128"/>
      <c r="FY26631" s="129"/>
      <c r="GA26631" s="128"/>
    </row>
    <row r="26632" spans="179:183" x14ac:dyDescent="0.35">
      <c r="FW26632" s="128"/>
      <c r="FX26632" s="128"/>
      <c r="FY26632" s="129"/>
      <c r="GA26632" s="128"/>
    </row>
    <row r="26633" spans="179:183" x14ac:dyDescent="0.35">
      <c r="FW26633" s="128"/>
      <c r="FX26633" s="128"/>
      <c r="FY26633" s="129"/>
      <c r="GA26633" s="128"/>
    </row>
    <row r="26634" spans="179:183" x14ac:dyDescent="0.35">
      <c r="FW26634" s="128"/>
      <c r="FX26634" s="128"/>
      <c r="FY26634" s="129"/>
      <c r="GA26634" s="128"/>
    </row>
    <row r="26635" spans="179:183" x14ac:dyDescent="0.35">
      <c r="FW26635" s="128"/>
      <c r="FX26635" s="128"/>
      <c r="FY26635" s="129"/>
      <c r="GA26635" s="128"/>
    </row>
    <row r="26636" spans="179:183" x14ac:dyDescent="0.35">
      <c r="FW26636" s="128"/>
      <c r="FX26636" s="128"/>
      <c r="FY26636" s="129"/>
      <c r="GA26636" s="128"/>
    </row>
    <row r="26637" spans="179:183" x14ac:dyDescent="0.35">
      <c r="FW26637" s="128"/>
      <c r="FX26637" s="128"/>
      <c r="FY26637" s="129"/>
      <c r="GA26637" s="128"/>
    </row>
    <row r="26638" spans="179:183" x14ac:dyDescent="0.35">
      <c r="FW26638" s="128"/>
      <c r="FX26638" s="128"/>
      <c r="FY26638" s="129"/>
      <c r="GA26638" s="128"/>
    </row>
    <row r="26639" spans="179:183" x14ac:dyDescent="0.35">
      <c r="FW26639" s="128"/>
      <c r="FX26639" s="128"/>
      <c r="FY26639" s="129"/>
      <c r="GA26639" s="128"/>
    </row>
    <row r="26640" spans="179:183" x14ac:dyDescent="0.35">
      <c r="FW26640" s="128"/>
      <c r="FX26640" s="128"/>
      <c r="FY26640" s="129"/>
      <c r="GA26640" s="128"/>
    </row>
    <row r="26641" spans="179:183" x14ac:dyDescent="0.35">
      <c r="FW26641" s="128"/>
      <c r="FX26641" s="128"/>
      <c r="FY26641" s="129"/>
      <c r="GA26641" s="128"/>
    </row>
    <row r="26642" spans="179:183" x14ac:dyDescent="0.35">
      <c r="FW26642" s="128"/>
      <c r="FX26642" s="128"/>
      <c r="FY26642" s="129"/>
      <c r="GA26642" s="128"/>
    </row>
    <row r="26643" spans="179:183" x14ac:dyDescent="0.35">
      <c r="FW26643" s="128"/>
      <c r="FX26643" s="128"/>
      <c r="FY26643" s="129"/>
      <c r="GA26643" s="128"/>
    </row>
    <row r="26644" spans="179:183" x14ac:dyDescent="0.35">
      <c r="FW26644" s="128"/>
      <c r="FX26644" s="128"/>
      <c r="FY26644" s="129"/>
      <c r="GA26644" s="128"/>
    </row>
    <row r="26645" spans="179:183" x14ac:dyDescent="0.35">
      <c r="FW26645" s="128"/>
      <c r="FX26645" s="128"/>
      <c r="FY26645" s="129"/>
      <c r="GA26645" s="128"/>
    </row>
    <row r="26646" spans="179:183" x14ac:dyDescent="0.35">
      <c r="FW26646" s="128"/>
      <c r="FX26646" s="128"/>
      <c r="FY26646" s="129"/>
      <c r="GA26646" s="128"/>
    </row>
    <row r="26647" spans="179:183" x14ac:dyDescent="0.35">
      <c r="FW26647" s="128"/>
      <c r="FX26647" s="128"/>
      <c r="FY26647" s="129"/>
      <c r="GA26647" s="128"/>
    </row>
    <row r="26648" spans="179:183" x14ac:dyDescent="0.35">
      <c r="FW26648" s="128"/>
      <c r="FX26648" s="128"/>
      <c r="FY26648" s="129"/>
      <c r="GA26648" s="128"/>
    </row>
    <row r="26649" spans="179:183" x14ac:dyDescent="0.35">
      <c r="FW26649" s="128"/>
      <c r="FX26649" s="128"/>
      <c r="FY26649" s="129"/>
      <c r="GA26649" s="128"/>
    </row>
    <row r="26650" spans="179:183" x14ac:dyDescent="0.35">
      <c r="FW26650" s="128"/>
      <c r="FX26650" s="128"/>
      <c r="FY26650" s="129"/>
      <c r="GA26650" s="128"/>
    </row>
    <row r="26651" spans="179:183" x14ac:dyDescent="0.35">
      <c r="FW26651" s="128"/>
      <c r="FX26651" s="128"/>
      <c r="FY26651" s="129"/>
      <c r="GA26651" s="128"/>
    </row>
    <row r="26652" spans="179:183" x14ac:dyDescent="0.35">
      <c r="FW26652" s="128"/>
      <c r="FX26652" s="128"/>
      <c r="FY26652" s="129"/>
      <c r="GA26652" s="128"/>
    </row>
    <row r="26653" spans="179:183" x14ac:dyDescent="0.35">
      <c r="FW26653" s="128"/>
      <c r="FX26653" s="128"/>
      <c r="FY26653" s="129"/>
      <c r="GA26653" s="128"/>
    </row>
    <row r="26654" spans="179:183" x14ac:dyDescent="0.35">
      <c r="FW26654" s="128"/>
      <c r="FX26654" s="128"/>
      <c r="FY26654" s="129"/>
      <c r="GA26654" s="128"/>
    </row>
    <row r="26655" spans="179:183" x14ac:dyDescent="0.35">
      <c r="FW26655" s="128"/>
      <c r="FX26655" s="128"/>
      <c r="FY26655" s="129"/>
      <c r="GA26655" s="128"/>
    </row>
    <row r="26656" spans="179:183" x14ac:dyDescent="0.35">
      <c r="FW26656" s="128"/>
      <c r="FX26656" s="128"/>
      <c r="FY26656" s="129"/>
      <c r="GA26656" s="128"/>
    </row>
    <row r="26657" spans="179:183" x14ac:dyDescent="0.35">
      <c r="FW26657" s="128"/>
      <c r="FX26657" s="128"/>
      <c r="FY26657" s="129"/>
      <c r="GA26657" s="128"/>
    </row>
    <row r="26658" spans="179:183" x14ac:dyDescent="0.35">
      <c r="FW26658" s="128"/>
      <c r="FX26658" s="128"/>
      <c r="FY26658" s="129"/>
      <c r="GA26658" s="128"/>
    </row>
    <row r="26659" spans="179:183" x14ac:dyDescent="0.35">
      <c r="FW26659" s="128"/>
      <c r="FX26659" s="128"/>
      <c r="FY26659" s="129"/>
      <c r="GA26659" s="128"/>
    </row>
    <row r="26660" spans="179:183" x14ac:dyDescent="0.35">
      <c r="FW26660" s="128"/>
      <c r="FX26660" s="128"/>
      <c r="FY26660" s="129"/>
      <c r="GA26660" s="128"/>
    </row>
    <row r="26661" spans="179:183" x14ac:dyDescent="0.35">
      <c r="FW26661" s="128"/>
      <c r="FX26661" s="128"/>
      <c r="FY26661" s="129"/>
      <c r="GA26661" s="128"/>
    </row>
    <row r="26662" spans="179:183" x14ac:dyDescent="0.35">
      <c r="FW26662" s="128"/>
      <c r="FX26662" s="128"/>
      <c r="FY26662" s="129"/>
      <c r="GA26662" s="128"/>
    </row>
    <row r="26663" spans="179:183" x14ac:dyDescent="0.35">
      <c r="FW26663" s="128"/>
      <c r="FX26663" s="128"/>
      <c r="FY26663" s="129"/>
      <c r="GA26663" s="128"/>
    </row>
    <row r="26664" spans="179:183" x14ac:dyDescent="0.35">
      <c r="FW26664" s="128"/>
      <c r="FX26664" s="128"/>
      <c r="FY26664" s="129"/>
      <c r="GA26664" s="128"/>
    </row>
    <row r="26665" spans="179:183" x14ac:dyDescent="0.35">
      <c r="FW26665" s="128"/>
      <c r="FX26665" s="128"/>
      <c r="FY26665" s="129"/>
      <c r="GA26665" s="128"/>
    </row>
    <row r="26666" spans="179:183" x14ac:dyDescent="0.35">
      <c r="FW26666" s="128"/>
      <c r="FX26666" s="128"/>
      <c r="FY26666" s="129"/>
      <c r="GA26666" s="128"/>
    </row>
    <row r="26667" spans="179:183" x14ac:dyDescent="0.35">
      <c r="FW26667" s="128"/>
      <c r="FX26667" s="128"/>
      <c r="FY26667" s="129"/>
      <c r="GA26667" s="128"/>
    </row>
    <row r="26668" spans="179:183" x14ac:dyDescent="0.35">
      <c r="FW26668" s="128"/>
      <c r="FX26668" s="128"/>
      <c r="FY26668" s="129"/>
      <c r="GA26668" s="128"/>
    </row>
    <row r="26669" spans="179:183" x14ac:dyDescent="0.35">
      <c r="FW26669" s="128"/>
      <c r="FX26669" s="128"/>
      <c r="FY26669" s="129"/>
      <c r="GA26669" s="128"/>
    </row>
    <row r="26670" spans="179:183" x14ac:dyDescent="0.35">
      <c r="FW26670" s="128"/>
      <c r="FX26670" s="128"/>
      <c r="FY26670" s="129"/>
      <c r="GA26670" s="128"/>
    </row>
    <row r="26671" spans="179:183" x14ac:dyDescent="0.35">
      <c r="FW26671" s="128"/>
      <c r="FX26671" s="128"/>
      <c r="FY26671" s="129"/>
      <c r="GA26671" s="128"/>
    </row>
    <row r="26672" spans="179:183" x14ac:dyDescent="0.35">
      <c r="FW26672" s="128"/>
      <c r="FX26672" s="128"/>
      <c r="FY26672" s="129"/>
      <c r="GA26672" s="128"/>
    </row>
    <row r="26673" spans="179:183" x14ac:dyDescent="0.35">
      <c r="FW26673" s="128"/>
      <c r="FX26673" s="128"/>
      <c r="FY26673" s="129"/>
      <c r="GA26673" s="128"/>
    </row>
    <row r="26674" spans="179:183" x14ac:dyDescent="0.35">
      <c r="FW26674" s="128"/>
      <c r="FX26674" s="128"/>
      <c r="FY26674" s="129"/>
      <c r="GA26674" s="128"/>
    </row>
    <row r="26675" spans="179:183" x14ac:dyDescent="0.35">
      <c r="FW26675" s="128"/>
      <c r="FX26675" s="128"/>
      <c r="FY26675" s="129"/>
      <c r="GA26675" s="128"/>
    </row>
    <row r="26676" spans="179:183" x14ac:dyDescent="0.35">
      <c r="FW26676" s="128"/>
      <c r="FX26676" s="128"/>
      <c r="FY26676" s="129"/>
      <c r="GA26676" s="128"/>
    </row>
    <row r="26677" spans="179:183" x14ac:dyDescent="0.35">
      <c r="FW26677" s="128"/>
      <c r="FX26677" s="128"/>
      <c r="FY26677" s="129"/>
      <c r="GA26677" s="128"/>
    </row>
    <row r="26678" spans="179:183" x14ac:dyDescent="0.35">
      <c r="FW26678" s="128"/>
      <c r="FX26678" s="128"/>
      <c r="FY26678" s="129"/>
      <c r="GA26678" s="128"/>
    </row>
    <row r="26679" spans="179:183" x14ac:dyDescent="0.35">
      <c r="FW26679" s="128"/>
      <c r="FX26679" s="128"/>
      <c r="FY26679" s="129"/>
      <c r="GA26679" s="128"/>
    </row>
    <row r="26680" spans="179:183" x14ac:dyDescent="0.35">
      <c r="FW26680" s="128"/>
      <c r="FX26680" s="128"/>
      <c r="FY26680" s="129"/>
      <c r="GA26680" s="128"/>
    </row>
    <row r="26681" spans="179:183" x14ac:dyDescent="0.35">
      <c r="FW26681" s="128"/>
      <c r="FX26681" s="128"/>
      <c r="FY26681" s="129"/>
      <c r="GA26681" s="128"/>
    </row>
    <row r="26682" spans="179:183" x14ac:dyDescent="0.35">
      <c r="FW26682" s="128"/>
      <c r="FX26682" s="128"/>
      <c r="FY26682" s="129"/>
      <c r="GA26682" s="128"/>
    </row>
    <row r="26683" spans="179:183" x14ac:dyDescent="0.35">
      <c r="FW26683" s="128"/>
      <c r="FX26683" s="128"/>
      <c r="FY26683" s="129"/>
      <c r="GA26683" s="128"/>
    </row>
    <row r="26684" spans="179:183" x14ac:dyDescent="0.35">
      <c r="FW26684" s="128"/>
      <c r="FX26684" s="128"/>
      <c r="FY26684" s="129"/>
      <c r="GA26684" s="128"/>
    </row>
    <row r="26685" spans="179:183" x14ac:dyDescent="0.35">
      <c r="FW26685" s="128"/>
      <c r="FX26685" s="128"/>
      <c r="FY26685" s="129"/>
      <c r="GA26685" s="128"/>
    </row>
    <row r="26686" spans="179:183" x14ac:dyDescent="0.35">
      <c r="FW26686" s="128"/>
      <c r="FX26686" s="128"/>
      <c r="FY26686" s="129"/>
      <c r="GA26686" s="128"/>
    </row>
    <row r="26687" spans="179:183" x14ac:dyDescent="0.35">
      <c r="FW26687" s="128"/>
      <c r="FX26687" s="128"/>
      <c r="FY26687" s="129"/>
      <c r="GA26687" s="128"/>
    </row>
    <row r="26688" spans="179:183" x14ac:dyDescent="0.35">
      <c r="FW26688" s="128"/>
      <c r="FX26688" s="128"/>
      <c r="FY26688" s="129"/>
      <c r="GA26688" s="128"/>
    </row>
    <row r="26689" spans="179:183" x14ac:dyDescent="0.35">
      <c r="FW26689" s="128"/>
      <c r="FX26689" s="128"/>
      <c r="FY26689" s="129"/>
      <c r="GA26689" s="128"/>
    </row>
    <row r="26690" spans="179:183" x14ac:dyDescent="0.35">
      <c r="FW26690" s="128"/>
      <c r="FX26690" s="128"/>
      <c r="FY26690" s="129"/>
      <c r="GA26690" s="128"/>
    </row>
    <row r="26691" spans="179:183" x14ac:dyDescent="0.35">
      <c r="FW26691" s="128"/>
      <c r="FX26691" s="128"/>
      <c r="FY26691" s="129"/>
      <c r="GA26691" s="128"/>
    </row>
    <row r="26692" spans="179:183" x14ac:dyDescent="0.35">
      <c r="FW26692" s="128"/>
      <c r="FX26692" s="128"/>
      <c r="FY26692" s="129"/>
      <c r="GA26692" s="128"/>
    </row>
    <row r="26693" spans="179:183" x14ac:dyDescent="0.35">
      <c r="FW26693" s="128"/>
      <c r="FX26693" s="128"/>
      <c r="FY26693" s="129"/>
      <c r="GA26693" s="128"/>
    </row>
    <row r="26694" spans="179:183" x14ac:dyDescent="0.35">
      <c r="FW26694" s="128"/>
      <c r="FX26694" s="128"/>
      <c r="FY26694" s="129"/>
      <c r="GA26694" s="128"/>
    </row>
    <row r="26695" spans="179:183" x14ac:dyDescent="0.35">
      <c r="FW26695" s="128"/>
      <c r="FX26695" s="128"/>
      <c r="FY26695" s="129"/>
      <c r="GA26695" s="128"/>
    </row>
    <row r="26696" spans="179:183" x14ac:dyDescent="0.35">
      <c r="FW26696" s="128"/>
      <c r="FX26696" s="128"/>
      <c r="FY26696" s="129"/>
      <c r="GA26696" s="128"/>
    </row>
    <row r="26697" spans="179:183" x14ac:dyDescent="0.35">
      <c r="FW26697" s="128"/>
      <c r="FX26697" s="128"/>
      <c r="FY26697" s="129"/>
      <c r="GA26697" s="128"/>
    </row>
    <row r="26698" spans="179:183" x14ac:dyDescent="0.35">
      <c r="FW26698" s="128"/>
      <c r="FX26698" s="128"/>
      <c r="FY26698" s="129"/>
      <c r="GA26698" s="128"/>
    </row>
    <row r="26699" spans="179:183" x14ac:dyDescent="0.35">
      <c r="FW26699" s="128"/>
      <c r="FX26699" s="128"/>
      <c r="FY26699" s="129"/>
      <c r="GA26699" s="128"/>
    </row>
    <row r="26700" spans="179:183" x14ac:dyDescent="0.35">
      <c r="FW26700" s="128"/>
      <c r="FX26700" s="128"/>
      <c r="FY26700" s="129"/>
      <c r="GA26700" s="128"/>
    </row>
    <row r="26701" spans="179:183" x14ac:dyDescent="0.35">
      <c r="FW26701" s="128"/>
      <c r="FX26701" s="128"/>
      <c r="FY26701" s="129"/>
      <c r="GA26701" s="128"/>
    </row>
    <row r="26702" spans="179:183" x14ac:dyDescent="0.35">
      <c r="FW26702" s="128"/>
      <c r="FX26702" s="128"/>
      <c r="FY26702" s="129"/>
      <c r="GA26702" s="128"/>
    </row>
    <row r="26703" spans="179:183" x14ac:dyDescent="0.35">
      <c r="FW26703" s="128"/>
      <c r="FX26703" s="128"/>
      <c r="FY26703" s="129"/>
      <c r="GA26703" s="128"/>
    </row>
    <row r="26704" spans="179:183" x14ac:dyDescent="0.35">
      <c r="FW26704" s="128"/>
      <c r="FX26704" s="128"/>
      <c r="FY26704" s="129"/>
      <c r="GA26704" s="128"/>
    </row>
    <row r="26705" spans="179:183" x14ac:dyDescent="0.35">
      <c r="FW26705" s="128"/>
      <c r="FX26705" s="128"/>
      <c r="FY26705" s="129"/>
      <c r="GA26705" s="128"/>
    </row>
    <row r="26706" spans="179:183" x14ac:dyDescent="0.35">
      <c r="FW26706" s="128"/>
      <c r="FX26706" s="128"/>
      <c r="FY26706" s="129"/>
      <c r="GA26706" s="128"/>
    </row>
    <row r="26707" spans="179:183" x14ac:dyDescent="0.35">
      <c r="FW26707" s="128"/>
      <c r="FX26707" s="128"/>
      <c r="FY26707" s="129"/>
      <c r="GA26707" s="128"/>
    </row>
    <row r="26708" spans="179:183" x14ac:dyDescent="0.35">
      <c r="FW26708" s="128"/>
      <c r="FX26708" s="128"/>
      <c r="FY26708" s="129"/>
      <c r="GA26708" s="128"/>
    </row>
    <row r="26709" spans="179:183" x14ac:dyDescent="0.35">
      <c r="FW26709" s="128"/>
      <c r="FX26709" s="128"/>
      <c r="FY26709" s="129"/>
      <c r="GA26709" s="128"/>
    </row>
    <row r="26710" spans="179:183" x14ac:dyDescent="0.35">
      <c r="FW26710" s="128"/>
      <c r="FX26710" s="128"/>
      <c r="FY26710" s="129"/>
      <c r="GA26710" s="128"/>
    </row>
    <row r="26711" spans="179:183" x14ac:dyDescent="0.35">
      <c r="FW26711" s="128"/>
      <c r="FX26711" s="128"/>
      <c r="FY26711" s="129"/>
      <c r="GA26711" s="128"/>
    </row>
    <row r="26712" spans="179:183" x14ac:dyDescent="0.35">
      <c r="FW26712" s="128"/>
      <c r="FX26712" s="128"/>
      <c r="FY26712" s="129"/>
      <c r="GA26712" s="128"/>
    </row>
    <row r="26713" spans="179:183" x14ac:dyDescent="0.35">
      <c r="FW26713" s="128"/>
      <c r="FX26713" s="128"/>
      <c r="FY26713" s="129"/>
      <c r="GA26713" s="128"/>
    </row>
    <row r="26714" spans="179:183" x14ac:dyDescent="0.35">
      <c r="FW26714" s="128"/>
      <c r="FX26714" s="128"/>
      <c r="FY26714" s="129"/>
      <c r="GA26714" s="128"/>
    </row>
    <row r="26715" spans="179:183" x14ac:dyDescent="0.35">
      <c r="FW26715" s="128"/>
      <c r="FX26715" s="128"/>
      <c r="FY26715" s="129"/>
      <c r="GA26715" s="128"/>
    </row>
    <row r="26716" spans="179:183" x14ac:dyDescent="0.35">
      <c r="FW26716" s="128"/>
      <c r="FX26716" s="128"/>
      <c r="FY26716" s="129"/>
      <c r="GA26716" s="128"/>
    </row>
    <row r="26717" spans="179:183" x14ac:dyDescent="0.35">
      <c r="FW26717" s="128"/>
      <c r="FX26717" s="128"/>
      <c r="FY26717" s="129"/>
      <c r="GA26717" s="128"/>
    </row>
    <row r="26718" spans="179:183" x14ac:dyDescent="0.35">
      <c r="FW26718" s="128"/>
      <c r="FX26718" s="128"/>
      <c r="FY26718" s="129"/>
      <c r="GA26718" s="128"/>
    </row>
    <row r="26719" spans="179:183" x14ac:dyDescent="0.35">
      <c r="FW26719" s="128"/>
      <c r="FX26719" s="128"/>
      <c r="FY26719" s="129"/>
      <c r="GA26719" s="128"/>
    </row>
    <row r="26720" spans="179:183" x14ac:dyDescent="0.35">
      <c r="FW26720" s="128"/>
      <c r="FX26720" s="128"/>
      <c r="FY26720" s="129"/>
      <c r="GA26720" s="128"/>
    </row>
    <row r="26721" spans="179:183" x14ac:dyDescent="0.35">
      <c r="FW26721" s="128"/>
      <c r="FX26721" s="128"/>
      <c r="FY26721" s="129"/>
      <c r="GA26721" s="128"/>
    </row>
    <row r="26722" spans="179:183" x14ac:dyDescent="0.35">
      <c r="FW26722" s="128"/>
      <c r="FX26722" s="128"/>
      <c r="FY26722" s="129"/>
      <c r="GA26722" s="128"/>
    </row>
    <row r="26723" spans="179:183" x14ac:dyDescent="0.35">
      <c r="FW26723" s="128"/>
      <c r="FX26723" s="128"/>
      <c r="FY26723" s="129"/>
      <c r="GA26723" s="128"/>
    </row>
    <row r="26724" spans="179:183" x14ac:dyDescent="0.35">
      <c r="FW26724" s="128"/>
      <c r="FX26724" s="128"/>
      <c r="FY26724" s="129"/>
      <c r="GA26724" s="128"/>
    </row>
    <row r="26725" spans="179:183" x14ac:dyDescent="0.35">
      <c r="FW26725" s="128"/>
      <c r="FX26725" s="128"/>
      <c r="FY26725" s="129"/>
      <c r="GA26725" s="128"/>
    </row>
    <row r="26726" spans="179:183" x14ac:dyDescent="0.35">
      <c r="FW26726" s="128"/>
      <c r="FX26726" s="128"/>
      <c r="FY26726" s="129"/>
      <c r="GA26726" s="128"/>
    </row>
    <row r="26727" spans="179:183" x14ac:dyDescent="0.35">
      <c r="FW26727" s="128"/>
      <c r="FX26727" s="128"/>
      <c r="FY26727" s="129"/>
      <c r="GA26727" s="128"/>
    </row>
    <row r="26728" spans="179:183" x14ac:dyDescent="0.35">
      <c r="FW26728" s="128"/>
      <c r="FX26728" s="128"/>
      <c r="FY26728" s="129"/>
      <c r="GA26728" s="128"/>
    </row>
    <row r="26729" spans="179:183" x14ac:dyDescent="0.35">
      <c r="FW26729" s="128"/>
      <c r="FX26729" s="128"/>
      <c r="FY26729" s="129"/>
      <c r="GA26729" s="128"/>
    </row>
    <row r="26730" spans="179:183" x14ac:dyDescent="0.35">
      <c r="FW26730" s="128"/>
      <c r="FX26730" s="128"/>
      <c r="FY26730" s="129"/>
      <c r="GA26730" s="128"/>
    </row>
    <row r="26731" spans="179:183" x14ac:dyDescent="0.35">
      <c r="FW26731" s="128"/>
      <c r="FX26731" s="128"/>
      <c r="FY26731" s="129"/>
      <c r="GA26731" s="128"/>
    </row>
    <row r="26732" spans="179:183" x14ac:dyDescent="0.35">
      <c r="FW26732" s="128"/>
      <c r="FX26732" s="128"/>
      <c r="FY26732" s="129"/>
      <c r="GA26732" s="128"/>
    </row>
    <row r="26733" spans="179:183" x14ac:dyDescent="0.35">
      <c r="FW26733" s="128"/>
      <c r="FX26733" s="128"/>
      <c r="FY26733" s="129"/>
      <c r="GA26733" s="128"/>
    </row>
    <row r="26734" spans="179:183" x14ac:dyDescent="0.35">
      <c r="FW26734" s="128"/>
      <c r="FX26734" s="128"/>
      <c r="FY26734" s="129"/>
      <c r="GA26734" s="128"/>
    </row>
    <row r="26735" spans="179:183" x14ac:dyDescent="0.35">
      <c r="FW26735" s="128"/>
      <c r="FX26735" s="128"/>
      <c r="FY26735" s="129"/>
      <c r="GA26735" s="128"/>
    </row>
    <row r="26736" spans="179:183" x14ac:dyDescent="0.35">
      <c r="FW26736" s="128"/>
      <c r="FX26736" s="128"/>
      <c r="FY26736" s="129"/>
      <c r="GA26736" s="128"/>
    </row>
    <row r="26737" spans="179:183" x14ac:dyDescent="0.35">
      <c r="FW26737" s="128"/>
      <c r="FX26737" s="128"/>
      <c r="FY26737" s="129"/>
      <c r="GA26737" s="128"/>
    </row>
    <row r="26738" spans="179:183" x14ac:dyDescent="0.35">
      <c r="FW26738" s="128"/>
      <c r="FX26738" s="128"/>
      <c r="FY26738" s="129"/>
      <c r="GA26738" s="128"/>
    </row>
    <row r="26739" spans="179:183" x14ac:dyDescent="0.35">
      <c r="FW26739" s="128"/>
      <c r="FX26739" s="128"/>
      <c r="FY26739" s="129"/>
      <c r="GA26739" s="128"/>
    </row>
    <row r="26740" spans="179:183" x14ac:dyDescent="0.35">
      <c r="FW26740" s="128"/>
      <c r="FX26740" s="128"/>
      <c r="FY26740" s="129"/>
      <c r="GA26740" s="128"/>
    </row>
    <row r="26741" spans="179:183" x14ac:dyDescent="0.35">
      <c r="FW26741" s="128"/>
      <c r="FX26741" s="128"/>
      <c r="FY26741" s="129"/>
      <c r="GA26741" s="128"/>
    </row>
    <row r="26742" spans="179:183" x14ac:dyDescent="0.35">
      <c r="FW26742" s="128"/>
      <c r="FX26742" s="128"/>
      <c r="FY26742" s="129"/>
      <c r="GA26742" s="128"/>
    </row>
    <row r="26743" spans="179:183" x14ac:dyDescent="0.35">
      <c r="FW26743" s="128"/>
      <c r="FX26743" s="128"/>
      <c r="FY26743" s="129"/>
      <c r="GA26743" s="128"/>
    </row>
    <row r="26744" spans="179:183" x14ac:dyDescent="0.35">
      <c r="FW26744" s="128"/>
      <c r="FX26744" s="128"/>
      <c r="FY26744" s="129"/>
      <c r="GA26744" s="128"/>
    </row>
    <row r="26745" spans="179:183" x14ac:dyDescent="0.35">
      <c r="FW26745" s="128"/>
      <c r="FX26745" s="128"/>
      <c r="FY26745" s="129"/>
      <c r="GA26745" s="128"/>
    </row>
    <row r="26746" spans="179:183" x14ac:dyDescent="0.35">
      <c r="FW26746" s="128"/>
      <c r="FX26746" s="128"/>
      <c r="FY26746" s="129"/>
      <c r="GA26746" s="128"/>
    </row>
    <row r="26747" spans="179:183" x14ac:dyDescent="0.35">
      <c r="FW26747" s="128"/>
      <c r="FX26747" s="128"/>
      <c r="FY26747" s="129"/>
      <c r="GA26747" s="128"/>
    </row>
    <row r="26748" spans="179:183" x14ac:dyDescent="0.35">
      <c r="FW26748" s="128"/>
      <c r="FX26748" s="128"/>
      <c r="FY26748" s="129"/>
      <c r="GA26748" s="128"/>
    </row>
    <row r="26749" spans="179:183" x14ac:dyDescent="0.35">
      <c r="FW26749" s="128"/>
      <c r="FX26749" s="128"/>
      <c r="FY26749" s="129"/>
      <c r="GA26749" s="128"/>
    </row>
    <row r="26750" spans="179:183" x14ac:dyDescent="0.35">
      <c r="FW26750" s="128"/>
      <c r="FX26750" s="128"/>
      <c r="FY26750" s="129"/>
      <c r="GA26750" s="128"/>
    </row>
    <row r="26751" spans="179:183" x14ac:dyDescent="0.35">
      <c r="FW26751" s="128"/>
      <c r="FX26751" s="128"/>
      <c r="FY26751" s="129"/>
      <c r="GA26751" s="128"/>
    </row>
    <row r="26752" spans="179:183" x14ac:dyDescent="0.35">
      <c r="FW26752" s="128"/>
      <c r="FX26752" s="128"/>
      <c r="FY26752" s="129"/>
      <c r="GA26752" s="128"/>
    </row>
    <row r="26753" spans="179:183" x14ac:dyDescent="0.35">
      <c r="FW26753" s="128"/>
      <c r="FX26753" s="128"/>
      <c r="FY26753" s="129"/>
      <c r="GA26753" s="128"/>
    </row>
    <row r="26754" spans="179:183" x14ac:dyDescent="0.35">
      <c r="FW26754" s="128"/>
      <c r="FX26754" s="128"/>
      <c r="FY26754" s="129"/>
      <c r="GA26754" s="128"/>
    </row>
    <row r="26755" spans="179:183" x14ac:dyDescent="0.35">
      <c r="FW26755" s="128"/>
      <c r="FX26755" s="128"/>
      <c r="FY26755" s="129"/>
      <c r="GA26755" s="128"/>
    </row>
    <row r="26756" spans="179:183" x14ac:dyDescent="0.35">
      <c r="FW26756" s="128"/>
      <c r="FX26756" s="128"/>
      <c r="FY26756" s="129"/>
      <c r="GA26756" s="128"/>
    </row>
    <row r="26757" spans="179:183" x14ac:dyDescent="0.35">
      <c r="FW26757" s="128"/>
      <c r="FX26757" s="128"/>
      <c r="FY26757" s="129"/>
      <c r="GA26757" s="128"/>
    </row>
    <row r="26758" spans="179:183" x14ac:dyDescent="0.35">
      <c r="FW26758" s="128"/>
      <c r="FX26758" s="128"/>
      <c r="FY26758" s="129"/>
      <c r="GA26758" s="128"/>
    </row>
    <row r="26759" spans="179:183" x14ac:dyDescent="0.35">
      <c r="FW26759" s="128"/>
      <c r="FX26759" s="128"/>
      <c r="FY26759" s="129"/>
      <c r="GA26759" s="128"/>
    </row>
    <row r="26760" spans="179:183" x14ac:dyDescent="0.35">
      <c r="FW26760" s="128"/>
      <c r="FX26760" s="128"/>
      <c r="FY26760" s="129"/>
      <c r="GA26760" s="128"/>
    </row>
    <row r="26761" spans="179:183" x14ac:dyDescent="0.35">
      <c r="FW26761" s="128"/>
      <c r="FX26761" s="128"/>
      <c r="FY26761" s="129"/>
      <c r="GA26761" s="128"/>
    </row>
    <row r="26762" spans="179:183" x14ac:dyDescent="0.35">
      <c r="FW26762" s="128"/>
      <c r="FX26762" s="128"/>
      <c r="FY26762" s="129"/>
      <c r="GA26762" s="128"/>
    </row>
    <row r="26763" spans="179:183" x14ac:dyDescent="0.35">
      <c r="FW26763" s="128"/>
      <c r="FX26763" s="128"/>
      <c r="FY26763" s="129"/>
      <c r="GA26763" s="128"/>
    </row>
    <row r="26764" spans="179:183" x14ac:dyDescent="0.35">
      <c r="FW26764" s="128"/>
      <c r="FX26764" s="128"/>
      <c r="FY26764" s="129"/>
      <c r="GA26764" s="128"/>
    </row>
    <row r="26765" spans="179:183" x14ac:dyDescent="0.35">
      <c r="FW26765" s="128"/>
      <c r="FX26765" s="128"/>
      <c r="FY26765" s="129"/>
      <c r="GA26765" s="128"/>
    </row>
    <row r="26766" spans="179:183" x14ac:dyDescent="0.35">
      <c r="FW26766" s="128"/>
      <c r="FX26766" s="128"/>
      <c r="FY26766" s="129"/>
      <c r="GA26766" s="128"/>
    </row>
    <row r="26767" spans="179:183" x14ac:dyDescent="0.35">
      <c r="FW26767" s="128"/>
      <c r="FX26767" s="128"/>
      <c r="FY26767" s="129"/>
      <c r="GA26767" s="128"/>
    </row>
    <row r="26768" spans="179:183" x14ac:dyDescent="0.35">
      <c r="FW26768" s="128"/>
      <c r="FX26768" s="128"/>
      <c r="FY26768" s="129"/>
      <c r="GA26768" s="128"/>
    </row>
    <row r="26769" spans="179:183" x14ac:dyDescent="0.35">
      <c r="FW26769" s="128"/>
      <c r="FX26769" s="128"/>
      <c r="FY26769" s="129"/>
      <c r="GA26769" s="128"/>
    </row>
    <row r="26770" spans="179:183" x14ac:dyDescent="0.35">
      <c r="FW26770" s="128"/>
      <c r="FX26770" s="128"/>
      <c r="FY26770" s="129"/>
      <c r="GA26770" s="128"/>
    </row>
    <row r="26771" spans="179:183" x14ac:dyDescent="0.35">
      <c r="FW26771" s="128"/>
      <c r="FX26771" s="128"/>
      <c r="FY26771" s="129"/>
      <c r="GA26771" s="128"/>
    </row>
    <row r="26772" spans="179:183" x14ac:dyDescent="0.35">
      <c r="FW26772" s="128"/>
      <c r="FX26772" s="128"/>
      <c r="FY26772" s="129"/>
      <c r="GA26772" s="128"/>
    </row>
    <row r="26773" spans="179:183" x14ac:dyDescent="0.35">
      <c r="FW26773" s="128"/>
      <c r="FX26773" s="128"/>
      <c r="FY26773" s="129"/>
      <c r="GA26773" s="128"/>
    </row>
    <row r="26774" spans="179:183" x14ac:dyDescent="0.35">
      <c r="FW26774" s="128"/>
      <c r="FX26774" s="128"/>
      <c r="FY26774" s="129"/>
      <c r="GA26774" s="128"/>
    </row>
    <row r="26775" spans="179:183" x14ac:dyDescent="0.35">
      <c r="FW26775" s="128"/>
      <c r="FX26775" s="128"/>
      <c r="FY26775" s="129"/>
      <c r="GA26775" s="128"/>
    </row>
    <row r="26776" spans="179:183" x14ac:dyDescent="0.35">
      <c r="FW26776" s="128"/>
      <c r="FX26776" s="128"/>
      <c r="FY26776" s="129"/>
      <c r="GA26776" s="128"/>
    </row>
    <row r="26777" spans="179:183" x14ac:dyDescent="0.35">
      <c r="FW26777" s="128"/>
      <c r="FX26777" s="128"/>
      <c r="FY26777" s="129"/>
      <c r="GA26777" s="128"/>
    </row>
    <row r="26778" spans="179:183" x14ac:dyDescent="0.35">
      <c r="FW26778" s="128"/>
      <c r="FX26778" s="128"/>
      <c r="FY26778" s="129"/>
      <c r="GA26778" s="128"/>
    </row>
    <row r="26779" spans="179:183" x14ac:dyDescent="0.35">
      <c r="FW26779" s="128"/>
      <c r="FX26779" s="128"/>
      <c r="FY26779" s="129"/>
      <c r="GA26779" s="128"/>
    </row>
    <row r="26780" spans="179:183" x14ac:dyDescent="0.35">
      <c r="FW26780" s="128"/>
      <c r="FX26780" s="128"/>
      <c r="FY26780" s="129"/>
      <c r="GA26780" s="128"/>
    </row>
    <row r="26781" spans="179:183" x14ac:dyDescent="0.35">
      <c r="FW26781" s="128"/>
      <c r="FX26781" s="128"/>
      <c r="FY26781" s="129"/>
      <c r="GA26781" s="128"/>
    </row>
    <row r="26782" spans="179:183" x14ac:dyDescent="0.35">
      <c r="FW26782" s="128"/>
      <c r="FX26782" s="128"/>
      <c r="FY26782" s="129"/>
      <c r="GA26782" s="128"/>
    </row>
    <row r="26783" spans="179:183" x14ac:dyDescent="0.35">
      <c r="FW26783" s="128"/>
      <c r="FX26783" s="128"/>
      <c r="FY26783" s="129"/>
      <c r="GA26783" s="128"/>
    </row>
    <row r="26784" spans="179:183" x14ac:dyDescent="0.35">
      <c r="FW26784" s="128"/>
      <c r="FX26784" s="128"/>
      <c r="FY26784" s="129"/>
      <c r="GA26784" s="128"/>
    </row>
    <row r="26785" spans="179:183" x14ac:dyDescent="0.35">
      <c r="FW26785" s="128"/>
      <c r="FX26785" s="128"/>
      <c r="FY26785" s="129"/>
      <c r="GA26785" s="128"/>
    </row>
    <row r="26786" spans="179:183" x14ac:dyDescent="0.35">
      <c r="FW26786" s="128"/>
      <c r="FX26786" s="128"/>
      <c r="FY26786" s="129"/>
      <c r="GA26786" s="128"/>
    </row>
    <row r="26787" spans="179:183" x14ac:dyDescent="0.35">
      <c r="FW26787" s="128"/>
      <c r="FX26787" s="128"/>
      <c r="FY26787" s="129"/>
      <c r="GA26787" s="128"/>
    </row>
    <row r="26788" spans="179:183" x14ac:dyDescent="0.35">
      <c r="FW26788" s="128"/>
      <c r="FX26788" s="128"/>
      <c r="FY26788" s="129"/>
      <c r="GA26788" s="128"/>
    </row>
    <row r="26789" spans="179:183" x14ac:dyDescent="0.35">
      <c r="FW26789" s="128"/>
      <c r="FX26789" s="128"/>
      <c r="FY26789" s="129"/>
      <c r="GA26789" s="128"/>
    </row>
    <row r="26790" spans="179:183" x14ac:dyDescent="0.35">
      <c r="FW26790" s="128"/>
      <c r="FX26790" s="128"/>
      <c r="FY26790" s="129"/>
      <c r="GA26790" s="128"/>
    </row>
    <row r="26791" spans="179:183" x14ac:dyDescent="0.35">
      <c r="FW26791" s="128"/>
      <c r="FX26791" s="128"/>
      <c r="FY26791" s="129"/>
      <c r="GA26791" s="128"/>
    </row>
    <row r="26792" spans="179:183" x14ac:dyDescent="0.35">
      <c r="FW26792" s="128"/>
      <c r="FX26792" s="128"/>
      <c r="FY26792" s="129"/>
      <c r="GA26792" s="128"/>
    </row>
    <row r="26793" spans="179:183" x14ac:dyDescent="0.35">
      <c r="FW26793" s="128"/>
      <c r="FX26793" s="128"/>
      <c r="FY26793" s="129"/>
      <c r="GA26793" s="128"/>
    </row>
    <row r="26794" spans="179:183" x14ac:dyDescent="0.35">
      <c r="FW26794" s="128"/>
      <c r="FX26794" s="128"/>
      <c r="FY26794" s="129"/>
      <c r="GA26794" s="128"/>
    </row>
    <row r="26795" spans="179:183" x14ac:dyDescent="0.35">
      <c r="FW26795" s="128"/>
      <c r="FX26795" s="128"/>
      <c r="FY26795" s="129"/>
      <c r="GA26795" s="128"/>
    </row>
    <row r="26796" spans="179:183" x14ac:dyDescent="0.35">
      <c r="FW26796" s="128"/>
      <c r="FX26796" s="128"/>
      <c r="FY26796" s="129"/>
      <c r="GA26796" s="128"/>
    </row>
    <row r="26797" spans="179:183" x14ac:dyDescent="0.35">
      <c r="FW26797" s="128"/>
      <c r="FX26797" s="128"/>
      <c r="FY26797" s="129"/>
      <c r="GA26797" s="128"/>
    </row>
    <row r="26798" spans="179:183" x14ac:dyDescent="0.35">
      <c r="FW26798" s="128"/>
      <c r="FX26798" s="128"/>
      <c r="FY26798" s="129"/>
      <c r="GA26798" s="128"/>
    </row>
    <row r="26799" spans="179:183" x14ac:dyDescent="0.35">
      <c r="FW26799" s="128"/>
      <c r="FX26799" s="128"/>
      <c r="FY26799" s="129"/>
      <c r="GA26799" s="128"/>
    </row>
    <row r="26800" spans="179:183" x14ac:dyDescent="0.35">
      <c r="FW26800" s="128"/>
      <c r="FX26800" s="128"/>
      <c r="FY26800" s="129"/>
      <c r="GA26800" s="128"/>
    </row>
    <row r="26801" spans="179:183" x14ac:dyDescent="0.35">
      <c r="FW26801" s="128"/>
      <c r="FX26801" s="128"/>
      <c r="FY26801" s="129"/>
      <c r="GA26801" s="128"/>
    </row>
    <row r="26802" spans="179:183" x14ac:dyDescent="0.35">
      <c r="FW26802" s="128"/>
      <c r="FX26802" s="128"/>
      <c r="FY26802" s="129"/>
      <c r="GA26802" s="128"/>
    </row>
    <row r="26803" spans="179:183" x14ac:dyDescent="0.35">
      <c r="FW26803" s="128"/>
      <c r="FX26803" s="128"/>
      <c r="FY26803" s="129"/>
      <c r="GA26803" s="128"/>
    </row>
    <row r="26804" spans="179:183" x14ac:dyDescent="0.35">
      <c r="FW26804" s="128"/>
      <c r="FX26804" s="128"/>
      <c r="FY26804" s="129"/>
      <c r="GA26804" s="128"/>
    </row>
    <row r="26805" spans="179:183" x14ac:dyDescent="0.35">
      <c r="FW26805" s="128"/>
      <c r="FX26805" s="128"/>
      <c r="FY26805" s="129"/>
      <c r="GA26805" s="128"/>
    </row>
    <row r="26806" spans="179:183" x14ac:dyDescent="0.35">
      <c r="FW26806" s="128"/>
      <c r="FX26806" s="128"/>
      <c r="FY26806" s="129"/>
      <c r="GA26806" s="128"/>
    </row>
    <row r="26807" spans="179:183" x14ac:dyDescent="0.35">
      <c r="FW26807" s="128"/>
      <c r="FX26807" s="128"/>
      <c r="FY26807" s="129"/>
      <c r="GA26807" s="128"/>
    </row>
    <row r="26808" spans="179:183" x14ac:dyDescent="0.35">
      <c r="FW26808" s="128"/>
      <c r="FX26808" s="128"/>
      <c r="FY26808" s="129"/>
      <c r="GA26808" s="128"/>
    </row>
    <row r="26809" spans="179:183" x14ac:dyDescent="0.35">
      <c r="FW26809" s="128"/>
      <c r="FX26809" s="128"/>
      <c r="FY26809" s="129"/>
      <c r="GA26809" s="128"/>
    </row>
    <row r="26810" spans="179:183" x14ac:dyDescent="0.35">
      <c r="FW26810" s="128"/>
      <c r="FX26810" s="128"/>
      <c r="FY26810" s="129"/>
      <c r="GA26810" s="128"/>
    </row>
    <row r="26811" spans="179:183" x14ac:dyDescent="0.35">
      <c r="FW26811" s="128"/>
      <c r="FX26811" s="128"/>
      <c r="FY26811" s="129"/>
      <c r="GA26811" s="128"/>
    </row>
    <row r="26812" spans="179:183" x14ac:dyDescent="0.35">
      <c r="FW26812" s="128"/>
      <c r="FX26812" s="128"/>
      <c r="FY26812" s="129"/>
      <c r="GA26812" s="128"/>
    </row>
    <row r="26813" spans="179:183" x14ac:dyDescent="0.35">
      <c r="FW26813" s="128"/>
      <c r="FX26813" s="128"/>
      <c r="FY26813" s="129"/>
      <c r="GA26813" s="128"/>
    </row>
    <row r="26814" spans="179:183" x14ac:dyDescent="0.35">
      <c r="FW26814" s="128"/>
      <c r="FX26814" s="128"/>
      <c r="FY26814" s="129"/>
      <c r="GA26814" s="128"/>
    </row>
    <row r="26815" spans="179:183" x14ac:dyDescent="0.35">
      <c r="FW26815" s="128"/>
      <c r="FX26815" s="128"/>
      <c r="FY26815" s="129"/>
      <c r="GA26815" s="128"/>
    </row>
    <row r="26816" spans="179:183" x14ac:dyDescent="0.35">
      <c r="FW26816" s="128"/>
      <c r="FX26816" s="128"/>
      <c r="FY26816" s="129"/>
      <c r="GA26816" s="128"/>
    </row>
    <row r="26817" spans="179:183" x14ac:dyDescent="0.35">
      <c r="FW26817" s="128"/>
      <c r="FX26817" s="128"/>
      <c r="FY26817" s="129"/>
      <c r="GA26817" s="128"/>
    </row>
    <row r="26818" spans="179:183" x14ac:dyDescent="0.35">
      <c r="FW26818" s="128"/>
      <c r="FX26818" s="128"/>
      <c r="FY26818" s="129"/>
      <c r="GA26818" s="128"/>
    </row>
    <row r="26819" spans="179:183" x14ac:dyDescent="0.35">
      <c r="FW26819" s="128"/>
      <c r="FX26819" s="128"/>
      <c r="FY26819" s="129"/>
      <c r="GA26819" s="128"/>
    </row>
    <row r="26820" spans="179:183" x14ac:dyDescent="0.35">
      <c r="FW26820" s="128"/>
      <c r="FX26820" s="128"/>
      <c r="FY26820" s="129"/>
      <c r="GA26820" s="128"/>
    </row>
    <row r="26821" spans="179:183" x14ac:dyDescent="0.35">
      <c r="FW26821" s="128"/>
      <c r="FX26821" s="128"/>
      <c r="FY26821" s="129"/>
      <c r="GA26821" s="128"/>
    </row>
    <row r="26822" spans="179:183" x14ac:dyDescent="0.35">
      <c r="FW26822" s="128"/>
      <c r="FX26822" s="128"/>
      <c r="FY26822" s="129"/>
      <c r="GA26822" s="128"/>
    </row>
    <row r="26823" spans="179:183" x14ac:dyDescent="0.35">
      <c r="FW26823" s="128"/>
      <c r="FX26823" s="128"/>
      <c r="FY26823" s="129"/>
      <c r="GA26823" s="128"/>
    </row>
    <row r="26824" spans="179:183" x14ac:dyDescent="0.35">
      <c r="FW26824" s="128"/>
      <c r="FX26824" s="128"/>
      <c r="FY26824" s="129"/>
      <c r="GA26824" s="128"/>
    </row>
    <row r="26825" spans="179:183" x14ac:dyDescent="0.35">
      <c r="FW26825" s="128"/>
      <c r="FX26825" s="128"/>
      <c r="FY26825" s="129"/>
      <c r="GA26825" s="128"/>
    </row>
    <row r="26826" spans="179:183" x14ac:dyDescent="0.35">
      <c r="FW26826" s="128"/>
      <c r="FX26826" s="128"/>
      <c r="FY26826" s="129"/>
      <c r="GA26826" s="128"/>
    </row>
    <row r="26827" spans="179:183" x14ac:dyDescent="0.35">
      <c r="FW26827" s="128"/>
      <c r="FX26827" s="128"/>
      <c r="FY26827" s="129"/>
      <c r="GA26827" s="128"/>
    </row>
    <row r="26828" spans="179:183" x14ac:dyDescent="0.35">
      <c r="FW26828" s="128"/>
      <c r="FX26828" s="128"/>
      <c r="FY26828" s="129"/>
      <c r="GA26828" s="128"/>
    </row>
    <row r="26829" spans="179:183" x14ac:dyDescent="0.35">
      <c r="FW26829" s="128"/>
      <c r="FX26829" s="128"/>
      <c r="FY26829" s="129"/>
      <c r="GA26829" s="128"/>
    </row>
    <row r="26830" spans="179:183" x14ac:dyDescent="0.35">
      <c r="FW26830" s="128"/>
      <c r="FX26830" s="128"/>
      <c r="FY26830" s="129"/>
      <c r="GA26830" s="128"/>
    </row>
    <row r="26831" spans="179:183" x14ac:dyDescent="0.35">
      <c r="FW26831" s="128"/>
      <c r="FX26831" s="128"/>
      <c r="FY26831" s="129"/>
      <c r="GA26831" s="128"/>
    </row>
    <row r="26832" spans="179:183" x14ac:dyDescent="0.35">
      <c r="FW26832" s="128"/>
      <c r="FX26832" s="128"/>
      <c r="FY26832" s="129"/>
      <c r="GA26832" s="128"/>
    </row>
    <row r="26833" spans="179:183" x14ac:dyDescent="0.35">
      <c r="FW26833" s="128"/>
      <c r="FX26833" s="128"/>
      <c r="FY26833" s="129"/>
      <c r="GA26833" s="128"/>
    </row>
    <row r="26834" spans="179:183" x14ac:dyDescent="0.35">
      <c r="FW26834" s="128"/>
      <c r="FX26834" s="128"/>
      <c r="FY26834" s="129"/>
      <c r="GA26834" s="128"/>
    </row>
    <row r="26835" spans="179:183" x14ac:dyDescent="0.35">
      <c r="FW26835" s="128"/>
      <c r="FX26835" s="128"/>
      <c r="FY26835" s="129"/>
      <c r="GA26835" s="128"/>
    </row>
    <row r="26836" spans="179:183" x14ac:dyDescent="0.35">
      <c r="FW26836" s="128"/>
      <c r="FX26836" s="128"/>
      <c r="FY26836" s="129"/>
      <c r="GA26836" s="128"/>
    </row>
    <row r="26837" spans="179:183" x14ac:dyDescent="0.35">
      <c r="FW26837" s="128"/>
      <c r="FX26837" s="128"/>
      <c r="FY26837" s="129"/>
      <c r="GA26837" s="128"/>
    </row>
    <row r="26838" spans="179:183" x14ac:dyDescent="0.35">
      <c r="FW26838" s="128"/>
      <c r="FX26838" s="128"/>
      <c r="FY26838" s="129"/>
      <c r="GA26838" s="128"/>
    </row>
    <row r="26839" spans="179:183" x14ac:dyDescent="0.35">
      <c r="FW26839" s="128"/>
      <c r="FX26839" s="128"/>
      <c r="FY26839" s="129"/>
      <c r="GA26839" s="128"/>
    </row>
    <row r="26840" spans="179:183" x14ac:dyDescent="0.35">
      <c r="FW26840" s="128"/>
      <c r="FX26840" s="128"/>
      <c r="FY26840" s="129"/>
      <c r="GA26840" s="128"/>
    </row>
    <row r="26841" spans="179:183" x14ac:dyDescent="0.35">
      <c r="FW26841" s="128"/>
      <c r="FX26841" s="128"/>
      <c r="FY26841" s="129"/>
      <c r="GA26841" s="128"/>
    </row>
    <row r="26842" spans="179:183" x14ac:dyDescent="0.35">
      <c r="FW26842" s="128"/>
      <c r="FX26842" s="128"/>
      <c r="FY26842" s="129"/>
      <c r="GA26842" s="128"/>
    </row>
    <row r="26843" spans="179:183" x14ac:dyDescent="0.35">
      <c r="FW26843" s="128"/>
      <c r="FX26843" s="128"/>
      <c r="FY26843" s="129"/>
      <c r="GA26843" s="128"/>
    </row>
    <row r="26844" spans="179:183" x14ac:dyDescent="0.35">
      <c r="FW26844" s="128"/>
      <c r="FX26844" s="128"/>
      <c r="FY26844" s="129"/>
      <c r="GA26844" s="128"/>
    </row>
    <row r="26845" spans="179:183" x14ac:dyDescent="0.35">
      <c r="FW26845" s="128"/>
      <c r="FX26845" s="128"/>
      <c r="FY26845" s="129"/>
      <c r="GA26845" s="128"/>
    </row>
    <row r="26846" spans="179:183" x14ac:dyDescent="0.35">
      <c r="FW26846" s="128"/>
      <c r="FX26846" s="128"/>
      <c r="FY26846" s="129"/>
      <c r="GA26846" s="128"/>
    </row>
    <row r="26847" spans="179:183" x14ac:dyDescent="0.35">
      <c r="FW26847" s="128"/>
      <c r="FX26847" s="128"/>
      <c r="FY26847" s="129"/>
      <c r="GA26847" s="128"/>
    </row>
    <row r="26848" spans="179:183" x14ac:dyDescent="0.35">
      <c r="FW26848" s="128"/>
      <c r="FX26848" s="128"/>
      <c r="FY26848" s="129"/>
      <c r="GA26848" s="128"/>
    </row>
    <row r="26849" spans="179:183" x14ac:dyDescent="0.35">
      <c r="FW26849" s="128"/>
      <c r="FX26849" s="128"/>
      <c r="FY26849" s="129"/>
      <c r="GA26849" s="128"/>
    </row>
    <row r="26850" spans="179:183" x14ac:dyDescent="0.35">
      <c r="FW26850" s="128"/>
      <c r="FX26850" s="128"/>
      <c r="FY26850" s="129"/>
      <c r="GA26850" s="128"/>
    </row>
    <row r="26851" spans="179:183" x14ac:dyDescent="0.35">
      <c r="FW26851" s="128"/>
      <c r="FX26851" s="128"/>
      <c r="FY26851" s="129"/>
      <c r="GA26851" s="128"/>
    </row>
    <row r="26852" spans="179:183" x14ac:dyDescent="0.35">
      <c r="FW26852" s="128"/>
      <c r="FX26852" s="128"/>
      <c r="FY26852" s="129"/>
      <c r="GA26852" s="128"/>
    </row>
    <row r="26853" spans="179:183" x14ac:dyDescent="0.35">
      <c r="FW26853" s="128"/>
      <c r="FX26853" s="128"/>
      <c r="FY26853" s="129"/>
      <c r="GA26853" s="128"/>
    </row>
    <row r="26854" spans="179:183" x14ac:dyDescent="0.35">
      <c r="FW26854" s="128"/>
      <c r="FX26854" s="128"/>
      <c r="FY26854" s="129"/>
      <c r="GA26854" s="128"/>
    </row>
    <row r="26855" spans="179:183" x14ac:dyDescent="0.35">
      <c r="FW26855" s="128"/>
      <c r="FX26855" s="128"/>
      <c r="FY26855" s="129"/>
      <c r="GA26855" s="128"/>
    </row>
    <row r="26856" spans="179:183" x14ac:dyDescent="0.35">
      <c r="FW26856" s="128"/>
      <c r="FX26856" s="128"/>
      <c r="FY26856" s="129"/>
      <c r="GA26856" s="128"/>
    </row>
    <row r="26857" spans="179:183" x14ac:dyDescent="0.35">
      <c r="FW26857" s="128"/>
      <c r="FX26857" s="128"/>
      <c r="FY26857" s="129"/>
      <c r="GA26857" s="128"/>
    </row>
    <row r="26858" spans="179:183" x14ac:dyDescent="0.35">
      <c r="FW26858" s="128"/>
      <c r="FX26858" s="128"/>
      <c r="FY26858" s="129"/>
      <c r="GA26858" s="128"/>
    </row>
    <row r="26859" spans="179:183" x14ac:dyDescent="0.35">
      <c r="FW26859" s="128"/>
      <c r="FX26859" s="128"/>
      <c r="FY26859" s="129"/>
      <c r="GA26859" s="128"/>
    </row>
    <row r="26860" spans="179:183" x14ac:dyDescent="0.35">
      <c r="FW26860" s="128"/>
      <c r="FX26860" s="128"/>
      <c r="FY26860" s="129"/>
      <c r="GA26860" s="128"/>
    </row>
    <row r="26861" spans="179:183" x14ac:dyDescent="0.35">
      <c r="FW26861" s="128"/>
      <c r="FX26861" s="128"/>
      <c r="FY26861" s="129"/>
      <c r="GA26861" s="128"/>
    </row>
    <row r="26862" spans="179:183" x14ac:dyDescent="0.35">
      <c r="FW26862" s="128"/>
      <c r="FX26862" s="128"/>
      <c r="FY26862" s="129"/>
      <c r="GA26862" s="128"/>
    </row>
    <row r="26863" spans="179:183" x14ac:dyDescent="0.35">
      <c r="FW26863" s="128"/>
      <c r="FX26863" s="128"/>
      <c r="FY26863" s="129"/>
      <c r="GA26863" s="128"/>
    </row>
    <row r="26864" spans="179:183" x14ac:dyDescent="0.35">
      <c r="FW26864" s="128"/>
      <c r="FX26864" s="128"/>
      <c r="FY26864" s="129"/>
      <c r="GA26864" s="128"/>
    </row>
    <row r="26865" spans="179:183" x14ac:dyDescent="0.35">
      <c r="FW26865" s="128"/>
      <c r="FX26865" s="128"/>
      <c r="FY26865" s="129"/>
      <c r="GA26865" s="128"/>
    </row>
    <row r="26866" spans="179:183" x14ac:dyDescent="0.35">
      <c r="FW26866" s="128"/>
      <c r="FX26866" s="128"/>
      <c r="FY26866" s="129"/>
      <c r="GA26866" s="128"/>
    </row>
    <row r="26867" spans="179:183" x14ac:dyDescent="0.35">
      <c r="FW26867" s="128"/>
      <c r="FX26867" s="128"/>
      <c r="FY26867" s="129"/>
      <c r="GA26867" s="128"/>
    </row>
    <row r="26868" spans="179:183" x14ac:dyDescent="0.35">
      <c r="FW26868" s="128"/>
      <c r="FX26868" s="128"/>
      <c r="FY26868" s="129"/>
      <c r="GA26868" s="128"/>
    </row>
    <row r="26869" spans="179:183" x14ac:dyDescent="0.35">
      <c r="FW26869" s="128"/>
      <c r="FX26869" s="128"/>
      <c r="FY26869" s="129"/>
      <c r="GA26869" s="128"/>
    </row>
    <row r="26870" spans="179:183" x14ac:dyDescent="0.35">
      <c r="FW26870" s="128"/>
      <c r="FX26870" s="128"/>
      <c r="FY26870" s="129"/>
      <c r="GA26870" s="128"/>
    </row>
    <row r="26871" spans="179:183" x14ac:dyDescent="0.35">
      <c r="FW26871" s="128"/>
      <c r="FX26871" s="128"/>
      <c r="FY26871" s="129"/>
      <c r="GA26871" s="128"/>
    </row>
    <row r="26872" spans="179:183" x14ac:dyDescent="0.35">
      <c r="FW26872" s="128"/>
      <c r="FX26872" s="128"/>
      <c r="FY26872" s="129"/>
      <c r="GA26872" s="128"/>
    </row>
    <row r="26873" spans="179:183" x14ac:dyDescent="0.35">
      <c r="FW26873" s="128"/>
      <c r="FX26873" s="128"/>
      <c r="FY26873" s="129"/>
      <c r="GA26873" s="128"/>
    </row>
    <row r="26874" spans="179:183" x14ac:dyDescent="0.35">
      <c r="FW26874" s="128"/>
      <c r="FX26874" s="128"/>
      <c r="FY26874" s="129"/>
      <c r="GA26874" s="128"/>
    </row>
    <row r="26875" spans="179:183" x14ac:dyDescent="0.35">
      <c r="FW26875" s="128"/>
      <c r="FX26875" s="128"/>
      <c r="FY26875" s="129"/>
      <c r="GA26875" s="128"/>
    </row>
    <row r="26876" spans="179:183" x14ac:dyDescent="0.35">
      <c r="FW26876" s="128"/>
      <c r="FX26876" s="128"/>
      <c r="FY26876" s="129"/>
      <c r="GA26876" s="128"/>
    </row>
    <row r="26877" spans="179:183" x14ac:dyDescent="0.35">
      <c r="FW26877" s="128"/>
      <c r="FX26877" s="128"/>
      <c r="FY26877" s="129"/>
      <c r="GA26877" s="128"/>
    </row>
    <row r="26878" spans="179:183" x14ac:dyDescent="0.35">
      <c r="FW26878" s="128"/>
      <c r="FX26878" s="128"/>
      <c r="FY26878" s="129"/>
      <c r="GA26878" s="128"/>
    </row>
    <row r="26879" spans="179:183" x14ac:dyDescent="0.35">
      <c r="FW26879" s="128"/>
      <c r="FX26879" s="128"/>
      <c r="FY26879" s="129"/>
      <c r="GA26879" s="128"/>
    </row>
    <row r="26880" spans="179:183" x14ac:dyDescent="0.35">
      <c r="FW26880" s="128"/>
      <c r="FX26880" s="128"/>
      <c r="FY26880" s="129"/>
      <c r="GA26880" s="128"/>
    </row>
    <row r="26881" spans="179:183" x14ac:dyDescent="0.35">
      <c r="FW26881" s="128"/>
      <c r="FX26881" s="128"/>
      <c r="FY26881" s="129"/>
      <c r="GA26881" s="128"/>
    </row>
    <row r="26882" spans="179:183" x14ac:dyDescent="0.35">
      <c r="FW26882" s="128"/>
      <c r="FX26882" s="128"/>
      <c r="FY26882" s="129"/>
      <c r="GA26882" s="128"/>
    </row>
    <row r="26883" spans="179:183" x14ac:dyDescent="0.35">
      <c r="FW26883" s="128"/>
      <c r="FX26883" s="128"/>
      <c r="FY26883" s="129"/>
      <c r="GA26883" s="128"/>
    </row>
    <row r="26884" spans="179:183" x14ac:dyDescent="0.35">
      <c r="FW26884" s="128"/>
      <c r="FX26884" s="128"/>
      <c r="FY26884" s="129"/>
      <c r="GA26884" s="128"/>
    </row>
    <row r="26885" spans="179:183" x14ac:dyDescent="0.35">
      <c r="FW26885" s="128"/>
      <c r="FX26885" s="128"/>
      <c r="FY26885" s="129"/>
      <c r="GA26885" s="128"/>
    </row>
    <row r="26886" spans="179:183" x14ac:dyDescent="0.35">
      <c r="FW26886" s="128"/>
      <c r="FX26886" s="128"/>
      <c r="FY26886" s="129"/>
      <c r="GA26886" s="128"/>
    </row>
    <row r="26887" spans="179:183" x14ac:dyDescent="0.35">
      <c r="FW26887" s="128"/>
      <c r="FX26887" s="128"/>
      <c r="FY26887" s="129"/>
      <c r="GA26887" s="128"/>
    </row>
    <row r="26888" spans="179:183" x14ac:dyDescent="0.35">
      <c r="FW26888" s="128"/>
      <c r="FX26888" s="128"/>
      <c r="FY26888" s="129"/>
      <c r="GA26888" s="128"/>
    </row>
    <row r="26889" spans="179:183" x14ac:dyDescent="0.35">
      <c r="FW26889" s="128"/>
      <c r="FX26889" s="128"/>
      <c r="FY26889" s="129"/>
      <c r="GA26889" s="128"/>
    </row>
    <row r="26890" spans="179:183" x14ac:dyDescent="0.35">
      <c r="FW26890" s="128"/>
      <c r="FX26890" s="128"/>
      <c r="FY26890" s="129"/>
      <c r="GA26890" s="128"/>
    </row>
    <row r="26891" spans="179:183" x14ac:dyDescent="0.35">
      <c r="FW26891" s="128"/>
      <c r="FX26891" s="128"/>
      <c r="FY26891" s="129"/>
      <c r="GA26891" s="128"/>
    </row>
    <row r="26892" spans="179:183" x14ac:dyDescent="0.35">
      <c r="FW26892" s="128"/>
      <c r="FX26892" s="128"/>
      <c r="FY26892" s="129"/>
      <c r="GA26892" s="128"/>
    </row>
    <row r="26893" spans="179:183" x14ac:dyDescent="0.35">
      <c r="FW26893" s="128"/>
      <c r="FX26893" s="128"/>
      <c r="FY26893" s="129"/>
      <c r="GA26893" s="128"/>
    </row>
    <row r="26894" spans="179:183" x14ac:dyDescent="0.35">
      <c r="FW26894" s="128"/>
      <c r="FX26894" s="128"/>
      <c r="FY26894" s="129"/>
      <c r="GA26894" s="128"/>
    </row>
    <row r="26895" spans="179:183" x14ac:dyDescent="0.35">
      <c r="FW26895" s="128"/>
      <c r="FX26895" s="128"/>
      <c r="FY26895" s="129"/>
      <c r="GA26895" s="128"/>
    </row>
    <row r="26896" spans="179:183" x14ac:dyDescent="0.35">
      <c r="FW26896" s="128"/>
      <c r="FX26896" s="128"/>
      <c r="FY26896" s="129"/>
      <c r="GA26896" s="128"/>
    </row>
    <row r="26897" spans="179:183" x14ac:dyDescent="0.35">
      <c r="FW26897" s="128"/>
      <c r="FX26897" s="128"/>
      <c r="FY26897" s="129"/>
      <c r="GA26897" s="128"/>
    </row>
    <row r="26898" spans="179:183" x14ac:dyDescent="0.35">
      <c r="FW26898" s="128"/>
      <c r="FX26898" s="128"/>
      <c r="FY26898" s="129"/>
      <c r="GA26898" s="128"/>
    </row>
    <row r="26899" spans="179:183" x14ac:dyDescent="0.35">
      <c r="FW26899" s="128"/>
      <c r="FX26899" s="128"/>
      <c r="FY26899" s="129"/>
      <c r="GA26899" s="128"/>
    </row>
    <row r="26900" spans="179:183" x14ac:dyDescent="0.35">
      <c r="FW26900" s="128"/>
      <c r="FX26900" s="128"/>
      <c r="FY26900" s="129"/>
      <c r="GA26900" s="128"/>
    </row>
    <row r="26901" spans="179:183" x14ac:dyDescent="0.35">
      <c r="FW26901" s="128"/>
      <c r="FX26901" s="128"/>
      <c r="FY26901" s="129"/>
      <c r="GA26901" s="128"/>
    </row>
    <row r="26902" spans="179:183" x14ac:dyDescent="0.35">
      <c r="FW26902" s="128"/>
      <c r="FX26902" s="128"/>
      <c r="FY26902" s="129"/>
      <c r="GA26902" s="128"/>
    </row>
    <row r="26903" spans="179:183" x14ac:dyDescent="0.35">
      <c r="FW26903" s="128"/>
      <c r="FX26903" s="128"/>
      <c r="FY26903" s="129"/>
      <c r="GA26903" s="128"/>
    </row>
    <row r="26904" spans="179:183" x14ac:dyDescent="0.35">
      <c r="FW26904" s="128"/>
      <c r="FX26904" s="128"/>
      <c r="FY26904" s="129"/>
      <c r="GA26904" s="128"/>
    </row>
    <row r="26905" spans="179:183" x14ac:dyDescent="0.35">
      <c r="FW26905" s="128"/>
      <c r="FX26905" s="128"/>
      <c r="FY26905" s="129"/>
      <c r="GA26905" s="128"/>
    </row>
    <row r="26906" spans="179:183" x14ac:dyDescent="0.35">
      <c r="FW26906" s="128"/>
      <c r="FX26906" s="128"/>
      <c r="FY26906" s="129"/>
      <c r="GA26906" s="128"/>
    </row>
    <row r="26907" spans="179:183" x14ac:dyDescent="0.35">
      <c r="FW26907" s="128"/>
      <c r="FX26907" s="128"/>
      <c r="FY26907" s="129"/>
      <c r="GA26907" s="128"/>
    </row>
    <row r="26908" spans="179:183" x14ac:dyDescent="0.35">
      <c r="FW26908" s="128"/>
      <c r="FX26908" s="128"/>
      <c r="FY26908" s="129"/>
      <c r="GA26908" s="128"/>
    </row>
    <row r="26909" spans="179:183" x14ac:dyDescent="0.35">
      <c r="FW26909" s="128"/>
      <c r="FX26909" s="128"/>
      <c r="FY26909" s="129"/>
      <c r="GA26909" s="128"/>
    </row>
    <row r="26910" spans="179:183" x14ac:dyDescent="0.35">
      <c r="FW26910" s="128"/>
      <c r="FX26910" s="128"/>
      <c r="FY26910" s="129"/>
      <c r="GA26910" s="128"/>
    </row>
    <row r="26911" spans="179:183" x14ac:dyDescent="0.35">
      <c r="FW26911" s="128"/>
      <c r="FX26911" s="128"/>
      <c r="FY26911" s="129"/>
      <c r="GA26911" s="128"/>
    </row>
    <row r="26912" spans="179:183" x14ac:dyDescent="0.35">
      <c r="FW26912" s="128"/>
      <c r="FX26912" s="128"/>
      <c r="FY26912" s="129"/>
      <c r="GA26912" s="128"/>
    </row>
    <row r="26913" spans="179:183" x14ac:dyDescent="0.35">
      <c r="FW26913" s="128"/>
      <c r="FX26913" s="128"/>
      <c r="FY26913" s="129"/>
      <c r="GA26913" s="128"/>
    </row>
    <row r="26914" spans="179:183" x14ac:dyDescent="0.35">
      <c r="FW26914" s="128"/>
      <c r="FX26914" s="128"/>
      <c r="FY26914" s="129"/>
      <c r="GA26914" s="128"/>
    </row>
    <row r="26915" spans="179:183" x14ac:dyDescent="0.35">
      <c r="FW26915" s="128"/>
      <c r="FX26915" s="128"/>
      <c r="FY26915" s="129"/>
      <c r="GA26915" s="128"/>
    </row>
    <row r="26916" spans="179:183" x14ac:dyDescent="0.35">
      <c r="FW26916" s="128"/>
      <c r="FX26916" s="128"/>
      <c r="FY26916" s="129"/>
      <c r="GA26916" s="128"/>
    </row>
    <row r="26917" spans="179:183" x14ac:dyDescent="0.35">
      <c r="FW26917" s="128"/>
      <c r="FX26917" s="128"/>
      <c r="FY26917" s="129"/>
      <c r="GA26917" s="128"/>
    </row>
    <row r="26918" spans="179:183" x14ac:dyDescent="0.35">
      <c r="FW26918" s="128"/>
      <c r="FX26918" s="128"/>
      <c r="FY26918" s="129"/>
      <c r="GA26918" s="128"/>
    </row>
    <row r="26919" spans="179:183" x14ac:dyDescent="0.35">
      <c r="FW26919" s="128"/>
      <c r="FX26919" s="128"/>
      <c r="FY26919" s="129"/>
      <c r="GA26919" s="128"/>
    </row>
    <row r="26920" spans="179:183" x14ac:dyDescent="0.35">
      <c r="FW26920" s="128"/>
      <c r="FX26920" s="128"/>
      <c r="FY26920" s="129"/>
      <c r="GA26920" s="128"/>
    </row>
    <row r="26921" spans="179:183" x14ac:dyDescent="0.35">
      <c r="FW26921" s="128"/>
      <c r="FX26921" s="128"/>
      <c r="FY26921" s="129"/>
      <c r="GA26921" s="128"/>
    </row>
    <row r="26922" spans="179:183" x14ac:dyDescent="0.35">
      <c r="FW26922" s="128"/>
      <c r="FX26922" s="128"/>
      <c r="FY26922" s="129"/>
      <c r="GA26922" s="128"/>
    </row>
    <row r="26923" spans="179:183" x14ac:dyDescent="0.35">
      <c r="FW26923" s="128"/>
      <c r="FX26923" s="128"/>
      <c r="FY26923" s="129"/>
      <c r="GA26923" s="128"/>
    </row>
    <row r="26924" spans="179:183" x14ac:dyDescent="0.35">
      <c r="FW26924" s="128"/>
      <c r="FX26924" s="128"/>
      <c r="FY26924" s="129"/>
      <c r="GA26924" s="128"/>
    </row>
    <row r="26925" spans="179:183" x14ac:dyDescent="0.35">
      <c r="FW26925" s="128"/>
      <c r="FX26925" s="128"/>
      <c r="FY26925" s="129"/>
      <c r="GA26925" s="128"/>
    </row>
    <row r="26926" spans="179:183" x14ac:dyDescent="0.35">
      <c r="FW26926" s="128"/>
      <c r="FX26926" s="128"/>
      <c r="FY26926" s="129"/>
      <c r="GA26926" s="128"/>
    </row>
    <row r="26927" spans="179:183" x14ac:dyDescent="0.35">
      <c r="FW26927" s="128"/>
      <c r="FX26927" s="128"/>
      <c r="FY26927" s="129"/>
      <c r="GA26927" s="128"/>
    </row>
    <row r="26928" spans="179:183" x14ac:dyDescent="0.35">
      <c r="FW26928" s="128"/>
      <c r="FX26928" s="128"/>
      <c r="FY26928" s="129"/>
      <c r="GA26928" s="128"/>
    </row>
    <row r="26929" spans="179:183" x14ac:dyDescent="0.35">
      <c r="FW26929" s="128"/>
      <c r="FX26929" s="128"/>
      <c r="FY26929" s="129"/>
      <c r="GA26929" s="128"/>
    </row>
    <row r="26930" spans="179:183" x14ac:dyDescent="0.35">
      <c r="FW26930" s="128"/>
      <c r="FX26930" s="128"/>
      <c r="FY26930" s="129"/>
      <c r="GA26930" s="128"/>
    </row>
    <row r="26931" spans="179:183" x14ac:dyDescent="0.35">
      <c r="FW26931" s="128"/>
      <c r="FX26931" s="128"/>
      <c r="FY26931" s="129"/>
      <c r="GA26931" s="128"/>
    </row>
    <row r="26932" spans="179:183" x14ac:dyDescent="0.35">
      <c r="FW26932" s="128"/>
      <c r="FX26932" s="128"/>
      <c r="FY26932" s="129"/>
      <c r="GA26932" s="128"/>
    </row>
    <row r="26933" spans="179:183" x14ac:dyDescent="0.35">
      <c r="FW26933" s="128"/>
      <c r="FX26933" s="128"/>
      <c r="FY26933" s="129"/>
      <c r="GA26933" s="128"/>
    </row>
    <row r="26934" spans="179:183" x14ac:dyDescent="0.35">
      <c r="FW26934" s="128"/>
      <c r="FX26934" s="128"/>
      <c r="FY26934" s="129"/>
      <c r="GA26934" s="128"/>
    </row>
    <row r="26935" spans="179:183" x14ac:dyDescent="0.35">
      <c r="FW26935" s="128"/>
      <c r="FX26935" s="128"/>
      <c r="FY26935" s="129"/>
      <c r="GA26935" s="128"/>
    </row>
    <row r="26936" spans="179:183" x14ac:dyDescent="0.35">
      <c r="FW26936" s="128"/>
      <c r="FX26936" s="128"/>
      <c r="FY26936" s="129"/>
      <c r="GA26936" s="128"/>
    </row>
    <row r="26937" spans="179:183" x14ac:dyDescent="0.35">
      <c r="FW26937" s="128"/>
      <c r="FX26937" s="128"/>
      <c r="FY26937" s="129"/>
      <c r="GA26937" s="128"/>
    </row>
    <row r="26938" spans="179:183" x14ac:dyDescent="0.35">
      <c r="FW26938" s="128"/>
      <c r="FX26938" s="128"/>
      <c r="FY26938" s="129"/>
      <c r="GA26938" s="128"/>
    </row>
    <row r="26939" spans="179:183" x14ac:dyDescent="0.35">
      <c r="FW26939" s="128"/>
      <c r="FX26939" s="128"/>
      <c r="FY26939" s="129"/>
      <c r="GA26939" s="128"/>
    </row>
    <row r="26940" spans="179:183" x14ac:dyDescent="0.35">
      <c r="FW26940" s="128"/>
      <c r="FX26940" s="128"/>
      <c r="FY26940" s="129"/>
      <c r="GA26940" s="128"/>
    </row>
    <row r="26941" spans="179:183" x14ac:dyDescent="0.35">
      <c r="FW26941" s="128"/>
      <c r="FX26941" s="128"/>
      <c r="FY26941" s="129"/>
      <c r="GA26941" s="128"/>
    </row>
    <row r="26942" spans="179:183" x14ac:dyDescent="0.35">
      <c r="FW26942" s="128"/>
      <c r="FX26942" s="128"/>
      <c r="FY26942" s="129"/>
      <c r="GA26942" s="128"/>
    </row>
    <row r="26943" spans="179:183" x14ac:dyDescent="0.35">
      <c r="FW26943" s="128"/>
      <c r="FX26943" s="128"/>
      <c r="FY26943" s="129"/>
      <c r="GA26943" s="128"/>
    </row>
    <row r="26944" spans="179:183" x14ac:dyDescent="0.35">
      <c r="FW26944" s="128"/>
      <c r="FX26944" s="128"/>
      <c r="FY26944" s="129"/>
      <c r="GA26944" s="128"/>
    </row>
    <row r="26945" spans="179:183" x14ac:dyDescent="0.35">
      <c r="FW26945" s="128"/>
      <c r="FX26945" s="128"/>
      <c r="FY26945" s="129"/>
      <c r="GA26945" s="128"/>
    </row>
    <row r="26946" spans="179:183" x14ac:dyDescent="0.35">
      <c r="FW26946" s="128"/>
      <c r="FX26946" s="128"/>
      <c r="FY26946" s="129"/>
      <c r="GA26946" s="128"/>
    </row>
    <row r="26947" spans="179:183" x14ac:dyDescent="0.35">
      <c r="FW26947" s="128"/>
      <c r="FX26947" s="128"/>
      <c r="FY26947" s="129"/>
      <c r="GA26947" s="128"/>
    </row>
    <row r="26948" spans="179:183" x14ac:dyDescent="0.35">
      <c r="FW26948" s="128"/>
      <c r="FX26948" s="128"/>
      <c r="FY26948" s="129"/>
      <c r="GA26948" s="128"/>
    </row>
    <row r="26949" spans="179:183" x14ac:dyDescent="0.35">
      <c r="FW26949" s="128"/>
      <c r="FX26949" s="128"/>
      <c r="FY26949" s="129"/>
      <c r="GA26949" s="128"/>
    </row>
    <row r="26950" spans="179:183" x14ac:dyDescent="0.35">
      <c r="FW26950" s="128"/>
      <c r="FX26950" s="128"/>
      <c r="FY26950" s="129"/>
      <c r="GA26950" s="128"/>
    </row>
    <row r="26951" spans="179:183" x14ac:dyDescent="0.35">
      <c r="FW26951" s="128"/>
      <c r="FX26951" s="128"/>
      <c r="FY26951" s="129"/>
      <c r="GA26951" s="128"/>
    </row>
    <row r="26952" spans="179:183" x14ac:dyDescent="0.35">
      <c r="FW26952" s="128"/>
      <c r="FX26952" s="128"/>
      <c r="FY26952" s="129"/>
      <c r="GA26952" s="128"/>
    </row>
    <row r="26953" spans="179:183" x14ac:dyDescent="0.35">
      <c r="FW26953" s="128"/>
      <c r="FX26953" s="128"/>
      <c r="FY26953" s="129"/>
      <c r="GA26953" s="128"/>
    </row>
    <row r="26954" spans="179:183" x14ac:dyDescent="0.35">
      <c r="FW26954" s="128"/>
      <c r="FX26954" s="128"/>
      <c r="FY26954" s="129"/>
      <c r="GA26954" s="128"/>
    </row>
    <row r="26955" spans="179:183" x14ac:dyDescent="0.35">
      <c r="FW26955" s="128"/>
      <c r="FX26955" s="128"/>
      <c r="FY26955" s="129"/>
      <c r="GA26955" s="128"/>
    </row>
    <row r="26956" spans="179:183" x14ac:dyDescent="0.35">
      <c r="FW26956" s="128"/>
      <c r="FX26956" s="128"/>
      <c r="FY26956" s="129"/>
      <c r="GA26956" s="128"/>
    </row>
    <row r="26957" spans="179:183" x14ac:dyDescent="0.35">
      <c r="FW26957" s="128"/>
      <c r="FX26957" s="128"/>
      <c r="FY26957" s="129"/>
      <c r="GA26957" s="128"/>
    </row>
    <row r="26958" spans="179:183" x14ac:dyDescent="0.35">
      <c r="FW26958" s="128"/>
      <c r="FX26958" s="128"/>
      <c r="FY26958" s="129"/>
      <c r="GA26958" s="128"/>
    </row>
    <row r="26959" spans="179:183" x14ac:dyDescent="0.35">
      <c r="FW26959" s="128"/>
      <c r="FX26959" s="128"/>
      <c r="FY26959" s="129"/>
      <c r="GA26959" s="128"/>
    </row>
    <row r="26960" spans="179:183" x14ac:dyDescent="0.35">
      <c r="FW26960" s="128"/>
      <c r="FX26960" s="128"/>
      <c r="FY26960" s="129"/>
      <c r="GA26960" s="128"/>
    </row>
    <row r="26961" spans="179:183" x14ac:dyDescent="0.35">
      <c r="FW26961" s="128"/>
      <c r="FX26961" s="128"/>
      <c r="FY26961" s="129"/>
      <c r="GA26961" s="128"/>
    </row>
    <row r="26962" spans="179:183" x14ac:dyDescent="0.35">
      <c r="FW26962" s="128"/>
      <c r="FX26962" s="128"/>
      <c r="FY26962" s="129"/>
      <c r="GA26962" s="128"/>
    </row>
    <row r="26963" spans="179:183" x14ac:dyDescent="0.35">
      <c r="FW26963" s="128"/>
      <c r="FX26963" s="128"/>
      <c r="FY26963" s="129"/>
      <c r="GA26963" s="128"/>
    </row>
    <row r="26964" spans="179:183" x14ac:dyDescent="0.35">
      <c r="FW26964" s="128"/>
      <c r="FX26964" s="128"/>
      <c r="FY26964" s="129"/>
      <c r="GA26964" s="128"/>
    </row>
    <row r="26965" spans="179:183" x14ac:dyDescent="0.35">
      <c r="FW26965" s="128"/>
      <c r="FX26965" s="128"/>
      <c r="FY26965" s="129"/>
      <c r="GA26965" s="128"/>
    </row>
    <row r="26966" spans="179:183" x14ac:dyDescent="0.35">
      <c r="FW26966" s="128"/>
      <c r="FX26966" s="128"/>
      <c r="FY26966" s="129"/>
      <c r="GA26966" s="128"/>
    </row>
    <row r="26967" spans="179:183" x14ac:dyDescent="0.35">
      <c r="FW26967" s="128"/>
      <c r="FX26967" s="128"/>
      <c r="FY26967" s="129"/>
      <c r="GA26967" s="128"/>
    </row>
    <row r="26968" spans="179:183" x14ac:dyDescent="0.35">
      <c r="FW26968" s="128"/>
      <c r="FX26968" s="128"/>
      <c r="FY26968" s="129"/>
      <c r="GA26968" s="128"/>
    </row>
    <row r="26969" spans="179:183" x14ac:dyDescent="0.35">
      <c r="FW26969" s="128"/>
      <c r="FX26969" s="128"/>
      <c r="FY26969" s="129"/>
      <c r="GA26969" s="128"/>
    </row>
    <row r="26970" spans="179:183" x14ac:dyDescent="0.35">
      <c r="FW26970" s="128"/>
      <c r="FX26970" s="128"/>
      <c r="FY26970" s="129"/>
      <c r="GA26970" s="128"/>
    </row>
    <row r="26971" spans="179:183" x14ac:dyDescent="0.35">
      <c r="FW26971" s="128"/>
      <c r="FX26971" s="128"/>
      <c r="FY26971" s="129"/>
      <c r="GA26971" s="128"/>
    </row>
    <row r="26972" spans="179:183" x14ac:dyDescent="0.35">
      <c r="FW26972" s="128"/>
      <c r="FX26972" s="128"/>
      <c r="FY26972" s="129"/>
      <c r="GA26972" s="128"/>
    </row>
    <row r="26973" spans="179:183" x14ac:dyDescent="0.35">
      <c r="FW26973" s="128"/>
      <c r="FX26973" s="128"/>
      <c r="FY26973" s="129"/>
      <c r="GA26973" s="128"/>
    </row>
    <row r="26974" spans="179:183" x14ac:dyDescent="0.35">
      <c r="FW26974" s="128"/>
      <c r="FX26974" s="128"/>
      <c r="FY26974" s="129"/>
      <c r="GA26974" s="128"/>
    </row>
    <row r="26975" spans="179:183" x14ac:dyDescent="0.35">
      <c r="FW26975" s="128"/>
      <c r="FX26975" s="128"/>
      <c r="FY26975" s="129"/>
      <c r="GA26975" s="128"/>
    </row>
    <row r="26976" spans="179:183" x14ac:dyDescent="0.35">
      <c r="FW26976" s="128"/>
      <c r="FX26976" s="128"/>
      <c r="FY26976" s="129"/>
      <c r="GA26976" s="128"/>
    </row>
    <row r="26977" spans="179:183" x14ac:dyDescent="0.35">
      <c r="FW26977" s="128"/>
      <c r="FX26977" s="128"/>
      <c r="FY26977" s="129"/>
      <c r="GA26977" s="128"/>
    </row>
    <row r="26978" spans="179:183" x14ac:dyDescent="0.35">
      <c r="FW26978" s="128"/>
      <c r="FX26978" s="128"/>
      <c r="FY26978" s="129"/>
      <c r="GA26978" s="128"/>
    </row>
    <row r="26979" spans="179:183" x14ac:dyDescent="0.35">
      <c r="FW26979" s="128"/>
      <c r="FX26979" s="128"/>
      <c r="FY26979" s="129"/>
      <c r="GA26979" s="128"/>
    </row>
    <row r="26980" spans="179:183" x14ac:dyDescent="0.35">
      <c r="FW26980" s="128"/>
      <c r="FX26980" s="128"/>
      <c r="FY26980" s="129"/>
      <c r="GA26980" s="128"/>
    </row>
    <row r="26981" spans="179:183" x14ac:dyDescent="0.35">
      <c r="FW26981" s="128"/>
      <c r="FX26981" s="128"/>
      <c r="FY26981" s="129"/>
      <c r="GA26981" s="128"/>
    </row>
    <row r="26982" spans="179:183" x14ac:dyDescent="0.35">
      <c r="FW26982" s="128"/>
      <c r="FX26982" s="128"/>
      <c r="FY26982" s="129"/>
      <c r="GA26982" s="128"/>
    </row>
    <row r="26983" spans="179:183" x14ac:dyDescent="0.35">
      <c r="FW26983" s="128"/>
      <c r="FX26983" s="128"/>
      <c r="FY26983" s="129"/>
      <c r="GA26983" s="128"/>
    </row>
    <row r="26984" spans="179:183" x14ac:dyDescent="0.35">
      <c r="FW26984" s="128"/>
      <c r="FX26984" s="128"/>
      <c r="FY26984" s="129"/>
      <c r="GA26984" s="128"/>
    </row>
    <row r="26985" spans="179:183" x14ac:dyDescent="0.35">
      <c r="FW26985" s="128"/>
      <c r="FX26985" s="128"/>
      <c r="FY26985" s="129"/>
      <c r="GA26985" s="128"/>
    </row>
    <row r="26986" spans="179:183" x14ac:dyDescent="0.35">
      <c r="FW26986" s="128"/>
      <c r="FX26986" s="128"/>
      <c r="FY26986" s="129"/>
      <c r="GA26986" s="128"/>
    </row>
    <row r="26987" spans="179:183" x14ac:dyDescent="0.35">
      <c r="FW26987" s="128"/>
      <c r="FX26987" s="128"/>
      <c r="FY26987" s="129"/>
      <c r="GA26987" s="128"/>
    </row>
    <row r="26988" spans="179:183" x14ac:dyDescent="0.35">
      <c r="FW26988" s="128"/>
      <c r="FX26988" s="128"/>
      <c r="FY26988" s="129"/>
      <c r="GA26988" s="128"/>
    </row>
    <row r="26989" spans="179:183" x14ac:dyDescent="0.35">
      <c r="FW26989" s="128"/>
      <c r="FX26989" s="128"/>
      <c r="FY26989" s="129"/>
      <c r="GA26989" s="128"/>
    </row>
    <row r="26990" spans="179:183" x14ac:dyDescent="0.35">
      <c r="FW26990" s="128"/>
      <c r="FX26990" s="128"/>
      <c r="FY26990" s="129"/>
      <c r="GA26990" s="128"/>
    </row>
    <row r="26991" spans="179:183" x14ac:dyDescent="0.35">
      <c r="FW26991" s="128"/>
      <c r="FX26991" s="128"/>
      <c r="FY26991" s="129"/>
      <c r="GA26991" s="128"/>
    </row>
    <row r="26992" spans="179:183" x14ac:dyDescent="0.35">
      <c r="FW26992" s="128"/>
      <c r="FX26992" s="128"/>
      <c r="FY26992" s="129"/>
      <c r="GA26992" s="128"/>
    </row>
    <row r="26993" spans="179:183" x14ac:dyDescent="0.35">
      <c r="FW26993" s="128"/>
      <c r="FX26993" s="128"/>
      <c r="FY26993" s="129"/>
      <c r="GA26993" s="128"/>
    </row>
    <row r="26994" spans="179:183" x14ac:dyDescent="0.35">
      <c r="FW26994" s="128"/>
      <c r="FX26994" s="128"/>
      <c r="FY26994" s="129"/>
      <c r="GA26994" s="128"/>
    </row>
    <row r="26995" spans="179:183" x14ac:dyDescent="0.35">
      <c r="FW26995" s="128"/>
      <c r="FX26995" s="128"/>
      <c r="FY26995" s="129"/>
      <c r="GA26995" s="128"/>
    </row>
    <row r="26996" spans="179:183" x14ac:dyDescent="0.35">
      <c r="FW26996" s="128"/>
      <c r="FX26996" s="128"/>
      <c r="FY26996" s="129"/>
      <c r="GA26996" s="128"/>
    </row>
    <row r="26997" spans="179:183" x14ac:dyDescent="0.35">
      <c r="FW26997" s="128"/>
      <c r="FX26997" s="128"/>
      <c r="FY26997" s="129"/>
      <c r="GA26997" s="128"/>
    </row>
    <row r="26998" spans="179:183" x14ac:dyDescent="0.35">
      <c r="FW26998" s="128"/>
      <c r="FX26998" s="128"/>
      <c r="FY26998" s="129"/>
      <c r="GA26998" s="128"/>
    </row>
    <row r="26999" spans="179:183" x14ac:dyDescent="0.35">
      <c r="FW26999" s="128"/>
      <c r="FX26999" s="128"/>
      <c r="FY26999" s="129"/>
      <c r="GA26999" s="128"/>
    </row>
    <row r="27000" spans="179:183" x14ac:dyDescent="0.35">
      <c r="FW27000" s="128"/>
      <c r="FX27000" s="128"/>
      <c r="FY27000" s="129"/>
      <c r="GA27000" s="128"/>
    </row>
    <row r="27001" spans="179:183" x14ac:dyDescent="0.35">
      <c r="FW27001" s="128"/>
      <c r="FX27001" s="128"/>
      <c r="FY27001" s="129"/>
      <c r="GA27001" s="128"/>
    </row>
    <row r="27002" spans="179:183" x14ac:dyDescent="0.35">
      <c r="FW27002" s="128"/>
      <c r="FX27002" s="128"/>
      <c r="FY27002" s="129"/>
      <c r="GA27002" s="128"/>
    </row>
    <row r="27003" spans="179:183" x14ac:dyDescent="0.35">
      <c r="FW27003" s="128"/>
      <c r="FX27003" s="128"/>
      <c r="FY27003" s="129"/>
      <c r="GA27003" s="128"/>
    </row>
    <row r="27004" spans="179:183" x14ac:dyDescent="0.35">
      <c r="FW27004" s="128"/>
      <c r="FX27004" s="128"/>
      <c r="FY27004" s="129"/>
      <c r="GA27004" s="128"/>
    </row>
    <row r="27005" spans="179:183" x14ac:dyDescent="0.35">
      <c r="FW27005" s="128"/>
      <c r="FX27005" s="128"/>
      <c r="FY27005" s="129"/>
      <c r="GA27005" s="128"/>
    </row>
    <row r="27006" spans="179:183" x14ac:dyDescent="0.35">
      <c r="FW27006" s="128"/>
      <c r="FX27006" s="128"/>
      <c r="FY27006" s="129"/>
      <c r="GA27006" s="128"/>
    </row>
    <row r="27007" spans="179:183" x14ac:dyDescent="0.35">
      <c r="FW27007" s="128"/>
      <c r="FX27007" s="128"/>
      <c r="FY27007" s="129"/>
      <c r="GA27007" s="128"/>
    </row>
    <row r="27008" spans="179:183" x14ac:dyDescent="0.35">
      <c r="FW27008" s="128"/>
      <c r="FX27008" s="128"/>
      <c r="FY27008" s="129"/>
      <c r="GA27008" s="128"/>
    </row>
    <row r="27009" spans="179:183" x14ac:dyDescent="0.35">
      <c r="FW27009" s="128"/>
      <c r="FX27009" s="128"/>
      <c r="FY27009" s="129"/>
      <c r="GA27009" s="128"/>
    </row>
    <row r="27010" spans="179:183" x14ac:dyDescent="0.35">
      <c r="FW27010" s="128"/>
      <c r="FX27010" s="128"/>
      <c r="FY27010" s="129"/>
      <c r="GA27010" s="128"/>
    </row>
    <row r="27011" spans="179:183" x14ac:dyDescent="0.35">
      <c r="FW27011" s="128"/>
      <c r="FX27011" s="128"/>
      <c r="FY27011" s="129"/>
      <c r="GA27011" s="128"/>
    </row>
    <row r="27012" spans="179:183" x14ac:dyDescent="0.35">
      <c r="FW27012" s="128"/>
      <c r="FX27012" s="128"/>
      <c r="FY27012" s="129"/>
      <c r="GA27012" s="128"/>
    </row>
    <row r="27013" spans="179:183" x14ac:dyDescent="0.35">
      <c r="FW27013" s="128"/>
      <c r="FX27013" s="128"/>
      <c r="FY27013" s="129"/>
      <c r="GA27013" s="128"/>
    </row>
    <row r="27014" spans="179:183" x14ac:dyDescent="0.35">
      <c r="FW27014" s="128"/>
      <c r="FX27014" s="128"/>
      <c r="FY27014" s="129"/>
      <c r="GA27014" s="128"/>
    </row>
    <row r="27015" spans="179:183" x14ac:dyDescent="0.35">
      <c r="FW27015" s="128"/>
      <c r="FX27015" s="128"/>
      <c r="FY27015" s="129"/>
      <c r="GA27015" s="128"/>
    </row>
    <row r="27016" spans="179:183" x14ac:dyDescent="0.35">
      <c r="FW27016" s="128"/>
      <c r="FX27016" s="128"/>
      <c r="FY27016" s="129"/>
      <c r="GA27016" s="128"/>
    </row>
    <row r="27017" spans="179:183" x14ac:dyDescent="0.35">
      <c r="FW27017" s="128"/>
      <c r="FX27017" s="128"/>
      <c r="FY27017" s="129"/>
      <c r="GA27017" s="128"/>
    </row>
    <row r="27018" spans="179:183" x14ac:dyDescent="0.35">
      <c r="FW27018" s="128"/>
      <c r="FX27018" s="128"/>
      <c r="FY27018" s="129"/>
      <c r="GA27018" s="128"/>
    </row>
    <row r="27019" spans="179:183" x14ac:dyDescent="0.35">
      <c r="FW27019" s="128"/>
      <c r="FX27019" s="128"/>
      <c r="FY27019" s="129"/>
      <c r="GA27019" s="128"/>
    </row>
    <row r="27020" spans="179:183" x14ac:dyDescent="0.35">
      <c r="FW27020" s="128"/>
      <c r="FX27020" s="128"/>
      <c r="FY27020" s="129"/>
      <c r="GA27020" s="128"/>
    </row>
    <row r="27021" spans="179:183" x14ac:dyDescent="0.35">
      <c r="FW27021" s="128"/>
      <c r="FX27021" s="128"/>
      <c r="FY27021" s="129"/>
      <c r="GA27021" s="128"/>
    </row>
    <row r="27022" spans="179:183" x14ac:dyDescent="0.35">
      <c r="FW27022" s="128"/>
      <c r="FX27022" s="128"/>
      <c r="FY27022" s="129"/>
      <c r="GA27022" s="128"/>
    </row>
    <row r="27023" spans="179:183" x14ac:dyDescent="0.35">
      <c r="FW27023" s="128"/>
      <c r="FX27023" s="128"/>
      <c r="FY27023" s="129"/>
      <c r="GA27023" s="128"/>
    </row>
    <row r="27024" spans="179:183" x14ac:dyDescent="0.35">
      <c r="FW27024" s="128"/>
      <c r="FX27024" s="128"/>
      <c r="FY27024" s="129"/>
      <c r="GA27024" s="128"/>
    </row>
    <row r="27025" spans="179:183" x14ac:dyDescent="0.35">
      <c r="FW27025" s="128"/>
      <c r="FX27025" s="128"/>
      <c r="FY27025" s="129"/>
      <c r="GA27025" s="128"/>
    </row>
    <row r="27026" spans="179:183" x14ac:dyDescent="0.35">
      <c r="FW27026" s="128"/>
      <c r="FX27026" s="128"/>
      <c r="FY27026" s="129"/>
      <c r="GA27026" s="128"/>
    </row>
    <row r="27027" spans="179:183" x14ac:dyDescent="0.35">
      <c r="FW27027" s="128"/>
      <c r="FX27027" s="128"/>
      <c r="FY27027" s="129"/>
      <c r="GA27027" s="128"/>
    </row>
    <row r="27028" spans="179:183" x14ac:dyDescent="0.35">
      <c r="FW27028" s="128"/>
      <c r="FX27028" s="128"/>
      <c r="FY27028" s="129"/>
      <c r="GA27028" s="128"/>
    </row>
    <row r="27029" spans="179:183" x14ac:dyDescent="0.35">
      <c r="FW27029" s="128"/>
      <c r="FX27029" s="128"/>
      <c r="FY27029" s="129"/>
      <c r="GA27029" s="128"/>
    </row>
    <row r="27030" spans="179:183" x14ac:dyDescent="0.35">
      <c r="FW27030" s="128"/>
      <c r="FX27030" s="128"/>
      <c r="FY27030" s="129"/>
      <c r="GA27030" s="128"/>
    </row>
    <row r="27031" spans="179:183" x14ac:dyDescent="0.35">
      <c r="FW27031" s="128"/>
      <c r="FX27031" s="128"/>
      <c r="FY27031" s="129"/>
      <c r="GA27031" s="128"/>
    </row>
    <row r="27032" spans="179:183" x14ac:dyDescent="0.35">
      <c r="FW27032" s="128"/>
      <c r="FX27032" s="128"/>
      <c r="FY27032" s="129"/>
      <c r="GA27032" s="128"/>
    </row>
    <row r="27033" spans="179:183" x14ac:dyDescent="0.35">
      <c r="FW27033" s="128"/>
      <c r="FX27033" s="128"/>
      <c r="FY27033" s="129"/>
      <c r="GA27033" s="128"/>
    </row>
    <row r="27034" spans="179:183" x14ac:dyDescent="0.35">
      <c r="FW27034" s="128"/>
      <c r="FX27034" s="128"/>
      <c r="FY27034" s="129"/>
      <c r="GA27034" s="128"/>
    </row>
    <row r="27035" spans="179:183" x14ac:dyDescent="0.35">
      <c r="FW27035" s="128"/>
      <c r="FX27035" s="128"/>
      <c r="FY27035" s="129"/>
      <c r="GA27035" s="128"/>
    </row>
    <row r="27036" spans="179:183" x14ac:dyDescent="0.35">
      <c r="FW27036" s="128"/>
      <c r="FX27036" s="128"/>
      <c r="FY27036" s="129"/>
      <c r="GA27036" s="128"/>
    </row>
    <row r="27037" spans="179:183" x14ac:dyDescent="0.35">
      <c r="FW27037" s="128"/>
      <c r="FX27037" s="128"/>
      <c r="FY27037" s="129"/>
      <c r="GA27037" s="128"/>
    </row>
    <row r="27038" spans="179:183" x14ac:dyDescent="0.35">
      <c r="FW27038" s="128"/>
      <c r="FX27038" s="128"/>
      <c r="FY27038" s="129"/>
      <c r="GA27038" s="128"/>
    </row>
    <row r="27039" spans="179:183" x14ac:dyDescent="0.35">
      <c r="FW27039" s="128"/>
      <c r="FX27039" s="128"/>
      <c r="FY27039" s="129"/>
      <c r="GA27039" s="128"/>
    </row>
    <row r="27040" spans="179:183" x14ac:dyDescent="0.35">
      <c r="FW27040" s="128"/>
      <c r="FX27040" s="128"/>
      <c r="FY27040" s="129"/>
      <c r="GA27040" s="128"/>
    </row>
    <row r="27041" spans="179:183" x14ac:dyDescent="0.35">
      <c r="FW27041" s="128"/>
      <c r="FX27041" s="128"/>
      <c r="FY27041" s="129"/>
      <c r="GA27041" s="128"/>
    </row>
    <row r="27042" spans="179:183" x14ac:dyDescent="0.35">
      <c r="FW27042" s="128"/>
      <c r="FX27042" s="128"/>
      <c r="FY27042" s="129"/>
      <c r="GA27042" s="128"/>
    </row>
    <row r="27043" spans="179:183" x14ac:dyDescent="0.35">
      <c r="FW27043" s="128"/>
      <c r="FX27043" s="128"/>
      <c r="FY27043" s="129"/>
      <c r="GA27043" s="128"/>
    </row>
    <row r="27044" spans="179:183" x14ac:dyDescent="0.35">
      <c r="FW27044" s="128"/>
      <c r="FX27044" s="128"/>
      <c r="FY27044" s="129"/>
      <c r="GA27044" s="128"/>
    </row>
    <row r="27045" spans="179:183" x14ac:dyDescent="0.35">
      <c r="FW27045" s="128"/>
      <c r="FX27045" s="128"/>
      <c r="FY27045" s="129"/>
      <c r="GA27045" s="128"/>
    </row>
    <row r="27046" spans="179:183" x14ac:dyDescent="0.35">
      <c r="FW27046" s="128"/>
      <c r="FX27046" s="128"/>
      <c r="FY27046" s="129"/>
      <c r="GA27046" s="128"/>
    </row>
    <row r="27047" spans="179:183" x14ac:dyDescent="0.35">
      <c r="FW27047" s="128"/>
      <c r="FX27047" s="128"/>
      <c r="FY27047" s="129"/>
      <c r="GA27047" s="128"/>
    </row>
    <row r="27048" spans="179:183" x14ac:dyDescent="0.35">
      <c r="FW27048" s="128"/>
      <c r="FX27048" s="128"/>
      <c r="FY27048" s="129"/>
      <c r="GA27048" s="128"/>
    </row>
    <row r="27049" spans="179:183" x14ac:dyDescent="0.35">
      <c r="FW27049" s="128"/>
      <c r="FX27049" s="128"/>
      <c r="FY27049" s="129"/>
      <c r="GA27049" s="128"/>
    </row>
    <row r="27050" spans="179:183" x14ac:dyDescent="0.35">
      <c r="FW27050" s="128"/>
      <c r="FX27050" s="128"/>
      <c r="FY27050" s="129"/>
      <c r="GA27050" s="128"/>
    </row>
    <row r="27051" spans="179:183" x14ac:dyDescent="0.35">
      <c r="FW27051" s="128"/>
      <c r="FX27051" s="128"/>
      <c r="FY27051" s="129"/>
      <c r="GA27051" s="128"/>
    </row>
    <row r="27052" spans="179:183" x14ac:dyDescent="0.35">
      <c r="FW27052" s="128"/>
      <c r="FX27052" s="128"/>
      <c r="FY27052" s="129"/>
      <c r="GA27052" s="128"/>
    </row>
    <row r="27053" spans="179:183" x14ac:dyDescent="0.35">
      <c r="FW27053" s="128"/>
      <c r="FX27053" s="128"/>
      <c r="FY27053" s="129"/>
      <c r="GA27053" s="128"/>
    </row>
    <row r="27054" spans="179:183" x14ac:dyDescent="0.35">
      <c r="FW27054" s="128"/>
      <c r="FX27054" s="128"/>
      <c r="FY27054" s="129"/>
      <c r="GA27054" s="128"/>
    </row>
    <row r="27055" spans="179:183" x14ac:dyDescent="0.35">
      <c r="FW27055" s="128"/>
      <c r="FX27055" s="128"/>
      <c r="FY27055" s="129"/>
      <c r="GA27055" s="128"/>
    </row>
    <row r="27056" spans="179:183" x14ac:dyDescent="0.35">
      <c r="FW27056" s="128"/>
      <c r="FX27056" s="128"/>
      <c r="FY27056" s="129"/>
      <c r="GA27056" s="128"/>
    </row>
    <row r="27057" spans="179:183" x14ac:dyDescent="0.35">
      <c r="FW27057" s="128"/>
      <c r="FX27057" s="128"/>
      <c r="FY27057" s="129"/>
      <c r="GA27057" s="128"/>
    </row>
    <row r="27058" spans="179:183" x14ac:dyDescent="0.35">
      <c r="FW27058" s="128"/>
      <c r="FX27058" s="128"/>
      <c r="FY27058" s="129"/>
      <c r="GA27058" s="128"/>
    </row>
    <row r="27059" spans="179:183" x14ac:dyDescent="0.35">
      <c r="FW27059" s="128"/>
      <c r="FX27059" s="128"/>
      <c r="FY27059" s="129"/>
      <c r="GA27059" s="128"/>
    </row>
    <row r="27060" spans="179:183" x14ac:dyDescent="0.35">
      <c r="FW27060" s="128"/>
      <c r="FX27060" s="128"/>
      <c r="FY27060" s="129"/>
      <c r="GA27060" s="128"/>
    </row>
    <row r="27061" spans="179:183" x14ac:dyDescent="0.35">
      <c r="FW27061" s="128"/>
      <c r="FX27061" s="128"/>
      <c r="FY27061" s="129"/>
      <c r="GA27061" s="128"/>
    </row>
    <row r="27062" spans="179:183" x14ac:dyDescent="0.35">
      <c r="FW27062" s="128"/>
      <c r="FX27062" s="128"/>
      <c r="FY27062" s="129"/>
      <c r="GA27062" s="128"/>
    </row>
    <row r="27063" spans="179:183" x14ac:dyDescent="0.35">
      <c r="FW27063" s="128"/>
      <c r="FX27063" s="128"/>
      <c r="FY27063" s="129"/>
      <c r="GA27063" s="128"/>
    </row>
    <row r="27064" spans="179:183" x14ac:dyDescent="0.35">
      <c r="FW27064" s="128"/>
      <c r="FX27064" s="128"/>
      <c r="FY27064" s="129"/>
      <c r="GA27064" s="128"/>
    </row>
    <row r="27065" spans="179:183" x14ac:dyDescent="0.35">
      <c r="FW27065" s="128"/>
      <c r="FX27065" s="128"/>
      <c r="FY27065" s="129"/>
      <c r="GA27065" s="128"/>
    </row>
    <row r="27066" spans="179:183" x14ac:dyDescent="0.35">
      <c r="FW27066" s="128"/>
      <c r="FX27066" s="128"/>
      <c r="FY27066" s="129"/>
      <c r="GA27066" s="128"/>
    </row>
    <row r="27067" spans="179:183" x14ac:dyDescent="0.35">
      <c r="FW27067" s="128"/>
      <c r="FX27067" s="128"/>
      <c r="FY27067" s="129"/>
      <c r="GA27067" s="128"/>
    </row>
    <row r="27068" spans="179:183" x14ac:dyDescent="0.35">
      <c r="FW27068" s="128"/>
      <c r="FX27068" s="128"/>
      <c r="FY27068" s="129"/>
      <c r="GA27068" s="128"/>
    </row>
    <row r="27069" spans="179:183" x14ac:dyDescent="0.35">
      <c r="FW27069" s="128"/>
      <c r="FX27069" s="128"/>
      <c r="FY27069" s="129"/>
      <c r="GA27069" s="128"/>
    </row>
    <row r="27070" spans="179:183" x14ac:dyDescent="0.35">
      <c r="FW27070" s="128"/>
      <c r="FX27070" s="128"/>
      <c r="FY27070" s="129"/>
      <c r="GA27070" s="128"/>
    </row>
    <row r="27071" spans="179:183" x14ac:dyDescent="0.35">
      <c r="FW27071" s="128"/>
      <c r="FX27071" s="128"/>
      <c r="FY27071" s="129"/>
      <c r="GA27071" s="128"/>
    </row>
    <row r="27072" spans="179:183" x14ac:dyDescent="0.35">
      <c r="FW27072" s="128"/>
      <c r="FX27072" s="128"/>
      <c r="FY27072" s="129"/>
      <c r="GA27072" s="128"/>
    </row>
    <row r="27073" spans="179:183" x14ac:dyDescent="0.35">
      <c r="FW27073" s="128"/>
      <c r="FX27073" s="128"/>
      <c r="FY27073" s="129"/>
      <c r="GA27073" s="128"/>
    </row>
    <row r="27074" spans="179:183" x14ac:dyDescent="0.35">
      <c r="FW27074" s="128"/>
      <c r="FX27074" s="128"/>
      <c r="FY27074" s="129"/>
      <c r="GA27074" s="128"/>
    </row>
    <row r="27075" spans="179:183" x14ac:dyDescent="0.35">
      <c r="FW27075" s="128"/>
      <c r="FX27075" s="128"/>
      <c r="FY27075" s="129"/>
      <c r="GA27075" s="128"/>
    </row>
    <row r="27076" spans="179:183" x14ac:dyDescent="0.35">
      <c r="FW27076" s="128"/>
      <c r="FX27076" s="128"/>
      <c r="FY27076" s="129"/>
      <c r="GA27076" s="128"/>
    </row>
    <row r="27077" spans="179:183" x14ac:dyDescent="0.35">
      <c r="FW27077" s="128"/>
      <c r="FX27077" s="128"/>
      <c r="FY27077" s="129"/>
      <c r="GA27077" s="128"/>
    </row>
    <row r="27078" spans="179:183" x14ac:dyDescent="0.35">
      <c r="FW27078" s="128"/>
      <c r="FX27078" s="128"/>
      <c r="FY27078" s="129"/>
      <c r="GA27078" s="128"/>
    </row>
    <row r="27079" spans="179:183" x14ac:dyDescent="0.35">
      <c r="FW27079" s="128"/>
      <c r="FX27079" s="128"/>
      <c r="FY27079" s="129"/>
      <c r="GA27079" s="128"/>
    </row>
    <row r="27080" spans="179:183" x14ac:dyDescent="0.35">
      <c r="FW27080" s="128"/>
      <c r="FX27080" s="128"/>
      <c r="FY27080" s="129"/>
      <c r="GA27080" s="128"/>
    </row>
    <row r="27081" spans="179:183" x14ac:dyDescent="0.35">
      <c r="FW27081" s="128"/>
      <c r="FX27081" s="128"/>
      <c r="FY27081" s="129"/>
      <c r="GA27081" s="128"/>
    </row>
    <row r="27082" spans="179:183" x14ac:dyDescent="0.35">
      <c r="FW27082" s="128"/>
      <c r="FX27082" s="128"/>
      <c r="FY27082" s="129"/>
      <c r="GA27082" s="128"/>
    </row>
    <row r="27083" spans="179:183" x14ac:dyDescent="0.35">
      <c r="FW27083" s="128"/>
      <c r="FX27083" s="128"/>
      <c r="FY27083" s="129"/>
      <c r="GA27083" s="128"/>
    </row>
    <row r="27084" spans="179:183" x14ac:dyDescent="0.35">
      <c r="FW27084" s="128"/>
      <c r="FX27084" s="128"/>
      <c r="FY27084" s="129"/>
      <c r="GA27084" s="128"/>
    </row>
    <row r="27085" spans="179:183" x14ac:dyDescent="0.35">
      <c r="FW27085" s="128"/>
      <c r="FX27085" s="128"/>
      <c r="FY27085" s="129"/>
      <c r="GA27085" s="128"/>
    </row>
    <row r="27086" spans="179:183" x14ac:dyDescent="0.35">
      <c r="FW27086" s="128"/>
      <c r="FX27086" s="128"/>
      <c r="FY27086" s="129"/>
      <c r="GA27086" s="128"/>
    </row>
    <row r="27087" spans="179:183" x14ac:dyDescent="0.35">
      <c r="FW27087" s="128"/>
      <c r="FX27087" s="128"/>
      <c r="FY27087" s="129"/>
      <c r="GA27087" s="128"/>
    </row>
    <row r="27088" spans="179:183" x14ac:dyDescent="0.35">
      <c r="FW27088" s="128"/>
      <c r="FX27088" s="128"/>
      <c r="FY27088" s="129"/>
      <c r="GA27088" s="128"/>
    </row>
    <row r="27089" spans="179:183" x14ac:dyDescent="0.35">
      <c r="FW27089" s="128"/>
      <c r="FX27089" s="128"/>
      <c r="FY27089" s="129"/>
      <c r="GA27089" s="128"/>
    </row>
    <row r="27090" spans="179:183" x14ac:dyDescent="0.35">
      <c r="FW27090" s="128"/>
      <c r="FX27090" s="128"/>
      <c r="FY27090" s="129"/>
      <c r="GA27090" s="128"/>
    </row>
    <row r="27091" spans="179:183" x14ac:dyDescent="0.35">
      <c r="FW27091" s="128"/>
      <c r="FX27091" s="128"/>
      <c r="FY27091" s="129"/>
      <c r="GA27091" s="128"/>
    </row>
    <row r="27092" spans="179:183" x14ac:dyDescent="0.35">
      <c r="FW27092" s="128"/>
      <c r="FX27092" s="128"/>
      <c r="FY27092" s="129"/>
      <c r="GA27092" s="128"/>
    </row>
    <row r="27093" spans="179:183" x14ac:dyDescent="0.35">
      <c r="FW27093" s="128"/>
      <c r="FX27093" s="128"/>
      <c r="FY27093" s="129"/>
      <c r="GA27093" s="128"/>
    </row>
    <row r="27094" spans="179:183" x14ac:dyDescent="0.35">
      <c r="FW27094" s="128"/>
      <c r="FX27094" s="128"/>
      <c r="FY27094" s="129"/>
      <c r="GA27094" s="128"/>
    </row>
    <row r="27095" spans="179:183" x14ac:dyDescent="0.35">
      <c r="FW27095" s="128"/>
      <c r="FX27095" s="128"/>
      <c r="FY27095" s="129"/>
      <c r="GA27095" s="128"/>
    </row>
    <row r="27096" spans="179:183" x14ac:dyDescent="0.35">
      <c r="FW27096" s="128"/>
      <c r="FX27096" s="128"/>
      <c r="FY27096" s="129"/>
      <c r="GA27096" s="128"/>
    </row>
    <row r="27097" spans="179:183" x14ac:dyDescent="0.35">
      <c r="FW27097" s="128"/>
      <c r="FX27097" s="128"/>
      <c r="FY27097" s="129"/>
      <c r="GA27097" s="128"/>
    </row>
    <row r="27098" spans="179:183" x14ac:dyDescent="0.35">
      <c r="FW27098" s="128"/>
      <c r="FX27098" s="128"/>
      <c r="FY27098" s="129"/>
      <c r="GA27098" s="128"/>
    </row>
    <row r="27099" spans="179:183" x14ac:dyDescent="0.35">
      <c r="FW27099" s="128"/>
      <c r="FX27099" s="128"/>
      <c r="FY27099" s="129"/>
      <c r="GA27099" s="128"/>
    </row>
    <row r="27100" spans="179:183" x14ac:dyDescent="0.35">
      <c r="FW27100" s="128"/>
      <c r="FX27100" s="128"/>
      <c r="FY27100" s="129"/>
      <c r="GA27100" s="128"/>
    </row>
    <row r="27101" spans="179:183" x14ac:dyDescent="0.35">
      <c r="FW27101" s="128"/>
      <c r="FX27101" s="128"/>
      <c r="FY27101" s="129"/>
      <c r="GA27101" s="128"/>
    </row>
    <row r="27102" spans="179:183" x14ac:dyDescent="0.35">
      <c r="FW27102" s="128"/>
      <c r="FX27102" s="128"/>
      <c r="FY27102" s="129"/>
      <c r="GA27102" s="128"/>
    </row>
    <row r="27103" spans="179:183" x14ac:dyDescent="0.35">
      <c r="FW27103" s="128"/>
      <c r="FX27103" s="128"/>
      <c r="FY27103" s="129"/>
      <c r="GA27103" s="128"/>
    </row>
    <row r="27104" spans="179:183" x14ac:dyDescent="0.35">
      <c r="FW27104" s="128"/>
      <c r="FX27104" s="128"/>
      <c r="FY27104" s="129"/>
      <c r="GA27104" s="128"/>
    </row>
    <row r="27105" spans="179:183" x14ac:dyDescent="0.35">
      <c r="FW27105" s="128"/>
      <c r="FX27105" s="128"/>
      <c r="FY27105" s="129"/>
      <c r="GA27105" s="128"/>
    </row>
    <row r="27106" spans="179:183" x14ac:dyDescent="0.35">
      <c r="FW27106" s="128"/>
      <c r="FX27106" s="128"/>
      <c r="FY27106" s="129"/>
      <c r="GA27106" s="128"/>
    </row>
    <row r="27107" spans="179:183" x14ac:dyDescent="0.35">
      <c r="FW27107" s="128"/>
      <c r="FX27107" s="128"/>
      <c r="FY27107" s="129"/>
      <c r="GA27107" s="128"/>
    </row>
    <row r="27108" spans="179:183" x14ac:dyDescent="0.35">
      <c r="FW27108" s="128"/>
      <c r="FX27108" s="128"/>
      <c r="FY27108" s="129"/>
      <c r="GA27108" s="128"/>
    </row>
    <row r="27109" spans="179:183" x14ac:dyDescent="0.35">
      <c r="FW27109" s="128"/>
      <c r="FX27109" s="128"/>
      <c r="FY27109" s="129"/>
      <c r="GA27109" s="128"/>
    </row>
    <row r="27110" spans="179:183" x14ac:dyDescent="0.35">
      <c r="FW27110" s="128"/>
      <c r="FX27110" s="128"/>
      <c r="FY27110" s="129"/>
      <c r="GA27110" s="128"/>
    </row>
    <row r="27111" spans="179:183" x14ac:dyDescent="0.35">
      <c r="FW27111" s="128"/>
      <c r="FX27111" s="128"/>
      <c r="FY27111" s="129"/>
      <c r="GA27111" s="128"/>
    </row>
    <row r="27112" spans="179:183" x14ac:dyDescent="0.35">
      <c r="FW27112" s="128"/>
      <c r="FX27112" s="128"/>
      <c r="FY27112" s="129"/>
      <c r="GA27112" s="128"/>
    </row>
    <row r="27113" spans="179:183" x14ac:dyDescent="0.35">
      <c r="FW27113" s="128"/>
      <c r="FX27113" s="128"/>
      <c r="FY27113" s="129"/>
      <c r="GA27113" s="128"/>
    </row>
    <row r="27114" spans="179:183" x14ac:dyDescent="0.35">
      <c r="FW27114" s="128"/>
      <c r="FX27114" s="128"/>
      <c r="FY27114" s="129"/>
      <c r="GA27114" s="128"/>
    </row>
    <row r="27115" spans="179:183" x14ac:dyDescent="0.35">
      <c r="FW27115" s="128"/>
      <c r="FX27115" s="128"/>
      <c r="FY27115" s="129"/>
      <c r="GA27115" s="128"/>
    </row>
    <row r="27116" spans="179:183" x14ac:dyDescent="0.35">
      <c r="FW27116" s="128"/>
      <c r="FX27116" s="128"/>
      <c r="FY27116" s="129"/>
      <c r="GA27116" s="128"/>
    </row>
    <row r="27117" spans="179:183" x14ac:dyDescent="0.35">
      <c r="FW27117" s="128"/>
      <c r="FX27117" s="128"/>
      <c r="FY27117" s="129"/>
      <c r="GA27117" s="128"/>
    </row>
    <row r="27118" spans="179:183" x14ac:dyDescent="0.35">
      <c r="FW27118" s="128"/>
      <c r="FX27118" s="128"/>
      <c r="FY27118" s="129"/>
      <c r="GA27118" s="128"/>
    </row>
    <row r="27119" spans="179:183" x14ac:dyDescent="0.35">
      <c r="FW27119" s="128"/>
      <c r="FX27119" s="128"/>
      <c r="FY27119" s="129"/>
      <c r="GA27119" s="128"/>
    </row>
    <row r="27120" spans="179:183" x14ac:dyDescent="0.35">
      <c r="FW27120" s="128"/>
      <c r="FX27120" s="128"/>
      <c r="FY27120" s="129"/>
      <c r="GA27120" s="128"/>
    </row>
    <row r="27121" spans="179:183" x14ac:dyDescent="0.35">
      <c r="FW27121" s="128"/>
      <c r="FX27121" s="128"/>
      <c r="FY27121" s="129"/>
      <c r="GA27121" s="128"/>
    </row>
    <row r="27122" spans="179:183" x14ac:dyDescent="0.35">
      <c r="FW27122" s="128"/>
      <c r="FX27122" s="128"/>
      <c r="FY27122" s="129"/>
      <c r="GA27122" s="128"/>
    </row>
    <row r="27123" spans="179:183" x14ac:dyDescent="0.35">
      <c r="FW27123" s="128"/>
      <c r="FX27123" s="128"/>
      <c r="FY27123" s="129"/>
      <c r="GA27123" s="128"/>
    </row>
    <row r="27124" spans="179:183" x14ac:dyDescent="0.35">
      <c r="FW27124" s="128"/>
      <c r="FX27124" s="128"/>
      <c r="FY27124" s="129"/>
      <c r="GA27124" s="128"/>
    </row>
    <row r="27125" spans="179:183" x14ac:dyDescent="0.35">
      <c r="FW27125" s="128"/>
      <c r="FX27125" s="128"/>
      <c r="FY27125" s="129"/>
      <c r="GA27125" s="128"/>
    </row>
    <row r="27126" spans="179:183" x14ac:dyDescent="0.35">
      <c r="FW27126" s="128"/>
      <c r="FX27126" s="128"/>
      <c r="FY27126" s="129"/>
      <c r="GA27126" s="128"/>
    </row>
    <row r="27127" spans="179:183" x14ac:dyDescent="0.35">
      <c r="FW27127" s="128"/>
      <c r="FX27127" s="128"/>
      <c r="FY27127" s="129"/>
      <c r="GA27127" s="128"/>
    </row>
    <row r="27128" spans="179:183" x14ac:dyDescent="0.35">
      <c r="FW27128" s="128"/>
      <c r="FX27128" s="128"/>
      <c r="FY27128" s="129"/>
      <c r="GA27128" s="128"/>
    </row>
    <row r="27129" spans="179:183" x14ac:dyDescent="0.35">
      <c r="FW27129" s="128"/>
      <c r="FX27129" s="128"/>
      <c r="FY27129" s="129"/>
      <c r="GA27129" s="128"/>
    </row>
    <row r="27130" spans="179:183" x14ac:dyDescent="0.35">
      <c r="FW27130" s="128"/>
      <c r="FX27130" s="128"/>
      <c r="FY27130" s="129"/>
      <c r="GA27130" s="128"/>
    </row>
    <row r="27131" spans="179:183" x14ac:dyDescent="0.35">
      <c r="FW27131" s="128"/>
      <c r="FX27131" s="128"/>
      <c r="FY27131" s="129"/>
      <c r="GA27131" s="128"/>
    </row>
    <row r="27132" spans="179:183" x14ac:dyDescent="0.35">
      <c r="FW27132" s="128"/>
      <c r="FX27132" s="128"/>
      <c r="FY27132" s="129"/>
      <c r="GA27132" s="128"/>
    </row>
    <row r="27133" spans="179:183" x14ac:dyDescent="0.35">
      <c r="FW27133" s="128"/>
      <c r="FX27133" s="128"/>
      <c r="FY27133" s="129"/>
      <c r="GA27133" s="128"/>
    </row>
    <row r="27134" spans="179:183" x14ac:dyDescent="0.35">
      <c r="FW27134" s="128"/>
      <c r="FX27134" s="128"/>
      <c r="FY27134" s="129"/>
      <c r="GA27134" s="128"/>
    </row>
    <row r="27135" spans="179:183" x14ac:dyDescent="0.35">
      <c r="FW27135" s="128"/>
      <c r="FX27135" s="128"/>
      <c r="FY27135" s="129"/>
      <c r="GA27135" s="128"/>
    </row>
    <row r="27136" spans="179:183" x14ac:dyDescent="0.35">
      <c r="FW27136" s="128"/>
      <c r="FX27136" s="128"/>
      <c r="FY27136" s="129"/>
      <c r="GA27136" s="128"/>
    </row>
    <row r="27137" spans="179:183" x14ac:dyDescent="0.35">
      <c r="FW27137" s="128"/>
      <c r="FX27137" s="128"/>
      <c r="FY27137" s="129"/>
      <c r="GA27137" s="128"/>
    </row>
    <row r="27138" spans="179:183" x14ac:dyDescent="0.35">
      <c r="FW27138" s="128"/>
      <c r="FX27138" s="128"/>
      <c r="FY27138" s="129"/>
      <c r="GA27138" s="128"/>
    </row>
    <row r="27139" spans="179:183" x14ac:dyDescent="0.35">
      <c r="FW27139" s="128"/>
      <c r="FX27139" s="128"/>
      <c r="FY27139" s="129"/>
      <c r="GA27139" s="128"/>
    </row>
    <row r="27140" spans="179:183" x14ac:dyDescent="0.35">
      <c r="FW27140" s="128"/>
      <c r="FX27140" s="128"/>
      <c r="FY27140" s="129"/>
      <c r="GA27140" s="128"/>
    </row>
    <row r="27141" spans="179:183" x14ac:dyDescent="0.35">
      <c r="FW27141" s="128"/>
      <c r="FX27141" s="128"/>
      <c r="FY27141" s="129"/>
      <c r="GA27141" s="128"/>
    </row>
    <row r="27142" spans="179:183" x14ac:dyDescent="0.35">
      <c r="FW27142" s="128"/>
      <c r="FX27142" s="128"/>
      <c r="FY27142" s="129"/>
      <c r="GA27142" s="128"/>
    </row>
    <row r="27143" spans="179:183" x14ac:dyDescent="0.35">
      <c r="FW27143" s="128"/>
      <c r="FX27143" s="128"/>
      <c r="FY27143" s="129"/>
      <c r="GA27143" s="128"/>
    </row>
    <row r="27144" spans="179:183" x14ac:dyDescent="0.35">
      <c r="FW27144" s="128"/>
      <c r="FX27144" s="128"/>
      <c r="FY27144" s="129"/>
      <c r="GA27144" s="128"/>
    </row>
    <row r="27145" spans="179:183" x14ac:dyDescent="0.35">
      <c r="FW27145" s="128"/>
      <c r="FX27145" s="128"/>
      <c r="FY27145" s="129"/>
      <c r="GA27145" s="128"/>
    </row>
    <row r="27146" spans="179:183" x14ac:dyDescent="0.35">
      <c r="FW27146" s="128"/>
      <c r="FX27146" s="128"/>
      <c r="FY27146" s="129"/>
      <c r="GA27146" s="128"/>
    </row>
    <row r="27147" spans="179:183" x14ac:dyDescent="0.35">
      <c r="FW27147" s="128"/>
      <c r="FX27147" s="128"/>
      <c r="FY27147" s="129"/>
      <c r="GA27147" s="128"/>
    </row>
    <row r="27148" spans="179:183" x14ac:dyDescent="0.35">
      <c r="FW27148" s="128"/>
      <c r="FX27148" s="128"/>
      <c r="FY27148" s="129"/>
      <c r="GA27148" s="128"/>
    </row>
    <row r="27149" spans="179:183" x14ac:dyDescent="0.35">
      <c r="FW27149" s="128"/>
      <c r="FX27149" s="128"/>
      <c r="FY27149" s="129"/>
      <c r="GA27149" s="128"/>
    </row>
    <row r="27150" spans="179:183" x14ac:dyDescent="0.35">
      <c r="FW27150" s="128"/>
      <c r="FX27150" s="128"/>
      <c r="FY27150" s="129"/>
      <c r="GA27150" s="128"/>
    </row>
    <row r="27151" spans="179:183" x14ac:dyDescent="0.35">
      <c r="FW27151" s="128"/>
      <c r="FX27151" s="128"/>
      <c r="FY27151" s="129"/>
      <c r="GA27151" s="128"/>
    </row>
    <row r="27152" spans="179:183" x14ac:dyDescent="0.35">
      <c r="FW27152" s="128"/>
      <c r="FX27152" s="128"/>
      <c r="FY27152" s="129"/>
      <c r="GA27152" s="128"/>
    </row>
    <row r="27153" spans="179:183" x14ac:dyDescent="0.35">
      <c r="FW27153" s="128"/>
      <c r="FX27153" s="128"/>
      <c r="FY27153" s="129"/>
      <c r="GA27153" s="128"/>
    </row>
    <row r="27154" spans="179:183" x14ac:dyDescent="0.35">
      <c r="FW27154" s="128"/>
      <c r="FX27154" s="128"/>
      <c r="FY27154" s="129"/>
      <c r="GA27154" s="128"/>
    </row>
    <row r="27155" spans="179:183" x14ac:dyDescent="0.35">
      <c r="FW27155" s="128"/>
      <c r="FX27155" s="128"/>
      <c r="FY27155" s="129"/>
      <c r="GA27155" s="128"/>
    </row>
    <row r="27156" spans="179:183" x14ac:dyDescent="0.35">
      <c r="FW27156" s="128"/>
      <c r="FX27156" s="128"/>
      <c r="FY27156" s="129"/>
      <c r="GA27156" s="128"/>
    </row>
    <row r="27157" spans="179:183" x14ac:dyDescent="0.35">
      <c r="FW27157" s="128"/>
      <c r="FX27157" s="128"/>
      <c r="FY27157" s="129"/>
      <c r="GA27157" s="128"/>
    </row>
    <row r="27158" spans="179:183" x14ac:dyDescent="0.35">
      <c r="FW27158" s="128"/>
      <c r="FX27158" s="128"/>
      <c r="FY27158" s="129"/>
      <c r="GA27158" s="128"/>
    </row>
    <row r="27159" spans="179:183" x14ac:dyDescent="0.35">
      <c r="FW27159" s="128"/>
      <c r="FX27159" s="128"/>
      <c r="FY27159" s="129"/>
      <c r="GA27159" s="128"/>
    </row>
    <row r="27160" spans="179:183" x14ac:dyDescent="0.35">
      <c r="FW27160" s="128"/>
      <c r="FX27160" s="128"/>
      <c r="FY27160" s="129"/>
      <c r="GA27160" s="128"/>
    </row>
    <row r="27161" spans="179:183" x14ac:dyDescent="0.35">
      <c r="FW27161" s="128"/>
      <c r="FX27161" s="128"/>
      <c r="FY27161" s="129"/>
      <c r="GA27161" s="128"/>
    </row>
    <row r="27162" spans="179:183" x14ac:dyDescent="0.35">
      <c r="FW27162" s="128"/>
      <c r="FX27162" s="128"/>
      <c r="FY27162" s="129"/>
      <c r="GA27162" s="128"/>
    </row>
    <row r="27163" spans="179:183" x14ac:dyDescent="0.35">
      <c r="FW27163" s="128"/>
      <c r="FX27163" s="128"/>
      <c r="FY27163" s="129"/>
      <c r="GA27163" s="128"/>
    </row>
    <row r="27164" spans="179:183" x14ac:dyDescent="0.35">
      <c r="FW27164" s="128"/>
      <c r="FX27164" s="128"/>
      <c r="FY27164" s="129"/>
      <c r="GA27164" s="128"/>
    </row>
    <row r="27165" spans="179:183" x14ac:dyDescent="0.35">
      <c r="FW27165" s="128"/>
      <c r="FX27165" s="128"/>
      <c r="FY27165" s="129"/>
      <c r="GA27165" s="128"/>
    </row>
    <row r="27166" spans="179:183" x14ac:dyDescent="0.35">
      <c r="FW27166" s="128"/>
      <c r="FX27166" s="128"/>
      <c r="FY27166" s="129"/>
      <c r="GA27166" s="128"/>
    </row>
    <row r="27167" spans="179:183" x14ac:dyDescent="0.35">
      <c r="FW27167" s="128"/>
      <c r="FX27167" s="128"/>
      <c r="FY27167" s="129"/>
      <c r="GA27167" s="128"/>
    </row>
    <row r="27168" spans="179:183" x14ac:dyDescent="0.35">
      <c r="FW27168" s="128"/>
      <c r="FX27168" s="128"/>
      <c r="FY27168" s="129"/>
      <c r="GA27168" s="128"/>
    </row>
    <row r="27169" spans="179:183" x14ac:dyDescent="0.35">
      <c r="FW27169" s="128"/>
      <c r="FX27169" s="128"/>
      <c r="FY27169" s="129"/>
      <c r="GA27169" s="128"/>
    </row>
    <row r="27170" spans="179:183" x14ac:dyDescent="0.35">
      <c r="FW27170" s="128"/>
      <c r="FX27170" s="128"/>
      <c r="FY27170" s="129"/>
      <c r="GA27170" s="128"/>
    </row>
    <row r="27171" spans="179:183" x14ac:dyDescent="0.35">
      <c r="FW27171" s="128"/>
      <c r="FX27171" s="128"/>
      <c r="FY27171" s="129"/>
      <c r="GA27171" s="128"/>
    </row>
    <row r="27172" spans="179:183" x14ac:dyDescent="0.35">
      <c r="FW27172" s="128"/>
      <c r="FX27172" s="128"/>
      <c r="FY27172" s="129"/>
      <c r="GA27172" s="128"/>
    </row>
    <row r="27173" spans="179:183" x14ac:dyDescent="0.35">
      <c r="FW27173" s="128"/>
      <c r="FX27173" s="128"/>
      <c r="FY27173" s="129"/>
      <c r="GA27173" s="128"/>
    </row>
    <row r="27174" spans="179:183" x14ac:dyDescent="0.35">
      <c r="FW27174" s="128"/>
      <c r="FX27174" s="128"/>
      <c r="FY27174" s="129"/>
      <c r="GA27174" s="128"/>
    </row>
    <row r="27175" spans="179:183" x14ac:dyDescent="0.35">
      <c r="FW27175" s="128"/>
      <c r="FX27175" s="128"/>
      <c r="FY27175" s="129"/>
      <c r="GA27175" s="128"/>
    </row>
    <row r="27176" spans="179:183" x14ac:dyDescent="0.35">
      <c r="FW27176" s="128"/>
      <c r="FX27176" s="128"/>
      <c r="FY27176" s="129"/>
      <c r="GA27176" s="128"/>
    </row>
    <row r="27177" spans="179:183" x14ac:dyDescent="0.35">
      <c r="FW27177" s="128"/>
      <c r="FX27177" s="128"/>
      <c r="FY27177" s="129"/>
      <c r="GA27177" s="128"/>
    </row>
    <row r="27178" spans="179:183" x14ac:dyDescent="0.35">
      <c r="FW27178" s="128"/>
      <c r="FX27178" s="128"/>
      <c r="FY27178" s="129"/>
      <c r="GA27178" s="128"/>
    </row>
    <row r="27179" spans="179:183" x14ac:dyDescent="0.35">
      <c r="FW27179" s="128"/>
      <c r="FX27179" s="128"/>
      <c r="FY27179" s="129"/>
      <c r="GA27179" s="128"/>
    </row>
    <row r="27180" spans="179:183" x14ac:dyDescent="0.35">
      <c r="FW27180" s="128"/>
      <c r="FX27180" s="128"/>
      <c r="FY27180" s="129"/>
      <c r="GA27180" s="128"/>
    </row>
    <row r="27181" spans="179:183" x14ac:dyDescent="0.35">
      <c r="FW27181" s="128"/>
      <c r="FX27181" s="128"/>
      <c r="FY27181" s="129"/>
      <c r="GA27181" s="128"/>
    </row>
    <row r="27182" spans="179:183" x14ac:dyDescent="0.35">
      <c r="FW27182" s="128"/>
      <c r="FX27182" s="128"/>
      <c r="FY27182" s="129"/>
      <c r="GA27182" s="128"/>
    </row>
    <row r="27183" spans="179:183" x14ac:dyDescent="0.35">
      <c r="FW27183" s="128"/>
      <c r="FX27183" s="128"/>
      <c r="FY27183" s="129"/>
      <c r="GA27183" s="128"/>
    </row>
    <row r="27184" spans="179:183" x14ac:dyDescent="0.35">
      <c r="FW27184" s="128"/>
      <c r="FX27184" s="128"/>
      <c r="FY27184" s="129"/>
      <c r="GA27184" s="128"/>
    </row>
    <row r="27185" spans="179:183" x14ac:dyDescent="0.35">
      <c r="FW27185" s="128"/>
      <c r="FX27185" s="128"/>
      <c r="FY27185" s="129"/>
      <c r="GA27185" s="128"/>
    </row>
    <row r="27186" spans="179:183" x14ac:dyDescent="0.35">
      <c r="FW27186" s="128"/>
      <c r="FX27186" s="128"/>
      <c r="FY27186" s="129"/>
      <c r="GA27186" s="128"/>
    </row>
    <row r="27187" spans="179:183" x14ac:dyDescent="0.35">
      <c r="FW27187" s="128"/>
      <c r="FX27187" s="128"/>
      <c r="FY27187" s="129"/>
      <c r="GA27187" s="128"/>
    </row>
    <row r="27188" spans="179:183" x14ac:dyDescent="0.35">
      <c r="FW27188" s="128"/>
      <c r="FX27188" s="128"/>
      <c r="FY27188" s="129"/>
      <c r="GA27188" s="128"/>
    </row>
    <row r="27189" spans="179:183" x14ac:dyDescent="0.35">
      <c r="FW27189" s="128"/>
      <c r="FX27189" s="128"/>
      <c r="FY27189" s="129"/>
      <c r="GA27189" s="128"/>
    </row>
    <row r="27190" spans="179:183" x14ac:dyDescent="0.35">
      <c r="FW27190" s="128"/>
      <c r="FX27190" s="128"/>
      <c r="FY27190" s="129"/>
      <c r="GA27190" s="128"/>
    </row>
    <row r="27191" spans="179:183" x14ac:dyDescent="0.35">
      <c r="FW27191" s="128"/>
      <c r="FX27191" s="128"/>
      <c r="FY27191" s="129"/>
      <c r="GA27191" s="128"/>
    </row>
    <row r="27192" spans="179:183" x14ac:dyDescent="0.35">
      <c r="FW27192" s="128"/>
      <c r="FX27192" s="128"/>
      <c r="FY27192" s="129"/>
      <c r="GA27192" s="128"/>
    </row>
    <row r="27193" spans="179:183" x14ac:dyDescent="0.35">
      <c r="FW27193" s="128"/>
      <c r="FX27193" s="128"/>
      <c r="FY27193" s="129"/>
      <c r="GA27193" s="128"/>
    </row>
    <row r="27194" spans="179:183" x14ac:dyDescent="0.35">
      <c r="FW27194" s="128"/>
      <c r="FX27194" s="128"/>
      <c r="FY27194" s="129"/>
      <c r="GA27194" s="128"/>
    </row>
    <row r="27195" spans="179:183" x14ac:dyDescent="0.35">
      <c r="FW27195" s="128"/>
      <c r="FX27195" s="128"/>
      <c r="FY27195" s="129"/>
      <c r="GA27195" s="128"/>
    </row>
    <row r="27196" spans="179:183" x14ac:dyDescent="0.35">
      <c r="FW27196" s="128"/>
      <c r="FX27196" s="128"/>
      <c r="FY27196" s="129"/>
      <c r="GA27196" s="128"/>
    </row>
    <row r="27197" spans="179:183" x14ac:dyDescent="0.35">
      <c r="FW27197" s="128"/>
      <c r="FX27197" s="128"/>
      <c r="FY27197" s="129"/>
      <c r="GA27197" s="128"/>
    </row>
    <row r="27198" spans="179:183" x14ac:dyDescent="0.35">
      <c r="FW27198" s="128"/>
      <c r="FX27198" s="128"/>
      <c r="FY27198" s="129"/>
      <c r="GA27198" s="128"/>
    </row>
    <row r="27199" spans="179:183" x14ac:dyDescent="0.35">
      <c r="FW27199" s="128"/>
      <c r="FX27199" s="128"/>
      <c r="FY27199" s="129"/>
      <c r="GA27199" s="128"/>
    </row>
    <row r="27200" spans="179:183" x14ac:dyDescent="0.35">
      <c r="FW27200" s="128"/>
      <c r="FX27200" s="128"/>
      <c r="FY27200" s="129"/>
      <c r="GA27200" s="128"/>
    </row>
    <row r="27201" spans="179:183" x14ac:dyDescent="0.35">
      <c r="FW27201" s="128"/>
      <c r="FX27201" s="128"/>
      <c r="FY27201" s="129"/>
      <c r="GA27201" s="128"/>
    </row>
    <row r="27202" spans="179:183" x14ac:dyDescent="0.35">
      <c r="FW27202" s="128"/>
      <c r="FX27202" s="128"/>
      <c r="FY27202" s="129"/>
      <c r="GA27202" s="128"/>
    </row>
    <row r="27203" spans="179:183" x14ac:dyDescent="0.35">
      <c r="FW27203" s="128"/>
      <c r="FX27203" s="128"/>
      <c r="FY27203" s="129"/>
      <c r="GA27203" s="128"/>
    </row>
    <row r="27204" spans="179:183" x14ac:dyDescent="0.35">
      <c r="FW27204" s="128"/>
      <c r="FX27204" s="128"/>
      <c r="FY27204" s="129"/>
      <c r="GA27204" s="128"/>
    </row>
    <row r="27205" spans="179:183" x14ac:dyDescent="0.35">
      <c r="FW27205" s="128"/>
      <c r="FX27205" s="128"/>
      <c r="FY27205" s="129"/>
      <c r="GA27205" s="128"/>
    </row>
    <row r="27206" spans="179:183" x14ac:dyDescent="0.35">
      <c r="FW27206" s="128"/>
      <c r="FX27206" s="128"/>
      <c r="FY27206" s="129"/>
      <c r="GA27206" s="128"/>
    </row>
    <row r="27207" spans="179:183" x14ac:dyDescent="0.35">
      <c r="FW27207" s="128"/>
      <c r="FX27207" s="128"/>
      <c r="FY27207" s="129"/>
      <c r="GA27207" s="128"/>
    </row>
    <row r="27208" spans="179:183" x14ac:dyDescent="0.35">
      <c r="FW27208" s="128"/>
      <c r="FX27208" s="128"/>
      <c r="FY27208" s="129"/>
      <c r="GA27208" s="128"/>
    </row>
    <row r="27209" spans="179:183" x14ac:dyDescent="0.35">
      <c r="FW27209" s="128"/>
      <c r="FX27209" s="128"/>
      <c r="FY27209" s="129"/>
      <c r="GA27209" s="128"/>
    </row>
    <row r="27210" spans="179:183" x14ac:dyDescent="0.35">
      <c r="FW27210" s="128"/>
      <c r="FX27210" s="128"/>
      <c r="FY27210" s="129"/>
      <c r="GA27210" s="128"/>
    </row>
    <row r="27211" spans="179:183" x14ac:dyDescent="0.35">
      <c r="FW27211" s="128"/>
      <c r="FX27211" s="128"/>
      <c r="FY27211" s="129"/>
      <c r="GA27211" s="128"/>
    </row>
    <row r="27212" spans="179:183" x14ac:dyDescent="0.35">
      <c r="FW27212" s="128"/>
      <c r="FX27212" s="128"/>
      <c r="FY27212" s="129"/>
      <c r="GA27212" s="128"/>
    </row>
    <row r="27213" spans="179:183" x14ac:dyDescent="0.35">
      <c r="FW27213" s="128"/>
      <c r="FX27213" s="128"/>
      <c r="FY27213" s="129"/>
      <c r="GA27213" s="128"/>
    </row>
    <row r="27214" spans="179:183" x14ac:dyDescent="0.35">
      <c r="FW27214" s="128"/>
      <c r="FX27214" s="128"/>
      <c r="FY27214" s="129"/>
      <c r="GA27214" s="128"/>
    </row>
    <row r="27215" spans="179:183" x14ac:dyDescent="0.35">
      <c r="FW27215" s="128"/>
      <c r="FX27215" s="128"/>
      <c r="FY27215" s="129"/>
      <c r="GA27215" s="128"/>
    </row>
    <row r="27216" spans="179:183" x14ac:dyDescent="0.35">
      <c r="FW27216" s="128"/>
      <c r="FX27216" s="128"/>
      <c r="FY27216" s="129"/>
      <c r="GA27216" s="128"/>
    </row>
    <row r="27217" spans="179:183" x14ac:dyDescent="0.35">
      <c r="FW27217" s="128"/>
      <c r="FX27217" s="128"/>
      <c r="FY27217" s="129"/>
      <c r="GA27217" s="128"/>
    </row>
    <row r="27218" spans="179:183" x14ac:dyDescent="0.35">
      <c r="FW27218" s="128"/>
      <c r="FX27218" s="128"/>
      <c r="FY27218" s="129"/>
      <c r="GA27218" s="128"/>
    </row>
    <row r="27219" spans="179:183" x14ac:dyDescent="0.35">
      <c r="FW27219" s="128"/>
      <c r="FX27219" s="128"/>
      <c r="FY27219" s="129"/>
      <c r="GA27219" s="128"/>
    </row>
    <row r="27220" spans="179:183" x14ac:dyDescent="0.35">
      <c r="FW27220" s="128"/>
      <c r="FX27220" s="128"/>
      <c r="FY27220" s="129"/>
      <c r="GA27220" s="128"/>
    </row>
    <row r="27221" spans="179:183" x14ac:dyDescent="0.35">
      <c r="FW27221" s="128"/>
      <c r="FX27221" s="128"/>
      <c r="FY27221" s="129"/>
      <c r="GA27221" s="128"/>
    </row>
    <row r="27222" spans="179:183" x14ac:dyDescent="0.35">
      <c r="FW27222" s="128"/>
      <c r="FX27222" s="128"/>
      <c r="FY27222" s="129"/>
      <c r="GA27222" s="128"/>
    </row>
    <row r="27223" spans="179:183" x14ac:dyDescent="0.35">
      <c r="FW27223" s="128"/>
      <c r="FX27223" s="128"/>
      <c r="FY27223" s="129"/>
      <c r="GA27223" s="128"/>
    </row>
    <row r="27224" spans="179:183" x14ac:dyDescent="0.35">
      <c r="FW27224" s="128"/>
      <c r="FX27224" s="128"/>
      <c r="FY27224" s="129"/>
      <c r="GA27224" s="128"/>
    </row>
    <row r="27225" spans="179:183" x14ac:dyDescent="0.35">
      <c r="FW27225" s="128"/>
      <c r="FX27225" s="128"/>
      <c r="FY27225" s="129"/>
      <c r="GA27225" s="128"/>
    </row>
    <row r="27226" spans="179:183" x14ac:dyDescent="0.35">
      <c r="FW27226" s="128"/>
      <c r="FX27226" s="128"/>
      <c r="FY27226" s="129"/>
      <c r="GA27226" s="128"/>
    </row>
    <row r="27227" spans="179:183" x14ac:dyDescent="0.35">
      <c r="FW27227" s="128"/>
      <c r="FX27227" s="128"/>
      <c r="FY27227" s="129"/>
      <c r="GA27227" s="128"/>
    </row>
    <row r="27228" spans="179:183" x14ac:dyDescent="0.35">
      <c r="FW27228" s="128"/>
      <c r="FX27228" s="128"/>
      <c r="FY27228" s="129"/>
      <c r="GA27228" s="128"/>
    </row>
    <row r="27229" spans="179:183" x14ac:dyDescent="0.35">
      <c r="FW27229" s="128"/>
      <c r="FX27229" s="128"/>
      <c r="FY27229" s="129"/>
      <c r="GA27229" s="128"/>
    </row>
    <row r="27230" spans="179:183" x14ac:dyDescent="0.35">
      <c r="FW27230" s="128"/>
      <c r="FX27230" s="128"/>
      <c r="FY27230" s="129"/>
      <c r="GA27230" s="128"/>
    </row>
    <row r="27231" spans="179:183" x14ac:dyDescent="0.35">
      <c r="FW27231" s="128"/>
      <c r="FX27231" s="128"/>
      <c r="FY27231" s="129"/>
      <c r="GA27231" s="128"/>
    </row>
    <row r="27232" spans="179:183" x14ac:dyDescent="0.35">
      <c r="FW27232" s="128"/>
      <c r="FX27232" s="128"/>
      <c r="FY27232" s="129"/>
      <c r="GA27232" s="128"/>
    </row>
    <row r="27233" spans="179:183" x14ac:dyDescent="0.35">
      <c r="FW27233" s="128"/>
      <c r="FX27233" s="128"/>
      <c r="FY27233" s="129"/>
      <c r="GA27233" s="128"/>
    </row>
    <row r="27234" spans="179:183" x14ac:dyDescent="0.35">
      <c r="FW27234" s="128"/>
      <c r="FX27234" s="128"/>
      <c r="FY27234" s="129"/>
      <c r="GA27234" s="128"/>
    </row>
    <row r="27235" spans="179:183" x14ac:dyDescent="0.35">
      <c r="FW27235" s="128"/>
      <c r="FX27235" s="128"/>
      <c r="FY27235" s="129"/>
      <c r="GA27235" s="128"/>
    </row>
    <row r="27236" spans="179:183" x14ac:dyDescent="0.35">
      <c r="FW27236" s="128"/>
      <c r="FX27236" s="128"/>
      <c r="FY27236" s="129"/>
      <c r="GA27236" s="128"/>
    </row>
    <row r="27237" spans="179:183" x14ac:dyDescent="0.35">
      <c r="FW27237" s="128"/>
      <c r="FX27237" s="128"/>
      <c r="FY27237" s="129"/>
      <c r="GA27237" s="128"/>
    </row>
    <row r="27238" spans="179:183" x14ac:dyDescent="0.35">
      <c r="FW27238" s="128"/>
      <c r="FX27238" s="128"/>
      <c r="FY27238" s="129"/>
      <c r="GA27238" s="128"/>
    </row>
    <row r="27239" spans="179:183" x14ac:dyDescent="0.35">
      <c r="FW27239" s="128"/>
      <c r="FX27239" s="128"/>
      <c r="FY27239" s="129"/>
      <c r="GA27239" s="128"/>
    </row>
    <row r="27240" spans="179:183" x14ac:dyDescent="0.35">
      <c r="FW27240" s="128"/>
      <c r="FX27240" s="128"/>
      <c r="FY27240" s="129"/>
      <c r="GA27240" s="128"/>
    </row>
    <row r="27241" spans="179:183" x14ac:dyDescent="0.35">
      <c r="FW27241" s="128"/>
      <c r="FX27241" s="128"/>
      <c r="FY27241" s="129"/>
      <c r="GA27241" s="128"/>
    </row>
    <row r="27242" spans="179:183" x14ac:dyDescent="0.35">
      <c r="FW27242" s="128"/>
      <c r="FX27242" s="128"/>
      <c r="FY27242" s="129"/>
      <c r="GA27242" s="128"/>
    </row>
    <row r="27243" spans="179:183" x14ac:dyDescent="0.35">
      <c r="FW27243" s="128"/>
      <c r="FX27243" s="128"/>
      <c r="FY27243" s="129"/>
      <c r="GA27243" s="128"/>
    </row>
    <row r="27244" spans="179:183" x14ac:dyDescent="0.35">
      <c r="FW27244" s="128"/>
      <c r="FX27244" s="128"/>
      <c r="FY27244" s="129"/>
      <c r="GA27244" s="128"/>
    </row>
    <row r="27245" spans="179:183" x14ac:dyDescent="0.35">
      <c r="FW27245" s="128"/>
      <c r="FX27245" s="128"/>
      <c r="FY27245" s="129"/>
      <c r="GA27245" s="128"/>
    </row>
    <row r="27246" spans="179:183" x14ac:dyDescent="0.35">
      <c r="FW27246" s="128"/>
      <c r="FX27246" s="128"/>
      <c r="FY27246" s="129"/>
      <c r="GA27246" s="128"/>
    </row>
    <row r="27247" spans="179:183" x14ac:dyDescent="0.35">
      <c r="FW27247" s="128"/>
      <c r="FX27247" s="128"/>
      <c r="FY27247" s="129"/>
      <c r="GA27247" s="128"/>
    </row>
    <row r="27248" spans="179:183" x14ac:dyDescent="0.35">
      <c r="FW27248" s="128"/>
      <c r="FX27248" s="128"/>
      <c r="FY27248" s="129"/>
      <c r="GA27248" s="128"/>
    </row>
    <row r="27249" spans="179:183" x14ac:dyDescent="0.35">
      <c r="FW27249" s="128"/>
      <c r="FX27249" s="128"/>
      <c r="FY27249" s="129"/>
      <c r="GA27249" s="128"/>
    </row>
    <row r="27250" spans="179:183" x14ac:dyDescent="0.35">
      <c r="FW27250" s="128"/>
      <c r="FX27250" s="128"/>
      <c r="FY27250" s="129"/>
      <c r="GA27250" s="128"/>
    </row>
    <row r="27251" spans="179:183" x14ac:dyDescent="0.35">
      <c r="FW27251" s="128"/>
      <c r="FX27251" s="128"/>
      <c r="FY27251" s="129"/>
      <c r="GA27251" s="128"/>
    </row>
    <row r="27252" spans="179:183" x14ac:dyDescent="0.35">
      <c r="FW27252" s="128"/>
      <c r="FX27252" s="128"/>
      <c r="FY27252" s="129"/>
      <c r="GA27252" s="128"/>
    </row>
    <row r="27253" spans="179:183" x14ac:dyDescent="0.35">
      <c r="FW27253" s="128"/>
      <c r="FX27253" s="128"/>
      <c r="FY27253" s="129"/>
      <c r="GA27253" s="128"/>
    </row>
    <row r="27254" spans="179:183" x14ac:dyDescent="0.35">
      <c r="FW27254" s="128"/>
      <c r="FX27254" s="128"/>
      <c r="FY27254" s="129"/>
      <c r="GA27254" s="128"/>
    </row>
    <row r="27255" spans="179:183" x14ac:dyDescent="0.35">
      <c r="FW27255" s="128"/>
      <c r="FX27255" s="128"/>
      <c r="FY27255" s="129"/>
      <c r="GA27255" s="128"/>
    </row>
    <row r="27256" spans="179:183" x14ac:dyDescent="0.35">
      <c r="FW27256" s="128"/>
      <c r="FX27256" s="128"/>
      <c r="FY27256" s="129"/>
      <c r="GA27256" s="128"/>
    </row>
    <row r="27257" spans="179:183" x14ac:dyDescent="0.35">
      <c r="FW27257" s="128"/>
      <c r="FX27257" s="128"/>
      <c r="FY27257" s="129"/>
      <c r="GA27257" s="128"/>
    </row>
    <row r="27258" spans="179:183" x14ac:dyDescent="0.35">
      <c r="FW27258" s="128"/>
      <c r="FX27258" s="128"/>
      <c r="FY27258" s="129"/>
      <c r="GA27258" s="128"/>
    </row>
    <row r="27259" spans="179:183" x14ac:dyDescent="0.35">
      <c r="FW27259" s="128"/>
      <c r="FX27259" s="128"/>
      <c r="FY27259" s="129"/>
      <c r="GA27259" s="128"/>
    </row>
    <row r="27260" spans="179:183" x14ac:dyDescent="0.35">
      <c r="FW27260" s="128"/>
      <c r="FX27260" s="128"/>
      <c r="FY27260" s="129"/>
      <c r="GA27260" s="128"/>
    </row>
    <row r="27261" spans="179:183" x14ac:dyDescent="0.35">
      <c r="FW27261" s="128"/>
      <c r="FX27261" s="128"/>
      <c r="FY27261" s="129"/>
      <c r="GA27261" s="128"/>
    </row>
    <row r="27262" spans="179:183" x14ac:dyDescent="0.35">
      <c r="FW27262" s="128"/>
      <c r="FX27262" s="128"/>
      <c r="FY27262" s="129"/>
      <c r="GA27262" s="128"/>
    </row>
    <row r="27263" spans="179:183" x14ac:dyDescent="0.35">
      <c r="FW27263" s="128"/>
      <c r="FX27263" s="128"/>
      <c r="FY27263" s="129"/>
      <c r="GA27263" s="128"/>
    </row>
    <row r="27264" spans="179:183" x14ac:dyDescent="0.35">
      <c r="FW27264" s="128"/>
      <c r="FX27264" s="128"/>
      <c r="FY27264" s="129"/>
      <c r="GA27264" s="128"/>
    </row>
    <row r="27265" spans="179:183" x14ac:dyDescent="0.35">
      <c r="FW27265" s="128"/>
      <c r="FX27265" s="128"/>
      <c r="FY27265" s="129"/>
      <c r="GA27265" s="128"/>
    </row>
    <row r="27266" spans="179:183" x14ac:dyDescent="0.35">
      <c r="FW27266" s="128"/>
      <c r="FX27266" s="128"/>
      <c r="FY27266" s="129"/>
      <c r="GA27266" s="128"/>
    </row>
    <row r="27267" spans="179:183" x14ac:dyDescent="0.35">
      <c r="FW27267" s="128"/>
      <c r="FX27267" s="128"/>
      <c r="FY27267" s="129"/>
      <c r="GA27267" s="128"/>
    </row>
    <row r="27268" spans="179:183" x14ac:dyDescent="0.35">
      <c r="FW27268" s="128"/>
      <c r="FX27268" s="128"/>
      <c r="FY27268" s="129"/>
      <c r="GA27268" s="128"/>
    </row>
    <row r="27269" spans="179:183" x14ac:dyDescent="0.35">
      <c r="FW27269" s="128"/>
      <c r="FX27269" s="128"/>
      <c r="FY27269" s="129"/>
      <c r="GA27269" s="128"/>
    </row>
    <row r="27270" spans="179:183" x14ac:dyDescent="0.35">
      <c r="FW27270" s="128"/>
      <c r="FX27270" s="128"/>
      <c r="FY27270" s="129"/>
      <c r="GA27270" s="128"/>
    </row>
    <row r="27271" spans="179:183" x14ac:dyDescent="0.35">
      <c r="FW27271" s="128"/>
      <c r="FX27271" s="128"/>
      <c r="FY27271" s="129"/>
      <c r="GA27271" s="128"/>
    </row>
    <row r="27272" spans="179:183" x14ac:dyDescent="0.35">
      <c r="FW27272" s="128"/>
      <c r="FX27272" s="128"/>
      <c r="FY27272" s="129"/>
      <c r="GA27272" s="128"/>
    </row>
    <row r="27273" spans="179:183" x14ac:dyDescent="0.35">
      <c r="FW27273" s="128"/>
      <c r="FX27273" s="128"/>
      <c r="FY27273" s="129"/>
      <c r="GA27273" s="128"/>
    </row>
    <row r="27274" spans="179:183" x14ac:dyDescent="0.35">
      <c r="FW27274" s="128"/>
      <c r="FX27274" s="128"/>
      <c r="FY27274" s="129"/>
      <c r="GA27274" s="128"/>
    </row>
    <row r="27275" spans="179:183" x14ac:dyDescent="0.35">
      <c r="FW27275" s="128"/>
      <c r="FX27275" s="128"/>
      <c r="FY27275" s="129"/>
      <c r="GA27275" s="128"/>
    </row>
    <row r="27276" spans="179:183" x14ac:dyDescent="0.35">
      <c r="FW27276" s="128"/>
      <c r="FX27276" s="128"/>
      <c r="FY27276" s="129"/>
      <c r="GA27276" s="128"/>
    </row>
    <row r="27277" spans="179:183" x14ac:dyDescent="0.35">
      <c r="FW27277" s="128"/>
      <c r="FX27277" s="128"/>
      <c r="FY27277" s="129"/>
      <c r="GA27277" s="128"/>
    </row>
    <row r="27278" spans="179:183" x14ac:dyDescent="0.35">
      <c r="FW27278" s="128"/>
      <c r="FX27278" s="128"/>
      <c r="FY27278" s="129"/>
      <c r="GA27278" s="128"/>
    </row>
    <row r="27279" spans="179:183" x14ac:dyDescent="0.35">
      <c r="FW27279" s="128"/>
      <c r="FX27279" s="128"/>
      <c r="FY27279" s="129"/>
      <c r="GA27279" s="128"/>
    </row>
    <row r="27280" spans="179:183" x14ac:dyDescent="0.35">
      <c r="FW27280" s="128"/>
      <c r="FX27280" s="128"/>
      <c r="FY27280" s="129"/>
      <c r="GA27280" s="128"/>
    </row>
    <row r="27281" spans="179:183" x14ac:dyDescent="0.35">
      <c r="FW27281" s="128"/>
      <c r="FX27281" s="128"/>
      <c r="FY27281" s="129"/>
      <c r="GA27281" s="128"/>
    </row>
    <row r="27282" spans="179:183" x14ac:dyDescent="0.35">
      <c r="FW27282" s="128"/>
      <c r="FX27282" s="128"/>
      <c r="FY27282" s="129"/>
      <c r="GA27282" s="128"/>
    </row>
    <row r="27283" spans="179:183" x14ac:dyDescent="0.35">
      <c r="FW27283" s="128"/>
      <c r="FX27283" s="128"/>
      <c r="FY27283" s="129"/>
      <c r="GA27283" s="128"/>
    </row>
    <row r="27284" spans="179:183" x14ac:dyDescent="0.35">
      <c r="FW27284" s="128"/>
      <c r="FX27284" s="128"/>
      <c r="FY27284" s="129"/>
      <c r="GA27284" s="128"/>
    </row>
    <row r="27285" spans="179:183" x14ac:dyDescent="0.35">
      <c r="FW27285" s="128"/>
      <c r="FX27285" s="128"/>
      <c r="FY27285" s="129"/>
      <c r="GA27285" s="128"/>
    </row>
    <row r="27286" spans="179:183" x14ac:dyDescent="0.35">
      <c r="FW27286" s="128"/>
      <c r="FX27286" s="128"/>
      <c r="FY27286" s="129"/>
      <c r="GA27286" s="128"/>
    </row>
    <row r="27287" spans="179:183" x14ac:dyDescent="0.35">
      <c r="FW27287" s="128"/>
      <c r="FX27287" s="128"/>
      <c r="FY27287" s="129"/>
      <c r="GA27287" s="128"/>
    </row>
    <row r="27288" spans="179:183" x14ac:dyDescent="0.35">
      <c r="FW27288" s="128"/>
      <c r="FX27288" s="128"/>
      <c r="FY27288" s="129"/>
      <c r="GA27288" s="128"/>
    </row>
    <row r="27289" spans="179:183" x14ac:dyDescent="0.35">
      <c r="FW27289" s="128"/>
      <c r="FX27289" s="128"/>
      <c r="FY27289" s="129"/>
      <c r="GA27289" s="128"/>
    </row>
    <row r="27290" spans="179:183" x14ac:dyDescent="0.35">
      <c r="FW27290" s="128"/>
      <c r="FX27290" s="128"/>
      <c r="FY27290" s="129"/>
      <c r="GA27290" s="128"/>
    </row>
    <row r="27291" spans="179:183" x14ac:dyDescent="0.35">
      <c r="FW27291" s="128"/>
      <c r="FX27291" s="128"/>
      <c r="FY27291" s="129"/>
      <c r="GA27291" s="128"/>
    </row>
    <row r="27292" spans="179:183" x14ac:dyDescent="0.35">
      <c r="FW27292" s="128"/>
      <c r="FX27292" s="128"/>
      <c r="FY27292" s="129"/>
      <c r="GA27292" s="128"/>
    </row>
    <row r="27293" spans="179:183" x14ac:dyDescent="0.35">
      <c r="FW27293" s="128"/>
      <c r="FX27293" s="128"/>
      <c r="FY27293" s="129"/>
      <c r="GA27293" s="128"/>
    </row>
    <row r="27294" spans="179:183" x14ac:dyDescent="0.35">
      <c r="FW27294" s="128"/>
      <c r="FX27294" s="128"/>
      <c r="FY27294" s="129"/>
      <c r="GA27294" s="128"/>
    </row>
    <row r="27295" spans="179:183" x14ac:dyDescent="0.35">
      <c r="FW27295" s="128"/>
      <c r="FX27295" s="128"/>
      <c r="FY27295" s="129"/>
      <c r="GA27295" s="128"/>
    </row>
    <row r="27296" spans="179:183" x14ac:dyDescent="0.35">
      <c r="FW27296" s="128"/>
      <c r="FX27296" s="128"/>
      <c r="FY27296" s="129"/>
      <c r="GA27296" s="128"/>
    </row>
    <row r="27297" spans="179:183" x14ac:dyDescent="0.35">
      <c r="FW27297" s="128"/>
      <c r="FX27297" s="128"/>
      <c r="FY27297" s="129"/>
      <c r="GA27297" s="128"/>
    </row>
    <row r="27298" spans="179:183" x14ac:dyDescent="0.35">
      <c r="FW27298" s="128"/>
      <c r="FX27298" s="128"/>
      <c r="FY27298" s="129"/>
      <c r="GA27298" s="128"/>
    </row>
    <row r="27299" spans="179:183" x14ac:dyDescent="0.35">
      <c r="FW27299" s="128"/>
      <c r="FX27299" s="128"/>
      <c r="FY27299" s="129"/>
      <c r="GA27299" s="128"/>
    </row>
    <row r="27300" spans="179:183" x14ac:dyDescent="0.35">
      <c r="FW27300" s="128"/>
      <c r="FX27300" s="128"/>
      <c r="FY27300" s="129"/>
      <c r="GA27300" s="128"/>
    </row>
    <row r="27301" spans="179:183" x14ac:dyDescent="0.35">
      <c r="FW27301" s="128"/>
      <c r="FX27301" s="128"/>
      <c r="FY27301" s="129"/>
      <c r="GA27301" s="128"/>
    </row>
    <row r="27302" spans="179:183" x14ac:dyDescent="0.35">
      <c r="FW27302" s="128"/>
      <c r="FX27302" s="128"/>
      <c r="FY27302" s="129"/>
      <c r="GA27302" s="128"/>
    </row>
    <row r="27303" spans="179:183" x14ac:dyDescent="0.35">
      <c r="FW27303" s="128"/>
      <c r="FX27303" s="128"/>
      <c r="FY27303" s="129"/>
      <c r="GA27303" s="128"/>
    </row>
    <row r="27304" spans="179:183" x14ac:dyDescent="0.35">
      <c r="FW27304" s="128"/>
      <c r="FX27304" s="128"/>
      <c r="FY27304" s="129"/>
      <c r="GA27304" s="128"/>
    </row>
    <row r="27305" spans="179:183" x14ac:dyDescent="0.35">
      <c r="FW27305" s="128"/>
      <c r="FX27305" s="128"/>
      <c r="FY27305" s="129"/>
      <c r="GA27305" s="128"/>
    </row>
    <row r="27306" spans="179:183" x14ac:dyDescent="0.35">
      <c r="FW27306" s="128"/>
      <c r="FX27306" s="128"/>
      <c r="FY27306" s="129"/>
      <c r="GA27306" s="128"/>
    </row>
    <row r="27307" spans="179:183" x14ac:dyDescent="0.35">
      <c r="FW27307" s="128"/>
      <c r="FX27307" s="128"/>
      <c r="FY27307" s="129"/>
      <c r="GA27307" s="128"/>
    </row>
    <row r="27308" spans="179:183" x14ac:dyDescent="0.35">
      <c r="FW27308" s="128"/>
      <c r="FX27308" s="128"/>
      <c r="FY27308" s="129"/>
      <c r="GA27308" s="128"/>
    </row>
    <row r="27309" spans="179:183" x14ac:dyDescent="0.35">
      <c r="FW27309" s="128"/>
      <c r="FX27309" s="128"/>
      <c r="FY27309" s="129"/>
      <c r="GA27309" s="128"/>
    </row>
    <row r="27310" spans="179:183" x14ac:dyDescent="0.35">
      <c r="FW27310" s="128"/>
      <c r="FX27310" s="128"/>
      <c r="FY27310" s="129"/>
      <c r="GA27310" s="128"/>
    </row>
    <row r="27311" spans="179:183" x14ac:dyDescent="0.35">
      <c r="FW27311" s="128"/>
      <c r="FX27311" s="128"/>
      <c r="FY27311" s="129"/>
      <c r="GA27311" s="128"/>
    </row>
    <row r="27312" spans="179:183" x14ac:dyDescent="0.35">
      <c r="FW27312" s="128"/>
      <c r="FX27312" s="128"/>
      <c r="FY27312" s="129"/>
      <c r="GA27312" s="128"/>
    </row>
    <row r="27313" spans="179:183" x14ac:dyDescent="0.35">
      <c r="FW27313" s="128"/>
      <c r="FX27313" s="128"/>
      <c r="FY27313" s="129"/>
      <c r="GA27313" s="128"/>
    </row>
    <row r="27314" spans="179:183" x14ac:dyDescent="0.35">
      <c r="FW27314" s="128"/>
      <c r="FX27314" s="128"/>
      <c r="FY27314" s="129"/>
      <c r="GA27314" s="128"/>
    </row>
    <row r="27315" spans="179:183" x14ac:dyDescent="0.35">
      <c r="FW27315" s="128"/>
      <c r="FX27315" s="128"/>
      <c r="FY27315" s="129"/>
      <c r="GA27315" s="128"/>
    </row>
    <row r="27316" spans="179:183" x14ac:dyDescent="0.35">
      <c r="FW27316" s="128"/>
      <c r="FX27316" s="128"/>
      <c r="FY27316" s="129"/>
      <c r="GA27316" s="128"/>
    </row>
    <row r="27317" spans="179:183" x14ac:dyDescent="0.35">
      <c r="FW27317" s="128"/>
      <c r="FX27317" s="128"/>
      <c r="FY27317" s="129"/>
      <c r="GA27317" s="128"/>
    </row>
    <row r="27318" spans="179:183" x14ac:dyDescent="0.35">
      <c r="FW27318" s="128"/>
      <c r="FX27318" s="128"/>
      <c r="FY27318" s="129"/>
      <c r="GA27318" s="128"/>
    </row>
    <row r="27319" spans="179:183" x14ac:dyDescent="0.35">
      <c r="FW27319" s="128"/>
      <c r="FX27319" s="128"/>
      <c r="FY27319" s="129"/>
      <c r="GA27319" s="128"/>
    </row>
    <row r="27320" spans="179:183" x14ac:dyDescent="0.35">
      <c r="FW27320" s="128"/>
      <c r="FX27320" s="128"/>
      <c r="FY27320" s="129"/>
      <c r="GA27320" s="128"/>
    </row>
    <row r="27321" spans="179:183" x14ac:dyDescent="0.35">
      <c r="FW27321" s="128"/>
      <c r="FX27321" s="128"/>
      <c r="FY27321" s="129"/>
      <c r="GA27321" s="128"/>
    </row>
    <row r="27322" spans="179:183" x14ac:dyDescent="0.35">
      <c r="FW27322" s="128"/>
      <c r="FX27322" s="128"/>
      <c r="FY27322" s="129"/>
      <c r="GA27322" s="128"/>
    </row>
    <row r="27323" spans="179:183" x14ac:dyDescent="0.35">
      <c r="FW27323" s="128"/>
      <c r="FX27323" s="128"/>
      <c r="FY27323" s="129"/>
      <c r="GA27323" s="128"/>
    </row>
    <row r="27324" spans="179:183" x14ac:dyDescent="0.35">
      <c r="FW27324" s="128"/>
      <c r="FX27324" s="128"/>
      <c r="FY27324" s="129"/>
      <c r="GA27324" s="128"/>
    </row>
    <row r="27325" spans="179:183" x14ac:dyDescent="0.35">
      <c r="FW27325" s="128"/>
      <c r="FX27325" s="128"/>
      <c r="FY27325" s="129"/>
      <c r="GA27325" s="128"/>
    </row>
    <row r="27326" spans="179:183" x14ac:dyDescent="0.35">
      <c r="FW27326" s="128"/>
      <c r="FX27326" s="128"/>
      <c r="FY27326" s="129"/>
      <c r="GA27326" s="128"/>
    </row>
    <row r="27327" spans="179:183" x14ac:dyDescent="0.35">
      <c r="FW27327" s="128"/>
      <c r="FX27327" s="128"/>
      <c r="FY27327" s="129"/>
      <c r="GA27327" s="128"/>
    </row>
    <row r="27328" spans="179:183" x14ac:dyDescent="0.35">
      <c r="FW27328" s="128"/>
      <c r="FX27328" s="128"/>
      <c r="FY27328" s="129"/>
      <c r="GA27328" s="128"/>
    </row>
    <row r="27329" spans="179:183" x14ac:dyDescent="0.35">
      <c r="FW27329" s="128"/>
      <c r="FX27329" s="128"/>
      <c r="FY27329" s="129"/>
      <c r="GA27329" s="128"/>
    </row>
    <row r="27330" spans="179:183" x14ac:dyDescent="0.35">
      <c r="FW27330" s="128"/>
      <c r="FX27330" s="128"/>
      <c r="FY27330" s="129"/>
      <c r="GA27330" s="128"/>
    </row>
    <row r="27331" spans="179:183" x14ac:dyDescent="0.35">
      <c r="FW27331" s="128"/>
      <c r="FX27331" s="128"/>
      <c r="FY27331" s="129"/>
      <c r="GA27331" s="128"/>
    </row>
    <row r="27332" spans="179:183" x14ac:dyDescent="0.35">
      <c r="FW27332" s="128"/>
      <c r="FX27332" s="128"/>
      <c r="FY27332" s="129"/>
      <c r="GA27332" s="128"/>
    </row>
    <row r="27333" spans="179:183" x14ac:dyDescent="0.35">
      <c r="FW27333" s="128"/>
      <c r="FX27333" s="128"/>
      <c r="FY27333" s="129"/>
      <c r="GA27333" s="128"/>
    </row>
    <row r="27334" spans="179:183" x14ac:dyDescent="0.35">
      <c r="FW27334" s="128"/>
      <c r="FX27334" s="128"/>
      <c r="FY27334" s="129"/>
      <c r="GA27334" s="128"/>
    </row>
    <row r="27335" spans="179:183" x14ac:dyDescent="0.35">
      <c r="FW27335" s="128"/>
      <c r="FX27335" s="128"/>
      <c r="FY27335" s="129"/>
      <c r="GA27335" s="128"/>
    </row>
    <row r="27336" spans="179:183" x14ac:dyDescent="0.35">
      <c r="FW27336" s="128"/>
      <c r="FX27336" s="128"/>
      <c r="FY27336" s="129"/>
      <c r="GA27336" s="128"/>
    </row>
    <row r="27337" spans="179:183" x14ac:dyDescent="0.35">
      <c r="FW27337" s="128"/>
      <c r="FX27337" s="128"/>
      <c r="FY27337" s="129"/>
      <c r="GA27337" s="128"/>
    </row>
    <row r="27338" spans="179:183" x14ac:dyDescent="0.35">
      <c r="FW27338" s="128"/>
      <c r="FX27338" s="128"/>
      <c r="FY27338" s="129"/>
      <c r="GA27338" s="128"/>
    </row>
    <row r="27339" spans="179:183" x14ac:dyDescent="0.35">
      <c r="FW27339" s="128"/>
      <c r="FX27339" s="128"/>
      <c r="FY27339" s="129"/>
      <c r="GA27339" s="128"/>
    </row>
    <row r="27340" spans="179:183" x14ac:dyDescent="0.35">
      <c r="FW27340" s="128"/>
      <c r="FX27340" s="128"/>
      <c r="FY27340" s="129"/>
      <c r="GA27340" s="128"/>
    </row>
    <row r="27341" spans="179:183" x14ac:dyDescent="0.35">
      <c r="FW27341" s="128"/>
      <c r="FX27341" s="128"/>
      <c r="FY27341" s="129"/>
      <c r="GA27341" s="128"/>
    </row>
    <row r="27342" spans="179:183" x14ac:dyDescent="0.35">
      <c r="FW27342" s="128"/>
      <c r="FX27342" s="128"/>
      <c r="FY27342" s="129"/>
      <c r="GA27342" s="128"/>
    </row>
    <row r="27343" spans="179:183" x14ac:dyDescent="0.35">
      <c r="FW27343" s="128"/>
      <c r="FX27343" s="128"/>
      <c r="FY27343" s="129"/>
      <c r="GA27343" s="128"/>
    </row>
    <row r="27344" spans="179:183" x14ac:dyDescent="0.35">
      <c r="FW27344" s="128"/>
      <c r="FX27344" s="128"/>
      <c r="FY27344" s="129"/>
      <c r="GA27344" s="128"/>
    </row>
    <row r="27345" spans="179:183" x14ac:dyDescent="0.35">
      <c r="FW27345" s="128"/>
      <c r="FX27345" s="128"/>
      <c r="FY27345" s="129"/>
      <c r="GA27345" s="128"/>
    </row>
    <row r="27346" spans="179:183" x14ac:dyDescent="0.35">
      <c r="FW27346" s="128"/>
      <c r="FX27346" s="128"/>
      <c r="FY27346" s="129"/>
      <c r="GA27346" s="128"/>
    </row>
    <row r="27347" spans="179:183" x14ac:dyDescent="0.35">
      <c r="FW27347" s="128"/>
      <c r="FX27347" s="128"/>
      <c r="FY27347" s="129"/>
      <c r="GA27347" s="128"/>
    </row>
    <row r="27348" spans="179:183" x14ac:dyDescent="0.35">
      <c r="FW27348" s="128"/>
      <c r="FX27348" s="128"/>
      <c r="FY27348" s="129"/>
      <c r="GA27348" s="128"/>
    </row>
    <row r="27349" spans="179:183" x14ac:dyDescent="0.35">
      <c r="FW27349" s="128"/>
      <c r="FX27349" s="128"/>
      <c r="FY27349" s="129"/>
      <c r="GA27349" s="128"/>
    </row>
    <row r="27350" spans="179:183" x14ac:dyDescent="0.35">
      <c r="FW27350" s="128"/>
      <c r="FX27350" s="128"/>
      <c r="FY27350" s="129"/>
      <c r="GA27350" s="128"/>
    </row>
    <row r="27351" spans="179:183" x14ac:dyDescent="0.35">
      <c r="FW27351" s="128"/>
      <c r="FX27351" s="128"/>
      <c r="FY27351" s="129"/>
      <c r="GA27351" s="128"/>
    </row>
    <row r="27352" spans="179:183" x14ac:dyDescent="0.35">
      <c r="FW27352" s="128"/>
      <c r="FX27352" s="128"/>
      <c r="FY27352" s="129"/>
      <c r="GA27352" s="128"/>
    </row>
    <row r="27353" spans="179:183" x14ac:dyDescent="0.35">
      <c r="FW27353" s="128"/>
      <c r="FX27353" s="128"/>
      <c r="FY27353" s="129"/>
      <c r="GA27353" s="128"/>
    </row>
    <row r="27354" spans="179:183" x14ac:dyDescent="0.35">
      <c r="FW27354" s="128"/>
      <c r="FX27354" s="128"/>
      <c r="FY27354" s="129"/>
      <c r="GA27354" s="128"/>
    </row>
    <row r="27355" spans="179:183" x14ac:dyDescent="0.35">
      <c r="FW27355" s="128"/>
      <c r="FX27355" s="128"/>
      <c r="FY27355" s="129"/>
      <c r="GA27355" s="128"/>
    </row>
    <row r="27356" spans="179:183" x14ac:dyDescent="0.35">
      <c r="FW27356" s="128"/>
      <c r="FX27356" s="128"/>
      <c r="FY27356" s="129"/>
      <c r="GA27356" s="128"/>
    </row>
    <row r="27357" spans="179:183" x14ac:dyDescent="0.35">
      <c r="FW27357" s="128"/>
      <c r="FX27357" s="128"/>
      <c r="FY27357" s="129"/>
      <c r="GA27357" s="128"/>
    </row>
    <row r="27358" spans="179:183" x14ac:dyDescent="0.35">
      <c r="FW27358" s="128"/>
      <c r="FX27358" s="128"/>
      <c r="FY27358" s="129"/>
      <c r="GA27358" s="128"/>
    </row>
    <row r="27359" spans="179:183" x14ac:dyDescent="0.35">
      <c r="FW27359" s="128"/>
      <c r="FX27359" s="128"/>
      <c r="FY27359" s="129"/>
      <c r="GA27359" s="128"/>
    </row>
    <row r="27360" spans="179:183" x14ac:dyDescent="0.35">
      <c r="FW27360" s="128"/>
      <c r="FX27360" s="128"/>
      <c r="FY27360" s="129"/>
      <c r="GA27360" s="128"/>
    </row>
    <row r="27361" spans="179:183" x14ac:dyDescent="0.35">
      <c r="FW27361" s="128"/>
      <c r="FX27361" s="128"/>
      <c r="FY27361" s="129"/>
      <c r="GA27361" s="128"/>
    </row>
    <row r="27362" spans="179:183" x14ac:dyDescent="0.35">
      <c r="FW27362" s="128"/>
      <c r="FX27362" s="128"/>
      <c r="FY27362" s="129"/>
      <c r="GA27362" s="128"/>
    </row>
    <row r="27363" spans="179:183" x14ac:dyDescent="0.35">
      <c r="FW27363" s="128"/>
      <c r="FX27363" s="128"/>
      <c r="FY27363" s="129"/>
      <c r="GA27363" s="128"/>
    </row>
    <row r="27364" spans="179:183" x14ac:dyDescent="0.35">
      <c r="FW27364" s="128"/>
      <c r="FX27364" s="128"/>
      <c r="FY27364" s="129"/>
      <c r="GA27364" s="128"/>
    </row>
    <row r="27365" spans="179:183" x14ac:dyDescent="0.35">
      <c r="FW27365" s="128"/>
      <c r="FX27365" s="128"/>
      <c r="FY27365" s="129"/>
      <c r="GA27365" s="128"/>
    </row>
    <row r="27366" spans="179:183" x14ac:dyDescent="0.35">
      <c r="FW27366" s="128"/>
      <c r="FX27366" s="128"/>
      <c r="FY27366" s="129"/>
      <c r="GA27366" s="128"/>
    </row>
    <row r="27367" spans="179:183" x14ac:dyDescent="0.35">
      <c r="FW27367" s="128"/>
      <c r="FX27367" s="128"/>
      <c r="FY27367" s="129"/>
      <c r="GA27367" s="128"/>
    </row>
    <row r="27368" spans="179:183" x14ac:dyDescent="0.35">
      <c r="FW27368" s="128"/>
      <c r="FX27368" s="128"/>
      <c r="FY27368" s="129"/>
      <c r="GA27368" s="128"/>
    </row>
    <row r="27369" spans="179:183" x14ac:dyDescent="0.35">
      <c r="FW27369" s="128"/>
      <c r="FX27369" s="128"/>
      <c r="FY27369" s="129"/>
      <c r="GA27369" s="128"/>
    </row>
    <row r="27370" spans="179:183" x14ac:dyDescent="0.35">
      <c r="FW27370" s="128"/>
      <c r="FX27370" s="128"/>
      <c r="FY27370" s="129"/>
      <c r="GA27370" s="128"/>
    </row>
    <row r="27371" spans="179:183" x14ac:dyDescent="0.35">
      <c r="FW27371" s="128"/>
      <c r="FX27371" s="128"/>
      <c r="FY27371" s="129"/>
      <c r="GA27371" s="128"/>
    </row>
    <row r="27372" spans="179:183" x14ac:dyDescent="0.35">
      <c r="FW27372" s="128"/>
      <c r="FX27372" s="128"/>
      <c r="FY27372" s="129"/>
      <c r="GA27372" s="128"/>
    </row>
    <row r="27373" spans="179:183" x14ac:dyDescent="0.35">
      <c r="FW27373" s="128"/>
      <c r="FX27373" s="128"/>
      <c r="FY27373" s="129"/>
      <c r="GA27373" s="128"/>
    </row>
    <row r="27374" spans="179:183" x14ac:dyDescent="0.35">
      <c r="FW27374" s="128"/>
      <c r="FX27374" s="128"/>
      <c r="FY27374" s="129"/>
      <c r="GA27374" s="128"/>
    </row>
    <row r="27375" spans="179:183" x14ac:dyDescent="0.35">
      <c r="FW27375" s="128"/>
      <c r="FX27375" s="128"/>
      <c r="FY27375" s="129"/>
      <c r="GA27375" s="128"/>
    </row>
    <row r="27376" spans="179:183" x14ac:dyDescent="0.35">
      <c r="FW27376" s="128"/>
      <c r="FX27376" s="128"/>
      <c r="FY27376" s="129"/>
      <c r="GA27376" s="128"/>
    </row>
    <row r="27377" spans="179:183" x14ac:dyDescent="0.35">
      <c r="FW27377" s="128"/>
      <c r="FX27377" s="128"/>
      <c r="FY27377" s="129"/>
      <c r="GA27377" s="128"/>
    </row>
    <row r="27378" spans="179:183" x14ac:dyDescent="0.35">
      <c r="FW27378" s="128"/>
      <c r="FX27378" s="128"/>
      <c r="FY27378" s="129"/>
      <c r="GA27378" s="128"/>
    </row>
    <row r="27379" spans="179:183" x14ac:dyDescent="0.35">
      <c r="FW27379" s="128"/>
      <c r="FX27379" s="128"/>
      <c r="FY27379" s="129"/>
      <c r="GA27379" s="128"/>
    </row>
    <row r="27380" spans="179:183" x14ac:dyDescent="0.35">
      <c r="FW27380" s="128"/>
      <c r="FX27380" s="128"/>
      <c r="FY27380" s="129"/>
      <c r="GA27380" s="128"/>
    </row>
    <row r="27381" spans="179:183" x14ac:dyDescent="0.35">
      <c r="FW27381" s="128"/>
      <c r="FX27381" s="128"/>
      <c r="FY27381" s="129"/>
      <c r="GA27381" s="128"/>
    </row>
    <row r="27382" spans="179:183" x14ac:dyDescent="0.35">
      <c r="FW27382" s="128"/>
      <c r="FX27382" s="128"/>
      <c r="FY27382" s="129"/>
      <c r="GA27382" s="128"/>
    </row>
    <row r="27383" spans="179:183" x14ac:dyDescent="0.35">
      <c r="FW27383" s="128"/>
      <c r="FX27383" s="128"/>
      <c r="FY27383" s="129"/>
      <c r="GA27383" s="128"/>
    </row>
    <row r="27384" spans="179:183" x14ac:dyDescent="0.35">
      <c r="FW27384" s="128"/>
      <c r="FX27384" s="128"/>
      <c r="FY27384" s="129"/>
      <c r="GA27384" s="128"/>
    </row>
    <row r="27385" spans="179:183" x14ac:dyDescent="0.35">
      <c r="FW27385" s="128"/>
      <c r="FX27385" s="128"/>
      <c r="FY27385" s="129"/>
      <c r="GA27385" s="128"/>
    </row>
    <row r="27386" spans="179:183" x14ac:dyDescent="0.35">
      <c r="FW27386" s="128"/>
      <c r="FX27386" s="128"/>
      <c r="FY27386" s="129"/>
      <c r="GA27386" s="128"/>
    </row>
    <row r="27387" spans="179:183" x14ac:dyDescent="0.35">
      <c r="FW27387" s="128"/>
      <c r="FX27387" s="128"/>
      <c r="FY27387" s="129"/>
      <c r="GA27387" s="128"/>
    </row>
    <row r="27388" spans="179:183" x14ac:dyDescent="0.35">
      <c r="FW27388" s="128"/>
      <c r="FX27388" s="128"/>
      <c r="FY27388" s="129"/>
      <c r="GA27388" s="128"/>
    </row>
    <row r="27389" spans="179:183" x14ac:dyDescent="0.35">
      <c r="FW27389" s="128"/>
      <c r="FX27389" s="128"/>
      <c r="FY27389" s="129"/>
      <c r="GA27389" s="128"/>
    </row>
    <row r="27390" spans="179:183" x14ac:dyDescent="0.35">
      <c r="FW27390" s="128"/>
      <c r="FX27390" s="128"/>
      <c r="FY27390" s="129"/>
      <c r="GA27390" s="128"/>
    </row>
    <row r="27391" spans="179:183" x14ac:dyDescent="0.35">
      <c r="FW27391" s="128"/>
      <c r="FX27391" s="128"/>
      <c r="FY27391" s="129"/>
      <c r="GA27391" s="128"/>
    </row>
    <row r="27392" spans="179:183" x14ac:dyDescent="0.35">
      <c r="FW27392" s="128"/>
      <c r="FX27392" s="128"/>
      <c r="FY27392" s="129"/>
      <c r="GA27392" s="128"/>
    </row>
    <row r="27393" spans="179:183" x14ac:dyDescent="0.35">
      <c r="FW27393" s="128"/>
      <c r="FX27393" s="128"/>
      <c r="FY27393" s="129"/>
      <c r="GA27393" s="128"/>
    </row>
    <row r="27394" spans="179:183" x14ac:dyDescent="0.35">
      <c r="FW27394" s="128"/>
      <c r="FX27394" s="128"/>
      <c r="FY27394" s="129"/>
      <c r="GA27394" s="128"/>
    </row>
    <row r="27395" spans="179:183" x14ac:dyDescent="0.35">
      <c r="FW27395" s="128"/>
      <c r="FX27395" s="128"/>
      <c r="FY27395" s="129"/>
      <c r="GA27395" s="128"/>
    </row>
    <row r="27396" spans="179:183" x14ac:dyDescent="0.35">
      <c r="FW27396" s="128"/>
      <c r="FX27396" s="128"/>
      <c r="FY27396" s="129"/>
      <c r="GA27396" s="128"/>
    </row>
    <row r="27397" spans="179:183" x14ac:dyDescent="0.35">
      <c r="FW27397" s="128"/>
      <c r="FX27397" s="128"/>
      <c r="FY27397" s="129"/>
      <c r="GA27397" s="128"/>
    </row>
    <row r="27398" spans="179:183" x14ac:dyDescent="0.35">
      <c r="FW27398" s="128"/>
      <c r="FX27398" s="128"/>
      <c r="FY27398" s="129"/>
      <c r="GA27398" s="128"/>
    </row>
    <row r="27399" spans="179:183" x14ac:dyDescent="0.35">
      <c r="FW27399" s="128"/>
      <c r="FX27399" s="128"/>
      <c r="FY27399" s="129"/>
      <c r="GA27399" s="128"/>
    </row>
    <row r="27400" spans="179:183" x14ac:dyDescent="0.35">
      <c r="FW27400" s="128"/>
      <c r="FX27400" s="128"/>
      <c r="FY27400" s="129"/>
      <c r="GA27400" s="128"/>
    </row>
    <row r="27401" spans="179:183" x14ac:dyDescent="0.35">
      <c r="FW27401" s="128"/>
      <c r="FX27401" s="128"/>
      <c r="FY27401" s="129"/>
      <c r="GA27401" s="128"/>
    </row>
    <row r="27402" spans="179:183" x14ac:dyDescent="0.35">
      <c r="FW27402" s="128"/>
      <c r="FX27402" s="128"/>
      <c r="FY27402" s="129"/>
      <c r="GA27402" s="128"/>
    </row>
    <row r="27403" spans="179:183" x14ac:dyDescent="0.35">
      <c r="FW27403" s="128"/>
      <c r="FX27403" s="128"/>
      <c r="FY27403" s="129"/>
      <c r="GA27403" s="128"/>
    </row>
    <row r="27404" spans="179:183" x14ac:dyDescent="0.35">
      <c r="FW27404" s="128"/>
      <c r="FX27404" s="128"/>
      <c r="FY27404" s="129"/>
      <c r="GA27404" s="128"/>
    </row>
    <row r="27405" spans="179:183" x14ac:dyDescent="0.35">
      <c r="FW27405" s="128"/>
      <c r="FX27405" s="128"/>
      <c r="FY27405" s="129"/>
      <c r="GA27405" s="128"/>
    </row>
    <row r="27406" spans="179:183" x14ac:dyDescent="0.35">
      <c r="FW27406" s="128"/>
      <c r="FX27406" s="128"/>
      <c r="FY27406" s="129"/>
      <c r="GA27406" s="128"/>
    </row>
    <row r="27407" spans="179:183" x14ac:dyDescent="0.35">
      <c r="FW27407" s="128"/>
      <c r="FX27407" s="128"/>
      <c r="FY27407" s="129"/>
      <c r="GA27407" s="128"/>
    </row>
    <row r="27408" spans="179:183" x14ac:dyDescent="0.35">
      <c r="FW27408" s="128"/>
      <c r="FX27408" s="128"/>
      <c r="FY27408" s="129"/>
      <c r="GA27408" s="128"/>
    </row>
    <row r="27409" spans="179:183" x14ac:dyDescent="0.35">
      <c r="FW27409" s="128"/>
      <c r="FX27409" s="128"/>
      <c r="FY27409" s="129"/>
      <c r="GA27409" s="128"/>
    </row>
    <row r="27410" spans="179:183" x14ac:dyDescent="0.35">
      <c r="FW27410" s="128"/>
      <c r="FX27410" s="128"/>
      <c r="FY27410" s="129"/>
      <c r="GA27410" s="128"/>
    </row>
    <row r="27411" spans="179:183" x14ac:dyDescent="0.35">
      <c r="FW27411" s="128"/>
      <c r="FX27411" s="128"/>
      <c r="FY27411" s="129"/>
      <c r="GA27411" s="128"/>
    </row>
    <row r="27412" spans="179:183" x14ac:dyDescent="0.35">
      <c r="FW27412" s="128"/>
      <c r="FX27412" s="128"/>
      <c r="FY27412" s="129"/>
      <c r="GA27412" s="128"/>
    </row>
    <row r="27413" spans="179:183" x14ac:dyDescent="0.35">
      <c r="FW27413" s="128"/>
      <c r="FX27413" s="128"/>
      <c r="FY27413" s="129"/>
      <c r="GA27413" s="128"/>
    </row>
    <row r="27414" spans="179:183" x14ac:dyDescent="0.35">
      <c r="FW27414" s="128"/>
      <c r="FX27414" s="128"/>
      <c r="FY27414" s="129"/>
      <c r="GA27414" s="128"/>
    </row>
    <row r="27415" spans="179:183" x14ac:dyDescent="0.35">
      <c r="FW27415" s="128"/>
      <c r="FX27415" s="128"/>
      <c r="FY27415" s="129"/>
      <c r="GA27415" s="128"/>
    </row>
    <row r="27416" spans="179:183" x14ac:dyDescent="0.35">
      <c r="FW27416" s="128"/>
      <c r="FX27416" s="128"/>
      <c r="FY27416" s="129"/>
      <c r="GA27416" s="128"/>
    </row>
    <row r="27417" spans="179:183" x14ac:dyDescent="0.35">
      <c r="FW27417" s="128"/>
      <c r="FX27417" s="128"/>
      <c r="FY27417" s="129"/>
      <c r="GA27417" s="128"/>
    </row>
    <row r="27418" spans="179:183" x14ac:dyDescent="0.35">
      <c r="FW27418" s="128"/>
      <c r="FX27418" s="128"/>
      <c r="FY27418" s="129"/>
      <c r="GA27418" s="128"/>
    </row>
    <row r="27419" spans="179:183" x14ac:dyDescent="0.35">
      <c r="FW27419" s="128"/>
      <c r="FX27419" s="128"/>
      <c r="FY27419" s="129"/>
      <c r="GA27419" s="128"/>
    </row>
    <row r="27420" spans="179:183" x14ac:dyDescent="0.35">
      <c r="FW27420" s="128"/>
      <c r="FX27420" s="128"/>
      <c r="FY27420" s="129"/>
      <c r="GA27420" s="128"/>
    </row>
    <row r="27421" spans="179:183" x14ac:dyDescent="0.35">
      <c r="FW27421" s="128"/>
      <c r="FX27421" s="128"/>
      <c r="FY27421" s="129"/>
      <c r="GA27421" s="128"/>
    </row>
    <row r="27422" spans="179:183" x14ac:dyDescent="0.35">
      <c r="FW27422" s="128"/>
      <c r="FX27422" s="128"/>
      <c r="FY27422" s="129"/>
      <c r="GA27422" s="128"/>
    </row>
    <row r="27423" spans="179:183" x14ac:dyDescent="0.35">
      <c r="FW27423" s="128"/>
      <c r="FX27423" s="128"/>
      <c r="FY27423" s="129"/>
      <c r="GA27423" s="128"/>
    </row>
    <row r="27424" spans="179:183" x14ac:dyDescent="0.35">
      <c r="FW27424" s="128"/>
      <c r="FX27424" s="128"/>
      <c r="FY27424" s="129"/>
      <c r="GA27424" s="128"/>
    </row>
    <row r="27425" spans="179:183" x14ac:dyDescent="0.35">
      <c r="FW27425" s="128"/>
      <c r="FX27425" s="128"/>
      <c r="FY27425" s="129"/>
      <c r="GA27425" s="128"/>
    </row>
    <row r="27426" spans="179:183" x14ac:dyDescent="0.35">
      <c r="FW27426" s="128"/>
      <c r="FX27426" s="128"/>
      <c r="FY27426" s="129"/>
      <c r="GA27426" s="128"/>
    </row>
    <row r="27427" spans="179:183" x14ac:dyDescent="0.35">
      <c r="FW27427" s="128"/>
      <c r="FX27427" s="128"/>
      <c r="FY27427" s="129"/>
      <c r="GA27427" s="128"/>
    </row>
    <row r="27428" spans="179:183" x14ac:dyDescent="0.35">
      <c r="FW27428" s="128"/>
      <c r="FX27428" s="128"/>
      <c r="FY27428" s="129"/>
      <c r="GA27428" s="128"/>
    </row>
    <row r="27429" spans="179:183" x14ac:dyDescent="0.35">
      <c r="FW27429" s="128"/>
      <c r="FX27429" s="128"/>
      <c r="FY27429" s="129"/>
      <c r="GA27429" s="128"/>
    </row>
    <row r="27430" spans="179:183" x14ac:dyDescent="0.35">
      <c r="FW27430" s="128"/>
      <c r="FX27430" s="128"/>
      <c r="FY27430" s="129"/>
      <c r="GA27430" s="128"/>
    </row>
    <row r="27431" spans="179:183" x14ac:dyDescent="0.35">
      <c r="FW27431" s="128"/>
      <c r="FX27431" s="128"/>
      <c r="FY27431" s="129"/>
      <c r="GA27431" s="128"/>
    </row>
    <row r="27432" spans="179:183" x14ac:dyDescent="0.35">
      <c r="FW27432" s="128"/>
      <c r="FX27432" s="128"/>
      <c r="FY27432" s="129"/>
      <c r="GA27432" s="128"/>
    </row>
    <row r="27433" spans="179:183" x14ac:dyDescent="0.35">
      <c r="FW27433" s="128"/>
      <c r="FX27433" s="128"/>
      <c r="FY27433" s="129"/>
      <c r="GA27433" s="128"/>
    </row>
    <row r="27434" spans="179:183" x14ac:dyDescent="0.35">
      <c r="FW27434" s="128"/>
      <c r="FX27434" s="128"/>
      <c r="FY27434" s="129"/>
      <c r="GA27434" s="128"/>
    </row>
    <row r="27435" spans="179:183" x14ac:dyDescent="0.35">
      <c r="FW27435" s="128"/>
      <c r="FX27435" s="128"/>
      <c r="FY27435" s="129"/>
      <c r="GA27435" s="128"/>
    </row>
    <row r="27436" spans="179:183" x14ac:dyDescent="0.35">
      <c r="FW27436" s="128"/>
      <c r="FX27436" s="128"/>
      <c r="FY27436" s="129"/>
      <c r="GA27436" s="128"/>
    </row>
    <row r="27437" spans="179:183" x14ac:dyDescent="0.35">
      <c r="FW27437" s="128"/>
      <c r="FX27437" s="128"/>
      <c r="FY27437" s="129"/>
      <c r="GA27437" s="128"/>
    </row>
    <row r="27438" spans="179:183" x14ac:dyDescent="0.35">
      <c r="FW27438" s="128"/>
      <c r="FX27438" s="128"/>
      <c r="FY27438" s="129"/>
      <c r="GA27438" s="128"/>
    </row>
    <row r="27439" spans="179:183" x14ac:dyDescent="0.35">
      <c r="FW27439" s="128"/>
      <c r="FX27439" s="128"/>
      <c r="FY27439" s="129"/>
      <c r="GA27439" s="128"/>
    </row>
    <row r="27440" spans="179:183" x14ac:dyDescent="0.35">
      <c r="FW27440" s="128"/>
      <c r="FX27440" s="128"/>
      <c r="FY27440" s="129"/>
      <c r="GA27440" s="128"/>
    </row>
    <row r="27441" spans="179:183" x14ac:dyDescent="0.35">
      <c r="FW27441" s="128"/>
      <c r="FX27441" s="128"/>
      <c r="FY27441" s="129"/>
      <c r="GA27441" s="128"/>
    </row>
    <row r="27442" spans="179:183" x14ac:dyDescent="0.35">
      <c r="FW27442" s="128"/>
      <c r="FX27442" s="128"/>
      <c r="FY27442" s="129"/>
      <c r="GA27442" s="128"/>
    </row>
    <row r="27443" spans="179:183" x14ac:dyDescent="0.35">
      <c r="FW27443" s="128"/>
      <c r="FX27443" s="128"/>
      <c r="FY27443" s="129"/>
      <c r="GA27443" s="128"/>
    </row>
    <row r="27444" spans="179:183" x14ac:dyDescent="0.35">
      <c r="FW27444" s="128"/>
      <c r="FX27444" s="128"/>
      <c r="FY27444" s="129"/>
      <c r="GA27444" s="128"/>
    </row>
    <row r="27445" spans="179:183" x14ac:dyDescent="0.35">
      <c r="FW27445" s="128"/>
      <c r="FX27445" s="128"/>
      <c r="FY27445" s="129"/>
      <c r="GA27445" s="128"/>
    </row>
    <row r="27446" spans="179:183" x14ac:dyDescent="0.35">
      <c r="FW27446" s="128"/>
      <c r="FX27446" s="128"/>
      <c r="FY27446" s="129"/>
      <c r="GA27446" s="128"/>
    </row>
    <row r="27447" spans="179:183" x14ac:dyDescent="0.35">
      <c r="FW27447" s="128"/>
      <c r="FX27447" s="128"/>
      <c r="FY27447" s="129"/>
      <c r="GA27447" s="128"/>
    </row>
    <row r="27448" spans="179:183" x14ac:dyDescent="0.35">
      <c r="FW27448" s="128"/>
      <c r="FX27448" s="128"/>
      <c r="FY27448" s="129"/>
      <c r="GA27448" s="128"/>
    </row>
    <row r="27449" spans="179:183" x14ac:dyDescent="0.35">
      <c r="FW27449" s="128"/>
      <c r="FX27449" s="128"/>
      <c r="FY27449" s="129"/>
      <c r="GA27449" s="128"/>
    </row>
    <row r="27450" spans="179:183" x14ac:dyDescent="0.35">
      <c r="FW27450" s="128"/>
      <c r="FX27450" s="128"/>
      <c r="FY27450" s="129"/>
      <c r="GA27450" s="128"/>
    </row>
    <row r="27451" spans="179:183" x14ac:dyDescent="0.35">
      <c r="FW27451" s="128"/>
      <c r="FX27451" s="128"/>
      <c r="FY27451" s="129"/>
      <c r="GA27451" s="128"/>
    </row>
    <row r="27452" spans="179:183" x14ac:dyDescent="0.35">
      <c r="FW27452" s="128"/>
      <c r="FX27452" s="128"/>
      <c r="FY27452" s="129"/>
      <c r="GA27452" s="128"/>
    </row>
    <row r="27453" spans="179:183" x14ac:dyDescent="0.35">
      <c r="FW27453" s="128"/>
      <c r="FX27453" s="128"/>
      <c r="FY27453" s="129"/>
      <c r="GA27453" s="128"/>
    </row>
    <row r="27454" spans="179:183" x14ac:dyDescent="0.35">
      <c r="FW27454" s="128"/>
      <c r="FX27454" s="128"/>
      <c r="FY27454" s="129"/>
      <c r="GA27454" s="128"/>
    </row>
    <row r="27455" spans="179:183" x14ac:dyDescent="0.35">
      <c r="FW27455" s="128"/>
      <c r="FX27455" s="128"/>
      <c r="FY27455" s="129"/>
      <c r="GA27455" s="128"/>
    </row>
    <row r="27456" spans="179:183" x14ac:dyDescent="0.35">
      <c r="FW27456" s="128"/>
      <c r="FX27456" s="128"/>
      <c r="FY27456" s="129"/>
      <c r="GA27456" s="128"/>
    </row>
    <row r="27457" spans="179:183" x14ac:dyDescent="0.35">
      <c r="FW27457" s="128"/>
      <c r="FX27457" s="128"/>
      <c r="FY27457" s="129"/>
      <c r="GA27457" s="128"/>
    </row>
    <row r="27458" spans="179:183" x14ac:dyDescent="0.35">
      <c r="FW27458" s="128"/>
      <c r="FX27458" s="128"/>
      <c r="FY27458" s="129"/>
      <c r="GA27458" s="128"/>
    </row>
    <row r="27459" spans="179:183" x14ac:dyDescent="0.35">
      <c r="FW27459" s="128"/>
      <c r="FX27459" s="128"/>
      <c r="FY27459" s="129"/>
      <c r="GA27459" s="128"/>
    </row>
    <row r="27460" spans="179:183" x14ac:dyDescent="0.35">
      <c r="FW27460" s="128"/>
      <c r="FX27460" s="128"/>
      <c r="FY27460" s="129"/>
      <c r="GA27460" s="128"/>
    </row>
    <row r="27461" spans="179:183" x14ac:dyDescent="0.35">
      <c r="FW27461" s="128"/>
      <c r="FX27461" s="128"/>
      <c r="FY27461" s="129"/>
      <c r="GA27461" s="128"/>
    </row>
    <row r="27462" spans="179:183" x14ac:dyDescent="0.35">
      <c r="FW27462" s="128"/>
      <c r="FX27462" s="128"/>
      <c r="FY27462" s="129"/>
      <c r="GA27462" s="128"/>
    </row>
    <row r="27463" spans="179:183" x14ac:dyDescent="0.35">
      <c r="FW27463" s="128"/>
      <c r="FX27463" s="128"/>
      <c r="FY27463" s="129"/>
      <c r="GA27463" s="128"/>
    </row>
    <row r="27464" spans="179:183" x14ac:dyDescent="0.35">
      <c r="FW27464" s="128"/>
      <c r="FX27464" s="128"/>
      <c r="FY27464" s="129"/>
      <c r="GA27464" s="128"/>
    </row>
    <row r="27465" spans="179:183" x14ac:dyDescent="0.35">
      <c r="FW27465" s="128"/>
      <c r="FX27465" s="128"/>
      <c r="FY27465" s="129"/>
      <c r="GA27465" s="128"/>
    </row>
    <row r="27466" spans="179:183" x14ac:dyDescent="0.35">
      <c r="FW27466" s="128"/>
      <c r="FX27466" s="128"/>
      <c r="FY27466" s="129"/>
      <c r="GA27466" s="128"/>
    </row>
    <row r="27467" spans="179:183" x14ac:dyDescent="0.35">
      <c r="FW27467" s="128"/>
      <c r="FX27467" s="128"/>
      <c r="FY27467" s="129"/>
      <c r="GA27467" s="128"/>
    </row>
    <row r="27468" spans="179:183" x14ac:dyDescent="0.35">
      <c r="FW27468" s="128"/>
      <c r="FX27468" s="128"/>
      <c r="FY27468" s="129"/>
      <c r="GA27468" s="128"/>
    </row>
    <row r="27469" spans="179:183" x14ac:dyDescent="0.35">
      <c r="FW27469" s="128"/>
      <c r="FX27469" s="128"/>
      <c r="FY27469" s="129"/>
      <c r="GA27469" s="128"/>
    </row>
    <row r="27470" spans="179:183" x14ac:dyDescent="0.35">
      <c r="FW27470" s="128"/>
      <c r="FX27470" s="128"/>
      <c r="FY27470" s="129"/>
      <c r="GA27470" s="128"/>
    </row>
    <row r="27471" spans="179:183" x14ac:dyDescent="0.35">
      <c r="FW27471" s="128"/>
      <c r="FX27471" s="128"/>
      <c r="FY27471" s="129"/>
      <c r="GA27471" s="128"/>
    </row>
    <row r="27472" spans="179:183" x14ac:dyDescent="0.35">
      <c r="FW27472" s="128"/>
      <c r="FX27472" s="128"/>
      <c r="FY27472" s="129"/>
      <c r="GA27472" s="128"/>
    </row>
    <row r="27473" spans="179:183" x14ac:dyDescent="0.35">
      <c r="FW27473" s="128"/>
      <c r="FX27473" s="128"/>
      <c r="FY27473" s="129"/>
      <c r="GA27473" s="128"/>
    </row>
    <row r="27474" spans="179:183" x14ac:dyDescent="0.35">
      <c r="FW27474" s="128"/>
      <c r="FX27474" s="128"/>
      <c r="FY27474" s="129"/>
      <c r="GA27474" s="128"/>
    </row>
    <row r="27475" spans="179:183" x14ac:dyDescent="0.35">
      <c r="FW27475" s="128"/>
      <c r="FX27475" s="128"/>
      <c r="FY27475" s="129"/>
      <c r="GA27475" s="128"/>
    </row>
    <row r="27476" spans="179:183" x14ac:dyDescent="0.35">
      <c r="FW27476" s="128"/>
      <c r="FX27476" s="128"/>
      <c r="FY27476" s="129"/>
      <c r="GA27476" s="128"/>
    </row>
    <row r="27477" spans="179:183" x14ac:dyDescent="0.35">
      <c r="FW27477" s="128"/>
      <c r="FX27477" s="128"/>
      <c r="FY27477" s="129"/>
      <c r="GA27477" s="128"/>
    </row>
    <row r="27478" spans="179:183" x14ac:dyDescent="0.35">
      <c r="FW27478" s="128"/>
      <c r="FX27478" s="128"/>
      <c r="FY27478" s="129"/>
      <c r="GA27478" s="128"/>
    </row>
    <row r="27479" spans="179:183" x14ac:dyDescent="0.35">
      <c r="FW27479" s="128"/>
      <c r="FX27479" s="128"/>
      <c r="FY27479" s="129"/>
      <c r="GA27479" s="128"/>
    </row>
    <row r="27480" spans="179:183" x14ac:dyDescent="0.35">
      <c r="FW27480" s="128"/>
      <c r="FX27480" s="128"/>
      <c r="FY27480" s="129"/>
      <c r="GA27480" s="128"/>
    </row>
    <row r="27481" spans="179:183" x14ac:dyDescent="0.35">
      <c r="FW27481" s="128"/>
      <c r="FX27481" s="128"/>
      <c r="FY27481" s="129"/>
      <c r="GA27481" s="128"/>
    </row>
    <row r="27482" spans="179:183" x14ac:dyDescent="0.35">
      <c r="FW27482" s="128"/>
      <c r="FX27482" s="128"/>
      <c r="FY27482" s="129"/>
      <c r="GA27482" s="128"/>
    </row>
    <row r="27483" spans="179:183" x14ac:dyDescent="0.35">
      <c r="FW27483" s="128"/>
      <c r="FX27483" s="128"/>
      <c r="FY27483" s="129"/>
      <c r="GA27483" s="128"/>
    </row>
    <row r="27484" spans="179:183" x14ac:dyDescent="0.35">
      <c r="FW27484" s="128"/>
      <c r="FX27484" s="128"/>
      <c r="FY27484" s="129"/>
      <c r="GA27484" s="128"/>
    </row>
    <row r="27485" spans="179:183" x14ac:dyDescent="0.35">
      <c r="FW27485" s="128"/>
      <c r="FX27485" s="128"/>
      <c r="FY27485" s="129"/>
      <c r="GA27485" s="128"/>
    </row>
    <row r="27486" spans="179:183" x14ac:dyDescent="0.35">
      <c r="FW27486" s="128"/>
      <c r="FX27486" s="128"/>
      <c r="FY27486" s="129"/>
      <c r="GA27486" s="128"/>
    </row>
    <row r="27487" spans="179:183" x14ac:dyDescent="0.35">
      <c r="FW27487" s="128"/>
      <c r="FX27487" s="128"/>
      <c r="FY27487" s="129"/>
      <c r="GA27487" s="128"/>
    </row>
    <row r="27488" spans="179:183" x14ac:dyDescent="0.35">
      <c r="FW27488" s="128"/>
      <c r="FX27488" s="128"/>
      <c r="FY27488" s="129"/>
      <c r="GA27488" s="128"/>
    </row>
    <row r="27489" spans="179:183" x14ac:dyDescent="0.35">
      <c r="FW27489" s="128"/>
      <c r="FX27489" s="128"/>
      <c r="FY27489" s="129"/>
      <c r="GA27489" s="128"/>
    </row>
    <row r="27490" spans="179:183" x14ac:dyDescent="0.35">
      <c r="FW27490" s="128"/>
      <c r="FX27490" s="128"/>
      <c r="FY27490" s="129"/>
      <c r="GA27490" s="128"/>
    </row>
    <row r="27491" spans="179:183" x14ac:dyDescent="0.35">
      <c r="FW27491" s="128"/>
      <c r="FX27491" s="128"/>
      <c r="FY27491" s="129"/>
      <c r="GA27491" s="128"/>
    </row>
    <row r="27492" spans="179:183" x14ac:dyDescent="0.35">
      <c r="FW27492" s="128"/>
      <c r="FX27492" s="128"/>
      <c r="FY27492" s="129"/>
      <c r="GA27492" s="128"/>
    </row>
    <row r="27493" spans="179:183" x14ac:dyDescent="0.35">
      <c r="FW27493" s="128"/>
      <c r="FX27493" s="128"/>
      <c r="FY27493" s="129"/>
      <c r="GA27493" s="128"/>
    </row>
    <row r="27494" spans="179:183" x14ac:dyDescent="0.35">
      <c r="FW27494" s="128"/>
      <c r="FX27494" s="128"/>
      <c r="FY27494" s="129"/>
      <c r="GA27494" s="128"/>
    </row>
    <row r="27495" spans="179:183" x14ac:dyDescent="0.35">
      <c r="FW27495" s="128"/>
      <c r="FX27495" s="128"/>
      <c r="FY27495" s="129"/>
      <c r="GA27495" s="128"/>
    </row>
    <row r="27496" spans="179:183" x14ac:dyDescent="0.35">
      <c r="FW27496" s="128"/>
      <c r="FX27496" s="128"/>
      <c r="FY27496" s="129"/>
      <c r="GA27496" s="128"/>
    </row>
    <row r="27497" spans="179:183" x14ac:dyDescent="0.35">
      <c r="FW27497" s="128"/>
      <c r="FX27497" s="128"/>
      <c r="FY27497" s="129"/>
      <c r="GA27497" s="128"/>
    </row>
    <row r="27498" spans="179:183" x14ac:dyDescent="0.35">
      <c r="FW27498" s="128"/>
      <c r="FX27498" s="128"/>
      <c r="FY27498" s="129"/>
      <c r="GA27498" s="128"/>
    </row>
    <row r="27499" spans="179:183" x14ac:dyDescent="0.35">
      <c r="FW27499" s="128"/>
      <c r="FX27499" s="128"/>
      <c r="FY27499" s="129"/>
      <c r="GA27499" s="128"/>
    </row>
    <row r="27500" spans="179:183" x14ac:dyDescent="0.35">
      <c r="FW27500" s="128"/>
      <c r="FX27500" s="128"/>
      <c r="FY27500" s="129"/>
      <c r="GA27500" s="128"/>
    </row>
    <row r="27501" spans="179:183" x14ac:dyDescent="0.35">
      <c r="FW27501" s="128"/>
      <c r="FX27501" s="128"/>
      <c r="FY27501" s="129"/>
      <c r="GA27501" s="128"/>
    </row>
    <row r="27502" spans="179:183" x14ac:dyDescent="0.35">
      <c r="FW27502" s="128"/>
      <c r="FX27502" s="128"/>
      <c r="FY27502" s="129"/>
      <c r="GA27502" s="128"/>
    </row>
    <row r="27503" spans="179:183" x14ac:dyDescent="0.35">
      <c r="FW27503" s="128"/>
      <c r="FX27503" s="128"/>
      <c r="FY27503" s="129"/>
      <c r="GA27503" s="128"/>
    </row>
    <row r="27504" spans="179:183" x14ac:dyDescent="0.35">
      <c r="FW27504" s="128"/>
      <c r="FX27504" s="128"/>
      <c r="FY27504" s="129"/>
      <c r="GA27504" s="128"/>
    </row>
    <row r="27505" spans="179:183" x14ac:dyDescent="0.35">
      <c r="FW27505" s="128"/>
      <c r="FX27505" s="128"/>
      <c r="FY27505" s="129"/>
      <c r="GA27505" s="128"/>
    </row>
    <row r="27506" spans="179:183" x14ac:dyDescent="0.35">
      <c r="FW27506" s="128"/>
      <c r="FX27506" s="128"/>
      <c r="FY27506" s="129"/>
      <c r="GA27506" s="128"/>
    </row>
    <row r="27507" spans="179:183" x14ac:dyDescent="0.35">
      <c r="FW27507" s="128"/>
      <c r="FX27507" s="128"/>
      <c r="FY27507" s="129"/>
      <c r="GA27507" s="128"/>
    </row>
    <row r="27508" spans="179:183" x14ac:dyDescent="0.35">
      <c r="FW27508" s="128"/>
      <c r="FX27508" s="128"/>
      <c r="FY27508" s="129"/>
      <c r="GA27508" s="128"/>
    </row>
    <row r="27509" spans="179:183" x14ac:dyDescent="0.35">
      <c r="FW27509" s="128"/>
      <c r="FX27509" s="128"/>
      <c r="FY27509" s="129"/>
      <c r="GA27509" s="128"/>
    </row>
    <row r="27510" spans="179:183" x14ac:dyDescent="0.35">
      <c r="FW27510" s="128"/>
      <c r="FX27510" s="128"/>
      <c r="FY27510" s="129"/>
      <c r="GA27510" s="128"/>
    </row>
    <row r="27511" spans="179:183" x14ac:dyDescent="0.35">
      <c r="FW27511" s="128"/>
      <c r="FX27511" s="128"/>
      <c r="FY27511" s="129"/>
      <c r="GA27511" s="128"/>
    </row>
    <row r="27512" spans="179:183" x14ac:dyDescent="0.35">
      <c r="FW27512" s="128"/>
      <c r="FX27512" s="128"/>
      <c r="FY27512" s="129"/>
      <c r="GA27512" s="128"/>
    </row>
    <row r="27513" spans="179:183" x14ac:dyDescent="0.35">
      <c r="FW27513" s="128"/>
      <c r="FX27513" s="128"/>
      <c r="FY27513" s="129"/>
      <c r="GA27513" s="128"/>
    </row>
    <row r="27514" spans="179:183" x14ac:dyDescent="0.35">
      <c r="FW27514" s="128"/>
      <c r="FX27514" s="128"/>
      <c r="FY27514" s="129"/>
      <c r="GA27514" s="128"/>
    </row>
    <row r="27515" spans="179:183" x14ac:dyDescent="0.35">
      <c r="FW27515" s="128"/>
      <c r="FX27515" s="128"/>
      <c r="FY27515" s="129"/>
      <c r="GA27515" s="128"/>
    </row>
    <row r="27516" spans="179:183" x14ac:dyDescent="0.35">
      <c r="FW27516" s="128"/>
      <c r="FX27516" s="128"/>
      <c r="FY27516" s="129"/>
      <c r="GA27516" s="128"/>
    </row>
    <row r="27517" spans="179:183" x14ac:dyDescent="0.35">
      <c r="FW27517" s="128"/>
      <c r="FX27517" s="128"/>
      <c r="FY27517" s="129"/>
      <c r="GA27517" s="128"/>
    </row>
    <row r="27518" spans="179:183" x14ac:dyDescent="0.35">
      <c r="FW27518" s="128"/>
      <c r="FX27518" s="128"/>
      <c r="FY27518" s="129"/>
      <c r="GA27518" s="128"/>
    </row>
    <row r="27519" spans="179:183" x14ac:dyDescent="0.35">
      <c r="FW27519" s="128"/>
      <c r="FX27519" s="128"/>
      <c r="FY27519" s="129"/>
      <c r="GA27519" s="128"/>
    </row>
    <row r="27520" spans="179:183" x14ac:dyDescent="0.35">
      <c r="FW27520" s="128"/>
      <c r="FX27520" s="128"/>
      <c r="FY27520" s="129"/>
      <c r="GA27520" s="128"/>
    </row>
    <row r="27521" spans="179:183" x14ac:dyDescent="0.35">
      <c r="FW27521" s="128"/>
      <c r="FX27521" s="128"/>
      <c r="FY27521" s="129"/>
      <c r="GA27521" s="128"/>
    </row>
    <row r="27522" spans="179:183" x14ac:dyDescent="0.35">
      <c r="FW27522" s="128"/>
      <c r="FX27522" s="128"/>
      <c r="FY27522" s="129"/>
      <c r="GA27522" s="128"/>
    </row>
    <row r="27523" spans="179:183" x14ac:dyDescent="0.35">
      <c r="FW27523" s="128"/>
      <c r="FX27523" s="128"/>
      <c r="FY27523" s="129"/>
      <c r="GA27523" s="128"/>
    </row>
    <row r="27524" spans="179:183" x14ac:dyDescent="0.35">
      <c r="FW27524" s="128"/>
      <c r="FX27524" s="128"/>
      <c r="FY27524" s="129"/>
      <c r="GA27524" s="128"/>
    </row>
    <row r="27525" spans="179:183" x14ac:dyDescent="0.35">
      <c r="FW27525" s="128"/>
      <c r="FX27525" s="128"/>
      <c r="FY27525" s="129"/>
      <c r="GA27525" s="128"/>
    </row>
    <row r="27526" spans="179:183" x14ac:dyDescent="0.35">
      <c r="FW27526" s="128"/>
      <c r="FX27526" s="128"/>
      <c r="FY27526" s="129"/>
      <c r="GA27526" s="128"/>
    </row>
    <row r="27527" spans="179:183" x14ac:dyDescent="0.35">
      <c r="FW27527" s="128"/>
      <c r="FX27527" s="128"/>
      <c r="FY27527" s="129"/>
      <c r="GA27527" s="128"/>
    </row>
    <row r="27528" spans="179:183" x14ac:dyDescent="0.35">
      <c r="FW27528" s="128"/>
      <c r="FX27528" s="128"/>
      <c r="FY27528" s="129"/>
      <c r="GA27528" s="128"/>
    </row>
    <row r="27529" spans="179:183" x14ac:dyDescent="0.35">
      <c r="FW27529" s="128"/>
      <c r="FX27529" s="128"/>
      <c r="FY27529" s="129"/>
      <c r="GA27529" s="128"/>
    </row>
    <row r="27530" spans="179:183" x14ac:dyDescent="0.35">
      <c r="FW27530" s="128"/>
      <c r="FX27530" s="128"/>
      <c r="FY27530" s="129"/>
      <c r="GA27530" s="128"/>
    </row>
    <row r="27531" spans="179:183" x14ac:dyDescent="0.35">
      <c r="FW27531" s="128"/>
      <c r="FX27531" s="128"/>
      <c r="FY27531" s="129"/>
      <c r="GA27531" s="128"/>
    </row>
    <row r="27532" spans="179:183" x14ac:dyDescent="0.35">
      <c r="FW27532" s="128"/>
      <c r="FX27532" s="128"/>
      <c r="FY27532" s="129"/>
      <c r="GA27532" s="128"/>
    </row>
    <row r="27533" spans="179:183" x14ac:dyDescent="0.35">
      <c r="FW27533" s="128"/>
      <c r="FX27533" s="128"/>
      <c r="FY27533" s="129"/>
      <c r="GA27533" s="128"/>
    </row>
    <row r="27534" spans="179:183" x14ac:dyDescent="0.35">
      <c r="FW27534" s="128"/>
      <c r="FX27534" s="128"/>
      <c r="FY27534" s="129"/>
      <c r="GA27534" s="128"/>
    </row>
    <row r="27535" spans="179:183" x14ac:dyDescent="0.35">
      <c r="FW27535" s="128"/>
      <c r="FX27535" s="128"/>
      <c r="FY27535" s="129"/>
      <c r="GA27535" s="128"/>
    </row>
    <row r="27536" spans="179:183" x14ac:dyDescent="0.35">
      <c r="FW27536" s="128"/>
      <c r="FX27536" s="128"/>
      <c r="FY27536" s="129"/>
      <c r="GA27536" s="128"/>
    </row>
    <row r="27537" spans="179:183" x14ac:dyDescent="0.35">
      <c r="FW27537" s="128"/>
      <c r="FX27537" s="128"/>
      <c r="FY27537" s="129"/>
      <c r="GA27537" s="128"/>
    </row>
    <row r="27538" spans="179:183" x14ac:dyDescent="0.35">
      <c r="FW27538" s="128"/>
      <c r="FX27538" s="128"/>
      <c r="FY27538" s="129"/>
      <c r="GA27538" s="128"/>
    </row>
    <row r="27539" spans="179:183" x14ac:dyDescent="0.35">
      <c r="FW27539" s="128"/>
      <c r="FX27539" s="128"/>
      <c r="FY27539" s="129"/>
      <c r="GA27539" s="128"/>
    </row>
    <row r="27540" spans="179:183" x14ac:dyDescent="0.35">
      <c r="FW27540" s="128"/>
      <c r="FX27540" s="128"/>
      <c r="FY27540" s="129"/>
      <c r="GA27540" s="128"/>
    </row>
    <row r="27541" spans="179:183" x14ac:dyDescent="0.35">
      <c r="FW27541" s="128"/>
      <c r="FX27541" s="128"/>
      <c r="FY27541" s="129"/>
      <c r="GA27541" s="128"/>
    </row>
    <row r="27542" spans="179:183" x14ac:dyDescent="0.35">
      <c r="FW27542" s="128"/>
      <c r="FX27542" s="128"/>
      <c r="FY27542" s="129"/>
      <c r="GA27542" s="128"/>
    </row>
    <row r="27543" spans="179:183" x14ac:dyDescent="0.35">
      <c r="FW27543" s="128"/>
      <c r="FX27543" s="128"/>
      <c r="FY27543" s="129"/>
      <c r="GA27543" s="128"/>
    </row>
    <row r="27544" spans="179:183" x14ac:dyDescent="0.35">
      <c r="FW27544" s="128"/>
      <c r="FX27544" s="128"/>
      <c r="FY27544" s="129"/>
      <c r="GA27544" s="128"/>
    </row>
    <row r="27545" spans="179:183" x14ac:dyDescent="0.35">
      <c r="FW27545" s="128"/>
      <c r="FX27545" s="128"/>
      <c r="FY27545" s="129"/>
      <c r="GA27545" s="128"/>
    </row>
    <row r="27546" spans="179:183" x14ac:dyDescent="0.35">
      <c r="FW27546" s="128"/>
      <c r="FX27546" s="128"/>
      <c r="FY27546" s="129"/>
      <c r="GA27546" s="128"/>
    </row>
    <row r="27547" spans="179:183" x14ac:dyDescent="0.35">
      <c r="FW27547" s="128"/>
      <c r="FX27547" s="128"/>
      <c r="FY27547" s="129"/>
      <c r="GA27547" s="128"/>
    </row>
    <row r="27548" spans="179:183" x14ac:dyDescent="0.35">
      <c r="FW27548" s="128"/>
      <c r="FX27548" s="128"/>
      <c r="FY27548" s="129"/>
      <c r="GA27548" s="128"/>
    </row>
    <row r="27549" spans="179:183" x14ac:dyDescent="0.35">
      <c r="FW27549" s="128"/>
      <c r="FX27549" s="128"/>
      <c r="FY27549" s="129"/>
      <c r="GA27549" s="128"/>
    </row>
    <row r="27550" spans="179:183" x14ac:dyDescent="0.35">
      <c r="FW27550" s="128"/>
      <c r="FX27550" s="128"/>
      <c r="FY27550" s="129"/>
      <c r="GA27550" s="128"/>
    </row>
    <row r="27551" spans="179:183" x14ac:dyDescent="0.35">
      <c r="FW27551" s="128"/>
      <c r="FX27551" s="128"/>
      <c r="FY27551" s="129"/>
      <c r="GA27551" s="128"/>
    </row>
    <row r="27552" spans="179:183" x14ac:dyDescent="0.35">
      <c r="FW27552" s="128"/>
      <c r="FX27552" s="128"/>
      <c r="FY27552" s="129"/>
      <c r="GA27552" s="128"/>
    </row>
    <row r="27553" spans="179:183" x14ac:dyDescent="0.35">
      <c r="FW27553" s="128"/>
      <c r="FX27553" s="128"/>
      <c r="FY27553" s="129"/>
      <c r="GA27553" s="128"/>
    </row>
    <row r="27554" spans="179:183" x14ac:dyDescent="0.35">
      <c r="FW27554" s="128"/>
      <c r="FX27554" s="128"/>
      <c r="FY27554" s="129"/>
      <c r="GA27554" s="128"/>
    </row>
    <row r="27555" spans="179:183" x14ac:dyDescent="0.35">
      <c r="FW27555" s="128"/>
      <c r="FX27555" s="128"/>
      <c r="FY27555" s="129"/>
      <c r="GA27555" s="128"/>
    </row>
    <row r="27556" spans="179:183" x14ac:dyDescent="0.35">
      <c r="FW27556" s="128"/>
      <c r="FX27556" s="128"/>
      <c r="FY27556" s="129"/>
      <c r="GA27556" s="128"/>
    </row>
    <row r="27557" spans="179:183" x14ac:dyDescent="0.35">
      <c r="FW27557" s="128"/>
      <c r="FX27557" s="128"/>
      <c r="FY27557" s="129"/>
      <c r="GA27557" s="128"/>
    </row>
    <row r="27558" spans="179:183" x14ac:dyDescent="0.35">
      <c r="FW27558" s="128"/>
      <c r="FX27558" s="128"/>
      <c r="FY27558" s="129"/>
      <c r="GA27558" s="128"/>
    </row>
    <row r="27559" spans="179:183" x14ac:dyDescent="0.35">
      <c r="FW27559" s="128"/>
      <c r="FX27559" s="128"/>
      <c r="FY27559" s="129"/>
      <c r="GA27559" s="128"/>
    </row>
    <row r="27560" spans="179:183" x14ac:dyDescent="0.35">
      <c r="FW27560" s="128"/>
      <c r="FX27560" s="128"/>
      <c r="FY27560" s="129"/>
      <c r="GA27560" s="128"/>
    </row>
    <row r="27561" spans="179:183" x14ac:dyDescent="0.35">
      <c r="FW27561" s="128"/>
      <c r="FX27561" s="128"/>
      <c r="FY27561" s="129"/>
      <c r="GA27561" s="128"/>
    </row>
    <row r="27562" spans="179:183" x14ac:dyDescent="0.35">
      <c r="FW27562" s="128"/>
      <c r="FX27562" s="128"/>
      <c r="FY27562" s="129"/>
      <c r="GA27562" s="128"/>
    </row>
    <row r="27563" spans="179:183" x14ac:dyDescent="0.35">
      <c r="FW27563" s="128"/>
      <c r="FX27563" s="128"/>
      <c r="FY27563" s="129"/>
      <c r="GA27563" s="128"/>
    </row>
    <row r="27564" spans="179:183" x14ac:dyDescent="0.35">
      <c r="FW27564" s="128"/>
      <c r="FX27564" s="128"/>
      <c r="FY27564" s="129"/>
      <c r="GA27564" s="128"/>
    </row>
    <row r="27565" spans="179:183" x14ac:dyDescent="0.35">
      <c r="FW27565" s="128"/>
      <c r="FX27565" s="128"/>
      <c r="FY27565" s="129"/>
      <c r="GA27565" s="128"/>
    </row>
    <row r="27566" spans="179:183" x14ac:dyDescent="0.35">
      <c r="FW27566" s="128"/>
      <c r="FX27566" s="128"/>
      <c r="FY27566" s="129"/>
      <c r="GA27566" s="128"/>
    </row>
    <row r="27567" spans="179:183" x14ac:dyDescent="0.35">
      <c r="FW27567" s="128"/>
      <c r="FX27567" s="128"/>
      <c r="FY27567" s="129"/>
      <c r="GA27567" s="128"/>
    </row>
    <row r="27568" spans="179:183" x14ac:dyDescent="0.35">
      <c r="FW27568" s="128"/>
      <c r="FX27568" s="128"/>
      <c r="FY27568" s="129"/>
      <c r="GA27568" s="128"/>
    </row>
    <row r="27569" spans="179:183" x14ac:dyDescent="0.35">
      <c r="FW27569" s="128"/>
      <c r="FX27569" s="128"/>
      <c r="FY27569" s="129"/>
      <c r="GA27569" s="128"/>
    </row>
    <row r="27570" spans="179:183" x14ac:dyDescent="0.35">
      <c r="FW27570" s="128"/>
      <c r="FX27570" s="128"/>
      <c r="FY27570" s="129"/>
      <c r="GA27570" s="128"/>
    </row>
    <row r="27571" spans="179:183" x14ac:dyDescent="0.35">
      <c r="FW27571" s="128"/>
      <c r="FX27571" s="128"/>
      <c r="FY27571" s="129"/>
      <c r="GA27571" s="128"/>
    </row>
    <row r="27572" spans="179:183" x14ac:dyDescent="0.35">
      <c r="FW27572" s="128"/>
      <c r="FX27572" s="128"/>
      <c r="FY27572" s="129"/>
      <c r="GA27572" s="128"/>
    </row>
    <row r="27573" spans="179:183" x14ac:dyDescent="0.35">
      <c r="FW27573" s="128"/>
      <c r="FX27573" s="128"/>
      <c r="FY27573" s="129"/>
      <c r="GA27573" s="128"/>
    </row>
    <row r="27574" spans="179:183" x14ac:dyDescent="0.35">
      <c r="FW27574" s="128"/>
      <c r="FX27574" s="128"/>
      <c r="FY27574" s="129"/>
      <c r="GA27574" s="128"/>
    </row>
    <row r="27575" spans="179:183" x14ac:dyDescent="0.35">
      <c r="FW27575" s="128"/>
      <c r="FX27575" s="128"/>
      <c r="FY27575" s="129"/>
      <c r="GA27575" s="128"/>
    </row>
    <row r="27576" spans="179:183" x14ac:dyDescent="0.35">
      <c r="FW27576" s="128"/>
      <c r="FX27576" s="128"/>
      <c r="FY27576" s="129"/>
      <c r="GA27576" s="128"/>
    </row>
    <row r="27577" spans="179:183" x14ac:dyDescent="0.35">
      <c r="FW27577" s="128"/>
      <c r="FX27577" s="128"/>
      <c r="FY27577" s="129"/>
      <c r="GA27577" s="128"/>
    </row>
    <row r="27578" spans="179:183" x14ac:dyDescent="0.35">
      <c r="FW27578" s="128"/>
      <c r="FX27578" s="128"/>
      <c r="FY27578" s="129"/>
      <c r="GA27578" s="128"/>
    </row>
    <row r="27579" spans="179:183" x14ac:dyDescent="0.35">
      <c r="FW27579" s="128"/>
      <c r="FX27579" s="128"/>
      <c r="FY27579" s="129"/>
      <c r="GA27579" s="128"/>
    </row>
    <row r="27580" spans="179:183" x14ac:dyDescent="0.35">
      <c r="FW27580" s="128"/>
      <c r="FX27580" s="128"/>
      <c r="FY27580" s="129"/>
      <c r="GA27580" s="128"/>
    </row>
    <row r="27581" spans="179:183" x14ac:dyDescent="0.35">
      <c r="FW27581" s="128"/>
      <c r="FX27581" s="128"/>
      <c r="FY27581" s="129"/>
      <c r="GA27581" s="128"/>
    </row>
    <row r="27582" spans="179:183" x14ac:dyDescent="0.35">
      <c r="FW27582" s="128"/>
      <c r="FX27582" s="128"/>
      <c r="FY27582" s="129"/>
      <c r="GA27582" s="128"/>
    </row>
    <row r="27583" spans="179:183" x14ac:dyDescent="0.35">
      <c r="FW27583" s="128"/>
      <c r="FX27583" s="128"/>
      <c r="FY27583" s="129"/>
      <c r="GA27583" s="128"/>
    </row>
    <row r="27584" spans="179:183" x14ac:dyDescent="0.35">
      <c r="FW27584" s="128"/>
      <c r="FX27584" s="128"/>
      <c r="FY27584" s="129"/>
      <c r="GA27584" s="128"/>
    </row>
    <row r="27585" spans="179:183" x14ac:dyDescent="0.35">
      <c r="FW27585" s="128"/>
      <c r="FX27585" s="128"/>
      <c r="FY27585" s="129"/>
      <c r="GA27585" s="128"/>
    </row>
    <row r="27586" spans="179:183" x14ac:dyDescent="0.35">
      <c r="FW27586" s="128"/>
      <c r="FX27586" s="128"/>
      <c r="FY27586" s="129"/>
      <c r="GA27586" s="128"/>
    </row>
    <row r="27587" spans="179:183" x14ac:dyDescent="0.35">
      <c r="FW27587" s="128"/>
      <c r="FX27587" s="128"/>
      <c r="FY27587" s="129"/>
      <c r="GA27587" s="128"/>
    </row>
    <row r="27588" spans="179:183" x14ac:dyDescent="0.35">
      <c r="FW27588" s="128"/>
      <c r="FX27588" s="128"/>
      <c r="FY27588" s="129"/>
      <c r="GA27588" s="128"/>
    </row>
    <row r="27589" spans="179:183" x14ac:dyDescent="0.35">
      <c r="FW27589" s="128"/>
      <c r="FX27589" s="128"/>
      <c r="FY27589" s="129"/>
      <c r="GA27589" s="128"/>
    </row>
    <row r="27590" spans="179:183" x14ac:dyDescent="0.35">
      <c r="FW27590" s="128"/>
      <c r="FX27590" s="128"/>
      <c r="FY27590" s="129"/>
      <c r="GA27590" s="128"/>
    </row>
    <row r="27591" spans="179:183" x14ac:dyDescent="0.35">
      <c r="FW27591" s="128"/>
      <c r="FX27591" s="128"/>
      <c r="FY27591" s="129"/>
      <c r="GA27591" s="128"/>
    </row>
    <row r="27592" spans="179:183" x14ac:dyDescent="0.35">
      <c r="FW27592" s="128"/>
      <c r="FX27592" s="128"/>
      <c r="FY27592" s="129"/>
      <c r="GA27592" s="128"/>
    </row>
    <row r="27593" spans="179:183" x14ac:dyDescent="0.35">
      <c r="FW27593" s="128"/>
      <c r="FX27593" s="128"/>
      <c r="FY27593" s="129"/>
      <c r="GA27593" s="128"/>
    </row>
    <row r="27594" spans="179:183" x14ac:dyDescent="0.35">
      <c r="FW27594" s="128"/>
      <c r="FX27594" s="128"/>
      <c r="FY27594" s="129"/>
      <c r="GA27594" s="128"/>
    </row>
    <row r="27595" spans="179:183" x14ac:dyDescent="0.35">
      <c r="FW27595" s="128"/>
      <c r="FX27595" s="128"/>
      <c r="FY27595" s="129"/>
      <c r="GA27595" s="128"/>
    </row>
    <row r="27596" spans="179:183" x14ac:dyDescent="0.35">
      <c r="FW27596" s="128"/>
      <c r="FX27596" s="128"/>
      <c r="FY27596" s="129"/>
      <c r="GA27596" s="128"/>
    </row>
    <row r="27597" spans="179:183" x14ac:dyDescent="0.35">
      <c r="FW27597" s="128"/>
      <c r="FX27597" s="128"/>
      <c r="FY27597" s="129"/>
      <c r="GA27597" s="128"/>
    </row>
    <row r="27598" spans="179:183" x14ac:dyDescent="0.35">
      <c r="FW27598" s="128"/>
      <c r="FX27598" s="128"/>
      <c r="FY27598" s="129"/>
      <c r="GA27598" s="128"/>
    </row>
    <row r="27599" spans="179:183" x14ac:dyDescent="0.35">
      <c r="FW27599" s="128"/>
      <c r="FX27599" s="128"/>
      <c r="FY27599" s="129"/>
      <c r="GA27599" s="128"/>
    </row>
    <row r="27600" spans="179:183" x14ac:dyDescent="0.35">
      <c r="FW27600" s="128"/>
      <c r="FX27600" s="128"/>
      <c r="FY27600" s="129"/>
      <c r="GA27600" s="128"/>
    </row>
    <row r="27601" spans="179:183" x14ac:dyDescent="0.35">
      <c r="FW27601" s="128"/>
      <c r="FX27601" s="128"/>
      <c r="FY27601" s="129"/>
      <c r="GA27601" s="128"/>
    </row>
    <row r="27602" spans="179:183" x14ac:dyDescent="0.35">
      <c r="FW27602" s="128"/>
      <c r="FX27602" s="128"/>
      <c r="FY27602" s="129"/>
      <c r="GA27602" s="128"/>
    </row>
    <row r="27603" spans="179:183" x14ac:dyDescent="0.35">
      <c r="FW27603" s="128"/>
      <c r="FX27603" s="128"/>
      <c r="FY27603" s="129"/>
      <c r="GA27603" s="128"/>
    </row>
    <row r="27604" spans="179:183" x14ac:dyDescent="0.35">
      <c r="FW27604" s="128"/>
      <c r="FX27604" s="128"/>
      <c r="FY27604" s="129"/>
      <c r="GA27604" s="128"/>
    </row>
    <row r="27605" spans="179:183" x14ac:dyDescent="0.35">
      <c r="FW27605" s="128"/>
      <c r="FX27605" s="128"/>
      <c r="FY27605" s="129"/>
      <c r="GA27605" s="128"/>
    </row>
    <row r="27606" spans="179:183" x14ac:dyDescent="0.35">
      <c r="FW27606" s="128"/>
      <c r="FX27606" s="128"/>
      <c r="FY27606" s="129"/>
      <c r="GA27606" s="128"/>
    </row>
    <row r="27607" spans="179:183" x14ac:dyDescent="0.35">
      <c r="FW27607" s="128"/>
      <c r="FX27607" s="128"/>
      <c r="FY27607" s="129"/>
      <c r="GA27607" s="128"/>
    </row>
    <row r="27608" spans="179:183" x14ac:dyDescent="0.35">
      <c r="FW27608" s="128"/>
      <c r="FX27608" s="128"/>
      <c r="FY27608" s="129"/>
      <c r="GA27608" s="128"/>
    </row>
    <row r="27609" spans="179:183" x14ac:dyDescent="0.35">
      <c r="FW27609" s="128"/>
      <c r="FX27609" s="128"/>
      <c r="FY27609" s="129"/>
      <c r="GA27609" s="128"/>
    </row>
    <row r="27610" spans="179:183" x14ac:dyDescent="0.35">
      <c r="FW27610" s="128"/>
      <c r="FX27610" s="128"/>
      <c r="FY27610" s="129"/>
      <c r="GA27610" s="128"/>
    </row>
    <row r="27611" spans="179:183" x14ac:dyDescent="0.35">
      <c r="FW27611" s="128"/>
      <c r="FX27611" s="128"/>
      <c r="FY27611" s="129"/>
      <c r="GA27611" s="128"/>
    </row>
    <row r="27612" spans="179:183" x14ac:dyDescent="0.35">
      <c r="FW27612" s="128"/>
      <c r="FX27612" s="128"/>
      <c r="FY27612" s="129"/>
      <c r="GA27612" s="128"/>
    </row>
    <row r="27613" spans="179:183" x14ac:dyDescent="0.35">
      <c r="FW27613" s="128"/>
      <c r="FX27613" s="128"/>
      <c r="FY27613" s="129"/>
      <c r="GA27613" s="128"/>
    </row>
    <row r="27614" spans="179:183" x14ac:dyDescent="0.35">
      <c r="FW27614" s="128"/>
      <c r="FX27614" s="128"/>
      <c r="FY27614" s="129"/>
      <c r="GA27614" s="128"/>
    </row>
    <row r="27615" spans="179:183" x14ac:dyDescent="0.35">
      <c r="FW27615" s="128"/>
      <c r="FX27615" s="128"/>
      <c r="FY27615" s="129"/>
      <c r="GA27615" s="128"/>
    </row>
    <row r="27616" spans="179:183" x14ac:dyDescent="0.35">
      <c r="FW27616" s="128"/>
      <c r="FX27616" s="128"/>
      <c r="FY27616" s="129"/>
      <c r="GA27616" s="128"/>
    </row>
    <row r="27617" spans="179:183" x14ac:dyDescent="0.35">
      <c r="FW27617" s="128"/>
      <c r="FX27617" s="128"/>
      <c r="FY27617" s="129"/>
      <c r="GA27617" s="128"/>
    </row>
    <row r="27618" spans="179:183" x14ac:dyDescent="0.35">
      <c r="FW27618" s="128"/>
      <c r="FX27618" s="128"/>
      <c r="FY27618" s="129"/>
      <c r="GA27618" s="128"/>
    </row>
    <row r="27619" spans="179:183" x14ac:dyDescent="0.35">
      <c r="FW27619" s="128"/>
      <c r="FX27619" s="128"/>
      <c r="FY27619" s="129"/>
      <c r="GA27619" s="128"/>
    </row>
    <row r="27620" spans="179:183" x14ac:dyDescent="0.35">
      <c r="FW27620" s="128"/>
      <c r="FX27620" s="128"/>
      <c r="FY27620" s="129"/>
      <c r="GA27620" s="128"/>
    </row>
    <row r="27621" spans="179:183" x14ac:dyDescent="0.35">
      <c r="FW27621" s="128"/>
      <c r="FX27621" s="128"/>
      <c r="FY27621" s="129"/>
      <c r="GA27621" s="128"/>
    </row>
    <row r="27622" spans="179:183" x14ac:dyDescent="0.35">
      <c r="FW27622" s="128"/>
      <c r="FX27622" s="128"/>
      <c r="FY27622" s="129"/>
      <c r="GA27622" s="128"/>
    </row>
    <row r="27623" spans="179:183" x14ac:dyDescent="0.35">
      <c r="FW27623" s="128"/>
      <c r="FX27623" s="128"/>
      <c r="FY27623" s="129"/>
      <c r="GA27623" s="128"/>
    </row>
    <row r="27624" spans="179:183" x14ac:dyDescent="0.35">
      <c r="FW27624" s="128"/>
      <c r="FX27624" s="128"/>
      <c r="FY27624" s="129"/>
      <c r="GA27624" s="128"/>
    </row>
    <row r="27625" spans="179:183" x14ac:dyDescent="0.35">
      <c r="FW27625" s="128"/>
      <c r="FX27625" s="128"/>
      <c r="FY27625" s="129"/>
      <c r="GA27625" s="128"/>
    </row>
    <row r="27626" spans="179:183" x14ac:dyDescent="0.35">
      <c r="FW27626" s="128"/>
      <c r="FX27626" s="128"/>
      <c r="FY27626" s="129"/>
      <c r="GA27626" s="128"/>
    </row>
    <row r="27627" spans="179:183" x14ac:dyDescent="0.35">
      <c r="FW27627" s="128"/>
      <c r="FX27627" s="128"/>
      <c r="FY27627" s="129"/>
      <c r="GA27627" s="128"/>
    </row>
    <row r="27628" spans="179:183" x14ac:dyDescent="0.35">
      <c r="FW27628" s="128"/>
      <c r="FX27628" s="128"/>
      <c r="FY27628" s="129"/>
      <c r="GA27628" s="128"/>
    </row>
    <row r="27629" spans="179:183" x14ac:dyDescent="0.35">
      <c r="FW27629" s="128"/>
      <c r="FX27629" s="128"/>
      <c r="FY27629" s="129"/>
      <c r="GA27629" s="128"/>
    </row>
    <row r="27630" spans="179:183" x14ac:dyDescent="0.35">
      <c r="FW27630" s="128"/>
      <c r="FX27630" s="128"/>
      <c r="FY27630" s="129"/>
      <c r="GA27630" s="128"/>
    </row>
    <row r="27631" spans="179:183" x14ac:dyDescent="0.35">
      <c r="FW27631" s="128"/>
      <c r="FX27631" s="128"/>
      <c r="FY27631" s="129"/>
      <c r="GA27631" s="128"/>
    </row>
    <row r="27632" spans="179:183" x14ac:dyDescent="0.35">
      <c r="FW27632" s="128"/>
      <c r="FX27632" s="128"/>
      <c r="FY27632" s="129"/>
      <c r="GA27632" s="128"/>
    </row>
    <row r="27633" spans="179:183" x14ac:dyDescent="0.35">
      <c r="FW27633" s="128"/>
      <c r="FX27633" s="128"/>
      <c r="FY27633" s="129"/>
      <c r="GA27633" s="128"/>
    </row>
    <row r="27634" spans="179:183" x14ac:dyDescent="0.35">
      <c r="FW27634" s="128"/>
      <c r="FX27634" s="128"/>
      <c r="FY27634" s="129"/>
      <c r="GA27634" s="128"/>
    </row>
    <row r="27635" spans="179:183" x14ac:dyDescent="0.35">
      <c r="FW27635" s="128"/>
      <c r="FX27635" s="128"/>
      <c r="FY27635" s="129"/>
      <c r="GA27635" s="128"/>
    </row>
    <row r="27636" spans="179:183" x14ac:dyDescent="0.35">
      <c r="FW27636" s="128"/>
      <c r="FX27636" s="128"/>
      <c r="FY27636" s="129"/>
      <c r="GA27636" s="128"/>
    </row>
    <row r="27637" spans="179:183" x14ac:dyDescent="0.35">
      <c r="FW27637" s="128"/>
      <c r="FX27637" s="128"/>
      <c r="FY27637" s="129"/>
      <c r="GA27637" s="128"/>
    </row>
    <row r="27638" spans="179:183" x14ac:dyDescent="0.35">
      <c r="FW27638" s="128"/>
      <c r="FX27638" s="128"/>
      <c r="FY27638" s="129"/>
      <c r="GA27638" s="128"/>
    </row>
    <row r="27639" spans="179:183" x14ac:dyDescent="0.35">
      <c r="FW27639" s="128"/>
      <c r="FX27639" s="128"/>
      <c r="FY27639" s="129"/>
      <c r="GA27639" s="128"/>
    </row>
    <row r="27640" spans="179:183" x14ac:dyDescent="0.35">
      <c r="FW27640" s="128"/>
      <c r="FX27640" s="128"/>
      <c r="FY27640" s="129"/>
      <c r="GA27640" s="128"/>
    </row>
    <row r="27641" spans="179:183" x14ac:dyDescent="0.35">
      <c r="FW27641" s="128"/>
      <c r="FX27641" s="128"/>
      <c r="FY27641" s="129"/>
      <c r="GA27641" s="128"/>
    </row>
    <row r="27642" spans="179:183" x14ac:dyDescent="0.35">
      <c r="FW27642" s="128"/>
      <c r="FX27642" s="128"/>
      <c r="FY27642" s="129"/>
      <c r="GA27642" s="128"/>
    </row>
    <row r="27643" spans="179:183" x14ac:dyDescent="0.35">
      <c r="FW27643" s="128"/>
      <c r="FX27643" s="128"/>
      <c r="FY27643" s="129"/>
      <c r="GA27643" s="128"/>
    </row>
    <row r="27644" spans="179:183" x14ac:dyDescent="0.35">
      <c r="FW27644" s="128"/>
      <c r="FX27644" s="128"/>
      <c r="FY27644" s="129"/>
      <c r="GA27644" s="128"/>
    </row>
    <row r="27645" spans="179:183" x14ac:dyDescent="0.35">
      <c r="FW27645" s="128"/>
      <c r="FX27645" s="128"/>
      <c r="FY27645" s="129"/>
      <c r="GA27645" s="128"/>
    </row>
    <row r="27646" spans="179:183" x14ac:dyDescent="0.35">
      <c r="FW27646" s="128"/>
      <c r="FX27646" s="128"/>
      <c r="FY27646" s="129"/>
      <c r="GA27646" s="128"/>
    </row>
    <row r="27647" spans="179:183" x14ac:dyDescent="0.35">
      <c r="FW27647" s="128"/>
      <c r="FX27647" s="128"/>
      <c r="FY27647" s="129"/>
      <c r="GA27647" s="128"/>
    </row>
    <row r="27648" spans="179:183" x14ac:dyDescent="0.35">
      <c r="FW27648" s="128"/>
      <c r="FX27648" s="128"/>
      <c r="FY27648" s="129"/>
      <c r="GA27648" s="128"/>
    </row>
    <row r="27649" spans="179:183" x14ac:dyDescent="0.35">
      <c r="FW27649" s="128"/>
      <c r="FX27649" s="128"/>
      <c r="FY27649" s="129"/>
      <c r="GA27649" s="128"/>
    </row>
    <row r="27650" spans="179:183" x14ac:dyDescent="0.35">
      <c r="FW27650" s="128"/>
      <c r="FX27650" s="128"/>
      <c r="FY27650" s="129"/>
      <c r="GA27650" s="128"/>
    </row>
    <row r="27651" spans="179:183" x14ac:dyDescent="0.35">
      <c r="FW27651" s="128"/>
      <c r="FX27651" s="128"/>
      <c r="FY27651" s="129"/>
      <c r="GA27651" s="128"/>
    </row>
    <row r="27652" spans="179:183" x14ac:dyDescent="0.35">
      <c r="FW27652" s="128"/>
      <c r="FX27652" s="128"/>
      <c r="FY27652" s="129"/>
      <c r="GA27652" s="128"/>
    </row>
    <row r="27653" spans="179:183" x14ac:dyDescent="0.35">
      <c r="FW27653" s="128"/>
      <c r="FX27653" s="128"/>
      <c r="FY27653" s="129"/>
      <c r="GA27653" s="128"/>
    </row>
    <row r="27654" spans="179:183" x14ac:dyDescent="0.35">
      <c r="FW27654" s="128"/>
      <c r="FX27654" s="128"/>
      <c r="FY27654" s="129"/>
      <c r="GA27654" s="128"/>
    </row>
    <row r="27655" spans="179:183" x14ac:dyDescent="0.35">
      <c r="FW27655" s="128"/>
      <c r="FX27655" s="128"/>
      <c r="FY27655" s="129"/>
      <c r="GA27655" s="128"/>
    </row>
    <row r="27656" spans="179:183" x14ac:dyDescent="0.35">
      <c r="FW27656" s="128"/>
      <c r="FX27656" s="128"/>
      <c r="FY27656" s="129"/>
      <c r="GA27656" s="128"/>
    </row>
    <row r="27657" spans="179:183" x14ac:dyDescent="0.35">
      <c r="FW27657" s="128"/>
      <c r="FX27657" s="128"/>
      <c r="FY27657" s="129"/>
      <c r="GA27657" s="128"/>
    </row>
    <row r="27658" spans="179:183" x14ac:dyDescent="0.35">
      <c r="FW27658" s="128"/>
      <c r="FX27658" s="128"/>
      <c r="FY27658" s="129"/>
      <c r="GA27658" s="128"/>
    </row>
    <row r="27659" spans="179:183" x14ac:dyDescent="0.35">
      <c r="FW27659" s="128"/>
      <c r="FX27659" s="128"/>
      <c r="FY27659" s="129"/>
      <c r="GA27659" s="128"/>
    </row>
    <row r="27660" spans="179:183" x14ac:dyDescent="0.35">
      <c r="FW27660" s="128"/>
      <c r="FX27660" s="128"/>
      <c r="FY27660" s="129"/>
      <c r="GA27660" s="128"/>
    </row>
    <row r="27661" spans="179:183" x14ac:dyDescent="0.35">
      <c r="FW27661" s="128"/>
      <c r="FX27661" s="128"/>
      <c r="FY27661" s="129"/>
      <c r="GA27661" s="128"/>
    </row>
    <row r="27662" spans="179:183" x14ac:dyDescent="0.35">
      <c r="FW27662" s="128"/>
      <c r="FX27662" s="128"/>
      <c r="FY27662" s="129"/>
      <c r="GA27662" s="128"/>
    </row>
    <row r="27663" spans="179:183" x14ac:dyDescent="0.35">
      <c r="FW27663" s="128"/>
      <c r="FX27663" s="128"/>
      <c r="FY27663" s="129"/>
      <c r="GA27663" s="128"/>
    </row>
    <row r="27664" spans="179:183" x14ac:dyDescent="0.35">
      <c r="FW27664" s="128"/>
      <c r="FX27664" s="128"/>
      <c r="FY27664" s="129"/>
      <c r="GA27664" s="128"/>
    </row>
    <row r="27665" spans="179:183" x14ac:dyDescent="0.35">
      <c r="FW27665" s="128"/>
      <c r="FX27665" s="128"/>
      <c r="FY27665" s="129"/>
      <c r="GA27665" s="128"/>
    </row>
    <row r="27666" spans="179:183" x14ac:dyDescent="0.35">
      <c r="FW27666" s="128"/>
      <c r="FX27666" s="128"/>
      <c r="FY27666" s="129"/>
      <c r="GA27666" s="128"/>
    </row>
    <row r="27667" spans="179:183" x14ac:dyDescent="0.35">
      <c r="FW27667" s="128"/>
      <c r="FX27667" s="128"/>
      <c r="FY27667" s="129"/>
      <c r="GA27667" s="128"/>
    </row>
    <row r="27668" spans="179:183" x14ac:dyDescent="0.35">
      <c r="FW27668" s="128"/>
      <c r="FX27668" s="128"/>
      <c r="FY27668" s="129"/>
      <c r="GA27668" s="128"/>
    </row>
    <row r="27669" spans="179:183" x14ac:dyDescent="0.35">
      <c r="FW27669" s="128"/>
      <c r="FX27669" s="128"/>
      <c r="FY27669" s="129"/>
      <c r="GA27669" s="128"/>
    </row>
    <row r="27670" spans="179:183" x14ac:dyDescent="0.35">
      <c r="FW27670" s="128"/>
      <c r="FX27670" s="128"/>
      <c r="FY27670" s="129"/>
      <c r="GA27670" s="128"/>
    </row>
    <row r="27671" spans="179:183" x14ac:dyDescent="0.35">
      <c r="FW27671" s="128"/>
      <c r="FX27671" s="128"/>
      <c r="FY27671" s="129"/>
      <c r="GA27671" s="128"/>
    </row>
    <row r="27672" spans="179:183" x14ac:dyDescent="0.35">
      <c r="FW27672" s="128"/>
      <c r="FX27672" s="128"/>
      <c r="FY27672" s="129"/>
      <c r="GA27672" s="128"/>
    </row>
    <row r="27673" spans="179:183" x14ac:dyDescent="0.35">
      <c r="FW27673" s="128"/>
      <c r="FX27673" s="128"/>
      <c r="FY27673" s="129"/>
      <c r="GA27673" s="128"/>
    </row>
    <row r="27674" spans="179:183" x14ac:dyDescent="0.35">
      <c r="FW27674" s="128"/>
      <c r="FX27674" s="128"/>
      <c r="FY27674" s="129"/>
      <c r="GA27674" s="128"/>
    </row>
    <row r="27675" spans="179:183" x14ac:dyDescent="0.35">
      <c r="FW27675" s="128"/>
      <c r="FX27675" s="128"/>
      <c r="FY27675" s="129"/>
      <c r="GA27675" s="128"/>
    </row>
    <row r="27676" spans="179:183" x14ac:dyDescent="0.35">
      <c r="FW27676" s="128"/>
      <c r="FX27676" s="128"/>
      <c r="FY27676" s="129"/>
      <c r="GA27676" s="128"/>
    </row>
    <row r="27677" spans="179:183" x14ac:dyDescent="0.35">
      <c r="FW27677" s="128"/>
      <c r="FX27677" s="128"/>
      <c r="FY27677" s="129"/>
      <c r="GA27677" s="128"/>
    </row>
    <row r="27678" spans="179:183" x14ac:dyDescent="0.35">
      <c r="FW27678" s="128"/>
      <c r="FX27678" s="128"/>
      <c r="FY27678" s="129"/>
      <c r="GA27678" s="128"/>
    </row>
    <row r="27679" spans="179:183" x14ac:dyDescent="0.35">
      <c r="FW27679" s="128"/>
      <c r="FX27679" s="128"/>
      <c r="FY27679" s="129"/>
      <c r="GA27679" s="128"/>
    </row>
    <row r="27680" spans="179:183" x14ac:dyDescent="0.35">
      <c r="FW27680" s="128"/>
      <c r="FX27680" s="128"/>
      <c r="FY27680" s="129"/>
      <c r="GA27680" s="128"/>
    </row>
    <row r="27681" spans="179:183" x14ac:dyDescent="0.35">
      <c r="FW27681" s="128"/>
      <c r="FX27681" s="128"/>
      <c r="FY27681" s="129"/>
      <c r="GA27681" s="128"/>
    </row>
    <row r="27682" spans="179:183" x14ac:dyDescent="0.35">
      <c r="FW27682" s="128"/>
      <c r="FX27682" s="128"/>
      <c r="FY27682" s="129"/>
      <c r="GA27682" s="128"/>
    </row>
    <row r="27683" spans="179:183" x14ac:dyDescent="0.35">
      <c r="FW27683" s="128"/>
      <c r="FX27683" s="128"/>
      <c r="FY27683" s="129"/>
      <c r="GA27683" s="128"/>
    </row>
    <row r="27684" spans="179:183" x14ac:dyDescent="0.35">
      <c r="FW27684" s="128"/>
      <c r="FX27684" s="128"/>
      <c r="FY27684" s="129"/>
      <c r="GA27684" s="128"/>
    </row>
    <row r="27685" spans="179:183" x14ac:dyDescent="0.35">
      <c r="FW27685" s="128"/>
      <c r="FX27685" s="128"/>
      <c r="FY27685" s="129"/>
      <c r="GA27685" s="128"/>
    </row>
    <row r="27686" spans="179:183" x14ac:dyDescent="0.35">
      <c r="FW27686" s="128"/>
      <c r="FX27686" s="128"/>
      <c r="FY27686" s="129"/>
      <c r="GA27686" s="128"/>
    </row>
    <row r="27687" spans="179:183" x14ac:dyDescent="0.35">
      <c r="FW27687" s="128"/>
      <c r="FX27687" s="128"/>
      <c r="FY27687" s="129"/>
      <c r="GA27687" s="128"/>
    </row>
    <row r="27688" spans="179:183" x14ac:dyDescent="0.35">
      <c r="FW27688" s="128"/>
      <c r="FX27688" s="128"/>
      <c r="FY27688" s="129"/>
      <c r="GA27688" s="128"/>
    </row>
    <row r="27689" spans="179:183" x14ac:dyDescent="0.35">
      <c r="FW27689" s="128"/>
      <c r="FX27689" s="128"/>
      <c r="FY27689" s="129"/>
      <c r="GA27689" s="128"/>
    </row>
    <row r="27690" spans="179:183" x14ac:dyDescent="0.35">
      <c r="FW27690" s="128"/>
      <c r="FX27690" s="128"/>
      <c r="FY27690" s="129"/>
      <c r="GA27690" s="128"/>
    </row>
    <row r="27691" spans="179:183" x14ac:dyDescent="0.35">
      <c r="FW27691" s="128"/>
      <c r="FX27691" s="128"/>
      <c r="FY27691" s="129"/>
      <c r="GA27691" s="128"/>
    </row>
    <row r="27692" spans="179:183" x14ac:dyDescent="0.35">
      <c r="FW27692" s="128"/>
      <c r="FX27692" s="128"/>
      <c r="FY27692" s="129"/>
      <c r="GA27692" s="128"/>
    </row>
    <row r="27693" spans="179:183" x14ac:dyDescent="0.35">
      <c r="FW27693" s="128"/>
      <c r="FX27693" s="128"/>
      <c r="FY27693" s="129"/>
      <c r="GA27693" s="128"/>
    </row>
    <row r="27694" spans="179:183" x14ac:dyDescent="0.35">
      <c r="FW27694" s="128"/>
      <c r="FX27694" s="128"/>
      <c r="FY27694" s="129"/>
      <c r="GA27694" s="128"/>
    </row>
    <row r="27695" spans="179:183" x14ac:dyDescent="0.35">
      <c r="FW27695" s="128"/>
      <c r="FX27695" s="128"/>
      <c r="FY27695" s="129"/>
      <c r="GA27695" s="128"/>
    </row>
    <row r="27696" spans="179:183" x14ac:dyDescent="0.35">
      <c r="FW27696" s="128"/>
      <c r="FX27696" s="128"/>
      <c r="FY27696" s="129"/>
      <c r="GA27696" s="128"/>
    </row>
    <row r="27697" spans="179:183" x14ac:dyDescent="0.35">
      <c r="FW27697" s="128"/>
      <c r="FX27697" s="128"/>
      <c r="FY27697" s="129"/>
      <c r="GA27697" s="128"/>
    </row>
    <row r="27698" spans="179:183" x14ac:dyDescent="0.35">
      <c r="FW27698" s="128"/>
      <c r="FX27698" s="128"/>
      <c r="FY27698" s="129"/>
      <c r="GA27698" s="128"/>
    </row>
    <row r="27699" spans="179:183" x14ac:dyDescent="0.35">
      <c r="FW27699" s="128"/>
      <c r="FX27699" s="128"/>
      <c r="FY27699" s="129"/>
      <c r="GA27699" s="128"/>
    </row>
    <row r="27700" spans="179:183" x14ac:dyDescent="0.35">
      <c r="FW27700" s="128"/>
      <c r="FX27700" s="128"/>
      <c r="FY27700" s="129"/>
      <c r="GA27700" s="128"/>
    </row>
    <row r="27701" spans="179:183" x14ac:dyDescent="0.35">
      <c r="FW27701" s="128"/>
      <c r="FX27701" s="128"/>
      <c r="FY27701" s="129"/>
      <c r="GA27701" s="128"/>
    </row>
    <row r="27702" spans="179:183" x14ac:dyDescent="0.35">
      <c r="FW27702" s="128"/>
      <c r="FX27702" s="128"/>
      <c r="FY27702" s="129"/>
      <c r="GA27702" s="128"/>
    </row>
    <row r="27703" spans="179:183" x14ac:dyDescent="0.35">
      <c r="FW27703" s="128"/>
      <c r="FX27703" s="128"/>
      <c r="FY27703" s="129"/>
      <c r="GA27703" s="128"/>
    </row>
    <row r="27704" spans="179:183" x14ac:dyDescent="0.35">
      <c r="FW27704" s="128"/>
      <c r="FX27704" s="128"/>
      <c r="FY27704" s="129"/>
      <c r="GA27704" s="128"/>
    </row>
    <row r="27705" spans="179:183" x14ac:dyDescent="0.35">
      <c r="FW27705" s="128"/>
      <c r="FX27705" s="128"/>
      <c r="FY27705" s="129"/>
      <c r="GA27705" s="128"/>
    </row>
    <row r="27706" spans="179:183" x14ac:dyDescent="0.35">
      <c r="FW27706" s="128"/>
      <c r="FX27706" s="128"/>
      <c r="FY27706" s="129"/>
      <c r="GA27706" s="128"/>
    </row>
    <row r="27707" spans="179:183" x14ac:dyDescent="0.35">
      <c r="FW27707" s="128"/>
      <c r="FX27707" s="128"/>
      <c r="FY27707" s="129"/>
      <c r="GA27707" s="128"/>
    </row>
    <row r="27708" spans="179:183" x14ac:dyDescent="0.35">
      <c r="FW27708" s="128"/>
      <c r="FX27708" s="128"/>
      <c r="FY27708" s="129"/>
      <c r="GA27708" s="128"/>
    </row>
    <row r="27709" spans="179:183" x14ac:dyDescent="0.35">
      <c r="FW27709" s="128"/>
      <c r="FX27709" s="128"/>
      <c r="FY27709" s="129"/>
      <c r="GA27709" s="128"/>
    </row>
    <row r="27710" spans="179:183" x14ac:dyDescent="0.35">
      <c r="FW27710" s="128"/>
      <c r="FX27710" s="128"/>
      <c r="FY27710" s="129"/>
      <c r="GA27710" s="128"/>
    </row>
    <row r="27711" spans="179:183" x14ac:dyDescent="0.35">
      <c r="FW27711" s="128"/>
      <c r="FX27711" s="128"/>
      <c r="FY27711" s="129"/>
      <c r="GA27711" s="128"/>
    </row>
    <row r="27712" spans="179:183" x14ac:dyDescent="0.35">
      <c r="FW27712" s="128"/>
      <c r="FX27712" s="128"/>
      <c r="FY27712" s="129"/>
      <c r="GA27712" s="128"/>
    </row>
    <row r="27713" spans="179:183" x14ac:dyDescent="0.35">
      <c r="FW27713" s="128"/>
      <c r="FX27713" s="128"/>
      <c r="FY27713" s="129"/>
      <c r="GA27713" s="128"/>
    </row>
    <row r="27714" spans="179:183" x14ac:dyDescent="0.35">
      <c r="FW27714" s="128"/>
      <c r="FX27714" s="128"/>
      <c r="FY27714" s="129"/>
      <c r="GA27714" s="128"/>
    </row>
    <row r="27715" spans="179:183" x14ac:dyDescent="0.35">
      <c r="FW27715" s="128"/>
      <c r="FX27715" s="128"/>
      <c r="FY27715" s="129"/>
      <c r="GA27715" s="128"/>
    </row>
    <row r="27716" spans="179:183" x14ac:dyDescent="0.35">
      <c r="FW27716" s="128"/>
      <c r="FX27716" s="128"/>
      <c r="FY27716" s="129"/>
      <c r="GA27716" s="128"/>
    </row>
    <row r="27717" spans="179:183" x14ac:dyDescent="0.35">
      <c r="FW27717" s="128"/>
      <c r="FX27717" s="128"/>
      <c r="FY27717" s="129"/>
      <c r="GA27717" s="128"/>
    </row>
    <row r="27718" spans="179:183" x14ac:dyDescent="0.35">
      <c r="FW27718" s="128"/>
      <c r="FX27718" s="128"/>
      <c r="FY27718" s="129"/>
      <c r="GA27718" s="128"/>
    </row>
    <row r="27719" spans="179:183" x14ac:dyDescent="0.35">
      <c r="FW27719" s="128"/>
      <c r="FX27719" s="128"/>
      <c r="FY27719" s="129"/>
      <c r="GA27719" s="128"/>
    </row>
    <row r="27720" spans="179:183" x14ac:dyDescent="0.35">
      <c r="FW27720" s="128"/>
      <c r="FX27720" s="128"/>
      <c r="FY27720" s="129"/>
      <c r="GA27720" s="128"/>
    </row>
    <row r="27721" spans="179:183" x14ac:dyDescent="0.35">
      <c r="FW27721" s="128"/>
      <c r="FX27721" s="128"/>
      <c r="FY27721" s="129"/>
      <c r="GA27721" s="128"/>
    </row>
    <row r="27722" spans="179:183" x14ac:dyDescent="0.35">
      <c r="FW27722" s="128"/>
      <c r="FX27722" s="128"/>
      <c r="FY27722" s="129"/>
      <c r="GA27722" s="128"/>
    </row>
    <row r="27723" spans="179:183" x14ac:dyDescent="0.35">
      <c r="FW27723" s="128"/>
      <c r="FX27723" s="128"/>
      <c r="FY27723" s="129"/>
      <c r="GA27723" s="128"/>
    </row>
    <row r="27724" spans="179:183" x14ac:dyDescent="0.35">
      <c r="FW27724" s="128"/>
      <c r="FX27724" s="128"/>
      <c r="FY27724" s="129"/>
      <c r="GA27724" s="128"/>
    </row>
    <row r="27725" spans="179:183" x14ac:dyDescent="0.35">
      <c r="FW27725" s="128"/>
      <c r="FX27725" s="128"/>
      <c r="FY27725" s="129"/>
      <c r="GA27725" s="128"/>
    </row>
    <row r="27726" spans="179:183" x14ac:dyDescent="0.35">
      <c r="FW27726" s="128"/>
      <c r="FX27726" s="128"/>
      <c r="FY27726" s="129"/>
      <c r="GA27726" s="128"/>
    </row>
    <row r="27727" spans="179:183" x14ac:dyDescent="0.35">
      <c r="FW27727" s="128"/>
      <c r="FX27727" s="128"/>
      <c r="FY27727" s="129"/>
      <c r="GA27727" s="128"/>
    </row>
    <row r="27728" spans="179:183" x14ac:dyDescent="0.35">
      <c r="FW27728" s="128"/>
      <c r="FX27728" s="128"/>
      <c r="FY27728" s="129"/>
      <c r="GA27728" s="128"/>
    </row>
    <row r="27729" spans="179:183" x14ac:dyDescent="0.35">
      <c r="FW27729" s="128"/>
      <c r="FX27729" s="128"/>
      <c r="FY27729" s="129"/>
      <c r="GA27729" s="128"/>
    </row>
    <row r="27730" spans="179:183" x14ac:dyDescent="0.35">
      <c r="FW27730" s="128"/>
      <c r="FX27730" s="128"/>
      <c r="FY27730" s="129"/>
      <c r="GA27730" s="128"/>
    </row>
    <row r="27731" spans="179:183" x14ac:dyDescent="0.35">
      <c r="FW27731" s="128"/>
      <c r="FX27731" s="128"/>
      <c r="FY27731" s="129"/>
      <c r="GA27731" s="128"/>
    </row>
    <row r="27732" spans="179:183" x14ac:dyDescent="0.35">
      <c r="FW27732" s="128"/>
      <c r="FX27732" s="128"/>
      <c r="FY27732" s="129"/>
      <c r="GA27732" s="128"/>
    </row>
    <row r="27733" spans="179:183" x14ac:dyDescent="0.35">
      <c r="FW27733" s="128"/>
      <c r="FX27733" s="128"/>
      <c r="FY27733" s="129"/>
      <c r="GA27733" s="128"/>
    </row>
    <row r="27734" spans="179:183" x14ac:dyDescent="0.35">
      <c r="FW27734" s="128"/>
      <c r="FX27734" s="128"/>
      <c r="FY27734" s="129"/>
      <c r="GA27734" s="128"/>
    </row>
    <row r="27735" spans="179:183" x14ac:dyDescent="0.35">
      <c r="FW27735" s="128"/>
      <c r="FX27735" s="128"/>
      <c r="FY27735" s="129"/>
      <c r="GA27735" s="128"/>
    </row>
    <row r="27736" spans="179:183" x14ac:dyDescent="0.35">
      <c r="FW27736" s="128"/>
      <c r="FX27736" s="128"/>
      <c r="FY27736" s="129"/>
      <c r="GA27736" s="128"/>
    </row>
    <row r="27737" spans="179:183" x14ac:dyDescent="0.35">
      <c r="FW27737" s="128"/>
      <c r="FX27737" s="128"/>
      <c r="FY27737" s="129"/>
      <c r="GA27737" s="128"/>
    </row>
    <row r="27738" spans="179:183" x14ac:dyDescent="0.35">
      <c r="FW27738" s="128"/>
      <c r="FX27738" s="128"/>
      <c r="FY27738" s="129"/>
      <c r="GA27738" s="128"/>
    </row>
    <row r="27739" spans="179:183" x14ac:dyDescent="0.35">
      <c r="FW27739" s="128"/>
      <c r="FX27739" s="128"/>
      <c r="FY27739" s="129"/>
      <c r="GA27739" s="128"/>
    </row>
    <row r="27740" spans="179:183" x14ac:dyDescent="0.35">
      <c r="FW27740" s="128"/>
      <c r="FX27740" s="128"/>
      <c r="FY27740" s="129"/>
      <c r="GA27740" s="128"/>
    </row>
    <row r="27741" spans="179:183" x14ac:dyDescent="0.35">
      <c r="FW27741" s="128"/>
      <c r="FX27741" s="128"/>
      <c r="FY27741" s="129"/>
      <c r="GA27741" s="128"/>
    </row>
    <row r="27742" spans="179:183" x14ac:dyDescent="0.35">
      <c r="FW27742" s="128"/>
      <c r="FX27742" s="128"/>
      <c r="FY27742" s="129"/>
      <c r="GA27742" s="128"/>
    </row>
    <row r="27743" spans="179:183" x14ac:dyDescent="0.35">
      <c r="FW27743" s="128"/>
      <c r="FX27743" s="128"/>
      <c r="FY27743" s="129"/>
      <c r="GA27743" s="128"/>
    </row>
    <row r="27744" spans="179:183" x14ac:dyDescent="0.35">
      <c r="FW27744" s="128"/>
      <c r="FX27744" s="128"/>
      <c r="FY27744" s="129"/>
      <c r="GA27744" s="128"/>
    </row>
    <row r="27745" spans="179:183" x14ac:dyDescent="0.35">
      <c r="FW27745" s="128"/>
      <c r="FX27745" s="128"/>
      <c r="FY27745" s="129"/>
      <c r="GA27745" s="128"/>
    </row>
    <row r="27746" spans="179:183" x14ac:dyDescent="0.35">
      <c r="FW27746" s="128"/>
      <c r="FX27746" s="128"/>
      <c r="FY27746" s="129"/>
      <c r="GA27746" s="128"/>
    </row>
    <row r="27747" spans="179:183" x14ac:dyDescent="0.35">
      <c r="FW27747" s="128"/>
      <c r="FX27747" s="128"/>
      <c r="FY27747" s="129"/>
      <c r="GA27747" s="128"/>
    </row>
    <row r="27748" spans="179:183" x14ac:dyDescent="0.35">
      <c r="FW27748" s="128"/>
      <c r="FX27748" s="128"/>
      <c r="FY27748" s="129"/>
      <c r="GA27748" s="128"/>
    </row>
    <row r="27749" spans="179:183" x14ac:dyDescent="0.35">
      <c r="FW27749" s="128"/>
      <c r="FX27749" s="128"/>
      <c r="FY27749" s="129"/>
      <c r="GA27749" s="128"/>
    </row>
    <row r="27750" spans="179:183" x14ac:dyDescent="0.35">
      <c r="FW27750" s="128"/>
      <c r="FX27750" s="128"/>
      <c r="FY27750" s="129"/>
      <c r="GA27750" s="128"/>
    </row>
    <row r="27751" spans="179:183" x14ac:dyDescent="0.35">
      <c r="FW27751" s="128"/>
      <c r="FX27751" s="128"/>
      <c r="FY27751" s="129"/>
      <c r="GA27751" s="128"/>
    </row>
    <row r="27752" spans="179:183" x14ac:dyDescent="0.35">
      <c r="FW27752" s="128"/>
      <c r="FX27752" s="128"/>
      <c r="FY27752" s="129"/>
      <c r="GA27752" s="128"/>
    </row>
    <row r="27753" spans="179:183" x14ac:dyDescent="0.35">
      <c r="FW27753" s="128"/>
      <c r="FX27753" s="128"/>
      <c r="FY27753" s="129"/>
      <c r="GA27753" s="128"/>
    </row>
    <row r="27754" spans="179:183" x14ac:dyDescent="0.35">
      <c r="FW27754" s="128"/>
      <c r="FX27754" s="128"/>
      <c r="FY27754" s="129"/>
      <c r="GA27754" s="128"/>
    </row>
    <row r="27755" spans="179:183" x14ac:dyDescent="0.35">
      <c r="FW27755" s="128"/>
      <c r="FX27755" s="128"/>
      <c r="FY27755" s="129"/>
      <c r="GA27755" s="128"/>
    </row>
    <row r="27756" spans="179:183" x14ac:dyDescent="0.35">
      <c r="FW27756" s="128"/>
      <c r="FX27756" s="128"/>
      <c r="FY27756" s="129"/>
      <c r="GA27756" s="128"/>
    </row>
    <row r="27757" spans="179:183" x14ac:dyDescent="0.35">
      <c r="FW27757" s="128"/>
      <c r="FX27757" s="128"/>
      <c r="FY27757" s="129"/>
      <c r="GA27757" s="128"/>
    </row>
    <row r="27758" spans="179:183" x14ac:dyDescent="0.35">
      <c r="FW27758" s="128"/>
      <c r="FX27758" s="128"/>
      <c r="FY27758" s="129"/>
      <c r="GA27758" s="128"/>
    </row>
    <row r="27759" spans="179:183" x14ac:dyDescent="0.35">
      <c r="FW27759" s="128"/>
      <c r="FX27759" s="128"/>
      <c r="FY27759" s="129"/>
      <c r="GA27759" s="128"/>
    </row>
    <row r="27760" spans="179:183" x14ac:dyDescent="0.35">
      <c r="FW27760" s="128"/>
      <c r="FX27760" s="128"/>
      <c r="FY27760" s="129"/>
      <c r="GA27760" s="128"/>
    </row>
    <row r="27761" spans="179:183" x14ac:dyDescent="0.35">
      <c r="FW27761" s="128"/>
      <c r="FX27761" s="128"/>
      <c r="FY27761" s="129"/>
      <c r="GA27761" s="128"/>
    </row>
    <row r="27762" spans="179:183" x14ac:dyDescent="0.35">
      <c r="FW27762" s="128"/>
      <c r="FX27762" s="128"/>
      <c r="FY27762" s="129"/>
      <c r="GA27762" s="128"/>
    </row>
    <row r="27763" spans="179:183" x14ac:dyDescent="0.35">
      <c r="FW27763" s="128"/>
      <c r="FX27763" s="128"/>
      <c r="FY27763" s="129"/>
      <c r="GA27763" s="128"/>
    </row>
    <row r="27764" spans="179:183" x14ac:dyDescent="0.35">
      <c r="FW27764" s="128"/>
      <c r="FX27764" s="128"/>
      <c r="FY27764" s="129"/>
      <c r="GA27764" s="128"/>
    </row>
    <row r="27765" spans="179:183" x14ac:dyDescent="0.35">
      <c r="FW27765" s="128"/>
      <c r="FX27765" s="128"/>
      <c r="FY27765" s="129"/>
      <c r="GA27765" s="128"/>
    </row>
    <row r="27766" spans="179:183" x14ac:dyDescent="0.35">
      <c r="FW27766" s="128"/>
      <c r="FX27766" s="128"/>
      <c r="FY27766" s="129"/>
      <c r="GA27766" s="128"/>
    </row>
    <row r="27767" spans="179:183" x14ac:dyDescent="0.35">
      <c r="FW27767" s="128"/>
      <c r="FX27767" s="128"/>
      <c r="FY27767" s="129"/>
      <c r="GA27767" s="128"/>
    </row>
    <row r="27768" spans="179:183" x14ac:dyDescent="0.35">
      <c r="FW27768" s="128"/>
      <c r="FX27768" s="128"/>
      <c r="FY27768" s="129"/>
      <c r="GA27768" s="128"/>
    </row>
    <row r="27769" spans="179:183" x14ac:dyDescent="0.35">
      <c r="FW27769" s="128"/>
      <c r="FX27769" s="128"/>
      <c r="FY27769" s="129"/>
      <c r="GA27769" s="128"/>
    </row>
    <row r="27770" spans="179:183" x14ac:dyDescent="0.35">
      <c r="FW27770" s="128"/>
      <c r="FX27770" s="128"/>
      <c r="FY27770" s="129"/>
      <c r="GA27770" s="128"/>
    </row>
    <row r="27771" spans="179:183" x14ac:dyDescent="0.35">
      <c r="FW27771" s="128"/>
      <c r="FX27771" s="128"/>
      <c r="FY27771" s="129"/>
      <c r="GA27771" s="128"/>
    </row>
    <row r="27772" spans="179:183" x14ac:dyDescent="0.35">
      <c r="FW27772" s="128"/>
      <c r="FX27772" s="128"/>
      <c r="FY27772" s="129"/>
      <c r="GA27772" s="128"/>
    </row>
    <row r="27773" spans="179:183" x14ac:dyDescent="0.35">
      <c r="FW27773" s="128"/>
      <c r="FX27773" s="128"/>
      <c r="FY27773" s="129"/>
      <c r="GA27773" s="128"/>
    </row>
    <row r="27774" spans="179:183" x14ac:dyDescent="0.35">
      <c r="FW27774" s="128"/>
      <c r="FX27774" s="128"/>
      <c r="FY27774" s="129"/>
      <c r="GA27774" s="128"/>
    </row>
    <row r="27775" spans="179:183" x14ac:dyDescent="0.35">
      <c r="FW27775" s="128"/>
      <c r="FX27775" s="128"/>
      <c r="FY27775" s="129"/>
      <c r="GA27775" s="128"/>
    </row>
    <row r="27776" spans="179:183" x14ac:dyDescent="0.35">
      <c r="FW27776" s="128"/>
      <c r="FX27776" s="128"/>
      <c r="FY27776" s="129"/>
      <c r="GA27776" s="128"/>
    </row>
    <row r="27777" spans="179:183" x14ac:dyDescent="0.35">
      <c r="FW27777" s="128"/>
      <c r="FX27777" s="128"/>
      <c r="FY27777" s="129"/>
      <c r="GA27777" s="128"/>
    </row>
    <row r="27778" spans="179:183" x14ac:dyDescent="0.35">
      <c r="FW27778" s="128"/>
      <c r="FX27778" s="128"/>
      <c r="FY27778" s="129"/>
      <c r="GA27778" s="128"/>
    </row>
    <row r="27779" spans="179:183" x14ac:dyDescent="0.35">
      <c r="FW27779" s="128"/>
      <c r="FX27779" s="128"/>
      <c r="FY27779" s="129"/>
      <c r="GA27779" s="128"/>
    </row>
    <row r="27780" spans="179:183" x14ac:dyDescent="0.35">
      <c r="FW27780" s="128"/>
      <c r="FX27780" s="128"/>
      <c r="FY27780" s="129"/>
      <c r="GA27780" s="128"/>
    </row>
    <row r="27781" spans="179:183" x14ac:dyDescent="0.35">
      <c r="FW27781" s="128"/>
      <c r="FX27781" s="128"/>
      <c r="FY27781" s="129"/>
      <c r="GA27781" s="128"/>
    </row>
    <row r="27782" spans="179:183" x14ac:dyDescent="0.35">
      <c r="FW27782" s="128"/>
      <c r="FX27782" s="128"/>
      <c r="FY27782" s="129"/>
      <c r="GA27782" s="128"/>
    </row>
    <row r="27783" spans="179:183" x14ac:dyDescent="0.35">
      <c r="FW27783" s="128"/>
      <c r="FX27783" s="128"/>
      <c r="FY27783" s="129"/>
      <c r="GA27783" s="128"/>
    </row>
    <row r="27784" spans="179:183" x14ac:dyDescent="0.35">
      <c r="FW27784" s="128"/>
      <c r="FX27784" s="128"/>
      <c r="FY27784" s="129"/>
      <c r="GA27784" s="128"/>
    </row>
    <row r="27785" spans="179:183" x14ac:dyDescent="0.35">
      <c r="FW27785" s="128"/>
      <c r="FX27785" s="128"/>
      <c r="FY27785" s="129"/>
      <c r="GA27785" s="128"/>
    </row>
    <row r="27786" spans="179:183" x14ac:dyDescent="0.35">
      <c r="FW27786" s="128"/>
      <c r="FX27786" s="128"/>
      <c r="FY27786" s="129"/>
      <c r="GA27786" s="128"/>
    </row>
    <row r="27787" spans="179:183" x14ac:dyDescent="0.35">
      <c r="FW27787" s="128"/>
      <c r="FX27787" s="128"/>
      <c r="FY27787" s="129"/>
      <c r="GA27787" s="128"/>
    </row>
    <row r="27788" spans="179:183" x14ac:dyDescent="0.35">
      <c r="FW27788" s="128"/>
      <c r="FX27788" s="128"/>
      <c r="FY27788" s="129"/>
      <c r="GA27788" s="128"/>
    </row>
    <row r="27789" spans="179:183" x14ac:dyDescent="0.35">
      <c r="FW27789" s="128"/>
      <c r="FX27789" s="128"/>
      <c r="FY27789" s="129"/>
      <c r="GA27789" s="128"/>
    </row>
    <row r="27790" spans="179:183" x14ac:dyDescent="0.35">
      <c r="FW27790" s="128"/>
      <c r="FX27790" s="128"/>
      <c r="FY27790" s="129"/>
      <c r="GA27790" s="128"/>
    </row>
    <row r="27791" spans="179:183" x14ac:dyDescent="0.35">
      <c r="FW27791" s="128"/>
      <c r="FX27791" s="128"/>
      <c r="FY27791" s="129"/>
      <c r="GA27791" s="128"/>
    </row>
    <row r="27792" spans="179:183" x14ac:dyDescent="0.35">
      <c r="FW27792" s="128"/>
      <c r="FX27792" s="128"/>
      <c r="FY27792" s="129"/>
      <c r="GA27792" s="128"/>
    </row>
    <row r="27793" spans="179:183" x14ac:dyDescent="0.35">
      <c r="FW27793" s="128"/>
      <c r="FX27793" s="128"/>
      <c r="FY27793" s="129"/>
      <c r="GA27793" s="128"/>
    </row>
    <row r="27794" spans="179:183" x14ac:dyDescent="0.35">
      <c r="FW27794" s="128"/>
      <c r="FX27794" s="128"/>
      <c r="FY27794" s="129"/>
      <c r="GA27794" s="128"/>
    </row>
    <row r="27795" spans="179:183" x14ac:dyDescent="0.35">
      <c r="FW27795" s="128"/>
      <c r="FX27795" s="128"/>
      <c r="FY27795" s="129"/>
      <c r="GA27795" s="128"/>
    </row>
    <row r="27796" spans="179:183" x14ac:dyDescent="0.35">
      <c r="FW27796" s="128"/>
      <c r="FX27796" s="128"/>
      <c r="FY27796" s="129"/>
      <c r="GA27796" s="128"/>
    </row>
    <row r="27797" spans="179:183" x14ac:dyDescent="0.35">
      <c r="FW27797" s="128"/>
      <c r="FX27797" s="128"/>
      <c r="FY27797" s="129"/>
      <c r="GA27797" s="128"/>
    </row>
    <row r="27798" spans="179:183" x14ac:dyDescent="0.35">
      <c r="FW27798" s="128"/>
      <c r="FX27798" s="128"/>
      <c r="FY27798" s="129"/>
      <c r="GA27798" s="128"/>
    </row>
    <row r="27799" spans="179:183" x14ac:dyDescent="0.35">
      <c r="FW27799" s="128"/>
      <c r="FX27799" s="128"/>
      <c r="FY27799" s="129"/>
      <c r="GA27799" s="128"/>
    </row>
    <row r="27800" spans="179:183" x14ac:dyDescent="0.35">
      <c r="FW27800" s="128"/>
      <c r="FX27800" s="128"/>
      <c r="FY27800" s="129"/>
      <c r="GA27800" s="128"/>
    </row>
    <row r="27801" spans="179:183" x14ac:dyDescent="0.35">
      <c r="FW27801" s="128"/>
      <c r="FX27801" s="128"/>
      <c r="FY27801" s="129"/>
      <c r="GA27801" s="128"/>
    </row>
    <row r="27802" spans="179:183" x14ac:dyDescent="0.35">
      <c r="FW27802" s="128"/>
      <c r="FX27802" s="128"/>
      <c r="FY27802" s="129"/>
      <c r="GA27802" s="128"/>
    </row>
    <row r="27803" spans="179:183" x14ac:dyDescent="0.35">
      <c r="FW27803" s="128"/>
      <c r="FX27803" s="128"/>
      <c r="FY27803" s="129"/>
      <c r="GA27803" s="128"/>
    </row>
    <row r="27804" spans="179:183" x14ac:dyDescent="0.35">
      <c r="FW27804" s="128"/>
      <c r="FX27804" s="128"/>
      <c r="FY27804" s="129"/>
      <c r="GA27804" s="128"/>
    </row>
    <row r="27805" spans="179:183" x14ac:dyDescent="0.35">
      <c r="FW27805" s="128"/>
      <c r="FX27805" s="128"/>
      <c r="FY27805" s="129"/>
      <c r="GA27805" s="128"/>
    </row>
    <row r="27806" spans="179:183" x14ac:dyDescent="0.35">
      <c r="FW27806" s="128"/>
      <c r="FX27806" s="128"/>
      <c r="FY27806" s="129"/>
      <c r="GA27806" s="128"/>
    </row>
    <row r="27807" spans="179:183" x14ac:dyDescent="0.35">
      <c r="FW27807" s="128"/>
      <c r="FX27807" s="128"/>
      <c r="FY27807" s="129"/>
      <c r="GA27807" s="128"/>
    </row>
    <row r="27808" spans="179:183" x14ac:dyDescent="0.35">
      <c r="FW27808" s="128"/>
      <c r="FX27808" s="128"/>
      <c r="FY27808" s="129"/>
      <c r="GA27808" s="128"/>
    </row>
    <row r="27809" spans="179:183" x14ac:dyDescent="0.35">
      <c r="FW27809" s="128"/>
      <c r="FX27809" s="128"/>
      <c r="FY27809" s="129"/>
      <c r="GA27809" s="128"/>
    </row>
    <row r="27810" spans="179:183" x14ac:dyDescent="0.35">
      <c r="FW27810" s="128"/>
      <c r="FX27810" s="128"/>
      <c r="FY27810" s="129"/>
      <c r="GA27810" s="128"/>
    </row>
    <row r="27811" spans="179:183" x14ac:dyDescent="0.35">
      <c r="FW27811" s="128"/>
      <c r="FX27811" s="128"/>
      <c r="FY27811" s="129"/>
      <c r="GA27811" s="128"/>
    </row>
    <row r="27812" spans="179:183" x14ac:dyDescent="0.35">
      <c r="FW27812" s="128"/>
      <c r="FX27812" s="128"/>
      <c r="FY27812" s="129"/>
      <c r="GA27812" s="128"/>
    </row>
    <row r="27813" spans="179:183" x14ac:dyDescent="0.35">
      <c r="FW27813" s="128"/>
      <c r="FX27813" s="128"/>
      <c r="FY27813" s="129"/>
      <c r="GA27813" s="128"/>
    </row>
    <row r="27814" spans="179:183" x14ac:dyDescent="0.35">
      <c r="FW27814" s="128"/>
      <c r="FX27814" s="128"/>
      <c r="FY27814" s="129"/>
      <c r="GA27814" s="128"/>
    </row>
    <row r="27815" spans="179:183" x14ac:dyDescent="0.35">
      <c r="FW27815" s="128"/>
      <c r="FX27815" s="128"/>
      <c r="FY27815" s="129"/>
      <c r="GA27815" s="128"/>
    </row>
    <row r="27816" spans="179:183" x14ac:dyDescent="0.35">
      <c r="FW27816" s="128"/>
      <c r="FX27816" s="128"/>
      <c r="FY27816" s="129"/>
      <c r="GA27816" s="128"/>
    </row>
    <row r="27817" spans="179:183" x14ac:dyDescent="0.35">
      <c r="FW27817" s="128"/>
      <c r="FX27817" s="128"/>
      <c r="FY27817" s="129"/>
      <c r="GA27817" s="128"/>
    </row>
    <row r="27818" spans="179:183" x14ac:dyDescent="0.35">
      <c r="FW27818" s="128"/>
      <c r="FX27818" s="128"/>
      <c r="FY27818" s="129"/>
      <c r="GA27818" s="128"/>
    </row>
    <row r="27819" spans="179:183" x14ac:dyDescent="0.35">
      <c r="FW27819" s="128"/>
      <c r="FX27819" s="128"/>
      <c r="FY27819" s="129"/>
      <c r="GA27819" s="128"/>
    </row>
    <row r="27820" spans="179:183" x14ac:dyDescent="0.35">
      <c r="FW27820" s="128"/>
      <c r="FX27820" s="128"/>
      <c r="FY27820" s="129"/>
      <c r="GA27820" s="128"/>
    </row>
    <row r="27821" spans="179:183" x14ac:dyDescent="0.35">
      <c r="FW27821" s="128"/>
      <c r="FX27821" s="128"/>
      <c r="FY27821" s="129"/>
      <c r="GA27821" s="128"/>
    </row>
    <row r="27822" spans="179:183" x14ac:dyDescent="0.35">
      <c r="FW27822" s="128"/>
      <c r="FX27822" s="128"/>
      <c r="FY27822" s="129"/>
      <c r="GA27822" s="128"/>
    </row>
    <row r="27823" spans="179:183" x14ac:dyDescent="0.35">
      <c r="FW27823" s="128"/>
      <c r="FX27823" s="128"/>
      <c r="FY27823" s="129"/>
      <c r="GA27823" s="128"/>
    </row>
    <row r="27824" spans="179:183" x14ac:dyDescent="0.35">
      <c r="FW27824" s="128"/>
      <c r="FX27824" s="128"/>
      <c r="FY27824" s="129"/>
      <c r="GA27824" s="128"/>
    </row>
    <row r="27825" spans="179:183" x14ac:dyDescent="0.35">
      <c r="FW27825" s="128"/>
      <c r="FX27825" s="128"/>
      <c r="FY27825" s="129"/>
      <c r="GA27825" s="128"/>
    </row>
    <row r="27826" spans="179:183" x14ac:dyDescent="0.35">
      <c r="FW27826" s="128"/>
      <c r="FX27826" s="128"/>
      <c r="FY27826" s="129"/>
      <c r="GA27826" s="128"/>
    </row>
    <row r="27827" spans="179:183" x14ac:dyDescent="0.35">
      <c r="FW27827" s="128"/>
      <c r="FX27827" s="128"/>
      <c r="FY27827" s="129"/>
      <c r="GA27827" s="128"/>
    </row>
    <row r="27828" spans="179:183" x14ac:dyDescent="0.35">
      <c r="FW27828" s="128"/>
      <c r="FX27828" s="128"/>
      <c r="FY27828" s="129"/>
      <c r="GA27828" s="128"/>
    </row>
    <row r="27829" spans="179:183" x14ac:dyDescent="0.35">
      <c r="FW27829" s="128"/>
      <c r="FX27829" s="128"/>
      <c r="FY27829" s="129"/>
      <c r="GA27829" s="128"/>
    </row>
    <row r="27830" spans="179:183" x14ac:dyDescent="0.35">
      <c r="FW27830" s="128"/>
      <c r="FX27830" s="128"/>
      <c r="FY27830" s="129"/>
      <c r="GA27830" s="128"/>
    </row>
    <row r="27831" spans="179:183" x14ac:dyDescent="0.35">
      <c r="FW27831" s="128"/>
      <c r="FX27831" s="128"/>
      <c r="FY27831" s="129"/>
      <c r="GA27831" s="128"/>
    </row>
    <row r="27832" spans="179:183" x14ac:dyDescent="0.35">
      <c r="FW27832" s="128"/>
      <c r="FX27832" s="128"/>
      <c r="FY27832" s="129"/>
      <c r="GA27832" s="128"/>
    </row>
    <row r="27833" spans="179:183" x14ac:dyDescent="0.35">
      <c r="FW27833" s="128"/>
      <c r="FX27833" s="128"/>
      <c r="FY27833" s="129"/>
      <c r="GA27833" s="128"/>
    </row>
    <row r="27834" spans="179:183" x14ac:dyDescent="0.35">
      <c r="FW27834" s="128"/>
      <c r="FX27834" s="128"/>
      <c r="FY27834" s="129"/>
      <c r="GA27834" s="128"/>
    </row>
    <row r="27835" spans="179:183" x14ac:dyDescent="0.35">
      <c r="FW27835" s="128"/>
      <c r="FX27835" s="128"/>
      <c r="FY27835" s="129"/>
      <c r="GA27835" s="128"/>
    </row>
    <row r="27836" spans="179:183" x14ac:dyDescent="0.35">
      <c r="FW27836" s="128"/>
      <c r="FX27836" s="128"/>
      <c r="FY27836" s="129"/>
      <c r="GA27836" s="128"/>
    </row>
    <row r="27837" spans="179:183" x14ac:dyDescent="0.35">
      <c r="FW27837" s="128"/>
      <c r="FX27837" s="128"/>
      <c r="FY27837" s="129"/>
      <c r="GA27837" s="128"/>
    </row>
    <row r="27838" spans="179:183" x14ac:dyDescent="0.35">
      <c r="FW27838" s="128"/>
      <c r="FX27838" s="128"/>
      <c r="FY27838" s="129"/>
      <c r="GA27838" s="128"/>
    </row>
    <row r="27839" spans="179:183" x14ac:dyDescent="0.35">
      <c r="FW27839" s="128"/>
      <c r="FX27839" s="128"/>
      <c r="FY27839" s="129"/>
      <c r="GA27839" s="128"/>
    </row>
    <row r="27840" spans="179:183" x14ac:dyDescent="0.35">
      <c r="FW27840" s="128"/>
      <c r="FX27840" s="128"/>
      <c r="FY27840" s="129"/>
      <c r="GA27840" s="128"/>
    </row>
    <row r="27841" spans="179:183" x14ac:dyDescent="0.35">
      <c r="FW27841" s="128"/>
      <c r="FX27841" s="128"/>
      <c r="FY27841" s="129"/>
      <c r="GA27841" s="128"/>
    </row>
    <row r="27842" spans="179:183" x14ac:dyDescent="0.35">
      <c r="FW27842" s="128"/>
      <c r="FX27842" s="128"/>
      <c r="FY27842" s="129"/>
      <c r="GA27842" s="128"/>
    </row>
    <row r="27843" spans="179:183" x14ac:dyDescent="0.35">
      <c r="FW27843" s="128"/>
      <c r="FX27843" s="128"/>
      <c r="FY27843" s="129"/>
      <c r="GA27843" s="128"/>
    </row>
    <row r="27844" spans="179:183" x14ac:dyDescent="0.35">
      <c r="FW27844" s="128"/>
      <c r="FX27844" s="128"/>
      <c r="FY27844" s="129"/>
      <c r="GA27844" s="128"/>
    </row>
    <row r="27845" spans="179:183" x14ac:dyDescent="0.35">
      <c r="FW27845" s="128"/>
      <c r="FX27845" s="128"/>
      <c r="FY27845" s="129"/>
      <c r="GA27845" s="128"/>
    </row>
    <row r="27846" spans="179:183" x14ac:dyDescent="0.35">
      <c r="FW27846" s="128"/>
      <c r="FX27846" s="128"/>
      <c r="FY27846" s="129"/>
      <c r="GA27846" s="128"/>
    </row>
    <row r="27847" spans="179:183" x14ac:dyDescent="0.35">
      <c r="FW27847" s="128"/>
      <c r="FX27847" s="128"/>
      <c r="FY27847" s="129"/>
      <c r="GA27847" s="128"/>
    </row>
    <row r="27848" spans="179:183" x14ac:dyDescent="0.35">
      <c r="FW27848" s="128"/>
      <c r="FX27848" s="128"/>
      <c r="FY27848" s="129"/>
      <c r="GA27848" s="128"/>
    </row>
    <row r="27849" spans="179:183" x14ac:dyDescent="0.35">
      <c r="FW27849" s="128"/>
      <c r="FX27849" s="128"/>
      <c r="FY27849" s="129"/>
      <c r="GA27849" s="128"/>
    </row>
    <row r="27850" spans="179:183" x14ac:dyDescent="0.35">
      <c r="FW27850" s="128"/>
      <c r="FX27850" s="128"/>
      <c r="FY27850" s="129"/>
      <c r="GA27850" s="128"/>
    </row>
    <row r="27851" spans="179:183" x14ac:dyDescent="0.35">
      <c r="FW27851" s="128"/>
      <c r="FX27851" s="128"/>
      <c r="FY27851" s="129"/>
      <c r="GA27851" s="128"/>
    </row>
    <row r="27852" spans="179:183" x14ac:dyDescent="0.35">
      <c r="FW27852" s="128"/>
      <c r="FX27852" s="128"/>
      <c r="FY27852" s="129"/>
      <c r="GA27852" s="128"/>
    </row>
    <row r="27853" spans="179:183" x14ac:dyDescent="0.35">
      <c r="FW27853" s="128"/>
      <c r="FX27853" s="128"/>
      <c r="FY27853" s="129"/>
      <c r="GA27853" s="128"/>
    </row>
    <row r="27854" spans="179:183" x14ac:dyDescent="0.35">
      <c r="FW27854" s="128"/>
      <c r="FX27854" s="128"/>
      <c r="FY27854" s="129"/>
      <c r="GA27854" s="128"/>
    </row>
    <row r="27855" spans="179:183" x14ac:dyDescent="0.35">
      <c r="FW27855" s="128"/>
      <c r="FX27855" s="128"/>
      <c r="FY27855" s="129"/>
      <c r="GA27855" s="128"/>
    </row>
    <row r="27856" spans="179:183" x14ac:dyDescent="0.35">
      <c r="FW27856" s="128"/>
      <c r="FX27856" s="128"/>
      <c r="FY27856" s="129"/>
      <c r="GA27856" s="128"/>
    </row>
    <row r="27857" spans="179:183" x14ac:dyDescent="0.35">
      <c r="FW27857" s="128"/>
      <c r="FX27857" s="128"/>
      <c r="FY27857" s="129"/>
      <c r="GA27857" s="128"/>
    </row>
    <row r="27858" spans="179:183" x14ac:dyDescent="0.35">
      <c r="FW27858" s="128"/>
      <c r="FX27858" s="128"/>
      <c r="FY27858" s="129"/>
      <c r="GA27858" s="128"/>
    </row>
    <row r="27859" spans="179:183" x14ac:dyDescent="0.35">
      <c r="FW27859" s="128"/>
      <c r="FX27859" s="128"/>
      <c r="FY27859" s="129"/>
      <c r="GA27859" s="128"/>
    </row>
    <row r="27860" spans="179:183" x14ac:dyDescent="0.35">
      <c r="FW27860" s="128"/>
      <c r="FX27860" s="128"/>
      <c r="FY27860" s="129"/>
      <c r="GA27860" s="128"/>
    </row>
    <row r="27861" spans="179:183" x14ac:dyDescent="0.35">
      <c r="FW27861" s="128"/>
      <c r="FX27861" s="128"/>
      <c r="FY27861" s="129"/>
      <c r="GA27861" s="128"/>
    </row>
    <row r="27862" spans="179:183" x14ac:dyDescent="0.35">
      <c r="FW27862" s="128"/>
      <c r="FX27862" s="128"/>
      <c r="FY27862" s="129"/>
      <c r="GA27862" s="128"/>
    </row>
    <row r="27863" spans="179:183" x14ac:dyDescent="0.35">
      <c r="FW27863" s="128"/>
      <c r="FX27863" s="128"/>
      <c r="FY27863" s="129"/>
      <c r="GA27863" s="128"/>
    </row>
    <row r="27864" spans="179:183" x14ac:dyDescent="0.35">
      <c r="FW27864" s="128"/>
      <c r="FX27864" s="128"/>
      <c r="FY27864" s="129"/>
      <c r="GA27864" s="128"/>
    </row>
    <row r="27865" spans="179:183" x14ac:dyDescent="0.35">
      <c r="FW27865" s="128"/>
      <c r="FX27865" s="128"/>
      <c r="FY27865" s="129"/>
      <c r="GA27865" s="128"/>
    </row>
    <row r="27866" spans="179:183" x14ac:dyDescent="0.35">
      <c r="FW27866" s="128"/>
      <c r="FX27866" s="128"/>
      <c r="FY27866" s="129"/>
      <c r="GA27866" s="128"/>
    </row>
    <row r="27867" spans="179:183" x14ac:dyDescent="0.35">
      <c r="FW27867" s="128"/>
      <c r="FX27867" s="128"/>
      <c r="FY27867" s="129"/>
      <c r="GA27867" s="128"/>
    </row>
    <row r="27868" spans="179:183" x14ac:dyDescent="0.35">
      <c r="FW27868" s="128"/>
      <c r="FX27868" s="128"/>
      <c r="FY27868" s="129"/>
      <c r="GA27868" s="128"/>
    </row>
    <row r="27869" spans="179:183" x14ac:dyDescent="0.35">
      <c r="FW27869" s="128"/>
      <c r="FX27869" s="128"/>
      <c r="FY27869" s="129"/>
      <c r="GA27869" s="128"/>
    </row>
    <row r="27870" spans="179:183" x14ac:dyDescent="0.35">
      <c r="FW27870" s="128"/>
      <c r="FX27870" s="128"/>
      <c r="FY27870" s="129"/>
      <c r="GA27870" s="128"/>
    </row>
    <row r="27871" spans="179:183" x14ac:dyDescent="0.35">
      <c r="FW27871" s="128"/>
      <c r="FX27871" s="128"/>
      <c r="FY27871" s="129"/>
      <c r="GA27871" s="128"/>
    </row>
    <row r="27872" spans="179:183" x14ac:dyDescent="0.35">
      <c r="FW27872" s="128"/>
      <c r="FX27872" s="128"/>
      <c r="FY27872" s="129"/>
      <c r="GA27872" s="128"/>
    </row>
    <row r="27873" spans="179:183" x14ac:dyDescent="0.35">
      <c r="FW27873" s="128"/>
      <c r="FX27873" s="128"/>
      <c r="FY27873" s="129"/>
      <c r="GA27873" s="128"/>
    </row>
    <row r="27874" spans="179:183" x14ac:dyDescent="0.35">
      <c r="FW27874" s="128"/>
      <c r="FX27874" s="128"/>
      <c r="FY27874" s="129"/>
      <c r="GA27874" s="128"/>
    </row>
    <row r="27875" spans="179:183" x14ac:dyDescent="0.35">
      <c r="FW27875" s="128"/>
      <c r="FX27875" s="128"/>
      <c r="FY27875" s="129"/>
      <c r="GA27875" s="128"/>
    </row>
    <row r="27876" spans="179:183" x14ac:dyDescent="0.35">
      <c r="FW27876" s="128"/>
      <c r="FX27876" s="128"/>
      <c r="FY27876" s="129"/>
      <c r="GA27876" s="128"/>
    </row>
    <row r="27877" spans="179:183" x14ac:dyDescent="0.35">
      <c r="FW27877" s="128"/>
      <c r="FX27877" s="128"/>
      <c r="FY27877" s="129"/>
      <c r="GA27877" s="128"/>
    </row>
    <row r="27878" spans="179:183" x14ac:dyDescent="0.35">
      <c r="FW27878" s="128"/>
      <c r="FX27878" s="128"/>
      <c r="FY27878" s="129"/>
      <c r="GA27878" s="128"/>
    </row>
    <row r="27879" spans="179:183" x14ac:dyDescent="0.35">
      <c r="FW27879" s="128"/>
      <c r="FX27879" s="128"/>
      <c r="FY27879" s="129"/>
      <c r="GA27879" s="128"/>
    </row>
    <row r="27880" spans="179:183" x14ac:dyDescent="0.35">
      <c r="FW27880" s="128"/>
      <c r="FX27880" s="128"/>
      <c r="FY27880" s="129"/>
      <c r="GA27880" s="128"/>
    </row>
    <row r="27881" spans="179:183" x14ac:dyDescent="0.35">
      <c r="FW27881" s="128"/>
      <c r="FX27881" s="128"/>
      <c r="FY27881" s="129"/>
      <c r="GA27881" s="128"/>
    </row>
    <row r="27882" spans="179:183" x14ac:dyDescent="0.35">
      <c r="FW27882" s="128"/>
      <c r="FX27882" s="128"/>
      <c r="FY27882" s="129"/>
      <c r="GA27882" s="128"/>
    </row>
    <row r="27883" spans="179:183" x14ac:dyDescent="0.35">
      <c r="FW27883" s="128"/>
      <c r="FX27883" s="128"/>
      <c r="FY27883" s="129"/>
      <c r="GA27883" s="128"/>
    </row>
    <row r="27884" spans="179:183" x14ac:dyDescent="0.35">
      <c r="FW27884" s="128"/>
      <c r="FX27884" s="128"/>
      <c r="FY27884" s="129"/>
      <c r="GA27884" s="128"/>
    </row>
    <row r="27885" spans="179:183" x14ac:dyDescent="0.35">
      <c r="FW27885" s="128"/>
      <c r="FX27885" s="128"/>
      <c r="FY27885" s="129"/>
      <c r="GA27885" s="128"/>
    </row>
    <row r="27886" spans="179:183" x14ac:dyDescent="0.35">
      <c r="FW27886" s="128"/>
      <c r="FX27886" s="128"/>
      <c r="FY27886" s="129"/>
      <c r="GA27886" s="128"/>
    </row>
    <row r="27887" spans="179:183" x14ac:dyDescent="0.35">
      <c r="FW27887" s="128"/>
      <c r="FX27887" s="128"/>
      <c r="FY27887" s="129"/>
      <c r="GA27887" s="128"/>
    </row>
    <row r="27888" spans="179:183" x14ac:dyDescent="0.35">
      <c r="FW27888" s="128"/>
      <c r="FX27888" s="128"/>
      <c r="FY27888" s="129"/>
      <c r="GA27888" s="128"/>
    </row>
    <row r="27889" spans="179:183" x14ac:dyDescent="0.35">
      <c r="FW27889" s="128"/>
      <c r="FX27889" s="128"/>
      <c r="FY27889" s="129"/>
      <c r="GA27889" s="128"/>
    </row>
    <row r="27890" spans="179:183" x14ac:dyDescent="0.35">
      <c r="FW27890" s="128"/>
      <c r="FX27890" s="128"/>
      <c r="FY27890" s="129"/>
      <c r="GA27890" s="128"/>
    </row>
    <row r="27891" spans="179:183" x14ac:dyDescent="0.35">
      <c r="FW27891" s="128"/>
      <c r="FX27891" s="128"/>
      <c r="FY27891" s="129"/>
      <c r="GA27891" s="128"/>
    </row>
    <row r="27892" spans="179:183" x14ac:dyDescent="0.35">
      <c r="FW27892" s="128"/>
      <c r="FX27892" s="128"/>
      <c r="FY27892" s="129"/>
      <c r="GA27892" s="128"/>
    </row>
    <row r="27893" spans="179:183" x14ac:dyDescent="0.35">
      <c r="FW27893" s="128"/>
      <c r="FX27893" s="128"/>
      <c r="FY27893" s="129"/>
      <c r="GA27893" s="128"/>
    </row>
    <row r="27894" spans="179:183" x14ac:dyDescent="0.35">
      <c r="FW27894" s="128"/>
      <c r="FX27894" s="128"/>
      <c r="FY27894" s="129"/>
      <c r="GA27894" s="128"/>
    </row>
    <row r="27895" spans="179:183" x14ac:dyDescent="0.35">
      <c r="FW27895" s="128"/>
      <c r="FX27895" s="128"/>
      <c r="FY27895" s="129"/>
      <c r="GA27895" s="128"/>
    </row>
    <row r="27896" spans="179:183" x14ac:dyDescent="0.35">
      <c r="FW27896" s="128"/>
      <c r="FX27896" s="128"/>
      <c r="FY27896" s="129"/>
      <c r="GA27896" s="128"/>
    </row>
    <row r="27897" spans="179:183" x14ac:dyDescent="0.35">
      <c r="FW27897" s="128"/>
      <c r="FX27897" s="128"/>
      <c r="FY27897" s="129"/>
      <c r="GA27897" s="128"/>
    </row>
    <row r="27898" spans="179:183" x14ac:dyDescent="0.35">
      <c r="FW27898" s="128"/>
      <c r="FX27898" s="128"/>
      <c r="FY27898" s="129"/>
      <c r="GA27898" s="128"/>
    </row>
    <row r="27899" spans="179:183" x14ac:dyDescent="0.35">
      <c r="FW27899" s="128"/>
      <c r="FX27899" s="128"/>
      <c r="FY27899" s="129"/>
      <c r="GA27899" s="128"/>
    </row>
    <row r="27900" spans="179:183" x14ac:dyDescent="0.35">
      <c r="FW27900" s="128"/>
      <c r="FX27900" s="128"/>
      <c r="FY27900" s="129"/>
      <c r="GA27900" s="128"/>
    </row>
    <row r="27901" spans="179:183" x14ac:dyDescent="0.35">
      <c r="FW27901" s="128"/>
      <c r="FX27901" s="128"/>
      <c r="FY27901" s="129"/>
      <c r="GA27901" s="128"/>
    </row>
    <row r="27902" spans="179:183" x14ac:dyDescent="0.35">
      <c r="FW27902" s="128"/>
      <c r="FX27902" s="128"/>
      <c r="FY27902" s="129"/>
      <c r="GA27902" s="128"/>
    </row>
    <row r="27903" spans="179:183" x14ac:dyDescent="0.35">
      <c r="FW27903" s="128"/>
      <c r="FX27903" s="128"/>
      <c r="FY27903" s="129"/>
      <c r="GA27903" s="128"/>
    </row>
    <row r="27904" spans="179:183" x14ac:dyDescent="0.35">
      <c r="FW27904" s="128"/>
      <c r="FX27904" s="128"/>
      <c r="FY27904" s="129"/>
      <c r="GA27904" s="128"/>
    </row>
    <row r="27905" spans="179:183" x14ac:dyDescent="0.35">
      <c r="FW27905" s="128"/>
      <c r="FX27905" s="128"/>
      <c r="FY27905" s="129"/>
      <c r="GA27905" s="128"/>
    </row>
    <row r="27906" spans="179:183" x14ac:dyDescent="0.35">
      <c r="FW27906" s="128"/>
      <c r="FX27906" s="128"/>
      <c r="FY27906" s="129"/>
      <c r="GA27906" s="128"/>
    </row>
    <row r="27907" spans="179:183" x14ac:dyDescent="0.35">
      <c r="FW27907" s="128"/>
      <c r="FX27907" s="128"/>
      <c r="FY27907" s="129"/>
      <c r="GA27907" s="128"/>
    </row>
    <row r="27908" spans="179:183" x14ac:dyDescent="0.35">
      <c r="FW27908" s="128"/>
      <c r="FX27908" s="128"/>
      <c r="FY27908" s="129"/>
      <c r="GA27908" s="128"/>
    </row>
    <row r="27909" spans="179:183" x14ac:dyDescent="0.35">
      <c r="FW27909" s="128"/>
      <c r="FX27909" s="128"/>
      <c r="FY27909" s="129"/>
      <c r="GA27909" s="128"/>
    </row>
    <row r="27910" spans="179:183" x14ac:dyDescent="0.35">
      <c r="FW27910" s="128"/>
      <c r="FX27910" s="128"/>
      <c r="FY27910" s="129"/>
      <c r="GA27910" s="128"/>
    </row>
    <row r="27911" spans="179:183" x14ac:dyDescent="0.35">
      <c r="FW27911" s="128"/>
      <c r="FX27911" s="128"/>
      <c r="FY27911" s="129"/>
      <c r="GA27911" s="128"/>
    </row>
    <row r="27912" spans="179:183" x14ac:dyDescent="0.35">
      <c r="FW27912" s="128"/>
      <c r="FX27912" s="128"/>
      <c r="FY27912" s="129"/>
      <c r="GA27912" s="128"/>
    </row>
    <row r="27913" spans="179:183" x14ac:dyDescent="0.35">
      <c r="FW27913" s="128"/>
      <c r="FX27913" s="128"/>
      <c r="FY27913" s="129"/>
      <c r="GA27913" s="128"/>
    </row>
    <row r="27914" spans="179:183" x14ac:dyDescent="0.35">
      <c r="FW27914" s="128"/>
      <c r="FX27914" s="128"/>
      <c r="FY27914" s="129"/>
      <c r="GA27914" s="128"/>
    </row>
    <row r="27915" spans="179:183" x14ac:dyDescent="0.35">
      <c r="FW27915" s="128"/>
      <c r="FX27915" s="128"/>
      <c r="FY27915" s="129"/>
      <c r="GA27915" s="128"/>
    </row>
    <row r="27916" spans="179:183" x14ac:dyDescent="0.35">
      <c r="FW27916" s="128"/>
      <c r="FX27916" s="128"/>
      <c r="FY27916" s="129"/>
      <c r="GA27916" s="128"/>
    </row>
    <row r="27917" spans="179:183" x14ac:dyDescent="0.35">
      <c r="FW27917" s="128"/>
      <c r="FX27917" s="128"/>
      <c r="FY27917" s="129"/>
      <c r="GA27917" s="128"/>
    </row>
    <row r="27918" spans="179:183" x14ac:dyDescent="0.35">
      <c r="FW27918" s="128"/>
      <c r="FX27918" s="128"/>
      <c r="FY27918" s="129"/>
      <c r="GA27918" s="128"/>
    </row>
    <row r="27919" spans="179:183" x14ac:dyDescent="0.35">
      <c r="FW27919" s="128"/>
      <c r="FX27919" s="128"/>
      <c r="FY27919" s="129"/>
      <c r="GA27919" s="128"/>
    </row>
    <row r="27920" spans="179:183" x14ac:dyDescent="0.35">
      <c r="FW27920" s="128"/>
      <c r="FX27920" s="128"/>
      <c r="FY27920" s="129"/>
      <c r="GA27920" s="128"/>
    </row>
    <row r="27921" spans="179:183" x14ac:dyDescent="0.35">
      <c r="FW27921" s="128"/>
      <c r="FX27921" s="128"/>
      <c r="FY27921" s="129"/>
      <c r="GA27921" s="128"/>
    </row>
    <row r="27922" spans="179:183" x14ac:dyDescent="0.35">
      <c r="FW27922" s="128"/>
      <c r="FX27922" s="128"/>
      <c r="FY27922" s="129"/>
      <c r="GA27922" s="128"/>
    </row>
    <row r="27923" spans="179:183" x14ac:dyDescent="0.35">
      <c r="FW27923" s="128"/>
      <c r="FX27923" s="128"/>
      <c r="FY27923" s="129"/>
      <c r="GA27923" s="128"/>
    </row>
    <row r="27924" spans="179:183" x14ac:dyDescent="0.35">
      <c r="FW27924" s="128"/>
      <c r="FX27924" s="128"/>
      <c r="FY27924" s="129"/>
      <c r="GA27924" s="128"/>
    </row>
    <row r="27925" spans="179:183" x14ac:dyDescent="0.35">
      <c r="FW27925" s="128"/>
      <c r="FX27925" s="128"/>
      <c r="FY27925" s="129"/>
      <c r="GA27925" s="128"/>
    </row>
    <row r="27926" spans="179:183" x14ac:dyDescent="0.35">
      <c r="FW27926" s="128"/>
      <c r="FX27926" s="128"/>
      <c r="FY27926" s="129"/>
      <c r="GA27926" s="128"/>
    </row>
    <row r="27927" spans="179:183" x14ac:dyDescent="0.35">
      <c r="FW27927" s="128"/>
      <c r="FX27927" s="128"/>
      <c r="FY27927" s="129"/>
      <c r="GA27927" s="128"/>
    </row>
    <row r="27928" spans="179:183" x14ac:dyDescent="0.35">
      <c r="FW27928" s="128"/>
      <c r="FX27928" s="128"/>
      <c r="FY27928" s="129"/>
      <c r="GA27928" s="128"/>
    </row>
    <row r="27929" spans="179:183" x14ac:dyDescent="0.35">
      <c r="FW27929" s="128"/>
      <c r="FX27929" s="128"/>
      <c r="FY27929" s="129"/>
      <c r="GA27929" s="128"/>
    </row>
    <row r="27930" spans="179:183" x14ac:dyDescent="0.35">
      <c r="FW27930" s="128"/>
      <c r="FX27930" s="128"/>
      <c r="FY27930" s="129"/>
      <c r="GA27930" s="128"/>
    </row>
    <row r="27931" spans="179:183" x14ac:dyDescent="0.35">
      <c r="FW27931" s="128"/>
      <c r="FX27931" s="128"/>
      <c r="FY27931" s="129"/>
      <c r="GA27931" s="128"/>
    </row>
    <row r="27932" spans="179:183" x14ac:dyDescent="0.35">
      <c r="FW27932" s="128"/>
      <c r="FX27932" s="128"/>
      <c r="FY27932" s="129"/>
      <c r="GA27932" s="128"/>
    </row>
    <row r="27933" spans="179:183" x14ac:dyDescent="0.35">
      <c r="FW27933" s="128"/>
      <c r="FX27933" s="128"/>
      <c r="FY27933" s="129"/>
      <c r="GA27933" s="128"/>
    </row>
    <row r="27934" spans="179:183" x14ac:dyDescent="0.35">
      <c r="FW27934" s="128"/>
      <c r="FX27934" s="128"/>
      <c r="FY27934" s="129"/>
      <c r="GA27934" s="128"/>
    </row>
    <row r="27935" spans="179:183" x14ac:dyDescent="0.35">
      <c r="FW27935" s="128"/>
      <c r="FX27935" s="128"/>
      <c r="FY27935" s="129"/>
      <c r="GA27935" s="128"/>
    </row>
    <row r="27936" spans="179:183" x14ac:dyDescent="0.35">
      <c r="FW27936" s="128"/>
      <c r="FX27936" s="128"/>
      <c r="FY27936" s="129"/>
      <c r="GA27936" s="128"/>
    </row>
    <row r="27937" spans="179:183" x14ac:dyDescent="0.35">
      <c r="FW27937" s="128"/>
      <c r="FX27937" s="128"/>
      <c r="FY27937" s="129"/>
      <c r="GA27937" s="128"/>
    </row>
    <row r="27938" spans="179:183" x14ac:dyDescent="0.35">
      <c r="FW27938" s="128"/>
      <c r="FX27938" s="128"/>
      <c r="FY27938" s="129"/>
      <c r="GA27938" s="128"/>
    </row>
    <row r="27939" spans="179:183" x14ac:dyDescent="0.35">
      <c r="FW27939" s="128"/>
      <c r="FX27939" s="128"/>
      <c r="FY27939" s="129"/>
      <c r="GA27939" s="128"/>
    </row>
    <row r="27940" spans="179:183" x14ac:dyDescent="0.35">
      <c r="FW27940" s="128"/>
      <c r="FX27940" s="128"/>
      <c r="FY27940" s="129"/>
      <c r="GA27940" s="128"/>
    </row>
    <row r="27941" spans="179:183" x14ac:dyDescent="0.35">
      <c r="FW27941" s="128"/>
      <c r="FX27941" s="128"/>
      <c r="FY27941" s="129"/>
      <c r="GA27941" s="128"/>
    </row>
    <row r="27942" spans="179:183" x14ac:dyDescent="0.35">
      <c r="FW27942" s="128"/>
      <c r="FX27942" s="128"/>
      <c r="FY27942" s="129"/>
      <c r="GA27942" s="128"/>
    </row>
    <row r="27943" spans="179:183" x14ac:dyDescent="0.35">
      <c r="FW27943" s="128"/>
      <c r="FX27943" s="128"/>
      <c r="FY27943" s="129"/>
      <c r="GA27943" s="128"/>
    </row>
    <row r="27944" spans="179:183" x14ac:dyDescent="0.35">
      <c r="FW27944" s="128"/>
      <c r="FX27944" s="128"/>
      <c r="FY27944" s="129"/>
      <c r="GA27944" s="128"/>
    </row>
    <row r="27945" spans="179:183" x14ac:dyDescent="0.35">
      <c r="FW27945" s="128"/>
      <c r="FX27945" s="128"/>
      <c r="FY27945" s="129"/>
      <c r="GA27945" s="128"/>
    </row>
    <row r="27946" spans="179:183" x14ac:dyDescent="0.35">
      <c r="FW27946" s="128"/>
      <c r="FX27946" s="128"/>
      <c r="FY27946" s="129"/>
      <c r="GA27946" s="128"/>
    </row>
    <row r="27947" spans="179:183" x14ac:dyDescent="0.35">
      <c r="FW27947" s="128"/>
      <c r="FX27947" s="128"/>
      <c r="FY27947" s="129"/>
      <c r="GA27947" s="128"/>
    </row>
    <row r="27948" spans="179:183" x14ac:dyDescent="0.35">
      <c r="FW27948" s="128"/>
      <c r="FX27948" s="128"/>
      <c r="FY27948" s="129"/>
      <c r="GA27948" s="128"/>
    </row>
    <row r="27949" spans="179:183" x14ac:dyDescent="0.35">
      <c r="FW27949" s="128"/>
      <c r="FX27949" s="128"/>
      <c r="FY27949" s="129"/>
      <c r="GA27949" s="128"/>
    </row>
    <row r="27950" spans="179:183" x14ac:dyDescent="0.35">
      <c r="FW27950" s="128"/>
      <c r="FX27950" s="128"/>
      <c r="FY27950" s="129"/>
      <c r="GA27950" s="128"/>
    </row>
    <row r="27951" spans="179:183" x14ac:dyDescent="0.35">
      <c r="FW27951" s="128"/>
      <c r="FX27951" s="128"/>
      <c r="FY27951" s="129"/>
      <c r="GA27951" s="128"/>
    </row>
    <row r="27952" spans="179:183" x14ac:dyDescent="0.35">
      <c r="FW27952" s="128"/>
      <c r="FX27952" s="128"/>
      <c r="FY27952" s="129"/>
      <c r="GA27952" s="128"/>
    </row>
    <row r="27953" spans="179:183" x14ac:dyDescent="0.35">
      <c r="FW27953" s="128"/>
      <c r="FX27953" s="128"/>
      <c r="FY27953" s="129"/>
      <c r="GA27953" s="128"/>
    </row>
    <row r="27954" spans="179:183" x14ac:dyDescent="0.35">
      <c r="FW27954" s="128"/>
      <c r="FX27954" s="128"/>
      <c r="FY27954" s="129"/>
      <c r="GA27954" s="128"/>
    </row>
    <row r="27955" spans="179:183" x14ac:dyDescent="0.35">
      <c r="FW27955" s="128"/>
      <c r="FX27955" s="128"/>
      <c r="FY27955" s="129"/>
      <c r="GA27955" s="128"/>
    </row>
    <row r="27956" spans="179:183" x14ac:dyDescent="0.35">
      <c r="FW27956" s="128"/>
      <c r="FX27956" s="128"/>
      <c r="FY27956" s="129"/>
      <c r="GA27956" s="128"/>
    </row>
    <row r="27957" spans="179:183" x14ac:dyDescent="0.35">
      <c r="FW27957" s="128"/>
      <c r="FX27957" s="128"/>
      <c r="FY27957" s="129"/>
      <c r="GA27957" s="128"/>
    </row>
    <row r="27958" spans="179:183" x14ac:dyDescent="0.35">
      <c r="FW27958" s="128"/>
      <c r="FX27958" s="128"/>
      <c r="FY27958" s="129"/>
      <c r="GA27958" s="128"/>
    </row>
    <row r="27959" spans="179:183" x14ac:dyDescent="0.35">
      <c r="FW27959" s="128"/>
      <c r="FX27959" s="128"/>
      <c r="FY27959" s="129"/>
      <c r="GA27959" s="128"/>
    </row>
    <row r="27960" spans="179:183" x14ac:dyDescent="0.35">
      <c r="FW27960" s="128"/>
      <c r="FX27960" s="128"/>
      <c r="FY27960" s="129"/>
      <c r="GA27960" s="128"/>
    </row>
    <row r="27961" spans="179:183" x14ac:dyDescent="0.35">
      <c r="FW27961" s="128"/>
      <c r="FX27961" s="128"/>
      <c r="FY27961" s="129"/>
      <c r="GA27961" s="128"/>
    </row>
    <row r="27962" spans="179:183" x14ac:dyDescent="0.35">
      <c r="FW27962" s="128"/>
      <c r="FX27962" s="128"/>
      <c r="FY27962" s="129"/>
      <c r="GA27962" s="128"/>
    </row>
    <row r="27963" spans="179:183" x14ac:dyDescent="0.35">
      <c r="FW27963" s="128"/>
      <c r="FX27963" s="128"/>
      <c r="FY27963" s="129"/>
      <c r="GA27963" s="128"/>
    </row>
    <row r="27964" spans="179:183" x14ac:dyDescent="0.35">
      <c r="FW27964" s="128"/>
      <c r="FX27964" s="128"/>
      <c r="FY27964" s="129"/>
      <c r="GA27964" s="128"/>
    </row>
    <row r="27965" spans="179:183" x14ac:dyDescent="0.35">
      <c r="FW27965" s="128"/>
      <c r="FX27965" s="128"/>
      <c r="FY27965" s="129"/>
      <c r="GA27965" s="128"/>
    </row>
    <row r="27966" spans="179:183" x14ac:dyDescent="0.35">
      <c r="FW27966" s="128"/>
      <c r="FX27966" s="128"/>
      <c r="FY27966" s="129"/>
      <c r="GA27966" s="128"/>
    </row>
    <row r="27967" spans="179:183" x14ac:dyDescent="0.35">
      <c r="FW27967" s="128"/>
      <c r="FX27967" s="128"/>
      <c r="FY27967" s="129"/>
      <c r="GA27967" s="128"/>
    </row>
    <row r="27968" spans="179:183" x14ac:dyDescent="0.35">
      <c r="FW27968" s="128"/>
      <c r="FX27968" s="128"/>
      <c r="FY27968" s="129"/>
      <c r="GA27968" s="128"/>
    </row>
    <row r="27969" spans="179:183" x14ac:dyDescent="0.35">
      <c r="FW27969" s="128"/>
      <c r="FX27969" s="128"/>
      <c r="FY27969" s="129"/>
      <c r="GA27969" s="128"/>
    </row>
    <row r="27970" spans="179:183" x14ac:dyDescent="0.35">
      <c r="FW27970" s="128"/>
      <c r="FX27970" s="128"/>
      <c r="FY27970" s="129"/>
      <c r="GA27970" s="128"/>
    </row>
    <row r="27971" spans="179:183" x14ac:dyDescent="0.35">
      <c r="FW27971" s="128"/>
      <c r="FX27971" s="128"/>
      <c r="FY27971" s="129"/>
      <c r="GA27971" s="128"/>
    </row>
    <row r="27972" spans="179:183" x14ac:dyDescent="0.35">
      <c r="FW27972" s="128"/>
      <c r="FX27972" s="128"/>
      <c r="FY27972" s="129"/>
      <c r="GA27972" s="128"/>
    </row>
    <row r="27973" spans="179:183" x14ac:dyDescent="0.35">
      <c r="FW27973" s="128"/>
      <c r="FX27973" s="128"/>
      <c r="FY27973" s="129"/>
      <c r="GA27973" s="128"/>
    </row>
    <row r="27974" spans="179:183" x14ac:dyDescent="0.35">
      <c r="FW27974" s="128"/>
      <c r="FX27974" s="128"/>
      <c r="FY27974" s="129"/>
      <c r="GA27974" s="128"/>
    </row>
    <row r="27975" spans="179:183" x14ac:dyDescent="0.35">
      <c r="FW27975" s="128"/>
      <c r="FX27975" s="128"/>
      <c r="FY27975" s="129"/>
      <c r="GA27975" s="128"/>
    </row>
    <row r="27976" spans="179:183" x14ac:dyDescent="0.35">
      <c r="FW27976" s="128"/>
      <c r="FX27976" s="128"/>
      <c r="FY27976" s="129"/>
      <c r="GA27976" s="128"/>
    </row>
    <row r="27977" spans="179:183" x14ac:dyDescent="0.35">
      <c r="FW27977" s="128"/>
      <c r="FX27977" s="128"/>
      <c r="FY27977" s="129"/>
      <c r="GA27977" s="128"/>
    </row>
    <row r="27978" spans="179:183" x14ac:dyDescent="0.35">
      <c r="FW27978" s="128"/>
      <c r="FX27978" s="128"/>
      <c r="FY27978" s="129"/>
      <c r="GA27978" s="128"/>
    </row>
    <row r="27979" spans="179:183" x14ac:dyDescent="0.35">
      <c r="FW27979" s="128"/>
      <c r="FX27979" s="128"/>
      <c r="FY27979" s="129"/>
      <c r="GA27979" s="128"/>
    </row>
    <row r="27980" spans="179:183" x14ac:dyDescent="0.35">
      <c r="FW27980" s="128"/>
      <c r="FX27980" s="128"/>
      <c r="FY27980" s="129"/>
      <c r="GA27980" s="128"/>
    </row>
    <row r="27981" spans="179:183" x14ac:dyDescent="0.35">
      <c r="FW27981" s="128"/>
      <c r="FX27981" s="128"/>
      <c r="FY27981" s="129"/>
      <c r="GA27981" s="128"/>
    </row>
    <row r="27982" spans="179:183" x14ac:dyDescent="0.35">
      <c r="FW27982" s="128"/>
      <c r="FX27982" s="128"/>
      <c r="FY27982" s="129"/>
      <c r="GA27982" s="128"/>
    </row>
    <row r="27983" spans="179:183" x14ac:dyDescent="0.35">
      <c r="FW27983" s="128"/>
      <c r="FX27983" s="128"/>
      <c r="FY27983" s="129"/>
      <c r="GA27983" s="128"/>
    </row>
    <row r="27984" spans="179:183" x14ac:dyDescent="0.35">
      <c r="FW27984" s="128"/>
      <c r="FX27984" s="128"/>
      <c r="FY27984" s="129"/>
      <c r="GA27984" s="128"/>
    </row>
    <row r="27985" spans="179:183" x14ac:dyDescent="0.35">
      <c r="FW27985" s="128"/>
      <c r="FX27985" s="128"/>
      <c r="FY27985" s="129"/>
      <c r="GA27985" s="128"/>
    </row>
    <row r="27986" spans="179:183" x14ac:dyDescent="0.35">
      <c r="FW27986" s="128"/>
      <c r="FX27986" s="128"/>
      <c r="FY27986" s="129"/>
      <c r="GA27986" s="128"/>
    </row>
    <row r="27987" spans="179:183" x14ac:dyDescent="0.35">
      <c r="FW27987" s="128"/>
      <c r="FX27987" s="128"/>
      <c r="FY27987" s="129"/>
      <c r="GA27987" s="128"/>
    </row>
    <row r="27988" spans="179:183" x14ac:dyDescent="0.35">
      <c r="FW27988" s="128"/>
      <c r="FX27988" s="128"/>
      <c r="FY27988" s="129"/>
      <c r="GA27988" s="128"/>
    </row>
    <row r="27989" spans="179:183" x14ac:dyDescent="0.35">
      <c r="FW27989" s="128"/>
      <c r="FX27989" s="128"/>
      <c r="FY27989" s="129"/>
      <c r="GA27989" s="128"/>
    </row>
    <row r="27990" spans="179:183" x14ac:dyDescent="0.35">
      <c r="FW27990" s="128"/>
      <c r="FX27990" s="128"/>
      <c r="FY27990" s="129"/>
      <c r="GA27990" s="128"/>
    </row>
    <row r="27991" spans="179:183" x14ac:dyDescent="0.35">
      <c r="FW27991" s="128"/>
      <c r="FX27991" s="128"/>
      <c r="FY27991" s="129"/>
      <c r="GA27991" s="128"/>
    </row>
    <row r="27992" spans="179:183" x14ac:dyDescent="0.35">
      <c r="FW27992" s="128"/>
      <c r="FX27992" s="128"/>
      <c r="FY27992" s="129"/>
      <c r="GA27992" s="128"/>
    </row>
    <row r="27993" spans="179:183" x14ac:dyDescent="0.35">
      <c r="FW27993" s="128"/>
      <c r="FX27993" s="128"/>
      <c r="FY27993" s="129"/>
      <c r="GA27993" s="128"/>
    </row>
    <row r="27994" spans="179:183" x14ac:dyDescent="0.35">
      <c r="FW27994" s="128"/>
      <c r="FX27994" s="128"/>
      <c r="FY27994" s="129"/>
      <c r="GA27994" s="128"/>
    </row>
    <row r="27995" spans="179:183" x14ac:dyDescent="0.35">
      <c r="FW27995" s="128"/>
      <c r="FX27995" s="128"/>
      <c r="FY27995" s="129"/>
      <c r="GA27995" s="128"/>
    </row>
    <row r="27996" spans="179:183" x14ac:dyDescent="0.35">
      <c r="FW27996" s="128"/>
      <c r="FX27996" s="128"/>
      <c r="FY27996" s="129"/>
      <c r="GA27996" s="128"/>
    </row>
    <row r="27997" spans="179:183" x14ac:dyDescent="0.35">
      <c r="FW27997" s="128"/>
      <c r="FX27997" s="128"/>
      <c r="FY27997" s="129"/>
      <c r="GA27997" s="128"/>
    </row>
    <row r="27998" spans="179:183" x14ac:dyDescent="0.35">
      <c r="FW27998" s="128"/>
      <c r="FX27998" s="128"/>
      <c r="FY27998" s="129"/>
      <c r="GA27998" s="128"/>
    </row>
    <row r="27999" spans="179:183" x14ac:dyDescent="0.35">
      <c r="FW27999" s="128"/>
      <c r="FX27999" s="128"/>
      <c r="FY27999" s="129"/>
      <c r="GA27999" s="128"/>
    </row>
    <row r="28000" spans="179:183" x14ac:dyDescent="0.35">
      <c r="FW28000" s="128"/>
      <c r="FX28000" s="128"/>
      <c r="FY28000" s="129"/>
      <c r="GA28000" s="128"/>
    </row>
    <row r="28001" spans="179:183" x14ac:dyDescent="0.35">
      <c r="FW28001" s="128"/>
      <c r="FX28001" s="128"/>
      <c r="FY28001" s="129"/>
      <c r="GA28001" s="128"/>
    </row>
    <row r="28002" spans="179:183" x14ac:dyDescent="0.35">
      <c r="FW28002" s="128"/>
      <c r="FX28002" s="128"/>
      <c r="FY28002" s="129"/>
      <c r="GA28002" s="128"/>
    </row>
    <row r="28003" spans="179:183" x14ac:dyDescent="0.35">
      <c r="FW28003" s="128"/>
      <c r="FX28003" s="128"/>
      <c r="FY28003" s="129"/>
      <c r="GA28003" s="128"/>
    </row>
    <row r="28004" spans="179:183" x14ac:dyDescent="0.35">
      <c r="FW28004" s="128"/>
      <c r="FX28004" s="128"/>
      <c r="FY28004" s="129"/>
      <c r="GA28004" s="128"/>
    </row>
    <row r="28005" spans="179:183" x14ac:dyDescent="0.35">
      <c r="FW28005" s="128"/>
      <c r="FX28005" s="128"/>
      <c r="FY28005" s="129"/>
      <c r="GA28005" s="128"/>
    </row>
    <row r="28006" spans="179:183" x14ac:dyDescent="0.35">
      <c r="FW28006" s="128"/>
      <c r="FX28006" s="128"/>
      <c r="FY28006" s="129"/>
      <c r="GA28006" s="128"/>
    </row>
    <row r="28007" spans="179:183" x14ac:dyDescent="0.35">
      <c r="FW28007" s="128"/>
      <c r="FX28007" s="128"/>
      <c r="FY28007" s="129"/>
      <c r="GA28007" s="128"/>
    </row>
    <row r="28008" spans="179:183" x14ac:dyDescent="0.35">
      <c r="FW28008" s="128"/>
      <c r="FX28008" s="128"/>
      <c r="FY28008" s="129"/>
      <c r="GA28008" s="128"/>
    </row>
    <row r="28009" spans="179:183" x14ac:dyDescent="0.35">
      <c r="FW28009" s="128"/>
      <c r="FX28009" s="128"/>
      <c r="FY28009" s="129"/>
      <c r="GA28009" s="128"/>
    </row>
    <row r="28010" spans="179:183" x14ac:dyDescent="0.35">
      <c r="FW28010" s="128"/>
      <c r="FX28010" s="128"/>
      <c r="FY28010" s="129"/>
      <c r="GA28010" s="128"/>
    </row>
    <row r="28011" spans="179:183" x14ac:dyDescent="0.35">
      <c r="FW28011" s="128"/>
      <c r="FX28011" s="128"/>
      <c r="FY28011" s="129"/>
      <c r="GA28011" s="128"/>
    </row>
    <row r="28012" spans="179:183" x14ac:dyDescent="0.35">
      <c r="FW28012" s="128"/>
      <c r="FX28012" s="128"/>
      <c r="FY28012" s="129"/>
      <c r="GA28012" s="128"/>
    </row>
    <row r="28013" spans="179:183" x14ac:dyDescent="0.35">
      <c r="FW28013" s="128"/>
      <c r="FX28013" s="128"/>
      <c r="FY28013" s="129"/>
      <c r="GA28013" s="128"/>
    </row>
    <row r="28014" spans="179:183" x14ac:dyDescent="0.35">
      <c r="FW28014" s="128"/>
      <c r="FX28014" s="128"/>
      <c r="FY28014" s="129"/>
      <c r="GA28014" s="128"/>
    </row>
    <row r="28015" spans="179:183" x14ac:dyDescent="0.35">
      <c r="FW28015" s="128"/>
      <c r="FX28015" s="128"/>
      <c r="FY28015" s="129"/>
      <c r="GA28015" s="128"/>
    </row>
    <row r="28016" spans="179:183" x14ac:dyDescent="0.35">
      <c r="FW28016" s="128"/>
      <c r="FX28016" s="128"/>
      <c r="FY28016" s="129"/>
      <c r="GA28016" s="128"/>
    </row>
    <row r="28017" spans="179:183" x14ac:dyDescent="0.35">
      <c r="FW28017" s="128"/>
      <c r="FX28017" s="128"/>
      <c r="FY28017" s="129"/>
      <c r="GA28017" s="128"/>
    </row>
    <row r="28018" spans="179:183" x14ac:dyDescent="0.35">
      <c r="FW28018" s="128"/>
      <c r="FX28018" s="128"/>
      <c r="FY28018" s="129"/>
      <c r="GA28018" s="128"/>
    </row>
    <row r="28019" spans="179:183" x14ac:dyDescent="0.35">
      <c r="FW28019" s="128"/>
      <c r="FX28019" s="128"/>
      <c r="FY28019" s="129"/>
      <c r="GA28019" s="128"/>
    </row>
    <row r="28020" spans="179:183" x14ac:dyDescent="0.35">
      <c r="FW28020" s="128"/>
      <c r="FX28020" s="128"/>
      <c r="FY28020" s="129"/>
      <c r="GA28020" s="128"/>
    </row>
    <row r="28021" spans="179:183" x14ac:dyDescent="0.35">
      <c r="FW28021" s="128"/>
      <c r="FX28021" s="128"/>
      <c r="FY28021" s="129"/>
      <c r="GA28021" s="128"/>
    </row>
    <row r="28022" spans="179:183" x14ac:dyDescent="0.35">
      <c r="FW28022" s="128"/>
      <c r="FX28022" s="128"/>
      <c r="FY28022" s="129"/>
      <c r="GA28022" s="128"/>
    </row>
    <row r="28023" spans="179:183" x14ac:dyDescent="0.35">
      <c r="FW28023" s="128"/>
      <c r="FX28023" s="128"/>
      <c r="FY28023" s="129"/>
      <c r="GA28023" s="128"/>
    </row>
    <row r="28024" spans="179:183" x14ac:dyDescent="0.35">
      <c r="FW28024" s="128"/>
      <c r="FX28024" s="128"/>
      <c r="FY28024" s="129"/>
      <c r="GA28024" s="128"/>
    </row>
    <row r="28025" spans="179:183" x14ac:dyDescent="0.35">
      <c r="FW28025" s="128"/>
      <c r="FX28025" s="128"/>
      <c r="FY28025" s="129"/>
      <c r="GA28025" s="128"/>
    </row>
    <row r="28026" spans="179:183" x14ac:dyDescent="0.35">
      <c r="FW28026" s="128"/>
      <c r="FX28026" s="128"/>
      <c r="FY28026" s="129"/>
      <c r="GA28026" s="128"/>
    </row>
    <row r="28027" spans="179:183" x14ac:dyDescent="0.35">
      <c r="FW28027" s="128"/>
      <c r="FX28027" s="128"/>
      <c r="FY28027" s="129"/>
      <c r="GA28027" s="128"/>
    </row>
    <row r="28028" spans="179:183" x14ac:dyDescent="0.35">
      <c r="FW28028" s="128"/>
      <c r="FX28028" s="128"/>
      <c r="FY28028" s="129"/>
      <c r="GA28028" s="128"/>
    </row>
    <row r="28029" spans="179:183" x14ac:dyDescent="0.35">
      <c r="FW28029" s="128"/>
      <c r="FX28029" s="128"/>
      <c r="FY28029" s="129"/>
      <c r="GA28029" s="128"/>
    </row>
    <row r="28030" spans="179:183" x14ac:dyDescent="0.35">
      <c r="FW28030" s="128"/>
      <c r="FX28030" s="128"/>
      <c r="FY28030" s="129"/>
      <c r="GA28030" s="128"/>
    </row>
    <row r="28031" spans="179:183" x14ac:dyDescent="0.35">
      <c r="FW28031" s="128"/>
      <c r="FX28031" s="128"/>
      <c r="FY28031" s="129"/>
      <c r="GA28031" s="128"/>
    </row>
    <row r="28032" spans="179:183" x14ac:dyDescent="0.35">
      <c r="FW28032" s="128"/>
      <c r="FX28032" s="128"/>
      <c r="FY28032" s="129"/>
      <c r="GA28032" s="128"/>
    </row>
    <row r="28033" spans="179:183" x14ac:dyDescent="0.35">
      <c r="FW28033" s="128"/>
      <c r="FX28033" s="128"/>
      <c r="FY28033" s="129"/>
      <c r="GA28033" s="128"/>
    </row>
    <row r="28034" spans="179:183" x14ac:dyDescent="0.35">
      <c r="FW28034" s="128"/>
      <c r="FX28034" s="128"/>
      <c r="FY28034" s="129"/>
      <c r="GA28034" s="128"/>
    </row>
    <row r="28035" spans="179:183" x14ac:dyDescent="0.35">
      <c r="FW28035" s="128"/>
      <c r="FX28035" s="128"/>
      <c r="FY28035" s="129"/>
      <c r="GA28035" s="128"/>
    </row>
    <row r="28036" spans="179:183" x14ac:dyDescent="0.35">
      <c r="FW28036" s="128"/>
      <c r="FX28036" s="128"/>
      <c r="FY28036" s="129"/>
      <c r="GA28036" s="128"/>
    </row>
    <row r="28037" spans="179:183" x14ac:dyDescent="0.35">
      <c r="FW28037" s="128"/>
      <c r="FX28037" s="128"/>
      <c r="FY28037" s="129"/>
      <c r="GA28037" s="128"/>
    </row>
    <row r="28038" spans="179:183" x14ac:dyDescent="0.35">
      <c r="FW28038" s="128"/>
      <c r="FX28038" s="128"/>
      <c r="FY28038" s="129"/>
      <c r="GA28038" s="128"/>
    </row>
    <row r="28039" spans="179:183" x14ac:dyDescent="0.35">
      <c r="FW28039" s="128"/>
      <c r="FX28039" s="128"/>
      <c r="FY28039" s="129"/>
      <c r="GA28039" s="128"/>
    </row>
    <row r="28040" spans="179:183" x14ac:dyDescent="0.35">
      <c r="FW28040" s="128"/>
      <c r="FX28040" s="128"/>
      <c r="FY28040" s="129"/>
      <c r="GA28040" s="128"/>
    </row>
    <row r="28041" spans="179:183" x14ac:dyDescent="0.35">
      <c r="FW28041" s="128"/>
      <c r="FX28041" s="128"/>
      <c r="FY28041" s="129"/>
      <c r="GA28041" s="128"/>
    </row>
    <row r="28042" spans="179:183" x14ac:dyDescent="0.35">
      <c r="FW28042" s="128"/>
      <c r="FX28042" s="128"/>
      <c r="FY28042" s="129"/>
      <c r="GA28042" s="128"/>
    </row>
    <row r="28043" spans="179:183" x14ac:dyDescent="0.35">
      <c r="FW28043" s="128"/>
      <c r="FX28043" s="128"/>
      <c r="FY28043" s="129"/>
      <c r="GA28043" s="128"/>
    </row>
    <row r="28044" spans="179:183" x14ac:dyDescent="0.35">
      <c r="FW28044" s="128"/>
      <c r="FX28044" s="128"/>
      <c r="FY28044" s="129"/>
      <c r="GA28044" s="128"/>
    </row>
    <row r="28045" spans="179:183" x14ac:dyDescent="0.35">
      <c r="FW28045" s="128"/>
      <c r="FX28045" s="128"/>
      <c r="FY28045" s="129"/>
      <c r="GA28045" s="128"/>
    </row>
    <row r="28046" spans="179:183" x14ac:dyDescent="0.35">
      <c r="FW28046" s="128"/>
      <c r="FX28046" s="128"/>
      <c r="FY28046" s="129"/>
      <c r="GA28046" s="128"/>
    </row>
    <row r="28047" spans="179:183" x14ac:dyDescent="0.35">
      <c r="FW28047" s="128"/>
      <c r="FX28047" s="128"/>
      <c r="FY28047" s="129"/>
      <c r="GA28047" s="128"/>
    </row>
    <row r="28048" spans="179:183" x14ac:dyDescent="0.35">
      <c r="FW28048" s="128"/>
      <c r="FX28048" s="128"/>
      <c r="FY28048" s="129"/>
      <c r="GA28048" s="128"/>
    </row>
    <row r="28049" spans="179:183" x14ac:dyDescent="0.35">
      <c r="FW28049" s="128"/>
      <c r="FX28049" s="128"/>
      <c r="FY28049" s="129"/>
      <c r="GA28049" s="128"/>
    </row>
    <row r="28050" spans="179:183" x14ac:dyDescent="0.35">
      <c r="FW28050" s="128"/>
      <c r="FX28050" s="128"/>
      <c r="FY28050" s="129"/>
      <c r="GA28050" s="128"/>
    </row>
    <row r="28051" spans="179:183" x14ac:dyDescent="0.35">
      <c r="FW28051" s="128"/>
      <c r="FX28051" s="128"/>
      <c r="FY28051" s="129"/>
      <c r="GA28051" s="128"/>
    </row>
    <row r="28052" spans="179:183" x14ac:dyDescent="0.35">
      <c r="FW28052" s="128"/>
      <c r="FX28052" s="128"/>
      <c r="FY28052" s="129"/>
      <c r="GA28052" s="128"/>
    </row>
    <row r="28053" spans="179:183" x14ac:dyDescent="0.35">
      <c r="FW28053" s="128"/>
      <c r="FX28053" s="128"/>
      <c r="FY28053" s="129"/>
      <c r="GA28053" s="128"/>
    </row>
    <row r="28054" spans="179:183" x14ac:dyDescent="0.35">
      <c r="FW28054" s="128"/>
      <c r="FX28054" s="128"/>
      <c r="FY28054" s="129"/>
      <c r="GA28054" s="128"/>
    </row>
    <row r="28055" spans="179:183" x14ac:dyDescent="0.35">
      <c r="FW28055" s="128"/>
      <c r="FX28055" s="128"/>
      <c r="FY28055" s="129"/>
      <c r="GA28055" s="128"/>
    </row>
    <row r="28056" spans="179:183" x14ac:dyDescent="0.35">
      <c r="FW28056" s="128"/>
      <c r="FX28056" s="128"/>
      <c r="FY28056" s="129"/>
      <c r="GA28056" s="128"/>
    </row>
    <row r="28057" spans="179:183" x14ac:dyDescent="0.35">
      <c r="FW28057" s="128"/>
      <c r="FX28057" s="128"/>
      <c r="FY28057" s="129"/>
      <c r="GA28057" s="128"/>
    </row>
    <row r="28058" spans="179:183" x14ac:dyDescent="0.35">
      <c r="FW28058" s="128"/>
      <c r="FX28058" s="128"/>
      <c r="FY28058" s="129"/>
      <c r="GA28058" s="128"/>
    </row>
    <row r="28059" spans="179:183" x14ac:dyDescent="0.35">
      <c r="FW28059" s="128"/>
      <c r="FX28059" s="128"/>
      <c r="FY28059" s="129"/>
      <c r="GA28059" s="128"/>
    </row>
    <row r="28060" spans="179:183" x14ac:dyDescent="0.35">
      <c r="FW28060" s="128"/>
      <c r="FX28060" s="128"/>
      <c r="FY28060" s="129"/>
      <c r="GA28060" s="128"/>
    </row>
    <row r="28061" spans="179:183" x14ac:dyDescent="0.35">
      <c r="FW28061" s="128"/>
      <c r="FX28061" s="128"/>
      <c r="FY28061" s="129"/>
      <c r="GA28061" s="128"/>
    </row>
    <row r="28062" spans="179:183" x14ac:dyDescent="0.35">
      <c r="FW28062" s="128"/>
      <c r="FX28062" s="128"/>
      <c r="FY28062" s="129"/>
      <c r="GA28062" s="128"/>
    </row>
    <row r="28063" spans="179:183" x14ac:dyDescent="0.35">
      <c r="FW28063" s="128"/>
      <c r="FX28063" s="128"/>
      <c r="FY28063" s="129"/>
      <c r="GA28063" s="128"/>
    </row>
    <row r="28064" spans="179:183" x14ac:dyDescent="0.35">
      <c r="FW28064" s="128"/>
      <c r="FX28064" s="128"/>
      <c r="FY28064" s="129"/>
      <c r="GA28064" s="128"/>
    </row>
    <row r="28065" spans="179:183" x14ac:dyDescent="0.35">
      <c r="FW28065" s="128"/>
      <c r="FX28065" s="128"/>
      <c r="FY28065" s="129"/>
      <c r="GA28065" s="128"/>
    </row>
    <row r="28066" spans="179:183" x14ac:dyDescent="0.35">
      <c r="FW28066" s="128"/>
      <c r="FX28066" s="128"/>
      <c r="FY28066" s="129"/>
      <c r="GA28066" s="128"/>
    </row>
    <row r="28067" spans="179:183" x14ac:dyDescent="0.35">
      <c r="FW28067" s="128"/>
      <c r="FX28067" s="128"/>
      <c r="FY28067" s="129"/>
      <c r="GA28067" s="128"/>
    </row>
    <row r="28068" spans="179:183" x14ac:dyDescent="0.35">
      <c r="FW28068" s="128"/>
      <c r="FX28068" s="128"/>
      <c r="FY28068" s="129"/>
      <c r="GA28068" s="128"/>
    </row>
    <row r="28069" spans="179:183" x14ac:dyDescent="0.35">
      <c r="FW28069" s="128"/>
      <c r="FX28069" s="128"/>
      <c r="FY28069" s="129"/>
      <c r="GA28069" s="128"/>
    </row>
    <row r="28070" spans="179:183" x14ac:dyDescent="0.35">
      <c r="FW28070" s="128"/>
      <c r="FX28070" s="128"/>
      <c r="FY28070" s="129"/>
      <c r="GA28070" s="128"/>
    </row>
    <row r="28071" spans="179:183" x14ac:dyDescent="0.35">
      <c r="FW28071" s="128"/>
      <c r="FX28071" s="128"/>
      <c r="FY28071" s="129"/>
      <c r="GA28071" s="128"/>
    </row>
    <row r="28072" spans="179:183" x14ac:dyDescent="0.35">
      <c r="FW28072" s="128"/>
      <c r="FX28072" s="128"/>
      <c r="FY28072" s="129"/>
      <c r="GA28072" s="128"/>
    </row>
    <row r="28073" spans="179:183" x14ac:dyDescent="0.35">
      <c r="FW28073" s="128"/>
      <c r="FX28073" s="128"/>
      <c r="FY28073" s="129"/>
      <c r="GA28073" s="128"/>
    </row>
    <row r="28074" spans="179:183" x14ac:dyDescent="0.35">
      <c r="FW28074" s="128"/>
      <c r="FX28074" s="128"/>
      <c r="FY28074" s="129"/>
      <c r="GA28074" s="128"/>
    </row>
    <row r="28075" spans="179:183" x14ac:dyDescent="0.35">
      <c r="FW28075" s="128"/>
      <c r="FX28075" s="128"/>
      <c r="FY28075" s="129"/>
      <c r="GA28075" s="128"/>
    </row>
    <row r="28076" spans="179:183" x14ac:dyDescent="0.35">
      <c r="FW28076" s="128"/>
      <c r="FX28076" s="128"/>
      <c r="FY28076" s="129"/>
      <c r="GA28076" s="128"/>
    </row>
    <row r="28077" spans="179:183" x14ac:dyDescent="0.35">
      <c r="FW28077" s="128"/>
      <c r="FX28077" s="128"/>
      <c r="FY28077" s="129"/>
      <c r="GA28077" s="128"/>
    </row>
    <row r="28078" spans="179:183" x14ac:dyDescent="0.35">
      <c r="FW28078" s="128"/>
      <c r="FX28078" s="128"/>
      <c r="FY28078" s="129"/>
      <c r="GA28078" s="128"/>
    </row>
    <row r="28079" spans="179:183" x14ac:dyDescent="0.35">
      <c r="FW28079" s="128"/>
      <c r="FX28079" s="128"/>
      <c r="FY28079" s="129"/>
      <c r="GA28079" s="128"/>
    </row>
    <row r="28080" spans="179:183" x14ac:dyDescent="0.35">
      <c r="FW28080" s="128"/>
      <c r="FX28080" s="128"/>
      <c r="FY28080" s="129"/>
      <c r="GA28080" s="128"/>
    </row>
    <row r="28081" spans="179:183" x14ac:dyDescent="0.35">
      <c r="FW28081" s="128"/>
      <c r="FX28081" s="128"/>
      <c r="FY28081" s="129"/>
      <c r="GA28081" s="128"/>
    </row>
    <row r="28082" spans="179:183" x14ac:dyDescent="0.35">
      <c r="FW28082" s="128"/>
      <c r="FX28082" s="128"/>
      <c r="FY28082" s="129"/>
      <c r="GA28082" s="128"/>
    </row>
    <row r="28083" spans="179:183" x14ac:dyDescent="0.35">
      <c r="FW28083" s="128"/>
      <c r="FX28083" s="128"/>
      <c r="FY28083" s="129"/>
      <c r="GA28083" s="128"/>
    </row>
    <row r="28084" spans="179:183" x14ac:dyDescent="0.35">
      <c r="FW28084" s="128"/>
      <c r="FX28084" s="128"/>
      <c r="FY28084" s="129"/>
      <c r="GA28084" s="128"/>
    </row>
    <row r="28085" spans="179:183" x14ac:dyDescent="0.35">
      <c r="FW28085" s="128"/>
      <c r="FX28085" s="128"/>
      <c r="FY28085" s="129"/>
      <c r="GA28085" s="128"/>
    </row>
    <row r="28086" spans="179:183" x14ac:dyDescent="0.35">
      <c r="FW28086" s="128"/>
      <c r="FX28086" s="128"/>
      <c r="FY28086" s="129"/>
      <c r="GA28086" s="128"/>
    </row>
    <row r="28087" spans="179:183" x14ac:dyDescent="0.35">
      <c r="FW28087" s="128"/>
      <c r="FX28087" s="128"/>
      <c r="FY28087" s="129"/>
      <c r="GA28087" s="128"/>
    </row>
    <row r="28088" spans="179:183" x14ac:dyDescent="0.35">
      <c r="FW28088" s="128"/>
      <c r="FX28088" s="128"/>
      <c r="FY28088" s="129"/>
      <c r="GA28088" s="128"/>
    </row>
    <row r="28089" spans="179:183" x14ac:dyDescent="0.35">
      <c r="FW28089" s="128"/>
      <c r="FX28089" s="128"/>
      <c r="FY28089" s="129"/>
      <c r="GA28089" s="128"/>
    </row>
    <row r="28090" spans="179:183" x14ac:dyDescent="0.35">
      <c r="FW28090" s="128"/>
      <c r="FX28090" s="128"/>
      <c r="FY28090" s="129"/>
      <c r="GA28090" s="128"/>
    </row>
    <row r="28091" spans="179:183" x14ac:dyDescent="0.35">
      <c r="FW28091" s="128"/>
      <c r="FX28091" s="128"/>
      <c r="FY28091" s="129"/>
      <c r="GA28091" s="128"/>
    </row>
    <row r="28092" spans="179:183" x14ac:dyDescent="0.35">
      <c r="FW28092" s="128"/>
      <c r="FX28092" s="128"/>
      <c r="FY28092" s="129"/>
      <c r="GA28092" s="128"/>
    </row>
    <row r="28093" spans="179:183" x14ac:dyDescent="0.35">
      <c r="FW28093" s="128"/>
      <c r="FX28093" s="128"/>
      <c r="FY28093" s="129"/>
      <c r="GA28093" s="128"/>
    </row>
    <row r="28094" spans="179:183" x14ac:dyDescent="0.35">
      <c r="FW28094" s="128"/>
      <c r="FX28094" s="128"/>
      <c r="FY28094" s="129"/>
      <c r="GA28094" s="128"/>
    </row>
    <row r="28095" spans="179:183" x14ac:dyDescent="0.35">
      <c r="FW28095" s="128"/>
      <c r="FX28095" s="128"/>
      <c r="FY28095" s="129"/>
      <c r="GA28095" s="128"/>
    </row>
    <row r="28096" spans="179:183" x14ac:dyDescent="0.35">
      <c r="FW28096" s="128"/>
      <c r="FX28096" s="128"/>
      <c r="FY28096" s="129"/>
      <c r="GA28096" s="128"/>
    </row>
    <row r="28097" spans="179:183" x14ac:dyDescent="0.35">
      <c r="FW28097" s="128"/>
      <c r="FX28097" s="128"/>
      <c r="FY28097" s="129"/>
      <c r="GA28097" s="128"/>
    </row>
    <row r="28098" spans="179:183" x14ac:dyDescent="0.35">
      <c r="FW28098" s="128"/>
      <c r="FX28098" s="128"/>
      <c r="FY28098" s="129"/>
      <c r="GA28098" s="128"/>
    </row>
    <row r="28099" spans="179:183" x14ac:dyDescent="0.35">
      <c r="FW28099" s="128"/>
      <c r="FX28099" s="128"/>
      <c r="FY28099" s="129"/>
      <c r="GA28099" s="128"/>
    </row>
    <row r="28100" spans="179:183" x14ac:dyDescent="0.35">
      <c r="FW28100" s="128"/>
      <c r="FX28100" s="128"/>
      <c r="FY28100" s="129"/>
      <c r="GA28100" s="128"/>
    </row>
    <row r="28101" spans="179:183" x14ac:dyDescent="0.35">
      <c r="FW28101" s="128"/>
      <c r="FX28101" s="128"/>
      <c r="FY28101" s="129"/>
      <c r="GA28101" s="128"/>
    </row>
    <row r="28102" spans="179:183" x14ac:dyDescent="0.35">
      <c r="FW28102" s="128"/>
      <c r="FX28102" s="128"/>
      <c r="FY28102" s="129"/>
      <c r="GA28102" s="128"/>
    </row>
    <row r="28103" spans="179:183" x14ac:dyDescent="0.35">
      <c r="FW28103" s="128"/>
      <c r="FX28103" s="128"/>
      <c r="FY28103" s="129"/>
      <c r="GA28103" s="128"/>
    </row>
    <row r="28104" spans="179:183" x14ac:dyDescent="0.35">
      <c r="FW28104" s="128"/>
      <c r="FX28104" s="128"/>
      <c r="FY28104" s="129"/>
      <c r="GA28104" s="128"/>
    </row>
    <row r="28105" spans="179:183" x14ac:dyDescent="0.35">
      <c r="FW28105" s="128"/>
      <c r="FX28105" s="128"/>
      <c r="FY28105" s="129"/>
      <c r="GA28105" s="128"/>
    </row>
    <row r="28106" spans="179:183" x14ac:dyDescent="0.35">
      <c r="FW28106" s="128"/>
      <c r="FX28106" s="128"/>
      <c r="FY28106" s="129"/>
      <c r="GA28106" s="128"/>
    </row>
    <row r="28107" spans="179:183" x14ac:dyDescent="0.35">
      <c r="FW28107" s="128"/>
      <c r="FX28107" s="128"/>
      <c r="FY28107" s="129"/>
      <c r="GA28107" s="128"/>
    </row>
    <row r="28108" spans="179:183" x14ac:dyDescent="0.35">
      <c r="FW28108" s="128"/>
      <c r="FX28108" s="128"/>
      <c r="FY28108" s="129"/>
      <c r="GA28108" s="128"/>
    </row>
    <row r="28109" spans="179:183" x14ac:dyDescent="0.35">
      <c r="FW28109" s="128"/>
      <c r="FX28109" s="128"/>
      <c r="FY28109" s="129"/>
      <c r="GA28109" s="128"/>
    </row>
    <row r="28110" spans="179:183" x14ac:dyDescent="0.35">
      <c r="FW28110" s="128"/>
      <c r="FX28110" s="128"/>
      <c r="FY28110" s="129"/>
      <c r="GA28110" s="128"/>
    </row>
    <row r="28111" spans="179:183" x14ac:dyDescent="0.35">
      <c r="FW28111" s="128"/>
      <c r="FX28111" s="128"/>
      <c r="FY28111" s="129"/>
      <c r="GA28111" s="128"/>
    </row>
    <row r="28112" spans="179:183" x14ac:dyDescent="0.35">
      <c r="FW28112" s="128"/>
      <c r="FX28112" s="128"/>
      <c r="FY28112" s="129"/>
      <c r="GA28112" s="128"/>
    </row>
    <row r="28113" spans="179:183" x14ac:dyDescent="0.35">
      <c r="FW28113" s="128"/>
      <c r="FX28113" s="128"/>
      <c r="FY28113" s="129"/>
      <c r="GA28113" s="128"/>
    </row>
    <row r="28114" spans="179:183" x14ac:dyDescent="0.35">
      <c r="FW28114" s="128"/>
      <c r="FX28114" s="128"/>
      <c r="FY28114" s="129"/>
      <c r="GA28114" s="128"/>
    </row>
    <row r="28115" spans="179:183" x14ac:dyDescent="0.35">
      <c r="FW28115" s="128"/>
      <c r="FX28115" s="128"/>
      <c r="FY28115" s="129"/>
      <c r="GA28115" s="128"/>
    </row>
    <row r="28116" spans="179:183" x14ac:dyDescent="0.35">
      <c r="FW28116" s="128"/>
      <c r="FX28116" s="128"/>
      <c r="FY28116" s="129"/>
      <c r="GA28116" s="128"/>
    </row>
    <row r="28117" spans="179:183" x14ac:dyDescent="0.35">
      <c r="FW28117" s="128"/>
      <c r="FX28117" s="128"/>
      <c r="FY28117" s="129"/>
      <c r="GA28117" s="128"/>
    </row>
    <row r="28118" spans="179:183" x14ac:dyDescent="0.35">
      <c r="FW28118" s="128"/>
      <c r="FX28118" s="128"/>
      <c r="FY28118" s="129"/>
      <c r="GA28118" s="128"/>
    </row>
    <row r="28119" spans="179:183" x14ac:dyDescent="0.35">
      <c r="FW28119" s="128"/>
      <c r="FX28119" s="128"/>
      <c r="FY28119" s="129"/>
      <c r="GA28119" s="128"/>
    </row>
    <row r="28120" spans="179:183" x14ac:dyDescent="0.35">
      <c r="FW28120" s="128"/>
      <c r="FX28120" s="128"/>
      <c r="FY28120" s="129"/>
      <c r="GA28120" s="128"/>
    </row>
    <row r="28121" spans="179:183" x14ac:dyDescent="0.35">
      <c r="FW28121" s="128"/>
      <c r="FX28121" s="128"/>
      <c r="FY28121" s="129"/>
      <c r="GA28121" s="128"/>
    </row>
    <row r="28122" spans="179:183" x14ac:dyDescent="0.35">
      <c r="FW28122" s="128"/>
      <c r="FX28122" s="128"/>
      <c r="FY28122" s="129"/>
      <c r="GA28122" s="128"/>
    </row>
    <row r="28123" spans="179:183" x14ac:dyDescent="0.35">
      <c r="FW28123" s="128"/>
      <c r="FX28123" s="128"/>
      <c r="FY28123" s="129"/>
      <c r="GA28123" s="128"/>
    </row>
    <row r="28124" spans="179:183" x14ac:dyDescent="0.35">
      <c r="FW28124" s="128"/>
      <c r="FX28124" s="128"/>
      <c r="FY28124" s="129"/>
      <c r="GA28124" s="128"/>
    </row>
    <row r="28125" spans="179:183" x14ac:dyDescent="0.35">
      <c r="FW28125" s="128"/>
      <c r="FX28125" s="128"/>
      <c r="FY28125" s="129"/>
      <c r="GA28125" s="128"/>
    </row>
    <row r="28126" spans="179:183" x14ac:dyDescent="0.35">
      <c r="FW28126" s="128"/>
      <c r="FX28126" s="128"/>
      <c r="FY28126" s="129"/>
      <c r="GA28126" s="128"/>
    </row>
    <row r="28127" spans="179:183" x14ac:dyDescent="0.35">
      <c r="FW28127" s="128"/>
      <c r="FX28127" s="128"/>
      <c r="FY28127" s="129"/>
      <c r="GA28127" s="128"/>
    </row>
    <row r="28128" spans="179:183" x14ac:dyDescent="0.35">
      <c r="FW28128" s="128"/>
      <c r="FX28128" s="128"/>
      <c r="FY28128" s="129"/>
      <c r="GA28128" s="128"/>
    </row>
    <row r="28129" spans="179:183" x14ac:dyDescent="0.35">
      <c r="FW28129" s="128"/>
      <c r="FX28129" s="128"/>
      <c r="FY28129" s="129"/>
      <c r="GA28129" s="128"/>
    </row>
    <row r="28130" spans="179:183" x14ac:dyDescent="0.35">
      <c r="FW28130" s="128"/>
      <c r="FX28130" s="128"/>
      <c r="FY28130" s="129"/>
      <c r="GA28130" s="128"/>
    </row>
    <row r="28131" spans="179:183" x14ac:dyDescent="0.35">
      <c r="FW28131" s="128"/>
      <c r="FX28131" s="128"/>
      <c r="FY28131" s="129"/>
      <c r="GA28131" s="128"/>
    </row>
    <row r="28132" spans="179:183" x14ac:dyDescent="0.35">
      <c r="FW28132" s="128"/>
      <c r="FX28132" s="128"/>
      <c r="FY28132" s="129"/>
      <c r="GA28132" s="128"/>
    </row>
    <row r="28133" spans="179:183" x14ac:dyDescent="0.35">
      <c r="FW28133" s="128"/>
      <c r="FX28133" s="128"/>
      <c r="FY28133" s="129"/>
      <c r="GA28133" s="128"/>
    </row>
    <row r="28134" spans="179:183" x14ac:dyDescent="0.35">
      <c r="FW28134" s="128"/>
      <c r="FX28134" s="128"/>
      <c r="FY28134" s="129"/>
      <c r="GA28134" s="128"/>
    </row>
    <row r="28135" spans="179:183" x14ac:dyDescent="0.35">
      <c r="FW28135" s="128"/>
      <c r="FX28135" s="128"/>
      <c r="FY28135" s="129"/>
      <c r="GA28135" s="128"/>
    </row>
    <row r="28136" spans="179:183" x14ac:dyDescent="0.35">
      <c r="FW28136" s="128"/>
      <c r="FX28136" s="128"/>
      <c r="FY28136" s="129"/>
      <c r="GA28136" s="128"/>
    </row>
    <row r="28137" spans="179:183" x14ac:dyDescent="0.35">
      <c r="FW28137" s="128"/>
      <c r="FX28137" s="128"/>
      <c r="FY28137" s="129"/>
      <c r="GA28137" s="128"/>
    </row>
    <row r="28138" spans="179:183" x14ac:dyDescent="0.35">
      <c r="FW28138" s="128"/>
      <c r="FX28138" s="128"/>
      <c r="FY28138" s="129"/>
      <c r="GA28138" s="128"/>
    </row>
    <row r="28139" spans="179:183" x14ac:dyDescent="0.35">
      <c r="FW28139" s="128"/>
      <c r="FX28139" s="128"/>
      <c r="FY28139" s="129"/>
      <c r="GA28139" s="128"/>
    </row>
    <row r="28140" spans="179:183" x14ac:dyDescent="0.35">
      <c r="FW28140" s="128"/>
      <c r="FX28140" s="128"/>
      <c r="FY28140" s="129"/>
      <c r="GA28140" s="128"/>
    </row>
    <row r="28141" spans="179:183" x14ac:dyDescent="0.35">
      <c r="FW28141" s="128"/>
      <c r="FX28141" s="128"/>
      <c r="FY28141" s="129"/>
      <c r="GA28141" s="128"/>
    </row>
    <row r="28142" spans="179:183" x14ac:dyDescent="0.35">
      <c r="FW28142" s="128"/>
      <c r="FX28142" s="128"/>
      <c r="FY28142" s="129"/>
      <c r="GA28142" s="128"/>
    </row>
    <row r="28143" spans="179:183" x14ac:dyDescent="0.35">
      <c r="FW28143" s="128"/>
      <c r="FX28143" s="128"/>
      <c r="FY28143" s="129"/>
      <c r="GA28143" s="128"/>
    </row>
    <row r="28144" spans="179:183" x14ac:dyDescent="0.35">
      <c r="FW28144" s="128"/>
      <c r="FX28144" s="128"/>
      <c r="FY28144" s="129"/>
      <c r="GA28144" s="128"/>
    </row>
    <row r="28145" spans="179:183" x14ac:dyDescent="0.35">
      <c r="FW28145" s="128"/>
      <c r="FX28145" s="128"/>
      <c r="FY28145" s="129"/>
      <c r="GA28145" s="128"/>
    </row>
    <row r="28146" spans="179:183" x14ac:dyDescent="0.35">
      <c r="FW28146" s="128"/>
      <c r="FX28146" s="128"/>
      <c r="FY28146" s="129"/>
      <c r="GA28146" s="128"/>
    </row>
    <row r="28147" spans="179:183" x14ac:dyDescent="0.35">
      <c r="FW28147" s="128"/>
      <c r="FX28147" s="128"/>
      <c r="FY28147" s="129"/>
      <c r="GA28147" s="128"/>
    </row>
    <row r="28148" spans="179:183" x14ac:dyDescent="0.35">
      <c r="FW28148" s="128"/>
      <c r="FX28148" s="128"/>
      <c r="FY28148" s="129"/>
      <c r="GA28148" s="128"/>
    </row>
    <row r="28149" spans="179:183" x14ac:dyDescent="0.35">
      <c r="FW28149" s="128"/>
      <c r="FX28149" s="128"/>
      <c r="FY28149" s="129"/>
      <c r="GA28149" s="128"/>
    </row>
    <row r="28150" spans="179:183" x14ac:dyDescent="0.35">
      <c r="FW28150" s="128"/>
      <c r="FX28150" s="128"/>
      <c r="FY28150" s="129"/>
      <c r="GA28150" s="128"/>
    </row>
    <row r="28151" spans="179:183" x14ac:dyDescent="0.35">
      <c r="FW28151" s="128"/>
      <c r="FX28151" s="128"/>
      <c r="FY28151" s="129"/>
      <c r="GA28151" s="128"/>
    </row>
    <row r="28152" spans="179:183" x14ac:dyDescent="0.35">
      <c r="FW28152" s="128"/>
      <c r="FX28152" s="128"/>
      <c r="FY28152" s="129"/>
      <c r="GA28152" s="128"/>
    </row>
    <row r="28153" spans="179:183" x14ac:dyDescent="0.35">
      <c r="FW28153" s="128"/>
      <c r="FX28153" s="128"/>
      <c r="FY28153" s="129"/>
      <c r="GA28153" s="128"/>
    </row>
    <row r="28154" spans="179:183" x14ac:dyDescent="0.35">
      <c r="FW28154" s="128"/>
      <c r="FX28154" s="128"/>
      <c r="FY28154" s="129"/>
      <c r="GA28154" s="128"/>
    </row>
    <row r="28155" spans="179:183" x14ac:dyDescent="0.35">
      <c r="FW28155" s="128"/>
      <c r="FX28155" s="128"/>
      <c r="FY28155" s="129"/>
      <c r="GA28155" s="128"/>
    </row>
    <row r="28156" spans="179:183" x14ac:dyDescent="0.35">
      <c r="FW28156" s="128"/>
      <c r="FX28156" s="128"/>
      <c r="FY28156" s="129"/>
      <c r="GA28156" s="128"/>
    </row>
    <row r="28157" spans="179:183" x14ac:dyDescent="0.35">
      <c r="FW28157" s="128"/>
      <c r="FX28157" s="128"/>
      <c r="FY28157" s="129"/>
      <c r="GA28157" s="128"/>
    </row>
    <row r="28158" spans="179:183" x14ac:dyDescent="0.35">
      <c r="FW28158" s="128"/>
      <c r="FX28158" s="128"/>
      <c r="FY28158" s="129"/>
      <c r="GA28158" s="128"/>
    </row>
    <row r="28159" spans="179:183" x14ac:dyDescent="0.35">
      <c r="FW28159" s="128"/>
      <c r="FX28159" s="128"/>
      <c r="FY28159" s="129"/>
      <c r="GA28159" s="128"/>
    </row>
    <row r="28160" spans="179:183" x14ac:dyDescent="0.35">
      <c r="FW28160" s="128"/>
      <c r="FX28160" s="128"/>
      <c r="FY28160" s="129"/>
      <c r="GA28160" s="128"/>
    </row>
    <row r="28161" spans="179:183" x14ac:dyDescent="0.35">
      <c r="FW28161" s="128"/>
      <c r="FX28161" s="128"/>
      <c r="FY28161" s="129"/>
      <c r="GA28161" s="128"/>
    </row>
    <row r="28162" spans="179:183" x14ac:dyDescent="0.35">
      <c r="FW28162" s="128"/>
      <c r="FX28162" s="128"/>
      <c r="FY28162" s="129"/>
      <c r="GA28162" s="128"/>
    </row>
    <row r="28163" spans="179:183" x14ac:dyDescent="0.35">
      <c r="FW28163" s="128"/>
      <c r="FX28163" s="128"/>
      <c r="FY28163" s="129"/>
      <c r="GA28163" s="128"/>
    </row>
    <row r="28164" spans="179:183" x14ac:dyDescent="0.35">
      <c r="FW28164" s="128"/>
      <c r="FX28164" s="128"/>
      <c r="FY28164" s="129"/>
      <c r="GA28164" s="128"/>
    </row>
    <row r="28165" spans="179:183" x14ac:dyDescent="0.35">
      <c r="FW28165" s="128"/>
      <c r="FX28165" s="128"/>
      <c r="FY28165" s="129"/>
      <c r="GA28165" s="128"/>
    </row>
    <row r="28166" spans="179:183" x14ac:dyDescent="0.35">
      <c r="FW28166" s="128"/>
      <c r="FX28166" s="128"/>
      <c r="FY28166" s="129"/>
      <c r="GA28166" s="128"/>
    </row>
    <row r="28167" spans="179:183" x14ac:dyDescent="0.35">
      <c r="FW28167" s="128"/>
      <c r="FX28167" s="128"/>
      <c r="FY28167" s="129"/>
      <c r="GA28167" s="128"/>
    </row>
    <row r="28168" spans="179:183" x14ac:dyDescent="0.35">
      <c r="FW28168" s="128"/>
      <c r="FX28168" s="128"/>
      <c r="FY28168" s="129"/>
      <c r="GA28168" s="128"/>
    </row>
    <row r="28169" spans="179:183" x14ac:dyDescent="0.35">
      <c r="FW28169" s="128"/>
      <c r="FX28169" s="128"/>
      <c r="FY28169" s="129"/>
      <c r="GA28169" s="128"/>
    </row>
    <row r="28170" spans="179:183" x14ac:dyDescent="0.35">
      <c r="FW28170" s="128"/>
      <c r="FX28170" s="128"/>
      <c r="FY28170" s="129"/>
      <c r="GA28170" s="128"/>
    </row>
    <row r="28171" spans="179:183" x14ac:dyDescent="0.35">
      <c r="FW28171" s="128"/>
      <c r="FX28171" s="128"/>
      <c r="FY28171" s="129"/>
      <c r="GA28171" s="128"/>
    </row>
    <row r="28172" spans="179:183" x14ac:dyDescent="0.35">
      <c r="FW28172" s="128"/>
      <c r="FX28172" s="128"/>
      <c r="FY28172" s="129"/>
      <c r="GA28172" s="128"/>
    </row>
    <row r="28173" spans="179:183" x14ac:dyDescent="0.35">
      <c r="FW28173" s="128"/>
      <c r="FX28173" s="128"/>
      <c r="FY28173" s="129"/>
      <c r="GA28173" s="128"/>
    </row>
    <row r="28174" spans="179:183" x14ac:dyDescent="0.35">
      <c r="FW28174" s="128"/>
      <c r="FX28174" s="128"/>
      <c r="FY28174" s="129"/>
      <c r="GA28174" s="128"/>
    </row>
    <row r="28175" spans="179:183" x14ac:dyDescent="0.35">
      <c r="FW28175" s="128"/>
      <c r="FX28175" s="128"/>
      <c r="FY28175" s="129"/>
      <c r="GA28175" s="128"/>
    </row>
    <row r="28176" spans="179:183" x14ac:dyDescent="0.35">
      <c r="FW28176" s="128"/>
      <c r="FX28176" s="128"/>
      <c r="FY28176" s="129"/>
      <c r="GA28176" s="128"/>
    </row>
    <row r="28177" spans="179:183" x14ac:dyDescent="0.35">
      <c r="FW28177" s="128"/>
      <c r="FX28177" s="128"/>
      <c r="FY28177" s="129"/>
      <c r="GA28177" s="128"/>
    </row>
    <row r="28178" spans="179:183" x14ac:dyDescent="0.35">
      <c r="FW28178" s="128"/>
      <c r="FX28178" s="128"/>
      <c r="FY28178" s="129"/>
      <c r="GA28178" s="128"/>
    </row>
    <row r="28179" spans="179:183" x14ac:dyDescent="0.35">
      <c r="FW28179" s="128"/>
      <c r="FX28179" s="128"/>
      <c r="FY28179" s="129"/>
      <c r="GA28179" s="128"/>
    </row>
    <row r="28180" spans="179:183" x14ac:dyDescent="0.35">
      <c r="FW28180" s="128"/>
      <c r="FX28180" s="128"/>
      <c r="FY28180" s="129"/>
      <c r="GA28180" s="128"/>
    </row>
    <row r="28181" spans="179:183" x14ac:dyDescent="0.35">
      <c r="FW28181" s="128"/>
      <c r="FX28181" s="128"/>
      <c r="FY28181" s="129"/>
      <c r="GA28181" s="128"/>
    </row>
    <row r="28182" spans="179:183" x14ac:dyDescent="0.35">
      <c r="FW28182" s="128"/>
      <c r="FX28182" s="128"/>
      <c r="FY28182" s="129"/>
      <c r="GA28182" s="128"/>
    </row>
    <row r="28183" spans="179:183" x14ac:dyDescent="0.35">
      <c r="FW28183" s="128"/>
      <c r="FX28183" s="128"/>
      <c r="FY28183" s="129"/>
      <c r="GA28183" s="128"/>
    </row>
    <row r="28184" spans="179:183" x14ac:dyDescent="0.35">
      <c r="FW28184" s="128"/>
      <c r="FX28184" s="128"/>
      <c r="FY28184" s="129"/>
      <c r="GA28184" s="128"/>
    </row>
    <row r="28185" spans="179:183" x14ac:dyDescent="0.35">
      <c r="FW28185" s="128"/>
      <c r="FX28185" s="128"/>
      <c r="FY28185" s="129"/>
      <c r="GA28185" s="128"/>
    </row>
    <row r="28186" spans="179:183" x14ac:dyDescent="0.35">
      <c r="FW28186" s="128"/>
      <c r="FX28186" s="128"/>
      <c r="FY28186" s="129"/>
      <c r="GA28186" s="128"/>
    </row>
    <row r="28187" spans="179:183" x14ac:dyDescent="0.35">
      <c r="FW28187" s="128"/>
      <c r="FX28187" s="128"/>
      <c r="FY28187" s="129"/>
      <c r="GA28187" s="128"/>
    </row>
    <row r="28188" spans="179:183" x14ac:dyDescent="0.35">
      <c r="FW28188" s="128"/>
      <c r="FX28188" s="128"/>
      <c r="FY28188" s="129"/>
      <c r="GA28188" s="128"/>
    </row>
    <row r="28189" spans="179:183" x14ac:dyDescent="0.35">
      <c r="FW28189" s="128"/>
      <c r="FX28189" s="128"/>
      <c r="FY28189" s="129"/>
      <c r="GA28189" s="128"/>
    </row>
    <row r="28190" spans="179:183" x14ac:dyDescent="0.35">
      <c r="FW28190" s="128"/>
      <c r="FX28190" s="128"/>
      <c r="FY28190" s="129"/>
      <c r="GA28190" s="128"/>
    </row>
    <row r="28191" spans="179:183" x14ac:dyDescent="0.35">
      <c r="FW28191" s="128"/>
      <c r="FX28191" s="128"/>
      <c r="FY28191" s="129"/>
      <c r="GA28191" s="128"/>
    </row>
    <row r="28192" spans="179:183" x14ac:dyDescent="0.35">
      <c r="FW28192" s="128"/>
      <c r="FX28192" s="128"/>
      <c r="FY28192" s="129"/>
      <c r="GA28192" s="128"/>
    </row>
    <row r="28193" spans="179:183" x14ac:dyDescent="0.35">
      <c r="FW28193" s="128"/>
      <c r="FX28193" s="128"/>
      <c r="FY28193" s="129"/>
      <c r="GA28193" s="128"/>
    </row>
    <row r="28194" spans="179:183" x14ac:dyDescent="0.35">
      <c r="FW28194" s="128"/>
      <c r="FX28194" s="128"/>
      <c r="FY28194" s="129"/>
      <c r="GA28194" s="128"/>
    </row>
    <row r="28195" spans="179:183" x14ac:dyDescent="0.35">
      <c r="FW28195" s="128"/>
      <c r="FX28195" s="128"/>
      <c r="FY28195" s="129"/>
      <c r="GA28195" s="128"/>
    </row>
    <row r="28196" spans="179:183" x14ac:dyDescent="0.35">
      <c r="FW28196" s="128"/>
      <c r="FX28196" s="128"/>
      <c r="FY28196" s="129"/>
      <c r="GA28196" s="128"/>
    </row>
    <row r="28197" spans="179:183" x14ac:dyDescent="0.35">
      <c r="FW28197" s="128"/>
      <c r="FX28197" s="128"/>
      <c r="FY28197" s="129"/>
      <c r="GA28197" s="128"/>
    </row>
    <row r="28198" spans="179:183" x14ac:dyDescent="0.35">
      <c r="FW28198" s="128"/>
      <c r="FX28198" s="128"/>
      <c r="FY28198" s="129"/>
      <c r="GA28198" s="128"/>
    </row>
    <row r="28199" spans="179:183" x14ac:dyDescent="0.35">
      <c r="FW28199" s="128"/>
      <c r="FX28199" s="128"/>
      <c r="FY28199" s="129"/>
      <c r="GA28199" s="128"/>
    </row>
    <row r="28200" spans="179:183" x14ac:dyDescent="0.35">
      <c r="FW28200" s="128"/>
      <c r="FX28200" s="128"/>
      <c r="FY28200" s="129"/>
      <c r="GA28200" s="128"/>
    </row>
    <row r="28201" spans="179:183" x14ac:dyDescent="0.35">
      <c r="FW28201" s="128"/>
      <c r="FX28201" s="128"/>
      <c r="FY28201" s="129"/>
      <c r="GA28201" s="128"/>
    </row>
    <row r="28202" spans="179:183" x14ac:dyDescent="0.35">
      <c r="FW28202" s="128"/>
      <c r="FX28202" s="128"/>
      <c r="FY28202" s="129"/>
      <c r="GA28202" s="128"/>
    </row>
    <row r="28203" spans="179:183" x14ac:dyDescent="0.35">
      <c r="FW28203" s="128"/>
      <c r="FX28203" s="128"/>
      <c r="FY28203" s="129"/>
      <c r="GA28203" s="128"/>
    </row>
    <row r="28204" spans="179:183" x14ac:dyDescent="0.35">
      <c r="FW28204" s="128"/>
      <c r="FX28204" s="128"/>
      <c r="FY28204" s="129"/>
      <c r="GA28204" s="128"/>
    </row>
    <row r="28205" spans="179:183" x14ac:dyDescent="0.35">
      <c r="FW28205" s="128"/>
      <c r="FX28205" s="128"/>
      <c r="FY28205" s="129"/>
      <c r="GA28205" s="128"/>
    </row>
    <row r="28206" spans="179:183" x14ac:dyDescent="0.35">
      <c r="FW28206" s="128"/>
      <c r="FX28206" s="128"/>
      <c r="FY28206" s="129"/>
      <c r="GA28206" s="128"/>
    </row>
    <row r="28207" spans="179:183" x14ac:dyDescent="0.35">
      <c r="FW28207" s="128"/>
      <c r="FX28207" s="128"/>
      <c r="FY28207" s="129"/>
      <c r="GA28207" s="128"/>
    </row>
    <row r="28208" spans="179:183" x14ac:dyDescent="0.35">
      <c r="FW28208" s="128"/>
      <c r="FX28208" s="128"/>
      <c r="FY28208" s="129"/>
      <c r="GA28208" s="128"/>
    </row>
    <row r="28209" spans="179:183" x14ac:dyDescent="0.35">
      <c r="FW28209" s="128"/>
      <c r="FX28209" s="128"/>
      <c r="FY28209" s="129"/>
      <c r="GA28209" s="128"/>
    </row>
    <row r="28210" spans="179:183" x14ac:dyDescent="0.35">
      <c r="FW28210" s="128"/>
      <c r="FX28210" s="128"/>
      <c r="FY28210" s="129"/>
      <c r="GA28210" s="128"/>
    </row>
    <row r="28211" spans="179:183" x14ac:dyDescent="0.35">
      <c r="FW28211" s="128"/>
      <c r="FX28211" s="128"/>
      <c r="FY28211" s="129"/>
      <c r="GA28211" s="128"/>
    </row>
    <row r="28212" spans="179:183" x14ac:dyDescent="0.35">
      <c r="FW28212" s="128"/>
      <c r="FX28212" s="128"/>
      <c r="FY28212" s="129"/>
      <c r="GA28212" s="128"/>
    </row>
    <row r="28213" spans="179:183" x14ac:dyDescent="0.35">
      <c r="FW28213" s="128"/>
      <c r="FX28213" s="128"/>
      <c r="FY28213" s="129"/>
      <c r="GA28213" s="128"/>
    </row>
    <row r="28214" spans="179:183" x14ac:dyDescent="0.35">
      <c r="FW28214" s="128"/>
      <c r="FX28214" s="128"/>
      <c r="FY28214" s="129"/>
      <c r="GA28214" s="128"/>
    </row>
    <row r="28215" spans="179:183" x14ac:dyDescent="0.35">
      <c r="FW28215" s="128"/>
      <c r="FX28215" s="128"/>
      <c r="FY28215" s="129"/>
      <c r="GA28215" s="128"/>
    </row>
    <row r="28216" spans="179:183" x14ac:dyDescent="0.35">
      <c r="FW28216" s="128"/>
      <c r="FX28216" s="128"/>
      <c r="FY28216" s="129"/>
      <c r="GA28216" s="128"/>
    </row>
    <row r="28217" spans="179:183" x14ac:dyDescent="0.35">
      <c r="FW28217" s="128"/>
      <c r="FX28217" s="128"/>
      <c r="FY28217" s="129"/>
      <c r="GA28217" s="128"/>
    </row>
    <row r="28218" spans="179:183" x14ac:dyDescent="0.35">
      <c r="FW28218" s="128"/>
      <c r="FX28218" s="128"/>
      <c r="FY28218" s="129"/>
      <c r="GA28218" s="128"/>
    </row>
    <row r="28219" spans="179:183" x14ac:dyDescent="0.35">
      <c r="FW28219" s="128"/>
      <c r="FX28219" s="128"/>
      <c r="FY28219" s="129"/>
      <c r="GA28219" s="128"/>
    </row>
    <row r="28220" spans="179:183" x14ac:dyDescent="0.35">
      <c r="FW28220" s="128"/>
      <c r="FX28220" s="128"/>
      <c r="FY28220" s="129"/>
      <c r="GA28220" s="128"/>
    </row>
    <row r="28221" spans="179:183" x14ac:dyDescent="0.35">
      <c r="FW28221" s="128"/>
      <c r="FX28221" s="128"/>
      <c r="FY28221" s="129"/>
      <c r="GA28221" s="128"/>
    </row>
    <row r="28222" spans="179:183" x14ac:dyDescent="0.35">
      <c r="FW28222" s="128"/>
      <c r="FX28222" s="128"/>
      <c r="FY28222" s="129"/>
      <c r="GA28222" s="128"/>
    </row>
    <row r="28223" spans="179:183" x14ac:dyDescent="0.35">
      <c r="FW28223" s="128"/>
      <c r="FX28223" s="128"/>
      <c r="FY28223" s="129"/>
      <c r="GA28223" s="128"/>
    </row>
    <row r="28224" spans="179:183" x14ac:dyDescent="0.35">
      <c r="FW28224" s="128"/>
      <c r="FX28224" s="128"/>
      <c r="FY28224" s="129"/>
      <c r="GA28224" s="128"/>
    </row>
    <row r="28225" spans="179:183" x14ac:dyDescent="0.35">
      <c r="FW28225" s="128"/>
      <c r="FX28225" s="128"/>
      <c r="FY28225" s="129"/>
      <c r="GA28225" s="128"/>
    </row>
    <row r="28226" spans="179:183" x14ac:dyDescent="0.35">
      <c r="FW28226" s="128"/>
      <c r="FX28226" s="128"/>
      <c r="FY28226" s="129"/>
      <c r="GA28226" s="128"/>
    </row>
    <row r="28227" spans="179:183" x14ac:dyDescent="0.35">
      <c r="FW28227" s="128"/>
      <c r="FX28227" s="128"/>
      <c r="FY28227" s="129"/>
      <c r="GA28227" s="128"/>
    </row>
    <row r="28228" spans="179:183" x14ac:dyDescent="0.35">
      <c r="FW28228" s="128"/>
      <c r="FX28228" s="128"/>
      <c r="FY28228" s="129"/>
      <c r="GA28228" s="128"/>
    </row>
    <row r="28229" spans="179:183" x14ac:dyDescent="0.35">
      <c r="FW28229" s="128"/>
      <c r="FX28229" s="128"/>
      <c r="FY28229" s="129"/>
      <c r="GA28229" s="128"/>
    </row>
    <row r="28230" spans="179:183" x14ac:dyDescent="0.35">
      <c r="FW28230" s="128"/>
      <c r="FX28230" s="128"/>
      <c r="FY28230" s="129"/>
      <c r="GA28230" s="128"/>
    </row>
    <row r="28231" spans="179:183" x14ac:dyDescent="0.35">
      <c r="FW28231" s="128"/>
      <c r="FX28231" s="128"/>
      <c r="FY28231" s="129"/>
      <c r="GA28231" s="128"/>
    </row>
    <row r="28232" spans="179:183" x14ac:dyDescent="0.35">
      <c r="FW28232" s="128"/>
      <c r="FX28232" s="128"/>
      <c r="FY28232" s="129"/>
      <c r="GA28232" s="128"/>
    </row>
    <row r="28233" spans="179:183" x14ac:dyDescent="0.35">
      <c r="FW28233" s="128"/>
      <c r="FX28233" s="128"/>
      <c r="FY28233" s="129"/>
      <c r="GA28233" s="128"/>
    </row>
    <row r="28234" spans="179:183" x14ac:dyDescent="0.35">
      <c r="FW28234" s="128"/>
      <c r="FX28234" s="128"/>
      <c r="FY28234" s="129"/>
      <c r="GA28234" s="128"/>
    </row>
    <row r="28235" spans="179:183" x14ac:dyDescent="0.35">
      <c r="FW28235" s="128"/>
      <c r="FX28235" s="128"/>
      <c r="FY28235" s="129"/>
      <c r="GA28235" s="128"/>
    </row>
    <row r="28236" spans="179:183" x14ac:dyDescent="0.35">
      <c r="FW28236" s="128"/>
      <c r="FX28236" s="128"/>
      <c r="FY28236" s="129"/>
      <c r="GA28236" s="128"/>
    </row>
    <row r="28237" spans="179:183" x14ac:dyDescent="0.35">
      <c r="FW28237" s="128"/>
      <c r="FX28237" s="128"/>
      <c r="FY28237" s="129"/>
      <c r="GA28237" s="128"/>
    </row>
    <row r="28238" spans="179:183" x14ac:dyDescent="0.35">
      <c r="FW28238" s="128"/>
      <c r="FX28238" s="128"/>
      <c r="FY28238" s="129"/>
      <c r="GA28238" s="128"/>
    </row>
    <row r="28239" spans="179:183" x14ac:dyDescent="0.35">
      <c r="FW28239" s="128"/>
      <c r="FX28239" s="128"/>
      <c r="FY28239" s="129"/>
      <c r="GA28239" s="128"/>
    </row>
    <row r="28240" spans="179:183" x14ac:dyDescent="0.35">
      <c r="FW28240" s="128"/>
      <c r="FX28240" s="128"/>
      <c r="FY28240" s="129"/>
      <c r="GA28240" s="128"/>
    </row>
    <row r="28241" spans="179:183" x14ac:dyDescent="0.35">
      <c r="FW28241" s="128"/>
      <c r="FX28241" s="128"/>
      <c r="FY28241" s="129"/>
      <c r="GA28241" s="128"/>
    </row>
    <row r="28242" spans="179:183" x14ac:dyDescent="0.35">
      <c r="FW28242" s="128"/>
      <c r="FX28242" s="128"/>
      <c r="FY28242" s="129"/>
      <c r="GA28242" s="128"/>
    </row>
    <row r="28243" spans="179:183" x14ac:dyDescent="0.35">
      <c r="FW28243" s="128"/>
      <c r="FX28243" s="128"/>
      <c r="FY28243" s="129"/>
      <c r="GA28243" s="128"/>
    </row>
    <row r="28244" spans="179:183" x14ac:dyDescent="0.35">
      <c r="FW28244" s="128"/>
      <c r="FX28244" s="128"/>
      <c r="FY28244" s="129"/>
      <c r="GA28244" s="128"/>
    </row>
    <row r="28245" spans="179:183" x14ac:dyDescent="0.35">
      <c r="FW28245" s="128"/>
      <c r="FX28245" s="128"/>
      <c r="FY28245" s="129"/>
      <c r="GA28245" s="128"/>
    </row>
    <row r="28246" spans="179:183" x14ac:dyDescent="0.35">
      <c r="FW28246" s="128"/>
      <c r="FX28246" s="128"/>
      <c r="FY28246" s="129"/>
      <c r="GA28246" s="128"/>
    </row>
    <row r="28247" spans="179:183" x14ac:dyDescent="0.35">
      <c r="FW28247" s="128"/>
      <c r="FX28247" s="128"/>
      <c r="FY28247" s="129"/>
      <c r="GA28247" s="128"/>
    </row>
    <row r="28248" spans="179:183" x14ac:dyDescent="0.35">
      <c r="FW28248" s="128"/>
      <c r="FX28248" s="128"/>
      <c r="FY28248" s="129"/>
      <c r="GA28248" s="128"/>
    </row>
    <row r="28249" spans="179:183" x14ac:dyDescent="0.35">
      <c r="FW28249" s="128"/>
      <c r="FX28249" s="128"/>
      <c r="FY28249" s="129"/>
      <c r="GA28249" s="128"/>
    </row>
    <row r="28250" spans="179:183" x14ac:dyDescent="0.35">
      <c r="FW28250" s="128"/>
      <c r="FX28250" s="128"/>
      <c r="FY28250" s="129"/>
      <c r="GA28250" s="128"/>
    </row>
    <row r="28251" spans="179:183" x14ac:dyDescent="0.35">
      <c r="FW28251" s="128"/>
      <c r="FX28251" s="128"/>
      <c r="FY28251" s="129"/>
      <c r="GA28251" s="128"/>
    </row>
    <row r="28252" spans="179:183" x14ac:dyDescent="0.35">
      <c r="FW28252" s="128"/>
      <c r="FX28252" s="128"/>
      <c r="FY28252" s="129"/>
      <c r="GA28252" s="128"/>
    </row>
    <row r="28253" spans="179:183" x14ac:dyDescent="0.35">
      <c r="FW28253" s="128"/>
      <c r="FX28253" s="128"/>
      <c r="FY28253" s="129"/>
      <c r="GA28253" s="128"/>
    </row>
    <row r="28254" spans="179:183" x14ac:dyDescent="0.35">
      <c r="FW28254" s="128"/>
      <c r="FX28254" s="128"/>
      <c r="FY28254" s="129"/>
      <c r="GA28254" s="128"/>
    </row>
    <row r="28255" spans="179:183" x14ac:dyDescent="0.35">
      <c r="FW28255" s="128"/>
      <c r="FX28255" s="128"/>
      <c r="FY28255" s="129"/>
      <c r="GA28255" s="128"/>
    </row>
    <row r="28256" spans="179:183" x14ac:dyDescent="0.35">
      <c r="FW28256" s="128"/>
      <c r="FX28256" s="128"/>
      <c r="FY28256" s="129"/>
      <c r="GA28256" s="128"/>
    </row>
    <row r="28257" spans="179:183" x14ac:dyDescent="0.35">
      <c r="FW28257" s="128"/>
      <c r="FX28257" s="128"/>
      <c r="FY28257" s="129"/>
      <c r="GA28257" s="128"/>
    </row>
    <row r="28258" spans="179:183" x14ac:dyDescent="0.35">
      <c r="FW28258" s="128"/>
      <c r="FX28258" s="128"/>
      <c r="FY28258" s="129"/>
      <c r="GA28258" s="128"/>
    </row>
    <row r="28259" spans="179:183" x14ac:dyDescent="0.35">
      <c r="FW28259" s="128"/>
      <c r="FX28259" s="128"/>
      <c r="FY28259" s="129"/>
      <c r="GA28259" s="128"/>
    </row>
    <row r="28260" spans="179:183" x14ac:dyDescent="0.35">
      <c r="FW28260" s="128"/>
      <c r="FX28260" s="128"/>
      <c r="FY28260" s="129"/>
      <c r="GA28260" s="128"/>
    </row>
    <row r="28261" spans="179:183" x14ac:dyDescent="0.35">
      <c r="FW28261" s="128"/>
      <c r="FX28261" s="128"/>
      <c r="FY28261" s="129"/>
      <c r="GA28261" s="128"/>
    </row>
    <row r="28262" spans="179:183" x14ac:dyDescent="0.35">
      <c r="FW28262" s="128"/>
      <c r="FX28262" s="128"/>
      <c r="FY28262" s="129"/>
      <c r="GA28262" s="128"/>
    </row>
    <row r="28263" spans="179:183" x14ac:dyDescent="0.35">
      <c r="FW28263" s="128"/>
      <c r="FX28263" s="128"/>
      <c r="FY28263" s="129"/>
      <c r="GA28263" s="128"/>
    </row>
    <row r="28264" spans="179:183" x14ac:dyDescent="0.35">
      <c r="FW28264" s="128"/>
      <c r="FX28264" s="128"/>
      <c r="FY28264" s="129"/>
      <c r="GA28264" s="128"/>
    </row>
    <row r="28265" spans="179:183" x14ac:dyDescent="0.35">
      <c r="FW28265" s="128"/>
      <c r="FX28265" s="128"/>
      <c r="FY28265" s="129"/>
      <c r="GA28265" s="128"/>
    </row>
    <row r="28266" spans="179:183" x14ac:dyDescent="0.35">
      <c r="FW28266" s="128"/>
      <c r="FX28266" s="128"/>
      <c r="FY28266" s="129"/>
      <c r="GA28266" s="128"/>
    </row>
    <row r="28267" spans="179:183" x14ac:dyDescent="0.35">
      <c r="FW28267" s="128"/>
      <c r="FX28267" s="128"/>
      <c r="FY28267" s="129"/>
      <c r="GA28267" s="128"/>
    </row>
    <row r="28268" spans="179:183" x14ac:dyDescent="0.35">
      <c r="FW28268" s="128"/>
      <c r="FX28268" s="128"/>
      <c r="FY28268" s="129"/>
      <c r="GA28268" s="128"/>
    </row>
    <row r="28269" spans="179:183" x14ac:dyDescent="0.35">
      <c r="FW28269" s="128"/>
      <c r="FX28269" s="128"/>
      <c r="FY28269" s="129"/>
      <c r="GA28269" s="128"/>
    </row>
    <row r="28270" spans="179:183" x14ac:dyDescent="0.35">
      <c r="FW28270" s="128"/>
      <c r="FX28270" s="128"/>
      <c r="FY28270" s="129"/>
      <c r="GA28270" s="128"/>
    </row>
    <row r="28271" spans="179:183" x14ac:dyDescent="0.35">
      <c r="FW28271" s="128"/>
      <c r="FX28271" s="128"/>
      <c r="FY28271" s="129"/>
      <c r="GA28271" s="128"/>
    </row>
    <row r="28272" spans="179:183" x14ac:dyDescent="0.35">
      <c r="FW28272" s="128"/>
      <c r="FX28272" s="128"/>
      <c r="FY28272" s="129"/>
      <c r="GA28272" s="128"/>
    </row>
    <row r="28273" spans="179:183" x14ac:dyDescent="0.35">
      <c r="FW28273" s="128"/>
      <c r="FX28273" s="128"/>
      <c r="FY28273" s="129"/>
      <c r="GA28273" s="128"/>
    </row>
    <row r="28274" spans="179:183" x14ac:dyDescent="0.35">
      <c r="FW28274" s="128"/>
      <c r="FX28274" s="128"/>
      <c r="FY28274" s="129"/>
      <c r="GA28274" s="128"/>
    </row>
    <row r="28275" spans="179:183" x14ac:dyDescent="0.35">
      <c r="FW28275" s="128"/>
      <c r="FX28275" s="128"/>
      <c r="FY28275" s="129"/>
      <c r="GA28275" s="128"/>
    </row>
    <row r="28276" spans="179:183" x14ac:dyDescent="0.35">
      <c r="FW28276" s="128"/>
      <c r="FX28276" s="128"/>
      <c r="FY28276" s="129"/>
      <c r="GA28276" s="128"/>
    </row>
    <row r="28277" spans="179:183" x14ac:dyDescent="0.35">
      <c r="FW28277" s="128"/>
      <c r="FX28277" s="128"/>
      <c r="FY28277" s="129"/>
      <c r="GA28277" s="128"/>
    </row>
    <row r="28278" spans="179:183" x14ac:dyDescent="0.35">
      <c r="FW28278" s="128"/>
      <c r="FX28278" s="128"/>
      <c r="FY28278" s="129"/>
      <c r="GA28278" s="128"/>
    </row>
    <row r="28279" spans="179:183" x14ac:dyDescent="0.35">
      <c r="FW28279" s="128"/>
      <c r="FX28279" s="128"/>
      <c r="FY28279" s="129"/>
      <c r="GA28279" s="128"/>
    </row>
    <row r="28280" spans="179:183" x14ac:dyDescent="0.35">
      <c r="FW28280" s="128"/>
      <c r="FX28280" s="128"/>
      <c r="FY28280" s="129"/>
      <c r="GA28280" s="128"/>
    </row>
    <row r="28281" spans="179:183" x14ac:dyDescent="0.35">
      <c r="FW28281" s="128"/>
      <c r="FX28281" s="128"/>
      <c r="FY28281" s="129"/>
      <c r="GA28281" s="128"/>
    </row>
    <row r="28282" spans="179:183" x14ac:dyDescent="0.35">
      <c r="FW28282" s="128"/>
      <c r="FX28282" s="128"/>
      <c r="FY28282" s="129"/>
      <c r="GA28282" s="128"/>
    </row>
    <row r="28283" spans="179:183" x14ac:dyDescent="0.35">
      <c r="FW28283" s="128"/>
      <c r="FX28283" s="128"/>
      <c r="FY28283" s="129"/>
      <c r="GA28283" s="128"/>
    </row>
    <row r="28284" spans="179:183" x14ac:dyDescent="0.35">
      <c r="FW28284" s="128"/>
      <c r="FX28284" s="128"/>
      <c r="FY28284" s="129"/>
      <c r="GA28284" s="128"/>
    </row>
    <row r="28285" spans="179:183" x14ac:dyDescent="0.35">
      <c r="FW28285" s="128"/>
      <c r="FX28285" s="128"/>
      <c r="FY28285" s="129"/>
      <c r="GA28285" s="128"/>
    </row>
    <row r="28286" spans="179:183" x14ac:dyDescent="0.35">
      <c r="FW28286" s="128"/>
      <c r="FX28286" s="128"/>
      <c r="FY28286" s="129"/>
      <c r="GA28286" s="128"/>
    </row>
    <row r="28287" spans="179:183" x14ac:dyDescent="0.35">
      <c r="FW28287" s="128"/>
      <c r="FX28287" s="128"/>
      <c r="FY28287" s="129"/>
      <c r="GA28287" s="128"/>
    </row>
    <row r="28288" spans="179:183" x14ac:dyDescent="0.35">
      <c r="FW28288" s="128"/>
      <c r="FX28288" s="128"/>
      <c r="FY28288" s="129"/>
      <c r="GA28288" s="128"/>
    </row>
    <row r="28289" spans="179:183" x14ac:dyDescent="0.35">
      <c r="FW28289" s="128"/>
      <c r="FX28289" s="128"/>
      <c r="FY28289" s="129"/>
      <c r="GA28289" s="128"/>
    </row>
    <row r="28290" spans="179:183" x14ac:dyDescent="0.35">
      <c r="FW28290" s="128"/>
      <c r="FX28290" s="128"/>
      <c r="FY28290" s="129"/>
      <c r="GA28290" s="128"/>
    </row>
    <row r="28291" spans="179:183" x14ac:dyDescent="0.35">
      <c r="FW28291" s="128"/>
      <c r="FX28291" s="128"/>
      <c r="FY28291" s="129"/>
      <c r="GA28291" s="128"/>
    </row>
    <row r="28292" spans="179:183" x14ac:dyDescent="0.35">
      <c r="FW28292" s="128"/>
      <c r="FX28292" s="128"/>
      <c r="FY28292" s="129"/>
      <c r="GA28292" s="128"/>
    </row>
    <row r="28293" spans="179:183" x14ac:dyDescent="0.35">
      <c r="FW28293" s="128"/>
      <c r="FX28293" s="128"/>
      <c r="FY28293" s="129"/>
      <c r="GA28293" s="128"/>
    </row>
    <row r="28294" spans="179:183" x14ac:dyDescent="0.35">
      <c r="FW28294" s="128"/>
      <c r="FX28294" s="128"/>
      <c r="FY28294" s="129"/>
      <c r="GA28294" s="128"/>
    </row>
    <row r="28295" spans="179:183" x14ac:dyDescent="0.35">
      <c r="FW28295" s="128"/>
      <c r="FX28295" s="128"/>
      <c r="FY28295" s="129"/>
      <c r="GA28295" s="128"/>
    </row>
    <row r="28296" spans="179:183" x14ac:dyDescent="0.35">
      <c r="FW28296" s="128"/>
      <c r="FX28296" s="128"/>
      <c r="FY28296" s="129"/>
      <c r="GA28296" s="128"/>
    </row>
    <row r="28297" spans="179:183" x14ac:dyDescent="0.35">
      <c r="FW28297" s="128"/>
      <c r="FX28297" s="128"/>
      <c r="FY28297" s="129"/>
      <c r="GA28297" s="128"/>
    </row>
    <row r="28298" spans="179:183" x14ac:dyDescent="0.35">
      <c r="FW28298" s="128"/>
      <c r="FX28298" s="128"/>
      <c r="FY28298" s="129"/>
      <c r="GA28298" s="128"/>
    </row>
    <row r="28299" spans="179:183" x14ac:dyDescent="0.35">
      <c r="FW28299" s="128"/>
      <c r="FX28299" s="128"/>
      <c r="FY28299" s="129"/>
      <c r="GA28299" s="128"/>
    </row>
    <row r="28300" spans="179:183" x14ac:dyDescent="0.35">
      <c r="FW28300" s="128"/>
      <c r="FX28300" s="128"/>
      <c r="FY28300" s="129"/>
      <c r="GA28300" s="128"/>
    </row>
    <row r="28301" spans="179:183" x14ac:dyDescent="0.35">
      <c r="FW28301" s="128"/>
      <c r="FX28301" s="128"/>
      <c r="FY28301" s="129"/>
      <c r="GA28301" s="128"/>
    </row>
    <row r="28302" spans="179:183" x14ac:dyDescent="0.35">
      <c r="FW28302" s="128"/>
      <c r="FX28302" s="128"/>
      <c r="FY28302" s="129"/>
      <c r="GA28302" s="128"/>
    </row>
    <row r="28303" spans="179:183" x14ac:dyDescent="0.35">
      <c r="FW28303" s="128"/>
      <c r="FX28303" s="128"/>
      <c r="FY28303" s="129"/>
      <c r="GA28303" s="128"/>
    </row>
    <row r="28304" spans="179:183" x14ac:dyDescent="0.35">
      <c r="FW28304" s="128"/>
      <c r="FX28304" s="128"/>
      <c r="FY28304" s="129"/>
      <c r="GA28304" s="128"/>
    </row>
    <row r="28305" spans="179:183" x14ac:dyDescent="0.35">
      <c r="FW28305" s="128"/>
      <c r="FX28305" s="128"/>
      <c r="FY28305" s="129"/>
      <c r="GA28305" s="128"/>
    </row>
    <row r="28306" spans="179:183" x14ac:dyDescent="0.35">
      <c r="FW28306" s="128"/>
      <c r="FX28306" s="128"/>
      <c r="FY28306" s="129"/>
      <c r="GA28306" s="128"/>
    </row>
    <row r="28307" spans="179:183" x14ac:dyDescent="0.35">
      <c r="FW28307" s="128"/>
      <c r="FX28307" s="128"/>
      <c r="FY28307" s="129"/>
      <c r="GA28307" s="128"/>
    </row>
    <row r="28308" spans="179:183" x14ac:dyDescent="0.35">
      <c r="FW28308" s="128"/>
      <c r="FX28308" s="128"/>
      <c r="FY28308" s="129"/>
      <c r="GA28308" s="128"/>
    </row>
    <row r="28309" spans="179:183" x14ac:dyDescent="0.35">
      <c r="FW28309" s="128"/>
      <c r="FX28309" s="128"/>
      <c r="FY28309" s="129"/>
      <c r="GA28309" s="128"/>
    </row>
    <row r="28310" spans="179:183" x14ac:dyDescent="0.35">
      <c r="FW28310" s="128"/>
      <c r="FX28310" s="128"/>
      <c r="FY28310" s="129"/>
      <c r="GA28310" s="128"/>
    </row>
    <row r="28311" spans="179:183" x14ac:dyDescent="0.35">
      <c r="FW28311" s="128"/>
      <c r="FX28311" s="128"/>
      <c r="FY28311" s="129"/>
      <c r="GA28311" s="128"/>
    </row>
    <row r="28312" spans="179:183" x14ac:dyDescent="0.35">
      <c r="FW28312" s="128"/>
      <c r="FX28312" s="128"/>
      <c r="FY28312" s="129"/>
      <c r="GA28312" s="128"/>
    </row>
    <row r="28313" spans="179:183" x14ac:dyDescent="0.35">
      <c r="FW28313" s="128"/>
      <c r="FX28313" s="128"/>
      <c r="FY28313" s="129"/>
      <c r="GA28313" s="128"/>
    </row>
    <row r="28314" spans="179:183" x14ac:dyDescent="0.35">
      <c r="FW28314" s="128"/>
      <c r="FX28314" s="128"/>
      <c r="FY28314" s="129"/>
      <c r="GA28314" s="128"/>
    </row>
    <row r="28315" spans="179:183" x14ac:dyDescent="0.35">
      <c r="FW28315" s="128"/>
      <c r="FX28315" s="128"/>
      <c r="FY28315" s="129"/>
      <c r="GA28315" s="128"/>
    </row>
    <row r="28316" spans="179:183" x14ac:dyDescent="0.35">
      <c r="FW28316" s="128"/>
      <c r="FX28316" s="128"/>
      <c r="FY28316" s="129"/>
      <c r="GA28316" s="128"/>
    </row>
    <row r="28317" spans="179:183" x14ac:dyDescent="0.35">
      <c r="FW28317" s="128"/>
      <c r="FX28317" s="128"/>
      <c r="FY28317" s="129"/>
      <c r="GA28317" s="128"/>
    </row>
    <row r="28318" spans="179:183" x14ac:dyDescent="0.35">
      <c r="FW28318" s="128"/>
      <c r="FX28318" s="128"/>
      <c r="FY28318" s="129"/>
      <c r="GA28318" s="128"/>
    </row>
    <row r="28319" spans="179:183" x14ac:dyDescent="0.35">
      <c r="FW28319" s="128"/>
      <c r="FX28319" s="128"/>
      <c r="FY28319" s="129"/>
      <c r="GA28319" s="128"/>
    </row>
    <row r="28320" spans="179:183" x14ac:dyDescent="0.35">
      <c r="FW28320" s="128"/>
      <c r="FX28320" s="128"/>
      <c r="FY28320" s="129"/>
      <c r="GA28320" s="128"/>
    </row>
    <row r="28321" spans="179:183" x14ac:dyDescent="0.35">
      <c r="FW28321" s="128"/>
      <c r="FX28321" s="128"/>
      <c r="FY28321" s="129"/>
      <c r="GA28321" s="128"/>
    </row>
    <row r="28322" spans="179:183" x14ac:dyDescent="0.35">
      <c r="FW28322" s="128"/>
      <c r="FX28322" s="128"/>
      <c r="FY28322" s="129"/>
      <c r="GA28322" s="128"/>
    </row>
    <row r="28323" spans="179:183" x14ac:dyDescent="0.35">
      <c r="FW28323" s="128"/>
      <c r="FX28323" s="128"/>
      <c r="FY28323" s="129"/>
      <c r="GA28323" s="128"/>
    </row>
    <row r="28324" spans="179:183" x14ac:dyDescent="0.35">
      <c r="FW28324" s="128"/>
      <c r="FX28324" s="128"/>
      <c r="FY28324" s="129"/>
      <c r="GA28324" s="128"/>
    </row>
    <row r="28325" spans="179:183" x14ac:dyDescent="0.35">
      <c r="FW28325" s="128"/>
      <c r="FX28325" s="128"/>
      <c r="FY28325" s="129"/>
      <c r="GA28325" s="128"/>
    </row>
    <row r="28326" spans="179:183" x14ac:dyDescent="0.35">
      <c r="FW28326" s="128"/>
      <c r="FX28326" s="128"/>
      <c r="FY28326" s="129"/>
      <c r="GA28326" s="128"/>
    </row>
    <row r="28327" spans="179:183" x14ac:dyDescent="0.35">
      <c r="FW28327" s="128"/>
      <c r="FX28327" s="128"/>
      <c r="FY28327" s="129"/>
      <c r="GA28327" s="128"/>
    </row>
    <row r="28328" spans="179:183" x14ac:dyDescent="0.35">
      <c r="FW28328" s="128"/>
      <c r="FX28328" s="128"/>
      <c r="FY28328" s="129"/>
      <c r="GA28328" s="128"/>
    </row>
    <row r="28329" spans="179:183" x14ac:dyDescent="0.35">
      <c r="FW28329" s="128"/>
      <c r="FX28329" s="128"/>
      <c r="FY28329" s="129"/>
      <c r="GA28329" s="128"/>
    </row>
    <row r="28330" spans="179:183" x14ac:dyDescent="0.35">
      <c r="FW28330" s="128"/>
      <c r="FX28330" s="128"/>
      <c r="FY28330" s="129"/>
      <c r="GA28330" s="128"/>
    </row>
    <row r="28331" spans="179:183" x14ac:dyDescent="0.35">
      <c r="FW28331" s="128"/>
      <c r="FX28331" s="128"/>
      <c r="FY28331" s="129"/>
      <c r="GA28331" s="128"/>
    </row>
    <row r="28332" spans="179:183" x14ac:dyDescent="0.35">
      <c r="FW28332" s="128"/>
      <c r="FX28332" s="128"/>
      <c r="FY28332" s="129"/>
      <c r="GA28332" s="128"/>
    </row>
    <row r="28333" spans="179:183" x14ac:dyDescent="0.35">
      <c r="FW28333" s="128"/>
      <c r="FX28333" s="128"/>
      <c r="FY28333" s="129"/>
      <c r="GA28333" s="128"/>
    </row>
    <row r="28334" spans="179:183" x14ac:dyDescent="0.35">
      <c r="FW28334" s="128"/>
      <c r="FX28334" s="128"/>
      <c r="FY28334" s="129"/>
      <c r="GA28334" s="128"/>
    </row>
    <row r="28335" spans="179:183" x14ac:dyDescent="0.35">
      <c r="FW28335" s="128"/>
      <c r="FX28335" s="128"/>
      <c r="FY28335" s="129"/>
      <c r="GA28335" s="128"/>
    </row>
    <row r="28336" spans="179:183" x14ac:dyDescent="0.35">
      <c r="FW28336" s="128"/>
      <c r="FX28336" s="128"/>
      <c r="FY28336" s="129"/>
      <c r="GA28336" s="128"/>
    </row>
    <row r="28337" spans="179:183" x14ac:dyDescent="0.35">
      <c r="FW28337" s="128"/>
      <c r="FX28337" s="128"/>
      <c r="FY28337" s="129"/>
      <c r="GA28337" s="128"/>
    </row>
    <row r="28338" spans="179:183" x14ac:dyDescent="0.35">
      <c r="FW28338" s="128"/>
      <c r="FX28338" s="128"/>
      <c r="FY28338" s="129"/>
      <c r="GA28338" s="128"/>
    </row>
    <row r="28339" spans="179:183" x14ac:dyDescent="0.35">
      <c r="FW28339" s="128"/>
      <c r="FX28339" s="128"/>
      <c r="FY28339" s="129"/>
      <c r="GA28339" s="128"/>
    </row>
    <row r="28340" spans="179:183" x14ac:dyDescent="0.35">
      <c r="FW28340" s="128"/>
      <c r="FX28340" s="128"/>
      <c r="FY28340" s="129"/>
      <c r="GA28340" s="128"/>
    </row>
    <row r="28341" spans="179:183" x14ac:dyDescent="0.35">
      <c r="FW28341" s="128"/>
      <c r="FX28341" s="128"/>
      <c r="FY28341" s="129"/>
      <c r="GA28341" s="128"/>
    </row>
    <row r="28342" spans="179:183" x14ac:dyDescent="0.35">
      <c r="FW28342" s="128"/>
      <c r="FX28342" s="128"/>
      <c r="FY28342" s="129"/>
      <c r="GA28342" s="128"/>
    </row>
    <row r="28343" spans="179:183" x14ac:dyDescent="0.35">
      <c r="FW28343" s="128"/>
      <c r="FX28343" s="128"/>
      <c r="FY28343" s="129"/>
      <c r="GA28343" s="128"/>
    </row>
    <row r="28344" spans="179:183" x14ac:dyDescent="0.35">
      <c r="FW28344" s="128"/>
      <c r="FX28344" s="128"/>
      <c r="FY28344" s="129"/>
      <c r="GA28344" s="128"/>
    </row>
    <row r="28345" spans="179:183" x14ac:dyDescent="0.35">
      <c r="FW28345" s="128"/>
      <c r="FX28345" s="128"/>
      <c r="FY28345" s="129"/>
      <c r="GA28345" s="128"/>
    </row>
    <row r="28346" spans="179:183" x14ac:dyDescent="0.35">
      <c r="FW28346" s="128"/>
      <c r="FX28346" s="128"/>
      <c r="FY28346" s="129"/>
      <c r="GA28346" s="128"/>
    </row>
    <row r="28347" spans="179:183" x14ac:dyDescent="0.35">
      <c r="FW28347" s="128"/>
      <c r="FX28347" s="128"/>
      <c r="FY28347" s="129"/>
      <c r="GA28347" s="128"/>
    </row>
    <row r="28348" spans="179:183" x14ac:dyDescent="0.35">
      <c r="FW28348" s="128"/>
      <c r="FX28348" s="128"/>
      <c r="FY28348" s="129"/>
      <c r="GA28348" s="128"/>
    </row>
    <row r="28349" spans="179:183" x14ac:dyDescent="0.35">
      <c r="FW28349" s="128"/>
      <c r="FX28349" s="128"/>
      <c r="FY28349" s="129"/>
      <c r="GA28349" s="128"/>
    </row>
    <row r="28350" spans="179:183" x14ac:dyDescent="0.35">
      <c r="FW28350" s="128"/>
      <c r="FX28350" s="128"/>
      <c r="FY28350" s="129"/>
      <c r="GA28350" s="128"/>
    </row>
    <row r="28351" spans="179:183" x14ac:dyDescent="0.35">
      <c r="FW28351" s="128"/>
      <c r="FX28351" s="128"/>
      <c r="FY28351" s="129"/>
      <c r="GA28351" s="128"/>
    </row>
    <row r="28352" spans="179:183" x14ac:dyDescent="0.35">
      <c r="FW28352" s="128"/>
      <c r="FX28352" s="128"/>
      <c r="FY28352" s="129"/>
      <c r="GA28352" s="128"/>
    </row>
    <row r="28353" spans="179:183" x14ac:dyDescent="0.35">
      <c r="FW28353" s="128"/>
      <c r="FX28353" s="128"/>
      <c r="FY28353" s="129"/>
      <c r="GA28353" s="128"/>
    </row>
    <row r="28354" spans="179:183" x14ac:dyDescent="0.35">
      <c r="FW28354" s="128"/>
      <c r="FX28354" s="128"/>
      <c r="FY28354" s="129"/>
      <c r="GA28354" s="128"/>
    </row>
    <row r="28355" spans="179:183" x14ac:dyDescent="0.35">
      <c r="FW28355" s="128"/>
      <c r="FX28355" s="128"/>
      <c r="FY28355" s="129"/>
      <c r="GA28355" s="128"/>
    </row>
    <row r="28356" spans="179:183" x14ac:dyDescent="0.35">
      <c r="FW28356" s="128"/>
      <c r="FX28356" s="128"/>
      <c r="FY28356" s="129"/>
      <c r="GA28356" s="128"/>
    </row>
    <row r="28357" spans="179:183" x14ac:dyDescent="0.35">
      <c r="FW28357" s="128"/>
      <c r="FX28357" s="128"/>
      <c r="FY28357" s="129"/>
      <c r="GA28357" s="128"/>
    </row>
    <row r="28358" spans="179:183" x14ac:dyDescent="0.35">
      <c r="FW28358" s="128"/>
      <c r="FX28358" s="128"/>
      <c r="FY28358" s="129"/>
      <c r="GA28358" s="128"/>
    </row>
    <row r="28359" spans="179:183" x14ac:dyDescent="0.35">
      <c r="FW28359" s="128"/>
      <c r="FX28359" s="128"/>
      <c r="FY28359" s="129"/>
      <c r="GA28359" s="128"/>
    </row>
    <row r="28360" spans="179:183" x14ac:dyDescent="0.35">
      <c r="FW28360" s="128"/>
      <c r="FX28360" s="128"/>
      <c r="FY28360" s="129"/>
      <c r="GA28360" s="128"/>
    </row>
    <row r="28361" spans="179:183" x14ac:dyDescent="0.35">
      <c r="FW28361" s="128"/>
      <c r="FX28361" s="128"/>
      <c r="FY28361" s="129"/>
      <c r="GA28361" s="128"/>
    </row>
    <row r="28362" spans="179:183" x14ac:dyDescent="0.35">
      <c r="FW28362" s="128"/>
      <c r="FX28362" s="128"/>
      <c r="FY28362" s="129"/>
      <c r="GA28362" s="128"/>
    </row>
    <row r="28363" spans="179:183" x14ac:dyDescent="0.35">
      <c r="FW28363" s="128"/>
      <c r="FX28363" s="128"/>
      <c r="FY28363" s="129"/>
      <c r="GA28363" s="128"/>
    </row>
    <row r="28364" spans="179:183" x14ac:dyDescent="0.35">
      <c r="FW28364" s="128"/>
      <c r="FX28364" s="128"/>
      <c r="FY28364" s="129"/>
      <c r="GA28364" s="128"/>
    </row>
    <row r="28365" spans="179:183" x14ac:dyDescent="0.35">
      <c r="FW28365" s="128"/>
      <c r="FX28365" s="128"/>
      <c r="FY28365" s="129"/>
      <c r="GA28365" s="128"/>
    </row>
    <row r="28366" spans="179:183" x14ac:dyDescent="0.35">
      <c r="FW28366" s="128"/>
      <c r="FX28366" s="128"/>
      <c r="FY28366" s="129"/>
      <c r="GA28366" s="128"/>
    </row>
    <row r="28367" spans="179:183" x14ac:dyDescent="0.35">
      <c r="FW28367" s="128"/>
      <c r="FX28367" s="128"/>
      <c r="FY28367" s="129"/>
      <c r="GA28367" s="128"/>
    </row>
    <row r="28368" spans="179:183" x14ac:dyDescent="0.35">
      <c r="FW28368" s="128"/>
      <c r="FX28368" s="128"/>
      <c r="FY28368" s="129"/>
      <c r="GA28368" s="128"/>
    </row>
    <row r="28369" spans="179:183" x14ac:dyDescent="0.35">
      <c r="FW28369" s="128"/>
      <c r="FX28369" s="128"/>
      <c r="FY28369" s="129"/>
      <c r="GA28369" s="128"/>
    </row>
    <row r="28370" spans="179:183" x14ac:dyDescent="0.35">
      <c r="FW28370" s="128"/>
      <c r="FX28370" s="128"/>
      <c r="FY28370" s="129"/>
      <c r="GA28370" s="128"/>
    </row>
    <row r="28371" spans="179:183" x14ac:dyDescent="0.35">
      <c r="FW28371" s="128"/>
      <c r="FX28371" s="128"/>
      <c r="FY28371" s="129"/>
      <c r="GA28371" s="128"/>
    </row>
    <row r="28372" spans="179:183" x14ac:dyDescent="0.35">
      <c r="FW28372" s="128"/>
      <c r="FX28372" s="128"/>
      <c r="FY28372" s="129"/>
      <c r="GA28372" s="128"/>
    </row>
    <row r="28373" spans="179:183" x14ac:dyDescent="0.35">
      <c r="FW28373" s="128"/>
      <c r="FX28373" s="128"/>
      <c r="FY28373" s="129"/>
      <c r="GA28373" s="128"/>
    </row>
    <row r="28374" spans="179:183" x14ac:dyDescent="0.35">
      <c r="FW28374" s="128"/>
      <c r="FX28374" s="128"/>
      <c r="FY28374" s="129"/>
      <c r="GA28374" s="128"/>
    </row>
    <row r="28375" spans="179:183" x14ac:dyDescent="0.35">
      <c r="FW28375" s="128"/>
      <c r="FX28375" s="128"/>
      <c r="FY28375" s="129"/>
      <c r="GA28375" s="128"/>
    </row>
    <row r="28376" spans="179:183" x14ac:dyDescent="0.35">
      <c r="FW28376" s="128"/>
      <c r="FX28376" s="128"/>
      <c r="FY28376" s="129"/>
      <c r="GA28376" s="128"/>
    </row>
    <row r="28377" spans="179:183" x14ac:dyDescent="0.35">
      <c r="FW28377" s="128"/>
      <c r="FX28377" s="128"/>
      <c r="FY28377" s="129"/>
      <c r="GA28377" s="128"/>
    </row>
    <row r="28378" spans="179:183" x14ac:dyDescent="0.35">
      <c r="FW28378" s="128"/>
      <c r="FX28378" s="128"/>
      <c r="FY28378" s="129"/>
      <c r="GA28378" s="128"/>
    </row>
    <row r="28379" spans="179:183" x14ac:dyDescent="0.35">
      <c r="FW28379" s="128"/>
      <c r="FX28379" s="128"/>
      <c r="FY28379" s="129"/>
      <c r="GA28379" s="128"/>
    </row>
    <row r="28380" spans="179:183" x14ac:dyDescent="0.35">
      <c r="FW28380" s="128"/>
      <c r="FX28380" s="128"/>
      <c r="FY28380" s="129"/>
      <c r="GA28380" s="128"/>
    </row>
    <row r="28381" spans="179:183" x14ac:dyDescent="0.35">
      <c r="FW28381" s="128"/>
      <c r="FX28381" s="128"/>
      <c r="FY28381" s="129"/>
      <c r="GA28381" s="128"/>
    </row>
    <row r="28382" spans="179:183" x14ac:dyDescent="0.35">
      <c r="FW28382" s="128"/>
      <c r="FX28382" s="128"/>
      <c r="FY28382" s="129"/>
      <c r="GA28382" s="128"/>
    </row>
    <row r="28383" spans="179:183" x14ac:dyDescent="0.35">
      <c r="FW28383" s="128"/>
      <c r="FX28383" s="128"/>
      <c r="FY28383" s="129"/>
      <c r="GA28383" s="128"/>
    </row>
    <row r="28384" spans="179:183" x14ac:dyDescent="0.35">
      <c r="FW28384" s="128"/>
      <c r="FX28384" s="128"/>
      <c r="FY28384" s="129"/>
      <c r="GA28384" s="128"/>
    </row>
    <row r="28385" spans="179:183" x14ac:dyDescent="0.35">
      <c r="FW28385" s="128"/>
      <c r="FX28385" s="128"/>
      <c r="FY28385" s="129"/>
      <c r="GA28385" s="128"/>
    </row>
    <row r="28386" spans="179:183" x14ac:dyDescent="0.35">
      <c r="FW28386" s="128"/>
      <c r="FX28386" s="128"/>
      <c r="FY28386" s="129"/>
      <c r="GA28386" s="128"/>
    </row>
    <row r="28387" spans="179:183" x14ac:dyDescent="0.35">
      <c r="FW28387" s="128"/>
      <c r="FX28387" s="128"/>
      <c r="FY28387" s="129"/>
      <c r="GA28387" s="128"/>
    </row>
    <row r="28388" spans="179:183" x14ac:dyDescent="0.35">
      <c r="FW28388" s="128"/>
      <c r="FX28388" s="128"/>
      <c r="FY28388" s="129"/>
      <c r="GA28388" s="128"/>
    </row>
    <row r="28389" spans="179:183" x14ac:dyDescent="0.35">
      <c r="FW28389" s="128"/>
      <c r="FX28389" s="128"/>
      <c r="FY28389" s="129"/>
      <c r="GA28389" s="128"/>
    </row>
    <row r="28390" spans="179:183" x14ac:dyDescent="0.35">
      <c r="FW28390" s="128"/>
      <c r="FX28390" s="128"/>
      <c r="FY28390" s="129"/>
      <c r="GA28390" s="128"/>
    </row>
    <row r="28391" spans="179:183" x14ac:dyDescent="0.35">
      <c r="FW28391" s="128"/>
      <c r="FX28391" s="128"/>
      <c r="FY28391" s="129"/>
      <c r="GA28391" s="128"/>
    </row>
    <row r="28392" spans="179:183" x14ac:dyDescent="0.35">
      <c r="FW28392" s="128"/>
      <c r="FX28392" s="128"/>
      <c r="FY28392" s="129"/>
      <c r="GA28392" s="128"/>
    </row>
    <row r="28393" spans="179:183" x14ac:dyDescent="0.35">
      <c r="FW28393" s="128"/>
      <c r="FX28393" s="128"/>
      <c r="FY28393" s="129"/>
      <c r="GA28393" s="128"/>
    </row>
    <row r="28394" spans="179:183" x14ac:dyDescent="0.35">
      <c r="FW28394" s="128"/>
      <c r="FX28394" s="128"/>
      <c r="FY28394" s="129"/>
      <c r="GA28394" s="128"/>
    </row>
    <row r="28395" spans="179:183" x14ac:dyDescent="0.35">
      <c r="FW28395" s="128"/>
      <c r="FX28395" s="128"/>
      <c r="FY28395" s="129"/>
      <c r="GA28395" s="128"/>
    </row>
    <row r="28396" spans="179:183" x14ac:dyDescent="0.35">
      <c r="FW28396" s="128"/>
      <c r="FX28396" s="128"/>
      <c r="FY28396" s="129"/>
      <c r="GA28396" s="128"/>
    </row>
    <row r="28397" spans="179:183" x14ac:dyDescent="0.35">
      <c r="FW28397" s="128"/>
      <c r="FX28397" s="128"/>
      <c r="FY28397" s="129"/>
      <c r="GA28397" s="128"/>
    </row>
    <row r="28398" spans="179:183" x14ac:dyDescent="0.35">
      <c r="FW28398" s="128"/>
      <c r="FX28398" s="128"/>
      <c r="FY28398" s="129"/>
      <c r="GA28398" s="128"/>
    </row>
    <row r="28399" spans="179:183" x14ac:dyDescent="0.35">
      <c r="FW28399" s="128"/>
      <c r="FX28399" s="128"/>
      <c r="FY28399" s="129"/>
      <c r="GA28399" s="128"/>
    </row>
    <row r="28400" spans="179:183" x14ac:dyDescent="0.35">
      <c r="FW28400" s="128"/>
      <c r="FX28400" s="128"/>
      <c r="FY28400" s="129"/>
      <c r="GA28400" s="128"/>
    </row>
    <row r="28401" spans="179:183" x14ac:dyDescent="0.35">
      <c r="FW28401" s="128"/>
      <c r="FX28401" s="128"/>
      <c r="FY28401" s="129"/>
      <c r="GA28401" s="128"/>
    </row>
    <row r="28402" spans="179:183" x14ac:dyDescent="0.35">
      <c r="FW28402" s="128"/>
      <c r="FX28402" s="128"/>
      <c r="FY28402" s="129"/>
      <c r="GA28402" s="128"/>
    </row>
    <row r="28403" spans="179:183" x14ac:dyDescent="0.35">
      <c r="FW28403" s="128"/>
      <c r="FX28403" s="128"/>
      <c r="FY28403" s="129"/>
      <c r="GA28403" s="128"/>
    </row>
    <row r="28404" spans="179:183" x14ac:dyDescent="0.35">
      <c r="FW28404" s="128"/>
      <c r="FX28404" s="128"/>
      <c r="FY28404" s="129"/>
      <c r="GA28404" s="128"/>
    </row>
    <row r="28405" spans="179:183" x14ac:dyDescent="0.35">
      <c r="FW28405" s="128"/>
      <c r="FX28405" s="128"/>
      <c r="FY28405" s="129"/>
      <c r="GA28405" s="128"/>
    </row>
    <row r="28406" spans="179:183" x14ac:dyDescent="0.35">
      <c r="FW28406" s="128"/>
      <c r="FX28406" s="128"/>
      <c r="FY28406" s="129"/>
      <c r="GA28406" s="128"/>
    </row>
    <row r="28407" spans="179:183" x14ac:dyDescent="0.35">
      <c r="FW28407" s="128"/>
      <c r="FX28407" s="128"/>
      <c r="FY28407" s="129"/>
      <c r="GA28407" s="128"/>
    </row>
    <row r="28408" spans="179:183" x14ac:dyDescent="0.35">
      <c r="FW28408" s="128"/>
      <c r="FX28408" s="128"/>
      <c r="FY28408" s="129"/>
      <c r="GA28408" s="128"/>
    </row>
    <row r="28409" spans="179:183" x14ac:dyDescent="0.35">
      <c r="FW28409" s="128"/>
      <c r="FX28409" s="128"/>
      <c r="FY28409" s="129"/>
      <c r="GA28409" s="128"/>
    </row>
    <row r="28410" spans="179:183" x14ac:dyDescent="0.35">
      <c r="FW28410" s="128"/>
      <c r="FX28410" s="128"/>
      <c r="FY28410" s="129"/>
      <c r="GA28410" s="128"/>
    </row>
    <row r="28411" spans="179:183" x14ac:dyDescent="0.35">
      <c r="FW28411" s="128"/>
      <c r="FX28411" s="128"/>
      <c r="FY28411" s="129"/>
      <c r="GA28411" s="128"/>
    </row>
    <row r="28412" spans="179:183" x14ac:dyDescent="0.35">
      <c r="FW28412" s="128"/>
      <c r="FX28412" s="128"/>
      <c r="FY28412" s="129"/>
      <c r="GA28412" s="128"/>
    </row>
    <row r="28413" spans="179:183" x14ac:dyDescent="0.35">
      <c r="FW28413" s="128"/>
      <c r="FX28413" s="128"/>
      <c r="FY28413" s="129"/>
      <c r="GA28413" s="128"/>
    </row>
    <row r="28414" spans="179:183" x14ac:dyDescent="0.35">
      <c r="FW28414" s="128"/>
      <c r="FX28414" s="128"/>
      <c r="FY28414" s="129"/>
      <c r="GA28414" s="128"/>
    </row>
    <row r="28415" spans="179:183" x14ac:dyDescent="0.35">
      <c r="FW28415" s="128"/>
      <c r="FX28415" s="128"/>
      <c r="FY28415" s="129"/>
      <c r="GA28415" s="128"/>
    </row>
    <row r="28416" spans="179:183" x14ac:dyDescent="0.35">
      <c r="FW28416" s="128"/>
      <c r="FX28416" s="128"/>
      <c r="FY28416" s="129"/>
      <c r="GA28416" s="128"/>
    </row>
    <row r="28417" spans="179:183" x14ac:dyDescent="0.35">
      <c r="FW28417" s="128"/>
      <c r="FX28417" s="128"/>
      <c r="FY28417" s="129"/>
      <c r="GA28417" s="128"/>
    </row>
    <row r="28418" spans="179:183" x14ac:dyDescent="0.35">
      <c r="FW28418" s="128"/>
      <c r="FX28418" s="128"/>
      <c r="FY28418" s="129"/>
      <c r="GA28418" s="128"/>
    </row>
    <row r="28419" spans="179:183" x14ac:dyDescent="0.35">
      <c r="FW28419" s="128"/>
      <c r="FX28419" s="128"/>
      <c r="FY28419" s="129"/>
      <c r="GA28419" s="128"/>
    </row>
    <row r="28420" spans="179:183" x14ac:dyDescent="0.35">
      <c r="FW28420" s="128"/>
      <c r="FX28420" s="128"/>
      <c r="FY28420" s="129"/>
      <c r="GA28420" s="128"/>
    </row>
    <row r="28421" spans="179:183" x14ac:dyDescent="0.35">
      <c r="FW28421" s="128"/>
      <c r="FX28421" s="128"/>
      <c r="FY28421" s="129"/>
      <c r="GA28421" s="128"/>
    </row>
    <row r="28422" spans="179:183" x14ac:dyDescent="0.35">
      <c r="FW28422" s="128"/>
      <c r="FX28422" s="128"/>
      <c r="FY28422" s="129"/>
      <c r="GA28422" s="128"/>
    </row>
    <row r="28423" spans="179:183" x14ac:dyDescent="0.35">
      <c r="FW28423" s="128"/>
      <c r="FX28423" s="128"/>
      <c r="FY28423" s="129"/>
      <c r="GA28423" s="128"/>
    </row>
    <row r="28424" spans="179:183" x14ac:dyDescent="0.35">
      <c r="FW28424" s="128"/>
      <c r="FX28424" s="128"/>
      <c r="FY28424" s="129"/>
      <c r="GA28424" s="128"/>
    </row>
    <row r="28425" spans="179:183" x14ac:dyDescent="0.35">
      <c r="FW28425" s="128"/>
      <c r="FX28425" s="128"/>
      <c r="FY28425" s="129"/>
      <c r="GA28425" s="128"/>
    </row>
    <row r="28426" spans="179:183" x14ac:dyDescent="0.35">
      <c r="FW28426" s="128"/>
      <c r="FX28426" s="128"/>
      <c r="FY28426" s="129"/>
      <c r="GA28426" s="128"/>
    </row>
    <row r="28427" spans="179:183" x14ac:dyDescent="0.35">
      <c r="FW28427" s="128"/>
      <c r="FX28427" s="128"/>
      <c r="FY28427" s="129"/>
      <c r="GA28427" s="128"/>
    </row>
    <row r="28428" spans="179:183" x14ac:dyDescent="0.35">
      <c r="FW28428" s="128"/>
      <c r="FX28428" s="128"/>
      <c r="FY28428" s="129"/>
      <c r="GA28428" s="128"/>
    </row>
    <row r="28429" spans="179:183" x14ac:dyDescent="0.35">
      <c r="FW28429" s="128"/>
      <c r="FX28429" s="128"/>
      <c r="FY28429" s="129"/>
      <c r="GA28429" s="128"/>
    </row>
    <row r="28430" spans="179:183" x14ac:dyDescent="0.35">
      <c r="FW28430" s="128"/>
      <c r="FX28430" s="128"/>
      <c r="FY28430" s="129"/>
      <c r="GA28430" s="128"/>
    </row>
    <row r="28431" spans="179:183" x14ac:dyDescent="0.35">
      <c r="FW28431" s="128"/>
      <c r="FX28431" s="128"/>
      <c r="FY28431" s="129"/>
      <c r="GA28431" s="128"/>
    </row>
    <row r="28432" spans="179:183" x14ac:dyDescent="0.35">
      <c r="FW28432" s="128"/>
      <c r="FX28432" s="128"/>
      <c r="FY28432" s="129"/>
      <c r="GA28432" s="128"/>
    </row>
    <row r="28433" spans="179:183" x14ac:dyDescent="0.35">
      <c r="FW28433" s="128"/>
      <c r="FX28433" s="128"/>
      <c r="FY28433" s="129"/>
      <c r="GA28433" s="128"/>
    </row>
    <row r="28434" spans="179:183" x14ac:dyDescent="0.35">
      <c r="FW28434" s="128"/>
      <c r="FX28434" s="128"/>
      <c r="FY28434" s="129"/>
      <c r="GA28434" s="128"/>
    </row>
    <row r="28435" spans="179:183" x14ac:dyDescent="0.35">
      <c r="FW28435" s="128"/>
      <c r="FX28435" s="128"/>
      <c r="FY28435" s="129"/>
      <c r="GA28435" s="128"/>
    </row>
    <row r="28436" spans="179:183" x14ac:dyDescent="0.35">
      <c r="FW28436" s="128"/>
      <c r="FX28436" s="128"/>
      <c r="FY28436" s="129"/>
      <c r="GA28436" s="128"/>
    </row>
    <row r="28437" spans="179:183" x14ac:dyDescent="0.35">
      <c r="FW28437" s="128"/>
      <c r="FX28437" s="128"/>
      <c r="FY28437" s="129"/>
      <c r="GA28437" s="128"/>
    </row>
    <row r="28438" spans="179:183" x14ac:dyDescent="0.35">
      <c r="FW28438" s="128"/>
      <c r="FX28438" s="128"/>
      <c r="FY28438" s="129"/>
      <c r="GA28438" s="128"/>
    </row>
    <row r="28439" spans="179:183" x14ac:dyDescent="0.35">
      <c r="FW28439" s="128"/>
      <c r="FX28439" s="128"/>
      <c r="FY28439" s="129"/>
      <c r="GA28439" s="128"/>
    </row>
    <row r="28440" spans="179:183" x14ac:dyDescent="0.35">
      <c r="FW28440" s="128"/>
      <c r="FX28440" s="128"/>
      <c r="FY28440" s="129"/>
      <c r="GA28440" s="128"/>
    </row>
    <row r="28441" spans="179:183" x14ac:dyDescent="0.35">
      <c r="FW28441" s="128"/>
      <c r="FX28441" s="128"/>
      <c r="FY28441" s="129"/>
      <c r="GA28441" s="128"/>
    </row>
    <row r="28442" spans="179:183" x14ac:dyDescent="0.35">
      <c r="FW28442" s="128"/>
      <c r="FX28442" s="128"/>
      <c r="FY28442" s="129"/>
      <c r="GA28442" s="128"/>
    </row>
    <row r="28443" spans="179:183" x14ac:dyDescent="0.35">
      <c r="FW28443" s="128"/>
      <c r="FX28443" s="128"/>
      <c r="FY28443" s="129"/>
      <c r="GA28443" s="128"/>
    </row>
    <row r="28444" spans="179:183" x14ac:dyDescent="0.35">
      <c r="FW28444" s="128"/>
      <c r="FX28444" s="128"/>
      <c r="FY28444" s="129"/>
      <c r="GA28444" s="128"/>
    </row>
    <row r="28445" spans="179:183" x14ac:dyDescent="0.35">
      <c r="FW28445" s="128"/>
      <c r="FX28445" s="128"/>
      <c r="FY28445" s="129"/>
      <c r="GA28445" s="128"/>
    </row>
    <row r="28446" spans="179:183" x14ac:dyDescent="0.35">
      <c r="FW28446" s="128"/>
      <c r="FX28446" s="128"/>
      <c r="FY28446" s="129"/>
      <c r="GA28446" s="128"/>
    </row>
    <row r="28447" spans="179:183" x14ac:dyDescent="0.35">
      <c r="FW28447" s="128"/>
      <c r="FX28447" s="128"/>
      <c r="FY28447" s="129"/>
      <c r="GA28447" s="128"/>
    </row>
    <row r="28448" spans="179:183" x14ac:dyDescent="0.35">
      <c r="FW28448" s="128"/>
      <c r="FX28448" s="128"/>
      <c r="FY28448" s="129"/>
      <c r="GA28448" s="128"/>
    </row>
    <row r="28449" spans="179:183" x14ac:dyDescent="0.35">
      <c r="FW28449" s="128"/>
      <c r="FX28449" s="128"/>
      <c r="FY28449" s="129"/>
      <c r="GA28449" s="128"/>
    </row>
    <row r="28450" spans="179:183" x14ac:dyDescent="0.35">
      <c r="FW28450" s="128"/>
      <c r="FX28450" s="128"/>
      <c r="FY28450" s="129"/>
      <c r="GA28450" s="128"/>
    </row>
    <row r="28451" spans="179:183" x14ac:dyDescent="0.35">
      <c r="FW28451" s="128"/>
      <c r="FX28451" s="128"/>
      <c r="FY28451" s="129"/>
      <c r="GA28451" s="128"/>
    </row>
    <row r="28452" spans="179:183" x14ac:dyDescent="0.35">
      <c r="FW28452" s="128"/>
      <c r="FX28452" s="128"/>
      <c r="FY28452" s="129"/>
      <c r="GA28452" s="128"/>
    </row>
    <row r="28453" spans="179:183" x14ac:dyDescent="0.35">
      <c r="FW28453" s="128"/>
      <c r="FX28453" s="128"/>
      <c r="FY28453" s="129"/>
      <c r="GA28453" s="128"/>
    </row>
    <row r="28454" spans="179:183" x14ac:dyDescent="0.35">
      <c r="FW28454" s="128"/>
      <c r="FX28454" s="128"/>
      <c r="FY28454" s="129"/>
      <c r="GA28454" s="128"/>
    </row>
    <row r="28455" spans="179:183" x14ac:dyDescent="0.35">
      <c r="FW28455" s="128"/>
      <c r="FX28455" s="128"/>
      <c r="FY28455" s="129"/>
      <c r="GA28455" s="128"/>
    </row>
    <row r="28456" spans="179:183" x14ac:dyDescent="0.35">
      <c r="FW28456" s="128"/>
      <c r="FX28456" s="128"/>
      <c r="FY28456" s="129"/>
      <c r="GA28456" s="128"/>
    </row>
    <row r="28457" spans="179:183" x14ac:dyDescent="0.35">
      <c r="FW28457" s="128"/>
      <c r="FX28457" s="128"/>
      <c r="FY28457" s="129"/>
      <c r="GA28457" s="128"/>
    </row>
    <row r="28458" spans="179:183" x14ac:dyDescent="0.35">
      <c r="FW28458" s="128"/>
      <c r="FX28458" s="128"/>
      <c r="FY28458" s="129"/>
      <c r="GA28458" s="128"/>
    </row>
    <row r="28459" spans="179:183" x14ac:dyDescent="0.35">
      <c r="FW28459" s="128"/>
      <c r="FX28459" s="128"/>
      <c r="FY28459" s="129"/>
      <c r="GA28459" s="128"/>
    </row>
    <row r="28460" spans="179:183" x14ac:dyDescent="0.35">
      <c r="FW28460" s="128"/>
      <c r="FX28460" s="128"/>
      <c r="FY28460" s="129"/>
      <c r="GA28460" s="128"/>
    </row>
    <row r="28461" spans="179:183" x14ac:dyDescent="0.35">
      <c r="FW28461" s="128"/>
      <c r="FX28461" s="128"/>
      <c r="FY28461" s="129"/>
      <c r="GA28461" s="128"/>
    </row>
    <row r="28462" spans="179:183" x14ac:dyDescent="0.35">
      <c r="FW28462" s="128"/>
      <c r="FX28462" s="128"/>
      <c r="FY28462" s="129"/>
      <c r="GA28462" s="128"/>
    </row>
    <row r="28463" spans="179:183" x14ac:dyDescent="0.35">
      <c r="FW28463" s="128"/>
      <c r="FX28463" s="128"/>
      <c r="FY28463" s="129"/>
      <c r="GA28463" s="128"/>
    </row>
    <row r="28464" spans="179:183" x14ac:dyDescent="0.35">
      <c r="FW28464" s="128"/>
      <c r="FX28464" s="128"/>
      <c r="FY28464" s="129"/>
      <c r="GA28464" s="128"/>
    </row>
    <row r="28465" spans="179:183" x14ac:dyDescent="0.35">
      <c r="FW28465" s="128"/>
      <c r="FX28465" s="128"/>
      <c r="FY28465" s="129"/>
      <c r="GA28465" s="128"/>
    </row>
    <row r="28466" spans="179:183" x14ac:dyDescent="0.35">
      <c r="FW28466" s="128"/>
      <c r="FX28466" s="128"/>
      <c r="FY28466" s="129"/>
      <c r="GA28466" s="128"/>
    </row>
    <row r="28467" spans="179:183" x14ac:dyDescent="0.35">
      <c r="FW28467" s="128"/>
      <c r="FX28467" s="128"/>
      <c r="FY28467" s="129"/>
      <c r="GA28467" s="128"/>
    </row>
    <row r="28468" spans="179:183" x14ac:dyDescent="0.35">
      <c r="FW28468" s="128"/>
      <c r="FX28468" s="128"/>
      <c r="FY28468" s="129"/>
      <c r="GA28468" s="128"/>
    </row>
    <row r="28469" spans="179:183" x14ac:dyDescent="0.35">
      <c r="FW28469" s="128"/>
      <c r="FX28469" s="128"/>
      <c r="FY28469" s="129"/>
      <c r="GA28469" s="128"/>
    </row>
    <row r="28470" spans="179:183" x14ac:dyDescent="0.35">
      <c r="FW28470" s="128"/>
      <c r="FX28470" s="128"/>
      <c r="FY28470" s="129"/>
      <c r="GA28470" s="128"/>
    </row>
    <row r="28471" spans="179:183" x14ac:dyDescent="0.35">
      <c r="FW28471" s="128"/>
      <c r="FX28471" s="128"/>
      <c r="FY28471" s="129"/>
      <c r="GA28471" s="128"/>
    </row>
    <row r="28472" spans="179:183" x14ac:dyDescent="0.35">
      <c r="FW28472" s="128"/>
      <c r="FX28472" s="128"/>
      <c r="FY28472" s="129"/>
      <c r="GA28472" s="128"/>
    </row>
    <row r="28473" spans="179:183" x14ac:dyDescent="0.35">
      <c r="FW28473" s="128"/>
      <c r="FX28473" s="128"/>
      <c r="FY28473" s="129"/>
      <c r="GA28473" s="128"/>
    </row>
    <row r="28474" spans="179:183" x14ac:dyDescent="0.35">
      <c r="FW28474" s="128"/>
      <c r="FX28474" s="128"/>
      <c r="FY28474" s="129"/>
      <c r="GA28474" s="128"/>
    </row>
    <row r="28475" spans="179:183" x14ac:dyDescent="0.35">
      <c r="FW28475" s="128"/>
      <c r="FX28475" s="128"/>
      <c r="FY28475" s="129"/>
      <c r="GA28475" s="128"/>
    </row>
    <row r="28476" spans="179:183" x14ac:dyDescent="0.35">
      <c r="FW28476" s="128"/>
      <c r="FX28476" s="128"/>
      <c r="FY28476" s="129"/>
      <c r="GA28476" s="128"/>
    </row>
    <row r="28477" spans="179:183" x14ac:dyDescent="0.35">
      <c r="FW28477" s="128"/>
      <c r="FX28477" s="128"/>
      <c r="FY28477" s="129"/>
      <c r="GA28477" s="128"/>
    </row>
    <row r="28478" spans="179:183" x14ac:dyDescent="0.35">
      <c r="FW28478" s="128"/>
      <c r="FX28478" s="128"/>
      <c r="FY28478" s="129"/>
      <c r="GA28478" s="128"/>
    </row>
    <row r="28479" spans="179:183" x14ac:dyDescent="0.35">
      <c r="FW28479" s="128"/>
      <c r="FX28479" s="128"/>
      <c r="FY28479" s="129"/>
      <c r="GA28479" s="128"/>
    </row>
    <row r="28480" spans="179:183" x14ac:dyDescent="0.35">
      <c r="FW28480" s="128"/>
      <c r="FX28480" s="128"/>
      <c r="FY28480" s="129"/>
      <c r="GA28480" s="128"/>
    </row>
    <row r="28481" spans="179:183" x14ac:dyDescent="0.35">
      <c r="FW28481" s="128"/>
      <c r="FX28481" s="128"/>
      <c r="FY28481" s="129"/>
      <c r="GA28481" s="128"/>
    </row>
    <row r="28482" spans="179:183" x14ac:dyDescent="0.35">
      <c r="FW28482" s="128"/>
      <c r="FX28482" s="128"/>
      <c r="FY28482" s="129"/>
      <c r="GA28482" s="128"/>
    </row>
    <row r="28483" spans="179:183" x14ac:dyDescent="0.35">
      <c r="FW28483" s="128"/>
      <c r="FX28483" s="128"/>
      <c r="FY28483" s="129"/>
      <c r="GA28483" s="128"/>
    </row>
    <row r="28484" spans="179:183" x14ac:dyDescent="0.35">
      <c r="FW28484" s="128"/>
      <c r="FX28484" s="128"/>
      <c r="FY28484" s="129"/>
      <c r="GA28484" s="128"/>
    </row>
    <row r="28485" spans="179:183" x14ac:dyDescent="0.35">
      <c r="FW28485" s="128"/>
      <c r="FX28485" s="128"/>
      <c r="FY28485" s="129"/>
      <c r="GA28485" s="128"/>
    </row>
    <row r="28486" spans="179:183" x14ac:dyDescent="0.35">
      <c r="FW28486" s="128"/>
      <c r="FX28486" s="128"/>
      <c r="FY28486" s="129"/>
      <c r="GA28486" s="128"/>
    </row>
    <row r="28487" spans="179:183" x14ac:dyDescent="0.35">
      <c r="FW28487" s="128"/>
      <c r="FX28487" s="128"/>
      <c r="FY28487" s="129"/>
      <c r="GA28487" s="128"/>
    </row>
    <row r="28488" spans="179:183" x14ac:dyDescent="0.35">
      <c r="FW28488" s="128"/>
      <c r="FX28488" s="128"/>
      <c r="FY28488" s="129"/>
      <c r="GA28488" s="128"/>
    </row>
    <row r="28489" spans="179:183" x14ac:dyDescent="0.35">
      <c r="FW28489" s="128"/>
      <c r="FX28489" s="128"/>
      <c r="FY28489" s="129"/>
      <c r="GA28489" s="128"/>
    </row>
    <row r="28490" spans="179:183" x14ac:dyDescent="0.35">
      <c r="FW28490" s="128"/>
      <c r="FX28490" s="128"/>
      <c r="FY28490" s="129"/>
      <c r="GA28490" s="128"/>
    </row>
    <row r="28491" spans="179:183" x14ac:dyDescent="0.35">
      <c r="FW28491" s="128"/>
      <c r="FX28491" s="128"/>
      <c r="FY28491" s="129"/>
      <c r="GA28491" s="128"/>
    </row>
    <row r="28492" spans="179:183" x14ac:dyDescent="0.35">
      <c r="FW28492" s="128"/>
      <c r="FX28492" s="128"/>
      <c r="FY28492" s="129"/>
      <c r="GA28492" s="128"/>
    </row>
    <row r="28493" spans="179:183" x14ac:dyDescent="0.35">
      <c r="FW28493" s="128"/>
      <c r="FX28493" s="128"/>
      <c r="FY28493" s="129"/>
      <c r="GA28493" s="128"/>
    </row>
    <row r="28494" spans="179:183" x14ac:dyDescent="0.35">
      <c r="FW28494" s="128"/>
      <c r="FX28494" s="128"/>
      <c r="FY28494" s="129"/>
      <c r="GA28494" s="128"/>
    </row>
    <row r="28495" spans="179:183" x14ac:dyDescent="0.35">
      <c r="FW28495" s="128"/>
      <c r="FX28495" s="128"/>
      <c r="FY28495" s="129"/>
      <c r="GA28495" s="128"/>
    </row>
    <row r="28496" spans="179:183" x14ac:dyDescent="0.35">
      <c r="FW28496" s="128"/>
      <c r="FX28496" s="128"/>
      <c r="FY28496" s="129"/>
      <c r="GA28496" s="128"/>
    </row>
    <row r="28497" spans="179:183" x14ac:dyDescent="0.35">
      <c r="FW28497" s="128"/>
      <c r="FX28497" s="128"/>
      <c r="FY28497" s="129"/>
      <c r="GA28497" s="128"/>
    </row>
    <row r="28498" spans="179:183" x14ac:dyDescent="0.35">
      <c r="FW28498" s="128"/>
      <c r="FX28498" s="128"/>
      <c r="FY28498" s="129"/>
      <c r="GA28498" s="128"/>
    </row>
    <row r="28499" spans="179:183" x14ac:dyDescent="0.35">
      <c r="FW28499" s="128"/>
      <c r="FX28499" s="128"/>
      <c r="FY28499" s="129"/>
      <c r="GA28499" s="128"/>
    </row>
    <row r="28500" spans="179:183" x14ac:dyDescent="0.35">
      <c r="FW28500" s="128"/>
      <c r="FX28500" s="128"/>
      <c r="FY28500" s="129"/>
      <c r="GA28500" s="128"/>
    </row>
    <row r="28501" spans="179:183" x14ac:dyDescent="0.35">
      <c r="FW28501" s="128"/>
      <c r="FX28501" s="128"/>
      <c r="FY28501" s="129"/>
      <c r="GA28501" s="128"/>
    </row>
    <row r="28502" spans="179:183" x14ac:dyDescent="0.35">
      <c r="FW28502" s="128"/>
      <c r="FX28502" s="128"/>
      <c r="FY28502" s="129"/>
      <c r="GA28502" s="128"/>
    </row>
    <row r="28503" spans="179:183" x14ac:dyDescent="0.35">
      <c r="FW28503" s="128"/>
      <c r="FX28503" s="128"/>
      <c r="FY28503" s="129"/>
      <c r="GA28503" s="128"/>
    </row>
    <row r="28504" spans="179:183" x14ac:dyDescent="0.35">
      <c r="FW28504" s="128"/>
      <c r="FX28504" s="128"/>
      <c r="FY28504" s="129"/>
      <c r="GA28504" s="128"/>
    </row>
    <row r="28505" spans="179:183" x14ac:dyDescent="0.35">
      <c r="FW28505" s="128"/>
      <c r="FX28505" s="128"/>
      <c r="FY28505" s="129"/>
      <c r="GA28505" s="128"/>
    </row>
    <row r="28506" spans="179:183" x14ac:dyDescent="0.35">
      <c r="FW28506" s="128"/>
      <c r="FX28506" s="128"/>
      <c r="FY28506" s="129"/>
      <c r="GA28506" s="128"/>
    </row>
    <row r="28507" spans="179:183" x14ac:dyDescent="0.35">
      <c r="FW28507" s="128"/>
      <c r="FX28507" s="128"/>
      <c r="FY28507" s="129"/>
      <c r="GA28507" s="128"/>
    </row>
    <row r="28508" spans="179:183" x14ac:dyDescent="0.35">
      <c r="FW28508" s="128"/>
      <c r="FX28508" s="128"/>
      <c r="FY28508" s="129"/>
      <c r="GA28508" s="128"/>
    </row>
    <row r="28509" spans="179:183" x14ac:dyDescent="0.35">
      <c r="FW28509" s="128"/>
      <c r="FX28509" s="128"/>
      <c r="FY28509" s="129"/>
      <c r="GA28509" s="128"/>
    </row>
    <row r="28510" spans="179:183" x14ac:dyDescent="0.35">
      <c r="FW28510" s="128"/>
      <c r="FX28510" s="128"/>
      <c r="FY28510" s="129"/>
      <c r="GA28510" s="128"/>
    </row>
    <row r="28511" spans="179:183" x14ac:dyDescent="0.35">
      <c r="FW28511" s="128"/>
      <c r="FX28511" s="128"/>
      <c r="FY28511" s="129"/>
      <c r="GA28511" s="128"/>
    </row>
    <row r="28512" spans="179:183" x14ac:dyDescent="0.35">
      <c r="FW28512" s="128"/>
      <c r="FX28512" s="128"/>
      <c r="FY28512" s="129"/>
      <c r="GA28512" s="128"/>
    </row>
    <row r="28513" spans="179:183" x14ac:dyDescent="0.35">
      <c r="FW28513" s="128"/>
      <c r="FX28513" s="128"/>
      <c r="FY28513" s="129"/>
      <c r="GA28513" s="128"/>
    </row>
    <row r="28514" spans="179:183" x14ac:dyDescent="0.35">
      <c r="FW28514" s="128"/>
      <c r="FX28514" s="128"/>
      <c r="FY28514" s="129"/>
      <c r="GA28514" s="128"/>
    </row>
    <row r="28515" spans="179:183" x14ac:dyDescent="0.35">
      <c r="FW28515" s="128"/>
      <c r="FX28515" s="128"/>
      <c r="FY28515" s="129"/>
      <c r="GA28515" s="128"/>
    </row>
    <row r="28516" spans="179:183" x14ac:dyDescent="0.35">
      <c r="FW28516" s="128"/>
      <c r="FX28516" s="128"/>
      <c r="FY28516" s="129"/>
      <c r="GA28516" s="128"/>
    </row>
    <row r="28517" spans="179:183" x14ac:dyDescent="0.35">
      <c r="FW28517" s="128"/>
      <c r="FX28517" s="128"/>
      <c r="FY28517" s="129"/>
      <c r="GA28517" s="128"/>
    </row>
    <row r="28518" spans="179:183" x14ac:dyDescent="0.35">
      <c r="FW28518" s="128"/>
      <c r="FX28518" s="128"/>
      <c r="FY28518" s="129"/>
      <c r="GA28518" s="128"/>
    </row>
    <row r="28519" spans="179:183" x14ac:dyDescent="0.35">
      <c r="FW28519" s="128"/>
      <c r="FX28519" s="128"/>
      <c r="FY28519" s="129"/>
      <c r="GA28519" s="128"/>
    </row>
    <row r="28520" spans="179:183" x14ac:dyDescent="0.35">
      <c r="FW28520" s="128"/>
      <c r="FX28520" s="128"/>
      <c r="FY28520" s="129"/>
      <c r="GA28520" s="128"/>
    </row>
    <row r="28521" spans="179:183" x14ac:dyDescent="0.35">
      <c r="FW28521" s="128"/>
      <c r="FX28521" s="128"/>
      <c r="FY28521" s="129"/>
      <c r="GA28521" s="128"/>
    </row>
    <row r="28522" spans="179:183" x14ac:dyDescent="0.35">
      <c r="FW28522" s="128"/>
      <c r="FX28522" s="128"/>
      <c r="FY28522" s="129"/>
      <c r="GA28522" s="128"/>
    </row>
    <row r="28523" spans="179:183" x14ac:dyDescent="0.35">
      <c r="FW28523" s="128"/>
      <c r="FX28523" s="128"/>
      <c r="FY28523" s="129"/>
      <c r="GA28523" s="128"/>
    </row>
    <row r="28524" spans="179:183" x14ac:dyDescent="0.35">
      <c r="FW28524" s="128"/>
      <c r="FX28524" s="128"/>
      <c r="FY28524" s="129"/>
      <c r="GA28524" s="128"/>
    </row>
    <row r="28525" spans="179:183" x14ac:dyDescent="0.35">
      <c r="FW28525" s="128"/>
      <c r="FX28525" s="128"/>
      <c r="FY28525" s="129"/>
      <c r="GA28525" s="128"/>
    </row>
    <row r="28526" spans="179:183" x14ac:dyDescent="0.35">
      <c r="FW28526" s="128"/>
      <c r="FX28526" s="128"/>
      <c r="FY28526" s="129"/>
      <c r="GA28526" s="128"/>
    </row>
    <row r="28527" spans="179:183" x14ac:dyDescent="0.35">
      <c r="FW28527" s="128"/>
      <c r="FX28527" s="128"/>
      <c r="FY28527" s="129"/>
      <c r="GA28527" s="128"/>
    </row>
    <row r="28528" spans="179:183" x14ac:dyDescent="0.35">
      <c r="FW28528" s="128"/>
      <c r="FX28528" s="128"/>
      <c r="FY28528" s="129"/>
      <c r="GA28528" s="128"/>
    </row>
    <row r="28529" spans="179:183" x14ac:dyDescent="0.35">
      <c r="FW28529" s="128"/>
      <c r="FX28529" s="128"/>
      <c r="FY28529" s="129"/>
      <c r="GA28529" s="128"/>
    </row>
    <row r="28530" spans="179:183" x14ac:dyDescent="0.35">
      <c r="FW28530" s="128"/>
      <c r="FX28530" s="128"/>
      <c r="FY28530" s="129"/>
      <c r="GA28530" s="128"/>
    </row>
    <row r="28531" spans="179:183" x14ac:dyDescent="0.35">
      <c r="FW28531" s="128"/>
      <c r="FX28531" s="128"/>
      <c r="FY28531" s="129"/>
      <c r="GA28531" s="128"/>
    </row>
    <row r="28532" spans="179:183" x14ac:dyDescent="0.35">
      <c r="FW28532" s="128"/>
      <c r="FX28532" s="128"/>
      <c r="FY28532" s="129"/>
      <c r="GA28532" s="128"/>
    </row>
    <row r="28533" spans="179:183" x14ac:dyDescent="0.35">
      <c r="FW28533" s="128"/>
      <c r="FX28533" s="128"/>
      <c r="FY28533" s="129"/>
      <c r="GA28533" s="128"/>
    </row>
    <row r="28534" spans="179:183" x14ac:dyDescent="0.35">
      <c r="FW28534" s="128"/>
      <c r="FX28534" s="128"/>
      <c r="FY28534" s="129"/>
      <c r="GA28534" s="128"/>
    </row>
    <row r="28535" spans="179:183" x14ac:dyDescent="0.35">
      <c r="FW28535" s="128"/>
      <c r="FX28535" s="128"/>
      <c r="FY28535" s="129"/>
      <c r="GA28535" s="128"/>
    </row>
    <row r="28536" spans="179:183" x14ac:dyDescent="0.35">
      <c r="FW28536" s="128"/>
      <c r="FX28536" s="128"/>
      <c r="FY28536" s="129"/>
      <c r="GA28536" s="128"/>
    </row>
    <row r="28537" spans="179:183" x14ac:dyDescent="0.35">
      <c r="FW28537" s="128"/>
      <c r="FX28537" s="128"/>
      <c r="FY28537" s="129"/>
      <c r="GA28537" s="128"/>
    </row>
    <row r="28538" spans="179:183" x14ac:dyDescent="0.35">
      <c r="FW28538" s="128"/>
      <c r="FX28538" s="128"/>
      <c r="FY28538" s="129"/>
      <c r="GA28538" s="128"/>
    </row>
    <row r="28539" spans="179:183" x14ac:dyDescent="0.35">
      <c r="FW28539" s="128"/>
      <c r="FX28539" s="128"/>
      <c r="FY28539" s="129"/>
      <c r="GA28539" s="128"/>
    </row>
    <row r="28540" spans="179:183" x14ac:dyDescent="0.35">
      <c r="FW28540" s="128"/>
      <c r="FX28540" s="128"/>
      <c r="FY28540" s="129"/>
      <c r="GA28540" s="128"/>
    </row>
    <row r="28541" spans="179:183" x14ac:dyDescent="0.35">
      <c r="FW28541" s="128"/>
      <c r="FX28541" s="128"/>
      <c r="FY28541" s="129"/>
      <c r="GA28541" s="128"/>
    </row>
    <row r="28542" spans="179:183" x14ac:dyDescent="0.35">
      <c r="FW28542" s="128"/>
      <c r="FX28542" s="128"/>
      <c r="FY28542" s="129"/>
      <c r="GA28542" s="128"/>
    </row>
    <row r="28543" spans="179:183" x14ac:dyDescent="0.35">
      <c r="FW28543" s="128"/>
      <c r="FX28543" s="128"/>
      <c r="FY28543" s="129"/>
      <c r="GA28543" s="128"/>
    </row>
    <row r="28544" spans="179:183" x14ac:dyDescent="0.35">
      <c r="FW28544" s="128"/>
      <c r="FX28544" s="128"/>
      <c r="FY28544" s="129"/>
      <c r="GA28544" s="128"/>
    </row>
    <row r="28545" spans="179:183" x14ac:dyDescent="0.35">
      <c r="FW28545" s="128"/>
      <c r="FX28545" s="128"/>
      <c r="FY28545" s="129"/>
      <c r="GA28545" s="128"/>
    </row>
    <row r="28546" spans="179:183" x14ac:dyDescent="0.35">
      <c r="FW28546" s="128"/>
      <c r="FX28546" s="128"/>
      <c r="FY28546" s="129"/>
      <c r="GA28546" s="128"/>
    </row>
    <row r="28547" spans="179:183" x14ac:dyDescent="0.35">
      <c r="FW28547" s="128"/>
      <c r="FX28547" s="128"/>
      <c r="FY28547" s="129"/>
      <c r="GA28547" s="128"/>
    </row>
    <row r="28548" spans="179:183" x14ac:dyDescent="0.35">
      <c r="FW28548" s="128"/>
      <c r="FX28548" s="128"/>
      <c r="FY28548" s="129"/>
      <c r="GA28548" s="128"/>
    </row>
    <row r="28549" spans="179:183" x14ac:dyDescent="0.35">
      <c r="FW28549" s="128"/>
      <c r="FX28549" s="128"/>
      <c r="FY28549" s="129"/>
      <c r="GA28549" s="128"/>
    </row>
    <row r="28550" spans="179:183" x14ac:dyDescent="0.35">
      <c r="FW28550" s="128"/>
      <c r="FX28550" s="128"/>
      <c r="FY28550" s="129"/>
      <c r="GA28550" s="128"/>
    </row>
    <row r="28551" spans="179:183" x14ac:dyDescent="0.35">
      <c r="FW28551" s="128"/>
      <c r="FX28551" s="128"/>
      <c r="FY28551" s="129"/>
      <c r="GA28551" s="128"/>
    </row>
    <row r="28552" spans="179:183" x14ac:dyDescent="0.35">
      <c r="FW28552" s="128"/>
      <c r="FX28552" s="128"/>
      <c r="FY28552" s="129"/>
      <c r="GA28552" s="128"/>
    </row>
    <row r="28553" spans="179:183" x14ac:dyDescent="0.35">
      <c r="FW28553" s="128"/>
      <c r="FX28553" s="128"/>
      <c r="FY28553" s="129"/>
      <c r="GA28553" s="128"/>
    </row>
    <row r="28554" spans="179:183" x14ac:dyDescent="0.35">
      <c r="FW28554" s="128"/>
      <c r="FX28554" s="128"/>
      <c r="FY28554" s="129"/>
      <c r="GA28554" s="128"/>
    </row>
    <row r="28555" spans="179:183" x14ac:dyDescent="0.35">
      <c r="FW28555" s="128"/>
      <c r="FX28555" s="128"/>
      <c r="FY28555" s="129"/>
      <c r="GA28555" s="128"/>
    </row>
    <row r="28556" spans="179:183" x14ac:dyDescent="0.35">
      <c r="FW28556" s="128"/>
      <c r="FX28556" s="128"/>
      <c r="FY28556" s="129"/>
      <c r="GA28556" s="128"/>
    </row>
    <row r="28557" spans="179:183" x14ac:dyDescent="0.35">
      <c r="FW28557" s="128"/>
      <c r="FX28557" s="128"/>
      <c r="FY28557" s="129"/>
      <c r="GA28557" s="128"/>
    </row>
    <row r="28558" spans="179:183" x14ac:dyDescent="0.35">
      <c r="FW28558" s="128"/>
      <c r="FX28558" s="128"/>
      <c r="FY28558" s="129"/>
      <c r="GA28558" s="128"/>
    </row>
    <row r="28559" spans="179:183" x14ac:dyDescent="0.35">
      <c r="FW28559" s="128"/>
      <c r="FX28559" s="128"/>
      <c r="FY28559" s="129"/>
      <c r="GA28559" s="128"/>
    </row>
    <row r="28560" spans="179:183" x14ac:dyDescent="0.35">
      <c r="FW28560" s="128"/>
      <c r="FX28560" s="128"/>
      <c r="FY28560" s="129"/>
      <c r="GA28560" s="128"/>
    </row>
    <row r="28561" spans="179:183" x14ac:dyDescent="0.35">
      <c r="FW28561" s="128"/>
      <c r="FX28561" s="128"/>
      <c r="FY28561" s="129"/>
      <c r="GA28561" s="128"/>
    </row>
    <row r="28562" spans="179:183" x14ac:dyDescent="0.35">
      <c r="FW28562" s="128"/>
      <c r="FX28562" s="128"/>
      <c r="FY28562" s="129"/>
      <c r="GA28562" s="128"/>
    </row>
    <row r="28563" spans="179:183" x14ac:dyDescent="0.35">
      <c r="FW28563" s="128"/>
      <c r="FX28563" s="128"/>
      <c r="FY28563" s="129"/>
      <c r="GA28563" s="128"/>
    </row>
    <row r="28564" spans="179:183" x14ac:dyDescent="0.35">
      <c r="FW28564" s="128"/>
      <c r="FX28564" s="128"/>
      <c r="FY28564" s="129"/>
      <c r="GA28564" s="128"/>
    </row>
    <row r="28565" spans="179:183" x14ac:dyDescent="0.35">
      <c r="FW28565" s="128"/>
      <c r="FX28565" s="128"/>
      <c r="FY28565" s="129"/>
      <c r="GA28565" s="128"/>
    </row>
    <row r="28566" spans="179:183" x14ac:dyDescent="0.35">
      <c r="FW28566" s="128"/>
      <c r="FX28566" s="128"/>
      <c r="FY28566" s="129"/>
      <c r="GA28566" s="128"/>
    </row>
    <row r="28567" spans="179:183" x14ac:dyDescent="0.35">
      <c r="FW28567" s="128"/>
      <c r="FX28567" s="128"/>
      <c r="FY28567" s="129"/>
      <c r="GA28567" s="128"/>
    </row>
    <row r="28568" spans="179:183" x14ac:dyDescent="0.35">
      <c r="FW28568" s="128"/>
      <c r="FX28568" s="128"/>
      <c r="FY28568" s="129"/>
      <c r="GA28568" s="128"/>
    </row>
    <row r="28569" spans="179:183" x14ac:dyDescent="0.35">
      <c r="FW28569" s="128"/>
      <c r="FX28569" s="128"/>
      <c r="FY28569" s="129"/>
      <c r="GA28569" s="128"/>
    </row>
    <row r="28570" spans="179:183" x14ac:dyDescent="0.35">
      <c r="FW28570" s="128"/>
      <c r="FX28570" s="128"/>
      <c r="FY28570" s="129"/>
      <c r="GA28570" s="128"/>
    </row>
    <row r="28571" spans="179:183" x14ac:dyDescent="0.35">
      <c r="FW28571" s="128"/>
      <c r="FX28571" s="128"/>
      <c r="FY28571" s="129"/>
      <c r="GA28571" s="128"/>
    </row>
    <row r="28572" spans="179:183" x14ac:dyDescent="0.35">
      <c r="FW28572" s="128"/>
      <c r="FX28572" s="128"/>
      <c r="FY28572" s="129"/>
      <c r="GA28572" s="128"/>
    </row>
    <row r="28573" spans="179:183" x14ac:dyDescent="0.35">
      <c r="FW28573" s="128"/>
      <c r="FX28573" s="128"/>
      <c r="FY28573" s="129"/>
      <c r="GA28573" s="128"/>
    </row>
    <row r="28574" spans="179:183" x14ac:dyDescent="0.35">
      <c r="FW28574" s="128"/>
      <c r="FX28574" s="128"/>
      <c r="FY28574" s="129"/>
      <c r="GA28574" s="128"/>
    </row>
    <row r="28575" spans="179:183" x14ac:dyDescent="0.35">
      <c r="FW28575" s="128"/>
      <c r="FX28575" s="128"/>
      <c r="FY28575" s="129"/>
      <c r="GA28575" s="128"/>
    </row>
    <row r="28576" spans="179:183" x14ac:dyDescent="0.35">
      <c r="FW28576" s="128"/>
      <c r="FX28576" s="128"/>
      <c r="FY28576" s="129"/>
      <c r="GA28576" s="128"/>
    </row>
    <row r="28577" spans="179:183" x14ac:dyDescent="0.35">
      <c r="FW28577" s="128"/>
      <c r="FX28577" s="128"/>
      <c r="FY28577" s="129"/>
      <c r="GA28577" s="128"/>
    </row>
    <row r="28578" spans="179:183" x14ac:dyDescent="0.35">
      <c r="FW28578" s="128"/>
      <c r="FX28578" s="128"/>
      <c r="FY28578" s="129"/>
      <c r="GA28578" s="128"/>
    </row>
    <row r="28579" spans="179:183" x14ac:dyDescent="0.35">
      <c r="FW28579" s="128"/>
      <c r="FX28579" s="128"/>
      <c r="FY28579" s="129"/>
      <c r="GA28579" s="128"/>
    </row>
    <row r="28580" spans="179:183" x14ac:dyDescent="0.35">
      <c r="FW28580" s="128"/>
      <c r="FX28580" s="128"/>
      <c r="FY28580" s="129"/>
      <c r="GA28580" s="128"/>
    </row>
    <row r="28581" spans="179:183" x14ac:dyDescent="0.35">
      <c r="FW28581" s="128"/>
      <c r="FX28581" s="128"/>
      <c r="FY28581" s="129"/>
      <c r="GA28581" s="128"/>
    </row>
    <row r="28582" spans="179:183" x14ac:dyDescent="0.35">
      <c r="FW28582" s="128"/>
      <c r="FX28582" s="128"/>
      <c r="FY28582" s="129"/>
      <c r="GA28582" s="128"/>
    </row>
    <row r="28583" spans="179:183" x14ac:dyDescent="0.35">
      <c r="FW28583" s="128"/>
      <c r="FX28583" s="128"/>
      <c r="FY28583" s="129"/>
      <c r="GA28583" s="128"/>
    </row>
    <row r="28584" spans="179:183" x14ac:dyDescent="0.35">
      <c r="FW28584" s="128"/>
      <c r="FX28584" s="128"/>
      <c r="FY28584" s="129"/>
      <c r="GA28584" s="128"/>
    </row>
    <row r="28585" spans="179:183" x14ac:dyDescent="0.35">
      <c r="FW28585" s="128"/>
      <c r="FX28585" s="128"/>
      <c r="FY28585" s="129"/>
      <c r="GA28585" s="128"/>
    </row>
    <row r="28586" spans="179:183" x14ac:dyDescent="0.35">
      <c r="FW28586" s="128"/>
      <c r="FX28586" s="128"/>
      <c r="FY28586" s="129"/>
      <c r="GA28586" s="128"/>
    </row>
    <row r="28587" spans="179:183" x14ac:dyDescent="0.35">
      <c r="FW28587" s="128"/>
      <c r="FX28587" s="128"/>
      <c r="FY28587" s="129"/>
      <c r="GA28587" s="128"/>
    </row>
    <row r="28588" spans="179:183" x14ac:dyDescent="0.35">
      <c r="FW28588" s="128"/>
      <c r="FX28588" s="128"/>
      <c r="FY28588" s="129"/>
      <c r="GA28588" s="128"/>
    </row>
    <row r="28589" spans="179:183" x14ac:dyDescent="0.35">
      <c r="FW28589" s="128"/>
      <c r="FX28589" s="128"/>
      <c r="FY28589" s="129"/>
      <c r="GA28589" s="128"/>
    </row>
    <row r="28590" spans="179:183" x14ac:dyDescent="0.35">
      <c r="FW28590" s="128"/>
      <c r="FX28590" s="128"/>
      <c r="FY28590" s="129"/>
      <c r="GA28590" s="128"/>
    </row>
    <row r="28591" spans="179:183" x14ac:dyDescent="0.35">
      <c r="FW28591" s="128"/>
      <c r="FX28591" s="128"/>
      <c r="FY28591" s="129"/>
      <c r="GA28591" s="128"/>
    </row>
    <row r="28592" spans="179:183" x14ac:dyDescent="0.35">
      <c r="FW28592" s="128"/>
      <c r="FX28592" s="128"/>
      <c r="FY28592" s="129"/>
      <c r="GA28592" s="128"/>
    </row>
    <row r="28593" spans="179:183" x14ac:dyDescent="0.35">
      <c r="FW28593" s="128"/>
      <c r="FX28593" s="128"/>
      <c r="FY28593" s="129"/>
      <c r="GA28593" s="128"/>
    </row>
    <row r="28594" spans="179:183" x14ac:dyDescent="0.35">
      <c r="FW28594" s="128"/>
      <c r="FX28594" s="128"/>
      <c r="FY28594" s="129"/>
      <c r="GA28594" s="128"/>
    </row>
    <row r="28595" spans="179:183" x14ac:dyDescent="0.35">
      <c r="FW28595" s="128"/>
      <c r="FX28595" s="128"/>
      <c r="FY28595" s="129"/>
      <c r="GA28595" s="128"/>
    </row>
    <row r="28596" spans="179:183" x14ac:dyDescent="0.35">
      <c r="FW28596" s="128"/>
      <c r="FX28596" s="128"/>
      <c r="FY28596" s="129"/>
      <c r="GA28596" s="128"/>
    </row>
    <row r="28597" spans="179:183" x14ac:dyDescent="0.35">
      <c r="FW28597" s="128"/>
      <c r="FX28597" s="128"/>
      <c r="FY28597" s="129"/>
      <c r="GA28597" s="128"/>
    </row>
    <row r="28598" spans="179:183" x14ac:dyDescent="0.35">
      <c r="FW28598" s="128"/>
      <c r="FX28598" s="128"/>
      <c r="FY28598" s="129"/>
      <c r="GA28598" s="128"/>
    </row>
    <row r="28599" spans="179:183" x14ac:dyDescent="0.35">
      <c r="FW28599" s="128"/>
      <c r="FX28599" s="128"/>
      <c r="FY28599" s="129"/>
      <c r="GA28599" s="128"/>
    </row>
    <row r="28600" spans="179:183" x14ac:dyDescent="0.35">
      <c r="FW28600" s="128"/>
      <c r="FX28600" s="128"/>
      <c r="FY28600" s="129"/>
      <c r="GA28600" s="128"/>
    </row>
    <row r="28601" spans="179:183" x14ac:dyDescent="0.35">
      <c r="FW28601" s="128"/>
      <c r="FX28601" s="128"/>
      <c r="FY28601" s="129"/>
      <c r="GA28601" s="128"/>
    </row>
    <row r="28602" spans="179:183" x14ac:dyDescent="0.35">
      <c r="FW28602" s="128"/>
      <c r="FX28602" s="128"/>
      <c r="FY28602" s="129"/>
      <c r="GA28602" s="128"/>
    </row>
    <row r="28603" spans="179:183" x14ac:dyDescent="0.35">
      <c r="FW28603" s="128"/>
      <c r="FX28603" s="128"/>
      <c r="FY28603" s="129"/>
      <c r="GA28603" s="128"/>
    </row>
    <row r="28604" spans="179:183" x14ac:dyDescent="0.35">
      <c r="FW28604" s="128"/>
      <c r="FX28604" s="128"/>
      <c r="FY28604" s="129"/>
      <c r="GA28604" s="128"/>
    </row>
    <row r="28605" spans="179:183" x14ac:dyDescent="0.35">
      <c r="FW28605" s="128"/>
      <c r="FX28605" s="128"/>
      <c r="FY28605" s="129"/>
      <c r="GA28605" s="128"/>
    </row>
    <row r="28606" spans="179:183" x14ac:dyDescent="0.35">
      <c r="FW28606" s="128"/>
      <c r="FX28606" s="128"/>
      <c r="FY28606" s="129"/>
      <c r="GA28606" s="128"/>
    </row>
    <row r="28607" spans="179:183" x14ac:dyDescent="0.35">
      <c r="FW28607" s="128"/>
      <c r="FX28607" s="128"/>
      <c r="FY28607" s="129"/>
      <c r="GA28607" s="128"/>
    </row>
    <row r="28608" spans="179:183" x14ac:dyDescent="0.35">
      <c r="FW28608" s="128"/>
      <c r="FX28608" s="128"/>
      <c r="FY28608" s="129"/>
      <c r="GA28608" s="128"/>
    </row>
    <row r="28609" spans="179:183" x14ac:dyDescent="0.35">
      <c r="FW28609" s="128"/>
      <c r="FX28609" s="128"/>
      <c r="FY28609" s="129"/>
      <c r="GA28609" s="128"/>
    </row>
    <row r="28610" spans="179:183" x14ac:dyDescent="0.35">
      <c r="FW28610" s="128"/>
      <c r="FX28610" s="128"/>
      <c r="FY28610" s="129"/>
      <c r="GA28610" s="128"/>
    </row>
    <row r="28611" spans="179:183" x14ac:dyDescent="0.35">
      <c r="FW28611" s="128"/>
      <c r="FX28611" s="128"/>
      <c r="FY28611" s="129"/>
      <c r="GA28611" s="128"/>
    </row>
    <row r="28612" spans="179:183" x14ac:dyDescent="0.35">
      <c r="FW28612" s="128"/>
      <c r="FX28612" s="128"/>
      <c r="FY28612" s="129"/>
      <c r="GA28612" s="128"/>
    </row>
    <row r="28613" spans="179:183" x14ac:dyDescent="0.35">
      <c r="FW28613" s="128"/>
      <c r="FX28613" s="128"/>
      <c r="FY28613" s="129"/>
      <c r="GA28613" s="128"/>
    </row>
    <row r="28614" spans="179:183" x14ac:dyDescent="0.35">
      <c r="FW28614" s="128"/>
      <c r="FX28614" s="128"/>
      <c r="FY28614" s="129"/>
      <c r="GA28614" s="128"/>
    </row>
    <row r="28615" spans="179:183" x14ac:dyDescent="0.35">
      <c r="FW28615" s="128"/>
      <c r="FX28615" s="128"/>
      <c r="FY28615" s="129"/>
      <c r="GA28615" s="128"/>
    </row>
    <row r="28616" spans="179:183" x14ac:dyDescent="0.35">
      <c r="FW28616" s="128"/>
      <c r="FX28616" s="128"/>
      <c r="FY28616" s="129"/>
      <c r="GA28616" s="128"/>
    </row>
    <row r="28617" spans="179:183" x14ac:dyDescent="0.35">
      <c r="FW28617" s="128"/>
      <c r="FX28617" s="128"/>
      <c r="FY28617" s="129"/>
      <c r="GA28617" s="128"/>
    </row>
    <row r="28618" spans="179:183" x14ac:dyDescent="0.35">
      <c r="FW28618" s="128"/>
      <c r="FX28618" s="128"/>
      <c r="FY28618" s="129"/>
      <c r="GA28618" s="128"/>
    </row>
    <row r="28619" spans="179:183" x14ac:dyDescent="0.35">
      <c r="FW28619" s="128"/>
      <c r="FX28619" s="128"/>
      <c r="FY28619" s="129"/>
      <c r="GA28619" s="128"/>
    </row>
    <row r="28620" spans="179:183" x14ac:dyDescent="0.35">
      <c r="FW28620" s="128"/>
      <c r="FX28620" s="128"/>
      <c r="FY28620" s="129"/>
      <c r="GA28620" s="128"/>
    </row>
    <row r="28621" spans="179:183" x14ac:dyDescent="0.35">
      <c r="FW28621" s="128"/>
      <c r="FX28621" s="128"/>
      <c r="FY28621" s="129"/>
      <c r="GA28621" s="128"/>
    </row>
    <row r="28622" spans="179:183" x14ac:dyDescent="0.35">
      <c r="FW28622" s="128"/>
      <c r="FX28622" s="128"/>
      <c r="FY28622" s="129"/>
      <c r="GA28622" s="128"/>
    </row>
    <row r="28623" spans="179:183" x14ac:dyDescent="0.35">
      <c r="FW28623" s="128"/>
      <c r="FX28623" s="128"/>
      <c r="FY28623" s="129"/>
      <c r="GA28623" s="128"/>
    </row>
    <row r="28624" spans="179:183" x14ac:dyDescent="0.35">
      <c r="FW28624" s="128"/>
      <c r="FX28624" s="128"/>
      <c r="FY28624" s="129"/>
      <c r="GA28624" s="128"/>
    </row>
    <row r="28625" spans="179:183" x14ac:dyDescent="0.35">
      <c r="FW28625" s="128"/>
      <c r="FX28625" s="128"/>
      <c r="FY28625" s="129"/>
      <c r="GA28625" s="128"/>
    </row>
    <row r="28626" spans="179:183" x14ac:dyDescent="0.35">
      <c r="FW28626" s="128"/>
      <c r="FX28626" s="128"/>
      <c r="FY28626" s="129"/>
      <c r="GA28626" s="128"/>
    </row>
    <row r="28627" spans="179:183" x14ac:dyDescent="0.35">
      <c r="FW28627" s="128"/>
      <c r="FX28627" s="128"/>
      <c r="FY28627" s="129"/>
      <c r="GA28627" s="128"/>
    </row>
    <row r="28628" spans="179:183" x14ac:dyDescent="0.35">
      <c r="FW28628" s="128"/>
      <c r="FX28628" s="128"/>
      <c r="FY28628" s="129"/>
      <c r="GA28628" s="128"/>
    </row>
    <row r="28629" spans="179:183" x14ac:dyDescent="0.35">
      <c r="FW28629" s="128"/>
      <c r="FX28629" s="128"/>
      <c r="FY28629" s="129"/>
      <c r="GA28629" s="128"/>
    </row>
    <row r="28630" spans="179:183" x14ac:dyDescent="0.35">
      <c r="FW28630" s="128"/>
      <c r="FX28630" s="128"/>
      <c r="FY28630" s="129"/>
      <c r="GA28630" s="128"/>
    </row>
    <row r="28631" spans="179:183" x14ac:dyDescent="0.35">
      <c r="FW28631" s="128"/>
      <c r="FX28631" s="128"/>
      <c r="FY28631" s="129"/>
      <c r="GA28631" s="128"/>
    </row>
    <row r="28632" spans="179:183" x14ac:dyDescent="0.35">
      <c r="FW28632" s="128"/>
      <c r="FX28632" s="128"/>
      <c r="FY28632" s="129"/>
      <c r="GA28632" s="128"/>
    </row>
    <row r="28633" spans="179:183" x14ac:dyDescent="0.35">
      <c r="FW28633" s="128"/>
      <c r="FX28633" s="128"/>
      <c r="FY28633" s="129"/>
      <c r="GA28633" s="128"/>
    </row>
    <row r="28634" spans="179:183" x14ac:dyDescent="0.35">
      <c r="FW28634" s="128"/>
      <c r="FX28634" s="128"/>
      <c r="FY28634" s="129"/>
      <c r="GA28634" s="128"/>
    </row>
    <row r="28635" spans="179:183" x14ac:dyDescent="0.35">
      <c r="FW28635" s="128"/>
      <c r="FX28635" s="128"/>
      <c r="FY28635" s="129"/>
      <c r="GA28635" s="128"/>
    </row>
    <row r="28636" spans="179:183" x14ac:dyDescent="0.35">
      <c r="FW28636" s="128"/>
      <c r="FX28636" s="128"/>
      <c r="FY28636" s="129"/>
      <c r="GA28636" s="128"/>
    </row>
    <row r="28637" spans="179:183" x14ac:dyDescent="0.35">
      <c r="FW28637" s="128"/>
      <c r="FX28637" s="128"/>
      <c r="FY28637" s="129"/>
      <c r="GA28637" s="128"/>
    </row>
    <row r="28638" spans="179:183" x14ac:dyDescent="0.35">
      <c r="FW28638" s="128"/>
      <c r="FX28638" s="128"/>
      <c r="FY28638" s="129"/>
      <c r="GA28638" s="128"/>
    </row>
    <row r="28639" spans="179:183" x14ac:dyDescent="0.35">
      <c r="FW28639" s="128"/>
      <c r="FX28639" s="128"/>
      <c r="FY28639" s="129"/>
      <c r="GA28639" s="128"/>
    </row>
    <row r="28640" spans="179:183" x14ac:dyDescent="0.35">
      <c r="FW28640" s="128"/>
      <c r="FX28640" s="128"/>
      <c r="FY28640" s="129"/>
      <c r="GA28640" s="128"/>
    </row>
    <row r="28641" spans="179:183" x14ac:dyDescent="0.35">
      <c r="FW28641" s="128"/>
      <c r="FX28641" s="128"/>
      <c r="FY28641" s="129"/>
      <c r="GA28641" s="128"/>
    </row>
    <row r="28642" spans="179:183" x14ac:dyDescent="0.35">
      <c r="FW28642" s="128"/>
      <c r="FX28642" s="128"/>
      <c r="FY28642" s="129"/>
      <c r="GA28642" s="128"/>
    </row>
    <row r="28643" spans="179:183" x14ac:dyDescent="0.35">
      <c r="FW28643" s="128"/>
      <c r="FX28643" s="128"/>
      <c r="FY28643" s="129"/>
      <c r="GA28643" s="128"/>
    </row>
    <row r="28644" spans="179:183" x14ac:dyDescent="0.35">
      <c r="FW28644" s="128"/>
      <c r="FX28644" s="128"/>
      <c r="FY28644" s="129"/>
      <c r="GA28644" s="128"/>
    </row>
    <row r="28645" spans="179:183" x14ac:dyDescent="0.35">
      <c r="FW28645" s="128"/>
      <c r="FX28645" s="128"/>
      <c r="FY28645" s="129"/>
      <c r="GA28645" s="128"/>
    </row>
    <row r="28646" spans="179:183" x14ac:dyDescent="0.35">
      <c r="FW28646" s="128"/>
      <c r="FX28646" s="128"/>
      <c r="FY28646" s="129"/>
      <c r="GA28646" s="128"/>
    </row>
    <row r="28647" spans="179:183" x14ac:dyDescent="0.35">
      <c r="FW28647" s="128"/>
      <c r="FX28647" s="128"/>
      <c r="FY28647" s="129"/>
      <c r="GA28647" s="128"/>
    </row>
    <row r="28648" spans="179:183" x14ac:dyDescent="0.35">
      <c r="FW28648" s="128"/>
      <c r="FX28648" s="128"/>
      <c r="FY28648" s="129"/>
      <c r="GA28648" s="128"/>
    </row>
    <row r="28649" spans="179:183" x14ac:dyDescent="0.35">
      <c r="FW28649" s="128"/>
      <c r="FX28649" s="128"/>
      <c r="FY28649" s="129"/>
      <c r="GA28649" s="128"/>
    </row>
    <row r="28650" spans="179:183" x14ac:dyDescent="0.35">
      <c r="FW28650" s="128"/>
      <c r="FX28650" s="128"/>
      <c r="FY28650" s="129"/>
      <c r="GA28650" s="128"/>
    </row>
    <row r="28651" spans="179:183" x14ac:dyDescent="0.35">
      <c r="FW28651" s="128"/>
      <c r="FX28651" s="128"/>
      <c r="FY28651" s="129"/>
      <c r="GA28651" s="128"/>
    </row>
    <row r="28652" spans="179:183" x14ac:dyDescent="0.35">
      <c r="FW28652" s="128"/>
      <c r="FX28652" s="128"/>
      <c r="FY28652" s="129"/>
      <c r="GA28652" s="128"/>
    </row>
    <row r="28653" spans="179:183" x14ac:dyDescent="0.35">
      <c r="FW28653" s="128"/>
      <c r="FX28653" s="128"/>
      <c r="FY28653" s="129"/>
      <c r="GA28653" s="128"/>
    </row>
    <row r="28654" spans="179:183" x14ac:dyDescent="0.35">
      <c r="FW28654" s="128"/>
      <c r="FX28654" s="128"/>
      <c r="FY28654" s="129"/>
      <c r="GA28654" s="128"/>
    </row>
    <row r="28655" spans="179:183" x14ac:dyDescent="0.35">
      <c r="FW28655" s="128"/>
      <c r="FX28655" s="128"/>
      <c r="FY28655" s="129"/>
      <c r="GA28655" s="128"/>
    </row>
    <row r="28656" spans="179:183" x14ac:dyDescent="0.35">
      <c r="FW28656" s="128"/>
      <c r="FX28656" s="128"/>
      <c r="FY28656" s="129"/>
      <c r="GA28656" s="128"/>
    </row>
    <row r="28657" spans="179:183" x14ac:dyDescent="0.35">
      <c r="FW28657" s="128"/>
      <c r="FX28657" s="128"/>
      <c r="FY28657" s="129"/>
      <c r="GA28657" s="128"/>
    </row>
    <row r="28658" spans="179:183" x14ac:dyDescent="0.35">
      <c r="FW28658" s="128"/>
      <c r="FX28658" s="128"/>
      <c r="FY28658" s="129"/>
      <c r="GA28658" s="128"/>
    </row>
    <row r="28659" spans="179:183" x14ac:dyDescent="0.35">
      <c r="FW28659" s="128"/>
      <c r="FX28659" s="128"/>
      <c r="FY28659" s="129"/>
      <c r="GA28659" s="128"/>
    </row>
    <row r="28660" spans="179:183" x14ac:dyDescent="0.35">
      <c r="FW28660" s="128"/>
      <c r="FX28660" s="128"/>
      <c r="FY28660" s="129"/>
      <c r="GA28660" s="128"/>
    </row>
    <row r="28661" spans="179:183" x14ac:dyDescent="0.35">
      <c r="FW28661" s="128"/>
      <c r="FX28661" s="128"/>
      <c r="FY28661" s="129"/>
      <c r="GA28661" s="128"/>
    </row>
    <row r="28662" spans="179:183" x14ac:dyDescent="0.35">
      <c r="FW28662" s="128"/>
      <c r="FX28662" s="128"/>
      <c r="FY28662" s="129"/>
      <c r="GA28662" s="128"/>
    </row>
    <row r="28663" spans="179:183" x14ac:dyDescent="0.35">
      <c r="FW28663" s="128"/>
      <c r="FX28663" s="128"/>
      <c r="FY28663" s="129"/>
      <c r="GA28663" s="128"/>
    </row>
    <row r="28664" spans="179:183" x14ac:dyDescent="0.35">
      <c r="FW28664" s="128"/>
      <c r="FX28664" s="128"/>
      <c r="FY28664" s="129"/>
      <c r="GA28664" s="128"/>
    </row>
    <row r="28665" spans="179:183" x14ac:dyDescent="0.35">
      <c r="FW28665" s="128"/>
      <c r="FX28665" s="128"/>
      <c r="FY28665" s="129"/>
      <c r="GA28665" s="128"/>
    </row>
    <row r="28666" spans="179:183" x14ac:dyDescent="0.35">
      <c r="FW28666" s="128"/>
      <c r="FX28666" s="128"/>
      <c r="FY28666" s="129"/>
      <c r="GA28666" s="128"/>
    </row>
    <row r="28667" spans="179:183" x14ac:dyDescent="0.35">
      <c r="FW28667" s="128"/>
      <c r="FX28667" s="128"/>
      <c r="FY28667" s="129"/>
      <c r="GA28667" s="128"/>
    </row>
    <row r="28668" spans="179:183" x14ac:dyDescent="0.35">
      <c r="FW28668" s="128"/>
      <c r="FX28668" s="128"/>
      <c r="FY28668" s="129"/>
      <c r="GA28668" s="128"/>
    </row>
    <row r="28669" spans="179:183" x14ac:dyDescent="0.35">
      <c r="FW28669" s="128"/>
      <c r="FX28669" s="128"/>
      <c r="FY28669" s="129"/>
      <c r="GA28669" s="128"/>
    </row>
    <row r="28670" spans="179:183" x14ac:dyDescent="0.35">
      <c r="FW28670" s="128"/>
      <c r="FX28670" s="128"/>
      <c r="FY28670" s="129"/>
      <c r="GA28670" s="128"/>
    </row>
    <row r="28671" spans="179:183" x14ac:dyDescent="0.35">
      <c r="FW28671" s="128"/>
      <c r="FX28671" s="128"/>
      <c r="FY28671" s="129"/>
      <c r="GA28671" s="128"/>
    </row>
    <row r="28672" spans="179:183" x14ac:dyDescent="0.35">
      <c r="FW28672" s="128"/>
      <c r="FX28672" s="128"/>
      <c r="FY28672" s="129"/>
      <c r="GA28672" s="128"/>
    </row>
    <row r="28673" spans="179:183" x14ac:dyDescent="0.35">
      <c r="FW28673" s="128"/>
      <c r="FX28673" s="128"/>
      <c r="FY28673" s="129"/>
      <c r="GA28673" s="128"/>
    </row>
    <row r="28674" spans="179:183" x14ac:dyDescent="0.35">
      <c r="FW28674" s="128"/>
      <c r="FX28674" s="128"/>
      <c r="FY28674" s="129"/>
      <c r="GA28674" s="128"/>
    </row>
    <row r="28675" spans="179:183" x14ac:dyDescent="0.35">
      <c r="FW28675" s="128"/>
      <c r="FX28675" s="128"/>
      <c r="FY28675" s="129"/>
      <c r="GA28675" s="128"/>
    </row>
    <row r="28676" spans="179:183" x14ac:dyDescent="0.35">
      <c r="FW28676" s="128"/>
      <c r="FX28676" s="128"/>
      <c r="FY28676" s="129"/>
      <c r="GA28676" s="128"/>
    </row>
    <row r="28677" spans="179:183" x14ac:dyDescent="0.35">
      <c r="FW28677" s="128"/>
      <c r="FX28677" s="128"/>
      <c r="FY28677" s="129"/>
      <c r="GA28677" s="128"/>
    </row>
    <row r="28678" spans="179:183" x14ac:dyDescent="0.35">
      <c r="FW28678" s="128"/>
      <c r="FX28678" s="128"/>
      <c r="FY28678" s="129"/>
      <c r="GA28678" s="128"/>
    </row>
    <row r="28679" spans="179:183" x14ac:dyDescent="0.35">
      <c r="FW28679" s="128"/>
      <c r="FX28679" s="128"/>
      <c r="FY28679" s="129"/>
      <c r="GA28679" s="128"/>
    </row>
    <row r="28680" spans="179:183" x14ac:dyDescent="0.35">
      <c r="FW28680" s="128"/>
      <c r="FX28680" s="128"/>
      <c r="FY28680" s="129"/>
      <c r="GA28680" s="128"/>
    </row>
    <row r="28681" spans="179:183" x14ac:dyDescent="0.35">
      <c r="FW28681" s="128"/>
      <c r="FX28681" s="128"/>
      <c r="FY28681" s="129"/>
      <c r="GA28681" s="128"/>
    </row>
    <row r="28682" spans="179:183" x14ac:dyDescent="0.35">
      <c r="FW28682" s="128"/>
      <c r="FX28682" s="128"/>
      <c r="FY28682" s="129"/>
      <c r="GA28682" s="128"/>
    </row>
    <row r="28683" spans="179:183" x14ac:dyDescent="0.35">
      <c r="FW28683" s="128"/>
      <c r="FX28683" s="128"/>
      <c r="FY28683" s="129"/>
      <c r="GA28683" s="128"/>
    </row>
    <row r="28684" spans="179:183" x14ac:dyDescent="0.35">
      <c r="FW28684" s="128"/>
      <c r="FX28684" s="128"/>
      <c r="FY28684" s="129"/>
      <c r="GA28684" s="128"/>
    </row>
    <row r="28685" spans="179:183" x14ac:dyDescent="0.35">
      <c r="FW28685" s="128"/>
      <c r="FX28685" s="128"/>
      <c r="FY28685" s="129"/>
      <c r="GA28685" s="128"/>
    </row>
    <row r="28686" spans="179:183" x14ac:dyDescent="0.35">
      <c r="FW28686" s="128"/>
      <c r="FX28686" s="128"/>
      <c r="FY28686" s="129"/>
      <c r="GA28686" s="128"/>
    </row>
    <row r="28687" spans="179:183" x14ac:dyDescent="0.35">
      <c r="FW28687" s="128"/>
      <c r="FX28687" s="128"/>
      <c r="FY28687" s="129"/>
      <c r="GA28687" s="128"/>
    </row>
    <row r="28688" spans="179:183" x14ac:dyDescent="0.35">
      <c r="FW28688" s="128"/>
      <c r="FX28688" s="128"/>
      <c r="FY28688" s="129"/>
      <c r="GA28688" s="128"/>
    </row>
    <row r="28689" spans="179:183" x14ac:dyDescent="0.35">
      <c r="FW28689" s="128"/>
      <c r="FX28689" s="128"/>
      <c r="FY28689" s="129"/>
      <c r="GA28689" s="128"/>
    </row>
    <row r="28690" spans="179:183" x14ac:dyDescent="0.35">
      <c r="FW28690" s="128"/>
      <c r="FX28690" s="128"/>
      <c r="FY28690" s="129"/>
      <c r="GA28690" s="128"/>
    </row>
    <row r="28691" spans="179:183" x14ac:dyDescent="0.35">
      <c r="FW28691" s="128"/>
      <c r="FX28691" s="128"/>
      <c r="FY28691" s="129"/>
      <c r="GA28691" s="128"/>
    </row>
    <row r="28692" spans="179:183" x14ac:dyDescent="0.35">
      <c r="FW28692" s="128"/>
      <c r="FX28692" s="128"/>
      <c r="FY28692" s="129"/>
      <c r="GA28692" s="128"/>
    </row>
    <row r="28693" spans="179:183" x14ac:dyDescent="0.35">
      <c r="FW28693" s="128"/>
      <c r="FX28693" s="128"/>
      <c r="FY28693" s="129"/>
      <c r="GA28693" s="128"/>
    </row>
    <row r="28694" spans="179:183" x14ac:dyDescent="0.35">
      <c r="FW28694" s="128"/>
      <c r="FX28694" s="128"/>
      <c r="FY28694" s="129"/>
      <c r="GA28694" s="128"/>
    </row>
    <row r="28695" spans="179:183" x14ac:dyDescent="0.35">
      <c r="FW28695" s="128"/>
      <c r="FX28695" s="128"/>
      <c r="FY28695" s="129"/>
      <c r="GA28695" s="128"/>
    </row>
    <row r="28696" spans="179:183" x14ac:dyDescent="0.35">
      <c r="FW28696" s="128"/>
      <c r="FX28696" s="128"/>
      <c r="FY28696" s="129"/>
      <c r="GA28696" s="128"/>
    </row>
    <row r="28697" spans="179:183" x14ac:dyDescent="0.35">
      <c r="FW28697" s="128"/>
      <c r="FX28697" s="128"/>
      <c r="FY28697" s="129"/>
      <c r="GA28697" s="128"/>
    </row>
    <row r="28698" spans="179:183" x14ac:dyDescent="0.35">
      <c r="FW28698" s="128"/>
      <c r="FX28698" s="128"/>
      <c r="FY28698" s="129"/>
      <c r="GA28698" s="128"/>
    </row>
    <row r="28699" spans="179:183" x14ac:dyDescent="0.35">
      <c r="FW28699" s="128"/>
      <c r="FX28699" s="128"/>
      <c r="FY28699" s="129"/>
      <c r="GA28699" s="128"/>
    </row>
    <row r="28700" spans="179:183" x14ac:dyDescent="0.35">
      <c r="FW28700" s="128"/>
      <c r="FX28700" s="128"/>
      <c r="FY28700" s="129"/>
      <c r="GA28700" s="128"/>
    </row>
    <row r="28701" spans="179:183" x14ac:dyDescent="0.35">
      <c r="FW28701" s="128"/>
      <c r="FX28701" s="128"/>
      <c r="FY28701" s="129"/>
      <c r="GA28701" s="128"/>
    </row>
    <row r="28702" spans="179:183" x14ac:dyDescent="0.35">
      <c r="FW28702" s="128"/>
      <c r="FX28702" s="128"/>
      <c r="FY28702" s="129"/>
      <c r="GA28702" s="128"/>
    </row>
    <row r="28703" spans="179:183" x14ac:dyDescent="0.35">
      <c r="FW28703" s="128"/>
      <c r="FX28703" s="128"/>
      <c r="FY28703" s="129"/>
      <c r="GA28703" s="128"/>
    </row>
    <row r="28704" spans="179:183" x14ac:dyDescent="0.35">
      <c r="FW28704" s="128"/>
      <c r="FX28704" s="128"/>
      <c r="FY28704" s="129"/>
      <c r="GA28704" s="128"/>
    </row>
    <row r="28705" spans="179:183" x14ac:dyDescent="0.35">
      <c r="FW28705" s="128"/>
      <c r="FX28705" s="128"/>
      <c r="FY28705" s="129"/>
      <c r="GA28705" s="128"/>
    </row>
    <row r="28706" spans="179:183" x14ac:dyDescent="0.35">
      <c r="FW28706" s="128"/>
      <c r="FX28706" s="128"/>
      <c r="FY28706" s="129"/>
      <c r="GA28706" s="128"/>
    </row>
    <row r="28707" spans="179:183" x14ac:dyDescent="0.35">
      <c r="FW28707" s="128"/>
      <c r="FX28707" s="128"/>
      <c r="FY28707" s="129"/>
      <c r="GA28707" s="128"/>
    </row>
    <row r="28708" spans="179:183" x14ac:dyDescent="0.35">
      <c r="FW28708" s="128"/>
      <c r="FX28708" s="128"/>
      <c r="FY28708" s="129"/>
      <c r="GA28708" s="128"/>
    </row>
    <row r="28709" spans="179:183" x14ac:dyDescent="0.35">
      <c r="FW28709" s="128"/>
      <c r="FX28709" s="128"/>
      <c r="FY28709" s="129"/>
      <c r="GA28709" s="128"/>
    </row>
    <row r="28710" spans="179:183" x14ac:dyDescent="0.35">
      <c r="FW28710" s="128"/>
      <c r="FX28710" s="128"/>
      <c r="FY28710" s="129"/>
      <c r="GA28710" s="128"/>
    </row>
    <row r="28711" spans="179:183" x14ac:dyDescent="0.35">
      <c r="FW28711" s="128"/>
      <c r="FX28711" s="128"/>
      <c r="FY28711" s="129"/>
      <c r="GA28711" s="128"/>
    </row>
    <row r="28712" spans="179:183" x14ac:dyDescent="0.35">
      <c r="FW28712" s="128"/>
      <c r="FX28712" s="128"/>
      <c r="FY28712" s="129"/>
      <c r="GA28712" s="128"/>
    </row>
    <row r="28713" spans="179:183" x14ac:dyDescent="0.35">
      <c r="FW28713" s="128"/>
      <c r="FX28713" s="128"/>
      <c r="FY28713" s="129"/>
      <c r="GA28713" s="128"/>
    </row>
    <row r="28714" spans="179:183" x14ac:dyDescent="0.35">
      <c r="FW28714" s="128"/>
      <c r="FX28714" s="128"/>
      <c r="FY28714" s="129"/>
      <c r="GA28714" s="128"/>
    </row>
    <row r="28715" spans="179:183" x14ac:dyDescent="0.35">
      <c r="FW28715" s="128"/>
      <c r="FX28715" s="128"/>
      <c r="FY28715" s="129"/>
      <c r="GA28715" s="128"/>
    </row>
    <row r="28716" spans="179:183" x14ac:dyDescent="0.35">
      <c r="FW28716" s="128"/>
      <c r="FX28716" s="128"/>
      <c r="FY28716" s="129"/>
      <c r="GA28716" s="128"/>
    </row>
    <row r="28717" spans="179:183" x14ac:dyDescent="0.35">
      <c r="FW28717" s="128"/>
      <c r="FX28717" s="128"/>
      <c r="FY28717" s="129"/>
      <c r="GA28717" s="128"/>
    </row>
    <row r="28718" spans="179:183" x14ac:dyDescent="0.35">
      <c r="FW28718" s="128"/>
      <c r="FX28718" s="128"/>
      <c r="FY28718" s="129"/>
      <c r="GA28718" s="128"/>
    </row>
    <row r="28719" spans="179:183" x14ac:dyDescent="0.35">
      <c r="FW28719" s="128"/>
      <c r="FX28719" s="128"/>
      <c r="FY28719" s="129"/>
      <c r="GA28719" s="128"/>
    </row>
    <row r="28720" spans="179:183" x14ac:dyDescent="0.35">
      <c r="FW28720" s="128"/>
      <c r="FX28720" s="128"/>
      <c r="FY28720" s="129"/>
      <c r="GA28720" s="128"/>
    </row>
    <row r="28721" spans="179:183" x14ac:dyDescent="0.35">
      <c r="FW28721" s="128"/>
      <c r="FX28721" s="128"/>
      <c r="FY28721" s="129"/>
      <c r="GA28721" s="128"/>
    </row>
    <row r="28722" spans="179:183" x14ac:dyDescent="0.35">
      <c r="FW28722" s="128"/>
      <c r="FX28722" s="128"/>
      <c r="FY28722" s="129"/>
      <c r="GA28722" s="128"/>
    </row>
    <row r="28723" spans="179:183" x14ac:dyDescent="0.35">
      <c r="FW28723" s="128"/>
      <c r="FX28723" s="128"/>
      <c r="FY28723" s="129"/>
      <c r="GA28723" s="128"/>
    </row>
    <row r="28724" spans="179:183" x14ac:dyDescent="0.35">
      <c r="FW28724" s="128"/>
      <c r="FX28724" s="128"/>
      <c r="FY28724" s="129"/>
      <c r="GA28724" s="128"/>
    </row>
    <row r="28725" spans="179:183" x14ac:dyDescent="0.35">
      <c r="FW28725" s="128"/>
      <c r="FX28725" s="128"/>
      <c r="FY28725" s="129"/>
      <c r="GA28725" s="128"/>
    </row>
    <row r="28726" spans="179:183" x14ac:dyDescent="0.35">
      <c r="FW28726" s="128"/>
      <c r="FX28726" s="128"/>
      <c r="FY28726" s="129"/>
      <c r="GA28726" s="128"/>
    </row>
    <row r="28727" spans="179:183" x14ac:dyDescent="0.35">
      <c r="FW28727" s="128"/>
      <c r="FX28727" s="128"/>
      <c r="FY28727" s="129"/>
      <c r="GA28727" s="128"/>
    </row>
    <row r="28728" spans="179:183" x14ac:dyDescent="0.35">
      <c r="FW28728" s="128"/>
      <c r="FX28728" s="128"/>
      <c r="FY28728" s="129"/>
      <c r="GA28728" s="128"/>
    </row>
    <row r="28729" spans="179:183" x14ac:dyDescent="0.35">
      <c r="FW28729" s="128"/>
      <c r="FX28729" s="128"/>
      <c r="FY28729" s="129"/>
      <c r="GA28729" s="128"/>
    </row>
    <row r="28730" spans="179:183" x14ac:dyDescent="0.35">
      <c r="FW28730" s="128"/>
      <c r="FX28730" s="128"/>
      <c r="FY28730" s="129"/>
      <c r="GA28730" s="128"/>
    </row>
    <row r="28731" spans="179:183" x14ac:dyDescent="0.35">
      <c r="FW28731" s="128"/>
      <c r="FX28731" s="128"/>
      <c r="FY28731" s="129"/>
      <c r="GA28731" s="128"/>
    </row>
    <row r="28732" spans="179:183" x14ac:dyDescent="0.35">
      <c r="FW28732" s="128"/>
      <c r="FX28732" s="128"/>
      <c r="FY28732" s="129"/>
      <c r="GA28732" s="128"/>
    </row>
    <row r="28733" spans="179:183" x14ac:dyDescent="0.35">
      <c r="FW28733" s="128"/>
      <c r="FX28733" s="128"/>
      <c r="FY28733" s="129"/>
      <c r="GA28733" s="128"/>
    </row>
    <row r="28734" spans="179:183" x14ac:dyDescent="0.35">
      <c r="FW28734" s="128"/>
      <c r="FX28734" s="128"/>
      <c r="FY28734" s="129"/>
      <c r="GA28734" s="128"/>
    </row>
    <row r="28735" spans="179:183" x14ac:dyDescent="0.35">
      <c r="FW28735" s="128"/>
      <c r="FX28735" s="128"/>
      <c r="FY28735" s="129"/>
      <c r="GA28735" s="128"/>
    </row>
    <row r="28736" spans="179:183" x14ac:dyDescent="0.35">
      <c r="FW28736" s="128"/>
      <c r="FX28736" s="128"/>
      <c r="FY28736" s="129"/>
      <c r="GA28736" s="128"/>
    </row>
    <row r="28737" spans="179:183" x14ac:dyDescent="0.35">
      <c r="FW28737" s="128"/>
      <c r="FX28737" s="128"/>
      <c r="FY28737" s="129"/>
      <c r="GA28737" s="128"/>
    </row>
    <row r="28738" spans="179:183" x14ac:dyDescent="0.35">
      <c r="FW28738" s="128"/>
      <c r="FX28738" s="128"/>
      <c r="FY28738" s="129"/>
      <c r="GA28738" s="128"/>
    </row>
    <row r="28739" spans="179:183" x14ac:dyDescent="0.35">
      <c r="FW28739" s="128"/>
      <c r="FX28739" s="128"/>
      <c r="FY28739" s="129"/>
      <c r="GA28739" s="128"/>
    </row>
    <row r="28740" spans="179:183" x14ac:dyDescent="0.35">
      <c r="FW28740" s="128"/>
      <c r="FX28740" s="128"/>
      <c r="FY28740" s="129"/>
      <c r="GA28740" s="128"/>
    </row>
    <row r="28741" spans="179:183" x14ac:dyDescent="0.35">
      <c r="FW28741" s="128"/>
      <c r="FX28741" s="128"/>
      <c r="FY28741" s="129"/>
      <c r="GA28741" s="128"/>
    </row>
    <row r="28742" spans="179:183" x14ac:dyDescent="0.35">
      <c r="FW28742" s="128"/>
      <c r="FX28742" s="128"/>
      <c r="FY28742" s="129"/>
      <c r="GA28742" s="128"/>
    </row>
    <row r="28743" spans="179:183" x14ac:dyDescent="0.35">
      <c r="FW28743" s="128"/>
      <c r="FX28743" s="128"/>
      <c r="FY28743" s="129"/>
      <c r="GA28743" s="128"/>
    </row>
    <row r="28744" spans="179:183" x14ac:dyDescent="0.35">
      <c r="FW28744" s="128"/>
      <c r="FX28744" s="128"/>
      <c r="FY28744" s="129"/>
      <c r="GA28744" s="128"/>
    </row>
    <row r="28745" spans="179:183" x14ac:dyDescent="0.35">
      <c r="FW28745" s="128"/>
      <c r="FX28745" s="128"/>
      <c r="FY28745" s="129"/>
      <c r="GA28745" s="128"/>
    </row>
    <row r="28746" spans="179:183" x14ac:dyDescent="0.35">
      <c r="FW28746" s="128"/>
      <c r="FX28746" s="128"/>
      <c r="FY28746" s="129"/>
      <c r="GA28746" s="128"/>
    </row>
    <row r="28747" spans="179:183" x14ac:dyDescent="0.35">
      <c r="FW28747" s="128"/>
      <c r="FX28747" s="128"/>
      <c r="FY28747" s="129"/>
      <c r="GA28747" s="128"/>
    </row>
    <row r="28748" spans="179:183" x14ac:dyDescent="0.35">
      <c r="FW28748" s="128"/>
      <c r="FX28748" s="128"/>
      <c r="FY28748" s="129"/>
      <c r="GA28748" s="128"/>
    </row>
    <row r="28749" spans="179:183" x14ac:dyDescent="0.35">
      <c r="FW28749" s="128"/>
      <c r="FX28749" s="128"/>
      <c r="FY28749" s="129"/>
      <c r="GA28749" s="128"/>
    </row>
    <row r="28750" spans="179:183" x14ac:dyDescent="0.35">
      <c r="FW28750" s="128"/>
      <c r="FX28750" s="128"/>
      <c r="FY28750" s="129"/>
      <c r="GA28750" s="128"/>
    </row>
    <row r="28751" spans="179:183" x14ac:dyDescent="0.35">
      <c r="FW28751" s="128"/>
      <c r="FX28751" s="128"/>
      <c r="FY28751" s="129"/>
      <c r="GA28751" s="128"/>
    </row>
    <row r="28752" spans="179:183" x14ac:dyDescent="0.35">
      <c r="FW28752" s="128"/>
      <c r="FX28752" s="128"/>
      <c r="FY28752" s="129"/>
      <c r="GA28752" s="128"/>
    </row>
    <row r="28753" spans="179:183" x14ac:dyDescent="0.35">
      <c r="FW28753" s="128"/>
      <c r="FX28753" s="128"/>
      <c r="FY28753" s="129"/>
      <c r="GA28753" s="128"/>
    </row>
    <row r="28754" spans="179:183" x14ac:dyDescent="0.35">
      <c r="FW28754" s="128"/>
      <c r="FX28754" s="128"/>
      <c r="FY28754" s="129"/>
      <c r="GA28754" s="128"/>
    </row>
    <row r="28755" spans="179:183" x14ac:dyDescent="0.35">
      <c r="FW28755" s="128"/>
      <c r="FX28755" s="128"/>
      <c r="FY28755" s="129"/>
      <c r="GA28755" s="128"/>
    </row>
    <row r="28756" spans="179:183" x14ac:dyDescent="0.35">
      <c r="FW28756" s="128"/>
      <c r="FX28756" s="128"/>
      <c r="FY28756" s="129"/>
      <c r="GA28756" s="128"/>
    </row>
    <row r="28757" spans="179:183" x14ac:dyDescent="0.35">
      <c r="FW28757" s="128"/>
      <c r="FX28757" s="128"/>
      <c r="FY28757" s="129"/>
      <c r="GA28757" s="128"/>
    </row>
    <row r="28758" spans="179:183" x14ac:dyDescent="0.35">
      <c r="FW28758" s="128"/>
      <c r="FX28758" s="128"/>
      <c r="FY28758" s="129"/>
      <c r="GA28758" s="128"/>
    </row>
    <row r="28759" spans="179:183" x14ac:dyDescent="0.35">
      <c r="FW28759" s="128"/>
      <c r="FX28759" s="128"/>
      <c r="FY28759" s="129"/>
      <c r="GA28759" s="128"/>
    </row>
    <row r="28760" spans="179:183" x14ac:dyDescent="0.35">
      <c r="FW28760" s="128"/>
      <c r="FX28760" s="128"/>
      <c r="FY28760" s="129"/>
      <c r="GA28760" s="128"/>
    </row>
    <row r="28761" spans="179:183" x14ac:dyDescent="0.35">
      <c r="FW28761" s="128"/>
      <c r="FX28761" s="128"/>
      <c r="FY28761" s="129"/>
      <c r="GA28761" s="128"/>
    </row>
    <row r="28762" spans="179:183" x14ac:dyDescent="0.35">
      <c r="FW28762" s="128"/>
      <c r="FX28762" s="128"/>
      <c r="FY28762" s="129"/>
      <c r="GA28762" s="128"/>
    </row>
    <row r="28763" spans="179:183" x14ac:dyDescent="0.35">
      <c r="FW28763" s="128"/>
      <c r="FX28763" s="128"/>
      <c r="FY28763" s="129"/>
      <c r="GA28763" s="128"/>
    </row>
    <row r="28764" spans="179:183" x14ac:dyDescent="0.35">
      <c r="FW28764" s="128"/>
      <c r="FX28764" s="128"/>
      <c r="FY28764" s="129"/>
      <c r="GA28764" s="128"/>
    </row>
    <row r="28765" spans="179:183" x14ac:dyDescent="0.35">
      <c r="FW28765" s="128"/>
      <c r="FX28765" s="128"/>
      <c r="FY28765" s="129"/>
      <c r="GA28765" s="128"/>
    </row>
    <row r="28766" spans="179:183" x14ac:dyDescent="0.35">
      <c r="FW28766" s="128"/>
      <c r="FX28766" s="128"/>
      <c r="FY28766" s="129"/>
      <c r="GA28766" s="128"/>
    </row>
    <row r="28767" spans="179:183" x14ac:dyDescent="0.35">
      <c r="FW28767" s="128"/>
      <c r="FX28767" s="128"/>
      <c r="FY28767" s="129"/>
      <c r="GA28767" s="128"/>
    </row>
    <row r="28768" spans="179:183" x14ac:dyDescent="0.35">
      <c r="FW28768" s="128"/>
      <c r="FX28768" s="128"/>
      <c r="FY28768" s="129"/>
      <c r="GA28768" s="128"/>
    </row>
    <row r="28769" spans="179:183" x14ac:dyDescent="0.35">
      <c r="FW28769" s="128"/>
      <c r="FX28769" s="128"/>
      <c r="FY28769" s="129"/>
      <c r="GA28769" s="128"/>
    </row>
    <row r="28770" spans="179:183" x14ac:dyDescent="0.35">
      <c r="FW28770" s="128"/>
      <c r="FX28770" s="128"/>
      <c r="FY28770" s="129"/>
      <c r="GA28770" s="128"/>
    </row>
    <row r="28771" spans="179:183" x14ac:dyDescent="0.35">
      <c r="FW28771" s="128"/>
      <c r="FX28771" s="128"/>
      <c r="FY28771" s="129"/>
      <c r="GA28771" s="128"/>
    </row>
    <row r="28772" spans="179:183" x14ac:dyDescent="0.35">
      <c r="FW28772" s="128"/>
      <c r="FX28772" s="128"/>
      <c r="FY28772" s="129"/>
      <c r="GA28772" s="128"/>
    </row>
    <row r="28773" spans="179:183" x14ac:dyDescent="0.35">
      <c r="FW28773" s="128"/>
      <c r="FX28773" s="128"/>
      <c r="FY28773" s="129"/>
      <c r="GA28773" s="128"/>
    </row>
    <row r="28774" spans="179:183" x14ac:dyDescent="0.35">
      <c r="FW28774" s="128"/>
      <c r="FX28774" s="128"/>
      <c r="FY28774" s="129"/>
      <c r="GA28774" s="128"/>
    </row>
    <row r="28775" spans="179:183" x14ac:dyDescent="0.35">
      <c r="FW28775" s="128"/>
      <c r="FX28775" s="128"/>
      <c r="FY28775" s="129"/>
      <c r="GA28775" s="128"/>
    </row>
    <row r="28776" spans="179:183" x14ac:dyDescent="0.35">
      <c r="FW28776" s="128"/>
      <c r="FX28776" s="128"/>
      <c r="FY28776" s="129"/>
      <c r="GA28776" s="128"/>
    </row>
    <row r="28777" spans="179:183" x14ac:dyDescent="0.35">
      <c r="FW28777" s="128"/>
      <c r="FX28777" s="128"/>
      <c r="FY28777" s="129"/>
      <c r="GA28777" s="128"/>
    </row>
    <row r="28778" spans="179:183" x14ac:dyDescent="0.35">
      <c r="FW28778" s="128"/>
      <c r="FX28778" s="128"/>
      <c r="FY28778" s="129"/>
      <c r="GA28778" s="128"/>
    </row>
    <row r="28779" spans="179:183" x14ac:dyDescent="0.35">
      <c r="FW28779" s="128"/>
      <c r="FX28779" s="128"/>
      <c r="FY28779" s="129"/>
      <c r="GA28779" s="128"/>
    </row>
    <row r="28780" spans="179:183" x14ac:dyDescent="0.35">
      <c r="FW28780" s="128"/>
      <c r="FX28780" s="128"/>
      <c r="FY28780" s="129"/>
      <c r="GA28780" s="128"/>
    </row>
    <row r="28781" spans="179:183" x14ac:dyDescent="0.35">
      <c r="FW28781" s="128"/>
      <c r="FX28781" s="128"/>
      <c r="FY28781" s="129"/>
      <c r="GA28781" s="128"/>
    </row>
    <row r="28782" spans="179:183" x14ac:dyDescent="0.35">
      <c r="FW28782" s="128"/>
      <c r="FX28782" s="128"/>
      <c r="FY28782" s="129"/>
      <c r="GA28782" s="128"/>
    </row>
    <row r="28783" spans="179:183" x14ac:dyDescent="0.35">
      <c r="FW28783" s="128"/>
      <c r="FX28783" s="128"/>
      <c r="FY28783" s="129"/>
      <c r="GA28783" s="128"/>
    </row>
    <row r="28784" spans="179:183" x14ac:dyDescent="0.35">
      <c r="FW28784" s="128"/>
      <c r="FX28784" s="128"/>
      <c r="FY28784" s="129"/>
      <c r="GA28784" s="128"/>
    </row>
    <row r="28785" spans="179:183" x14ac:dyDescent="0.35">
      <c r="FW28785" s="128"/>
      <c r="FX28785" s="128"/>
      <c r="FY28785" s="129"/>
      <c r="GA28785" s="128"/>
    </row>
    <row r="28786" spans="179:183" x14ac:dyDescent="0.35">
      <c r="FW28786" s="128"/>
      <c r="FX28786" s="128"/>
      <c r="FY28786" s="129"/>
      <c r="GA28786" s="128"/>
    </row>
    <row r="28787" spans="179:183" x14ac:dyDescent="0.35">
      <c r="FW28787" s="128"/>
      <c r="FX28787" s="128"/>
      <c r="FY28787" s="129"/>
      <c r="GA28787" s="128"/>
    </row>
    <row r="28788" spans="179:183" x14ac:dyDescent="0.35">
      <c r="FW28788" s="128"/>
      <c r="FX28788" s="128"/>
      <c r="FY28788" s="129"/>
      <c r="GA28788" s="128"/>
    </row>
    <row r="28789" spans="179:183" x14ac:dyDescent="0.35">
      <c r="FW28789" s="128"/>
      <c r="FX28789" s="128"/>
      <c r="FY28789" s="129"/>
      <c r="GA28789" s="128"/>
    </row>
    <row r="28790" spans="179:183" x14ac:dyDescent="0.35">
      <c r="FW28790" s="128"/>
      <c r="FX28790" s="128"/>
      <c r="FY28790" s="129"/>
      <c r="GA28790" s="128"/>
    </row>
    <row r="28791" spans="179:183" x14ac:dyDescent="0.35">
      <c r="FW28791" s="128"/>
      <c r="FX28791" s="128"/>
      <c r="FY28791" s="129"/>
      <c r="GA28791" s="128"/>
    </row>
    <row r="28792" spans="179:183" x14ac:dyDescent="0.35">
      <c r="FW28792" s="128"/>
      <c r="FX28792" s="128"/>
      <c r="FY28792" s="129"/>
      <c r="GA28792" s="128"/>
    </row>
    <row r="28793" spans="179:183" x14ac:dyDescent="0.35">
      <c r="FW28793" s="128"/>
      <c r="FX28793" s="128"/>
      <c r="FY28793" s="129"/>
      <c r="GA28793" s="128"/>
    </row>
    <row r="28794" spans="179:183" x14ac:dyDescent="0.35">
      <c r="FW28794" s="128"/>
      <c r="FX28794" s="128"/>
      <c r="FY28794" s="129"/>
      <c r="GA28794" s="128"/>
    </row>
    <row r="28795" spans="179:183" x14ac:dyDescent="0.35">
      <c r="FW28795" s="128"/>
      <c r="FX28795" s="128"/>
      <c r="FY28795" s="129"/>
      <c r="GA28795" s="128"/>
    </row>
    <row r="28796" spans="179:183" x14ac:dyDescent="0.35">
      <c r="FW28796" s="128"/>
      <c r="FX28796" s="128"/>
      <c r="FY28796" s="129"/>
      <c r="GA28796" s="128"/>
    </row>
    <row r="28797" spans="179:183" x14ac:dyDescent="0.35">
      <c r="FW28797" s="128"/>
      <c r="FX28797" s="128"/>
      <c r="FY28797" s="129"/>
      <c r="GA28797" s="128"/>
    </row>
    <row r="28798" spans="179:183" x14ac:dyDescent="0.35">
      <c r="FW28798" s="128"/>
      <c r="FX28798" s="128"/>
      <c r="FY28798" s="129"/>
      <c r="GA28798" s="128"/>
    </row>
    <row r="28799" spans="179:183" x14ac:dyDescent="0.35">
      <c r="FW28799" s="128"/>
      <c r="FX28799" s="128"/>
      <c r="FY28799" s="129"/>
      <c r="GA28799" s="128"/>
    </row>
    <row r="28800" spans="179:183" x14ac:dyDescent="0.35">
      <c r="FW28800" s="128"/>
      <c r="FX28800" s="128"/>
      <c r="FY28800" s="129"/>
      <c r="GA28800" s="128"/>
    </row>
    <row r="28801" spans="179:183" x14ac:dyDescent="0.35">
      <c r="FW28801" s="128"/>
      <c r="FX28801" s="128"/>
      <c r="FY28801" s="129"/>
      <c r="GA28801" s="128"/>
    </row>
    <row r="28802" spans="179:183" x14ac:dyDescent="0.35">
      <c r="FW28802" s="128"/>
      <c r="FX28802" s="128"/>
      <c r="FY28802" s="129"/>
      <c r="GA28802" s="128"/>
    </row>
    <row r="28803" spans="179:183" x14ac:dyDescent="0.35">
      <c r="FW28803" s="128"/>
      <c r="FX28803" s="128"/>
      <c r="FY28803" s="129"/>
      <c r="GA28803" s="128"/>
    </row>
    <row r="28804" spans="179:183" x14ac:dyDescent="0.35">
      <c r="FW28804" s="128"/>
      <c r="FX28804" s="128"/>
      <c r="FY28804" s="129"/>
      <c r="GA28804" s="128"/>
    </row>
    <row r="28805" spans="179:183" x14ac:dyDescent="0.35">
      <c r="FW28805" s="128"/>
      <c r="FX28805" s="128"/>
      <c r="FY28805" s="129"/>
      <c r="GA28805" s="128"/>
    </row>
    <row r="28806" spans="179:183" x14ac:dyDescent="0.35">
      <c r="FW28806" s="128"/>
      <c r="FX28806" s="128"/>
      <c r="FY28806" s="129"/>
      <c r="GA28806" s="128"/>
    </row>
    <row r="28807" spans="179:183" x14ac:dyDescent="0.35">
      <c r="FW28807" s="128"/>
      <c r="FX28807" s="128"/>
      <c r="FY28807" s="129"/>
      <c r="GA28807" s="128"/>
    </row>
    <row r="28808" spans="179:183" x14ac:dyDescent="0.35">
      <c r="FW28808" s="128"/>
      <c r="FX28808" s="128"/>
      <c r="FY28808" s="129"/>
      <c r="GA28808" s="128"/>
    </row>
    <row r="28809" spans="179:183" x14ac:dyDescent="0.35">
      <c r="FW28809" s="128"/>
      <c r="FX28809" s="128"/>
      <c r="FY28809" s="129"/>
      <c r="GA28809" s="128"/>
    </row>
    <row r="28810" spans="179:183" x14ac:dyDescent="0.35">
      <c r="FW28810" s="128"/>
      <c r="FX28810" s="128"/>
      <c r="FY28810" s="129"/>
      <c r="GA28810" s="128"/>
    </row>
    <row r="28811" spans="179:183" x14ac:dyDescent="0.35">
      <c r="FW28811" s="128"/>
      <c r="FX28811" s="128"/>
      <c r="FY28811" s="129"/>
      <c r="GA28811" s="128"/>
    </row>
    <row r="28812" spans="179:183" x14ac:dyDescent="0.35">
      <c r="FW28812" s="128"/>
      <c r="FX28812" s="128"/>
      <c r="FY28812" s="129"/>
      <c r="GA28812" s="128"/>
    </row>
    <row r="28813" spans="179:183" x14ac:dyDescent="0.35">
      <c r="FW28813" s="128"/>
      <c r="FX28813" s="128"/>
      <c r="FY28813" s="129"/>
      <c r="GA28813" s="128"/>
    </row>
    <row r="28814" spans="179:183" x14ac:dyDescent="0.35">
      <c r="FW28814" s="128"/>
      <c r="FX28814" s="128"/>
      <c r="FY28814" s="129"/>
      <c r="GA28814" s="128"/>
    </row>
    <row r="28815" spans="179:183" x14ac:dyDescent="0.35">
      <c r="FW28815" s="128"/>
      <c r="FX28815" s="128"/>
      <c r="FY28815" s="129"/>
      <c r="GA28815" s="128"/>
    </row>
    <row r="28816" spans="179:183" x14ac:dyDescent="0.35">
      <c r="FW28816" s="128"/>
      <c r="FX28816" s="128"/>
      <c r="FY28816" s="129"/>
      <c r="GA28816" s="128"/>
    </row>
    <row r="28817" spans="179:183" x14ac:dyDescent="0.35">
      <c r="FW28817" s="128"/>
      <c r="FX28817" s="128"/>
      <c r="FY28817" s="129"/>
      <c r="GA28817" s="128"/>
    </row>
    <row r="28818" spans="179:183" x14ac:dyDescent="0.35">
      <c r="FW28818" s="128"/>
      <c r="FX28818" s="128"/>
      <c r="FY28818" s="129"/>
      <c r="GA28818" s="128"/>
    </row>
    <row r="28819" spans="179:183" x14ac:dyDescent="0.35">
      <c r="FW28819" s="128"/>
      <c r="FX28819" s="128"/>
      <c r="FY28819" s="129"/>
      <c r="GA28819" s="128"/>
    </row>
    <row r="28820" spans="179:183" x14ac:dyDescent="0.35">
      <c r="FW28820" s="128"/>
      <c r="FX28820" s="128"/>
      <c r="FY28820" s="129"/>
      <c r="GA28820" s="128"/>
    </row>
    <row r="28821" spans="179:183" x14ac:dyDescent="0.35">
      <c r="FW28821" s="128"/>
      <c r="FX28821" s="128"/>
      <c r="FY28821" s="129"/>
      <c r="GA28821" s="128"/>
    </row>
    <row r="28822" spans="179:183" x14ac:dyDescent="0.35">
      <c r="FW28822" s="128"/>
      <c r="FX28822" s="128"/>
      <c r="FY28822" s="129"/>
      <c r="GA28822" s="128"/>
    </row>
    <row r="28823" spans="179:183" x14ac:dyDescent="0.35">
      <c r="FW28823" s="128"/>
      <c r="FX28823" s="128"/>
      <c r="FY28823" s="129"/>
      <c r="GA28823" s="128"/>
    </row>
    <row r="28824" spans="179:183" x14ac:dyDescent="0.35">
      <c r="FW28824" s="128"/>
      <c r="FX28824" s="128"/>
      <c r="FY28824" s="129"/>
      <c r="GA28824" s="128"/>
    </row>
    <row r="28825" spans="179:183" x14ac:dyDescent="0.35">
      <c r="FW28825" s="128"/>
      <c r="FX28825" s="128"/>
      <c r="FY28825" s="129"/>
      <c r="GA28825" s="128"/>
    </row>
    <row r="28826" spans="179:183" x14ac:dyDescent="0.35">
      <c r="FW28826" s="128"/>
      <c r="FX28826" s="128"/>
      <c r="FY28826" s="129"/>
      <c r="GA28826" s="128"/>
    </row>
    <row r="28827" spans="179:183" x14ac:dyDescent="0.35">
      <c r="FW28827" s="128"/>
      <c r="FX28827" s="128"/>
      <c r="FY28827" s="129"/>
      <c r="GA28827" s="128"/>
    </row>
    <row r="28828" spans="179:183" x14ac:dyDescent="0.35">
      <c r="FW28828" s="128"/>
      <c r="FX28828" s="128"/>
      <c r="FY28828" s="129"/>
      <c r="GA28828" s="128"/>
    </row>
    <row r="28829" spans="179:183" x14ac:dyDescent="0.35">
      <c r="FW28829" s="128"/>
      <c r="FX28829" s="128"/>
      <c r="FY28829" s="129"/>
      <c r="GA28829" s="128"/>
    </row>
    <row r="28830" spans="179:183" x14ac:dyDescent="0.35">
      <c r="FW28830" s="128"/>
      <c r="FX28830" s="128"/>
      <c r="FY28830" s="129"/>
      <c r="GA28830" s="128"/>
    </row>
    <row r="28831" spans="179:183" x14ac:dyDescent="0.35">
      <c r="FW28831" s="128"/>
      <c r="FX28831" s="128"/>
      <c r="FY28831" s="129"/>
      <c r="GA28831" s="128"/>
    </row>
    <row r="28832" spans="179:183" x14ac:dyDescent="0.35">
      <c r="FW28832" s="128"/>
      <c r="FX28832" s="128"/>
      <c r="FY28832" s="129"/>
      <c r="GA28832" s="128"/>
    </row>
    <row r="28833" spans="179:183" x14ac:dyDescent="0.35">
      <c r="FW28833" s="128"/>
      <c r="FX28833" s="128"/>
      <c r="FY28833" s="129"/>
      <c r="GA28833" s="128"/>
    </row>
    <row r="28834" spans="179:183" x14ac:dyDescent="0.35">
      <c r="FW28834" s="128"/>
      <c r="FX28834" s="128"/>
      <c r="FY28834" s="129"/>
      <c r="GA28834" s="128"/>
    </row>
    <row r="28835" spans="179:183" x14ac:dyDescent="0.35">
      <c r="FW28835" s="128"/>
      <c r="FX28835" s="128"/>
      <c r="FY28835" s="129"/>
      <c r="GA28835" s="128"/>
    </row>
    <row r="28836" spans="179:183" x14ac:dyDescent="0.35">
      <c r="FW28836" s="128"/>
      <c r="FX28836" s="128"/>
      <c r="FY28836" s="129"/>
      <c r="GA28836" s="128"/>
    </row>
    <row r="28837" spans="179:183" x14ac:dyDescent="0.35">
      <c r="FW28837" s="128"/>
      <c r="FX28837" s="128"/>
      <c r="FY28837" s="129"/>
      <c r="GA28837" s="128"/>
    </row>
    <row r="28838" spans="179:183" x14ac:dyDescent="0.35">
      <c r="FW28838" s="128"/>
      <c r="FX28838" s="128"/>
      <c r="FY28838" s="129"/>
      <c r="GA28838" s="128"/>
    </row>
    <row r="28839" spans="179:183" x14ac:dyDescent="0.35">
      <c r="FW28839" s="128"/>
      <c r="FX28839" s="128"/>
      <c r="FY28839" s="129"/>
      <c r="GA28839" s="128"/>
    </row>
    <row r="28840" spans="179:183" x14ac:dyDescent="0.35">
      <c r="FW28840" s="128"/>
      <c r="FX28840" s="128"/>
      <c r="FY28840" s="129"/>
      <c r="GA28840" s="128"/>
    </row>
    <row r="28841" spans="179:183" x14ac:dyDescent="0.35">
      <c r="FW28841" s="128"/>
      <c r="FX28841" s="128"/>
      <c r="FY28841" s="129"/>
      <c r="GA28841" s="128"/>
    </row>
    <row r="28842" spans="179:183" x14ac:dyDescent="0.35">
      <c r="FW28842" s="128"/>
      <c r="FX28842" s="128"/>
      <c r="FY28842" s="129"/>
      <c r="GA28842" s="128"/>
    </row>
    <row r="28843" spans="179:183" x14ac:dyDescent="0.35">
      <c r="FW28843" s="128"/>
      <c r="FX28843" s="128"/>
      <c r="FY28843" s="129"/>
      <c r="GA28843" s="128"/>
    </row>
    <row r="28844" spans="179:183" x14ac:dyDescent="0.35">
      <c r="FW28844" s="128"/>
      <c r="FX28844" s="128"/>
      <c r="FY28844" s="129"/>
      <c r="GA28844" s="128"/>
    </row>
    <row r="28845" spans="179:183" x14ac:dyDescent="0.35">
      <c r="FW28845" s="128"/>
      <c r="FX28845" s="128"/>
      <c r="FY28845" s="129"/>
      <c r="GA28845" s="128"/>
    </row>
    <row r="28846" spans="179:183" x14ac:dyDescent="0.35">
      <c r="FW28846" s="128"/>
      <c r="FX28846" s="128"/>
      <c r="FY28846" s="129"/>
      <c r="GA28846" s="128"/>
    </row>
    <row r="28847" spans="179:183" x14ac:dyDescent="0.35">
      <c r="FW28847" s="128"/>
      <c r="FX28847" s="128"/>
      <c r="FY28847" s="129"/>
      <c r="GA28847" s="128"/>
    </row>
    <row r="28848" spans="179:183" x14ac:dyDescent="0.35">
      <c r="FW28848" s="128"/>
      <c r="FX28848" s="128"/>
      <c r="FY28848" s="129"/>
      <c r="GA28848" s="128"/>
    </row>
    <row r="28849" spans="179:183" x14ac:dyDescent="0.35">
      <c r="FW28849" s="128"/>
      <c r="FX28849" s="128"/>
      <c r="FY28849" s="129"/>
      <c r="GA28849" s="128"/>
    </row>
    <row r="28850" spans="179:183" x14ac:dyDescent="0.35">
      <c r="FW28850" s="128"/>
      <c r="FX28850" s="128"/>
      <c r="FY28850" s="129"/>
      <c r="GA28850" s="128"/>
    </row>
    <row r="28851" spans="179:183" x14ac:dyDescent="0.35">
      <c r="FW28851" s="128"/>
      <c r="FX28851" s="128"/>
      <c r="FY28851" s="129"/>
      <c r="GA28851" s="128"/>
    </row>
    <row r="28852" spans="179:183" x14ac:dyDescent="0.35">
      <c r="FW28852" s="128"/>
      <c r="FX28852" s="128"/>
      <c r="FY28852" s="129"/>
      <c r="GA28852" s="128"/>
    </row>
    <row r="28853" spans="179:183" x14ac:dyDescent="0.35">
      <c r="FW28853" s="128"/>
      <c r="FX28853" s="128"/>
      <c r="FY28853" s="129"/>
      <c r="GA28853" s="128"/>
    </row>
    <row r="28854" spans="179:183" x14ac:dyDescent="0.35">
      <c r="FW28854" s="128"/>
      <c r="FX28854" s="128"/>
      <c r="FY28854" s="129"/>
      <c r="GA28854" s="128"/>
    </row>
    <row r="28855" spans="179:183" x14ac:dyDescent="0.35">
      <c r="FW28855" s="128"/>
      <c r="FX28855" s="128"/>
      <c r="FY28855" s="129"/>
      <c r="GA28855" s="128"/>
    </row>
    <row r="28856" spans="179:183" x14ac:dyDescent="0.35">
      <c r="FW28856" s="128"/>
      <c r="FX28856" s="128"/>
      <c r="FY28856" s="129"/>
      <c r="GA28856" s="128"/>
    </row>
    <row r="28857" spans="179:183" x14ac:dyDescent="0.35">
      <c r="FW28857" s="128"/>
      <c r="FX28857" s="128"/>
      <c r="FY28857" s="129"/>
      <c r="GA28857" s="128"/>
    </row>
    <row r="28858" spans="179:183" x14ac:dyDescent="0.35">
      <c r="FW28858" s="128"/>
      <c r="FX28858" s="128"/>
      <c r="FY28858" s="129"/>
      <c r="GA28858" s="128"/>
    </row>
    <row r="28859" spans="179:183" x14ac:dyDescent="0.35">
      <c r="FW28859" s="128"/>
      <c r="FX28859" s="128"/>
      <c r="FY28859" s="129"/>
      <c r="GA28859" s="128"/>
    </row>
    <row r="28860" spans="179:183" x14ac:dyDescent="0.35">
      <c r="FW28860" s="128"/>
      <c r="FX28860" s="128"/>
      <c r="FY28860" s="129"/>
      <c r="GA28860" s="128"/>
    </row>
    <row r="28861" spans="179:183" x14ac:dyDescent="0.35">
      <c r="FW28861" s="128"/>
      <c r="FX28861" s="128"/>
      <c r="FY28861" s="129"/>
      <c r="GA28861" s="128"/>
    </row>
    <row r="28862" spans="179:183" x14ac:dyDescent="0.35">
      <c r="FW28862" s="128"/>
      <c r="FX28862" s="128"/>
      <c r="FY28862" s="129"/>
      <c r="GA28862" s="128"/>
    </row>
    <row r="28863" spans="179:183" x14ac:dyDescent="0.35">
      <c r="FW28863" s="128"/>
      <c r="FX28863" s="128"/>
      <c r="FY28863" s="129"/>
      <c r="GA28863" s="128"/>
    </row>
    <row r="28864" spans="179:183" x14ac:dyDescent="0.35">
      <c r="FW28864" s="128"/>
      <c r="FX28864" s="128"/>
      <c r="FY28864" s="129"/>
      <c r="GA28864" s="128"/>
    </row>
    <row r="28865" spans="179:183" x14ac:dyDescent="0.35">
      <c r="FW28865" s="128"/>
      <c r="FX28865" s="128"/>
      <c r="FY28865" s="129"/>
      <c r="GA28865" s="128"/>
    </row>
    <row r="28866" spans="179:183" x14ac:dyDescent="0.35">
      <c r="FW28866" s="128"/>
      <c r="FX28866" s="128"/>
      <c r="FY28866" s="129"/>
      <c r="GA28866" s="128"/>
    </row>
    <row r="28867" spans="179:183" x14ac:dyDescent="0.35">
      <c r="FW28867" s="128"/>
      <c r="FX28867" s="128"/>
      <c r="FY28867" s="129"/>
      <c r="GA28867" s="128"/>
    </row>
    <row r="28868" spans="179:183" x14ac:dyDescent="0.35">
      <c r="FW28868" s="128"/>
      <c r="FX28868" s="128"/>
      <c r="FY28868" s="129"/>
      <c r="GA28868" s="128"/>
    </row>
    <row r="28869" spans="179:183" x14ac:dyDescent="0.35">
      <c r="FW28869" s="128"/>
      <c r="FX28869" s="128"/>
      <c r="FY28869" s="129"/>
      <c r="GA28869" s="128"/>
    </row>
    <row r="28870" spans="179:183" x14ac:dyDescent="0.35">
      <c r="FW28870" s="128"/>
      <c r="FX28870" s="128"/>
      <c r="FY28870" s="129"/>
      <c r="GA28870" s="128"/>
    </row>
    <row r="28871" spans="179:183" x14ac:dyDescent="0.35">
      <c r="FW28871" s="128"/>
      <c r="FX28871" s="128"/>
      <c r="FY28871" s="129"/>
      <c r="GA28871" s="128"/>
    </row>
    <row r="28872" spans="179:183" x14ac:dyDescent="0.35">
      <c r="FW28872" s="128"/>
      <c r="FX28872" s="128"/>
      <c r="FY28872" s="129"/>
      <c r="GA28872" s="128"/>
    </row>
    <row r="28873" spans="179:183" x14ac:dyDescent="0.35">
      <c r="FW28873" s="128"/>
      <c r="FX28873" s="128"/>
      <c r="FY28873" s="129"/>
      <c r="GA28873" s="128"/>
    </row>
    <row r="28874" spans="179:183" x14ac:dyDescent="0.35">
      <c r="FW28874" s="128"/>
      <c r="FX28874" s="128"/>
      <c r="FY28874" s="129"/>
      <c r="GA28874" s="128"/>
    </row>
    <row r="28875" spans="179:183" x14ac:dyDescent="0.35">
      <c r="FW28875" s="128"/>
      <c r="FX28875" s="128"/>
      <c r="FY28875" s="129"/>
      <c r="GA28875" s="128"/>
    </row>
    <row r="28876" spans="179:183" x14ac:dyDescent="0.35">
      <c r="FW28876" s="128"/>
      <c r="FX28876" s="128"/>
      <c r="FY28876" s="129"/>
      <c r="GA28876" s="128"/>
    </row>
    <row r="28877" spans="179:183" x14ac:dyDescent="0.35">
      <c r="FW28877" s="128"/>
      <c r="FX28877" s="128"/>
      <c r="FY28877" s="129"/>
      <c r="GA28877" s="128"/>
    </row>
    <row r="28878" spans="179:183" x14ac:dyDescent="0.35">
      <c r="FW28878" s="128"/>
      <c r="FX28878" s="128"/>
      <c r="FY28878" s="129"/>
      <c r="GA28878" s="128"/>
    </row>
    <row r="28879" spans="179:183" x14ac:dyDescent="0.35">
      <c r="FW28879" s="128"/>
      <c r="FX28879" s="128"/>
      <c r="FY28879" s="129"/>
      <c r="GA28879" s="128"/>
    </row>
    <row r="28880" spans="179:183" x14ac:dyDescent="0.35">
      <c r="FW28880" s="128"/>
      <c r="FX28880" s="128"/>
      <c r="FY28880" s="129"/>
      <c r="GA28880" s="128"/>
    </row>
    <row r="28881" spans="179:183" x14ac:dyDescent="0.35">
      <c r="FW28881" s="128"/>
      <c r="FX28881" s="128"/>
      <c r="FY28881" s="129"/>
      <c r="GA28881" s="128"/>
    </row>
    <row r="28882" spans="179:183" x14ac:dyDescent="0.35">
      <c r="FW28882" s="128"/>
      <c r="FX28882" s="128"/>
      <c r="FY28882" s="129"/>
      <c r="GA28882" s="128"/>
    </row>
    <row r="28883" spans="179:183" x14ac:dyDescent="0.35">
      <c r="FW28883" s="128"/>
      <c r="FX28883" s="128"/>
      <c r="FY28883" s="129"/>
      <c r="GA28883" s="128"/>
    </row>
    <row r="28884" spans="179:183" x14ac:dyDescent="0.35">
      <c r="FW28884" s="128"/>
      <c r="FX28884" s="128"/>
      <c r="FY28884" s="129"/>
      <c r="GA28884" s="128"/>
    </row>
    <row r="28885" spans="179:183" x14ac:dyDescent="0.35">
      <c r="FW28885" s="128"/>
      <c r="FX28885" s="128"/>
      <c r="FY28885" s="129"/>
      <c r="GA28885" s="128"/>
    </row>
    <row r="28886" spans="179:183" x14ac:dyDescent="0.35">
      <c r="FW28886" s="128"/>
      <c r="FX28886" s="128"/>
      <c r="FY28886" s="129"/>
      <c r="GA28886" s="128"/>
    </row>
    <row r="28887" spans="179:183" x14ac:dyDescent="0.35">
      <c r="FW28887" s="128"/>
      <c r="FX28887" s="128"/>
      <c r="FY28887" s="129"/>
      <c r="GA28887" s="128"/>
    </row>
    <row r="28888" spans="179:183" x14ac:dyDescent="0.35">
      <c r="FW28888" s="128"/>
      <c r="FX28888" s="128"/>
      <c r="FY28888" s="129"/>
      <c r="GA28888" s="128"/>
    </row>
    <row r="28889" spans="179:183" x14ac:dyDescent="0.35">
      <c r="FW28889" s="128"/>
      <c r="FX28889" s="128"/>
      <c r="FY28889" s="129"/>
      <c r="GA28889" s="128"/>
    </row>
    <row r="28890" spans="179:183" x14ac:dyDescent="0.35">
      <c r="FW28890" s="128"/>
      <c r="FX28890" s="128"/>
      <c r="FY28890" s="129"/>
      <c r="GA28890" s="128"/>
    </row>
    <row r="28891" spans="179:183" x14ac:dyDescent="0.35">
      <c r="FW28891" s="128"/>
      <c r="FX28891" s="128"/>
      <c r="FY28891" s="129"/>
      <c r="GA28891" s="128"/>
    </row>
    <row r="28892" spans="179:183" x14ac:dyDescent="0.35">
      <c r="FW28892" s="128"/>
      <c r="FX28892" s="128"/>
      <c r="FY28892" s="129"/>
      <c r="GA28892" s="128"/>
    </row>
    <row r="28893" spans="179:183" x14ac:dyDescent="0.35">
      <c r="FW28893" s="128"/>
      <c r="FX28893" s="128"/>
      <c r="FY28893" s="129"/>
      <c r="GA28893" s="128"/>
    </row>
    <row r="28894" spans="179:183" x14ac:dyDescent="0.35">
      <c r="FW28894" s="128"/>
      <c r="FX28894" s="128"/>
      <c r="FY28894" s="129"/>
      <c r="GA28894" s="128"/>
    </row>
    <row r="28895" spans="179:183" x14ac:dyDescent="0.35">
      <c r="FW28895" s="128"/>
      <c r="FX28895" s="128"/>
      <c r="FY28895" s="129"/>
      <c r="GA28895" s="128"/>
    </row>
    <row r="28896" spans="179:183" x14ac:dyDescent="0.35">
      <c r="FW28896" s="128"/>
      <c r="FX28896" s="128"/>
      <c r="FY28896" s="129"/>
      <c r="GA28896" s="128"/>
    </row>
    <row r="28897" spans="179:183" x14ac:dyDescent="0.35">
      <c r="FW28897" s="128"/>
      <c r="FX28897" s="128"/>
      <c r="FY28897" s="129"/>
      <c r="GA28897" s="128"/>
    </row>
    <row r="28898" spans="179:183" x14ac:dyDescent="0.35">
      <c r="FW28898" s="128"/>
      <c r="FX28898" s="128"/>
      <c r="FY28898" s="129"/>
      <c r="GA28898" s="128"/>
    </row>
    <row r="28899" spans="179:183" x14ac:dyDescent="0.35">
      <c r="FW28899" s="128"/>
      <c r="FX28899" s="128"/>
      <c r="FY28899" s="129"/>
      <c r="GA28899" s="128"/>
    </row>
    <row r="28900" spans="179:183" x14ac:dyDescent="0.35">
      <c r="FW28900" s="128"/>
      <c r="FX28900" s="128"/>
      <c r="FY28900" s="129"/>
      <c r="GA28900" s="128"/>
    </row>
    <row r="28901" spans="179:183" x14ac:dyDescent="0.35">
      <c r="FW28901" s="128"/>
      <c r="FX28901" s="128"/>
      <c r="FY28901" s="129"/>
      <c r="GA28901" s="128"/>
    </row>
    <row r="28902" spans="179:183" x14ac:dyDescent="0.35">
      <c r="FW28902" s="128"/>
      <c r="FX28902" s="128"/>
      <c r="FY28902" s="129"/>
      <c r="GA28902" s="128"/>
    </row>
    <row r="28903" spans="179:183" x14ac:dyDescent="0.35">
      <c r="FW28903" s="128"/>
      <c r="FX28903" s="128"/>
      <c r="FY28903" s="129"/>
      <c r="GA28903" s="128"/>
    </row>
    <row r="28904" spans="179:183" x14ac:dyDescent="0.35">
      <c r="FW28904" s="128"/>
      <c r="FX28904" s="128"/>
      <c r="FY28904" s="129"/>
      <c r="GA28904" s="128"/>
    </row>
    <row r="28905" spans="179:183" x14ac:dyDescent="0.35">
      <c r="FW28905" s="128"/>
      <c r="FX28905" s="128"/>
      <c r="FY28905" s="129"/>
      <c r="GA28905" s="128"/>
    </row>
    <row r="28906" spans="179:183" x14ac:dyDescent="0.35">
      <c r="FW28906" s="128"/>
      <c r="FX28906" s="128"/>
      <c r="FY28906" s="129"/>
      <c r="GA28906" s="128"/>
    </row>
    <row r="28907" spans="179:183" x14ac:dyDescent="0.35">
      <c r="FW28907" s="128"/>
      <c r="FX28907" s="128"/>
      <c r="FY28907" s="129"/>
      <c r="GA28907" s="128"/>
    </row>
    <row r="28908" spans="179:183" x14ac:dyDescent="0.35">
      <c r="FW28908" s="128"/>
      <c r="FX28908" s="128"/>
      <c r="FY28908" s="129"/>
      <c r="GA28908" s="128"/>
    </row>
    <row r="28909" spans="179:183" x14ac:dyDescent="0.35">
      <c r="FW28909" s="128"/>
      <c r="FX28909" s="128"/>
      <c r="FY28909" s="129"/>
      <c r="GA28909" s="128"/>
    </row>
    <row r="28910" spans="179:183" x14ac:dyDescent="0.35">
      <c r="FW28910" s="128"/>
      <c r="FX28910" s="128"/>
      <c r="FY28910" s="129"/>
      <c r="GA28910" s="128"/>
    </row>
    <row r="28911" spans="179:183" x14ac:dyDescent="0.35">
      <c r="FW28911" s="128"/>
      <c r="FX28911" s="128"/>
      <c r="FY28911" s="129"/>
      <c r="GA28911" s="128"/>
    </row>
    <row r="28912" spans="179:183" x14ac:dyDescent="0.35">
      <c r="FW28912" s="128"/>
      <c r="FX28912" s="128"/>
      <c r="FY28912" s="129"/>
      <c r="GA28912" s="128"/>
    </row>
    <row r="28913" spans="179:183" x14ac:dyDescent="0.35">
      <c r="FW28913" s="128"/>
      <c r="FX28913" s="128"/>
      <c r="FY28913" s="129"/>
      <c r="GA28913" s="128"/>
    </row>
    <row r="28914" spans="179:183" x14ac:dyDescent="0.35">
      <c r="FW28914" s="128"/>
      <c r="FX28914" s="128"/>
      <c r="FY28914" s="129"/>
      <c r="GA28914" s="128"/>
    </row>
    <row r="28915" spans="179:183" x14ac:dyDescent="0.35">
      <c r="FW28915" s="128"/>
      <c r="FX28915" s="128"/>
      <c r="FY28915" s="129"/>
      <c r="GA28915" s="128"/>
    </row>
    <row r="28916" spans="179:183" x14ac:dyDescent="0.35">
      <c r="FW28916" s="128"/>
      <c r="FX28916" s="128"/>
      <c r="FY28916" s="129"/>
      <c r="GA28916" s="128"/>
    </row>
    <row r="28917" spans="179:183" x14ac:dyDescent="0.35">
      <c r="FW28917" s="128"/>
      <c r="FX28917" s="128"/>
      <c r="FY28917" s="129"/>
      <c r="GA28917" s="128"/>
    </row>
    <row r="28918" spans="179:183" x14ac:dyDescent="0.35">
      <c r="FW28918" s="128"/>
      <c r="FX28918" s="128"/>
      <c r="FY28918" s="129"/>
      <c r="GA28918" s="128"/>
    </row>
    <row r="28919" spans="179:183" x14ac:dyDescent="0.35">
      <c r="FW28919" s="128"/>
      <c r="FX28919" s="128"/>
      <c r="FY28919" s="129"/>
      <c r="GA28919" s="128"/>
    </row>
    <row r="28920" spans="179:183" x14ac:dyDescent="0.35">
      <c r="FW28920" s="128"/>
      <c r="FX28920" s="128"/>
      <c r="FY28920" s="129"/>
      <c r="GA28920" s="128"/>
    </row>
    <row r="28921" spans="179:183" x14ac:dyDescent="0.35">
      <c r="FW28921" s="128"/>
      <c r="FX28921" s="128"/>
      <c r="FY28921" s="129"/>
      <c r="GA28921" s="128"/>
    </row>
    <row r="28922" spans="179:183" x14ac:dyDescent="0.35">
      <c r="FW28922" s="128"/>
      <c r="FX28922" s="128"/>
      <c r="FY28922" s="129"/>
      <c r="GA28922" s="128"/>
    </row>
    <row r="28923" spans="179:183" x14ac:dyDescent="0.35">
      <c r="FW28923" s="128"/>
      <c r="FX28923" s="128"/>
      <c r="FY28923" s="129"/>
      <c r="GA28923" s="128"/>
    </row>
    <row r="28924" spans="179:183" x14ac:dyDescent="0.35">
      <c r="FW28924" s="128"/>
      <c r="FX28924" s="128"/>
      <c r="FY28924" s="129"/>
      <c r="GA28924" s="128"/>
    </row>
    <row r="28925" spans="179:183" x14ac:dyDescent="0.35">
      <c r="FW28925" s="128"/>
      <c r="FX28925" s="128"/>
      <c r="FY28925" s="129"/>
      <c r="GA28925" s="128"/>
    </row>
    <row r="28926" spans="179:183" x14ac:dyDescent="0.35">
      <c r="FW28926" s="128"/>
      <c r="FX28926" s="128"/>
      <c r="FY28926" s="129"/>
      <c r="GA28926" s="128"/>
    </row>
    <row r="28927" spans="179:183" x14ac:dyDescent="0.35">
      <c r="FW28927" s="128"/>
      <c r="FX28927" s="128"/>
      <c r="FY28927" s="129"/>
      <c r="GA28927" s="128"/>
    </row>
    <row r="28928" spans="179:183" x14ac:dyDescent="0.35">
      <c r="FW28928" s="128"/>
      <c r="FX28928" s="128"/>
      <c r="FY28928" s="129"/>
      <c r="GA28928" s="128"/>
    </row>
    <row r="28929" spans="179:183" x14ac:dyDescent="0.35">
      <c r="FW28929" s="128"/>
      <c r="FX28929" s="128"/>
      <c r="FY28929" s="129"/>
      <c r="GA28929" s="128"/>
    </row>
    <row r="28930" spans="179:183" x14ac:dyDescent="0.35">
      <c r="FW28930" s="128"/>
      <c r="FX28930" s="128"/>
      <c r="FY28930" s="129"/>
      <c r="GA28930" s="128"/>
    </row>
    <row r="28931" spans="179:183" x14ac:dyDescent="0.35">
      <c r="FW28931" s="128"/>
      <c r="FX28931" s="128"/>
      <c r="FY28931" s="129"/>
      <c r="GA28931" s="128"/>
    </row>
    <row r="28932" spans="179:183" x14ac:dyDescent="0.35">
      <c r="FW28932" s="128"/>
      <c r="FX28932" s="128"/>
      <c r="FY28932" s="129"/>
      <c r="GA28932" s="128"/>
    </row>
    <row r="28933" spans="179:183" x14ac:dyDescent="0.35">
      <c r="FW28933" s="128"/>
      <c r="FX28933" s="128"/>
      <c r="FY28933" s="129"/>
      <c r="GA28933" s="128"/>
    </row>
    <row r="28934" spans="179:183" x14ac:dyDescent="0.35">
      <c r="FW28934" s="128"/>
      <c r="FX28934" s="128"/>
      <c r="FY28934" s="129"/>
      <c r="GA28934" s="128"/>
    </row>
    <row r="28935" spans="179:183" x14ac:dyDescent="0.35">
      <c r="FW28935" s="128"/>
      <c r="FX28935" s="128"/>
      <c r="FY28935" s="129"/>
      <c r="GA28935" s="128"/>
    </row>
    <row r="28936" spans="179:183" x14ac:dyDescent="0.35">
      <c r="FW28936" s="128"/>
      <c r="FX28936" s="128"/>
      <c r="FY28936" s="129"/>
      <c r="GA28936" s="128"/>
    </row>
    <row r="28937" spans="179:183" x14ac:dyDescent="0.35">
      <c r="FW28937" s="128"/>
      <c r="FX28937" s="128"/>
      <c r="FY28937" s="129"/>
      <c r="GA28937" s="128"/>
    </row>
    <row r="28938" spans="179:183" x14ac:dyDescent="0.35">
      <c r="FW28938" s="128"/>
      <c r="FX28938" s="128"/>
      <c r="FY28938" s="129"/>
      <c r="GA28938" s="128"/>
    </row>
    <row r="28939" spans="179:183" x14ac:dyDescent="0.35">
      <c r="FW28939" s="128"/>
      <c r="FX28939" s="128"/>
      <c r="FY28939" s="129"/>
      <c r="GA28939" s="128"/>
    </row>
    <row r="28940" spans="179:183" x14ac:dyDescent="0.35">
      <c r="FW28940" s="128"/>
      <c r="FX28940" s="128"/>
      <c r="FY28940" s="129"/>
      <c r="GA28940" s="128"/>
    </row>
    <row r="28941" spans="179:183" x14ac:dyDescent="0.35">
      <c r="FW28941" s="128"/>
      <c r="FX28941" s="128"/>
      <c r="FY28941" s="129"/>
      <c r="GA28941" s="128"/>
    </row>
    <row r="28942" spans="179:183" x14ac:dyDescent="0.35">
      <c r="FW28942" s="128"/>
      <c r="FX28942" s="128"/>
      <c r="FY28942" s="129"/>
      <c r="GA28942" s="128"/>
    </row>
    <row r="28943" spans="179:183" x14ac:dyDescent="0.35">
      <c r="FW28943" s="128"/>
      <c r="FX28943" s="128"/>
      <c r="FY28943" s="129"/>
      <c r="GA28943" s="128"/>
    </row>
    <row r="28944" spans="179:183" x14ac:dyDescent="0.35">
      <c r="FW28944" s="128"/>
      <c r="FX28944" s="128"/>
      <c r="FY28944" s="129"/>
      <c r="GA28944" s="128"/>
    </row>
    <row r="28945" spans="179:183" x14ac:dyDescent="0.35">
      <c r="FW28945" s="128"/>
      <c r="FX28945" s="128"/>
      <c r="FY28945" s="129"/>
      <c r="GA28945" s="128"/>
    </row>
    <row r="28946" spans="179:183" x14ac:dyDescent="0.35">
      <c r="FW28946" s="128"/>
      <c r="FX28946" s="128"/>
      <c r="FY28946" s="129"/>
      <c r="GA28946" s="128"/>
    </row>
    <row r="28947" spans="179:183" x14ac:dyDescent="0.35">
      <c r="FW28947" s="128"/>
      <c r="FX28947" s="128"/>
      <c r="FY28947" s="129"/>
      <c r="GA28947" s="128"/>
    </row>
    <row r="28948" spans="179:183" x14ac:dyDescent="0.35">
      <c r="FW28948" s="128"/>
      <c r="FX28948" s="128"/>
      <c r="FY28948" s="129"/>
      <c r="GA28948" s="128"/>
    </row>
    <row r="28949" spans="179:183" x14ac:dyDescent="0.35">
      <c r="FW28949" s="128"/>
      <c r="FX28949" s="128"/>
      <c r="FY28949" s="129"/>
      <c r="GA28949" s="128"/>
    </row>
    <row r="28950" spans="179:183" x14ac:dyDescent="0.35">
      <c r="FW28950" s="128"/>
      <c r="FX28950" s="128"/>
      <c r="FY28950" s="129"/>
      <c r="GA28950" s="128"/>
    </row>
    <row r="28951" spans="179:183" x14ac:dyDescent="0.35">
      <c r="FW28951" s="128"/>
      <c r="FX28951" s="128"/>
      <c r="FY28951" s="129"/>
      <c r="GA28951" s="128"/>
    </row>
    <row r="28952" spans="179:183" x14ac:dyDescent="0.35">
      <c r="FW28952" s="128"/>
      <c r="FX28952" s="128"/>
      <c r="FY28952" s="129"/>
      <c r="GA28952" s="128"/>
    </row>
    <row r="28953" spans="179:183" x14ac:dyDescent="0.35">
      <c r="FW28953" s="128"/>
      <c r="FX28953" s="128"/>
      <c r="FY28953" s="129"/>
      <c r="GA28953" s="128"/>
    </row>
    <row r="28954" spans="179:183" x14ac:dyDescent="0.35">
      <c r="FW28954" s="128"/>
      <c r="FX28954" s="128"/>
      <c r="FY28954" s="129"/>
      <c r="GA28954" s="128"/>
    </row>
    <row r="28955" spans="179:183" x14ac:dyDescent="0.35">
      <c r="FW28955" s="128"/>
      <c r="FX28955" s="128"/>
      <c r="FY28955" s="129"/>
      <c r="GA28955" s="128"/>
    </row>
    <row r="28956" spans="179:183" x14ac:dyDescent="0.35">
      <c r="FW28956" s="128"/>
      <c r="FX28956" s="128"/>
      <c r="FY28956" s="129"/>
      <c r="GA28956" s="128"/>
    </row>
    <row r="28957" spans="179:183" x14ac:dyDescent="0.35">
      <c r="FW28957" s="128"/>
      <c r="FX28957" s="128"/>
      <c r="FY28957" s="129"/>
      <c r="GA28957" s="128"/>
    </row>
    <row r="28958" spans="179:183" x14ac:dyDescent="0.35">
      <c r="FW28958" s="128"/>
      <c r="FX28958" s="128"/>
      <c r="FY28958" s="129"/>
      <c r="GA28958" s="128"/>
    </row>
    <row r="28959" spans="179:183" x14ac:dyDescent="0.35">
      <c r="FW28959" s="128"/>
      <c r="FX28959" s="128"/>
      <c r="FY28959" s="129"/>
      <c r="GA28959" s="128"/>
    </row>
    <row r="28960" spans="179:183" x14ac:dyDescent="0.35">
      <c r="FW28960" s="128"/>
      <c r="FX28960" s="128"/>
      <c r="FY28960" s="129"/>
      <c r="GA28960" s="128"/>
    </row>
    <row r="28961" spans="179:183" x14ac:dyDescent="0.35">
      <c r="FW28961" s="128"/>
      <c r="FX28961" s="128"/>
      <c r="FY28961" s="129"/>
      <c r="GA28961" s="128"/>
    </row>
    <row r="28962" spans="179:183" x14ac:dyDescent="0.35">
      <c r="FW28962" s="128"/>
      <c r="FX28962" s="128"/>
      <c r="FY28962" s="129"/>
      <c r="GA28962" s="128"/>
    </row>
    <row r="28963" spans="179:183" x14ac:dyDescent="0.35">
      <c r="FW28963" s="128"/>
      <c r="FX28963" s="128"/>
      <c r="FY28963" s="129"/>
      <c r="GA28963" s="128"/>
    </row>
    <row r="28964" spans="179:183" x14ac:dyDescent="0.35">
      <c r="FW28964" s="128"/>
      <c r="FX28964" s="128"/>
      <c r="FY28964" s="129"/>
      <c r="GA28964" s="128"/>
    </row>
    <row r="28965" spans="179:183" x14ac:dyDescent="0.35">
      <c r="FW28965" s="128"/>
      <c r="FX28965" s="128"/>
      <c r="FY28965" s="129"/>
      <c r="GA28965" s="128"/>
    </row>
    <row r="28966" spans="179:183" x14ac:dyDescent="0.35">
      <c r="FW28966" s="128"/>
      <c r="FX28966" s="128"/>
      <c r="FY28966" s="129"/>
      <c r="GA28966" s="128"/>
    </row>
    <row r="28967" spans="179:183" x14ac:dyDescent="0.35">
      <c r="FW28967" s="128"/>
      <c r="FX28967" s="128"/>
      <c r="FY28967" s="129"/>
      <c r="GA28967" s="128"/>
    </row>
    <row r="28968" spans="179:183" x14ac:dyDescent="0.35">
      <c r="FW28968" s="128"/>
      <c r="FX28968" s="128"/>
      <c r="FY28968" s="129"/>
      <c r="GA28968" s="128"/>
    </row>
    <row r="28969" spans="179:183" x14ac:dyDescent="0.35">
      <c r="FW28969" s="128"/>
      <c r="FX28969" s="128"/>
      <c r="FY28969" s="129"/>
      <c r="GA28969" s="128"/>
    </row>
    <row r="28970" spans="179:183" x14ac:dyDescent="0.35">
      <c r="FW28970" s="128"/>
      <c r="FX28970" s="128"/>
      <c r="FY28970" s="129"/>
      <c r="GA28970" s="128"/>
    </row>
    <row r="28971" spans="179:183" x14ac:dyDescent="0.35">
      <c r="FW28971" s="128"/>
      <c r="FX28971" s="128"/>
      <c r="FY28971" s="129"/>
      <c r="GA28971" s="128"/>
    </row>
    <row r="28972" spans="179:183" x14ac:dyDescent="0.35">
      <c r="FW28972" s="128"/>
      <c r="FX28972" s="128"/>
      <c r="FY28972" s="129"/>
      <c r="GA28972" s="128"/>
    </row>
    <row r="28973" spans="179:183" x14ac:dyDescent="0.35">
      <c r="FW28973" s="128"/>
      <c r="FX28973" s="128"/>
      <c r="FY28973" s="129"/>
      <c r="GA28973" s="128"/>
    </row>
    <row r="28974" spans="179:183" x14ac:dyDescent="0.35">
      <c r="FW28974" s="128"/>
      <c r="FX28974" s="128"/>
      <c r="FY28974" s="129"/>
      <c r="GA28974" s="128"/>
    </row>
    <row r="28975" spans="179:183" x14ac:dyDescent="0.35">
      <c r="FW28975" s="128"/>
      <c r="FX28975" s="128"/>
      <c r="FY28975" s="129"/>
      <c r="GA28975" s="128"/>
    </row>
    <row r="28976" spans="179:183" x14ac:dyDescent="0.35">
      <c r="FW28976" s="128"/>
      <c r="FX28976" s="128"/>
      <c r="FY28976" s="129"/>
      <c r="GA28976" s="128"/>
    </row>
    <row r="28977" spans="179:183" x14ac:dyDescent="0.35">
      <c r="FW28977" s="128"/>
      <c r="FX28977" s="128"/>
      <c r="FY28977" s="129"/>
      <c r="GA28977" s="128"/>
    </row>
    <row r="28978" spans="179:183" x14ac:dyDescent="0.35">
      <c r="FW28978" s="128"/>
      <c r="FX28978" s="128"/>
      <c r="FY28978" s="129"/>
      <c r="GA28978" s="128"/>
    </row>
    <row r="28979" spans="179:183" x14ac:dyDescent="0.35">
      <c r="FW28979" s="128"/>
      <c r="FX28979" s="128"/>
      <c r="FY28979" s="129"/>
      <c r="GA28979" s="128"/>
    </row>
    <row r="28980" spans="179:183" x14ac:dyDescent="0.35">
      <c r="FW28980" s="128"/>
      <c r="FX28980" s="128"/>
      <c r="FY28980" s="129"/>
      <c r="GA28980" s="128"/>
    </row>
    <row r="28981" spans="179:183" x14ac:dyDescent="0.35">
      <c r="FW28981" s="128"/>
      <c r="FX28981" s="128"/>
      <c r="FY28981" s="129"/>
      <c r="GA28981" s="128"/>
    </row>
    <row r="28982" spans="179:183" x14ac:dyDescent="0.35">
      <c r="FW28982" s="128"/>
      <c r="FX28982" s="128"/>
      <c r="FY28982" s="129"/>
      <c r="GA28982" s="128"/>
    </row>
    <row r="28983" spans="179:183" x14ac:dyDescent="0.35">
      <c r="FW28983" s="128"/>
      <c r="FX28983" s="128"/>
      <c r="FY28983" s="129"/>
      <c r="GA28983" s="128"/>
    </row>
    <row r="28984" spans="179:183" x14ac:dyDescent="0.35">
      <c r="FW28984" s="128"/>
      <c r="FX28984" s="128"/>
      <c r="FY28984" s="129"/>
      <c r="GA28984" s="128"/>
    </row>
    <row r="28985" spans="179:183" x14ac:dyDescent="0.35">
      <c r="FW28985" s="128"/>
      <c r="FX28985" s="128"/>
      <c r="FY28985" s="129"/>
      <c r="GA28985" s="128"/>
    </row>
    <row r="28986" spans="179:183" x14ac:dyDescent="0.35">
      <c r="FW28986" s="128"/>
      <c r="FX28986" s="128"/>
      <c r="FY28986" s="129"/>
      <c r="GA28986" s="128"/>
    </row>
    <row r="28987" spans="179:183" x14ac:dyDescent="0.35">
      <c r="FW28987" s="128"/>
      <c r="FX28987" s="128"/>
      <c r="FY28987" s="129"/>
      <c r="GA28987" s="128"/>
    </row>
    <row r="28988" spans="179:183" x14ac:dyDescent="0.35">
      <c r="FW28988" s="128"/>
      <c r="FX28988" s="128"/>
      <c r="FY28988" s="129"/>
      <c r="GA28988" s="128"/>
    </row>
    <row r="28989" spans="179:183" x14ac:dyDescent="0.35">
      <c r="FW28989" s="128"/>
      <c r="FX28989" s="128"/>
      <c r="FY28989" s="129"/>
      <c r="GA28989" s="128"/>
    </row>
    <row r="28990" spans="179:183" x14ac:dyDescent="0.35">
      <c r="FW28990" s="128"/>
      <c r="FX28990" s="128"/>
      <c r="FY28990" s="129"/>
      <c r="GA28990" s="128"/>
    </row>
    <row r="28991" spans="179:183" x14ac:dyDescent="0.35">
      <c r="FW28991" s="128"/>
      <c r="FX28991" s="128"/>
      <c r="FY28991" s="129"/>
      <c r="GA28991" s="128"/>
    </row>
    <row r="28992" spans="179:183" x14ac:dyDescent="0.35">
      <c r="FW28992" s="128"/>
      <c r="FX28992" s="128"/>
      <c r="FY28992" s="129"/>
      <c r="GA28992" s="128"/>
    </row>
    <row r="28993" spans="179:183" x14ac:dyDescent="0.35">
      <c r="FW28993" s="128"/>
      <c r="FX28993" s="128"/>
      <c r="FY28993" s="129"/>
      <c r="GA28993" s="128"/>
    </row>
    <row r="28994" spans="179:183" x14ac:dyDescent="0.35">
      <c r="FW28994" s="128"/>
      <c r="FX28994" s="128"/>
      <c r="FY28994" s="129"/>
      <c r="GA28994" s="128"/>
    </row>
    <row r="28995" spans="179:183" x14ac:dyDescent="0.35">
      <c r="FW28995" s="128"/>
      <c r="FX28995" s="128"/>
      <c r="FY28995" s="129"/>
      <c r="GA28995" s="128"/>
    </row>
    <row r="28996" spans="179:183" x14ac:dyDescent="0.35">
      <c r="FW28996" s="128"/>
      <c r="FX28996" s="128"/>
      <c r="FY28996" s="129"/>
      <c r="GA28996" s="128"/>
    </row>
    <row r="28997" spans="179:183" x14ac:dyDescent="0.35">
      <c r="FW28997" s="128"/>
      <c r="FX28997" s="128"/>
      <c r="FY28997" s="129"/>
      <c r="GA28997" s="128"/>
    </row>
    <row r="28998" spans="179:183" x14ac:dyDescent="0.35">
      <c r="FW28998" s="128"/>
      <c r="FX28998" s="128"/>
      <c r="FY28998" s="129"/>
      <c r="GA28998" s="128"/>
    </row>
    <row r="28999" spans="179:183" x14ac:dyDescent="0.35">
      <c r="FW28999" s="128"/>
      <c r="FX28999" s="128"/>
      <c r="FY28999" s="129"/>
      <c r="GA28999" s="128"/>
    </row>
    <row r="29000" spans="179:183" x14ac:dyDescent="0.35">
      <c r="FW29000" s="128"/>
      <c r="FX29000" s="128"/>
      <c r="FY29000" s="129"/>
      <c r="GA29000" s="128"/>
    </row>
    <row r="29001" spans="179:183" x14ac:dyDescent="0.35">
      <c r="FW29001" s="128"/>
      <c r="FX29001" s="128"/>
      <c r="FY29001" s="129"/>
      <c r="GA29001" s="128"/>
    </row>
    <row r="29002" spans="179:183" x14ac:dyDescent="0.35">
      <c r="FW29002" s="128"/>
      <c r="FX29002" s="128"/>
      <c r="FY29002" s="129"/>
      <c r="GA29002" s="128"/>
    </row>
    <row r="29003" spans="179:183" x14ac:dyDescent="0.35">
      <c r="FW29003" s="128"/>
      <c r="FX29003" s="128"/>
      <c r="FY29003" s="129"/>
      <c r="GA29003" s="128"/>
    </row>
    <row r="29004" spans="179:183" x14ac:dyDescent="0.35">
      <c r="FW29004" s="128"/>
      <c r="FX29004" s="128"/>
      <c r="FY29004" s="129"/>
      <c r="GA29004" s="128"/>
    </row>
    <row r="29005" spans="179:183" x14ac:dyDescent="0.35">
      <c r="FW29005" s="128"/>
      <c r="FX29005" s="128"/>
      <c r="FY29005" s="129"/>
      <c r="GA29005" s="128"/>
    </row>
    <row r="29006" spans="179:183" x14ac:dyDescent="0.35">
      <c r="FW29006" s="128"/>
      <c r="FX29006" s="128"/>
      <c r="FY29006" s="129"/>
      <c r="GA29006" s="128"/>
    </row>
    <row r="29007" spans="179:183" x14ac:dyDescent="0.35">
      <c r="FW29007" s="128"/>
      <c r="FX29007" s="128"/>
      <c r="FY29007" s="129"/>
      <c r="GA29007" s="128"/>
    </row>
    <row r="29008" spans="179:183" x14ac:dyDescent="0.35">
      <c r="FW29008" s="128"/>
      <c r="FX29008" s="128"/>
      <c r="FY29008" s="129"/>
      <c r="GA29008" s="128"/>
    </row>
    <row r="29009" spans="179:183" x14ac:dyDescent="0.35">
      <c r="FW29009" s="128"/>
      <c r="FX29009" s="128"/>
      <c r="FY29009" s="129"/>
      <c r="GA29009" s="128"/>
    </row>
    <row r="29010" spans="179:183" x14ac:dyDescent="0.35">
      <c r="FW29010" s="128"/>
      <c r="FX29010" s="128"/>
      <c r="FY29010" s="129"/>
      <c r="GA29010" s="128"/>
    </row>
    <row r="29011" spans="179:183" x14ac:dyDescent="0.35">
      <c r="FW29011" s="128"/>
      <c r="FX29011" s="128"/>
      <c r="FY29011" s="129"/>
      <c r="GA29011" s="128"/>
    </row>
    <row r="29012" spans="179:183" x14ac:dyDescent="0.35">
      <c r="FW29012" s="128"/>
      <c r="FX29012" s="128"/>
      <c r="FY29012" s="129"/>
      <c r="GA29012" s="128"/>
    </row>
    <row r="29013" spans="179:183" x14ac:dyDescent="0.35">
      <c r="FW29013" s="128"/>
      <c r="FX29013" s="128"/>
      <c r="FY29013" s="129"/>
      <c r="GA29013" s="128"/>
    </row>
    <row r="29014" spans="179:183" x14ac:dyDescent="0.35">
      <c r="FW29014" s="128"/>
      <c r="FX29014" s="128"/>
      <c r="FY29014" s="129"/>
      <c r="GA29014" s="128"/>
    </row>
    <row r="29015" spans="179:183" x14ac:dyDescent="0.35">
      <c r="FW29015" s="128"/>
      <c r="FX29015" s="128"/>
      <c r="FY29015" s="129"/>
      <c r="GA29015" s="128"/>
    </row>
    <row r="29016" spans="179:183" x14ac:dyDescent="0.35">
      <c r="FW29016" s="128"/>
      <c r="FX29016" s="128"/>
      <c r="FY29016" s="129"/>
      <c r="GA29016" s="128"/>
    </row>
    <row r="29017" spans="179:183" x14ac:dyDescent="0.35">
      <c r="FW29017" s="128"/>
      <c r="FX29017" s="128"/>
      <c r="FY29017" s="129"/>
      <c r="GA29017" s="128"/>
    </row>
    <row r="29018" spans="179:183" x14ac:dyDescent="0.35">
      <c r="FW29018" s="128"/>
      <c r="FX29018" s="128"/>
      <c r="FY29018" s="129"/>
      <c r="GA29018" s="128"/>
    </row>
    <row r="29019" spans="179:183" x14ac:dyDescent="0.35">
      <c r="FW29019" s="128"/>
      <c r="FX29019" s="128"/>
      <c r="FY29019" s="129"/>
      <c r="GA29019" s="128"/>
    </row>
    <row r="29020" spans="179:183" x14ac:dyDescent="0.35">
      <c r="FW29020" s="128"/>
      <c r="FX29020" s="128"/>
      <c r="FY29020" s="129"/>
      <c r="GA29020" s="128"/>
    </row>
    <row r="29021" spans="179:183" x14ac:dyDescent="0.35">
      <c r="FW29021" s="128"/>
      <c r="FX29021" s="128"/>
      <c r="FY29021" s="129"/>
      <c r="GA29021" s="128"/>
    </row>
    <row r="29022" spans="179:183" x14ac:dyDescent="0.35">
      <c r="FW29022" s="128"/>
      <c r="FX29022" s="128"/>
      <c r="FY29022" s="129"/>
      <c r="GA29022" s="128"/>
    </row>
    <row r="29023" spans="179:183" x14ac:dyDescent="0.35">
      <c r="FW29023" s="128"/>
      <c r="FX29023" s="128"/>
      <c r="FY29023" s="129"/>
      <c r="GA29023" s="128"/>
    </row>
    <row r="29024" spans="179:183" x14ac:dyDescent="0.35">
      <c r="FW29024" s="128"/>
      <c r="FX29024" s="128"/>
      <c r="FY29024" s="129"/>
      <c r="GA29024" s="128"/>
    </row>
    <row r="29025" spans="179:183" x14ac:dyDescent="0.35">
      <c r="FW29025" s="128"/>
      <c r="FX29025" s="128"/>
      <c r="FY29025" s="129"/>
      <c r="GA29025" s="128"/>
    </row>
    <row r="29026" spans="179:183" x14ac:dyDescent="0.35">
      <c r="FW29026" s="128"/>
      <c r="FX29026" s="128"/>
      <c r="FY29026" s="129"/>
      <c r="GA29026" s="128"/>
    </row>
    <row r="29027" spans="179:183" x14ac:dyDescent="0.35">
      <c r="FW29027" s="128"/>
      <c r="FX29027" s="128"/>
      <c r="FY29027" s="129"/>
      <c r="GA29027" s="128"/>
    </row>
    <row r="29028" spans="179:183" x14ac:dyDescent="0.35">
      <c r="FW29028" s="128"/>
      <c r="FX29028" s="128"/>
      <c r="FY29028" s="129"/>
      <c r="GA29028" s="128"/>
    </row>
    <row r="29029" spans="179:183" x14ac:dyDescent="0.35">
      <c r="FW29029" s="128"/>
      <c r="FX29029" s="128"/>
      <c r="FY29029" s="129"/>
      <c r="GA29029" s="128"/>
    </row>
    <row r="29030" spans="179:183" x14ac:dyDescent="0.35">
      <c r="FW29030" s="128"/>
      <c r="FX29030" s="128"/>
      <c r="FY29030" s="129"/>
      <c r="GA29030" s="128"/>
    </row>
    <row r="29031" spans="179:183" x14ac:dyDescent="0.35">
      <c r="FW29031" s="128"/>
      <c r="FX29031" s="128"/>
      <c r="FY29031" s="129"/>
      <c r="GA29031" s="128"/>
    </row>
    <row r="29032" spans="179:183" x14ac:dyDescent="0.35">
      <c r="FW29032" s="128"/>
      <c r="FX29032" s="128"/>
      <c r="FY29032" s="129"/>
      <c r="GA29032" s="128"/>
    </row>
    <row r="29033" spans="179:183" x14ac:dyDescent="0.35">
      <c r="FW29033" s="128"/>
      <c r="FX29033" s="128"/>
      <c r="FY29033" s="129"/>
      <c r="GA29033" s="128"/>
    </row>
    <row r="29034" spans="179:183" x14ac:dyDescent="0.35">
      <c r="FW29034" s="128"/>
      <c r="FX29034" s="128"/>
      <c r="FY29034" s="129"/>
      <c r="GA29034" s="128"/>
    </row>
    <row r="29035" spans="179:183" x14ac:dyDescent="0.35">
      <c r="FW29035" s="128"/>
      <c r="FX29035" s="128"/>
      <c r="FY29035" s="129"/>
      <c r="GA29035" s="128"/>
    </row>
    <row r="29036" spans="179:183" x14ac:dyDescent="0.35">
      <c r="FW29036" s="128"/>
      <c r="FX29036" s="128"/>
      <c r="FY29036" s="129"/>
      <c r="GA29036" s="128"/>
    </row>
    <row r="29037" spans="179:183" x14ac:dyDescent="0.35">
      <c r="FW29037" s="128"/>
      <c r="FX29037" s="128"/>
      <c r="FY29037" s="129"/>
      <c r="GA29037" s="128"/>
    </row>
    <row r="29038" spans="179:183" x14ac:dyDescent="0.35">
      <c r="FW29038" s="128"/>
      <c r="FX29038" s="128"/>
      <c r="FY29038" s="129"/>
      <c r="GA29038" s="128"/>
    </row>
    <row r="29039" spans="179:183" x14ac:dyDescent="0.35">
      <c r="FW29039" s="128"/>
      <c r="FX29039" s="128"/>
      <c r="FY29039" s="129"/>
      <c r="GA29039" s="128"/>
    </row>
    <row r="29040" spans="179:183" x14ac:dyDescent="0.35">
      <c r="FW29040" s="128"/>
      <c r="FX29040" s="128"/>
      <c r="FY29040" s="129"/>
      <c r="GA29040" s="128"/>
    </row>
    <row r="29041" spans="179:183" x14ac:dyDescent="0.35">
      <c r="FW29041" s="128"/>
      <c r="FX29041" s="128"/>
      <c r="FY29041" s="129"/>
      <c r="GA29041" s="128"/>
    </row>
    <row r="29042" spans="179:183" x14ac:dyDescent="0.35">
      <c r="FW29042" s="128"/>
      <c r="FX29042" s="128"/>
      <c r="FY29042" s="129"/>
      <c r="GA29042" s="128"/>
    </row>
    <row r="29043" spans="179:183" x14ac:dyDescent="0.35">
      <c r="FW29043" s="128"/>
      <c r="FX29043" s="128"/>
      <c r="FY29043" s="129"/>
      <c r="GA29043" s="128"/>
    </row>
    <row r="29044" spans="179:183" x14ac:dyDescent="0.35">
      <c r="FW29044" s="128"/>
      <c r="FX29044" s="128"/>
      <c r="FY29044" s="129"/>
      <c r="GA29044" s="128"/>
    </row>
    <row r="29045" spans="179:183" x14ac:dyDescent="0.35">
      <c r="FW29045" s="128"/>
      <c r="FX29045" s="128"/>
      <c r="FY29045" s="129"/>
      <c r="GA29045" s="128"/>
    </row>
    <row r="29046" spans="179:183" x14ac:dyDescent="0.35">
      <c r="FW29046" s="128"/>
      <c r="FX29046" s="128"/>
      <c r="FY29046" s="129"/>
      <c r="GA29046" s="128"/>
    </row>
    <row r="29047" spans="179:183" x14ac:dyDescent="0.35">
      <c r="FW29047" s="128"/>
      <c r="FX29047" s="128"/>
      <c r="FY29047" s="129"/>
      <c r="GA29047" s="128"/>
    </row>
    <row r="29048" spans="179:183" x14ac:dyDescent="0.35">
      <c r="FW29048" s="128"/>
      <c r="FX29048" s="128"/>
      <c r="FY29048" s="129"/>
      <c r="GA29048" s="128"/>
    </row>
    <row r="29049" spans="179:183" x14ac:dyDescent="0.35">
      <c r="FW29049" s="128"/>
      <c r="FX29049" s="128"/>
      <c r="FY29049" s="129"/>
      <c r="GA29049" s="128"/>
    </row>
    <row r="29050" spans="179:183" x14ac:dyDescent="0.35">
      <c r="FW29050" s="128"/>
      <c r="FX29050" s="128"/>
      <c r="FY29050" s="129"/>
      <c r="GA29050" s="128"/>
    </row>
    <row r="29051" spans="179:183" x14ac:dyDescent="0.35">
      <c r="FW29051" s="128"/>
      <c r="FX29051" s="128"/>
      <c r="FY29051" s="129"/>
      <c r="GA29051" s="128"/>
    </row>
    <row r="29052" spans="179:183" x14ac:dyDescent="0.35">
      <c r="FW29052" s="128"/>
      <c r="FX29052" s="128"/>
      <c r="FY29052" s="129"/>
      <c r="GA29052" s="128"/>
    </row>
    <row r="29053" spans="179:183" x14ac:dyDescent="0.35">
      <c r="FW29053" s="128"/>
      <c r="FX29053" s="128"/>
      <c r="FY29053" s="129"/>
      <c r="GA29053" s="128"/>
    </row>
    <row r="29054" spans="179:183" x14ac:dyDescent="0.35">
      <c r="FW29054" s="128"/>
      <c r="FX29054" s="128"/>
      <c r="FY29054" s="129"/>
      <c r="GA29054" s="128"/>
    </row>
    <row r="29055" spans="179:183" x14ac:dyDescent="0.35">
      <c r="FW29055" s="128"/>
      <c r="FX29055" s="128"/>
      <c r="FY29055" s="129"/>
      <c r="GA29055" s="128"/>
    </row>
    <row r="29056" spans="179:183" x14ac:dyDescent="0.35">
      <c r="FW29056" s="128"/>
      <c r="FX29056" s="128"/>
      <c r="FY29056" s="129"/>
      <c r="GA29056" s="128"/>
    </row>
    <row r="29057" spans="179:183" x14ac:dyDescent="0.35">
      <c r="FW29057" s="128"/>
      <c r="FX29057" s="128"/>
      <c r="FY29057" s="129"/>
      <c r="GA29057" s="128"/>
    </row>
    <row r="29058" spans="179:183" x14ac:dyDescent="0.35">
      <c r="FW29058" s="128"/>
      <c r="FX29058" s="128"/>
      <c r="FY29058" s="129"/>
      <c r="GA29058" s="128"/>
    </row>
    <row r="29059" spans="179:183" x14ac:dyDescent="0.35">
      <c r="FW29059" s="128"/>
      <c r="FX29059" s="128"/>
      <c r="FY29059" s="129"/>
      <c r="GA29059" s="128"/>
    </row>
    <row r="29060" spans="179:183" x14ac:dyDescent="0.35">
      <c r="FW29060" s="128"/>
      <c r="FX29060" s="128"/>
      <c r="FY29060" s="129"/>
      <c r="GA29060" s="128"/>
    </row>
    <row r="29061" spans="179:183" x14ac:dyDescent="0.35">
      <c r="FW29061" s="128"/>
      <c r="FX29061" s="128"/>
      <c r="FY29061" s="129"/>
      <c r="GA29061" s="128"/>
    </row>
    <row r="29062" spans="179:183" x14ac:dyDescent="0.35">
      <c r="FW29062" s="128"/>
      <c r="FX29062" s="128"/>
      <c r="FY29062" s="129"/>
      <c r="GA29062" s="128"/>
    </row>
    <row r="29063" spans="179:183" x14ac:dyDescent="0.35">
      <c r="FW29063" s="128"/>
      <c r="FX29063" s="128"/>
      <c r="FY29063" s="129"/>
      <c r="GA29063" s="128"/>
    </row>
    <row r="29064" spans="179:183" x14ac:dyDescent="0.35">
      <c r="FW29064" s="128"/>
      <c r="FX29064" s="128"/>
      <c r="FY29064" s="129"/>
      <c r="GA29064" s="128"/>
    </row>
    <row r="29065" spans="179:183" x14ac:dyDescent="0.35">
      <c r="FW29065" s="128"/>
      <c r="FX29065" s="128"/>
      <c r="FY29065" s="129"/>
      <c r="GA29065" s="128"/>
    </row>
    <row r="29066" spans="179:183" x14ac:dyDescent="0.35">
      <c r="FW29066" s="128"/>
      <c r="FX29066" s="128"/>
      <c r="FY29066" s="129"/>
      <c r="GA29066" s="128"/>
    </row>
    <row r="29067" spans="179:183" x14ac:dyDescent="0.35">
      <c r="FW29067" s="128"/>
      <c r="FX29067" s="128"/>
      <c r="FY29067" s="129"/>
      <c r="GA29067" s="128"/>
    </row>
    <row r="29068" spans="179:183" x14ac:dyDescent="0.35">
      <c r="FW29068" s="128"/>
      <c r="FX29068" s="128"/>
      <c r="FY29068" s="129"/>
      <c r="GA29068" s="128"/>
    </row>
    <row r="29069" spans="179:183" x14ac:dyDescent="0.35">
      <c r="FW29069" s="128"/>
      <c r="FX29069" s="128"/>
      <c r="FY29069" s="129"/>
      <c r="GA29069" s="128"/>
    </row>
    <row r="29070" spans="179:183" x14ac:dyDescent="0.35">
      <c r="FW29070" s="128"/>
      <c r="FX29070" s="128"/>
      <c r="FY29070" s="129"/>
      <c r="GA29070" s="128"/>
    </row>
    <row r="29071" spans="179:183" x14ac:dyDescent="0.35">
      <c r="FW29071" s="128"/>
      <c r="FX29071" s="128"/>
      <c r="FY29071" s="129"/>
      <c r="GA29071" s="128"/>
    </row>
    <row r="29072" spans="179:183" x14ac:dyDescent="0.35">
      <c r="FW29072" s="128"/>
      <c r="FX29072" s="128"/>
      <c r="FY29072" s="129"/>
      <c r="GA29072" s="128"/>
    </row>
    <row r="29073" spans="179:183" x14ac:dyDescent="0.35">
      <c r="FW29073" s="128"/>
      <c r="FX29073" s="128"/>
      <c r="FY29073" s="129"/>
      <c r="GA29073" s="128"/>
    </row>
    <row r="29074" spans="179:183" x14ac:dyDescent="0.35">
      <c r="FW29074" s="128"/>
      <c r="FX29074" s="128"/>
      <c r="FY29074" s="129"/>
      <c r="GA29074" s="128"/>
    </row>
    <row r="29075" spans="179:183" x14ac:dyDescent="0.35">
      <c r="FW29075" s="128"/>
      <c r="FX29075" s="128"/>
      <c r="FY29075" s="129"/>
      <c r="GA29075" s="128"/>
    </row>
    <row r="29076" spans="179:183" x14ac:dyDescent="0.35">
      <c r="FW29076" s="128"/>
      <c r="FX29076" s="128"/>
      <c r="FY29076" s="129"/>
      <c r="GA29076" s="128"/>
    </row>
    <row r="29077" spans="179:183" x14ac:dyDescent="0.35">
      <c r="FW29077" s="128"/>
      <c r="FX29077" s="128"/>
      <c r="FY29077" s="129"/>
      <c r="GA29077" s="128"/>
    </row>
    <row r="29078" spans="179:183" x14ac:dyDescent="0.35">
      <c r="FW29078" s="128"/>
      <c r="FX29078" s="128"/>
      <c r="FY29078" s="129"/>
      <c r="GA29078" s="128"/>
    </row>
    <row r="29079" spans="179:183" x14ac:dyDescent="0.35">
      <c r="FW29079" s="128"/>
      <c r="FX29079" s="128"/>
      <c r="FY29079" s="129"/>
      <c r="GA29079" s="128"/>
    </row>
    <row r="29080" spans="179:183" x14ac:dyDescent="0.35">
      <c r="FW29080" s="128"/>
      <c r="FX29080" s="128"/>
      <c r="FY29080" s="129"/>
      <c r="GA29080" s="128"/>
    </row>
    <row r="29081" spans="179:183" x14ac:dyDescent="0.35">
      <c r="FW29081" s="128"/>
      <c r="FX29081" s="128"/>
      <c r="FY29081" s="129"/>
      <c r="GA29081" s="128"/>
    </row>
    <row r="29082" spans="179:183" x14ac:dyDescent="0.35">
      <c r="FW29082" s="128"/>
      <c r="FX29082" s="128"/>
      <c r="FY29082" s="129"/>
      <c r="GA29082" s="128"/>
    </row>
    <row r="29083" spans="179:183" x14ac:dyDescent="0.35">
      <c r="FW29083" s="128"/>
      <c r="FX29083" s="128"/>
      <c r="FY29083" s="129"/>
      <c r="GA29083" s="128"/>
    </row>
    <row r="29084" spans="179:183" x14ac:dyDescent="0.35">
      <c r="FW29084" s="128"/>
      <c r="FX29084" s="128"/>
      <c r="FY29084" s="129"/>
      <c r="GA29084" s="128"/>
    </row>
    <row r="29085" spans="179:183" x14ac:dyDescent="0.35">
      <c r="FW29085" s="128"/>
      <c r="FX29085" s="128"/>
      <c r="FY29085" s="129"/>
      <c r="GA29085" s="128"/>
    </row>
    <row r="29086" spans="179:183" x14ac:dyDescent="0.35">
      <c r="FW29086" s="128"/>
      <c r="FX29086" s="128"/>
      <c r="FY29086" s="129"/>
      <c r="GA29086" s="128"/>
    </row>
    <row r="29087" spans="179:183" x14ac:dyDescent="0.35">
      <c r="FW29087" s="128"/>
      <c r="FX29087" s="128"/>
      <c r="FY29087" s="129"/>
      <c r="GA29087" s="128"/>
    </row>
    <row r="29088" spans="179:183" x14ac:dyDescent="0.35">
      <c r="FW29088" s="128"/>
      <c r="FX29088" s="128"/>
      <c r="FY29088" s="129"/>
      <c r="GA29088" s="128"/>
    </row>
    <row r="29089" spans="179:183" x14ac:dyDescent="0.35">
      <c r="FW29089" s="128"/>
      <c r="FX29089" s="128"/>
      <c r="FY29089" s="129"/>
      <c r="GA29089" s="128"/>
    </row>
    <row r="29090" spans="179:183" x14ac:dyDescent="0.35">
      <c r="FW29090" s="128"/>
      <c r="FX29090" s="128"/>
      <c r="FY29090" s="129"/>
      <c r="GA29090" s="128"/>
    </row>
    <row r="29091" spans="179:183" x14ac:dyDescent="0.35">
      <c r="FW29091" s="128"/>
      <c r="FX29091" s="128"/>
      <c r="FY29091" s="129"/>
      <c r="GA29091" s="128"/>
    </row>
    <row r="29092" spans="179:183" x14ac:dyDescent="0.35">
      <c r="FW29092" s="128"/>
      <c r="FX29092" s="128"/>
      <c r="FY29092" s="129"/>
      <c r="GA29092" s="128"/>
    </row>
    <row r="29093" spans="179:183" x14ac:dyDescent="0.35">
      <c r="FW29093" s="128"/>
      <c r="FX29093" s="128"/>
      <c r="FY29093" s="129"/>
      <c r="GA29093" s="128"/>
    </row>
    <row r="29094" spans="179:183" x14ac:dyDescent="0.35">
      <c r="FW29094" s="128"/>
      <c r="FX29094" s="128"/>
      <c r="FY29094" s="129"/>
      <c r="GA29094" s="128"/>
    </row>
    <row r="29095" spans="179:183" x14ac:dyDescent="0.35">
      <c r="FW29095" s="128"/>
      <c r="FX29095" s="128"/>
      <c r="FY29095" s="129"/>
      <c r="GA29095" s="128"/>
    </row>
    <row r="29096" spans="179:183" x14ac:dyDescent="0.35">
      <c r="FW29096" s="128"/>
      <c r="FX29096" s="128"/>
      <c r="FY29096" s="129"/>
      <c r="GA29096" s="128"/>
    </row>
    <row r="29097" spans="179:183" x14ac:dyDescent="0.35">
      <c r="FW29097" s="128"/>
      <c r="FX29097" s="128"/>
      <c r="FY29097" s="129"/>
      <c r="GA29097" s="128"/>
    </row>
    <row r="29098" spans="179:183" x14ac:dyDescent="0.35">
      <c r="FW29098" s="128"/>
      <c r="FX29098" s="128"/>
      <c r="FY29098" s="129"/>
      <c r="GA29098" s="128"/>
    </row>
    <row r="29099" spans="179:183" x14ac:dyDescent="0.35">
      <c r="FW29099" s="128"/>
      <c r="FX29099" s="128"/>
      <c r="FY29099" s="129"/>
      <c r="GA29099" s="128"/>
    </row>
    <row r="29100" spans="179:183" x14ac:dyDescent="0.35">
      <c r="FW29100" s="128"/>
      <c r="FX29100" s="128"/>
      <c r="FY29100" s="129"/>
      <c r="GA29100" s="128"/>
    </row>
    <row r="29101" spans="179:183" x14ac:dyDescent="0.35">
      <c r="FW29101" s="128"/>
      <c r="FX29101" s="128"/>
      <c r="FY29101" s="129"/>
      <c r="GA29101" s="128"/>
    </row>
    <row r="29102" spans="179:183" x14ac:dyDescent="0.35">
      <c r="FW29102" s="128"/>
      <c r="FX29102" s="128"/>
      <c r="FY29102" s="129"/>
      <c r="GA29102" s="128"/>
    </row>
    <row r="29103" spans="179:183" x14ac:dyDescent="0.35">
      <c r="FW29103" s="128"/>
      <c r="FX29103" s="128"/>
      <c r="FY29103" s="129"/>
      <c r="GA29103" s="128"/>
    </row>
    <row r="29104" spans="179:183" x14ac:dyDescent="0.35">
      <c r="FW29104" s="128"/>
      <c r="FX29104" s="128"/>
      <c r="FY29104" s="129"/>
      <c r="GA29104" s="128"/>
    </row>
    <row r="29105" spans="179:183" x14ac:dyDescent="0.35">
      <c r="FW29105" s="128"/>
      <c r="FX29105" s="128"/>
      <c r="FY29105" s="129"/>
      <c r="GA29105" s="128"/>
    </row>
    <row r="29106" spans="179:183" x14ac:dyDescent="0.35">
      <c r="FW29106" s="128"/>
      <c r="FX29106" s="128"/>
      <c r="FY29106" s="129"/>
      <c r="GA29106" s="128"/>
    </row>
    <row r="29107" spans="179:183" x14ac:dyDescent="0.35">
      <c r="FW29107" s="128"/>
      <c r="FX29107" s="128"/>
      <c r="FY29107" s="129"/>
      <c r="GA29107" s="128"/>
    </row>
    <row r="29108" spans="179:183" x14ac:dyDescent="0.35">
      <c r="FW29108" s="128"/>
      <c r="FX29108" s="128"/>
      <c r="FY29108" s="129"/>
      <c r="GA29108" s="128"/>
    </row>
    <row r="29109" spans="179:183" x14ac:dyDescent="0.35">
      <c r="FW29109" s="128"/>
      <c r="FX29109" s="128"/>
      <c r="FY29109" s="129"/>
      <c r="GA29109" s="128"/>
    </row>
    <row r="29110" spans="179:183" x14ac:dyDescent="0.35">
      <c r="FW29110" s="128"/>
      <c r="FX29110" s="128"/>
      <c r="FY29110" s="129"/>
      <c r="GA29110" s="128"/>
    </row>
    <row r="29111" spans="179:183" x14ac:dyDescent="0.35">
      <c r="FW29111" s="128"/>
      <c r="FX29111" s="128"/>
      <c r="FY29111" s="129"/>
      <c r="GA29111" s="128"/>
    </row>
    <row r="29112" spans="179:183" x14ac:dyDescent="0.35">
      <c r="FW29112" s="128"/>
      <c r="FX29112" s="128"/>
      <c r="FY29112" s="129"/>
      <c r="GA29112" s="128"/>
    </row>
    <row r="29113" spans="179:183" x14ac:dyDescent="0.35">
      <c r="FW29113" s="128"/>
      <c r="FX29113" s="128"/>
      <c r="FY29113" s="129"/>
      <c r="GA29113" s="128"/>
    </row>
    <row r="29114" spans="179:183" x14ac:dyDescent="0.35">
      <c r="FW29114" s="128"/>
      <c r="FX29114" s="128"/>
      <c r="FY29114" s="129"/>
      <c r="GA29114" s="128"/>
    </row>
    <row r="29115" spans="179:183" x14ac:dyDescent="0.35">
      <c r="FW29115" s="128"/>
      <c r="FX29115" s="128"/>
      <c r="FY29115" s="129"/>
      <c r="GA29115" s="128"/>
    </row>
    <row r="29116" spans="179:183" x14ac:dyDescent="0.35">
      <c r="FW29116" s="128"/>
      <c r="FX29116" s="128"/>
      <c r="FY29116" s="129"/>
      <c r="GA29116" s="128"/>
    </row>
    <row r="29117" spans="179:183" x14ac:dyDescent="0.35">
      <c r="FW29117" s="128"/>
      <c r="FX29117" s="128"/>
      <c r="FY29117" s="129"/>
      <c r="GA29117" s="128"/>
    </row>
    <row r="29118" spans="179:183" x14ac:dyDescent="0.35">
      <c r="FW29118" s="128"/>
      <c r="FX29118" s="128"/>
      <c r="FY29118" s="129"/>
      <c r="GA29118" s="128"/>
    </row>
    <row r="29119" spans="179:183" x14ac:dyDescent="0.35">
      <c r="FW29119" s="128"/>
      <c r="FX29119" s="128"/>
      <c r="FY29119" s="129"/>
      <c r="GA29119" s="128"/>
    </row>
    <row r="29120" spans="179:183" x14ac:dyDescent="0.35">
      <c r="FW29120" s="128"/>
      <c r="FX29120" s="128"/>
      <c r="FY29120" s="129"/>
      <c r="GA29120" s="128"/>
    </row>
    <row r="29121" spans="179:183" x14ac:dyDescent="0.35">
      <c r="FW29121" s="128"/>
      <c r="FX29121" s="128"/>
      <c r="FY29121" s="129"/>
      <c r="GA29121" s="128"/>
    </row>
    <row r="29122" spans="179:183" x14ac:dyDescent="0.35">
      <c r="FW29122" s="128"/>
      <c r="FX29122" s="128"/>
      <c r="FY29122" s="129"/>
      <c r="GA29122" s="128"/>
    </row>
    <row r="29123" spans="179:183" x14ac:dyDescent="0.35">
      <c r="FW29123" s="128"/>
      <c r="FX29123" s="128"/>
      <c r="FY29123" s="129"/>
      <c r="GA29123" s="128"/>
    </row>
    <row r="29124" spans="179:183" x14ac:dyDescent="0.35">
      <c r="FW29124" s="128"/>
      <c r="FX29124" s="128"/>
      <c r="FY29124" s="129"/>
      <c r="GA29124" s="128"/>
    </row>
    <row r="29125" spans="179:183" x14ac:dyDescent="0.35">
      <c r="FW29125" s="128"/>
      <c r="FX29125" s="128"/>
      <c r="FY29125" s="129"/>
      <c r="GA29125" s="128"/>
    </row>
    <row r="29126" spans="179:183" x14ac:dyDescent="0.35">
      <c r="FW29126" s="128"/>
      <c r="FX29126" s="128"/>
      <c r="FY29126" s="129"/>
      <c r="GA29126" s="128"/>
    </row>
    <row r="29127" spans="179:183" x14ac:dyDescent="0.35">
      <c r="FW29127" s="128"/>
      <c r="FX29127" s="128"/>
      <c r="FY29127" s="129"/>
      <c r="GA29127" s="128"/>
    </row>
    <row r="29128" spans="179:183" x14ac:dyDescent="0.35">
      <c r="FW29128" s="128"/>
      <c r="FX29128" s="128"/>
      <c r="FY29128" s="129"/>
      <c r="GA29128" s="128"/>
    </row>
    <row r="29129" spans="179:183" x14ac:dyDescent="0.35">
      <c r="FW29129" s="128"/>
      <c r="FX29129" s="128"/>
      <c r="FY29129" s="129"/>
      <c r="GA29129" s="128"/>
    </row>
    <row r="29130" spans="179:183" x14ac:dyDescent="0.35">
      <c r="FW29130" s="128"/>
      <c r="FX29130" s="128"/>
      <c r="FY29130" s="129"/>
      <c r="GA29130" s="128"/>
    </row>
    <row r="29131" spans="179:183" x14ac:dyDescent="0.35">
      <c r="FW29131" s="128"/>
      <c r="FX29131" s="128"/>
      <c r="FY29131" s="129"/>
      <c r="GA29131" s="128"/>
    </row>
    <row r="29132" spans="179:183" x14ac:dyDescent="0.35">
      <c r="FW29132" s="128"/>
      <c r="FX29132" s="128"/>
      <c r="FY29132" s="129"/>
      <c r="GA29132" s="128"/>
    </row>
    <row r="29133" spans="179:183" x14ac:dyDescent="0.35">
      <c r="FW29133" s="128"/>
      <c r="FX29133" s="128"/>
      <c r="FY29133" s="129"/>
      <c r="GA29133" s="128"/>
    </row>
    <row r="29134" spans="179:183" x14ac:dyDescent="0.35">
      <c r="FW29134" s="128"/>
      <c r="FX29134" s="128"/>
      <c r="FY29134" s="129"/>
      <c r="GA29134" s="128"/>
    </row>
    <row r="29135" spans="179:183" x14ac:dyDescent="0.35">
      <c r="FW29135" s="128"/>
      <c r="FX29135" s="128"/>
      <c r="FY29135" s="129"/>
      <c r="GA29135" s="128"/>
    </row>
    <row r="29136" spans="179:183" x14ac:dyDescent="0.35">
      <c r="FW29136" s="128"/>
      <c r="FX29136" s="128"/>
      <c r="FY29136" s="129"/>
      <c r="GA29136" s="128"/>
    </row>
    <row r="29137" spans="179:183" x14ac:dyDescent="0.35">
      <c r="FW29137" s="128"/>
      <c r="FX29137" s="128"/>
      <c r="FY29137" s="129"/>
      <c r="GA29137" s="128"/>
    </row>
    <row r="29138" spans="179:183" x14ac:dyDescent="0.35">
      <c r="FW29138" s="128"/>
      <c r="FX29138" s="128"/>
      <c r="FY29138" s="129"/>
      <c r="GA29138" s="128"/>
    </row>
    <row r="29139" spans="179:183" x14ac:dyDescent="0.35">
      <c r="FW29139" s="128"/>
      <c r="FX29139" s="128"/>
      <c r="FY29139" s="129"/>
      <c r="GA29139" s="128"/>
    </row>
    <row r="29140" spans="179:183" x14ac:dyDescent="0.35">
      <c r="FW29140" s="128"/>
      <c r="FX29140" s="128"/>
      <c r="FY29140" s="129"/>
      <c r="GA29140" s="128"/>
    </row>
    <row r="29141" spans="179:183" x14ac:dyDescent="0.35">
      <c r="FW29141" s="128"/>
      <c r="FX29141" s="128"/>
      <c r="FY29141" s="129"/>
      <c r="GA29141" s="128"/>
    </row>
    <row r="29142" spans="179:183" x14ac:dyDescent="0.35">
      <c r="FW29142" s="128"/>
      <c r="FX29142" s="128"/>
      <c r="FY29142" s="129"/>
      <c r="GA29142" s="128"/>
    </row>
    <row r="29143" spans="179:183" x14ac:dyDescent="0.35">
      <c r="FW29143" s="128"/>
      <c r="FX29143" s="128"/>
      <c r="FY29143" s="129"/>
      <c r="GA29143" s="128"/>
    </row>
    <row r="29144" spans="179:183" x14ac:dyDescent="0.35">
      <c r="FW29144" s="128"/>
      <c r="FX29144" s="128"/>
      <c r="FY29144" s="129"/>
      <c r="GA29144" s="128"/>
    </row>
    <row r="29145" spans="179:183" x14ac:dyDescent="0.35">
      <c r="FW29145" s="128"/>
      <c r="FX29145" s="128"/>
      <c r="FY29145" s="129"/>
      <c r="GA29145" s="128"/>
    </row>
    <row r="29146" spans="179:183" x14ac:dyDescent="0.35">
      <c r="FW29146" s="128"/>
      <c r="FX29146" s="128"/>
      <c r="FY29146" s="129"/>
      <c r="GA29146" s="128"/>
    </row>
    <row r="29147" spans="179:183" x14ac:dyDescent="0.35">
      <c r="FW29147" s="128"/>
      <c r="FX29147" s="128"/>
      <c r="FY29147" s="129"/>
      <c r="GA29147" s="128"/>
    </row>
    <row r="29148" spans="179:183" x14ac:dyDescent="0.35">
      <c r="FW29148" s="128"/>
      <c r="FX29148" s="128"/>
      <c r="FY29148" s="129"/>
      <c r="GA29148" s="128"/>
    </row>
    <row r="29149" spans="179:183" x14ac:dyDescent="0.35">
      <c r="FW29149" s="128"/>
      <c r="FX29149" s="128"/>
      <c r="FY29149" s="129"/>
      <c r="GA29149" s="128"/>
    </row>
    <row r="29150" spans="179:183" x14ac:dyDescent="0.35">
      <c r="FW29150" s="128"/>
      <c r="FX29150" s="128"/>
      <c r="FY29150" s="129"/>
      <c r="GA29150" s="128"/>
    </row>
    <row r="29151" spans="179:183" x14ac:dyDescent="0.35">
      <c r="FW29151" s="128"/>
      <c r="FX29151" s="128"/>
      <c r="FY29151" s="129"/>
      <c r="GA29151" s="128"/>
    </row>
    <row r="29152" spans="179:183" x14ac:dyDescent="0.35">
      <c r="FW29152" s="128"/>
      <c r="FX29152" s="128"/>
      <c r="FY29152" s="129"/>
      <c r="GA29152" s="128"/>
    </row>
    <row r="29153" spans="179:183" x14ac:dyDescent="0.35">
      <c r="FW29153" s="128"/>
      <c r="FX29153" s="128"/>
      <c r="FY29153" s="129"/>
      <c r="GA29153" s="128"/>
    </row>
    <row r="29154" spans="179:183" x14ac:dyDescent="0.35">
      <c r="FW29154" s="128"/>
      <c r="FX29154" s="128"/>
      <c r="FY29154" s="129"/>
      <c r="GA29154" s="128"/>
    </row>
    <row r="29155" spans="179:183" x14ac:dyDescent="0.35">
      <c r="FW29155" s="128"/>
      <c r="FX29155" s="128"/>
      <c r="FY29155" s="129"/>
      <c r="GA29155" s="128"/>
    </row>
    <row r="29156" spans="179:183" x14ac:dyDescent="0.35">
      <c r="FW29156" s="128"/>
      <c r="FX29156" s="128"/>
      <c r="FY29156" s="129"/>
      <c r="GA29156" s="128"/>
    </row>
    <row r="29157" spans="179:183" x14ac:dyDescent="0.35">
      <c r="FW29157" s="128"/>
      <c r="FX29157" s="128"/>
      <c r="FY29157" s="129"/>
      <c r="GA29157" s="128"/>
    </row>
    <row r="29158" spans="179:183" x14ac:dyDescent="0.35">
      <c r="FW29158" s="128"/>
      <c r="FX29158" s="128"/>
      <c r="FY29158" s="129"/>
      <c r="GA29158" s="128"/>
    </row>
    <row r="29159" spans="179:183" x14ac:dyDescent="0.35">
      <c r="FW29159" s="128"/>
      <c r="FX29159" s="128"/>
      <c r="FY29159" s="129"/>
      <c r="GA29159" s="128"/>
    </row>
    <row r="29160" spans="179:183" x14ac:dyDescent="0.35">
      <c r="FW29160" s="128"/>
      <c r="FX29160" s="128"/>
      <c r="FY29160" s="129"/>
      <c r="GA29160" s="128"/>
    </row>
    <row r="29161" spans="179:183" x14ac:dyDescent="0.35">
      <c r="FW29161" s="128"/>
      <c r="FX29161" s="128"/>
      <c r="FY29161" s="129"/>
      <c r="GA29161" s="128"/>
    </row>
    <row r="29162" spans="179:183" x14ac:dyDescent="0.35">
      <c r="FW29162" s="128"/>
      <c r="FX29162" s="128"/>
      <c r="FY29162" s="129"/>
      <c r="GA29162" s="128"/>
    </row>
    <row r="29163" spans="179:183" x14ac:dyDescent="0.35">
      <c r="FW29163" s="128"/>
      <c r="FX29163" s="128"/>
      <c r="FY29163" s="129"/>
      <c r="GA29163" s="128"/>
    </row>
    <row r="29164" spans="179:183" x14ac:dyDescent="0.35">
      <c r="FW29164" s="128"/>
      <c r="FX29164" s="128"/>
      <c r="FY29164" s="129"/>
      <c r="GA29164" s="128"/>
    </row>
    <row r="29165" spans="179:183" x14ac:dyDescent="0.35">
      <c r="FW29165" s="128"/>
      <c r="FX29165" s="128"/>
      <c r="FY29165" s="129"/>
      <c r="GA29165" s="128"/>
    </row>
    <row r="29166" spans="179:183" x14ac:dyDescent="0.35">
      <c r="FW29166" s="128"/>
      <c r="FX29166" s="128"/>
      <c r="FY29166" s="129"/>
      <c r="GA29166" s="128"/>
    </row>
    <row r="29167" spans="179:183" x14ac:dyDescent="0.35">
      <c r="FW29167" s="128"/>
      <c r="FX29167" s="128"/>
      <c r="FY29167" s="129"/>
      <c r="GA29167" s="128"/>
    </row>
    <row r="29168" spans="179:183" x14ac:dyDescent="0.35">
      <c r="FW29168" s="128"/>
      <c r="FX29168" s="128"/>
      <c r="FY29168" s="129"/>
      <c r="GA29168" s="128"/>
    </row>
    <row r="29169" spans="179:183" x14ac:dyDescent="0.35">
      <c r="FW29169" s="128"/>
      <c r="FX29169" s="128"/>
      <c r="FY29169" s="129"/>
      <c r="GA29169" s="128"/>
    </row>
    <row r="29170" spans="179:183" x14ac:dyDescent="0.35">
      <c r="FW29170" s="128"/>
      <c r="FX29170" s="128"/>
      <c r="FY29170" s="129"/>
      <c r="GA29170" s="128"/>
    </row>
    <row r="29171" spans="179:183" x14ac:dyDescent="0.35">
      <c r="FW29171" s="128"/>
      <c r="FX29171" s="128"/>
      <c r="FY29171" s="129"/>
      <c r="GA29171" s="128"/>
    </row>
    <row r="29172" spans="179:183" x14ac:dyDescent="0.35">
      <c r="FW29172" s="128"/>
      <c r="FX29172" s="128"/>
      <c r="FY29172" s="129"/>
      <c r="GA29172" s="128"/>
    </row>
    <row r="29173" spans="179:183" x14ac:dyDescent="0.35">
      <c r="FW29173" s="128"/>
      <c r="FX29173" s="128"/>
      <c r="FY29173" s="129"/>
      <c r="GA29173" s="128"/>
    </row>
    <row r="29174" spans="179:183" x14ac:dyDescent="0.35">
      <c r="FW29174" s="128"/>
      <c r="FX29174" s="128"/>
      <c r="FY29174" s="129"/>
      <c r="GA29174" s="128"/>
    </row>
    <row r="29175" spans="179:183" x14ac:dyDescent="0.35">
      <c r="FW29175" s="128"/>
      <c r="FX29175" s="128"/>
      <c r="FY29175" s="129"/>
      <c r="GA29175" s="128"/>
    </row>
    <row r="29176" spans="179:183" x14ac:dyDescent="0.35">
      <c r="FW29176" s="128"/>
      <c r="FX29176" s="128"/>
      <c r="FY29176" s="129"/>
      <c r="GA29176" s="128"/>
    </row>
    <row r="29177" spans="179:183" x14ac:dyDescent="0.35">
      <c r="FW29177" s="128"/>
      <c r="FX29177" s="128"/>
      <c r="FY29177" s="129"/>
      <c r="GA29177" s="128"/>
    </row>
    <row r="29178" spans="179:183" x14ac:dyDescent="0.35">
      <c r="FW29178" s="128"/>
      <c r="FX29178" s="128"/>
      <c r="FY29178" s="129"/>
      <c r="GA29178" s="128"/>
    </row>
    <row r="29179" spans="179:183" x14ac:dyDescent="0.35">
      <c r="FW29179" s="128"/>
      <c r="FX29179" s="128"/>
      <c r="FY29179" s="129"/>
      <c r="GA29179" s="128"/>
    </row>
    <row r="29180" spans="179:183" x14ac:dyDescent="0.35">
      <c r="FW29180" s="128"/>
      <c r="FX29180" s="128"/>
      <c r="FY29180" s="129"/>
      <c r="GA29180" s="128"/>
    </row>
    <row r="29181" spans="179:183" x14ac:dyDescent="0.35">
      <c r="FW29181" s="128"/>
      <c r="FX29181" s="128"/>
      <c r="FY29181" s="129"/>
      <c r="GA29181" s="128"/>
    </row>
    <row r="29182" spans="179:183" x14ac:dyDescent="0.35">
      <c r="FW29182" s="128"/>
      <c r="FX29182" s="128"/>
      <c r="FY29182" s="129"/>
      <c r="GA29182" s="128"/>
    </row>
    <row r="29183" spans="179:183" x14ac:dyDescent="0.35">
      <c r="FW29183" s="128"/>
      <c r="FX29183" s="128"/>
      <c r="FY29183" s="129"/>
      <c r="GA29183" s="128"/>
    </row>
    <row r="29184" spans="179:183" x14ac:dyDescent="0.35">
      <c r="FW29184" s="128"/>
      <c r="FX29184" s="128"/>
      <c r="FY29184" s="129"/>
      <c r="GA29184" s="128"/>
    </row>
    <row r="29185" spans="179:183" x14ac:dyDescent="0.35">
      <c r="FW29185" s="128"/>
      <c r="FX29185" s="128"/>
      <c r="FY29185" s="129"/>
      <c r="GA29185" s="128"/>
    </row>
    <row r="29186" spans="179:183" x14ac:dyDescent="0.35">
      <c r="FW29186" s="128"/>
      <c r="FX29186" s="128"/>
      <c r="FY29186" s="129"/>
      <c r="GA29186" s="128"/>
    </row>
    <row r="29187" spans="179:183" x14ac:dyDescent="0.35">
      <c r="FW29187" s="128"/>
      <c r="FX29187" s="128"/>
      <c r="FY29187" s="129"/>
      <c r="GA29187" s="128"/>
    </row>
    <row r="29188" spans="179:183" x14ac:dyDescent="0.35">
      <c r="FW29188" s="128"/>
      <c r="FX29188" s="128"/>
      <c r="FY29188" s="129"/>
      <c r="GA29188" s="128"/>
    </row>
    <row r="29189" spans="179:183" x14ac:dyDescent="0.35">
      <c r="FW29189" s="128"/>
      <c r="FX29189" s="128"/>
      <c r="FY29189" s="129"/>
      <c r="GA29189" s="128"/>
    </row>
    <row r="29190" spans="179:183" x14ac:dyDescent="0.35">
      <c r="FW29190" s="128"/>
      <c r="FX29190" s="128"/>
      <c r="FY29190" s="129"/>
      <c r="GA29190" s="128"/>
    </row>
    <row r="29191" spans="179:183" x14ac:dyDescent="0.35">
      <c r="FW29191" s="128"/>
      <c r="FX29191" s="128"/>
      <c r="FY29191" s="129"/>
      <c r="GA29191" s="128"/>
    </row>
    <row r="29192" spans="179:183" x14ac:dyDescent="0.35">
      <c r="FW29192" s="128"/>
      <c r="FX29192" s="128"/>
      <c r="FY29192" s="129"/>
      <c r="GA29192" s="128"/>
    </row>
    <row r="29193" spans="179:183" x14ac:dyDescent="0.35">
      <c r="FW29193" s="128"/>
      <c r="FX29193" s="128"/>
      <c r="FY29193" s="129"/>
      <c r="GA29193" s="128"/>
    </row>
    <row r="29194" spans="179:183" x14ac:dyDescent="0.35">
      <c r="FW29194" s="128"/>
      <c r="FX29194" s="128"/>
      <c r="FY29194" s="129"/>
      <c r="GA29194" s="128"/>
    </row>
    <row r="29195" spans="179:183" x14ac:dyDescent="0.35">
      <c r="FW29195" s="128"/>
      <c r="FX29195" s="128"/>
      <c r="FY29195" s="129"/>
      <c r="GA29195" s="128"/>
    </row>
    <row r="29196" spans="179:183" x14ac:dyDescent="0.35">
      <c r="FW29196" s="128"/>
      <c r="FX29196" s="128"/>
      <c r="FY29196" s="129"/>
      <c r="GA29196" s="128"/>
    </row>
    <row r="29197" spans="179:183" x14ac:dyDescent="0.35">
      <c r="FW29197" s="128"/>
      <c r="FX29197" s="128"/>
      <c r="FY29197" s="129"/>
      <c r="GA29197" s="128"/>
    </row>
    <row r="29198" spans="179:183" x14ac:dyDescent="0.35">
      <c r="FW29198" s="128"/>
      <c r="FX29198" s="128"/>
      <c r="FY29198" s="129"/>
      <c r="GA29198" s="128"/>
    </row>
    <row r="29199" spans="179:183" x14ac:dyDescent="0.35">
      <c r="FW29199" s="128"/>
      <c r="FX29199" s="128"/>
      <c r="FY29199" s="129"/>
      <c r="GA29199" s="128"/>
    </row>
    <row r="29200" spans="179:183" x14ac:dyDescent="0.35">
      <c r="FW29200" s="128"/>
      <c r="FX29200" s="128"/>
      <c r="FY29200" s="129"/>
      <c r="GA29200" s="128"/>
    </row>
    <row r="29201" spans="179:183" x14ac:dyDescent="0.35">
      <c r="FW29201" s="128"/>
      <c r="FX29201" s="128"/>
      <c r="FY29201" s="129"/>
      <c r="GA29201" s="128"/>
    </row>
    <row r="29202" spans="179:183" x14ac:dyDescent="0.35">
      <c r="FW29202" s="128"/>
      <c r="FX29202" s="128"/>
      <c r="FY29202" s="129"/>
      <c r="GA29202" s="128"/>
    </row>
    <row r="29203" spans="179:183" x14ac:dyDescent="0.35">
      <c r="FW29203" s="128"/>
      <c r="FX29203" s="128"/>
      <c r="FY29203" s="129"/>
      <c r="GA29203" s="128"/>
    </row>
    <row r="29204" spans="179:183" x14ac:dyDescent="0.35">
      <c r="FW29204" s="128"/>
      <c r="FX29204" s="128"/>
      <c r="FY29204" s="129"/>
      <c r="GA29204" s="128"/>
    </row>
    <row r="29205" spans="179:183" x14ac:dyDescent="0.35">
      <c r="FW29205" s="128"/>
      <c r="FX29205" s="128"/>
      <c r="FY29205" s="129"/>
      <c r="GA29205" s="128"/>
    </row>
    <row r="29206" spans="179:183" x14ac:dyDescent="0.35">
      <c r="FW29206" s="128"/>
      <c r="FX29206" s="128"/>
      <c r="FY29206" s="129"/>
      <c r="GA29206" s="128"/>
    </row>
    <row r="29207" spans="179:183" x14ac:dyDescent="0.35">
      <c r="FW29207" s="128"/>
      <c r="FX29207" s="128"/>
      <c r="FY29207" s="129"/>
      <c r="GA29207" s="128"/>
    </row>
    <row r="29208" spans="179:183" x14ac:dyDescent="0.35">
      <c r="FW29208" s="128"/>
      <c r="FX29208" s="128"/>
      <c r="FY29208" s="129"/>
      <c r="GA29208" s="128"/>
    </row>
    <row r="29209" spans="179:183" x14ac:dyDescent="0.35">
      <c r="FW29209" s="128"/>
      <c r="FX29209" s="128"/>
      <c r="FY29209" s="129"/>
      <c r="GA29209" s="128"/>
    </row>
    <row r="29210" spans="179:183" x14ac:dyDescent="0.35">
      <c r="FW29210" s="128"/>
      <c r="FX29210" s="128"/>
      <c r="FY29210" s="129"/>
      <c r="GA29210" s="128"/>
    </row>
    <row r="29211" spans="179:183" x14ac:dyDescent="0.35">
      <c r="FW29211" s="128"/>
      <c r="FX29211" s="128"/>
      <c r="FY29211" s="129"/>
      <c r="GA29211" s="128"/>
    </row>
    <row r="29212" spans="179:183" x14ac:dyDescent="0.35">
      <c r="FW29212" s="128"/>
      <c r="FX29212" s="128"/>
      <c r="FY29212" s="129"/>
      <c r="GA29212" s="128"/>
    </row>
    <row r="29213" spans="179:183" x14ac:dyDescent="0.35">
      <c r="FW29213" s="128"/>
      <c r="FX29213" s="128"/>
      <c r="FY29213" s="129"/>
      <c r="GA29213" s="128"/>
    </row>
    <row r="29214" spans="179:183" x14ac:dyDescent="0.35">
      <c r="FW29214" s="128"/>
      <c r="FX29214" s="128"/>
      <c r="FY29214" s="129"/>
      <c r="GA29214" s="128"/>
    </row>
    <row r="29215" spans="179:183" x14ac:dyDescent="0.35">
      <c r="FW29215" s="128"/>
      <c r="FX29215" s="128"/>
      <c r="FY29215" s="129"/>
      <c r="GA29215" s="128"/>
    </row>
    <row r="29216" spans="179:183" x14ac:dyDescent="0.35">
      <c r="FW29216" s="128"/>
      <c r="FX29216" s="128"/>
      <c r="FY29216" s="129"/>
      <c r="GA29216" s="128"/>
    </row>
    <row r="29217" spans="179:183" x14ac:dyDescent="0.35">
      <c r="FW29217" s="128"/>
      <c r="FX29217" s="128"/>
      <c r="FY29217" s="129"/>
      <c r="GA29217" s="128"/>
    </row>
    <row r="29218" spans="179:183" x14ac:dyDescent="0.35">
      <c r="FW29218" s="128"/>
      <c r="FX29218" s="128"/>
      <c r="FY29218" s="129"/>
      <c r="GA29218" s="128"/>
    </row>
    <row r="29219" spans="179:183" x14ac:dyDescent="0.35">
      <c r="FW29219" s="128"/>
      <c r="FX29219" s="128"/>
      <c r="FY29219" s="129"/>
      <c r="GA29219" s="128"/>
    </row>
    <row r="29220" spans="179:183" x14ac:dyDescent="0.35">
      <c r="FW29220" s="128"/>
      <c r="FX29220" s="128"/>
      <c r="FY29220" s="129"/>
      <c r="GA29220" s="128"/>
    </row>
    <row r="29221" spans="179:183" x14ac:dyDescent="0.35">
      <c r="FW29221" s="128"/>
      <c r="FX29221" s="128"/>
      <c r="FY29221" s="129"/>
      <c r="GA29221" s="128"/>
    </row>
    <row r="29222" spans="179:183" x14ac:dyDescent="0.35">
      <c r="FW29222" s="128"/>
      <c r="FX29222" s="128"/>
      <c r="FY29222" s="129"/>
      <c r="GA29222" s="128"/>
    </row>
    <row r="29223" spans="179:183" x14ac:dyDescent="0.35">
      <c r="FW29223" s="128"/>
      <c r="FX29223" s="128"/>
      <c r="FY29223" s="129"/>
      <c r="GA29223" s="128"/>
    </row>
    <row r="29224" spans="179:183" x14ac:dyDescent="0.35">
      <c r="FW29224" s="128"/>
      <c r="FX29224" s="128"/>
      <c r="FY29224" s="129"/>
      <c r="GA29224" s="128"/>
    </row>
    <row r="29225" spans="179:183" x14ac:dyDescent="0.35">
      <c r="FW29225" s="128"/>
      <c r="FX29225" s="128"/>
      <c r="FY29225" s="129"/>
      <c r="GA29225" s="128"/>
    </row>
    <row r="29226" spans="179:183" x14ac:dyDescent="0.35">
      <c r="FW29226" s="128"/>
      <c r="FX29226" s="128"/>
      <c r="FY29226" s="129"/>
      <c r="GA29226" s="128"/>
    </row>
    <row r="29227" spans="179:183" x14ac:dyDescent="0.35">
      <c r="FW29227" s="128"/>
      <c r="FX29227" s="128"/>
      <c r="FY29227" s="129"/>
      <c r="GA29227" s="128"/>
    </row>
    <row r="29228" spans="179:183" x14ac:dyDescent="0.35">
      <c r="FW29228" s="128"/>
      <c r="FX29228" s="128"/>
      <c r="FY29228" s="129"/>
      <c r="GA29228" s="128"/>
    </row>
    <row r="29229" spans="179:183" x14ac:dyDescent="0.35">
      <c r="FW29229" s="128"/>
      <c r="FX29229" s="128"/>
      <c r="FY29229" s="129"/>
      <c r="GA29229" s="128"/>
    </row>
    <row r="29230" spans="179:183" x14ac:dyDescent="0.35">
      <c r="FW29230" s="128"/>
      <c r="FX29230" s="128"/>
      <c r="FY29230" s="129"/>
      <c r="GA29230" s="128"/>
    </row>
    <row r="29231" spans="179:183" x14ac:dyDescent="0.35">
      <c r="FW29231" s="128"/>
      <c r="FX29231" s="128"/>
      <c r="FY29231" s="129"/>
      <c r="GA29231" s="128"/>
    </row>
    <row r="29232" spans="179:183" x14ac:dyDescent="0.35">
      <c r="FW29232" s="128"/>
      <c r="FX29232" s="128"/>
      <c r="FY29232" s="129"/>
      <c r="GA29232" s="128"/>
    </row>
    <row r="29233" spans="179:183" x14ac:dyDescent="0.35">
      <c r="FW29233" s="128"/>
      <c r="FX29233" s="128"/>
      <c r="FY29233" s="129"/>
      <c r="GA29233" s="128"/>
    </row>
    <row r="29234" spans="179:183" x14ac:dyDescent="0.35">
      <c r="FW29234" s="128"/>
      <c r="FX29234" s="128"/>
      <c r="FY29234" s="129"/>
      <c r="GA29234" s="128"/>
    </row>
    <row r="29235" spans="179:183" x14ac:dyDescent="0.35">
      <c r="FW29235" s="128"/>
      <c r="FX29235" s="128"/>
      <c r="FY29235" s="129"/>
      <c r="GA29235" s="128"/>
    </row>
    <row r="29236" spans="179:183" x14ac:dyDescent="0.35">
      <c r="FW29236" s="128"/>
      <c r="FX29236" s="128"/>
      <c r="FY29236" s="129"/>
      <c r="GA29236" s="128"/>
    </row>
    <row r="29237" spans="179:183" x14ac:dyDescent="0.35">
      <c r="FW29237" s="128"/>
      <c r="FX29237" s="128"/>
      <c r="FY29237" s="129"/>
      <c r="GA29237" s="128"/>
    </row>
    <row r="29238" spans="179:183" x14ac:dyDescent="0.35">
      <c r="FW29238" s="128"/>
      <c r="FX29238" s="128"/>
      <c r="FY29238" s="129"/>
      <c r="GA29238" s="128"/>
    </row>
    <row r="29239" spans="179:183" x14ac:dyDescent="0.35">
      <c r="FW29239" s="128"/>
      <c r="FX29239" s="128"/>
      <c r="FY29239" s="129"/>
      <c r="GA29239" s="128"/>
    </row>
    <row r="29240" spans="179:183" x14ac:dyDescent="0.35">
      <c r="FW29240" s="128"/>
      <c r="FX29240" s="128"/>
      <c r="FY29240" s="129"/>
      <c r="GA29240" s="128"/>
    </row>
    <row r="29241" spans="179:183" x14ac:dyDescent="0.35">
      <c r="FW29241" s="128"/>
      <c r="FX29241" s="128"/>
      <c r="FY29241" s="129"/>
      <c r="GA29241" s="128"/>
    </row>
    <row r="29242" spans="179:183" x14ac:dyDescent="0.35">
      <c r="FW29242" s="128"/>
      <c r="FX29242" s="128"/>
      <c r="FY29242" s="129"/>
      <c r="GA29242" s="128"/>
    </row>
    <row r="29243" spans="179:183" x14ac:dyDescent="0.35">
      <c r="FW29243" s="128"/>
      <c r="FX29243" s="128"/>
      <c r="FY29243" s="129"/>
      <c r="GA29243" s="128"/>
    </row>
    <row r="29244" spans="179:183" x14ac:dyDescent="0.35">
      <c r="FW29244" s="128"/>
      <c r="FX29244" s="128"/>
      <c r="FY29244" s="129"/>
      <c r="GA29244" s="128"/>
    </row>
    <row r="29245" spans="179:183" x14ac:dyDescent="0.35">
      <c r="FW29245" s="128"/>
      <c r="FX29245" s="128"/>
      <c r="FY29245" s="129"/>
      <c r="GA29245" s="128"/>
    </row>
    <row r="29246" spans="179:183" x14ac:dyDescent="0.35">
      <c r="FW29246" s="128"/>
      <c r="FX29246" s="128"/>
      <c r="FY29246" s="129"/>
      <c r="GA29246" s="128"/>
    </row>
    <row r="29247" spans="179:183" x14ac:dyDescent="0.35">
      <c r="FW29247" s="128"/>
      <c r="FX29247" s="128"/>
      <c r="FY29247" s="129"/>
      <c r="GA29247" s="128"/>
    </row>
    <row r="29248" spans="179:183" x14ac:dyDescent="0.35">
      <c r="FW29248" s="128"/>
      <c r="FX29248" s="128"/>
      <c r="FY29248" s="129"/>
      <c r="GA29248" s="128"/>
    </row>
    <row r="29249" spans="179:183" x14ac:dyDescent="0.35">
      <c r="FW29249" s="128"/>
      <c r="FX29249" s="128"/>
      <c r="FY29249" s="129"/>
      <c r="GA29249" s="128"/>
    </row>
    <row r="29250" spans="179:183" x14ac:dyDescent="0.35">
      <c r="FW29250" s="128"/>
      <c r="FX29250" s="128"/>
      <c r="FY29250" s="129"/>
      <c r="GA29250" s="128"/>
    </row>
    <row r="29251" spans="179:183" x14ac:dyDescent="0.35">
      <c r="FW29251" s="128"/>
      <c r="FX29251" s="128"/>
      <c r="FY29251" s="129"/>
      <c r="GA29251" s="128"/>
    </row>
    <row r="29252" spans="179:183" x14ac:dyDescent="0.35">
      <c r="FW29252" s="128"/>
      <c r="FX29252" s="128"/>
      <c r="FY29252" s="129"/>
      <c r="GA29252" s="128"/>
    </row>
    <row r="29253" spans="179:183" x14ac:dyDescent="0.35">
      <c r="FW29253" s="128"/>
      <c r="FX29253" s="128"/>
      <c r="FY29253" s="129"/>
      <c r="GA29253" s="128"/>
    </row>
    <row r="29254" spans="179:183" x14ac:dyDescent="0.35">
      <c r="FW29254" s="128"/>
      <c r="FX29254" s="128"/>
      <c r="FY29254" s="129"/>
      <c r="GA29254" s="128"/>
    </row>
    <row r="29255" spans="179:183" x14ac:dyDescent="0.35">
      <c r="FW29255" s="128"/>
      <c r="FX29255" s="128"/>
      <c r="FY29255" s="129"/>
      <c r="GA29255" s="128"/>
    </row>
    <row r="29256" spans="179:183" x14ac:dyDescent="0.35">
      <c r="FW29256" s="128"/>
      <c r="FX29256" s="128"/>
      <c r="FY29256" s="129"/>
      <c r="GA29256" s="128"/>
    </row>
    <row r="29257" spans="179:183" x14ac:dyDescent="0.35">
      <c r="FW29257" s="128"/>
      <c r="FX29257" s="128"/>
      <c r="FY29257" s="129"/>
      <c r="GA29257" s="128"/>
    </row>
    <row r="29258" spans="179:183" x14ac:dyDescent="0.35">
      <c r="FW29258" s="128"/>
      <c r="FX29258" s="128"/>
      <c r="FY29258" s="129"/>
      <c r="GA29258" s="128"/>
    </row>
    <row r="29259" spans="179:183" x14ac:dyDescent="0.35">
      <c r="FW29259" s="128"/>
      <c r="FX29259" s="128"/>
      <c r="FY29259" s="129"/>
      <c r="GA29259" s="128"/>
    </row>
    <row r="29260" spans="179:183" x14ac:dyDescent="0.35">
      <c r="FW29260" s="128"/>
      <c r="FX29260" s="128"/>
      <c r="FY29260" s="129"/>
      <c r="GA29260" s="128"/>
    </row>
    <row r="29261" spans="179:183" x14ac:dyDescent="0.35">
      <c r="FW29261" s="128"/>
      <c r="FX29261" s="128"/>
      <c r="FY29261" s="129"/>
      <c r="GA29261" s="128"/>
    </row>
    <row r="29262" spans="179:183" x14ac:dyDescent="0.35">
      <c r="FW29262" s="128"/>
      <c r="FX29262" s="128"/>
      <c r="FY29262" s="129"/>
      <c r="GA29262" s="128"/>
    </row>
    <row r="29263" spans="179:183" x14ac:dyDescent="0.35">
      <c r="FW29263" s="128"/>
      <c r="FX29263" s="128"/>
      <c r="FY29263" s="129"/>
      <c r="GA29263" s="128"/>
    </row>
    <row r="29264" spans="179:183" x14ac:dyDescent="0.35">
      <c r="FW29264" s="128"/>
      <c r="FX29264" s="128"/>
      <c r="FY29264" s="129"/>
      <c r="GA29264" s="128"/>
    </row>
    <row r="29265" spans="179:183" x14ac:dyDescent="0.35">
      <c r="FW29265" s="128"/>
      <c r="FX29265" s="128"/>
      <c r="FY29265" s="129"/>
      <c r="GA29265" s="128"/>
    </row>
    <row r="29266" spans="179:183" x14ac:dyDescent="0.35">
      <c r="FW29266" s="128"/>
      <c r="FX29266" s="128"/>
      <c r="FY29266" s="129"/>
      <c r="GA29266" s="128"/>
    </row>
    <row r="29267" spans="179:183" x14ac:dyDescent="0.35">
      <c r="FW29267" s="128"/>
      <c r="FX29267" s="128"/>
      <c r="FY29267" s="129"/>
      <c r="GA29267" s="128"/>
    </row>
    <row r="29268" spans="179:183" x14ac:dyDescent="0.35">
      <c r="FW29268" s="128"/>
      <c r="FX29268" s="128"/>
      <c r="FY29268" s="129"/>
      <c r="GA29268" s="128"/>
    </row>
    <row r="29269" spans="179:183" x14ac:dyDescent="0.35">
      <c r="FW29269" s="128"/>
      <c r="FX29269" s="128"/>
      <c r="FY29269" s="129"/>
      <c r="GA29269" s="128"/>
    </row>
    <row r="29270" spans="179:183" x14ac:dyDescent="0.35">
      <c r="FW29270" s="128"/>
      <c r="FX29270" s="128"/>
      <c r="FY29270" s="129"/>
      <c r="GA29270" s="128"/>
    </row>
    <row r="29271" spans="179:183" x14ac:dyDescent="0.35">
      <c r="FW29271" s="128"/>
      <c r="FX29271" s="128"/>
      <c r="FY29271" s="129"/>
      <c r="GA29271" s="128"/>
    </row>
    <row r="29272" spans="179:183" x14ac:dyDescent="0.35">
      <c r="FW29272" s="128"/>
      <c r="FX29272" s="128"/>
      <c r="FY29272" s="129"/>
      <c r="GA29272" s="128"/>
    </row>
    <row r="29273" spans="179:183" x14ac:dyDescent="0.35">
      <c r="FW29273" s="128"/>
      <c r="FX29273" s="128"/>
      <c r="FY29273" s="129"/>
      <c r="GA29273" s="128"/>
    </row>
    <row r="29274" spans="179:183" x14ac:dyDescent="0.35">
      <c r="FW29274" s="128"/>
      <c r="FX29274" s="128"/>
      <c r="FY29274" s="129"/>
      <c r="GA29274" s="128"/>
    </row>
    <row r="29275" spans="179:183" x14ac:dyDescent="0.35">
      <c r="FW29275" s="128"/>
      <c r="FX29275" s="128"/>
      <c r="FY29275" s="129"/>
      <c r="GA29275" s="128"/>
    </row>
    <row r="29276" spans="179:183" x14ac:dyDescent="0.35">
      <c r="FW29276" s="128"/>
      <c r="FX29276" s="128"/>
      <c r="FY29276" s="129"/>
      <c r="GA29276" s="128"/>
    </row>
    <row r="29277" spans="179:183" x14ac:dyDescent="0.35">
      <c r="FW29277" s="128"/>
      <c r="FX29277" s="128"/>
      <c r="FY29277" s="129"/>
      <c r="GA29277" s="128"/>
    </row>
    <row r="29278" spans="179:183" x14ac:dyDescent="0.35">
      <c r="FW29278" s="128"/>
      <c r="FX29278" s="128"/>
      <c r="FY29278" s="129"/>
      <c r="GA29278" s="128"/>
    </row>
    <row r="29279" spans="179:183" x14ac:dyDescent="0.35">
      <c r="FW29279" s="128"/>
      <c r="FX29279" s="128"/>
      <c r="FY29279" s="129"/>
      <c r="GA29279" s="128"/>
    </row>
    <row r="29280" spans="179:183" x14ac:dyDescent="0.35">
      <c r="FW29280" s="128"/>
      <c r="FX29280" s="128"/>
      <c r="FY29280" s="129"/>
      <c r="GA29280" s="128"/>
    </row>
    <row r="29281" spans="179:183" x14ac:dyDescent="0.35">
      <c r="FW29281" s="128"/>
      <c r="FX29281" s="128"/>
      <c r="FY29281" s="129"/>
      <c r="GA29281" s="128"/>
    </row>
    <row r="29282" spans="179:183" x14ac:dyDescent="0.35">
      <c r="FW29282" s="128"/>
      <c r="FX29282" s="128"/>
      <c r="FY29282" s="129"/>
      <c r="GA29282" s="128"/>
    </row>
    <row r="29283" spans="179:183" x14ac:dyDescent="0.35">
      <c r="FW29283" s="128"/>
      <c r="FX29283" s="128"/>
      <c r="FY29283" s="129"/>
      <c r="GA29283" s="128"/>
    </row>
    <row r="29284" spans="179:183" x14ac:dyDescent="0.35">
      <c r="FW29284" s="128"/>
      <c r="FX29284" s="128"/>
      <c r="FY29284" s="129"/>
      <c r="GA29284" s="128"/>
    </row>
    <row r="29285" spans="179:183" x14ac:dyDescent="0.35">
      <c r="FW29285" s="128"/>
      <c r="FX29285" s="128"/>
      <c r="FY29285" s="129"/>
      <c r="GA29285" s="128"/>
    </row>
    <row r="29286" spans="179:183" x14ac:dyDescent="0.35">
      <c r="FW29286" s="128"/>
      <c r="FX29286" s="128"/>
      <c r="FY29286" s="129"/>
      <c r="GA29286" s="128"/>
    </row>
    <row r="29287" spans="179:183" x14ac:dyDescent="0.35">
      <c r="FW29287" s="128"/>
      <c r="FX29287" s="128"/>
      <c r="FY29287" s="129"/>
      <c r="GA29287" s="128"/>
    </row>
    <row r="29288" spans="179:183" x14ac:dyDescent="0.35">
      <c r="FW29288" s="128"/>
      <c r="FX29288" s="128"/>
      <c r="FY29288" s="129"/>
      <c r="GA29288" s="128"/>
    </row>
    <row r="29289" spans="179:183" x14ac:dyDescent="0.35">
      <c r="FW29289" s="128"/>
      <c r="FX29289" s="128"/>
      <c r="FY29289" s="129"/>
      <c r="GA29289" s="128"/>
    </row>
    <row r="29290" spans="179:183" x14ac:dyDescent="0.35">
      <c r="FW29290" s="128"/>
      <c r="FX29290" s="128"/>
      <c r="FY29290" s="129"/>
      <c r="GA29290" s="128"/>
    </row>
    <row r="29291" spans="179:183" x14ac:dyDescent="0.35">
      <c r="FW29291" s="128"/>
      <c r="FX29291" s="128"/>
      <c r="FY29291" s="129"/>
      <c r="GA29291" s="128"/>
    </row>
    <row r="29292" spans="179:183" x14ac:dyDescent="0.35">
      <c r="FW29292" s="128"/>
      <c r="FX29292" s="128"/>
      <c r="FY29292" s="129"/>
      <c r="GA29292" s="128"/>
    </row>
    <row r="29293" spans="179:183" x14ac:dyDescent="0.35">
      <c r="FW29293" s="128"/>
      <c r="FX29293" s="128"/>
      <c r="FY29293" s="129"/>
      <c r="GA29293" s="128"/>
    </row>
    <row r="29294" spans="179:183" x14ac:dyDescent="0.35">
      <c r="FW29294" s="128"/>
      <c r="FX29294" s="128"/>
      <c r="FY29294" s="129"/>
      <c r="GA29294" s="128"/>
    </row>
    <row r="29295" spans="179:183" x14ac:dyDescent="0.35">
      <c r="FW29295" s="128"/>
      <c r="FX29295" s="128"/>
      <c r="FY29295" s="129"/>
      <c r="GA29295" s="128"/>
    </row>
    <row r="29296" spans="179:183" x14ac:dyDescent="0.35">
      <c r="FW29296" s="128"/>
      <c r="FX29296" s="128"/>
      <c r="FY29296" s="129"/>
      <c r="GA29296" s="128"/>
    </row>
    <row r="29297" spans="179:183" x14ac:dyDescent="0.35">
      <c r="FW29297" s="128"/>
      <c r="FX29297" s="128"/>
      <c r="FY29297" s="129"/>
      <c r="GA29297" s="128"/>
    </row>
    <row r="29298" spans="179:183" x14ac:dyDescent="0.35">
      <c r="FW29298" s="128"/>
      <c r="FX29298" s="128"/>
      <c r="FY29298" s="129"/>
      <c r="GA29298" s="128"/>
    </row>
    <row r="29299" spans="179:183" x14ac:dyDescent="0.35">
      <c r="FW29299" s="128"/>
      <c r="FX29299" s="128"/>
      <c r="FY29299" s="129"/>
      <c r="GA29299" s="128"/>
    </row>
    <row r="29300" spans="179:183" x14ac:dyDescent="0.35">
      <c r="FW29300" s="128"/>
      <c r="FX29300" s="128"/>
      <c r="FY29300" s="129"/>
      <c r="GA29300" s="128"/>
    </row>
    <row r="29301" spans="179:183" x14ac:dyDescent="0.35">
      <c r="FW29301" s="128"/>
      <c r="FX29301" s="128"/>
      <c r="FY29301" s="129"/>
      <c r="GA29301" s="128"/>
    </row>
    <row r="29302" spans="179:183" x14ac:dyDescent="0.35">
      <c r="FW29302" s="128"/>
      <c r="FX29302" s="128"/>
      <c r="FY29302" s="129"/>
      <c r="GA29302" s="128"/>
    </row>
    <row r="29303" spans="179:183" x14ac:dyDescent="0.35">
      <c r="FW29303" s="128"/>
      <c r="FX29303" s="128"/>
      <c r="FY29303" s="129"/>
      <c r="GA29303" s="128"/>
    </row>
    <row r="29304" spans="179:183" x14ac:dyDescent="0.35">
      <c r="FW29304" s="128"/>
      <c r="FX29304" s="128"/>
      <c r="FY29304" s="129"/>
      <c r="GA29304" s="128"/>
    </row>
    <row r="29305" spans="179:183" x14ac:dyDescent="0.35">
      <c r="FW29305" s="128"/>
      <c r="FX29305" s="128"/>
      <c r="FY29305" s="129"/>
      <c r="GA29305" s="128"/>
    </row>
    <row r="29306" spans="179:183" x14ac:dyDescent="0.35">
      <c r="FW29306" s="128"/>
      <c r="FX29306" s="128"/>
      <c r="FY29306" s="129"/>
      <c r="GA29306" s="128"/>
    </row>
    <row r="29307" spans="179:183" x14ac:dyDescent="0.35">
      <c r="FW29307" s="128"/>
      <c r="FX29307" s="128"/>
      <c r="FY29307" s="129"/>
      <c r="GA29307" s="128"/>
    </row>
    <row r="29308" spans="179:183" x14ac:dyDescent="0.35">
      <c r="FW29308" s="128"/>
      <c r="FX29308" s="128"/>
      <c r="FY29308" s="129"/>
      <c r="GA29308" s="128"/>
    </row>
    <row r="29309" spans="179:183" x14ac:dyDescent="0.35">
      <c r="FW29309" s="128"/>
      <c r="FX29309" s="128"/>
      <c r="FY29309" s="129"/>
      <c r="GA29309" s="128"/>
    </row>
    <row r="29310" spans="179:183" x14ac:dyDescent="0.35">
      <c r="FW29310" s="128"/>
      <c r="FX29310" s="128"/>
      <c r="FY29310" s="129"/>
      <c r="GA29310" s="128"/>
    </row>
    <row r="29311" spans="179:183" x14ac:dyDescent="0.35">
      <c r="FW29311" s="128"/>
      <c r="FX29311" s="128"/>
      <c r="FY29311" s="129"/>
      <c r="GA29311" s="128"/>
    </row>
    <row r="29312" spans="179:183" x14ac:dyDescent="0.35">
      <c r="FW29312" s="128"/>
      <c r="FX29312" s="128"/>
      <c r="FY29312" s="129"/>
      <c r="GA29312" s="128"/>
    </row>
    <row r="29313" spans="179:183" x14ac:dyDescent="0.35">
      <c r="FW29313" s="128"/>
      <c r="FX29313" s="128"/>
      <c r="FY29313" s="129"/>
      <c r="GA29313" s="128"/>
    </row>
    <row r="29314" spans="179:183" x14ac:dyDescent="0.35">
      <c r="FW29314" s="128"/>
      <c r="FX29314" s="128"/>
      <c r="FY29314" s="129"/>
      <c r="GA29314" s="128"/>
    </row>
    <row r="29315" spans="179:183" x14ac:dyDescent="0.35">
      <c r="FW29315" s="128"/>
      <c r="FX29315" s="128"/>
      <c r="FY29315" s="129"/>
      <c r="GA29315" s="128"/>
    </row>
    <row r="29316" spans="179:183" x14ac:dyDescent="0.35">
      <c r="FW29316" s="128"/>
      <c r="FX29316" s="128"/>
      <c r="FY29316" s="129"/>
      <c r="GA29316" s="128"/>
    </row>
    <row r="29317" spans="179:183" x14ac:dyDescent="0.35">
      <c r="FW29317" s="128"/>
      <c r="FX29317" s="128"/>
      <c r="FY29317" s="129"/>
      <c r="GA29317" s="128"/>
    </row>
    <row r="29318" spans="179:183" x14ac:dyDescent="0.35">
      <c r="FW29318" s="128"/>
      <c r="FX29318" s="128"/>
      <c r="FY29318" s="129"/>
      <c r="GA29318" s="128"/>
    </row>
    <row r="29319" spans="179:183" x14ac:dyDescent="0.35">
      <c r="FW29319" s="128"/>
      <c r="FX29319" s="128"/>
      <c r="FY29319" s="129"/>
      <c r="GA29319" s="128"/>
    </row>
    <row r="29320" spans="179:183" x14ac:dyDescent="0.35">
      <c r="FW29320" s="128"/>
      <c r="FX29320" s="128"/>
      <c r="FY29320" s="129"/>
      <c r="GA29320" s="128"/>
    </row>
    <row r="29321" spans="179:183" x14ac:dyDescent="0.35">
      <c r="FW29321" s="128"/>
      <c r="FX29321" s="128"/>
      <c r="FY29321" s="129"/>
      <c r="GA29321" s="128"/>
    </row>
    <row r="29322" spans="179:183" x14ac:dyDescent="0.35">
      <c r="FW29322" s="128"/>
      <c r="FX29322" s="128"/>
      <c r="FY29322" s="129"/>
      <c r="GA29322" s="128"/>
    </row>
    <row r="29323" spans="179:183" x14ac:dyDescent="0.35">
      <c r="FW29323" s="128"/>
      <c r="FX29323" s="128"/>
      <c r="FY29323" s="129"/>
      <c r="GA29323" s="128"/>
    </row>
    <row r="29324" spans="179:183" x14ac:dyDescent="0.35">
      <c r="FW29324" s="128"/>
      <c r="FX29324" s="128"/>
      <c r="FY29324" s="129"/>
      <c r="GA29324" s="128"/>
    </row>
    <row r="29325" spans="179:183" x14ac:dyDescent="0.35">
      <c r="FW29325" s="128"/>
      <c r="FX29325" s="128"/>
      <c r="FY29325" s="129"/>
      <c r="GA29325" s="128"/>
    </row>
    <row r="29326" spans="179:183" x14ac:dyDescent="0.35">
      <c r="FW29326" s="128"/>
      <c r="FX29326" s="128"/>
      <c r="FY29326" s="129"/>
      <c r="GA29326" s="128"/>
    </row>
    <row r="29327" spans="179:183" x14ac:dyDescent="0.35">
      <c r="FW29327" s="128"/>
      <c r="FX29327" s="128"/>
      <c r="FY29327" s="129"/>
      <c r="GA29327" s="128"/>
    </row>
    <row r="29328" spans="179:183" x14ac:dyDescent="0.35">
      <c r="FW29328" s="128"/>
      <c r="FX29328" s="128"/>
      <c r="FY29328" s="129"/>
      <c r="GA29328" s="128"/>
    </row>
    <row r="29329" spans="179:183" x14ac:dyDescent="0.35">
      <c r="FW29329" s="128"/>
      <c r="FX29329" s="128"/>
      <c r="FY29329" s="129"/>
      <c r="GA29329" s="128"/>
    </row>
    <row r="29330" spans="179:183" x14ac:dyDescent="0.35">
      <c r="FW29330" s="128"/>
      <c r="FX29330" s="128"/>
      <c r="FY29330" s="129"/>
      <c r="GA29330" s="128"/>
    </row>
    <row r="29331" spans="179:183" x14ac:dyDescent="0.35">
      <c r="FW29331" s="128"/>
      <c r="FX29331" s="128"/>
      <c r="FY29331" s="129"/>
      <c r="GA29331" s="128"/>
    </row>
    <row r="29332" spans="179:183" x14ac:dyDescent="0.35">
      <c r="FW29332" s="128"/>
      <c r="FX29332" s="128"/>
      <c r="FY29332" s="129"/>
      <c r="GA29332" s="128"/>
    </row>
    <row r="29333" spans="179:183" x14ac:dyDescent="0.35">
      <c r="FW29333" s="128"/>
      <c r="FX29333" s="128"/>
      <c r="FY29333" s="129"/>
      <c r="GA29333" s="128"/>
    </row>
    <row r="29334" spans="179:183" x14ac:dyDescent="0.35">
      <c r="FW29334" s="128"/>
      <c r="FX29334" s="128"/>
      <c r="FY29334" s="129"/>
      <c r="GA29334" s="128"/>
    </row>
    <row r="29335" spans="179:183" x14ac:dyDescent="0.35">
      <c r="FW29335" s="128"/>
      <c r="FX29335" s="128"/>
      <c r="FY29335" s="129"/>
      <c r="GA29335" s="128"/>
    </row>
    <row r="29336" spans="179:183" x14ac:dyDescent="0.35">
      <c r="FW29336" s="128"/>
      <c r="FX29336" s="128"/>
      <c r="FY29336" s="129"/>
      <c r="GA29336" s="128"/>
    </row>
    <row r="29337" spans="179:183" x14ac:dyDescent="0.35">
      <c r="FW29337" s="128"/>
      <c r="FX29337" s="128"/>
      <c r="FY29337" s="129"/>
      <c r="GA29337" s="128"/>
    </row>
    <row r="29338" spans="179:183" x14ac:dyDescent="0.35">
      <c r="FW29338" s="128"/>
      <c r="FX29338" s="128"/>
      <c r="FY29338" s="129"/>
      <c r="GA29338" s="128"/>
    </row>
    <row r="29339" spans="179:183" x14ac:dyDescent="0.35">
      <c r="FW29339" s="128"/>
      <c r="FX29339" s="128"/>
      <c r="FY29339" s="129"/>
      <c r="GA29339" s="128"/>
    </row>
    <row r="29340" spans="179:183" x14ac:dyDescent="0.35">
      <c r="FW29340" s="128"/>
      <c r="FX29340" s="128"/>
      <c r="FY29340" s="129"/>
      <c r="GA29340" s="128"/>
    </row>
    <row r="29341" spans="179:183" x14ac:dyDescent="0.35">
      <c r="FW29341" s="128"/>
      <c r="FX29341" s="128"/>
      <c r="FY29341" s="129"/>
      <c r="GA29341" s="128"/>
    </row>
    <row r="29342" spans="179:183" x14ac:dyDescent="0.35">
      <c r="FW29342" s="128"/>
      <c r="FX29342" s="128"/>
      <c r="FY29342" s="129"/>
      <c r="GA29342" s="128"/>
    </row>
    <row r="29343" spans="179:183" x14ac:dyDescent="0.35">
      <c r="FW29343" s="128"/>
      <c r="FX29343" s="128"/>
      <c r="FY29343" s="129"/>
      <c r="GA29343" s="128"/>
    </row>
    <row r="29344" spans="179:183" x14ac:dyDescent="0.35">
      <c r="FW29344" s="128"/>
      <c r="FX29344" s="128"/>
      <c r="FY29344" s="129"/>
      <c r="GA29344" s="128"/>
    </row>
    <row r="29345" spans="179:183" x14ac:dyDescent="0.35">
      <c r="FW29345" s="128"/>
      <c r="FX29345" s="128"/>
      <c r="FY29345" s="129"/>
      <c r="GA29345" s="128"/>
    </row>
    <row r="29346" spans="179:183" x14ac:dyDescent="0.35">
      <c r="FW29346" s="128"/>
      <c r="FX29346" s="128"/>
      <c r="FY29346" s="129"/>
      <c r="GA29346" s="128"/>
    </row>
    <row r="29347" spans="179:183" x14ac:dyDescent="0.35">
      <c r="FW29347" s="128"/>
      <c r="FX29347" s="128"/>
      <c r="FY29347" s="129"/>
      <c r="GA29347" s="128"/>
    </row>
    <row r="29348" spans="179:183" x14ac:dyDescent="0.35">
      <c r="FW29348" s="128"/>
      <c r="FX29348" s="128"/>
      <c r="FY29348" s="129"/>
      <c r="GA29348" s="128"/>
    </row>
    <row r="29349" spans="179:183" x14ac:dyDescent="0.35">
      <c r="FW29349" s="128"/>
      <c r="FX29349" s="128"/>
      <c r="FY29349" s="129"/>
      <c r="GA29349" s="128"/>
    </row>
    <row r="29350" spans="179:183" x14ac:dyDescent="0.35">
      <c r="FW29350" s="128"/>
      <c r="FX29350" s="128"/>
      <c r="FY29350" s="129"/>
      <c r="GA29350" s="128"/>
    </row>
    <row r="29351" spans="179:183" x14ac:dyDescent="0.35">
      <c r="FW29351" s="128"/>
      <c r="FX29351" s="128"/>
      <c r="FY29351" s="129"/>
      <c r="GA29351" s="128"/>
    </row>
    <row r="29352" spans="179:183" x14ac:dyDescent="0.35">
      <c r="FW29352" s="128"/>
      <c r="FX29352" s="128"/>
      <c r="FY29352" s="129"/>
      <c r="GA29352" s="128"/>
    </row>
    <row r="29353" spans="179:183" x14ac:dyDescent="0.35">
      <c r="FW29353" s="128"/>
      <c r="FX29353" s="128"/>
      <c r="FY29353" s="129"/>
      <c r="GA29353" s="128"/>
    </row>
    <row r="29354" spans="179:183" x14ac:dyDescent="0.35">
      <c r="FW29354" s="128"/>
      <c r="FX29354" s="128"/>
      <c r="FY29354" s="129"/>
      <c r="GA29354" s="128"/>
    </row>
    <row r="29355" spans="179:183" x14ac:dyDescent="0.35">
      <c r="FW29355" s="128"/>
      <c r="FX29355" s="128"/>
      <c r="FY29355" s="129"/>
      <c r="GA29355" s="128"/>
    </row>
    <row r="29356" spans="179:183" x14ac:dyDescent="0.35">
      <c r="FW29356" s="128"/>
      <c r="FX29356" s="128"/>
      <c r="FY29356" s="129"/>
      <c r="GA29356" s="128"/>
    </row>
    <row r="29357" spans="179:183" x14ac:dyDescent="0.35">
      <c r="FW29357" s="128"/>
      <c r="FX29357" s="128"/>
      <c r="FY29357" s="129"/>
      <c r="GA29357" s="128"/>
    </row>
    <row r="29358" spans="179:183" x14ac:dyDescent="0.35">
      <c r="FW29358" s="128"/>
      <c r="FX29358" s="128"/>
      <c r="FY29358" s="129"/>
      <c r="GA29358" s="128"/>
    </row>
    <row r="29359" spans="179:183" x14ac:dyDescent="0.35">
      <c r="FW29359" s="128"/>
      <c r="FX29359" s="128"/>
      <c r="FY29359" s="129"/>
      <c r="GA29359" s="128"/>
    </row>
    <row r="29360" spans="179:183" x14ac:dyDescent="0.35">
      <c r="FW29360" s="128"/>
      <c r="FX29360" s="128"/>
      <c r="FY29360" s="129"/>
      <c r="GA29360" s="128"/>
    </row>
    <row r="29361" spans="179:183" x14ac:dyDescent="0.35">
      <c r="FW29361" s="128"/>
      <c r="FX29361" s="128"/>
      <c r="FY29361" s="129"/>
      <c r="GA29361" s="128"/>
    </row>
    <row r="29362" spans="179:183" x14ac:dyDescent="0.35">
      <c r="FW29362" s="128"/>
      <c r="FX29362" s="128"/>
      <c r="FY29362" s="129"/>
      <c r="GA29362" s="128"/>
    </row>
    <row r="29363" spans="179:183" x14ac:dyDescent="0.35">
      <c r="FW29363" s="128"/>
      <c r="FX29363" s="128"/>
      <c r="FY29363" s="129"/>
      <c r="GA29363" s="128"/>
    </row>
    <row r="29364" spans="179:183" x14ac:dyDescent="0.35">
      <c r="FW29364" s="128"/>
      <c r="FX29364" s="128"/>
      <c r="FY29364" s="129"/>
      <c r="GA29364" s="128"/>
    </row>
    <row r="29365" spans="179:183" x14ac:dyDescent="0.35">
      <c r="FW29365" s="128"/>
      <c r="FX29365" s="128"/>
      <c r="FY29365" s="129"/>
      <c r="GA29365" s="128"/>
    </row>
    <row r="29366" spans="179:183" x14ac:dyDescent="0.35">
      <c r="FW29366" s="128"/>
      <c r="FX29366" s="128"/>
      <c r="FY29366" s="129"/>
      <c r="GA29366" s="128"/>
    </row>
    <row r="29367" spans="179:183" x14ac:dyDescent="0.35">
      <c r="FW29367" s="128"/>
      <c r="FX29367" s="128"/>
      <c r="FY29367" s="129"/>
      <c r="GA29367" s="128"/>
    </row>
    <row r="29368" spans="179:183" x14ac:dyDescent="0.35">
      <c r="FW29368" s="128"/>
      <c r="FX29368" s="128"/>
      <c r="FY29368" s="129"/>
      <c r="GA29368" s="128"/>
    </row>
    <row r="29369" spans="179:183" x14ac:dyDescent="0.35">
      <c r="FW29369" s="128"/>
      <c r="FX29369" s="128"/>
      <c r="FY29369" s="129"/>
      <c r="GA29369" s="128"/>
    </row>
    <row r="29370" spans="179:183" x14ac:dyDescent="0.35">
      <c r="FW29370" s="128"/>
      <c r="FX29370" s="128"/>
      <c r="FY29370" s="129"/>
      <c r="GA29370" s="128"/>
    </row>
    <row r="29371" spans="179:183" x14ac:dyDescent="0.35">
      <c r="FW29371" s="128"/>
      <c r="FX29371" s="128"/>
      <c r="FY29371" s="129"/>
      <c r="GA29371" s="128"/>
    </row>
    <row r="29372" spans="179:183" x14ac:dyDescent="0.35">
      <c r="FW29372" s="128"/>
      <c r="FX29372" s="128"/>
      <c r="FY29372" s="129"/>
      <c r="GA29372" s="128"/>
    </row>
    <row r="29373" spans="179:183" x14ac:dyDescent="0.35">
      <c r="FW29373" s="128"/>
      <c r="FX29373" s="128"/>
      <c r="FY29373" s="129"/>
      <c r="GA29373" s="128"/>
    </row>
    <row r="29374" spans="179:183" x14ac:dyDescent="0.35">
      <c r="FW29374" s="128"/>
      <c r="FX29374" s="128"/>
      <c r="FY29374" s="129"/>
      <c r="GA29374" s="128"/>
    </row>
    <row r="29375" spans="179:183" x14ac:dyDescent="0.35">
      <c r="FW29375" s="128"/>
      <c r="FX29375" s="128"/>
      <c r="FY29375" s="129"/>
      <c r="GA29375" s="128"/>
    </row>
    <row r="29376" spans="179:183" x14ac:dyDescent="0.35">
      <c r="FW29376" s="128"/>
      <c r="FX29376" s="128"/>
      <c r="FY29376" s="129"/>
      <c r="GA29376" s="128"/>
    </row>
    <row r="29377" spans="179:183" x14ac:dyDescent="0.35">
      <c r="FW29377" s="128"/>
      <c r="FX29377" s="128"/>
      <c r="FY29377" s="129"/>
      <c r="GA29377" s="128"/>
    </row>
    <row r="29378" spans="179:183" x14ac:dyDescent="0.35">
      <c r="FW29378" s="128"/>
      <c r="FX29378" s="128"/>
      <c r="FY29378" s="129"/>
      <c r="GA29378" s="128"/>
    </row>
    <row r="29379" spans="179:183" x14ac:dyDescent="0.35">
      <c r="FW29379" s="128"/>
      <c r="FX29379" s="128"/>
      <c r="FY29379" s="129"/>
      <c r="GA29379" s="128"/>
    </row>
    <row r="29380" spans="179:183" x14ac:dyDescent="0.35">
      <c r="FW29380" s="128"/>
      <c r="FX29380" s="128"/>
      <c r="FY29380" s="129"/>
      <c r="GA29380" s="128"/>
    </row>
    <row r="29381" spans="179:183" x14ac:dyDescent="0.35">
      <c r="FW29381" s="128"/>
      <c r="FX29381" s="128"/>
      <c r="FY29381" s="129"/>
      <c r="GA29381" s="128"/>
    </row>
    <row r="29382" spans="179:183" x14ac:dyDescent="0.35">
      <c r="FW29382" s="128"/>
      <c r="FX29382" s="128"/>
      <c r="FY29382" s="129"/>
      <c r="GA29382" s="128"/>
    </row>
    <row r="29383" spans="179:183" x14ac:dyDescent="0.35">
      <c r="FW29383" s="128"/>
      <c r="FX29383" s="128"/>
      <c r="FY29383" s="129"/>
      <c r="GA29383" s="128"/>
    </row>
    <row r="29384" spans="179:183" x14ac:dyDescent="0.35">
      <c r="FW29384" s="128"/>
      <c r="FX29384" s="128"/>
      <c r="FY29384" s="129"/>
      <c r="GA29384" s="128"/>
    </row>
    <row r="29385" spans="179:183" x14ac:dyDescent="0.35">
      <c r="FW29385" s="128"/>
      <c r="FX29385" s="128"/>
      <c r="FY29385" s="129"/>
      <c r="GA29385" s="128"/>
    </row>
    <row r="29386" spans="179:183" x14ac:dyDescent="0.35">
      <c r="FW29386" s="128"/>
      <c r="FX29386" s="128"/>
      <c r="FY29386" s="129"/>
      <c r="GA29386" s="128"/>
    </row>
    <row r="29387" spans="179:183" x14ac:dyDescent="0.35">
      <c r="FW29387" s="128"/>
      <c r="FX29387" s="128"/>
      <c r="FY29387" s="129"/>
      <c r="GA29387" s="128"/>
    </row>
    <row r="29388" spans="179:183" x14ac:dyDescent="0.35">
      <c r="FW29388" s="128"/>
      <c r="FX29388" s="128"/>
      <c r="FY29388" s="129"/>
      <c r="GA29388" s="128"/>
    </row>
    <row r="29389" spans="179:183" x14ac:dyDescent="0.35">
      <c r="FW29389" s="128"/>
      <c r="FX29389" s="128"/>
      <c r="FY29389" s="129"/>
      <c r="GA29389" s="128"/>
    </row>
    <row r="29390" spans="179:183" x14ac:dyDescent="0.35">
      <c r="FW29390" s="128"/>
      <c r="FX29390" s="128"/>
      <c r="FY29390" s="129"/>
      <c r="GA29390" s="128"/>
    </row>
    <row r="29391" spans="179:183" x14ac:dyDescent="0.35">
      <c r="FW29391" s="128"/>
      <c r="FX29391" s="128"/>
      <c r="FY29391" s="129"/>
      <c r="GA29391" s="128"/>
    </row>
    <row r="29392" spans="179:183" x14ac:dyDescent="0.35">
      <c r="FW29392" s="128"/>
      <c r="FX29392" s="128"/>
      <c r="FY29392" s="129"/>
      <c r="GA29392" s="128"/>
    </row>
    <row r="29393" spans="179:183" x14ac:dyDescent="0.35">
      <c r="FW29393" s="128"/>
      <c r="FX29393" s="128"/>
      <c r="FY29393" s="129"/>
      <c r="GA29393" s="128"/>
    </row>
    <row r="29394" spans="179:183" x14ac:dyDescent="0.35">
      <c r="FW29394" s="128"/>
      <c r="FX29394" s="128"/>
      <c r="FY29394" s="129"/>
      <c r="GA29394" s="128"/>
    </row>
    <row r="29395" spans="179:183" x14ac:dyDescent="0.35">
      <c r="FW29395" s="128"/>
      <c r="FX29395" s="128"/>
      <c r="FY29395" s="129"/>
      <c r="GA29395" s="128"/>
    </row>
    <row r="29396" spans="179:183" x14ac:dyDescent="0.35">
      <c r="FW29396" s="128"/>
      <c r="FX29396" s="128"/>
      <c r="FY29396" s="129"/>
      <c r="GA29396" s="128"/>
    </row>
    <row r="29397" spans="179:183" x14ac:dyDescent="0.35">
      <c r="FW29397" s="128"/>
      <c r="FX29397" s="128"/>
      <c r="FY29397" s="129"/>
      <c r="GA29397" s="128"/>
    </row>
    <row r="29398" spans="179:183" x14ac:dyDescent="0.35">
      <c r="FW29398" s="128"/>
      <c r="FX29398" s="128"/>
      <c r="FY29398" s="129"/>
      <c r="GA29398" s="128"/>
    </row>
    <row r="29399" spans="179:183" x14ac:dyDescent="0.35">
      <c r="FW29399" s="128"/>
      <c r="FX29399" s="128"/>
      <c r="FY29399" s="129"/>
      <c r="GA29399" s="128"/>
    </row>
    <row r="29400" spans="179:183" x14ac:dyDescent="0.35">
      <c r="FW29400" s="128"/>
      <c r="FX29400" s="128"/>
      <c r="FY29400" s="129"/>
      <c r="GA29400" s="128"/>
    </row>
    <row r="29401" spans="179:183" x14ac:dyDescent="0.35">
      <c r="FW29401" s="128"/>
      <c r="FX29401" s="128"/>
      <c r="FY29401" s="129"/>
      <c r="GA29401" s="128"/>
    </row>
    <row r="29402" spans="179:183" x14ac:dyDescent="0.35">
      <c r="FW29402" s="128"/>
      <c r="FX29402" s="128"/>
      <c r="FY29402" s="129"/>
      <c r="GA29402" s="128"/>
    </row>
    <row r="29403" spans="179:183" x14ac:dyDescent="0.35">
      <c r="FW29403" s="128"/>
      <c r="FX29403" s="128"/>
      <c r="FY29403" s="129"/>
      <c r="GA29403" s="128"/>
    </row>
    <row r="29404" spans="179:183" x14ac:dyDescent="0.35">
      <c r="FW29404" s="128"/>
      <c r="FX29404" s="128"/>
      <c r="FY29404" s="129"/>
      <c r="GA29404" s="128"/>
    </row>
    <row r="29405" spans="179:183" x14ac:dyDescent="0.35">
      <c r="FW29405" s="128"/>
      <c r="FX29405" s="128"/>
      <c r="FY29405" s="129"/>
      <c r="GA29405" s="128"/>
    </row>
    <row r="29406" spans="179:183" x14ac:dyDescent="0.35">
      <c r="FW29406" s="128"/>
      <c r="FX29406" s="128"/>
      <c r="FY29406" s="129"/>
      <c r="GA29406" s="128"/>
    </row>
    <row r="29407" spans="179:183" x14ac:dyDescent="0.35">
      <c r="FW29407" s="128"/>
      <c r="FX29407" s="128"/>
      <c r="FY29407" s="129"/>
      <c r="GA29407" s="128"/>
    </row>
    <row r="29408" spans="179:183" x14ac:dyDescent="0.35">
      <c r="FW29408" s="128"/>
      <c r="FX29408" s="128"/>
      <c r="FY29408" s="129"/>
      <c r="GA29408" s="128"/>
    </row>
    <row r="29409" spans="179:183" x14ac:dyDescent="0.35">
      <c r="FW29409" s="128"/>
      <c r="FX29409" s="128"/>
      <c r="FY29409" s="129"/>
      <c r="GA29409" s="128"/>
    </row>
    <row r="29410" spans="179:183" x14ac:dyDescent="0.35">
      <c r="FW29410" s="128"/>
      <c r="FX29410" s="128"/>
      <c r="FY29410" s="129"/>
      <c r="GA29410" s="128"/>
    </row>
    <row r="29411" spans="179:183" x14ac:dyDescent="0.35">
      <c r="FW29411" s="128"/>
      <c r="FX29411" s="128"/>
      <c r="FY29411" s="129"/>
      <c r="GA29411" s="128"/>
    </row>
    <row r="29412" spans="179:183" x14ac:dyDescent="0.35">
      <c r="FW29412" s="128"/>
      <c r="FX29412" s="128"/>
      <c r="FY29412" s="129"/>
      <c r="GA29412" s="128"/>
    </row>
    <row r="29413" spans="179:183" x14ac:dyDescent="0.35">
      <c r="FW29413" s="128"/>
      <c r="FX29413" s="128"/>
      <c r="FY29413" s="129"/>
      <c r="GA29413" s="128"/>
    </row>
    <row r="29414" spans="179:183" x14ac:dyDescent="0.35">
      <c r="FW29414" s="128"/>
      <c r="FX29414" s="128"/>
      <c r="FY29414" s="129"/>
      <c r="GA29414" s="128"/>
    </row>
    <row r="29415" spans="179:183" x14ac:dyDescent="0.35">
      <c r="FW29415" s="128"/>
      <c r="FX29415" s="128"/>
      <c r="FY29415" s="129"/>
      <c r="GA29415" s="128"/>
    </row>
    <row r="29416" spans="179:183" x14ac:dyDescent="0.35">
      <c r="FW29416" s="128"/>
      <c r="FX29416" s="128"/>
      <c r="FY29416" s="129"/>
      <c r="GA29416" s="128"/>
    </row>
    <row r="29417" spans="179:183" x14ac:dyDescent="0.35">
      <c r="FW29417" s="128"/>
      <c r="FX29417" s="128"/>
      <c r="FY29417" s="129"/>
      <c r="GA29417" s="128"/>
    </row>
    <row r="29418" spans="179:183" x14ac:dyDescent="0.35">
      <c r="FW29418" s="128"/>
      <c r="FX29418" s="128"/>
      <c r="FY29418" s="129"/>
      <c r="GA29418" s="128"/>
    </row>
    <row r="29419" spans="179:183" x14ac:dyDescent="0.35">
      <c r="FW29419" s="128"/>
      <c r="FX29419" s="128"/>
      <c r="FY29419" s="129"/>
      <c r="GA29419" s="128"/>
    </row>
    <row r="29420" spans="179:183" x14ac:dyDescent="0.35">
      <c r="FW29420" s="128"/>
      <c r="FX29420" s="128"/>
      <c r="FY29420" s="129"/>
      <c r="GA29420" s="128"/>
    </row>
    <row r="29421" spans="179:183" x14ac:dyDescent="0.35">
      <c r="FW29421" s="128"/>
      <c r="FX29421" s="128"/>
      <c r="FY29421" s="129"/>
      <c r="GA29421" s="128"/>
    </row>
    <row r="29422" spans="179:183" x14ac:dyDescent="0.35">
      <c r="FW29422" s="128"/>
      <c r="FX29422" s="128"/>
      <c r="FY29422" s="129"/>
      <c r="GA29422" s="128"/>
    </row>
    <row r="29423" spans="179:183" x14ac:dyDescent="0.35">
      <c r="FW29423" s="128"/>
      <c r="FX29423" s="128"/>
      <c r="FY29423" s="129"/>
      <c r="GA29423" s="128"/>
    </row>
    <row r="29424" spans="179:183" x14ac:dyDescent="0.35">
      <c r="FW29424" s="128"/>
      <c r="FX29424" s="128"/>
      <c r="FY29424" s="129"/>
      <c r="GA29424" s="128"/>
    </row>
    <row r="29425" spans="179:183" x14ac:dyDescent="0.35">
      <c r="FW29425" s="128"/>
      <c r="FX29425" s="128"/>
      <c r="FY29425" s="129"/>
      <c r="GA29425" s="128"/>
    </row>
    <row r="29426" spans="179:183" x14ac:dyDescent="0.35">
      <c r="FW29426" s="128"/>
      <c r="FX29426" s="128"/>
      <c r="FY29426" s="129"/>
      <c r="GA29426" s="128"/>
    </row>
    <row r="29427" spans="179:183" x14ac:dyDescent="0.35">
      <c r="FW29427" s="128"/>
      <c r="FX29427" s="128"/>
      <c r="FY29427" s="129"/>
      <c r="GA29427" s="128"/>
    </row>
    <row r="29428" spans="179:183" x14ac:dyDescent="0.35">
      <c r="FW29428" s="128"/>
      <c r="FX29428" s="128"/>
      <c r="FY29428" s="129"/>
      <c r="GA29428" s="128"/>
    </row>
    <row r="29429" spans="179:183" x14ac:dyDescent="0.35">
      <c r="FW29429" s="128"/>
      <c r="FX29429" s="128"/>
      <c r="FY29429" s="129"/>
      <c r="GA29429" s="128"/>
    </row>
    <row r="29430" spans="179:183" x14ac:dyDescent="0.35">
      <c r="FW29430" s="128"/>
      <c r="FX29430" s="128"/>
      <c r="FY29430" s="129"/>
      <c r="GA29430" s="128"/>
    </row>
    <row r="29431" spans="179:183" x14ac:dyDescent="0.35">
      <c r="FW29431" s="128"/>
      <c r="FX29431" s="128"/>
      <c r="FY29431" s="129"/>
      <c r="GA29431" s="128"/>
    </row>
    <row r="29432" spans="179:183" x14ac:dyDescent="0.35">
      <c r="FW29432" s="128"/>
      <c r="FX29432" s="128"/>
      <c r="FY29432" s="129"/>
      <c r="GA29432" s="128"/>
    </row>
    <row r="29433" spans="179:183" x14ac:dyDescent="0.35">
      <c r="FW29433" s="128"/>
      <c r="FX29433" s="128"/>
      <c r="FY29433" s="129"/>
      <c r="GA29433" s="128"/>
    </row>
    <row r="29434" spans="179:183" x14ac:dyDescent="0.35">
      <c r="FW29434" s="128"/>
      <c r="FX29434" s="128"/>
      <c r="FY29434" s="129"/>
      <c r="GA29434" s="128"/>
    </row>
    <row r="29435" spans="179:183" x14ac:dyDescent="0.35">
      <c r="FW29435" s="128"/>
      <c r="FX29435" s="128"/>
      <c r="FY29435" s="129"/>
      <c r="GA29435" s="128"/>
    </row>
    <row r="29436" spans="179:183" x14ac:dyDescent="0.35">
      <c r="FW29436" s="128"/>
      <c r="FX29436" s="128"/>
      <c r="FY29436" s="129"/>
      <c r="GA29436" s="128"/>
    </row>
    <row r="29437" spans="179:183" x14ac:dyDescent="0.35">
      <c r="FW29437" s="128"/>
      <c r="FX29437" s="128"/>
      <c r="FY29437" s="129"/>
      <c r="GA29437" s="128"/>
    </row>
    <row r="29438" spans="179:183" x14ac:dyDescent="0.35">
      <c r="FW29438" s="128"/>
      <c r="FX29438" s="128"/>
      <c r="FY29438" s="129"/>
      <c r="GA29438" s="128"/>
    </row>
    <row r="29439" spans="179:183" x14ac:dyDescent="0.35">
      <c r="FW29439" s="128"/>
      <c r="FX29439" s="128"/>
      <c r="FY29439" s="129"/>
      <c r="GA29439" s="128"/>
    </row>
    <row r="29440" spans="179:183" x14ac:dyDescent="0.35">
      <c r="FW29440" s="128"/>
      <c r="FX29440" s="128"/>
      <c r="FY29440" s="129"/>
      <c r="GA29440" s="128"/>
    </row>
    <row r="29441" spans="179:183" x14ac:dyDescent="0.35">
      <c r="FW29441" s="128"/>
      <c r="FX29441" s="128"/>
      <c r="FY29441" s="129"/>
      <c r="GA29441" s="128"/>
    </row>
    <row r="29442" spans="179:183" x14ac:dyDescent="0.35">
      <c r="FW29442" s="128"/>
      <c r="FX29442" s="128"/>
      <c r="FY29442" s="129"/>
      <c r="GA29442" s="128"/>
    </row>
    <row r="29443" spans="179:183" x14ac:dyDescent="0.35">
      <c r="FW29443" s="128"/>
      <c r="FX29443" s="128"/>
      <c r="FY29443" s="129"/>
      <c r="GA29443" s="128"/>
    </row>
    <row r="29444" spans="179:183" x14ac:dyDescent="0.35">
      <c r="FW29444" s="128"/>
      <c r="FX29444" s="128"/>
      <c r="FY29444" s="129"/>
      <c r="GA29444" s="128"/>
    </row>
    <row r="29445" spans="179:183" x14ac:dyDescent="0.35">
      <c r="FW29445" s="128"/>
      <c r="FX29445" s="128"/>
      <c r="FY29445" s="129"/>
      <c r="GA29445" s="128"/>
    </row>
    <row r="29446" spans="179:183" x14ac:dyDescent="0.35">
      <c r="FW29446" s="128"/>
      <c r="FX29446" s="128"/>
      <c r="FY29446" s="129"/>
      <c r="GA29446" s="128"/>
    </row>
    <row r="29447" spans="179:183" x14ac:dyDescent="0.35">
      <c r="FW29447" s="128"/>
      <c r="FX29447" s="128"/>
      <c r="FY29447" s="129"/>
      <c r="GA29447" s="128"/>
    </row>
    <row r="29448" spans="179:183" x14ac:dyDescent="0.35">
      <c r="FW29448" s="128"/>
      <c r="FX29448" s="128"/>
      <c r="FY29448" s="129"/>
      <c r="GA29448" s="128"/>
    </row>
    <row r="29449" spans="179:183" x14ac:dyDescent="0.35">
      <c r="FW29449" s="128"/>
      <c r="FX29449" s="128"/>
      <c r="FY29449" s="129"/>
      <c r="GA29449" s="128"/>
    </row>
    <row r="29450" spans="179:183" x14ac:dyDescent="0.35">
      <c r="FW29450" s="128"/>
      <c r="FX29450" s="128"/>
      <c r="FY29450" s="129"/>
      <c r="GA29450" s="128"/>
    </row>
    <row r="29451" spans="179:183" x14ac:dyDescent="0.35">
      <c r="FW29451" s="128"/>
      <c r="FX29451" s="128"/>
      <c r="FY29451" s="129"/>
      <c r="GA29451" s="128"/>
    </row>
    <row r="29452" spans="179:183" x14ac:dyDescent="0.35">
      <c r="FW29452" s="128"/>
      <c r="FX29452" s="128"/>
      <c r="FY29452" s="129"/>
      <c r="GA29452" s="128"/>
    </row>
    <row r="29453" spans="179:183" x14ac:dyDescent="0.35">
      <c r="FW29453" s="128"/>
      <c r="FX29453" s="128"/>
      <c r="FY29453" s="129"/>
      <c r="GA29453" s="128"/>
    </row>
    <row r="29454" spans="179:183" x14ac:dyDescent="0.35">
      <c r="FW29454" s="128"/>
      <c r="FX29454" s="128"/>
      <c r="FY29454" s="129"/>
      <c r="GA29454" s="128"/>
    </row>
    <row r="29455" spans="179:183" x14ac:dyDescent="0.35">
      <c r="FW29455" s="128"/>
      <c r="FX29455" s="128"/>
      <c r="FY29455" s="129"/>
      <c r="GA29455" s="128"/>
    </row>
    <row r="29456" spans="179:183" x14ac:dyDescent="0.35">
      <c r="FW29456" s="128"/>
      <c r="FX29456" s="128"/>
      <c r="FY29456" s="129"/>
      <c r="GA29456" s="128"/>
    </row>
    <row r="29457" spans="179:183" x14ac:dyDescent="0.35">
      <c r="FW29457" s="128"/>
      <c r="FX29457" s="128"/>
      <c r="FY29457" s="129"/>
      <c r="GA29457" s="128"/>
    </row>
    <row r="29458" spans="179:183" x14ac:dyDescent="0.35">
      <c r="FW29458" s="128"/>
      <c r="FX29458" s="128"/>
      <c r="FY29458" s="129"/>
      <c r="GA29458" s="128"/>
    </row>
    <row r="29459" spans="179:183" x14ac:dyDescent="0.35">
      <c r="FW29459" s="128"/>
      <c r="FX29459" s="128"/>
      <c r="FY29459" s="129"/>
      <c r="GA29459" s="128"/>
    </row>
    <row r="29460" spans="179:183" x14ac:dyDescent="0.35">
      <c r="FW29460" s="128"/>
      <c r="FX29460" s="128"/>
      <c r="FY29460" s="129"/>
      <c r="GA29460" s="128"/>
    </row>
    <row r="29461" spans="179:183" x14ac:dyDescent="0.35">
      <c r="FW29461" s="128"/>
      <c r="FX29461" s="128"/>
      <c r="FY29461" s="129"/>
      <c r="GA29461" s="128"/>
    </row>
    <row r="29462" spans="179:183" x14ac:dyDescent="0.35">
      <c r="FW29462" s="128"/>
      <c r="FX29462" s="128"/>
      <c r="FY29462" s="129"/>
      <c r="GA29462" s="128"/>
    </row>
    <row r="29463" spans="179:183" x14ac:dyDescent="0.35">
      <c r="FW29463" s="128"/>
      <c r="FX29463" s="128"/>
      <c r="FY29463" s="129"/>
      <c r="GA29463" s="128"/>
    </row>
    <row r="29464" spans="179:183" x14ac:dyDescent="0.35">
      <c r="FW29464" s="128"/>
      <c r="FX29464" s="128"/>
      <c r="FY29464" s="129"/>
      <c r="GA29464" s="128"/>
    </row>
    <row r="29465" spans="179:183" x14ac:dyDescent="0.35">
      <c r="FW29465" s="128"/>
      <c r="FX29465" s="128"/>
      <c r="FY29465" s="129"/>
      <c r="GA29465" s="128"/>
    </row>
    <row r="29466" spans="179:183" x14ac:dyDescent="0.35">
      <c r="FW29466" s="128"/>
      <c r="FX29466" s="128"/>
      <c r="FY29466" s="129"/>
      <c r="GA29466" s="128"/>
    </row>
    <row r="29467" spans="179:183" x14ac:dyDescent="0.35">
      <c r="FW29467" s="128"/>
      <c r="FX29467" s="128"/>
      <c r="FY29467" s="129"/>
      <c r="GA29467" s="128"/>
    </row>
    <row r="29468" spans="179:183" x14ac:dyDescent="0.35">
      <c r="FW29468" s="128"/>
      <c r="FX29468" s="128"/>
      <c r="FY29468" s="129"/>
      <c r="GA29468" s="128"/>
    </row>
    <row r="29469" spans="179:183" x14ac:dyDescent="0.35">
      <c r="FW29469" s="128"/>
      <c r="FX29469" s="128"/>
      <c r="FY29469" s="129"/>
      <c r="GA29469" s="128"/>
    </row>
    <row r="29470" spans="179:183" x14ac:dyDescent="0.35">
      <c r="FW29470" s="128"/>
      <c r="FX29470" s="128"/>
      <c r="FY29470" s="129"/>
      <c r="GA29470" s="128"/>
    </row>
    <row r="29471" spans="179:183" x14ac:dyDescent="0.35">
      <c r="FW29471" s="128"/>
      <c r="FX29471" s="128"/>
      <c r="FY29471" s="129"/>
      <c r="GA29471" s="128"/>
    </row>
    <row r="29472" spans="179:183" x14ac:dyDescent="0.35">
      <c r="FW29472" s="128"/>
      <c r="FX29472" s="128"/>
      <c r="FY29472" s="129"/>
      <c r="GA29472" s="128"/>
    </row>
    <row r="29473" spans="179:183" x14ac:dyDescent="0.35">
      <c r="FW29473" s="128"/>
      <c r="FX29473" s="128"/>
      <c r="FY29473" s="129"/>
      <c r="GA29473" s="128"/>
    </row>
    <row r="29474" spans="179:183" x14ac:dyDescent="0.35">
      <c r="FW29474" s="128"/>
      <c r="FX29474" s="128"/>
      <c r="FY29474" s="129"/>
      <c r="GA29474" s="128"/>
    </row>
    <row r="29475" spans="179:183" x14ac:dyDescent="0.35">
      <c r="FW29475" s="128"/>
      <c r="FX29475" s="128"/>
      <c r="FY29475" s="129"/>
      <c r="GA29475" s="128"/>
    </row>
    <row r="29476" spans="179:183" x14ac:dyDescent="0.35">
      <c r="FW29476" s="128"/>
      <c r="FX29476" s="128"/>
      <c r="FY29476" s="129"/>
      <c r="GA29476" s="128"/>
    </row>
    <row r="29477" spans="179:183" x14ac:dyDescent="0.35">
      <c r="FW29477" s="128"/>
      <c r="FX29477" s="128"/>
      <c r="FY29477" s="129"/>
      <c r="GA29477" s="128"/>
    </row>
    <row r="29478" spans="179:183" x14ac:dyDescent="0.35">
      <c r="FW29478" s="128"/>
      <c r="FX29478" s="128"/>
      <c r="FY29478" s="129"/>
      <c r="GA29478" s="128"/>
    </row>
    <row r="29479" spans="179:183" x14ac:dyDescent="0.35">
      <c r="FW29479" s="128"/>
      <c r="FX29479" s="128"/>
      <c r="FY29479" s="129"/>
      <c r="GA29479" s="128"/>
    </row>
    <row r="29480" spans="179:183" x14ac:dyDescent="0.35">
      <c r="FW29480" s="128"/>
      <c r="FX29480" s="128"/>
      <c r="FY29480" s="129"/>
      <c r="GA29480" s="128"/>
    </row>
    <row r="29481" spans="179:183" x14ac:dyDescent="0.35">
      <c r="FW29481" s="128"/>
      <c r="FX29481" s="128"/>
      <c r="FY29481" s="129"/>
      <c r="GA29481" s="128"/>
    </row>
    <row r="29482" spans="179:183" x14ac:dyDescent="0.35">
      <c r="FW29482" s="128"/>
      <c r="FX29482" s="128"/>
      <c r="FY29482" s="129"/>
      <c r="GA29482" s="128"/>
    </row>
    <row r="29483" spans="179:183" x14ac:dyDescent="0.35">
      <c r="FW29483" s="128"/>
      <c r="FX29483" s="128"/>
      <c r="FY29483" s="129"/>
      <c r="GA29483" s="128"/>
    </row>
    <row r="29484" spans="179:183" x14ac:dyDescent="0.35">
      <c r="FW29484" s="128"/>
      <c r="FX29484" s="128"/>
      <c r="FY29484" s="129"/>
      <c r="GA29484" s="128"/>
    </row>
    <row r="29485" spans="179:183" x14ac:dyDescent="0.35">
      <c r="FW29485" s="128"/>
      <c r="FX29485" s="128"/>
      <c r="FY29485" s="129"/>
      <c r="GA29485" s="128"/>
    </row>
    <row r="29486" spans="179:183" x14ac:dyDescent="0.35">
      <c r="FW29486" s="128"/>
      <c r="FX29486" s="128"/>
      <c r="FY29486" s="129"/>
      <c r="GA29486" s="128"/>
    </row>
    <row r="29487" spans="179:183" x14ac:dyDescent="0.35">
      <c r="FW29487" s="128"/>
      <c r="FX29487" s="128"/>
      <c r="FY29487" s="129"/>
      <c r="GA29487" s="128"/>
    </row>
    <row r="29488" spans="179:183" x14ac:dyDescent="0.35">
      <c r="FW29488" s="128"/>
      <c r="FX29488" s="128"/>
      <c r="FY29488" s="129"/>
      <c r="GA29488" s="128"/>
    </row>
    <row r="29489" spans="179:183" x14ac:dyDescent="0.35">
      <c r="FW29489" s="128"/>
      <c r="FX29489" s="128"/>
      <c r="FY29489" s="129"/>
      <c r="GA29489" s="128"/>
    </row>
    <row r="29490" spans="179:183" x14ac:dyDescent="0.35">
      <c r="FW29490" s="128"/>
      <c r="FX29490" s="128"/>
      <c r="FY29490" s="129"/>
      <c r="GA29490" s="128"/>
    </row>
    <row r="29491" spans="179:183" x14ac:dyDescent="0.35">
      <c r="FW29491" s="128"/>
      <c r="FX29491" s="128"/>
      <c r="FY29491" s="129"/>
      <c r="GA29491" s="128"/>
    </row>
    <row r="29492" spans="179:183" x14ac:dyDescent="0.35">
      <c r="FW29492" s="128"/>
      <c r="FX29492" s="128"/>
      <c r="FY29492" s="129"/>
      <c r="GA29492" s="128"/>
    </row>
    <row r="29493" spans="179:183" x14ac:dyDescent="0.35">
      <c r="FW29493" s="128"/>
      <c r="FX29493" s="128"/>
      <c r="FY29493" s="129"/>
      <c r="GA29493" s="128"/>
    </row>
    <row r="29494" spans="179:183" x14ac:dyDescent="0.35">
      <c r="FW29494" s="128"/>
      <c r="FX29494" s="128"/>
      <c r="FY29494" s="129"/>
      <c r="GA29494" s="128"/>
    </row>
    <row r="29495" spans="179:183" x14ac:dyDescent="0.35">
      <c r="FW29495" s="128"/>
      <c r="FX29495" s="128"/>
      <c r="FY29495" s="129"/>
      <c r="GA29495" s="128"/>
    </row>
    <row r="29496" spans="179:183" x14ac:dyDescent="0.35">
      <c r="FW29496" s="128"/>
      <c r="FX29496" s="128"/>
      <c r="FY29496" s="129"/>
      <c r="GA29496" s="128"/>
    </row>
    <row r="29497" spans="179:183" x14ac:dyDescent="0.35">
      <c r="FW29497" s="128"/>
      <c r="FX29497" s="128"/>
      <c r="FY29497" s="129"/>
      <c r="GA29497" s="128"/>
    </row>
    <row r="29498" spans="179:183" x14ac:dyDescent="0.35">
      <c r="FW29498" s="128"/>
      <c r="FX29498" s="128"/>
      <c r="FY29498" s="129"/>
      <c r="GA29498" s="128"/>
    </row>
    <row r="29499" spans="179:183" x14ac:dyDescent="0.35">
      <c r="FW29499" s="128"/>
      <c r="FX29499" s="128"/>
      <c r="FY29499" s="129"/>
      <c r="GA29499" s="128"/>
    </row>
    <row r="29500" spans="179:183" x14ac:dyDescent="0.35">
      <c r="FW29500" s="128"/>
      <c r="FX29500" s="128"/>
      <c r="FY29500" s="129"/>
      <c r="GA29500" s="128"/>
    </row>
    <row r="29501" spans="179:183" x14ac:dyDescent="0.35">
      <c r="FW29501" s="128"/>
      <c r="FX29501" s="128"/>
      <c r="FY29501" s="129"/>
      <c r="GA29501" s="128"/>
    </row>
    <row r="29502" spans="179:183" x14ac:dyDescent="0.35">
      <c r="FW29502" s="128"/>
      <c r="FX29502" s="128"/>
      <c r="FY29502" s="129"/>
      <c r="GA29502" s="128"/>
    </row>
    <row r="29503" spans="179:183" x14ac:dyDescent="0.35">
      <c r="FW29503" s="128"/>
      <c r="FX29503" s="128"/>
      <c r="FY29503" s="129"/>
      <c r="GA29503" s="128"/>
    </row>
    <row r="29504" spans="179:183" x14ac:dyDescent="0.35">
      <c r="FW29504" s="128"/>
      <c r="FX29504" s="128"/>
      <c r="FY29504" s="129"/>
      <c r="GA29504" s="128"/>
    </row>
    <row r="29505" spans="179:183" x14ac:dyDescent="0.35">
      <c r="FW29505" s="128"/>
      <c r="FX29505" s="128"/>
      <c r="FY29505" s="129"/>
      <c r="GA29505" s="128"/>
    </row>
    <row r="29506" spans="179:183" x14ac:dyDescent="0.35">
      <c r="FW29506" s="128"/>
      <c r="FX29506" s="128"/>
      <c r="FY29506" s="129"/>
      <c r="GA29506" s="128"/>
    </row>
    <row r="29507" spans="179:183" x14ac:dyDescent="0.35">
      <c r="FW29507" s="128"/>
      <c r="FX29507" s="128"/>
      <c r="FY29507" s="129"/>
      <c r="GA29507" s="128"/>
    </row>
    <row r="29508" spans="179:183" x14ac:dyDescent="0.35">
      <c r="FW29508" s="128"/>
      <c r="FX29508" s="128"/>
      <c r="FY29508" s="129"/>
      <c r="GA29508" s="128"/>
    </row>
    <row r="29509" spans="179:183" x14ac:dyDescent="0.35">
      <c r="FW29509" s="128"/>
      <c r="FX29509" s="128"/>
      <c r="FY29509" s="129"/>
      <c r="GA29509" s="128"/>
    </row>
    <row r="29510" spans="179:183" x14ac:dyDescent="0.35">
      <c r="FW29510" s="128"/>
      <c r="FX29510" s="128"/>
      <c r="FY29510" s="129"/>
      <c r="GA29510" s="128"/>
    </row>
    <row r="29511" spans="179:183" x14ac:dyDescent="0.35">
      <c r="FW29511" s="128"/>
      <c r="FX29511" s="128"/>
      <c r="FY29511" s="129"/>
      <c r="GA29511" s="128"/>
    </row>
    <row r="29512" spans="179:183" x14ac:dyDescent="0.35">
      <c r="FW29512" s="128"/>
      <c r="FX29512" s="128"/>
      <c r="FY29512" s="129"/>
      <c r="GA29512" s="128"/>
    </row>
    <row r="29513" spans="179:183" x14ac:dyDescent="0.35">
      <c r="FW29513" s="128"/>
      <c r="FX29513" s="128"/>
      <c r="FY29513" s="129"/>
      <c r="GA29513" s="128"/>
    </row>
    <row r="29514" spans="179:183" x14ac:dyDescent="0.35">
      <c r="FW29514" s="128"/>
      <c r="FX29514" s="128"/>
      <c r="FY29514" s="129"/>
      <c r="GA29514" s="128"/>
    </row>
    <row r="29515" spans="179:183" x14ac:dyDescent="0.35">
      <c r="FW29515" s="128"/>
      <c r="FX29515" s="128"/>
      <c r="FY29515" s="129"/>
      <c r="GA29515" s="128"/>
    </row>
    <row r="29516" spans="179:183" x14ac:dyDescent="0.35">
      <c r="FW29516" s="128"/>
      <c r="FX29516" s="128"/>
      <c r="FY29516" s="129"/>
      <c r="GA29516" s="128"/>
    </row>
    <row r="29517" spans="179:183" x14ac:dyDescent="0.35">
      <c r="FW29517" s="128"/>
      <c r="FX29517" s="128"/>
      <c r="FY29517" s="129"/>
      <c r="GA29517" s="128"/>
    </row>
    <row r="29518" spans="179:183" x14ac:dyDescent="0.35">
      <c r="FW29518" s="128"/>
      <c r="FX29518" s="128"/>
      <c r="FY29518" s="129"/>
      <c r="GA29518" s="128"/>
    </row>
    <row r="29519" spans="179:183" x14ac:dyDescent="0.35">
      <c r="FW29519" s="128"/>
      <c r="FX29519" s="128"/>
      <c r="FY29519" s="129"/>
      <c r="GA29519" s="128"/>
    </row>
    <row r="29520" spans="179:183" x14ac:dyDescent="0.35">
      <c r="FW29520" s="128"/>
      <c r="FX29520" s="128"/>
      <c r="FY29520" s="129"/>
      <c r="GA29520" s="128"/>
    </row>
    <row r="29521" spans="179:183" x14ac:dyDescent="0.35">
      <c r="FW29521" s="128"/>
      <c r="FX29521" s="128"/>
      <c r="FY29521" s="129"/>
      <c r="GA29521" s="128"/>
    </row>
    <row r="29522" spans="179:183" x14ac:dyDescent="0.35">
      <c r="FW29522" s="128"/>
      <c r="FX29522" s="128"/>
      <c r="FY29522" s="129"/>
      <c r="GA29522" s="128"/>
    </row>
    <row r="29523" spans="179:183" x14ac:dyDescent="0.35">
      <c r="FW29523" s="128"/>
      <c r="FX29523" s="128"/>
      <c r="FY29523" s="129"/>
      <c r="GA29523" s="128"/>
    </row>
    <row r="29524" spans="179:183" x14ac:dyDescent="0.35">
      <c r="FW29524" s="128"/>
      <c r="FX29524" s="128"/>
      <c r="FY29524" s="129"/>
      <c r="GA29524" s="128"/>
    </row>
    <row r="29525" spans="179:183" x14ac:dyDescent="0.35">
      <c r="FW29525" s="128"/>
      <c r="FX29525" s="128"/>
      <c r="FY29525" s="129"/>
      <c r="GA29525" s="128"/>
    </row>
    <row r="29526" spans="179:183" x14ac:dyDescent="0.35">
      <c r="FW29526" s="128"/>
      <c r="FX29526" s="128"/>
      <c r="FY29526" s="129"/>
      <c r="GA29526" s="128"/>
    </row>
    <row r="29527" spans="179:183" x14ac:dyDescent="0.35">
      <c r="FW29527" s="128"/>
      <c r="FX29527" s="128"/>
      <c r="FY29527" s="129"/>
      <c r="GA29527" s="128"/>
    </row>
    <row r="29528" spans="179:183" x14ac:dyDescent="0.35">
      <c r="FW29528" s="128"/>
      <c r="FX29528" s="128"/>
      <c r="FY29528" s="129"/>
      <c r="GA29528" s="128"/>
    </row>
    <row r="29529" spans="179:183" x14ac:dyDescent="0.35">
      <c r="FW29529" s="128"/>
      <c r="FX29529" s="128"/>
      <c r="FY29529" s="129"/>
      <c r="GA29529" s="128"/>
    </row>
    <row r="29530" spans="179:183" x14ac:dyDescent="0.35">
      <c r="FW29530" s="128"/>
      <c r="FX29530" s="128"/>
      <c r="FY29530" s="129"/>
      <c r="GA29530" s="128"/>
    </row>
    <row r="29531" spans="179:183" x14ac:dyDescent="0.35">
      <c r="FW29531" s="128"/>
      <c r="FX29531" s="128"/>
      <c r="FY29531" s="129"/>
      <c r="GA29531" s="128"/>
    </row>
    <row r="29532" spans="179:183" x14ac:dyDescent="0.35">
      <c r="FW29532" s="128"/>
      <c r="FX29532" s="128"/>
      <c r="FY29532" s="129"/>
      <c r="GA29532" s="128"/>
    </row>
    <row r="29533" spans="179:183" x14ac:dyDescent="0.35">
      <c r="FW29533" s="128"/>
      <c r="FX29533" s="128"/>
      <c r="FY29533" s="129"/>
      <c r="GA29533" s="128"/>
    </row>
    <row r="29534" spans="179:183" x14ac:dyDescent="0.35">
      <c r="FW29534" s="128"/>
      <c r="FX29534" s="128"/>
      <c r="FY29534" s="129"/>
      <c r="GA29534" s="128"/>
    </row>
    <row r="29535" spans="179:183" x14ac:dyDescent="0.35">
      <c r="FW29535" s="128"/>
      <c r="FX29535" s="128"/>
      <c r="FY29535" s="129"/>
      <c r="GA29535" s="128"/>
    </row>
    <row r="29536" spans="179:183" x14ac:dyDescent="0.35">
      <c r="FW29536" s="128"/>
      <c r="FX29536" s="128"/>
      <c r="FY29536" s="129"/>
      <c r="GA29536" s="128"/>
    </row>
    <row r="29537" spans="179:183" x14ac:dyDescent="0.35">
      <c r="FW29537" s="128"/>
      <c r="FX29537" s="128"/>
      <c r="FY29537" s="129"/>
      <c r="GA29537" s="128"/>
    </row>
    <row r="29538" spans="179:183" x14ac:dyDescent="0.35">
      <c r="FW29538" s="128"/>
      <c r="FX29538" s="128"/>
      <c r="FY29538" s="129"/>
      <c r="GA29538" s="128"/>
    </row>
    <row r="29539" spans="179:183" x14ac:dyDescent="0.35">
      <c r="FW29539" s="128"/>
      <c r="FX29539" s="128"/>
      <c r="FY29539" s="129"/>
      <c r="GA29539" s="128"/>
    </row>
    <row r="29540" spans="179:183" x14ac:dyDescent="0.35">
      <c r="FW29540" s="128"/>
      <c r="FX29540" s="128"/>
      <c r="FY29540" s="129"/>
      <c r="GA29540" s="128"/>
    </row>
    <row r="29541" spans="179:183" x14ac:dyDescent="0.35">
      <c r="FW29541" s="128"/>
      <c r="FX29541" s="128"/>
      <c r="FY29541" s="129"/>
      <c r="GA29541" s="128"/>
    </row>
    <row r="29542" spans="179:183" x14ac:dyDescent="0.35">
      <c r="FW29542" s="128"/>
      <c r="FX29542" s="128"/>
      <c r="FY29542" s="129"/>
      <c r="GA29542" s="128"/>
    </row>
    <row r="29543" spans="179:183" x14ac:dyDescent="0.35">
      <c r="FW29543" s="128"/>
      <c r="FX29543" s="128"/>
      <c r="FY29543" s="129"/>
      <c r="GA29543" s="128"/>
    </row>
    <row r="29544" spans="179:183" x14ac:dyDescent="0.35">
      <c r="FW29544" s="128"/>
      <c r="FX29544" s="128"/>
      <c r="FY29544" s="129"/>
      <c r="GA29544" s="128"/>
    </row>
    <row r="29545" spans="179:183" x14ac:dyDescent="0.35">
      <c r="FW29545" s="128"/>
      <c r="FX29545" s="128"/>
      <c r="FY29545" s="129"/>
      <c r="GA29545" s="128"/>
    </row>
    <row r="29546" spans="179:183" x14ac:dyDescent="0.35">
      <c r="FW29546" s="128"/>
      <c r="FX29546" s="128"/>
      <c r="FY29546" s="129"/>
      <c r="GA29546" s="128"/>
    </row>
    <row r="29547" spans="179:183" x14ac:dyDescent="0.35">
      <c r="FW29547" s="128"/>
      <c r="FX29547" s="128"/>
      <c r="FY29547" s="129"/>
      <c r="GA29547" s="128"/>
    </row>
    <row r="29548" spans="179:183" x14ac:dyDescent="0.35">
      <c r="FW29548" s="128"/>
      <c r="FX29548" s="128"/>
      <c r="FY29548" s="129"/>
      <c r="GA29548" s="128"/>
    </row>
    <row r="29549" spans="179:183" x14ac:dyDescent="0.35">
      <c r="FW29549" s="128"/>
      <c r="FX29549" s="128"/>
      <c r="FY29549" s="129"/>
      <c r="GA29549" s="128"/>
    </row>
    <row r="29550" spans="179:183" x14ac:dyDescent="0.35">
      <c r="FW29550" s="128"/>
      <c r="FX29550" s="128"/>
      <c r="FY29550" s="129"/>
      <c r="GA29550" s="128"/>
    </row>
    <row r="29551" spans="179:183" x14ac:dyDescent="0.35">
      <c r="FW29551" s="128"/>
      <c r="FX29551" s="128"/>
      <c r="FY29551" s="129"/>
      <c r="GA29551" s="128"/>
    </row>
    <row r="29552" spans="179:183" x14ac:dyDescent="0.35">
      <c r="FW29552" s="128"/>
      <c r="FX29552" s="128"/>
      <c r="FY29552" s="129"/>
      <c r="GA29552" s="128"/>
    </row>
    <row r="29553" spans="179:183" x14ac:dyDescent="0.35">
      <c r="FW29553" s="128"/>
      <c r="FX29553" s="128"/>
      <c r="FY29553" s="129"/>
      <c r="GA29553" s="128"/>
    </row>
    <row r="29554" spans="179:183" x14ac:dyDescent="0.35">
      <c r="FW29554" s="128"/>
      <c r="FX29554" s="128"/>
      <c r="FY29554" s="129"/>
      <c r="GA29554" s="128"/>
    </row>
    <row r="29555" spans="179:183" x14ac:dyDescent="0.35">
      <c r="FW29555" s="128"/>
      <c r="FX29555" s="128"/>
      <c r="FY29555" s="129"/>
      <c r="GA29555" s="128"/>
    </row>
    <row r="29556" spans="179:183" x14ac:dyDescent="0.35">
      <c r="FW29556" s="128"/>
      <c r="FX29556" s="128"/>
      <c r="FY29556" s="129"/>
      <c r="GA29556" s="128"/>
    </row>
    <row r="29557" spans="179:183" x14ac:dyDescent="0.35">
      <c r="FW29557" s="128"/>
      <c r="FX29557" s="128"/>
      <c r="FY29557" s="129"/>
      <c r="GA29557" s="128"/>
    </row>
    <row r="29558" spans="179:183" x14ac:dyDescent="0.35">
      <c r="FW29558" s="128"/>
      <c r="FX29558" s="128"/>
      <c r="FY29558" s="129"/>
      <c r="GA29558" s="128"/>
    </row>
    <row r="29559" spans="179:183" x14ac:dyDescent="0.35">
      <c r="FW29559" s="128"/>
      <c r="FX29559" s="128"/>
      <c r="FY29559" s="129"/>
      <c r="GA29559" s="128"/>
    </row>
    <row r="29560" spans="179:183" x14ac:dyDescent="0.35">
      <c r="FW29560" s="128"/>
      <c r="FX29560" s="128"/>
      <c r="FY29560" s="129"/>
      <c r="GA29560" s="128"/>
    </row>
    <row r="29561" spans="179:183" x14ac:dyDescent="0.35">
      <c r="FW29561" s="128"/>
      <c r="FX29561" s="128"/>
      <c r="FY29561" s="129"/>
      <c r="GA29561" s="128"/>
    </row>
    <row r="29562" spans="179:183" x14ac:dyDescent="0.35">
      <c r="FW29562" s="128"/>
      <c r="FX29562" s="128"/>
      <c r="FY29562" s="129"/>
      <c r="GA29562" s="128"/>
    </row>
    <row r="29563" spans="179:183" x14ac:dyDescent="0.35">
      <c r="FW29563" s="128"/>
      <c r="FX29563" s="128"/>
      <c r="FY29563" s="129"/>
      <c r="GA29563" s="128"/>
    </row>
    <row r="29564" spans="179:183" x14ac:dyDescent="0.35">
      <c r="FW29564" s="128"/>
      <c r="FX29564" s="128"/>
      <c r="FY29564" s="129"/>
      <c r="GA29564" s="128"/>
    </row>
    <row r="29565" spans="179:183" x14ac:dyDescent="0.35">
      <c r="FW29565" s="128"/>
      <c r="FX29565" s="128"/>
      <c r="FY29565" s="129"/>
      <c r="GA29565" s="128"/>
    </row>
    <row r="29566" spans="179:183" x14ac:dyDescent="0.35">
      <c r="FW29566" s="128"/>
      <c r="FX29566" s="128"/>
      <c r="FY29566" s="129"/>
      <c r="GA29566" s="128"/>
    </row>
    <row r="29567" spans="179:183" x14ac:dyDescent="0.35">
      <c r="FW29567" s="128"/>
      <c r="FX29567" s="128"/>
      <c r="FY29567" s="129"/>
      <c r="GA29567" s="128"/>
    </row>
    <row r="29568" spans="179:183" x14ac:dyDescent="0.35">
      <c r="FW29568" s="128"/>
      <c r="FX29568" s="128"/>
      <c r="FY29568" s="129"/>
      <c r="GA29568" s="128"/>
    </row>
    <row r="29569" spans="179:183" x14ac:dyDescent="0.35">
      <c r="FW29569" s="128"/>
      <c r="FX29569" s="128"/>
      <c r="FY29569" s="129"/>
      <c r="GA29569" s="128"/>
    </row>
    <row r="29570" spans="179:183" x14ac:dyDescent="0.35">
      <c r="FW29570" s="128"/>
      <c r="FX29570" s="128"/>
      <c r="FY29570" s="129"/>
      <c r="GA29570" s="128"/>
    </row>
    <row r="29571" spans="179:183" x14ac:dyDescent="0.35">
      <c r="FW29571" s="128"/>
      <c r="FX29571" s="128"/>
      <c r="FY29571" s="129"/>
      <c r="GA29571" s="128"/>
    </row>
    <row r="29572" spans="179:183" x14ac:dyDescent="0.35">
      <c r="FW29572" s="128"/>
      <c r="FX29572" s="128"/>
      <c r="FY29572" s="129"/>
      <c r="GA29572" s="128"/>
    </row>
    <row r="29573" spans="179:183" x14ac:dyDescent="0.35">
      <c r="FW29573" s="128"/>
      <c r="FX29573" s="128"/>
      <c r="FY29573" s="129"/>
      <c r="GA29573" s="128"/>
    </row>
    <row r="29574" spans="179:183" x14ac:dyDescent="0.35">
      <c r="FW29574" s="128"/>
      <c r="FX29574" s="128"/>
      <c r="FY29574" s="129"/>
      <c r="GA29574" s="128"/>
    </row>
    <row r="29575" spans="179:183" x14ac:dyDescent="0.35">
      <c r="FW29575" s="128"/>
      <c r="FX29575" s="128"/>
      <c r="FY29575" s="129"/>
      <c r="GA29575" s="128"/>
    </row>
    <row r="29576" spans="179:183" x14ac:dyDescent="0.35">
      <c r="FW29576" s="128"/>
      <c r="FX29576" s="128"/>
      <c r="FY29576" s="129"/>
      <c r="GA29576" s="128"/>
    </row>
    <row r="29577" spans="179:183" x14ac:dyDescent="0.35">
      <c r="FW29577" s="128"/>
      <c r="FX29577" s="128"/>
      <c r="FY29577" s="129"/>
      <c r="GA29577" s="128"/>
    </row>
    <row r="29578" spans="179:183" x14ac:dyDescent="0.35">
      <c r="FW29578" s="128"/>
      <c r="FX29578" s="128"/>
      <c r="FY29578" s="129"/>
      <c r="GA29578" s="128"/>
    </row>
    <row r="29579" spans="179:183" x14ac:dyDescent="0.35">
      <c r="FW29579" s="128"/>
      <c r="FX29579" s="128"/>
      <c r="FY29579" s="129"/>
      <c r="GA29579" s="128"/>
    </row>
    <row r="29580" spans="179:183" x14ac:dyDescent="0.35">
      <c r="FW29580" s="128"/>
      <c r="FX29580" s="128"/>
      <c r="FY29580" s="129"/>
      <c r="GA29580" s="128"/>
    </row>
    <row r="29581" spans="179:183" x14ac:dyDescent="0.35">
      <c r="FW29581" s="128"/>
      <c r="FX29581" s="128"/>
      <c r="FY29581" s="129"/>
      <c r="GA29581" s="128"/>
    </row>
    <row r="29582" spans="179:183" x14ac:dyDescent="0.35">
      <c r="FW29582" s="128"/>
      <c r="FX29582" s="128"/>
      <c r="FY29582" s="129"/>
      <c r="GA29582" s="128"/>
    </row>
    <row r="29583" spans="179:183" x14ac:dyDescent="0.35">
      <c r="FW29583" s="128"/>
      <c r="FX29583" s="128"/>
      <c r="FY29583" s="129"/>
      <c r="GA29583" s="128"/>
    </row>
    <row r="29584" spans="179:183" x14ac:dyDescent="0.35">
      <c r="FW29584" s="128"/>
      <c r="FX29584" s="128"/>
      <c r="FY29584" s="129"/>
      <c r="GA29584" s="128"/>
    </row>
    <row r="29585" spans="179:183" x14ac:dyDescent="0.35">
      <c r="FW29585" s="128"/>
      <c r="FX29585" s="128"/>
      <c r="FY29585" s="129"/>
      <c r="GA29585" s="128"/>
    </row>
    <row r="29586" spans="179:183" x14ac:dyDescent="0.35">
      <c r="FW29586" s="128"/>
      <c r="FX29586" s="128"/>
      <c r="FY29586" s="129"/>
      <c r="GA29586" s="128"/>
    </row>
    <row r="29587" spans="179:183" x14ac:dyDescent="0.35">
      <c r="FW29587" s="128"/>
      <c r="FX29587" s="128"/>
      <c r="FY29587" s="129"/>
      <c r="GA29587" s="128"/>
    </row>
    <row r="29588" spans="179:183" x14ac:dyDescent="0.35">
      <c r="FW29588" s="128"/>
      <c r="FX29588" s="128"/>
      <c r="FY29588" s="129"/>
      <c r="GA29588" s="128"/>
    </row>
    <row r="29589" spans="179:183" x14ac:dyDescent="0.35">
      <c r="FW29589" s="128"/>
      <c r="FX29589" s="128"/>
      <c r="FY29589" s="129"/>
      <c r="GA29589" s="128"/>
    </row>
    <row r="29590" spans="179:183" x14ac:dyDescent="0.35">
      <c r="FW29590" s="128"/>
      <c r="FX29590" s="128"/>
      <c r="FY29590" s="129"/>
      <c r="GA29590" s="128"/>
    </row>
    <row r="29591" spans="179:183" x14ac:dyDescent="0.35">
      <c r="FW29591" s="128"/>
      <c r="FX29591" s="128"/>
      <c r="FY29591" s="129"/>
      <c r="GA29591" s="128"/>
    </row>
    <row r="29592" spans="179:183" x14ac:dyDescent="0.35">
      <c r="FW29592" s="128"/>
      <c r="FX29592" s="128"/>
      <c r="FY29592" s="129"/>
      <c r="GA29592" s="128"/>
    </row>
    <row r="29593" spans="179:183" x14ac:dyDescent="0.35">
      <c r="FW29593" s="128"/>
      <c r="FX29593" s="128"/>
      <c r="FY29593" s="129"/>
      <c r="GA29593" s="128"/>
    </row>
    <row r="29594" spans="179:183" x14ac:dyDescent="0.35">
      <c r="FW29594" s="128"/>
      <c r="FX29594" s="128"/>
      <c r="FY29594" s="129"/>
      <c r="GA29594" s="128"/>
    </row>
    <row r="29595" spans="179:183" x14ac:dyDescent="0.35">
      <c r="FW29595" s="128"/>
      <c r="FX29595" s="128"/>
      <c r="FY29595" s="129"/>
      <c r="GA29595" s="128"/>
    </row>
    <row r="29596" spans="179:183" x14ac:dyDescent="0.35">
      <c r="FW29596" s="128"/>
      <c r="FX29596" s="128"/>
      <c r="FY29596" s="129"/>
      <c r="GA29596" s="128"/>
    </row>
    <row r="29597" spans="179:183" x14ac:dyDescent="0.35">
      <c r="FW29597" s="128"/>
      <c r="FX29597" s="128"/>
      <c r="FY29597" s="129"/>
      <c r="GA29597" s="128"/>
    </row>
    <row r="29598" spans="179:183" x14ac:dyDescent="0.35">
      <c r="FW29598" s="128"/>
      <c r="FX29598" s="128"/>
      <c r="FY29598" s="129"/>
      <c r="GA29598" s="128"/>
    </row>
    <row r="29599" spans="179:183" x14ac:dyDescent="0.35">
      <c r="FW29599" s="128"/>
      <c r="FX29599" s="128"/>
      <c r="FY29599" s="129"/>
      <c r="GA29599" s="128"/>
    </row>
    <row r="29600" spans="179:183" x14ac:dyDescent="0.35">
      <c r="FW29600" s="128"/>
      <c r="FX29600" s="128"/>
      <c r="FY29600" s="129"/>
      <c r="GA29600" s="128"/>
    </row>
    <row r="29601" spans="179:183" x14ac:dyDescent="0.35">
      <c r="FW29601" s="128"/>
      <c r="FX29601" s="128"/>
      <c r="FY29601" s="129"/>
      <c r="GA29601" s="128"/>
    </row>
    <row r="29602" spans="179:183" x14ac:dyDescent="0.35">
      <c r="FW29602" s="128"/>
      <c r="FX29602" s="128"/>
      <c r="FY29602" s="129"/>
      <c r="GA29602" s="128"/>
    </row>
    <row r="29603" spans="179:183" x14ac:dyDescent="0.35">
      <c r="FW29603" s="128"/>
      <c r="FX29603" s="128"/>
      <c r="FY29603" s="129"/>
      <c r="GA29603" s="128"/>
    </row>
    <row r="29604" spans="179:183" x14ac:dyDescent="0.35">
      <c r="FW29604" s="128"/>
      <c r="FX29604" s="128"/>
      <c r="FY29604" s="129"/>
      <c r="GA29604" s="128"/>
    </row>
    <row r="29605" spans="179:183" x14ac:dyDescent="0.35">
      <c r="FW29605" s="128"/>
      <c r="FX29605" s="128"/>
      <c r="FY29605" s="129"/>
      <c r="GA29605" s="128"/>
    </row>
    <row r="29606" spans="179:183" x14ac:dyDescent="0.35">
      <c r="FW29606" s="128"/>
      <c r="FX29606" s="128"/>
      <c r="FY29606" s="129"/>
      <c r="GA29606" s="128"/>
    </row>
    <row r="29607" spans="179:183" x14ac:dyDescent="0.35">
      <c r="FW29607" s="128"/>
      <c r="FX29607" s="128"/>
      <c r="FY29607" s="129"/>
      <c r="GA29607" s="128"/>
    </row>
    <row r="29608" spans="179:183" x14ac:dyDescent="0.35">
      <c r="FW29608" s="128"/>
      <c r="FX29608" s="128"/>
      <c r="FY29608" s="129"/>
      <c r="GA29608" s="128"/>
    </row>
    <row r="29609" spans="179:183" x14ac:dyDescent="0.35">
      <c r="FW29609" s="128"/>
      <c r="FX29609" s="128"/>
      <c r="FY29609" s="129"/>
      <c r="GA29609" s="128"/>
    </row>
    <row r="29610" spans="179:183" x14ac:dyDescent="0.35">
      <c r="FW29610" s="128"/>
      <c r="FX29610" s="128"/>
      <c r="FY29610" s="129"/>
      <c r="GA29610" s="128"/>
    </row>
    <row r="29611" spans="179:183" x14ac:dyDescent="0.35">
      <c r="FW29611" s="128"/>
      <c r="FX29611" s="128"/>
      <c r="FY29611" s="129"/>
      <c r="GA29611" s="128"/>
    </row>
    <row r="29612" spans="179:183" x14ac:dyDescent="0.35">
      <c r="FW29612" s="128"/>
      <c r="FX29612" s="128"/>
      <c r="FY29612" s="129"/>
      <c r="GA29612" s="128"/>
    </row>
    <row r="29613" spans="179:183" x14ac:dyDescent="0.35">
      <c r="FW29613" s="128"/>
      <c r="FX29613" s="128"/>
      <c r="FY29613" s="129"/>
      <c r="GA29613" s="128"/>
    </row>
    <row r="29614" spans="179:183" x14ac:dyDescent="0.35">
      <c r="FW29614" s="128"/>
      <c r="FX29614" s="128"/>
      <c r="FY29614" s="129"/>
      <c r="GA29614" s="128"/>
    </row>
    <row r="29615" spans="179:183" x14ac:dyDescent="0.35">
      <c r="FW29615" s="128"/>
      <c r="FX29615" s="128"/>
      <c r="FY29615" s="129"/>
      <c r="GA29615" s="128"/>
    </row>
    <row r="29616" spans="179:183" x14ac:dyDescent="0.35">
      <c r="FW29616" s="128"/>
      <c r="FX29616" s="128"/>
      <c r="FY29616" s="129"/>
      <c r="GA29616" s="128"/>
    </row>
    <row r="29617" spans="179:183" x14ac:dyDescent="0.35">
      <c r="FW29617" s="128"/>
      <c r="FX29617" s="128"/>
      <c r="FY29617" s="129"/>
      <c r="GA29617" s="128"/>
    </row>
    <row r="29618" spans="179:183" x14ac:dyDescent="0.35">
      <c r="FW29618" s="128"/>
      <c r="FX29618" s="128"/>
      <c r="FY29618" s="129"/>
      <c r="GA29618" s="128"/>
    </row>
    <row r="29619" spans="179:183" x14ac:dyDescent="0.35">
      <c r="FW29619" s="128"/>
      <c r="FX29619" s="128"/>
      <c r="FY29619" s="129"/>
      <c r="GA29619" s="128"/>
    </row>
    <row r="29620" spans="179:183" x14ac:dyDescent="0.35">
      <c r="FW29620" s="128"/>
      <c r="FX29620" s="128"/>
      <c r="FY29620" s="129"/>
      <c r="GA29620" s="128"/>
    </row>
    <row r="29621" spans="179:183" x14ac:dyDescent="0.35">
      <c r="FW29621" s="128"/>
      <c r="FX29621" s="128"/>
      <c r="FY29621" s="129"/>
      <c r="GA29621" s="128"/>
    </row>
    <row r="29622" spans="179:183" x14ac:dyDescent="0.35">
      <c r="FW29622" s="128"/>
      <c r="FX29622" s="128"/>
      <c r="FY29622" s="129"/>
      <c r="GA29622" s="128"/>
    </row>
    <row r="29623" spans="179:183" x14ac:dyDescent="0.35">
      <c r="FW29623" s="128"/>
      <c r="FX29623" s="128"/>
      <c r="FY29623" s="129"/>
      <c r="GA29623" s="128"/>
    </row>
    <row r="29624" spans="179:183" x14ac:dyDescent="0.35">
      <c r="FW29624" s="128"/>
      <c r="FX29624" s="128"/>
      <c r="FY29624" s="129"/>
      <c r="GA29624" s="128"/>
    </row>
    <row r="29625" spans="179:183" x14ac:dyDescent="0.35">
      <c r="FW29625" s="128"/>
      <c r="FX29625" s="128"/>
      <c r="FY29625" s="129"/>
      <c r="GA29625" s="128"/>
    </row>
    <row r="29626" spans="179:183" x14ac:dyDescent="0.35">
      <c r="FW29626" s="128"/>
      <c r="FX29626" s="128"/>
      <c r="FY29626" s="129"/>
      <c r="GA29626" s="128"/>
    </row>
    <row r="29627" spans="179:183" x14ac:dyDescent="0.35">
      <c r="FW29627" s="128"/>
      <c r="FX29627" s="128"/>
      <c r="FY29627" s="129"/>
      <c r="GA29627" s="128"/>
    </row>
    <row r="29628" spans="179:183" x14ac:dyDescent="0.35">
      <c r="FW29628" s="128"/>
      <c r="FX29628" s="128"/>
      <c r="FY29628" s="129"/>
      <c r="GA29628" s="128"/>
    </row>
    <row r="29629" spans="179:183" x14ac:dyDescent="0.35">
      <c r="FW29629" s="128"/>
      <c r="FX29629" s="128"/>
      <c r="FY29629" s="129"/>
      <c r="GA29629" s="128"/>
    </row>
    <row r="29630" spans="179:183" x14ac:dyDescent="0.35">
      <c r="FW29630" s="128"/>
      <c r="FX29630" s="128"/>
      <c r="FY29630" s="129"/>
      <c r="GA29630" s="128"/>
    </row>
    <row r="29631" spans="179:183" x14ac:dyDescent="0.35">
      <c r="FW29631" s="128"/>
      <c r="FX29631" s="128"/>
      <c r="FY29631" s="129"/>
      <c r="GA29631" s="128"/>
    </row>
    <row r="29632" spans="179:183" x14ac:dyDescent="0.35">
      <c r="FW29632" s="128"/>
      <c r="FX29632" s="128"/>
      <c r="FY29632" s="129"/>
      <c r="GA29632" s="128"/>
    </row>
    <row r="29633" spans="179:183" x14ac:dyDescent="0.35">
      <c r="FW29633" s="128"/>
      <c r="FX29633" s="128"/>
      <c r="FY29633" s="129"/>
      <c r="GA29633" s="128"/>
    </row>
    <row r="29634" spans="179:183" x14ac:dyDescent="0.35">
      <c r="FW29634" s="128"/>
      <c r="FX29634" s="128"/>
      <c r="FY29634" s="129"/>
      <c r="GA29634" s="128"/>
    </row>
    <row r="29635" spans="179:183" x14ac:dyDescent="0.35">
      <c r="FW29635" s="128"/>
      <c r="FX29635" s="128"/>
      <c r="FY29635" s="129"/>
      <c r="GA29635" s="128"/>
    </row>
    <row r="29636" spans="179:183" x14ac:dyDescent="0.35">
      <c r="FW29636" s="128"/>
      <c r="FX29636" s="128"/>
      <c r="FY29636" s="129"/>
      <c r="GA29636" s="128"/>
    </row>
    <row r="29637" spans="179:183" x14ac:dyDescent="0.35">
      <c r="FW29637" s="128"/>
      <c r="FX29637" s="128"/>
      <c r="FY29637" s="129"/>
      <c r="GA29637" s="128"/>
    </row>
    <row r="29638" spans="179:183" x14ac:dyDescent="0.35">
      <c r="FW29638" s="128"/>
      <c r="FX29638" s="128"/>
      <c r="FY29638" s="129"/>
      <c r="GA29638" s="128"/>
    </row>
    <row r="29639" spans="179:183" x14ac:dyDescent="0.35">
      <c r="FW29639" s="128"/>
      <c r="FX29639" s="128"/>
      <c r="FY29639" s="129"/>
      <c r="GA29639" s="128"/>
    </row>
    <row r="29640" spans="179:183" x14ac:dyDescent="0.35">
      <c r="FW29640" s="128"/>
      <c r="FX29640" s="128"/>
      <c r="FY29640" s="129"/>
      <c r="GA29640" s="128"/>
    </row>
    <row r="29641" spans="179:183" x14ac:dyDescent="0.35">
      <c r="FW29641" s="128"/>
      <c r="FX29641" s="128"/>
      <c r="FY29641" s="129"/>
      <c r="GA29641" s="128"/>
    </row>
    <row r="29642" spans="179:183" x14ac:dyDescent="0.35">
      <c r="FW29642" s="128"/>
      <c r="FX29642" s="128"/>
      <c r="FY29642" s="129"/>
      <c r="GA29642" s="128"/>
    </row>
    <row r="29643" spans="179:183" x14ac:dyDescent="0.35">
      <c r="FW29643" s="128"/>
      <c r="FX29643" s="128"/>
      <c r="FY29643" s="129"/>
      <c r="GA29643" s="128"/>
    </row>
    <row r="29644" spans="179:183" x14ac:dyDescent="0.35">
      <c r="FW29644" s="128"/>
      <c r="FX29644" s="128"/>
      <c r="FY29644" s="129"/>
      <c r="GA29644" s="128"/>
    </row>
    <row r="29645" spans="179:183" x14ac:dyDescent="0.35">
      <c r="FW29645" s="128"/>
      <c r="FX29645" s="128"/>
      <c r="FY29645" s="129"/>
      <c r="GA29645" s="128"/>
    </row>
    <row r="29646" spans="179:183" x14ac:dyDescent="0.35">
      <c r="FW29646" s="128"/>
      <c r="FX29646" s="128"/>
      <c r="FY29646" s="129"/>
      <c r="GA29646" s="128"/>
    </row>
    <row r="29647" spans="179:183" x14ac:dyDescent="0.35">
      <c r="FW29647" s="128"/>
      <c r="FX29647" s="128"/>
      <c r="FY29647" s="129"/>
      <c r="GA29647" s="128"/>
    </row>
    <row r="29648" spans="179:183" x14ac:dyDescent="0.35">
      <c r="FW29648" s="128"/>
      <c r="FX29648" s="128"/>
      <c r="FY29648" s="129"/>
      <c r="GA29648" s="128"/>
    </row>
    <row r="29649" spans="179:183" x14ac:dyDescent="0.35">
      <c r="FW29649" s="128"/>
      <c r="FX29649" s="128"/>
      <c r="FY29649" s="129"/>
      <c r="GA29649" s="128"/>
    </row>
    <row r="29650" spans="179:183" x14ac:dyDescent="0.35">
      <c r="FW29650" s="128"/>
      <c r="FX29650" s="128"/>
      <c r="FY29650" s="129"/>
      <c r="GA29650" s="128"/>
    </row>
    <row r="29651" spans="179:183" x14ac:dyDescent="0.35">
      <c r="FW29651" s="128"/>
      <c r="FX29651" s="128"/>
      <c r="FY29651" s="129"/>
      <c r="GA29651" s="128"/>
    </row>
    <row r="29652" spans="179:183" x14ac:dyDescent="0.35">
      <c r="FW29652" s="128"/>
      <c r="FX29652" s="128"/>
      <c r="FY29652" s="129"/>
      <c r="GA29652" s="128"/>
    </row>
    <row r="29653" spans="179:183" x14ac:dyDescent="0.35">
      <c r="FW29653" s="128"/>
      <c r="FX29653" s="128"/>
      <c r="FY29653" s="129"/>
      <c r="GA29653" s="128"/>
    </row>
    <row r="29654" spans="179:183" x14ac:dyDescent="0.35">
      <c r="FW29654" s="128"/>
      <c r="FX29654" s="128"/>
      <c r="FY29654" s="129"/>
      <c r="GA29654" s="128"/>
    </row>
    <row r="29655" spans="179:183" x14ac:dyDescent="0.35">
      <c r="FW29655" s="128"/>
      <c r="FX29655" s="128"/>
      <c r="FY29655" s="129"/>
      <c r="GA29655" s="128"/>
    </row>
    <row r="29656" spans="179:183" x14ac:dyDescent="0.35">
      <c r="FW29656" s="128"/>
      <c r="FX29656" s="128"/>
      <c r="FY29656" s="129"/>
      <c r="GA29656" s="128"/>
    </row>
    <row r="29657" spans="179:183" x14ac:dyDescent="0.35">
      <c r="FW29657" s="128"/>
      <c r="FX29657" s="128"/>
      <c r="FY29657" s="129"/>
      <c r="GA29657" s="128"/>
    </row>
    <row r="29658" spans="179:183" x14ac:dyDescent="0.35">
      <c r="FW29658" s="128"/>
      <c r="FX29658" s="128"/>
      <c r="FY29658" s="129"/>
      <c r="GA29658" s="128"/>
    </row>
    <row r="29659" spans="179:183" x14ac:dyDescent="0.35">
      <c r="FW29659" s="128"/>
      <c r="FX29659" s="128"/>
      <c r="FY29659" s="129"/>
      <c r="GA29659" s="128"/>
    </row>
    <row r="29660" spans="179:183" x14ac:dyDescent="0.35">
      <c r="FW29660" s="128"/>
      <c r="FX29660" s="128"/>
      <c r="FY29660" s="129"/>
      <c r="GA29660" s="128"/>
    </row>
    <row r="29661" spans="179:183" x14ac:dyDescent="0.35">
      <c r="FW29661" s="128"/>
      <c r="FX29661" s="128"/>
      <c r="FY29661" s="129"/>
      <c r="GA29661" s="128"/>
    </row>
    <row r="29662" spans="179:183" x14ac:dyDescent="0.35">
      <c r="FW29662" s="128"/>
      <c r="FX29662" s="128"/>
      <c r="FY29662" s="129"/>
      <c r="GA29662" s="128"/>
    </row>
    <row r="29663" spans="179:183" x14ac:dyDescent="0.35">
      <c r="FW29663" s="128"/>
      <c r="FX29663" s="128"/>
      <c r="FY29663" s="129"/>
      <c r="GA29663" s="128"/>
    </row>
    <row r="29664" spans="179:183" x14ac:dyDescent="0.35">
      <c r="FW29664" s="128"/>
      <c r="FX29664" s="128"/>
      <c r="FY29664" s="129"/>
      <c r="GA29664" s="128"/>
    </row>
    <row r="29665" spans="179:183" x14ac:dyDescent="0.35">
      <c r="FW29665" s="128"/>
      <c r="FX29665" s="128"/>
      <c r="FY29665" s="129"/>
      <c r="GA29665" s="128"/>
    </row>
    <row r="29666" spans="179:183" x14ac:dyDescent="0.35">
      <c r="FW29666" s="128"/>
      <c r="FX29666" s="128"/>
      <c r="FY29666" s="129"/>
      <c r="GA29666" s="128"/>
    </row>
    <row r="29667" spans="179:183" x14ac:dyDescent="0.35">
      <c r="FW29667" s="128"/>
      <c r="FX29667" s="128"/>
      <c r="FY29667" s="129"/>
      <c r="GA29667" s="128"/>
    </row>
    <row r="29668" spans="179:183" x14ac:dyDescent="0.35">
      <c r="FW29668" s="128"/>
      <c r="FX29668" s="128"/>
      <c r="FY29668" s="129"/>
      <c r="GA29668" s="128"/>
    </row>
    <row r="29669" spans="179:183" x14ac:dyDescent="0.35">
      <c r="FW29669" s="128"/>
      <c r="FX29669" s="128"/>
      <c r="FY29669" s="129"/>
      <c r="GA29669" s="128"/>
    </row>
    <row r="29670" spans="179:183" x14ac:dyDescent="0.35">
      <c r="FW29670" s="128"/>
      <c r="FX29670" s="128"/>
      <c r="FY29670" s="129"/>
      <c r="GA29670" s="128"/>
    </row>
    <row r="29671" spans="179:183" x14ac:dyDescent="0.35">
      <c r="FW29671" s="128"/>
      <c r="FX29671" s="128"/>
      <c r="FY29671" s="129"/>
      <c r="GA29671" s="128"/>
    </row>
    <row r="29672" spans="179:183" x14ac:dyDescent="0.35">
      <c r="FW29672" s="128"/>
      <c r="FX29672" s="128"/>
      <c r="FY29672" s="129"/>
      <c r="GA29672" s="128"/>
    </row>
    <row r="29673" spans="179:183" x14ac:dyDescent="0.35">
      <c r="FW29673" s="128"/>
      <c r="FX29673" s="128"/>
      <c r="FY29673" s="129"/>
      <c r="GA29673" s="128"/>
    </row>
    <row r="29674" spans="179:183" x14ac:dyDescent="0.35">
      <c r="FW29674" s="128"/>
      <c r="FX29674" s="128"/>
      <c r="FY29674" s="129"/>
      <c r="GA29674" s="128"/>
    </row>
    <row r="29675" spans="179:183" x14ac:dyDescent="0.35">
      <c r="FW29675" s="128"/>
      <c r="FX29675" s="128"/>
      <c r="FY29675" s="129"/>
      <c r="GA29675" s="128"/>
    </row>
    <row r="29676" spans="179:183" x14ac:dyDescent="0.35">
      <c r="FW29676" s="128"/>
      <c r="FX29676" s="128"/>
      <c r="FY29676" s="129"/>
      <c r="GA29676" s="128"/>
    </row>
    <row r="29677" spans="179:183" x14ac:dyDescent="0.35">
      <c r="FW29677" s="128"/>
      <c r="FX29677" s="128"/>
      <c r="FY29677" s="129"/>
      <c r="GA29677" s="128"/>
    </row>
    <row r="29678" spans="179:183" x14ac:dyDescent="0.35">
      <c r="FW29678" s="128"/>
      <c r="FX29678" s="128"/>
      <c r="FY29678" s="129"/>
      <c r="GA29678" s="128"/>
    </row>
    <row r="29679" spans="179:183" x14ac:dyDescent="0.35">
      <c r="FW29679" s="128"/>
      <c r="FX29679" s="128"/>
      <c r="FY29679" s="129"/>
      <c r="GA29679" s="128"/>
    </row>
    <row r="29680" spans="179:183" x14ac:dyDescent="0.35">
      <c r="FW29680" s="128"/>
      <c r="FX29680" s="128"/>
      <c r="FY29680" s="129"/>
      <c r="GA29680" s="128"/>
    </row>
    <row r="29681" spans="179:183" x14ac:dyDescent="0.35">
      <c r="FW29681" s="128"/>
      <c r="FX29681" s="128"/>
      <c r="FY29681" s="129"/>
      <c r="GA29681" s="128"/>
    </row>
    <row r="29682" spans="179:183" x14ac:dyDescent="0.35">
      <c r="FW29682" s="128"/>
      <c r="FX29682" s="128"/>
      <c r="FY29682" s="129"/>
      <c r="GA29682" s="128"/>
    </row>
    <row r="29683" spans="179:183" x14ac:dyDescent="0.35">
      <c r="FW29683" s="128"/>
      <c r="FX29683" s="128"/>
      <c r="FY29683" s="129"/>
      <c r="GA29683" s="128"/>
    </row>
    <row r="29684" spans="179:183" x14ac:dyDescent="0.35">
      <c r="FW29684" s="128"/>
      <c r="FX29684" s="128"/>
      <c r="FY29684" s="129"/>
      <c r="GA29684" s="128"/>
    </row>
    <row r="29685" spans="179:183" x14ac:dyDescent="0.35">
      <c r="FW29685" s="128"/>
      <c r="FX29685" s="128"/>
      <c r="FY29685" s="129"/>
      <c r="GA29685" s="128"/>
    </row>
    <row r="29686" spans="179:183" x14ac:dyDescent="0.35">
      <c r="FW29686" s="128"/>
      <c r="FX29686" s="128"/>
      <c r="FY29686" s="129"/>
      <c r="GA29686" s="128"/>
    </row>
    <row r="29687" spans="179:183" x14ac:dyDescent="0.35">
      <c r="FW29687" s="128"/>
      <c r="FX29687" s="128"/>
      <c r="FY29687" s="129"/>
      <c r="GA29687" s="128"/>
    </row>
    <row r="29688" spans="179:183" x14ac:dyDescent="0.35">
      <c r="FW29688" s="128"/>
      <c r="FX29688" s="128"/>
      <c r="FY29688" s="129"/>
      <c r="GA29688" s="128"/>
    </row>
    <row r="29689" spans="179:183" x14ac:dyDescent="0.35">
      <c r="FW29689" s="128"/>
      <c r="FX29689" s="128"/>
      <c r="FY29689" s="129"/>
      <c r="GA29689" s="128"/>
    </row>
    <row r="29690" spans="179:183" x14ac:dyDescent="0.35">
      <c r="FW29690" s="128"/>
      <c r="FX29690" s="128"/>
      <c r="FY29690" s="129"/>
      <c r="GA29690" s="128"/>
    </row>
    <row r="29691" spans="179:183" x14ac:dyDescent="0.35">
      <c r="FW29691" s="128"/>
      <c r="FX29691" s="128"/>
      <c r="FY29691" s="129"/>
      <c r="GA29691" s="128"/>
    </row>
    <row r="29692" spans="179:183" x14ac:dyDescent="0.35">
      <c r="FW29692" s="128"/>
      <c r="FX29692" s="128"/>
      <c r="FY29692" s="129"/>
      <c r="GA29692" s="128"/>
    </row>
    <row r="29693" spans="179:183" x14ac:dyDescent="0.35">
      <c r="FW29693" s="128"/>
      <c r="FX29693" s="128"/>
      <c r="FY29693" s="129"/>
      <c r="GA29693" s="128"/>
    </row>
    <row r="29694" spans="179:183" x14ac:dyDescent="0.35">
      <c r="FW29694" s="128"/>
      <c r="FX29694" s="128"/>
      <c r="FY29694" s="129"/>
      <c r="GA29694" s="128"/>
    </row>
    <row r="29695" spans="179:183" x14ac:dyDescent="0.35">
      <c r="FW29695" s="128"/>
      <c r="FX29695" s="128"/>
      <c r="FY29695" s="129"/>
      <c r="GA29695" s="128"/>
    </row>
    <row r="29696" spans="179:183" x14ac:dyDescent="0.35">
      <c r="FW29696" s="128"/>
      <c r="FX29696" s="128"/>
      <c r="FY29696" s="129"/>
      <c r="GA29696" s="128"/>
    </row>
    <row r="29697" spans="179:183" x14ac:dyDescent="0.35">
      <c r="FW29697" s="128"/>
      <c r="FX29697" s="128"/>
      <c r="FY29697" s="129"/>
      <c r="GA29697" s="128"/>
    </row>
    <row r="29698" spans="179:183" x14ac:dyDescent="0.35">
      <c r="FW29698" s="128"/>
      <c r="FX29698" s="128"/>
      <c r="FY29698" s="129"/>
      <c r="GA29698" s="128"/>
    </row>
    <row r="29699" spans="179:183" x14ac:dyDescent="0.35">
      <c r="FW29699" s="128"/>
      <c r="FX29699" s="128"/>
      <c r="FY29699" s="129"/>
      <c r="GA29699" s="128"/>
    </row>
    <row r="29700" spans="179:183" x14ac:dyDescent="0.35">
      <c r="FW29700" s="128"/>
      <c r="FX29700" s="128"/>
      <c r="FY29700" s="129"/>
      <c r="GA29700" s="128"/>
    </row>
    <row r="29701" spans="179:183" x14ac:dyDescent="0.35">
      <c r="FW29701" s="128"/>
      <c r="FX29701" s="128"/>
      <c r="FY29701" s="129"/>
      <c r="GA29701" s="128"/>
    </row>
    <row r="29702" spans="179:183" x14ac:dyDescent="0.35">
      <c r="FW29702" s="128"/>
      <c r="FX29702" s="128"/>
      <c r="FY29702" s="129"/>
      <c r="GA29702" s="128"/>
    </row>
    <row r="29703" spans="179:183" x14ac:dyDescent="0.35">
      <c r="FW29703" s="128"/>
      <c r="FX29703" s="128"/>
      <c r="FY29703" s="129"/>
      <c r="GA29703" s="128"/>
    </row>
    <row r="29704" spans="179:183" x14ac:dyDescent="0.35">
      <c r="FW29704" s="128"/>
      <c r="FX29704" s="128"/>
      <c r="FY29704" s="129"/>
      <c r="GA29704" s="128"/>
    </row>
    <row r="29705" spans="179:183" x14ac:dyDescent="0.35">
      <c r="FW29705" s="128"/>
      <c r="FX29705" s="128"/>
      <c r="FY29705" s="129"/>
      <c r="GA29705" s="128"/>
    </row>
    <row r="29706" spans="179:183" x14ac:dyDescent="0.35">
      <c r="FW29706" s="128"/>
      <c r="FX29706" s="128"/>
      <c r="FY29706" s="129"/>
      <c r="GA29706" s="128"/>
    </row>
    <row r="29707" spans="179:183" x14ac:dyDescent="0.35">
      <c r="FW29707" s="128"/>
      <c r="FX29707" s="128"/>
      <c r="FY29707" s="129"/>
      <c r="GA29707" s="128"/>
    </row>
    <row r="29708" spans="179:183" x14ac:dyDescent="0.35">
      <c r="FW29708" s="128"/>
      <c r="FX29708" s="128"/>
      <c r="FY29708" s="129"/>
      <c r="GA29708" s="128"/>
    </row>
    <row r="29709" spans="179:183" x14ac:dyDescent="0.35">
      <c r="FW29709" s="128"/>
      <c r="FX29709" s="128"/>
      <c r="FY29709" s="129"/>
      <c r="GA29709" s="128"/>
    </row>
    <row r="29710" spans="179:183" x14ac:dyDescent="0.35">
      <c r="FW29710" s="128"/>
      <c r="FX29710" s="128"/>
      <c r="FY29710" s="129"/>
      <c r="GA29710" s="128"/>
    </row>
    <row r="29711" spans="179:183" x14ac:dyDescent="0.35">
      <c r="FW29711" s="128"/>
      <c r="FX29711" s="128"/>
      <c r="FY29711" s="129"/>
      <c r="GA29711" s="128"/>
    </row>
    <row r="29712" spans="179:183" x14ac:dyDescent="0.35">
      <c r="FW29712" s="128"/>
      <c r="FX29712" s="128"/>
      <c r="FY29712" s="129"/>
      <c r="GA29712" s="128"/>
    </row>
    <row r="29713" spans="179:183" x14ac:dyDescent="0.35">
      <c r="FW29713" s="128"/>
      <c r="FX29713" s="128"/>
      <c r="FY29713" s="129"/>
      <c r="GA29713" s="128"/>
    </row>
    <row r="29714" spans="179:183" x14ac:dyDescent="0.35">
      <c r="FW29714" s="128"/>
      <c r="FX29714" s="128"/>
      <c r="FY29714" s="129"/>
      <c r="GA29714" s="128"/>
    </row>
    <row r="29715" spans="179:183" x14ac:dyDescent="0.35">
      <c r="FW29715" s="128"/>
      <c r="FX29715" s="128"/>
      <c r="FY29715" s="129"/>
      <c r="GA29715" s="128"/>
    </row>
    <row r="29716" spans="179:183" x14ac:dyDescent="0.35">
      <c r="FW29716" s="128"/>
      <c r="FX29716" s="128"/>
      <c r="FY29716" s="129"/>
      <c r="GA29716" s="128"/>
    </row>
    <row r="29717" spans="179:183" x14ac:dyDescent="0.35">
      <c r="FW29717" s="128"/>
      <c r="FX29717" s="128"/>
      <c r="FY29717" s="129"/>
      <c r="GA29717" s="128"/>
    </row>
    <row r="29718" spans="179:183" x14ac:dyDescent="0.35">
      <c r="FW29718" s="128"/>
      <c r="FX29718" s="128"/>
      <c r="FY29718" s="129"/>
      <c r="GA29718" s="128"/>
    </row>
    <row r="29719" spans="179:183" x14ac:dyDescent="0.35">
      <c r="FW29719" s="128"/>
      <c r="FX29719" s="128"/>
      <c r="FY29719" s="129"/>
      <c r="GA29719" s="128"/>
    </row>
    <row r="29720" spans="179:183" x14ac:dyDescent="0.35">
      <c r="FW29720" s="128"/>
      <c r="FX29720" s="128"/>
      <c r="FY29720" s="129"/>
      <c r="GA29720" s="128"/>
    </row>
    <row r="29721" spans="179:183" x14ac:dyDescent="0.35">
      <c r="FW29721" s="128"/>
      <c r="FX29721" s="128"/>
      <c r="FY29721" s="129"/>
      <c r="GA29721" s="128"/>
    </row>
    <row r="29722" spans="179:183" x14ac:dyDescent="0.35">
      <c r="FW29722" s="128"/>
      <c r="FX29722" s="128"/>
      <c r="FY29722" s="129"/>
      <c r="GA29722" s="128"/>
    </row>
    <row r="29723" spans="179:183" x14ac:dyDescent="0.35">
      <c r="FW29723" s="128"/>
      <c r="FX29723" s="128"/>
      <c r="FY29723" s="129"/>
      <c r="GA29723" s="128"/>
    </row>
    <row r="29724" spans="179:183" x14ac:dyDescent="0.35">
      <c r="FW29724" s="128"/>
      <c r="FX29724" s="128"/>
      <c r="FY29724" s="129"/>
      <c r="GA29724" s="128"/>
    </row>
    <row r="29725" spans="179:183" x14ac:dyDescent="0.35">
      <c r="FW29725" s="128"/>
      <c r="FX29725" s="128"/>
      <c r="FY29725" s="129"/>
      <c r="GA29725" s="128"/>
    </row>
    <row r="29726" spans="179:183" x14ac:dyDescent="0.35">
      <c r="FW29726" s="128"/>
      <c r="FX29726" s="128"/>
      <c r="FY29726" s="129"/>
      <c r="GA29726" s="128"/>
    </row>
    <row r="29727" spans="179:183" x14ac:dyDescent="0.35">
      <c r="FW29727" s="128"/>
      <c r="FX29727" s="128"/>
      <c r="FY29727" s="129"/>
      <c r="GA29727" s="128"/>
    </row>
    <row r="29728" spans="179:183" x14ac:dyDescent="0.35">
      <c r="FW29728" s="128"/>
      <c r="FX29728" s="128"/>
      <c r="FY29728" s="129"/>
      <c r="GA29728" s="128"/>
    </row>
    <row r="29729" spans="179:183" x14ac:dyDescent="0.35">
      <c r="FW29729" s="128"/>
      <c r="FX29729" s="128"/>
      <c r="FY29729" s="129"/>
      <c r="GA29729" s="128"/>
    </row>
    <row r="29730" spans="179:183" x14ac:dyDescent="0.35">
      <c r="FW29730" s="128"/>
      <c r="FX29730" s="128"/>
      <c r="FY29730" s="129"/>
      <c r="GA29730" s="128"/>
    </row>
    <row r="29731" spans="179:183" x14ac:dyDescent="0.35">
      <c r="FW29731" s="128"/>
      <c r="FX29731" s="128"/>
      <c r="FY29731" s="129"/>
      <c r="GA29731" s="128"/>
    </row>
    <row r="29732" spans="179:183" x14ac:dyDescent="0.35">
      <c r="FW29732" s="128"/>
      <c r="FX29732" s="128"/>
      <c r="FY29732" s="129"/>
      <c r="GA29732" s="128"/>
    </row>
    <row r="29733" spans="179:183" x14ac:dyDescent="0.35">
      <c r="FW29733" s="128"/>
      <c r="FX29733" s="128"/>
      <c r="FY29733" s="129"/>
      <c r="GA29733" s="128"/>
    </row>
    <row r="29734" spans="179:183" x14ac:dyDescent="0.35">
      <c r="FW29734" s="128"/>
      <c r="FX29734" s="128"/>
      <c r="FY29734" s="129"/>
      <c r="GA29734" s="128"/>
    </row>
    <row r="29735" spans="179:183" x14ac:dyDescent="0.35">
      <c r="FW29735" s="128"/>
      <c r="FX29735" s="128"/>
      <c r="FY29735" s="129"/>
      <c r="GA29735" s="128"/>
    </row>
    <row r="29736" spans="179:183" x14ac:dyDescent="0.35">
      <c r="FW29736" s="128"/>
      <c r="FX29736" s="128"/>
      <c r="FY29736" s="129"/>
      <c r="GA29736" s="128"/>
    </row>
    <row r="29737" spans="179:183" x14ac:dyDescent="0.35">
      <c r="FW29737" s="128"/>
      <c r="FX29737" s="128"/>
      <c r="FY29737" s="129"/>
      <c r="GA29737" s="128"/>
    </row>
    <row r="29738" spans="179:183" x14ac:dyDescent="0.35">
      <c r="FW29738" s="128"/>
      <c r="FX29738" s="128"/>
      <c r="FY29738" s="129"/>
      <c r="GA29738" s="128"/>
    </row>
    <row r="29739" spans="179:183" x14ac:dyDescent="0.35">
      <c r="FW29739" s="128"/>
      <c r="FX29739" s="128"/>
      <c r="FY29739" s="129"/>
      <c r="GA29739" s="128"/>
    </row>
    <row r="29740" spans="179:183" x14ac:dyDescent="0.35">
      <c r="FW29740" s="128"/>
      <c r="FX29740" s="128"/>
      <c r="FY29740" s="129"/>
      <c r="GA29740" s="128"/>
    </row>
    <row r="29741" spans="179:183" x14ac:dyDescent="0.35">
      <c r="FW29741" s="128"/>
      <c r="FX29741" s="128"/>
      <c r="FY29741" s="129"/>
      <c r="GA29741" s="128"/>
    </row>
    <row r="29742" spans="179:183" x14ac:dyDescent="0.35">
      <c r="FW29742" s="128"/>
      <c r="FX29742" s="128"/>
      <c r="FY29742" s="129"/>
      <c r="GA29742" s="128"/>
    </row>
    <row r="29743" spans="179:183" x14ac:dyDescent="0.35">
      <c r="FW29743" s="128"/>
      <c r="FX29743" s="128"/>
      <c r="FY29743" s="129"/>
      <c r="GA29743" s="128"/>
    </row>
    <row r="29744" spans="179:183" x14ac:dyDescent="0.35">
      <c r="FW29744" s="128"/>
      <c r="FX29744" s="128"/>
      <c r="FY29744" s="129"/>
      <c r="GA29744" s="128"/>
    </row>
    <row r="29745" spans="179:183" x14ac:dyDescent="0.35">
      <c r="FW29745" s="128"/>
      <c r="FX29745" s="128"/>
      <c r="FY29745" s="129"/>
      <c r="GA29745" s="128"/>
    </row>
    <row r="29746" spans="179:183" x14ac:dyDescent="0.35">
      <c r="FW29746" s="128"/>
      <c r="FX29746" s="128"/>
      <c r="FY29746" s="129"/>
      <c r="GA29746" s="128"/>
    </row>
    <row r="29747" spans="179:183" x14ac:dyDescent="0.35">
      <c r="FW29747" s="128"/>
      <c r="FX29747" s="128"/>
      <c r="FY29747" s="129"/>
      <c r="GA29747" s="128"/>
    </row>
    <row r="29748" spans="179:183" x14ac:dyDescent="0.35">
      <c r="FW29748" s="128"/>
      <c r="FX29748" s="128"/>
      <c r="FY29748" s="129"/>
      <c r="GA29748" s="128"/>
    </row>
    <row r="29749" spans="179:183" x14ac:dyDescent="0.35">
      <c r="FW29749" s="128"/>
      <c r="FX29749" s="128"/>
      <c r="FY29749" s="129"/>
      <c r="GA29749" s="128"/>
    </row>
    <row r="29750" spans="179:183" x14ac:dyDescent="0.35">
      <c r="FW29750" s="128"/>
      <c r="FX29750" s="128"/>
      <c r="FY29750" s="129"/>
      <c r="GA29750" s="128"/>
    </row>
    <row r="29751" spans="179:183" x14ac:dyDescent="0.35">
      <c r="FW29751" s="128"/>
      <c r="FX29751" s="128"/>
      <c r="FY29751" s="129"/>
      <c r="GA29751" s="128"/>
    </row>
    <row r="29752" spans="179:183" x14ac:dyDescent="0.35">
      <c r="FW29752" s="128"/>
      <c r="FX29752" s="128"/>
      <c r="FY29752" s="129"/>
      <c r="GA29752" s="128"/>
    </row>
    <row r="29753" spans="179:183" x14ac:dyDescent="0.35">
      <c r="FW29753" s="128"/>
      <c r="FX29753" s="128"/>
      <c r="FY29753" s="129"/>
      <c r="GA29753" s="128"/>
    </row>
    <row r="29754" spans="179:183" x14ac:dyDescent="0.35">
      <c r="FW29754" s="128"/>
      <c r="FX29754" s="128"/>
      <c r="FY29754" s="129"/>
      <c r="GA29754" s="128"/>
    </row>
    <row r="29755" spans="179:183" x14ac:dyDescent="0.35">
      <c r="FW29755" s="128"/>
      <c r="FX29755" s="128"/>
      <c r="FY29755" s="129"/>
      <c r="GA29755" s="128"/>
    </row>
    <row r="29756" spans="179:183" x14ac:dyDescent="0.35">
      <c r="FW29756" s="128"/>
      <c r="FX29756" s="128"/>
      <c r="FY29756" s="129"/>
      <c r="GA29756" s="128"/>
    </row>
    <row r="29757" spans="179:183" x14ac:dyDescent="0.35">
      <c r="FW29757" s="128"/>
      <c r="FX29757" s="128"/>
      <c r="FY29757" s="129"/>
      <c r="GA29757" s="128"/>
    </row>
    <row r="29758" spans="179:183" x14ac:dyDescent="0.35">
      <c r="FW29758" s="128"/>
      <c r="FX29758" s="128"/>
      <c r="FY29758" s="129"/>
      <c r="GA29758" s="128"/>
    </row>
    <row r="29759" spans="179:183" x14ac:dyDescent="0.35">
      <c r="FW29759" s="128"/>
      <c r="FX29759" s="128"/>
      <c r="FY29759" s="129"/>
      <c r="GA29759" s="128"/>
    </row>
    <row r="29760" spans="179:183" x14ac:dyDescent="0.35">
      <c r="FW29760" s="128"/>
      <c r="FX29760" s="128"/>
      <c r="FY29760" s="129"/>
      <c r="GA29760" s="128"/>
    </row>
    <row r="29761" spans="179:183" x14ac:dyDescent="0.35">
      <c r="FW29761" s="128"/>
      <c r="FX29761" s="128"/>
      <c r="FY29761" s="129"/>
      <c r="GA29761" s="128"/>
    </row>
    <row r="29762" spans="179:183" x14ac:dyDescent="0.35">
      <c r="FW29762" s="128"/>
      <c r="FX29762" s="128"/>
      <c r="FY29762" s="129"/>
      <c r="GA29762" s="128"/>
    </row>
    <row r="29763" spans="179:183" x14ac:dyDescent="0.35">
      <c r="FW29763" s="128"/>
      <c r="FX29763" s="128"/>
      <c r="FY29763" s="129"/>
      <c r="GA29763" s="128"/>
    </row>
    <row r="29764" spans="179:183" x14ac:dyDescent="0.35">
      <c r="FW29764" s="128"/>
      <c r="FX29764" s="128"/>
      <c r="FY29764" s="129"/>
      <c r="GA29764" s="128"/>
    </row>
    <row r="29765" spans="179:183" x14ac:dyDescent="0.35">
      <c r="FW29765" s="128"/>
      <c r="FX29765" s="128"/>
      <c r="FY29765" s="129"/>
      <c r="GA29765" s="128"/>
    </row>
    <row r="29766" spans="179:183" x14ac:dyDescent="0.35">
      <c r="FW29766" s="128"/>
      <c r="FX29766" s="128"/>
      <c r="FY29766" s="129"/>
      <c r="GA29766" s="128"/>
    </row>
    <row r="29767" spans="179:183" x14ac:dyDescent="0.35">
      <c r="FW29767" s="128"/>
      <c r="FX29767" s="128"/>
      <c r="FY29767" s="129"/>
      <c r="GA29767" s="128"/>
    </row>
    <row r="29768" spans="179:183" x14ac:dyDescent="0.35">
      <c r="FW29768" s="128"/>
      <c r="FX29768" s="128"/>
      <c r="FY29768" s="129"/>
      <c r="GA29768" s="128"/>
    </row>
    <row r="29769" spans="179:183" x14ac:dyDescent="0.35">
      <c r="FW29769" s="128"/>
      <c r="FX29769" s="128"/>
      <c r="FY29769" s="129"/>
      <c r="GA29769" s="128"/>
    </row>
    <row r="29770" spans="179:183" x14ac:dyDescent="0.35">
      <c r="FW29770" s="128"/>
      <c r="FX29770" s="128"/>
      <c r="FY29770" s="129"/>
      <c r="GA29770" s="128"/>
    </row>
    <row r="29771" spans="179:183" x14ac:dyDescent="0.35">
      <c r="FW29771" s="128"/>
      <c r="FX29771" s="128"/>
      <c r="FY29771" s="129"/>
      <c r="GA29771" s="128"/>
    </row>
    <row r="29772" spans="179:183" x14ac:dyDescent="0.35">
      <c r="FW29772" s="128"/>
      <c r="FX29772" s="128"/>
      <c r="FY29772" s="129"/>
      <c r="GA29772" s="128"/>
    </row>
    <row r="29773" spans="179:183" x14ac:dyDescent="0.35">
      <c r="FW29773" s="128"/>
      <c r="FX29773" s="128"/>
      <c r="FY29773" s="129"/>
      <c r="GA29773" s="128"/>
    </row>
    <row r="29774" spans="179:183" x14ac:dyDescent="0.35">
      <c r="FW29774" s="128"/>
      <c r="FX29774" s="128"/>
      <c r="FY29774" s="129"/>
      <c r="GA29774" s="128"/>
    </row>
    <row r="29775" spans="179:183" x14ac:dyDescent="0.35">
      <c r="FW29775" s="128"/>
      <c r="FX29775" s="128"/>
      <c r="FY29775" s="129"/>
      <c r="GA29775" s="128"/>
    </row>
    <row r="29776" spans="179:183" x14ac:dyDescent="0.35">
      <c r="FW29776" s="128"/>
      <c r="FX29776" s="128"/>
      <c r="FY29776" s="129"/>
      <c r="GA29776" s="128"/>
    </row>
    <row r="29777" spans="179:183" x14ac:dyDescent="0.35">
      <c r="FW29777" s="128"/>
      <c r="FX29777" s="128"/>
      <c r="FY29777" s="129"/>
      <c r="GA29777" s="128"/>
    </row>
    <row r="29778" spans="179:183" x14ac:dyDescent="0.35">
      <c r="FW29778" s="128"/>
      <c r="FX29778" s="128"/>
      <c r="FY29778" s="129"/>
      <c r="GA29778" s="128"/>
    </row>
    <row r="29779" spans="179:183" x14ac:dyDescent="0.35">
      <c r="FW29779" s="128"/>
      <c r="FX29779" s="128"/>
      <c r="FY29779" s="129"/>
      <c r="GA29779" s="128"/>
    </row>
    <row r="29780" spans="179:183" x14ac:dyDescent="0.35">
      <c r="FW29780" s="128"/>
      <c r="FX29780" s="128"/>
      <c r="FY29780" s="129"/>
      <c r="GA29780" s="128"/>
    </row>
    <row r="29781" spans="179:183" x14ac:dyDescent="0.35">
      <c r="FW29781" s="128"/>
      <c r="FX29781" s="128"/>
      <c r="FY29781" s="129"/>
      <c r="GA29781" s="128"/>
    </row>
    <row r="29782" spans="179:183" x14ac:dyDescent="0.35">
      <c r="FW29782" s="128"/>
      <c r="FX29782" s="128"/>
      <c r="FY29782" s="129"/>
      <c r="GA29782" s="128"/>
    </row>
    <row r="29783" spans="179:183" x14ac:dyDescent="0.35">
      <c r="FW29783" s="128"/>
      <c r="FX29783" s="128"/>
      <c r="FY29783" s="129"/>
      <c r="GA29783" s="128"/>
    </row>
    <row r="29784" spans="179:183" x14ac:dyDescent="0.35">
      <c r="FW29784" s="128"/>
      <c r="FX29784" s="128"/>
      <c r="FY29784" s="129"/>
      <c r="GA29784" s="128"/>
    </row>
    <row r="29785" spans="179:183" x14ac:dyDescent="0.35">
      <c r="FW29785" s="128"/>
      <c r="FX29785" s="128"/>
      <c r="FY29785" s="129"/>
      <c r="GA29785" s="128"/>
    </row>
    <row r="29786" spans="179:183" x14ac:dyDescent="0.35">
      <c r="FW29786" s="128"/>
      <c r="FX29786" s="128"/>
      <c r="FY29786" s="129"/>
      <c r="GA29786" s="128"/>
    </row>
    <row r="29787" spans="179:183" x14ac:dyDescent="0.35">
      <c r="FW29787" s="128"/>
      <c r="FX29787" s="128"/>
      <c r="FY29787" s="129"/>
      <c r="GA29787" s="128"/>
    </row>
    <row r="29788" spans="179:183" x14ac:dyDescent="0.35">
      <c r="FW29788" s="128"/>
      <c r="FX29788" s="128"/>
      <c r="FY29788" s="129"/>
      <c r="GA29788" s="128"/>
    </row>
    <row r="29789" spans="179:183" x14ac:dyDescent="0.35">
      <c r="FW29789" s="128"/>
      <c r="FX29789" s="128"/>
      <c r="FY29789" s="129"/>
      <c r="GA29789" s="128"/>
    </row>
    <row r="29790" spans="179:183" x14ac:dyDescent="0.35">
      <c r="FW29790" s="128"/>
      <c r="FX29790" s="128"/>
      <c r="FY29790" s="129"/>
      <c r="GA29790" s="128"/>
    </row>
    <row r="29791" spans="179:183" x14ac:dyDescent="0.35">
      <c r="FW29791" s="128"/>
      <c r="FX29791" s="128"/>
      <c r="FY29791" s="129"/>
      <c r="GA29791" s="128"/>
    </row>
    <row r="29792" spans="179:183" x14ac:dyDescent="0.35">
      <c r="FW29792" s="128"/>
      <c r="FX29792" s="128"/>
      <c r="FY29792" s="129"/>
      <c r="GA29792" s="128"/>
    </row>
    <row r="29793" spans="179:183" x14ac:dyDescent="0.35">
      <c r="FW29793" s="128"/>
      <c r="FX29793" s="128"/>
      <c r="FY29793" s="129"/>
      <c r="GA29793" s="128"/>
    </row>
    <row r="29794" spans="179:183" x14ac:dyDescent="0.35">
      <c r="FW29794" s="128"/>
      <c r="FX29794" s="128"/>
      <c r="FY29794" s="129"/>
      <c r="GA29794" s="128"/>
    </row>
    <row r="29795" spans="179:183" x14ac:dyDescent="0.35">
      <c r="FW29795" s="128"/>
      <c r="FX29795" s="128"/>
      <c r="FY29795" s="129"/>
      <c r="GA29795" s="128"/>
    </row>
    <row r="29796" spans="179:183" x14ac:dyDescent="0.35">
      <c r="FW29796" s="128"/>
      <c r="FX29796" s="128"/>
      <c r="FY29796" s="129"/>
      <c r="GA29796" s="128"/>
    </row>
    <row r="29797" spans="179:183" x14ac:dyDescent="0.35">
      <c r="FW29797" s="128"/>
      <c r="FX29797" s="128"/>
      <c r="FY29797" s="129"/>
      <c r="GA29797" s="128"/>
    </row>
    <row r="29798" spans="179:183" x14ac:dyDescent="0.35">
      <c r="FW29798" s="128"/>
      <c r="FX29798" s="128"/>
      <c r="FY29798" s="129"/>
      <c r="GA29798" s="128"/>
    </row>
    <row r="29799" spans="179:183" x14ac:dyDescent="0.35">
      <c r="FW29799" s="128"/>
      <c r="FX29799" s="128"/>
      <c r="FY29799" s="129"/>
      <c r="GA29799" s="128"/>
    </row>
    <row r="29800" spans="179:183" x14ac:dyDescent="0.35">
      <c r="FW29800" s="128"/>
      <c r="FX29800" s="128"/>
      <c r="FY29800" s="129"/>
      <c r="GA29800" s="128"/>
    </row>
    <row r="29801" spans="179:183" x14ac:dyDescent="0.35">
      <c r="FW29801" s="128"/>
      <c r="FX29801" s="128"/>
      <c r="FY29801" s="129"/>
      <c r="GA29801" s="128"/>
    </row>
    <row r="29802" spans="179:183" x14ac:dyDescent="0.35">
      <c r="FW29802" s="128"/>
      <c r="FX29802" s="128"/>
      <c r="FY29802" s="129"/>
      <c r="GA29802" s="128"/>
    </row>
    <row r="29803" spans="179:183" x14ac:dyDescent="0.35">
      <c r="FW29803" s="128"/>
      <c r="FX29803" s="128"/>
      <c r="FY29803" s="129"/>
      <c r="GA29803" s="128"/>
    </row>
    <row r="29804" spans="179:183" x14ac:dyDescent="0.35">
      <c r="FW29804" s="128"/>
      <c r="FX29804" s="128"/>
      <c r="FY29804" s="129"/>
      <c r="GA29804" s="128"/>
    </row>
    <row r="29805" spans="179:183" x14ac:dyDescent="0.35">
      <c r="FW29805" s="128"/>
      <c r="FX29805" s="128"/>
      <c r="FY29805" s="129"/>
      <c r="GA29805" s="128"/>
    </row>
    <row r="29806" spans="179:183" x14ac:dyDescent="0.35">
      <c r="FW29806" s="128"/>
      <c r="FX29806" s="128"/>
      <c r="FY29806" s="129"/>
      <c r="GA29806" s="128"/>
    </row>
    <row r="29807" spans="179:183" x14ac:dyDescent="0.35">
      <c r="FW29807" s="128"/>
      <c r="FX29807" s="128"/>
      <c r="FY29807" s="129"/>
      <c r="GA29807" s="128"/>
    </row>
    <row r="29808" spans="179:183" x14ac:dyDescent="0.35">
      <c r="FW29808" s="128"/>
      <c r="FX29808" s="128"/>
      <c r="FY29808" s="129"/>
      <c r="GA29808" s="128"/>
    </row>
    <row r="29809" spans="179:183" x14ac:dyDescent="0.35">
      <c r="FW29809" s="128"/>
      <c r="FX29809" s="128"/>
      <c r="FY29809" s="129"/>
      <c r="GA29809" s="128"/>
    </row>
    <row r="29810" spans="179:183" x14ac:dyDescent="0.35">
      <c r="FW29810" s="128"/>
      <c r="FX29810" s="128"/>
      <c r="FY29810" s="129"/>
      <c r="GA29810" s="128"/>
    </row>
    <row r="29811" spans="179:183" x14ac:dyDescent="0.35">
      <c r="FW29811" s="128"/>
      <c r="FX29811" s="128"/>
      <c r="FY29811" s="129"/>
      <c r="GA29811" s="128"/>
    </row>
    <row r="29812" spans="179:183" x14ac:dyDescent="0.35">
      <c r="FW29812" s="128"/>
      <c r="FX29812" s="128"/>
      <c r="FY29812" s="129"/>
      <c r="GA29812" s="128"/>
    </row>
    <row r="29813" spans="179:183" x14ac:dyDescent="0.35">
      <c r="FW29813" s="128"/>
      <c r="FX29813" s="128"/>
      <c r="FY29813" s="129"/>
      <c r="GA29813" s="128"/>
    </row>
    <row r="29814" spans="179:183" x14ac:dyDescent="0.35">
      <c r="FW29814" s="128"/>
      <c r="FX29814" s="128"/>
      <c r="FY29814" s="129"/>
      <c r="GA29814" s="128"/>
    </row>
    <row r="29815" spans="179:183" x14ac:dyDescent="0.35">
      <c r="FW29815" s="128"/>
      <c r="FX29815" s="128"/>
      <c r="FY29815" s="129"/>
      <c r="GA29815" s="128"/>
    </row>
    <row r="29816" spans="179:183" x14ac:dyDescent="0.35">
      <c r="FW29816" s="128"/>
      <c r="FX29816" s="128"/>
      <c r="FY29816" s="129"/>
      <c r="GA29816" s="128"/>
    </row>
    <row r="29817" spans="179:183" x14ac:dyDescent="0.35">
      <c r="FW29817" s="128"/>
      <c r="FX29817" s="128"/>
      <c r="FY29817" s="129"/>
      <c r="GA29817" s="128"/>
    </row>
    <row r="29818" spans="179:183" x14ac:dyDescent="0.35">
      <c r="FW29818" s="128"/>
      <c r="FX29818" s="128"/>
      <c r="FY29818" s="129"/>
      <c r="GA29818" s="128"/>
    </row>
    <row r="29819" spans="179:183" x14ac:dyDescent="0.35">
      <c r="FW29819" s="128"/>
      <c r="FX29819" s="128"/>
      <c r="FY29819" s="129"/>
      <c r="GA29819" s="128"/>
    </row>
    <row r="29820" spans="179:183" x14ac:dyDescent="0.35">
      <c r="FW29820" s="128"/>
      <c r="FX29820" s="128"/>
      <c r="FY29820" s="129"/>
      <c r="GA29820" s="128"/>
    </row>
    <row r="29821" spans="179:183" x14ac:dyDescent="0.35">
      <c r="FW29821" s="128"/>
      <c r="FX29821" s="128"/>
      <c r="FY29821" s="129"/>
      <c r="GA29821" s="128"/>
    </row>
    <row r="29822" spans="179:183" x14ac:dyDescent="0.35">
      <c r="FW29822" s="128"/>
      <c r="FX29822" s="128"/>
      <c r="FY29822" s="129"/>
      <c r="GA29822" s="128"/>
    </row>
    <row r="29823" spans="179:183" x14ac:dyDescent="0.35">
      <c r="FW29823" s="128"/>
      <c r="FX29823" s="128"/>
      <c r="FY29823" s="129"/>
      <c r="GA29823" s="128"/>
    </row>
    <row r="29824" spans="179:183" x14ac:dyDescent="0.35">
      <c r="FW29824" s="128"/>
      <c r="FX29824" s="128"/>
      <c r="FY29824" s="129"/>
      <c r="GA29824" s="128"/>
    </row>
    <row r="29825" spans="179:183" x14ac:dyDescent="0.35">
      <c r="FW29825" s="128"/>
      <c r="FX29825" s="128"/>
      <c r="FY29825" s="129"/>
      <c r="GA29825" s="128"/>
    </row>
    <row r="29826" spans="179:183" x14ac:dyDescent="0.35">
      <c r="FW29826" s="128"/>
      <c r="FX29826" s="128"/>
      <c r="FY29826" s="129"/>
      <c r="GA29826" s="128"/>
    </row>
    <row r="29827" spans="179:183" x14ac:dyDescent="0.35">
      <c r="FW29827" s="128"/>
      <c r="FX29827" s="128"/>
      <c r="FY29827" s="129"/>
      <c r="GA29827" s="128"/>
    </row>
    <row r="29828" spans="179:183" x14ac:dyDescent="0.35">
      <c r="FW29828" s="128"/>
      <c r="FX29828" s="128"/>
      <c r="FY29828" s="129"/>
      <c r="GA29828" s="128"/>
    </row>
    <row r="29829" spans="179:183" x14ac:dyDescent="0.35">
      <c r="FW29829" s="128"/>
      <c r="FX29829" s="128"/>
      <c r="FY29829" s="129"/>
      <c r="GA29829" s="128"/>
    </row>
    <row r="29830" spans="179:183" x14ac:dyDescent="0.35">
      <c r="FW29830" s="128"/>
      <c r="FX29830" s="128"/>
      <c r="FY29830" s="129"/>
      <c r="GA29830" s="128"/>
    </row>
    <row r="29831" spans="179:183" x14ac:dyDescent="0.35">
      <c r="FW29831" s="128"/>
      <c r="FX29831" s="128"/>
      <c r="FY29831" s="129"/>
      <c r="GA29831" s="128"/>
    </row>
    <row r="29832" spans="179:183" x14ac:dyDescent="0.35">
      <c r="FW29832" s="128"/>
      <c r="FX29832" s="128"/>
      <c r="FY29832" s="129"/>
      <c r="GA29832" s="128"/>
    </row>
    <row r="29833" spans="179:183" x14ac:dyDescent="0.35">
      <c r="FW29833" s="128"/>
      <c r="FX29833" s="128"/>
      <c r="FY29833" s="129"/>
      <c r="GA29833" s="128"/>
    </row>
    <row r="29834" spans="179:183" x14ac:dyDescent="0.35">
      <c r="FW29834" s="128"/>
      <c r="FX29834" s="128"/>
      <c r="FY29834" s="129"/>
      <c r="GA29834" s="128"/>
    </row>
    <row r="29835" spans="179:183" x14ac:dyDescent="0.35">
      <c r="FW29835" s="128"/>
      <c r="FX29835" s="128"/>
      <c r="FY29835" s="129"/>
      <c r="GA29835" s="128"/>
    </row>
    <row r="29836" spans="179:183" x14ac:dyDescent="0.35">
      <c r="FW29836" s="128"/>
      <c r="FX29836" s="128"/>
      <c r="FY29836" s="129"/>
      <c r="GA29836" s="128"/>
    </row>
    <row r="29837" spans="179:183" x14ac:dyDescent="0.35">
      <c r="FW29837" s="128"/>
      <c r="FX29837" s="128"/>
      <c r="FY29837" s="129"/>
      <c r="GA29837" s="128"/>
    </row>
    <row r="29838" spans="179:183" x14ac:dyDescent="0.35">
      <c r="FW29838" s="128"/>
      <c r="FX29838" s="128"/>
      <c r="FY29838" s="129"/>
      <c r="GA29838" s="128"/>
    </row>
    <row r="29839" spans="179:183" x14ac:dyDescent="0.35">
      <c r="FW29839" s="128"/>
      <c r="FX29839" s="128"/>
      <c r="FY29839" s="129"/>
      <c r="GA29839" s="128"/>
    </row>
    <row r="29840" spans="179:183" x14ac:dyDescent="0.35">
      <c r="FW29840" s="128"/>
      <c r="FX29840" s="128"/>
      <c r="FY29840" s="129"/>
      <c r="GA29840" s="128"/>
    </row>
    <row r="29841" spans="179:183" x14ac:dyDescent="0.35">
      <c r="FW29841" s="128"/>
      <c r="FX29841" s="128"/>
      <c r="FY29841" s="129"/>
      <c r="GA29841" s="128"/>
    </row>
    <row r="29842" spans="179:183" x14ac:dyDescent="0.35">
      <c r="FW29842" s="128"/>
      <c r="FX29842" s="128"/>
      <c r="FY29842" s="129"/>
      <c r="GA29842" s="128"/>
    </row>
    <row r="29843" spans="179:183" x14ac:dyDescent="0.35">
      <c r="FW29843" s="128"/>
      <c r="FX29843" s="128"/>
      <c r="FY29843" s="129"/>
      <c r="GA29843" s="128"/>
    </row>
    <row r="29844" spans="179:183" x14ac:dyDescent="0.35">
      <c r="FW29844" s="128"/>
      <c r="FX29844" s="128"/>
      <c r="FY29844" s="129"/>
      <c r="GA29844" s="128"/>
    </row>
    <row r="29845" spans="179:183" x14ac:dyDescent="0.35">
      <c r="FW29845" s="128"/>
      <c r="FX29845" s="128"/>
      <c r="FY29845" s="129"/>
      <c r="GA29845" s="128"/>
    </row>
    <row r="29846" spans="179:183" x14ac:dyDescent="0.35">
      <c r="FW29846" s="128"/>
      <c r="FX29846" s="128"/>
      <c r="FY29846" s="129"/>
      <c r="GA29846" s="128"/>
    </row>
    <row r="29847" spans="179:183" x14ac:dyDescent="0.35">
      <c r="FW29847" s="128"/>
      <c r="FX29847" s="128"/>
      <c r="FY29847" s="129"/>
      <c r="GA29847" s="128"/>
    </row>
    <row r="29848" spans="179:183" x14ac:dyDescent="0.35">
      <c r="FW29848" s="128"/>
      <c r="FX29848" s="128"/>
      <c r="FY29848" s="129"/>
      <c r="GA29848" s="128"/>
    </row>
    <row r="29849" spans="179:183" x14ac:dyDescent="0.35">
      <c r="FW29849" s="128"/>
      <c r="FX29849" s="128"/>
      <c r="FY29849" s="129"/>
      <c r="GA29849" s="128"/>
    </row>
    <row r="29850" spans="179:183" x14ac:dyDescent="0.35">
      <c r="FW29850" s="128"/>
      <c r="FX29850" s="128"/>
      <c r="FY29850" s="129"/>
      <c r="GA29850" s="128"/>
    </row>
    <row r="29851" spans="179:183" x14ac:dyDescent="0.35">
      <c r="FW29851" s="128"/>
      <c r="FX29851" s="128"/>
      <c r="FY29851" s="129"/>
      <c r="GA29851" s="128"/>
    </row>
    <row r="29852" spans="179:183" x14ac:dyDescent="0.35">
      <c r="FW29852" s="128"/>
      <c r="FX29852" s="128"/>
      <c r="FY29852" s="129"/>
      <c r="GA29852" s="128"/>
    </row>
    <row r="29853" spans="179:183" x14ac:dyDescent="0.35">
      <c r="FW29853" s="128"/>
      <c r="FX29853" s="128"/>
      <c r="FY29853" s="129"/>
      <c r="GA29853" s="128"/>
    </row>
    <row r="29854" spans="179:183" x14ac:dyDescent="0.35">
      <c r="FW29854" s="128"/>
      <c r="FX29854" s="128"/>
      <c r="FY29854" s="129"/>
      <c r="GA29854" s="128"/>
    </row>
    <row r="29855" spans="179:183" x14ac:dyDescent="0.35">
      <c r="FW29855" s="128"/>
      <c r="FX29855" s="128"/>
      <c r="FY29855" s="129"/>
      <c r="GA29855" s="128"/>
    </row>
    <row r="29856" spans="179:183" x14ac:dyDescent="0.35">
      <c r="FW29856" s="128"/>
      <c r="FX29856" s="128"/>
      <c r="FY29856" s="129"/>
      <c r="GA29856" s="128"/>
    </row>
    <row r="29857" spans="179:183" x14ac:dyDescent="0.35">
      <c r="FW29857" s="128"/>
      <c r="FX29857" s="128"/>
      <c r="FY29857" s="129"/>
      <c r="GA29857" s="128"/>
    </row>
    <row r="29858" spans="179:183" x14ac:dyDescent="0.35">
      <c r="FW29858" s="128"/>
      <c r="FX29858" s="128"/>
      <c r="FY29858" s="129"/>
      <c r="GA29858" s="128"/>
    </row>
    <row r="29859" spans="179:183" x14ac:dyDescent="0.35">
      <c r="FW29859" s="128"/>
      <c r="FX29859" s="128"/>
      <c r="FY29859" s="129"/>
      <c r="GA29859" s="128"/>
    </row>
    <row r="29860" spans="179:183" x14ac:dyDescent="0.35">
      <c r="FW29860" s="128"/>
      <c r="FX29860" s="128"/>
      <c r="FY29860" s="129"/>
      <c r="GA29860" s="128"/>
    </row>
    <row r="29861" spans="179:183" x14ac:dyDescent="0.35">
      <c r="FW29861" s="128"/>
      <c r="FX29861" s="128"/>
      <c r="FY29861" s="129"/>
      <c r="GA29861" s="128"/>
    </row>
    <row r="29862" spans="179:183" x14ac:dyDescent="0.35">
      <c r="FW29862" s="128"/>
      <c r="FX29862" s="128"/>
      <c r="FY29862" s="129"/>
      <c r="GA29862" s="128"/>
    </row>
    <row r="29863" spans="179:183" x14ac:dyDescent="0.35">
      <c r="FW29863" s="128"/>
      <c r="FX29863" s="128"/>
      <c r="FY29863" s="129"/>
      <c r="GA29863" s="128"/>
    </row>
    <row r="29864" spans="179:183" x14ac:dyDescent="0.35">
      <c r="FW29864" s="128"/>
      <c r="FX29864" s="128"/>
      <c r="FY29864" s="129"/>
      <c r="GA29864" s="128"/>
    </row>
    <row r="29865" spans="179:183" x14ac:dyDescent="0.35">
      <c r="FW29865" s="128"/>
      <c r="FX29865" s="128"/>
      <c r="FY29865" s="129"/>
      <c r="GA29865" s="128"/>
    </row>
    <row r="29866" spans="179:183" x14ac:dyDescent="0.35">
      <c r="FW29866" s="128"/>
      <c r="FX29866" s="128"/>
      <c r="FY29866" s="129"/>
      <c r="GA29866" s="128"/>
    </row>
    <row r="29867" spans="179:183" x14ac:dyDescent="0.35">
      <c r="FW29867" s="128"/>
      <c r="FX29867" s="128"/>
      <c r="FY29867" s="129"/>
      <c r="GA29867" s="128"/>
    </row>
    <row r="29868" spans="179:183" x14ac:dyDescent="0.35">
      <c r="FW29868" s="128"/>
      <c r="FX29868" s="128"/>
      <c r="FY29868" s="129"/>
      <c r="GA29868" s="128"/>
    </row>
    <row r="29869" spans="179:183" x14ac:dyDescent="0.35">
      <c r="FW29869" s="128"/>
      <c r="FX29869" s="128"/>
      <c r="FY29869" s="129"/>
      <c r="GA29869" s="128"/>
    </row>
    <row r="29870" spans="179:183" x14ac:dyDescent="0.35">
      <c r="FW29870" s="128"/>
      <c r="FX29870" s="128"/>
      <c r="FY29870" s="129"/>
      <c r="GA29870" s="128"/>
    </row>
    <row r="29871" spans="179:183" x14ac:dyDescent="0.35">
      <c r="FW29871" s="128"/>
      <c r="FX29871" s="128"/>
      <c r="FY29871" s="129"/>
      <c r="GA29871" s="128"/>
    </row>
    <row r="29872" spans="179:183" x14ac:dyDescent="0.35">
      <c r="FW29872" s="128"/>
      <c r="FX29872" s="128"/>
      <c r="FY29872" s="129"/>
      <c r="GA29872" s="128"/>
    </row>
    <row r="29873" spans="179:183" x14ac:dyDescent="0.35">
      <c r="FW29873" s="128"/>
      <c r="FX29873" s="128"/>
      <c r="FY29873" s="129"/>
      <c r="GA29873" s="128"/>
    </row>
    <row r="29874" spans="179:183" x14ac:dyDescent="0.35">
      <c r="FW29874" s="128"/>
      <c r="FX29874" s="128"/>
      <c r="FY29874" s="129"/>
      <c r="GA29874" s="128"/>
    </row>
    <row r="29875" spans="179:183" x14ac:dyDescent="0.35">
      <c r="FW29875" s="128"/>
      <c r="FX29875" s="128"/>
      <c r="FY29875" s="129"/>
      <c r="GA29875" s="128"/>
    </row>
    <row r="29876" spans="179:183" x14ac:dyDescent="0.35">
      <c r="FW29876" s="128"/>
      <c r="FX29876" s="128"/>
      <c r="FY29876" s="129"/>
      <c r="GA29876" s="128"/>
    </row>
    <row r="29877" spans="179:183" x14ac:dyDescent="0.35">
      <c r="FW29877" s="128"/>
      <c r="FX29877" s="128"/>
      <c r="FY29877" s="129"/>
      <c r="GA29877" s="128"/>
    </row>
    <row r="29878" spans="179:183" x14ac:dyDescent="0.35">
      <c r="FW29878" s="128"/>
      <c r="FX29878" s="128"/>
      <c r="FY29878" s="129"/>
      <c r="GA29878" s="128"/>
    </row>
    <row r="29879" spans="179:183" x14ac:dyDescent="0.35">
      <c r="FW29879" s="128"/>
      <c r="FX29879" s="128"/>
      <c r="FY29879" s="129"/>
      <c r="GA29879" s="128"/>
    </row>
    <row r="29880" spans="179:183" x14ac:dyDescent="0.35">
      <c r="FW29880" s="128"/>
      <c r="FX29880" s="128"/>
      <c r="FY29880" s="129"/>
      <c r="GA29880" s="128"/>
    </row>
    <row r="29881" spans="179:183" x14ac:dyDescent="0.35">
      <c r="FW29881" s="128"/>
      <c r="FX29881" s="128"/>
      <c r="FY29881" s="129"/>
      <c r="GA29881" s="128"/>
    </row>
    <row r="29882" spans="179:183" x14ac:dyDescent="0.35">
      <c r="FW29882" s="128"/>
      <c r="FX29882" s="128"/>
      <c r="FY29882" s="129"/>
      <c r="GA29882" s="128"/>
    </row>
    <row r="29883" spans="179:183" x14ac:dyDescent="0.35">
      <c r="FW29883" s="128"/>
      <c r="FX29883" s="128"/>
      <c r="FY29883" s="129"/>
      <c r="GA29883" s="128"/>
    </row>
    <row r="29884" spans="179:183" x14ac:dyDescent="0.35">
      <c r="FW29884" s="128"/>
      <c r="FX29884" s="128"/>
      <c r="FY29884" s="129"/>
      <c r="GA29884" s="128"/>
    </row>
    <row r="29885" spans="179:183" x14ac:dyDescent="0.35">
      <c r="FW29885" s="128"/>
      <c r="FX29885" s="128"/>
      <c r="FY29885" s="129"/>
      <c r="GA29885" s="128"/>
    </row>
    <row r="29886" spans="179:183" x14ac:dyDescent="0.35">
      <c r="FW29886" s="128"/>
      <c r="FX29886" s="128"/>
      <c r="FY29886" s="129"/>
      <c r="GA29886" s="128"/>
    </row>
    <row r="29887" spans="179:183" x14ac:dyDescent="0.35">
      <c r="FW29887" s="128"/>
      <c r="FX29887" s="128"/>
      <c r="FY29887" s="129"/>
      <c r="GA29887" s="128"/>
    </row>
    <row r="29888" spans="179:183" x14ac:dyDescent="0.35">
      <c r="FW29888" s="128"/>
      <c r="FX29888" s="128"/>
      <c r="FY29888" s="129"/>
      <c r="GA29888" s="128"/>
    </row>
    <row r="29889" spans="179:183" x14ac:dyDescent="0.35">
      <c r="FW29889" s="128"/>
      <c r="FX29889" s="128"/>
      <c r="FY29889" s="129"/>
      <c r="GA29889" s="128"/>
    </row>
    <row r="29890" spans="179:183" x14ac:dyDescent="0.35">
      <c r="FW29890" s="128"/>
      <c r="FX29890" s="128"/>
      <c r="FY29890" s="129"/>
      <c r="GA29890" s="128"/>
    </row>
    <row r="29891" spans="179:183" x14ac:dyDescent="0.35">
      <c r="FW29891" s="128"/>
      <c r="FX29891" s="128"/>
      <c r="FY29891" s="129"/>
      <c r="GA29891" s="128"/>
    </row>
    <row r="29892" spans="179:183" x14ac:dyDescent="0.35">
      <c r="FW29892" s="128"/>
      <c r="FX29892" s="128"/>
      <c r="FY29892" s="129"/>
      <c r="GA29892" s="128"/>
    </row>
    <row r="29893" spans="179:183" x14ac:dyDescent="0.35">
      <c r="FW29893" s="128"/>
      <c r="FX29893" s="128"/>
      <c r="FY29893" s="129"/>
      <c r="GA29893" s="128"/>
    </row>
    <row r="29894" spans="179:183" x14ac:dyDescent="0.35">
      <c r="FW29894" s="128"/>
      <c r="FX29894" s="128"/>
      <c r="FY29894" s="129"/>
      <c r="GA29894" s="128"/>
    </row>
    <row r="29895" spans="179:183" x14ac:dyDescent="0.35">
      <c r="FW29895" s="128"/>
      <c r="FX29895" s="128"/>
      <c r="FY29895" s="129"/>
      <c r="GA29895" s="128"/>
    </row>
    <row r="29896" spans="179:183" x14ac:dyDescent="0.35">
      <c r="FW29896" s="128"/>
      <c r="FX29896" s="128"/>
      <c r="FY29896" s="129"/>
      <c r="GA29896" s="128"/>
    </row>
    <row r="29897" spans="179:183" x14ac:dyDescent="0.35">
      <c r="FW29897" s="128"/>
      <c r="FX29897" s="128"/>
      <c r="FY29897" s="129"/>
      <c r="GA29897" s="128"/>
    </row>
    <row r="29898" spans="179:183" x14ac:dyDescent="0.35">
      <c r="FW29898" s="128"/>
      <c r="FX29898" s="128"/>
      <c r="FY29898" s="129"/>
      <c r="GA29898" s="128"/>
    </row>
    <row r="29899" spans="179:183" x14ac:dyDescent="0.35">
      <c r="FW29899" s="128"/>
      <c r="FX29899" s="128"/>
      <c r="FY29899" s="129"/>
      <c r="GA29899" s="128"/>
    </row>
    <row r="29900" spans="179:183" x14ac:dyDescent="0.35">
      <c r="FW29900" s="128"/>
      <c r="FX29900" s="128"/>
      <c r="FY29900" s="129"/>
      <c r="GA29900" s="128"/>
    </row>
    <row r="29901" spans="179:183" x14ac:dyDescent="0.35">
      <c r="FW29901" s="128"/>
      <c r="FX29901" s="128"/>
      <c r="FY29901" s="129"/>
      <c r="GA29901" s="128"/>
    </row>
    <row r="29902" spans="179:183" x14ac:dyDescent="0.35">
      <c r="FW29902" s="128"/>
      <c r="FX29902" s="128"/>
      <c r="FY29902" s="129"/>
      <c r="GA29902" s="128"/>
    </row>
    <row r="29903" spans="179:183" x14ac:dyDescent="0.35">
      <c r="FW29903" s="128"/>
      <c r="FX29903" s="128"/>
      <c r="FY29903" s="129"/>
      <c r="GA29903" s="128"/>
    </row>
    <row r="29904" spans="179:183" x14ac:dyDescent="0.35">
      <c r="FW29904" s="128"/>
      <c r="FX29904" s="128"/>
      <c r="FY29904" s="129"/>
      <c r="GA29904" s="128"/>
    </row>
    <row r="29905" spans="179:183" x14ac:dyDescent="0.35">
      <c r="FW29905" s="128"/>
      <c r="FX29905" s="128"/>
      <c r="FY29905" s="129"/>
      <c r="GA29905" s="128"/>
    </row>
    <row r="29906" spans="179:183" x14ac:dyDescent="0.35">
      <c r="FW29906" s="128"/>
      <c r="FX29906" s="128"/>
      <c r="FY29906" s="129"/>
      <c r="GA29906" s="128"/>
    </row>
    <row r="29907" spans="179:183" x14ac:dyDescent="0.35">
      <c r="FW29907" s="128"/>
      <c r="FX29907" s="128"/>
      <c r="FY29907" s="129"/>
      <c r="GA29907" s="128"/>
    </row>
    <row r="29908" spans="179:183" x14ac:dyDescent="0.35">
      <c r="FW29908" s="128"/>
      <c r="FX29908" s="128"/>
      <c r="FY29908" s="129"/>
      <c r="GA29908" s="128"/>
    </row>
    <row r="29909" spans="179:183" x14ac:dyDescent="0.35">
      <c r="FW29909" s="128"/>
      <c r="FX29909" s="128"/>
      <c r="FY29909" s="129"/>
      <c r="GA29909" s="128"/>
    </row>
    <row r="29910" spans="179:183" x14ac:dyDescent="0.35">
      <c r="FW29910" s="128"/>
      <c r="FX29910" s="128"/>
      <c r="FY29910" s="129"/>
      <c r="GA29910" s="128"/>
    </row>
    <row r="29911" spans="179:183" x14ac:dyDescent="0.35">
      <c r="FW29911" s="128"/>
      <c r="FX29911" s="128"/>
      <c r="FY29911" s="129"/>
      <c r="GA29911" s="128"/>
    </row>
    <row r="29912" spans="179:183" x14ac:dyDescent="0.35">
      <c r="FW29912" s="128"/>
      <c r="FX29912" s="128"/>
      <c r="FY29912" s="129"/>
      <c r="GA29912" s="128"/>
    </row>
    <row r="29913" spans="179:183" x14ac:dyDescent="0.35">
      <c r="FW29913" s="128"/>
      <c r="FX29913" s="128"/>
      <c r="FY29913" s="129"/>
      <c r="GA29913" s="128"/>
    </row>
    <row r="29914" spans="179:183" x14ac:dyDescent="0.35">
      <c r="FW29914" s="128"/>
      <c r="FX29914" s="128"/>
      <c r="FY29914" s="129"/>
      <c r="GA29914" s="128"/>
    </row>
    <row r="29915" spans="179:183" x14ac:dyDescent="0.35">
      <c r="FW29915" s="128"/>
      <c r="FX29915" s="128"/>
      <c r="FY29915" s="129"/>
      <c r="GA29915" s="128"/>
    </row>
    <row r="29916" spans="179:183" x14ac:dyDescent="0.35">
      <c r="FW29916" s="128"/>
      <c r="FX29916" s="128"/>
      <c r="FY29916" s="129"/>
      <c r="GA29916" s="128"/>
    </row>
    <row r="29917" spans="179:183" x14ac:dyDescent="0.35">
      <c r="FW29917" s="128"/>
      <c r="FX29917" s="128"/>
      <c r="FY29917" s="129"/>
      <c r="GA29917" s="128"/>
    </row>
    <row r="29918" spans="179:183" x14ac:dyDescent="0.35">
      <c r="FW29918" s="128"/>
      <c r="FX29918" s="128"/>
      <c r="FY29918" s="129"/>
      <c r="GA29918" s="128"/>
    </row>
    <row r="29919" spans="179:183" x14ac:dyDescent="0.35">
      <c r="FW29919" s="128"/>
      <c r="FX29919" s="128"/>
      <c r="FY29919" s="129"/>
      <c r="GA29919" s="128"/>
    </row>
    <row r="29920" spans="179:183" x14ac:dyDescent="0.35">
      <c r="FW29920" s="128"/>
      <c r="FX29920" s="128"/>
      <c r="FY29920" s="129"/>
      <c r="GA29920" s="128"/>
    </row>
    <row r="29921" spans="179:183" x14ac:dyDescent="0.35">
      <c r="FW29921" s="128"/>
      <c r="FX29921" s="128"/>
      <c r="FY29921" s="129"/>
      <c r="GA29921" s="128"/>
    </row>
    <row r="29922" spans="179:183" x14ac:dyDescent="0.35">
      <c r="FW29922" s="128"/>
      <c r="FX29922" s="128"/>
      <c r="FY29922" s="129"/>
      <c r="GA29922" s="128"/>
    </row>
    <row r="29923" spans="179:183" x14ac:dyDescent="0.35">
      <c r="FW29923" s="128"/>
      <c r="FX29923" s="128"/>
      <c r="FY29923" s="129"/>
      <c r="GA29923" s="128"/>
    </row>
    <row r="29924" spans="179:183" x14ac:dyDescent="0.35">
      <c r="FW29924" s="128"/>
      <c r="FX29924" s="128"/>
      <c r="FY29924" s="129"/>
      <c r="GA29924" s="128"/>
    </row>
    <row r="29925" spans="179:183" x14ac:dyDescent="0.35">
      <c r="FW29925" s="128"/>
      <c r="FX29925" s="128"/>
      <c r="FY29925" s="129"/>
      <c r="GA29925" s="128"/>
    </row>
    <row r="29926" spans="179:183" x14ac:dyDescent="0.35">
      <c r="FW29926" s="128"/>
      <c r="FX29926" s="128"/>
      <c r="FY29926" s="129"/>
      <c r="GA29926" s="128"/>
    </row>
    <row r="29927" spans="179:183" x14ac:dyDescent="0.35">
      <c r="FW29927" s="128"/>
      <c r="FX29927" s="128"/>
      <c r="FY29927" s="129"/>
      <c r="GA29927" s="128"/>
    </row>
    <row r="29928" spans="179:183" x14ac:dyDescent="0.35">
      <c r="FW29928" s="128"/>
      <c r="FX29928" s="128"/>
      <c r="FY29928" s="129"/>
      <c r="GA29928" s="128"/>
    </row>
    <row r="29929" spans="179:183" x14ac:dyDescent="0.35">
      <c r="FW29929" s="128"/>
      <c r="FX29929" s="128"/>
      <c r="FY29929" s="129"/>
      <c r="GA29929" s="128"/>
    </row>
    <row r="29930" spans="179:183" x14ac:dyDescent="0.35">
      <c r="FW29930" s="128"/>
      <c r="FX29930" s="128"/>
      <c r="FY29930" s="129"/>
      <c r="GA29930" s="128"/>
    </row>
    <row r="29931" spans="179:183" x14ac:dyDescent="0.35">
      <c r="FW29931" s="128"/>
      <c r="FX29931" s="128"/>
      <c r="FY29931" s="129"/>
      <c r="GA29931" s="128"/>
    </row>
    <row r="29932" spans="179:183" x14ac:dyDescent="0.35">
      <c r="FW29932" s="128"/>
      <c r="FX29932" s="128"/>
      <c r="FY29932" s="129"/>
      <c r="GA29932" s="128"/>
    </row>
    <row r="29933" spans="179:183" x14ac:dyDescent="0.35">
      <c r="FW29933" s="128"/>
      <c r="FX29933" s="128"/>
      <c r="FY29933" s="129"/>
      <c r="GA29933" s="128"/>
    </row>
    <row r="29934" spans="179:183" x14ac:dyDescent="0.35">
      <c r="FW29934" s="128"/>
      <c r="FX29934" s="128"/>
      <c r="FY29934" s="129"/>
      <c r="GA29934" s="128"/>
    </row>
    <row r="29935" spans="179:183" x14ac:dyDescent="0.35">
      <c r="FW29935" s="128"/>
      <c r="FX29935" s="128"/>
      <c r="FY29935" s="129"/>
      <c r="GA29935" s="128"/>
    </row>
    <row r="29936" spans="179:183" x14ac:dyDescent="0.35">
      <c r="FW29936" s="128"/>
      <c r="FX29936" s="128"/>
      <c r="FY29936" s="129"/>
      <c r="GA29936" s="128"/>
    </row>
    <row r="29937" spans="179:183" x14ac:dyDescent="0.35">
      <c r="FW29937" s="128"/>
      <c r="FX29937" s="128"/>
      <c r="FY29937" s="129"/>
      <c r="GA29937" s="128"/>
    </row>
    <row r="29938" spans="179:183" x14ac:dyDescent="0.35">
      <c r="FW29938" s="128"/>
      <c r="FX29938" s="128"/>
      <c r="FY29938" s="129"/>
      <c r="GA29938" s="128"/>
    </row>
    <row r="29939" spans="179:183" x14ac:dyDescent="0.35">
      <c r="FW29939" s="128"/>
      <c r="FX29939" s="128"/>
      <c r="FY29939" s="129"/>
      <c r="GA29939" s="128"/>
    </row>
    <row r="29940" spans="179:183" x14ac:dyDescent="0.35">
      <c r="FW29940" s="128"/>
      <c r="FX29940" s="128"/>
      <c r="FY29940" s="129"/>
      <c r="GA29940" s="128"/>
    </row>
    <row r="29941" spans="179:183" x14ac:dyDescent="0.35">
      <c r="FW29941" s="128"/>
      <c r="FX29941" s="128"/>
      <c r="FY29941" s="129"/>
      <c r="GA29941" s="128"/>
    </row>
    <row r="29942" spans="179:183" x14ac:dyDescent="0.35">
      <c r="FW29942" s="128"/>
      <c r="FX29942" s="128"/>
      <c r="FY29942" s="129"/>
      <c r="GA29942" s="128"/>
    </row>
    <row r="29943" spans="179:183" x14ac:dyDescent="0.35">
      <c r="FW29943" s="128"/>
      <c r="FX29943" s="128"/>
      <c r="FY29943" s="129"/>
      <c r="GA29943" s="128"/>
    </row>
    <row r="29944" spans="179:183" x14ac:dyDescent="0.35">
      <c r="FW29944" s="128"/>
      <c r="FX29944" s="128"/>
      <c r="FY29944" s="129"/>
      <c r="GA29944" s="128"/>
    </row>
    <row r="29945" spans="179:183" x14ac:dyDescent="0.35">
      <c r="FW29945" s="128"/>
      <c r="FX29945" s="128"/>
      <c r="FY29945" s="129"/>
      <c r="GA29945" s="128"/>
    </row>
    <row r="29946" spans="179:183" x14ac:dyDescent="0.35">
      <c r="FW29946" s="128"/>
      <c r="FX29946" s="128"/>
      <c r="FY29946" s="129"/>
      <c r="GA29946" s="128"/>
    </row>
    <row r="29947" spans="179:183" x14ac:dyDescent="0.35">
      <c r="FW29947" s="128"/>
      <c r="FX29947" s="128"/>
      <c r="FY29947" s="129"/>
      <c r="GA29947" s="128"/>
    </row>
    <row r="29948" spans="179:183" x14ac:dyDescent="0.35">
      <c r="FW29948" s="128"/>
      <c r="FX29948" s="128"/>
      <c r="FY29948" s="129"/>
      <c r="GA29948" s="128"/>
    </row>
    <row r="29949" spans="179:183" x14ac:dyDescent="0.35">
      <c r="FW29949" s="128"/>
      <c r="FX29949" s="128"/>
      <c r="FY29949" s="129"/>
      <c r="GA29949" s="128"/>
    </row>
    <row r="29950" spans="179:183" x14ac:dyDescent="0.35">
      <c r="FW29950" s="128"/>
      <c r="FX29950" s="128"/>
      <c r="FY29950" s="129"/>
      <c r="GA29950" s="128"/>
    </row>
    <row r="29951" spans="179:183" x14ac:dyDescent="0.35">
      <c r="FW29951" s="128"/>
      <c r="FX29951" s="128"/>
      <c r="FY29951" s="129"/>
      <c r="GA29951" s="128"/>
    </row>
    <row r="29952" spans="179:183" x14ac:dyDescent="0.35">
      <c r="FW29952" s="128"/>
      <c r="FX29952" s="128"/>
      <c r="FY29952" s="129"/>
      <c r="GA29952" s="128"/>
    </row>
    <row r="29953" spans="179:183" x14ac:dyDescent="0.35">
      <c r="FW29953" s="128"/>
      <c r="FX29953" s="128"/>
      <c r="FY29953" s="129"/>
      <c r="GA29953" s="128"/>
    </row>
    <row r="29954" spans="179:183" x14ac:dyDescent="0.35">
      <c r="FW29954" s="128"/>
      <c r="FX29954" s="128"/>
      <c r="FY29954" s="129"/>
      <c r="GA29954" s="128"/>
    </row>
    <row r="29955" spans="179:183" x14ac:dyDescent="0.35">
      <c r="FW29955" s="128"/>
      <c r="FX29955" s="128"/>
      <c r="FY29955" s="129"/>
      <c r="GA29955" s="128"/>
    </row>
    <row r="29956" spans="179:183" x14ac:dyDescent="0.35">
      <c r="FW29956" s="128"/>
      <c r="FX29956" s="128"/>
      <c r="FY29956" s="129"/>
      <c r="GA29956" s="128"/>
    </row>
    <row r="29957" spans="179:183" x14ac:dyDescent="0.35">
      <c r="FW29957" s="128"/>
      <c r="FX29957" s="128"/>
      <c r="FY29957" s="129"/>
      <c r="GA29957" s="128"/>
    </row>
    <row r="29958" spans="179:183" x14ac:dyDescent="0.35">
      <c r="FW29958" s="128"/>
      <c r="FX29958" s="128"/>
      <c r="FY29958" s="129"/>
      <c r="GA29958" s="128"/>
    </row>
    <row r="29959" spans="179:183" x14ac:dyDescent="0.35">
      <c r="FW29959" s="128"/>
      <c r="FX29959" s="128"/>
      <c r="FY29959" s="129"/>
      <c r="GA29959" s="128"/>
    </row>
    <row r="29960" spans="179:183" x14ac:dyDescent="0.35">
      <c r="FW29960" s="128"/>
      <c r="FX29960" s="128"/>
      <c r="FY29960" s="129"/>
      <c r="GA29960" s="128"/>
    </row>
    <row r="29961" spans="179:183" x14ac:dyDescent="0.35">
      <c r="FW29961" s="128"/>
      <c r="FX29961" s="128"/>
      <c r="FY29961" s="129"/>
      <c r="GA29961" s="128"/>
    </row>
    <row r="29962" spans="179:183" x14ac:dyDescent="0.35">
      <c r="FW29962" s="128"/>
      <c r="FX29962" s="128"/>
      <c r="FY29962" s="129"/>
      <c r="GA29962" s="128"/>
    </row>
    <row r="29963" spans="179:183" x14ac:dyDescent="0.35">
      <c r="FW29963" s="128"/>
      <c r="FX29963" s="128"/>
      <c r="FY29963" s="129"/>
      <c r="GA29963" s="128"/>
    </row>
    <row r="29964" spans="179:183" x14ac:dyDescent="0.35">
      <c r="FW29964" s="128"/>
      <c r="FX29964" s="128"/>
      <c r="FY29964" s="129"/>
      <c r="GA29964" s="128"/>
    </row>
    <row r="29965" spans="179:183" x14ac:dyDescent="0.35">
      <c r="FW29965" s="128"/>
      <c r="FX29965" s="128"/>
      <c r="FY29965" s="129"/>
      <c r="GA29965" s="128"/>
    </row>
    <row r="29966" spans="179:183" x14ac:dyDescent="0.35">
      <c r="FW29966" s="128"/>
      <c r="FX29966" s="128"/>
      <c r="FY29966" s="129"/>
      <c r="GA29966" s="128"/>
    </row>
    <row r="29967" spans="179:183" x14ac:dyDescent="0.35">
      <c r="FW29967" s="128"/>
      <c r="FX29967" s="128"/>
      <c r="FY29967" s="129"/>
      <c r="GA29967" s="128"/>
    </row>
    <row r="29968" spans="179:183" x14ac:dyDescent="0.35">
      <c r="FW29968" s="128"/>
      <c r="FX29968" s="128"/>
      <c r="FY29968" s="129"/>
      <c r="GA29968" s="128"/>
    </row>
    <row r="29969" spans="179:183" x14ac:dyDescent="0.35">
      <c r="FW29969" s="128"/>
      <c r="FX29969" s="128"/>
      <c r="FY29969" s="129"/>
      <c r="GA29969" s="128"/>
    </row>
    <row r="29970" spans="179:183" x14ac:dyDescent="0.35">
      <c r="FW29970" s="128"/>
      <c r="FX29970" s="128"/>
      <c r="FY29970" s="129"/>
      <c r="GA29970" s="128"/>
    </row>
    <row r="29971" spans="179:183" x14ac:dyDescent="0.35">
      <c r="FW29971" s="128"/>
      <c r="FX29971" s="128"/>
      <c r="FY29971" s="129"/>
      <c r="GA29971" s="128"/>
    </row>
    <row r="29972" spans="179:183" x14ac:dyDescent="0.35">
      <c r="FW29972" s="128"/>
      <c r="FX29972" s="128"/>
      <c r="FY29972" s="129"/>
      <c r="GA29972" s="128"/>
    </row>
    <row r="29973" spans="179:183" x14ac:dyDescent="0.35">
      <c r="FW29973" s="128"/>
      <c r="FX29973" s="128"/>
      <c r="FY29973" s="129"/>
      <c r="GA29973" s="128"/>
    </row>
    <row r="29974" spans="179:183" x14ac:dyDescent="0.35">
      <c r="FW29974" s="128"/>
      <c r="FX29974" s="128"/>
      <c r="FY29974" s="129"/>
      <c r="GA29974" s="128"/>
    </row>
    <row r="29975" spans="179:183" x14ac:dyDescent="0.35">
      <c r="FW29975" s="128"/>
      <c r="FX29975" s="128"/>
      <c r="FY29975" s="129"/>
      <c r="GA29975" s="128"/>
    </row>
    <row r="29976" spans="179:183" x14ac:dyDescent="0.35">
      <c r="FW29976" s="128"/>
      <c r="FX29976" s="128"/>
      <c r="FY29976" s="129"/>
      <c r="GA29976" s="128"/>
    </row>
    <row r="29977" spans="179:183" x14ac:dyDescent="0.35">
      <c r="FW29977" s="128"/>
      <c r="FX29977" s="128"/>
      <c r="FY29977" s="129"/>
      <c r="GA29977" s="128"/>
    </row>
    <row r="29978" spans="179:183" x14ac:dyDescent="0.35">
      <c r="FW29978" s="128"/>
      <c r="FX29978" s="128"/>
      <c r="FY29978" s="129"/>
      <c r="GA29978" s="128"/>
    </row>
    <row r="29979" spans="179:183" x14ac:dyDescent="0.35">
      <c r="FW29979" s="128"/>
      <c r="FX29979" s="128"/>
      <c r="FY29979" s="129"/>
      <c r="GA29979" s="128"/>
    </row>
    <row r="29980" spans="179:183" x14ac:dyDescent="0.35">
      <c r="FW29980" s="128"/>
      <c r="FX29980" s="128"/>
      <c r="FY29980" s="129"/>
      <c r="GA29980" s="128"/>
    </row>
    <row r="29981" spans="179:183" x14ac:dyDescent="0.35">
      <c r="FW29981" s="128"/>
      <c r="FX29981" s="128"/>
      <c r="FY29981" s="129"/>
      <c r="GA29981" s="128"/>
    </row>
    <row r="29982" spans="179:183" x14ac:dyDescent="0.35">
      <c r="FW29982" s="128"/>
      <c r="FX29982" s="128"/>
      <c r="FY29982" s="129"/>
      <c r="GA29982" s="128"/>
    </row>
    <row r="29983" spans="179:183" x14ac:dyDescent="0.35">
      <c r="FW29983" s="128"/>
      <c r="FX29983" s="128"/>
      <c r="FY29983" s="129"/>
      <c r="GA29983" s="128"/>
    </row>
    <row r="29984" spans="179:183" x14ac:dyDescent="0.35">
      <c r="FW29984" s="128"/>
      <c r="FX29984" s="128"/>
      <c r="FY29984" s="129"/>
      <c r="GA29984" s="128"/>
    </row>
    <row r="29985" spans="179:183" x14ac:dyDescent="0.35">
      <c r="FW29985" s="128"/>
      <c r="FX29985" s="128"/>
      <c r="FY29985" s="129"/>
      <c r="GA29985" s="128"/>
    </row>
    <row r="29986" spans="179:183" x14ac:dyDescent="0.35">
      <c r="FW29986" s="128"/>
      <c r="FX29986" s="128"/>
      <c r="FY29986" s="129"/>
      <c r="GA29986" s="128"/>
    </row>
    <row r="29987" spans="179:183" x14ac:dyDescent="0.35">
      <c r="FW29987" s="128"/>
      <c r="FX29987" s="128"/>
      <c r="FY29987" s="129"/>
      <c r="GA29987" s="128"/>
    </row>
    <row r="29988" spans="179:183" x14ac:dyDescent="0.35">
      <c r="FW29988" s="128"/>
      <c r="FX29988" s="128"/>
      <c r="FY29988" s="129"/>
      <c r="GA29988" s="128"/>
    </row>
    <row r="29989" spans="179:183" x14ac:dyDescent="0.35">
      <c r="FW29989" s="128"/>
      <c r="FX29989" s="128"/>
      <c r="FY29989" s="129"/>
      <c r="GA29989" s="128"/>
    </row>
    <row r="29990" spans="179:183" x14ac:dyDescent="0.35">
      <c r="FW29990" s="128"/>
      <c r="FX29990" s="128"/>
      <c r="FY29990" s="129"/>
      <c r="GA29990" s="128"/>
    </row>
    <row r="29991" spans="179:183" x14ac:dyDescent="0.35">
      <c r="FW29991" s="128"/>
      <c r="FX29991" s="128"/>
      <c r="FY29991" s="129"/>
      <c r="GA29991" s="128"/>
    </row>
    <row r="29992" spans="179:183" x14ac:dyDescent="0.35">
      <c r="FW29992" s="128"/>
      <c r="FX29992" s="128"/>
      <c r="FY29992" s="129"/>
      <c r="GA29992" s="128"/>
    </row>
    <row r="29993" spans="179:183" x14ac:dyDescent="0.35">
      <c r="FW29993" s="128"/>
      <c r="FX29993" s="128"/>
      <c r="FY29993" s="129"/>
      <c r="GA29993" s="128"/>
    </row>
    <row r="29994" spans="179:183" x14ac:dyDescent="0.35">
      <c r="FW29994" s="128"/>
      <c r="FX29994" s="128"/>
      <c r="FY29994" s="129"/>
      <c r="GA29994" s="128"/>
    </row>
    <row r="29995" spans="179:183" x14ac:dyDescent="0.35">
      <c r="FW29995" s="128"/>
      <c r="FX29995" s="128"/>
      <c r="FY29995" s="129"/>
      <c r="GA29995" s="128"/>
    </row>
    <row r="29996" spans="179:183" x14ac:dyDescent="0.35">
      <c r="FW29996" s="128"/>
      <c r="FX29996" s="128"/>
      <c r="FY29996" s="129"/>
      <c r="GA29996" s="128"/>
    </row>
    <row r="29997" spans="179:183" x14ac:dyDescent="0.35">
      <c r="FW29997" s="128"/>
      <c r="FX29997" s="128"/>
      <c r="FY29997" s="129"/>
      <c r="GA29997" s="128"/>
    </row>
    <row r="29998" spans="179:183" x14ac:dyDescent="0.35">
      <c r="FW29998" s="128"/>
      <c r="FX29998" s="128"/>
      <c r="FY29998" s="129"/>
      <c r="GA29998" s="128"/>
    </row>
    <row r="29999" spans="179:183" x14ac:dyDescent="0.35">
      <c r="FW29999" s="128"/>
      <c r="FX29999" s="128"/>
      <c r="FY29999" s="129"/>
      <c r="GA29999" s="128"/>
    </row>
    <row r="30000" spans="179:183" x14ac:dyDescent="0.35">
      <c r="FW30000" s="128"/>
      <c r="FX30000" s="128"/>
      <c r="FY30000" s="129"/>
      <c r="GA30000" s="128"/>
    </row>
    <row r="30001" spans="179:183" x14ac:dyDescent="0.35">
      <c r="FW30001" s="128"/>
      <c r="FX30001" s="128"/>
      <c r="FY30001" s="129"/>
      <c r="GA30001" s="128"/>
    </row>
    <row r="30002" spans="179:183" x14ac:dyDescent="0.35">
      <c r="FW30002" s="128"/>
      <c r="FX30002" s="128"/>
      <c r="FY30002" s="129"/>
      <c r="GA30002" s="128"/>
    </row>
    <row r="30003" spans="179:183" x14ac:dyDescent="0.35">
      <c r="FW30003" s="128"/>
      <c r="FX30003" s="128"/>
      <c r="FY30003" s="129"/>
      <c r="GA30003" s="128"/>
    </row>
    <row r="30004" spans="179:183" x14ac:dyDescent="0.35">
      <c r="FW30004" s="128"/>
      <c r="FX30004" s="128"/>
      <c r="FY30004" s="129"/>
      <c r="GA30004" s="128"/>
    </row>
    <row r="30005" spans="179:183" x14ac:dyDescent="0.35">
      <c r="FW30005" s="128"/>
      <c r="FX30005" s="128"/>
      <c r="FY30005" s="129"/>
      <c r="GA30005" s="128"/>
    </row>
    <row r="30006" spans="179:183" x14ac:dyDescent="0.35">
      <c r="FW30006" s="128"/>
      <c r="FX30006" s="128"/>
      <c r="FY30006" s="129"/>
      <c r="GA30006" s="128"/>
    </row>
    <row r="30007" spans="179:183" x14ac:dyDescent="0.35">
      <c r="FW30007" s="128"/>
      <c r="FX30007" s="128"/>
      <c r="FY30007" s="129"/>
      <c r="GA30007" s="128"/>
    </row>
    <row r="30008" spans="179:183" x14ac:dyDescent="0.35">
      <c r="FW30008" s="128"/>
      <c r="FX30008" s="128"/>
      <c r="FY30008" s="129"/>
      <c r="GA30008" s="128"/>
    </row>
    <row r="30009" spans="179:183" x14ac:dyDescent="0.35">
      <c r="FW30009" s="128"/>
      <c r="FX30009" s="128"/>
      <c r="FY30009" s="129"/>
      <c r="GA30009" s="128"/>
    </row>
    <row r="30010" spans="179:183" x14ac:dyDescent="0.35">
      <c r="FW30010" s="128"/>
      <c r="FX30010" s="128"/>
      <c r="FY30010" s="129"/>
      <c r="GA30010" s="128"/>
    </row>
    <row r="30011" spans="179:183" x14ac:dyDescent="0.35">
      <c r="FW30011" s="128"/>
      <c r="FX30011" s="128"/>
      <c r="FY30011" s="129"/>
      <c r="GA30011" s="128"/>
    </row>
    <row r="30012" spans="179:183" x14ac:dyDescent="0.35">
      <c r="FW30012" s="128"/>
      <c r="FX30012" s="128"/>
      <c r="FY30012" s="129"/>
      <c r="GA30012" s="128"/>
    </row>
    <row r="30013" spans="179:183" x14ac:dyDescent="0.35">
      <c r="FW30013" s="128"/>
      <c r="FX30013" s="128"/>
      <c r="FY30013" s="129"/>
      <c r="GA30013" s="128"/>
    </row>
    <row r="30014" spans="179:183" x14ac:dyDescent="0.35">
      <c r="FW30014" s="128"/>
      <c r="FX30014" s="128"/>
      <c r="FY30014" s="129"/>
      <c r="GA30014" s="128"/>
    </row>
    <row r="30015" spans="179:183" x14ac:dyDescent="0.35">
      <c r="FW30015" s="128"/>
      <c r="FX30015" s="128"/>
      <c r="FY30015" s="129"/>
      <c r="GA30015" s="128"/>
    </row>
    <row r="30016" spans="179:183" x14ac:dyDescent="0.35">
      <c r="FW30016" s="128"/>
      <c r="FX30016" s="128"/>
      <c r="FY30016" s="129"/>
      <c r="GA30016" s="128"/>
    </row>
    <row r="30017" spans="179:183" x14ac:dyDescent="0.35">
      <c r="FW30017" s="128"/>
      <c r="FX30017" s="128"/>
      <c r="FY30017" s="129"/>
      <c r="GA30017" s="128"/>
    </row>
    <row r="30018" spans="179:183" x14ac:dyDescent="0.35">
      <c r="FW30018" s="128"/>
      <c r="FX30018" s="128"/>
      <c r="FY30018" s="129"/>
      <c r="GA30018" s="128"/>
    </row>
    <row r="30019" spans="179:183" x14ac:dyDescent="0.35">
      <c r="FW30019" s="128"/>
      <c r="FX30019" s="128"/>
      <c r="FY30019" s="129"/>
      <c r="GA30019" s="128"/>
    </row>
    <row r="30020" spans="179:183" x14ac:dyDescent="0.35">
      <c r="FW30020" s="128"/>
      <c r="FX30020" s="128"/>
      <c r="FY30020" s="129"/>
      <c r="GA30020" s="128"/>
    </row>
    <row r="30021" spans="179:183" x14ac:dyDescent="0.35">
      <c r="FW30021" s="128"/>
      <c r="FX30021" s="128"/>
      <c r="FY30021" s="129"/>
      <c r="GA30021" s="128"/>
    </row>
    <row r="30022" spans="179:183" x14ac:dyDescent="0.35">
      <c r="FW30022" s="128"/>
      <c r="FX30022" s="128"/>
      <c r="FY30022" s="129"/>
      <c r="GA30022" s="128"/>
    </row>
    <row r="30023" spans="179:183" x14ac:dyDescent="0.35">
      <c r="FW30023" s="128"/>
      <c r="FX30023" s="128"/>
      <c r="FY30023" s="129"/>
      <c r="GA30023" s="128"/>
    </row>
    <row r="30024" spans="179:183" x14ac:dyDescent="0.35">
      <c r="FW30024" s="128"/>
      <c r="FX30024" s="128"/>
      <c r="FY30024" s="129"/>
      <c r="GA30024" s="128"/>
    </row>
    <row r="30025" spans="179:183" x14ac:dyDescent="0.35">
      <c r="FW30025" s="128"/>
      <c r="FX30025" s="128"/>
      <c r="FY30025" s="129"/>
      <c r="GA30025" s="128"/>
    </row>
    <row r="30026" spans="179:183" x14ac:dyDescent="0.35">
      <c r="FW30026" s="128"/>
      <c r="FX30026" s="128"/>
      <c r="FY30026" s="129"/>
      <c r="GA30026" s="128"/>
    </row>
    <row r="30027" spans="179:183" x14ac:dyDescent="0.35">
      <c r="FW30027" s="128"/>
      <c r="FX30027" s="128"/>
      <c r="FY30027" s="129"/>
      <c r="GA30027" s="128"/>
    </row>
    <row r="30028" spans="179:183" x14ac:dyDescent="0.35">
      <c r="FW30028" s="128"/>
      <c r="FX30028" s="128"/>
      <c r="FY30028" s="129"/>
      <c r="GA30028" s="128"/>
    </row>
    <row r="30029" spans="179:183" x14ac:dyDescent="0.35">
      <c r="FW30029" s="128"/>
      <c r="FX30029" s="128"/>
      <c r="FY30029" s="129"/>
      <c r="GA30029" s="128"/>
    </row>
    <row r="30030" spans="179:183" x14ac:dyDescent="0.35">
      <c r="FW30030" s="128"/>
      <c r="FX30030" s="128"/>
      <c r="FY30030" s="129"/>
      <c r="GA30030" s="128"/>
    </row>
    <row r="30031" spans="179:183" x14ac:dyDescent="0.35">
      <c r="FW30031" s="128"/>
      <c r="FX30031" s="128"/>
      <c r="FY30031" s="129"/>
      <c r="GA30031" s="128"/>
    </row>
    <row r="30032" spans="179:183" x14ac:dyDescent="0.35">
      <c r="FW30032" s="128"/>
      <c r="FX30032" s="128"/>
      <c r="FY30032" s="129"/>
      <c r="GA30032" s="128"/>
    </row>
    <row r="30033" spans="179:183" x14ac:dyDescent="0.35">
      <c r="FW30033" s="128"/>
      <c r="FX30033" s="128"/>
      <c r="FY30033" s="129"/>
      <c r="GA30033" s="128"/>
    </row>
    <row r="30034" spans="179:183" x14ac:dyDescent="0.35">
      <c r="FW30034" s="128"/>
      <c r="FX30034" s="128"/>
      <c r="FY30034" s="129"/>
      <c r="GA30034" s="128"/>
    </row>
    <row r="30035" spans="179:183" x14ac:dyDescent="0.35">
      <c r="FW30035" s="128"/>
      <c r="FX30035" s="128"/>
      <c r="FY30035" s="129"/>
      <c r="GA30035" s="128"/>
    </row>
    <row r="30036" spans="179:183" x14ac:dyDescent="0.35">
      <c r="FW30036" s="128"/>
      <c r="FX30036" s="128"/>
      <c r="FY30036" s="129"/>
      <c r="GA30036" s="128"/>
    </row>
    <row r="30037" spans="179:183" x14ac:dyDescent="0.35">
      <c r="FW30037" s="128"/>
      <c r="FX30037" s="128"/>
      <c r="FY30037" s="129"/>
      <c r="GA30037" s="128"/>
    </row>
    <row r="30038" spans="179:183" x14ac:dyDescent="0.35">
      <c r="FW30038" s="128"/>
      <c r="FX30038" s="128"/>
      <c r="FY30038" s="129"/>
      <c r="GA30038" s="128"/>
    </row>
    <row r="30039" spans="179:183" x14ac:dyDescent="0.35">
      <c r="FW30039" s="128"/>
      <c r="FX30039" s="128"/>
      <c r="FY30039" s="129"/>
      <c r="GA30039" s="128"/>
    </row>
    <row r="30040" spans="179:183" x14ac:dyDescent="0.35">
      <c r="FW30040" s="128"/>
      <c r="FX30040" s="128"/>
      <c r="FY30040" s="129"/>
      <c r="GA30040" s="128"/>
    </row>
    <row r="30041" spans="179:183" x14ac:dyDescent="0.35">
      <c r="FW30041" s="128"/>
      <c r="FX30041" s="128"/>
      <c r="FY30041" s="129"/>
      <c r="GA30041" s="128"/>
    </row>
    <row r="30042" spans="179:183" x14ac:dyDescent="0.35">
      <c r="FW30042" s="128"/>
      <c r="FX30042" s="128"/>
      <c r="FY30042" s="129"/>
      <c r="GA30042" s="128"/>
    </row>
    <row r="30043" spans="179:183" x14ac:dyDescent="0.35">
      <c r="FW30043" s="128"/>
      <c r="FX30043" s="128"/>
      <c r="FY30043" s="129"/>
      <c r="GA30043" s="128"/>
    </row>
    <row r="30044" spans="179:183" x14ac:dyDescent="0.35">
      <c r="FW30044" s="128"/>
      <c r="FX30044" s="128"/>
      <c r="FY30044" s="129"/>
      <c r="GA30044" s="128"/>
    </row>
    <row r="30045" spans="179:183" x14ac:dyDescent="0.35">
      <c r="FW30045" s="128"/>
      <c r="FX30045" s="128"/>
      <c r="FY30045" s="129"/>
      <c r="GA30045" s="128"/>
    </row>
    <row r="30046" spans="179:183" x14ac:dyDescent="0.35">
      <c r="FW30046" s="128"/>
      <c r="FX30046" s="128"/>
      <c r="FY30046" s="129"/>
      <c r="GA30046" s="128"/>
    </row>
    <row r="30047" spans="179:183" x14ac:dyDescent="0.35">
      <c r="FW30047" s="128"/>
      <c r="FX30047" s="128"/>
      <c r="FY30047" s="129"/>
      <c r="GA30047" s="128"/>
    </row>
    <row r="30048" spans="179:183" x14ac:dyDescent="0.35">
      <c r="FW30048" s="128"/>
      <c r="FX30048" s="128"/>
      <c r="FY30048" s="129"/>
      <c r="GA30048" s="128"/>
    </row>
    <row r="30049" spans="179:183" x14ac:dyDescent="0.35">
      <c r="FW30049" s="128"/>
      <c r="FX30049" s="128"/>
      <c r="FY30049" s="129"/>
      <c r="GA30049" s="128"/>
    </row>
    <row r="30050" spans="179:183" x14ac:dyDescent="0.35">
      <c r="FW30050" s="128"/>
      <c r="FX30050" s="128"/>
      <c r="FY30050" s="129"/>
      <c r="GA30050" s="128"/>
    </row>
    <row r="30051" spans="179:183" x14ac:dyDescent="0.35">
      <c r="FW30051" s="128"/>
      <c r="FX30051" s="128"/>
      <c r="FY30051" s="129"/>
      <c r="GA30051" s="128"/>
    </row>
    <row r="30052" spans="179:183" x14ac:dyDescent="0.35">
      <c r="FW30052" s="128"/>
      <c r="FX30052" s="128"/>
      <c r="FY30052" s="129"/>
      <c r="GA30052" s="128"/>
    </row>
    <row r="30053" spans="179:183" x14ac:dyDescent="0.35">
      <c r="FW30053" s="128"/>
      <c r="FX30053" s="128"/>
      <c r="FY30053" s="129"/>
      <c r="GA30053" s="128"/>
    </row>
    <row r="30054" spans="179:183" x14ac:dyDescent="0.35">
      <c r="FW30054" s="128"/>
      <c r="FX30054" s="128"/>
      <c r="FY30054" s="129"/>
      <c r="GA30054" s="128"/>
    </row>
    <row r="30055" spans="179:183" x14ac:dyDescent="0.35">
      <c r="FW30055" s="128"/>
      <c r="FX30055" s="128"/>
      <c r="FY30055" s="129"/>
      <c r="GA30055" s="128"/>
    </row>
    <row r="30056" spans="179:183" x14ac:dyDescent="0.35">
      <c r="FW30056" s="128"/>
      <c r="FX30056" s="128"/>
      <c r="FY30056" s="129"/>
      <c r="GA30056" s="128"/>
    </row>
    <row r="30057" spans="179:183" x14ac:dyDescent="0.35">
      <c r="FW30057" s="128"/>
      <c r="FX30057" s="128"/>
      <c r="FY30057" s="129"/>
      <c r="GA30057" s="128"/>
    </row>
    <row r="30058" spans="179:183" x14ac:dyDescent="0.35">
      <c r="FW30058" s="128"/>
      <c r="FX30058" s="128"/>
      <c r="FY30058" s="129"/>
      <c r="GA30058" s="128"/>
    </row>
    <row r="30059" spans="179:183" x14ac:dyDescent="0.35">
      <c r="FW30059" s="128"/>
      <c r="FX30059" s="128"/>
      <c r="FY30059" s="129"/>
      <c r="GA30059" s="128"/>
    </row>
    <row r="30060" spans="179:183" x14ac:dyDescent="0.35">
      <c r="FW30060" s="128"/>
      <c r="FX30060" s="128"/>
      <c r="FY30060" s="129"/>
      <c r="GA30060" s="128"/>
    </row>
    <row r="30061" spans="179:183" x14ac:dyDescent="0.35">
      <c r="FW30061" s="128"/>
      <c r="FX30061" s="128"/>
      <c r="FY30061" s="129"/>
      <c r="GA30061" s="128"/>
    </row>
    <row r="30062" spans="179:183" x14ac:dyDescent="0.35">
      <c r="FW30062" s="128"/>
      <c r="FX30062" s="128"/>
      <c r="FY30062" s="129"/>
      <c r="GA30062" s="128"/>
    </row>
    <row r="30063" spans="179:183" x14ac:dyDescent="0.35">
      <c r="FW30063" s="128"/>
      <c r="FX30063" s="128"/>
      <c r="FY30063" s="129"/>
      <c r="GA30063" s="128"/>
    </row>
    <row r="30064" spans="179:183" x14ac:dyDescent="0.35">
      <c r="FW30064" s="128"/>
      <c r="FX30064" s="128"/>
      <c r="FY30064" s="129"/>
      <c r="GA30064" s="128"/>
    </row>
    <row r="30065" spans="179:183" x14ac:dyDescent="0.35">
      <c r="FW30065" s="128"/>
      <c r="FX30065" s="128"/>
      <c r="FY30065" s="129"/>
      <c r="GA30065" s="128"/>
    </row>
    <row r="30066" spans="179:183" x14ac:dyDescent="0.35">
      <c r="FW30066" s="128"/>
      <c r="FX30066" s="128"/>
      <c r="FY30066" s="129"/>
      <c r="GA30066" s="128"/>
    </row>
    <row r="30067" spans="179:183" x14ac:dyDescent="0.35">
      <c r="FW30067" s="128"/>
      <c r="FX30067" s="128"/>
      <c r="FY30067" s="129"/>
      <c r="GA30067" s="128"/>
    </row>
    <row r="30068" spans="179:183" x14ac:dyDescent="0.35">
      <c r="FW30068" s="128"/>
      <c r="FX30068" s="128"/>
      <c r="FY30068" s="129"/>
      <c r="GA30068" s="128"/>
    </row>
    <row r="30069" spans="179:183" x14ac:dyDescent="0.35">
      <c r="FW30069" s="128"/>
      <c r="FX30069" s="128"/>
      <c r="FY30069" s="129"/>
      <c r="GA30069" s="128"/>
    </row>
    <row r="30070" spans="179:183" x14ac:dyDescent="0.35">
      <c r="FW30070" s="128"/>
      <c r="FX30070" s="128"/>
      <c r="FY30070" s="129"/>
      <c r="GA30070" s="128"/>
    </row>
    <row r="30071" spans="179:183" x14ac:dyDescent="0.35">
      <c r="FW30071" s="128"/>
      <c r="FX30071" s="128"/>
      <c r="FY30071" s="129"/>
      <c r="GA30071" s="128"/>
    </row>
    <row r="30072" spans="179:183" x14ac:dyDescent="0.35">
      <c r="FW30072" s="128"/>
      <c r="FX30072" s="128"/>
      <c r="FY30072" s="129"/>
      <c r="GA30072" s="128"/>
    </row>
    <row r="30073" spans="179:183" x14ac:dyDescent="0.35">
      <c r="FW30073" s="128"/>
      <c r="FX30073" s="128"/>
      <c r="FY30073" s="129"/>
      <c r="GA30073" s="128"/>
    </row>
    <row r="30074" spans="179:183" x14ac:dyDescent="0.35">
      <c r="FW30074" s="128"/>
      <c r="FX30074" s="128"/>
      <c r="FY30074" s="129"/>
      <c r="GA30074" s="128"/>
    </row>
    <row r="30075" spans="179:183" x14ac:dyDescent="0.35">
      <c r="FW30075" s="128"/>
      <c r="FX30075" s="128"/>
      <c r="FY30075" s="129"/>
      <c r="GA30075" s="128"/>
    </row>
    <row r="30076" spans="179:183" x14ac:dyDescent="0.35">
      <c r="FW30076" s="128"/>
      <c r="FX30076" s="128"/>
      <c r="FY30076" s="129"/>
      <c r="GA30076" s="128"/>
    </row>
    <row r="30077" spans="179:183" x14ac:dyDescent="0.35">
      <c r="FW30077" s="128"/>
      <c r="FX30077" s="128"/>
      <c r="FY30077" s="129"/>
      <c r="GA30077" s="128"/>
    </row>
    <row r="30078" spans="179:183" x14ac:dyDescent="0.35">
      <c r="FW30078" s="128"/>
      <c r="FX30078" s="128"/>
      <c r="FY30078" s="129"/>
      <c r="GA30078" s="128"/>
    </row>
    <row r="30079" spans="179:183" x14ac:dyDescent="0.35">
      <c r="FW30079" s="128"/>
      <c r="FX30079" s="128"/>
      <c r="FY30079" s="129"/>
      <c r="GA30079" s="128"/>
    </row>
    <row r="30080" spans="179:183" x14ac:dyDescent="0.35">
      <c r="FW30080" s="128"/>
      <c r="FX30080" s="128"/>
      <c r="FY30080" s="129"/>
      <c r="GA30080" s="128"/>
    </row>
    <row r="30081" spans="179:183" x14ac:dyDescent="0.35">
      <c r="FW30081" s="128"/>
      <c r="FX30081" s="128"/>
      <c r="FY30081" s="129"/>
      <c r="GA30081" s="128"/>
    </row>
    <row r="30082" spans="179:183" x14ac:dyDescent="0.35">
      <c r="FW30082" s="128"/>
      <c r="FX30082" s="128"/>
      <c r="FY30082" s="129"/>
      <c r="GA30082" s="128"/>
    </row>
    <row r="30083" spans="179:183" x14ac:dyDescent="0.35">
      <c r="FW30083" s="128"/>
      <c r="FX30083" s="128"/>
      <c r="FY30083" s="129"/>
      <c r="GA30083" s="128"/>
    </row>
    <row r="30084" spans="179:183" x14ac:dyDescent="0.35">
      <c r="FW30084" s="128"/>
      <c r="FX30084" s="128"/>
      <c r="FY30084" s="129"/>
      <c r="GA30084" s="128"/>
    </row>
    <row r="30085" spans="179:183" x14ac:dyDescent="0.35">
      <c r="FW30085" s="128"/>
      <c r="FX30085" s="128"/>
      <c r="FY30085" s="129"/>
      <c r="GA30085" s="128"/>
    </row>
    <row r="30086" spans="179:183" x14ac:dyDescent="0.35">
      <c r="FW30086" s="128"/>
      <c r="FX30086" s="128"/>
      <c r="FY30086" s="129"/>
      <c r="GA30086" s="128"/>
    </row>
    <row r="30087" spans="179:183" x14ac:dyDescent="0.35">
      <c r="FW30087" s="128"/>
      <c r="FX30087" s="128"/>
      <c r="FY30087" s="129"/>
      <c r="GA30087" s="128"/>
    </row>
    <row r="30088" spans="179:183" x14ac:dyDescent="0.35">
      <c r="FW30088" s="128"/>
      <c r="FX30088" s="128"/>
      <c r="FY30088" s="129"/>
      <c r="GA30088" s="128"/>
    </row>
    <row r="30089" spans="179:183" x14ac:dyDescent="0.35">
      <c r="FW30089" s="128"/>
      <c r="FX30089" s="128"/>
      <c r="FY30089" s="129"/>
      <c r="GA30089" s="128"/>
    </row>
    <row r="30090" spans="179:183" x14ac:dyDescent="0.35">
      <c r="FW30090" s="128"/>
      <c r="FX30090" s="128"/>
      <c r="FY30090" s="129"/>
      <c r="GA30090" s="128"/>
    </row>
    <row r="30091" spans="179:183" x14ac:dyDescent="0.35">
      <c r="FW30091" s="128"/>
      <c r="FX30091" s="128"/>
      <c r="FY30091" s="129"/>
      <c r="GA30091" s="128"/>
    </row>
    <row r="30092" spans="179:183" x14ac:dyDescent="0.35">
      <c r="FW30092" s="128"/>
      <c r="FX30092" s="128"/>
      <c r="FY30092" s="129"/>
      <c r="GA30092" s="128"/>
    </row>
    <row r="30093" spans="179:183" x14ac:dyDescent="0.35">
      <c r="FW30093" s="128"/>
      <c r="FX30093" s="128"/>
      <c r="FY30093" s="129"/>
      <c r="GA30093" s="128"/>
    </row>
    <row r="30094" spans="179:183" x14ac:dyDescent="0.35">
      <c r="FW30094" s="128"/>
      <c r="FX30094" s="128"/>
      <c r="FY30094" s="129"/>
      <c r="GA30094" s="128"/>
    </row>
    <row r="30095" spans="179:183" x14ac:dyDescent="0.35">
      <c r="FW30095" s="128"/>
      <c r="FX30095" s="128"/>
      <c r="FY30095" s="129"/>
      <c r="GA30095" s="128"/>
    </row>
    <row r="30096" spans="179:183" x14ac:dyDescent="0.35">
      <c r="FW30096" s="128"/>
      <c r="FX30096" s="128"/>
      <c r="FY30096" s="129"/>
      <c r="GA30096" s="128"/>
    </row>
    <row r="30097" spans="179:183" x14ac:dyDescent="0.35">
      <c r="FW30097" s="128"/>
      <c r="FX30097" s="128"/>
      <c r="FY30097" s="129"/>
      <c r="GA30097" s="128"/>
    </row>
    <row r="30098" spans="179:183" x14ac:dyDescent="0.35">
      <c r="FW30098" s="128"/>
      <c r="FX30098" s="128"/>
      <c r="FY30098" s="129"/>
      <c r="GA30098" s="128"/>
    </row>
    <row r="30099" spans="179:183" x14ac:dyDescent="0.35">
      <c r="FW30099" s="128"/>
      <c r="FX30099" s="128"/>
      <c r="FY30099" s="129"/>
      <c r="GA30099" s="128"/>
    </row>
    <row r="30100" spans="179:183" x14ac:dyDescent="0.35">
      <c r="FW30100" s="128"/>
      <c r="FX30100" s="128"/>
      <c r="FY30100" s="129"/>
      <c r="GA30100" s="128"/>
    </row>
    <row r="30101" spans="179:183" x14ac:dyDescent="0.35">
      <c r="FW30101" s="128"/>
      <c r="FX30101" s="128"/>
      <c r="FY30101" s="129"/>
      <c r="GA30101" s="128"/>
    </row>
    <row r="30102" spans="179:183" x14ac:dyDescent="0.35">
      <c r="FW30102" s="128"/>
      <c r="FX30102" s="128"/>
      <c r="FY30102" s="129"/>
      <c r="GA30102" s="128"/>
    </row>
    <row r="30103" spans="179:183" x14ac:dyDescent="0.35">
      <c r="FW30103" s="128"/>
      <c r="FX30103" s="128"/>
      <c r="FY30103" s="129"/>
      <c r="GA30103" s="128"/>
    </row>
    <row r="30104" spans="179:183" x14ac:dyDescent="0.35">
      <c r="FW30104" s="128"/>
      <c r="FX30104" s="128"/>
      <c r="FY30104" s="129"/>
      <c r="GA30104" s="128"/>
    </row>
    <row r="30105" spans="179:183" x14ac:dyDescent="0.35">
      <c r="FW30105" s="128"/>
      <c r="FX30105" s="128"/>
      <c r="FY30105" s="129"/>
      <c r="GA30105" s="128"/>
    </row>
    <row r="30106" spans="179:183" x14ac:dyDescent="0.35">
      <c r="FW30106" s="128"/>
      <c r="FX30106" s="128"/>
      <c r="FY30106" s="129"/>
      <c r="GA30106" s="128"/>
    </row>
    <row r="30107" spans="179:183" x14ac:dyDescent="0.35">
      <c r="FW30107" s="128"/>
      <c r="FX30107" s="128"/>
      <c r="FY30107" s="129"/>
      <c r="GA30107" s="128"/>
    </row>
    <row r="30108" spans="179:183" x14ac:dyDescent="0.35">
      <c r="FW30108" s="128"/>
      <c r="FX30108" s="128"/>
      <c r="FY30108" s="129"/>
      <c r="GA30108" s="128"/>
    </row>
    <row r="30109" spans="179:183" x14ac:dyDescent="0.35">
      <c r="FW30109" s="128"/>
      <c r="FX30109" s="128"/>
      <c r="FY30109" s="129"/>
      <c r="GA30109" s="128"/>
    </row>
    <row r="30110" spans="179:183" x14ac:dyDescent="0.35">
      <c r="FW30110" s="128"/>
      <c r="FX30110" s="128"/>
      <c r="FY30110" s="129"/>
      <c r="GA30110" s="128"/>
    </row>
    <row r="30111" spans="179:183" x14ac:dyDescent="0.35">
      <c r="FW30111" s="128"/>
      <c r="FX30111" s="128"/>
      <c r="FY30111" s="129"/>
      <c r="GA30111" s="128"/>
    </row>
    <row r="30112" spans="179:183" x14ac:dyDescent="0.35">
      <c r="FW30112" s="128"/>
      <c r="FX30112" s="128"/>
      <c r="FY30112" s="129"/>
      <c r="GA30112" s="128"/>
    </row>
    <row r="30113" spans="179:183" x14ac:dyDescent="0.35">
      <c r="FW30113" s="128"/>
      <c r="FX30113" s="128"/>
      <c r="FY30113" s="129"/>
      <c r="GA30113" s="128"/>
    </row>
    <row r="30114" spans="179:183" x14ac:dyDescent="0.35">
      <c r="FW30114" s="128"/>
      <c r="FX30114" s="128"/>
      <c r="FY30114" s="129"/>
      <c r="GA30114" s="128"/>
    </row>
    <row r="30115" spans="179:183" x14ac:dyDescent="0.35">
      <c r="FW30115" s="128"/>
      <c r="FX30115" s="128"/>
      <c r="FY30115" s="129"/>
      <c r="GA30115" s="128"/>
    </row>
    <row r="30116" spans="179:183" x14ac:dyDescent="0.35">
      <c r="FW30116" s="128"/>
      <c r="FX30116" s="128"/>
      <c r="FY30116" s="129"/>
      <c r="GA30116" s="128"/>
    </row>
    <row r="30117" spans="179:183" x14ac:dyDescent="0.35">
      <c r="FW30117" s="128"/>
      <c r="FX30117" s="128"/>
      <c r="FY30117" s="129"/>
      <c r="GA30117" s="128"/>
    </row>
    <row r="30118" spans="179:183" x14ac:dyDescent="0.35">
      <c r="FW30118" s="128"/>
      <c r="FX30118" s="128"/>
      <c r="FY30118" s="129"/>
      <c r="GA30118" s="128"/>
    </row>
    <row r="30119" spans="179:183" x14ac:dyDescent="0.35">
      <c r="FW30119" s="128"/>
      <c r="FX30119" s="128"/>
      <c r="FY30119" s="129"/>
      <c r="GA30119" s="128"/>
    </row>
    <row r="30120" spans="179:183" x14ac:dyDescent="0.35">
      <c r="FW30120" s="128"/>
      <c r="FX30120" s="128"/>
      <c r="FY30120" s="129"/>
      <c r="GA30120" s="128"/>
    </row>
    <row r="30121" spans="179:183" x14ac:dyDescent="0.35">
      <c r="FW30121" s="128"/>
      <c r="FX30121" s="128"/>
      <c r="FY30121" s="129"/>
      <c r="GA30121" s="128"/>
    </row>
    <row r="30122" spans="179:183" x14ac:dyDescent="0.35">
      <c r="FW30122" s="128"/>
      <c r="FX30122" s="128"/>
      <c r="FY30122" s="129"/>
      <c r="GA30122" s="128"/>
    </row>
    <row r="30123" spans="179:183" x14ac:dyDescent="0.35">
      <c r="FW30123" s="128"/>
      <c r="FX30123" s="128"/>
      <c r="FY30123" s="129"/>
      <c r="GA30123" s="128"/>
    </row>
    <row r="30124" spans="179:183" x14ac:dyDescent="0.35">
      <c r="FW30124" s="128"/>
      <c r="FX30124" s="128"/>
      <c r="FY30124" s="129"/>
      <c r="GA30124" s="128"/>
    </row>
    <row r="30125" spans="179:183" x14ac:dyDescent="0.35">
      <c r="FW30125" s="128"/>
      <c r="FX30125" s="128"/>
      <c r="FY30125" s="129"/>
      <c r="GA30125" s="128"/>
    </row>
    <row r="30126" spans="179:183" x14ac:dyDescent="0.35">
      <c r="FW30126" s="128"/>
      <c r="FX30126" s="128"/>
      <c r="FY30126" s="129"/>
      <c r="GA30126" s="128"/>
    </row>
    <row r="30127" spans="179:183" x14ac:dyDescent="0.35">
      <c r="FW30127" s="128"/>
      <c r="FX30127" s="128"/>
      <c r="FY30127" s="129"/>
      <c r="GA30127" s="128"/>
    </row>
    <row r="30128" spans="179:183" x14ac:dyDescent="0.35">
      <c r="FW30128" s="128"/>
      <c r="FX30128" s="128"/>
      <c r="FY30128" s="129"/>
      <c r="GA30128" s="128"/>
    </row>
    <row r="30129" spans="179:183" x14ac:dyDescent="0.35">
      <c r="FW30129" s="128"/>
      <c r="FX30129" s="128"/>
      <c r="FY30129" s="129"/>
      <c r="GA30129" s="128"/>
    </row>
    <row r="30130" spans="179:183" x14ac:dyDescent="0.35">
      <c r="FW30130" s="128"/>
      <c r="FX30130" s="128"/>
      <c r="FY30130" s="129"/>
      <c r="GA30130" s="128"/>
    </row>
    <row r="30131" spans="179:183" x14ac:dyDescent="0.35">
      <c r="FW30131" s="128"/>
      <c r="FX30131" s="128"/>
      <c r="FY30131" s="129"/>
      <c r="GA30131" s="128"/>
    </row>
    <row r="30132" spans="179:183" x14ac:dyDescent="0.35">
      <c r="FW30132" s="128"/>
      <c r="FX30132" s="128"/>
      <c r="FY30132" s="129"/>
      <c r="GA30132" s="128"/>
    </row>
    <row r="30133" spans="179:183" x14ac:dyDescent="0.35">
      <c r="FW30133" s="128"/>
      <c r="FX30133" s="128"/>
      <c r="FY30133" s="129"/>
      <c r="GA30133" s="128"/>
    </row>
    <row r="30134" spans="179:183" x14ac:dyDescent="0.35">
      <c r="FW30134" s="128"/>
      <c r="FX30134" s="128"/>
      <c r="FY30134" s="129"/>
      <c r="GA30134" s="128"/>
    </row>
    <row r="30135" spans="179:183" x14ac:dyDescent="0.35">
      <c r="FW30135" s="128"/>
      <c r="FX30135" s="128"/>
      <c r="FY30135" s="129"/>
      <c r="GA30135" s="128"/>
    </row>
    <row r="30136" spans="179:183" x14ac:dyDescent="0.35">
      <c r="FW30136" s="128"/>
      <c r="FX30136" s="128"/>
      <c r="FY30136" s="129"/>
      <c r="GA30136" s="128"/>
    </row>
    <row r="30137" spans="179:183" x14ac:dyDescent="0.35">
      <c r="FW30137" s="128"/>
      <c r="FX30137" s="128"/>
      <c r="FY30137" s="129"/>
      <c r="GA30137" s="128"/>
    </row>
    <row r="30138" spans="179:183" x14ac:dyDescent="0.35">
      <c r="FW30138" s="128"/>
      <c r="FX30138" s="128"/>
      <c r="FY30138" s="129"/>
      <c r="GA30138" s="128"/>
    </row>
    <row r="30139" spans="179:183" x14ac:dyDescent="0.35">
      <c r="FW30139" s="128"/>
      <c r="FX30139" s="128"/>
      <c r="FY30139" s="129"/>
      <c r="GA30139" s="128"/>
    </row>
    <row r="30140" spans="179:183" x14ac:dyDescent="0.35">
      <c r="FW30140" s="128"/>
      <c r="FX30140" s="128"/>
      <c r="FY30140" s="129"/>
      <c r="GA30140" s="128"/>
    </row>
    <row r="30141" spans="179:183" x14ac:dyDescent="0.35">
      <c r="FW30141" s="128"/>
      <c r="FX30141" s="128"/>
      <c r="FY30141" s="129"/>
      <c r="GA30141" s="128"/>
    </row>
    <row r="30142" spans="179:183" x14ac:dyDescent="0.35">
      <c r="FW30142" s="128"/>
      <c r="FX30142" s="128"/>
      <c r="FY30142" s="129"/>
      <c r="GA30142" s="128"/>
    </row>
    <row r="30143" spans="179:183" x14ac:dyDescent="0.35">
      <c r="FW30143" s="128"/>
      <c r="FX30143" s="128"/>
      <c r="FY30143" s="129"/>
      <c r="GA30143" s="128"/>
    </row>
    <row r="30144" spans="179:183" x14ac:dyDescent="0.35">
      <c r="FW30144" s="128"/>
      <c r="FX30144" s="128"/>
      <c r="FY30144" s="129"/>
      <c r="GA30144" s="128"/>
    </row>
    <row r="30145" spans="179:183" x14ac:dyDescent="0.35">
      <c r="FW30145" s="128"/>
      <c r="FX30145" s="128"/>
      <c r="FY30145" s="129"/>
      <c r="GA30145" s="128"/>
    </row>
    <row r="30146" spans="179:183" x14ac:dyDescent="0.35">
      <c r="FW30146" s="128"/>
      <c r="FX30146" s="128"/>
      <c r="FY30146" s="129"/>
      <c r="GA30146" s="128"/>
    </row>
    <row r="30147" spans="179:183" x14ac:dyDescent="0.35">
      <c r="FW30147" s="128"/>
      <c r="FX30147" s="128"/>
      <c r="FY30147" s="129"/>
      <c r="GA30147" s="128"/>
    </row>
    <row r="30148" spans="179:183" x14ac:dyDescent="0.35">
      <c r="FW30148" s="128"/>
      <c r="FX30148" s="128"/>
      <c r="FY30148" s="129"/>
      <c r="GA30148" s="128"/>
    </row>
    <row r="30149" spans="179:183" x14ac:dyDescent="0.35">
      <c r="FW30149" s="128"/>
      <c r="FX30149" s="128"/>
      <c r="FY30149" s="129"/>
      <c r="GA30149" s="128"/>
    </row>
    <row r="30150" spans="179:183" x14ac:dyDescent="0.35">
      <c r="FW30150" s="128"/>
      <c r="FX30150" s="128"/>
      <c r="FY30150" s="129"/>
      <c r="GA30150" s="128"/>
    </row>
    <row r="30151" spans="179:183" x14ac:dyDescent="0.35">
      <c r="FW30151" s="128"/>
      <c r="FX30151" s="128"/>
      <c r="FY30151" s="129"/>
      <c r="GA30151" s="128"/>
    </row>
    <row r="30152" spans="179:183" x14ac:dyDescent="0.35">
      <c r="FW30152" s="128"/>
      <c r="FX30152" s="128"/>
      <c r="FY30152" s="129"/>
      <c r="GA30152" s="128"/>
    </row>
    <row r="30153" spans="179:183" x14ac:dyDescent="0.35">
      <c r="FW30153" s="128"/>
      <c r="FX30153" s="128"/>
      <c r="FY30153" s="129"/>
      <c r="GA30153" s="128"/>
    </row>
    <row r="30154" spans="179:183" x14ac:dyDescent="0.35">
      <c r="FW30154" s="128"/>
      <c r="FX30154" s="128"/>
      <c r="FY30154" s="129"/>
      <c r="GA30154" s="128"/>
    </row>
    <row r="30155" spans="179:183" x14ac:dyDescent="0.35">
      <c r="FW30155" s="128"/>
      <c r="FX30155" s="128"/>
      <c r="FY30155" s="129"/>
      <c r="GA30155" s="128"/>
    </row>
    <row r="30156" spans="179:183" x14ac:dyDescent="0.35">
      <c r="FW30156" s="128"/>
      <c r="FX30156" s="128"/>
      <c r="FY30156" s="129"/>
      <c r="GA30156" s="128"/>
    </row>
    <row r="30157" spans="179:183" x14ac:dyDescent="0.35">
      <c r="FW30157" s="128"/>
      <c r="FX30157" s="128"/>
      <c r="FY30157" s="129"/>
      <c r="GA30157" s="128"/>
    </row>
    <row r="30158" spans="179:183" x14ac:dyDescent="0.35">
      <c r="FW30158" s="128"/>
      <c r="FX30158" s="128"/>
      <c r="FY30158" s="129"/>
      <c r="GA30158" s="128"/>
    </row>
    <row r="30159" spans="179:183" x14ac:dyDescent="0.35">
      <c r="FW30159" s="128"/>
      <c r="FX30159" s="128"/>
      <c r="FY30159" s="129"/>
      <c r="GA30159" s="128"/>
    </row>
    <row r="30160" spans="179:183" x14ac:dyDescent="0.35">
      <c r="FW30160" s="128"/>
      <c r="FX30160" s="128"/>
      <c r="FY30160" s="129"/>
      <c r="GA30160" s="128"/>
    </row>
    <row r="30161" spans="179:183" x14ac:dyDescent="0.35">
      <c r="FW30161" s="128"/>
      <c r="FX30161" s="128"/>
      <c r="FY30161" s="129"/>
      <c r="GA30161" s="128"/>
    </row>
    <row r="30162" spans="179:183" x14ac:dyDescent="0.35">
      <c r="FW30162" s="128"/>
      <c r="FX30162" s="128"/>
      <c r="FY30162" s="129"/>
      <c r="GA30162" s="128"/>
    </row>
    <row r="30163" spans="179:183" x14ac:dyDescent="0.35">
      <c r="FW30163" s="128"/>
      <c r="FX30163" s="128"/>
      <c r="FY30163" s="129"/>
      <c r="GA30163" s="128"/>
    </row>
    <row r="30164" spans="179:183" x14ac:dyDescent="0.35">
      <c r="FW30164" s="128"/>
      <c r="FX30164" s="128"/>
      <c r="FY30164" s="129"/>
      <c r="GA30164" s="128"/>
    </row>
    <row r="30165" spans="179:183" x14ac:dyDescent="0.35">
      <c r="FW30165" s="128"/>
      <c r="FX30165" s="128"/>
      <c r="FY30165" s="129"/>
      <c r="GA30165" s="128"/>
    </row>
    <row r="30166" spans="179:183" x14ac:dyDescent="0.35">
      <c r="FW30166" s="128"/>
      <c r="FX30166" s="128"/>
      <c r="FY30166" s="129"/>
      <c r="GA30166" s="128"/>
    </row>
    <row r="30167" spans="179:183" x14ac:dyDescent="0.35">
      <c r="FW30167" s="128"/>
      <c r="FX30167" s="128"/>
      <c r="FY30167" s="129"/>
      <c r="GA30167" s="128"/>
    </row>
    <row r="30168" spans="179:183" x14ac:dyDescent="0.35">
      <c r="FW30168" s="128"/>
      <c r="FX30168" s="128"/>
      <c r="FY30168" s="129"/>
      <c r="GA30168" s="128"/>
    </row>
    <row r="30169" spans="179:183" x14ac:dyDescent="0.35">
      <c r="FW30169" s="128"/>
      <c r="FX30169" s="128"/>
      <c r="FY30169" s="129"/>
      <c r="GA30169" s="128"/>
    </row>
    <row r="30170" spans="179:183" x14ac:dyDescent="0.35">
      <c r="FW30170" s="128"/>
      <c r="FX30170" s="128"/>
      <c r="FY30170" s="129"/>
      <c r="GA30170" s="128"/>
    </row>
    <row r="30171" spans="179:183" x14ac:dyDescent="0.35">
      <c r="FW30171" s="128"/>
      <c r="FX30171" s="128"/>
      <c r="FY30171" s="129"/>
      <c r="GA30171" s="128"/>
    </row>
    <row r="30172" spans="179:183" x14ac:dyDescent="0.35">
      <c r="FW30172" s="128"/>
      <c r="FX30172" s="128"/>
      <c r="FY30172" s="129"/>
      <c r="GA30172" s="128"/>
    </row>
    <row r="30173" spans="179:183" x14ac:dyDescent="0.35">
      <c r="FW30173" s="128"/>
      <c r="FX30173" s="128"/>
      <c r="FY30173" s="129"/>
      <c r="GA30173" s="128"/>
    </row>
    <row r="30174" spans="179:183" x14ac:dyDescent="0.35">
      <c r="FW30174" s="128"/>
      <c r="FX30174" s="128"/>
      <c r="FY30174" s="129"/>
      <c r="GA30174" s="128"/>
    </row>
    <row r="30175" spans="179:183" x14ac:dyDescent="0.35">
      <c r="FW30175" s="128"/>
      <c r="FX30175" s="128"/>
      <c r="FY30175" s="129"/>
      <c r="GA30175" s="128"/>
    </row>
    <row r="30176" spans="179:183" x14ac:dyDescent="0.35">
      <c r="FW30176" s="128"/>
      <c r="FX30176" s="128"/>
      <c r="FY30176" s="129"/>
      <c r="GA30176" s="128"/>
    </row>
    <row r="30177" spans="179:183" x14ac:dyDescent="0.35">
      <c r="FW30177" s="128"/>
      <c r="FX30177" s="128"/>
      <c r="FY30177" s="129"/>
      <c r="GA30177" s="128"/>
    </row>
    <row r="30178" spans="179:183" x14ac:dyDescent="0.35">
      <c r="FW30178" s="128"/>
      <c r="FX30178" s="128"/>
      <c r="FY30178" s="129"/>
      <c r="GA30178" s="128"/>
    </row>
    <row r="30179" spans="179:183" x14ac:dyDescent="0.35">
      <c r="FW30179" s="128"/>
      <c r="FX30179" s="128"/>
      <c r="FY30179" s="129"/>
      <c r="GA30179" s="128"/>
    </row>
    <row r="30180" spans="179:183" x14ac:dyDescent="0.35">
      <c r="FW30180" s="128"/>
      <c r="FX30180" s="128"/>
      <c r="FY30180" s="129"/>
      <c r="GA30180" s="128"/>
    </row>
    <row r="30181" spans="179:183" x14ac:dyDescent="0.35">
      <c r="FW30181" s="128"/>
      <c r="FX30181" s="128"/>
      <c r="FY30181" s="129"/>
      <c r="GA30181" s="128"/>
    </row>
    <row r="30182" spans="179:183" x14ac:dyDescent="0.35">
      <c r="FW30182" s="128"/>
      <c r="FX30182" s="128"/>
      <c r="FY30182" s="129"/>
      <c r="GA30182" s="128"/>
    </row>
    <row r="30183" spans="179:183" x14ac:dyDescent="0.35">
      <c r="FW30183" s="128"/>
      <c r="FX30183" s="128"/>
      <c r="FY30183" s="129"/>
      <c r="GA30183" s="128"/>
    </row>
    <row r="30184" spans="179:183" x14ac:dyDescent="0.35">
      <c r="FW30184" s="128"/>
      <c r="FX30184" s="128"/>
      <c r="FY30184" s="129"/>
      <c r="GA30184" s="128"/>
    </row>
    <row r="30185" spans="179:183" x14ac:dyDescent="0.35">
      <c r="FW30185" s="128"/>
      <c r="FX30185" s="128"/>
      <c r="FY30185" s="129"/>
      <c r="GA30185" s="128"/>
    </row>
    <row r="30186" spans="179:183" x14ac:dyDescent="0.35">
      <c r="FW30186" s="128"/>
      <c r="FX30186" s="128"/>
      <c r="FY30186" s="129"/>
      <c r="GA30186" s="128"/>
    </row>
    <row r="30187" spans="179:183" x14ac:dyDescent="0.35">
      <c r="FW30187" s="128"/>
      <c r="FX30187" s="128"/>
      <c r="FY30187" s="129"/>
      <c r="GA30187" s="128"/>
    </row>
    <row r="30188" spans="179:183" x14ac:dyDescent="0.35">
      <c r="FW30188" s="128"/>
      <c r="FX30188" s="128"/>
      <c r="FY30188" s="129"/>
      <c r="GA30188" s="128"/>
    </row>
    <row r="30189" spans="179:183" x14ac:dyDescent="0.35">
      <c r="FW30189" s="128"/>
      <c r="FX30189" s="128"/>
      <c r="FY30189" s="129"/>
      <c r="GA30189" s="128"/>
    </row>
    <row r="30190" spans="179:183" x14ac:dyDescent="0.35">
      <c r="FW30190" s="128"/>
      <c r="FX30190" s="128"/>
      <c r="FY30190" s="129"/>
      <c r="GA30190" s="128"/>
    </row>
    <row r="30191" spans="179:183" x14ac:dyDescent="0.35">
      <c r="FW30191" s="128"/>
      <c r="FX30191" s="128"/>
      <c r="FY30191" s="129"/>
      <c r="GA30191" s="128"/>
    </row>
    <row r="30192" spans="179:183" x14ac:dyDescent="0.35">
      <c r="FW30192" s="128"/>
      <c r="FX30192" s="128"/>
      <c r="FY30192" s="129"/>
      <c r="GA30192" s="128"/>
    </row>
    <row r="30193" spans="179:183" x14ac:dyDescent="0.35">
      <c r="FW30193" s="128"/>
      <c r="FX30193" s="128"/>
      <c r="FY30193" s="129"/>
      <c r="GA30193" s="128"/>
    </row>
    <row r="30194" spans="179:183" x14ac:dyDescent="0.35">
      <c r="FW30194" s="128"/>
      <c r="FX30194" s="128"/>
      <c r="FY30194" s="129"/>
      <c r="GA30194" s="128"/>
    </row>
    <row r="30195" spans="179:183" x14ac:dyDescent="0.35">
      <c r="FW30195" s="128"/>
      <c r="FX30195" s="128"/>
      <c r="FY30195" s="129"/>
      <c r="GA30195" s="128"/>
    </row>
    <row r="30196" spans="179:183" x14ac:dyDescent="0.35">
      <c r="FW30196" s="128"/>
      <c r="FX30196" s="128"/>
      <c r="FY30196" s="129"/>
      <c r="GA30196" s="128"/>
    </row>
    <row r="30197" spans="179:183" x14ac:dyDescent="0.35">
      <c r="FW30197" s="128"/>
      <c r="FX30197" s="128"/>
      <c r="FY30197" s="129"/>
      <c r="GA30197" s="128"/>
    </row>
    <row r="30198" spans="179:183" x14ac:dyDescent="0.35">
      <c r="FW30198" s="128"/>
      <c r="FX30198" s="128"/>
      <c r="FY30198" s="129"/>
      <c r="GA30198" s="128"/>
    </row>
    <row r="30199" spans="179:183" x14ac:dyDescent="0.35">
      <c r="FW30199" s="128"/>
      <c r="FX30199" s="128"/>
      <c r="FY30199" s="129"/>
      <c r="GA30199" s="128"/>
    </row>
    <row r="30200" spans="179:183" x14ac:dyDescent="0.35">
      <c r="FW30200" s="128"/>
      <c r="FX30200" s="128"/>
      <c r="FY30200" s="129"/>
      <c r="GA30200" s="128"/>
    </row>
    <row r="30201" spans="179:183" x14ac:dyDescent="0.35">
      <c r="FW30201" s="128"/>
      <c r="FX30201" s="128"/>
      <c r="FY30201" s="129"/>
      <c r="GA30201" s="128"/>
    </row>
    <row r="30202" spans="179:183" x14ac:dyDescent="0.35">
      <c r="FW30202" s="128"/>
      <c r="FX30202" s="128"/>
      <c r="FY30202" s="129"/>
      <c r="GA30202" s="128"/>
    </row>
    <row r="30203" spans="179:183" x14ac:dyDescent="0.35">
      <c r="FW30203" s="128"/>
      <c r="FX30203" s="128"/>
      <c r="FY30203" s="129"/>
      <c r="GA30203" s="128"/>
    </row>
    <row r="30204" spans="179:183" x14ac:dyDescent="0.35">
      <c r="FW30204" s="128"/>
      <c r="FX30204" s="128"/>
      <c r="FY30204" s="129"/>
      <c r="GA30204" s="128"/>
    </row>
    <row r="30205" spans="179:183" x14ac:dyDescent="0.35">
      <c r="FW30205" s="128"/>
      <c r="FX30205" s="128"/>
      <c r="FY30205" s="129"/>
      <c r="GA30205" s="128"/>
    </row>
    <row r="30206" spans="179:183" x14ac:dyDescent="0.35">
      <c r="FW30206" s="128"/>
      <c r="FX30206" s="128"/>
      <c r="FY30206" s="129"/>
      <c r="GA30206" s="128"/>
    </row>
    <row r="30207" spans="179:183" x14ac:dyDescent="0.35">
      <c r="FW30207" s="128"/>
      <c r="FX30207" s="128"/>
      <c r="FY30207" s="129"/>
      <c r="GA30207" s="128"/>
    </row>
    <row r="30208" spans="179:183" x14ac:dyDescent="0.35">
      <c r="FW30208" s="128"/>
      <c r="FX30208" s="128"/>
      <c r="FY30208" s="129"/>
      <c r="GA30208" s="128"/>
    </row>
    <row r="30209" spans="179:183" x14ac:dyDescent="0.35">
      <c r="FW30209" s="128"/>
      <c r="FX30209" s="128"/>
      <c r="FY30209" s="129"/>
      <c r="GA30209" s="128"/>
    </row>
    <row r="30210" spans="179:183" x14ac:dyDescent="0.35">
      <c r="FW30210" s="128"/>
      <c r="FX30210" s="128"/>
      <c r="FY30210" s="129"/>
      <c r="GA30210" s="128"/>
    </row>
    <row r="30211" spans="179:183" x14ac:dyDescent="0.35">
      <c r="FW30211" s="128"/>
      <c r="FX30211" s="128"/>
      <c r="FY30211" s="129"/>
      <c r="GA30211" s="128"/>
    </row>
    <row r="30212" spans="179:183" x14ac:dyDescent="0.35">
      <c r="FW30212" s="128"/>
      <c r="FX30212" s="128"/>
      <c r="FY30212" s="129"/>
      <c r="GA30212" s="128"/>
    </row>
    <row r="30213" spans="179:183" x14ac:dyDescent="0.35">
      <c r="FW30213" s="128"/>
      <c r="FX30213" s="128"/>
      <c r="FY30213" s="129"/>
      <c r="GA30213" s="128"/>
    </row>
    <row r="30214" spans="179:183" x14ac:dyDescent="0.35">
      <c r="FW30214" s="128"/>
      <c r="FX30214" s="128"/>
      <c r="FY30214" s="129"/>
      <c r="GA30214" s="128"/>
    </row>
    <row r="30215" spans="179:183" x14ac:dyDescent="0.35">
      <c r="FW30215" s="128"/>
      <c r="FX30215" s="128"/>
      <c r="FY30215" s="129"/>
      <c r="GA30215" s="128"/>
    </row>
    <row r="30216" spans="179:183" x14ac:dyDescent="0.35">
      <c r="FW30216" s="128"/>
      <c r="FX30216" s="128"/>
      <c r="FY30216" s="129"/>
      <c r="GA30216" s="128"/>
    </row>
    <row r="30217" spans="179:183" x14ac:dyDescent="0.35">
      <c r="FW30217" s="128"/>
      <c r="FX30217" s="128"/>
      <c r="FY30217" s="129"/>
      <c r="GA30217" s="128"/>
    </row>
    <row r="30218" spans="179:183" x14ac:dyDescent="0.35">
      <c r="FW30218" s="128"/>
      <c r="FX30218" s="128"/>
      <c r="FY30218" s="129"/>
      <c r="GA30218" s="128"/>
    </row>
    <row r="30219" spans="179:183" x14ac:dyDescent="0.35">
      <c r="FW30219" s="128"/>
      <c r="FX30219" s="128"/>
      <c r="FY30219" s="129"/>
      <c r="GA30219" s="128"/>
    </row>
    <row r="30220" spans="179:183" x14ac:dyDescent="0.35">
      <c r="FW30220" s="128"/>
      <c r="FX30220" s="128"/>
      <c r="FY30220" s="129"/>
      <c r="GA30220" s="128"/>
    </row>
    <row r="30221" spans="179:183" x14ac:dyDescent="0.35">
      <c r="FW30221" s="128"/>
      <c r="FX30221" s="128"/>
      <c r="FY30221" s="129"/>
      <c r="GA30221" s="128"/>
    </row>
    <row r="30222" spans="179:183" x14ac:dyDescent="0.35">
      <c r="FW30222" s="128"/>
      <c r="FX30222" s="128"/>
      <c r="FY30222" s="129"/>
      <c r="GA30222" s="128"/>
    </row>
    <row r="30223" spans="179:183" x14ac:dyDescent="0.35">
      <c r="FW30223" s="128"/>
      <c r="FX30223" s="128"/>
      <c r="FY30223" s="129"/>
      <c r="GA30223" s="128"/>
    </row>
    <row r="30224" spans="179:183" x14ac:dyDescent="0.35">
      <c r="FW30224" s="128"/>
      <c r="FX30224" s="128"/>
      <c r="FY30224" s="129"/>
      <c r="GA30224" s="128"/>
    </row>
    <row r="30225" spans="179:183" x14ac:dyDescent="0.35">
      <c r="FW30225" s="128"/>
      <c r="FX30225" s="128"/>
      <c r="FY30225" s="129"/>
      <c r="GA30225" s="128"/>
    </row>
    <row r="30226" spans="179:183" x14ac:dyDescent="0.35">
      <c r="FW30226" s="128"/>
      <c r="FX30226" s="128"/>
      <c r="FY30226" s="129"/>
      <c r="GA30226" s="128"/>
    </row>
    <row r="30227" spans="179:183" x14ac:dyDescent="0.35">
      <c r="FW30227" s="128"/>
      <c r="FX30227" s="128"/>
      <c r="FY30227" s="129"/>
      <c r="GA30227" s="128"/>
    </row>
    <row r="30228" spans="179:183" x14ac:dyDescent="0.35">
      <c r="FW30228" s="128"/>
      <c r="FX30228" s="128"/>
      <c r="FY30228" s="129"/>
      <c r="GA30228" s="128"/>
    </row>
    <row r="30229" spans="179:183" x14ac:dyDescent="0.35">
      <c r="FW30229" s="128"/>
      <c r="FX30229" s="128"/>
      <c r="FY30229" s="129"/>
      <c r="GA30229" s="128"/>
    </row>
    <row r="30230" spans="179:183" x14ac:dyDescent="0.35">
      <c r="FW30230" s="128"/>
      <c r="FX30230" s="128"/>
      <c r="FY30230" s="129"/>
      <c r="GA30230" s="128"/>
    </row>
    <row r="30231" spans="179:183" x14ac:dyDescent="0.35">
      <c r="FW30231" s="128"/>
      <c r="FX30231" s="128"/>
      <c r="FY30231" s="129"/>
      <c r="GA30231" s="128"/>
    </row>
    <row r="30232" spans="179:183" x14ac:dyDescent="0.35">
      <c r="FW30232" s="128"/>
      <c r="FX30232" s="128"/>
      <c r="FY30232" s="129"/>
      <c r="GA30232" s="128"/>
    </row>
    <row r="30233" spans="179:183" x14ac:dyDescent="0.35">
      <c r="FW30233" s="128"/>
      <c r="FX30233" s="128"/>
      <c r="FY30233" s="129"/>
      <c r="GA30233" s="128"/>
    </row>
    <row r="30234" spans="179:183" x14ac:dyDescent="0.35">
      <c r="FW30234" s="128"/>
      <c r="FX30234" s="128"/>
      <c r="FY30234" s="129"/>
      <c r="GA30234" s="128"/>
    </row>
    <row r="30235" spans="179:183" x14ac:dyDescent="0.35">
      <c r="FW30235" s="128"/>
      <c r="FX30235" s="128"/>
      <c r="FY30235" s="129"/>
      <c r="GA30235" s="128"/>
    </row>
    <row r="30236" spans="179:183" x14ac:dyDescent="0.35">
      <c r="FW30236" s="128"/>
      <c r="FX30236" s="128"/>
      <c r="FY30236" s="129"/>
      <c r="GA30236" s="128"/>
    </row>
    <row r="30237" spans="179:183" x14ac:dyDescent="0.35">
      <c r="FW30237" s="128"/>
      <c r="FX30237" s="128"/>
      <c r="FY30237" s="129"/>
      <c r="GA30237" s="128"/>
    </row>
    <row r="30238" spans="179:183" x14ac:dyDescent="0.35">
      <c r="FW30238" s="128"/>
      <c r="FX30238" s="128"/>
      <c r="FY30238" s="129"/>
      <c r="GA30238" s="128"/>
    </row>
    <row r="30239" spans="179:183" x14ac:dyDescent="0.35">
      <c r="FW30239" s="128"/>
      <c r="FX30239" s="128"/>
      <c r="FY30239" s="129"/>
      <c r="GA30239" s="128"/>
    </row>
    <row r="30240" spans="179:183" x14ac:dyDescent="0.35">
      <c r="FW30240" s="128"/>
      <c r="FX30240" s="128"/>
      <c r="FY30240" s="129"/>
      <c r="GA30240" s="128"/>
    </row>
    <row r="30241" spans="179:183" x14ac:dyDescent="0.35">
      <c r="FW30241" s="128"/>
      <c r="FX30241" s="128"/>
      <c r="FY30241" s="129"/>
      <c r="GA30241" s="128"/>
    </row>
    <row r="30242" spans="179:183" x14ac:dyDescent="0.35">
      <c r="FW30242" s="128"/>
      <c r="FX30242" s="128"/>
      <c r="FY30242" s="129"/>
      <c r="GA30242" s="128"/>
    </row>
    <row r="30243" spans="179:183" x14ac:dyDescent="0.35">
      <c r="FW30243" s="128"/>
      <c r="FX30243" s="128"/>
      <c r="FY30243" s="129"/>
      <c r="GA30243" s="128"/>
    </row>
    <row r="30244" spans="179:183" x14ac:dyDescent="0.35">
      <c r="FW30244" s="128"/>
      <c r="FX30244" s="128"/>
      <c r="FY30244" s="129"/>
      <c r="GA30244" s="128"/>
    </row>
    <row r="30245" spans="179:183" x14ac:dyDescent="0.35">
      <c r="FW30245" s="128"/>
      <c r="FX30245" s="128"/>
      <c r="FY30245" s="129"/>
      <c r="GA30245" s="128"/>
    </row>
    <row r="30246" spans="179:183" x14ac:dyDescent="0.35">
      <c r="FW30246" s="128"/>
      <c r="FX30246" s="128"/>
      <c r="FY30246" s="129"/>
      <c r="GA30246" s="128"/>
    </row>
    <row r="30247" spans="179:183" x14ac:dyDescent="0.35">
      <c r="FW30247" s="128"/>
      <c r="FX30247" s="128"/>
      <c r="FY30247" s="129"/>
      <c r="GA30247" s="128"/>
    </row>
    <row r="30248" spans="179:183" x14ac:dyDescent="0.35">
      <c r="FW30248" s="128"/>
      <c r="FX30248" s="128"/>
      <c r="FY30248" s="129"/>
      <c r="GA30248" s="128"/>
    </row>
    <row r="30249" spans="179:183" x14ac:dyDescent="0.35">
      <c r="FW30249" s="128"/>
      <c r="FX30249" s="128"/>
      <c r="FY30249" s="129"/>
      <c r="GA30249" s="128"/>
    </row>
    <row r="30250" spans="179:183" x14ac:dyDescent="0.35">
      <c r="FW30250" s="128"/>
      <c r="FX30250" s="128"/>
      <c r="FY30250" s="129"/>
      <c r="GA30250" s="128"/>
    </row>
    <row r="30251" spans="179:183" x14ac:dyDescent="0.35">
      <c r="FW30251" s="128"/>
      <c r="FX30251" s="128"/>
      <c r="FY30251" s="129"/>
      <c r="GA30251" s="128"/>
    </row>
    <row r="30252" spans="179:183" x14ac:dyDescent="0.35">
      <c r="FW30252" s="128"/>
      <c r="FX30252" s="128"/>
      <c r="FY30252" s="129"/>
      <c r="GA30252" s="128"/>
    </row>
    <row r="30253" spans="179:183" x14ac:dyDescent="0.35">
      <c r="FW30253" s="128"/>
      <c r="FX30253" s="128"/>
      <c r="FY30253" s="129"/>
      <c r="GA30253" s="128"/>
    </row>
    <row r="30254" spans="179:183" x14ac:dyDescent="0.35">
      <c r="FW30254" s="128"/>
      <c r="FX30254" s="128"/>
      <c r="FY30254" s="129"/>
      <c r="GA30254" s="128"/>
    </row>
    <row r="30255" spans="179:183" x14ac:dyDescent="0.35">
      <c r="FW30255" s="128"/>
      <c r="FX30255" s="128"/>
      <c r="FY30255" s="129"/>
      <c r="GA30255" s="128"/>
    </row>
    <row r="30256" spans="179:183" x14ac:dyDescent="0.35">
      <c r="FW30256" s="128"/>
      <c r="FX30256" s="128"/>
      <c r="FY30256" s="129"/>
      <c r="GA30256" s="128"/>
    </row>
    <row r="30257" spans="179:183" x14ac:dyDescent="0.35">
      <c r="FW30257" s="128"/>
      <c r="FX30257" s="128"/>
      <c r="FY30257" s="129"/>
      <c r="GA30257" s="128"/>
    </row>
    <row r="30258" spans="179:183" x14ac:dyDescent="0.35">
      <c r="FW30258" s="128"/>
      <c r="FX30258" s="128"/>
      <c r="FY30258" s="129"/>
      <c r="GA30258" s="128"/>
    </row>
    <row r="30259" spans="179:183" x14ac:dyDescent="0.35">
      <c r="FW30259" s="128"/>
      <c r="FX30259" s="128"/>
      <c r="FY30259" s="129"/>
      <c r="GA30259" s="128"/>
    </row>
    <row r="30260" spans="179:183" x14ac:dyDescent="0.35">
      <c r="FW30260" s="128"/>
      <c r="FX30260" s="128"/>
      <c r="FY30260" s="129"/>
      <c r="GA30260" s="128"/>
    </row>
    <row r="30261" spans="179:183" x14ac:dyDescent="0.35">
      <c r="FW30261" s="128"/>
      <c r="FX30261" s="128"/>
      <c r="FY30261" s="129"/>
      <c r="GA30261" s="128"/>
    </row>
    <row r="30262" spans="179:183" x14ac:dyDescent="0.35">
      <c r="FW30262" s="128"/>
      <c r="FX30262" s="128"/>
      <c r="FY30262" s="129"/>
      <c r="GA30262" s="128"/>
    </row>
    <row r="30263" spans="179:183" x14ac:dyDescent="0.35">
      <c r="FW30263" s="128"/>
      <c r="FX30263" s="128"/>
      <c r="FY30263" s="129"/>
      <c r="GA30263" s="128"/>
    </row>
    <row r="30264" spans="179:183" x14ac:dyDescent="0.35">
      <c r="FW30264" s="128"/>
      <c r="FX30264" s="128"/>
      <c r="FY30264" s="129"/>
      <c r="GA30264" s="128"/>
    </row>
    <row r="30265" spans="179:183" x14ac:dyDescent="0.35">
      <c r="FW30265" s="128"/>
      <c r="FX30265" s="128"/>
      <c r="FY30265" s="129"/>
      <c r="GA30265" s="128"/>
    </row>
    <row r="30266" spans="179:183" x14ac:dyDescent="0.35">
      <c r="FW30266" s="128"/>
      <c r="FX30266" s="128"/>
      <c r="FY30266" s="129"/>
      <c r="GA30266" s="128"/>
    </row>
    <row r="30267" spans="179:183" x14ac:dyDescent="0.35">
      <c r="FW30267" s="128"/>
      <c r="FX30267" s="128"/>
      <c r="FY30267" s="129"/>
      <c r="GA30267" s="128"/>
    </row>
    <row r="30268" spans="179:183" x14ac:dyDescent="0.35">
      <c r="FW30268" s="128"/>
      <c r="FX30268" s="128"/>
      <c r="FY30268" s="129"/>
      <c r="GA30268" s="128"/>
    </row>
    <row r="30269" spans="179:183" x14ac:dyDescent="0.35">
      <c r="FW30269" s="128"/>
      <c r="FX30269" s="128"/>
      <c r="FY30269" s="129"/>
      <c r="GA30269" s="128"/>
    </row>
    <row r="30270" spans="179:183" x14ac:dyDescent="0.35">
      <c r="FW30270" s="128"/>
      <c r="FX30270" s="128"/>
      <c r="FY30270" s="129"/>
      <c r="GA30270" s="128"/>
    </row>
    <row r="30271" spans="179:183" x14ac:dyDescent="0.35">
      <c r="FW30271" s="128"/>
      <c r="FX30271" s="128"/>
      <c r="FY30271" s="129"/>
      <c r="GA30271" s="128"/>
    </row>
    <row r="30272" spans="179:183" x14ac:dyDescent="0.35">
      <c r="FW30272" s="128"/>
      <c r="FX30272" s="128"/>
      <c r="FY30272" s="129"/>
      <c r="GA30272" s="128"/>
    </row>
    <row r="30273" spans="179:183" x14ac:dyDescent="0.35">
      <c r="FW30273" s="128"/>
      <c r="FX30273" s="128"/>
      <c r="FY30273" s="129"/>
      <c r="GA30273" s="128"/>
    </row>
    <row r="30274" spans="179:183" x14ac:dyDescent="0.35">
      <c r="FW30274" s="128"/>
      <c r="FX30274" s="128"/>
      <c r="FY30274" s="129"/>
      <c r="GA30274" s="128"/>
    </row>
    <row r="30275" spans="179:183" x14ac:dyDescent="0.35">
      <c r="FW30275" s="128"/>
      <c r="FX30275" s="128"/>
      <c r="FY30275" s="129"/>
      <c r="GA30275" s="128"/>
    </row>
    <row r="30276" spans="179:183" x14ac:dyDescent="0.35">
      <c r="FW30276" s="128"/>
      <c r="FX30276" s="128"/>
      <c r="FY30276" s="129"/>
      <c r="GA30276" s="128"/>
    </row>
    <row r="30277" spans="179:183" x14ac:dyDescent="0.35">
      <c r="FW30277" s="128"/>
      <c r="FX30277" s="128"/>
      <c r="FY30277" s="129"/>
      <c r="GA30277" s="128"/>
    </row>
    <row r="30278" spans="179:183" x14ac:dyDescent="0.35">
      <c r="FW30278" s="128"/>
      <c r="FX30278" s="128"/>
      <c r="FY30278" s="129"/>
      <c r="GA30278" s="128"/>
    </row>
    <row r="30279" spans="179:183" x14ac:dyDescent="0.35">
      <c r="FW30279" s="128"/>
      <c r="FX30279" s="128"/>
      <c r="FY30279" s="129"/>
      <c r="GA30279" s="128"/>
    </row>
    <row r="30280" spans="179:183" x14ac:dyDescent="0.35">
      <c r="FW30280" s="128"/>
      <c r="FX30280" s="128"/>
      <c r="FY30280" s="129"/>
      <c r="GA30280" s="128"/>
    </row>
    <row r="30281" spans="179:183" x14ac:dyDescent="0.35">
      <c r="FW30281" s="128"/>
      <c r="FX30281" s="128"/>
      <c r="FY30281" s="129"/>
      <c r="GA30281" s="128"/>
    </row>
    <row r="30282" spans="179:183" x14ac:dyDescent="0.35">
      <c r="FW30282" s="128"/>
      <c r="FX30282" s="128"/>
      <c r="FY30282" s="129"/>
      <c r="GA30282" s="128"/>
    </row>
    <row r="30283" spans="179:183" x14ac:dyDescent="0.35">
      <c r="FW30283" s="128"/>
      <c r="FX30283" s="128"/>
      <c r="FY30283" s="129"/>
      <c r="GA30283" s="128"/>
    </row>
    <row r="30284" spans="179:183" x14ac:dyDescent="0.35">
      <c r="FW30284" s="128"/>
      <c r="FX30284" s="128"/>
      <c r="FY30284" s="129"/>
      <c r="GA30284" s="128"/>
    </row>
    <row r="30285" spans="179:183" x14ac:dyDescent="0.35">
      <c r="FW30285" s="128"/>
      <c r="FX30285" s="128"/>
      <c r="FY30285" s="129"/>
      <c r="GA30285" s="128"/>
    </row>
    <row r="30286" spans="179:183" x14ac:dyDescent="0.35">
      <c r="FW30286" s="128"/>
      <c r="FX30286" s="128"/>
      <c r="FY30286" s="129"/>
      <c r="GA30286" s="128"/>
    </row>
    <row r="30287" spans="179:183" x14ac:dyDescent="0.35">
      <c r="FW30287" s="128"/>
      <c r="FX30287" s="128"/>
      <c r="FY30287" s="129"/>
      <c r="GA30287" s="128"/>
    </row>
    <row r="30288" spans="179:183" x14ac:dyDescent="0.35">
      <c r="FW30288" s="128"/>
      <c r="FX30288" s="128"/>
      <c r="FY30288" s="129"/>
      <c r="GA30288" s="128"/>
    </row>
    <row r="30289" spans="179:183" x14ac:dyDescent="0.35">
      <c r="FW30289" s="128"/>
      <c r="FX30289" s="128"/>
      <c r="FY30289" s="129"/>
      <c r="GA30289" s="128"/>
    </row>
    <row r="30290" spans="179:183" x14ac:dyDescent="0.35">
      <c r="FW30290" s="128"/>
      <c r="FX30290" s="128"/>
      <c r="FY30290" s="129"/>
      <c r="GA30290" s="128"/>
    </row>
    <row r="30291" spans="179:183" x14ac:dyDescent="0.35">
      <c r="FW30291" s="128"/>
      <c r="FX30291" s="128"/>
      <c r="FY30291" s="129"/>
      <c r="GA30291" s="128"/>
    </row>
    <row r="30292" spans="179:183" x14ac:dyDescent="0.35">
      <c r="FW30292" s="128"/>
      <c r="FX30292" s="128"/>
      <c r="FY30292" s="129"/>
      <c r="GA30292" s="128"/>
    </row>
    <row r="30293" spans="179:183" x14ac:dyDescent="0.35">
      <c r="FW30293" s="128"/>
      <c r="FX30293" s="128"/>
      <c r="FY30293" s="129"/>
      <c r="GA30293" s="128"/>
    </row>
    <row r="30294" spans="179:183" x14ac:dyDescent="0.35">
      <c r="FW30294" s="128"/>
      <c r="FX30294" s="128"/>
      <c r="FY30294" s="129"/>
      <c r="GA30294" s="128"/>
    </row>
    <row r="30295" spans="179:183" x14ac:dyDescent="0.35">
      <c r="FW30295" s="128"/>
      <c r="FX30295" s="128"/>
      <c r="FY30295" s="129"/>
      <c r="GA30295" s="128"/>
    </row>
    <row r="30296" spans="179:183" x14ac:dyDescent="0.35">
      <c r="FW30296" s="128"/>
      <c r="FX30296" s="128"/>
      <c r="FY30296" s="129"/>
      <c r="GA30296" s="128"/>
    </row>
    <row r="30297" spans="179:183" x14ac:dyDescent="0.35">
      <c r="FW30297" s="128"/>
      <c r="FX30297" s="128"/>
      <c r="FY30297" s="129"/>
      <c r="GA30297" s="128"/>
    </row>
    <row r="30298" spans="179:183" x14ac:dyDescent="0.35">
      <c r="FW30298" s="128"/>
      <c r="FX30298" s="128"/>
      <c r="FY30298" s="129"/>
      <c r="GA30298" s="128"/>
    </row>
    <row r="30299" spans="179:183" x14ac:dyDescent="0.35">
      <c r="FW30299" s="128"/>
      <c r="FX30299" s="128"/>
      <c r="FY30299" s="129"/>
      <c r="GA30299" s="128"/>
    </row>
    <row r="30300" spans="179:183" x14ac:dyDescent="0.35">
      <c r="FW30300" s="128"/>
      <c r="FX30300" s="128"/>
      <c r="FY30300" s="129"/>
      <c r="GA30300" s="128"/>
    </row>
    <row r="30301" spans="179:183" x14ac:dyDescent="0.35">
      <c r="FW30301" s="128"/>
      <c r="FX30301" s="128"/>
      <c r="FY30301" s="129"/>
      <c r="GA30301" s="128"/>
    </row>
    <row r="30302" spans="179:183" x14ac:dyDescent="0.35">
      <c r="FW30302" s="128"/>
      <c r="FX30302" s="128"/>
      <c r="FY30302" s="129"/>
      <c r="GA30302" s="128"/>
    </row>
    <row r="30303" spans="179:183" x14ac:dyDescent="0.35">
      <c r="FW30303" s="128"/>
      <c r="FX30303" s="128"/>
      <c r="FY30303" s="129"/>
      <c r="GA30303" s="128"/>
    </row>
    <row r="30304" spans="179:183" x14ac:dyDescent="0.35">
      <c r="FW30304" s="128"/>
      <c r="FX30304" s="128"/>
      <c r="FY30304" s="129"/>
      <c r="GA30304" s="128"/>
    </row>
    <row r="30305" spans="179:183" x14ac:dyDescent="0.35">
      <c r="FW30305" s="128"/>
      <c r="FX30305" s="128"/>
      <c r="FY30305" s="129"/>
      <c r="GA30305" s="128"/>
    </row>
    <row r="30306" spans="179:183" x14ac:dyDescent="0.35">
      <c r="FW30306" s="128"/>
      <c r="FX30306" s="128"/>
      <c r="FY30306" s="129"/>
      <c r="GA30306" s="128"/>
    </row>
    <row r="30307" spans="179:183" x14ac:dyDescent="0.35">
      <c r="FW30307" s="128"/>
      <c r="FX30307" s="128"/>
      <c r="FY30307" s="129"/>
      <c r="GA30307" s="128"/>
    </row>
    <row r="30308" spans="179:183" x14ac:dyDescent="0.35">
      <c r="FW30308" s="128"/>
      <c r="FX30308" s="128"/>
      <c r="FY30308" s="129"/>
      <c r="GA30308" s="128"/>
    </row>
    <row r="30309" spans="179:183" x14ac:dyDescent="0.35">
      <c r="FW30309" s="128"/>
      <c r="FX30309" s="128"/>
      <c r="FY30309" s="129"/>
      <c r="GA30309" s="128"/>
    </row>
    <row r="30310" spans="179:183" x14ac:dyDescent="0.35">
      <c r="FW30310" s="128"/>
      <c r="FX30310" s="128"/>
      <c r="FY30310" s="129"/>
      <c r="GA30310" s="128"/>
    </row>
    <row r="30311" spans="179:183" x14ac:dyDescent="0.35">
      <c r="FW30311" s="128"/>
      <c r="FX30311" s="128"/>
      <c r="FY30311" s="129"/>
      <c r="GA30311" s="128"/>
    </row>
    <row r="30312" spans="179:183" x14ac:dyDescent="0.35">
      <c r="FW30312" s="128"/>
      <c r="FX30312" s="128"/>
      <c r="FY30312" s="129"/>
      <c r="GA30312" s="128"/>
    </row>
    <row r="30313" spans="179:183" x14ac:dyDescent="0.35">
      <c r="FW30313" s="128"/>
      <c r="FX30313" s="128"/>
      <c r="FY30313" s="129"/>
      <c r="GA30313" s="128"/>
    </row>
    <row r="30314" spans="179:183" x14ac:dyDescent="0.35">
      <c r="FW30314" s="128"/>
      <c r="FX30314" s="128"/>
      <c r="FY30314" s="129"/>
      <c r="GA30314" s="128"/>
    </row>
    <row r="30315" spans="179:183" x14ac:dyDescent="0.35">
      <c r="FW30315" s="128"/>
      <c r="FX30315" s="128"/>
      <c r="FY30315" s="129"/>
      <c r="GA30315" s="128"/>
    </row>
    <row r="30316" spans="179:183" x14ac:dyDescent="0.35">
      <c r="FW30316" s="128"/>
      <c r="FX30316" s="128"/>
      <c r="FY30316" s="129"/>
      <c r="GA30316" s="128"/>
    </row>
    <row r="30317" spans="179:183" x14ac:dyDescent="0.35">
      <c r="FW30317" s="128"/>
      <c r="FX30317" s="128"/>
      <c r="FY30317" s="129"/>
      <c r="GA30317" s="128"/>
    </row>
    <row r="30318" spans="179:183" x14ac:dyDescent="0.35">
      <c r="FW30318" s="128"/>
      <c r="FX30318" s="128"/>
      <c r="FY30318" s="129"/>
      <c r="GA30318" s="128"/>
    </row>
    <row r="30319" spans="179:183" x14ac:dyDescent="0.35">
      <c r="FW30319" s="128"/>
      <c r="FX30319" s="128"/>
      <c r="FY30319" s="129"/>
      <c r="GA30319" s="128"/>
    </row>
    <row r="30320" spans="179:183" x14ac:dyDescent="0.35">
      <c r="FW30320" s="128"/>
      <c r="FX30320" s="128"/>
      <c r="FY30320" s="129"/>
      <c r="GA30320" s="128"/>
    </row>
    <row r="30321" spans="179:183" x14ac:dyDescent="0.35">
      <c r="FW30321" s="128"/>
      <c r="FX30321" s="128"/>
      <c r="FY30321" s="129"/>
      <c r="GA30321" s="128"/>
    </row>
    <row r="30322" spans="179:183" x14ac:dyDescent="0.35">
      <c r="FW30322" s="128"/>
      <c r="FX30322" s="128"/>
      <c r="FY30322" s="129"/>
      <c r="GA30322" s="128"/>
    </row>
    <row r="30323" spans="179:183" x14ac:dyDescent="0.35">
      <c r="FW30323" s="128"/>
      <c r="FX30323" s="128"/>
      <c r="FY30323" s="129"/>
      <c r="GA30323" s="128"/>
    </row>
    <row r="30324" spans="179:183" x14ac:dyDescent="0.35">
      <c r="FW30324" s="128"/>
      <c r="FX30324" s="128"/>
      <c r="FY30324" s="129"/>
      <c r="GA30324" s="128"/>
    </row>
    <row r="30325" spans="179:183" x14ac:dyDescent="0.35">
      <c r="FW30325" s="128"/>
      <c r="FX30325" s="128"/>
      <c r="FY30325" s="129"/>
      <c r="GA30325" s="128"/>
    </row>
    <row r="30326" spans="179:183" x14ac:dyDescent="0.35">
      <c r="FW30326" s="128"/>
      <c r="FX30326" s="128"/>
      <c r="FY30326" s="129"/>
      <c r="GA30326" s="128"/>
    </row>
    <row r="30327" spans="179:183" x14ac:dyDescent="0.35">
      <c r="FW30327" s="128"/>
      <c r="FX30327" s="128"/>
      <c r="FY30327" s="129"/>
      <c r="GA30327" s="128"/>
    </row>
    <row r="30328" spans="179:183" x14ac:dyDescent="0.35">
      <c r="FW30328" s="128"/>
      <c r="FX30328" s="128"/>
      <c r="FY30328" s="129"/>
      <c r="GA30328" s="128"/>
    </row>
    <row r="30329" spans="179:183" x14ac:dyDescent="0.35">
      <c r="FW30329" s="128"/>
      <c r="FX30329" s="128"/>
      <c r="FY30329" s="129"/>
      <c r="GA30329" s="128"/>
    </row>
    <row r="30330" spans="179:183" x14ac:dyDescent="0.35">
      <c r="FW30330" s="128"/>
      <c r="FX30330" s="128"/>
      <c r="FY30330" s="129"/>
      <c r="GA30330" s="128"/>
    </row>
    <row r="30331" spans="179:183" x14ac:dyDescent="0.35">
      <c r="FW30331" s="128"/>
      <c r="FX30331" s="128"/>
      <c r="FY30331" s="129"/>
      <c r="GA30331" s="128"/>
    </row>
    <row r="30332" spans="179:183" x14ac:dyDescent="0.35">
      <c r="FW30332" s="128"/>
      <c r="FX30332" s="128"/>
      <c r="FY30332" s="129"/>
      <c r="GA30332" s="128"/>
    </row>
    <row r="30333" spans="179:183" x14ac:dyDescent="0.35">
      <c r="FW30333" s="128"/>
      <c r="FX30333" s="128"/>
      <c r="FY30333" s="129"/>
      <c r="GA30333" s="128"/>
    </row>
    <row r="30334" spans="179:183" x14ac:dyDescent="0.35">
      <c r="FW30334" s="128"/>
      <c r="FX30334" s="128"/>
      <c r="FY30334" s="129"/>
      <c r="GA30334" s="128"/>
    </row>
    <row r="30335" spans="179:183" x14ac:dyDescent="0.35">
      <c r="FW30335" s="128"/>
      <c r="FX30335" s="128"/>
      <c r="FY30335" s="129"/>
      <c r="GA30335" s="128"/>
    </row>
    <row r="30336" spans="179:183" x14ac:dyDescent="0.35">
      <c r="FW30336" s="128"/>
      <c r="FX30336" s="128"/>
      <c r="FY30336" s="129"/>
      <c r="GA30336" s="128"/>
    </row>
    <row r="30337" spans="179:183" x14ac:dyDescent="0.35">
      <c r="FW30337" s="128"/>
      <c r="FX30337" s="128"/>
      <c r="FY30337" s="129"/>
      <c r="GA30337" s="128"/>
    </row>
    <row r="30338" spans="179:183" x14ac:dyDescent="0.35">
      <c r="FW30338" s="128"/>
      <c r="FX30338" s="128"/>
      <c r="FY30338" s="129"/>
      <c r="GA30338" s="128"/>
    </row>
    <row r="30339" spans="179:183" x14ac:dyDescent="0.35">
      <c r="FW30339" s="128"/>
      <c r="FX30339" s="128"/>
      <c r="FY30339" s="129"/>
      <c r="GA30339" s="128"/>
    </row>
    <row r="30340" spans="179:183" x14ac:dyDescent="0.35">
      <c r="FW30340" s="128"/>
      <c r="FX30340" s="128"/>
      <c r="FY30340" s="129"/>
      <c r="GA30340" s="128"/>
    </row>
    <row r="30341" spans="179:183" x14ac:dyDescent="0.35">
      <c r="FW30341" s="128"/>
      <c r="FX30341" s="128"/>
      <c r="FY30341" s="129"/>
      <c r="GA30341" s="128"/>
    </row>
    <row r="30342" spans="179:183" x14ac:dyDescent="0.35">
      <c r="FW30342" s="128"/>
      <c r="FX30342" s="128"/>
      <c r="FY30342" s="129"/>
      <c r="GA30342" s="128"/>
    </row>
    <row r="30343" spans="179:183" x14ac:dyDescent="0.35">
      <c r="FW30343" s="128"/>
      <c r="FX30343" s="128"/>
      <c r="FY30343" s="129"/>
      <c r="GA30343" s="128"/>
    </row>
    <row r="30344" spans="179:183" x14ac:dyDescent="0.35">
      <c r="FW30344" s="128"/>
      <c r="FX30344" s="128"/>
      <c r="FY30344" s="129"/>
      <c r="GA30344" s="128"/>
    </row>
    <row r="30345" spans="179:183" x14ac:dyDescent="0.35">
      <c r="FW30345" s="128"/>
      <c r="FX30345" s="128"/>
      <c r="FY30345" s="129"/>
      <c r="GA30345" s="128"/>
    </row>
    <row r="30346" spans="179:183" x14ac:dyDescent="0.35">
      <c r="FW30346" s="128"/>
      <c r="FX30346" s="128"/>
      <c r="FY30346" s="129"/>
      <c r="GA30346" s="128"/>
    </row>
    <row r="30347" spans="179:183" x14ac:dyDescent="0.35">
      <c r="FW30347" s="128"/>
      <c r="FX30347" s="128"/>
      <c r="FY30347" s="129"/>
      <c r="GA30347" s="128"/>
    </row>
    <row r="30348" spans="179:183" x14ac:dyDescent="0.35">
      <c r="FW30348" s="128"/>
      <c r="FX30348" s="128"/>
      <c r="FY30348" s="129"/>
      <c r="GA30348" s="128"/>
    </row>
    <row r="30349" spans="179:183" x14ac:dyDescent="0.35">
      <c r="FW30349" s="128"/>
      <c r="FX30349" s="128"/>
      <c r="FY30349" s="129"/>
      <c r="GA30349" s="128"/>
    </row>
    <row r="30350" spans="179:183" x14ac:dyDescent="0.35">
      <c r="FW30350" s="128"/>
      <c r="FX30350" s="128"/>
      <c r="FY30350" s="129"/>
      <c r="GA30350" s="128"/>
    </row>
    <row r="30351" spans="179:183" x14ac:dyDescent="0.35">
      <c r="FW30351" s="128"/>
      <c r="FX30351" s="128"/>
      <c r="FY30351" s="129"/>
      <c r="GA30351" s="128"/>
    </row>
    <row r="30352" spans="179:183" x14ac:dyDescent="0.35">
      <c r="FW30352" s="128"/>
      <c r="FX30352" s="128"/>
      <c r="FY30352" s="129"/>
      <c r="GA30352" s="128"/>
    </row>
    <row r="30353" spans="179:183" x14ac:dyDescent="0.35">
      <c r="FW30353" s="128"/>
      <c r="FX30353" s="128"/>
      <c r="FY30353" s="129"/>
      <c r="GA30353" s="128"/>
    </row>
    <row r="30354" spans="179:183" x14ac:dyDescent="0.35">
      <c r="FW30354" s="128"/>
      <c r="FX30354" s="128"/>
      <c r="FY30354" s="129"/>
      <c r="GA30354" s="128"/>
    </row>
    <row r="30355" spans="179:183" x14ac:dyDescent="0.35">
      <c r="FW30355" s="128"/>
      <c r="FX30355" s="128"/>
      <c r="FY30355" s="129"/>
      <c r="GA30355" s="128"/>
    </row>
    <row r="30356" spans="179:183" x14ac:dyDescent="0.35">
      <c r="FW30356" s="128"/>
      <c r="FX30356" s="128"/>
      <c r="FY30356" s="129"/>
      <c r="GA30356" s="128"/>
    </row>
    <row r="30357" spans="179:183" x14ac:dyDescent="0.35">
      <c r="FW30357" s="128"/>
      <c r="FX30357" s="128"/>
      <c r="FY30357" s="129"/>
      <c r="GA30357" s="128"/>
    </row>
    <row r="30358" spans="179:183" x14ac:dyDescent="0.35">
      <c r="FW30358" s="128"/>
      <c r="FX30358" s="128"/>
      <c r="FY30358" s="129"/>
      <c r="GA30358" s="128"/>
    </row>
    <row r="30359" spans="179:183" x14ac:dyDescent="0.35">
      <c r="FW30359" s="128"/>
      <c r="FX30359" s="128"/>
      <c r="FY30359" s="129"/>
      <c r="GA30359" s="128"/>
    </row>
    <row r="30360" spans="179:183" x14ac:dyDescent="0.35">
      <c r="FW30360" s="128"/>
      <c r="FX30360" s="128"/>
      <c r="FY30360" s="129"/>
      <c r="GA30360" s="128"/>
    </row>
    <row r="30361" spans="179:183" x14ac:dyDescent="0.35">
      <c r="FW30361" s="128"/>
      <c r="FX30361" s="128"/>
      <c r="FY30361" s="129"/>
      <c r="GA30361" s="128"/>
    </row>
    <row r="30362" spans="179:183" x14ac:dyDescent="0.35">
      <c r="FW30362" s="128"/>
      <c r="FX30362" s="128"/>
      <c r="FY30362" s="129"/>
      <c r="GA30362" s="128"/>
    </row>
    <row r="30363" spans="179:183" x14ac:dyDescent="0.35">
      <c r="FW30363" s="128"/>
      <c r="FX30363" s="128"/>
      <c r="FY30363" s="129"/>
      <c r="GA30363" s="128"/>
    </row>
    <row r="30364" spans="179:183" x14ac:dyDescent="0.35">
      <c r="FW30364" s="128"/>
      <c r="FX30364" s="128"/>
      <c r="FY30364" s="129"/>
      <c r="GA30364" s="128"/>
    </row>
    <row r="30365" spans="179:183" x14ac:dyDescent="0.35">
      <c r="FW30365" s="128"/>
      <c r="FX30365" s="128"/>
      <c r="FY30365" s="129"/>
      <c r="GA30365" s="128"/>
    </row>
    <row r="30366" spans="179:183" x14ac:dyDescent="0.35">
      <c r="FW30366" s="128"/>
      <c r="FX30366" s="128"/>
      <c r="FY30366" s="129"/>
      <c r="GA30366" s="128"/>
    </row>
    <row r="30367" spans="179:183" x14ac:dyDescent="0.35">
      <c r="FW30367" s="128"/>
      <c r="FX30367" s="128"/>
      <c r="FY30367" s="129"/>
      <c r="GA30367" s="128"/>
    </row>
    <row r="30368" spans="179:183" x14ac:dyDescent="0.35">
      <c r="FW30368" s="128"/>
      <c r="FX30368" s="128"/>
      <c r="FY30368" s="129"/>
      <c r="GA30368" s="128"/>
    </row>
    <row r="30369" spans="179:183" x14ac:dyDescent="0.35">
      <c r="FW30369" s="128"/>
      <c r="FX30369" s="128"/>
      <c r="FY30369" s="129"/>
      <c r="GA30369" s="128"/>
    </row>
    <row r="30370" spans="179:183" x14ac:dyDescent="0.35">
      <c r="FW30370" s="128"/>
      <c r="FX30370" s="128"/>
      <c r="FY30370" s="129"/>
      <c r="GA30370" s="128"/>
    </row>
    <row r="30371" spans="179:183" x14ac:dyDescent="0.35">
      <c r="FW30371" s="128"/>
      <c r="FX30371" s="128"/>
      <c r="FY30371" s="129"/>
      <c r="GA30371" s="128"/>
    </row>
    <row r="30372" spans="179:183" x14ac:dyDescent="0.35">
      <c r="FW30372" s="128"/>
      <c r="FX30372" s="128"/>
      <c r="FY30372" s="129"/>
      <c r="GA30372" s="128"/>
    </row>
    <row r="30373" spans="179:183" x14ac:dyDescent="0.35">
      <c r="FW30373" s="128"/>
      <c r="FX30373" s="128"/>
      <c r="FY30373" s="129"/>
      <c r="GA30373" s="128"/>
    </row>
    <row r="30374" spans="179:183" x14ac:dyDescent="0.35">
      <c r="FW30374" s="128"/>
      <c r="FX30374" s="128"/>
      <c r="FY30374" s="129"/>
      <c r="GA30374" s="128"/>
    </row>
    <row r="30375" spans="179:183" x14ac:dyDescent="0.35">
      <c r="FW30375" s="128"/>
      <c r="FX30375" s="128"/>
      <c r="FY30375" s="129"/>
      <c r="GA30375" s="128"/>
    </row>
    <row r="30376" spans="179:183" x14ac:dyDescent="0.35">
      <c r="FW30376" s="128"/>
      <c r="FX30376" s="128"/>
      <c r="FY30376" s="129"/>
      <c r="GA30376" s="128"/>
    </row>
    <row r="30377" spans="179:183" x14ac:dyDescent="0.35">
      <c r="FW30377" s="128"/>
      <c r="FX30377" s="128"/>
      <c r="FY30377" s="129"/>
      <c r="GA30377" s="128"/>
    </row>
    <row r="30378" spans="179:183" x14ac:dyDescent="0.35">
      <c r="FW30378" s="128"/>
      <c r="FX30378" s="128"/>
      <c r="FY30378" s="129"/>
      <c r="GA30378" s="128"/>
    </row>
    <row r="30379" spans="179:183" x14ac:dyDescent="0.35">
      <c r="FW30379" s="128"/>
      <c r="FX30379" s="128"/>
      <c r="FY30379" s="129"/>
      <c r="GA30379" s="128"/>
    </row>
    <row r="30380" spans="179:183" x14ac:dyDescent="0.35">
      <c r="FW30380" s="128"/>
      <c r="FX30380" s="128"/>
      <c r="FY30380" s="129"/>
      <c r="GA30380" s="128"/>
    </row>
    <row r="30381" spans="179:183" x14ac:dyDescent="0.35">
      <c r="FW30381" s="128"/>
      <c r="FX30381" s="128"/>
      <c r="FY30381" s="129"/>
      <c r="GA30381" s="128"/>
    </row>
    <row r="30382" spans="179:183" x14ac:dyDescent="0.35">
      <c r="FW30382" s="128"/>
      <c r="FX30382" s="128"/>
      <c r="FY30382" s="129"/>
      <c r="GA30382" s="128"/>
    </row>
    <row r="30383" spans="179:183" x14ac:dyDescent="0.35">
      <c r="FW30383" s="128"/>
      <c r="FX30383" s="128"/>
      <c r="FY30383" s="129"/>
      <c r="GA30383" s="128"/>
    </row>
    <row r="30384" spans="179:183" x14ac:dyDescent="0.35">
      <c r="FW30384" s="128"/>
      <c r="FX30384" s="128"/>
      <c r="FY30384" s="129"/>
      <c r="GA30384" s="128"/>
    </row>
    <row r="30385" spans="179:183" x14ac:dyDescent="0.35">
      <c r="FW30385" s="128"/>
      <c r="FX30385" s="128"/>
      <c r="FY30385" s="129"/>
      <c r="GA30385" s="128"/>
    </row>
    <row r="30386" spans="179:183" x14ac:dyDescent="0.35">
      <c r="FW30386" s="128"/>
      <c r="FX30386" s="128"/>
      <c r="FY30386" s="129"/>
      <c r="GA30386" s="128"/>
    </row>
    <row r="30387" spans="179:183" x14ac:dyDescent="0.35">
      <c r="FW30387" s="128"/>
      <c r="FX30387" s="128"/>
      <c r="FY30387" s="129"/>
      <c r="GA30387" s="128"/>
    </row>
    <row r="30388" spans="179:183" x14ac:dyDescent="0.35">
      <c r="FW30388" s="128"/>
      <c r="FX30388" s="128"/>
      <c r="FY30388" s="129"/>
      <c r="GA30388" s="128"/>
    </row>
    <row r="30389" spans="179:183" x14ac:dyDescent="0.35">
      <c r="FW30389" s="128"/>
      <c r="FX30389" s="128"/>
      <c r="FY30389" s="129"/>
      <c r="GA30389" s="128"/>
    </row>
    <row r="30390" spans="179:183" x14ac:dyDescent="0.35">
      <c r="FW30390" s="128"/>
      <c r="FX30390" s="128"/>
      <c r="FY30390" s="129"/>
      <c r="GA30390" s="128"/>
    </row>
    <row r="30391" spans="179:183" x14ac:dyDescent="0.35">
      <c r="FW30391" s="128"/>
      <c r="FX30391" s="128"/>
      <c r="FY30391" s="129"/>
      <c r="GA30391" s="128"/>
    </row>
    <row r="30392" spans="179:183" x14ac:dyDescent="0.35">
      <c r="FW30392" s="128"/>
      <c r="FX30392" s="128"/>
      <c r="FY30392" s="129"/>
      <c r="GA30392" s="128"/>
    </row>
    <row r="30393" spans="179:183" x14ac:dyDescent="0.35">
      <c r="FW30393" s="128"/>
      <c r="FX30393" s="128"/>
      <c r="FY30393" s="129"/>
      <c r="GA30393" s="128"/>
    </row>
    <row r="30394" spans="179:183" x14ac:dyDescent="0.35">
      <c r="FW30394" s="128"/>
      <c r="FX30394" s="128"/>
      <c r="FY30394" s="129"/>
      <c r="GA30394" s="128"/>
    </row>
    <row r="30395" spans="179:183" x14ac:dyDescent="0.35">
      <c r="FW30395" s="128"/>
      <c r="FX30395" s="128"/>
      <c r="FY30395" s="129"/>
      <c r="GA30395" s="128"/>
    </row>
    <row r="30396" spans="179:183" x14ac:dyDescent="0.35">
      <c r="FW30396" s="128"/>
      <c r="FX30396" s="128"/>
      <c r="FY30396" s="129"/>
      <c r="GA30396" s="128"/>
    </row>
    <row r="30397" spans="179:183" x14ac:dyDescent="0.35">
      <c r="FW30397" s="128"/>
      <c r="FX30397" s="128"/>
      <c r="FY30397" s="129"/>
      <c r="GA30397" s="128"/>
    </row>
    <row r="30398" spans="179:183" x14ac:dyDescent="0.35">
      <c r="FW30398" s="128"/>
      <c r="FX30398" s="128"/>
      <c r="FY30398" s="129"/>
      <c r="GA30398" s="128"/>
    </row>
    <row r="30399" spans="179:183" x14ac:dyDescent="0.35">
      <c r="FW30399" s="128"/>
      <c r="FX30399" s="128"/>
      <c r="FY30399" s="129"/>
      <c r="GA30399" s="128"/>
    </row>
    <row r="30400" spans="179:183" x14ac:dyDescent="0.35">
      <c r="FW30400" s="128"/>
      <c r="FX30400" s="128"/>
      <c r="FY30400" s="129"/>
      <c r="GA30400" s="128"/>
    </row>
    <row r="30401" spans="179:183" x14ac:dyDescent="0.35">
      <c r="FW30401" s="128"/>
      <c r="FX30401" s="128"/>
      <c r="FY30401" s="129"/>
      <c r="GA30401" s="128"/>
    </row>
    <row r="30402" spans="179:183" x14ac:dyDescent="0.35">
      <c r="FW30402" s="128"/>
      <c r="FX30402" s="128"/>
      <c r="FY30402" s="129"/>
      <c r="GA30402" s="128"/>
    </row>
    <row r="30403" spans="179:183" x14ac:dyDescent="0.35">
      <c r="FW30403" s="128"/>
      <c r="FX30403" s="128"/>
      <c r="FY30403" s="129"/>
      <c r="GA30403" s="128"/>
    </row>
    <row r="30404" spans="179:183" x14ac:dyDescent="0.35">
      <c r="FW30404" s="128"/>
      <c r="FX30404" s="128"/>
      <c r="FY30404" s="129"/>
      <c r="GA30404" s="128"/>
    </row>
    <row r="30405" spans="179:183" x14ac:dyDescent="0.35">
      <c r="FW30405" s="128"/>
      <c r="FX30405" s="128"/>
      <c r="FY30405" s="129"/>
      <c r="GA30405" s="128"/>
    </row>
    <row r="30406" spans="179:183" x14ac:dyDescent="0.35">
      <c r="FW30406" s="128"/>
      <c r="FX30406" s="128"/>
      <c r="FY30406" s="129"/>
      <c r="GA30406" s="128"/>
    </row>
    <row r="30407" spans="179:183" x14ac:dyDescent="0.35">
      <c r="FW30407" s="128"/>
      <c r="FX30407" s="128"/>
      <c r="FY30407" s="129"/>
      <c r="GA30407" s="128"/>
    </row>
    <row r="30408" spans="179:183" x14ac:dyDescent="0.35">
      <c r="FW30408" s="128"/>
      <c r="FX30408" s="128"/>
      <c r="FY30408" s="129"/>
      <c r="GA30408" s="128"/>
    </row>
    <row r="30409" spans="179:183" x14ac:dyDescent="0.35">
      <c r="FW30409" s="128"/>
      <c r="FX30409" s="128"/>
      <c r="FY30409" s="129"/>
      <c r="GA30409" s="128"/>
    </row>
    <row r="30410" spans="179:183" x14ac:dyDescent="0.35">
      <c r="FW30410" s="128"/>
      <c r="FX30410" s="128"/>
      <c r="FY30410" s="129"/>
      <c r="GA30410" s="128"/>
    </row>
    <row r="30411" spans="179:183" x14ac:dyDescent="0.35">
      <c r="FW30411" s="128"/>
      <c r="FX30411" s="128"/>
      <c r="FY30411" s="129"/>
      <c r="GA30411" s="128"/>
    </row>
    <row r="30412" spans="179:183" x14ac:dyDescent="0.35">
      <c r="FW30412" s="128"/>
      <c r="FX30412" s="128"/>
      <c r="FY30412" s="129"/>
      <c r="GA30412" s="128"/>
    </row>
    <row r="30413" spans="179:183" x14ac:dyDescent="0.35">
      <c r="FW30413" s="128"/>
      <c r="FX30413" s="128"/>
      <c r="FY30413" s="129"/>
      <c r="GA30413" s="128"/>
    </row>
    <row r="30414" spans="179:183" x14ac:dyDescent="0.35">
      <c r="FW30414" s="128"/>
      <c r="FX30414" s="128"/>
      <c r="FY30414" s="129"/>
      <c r="GA30414" s="128"/>
    </row>
    <row r="30415" spans="179:183" x14ac:dyDescent="0.35">
      <c r="FW30415" s="128"/>
      <c r="FX30415" s="128"/>
      <c r="FY30415" s="129"/>
      <c r="GA30415" s="128"/>
    </row>
    <row r="30416" spans="179:183" x14ac:dyDescent="0.35">
      <c r="FW30416" s="128"/>
      <c r="FX30416" s="128"/>
      <c r="FY30416" s="129"/>
      <c r="GA30416" s="128"/>
    </row>
    <row r="30417" spans="179:183" x14ac:dyDescent="0.35">
      <c r="FW30417" s="128"/>
      <c r="FX30417" s="128"/>
      <c r="FY30417" s="129"/>
      <c r="GA30417" s="128"/>
    </row>
    <row r="30418" spans="179:183" x14ac:dyDescent="0.35">
      <c r="FW30418" s="128"/>
      <c r="FX30418" s="128"/>
      <c r="FY30418" s="129"/>
      <c r="GA30418" s="128"/>
    </row>
    <row r="30419" spans="179:183" x14ac:dyDescent="0.35">
      <c r="FW30419" s="128"/>
      <c r="FX30419" s="128"/>
      <c r="FY30419" s="129"/>
      <c r="GA30419" s="128"/>
    </row>
    <row r="30420" spans="179:183" x14ac:dyDescent="0.35">
      <c r="FW30420" s="128"/>
      <c r="FX30420" s="128"/>
      <c r="FY30420" s="129"/>
      <c r="GA30420" s="128"/>
    </row>
    <row r="30421" spans="179:183" x14ac:dyDescent="0.35">
      <c r="FW30421" s="128"/>
      <c r="FX30421" s="128"/>
      <c r="FY30421" s="129"/>
      <c r="GA30421" s="128"/>
    </row>
    <row r="30422" spans="179:183" x14ac:dyDescent="0.35">
      <c r="FW30422" s="128"/>
      <c r="FX30422" s="128"/>
      <c r="FY30422" s="129"/>
      <c r="GA30422" s="128"/>
    </row>
    <row r="30423" spans="179:183" x14ac:dyDescent="0.35">
      <c r="FW30423" s="128"/>
      <c r="FX30423" s="128"/>
      <c r="FY30423" s="129"/>
      <c r="GA30423" s="128"/>
    </row>
    <row r="30424" spans="179:183" x14ac:dyDescent="0.35">
      <c r="FW30424" s="128"/>
      <c r="FX30424" s="128"/>
      <c r="FY30424" s="129"/>
      <c r="GA30424" s="128"/>
    </row>
    <row r="30425" spans="179:183" x14ac:dyDescent="0.35">
      <c r="FW30425" s="128"/>
      <c r="FX30425" s="128"/>
      <c r="FY30425" s="129"/>
      <c r="GA30425" s="128"/>
    </row>
    <row r="30426" spans="179:183" x14ac:dyDescent="0.35">
      <c r="FW30426" s="128"/>
      <c r="FX30426" s="128"/>
      <c r="FY30426" s="129"/>
      <c r="GA30426" s="128"/>
    </row>
    <row r="30427" spans="179:183" x14ac:dyDescent="0.35">
      <c r="FW30427" s="128"/>
      <c r="FX30427" s="128"/>
      <c r="FY30427" s="129"/>
      <c r="GA30427" s="128"/>
    </row>
    <row r="30428" spans="179:183" x14ac:dyDescent="0.35">
      <c r="FW30428" s="128"/>
      <c r="FX30428" s="128"/>
      <c r="FY30428" s="129"/>
      <c r="GA30428" s="128"/>
    </row>
    <row r="30429" spans="179:183" x14ac:dyDescent="0.35">
      <c r="FW30429" s="128"/>
      <c r="FX30429" s="128"/>
      <c r="FY30429" s="129"/>
      <c r="GA30429" s="128"/>
    </row>
    <row r="30430" spans="179:183" x14ac:dyDescent="0.35">
      <c r="FW30430" s="128"/>
      <c r="FX30430" s="128"/>
      <c r="FY30430" s="129"/>
      <c r="GA30430" s="128"/>
    </row>
    <row r="30431" spans="179:183" x14ac:dyDescent="0.35">
      <c r="FW30431" s="128"/>
      <c r="FX30431" s="128"/>
      <c r="FY30431" s="129"/>
      <c r="GA30431" s="128"/>
    </row>
    <row r="30432" spans="179:183" x14ac:dyDescent="0.35">
      <c r="FW30432" s="128"/>
      <c r="FX30432" s="128"/>
      <c r="FY30432" s="129"/>
      <c r="GA30432" s="128"/>
    </row>
    <row r="30433" spans="179:183" x14ac:dyDescent="0.35">
      <c r="FW30433" s="128"/>
      <c r="FX30433" s="128"/>
      <c r="FY30433" s="129"/>
      <c r="GA30433" s="128"/>
    </row>
    <row r="30434" spans="179:183" x14ac:dyDescent="0.35">
      <c r="FW30434" s="128"/>
      <c r="FX30434" s="128"/>
      <c r="FY30434" s="129"/>
      <c r="GA30434" s="128"/>
    </row>
    <row r="30435" spans="179:183" x14ac:dyDescent="0.35">
      <c r="FW30435" s="128"/>
      <c r="FX30435" s="128"/>
      <c r="FY30435" s="129"/>
      <c r="GA30435" s="128"/>
    </row>
    <row r="30436" spans="179:183" x14ac:dyDescent="0.35">
      <c r="FW30436" s="128"/>
      <c r="FX30436" s="128"/>
      <c r="FY30436" s="129"/>
      <c r="GA30436" s="128"/>
    </row>
    <row r="30437" spans="179:183" x14ac:dyDescent="0.35">
      <c r="FW30437" s="128"/>
      <c r="FX30437" s="128"/>
      <c r="FY30437" s="129"/>
      <c r="GA30437" s="128"/>
    </row>
    <row r="30438" spans="179:183" x14ac:dyDescent="0.35">
      <c r="FW30438" s="128"/>
      <c r="FX30438" s="128"/>
      <c r="FY30438" s="129"/>
      <c r="GA30438" s="128"/>
    </row>
    <row r="30439" spans="179:183" x14ac:dyDescent="0.35">
      <c r="FW30439" s="128"/>
      <c r="FX30439" s="128"/>
      <c r="FY30439" s="129"/>
      <c r="GA30439" s="128"/>
    </row>
    <row r="30440" spans="179:183" x14ac:dyDescent="0.35">
      <c r="FW30440" s="128"/>
      <c r="FX30440" s="128"/>
      <c r="FY30440" s="129"/>
      <c r="GA30440" s="128"/>
    </row>
    <row r="30441" spans="179:183" x14ac:dyDescent="0.35">
      <c r="FW30441" s="128"/>
      <c r="FX30441" s="128"/>
      <c r="FY30441" s="129"/>
      <c r="GA30441" s="128"/>
    </row>
    <row r="30442" spans="179:183" x14ac:dyDescent="0.35">
      <c r="FW30442" s="128"/>
      <c r="FX30442" s="128"/>
      <c r="FY30442" s="129"/>
      <c r="GA30442" s="128"/>
    </row>
    <row r="30443" spans="179:183" x14ac:dyDescent="0.35">
      <c r="FW30443" s="128"/>
      <c r="FX30443" s="128"/>
      <c r="FY30443" s="129"/>
      <c r="GA30443" s="128"/>
    </row>
    <row r="30444" spans="179:183" x14ac:dyDescent="0.35">
      <c r="FW30444" s="128"/>
      <c r="FX30444" s="128"/>
      <c r="FY30444" s="129"/>
      <c r="GA30444" s="128"/>
    </row>
    <row r="30445" spans="179:183" x14ac:dyDescent="0.35">
      <c r="FW30445" s="128"/>
      <c r="FX30445" s="128"/>
      <c r="FY30445" s="129"/>
      <c r="GA30445" s="128"/>
    </row>
    <row r="30446" spans="179:183" x14ac:dyDescent="0.35">
      <c r="FW30446" s="128"/>
      <c r="FX30446" s="128"/>
      <c r="FY30446" s="129"/>
      <c r="GA30446" s="128"/>
    </row>
    <row r="30447" spans="179:183" x14ac:dyDescent="0.35">
      <c r="FW30447" s="128"/>
      <c r="FX30447" s="128"/>
      <c r="FY30447" s="129"/>
      <c r="GA30447" s="128"/>
    </row>
    <row r="30448" spans="179:183" x14ac:dyDescent="0.35">
      <c r="FW30448" s="128"/>
      <c r="FX30448" s="128"/>
      <c r="FY30448" s="129"/>
      <c r="GA30448" s="128"/>
    </row>
    <row r="30449" spans="179:183" x14ac:dyDescent="0.35">
      <c r="FW30449" s="128"/>
      <c r="FX30449" s="128"/>
      <c r="FY30449" s="129"/>
      <c r="GA30449" s="128"/>
    </row>
    <row r="30450" spans="179:183" x14ac:dyDescent="0.35">
      <c r="FW30450" s="128"/>
      <c r="FX30450" s="128"/>
      <c r="FY30450" s="129"/>
      <c r="GA30450" s="128"/>
    </row>
    <row r="30451" spans="179:183" x14ac:dyDescent="0.35">
      <c r="FW30451" s="128"/>
      <c r="FX30451" s="128"/>
      <c r="FY30451" s="129"/>
      <c r="GA30451" s="128"/>
    </row>
    <row r="30452" spans="179:183" x14ac:dyDescent="0.35">
      <c r="FW30452" s="128"/>
      <c r="FX30452" s="128"/>
      <c r="FY30452" s="129"/>
      <c r="GA30452" s="128"/>
    </row>
    <row r="30453" spans="179:183" x14ac:dyDescent="0.35">
      <c r="FW30453" s="128"/>
      <c r="FX30453" s="128"/>
      <c r="FY30453" s="129"/>
      <c r="GA30453" s="128"/>
    </row>
    <row r="30454" spans="179:183" x14ac:dyDescent="0.35">
      <c r="FW30454" s="128"/>
      <c r="FX30454" s="128"/>
      <c r="FY30454" s="129"/>
      <c r="GA30454" s="128"/>
    </row>
    <row r="30455" spans="179:183" x14ac:dyDescent="0.35">
      <c r="FW30455" s="128"/>
      <c r="FX30455" s="128"/>
      <c r="FY30455" s="129"/>
      <c r="GA30455" s="128"/>
    </row>
    <row r="30456" spans="179:183" x14ac:dyDescent="0.35">
      <c r="FW30456" s="128"/>
      <c r="FX30456" s="128"/>
      <c r="FY30456" s="129"/>
      <c r="GA30456" s="128"/>
    </row>
    <row r="30457" spans="179:183" x14ac:dyDescent="0.35">
      <c r="FW30457" s="128"/>
      <c r="FX30457" s="128"/>
      <c r="FY30457" s="129"/>
      <c r="GA30457" s="128"/>
    </row>
    <row r="30458" spans="179:183" x14ac:dyDescent="0.35">
      <c r="FW30458" s="128"/>
      <c r="FX30458" s="128"/>
      <c r="FY30458" s="129"/>
      <c r="GA30458" s="128"/>
    </row>
    <row r="30459" spans="179:183" x14ac:dyDescent="0.35">
      <c r="FW30459" s="128"/>
      <c r="FX30459" s="128"/>
      <c r="FY30459" s="129"/>
      <c r="GA30459" s="128"/>
    </row>
    <row r="30460" spans="179:183" x14ac:dyDescent="0.35">
      <c r="FW30460" s="128"/>
      <c r="FX30460" s="128"/>
      <c r="FY30460" s="129"/>
      <c r="GA30460" s="128"/>
    </row>
    <row r="30461" spans="179:183" x14ac:dyDescent="0.35">
      <c r="FW30461" s="128"/>
      <c r="FX30461" s="128"/>
      <c r="FY30461" s="129"/>
      <c r="GA30461" s="128"/>
    </row>
    <row r="30462" spans="179:183" x14ac:dyDescent="0.35">
      <c r="FW30462" s="128"/>
      <c r="FX30462" s="128"/>
      <c r="FY30462" s="129"/>
      <c r="GA30462" s="128"/>
    </row>
    <row r="30463" spans="179:183" x14ac:dyDescent="0.35">
      <c r="FW30463" s="128"/>
      <c r="FX30463" s="128"/>
      <c r="FY30463" s="129"/>
      <c r="GA30463" s="128"/>
    </row>
    <row r="30464" spans="179:183" x14ac:dyDescent="0.35">
      <c r="FW30464" s="128"/>
      <c r="FX30464" s="128"/>
      <c r="FY30464" s="129"/>
      <c r="GA30464" s="128"/>
    </row>
    <row r="30465" spans="179:183" x14ac:dyDescent="0.35">
      <c r="FW30465" s="128"/>
      <c r="FX30465" s="128"/>
      <c r="FY30465" s="129"/>
      <c r="GA30465" s="128"/>
    </row>
    <row r="30466" spans="179:183" x14ac:dyDescent="0.35">
      <c r="FW30466" s="128"/>
      <c r="FX30466" s="128"/>
      <c r="FY30466" s="129"/>
      <c r="GA30466" s="128"/>
    </row>
    <row r="30467" spans="179:183" x14ac:dyDescent="0.35">
      <c r="FW30467" s="128"/>
      <c r="FX30467" s="128"/>
      <c r="FY30467" s="129"/>
      <c r="GA30467" s="128"/>
    </row>
    <row r="30468" spans="179:183" x14ac:dyDescent="0.35">
      <c r="FW30468" s="128"/>
      <c r="FX30468" s="128"/>
      <c r="FY30468" s="129"/>
      <c r="GA30468" s="128"/>
    </row>
    <row r="30469" spans="179:183" x14ac:dyDescent="0.35">
      <c r="FW30469" s="128"/>
      <c r="FX30469" s="128"/>
      <c r="FY30469" s="129"/>
      <c r="GA30469" s="128"/>
    </row>
    <row r="30470" spans="179:183" x14ac:dyDescent="0.35">
      <c r="FW30470" s="128"/>
      <c r="FX30470" s="128"/>
      <c r="FY30470" s="129"/>
      <c r="GA30470" s="128"/>
    </row>
    <row r="30471" spans="179:183" x14ac:dyDescent="0.35">
      <c r="FW30471" s="128"/>
      <c r="FX30471" s="128"/>
      <c r="FY30471" s="129"/>
      <c r="GA30471" s="128"/>
    </row>
    <row r="30472" spans="179:183" x14ac:dyDescent="0.35">
      <c r="FW30472" s="128"/>
      <c r="FX30472" s="128"/>
      <c r="FY30472" s="129"/>
      <c r="GA30472" s="128"/>
    </row>
    <row r="30473" spans="179:183" x14ac:dyDescent="0.35">
      <c r="FW30473" s="128"/>
      <c r="FX30473" s="128"/>
      <c r="FY30473" s="129"/>
      <c r="GA30473" s="128"/>
    </row>
    <row r="30474" spans="179:183" x14ac:dyDescent="0.35">
      <c r="FW30474" s="128"/>
      <c r="FX30474" s="128"/>
      <c r="FY30474" s="129"/>
      <c r="GA30474" s="128"/>
    </row>
    <row r="30475" spans="179:183" x14ac:dyDescent="0.35">
      <c r="FW30475" s="128"/>
      <c r="FX30475" s="128"/>
      <c r="FY30475" s="129"/>
      <c r="GA30475" s="128"/>
    </row>
    <row r="30476" spans="179:183" x14ac:dyDescent="0.35">
      <c r="FW30476" s="128"/>
      <c r="FX30476" s="128"/>
      <c r="FY30476" s="129"/>
      <c r="GA30476" s="128"/>
    </row>
    <row r="30477" spans="179:183" x14ac:dyDescent="0.35">
      <c r="FW30477" s="128"/>
      <c r="FX30477" s="128"/>
      <c r="FY30477" s="129"/>
      <c r="GA30477" s="128"/>
    </row>
    <row r="30478" spans="179:183" x14ac:dyDescent="0.35">
      <c r="FW30478" s="128"/>
      <c r="FX30478" s="128"/>
      <c r="FY30478" s="129"/>
      <c r="GA30478" s="128"/>
    </row>
    <row r="30479" spans="179:183" x14ac:dyDescent="0.35">
      <c r="FW30479" s="128"/>
      <c r="FX30479" s="128"/>
      <c r="FY30479" s="129"/>
      <c r="GA30479" s="128"/>
    </row>
    <row r="30480" spans="179:183" x14ac:dyDescent="0.35">
      <c r="FW30480" s="128"/>
      <c r="FX30480" s="128"/>
      <c r="FY30480" s="129"/>
      <c r="GA30480" s="128"/>
    </row>
    <row r="30481" spans="179:183" x14ac:dyDescent="0.35">
      <c r="FW30481" s="128"/>
      <c r="FX30481" s="128"/>
      <c r="FY30481" s="129"/>
      <c r="GA30481" s="128"/>
    </row>
    <row r="30482" spans="179:183" x14ac:dyDescent="0.35">
      <c r="FW30482" s="128"/>
      <c r="FX30482" s="128"/>
      <c r="FY30482" s="129"/>
      <c r="GA30482" s="128"/>
    </row>
    <row r="30483" spans="179:183" x14ac:dyDescent="0.35">
      <c r="FW30483" s="128"/>
      <c r="FX30483" s="128"/>
      <c r="FY30483" s="129"/>
      <c r="GA30483" s="128"/>
    </row>
    <row r="30484" spans="179:183" x14ac:dyDescent="0.35">
      <c r="FW30484" s="128"/>
      <c r="FX30484" s="128"/>
      <c r="FY30484" s="129"/>
      <c r="GA30484" s="128"/>
    </row>
    <row r="30485" spans="179:183" x14ac:dyDescent="0.35">
      <c r="FW30485" s="128"/>
      <c r="FX30485" s="128"/>
      <c r="FY30485" s="129"/>
      <c r="GA30485" s="128"/>
    </row>
    <row r="30486" spans="179:183" x14ac:dyDescent="0.35">
      <c r="FW30486" s="128"/>
      <c r="FX30486" s="128"/>
      <c r="FY30486" s="129"/>
      <c r="GA30486" s="128"/>
    </row>
    <row r="30487" spans="179:183" x14ac:dyDescent="0.35">
      <c r="FW30487" s="128"/>
      <c r="FX30487" s="128"/>
      <c r="FY30487" s="129"/>
      <c r="GA30487" s="128"/>
    </row>
    <row r="30488" spans="179:183" x14ac:dyDescent="0.35">
      <c r="FW30488" s="128"/>
      <c r="FX30488" s="128"/>
      <c r="FY30488" s="129"/>
      <c r="GA30488" s="128"/>
    </row>
    <row r="30489" spans="179:183" x14ac:dyDescent="0.35">
      <c r="FW30489" s="128"/>
      <c r="FX30489" s="128"/>
      <c r="FY30489" s="129"/>
      <c r="GA30489" s="128"/>
    </row>
    <row r="30490" spans="179:183" x14ac:dyDescent="0.35">
      <c r="FW30490" s="128"/>
      <c r="FX30490" s="128"/>
      <c r="FY30490" s="129"/>
      <c r="GA30490" s="128"/>
    </row>
    <row r="30491" spans="179:183" x14ac:dyDescent="0.35">
      <c r="FW30491" s="128"/>
      <c r="FX30491" s="128"/>
      <c r="FY30491" s="129"/>
      <c r="GA30491" s="128"/>
    </row>
    <row r="30492" spans="179:183" x14ac:dyDescent="0.35">
      <c r="FW30492" s="128"/>
      <c r="FX30492" s="128"/>
      <c r="FY30492" s="129"/>
      <c r="GA30492" s="128"/>
    </row>
    <row r="30493" spans="179:183" x14ac:dyDescent="0.35">
      <c r="FW30493" s="128"/>
      <c r="FX30493" s="128"/>
      <c r="FY30493" s="129"/>
      <c r="GA30493" s="128"/>
    </row>
    <row r="30494" spans="179:183" x14ac:dyDescent="0.35">
      <c r="FW30494" s="128"/>
      <c r="FX30494" s="128"/>
      <c r="FY30494" s="129"/>
      <c r="GA30494" s="128"/>
    </row>
    <row r="30495" spans="179:183" x14ac:dyDescent="0.35">
      <c r="FW30495" s="128"/>
      <c r="FX30495" s="128"/>
      <c r="FY30495" s="129"/>
      <c r="GA30495" s="128"/>
    </row>
    <row r="30496" spans="179:183" x14ac:dyDescent="0.35">
      <c r="FW30496" s="128"/>
      <c r="FX30496" s="128"/>
      <c r="FY30496" s="129"/>
      <c r="GA30496" s="128"/>
    </row>
    <row r="30497" spans="179:183" x14ac:dyDescent="0.35">
      <c r="FW30497" s="128"/>
      <c r="FX30497" s="128"/>
      <c r="FY30497" s="129"/>
      <c r="GA30497" s="128"/>
    </row>
    <row r="30498" spans="179:183" x14ac:dyDescent="0.35">
      <c r="FW30498" s="128"/>
      <c r="FX30498" s="128"/>
      <c r="FY30498" s="129"/>
      <c r="GA30498" s="128"/>
    </row>
    <row r="30499" spans="179:183" x14ac:dyDescent="0.35">
      <c r="FW30499" s="128"/>
      <c r="FX30499" s="128"/>
      <c r="FY30499" s="129"/>
      <c r="GA30499" s="128"/>
    </row>
    <row r="30500" spans="179:183" x14ac:dyDescent="0.35">
      <c r="FW30500" s="128"/>
      <c r="FX30500" s="128"/>
      <c r="FY30500" s="129"/>
      <c r="GA30500" s="128"/>
    </row>
    <row r="30501" spans="179:183" x14ac:dyDescent="0.35">
      <c r="FW30501" s="128"/>
      <c r="FX30501" s="128"/>
      <c r="FY30501" s="129"/>
      <c r="GA30501" s="128"/>
    </row>
    <row r="30502" spans="179:183" x14ac:dyDescent="0.35">
      <c r="FW30502" s="128"/>
      <c r="FX30502" s="128"/>
      <c r="FY30502" s="129"/>
      <c r="GA30502" s="128"/>
    </row>
    <row r="30503" spans="179:183" x14ac:dyDescent="0.35">
      <c r="FW30503" s="128"/>
      <c r="FX30503" s="128"/>
      <c r="FY30503" s="129"/>
      <c r="GA30503" s="128"/>
    </row>
    <row r="30504" spans="179:183" x14ac:dyDescent="0.35">
      <c r="FW30504" s="128"/>
      <c r="FX30504" s="128"/>
      <c r="FY30504" s="129"/>
      <c r="GA30504" s="128"/>
    </row>
    <row r="30505" spans="179:183" x14ac:dyDescent="0.35">
      <c r="FW30505" s="128"/>
      <c r="FX30505" s="128"/>
      <c r="FY30505" s="129"/>
      <c r="GA30505" s="128"/>
    </row>
    <row r="30506" spans="179:183" x14ac:dyDescent="0.35">
      <c r="FW30506" s="128"/>
      <c r="FX30506" s="128"/>
      <c r="FY30506" s="129"/>
      <c r="GA30506" s="128"/>
    </row>
    <row r="30507" spans="179:183" x14ac:dyDescent="0.35">
      <c r="FW30507" s="128"/>
      <c r="FX30507" s="128"/>
      <c r="FY30507" s="129"/>
      <c r="GA30507" s="128"/>
    </row>
    <row r="30508" spans="179:183" x14ac:dyDescent="0.35">
      <c r="FW30508" s="128"/>
      <c r="FX30508" s="128"/>
      <c r="FY30508" s="129"/>
      <c r="GA30508" s="128"/>
    </row>
    <row r="30509" spans="179:183" x14ac:dyDescent="0.35">
      <c r="FW30509" s="128"/>
      <c r="FX30509" s="128"/>
      <c r="FY30509" s="129"/>
      <c r="GA30509" s="128"/>
    </row>
    <row r="30510" spans="179:183" x14ac:dyDescent="0.35">
      <c r="FW30510" s="128"/>
      <c r="FX30510" s="128"/>
      <c r="FY30510" s="129"/>
      <c r="GA30510" s="128"/>
    </row>
    <row r="30511" spans="179:183" x14ac:dyDescent="0.35">
      <c r="FW30511" s="128"/>
      <c r="FX30511" s="128"/>
      <c r="FY30511" s="129"/>
      <c r="GA30511" s="128"/>
    </row>
    <row r="30512" spans="179:183" x14ac:dyDescent="0.35">
      <c r="FW30512" s="128"/>
      <c r="FX30512" s="128"/>
      <c r="FY30512" s="129"/>
      <c r="GA30512" s="128"/>
    </row>
    <row r="30513" spans="179:183" x14ac:dyDescent="0.35">
      <c r="FW30513" s="128"/>
      <c r="FX30513" s="128"/>
      <c r="FY30513" s="129"/>
      <c r="GA30513" s="128"/>
    </row>
    <row r="30514" spans="179:183" x14ac:dyDescent="0.35">
      <c r="FW30514" s="128"/>
      <c r="FX30514" s="128"/>
      <c r="FY30514" s="129"/>
      <c r="GA30514" s="128"/>
    </row>
    <row r="30515" spans="179:183" x14ac:dyDescent="0.35">
      <c r="FW30515" s="128"/>
      <c r="FX30515" s="128"/>
      <c r="FY30515" s="129"/>
      <c r="GA30515" s="128"/>
    </row>
    <row r="30516" spans="179:183" x14ac:dyDescent="0.35">
      <c r="FW30516" s="128"/>
      <c r="FX30516" s="128"/>
      <c r="FY30516" s="129"/>
      <c r="GA30516" s="128"/>
    </row>
    <row r="30517" spans="179:183" x14ac:dyDescent="0.35">
      <c r="FW30517" s="128"/>
      <c r="FX30517" s="128"/>
      <c r="FY30517" s="129"/>
      <c r="GA30517" s="128"/>
    </row>
    <row r="30518" spans="179:183" x14ac:dyDescent="0.35">
      <c r="FW30518" s="128"/>
      <c r="FX30518" s="128"/>
      <c r="FY30518" s="129"/>
      <c r="GA30518" s="128"/>
    </row>
    <row r="30519" spans="179:183" x14ac:dyDescent="0.35">
      <c r="FW30519" s="128"/>
      <c r="FX30519" s="128"/>
      <c r="FY30519" s="129"/>
      <c r="GA30519" s="128"/>
    </row>
    <row r="30520" spans="179:183" x14ac:dyDescent="0.35">
      <c r="FW30520" s="128"/>
      <c r="FX30520" s="128"/>
      <c r="FY30520" s="129"/>
      <c r="GA30520" s="128"/>
    </row>
    <row r="30521" spans="179:183" x14ac:dyDescent="0.35">
      <c r="FW30521" s="128"/>
      <c r="FX30521" s="128"/>
      <c r="FY30521" s="129"/>
      <c r="GA30521" s="128"/>
    </row>
    <row r="30522" spans="179:183" x14ac:dyDescent="0.35">
      <c r="FW30522" s="128"/>
      <c r="FX30522" s="128"/>
      <c r="FY30522" s="129"/>
      <c r="GA30522" s="128"/>
    </row>
    <row r="30523" spans="179:183" x14ac:dyDescent="0.35">
      <c r="FW30523" s="128"/>
      <c r="FX30523" s="128"/>
      <c r="FY30523" s="129"/>
      <c r="GA30523" s="128"/>
    </row>
    <row r="30524" spans="179:183" x14ac:dyDescent="0.35">
      <c r="FW30524" s="128"/>
      <c r="FX30524" s="128"/>
      <c r="FY30524" s="129"/>
      <c r="GA30524" s="128"/>
    </row>
    <row r="30525" spans="179:183" x14ac:dyDescent="0.35">
      <c r="FW30525" s="128"/>
      <c r="FX30525" s="128"/>
      <c r="FY30525" s="129"/>
      <c r="GA30525" s="128"/>
    </row>
    <row r="30526" spans="179:183" x14ac:dyDescent="0.35">
      <c r="FW30526" s="128"/>
      <c r="FX30526" s="128"/>
      <c r="FY30526" s="129"/>
      <c r="GA30526" s="128"/>
    </row>
    <row r="30527" spans="179:183" x14ac:dyDescent="0.35">
      <c r="FW30527" s="128"/>
      <c r="FX30527" s="128"/>
      <c r="FY30527" s="129"/>
      <c r="GA30527" s="128"/>
    </row>
    <row r="30528" spans="179:183" x14ac:dyDescent="0.35">
      <c r="FW30528" s="128"/>
      <c r="FX30528" s="128"/>
      <c r="FY30528" s="129"/>
      <c r="GA30528" s="128"/>
    </row>
    <row r="30529" spans="179:183" x14ac:dyDescent="0.35">
      <c r="FW30529" s="128"/>
      <c r="FX30529" s="128"/>
      <c r="FY30529" s="129"/>
      <c r="GA30529" s="128"/>
    </row>
    <row r="30530" spans="179:183" x14ac:dyDescent="0.35">
      <c r="FW30530" s="128"/>
      <c r="FX30530" s="128"/>
      <c r="FY30530" s="129"/>
      <c r="GA30530" s="128"/>
    </row>
    <row r="30531" spans="179:183" x14ac:dyDescent="0.35">
      <c r="FW30531" s="128"/>
      <c r="FX30531" s="128"/>
      <c r="FY30531" s="129"/>
      <c r="GA30531" s="128"/>
    </row>
    <row r="30532" spans="179:183" x14ac:dyDescent="0.35">
      <c r="FW30532" s="128"/>
      <c r="FX30532" s="128"/>
      <c r="FY30532" s="129"/>
      <c r="GA30532" s="128"/>
    </row>
    <row r="30533" spans="179:183" x14ac:dyDescent="0.35">
      <c r="FW30533" s="128"/>
      <c r="FX30533" s="128"/>
      <c r="FY30533" s="129"/>
      <c r="GA30533" s="128"/>
    </row>
    <row r="30534" spans="179:183" x14ac:dyDescent="0.35">
      <c r="FW30534" s="128"/>
      <c r="FX30534" s="128"/>
      <c r="FY30534" s="129"/>
      <c r="GA30534" s="128"/>
    </row>
    <row r="30535" spans="179:183" x14ac:dyDescent="0.35">
      <c r="FW30535" s="128"/>
      <c r="FX30535" s="128"/>
      <c r="FY30535" s="129"/>
      <c r="GA30535" s="128"/>
    </row>
    <row r="30536" spans="179:183" x14ac:dyDescent="0.35">
      <c r="FW30536" s="128"/>
      <c r="FX30536" s="128"/>
      <c r="FY30536" s="129"/>
      <c r="GA30536" s="128"/>
    </row>
    <row r="30537" spans="179:183" x14ac:dyDescent="0.35">
      <c r="FW30537" s="128"/>
      <c r="FX30537" s="128"/>
      <c r="FY30537" s="129"/>
      <c r="GA30537" s="128"/>
    </row>
    <row r="30538" spans="179:183" x14ac:dyDescent="0.35">
      <c r="FW30538" s="128"/>
      <c r="FX30538" s="128"/>
      <c r="FY30538" s="129"/>
      <c r="GA30538" s="128"/>
    </row>
    <row r="30539" spans="179:183" x14ac:dyDescent="0.35">
      <c r="FW30539" s="128"/>
      <c r="FX30539" s="128"/>
      <c r="FY30539" s="129"/>
      <c r="GA30539" s="128"/>
    </row>
    <row r="30540" spans="179:183" x14ac:dyDescent="0.35">
      <c r="FW30540" s="128"/>
      <c r="FX30540" s="128"/>
      <c r="FY30540" s="129"/>
      <c r="GA30540" s="128"/>
    </row>
    <row r="30541" spans="179:183" x14ac:dyDescent="0.35">
      <c r="FW30541" s="128"/>
      <c r="FX30541" s="128"/>
      <c r="FY30541" s="129"/>
      <c r="GA30541" s="128"/>
    </row>
    <row r="30542" spans="179:183" x14ac:dyDescent="0.35">
      <c r="FW30542" s="128"/>
      <c r="FX30542" s="128"/>
      <c r="FY30542" s="129"/>
      <c r="GA30542" s="128"/>
    </row>
    <row r="30543" spans="179:183" x14ac:dyDescent="0.35">
      <c r="FW30543" s="128"/>
      <c r="FX30543" s="128"/>
      <c r="FY30543" s="129"/>
      <c r="GA30543" s="128"/>
    </row>
    <row r="30544" spans="179:183" x14ac:dyDescent="0.35">
      <c r="FW30544" s="128"/>
      <c r="FX30544" s="128"/>
      <c r="FY30544" s="129"/>
      <c r="GA30544" s="128"/>
    </row>
    <row r="30545" spans="179:183" x14ac:dyDescent="0.35">
      <c r="FW30545" s="128"/>
      <c r="FX30545" s="128"/>
      <c r="FY30545" s="129"/>
      <c r="GA30545" s="128"/>
    </row>
    <row r="30546" spans="179:183" x14ac:dyDescent="0.35">
      <c r="FW30546" s="128"/>
      <c r="FX30546" s="128"/>
      <c r="FY30546" s="129"/>
      <c r="GA30546" s="128"/>
    </row>
    <row r="30547" spans="179:183" x14ac:dyDescent="0.35">
      <c r="FW30547" s="128"/>
      <c r="FX30547" s="128"/>
      <c r="FY30547" s="129"/>
      <c r="GA30547" s="128"/>
    </row>
    <row r="30548" spans="179:183" x14ac:dyDescent="0.35">
      <c r="FW30548" s="128"/>
      <c r="FX30548" s="128"/>
      <c r="FY30548" s="129"/>
      <c r="GA30548" s="128"/>
    </row>
    <row r="30549" spans="179:183" x14ac:dyDescent="0.35">
      <c r="FW30549" s="128"/>
      <c r="FX30549" s="128"/>
      <c r="FY30549" s="129"/>
      <c r="GA30549" s="128"/>
    </row>
    <row r="30550" spans="179:183" x14ac:dyDescent="0.35">
      <c r="FW30550" s="128"/>
      <c r="FX30550" s="128"/>
      <c r="FY30550" s="129"/>
      <c r="GA30550" s="128"/>
    </row>
    <row r="30551" spans="179:183" x14ac:dyDescent="0.35">
      <c r="FW30551" s="128"/>
      <c r="FX30551" s="128"/>
      <c r="FY30551" s="129"/>
      <c r="GA30551" s="128"/>
    </row>
    <row r="30552" spans="179:183" x14ac:dyDescent="0.35">
      <c r="FW30552" s="128"/>
      <c r="FX30552" s="128"/>
      <c r="FY30552" s="129"/>
      <c r="GA30552" s="128"/>
    </row>
    <row r="30553" spans="179:183" x14ac:dyDescent="0.35">
      <c r="FW30553" s="128"/>
      <c r="FX30553" s="128"/>
      <c r="FY30553" s="129"/>
      <c r="GA30553" s="128"/>
    </row>
    <row r="30554" spans="179:183" x14ac:dyDescent="0.35">
      <c r="FW30554" s="128"/>
      <c r="FX30554" s="128"/>
      <c r="FY30554" s="129"/>
      <c r="GA30554" s="128"/>
    </row>
    <row r="30555" spans="179:183" x14ac:dyDescent="0.35">
      <c r="FW30555" s="128"/>
      <c r="FX30555" s="128"/>
      <c r="FY30555" s="129"/>
      <c r="GA30555" s="128"/>
    </row>
    <row r="30556" spans="179:183" x14ac:dyDescent="0.35">
      <c r="FW30556" s="128"/>
      <c r="FX30556" s="128"/>
      <c r="FY30556" s="129"/>
      <c r="GA30556" s="128"/>
    </row>
    <row r="30557" spans="179:183" x14ac:dyDescent="0.35">
      <c r="FW30557" s="128"/>
      <c r="FX30557" s="128"/>
      <c r="FY30557" s="129"/>
      <c r="GA30557" s="128"/>
    </row>
    <row r="30558" spans="179:183" x14ac:dyDescent="0.35">
      <c r="FW30558" s="128"/>
      <c r="FX30558" s="128"/>
      <c r="FY30558" s="129"/>
      <c r="GA30558" s="128"/>
    </row>
    <row r="30559" spans="179:183" x14ac:dyDescent="0.35">
      <c r="FW30559" s="128"/>
      <c r="FX30559" s="128"/>
      <c r="FY30559" s="129"/>
      <c r="GA30559" s="128"/>
    </row>
    <row r="30560" spans="179:183" x14ac:dyDescent="0.35">
      <c r="FW30560" s="128"/>
      <c r="FX30560" s="128"/>
      <c r="FY30560" s="129"/>
      <c r="GA30560" s="128"/>
    </row>
    <row r="30561" spans="179:183" x14ac:dyDescent="0.35">
      <c r="FW30561" s="128"/>
      <c r="FX30561" s="128"/>
      <c r="FY30561" s="129"/>
      <c r="GA30561" s="128"/>
    </row>
    <row r="30562" spans="179:183" x14ac:dyDescent="0.35">
      <c r="FW30562" s="128"/>
      <c r="FX30562" s="128"/>
      <c r="FY30562" s="129"/>
      <c r="GA30562" s="128"/>
    </row>
    <row r="30563" spans="179:183" x14ac:dyDescent="0.35">
      <c r="FW30563" s="128"/>
      <c r="FX30563" s="128"/>
      <c r="FY30563" s="129"/>
      <c r="GA30563" s="128"/>
    </row>
    <row r="30564" spans="179:183" x14ac:dyDescent="0.35">
      <c r="FW30564" s="128"/>
      <c r="FX30564" s="128"/>
      <c r="FY30564" s="129"/>
      <c r="GA30564" s="128"/>
    </row>
    <row r="30565" spans="179:183" x14ac:dyDescent="0.35">
      <c r="FW30565" s="128"/>
      <c r="FX30565" s="128"/>
      <c r="FY30565" s="129"/>
      <c r="GA30565" s="128"/>
    </row>
    <row r="30566" spans="179:183" x14ac:dyDescent="0.35">
      <c r="FW30566" s="128"/>
      <c r="FX30566" s="128"/>
      <c r="FY30566" s="129"/>
      <c r="GA30566" s="128"/>
    </row>
    <row r="30567" spans="179:183" x14ac:dyDescent="0.35">
      <c r="FW30567" s="128"/>
      <c r="FX30567" s="128"/>
      <c r="FY30567" s="129"/>
      <c r="GA30567" s="128"/>
    </row>
    <row r="30568" spans="179:183" x14ac:dyDescent="0.35">
      <c r="FW30568" s="128"/>
      <c r="FX30568" s="128"/>
      <c r="FY30568" s="129"/>
      <c r="GA30568" s="128"/>
    </row>
    <row r="30569" spans="179:183" x14ac:dyDescent="0.35">
      <c r="FW30569" s="128"/>
      <c r="FX30569" s="128"/>
      <c r="FY30569" s="129"/>
      <c r="GA30569" s="128"/>
    </row>
    <row r="30570" spans="179:183" x14ac:dyDescent="0.35">
      <c r="FW30570" s="128"/>
      <c r="FX30570" s="128"/>
      <c r="FY30570" s="129"/>
      <c r="GA30570" s="128"/>
    </row>
    <row r="30571" spans="179:183" x14ac:dyDescent="0.35">
      <c r="FW30571" s="128"/>
      <c r="FX30571" s="128"/>
      <c r="FY30571" s="129"/>
      <c r="GA30571" s="128"/>
    </row>
    <row r="30572" spans="179:183" x14ac:dyDescent="0.35">
      <c r="FW30572" s="128"/>
      <c r="FX30572" s="128"/>
      <c r="FY30572" s="129"/>
      <c r="GA30572" s="128"/>
    </row>
    <row r="30573" spans="179:183" x14ac:dyDescent="0.35">
      <c r="FW30573" s="128"/>
      <c r="FX30573" s="128"/>
      <c r="FY30573" s="129"/>
      <c r="GA30573" s="128"/>
    </row>
    <row r="30574" spans="179:183" x14ac:dyDescent="0.35">
      <c r="FW30574" s="128"/>
      <c r="FX30574" s="128"/>
      <c r="FY30574" s="129"/>
      <c r="GA30574" s="128"/>
    </row>
    <row r="30575" spans="179:183" x14ac:dyDescent="0.35">
      <c r="FW30575" s="128"/>
      <c r="FX30575" s="128"/>
      <c r="FY30575" s="129"/>
      <c r="GA30575" s="128"/>
    </row>
    <row r="30576" spans="179:183" x14ac:dyDescent="0.35">
      <c r="FW30576" s="128"/>
      <c r="FX30576" s="128"/>
      <c r="FY30576" s="129"/>
      <c r="GA30576" s="128"/>
    </row>
    <row r="30577" spans="179:183" x14ac:dyDescent="0.35">
      <c r="FW30577" s="128"/>
      <c r="FX30577" s="128"/>
      <c r="FY30577" s="129"/>
      <c r="GA30577" s="128"/>
    </row>
    <row r="30578" spans="179:183" x14ac:dyDescent="0.35">
      <c r="FW30578" s="128"/>
      <c r="FX30578" s="128"/>
      <c r="FY30578" s="129"/>
      <c r="GA30578" s="128"/>
    </row>
    <row r="30579" spans="179:183" x14ac:dyDescent="0.35">
      <c r="FW30579" s="128"/>
      <c r="FX30579" s="128"/>
      <c r="FY30579" s="129"/>
      <c r="GA30579" s="128"/>
    </row>
    <row r="30580" spans="179:183" x14ac:dyDescent="0.35">
      <c r="FW30580" s="128"/>
      <c r="FX30580" s="128"/>
      <c r="FY30580" s="129"/>
      <c r="GA30580" s="128"/>
    </row>
    <row r="30581" spans="179:183" x14ac:dyDescent="0.35">
      <c r="FW30581" s="128"/>
      <c r="FX30581" s="128"/>
      <c r="FY30581" s="129"/>
      <c r="GA30581" s="128"/>
    </row>
    <row r="30582" spans="179:183" x14ac:dyDescent="0.35">
      <c r="FW30582" s="128"/>
      <c r="FX30582" s="128"/>
      <c r="FY30582" s="129"/>
      <c r="GA30582" s="128"/>
    </row>
    <row r="30583" spans="179:183" x14ac:dyDescent="0.35">
      <c r="FW30583" s="128"/>
      <c r="FX30583" s="128"/>
      <c r="FY30583" s="129"/>
      <c r="GA30583" s="128"/>
    </row>
    <row r="30584" spans="179:183" x14ac:dyDescent="0.35">
      <c r="FW30584" s="128"/>
      <c r="FX30584" s="128"/>
      <c r="FY30584" s="129"/>
      <c r="GA30584" s="128"/>
    </row>
    <row r="30585" spans="179:183" x14ac:dyDescent="0.35">
      <c r="FW30585" s="128"/>
      <c r="FX30585" s="128"/>
      <c r="FY30585" s="129"/>
      <c r="GA30585" s="128"/>
    </row>
    <row r="30586" spans="179:183" x14ac:dyDescent="0.35">
      <c r="FW30586" s="128"/>
      <c r="FX30586" s="128"/>
      <c r="FY30586" s="129"/>
      <c r="GA30586" s="128"/>
    </row>
    <row r="30587" spans="179:183" x14ac:dyDescent="0.35">
      <c r="FW30587" s="128"/>
      <c r="FX30587" s="128"/>
      <c r="FY30587" s="129"/>
      <c r="GA30587" s="128"/>
    </row>
    <row r="30588" spans="179:183" x14ac:dyDescent="0.35">
      <c r="FW30588" s="128"/>
      <c r="FX30588" s="128"/>
      <c r="FY30588" s="129"/>
      <c r="GA30588" s="128"/>
    </row>
    <row r="30589" spans="179:183" x14ac:dyDescent="0.35">
      <c r="FW30589" s="128"/>
      <c r="FX30589" s="128"/>
      <c r="FY30589" s="129"/>
      <c r="GA30589" s="128"/>
    </row>
    <row r="30590" spans="179:183" x14ac:dyDescent="0.35">
      <c r="FW30590" s="128"/>
      <c r="FX30590" s="128"/>
      <c r="FY30590" s="129"/>
      <c r="GA30590" s="128"/>
    </row>
    <row r="30591" spans="179:183" x14ac:dyDescent="0.35">
      <c r="FW30591" s="128"/>
      <c r="FX30591" s="128"/>
      <c r="FY30591" s="129"/>
      <c r="GA30591" s="128"/>
    </row>
    <row r="30592" spans="179:183" x14ac:dyDescent="0.35">
      <c r="FW30592" s="128"/>
      <c r="FX30592" s="128"/>
      <c r="FY30592" s="129"/>
      <c r="GA30592" s="128"/>
    </row>
    <row r="30593" spans="179:183" x14ac:dyDescent="0.35">
      <c r="FW30593" s="128"/>
      <c r="FX30593" s="128"/>
      <c r="FY30593" s="129"/>
      <c r="GA30593" s="128"/>
    </row>
    <row r="30594" spans="179:183" x14ac:dyDescent="0.35">
      <c r="FW30594" s="128"/>
      <c r="FX30594" s="128"/>
      <c r="FY30594" s="129"/>
      <c r="GA30594" s="128"/>
    </row>
    <row r="30595" spans="179:183" x14ac:dyDescent="0.35">
      <c r="FW30595" s="128"/>
      <c r="FX30595" s="128"/>
      <c r="FY30595" s="129"/>
      <c r="GA30595" s="128"/>
    </row>
    <row r="30596" spans="179:183" x14ac:dyDescent="0.35">
      <c r="FW30596" s="128"/>
      <c r="FX30596" s="128"/>
      <c r="FY30596" s="129"/>
      <c r="GA30596" s="128"/>
    </row>
    <row r="30597" spans="179:183" x14ac:dyDescent="0.35">
      <c r="FW30597" s="128"/>
      <c r="FX30597" s="128"/>
      <c r="FY30597" s="129"/>
      <c r="GA30597" s="128"/>
    </row>
    <row r="30598" spans="179:183" x14ac:dyDescent="0.35">
      <c r="FW30598" s="128"/>
      <c r="FX30598" s="128"/>
      <c r="FY30598" s="129"/>
      <c r="GA30598" s="128"/>
    </row>
    <row r="30599" spans="179:183" x14ac:dyDescent="0.35">
      <c r="FW30599" s="128"/>
      <c r="FX30599" s="128"/>
      <c r="FY30599" s="129"/>
      <c r="GA30599" s="128"/>
    </row>
    <row r="30600" spans="179:183" x14ac:dyDescent="0.35">
      <c r="FW30600" s="128"/>
      <c r="FX30600" s="128"/>
      <c r="FY30600" s="129"/>
      <c r="GA30600" s="128"/>
    </row>
    <row r="30601" spans="179:183" x14ac:dyDescent="0.35">
      <c r="FW30601" s="128"/>
      <c r="FX30601" s="128"/>
      <c r="FY30601" s="129"/>
      <c r="GA30601" s="128"/>
    </row>
    <row r="30602" spans="179:183" x14ac:dyDescent="0.35">
      <c r="FW30602" s="128"/>
      <c r="FX30602" s="128"/>
      <c r="FY30602" s="129"/>
      <c r="GA30602" s="128"/>
    </row>
    <row r="30603" spans="179:183" x14ac:dyDescent="0.35">
      <c r="FW30603" s="128"/>
      <c r="FX30603" s="128"/>
      <c r="FY30603" s="129"/>
      <c r="GA30603" s="128"/>
    </row>
    <row r="30604" spans="179:183" x14ac:dyDescent="0.35">
      <c r="FW30604" s="128"/>
      <c r="FX30604" s="128"/>
      <c r="FY30604" s="129"/>
      <c r="GA30604" s="128"/>
    </row>
    <row r="30605" spans="179:183" x14ac:dyDescent="0.35">
      <c r="FW30605" s="128"/>
      <c r="FX30605" s="128"/>
      <c r="FY30605" s="129"/>
      <c r="GA30605" s="128"/>
    </row>
    <row r="30606" spans="179:183" x14ac:dyDescent="0.35">
      <c r="FW30606" s="128"/>
      <c r="FX30606" s="128"/>
      <c r="FY30606" s="129"/>
      <c r="GA30606" s="128"/>
    </row>
    <row r="30607" spans="179:183" x14ac:dyDescent="0.35">
      <c r="FW30607" s="128"/>
      <c r="FX30607" s="128"/>
      <c r="FY30607" s="129"/>
      <c r="GA30607" s="128"/>
    </row>
    <row r="30608" spans="179:183" x14ac:dyDescent="0.35">
      <c r="FW30608" s="128"/>
      <c r="FX30608" s="128"/>
      <c r="FY30608" s="129"/>
      <c r="GA30608" s="128"/>
    </row>
    <row r="30609" spans="179:183" x14ac:dyDescent="0.35">
      <c r="FW30609" s="128"/>
      <c r="FX30609" s="128"/>
      <c r="FY30609" s="129"/>
      <c r="GA30609" s="128"/>
    </row>
    <row r="30610" spans="179:183" x14ac:dyDescent="0.35">
      <c r="FW30610" s="128"/>
      <c r="FX30610" s="128"/>
      <c r="FY30610" s="129"/>
      <c r="GA30610" s="128"/>
    </row>
    <row r="30611" spans="179:183" x14ac:dyDescent="0.35">
      <c r="FW30611" s="128"/>
      <c r="FX30611" s="128"/>
      <c r="FY30611" s="129"/>
      <c r="GA30611" s="128"/>
    </row>
    <row r="30612" spans="179:183" x14ac:dyDescent="0.35">
      <c r="FW30612" s="128"/>
      <c r="FX30612" s="128"/>
      <c r="FY30612" s="129"/>
      <c r="GA30612" s="128"/>
    </row>
    <row r="30613" spans="179:183" x14ac:dyDescent="0.35">
      <c r="FW30613" s="128"/>
      <c r="FX30613" s="128"/>
      <c r="FY30613" s="129"/>
      <c r="GA30613" s="128"/>
    </row>
    <row r="30614" spans="179:183" x14ac:dyDescent="0.35">
      <c r="FW30614" s="128"/>
      <c r="FX30614" s="128"/>
      <c r="FY30614" s="129"/>
      <c r="GA30614" s="128"/>
    </row>
    <row r="30615" spans="179:183" x14ac:dyDescent="0.35">
      <c r="FW30615" s="128"/>
      <c r="FX30615" s="128"/>
      <c r="FY30615" s="129"/>
      <c r="GA30615" s="128"/>
    </row>
    <row r="30616" spans="179:183" x14ac:dyDescent="0.35">
      <c r="FW30616" s="128"/>
      <c r="FX30616" s="128"/>
      <c r="FY30616" s="129"/>
      <c r="GA30616" s="128"/>
    </row>
    <row r="30617" spans="179:183" x14ac:dyDescent="0.35">
      <c r="FW30617" s="128"/>
      <c r="FX30617" s="128"/>
      <c r="FY30617" s="129"/>
      <c r="GA30617" s="128"/>
    </row>
    <row r="30618" spans="179:183" x14ac:dyDescent="0.35">
      <c r="FW30618" s="128"/>
      <c r="FX30618" s="128"/>
      <c r="FY30618" s="129"/>
      <c r="GA30618" s="128"/>
    </row>
    <row r="30619" spans="179:183" x14ac:dyDescent="0.35">
      <c r="FW30619" s="128"/>
      <c r="FX30619" s="128"/>
      <c r="FY30619" s="129"/>
      <c r="GA30619" s="128"/>
    </row>
    <row r="30620" spans="179:183" x14ac:dyDescent="0.35">
      <c r="FW30620" s="128"/>
      <c r="FX30620" s="128"/>
      <c r="FY30620" s="129"/>
      <c r="GA30620" s="128"/>
    </row>
    <row r="30621" spans="179:183" x14ac:dyDescent="0.35">
      <c r="FW30621" s="128"/>
      <c r="FX30621" s="128"/>
      <c r="FY30621" s="129"/>
      <c r="GA30621" s="128"/>
    </row>
    <row r="30622" spans="179:183" x14ac:dyDescent="0.35">
      <c r="FW30622" s="128"/>
      <c r="FX30622" s="128"/>
      <c r="FY30622" s="129"/>
      <c r="GA30622" s="128"/>
    </row>
    <row r="30623" spans="179:183" x14ac:dyDescent="0.35">
      <c r="FW30623" s="128"/>
      <c r="FX30623" s="128"/>
      <c r="FY30623" s="129"/>
      <c r="GA30623" s="128"/>
    </row>
    <row r="30624" spans="179:183" x14ac:dyDescent="0.35">
      <c r="FW30624" s="128"/>
      <c r="FX30624" s="128"/>
      <c r="FY30624" s="129"/>
      <c r="GA30624" s="128"/>
    </row>
    <row r="30625" spans="179:183" x14ac:dyDescent="0.35">
      <c r="FW30625" s="128"/>
      <c r="FX30625" s="128"/>
      <c r="FY30625" s="129"/>
      <c r="GA30625" s="128"/>
    </row>
    <row r="30626" spans="179:183" x14ac:dyDescent="0.35">
      <c r="FW30626" s="128"/>
      <c r="FX30626" s="128"/>
      <c r="FY30626" s="129"/>
      <c r="GA30626" s="128"/>
    </row>
    <row r="30627" spans="179:183" x14ac:dyDescent="0.35">
      <c r="FW30627" s="128"/>
      <c r="FX30627" s="128"/>
      <c r="FY30627" s="129"/>
      <c r="GA30627" s="128"/>
    </row>
    <row r="30628" spans="179:183" x14ac:dyDescent="0.35">
      <c r="FW30628" s="128"/>
      <c r="FX30628" s="128"/>
      <c r="FY30628" s="129"/>
      <c r="GA30628" s="128"/>
    </row>
    <row r="30629" spans="179:183" x14ac:dyDescent="0.35">
      <c r="FW30629" s="128"/>
      <c r="FX30629" s="128"/>
      <c r="FY30629" s="129"/>
      <c r="GA30629" s="128"/>
    </row>
    <row r="30630" spans="179:183" x14ac:dyDescent="0.35">
      <c r="FW30630" s="128"/>
      <c r="FX30630" s="128"/>
      <c r="FY30630" s="129"/>
      <c r="GA30630" s="128"/>
    </row>
    <row r="30631" spans="179:183" x14ac:dyDescent="0.35">
      <c r="FW30631" s="128"/>
      <c r="FX30631" s="128"/>
      <c r="FY30631" s="129"/>
      <c r="GA30631" s="128"/>
    </row>
    <row r="30632" spans="179:183" x14ac:dyDescent="0.35">
      <c r="FW30632" s="128"/>
      <c r="FX30632" s="128"/>
      <c r="FY30632" s="129"/>
      <c r="GA30632" s="128"/>
    </row>
    <row r="30633" spans="179:183" x14ac:dyDescent="0.35">
      <c r="FW30633" s="128"/>
      <c r="FX30633" s="128"/>
      <c r="FY30633" s="129"/>
      <c r="GA30633" s="128"/>
    </row>
    <row r="30634" spans="179:183" x14ac:dyDescent="0.35">
      <c r="FW30634" s="128"/>
      <c r="FX30634" s="128"/>
      <c r="FY30634" s="129"/>
      <c r="GA30634" s="128"/>
    </row>
    <row r="30635" spans="179:183" x14ac:dyDescent="0.35">
      <c r="FW30635" s="128"/>
      <c r="FX30635" s="128"/>
      <c r="FY30635" s="129"/>
      <c r="GA30635" s="128"/>
    </row>
    <row r="30636" spans="179:183" x14ac:dyDescent="0.35">
      <c r="FW30636" s="128"/>
      <c r="FX30636" s="128"/>
      <c r="FY30636" s="129"/>
      <c r="GA30636" s="128"/>
    </row>
    <row r="30637" spans="179:183" x14ac:dyDescent="0.35">
      <c r="FW30637" s="128"/>
      <c r="FX30637" s="128"/>
      <c r="FY30637" s="129"/>
      <c r="GA30637" s="128"/>
    </row>
    <row r="30638" spans="179:183" x14ac:dyDescent="0.35">
      <c r="FW30638" s="128"/>
      <c r="FX30638" s="128"/>
      <c r="FY30638" s="129"/>
      <c r="GA30638" s="128"/>
    </row>
    <row r="30639" spans="179:183" x14ac:dyDescent="0.35">
      <c r="FW30639" s="128"/>
      <c r="FX30639" s="128"/>
      <c r="FY30639" s="129"/>
      <c r="GA30639" s="128"/>
    </row>
    <row r="30640" spans="179:183" x14ac:dyDescent="0.35">
      <c r="FW30640" s="128"/>
      <c r="FX30640" s="128"/>
      <c r="FY30640" s="129"/>
      <c r="GA30640" s="128"/>
    </row>
    <row r="30641" spans="179:183" x14ac:dyDescent="0.35">
      <c r="FW30641" s="128"/>
      <c r="FX30641" s="128"/>
      <c r="FY30641" s="129"/>
      <c r="GA30641" s="128"/>
    </row>
    <row r="30642" spans="179:183" x14ac:dyDescent="0.35">
      <c r="FW30642" s="128"/>
      <c r="FX30642" s="128"/>
      <c r="FY30642" s="129"/>
      <c r="GA30642" s="128"/>
    </row>
    <row r="30643" spans="179:183" x14ac:dyDescent="0.35">
      <c r="FW30643" s="128"/>
      <c r="FX30643" s="128"/>
      <c r="FY30643" s="129"/>
      <c r="GA30643" s="128"/>
    </row>
    <row r="30644" spans="179:183" x14ac:dyDescent="0.35">
      <c r="FW30644" s="128"/>
      <c r="FX30644" s="128"/>
      <c r="FY30644" s="129"/>
      <c r="GA30644" s="128"/>
    </row>
    <row r="30645" spans="179:183" x14ac:dyDescent="0.35">
      <c r="FW30645" s="128"/>
      <c r="FX30645" s="128"/>
      <c r="FY30645" s="129"/>
      <c r="GA30645" s="128"/>
    </row>
    <row r="30646" spans="179:183" x14ac:dyDescent="0.35">
      <c r="FW30646" s="128"/>
      <c r="FX30646" s="128"/>
      <c r="FY30646" s="129"/>
      <c r="GA30646" s="128"/>
    </row>
    <row r="30647" spans="179:183" x14ac:dyDescent="0.35">
      <c r="FW30647" s="128"/>
      <c r="FX30647" s="128"/>
      <c r="FY30647" s="129"/>
      <c r="GA30647" s="128"/>
    </row>
    <row r="30648" spans="179:183" x14ac:dyDescent="0.35">
      <c r="FW30648" s="128"/>
      <c r="FX30648" s="128"/>
      <c r="FY30648" s="129"/>
      <c r="GA30648" s="128"/>
    </row>
    <row r="30649" spans="179:183" x14ac:dyDescent="0.35">
      <c r="FW30649" s="128"/>
      <c r="FX30649" s="128"/>
      <c r="FY30649" s="129"/>
      <c r="GA30649" s="128"/>
    </row>
    <row r="30650" spans="179:183" x14ac:dyDescent="0.35">
      <c r="FW30650" s="128"/>
      <c r="FX30650" s="128"/>
      <c r="FY30650" s="129"/>
      <c r="GA30650" s="128"/>
    </row>
    <row r="30651" spans="179:183" x14ac:dyDescent="0.35">
      <c r="FW30651" s="128"/>
      <c r="FX30651" s="128"/>
      <c r="FY30651" s="129"/>
      <c r="GA30651" s="128"/>
    </row>
    <row r="30652" spans="179:183" x14ac:dyDescent="0.35">
      <c r="FW30652" s="128"/>
      <c r="FX30652" s="128"/>
      <c r="FY30652" s="129"/>
      <c r="GA30652" s="128"/>
    </row>
    <row r="30653" spans="179:183" x14ac:dyDescent="0.35">
      <c r="FW30653" s="128"/>
      <c r="FX30653" s="128"/>
      <c r="FY30653" s="129"/>
      <c r="GA30653" s="128"/>
    </row>
    <row r="30654" spans="179:183" x14ac:dyDescent="0.35">
      <c r="FW30654" s="128"/>
      <c r="FX30654" s="128"/>
      <c r="FY30654" s="129"/>
      <c r="GA30654" s="128"/>
    </row>
    <row r="30655" spans="179:183" x14ac:dyDescent="0.35">
      <c r="FW30655" s="128"/>
      <c r="FX30655" s="128"/>
      <c r="FY30655" s="129"/>
      <c r="GA30655" s="128"/>
    </row>
    <row r="30656" spans="179:183" x14ac:dyDescent="0.35">
      <c r="FW30656" s="128"/>
      <c r="FX30656" s="128"/>
      <c r="FY30656" s="129"/>
      <c r="GA30656" s="128"/>
    </row>
    <row r="30657" spans="179:183" x14ac:dyDescent="0.35">
      <c r="FW30657" s="128"/>
      <c r="FX30657" s="128"/>
      <c r="FY30657" s="129"/>
      <c r="GA30657" s="128"/>
    </row>
    <row r="30658" spans="179:183" x14ac:dyDescent="0.35">
      <c r="FW30658" s="128"/>
      <c r="FX30658" s="128"/>
      <c r="FY30658" s="129"/>
      <c r="GA30658" s="128"/>
    </row>
    <row r="30659" spans="179:183" x14ac:dyDescent="0.35">
      <c r="FW30659" s="128"/>
      <c r="FX30659" s="128"/>
      <c r="FY30659" s="129"/>
      <c r="GA30659" s="128"/>
    </row>
    <row r="30660" spans="179:183" x14ac:dyDescent="0.35">
      <c r="FW30660" s="128"/>
      <c r="FX30660" s="128"/>
      <c r="FY30660" s="129"/>
      <c r="GA30660" s="128"/>
    </row>
    <row r="30661" spans="179:183" x14ac:dyDescent="0.35">
      <c r="FW30661" s="128"/>
      <c r="FX30661" s="128"/>
      <c r="FY30661" s="129"/>
      <c r="GA30661" s="128"/>
    </row>
    <row r="30662" spans="179:183" x14ac:dyDescent="0.35">
      <c r="FW30662" s="128"/>
      <c r="FX30662" s="128"/>
      <c r="FY30662" s="129"/>
      <c r="GA30662" s="128"/>
    </row>
    <row r="30663" spans="179:183" x14ac:dyDescent="0.35">
      <c r="FW30663" s="128"/>
      <c r="FX30663" s="128"/>
      <c r="FY30663" s="129"/>
      <c r="GA30663" s="128"/>
    </row>
    <row r="30664" spans="179:183" x14ac:dyDescent="0.35">
      <c r="FW30664" s="128"/>
      <c r="FX30664" s="128"/>
      <c r="FY30664" s="129"/>
      <c r="GA30664" s="128"/>
    </row>
    <row r="30665" spans="179:183" x14ac:dyDescent="0.35">
      <c r="FW30665" s="128"/>
      <c r="FX30665" s="128"/>
      <c r="FY30665" s="129"/>
      <c r="GA30665" s="128"/>
    </row>
    <row r="30666" spans="179:183" x14ac:dyDescent="0.35">
      <c r="FW30666" s="128"/>
      <c r="FX30666" s="128"/>
      <c r="FY30666" s="129"/>
      <c r="GA30666" s="128"/>
    </row>
    <row r="30667" spans="179:183" x14ac:dyDescent="0.35">
      <c r="FW30667" s="128"/>
      <c r="FX30667" s="128"/>
      <c r="FY30667" s="129"/>
      <c r="GA30667" s="128"/>
    </row>
    <row r="30668" spans="179:183" x14ac:dyDescent="0.35">
      <c r="FW30668" s="128"/>
      <c r="FX30668" s="128"/>
      <c r="FY30668" s="129"/>
      <c r="GA30668" s="128"/>
    </row>
    <row r="30669" spans="179:183" x14ac:dyDescent="0.35">
      <c r="FW30669" s="128"/>
      <c r="FX30669" s="128"/>
      <c r="FY30669" s="129"/>
      <c r="GA30669" s="128"/>
    </row>
    <row r="30670" spans="179:183" x14ac:dyDescent="0.35">
      <c r="FW30670" s="128"/>
      <c r="FX30670" s="128"/>
      <c r="FY30670" s="129"/>
      <c r="GA30670" s="128"/>
    </row>
    <row r="30671" spans="179:183" x14ac:dyDescent="0.35">
      <c r="FW30671" s="128"/>
      <c r="FX30671" s="128"/>
      <c r="FY30671" s="129"/>
      <c r="GA30671" s="128"/>
    </row>
    <row r="30672" spans="179:183" x14ac:dyDescent="0.35">
      <c r="FW30672" s="128"/>
      <c r="FX30672" s="128"/>
      <c r="FY30672" s="129"/>
      <c r="GA30672" s="128"/>
    </row>
    <row r="30673" spans="179:183" x14ac:dyDescent="0.35">
      <c r="FW30673" s="128"/>
      <c r="FX30673" s="128"/>
      <c r="FY30673" s="129"/>
      <c r="GA30673" s="128"/>
    </row>
    <row r="30674" spans="179:183" x14ac:dyDescent="0.35">
      <c r="FW30674" s="128"/>
      <c r="FX30674" s="128"/>
      <c r="FY30674" s="129"/>
      <c r="GA30674" s="128"/>
    </row>
    <row r="30675" spans="179:183" x14ac:dyDescent="0.35">
      <c r="FW30675" s="128"/>
      <c r="FX30675" s="128"/>
      <c r="FY30675" s="129"/>
      <c r="GA30675" s="128"/>
    </row>
    <row r="30676" spans="179:183" x14ac:dyDescent="0.35">
      <c r="FW30676" s="128"/>
      <c r="FX30676" s="128"/>
      <c r="FY30676" s="129"/>
      <c r="GA30676" s="128"/>
    </row>
    <row r="30677" spans="179:183" x14ac:dyDescent="0.35">
      <c r="FW30677" s="128"/>
      <c r="FX30677" s="128"/>
      <c r="FY30677" s="129"/>
      <c r="GA30677" s="128"/>
    </row>
    <row r="30678" spans="179:183" x14ac:dyDescent="0.35">
      <c r="FW30678" s="128"/>
      <c r="FX30678" s="128"/>
      <c r="FY30678" s="129"/>
      <c r="GA30678" s="128"/>
    </row>
    <row r="30679" spans="179:183" x14ac:dyDescent="0.35">
      <c r="FW30679" s="128"/>
      <c r="FX30679" s="128"/>
      <c r="FY30679" s="129"/>
      <c r="GA30679" s="128"/>
    </row>
    <row r="30680" spans="179:183" x14ac:dyDescent="0.35">
      <c r="FW30680" s="128"/>
      <c r="FX30680" s="128"/>
      <c r="FY30680" s="129"/>
      <c r="GA30680" s="128"/>
    </row>
    <row r="30681" spans="179:183" x14ac:dyDescent="0.35">
      <c r="FW30681" s="128"/>
      <c r="FX30681" s="128"/>
      <c r="FY30681" s="129"/>
      <c r="GA30681" s="128"/>
    </row>
    <row r="30682" spans="179:183" x14ac:dyDescent="0.35">
      <c r="FW30682" s="128"/>
      <c r="FX30682" s="128"/>
      <c r="FY30682" s="129"/>
      <c r="GA30682" s="128"/>
    </row>
    <row r="30683" spans="179:183" x14ac:dyDescent="0.35">
      <c r="FW30683" s="128"/>
      <c r="FX30683" s="128"/>
      <c r="FY30683" s="129"/>
      <c r="GA30683" s="128"/>
    </row>
    <row r="30684" spans="179:183" x14ac:dyDescent="0.35">
      <c r="FW30684" s="128"/>
      <c r="FX30684" s="128"/>
      <c r="FY30684" s="129"/>
      <c r="GA30684" s="128"/>
    </row>
    <row r="30685" spans="179:183" x14ac:dyDescent="0.35">
      <c r="FW30685" s="128"/>
      <c r="FX30685" s="128"/>
      <c r="FY30685" s="129"/>
      <c r="GA30685" s="128"/>
    </row>
    <row r="30686" spans="179:183" x14ac:dyDescent="0.35">
      <c r="FW30686" s="128"/>
      <c r="FX30686" s="128"/>
      <c r="FY30686" s="129"/>
      <c r="GA30686" s="128"/>
    </row>
    <row r="30687" spans="179:183" x14ac:dyDescent="0.35">
      <c r="FW30687" s="128"/>
      <c r="FX30687" s="128"/>
      <c r="FY30687" s="129"/>
      <c r="GA30687" s="128"/>
    </row>
    <row r="30688" spans="179:183" x14ac:dyDescent="0.35">
      <c r="FW30688" s="128"/>
      <c r="FX30688" s="128"/>
      <c r="FY30688" s="129"/>
      <c r="GA30688" s="128"/>
    </row>
    <row r="30689" spans="179:183" x14ac:dyDescent="0.35">
      <c r="FW30689" s="128"/>
      <c r="FX30689" s="128"/>
      <c r="FY30689" s="129"/>
      <c r="GA30689" s="128"/>
    </row>
    <row r="30690" spans="179:183" x14ac:dyDescent="0.35">
      <c r="FW30690" s="128"/>
      <c r="FX30690" s="128"/>
      <c r="FY30690" s="129"/>
      <c r="GA30690" s="128"/>
    </row>
    <row r="30691" spans="179:183" x14ac:dyDescent="0.35">
      <c r="FW30691" s="128"/>
      <c r="FX30691" s="128"/>
      <c r="FY30691" s="129"/>
      <c r="GA30691" s="128"/>
    </row>
    <row r="30692" spans="179:183" x14ac:dyDescent="0.35">
      <c r="FW30692" s="128"/>
      <c r="FX30692" s="128"/>
      <c r="FY30692" s="129"/>
      <c r="GA30692" s="128"/>
    </row>
    <row r="30693" spans="179:183" x14ac:dyDescent="0.35">
      <c r="FW30693" s="128"/>
      <c r="FX30693" s="128"/>
      <c r="FY30693" s="129"/>
      <c r="GA30693" s="128"/>
    </row>
    <row r="30694" spans="179:183" x14ac:dyDescent="0.35">
      <c r="FW30694" s="128"/>
      <c r="FX30694" s="128"/>
      <c r="FY30694" s="129"/>
      <c r="GA30694" s="128"/>
    </row>
    <row r="30695" spans="179:183" x14ac:dyDescent="0.35">
      <c r="FW30695" s="128"/>
      <c r="FX30695" s="128"/>
      <c r="FY30695" s="129"/>
      <c r="GA30695" s="128"/>
    </row>
    <row r="30696" spans="179:183" x14ac:dyDescent="0.35">
      <c r="FW30696" s="128"/>
      <c r="FX30696" s="128"/>
      <c r="FY30696" s="129"/>
      <c r="GA30696" s="128"/>
    </row>
    <row r="30697" spans="179:183" x14ac:dyDescent="0.35">
      <c r="FW30697" s="128"/>
      <c r="FX30697" s="128"/>
      <c r="FY30697" s="129"/>
      <c r="GA30697" s="128"/>
    </row>
    <row r="30698" spans="179:183" x14ac:dyDescent="0.35">
      <c r="FW30698" s="128"/>
      <c r="FX30698" s="128"/>
      <c r="FY30698" s="129"/>
      <c r="GA30698" s="128"/>
    </row>
    <row r="30699" spans="179:183" x14ac:dyDescent="0.35">
      <c r="FW30699" s="128"/>
      <c r="FX30699" s="128"/>
      <c r="FY30699" s="129"/>
      <c r="GA30699" s="128"/>
    </row>
    <row r="30700" spans="179:183" x14ac:dyDescent="0.35">
      <c r="FW30700" s="128"/>
      <c r="FX30700" s="128"/>
      <c r="FY30700" s="129"/>
      <c r="GA30700" s="128"/>
    </row>
    <row r="30701" spans="179:183" x14ac:dyDescent="0.35">
      <c r="FW30701" s="128"/>
      <c r="FX30701" s="128"/>
      <c r="FY30701" s="129"/>
      <c r="GA30701" s="128"/>
    </row>
    <row r="30702" spans="179:183" x14ac:dyDescent="0.35">
      <c r="FW30702" s="128"/>
      <c r="FX30702" s="128"/>
      <c r="FY30702" s="129"/>
      <c r="GA30702" s="128"/>
    </row>
    <row r="30703" spans="179:183" x14ac:dyDescent="0.35">
      <c r="FW30703" s="128"/>
      <c r="FX30703" s="128"/>
      <c r="FY30703" s="129"/>
      <c r="GA30703" s="128"/>
    </row>
    <row r="30704" spans="179:183" x14ac:dyDescent="0.35">
      <c r="FW30704" s="128"/>
      <c r="FX30704" s="128"/>
      <c r="FY30704" s="129"/>
      <c r="GA30704" s="128"/>
    </row>
    <row r="30705" spans="179:183" x14ac:dyDescent="0.35">
      <c r="FW30705" s="128"/>
      <c r="FX30705" s="128"/>
      <c r="FY30705" s="129"/>
      <c r="GA30705" s="128"/>
    </row>
    <row r="30706" spans="179:183" x14ac:dyDescent="0.35">
      <c r="FW30706" s="128"/>
      <c r="FX30706" s="128"/>
      <c r="FY30706" s="129"/>
      <c r="GA30706" s="128"/>
    </row>
    <row r="30707" spans="179:183" x14ac:dyDescent="0.35">
      <c r="FW30707" s="128"/>
      <c r="FX30707" s="128"/>
      <c r="FY30707" s="129"/>
      <c r="GA30707" s="128"/>
    </row>
    <row r="30708" spans="179:183" x14ac:dyDescent="0.35">
      <c r="FW30708" s="128"/>
      <c r="FX30708" s="128"/>
      <c r="FY30708" s="129"/>
      <c r="GA30708" s="128"/>
    </row>
    <row r="30709" spans="179:183" x14ac:dyDescent="0.35">
      <c r="FW30709" s="128"/>
      <c r="FX30709" s="128"/>
      <c r="FY30709" s="129"/>
      <c r="GA30709" s="128"/>
    </row>
    <row r="30710" spans="179:183" x14ac:dyDescent="0.35">
      <c r="FW30710" s="128"/>
      <c r="FX30710" s="128"/>
      <c r="FY30710" s="129"/>
      <c r="GA30710" s="128"/>
    </row>
    <row r="30711" spans="179:183" x14ac:dyDescent="0.35">
      <c r="FW30711" s="128"/>
      <c r="FX30711" s="128"/>
      <c r="FY30711" s="129"/>
      <c r="GA30711" s="128"/>
    </row>
    <row r="30712" spans="179:183" x14ac:dyDescent="0.35">
      <c r="FW30712" s="128"/>
      <c r="FX30712" s="128"/>
      <c r="FY30712" s="129"/>
      <c r="GA30712" s="128"/>
    </row>
    <row r="30713" spans="179:183" x14ac:dyDescent="0.35">
      <c r="FW30713" s="128"/>
      <c r="FX30713" s="128"/>
      <c r="FY30713" s="129"/>
      <c r="GA30713" s="128"/>
    </row>
    <row r="30714" spans="179:183" x14ac:dyDescent="0.35">
      <c r="FW30714" s="128"/>
      <c r="FX30714" s="128"/>
      <c r="FY30714" s="129"/>
      <c r="GA30714" s="128"/>
    </row>
    <row r="30715" spans="179:183" x14ac:dyDescent="0.35">
      <c r="FW30715" s="128"/>
      <c r="FX30715" s="128"/>
      <c r="FY30715" s="129"/>
      <c r="GA30715" s="128"/>
    </row>
    <row r="30716" spans="179:183" x14ac:dyDescent="0.35">
      <c r="FW30716" s="128"/>
      <c r="FX30716" s="128"/>
      <c r="FY30716" s="129"/>
      <c r="GA30716" s="128"/>
    </row>
    <row r="30717" spans="179:183" x14ac:dyDescent="0.35">
      <c r="FW30717" s="128"/>
      <c r="FX30717" s="128"/>
      <c r="FY30717" s="129"/>
      <c r="GA30717" s="128"/>
    </row>
    <row r="30718" spans="179:183" x14ac:dyDescent="0.35">
      <c r="FW30718" s="128"/>
      <c r="FX30718" s="128"/>
      <c r="FY30718" s="129"/>
      <c r="GA30718" s="128"/>
    </row>
    <row r="30719" spans="179:183" x14ac:dyDescent="0.35">
      <c r="FW30719" s="128"/>
      <c r="FX30719" s="128"/>
      <c r="FY30719" s="129"/>
      <c r="GA30719" s="128"/>
    </row>
    <row r="30720" spans="179:183" x14ac:dyDescent="0.35">
      <c r="FW30720" s="128"/>
      <c r="FX30720" s="128"/>
      <c r="FY30720" s="129"/>
      <c r="GA30720" s="128"/>
    </row>
    <row r="30721" spans="179:183" x14ac:dyDescent="0.35">
      <c r="FW30721" s="128"/>
      <c r="FX30721" s="128"/>
      <c r="FY30721" s="129"/>
      <c r="GA30721" s="128"/>
    </row>
    <row r="30722" spans="179:183" x14ac:dyDescent="0.35">
      <c r="FW30722" s="128"/>
      <c r="FX30722" s="128"/>
      <c r="FY30722" s="129"/>
      <c r="GA30722" s="128"/>
    </row>
    <row r="30723" spans="179:183" x14ac:dyDescent="0.35">
      <c r="FW30723" s="128"/>
      <c r="FX30723" s="128"/>
      <c r="FY30723" s="129"/>
      <c r="GA30723" s="128"/>
    </row>
    <row r="30724" spans="179:183" x14ac:dyDescent="0.35">
      <c r="FW30724" s="128"/>
      <c r="FX30724" s="128"/>
      <c r="FY30724" s="129"/>
      <c r="GA30724" s="128"/>
    </row>
    <row r="30725" spans="179:183" x14ac:dyDescent="0.35">
      <c r="FW30725" s="128"/>
      <c r="FX30725" s="128"/>
      <c r="FY30725" s="129"/>
      <c r="GA30725" s="128"/>
    </row>
    <row r="30726" spans="179:183" x14ac:dyDescent="0.35">
      <c r="FW30726" s="128"/>
      <c r="FX30726" s="128"/>
      <c r="FY30726" s="129"/>
      <c r="GA30726" s="128"/>
    </row>
    <row r="30727" spans="179:183" x14ac:dyDescent="0.35">
      <c r="FW30727" s="128"/>
      <c r="FX30727" s="128"/>
      <c r="FY30727" s="129"/>
      <c r="GA30727" s="128"/>
    </row>
    <row r="30728" spans="179:183" x14ac:dyDescent="0.35">
      <c r="FW30728" s="128"/>
      <c r="FX30728" s="128"/>
      <c r="FY30728" s="129"/>
      <c r="GA30728" s="128"/>
    </row>
    <row r="30729" spans="179:183" x14ac:dyDescent="0.35">
      <c r="FW30729" s="128"/>
      <c r="FX30729" s="128"/>
      <c r="FY30729" s="129"/>
      <c r="GA30729" s="128"/>
    </row>
    <row r="30730" spans="179:183" x14ac:dyDescent="0.35">
      <c r="FW30730" s="128"/>
      <c r="FX30730" s="128"/>
      <c r="FY30730" s="129"/>
      <c r="GA30730" s="128"/>
    </row>
    <row r="30731" spans="179:183" x14ac:dyDescent="0.35">
      <c r="FW30731" s="128"/>
      <c r="FX30731" s="128"/>
      <c r="FY30731" s="129"/>
      <c r="GA30731" s="128"/>
    </row>
    <row r="30732" spans="179:183" x14ac:dyDescent="0.35">
      <c r="FW30732" s="128"/>
      <c r="FX30732" s="128"/>
      <c r="FY30732" s="129"/>
      <c r="GA30732" s="128"/>
    </row>
    <row r="30733" spans="179:183" x14ac:dyDescent="0.35">
      <c r="FW30733" s="128"/>
      <c r="FX30733" s="128"/>
      <c r="FY30733" s="129"/>
      <c r="GA30733" s="128"/>
    </row>
    <row r="30734" spans="179:183" x14ac:dyDescent="0.35">
      <c r="FW30734" s="128"/>
      <c r="FX30734" s="128"/>
      <c r="FY30734" s="129"/>
      <c r="GA30734" s="128"/>
    </row>
    <row r="30735" spans="179:183" x14ac:dyDescent="0.35">
      <c r="FW30735" s="128"/>
      <c r="FX30735" s="128"/>
      <c r="FY30735" s="129"/>
      <c r="GA30735" s="128"/>
    </row>
    <row r="30736" spans="179:183" x14ac:dyDescent="0.35">
      <c r="FW30736" s="128"/>
      <c r="FX30736" s="128"/>
      <c r="FY30736" s="129"/>
      <c r="GA30736" s="128"/>
    </row>
    <row r="30737" spans="179:183" x14ac:dyDescent="0.35">
      <c r="FW30737" s="128"/>
      <c r="FX30737" s="128"/>
      <c r="FY30737" s="129"/>
      <c r="GA30737" s="128"/>
    </row>
    <row r="30738" spans="179:183" x14ac:dyDescent="0.35">
      <c r="FW30738" s="128"/>
      <c r="FX30738" s="128"/>
      <c r="FY30738" s="129"/>
      <c r="GA30738" s="128"/>
    </row>
    <row r="30739" spans="179:183" x14ac:dyDescent="0.35">
      <c r="FW30739" s="128"/>
      <c r="FX30739" s="128"/>
      <c r="FY30739" s="129"/>
      <c r="GA30739" s="128"/>
    </row>
    <row r="30740" spans="179:183" x14ac:dyDescent="0.35">
      <c r="FW30740" s="128"/>
      <c r="FX30740" s="128"/>
      <c r="FY30740" s="129"/>
      <c r="GA30740" s="128"/>
    </row>
    <row r="30741" spans="179:183" x14ac:dyDescent="0.35">
      <c r="FW30741" s="128"/>
      <c r="FX30741" s="128"/>
      <c r="FY30741" s="129"/>
      <c r="GA30741" s="128"/>
    </row>
    <row r="30742" spans="179:183" x14ac:dyDescent="0.35">
      <c r="FW30742" s="128"/>
      <c r="FX30742" s="128"/>
      <c r="FY30742" s="129"/>
      <c r="GA30742" s="128"/>
    </row>
    <row r="30743" spans="179:183" x14ac:dyDescent="0.35">
      <c r="FW30743" s="128"/>
      <c r="FX30743" s="128"/>
      <c r="FY30743" s="129"/>
      <c r="GA30743" s="128"/>
    </row>
    <row r="30744" spans="179:183" x14ac:dyDescent="0.35">
      <c r="FW30744" s="128"/>
      <c r="FX30744" s="128"/>
      <c r="FY30744" s="129"/>
      <c r="GA30744" s="128"/>
    </row>
    <row r="30745" spans="179:183" x14ac:dyDescent="0.35">
      <c r="FW30745" s="128"/>
      <c r="FX30745" s="128"/>
      <c r="FY30745" s="129"/>
      <c r="GA30745" s="128"/>
    </row>
    <row r="30746" spans="179:183" x14ac:dyDescent="0.35">
      <c r="FW30746" s="128"/>
      <c r="FX30746" s="128"/>
      <c r="FY30746" s="129"/>
      <c r="GA30746" s="128"/>
    </row>
    <row r="30747" spans="179:183" x14ac:dyDescent="0.35">
      <c r="FW30747" s="128"/>
      <c r="FX30747" s="128"/>
      <c r="FY30747" s="129"/>
      <c r="GA30747" s="128"/>
    </row>
    <row r="30748" spans="179:183" x14ac:dyDescent="0.35">
      <c r="FW30748" s="128"/>
      <c r="FX30748" s="128"/>
      <c r="FY30748" s="129"/>
      <c r="GA30748" s="128"/>
    </row>
    <row r="30749" spans="179:183" x14ac:dyDescent="0.35">
      <c r="FW30749" s="128"/>
      <c r="FX30749" s="128"/>
      <c r="FY30749" s="129"/>
      <c r="GA30749" s="128"/>
    </row>
    <row r="30750" spans="179:183" x14ac:dyDescent="0.35">
      <c r="FW30750" s="128"/>
      <c r="FX30750" s="128"/>
      <c r="FY30750" s="129"/>
      <c r="GA30750" s="128"/>
    </row>
    <row r="30751" spans="179:183" x14ac:dyDescent="0.35">
      <c r="FW30751" s="128"/>
      <c r="FX30751" s="128"/>
      <c r="FY30751" s="129"/>
      <c r="GA30751" s="128"/>
    </row>
    <row r="30752" spans="179:183" x14ac:dyDescent="0.35">
      <c r="FW30752" s="128"/>
      <c r="FX30752" s="128"/>
      <c r="FY30752" s="129"/>
      <c r="GA30752" s="128"/>
    </row>
    <row r="30753" spans="179:183" x14ac:dyDescent="0.35">
      <c r="FW30753" s="128"/>
      <c r="FX30753" s="128"/>
      <c r="FY30753" s="129"/>
      <c r="GA30753" s="128"/>
    </row>
    <row r="30754" spans="179:183" x14ac:dyDescent="0.35">
      <c r="FW30754" s="128"/>
      <c r="FX30754" s="128"/>
      <c r="FY30754" s="129"/>
      <c r="GA30754" s="128"/>
    </row>
    <row r="30755" spans="179:183" x14ac:dyDescent="0.35">
      <c r="FW30755" s="128"/>
      <c r="FX30755" s="128"/>
      <c r="FY30755" s="129"/>
      <c r="GA30755" s="128"/>
    </row>
    <row r="30756" spans="179:183" x14ac:dyDescent="0.35">
      <c r="FW30756" s="128"/>
      <c r="FX30756" s="128"/>
      <c r="FY30756" s="129"/>
      <c r="GA30756" s="128"/>
    </row>
    <row r="30757" spans="179:183" x14ac:dyDescent="0.35">
      <c r="FW30757" s="128"/>
      <c r="FX30757" s="128"/>
      <c r="FY30757" s="129"/>
      <c r="GA30757" s="128"/>
    </row>
    <row r="30758" spans="179:183" x14ac:dyDescent="0.35">
      <c r="FW30758" s="128"/>
      <c r="FX30758" s="128"/>
      <c r="FY30758" s="129"/>
      <c r="GA30758" s="128"/>
    </row>
    <row r="30759" spans="179:183" x14ac:dyDescent="0.35">
      <c r="FW30759" s="128"/>
      <c r="FX30759" s="128"/>
      <c r="FY30759" s="129"/>
      <c r="GA30759" s="128"/>
    </row>
    <row r="30760" spans="179:183" x14ac:dyDescent="0.35">
      <c r="FW30760" s="128"/>
      <c r="FX30760" s="128"/>
      <c r="FY30760" s="129"/>
      <c r="GA30760" s="128"/>
    </row>
    <row r="30761" spans="179:183" x14ac:dyDescent="0.35">
      <c r="FW30761" s="128"/>
      <c r="FX30761" s="128"/>
      <c r="FY30761" s="129"/>
      <c r="GA30761" s="128"/>
    </row>
    <row r="30762" spans="179:183" x14ac:dyDescent="0.35">
      <c r="FW30762" s="128"/>
      <c r="FX30762" s="128"/>
      <c r="FY30762" s="129"/>
      <c r="GA30762" s="128"/>
    </row>
    <row r="30763" spans="179:183" x14ac:dyDescent="0.35">
      <c r="FW30763" s="128"/>
      <c r="FX30763" s="128"/>
      <c r="FY30763" s="129"/>
      <c r="GA30763" s="128"/>
    </row>
    <row r="30764" spans="179:183" x14ac:dyDescent="0.35">
      <c r="FW30764" s="128"/>
      <c r="FX30764" s="128"/>
      <c r="FY30764" s="129"/>
      <c r="GA30764" s="128"/>
    </row>
    <row r="30765" spans="179:183" x14ac:dyDescent="0.35">
      <c r="FW30765" s="128"/>
      <c r="FX30765" s="128"/>
      <c r="FY30765" s="129"/>
      <c r="GA30765" s="128"/>
    </row>
    <row r="30766" spans="179:183" x14ac:dyDescent="0.35">
      <c r="FW30766" s="128"/>
      <c r="FX30766" s="128"/>
      <c r="FY30766" s="129"/>
      <c r="GA30766" s="128"/>
    </row>
    <row r="30767" spans="179:183" x14ac:dyDescent="0.35">
      <c r="FW30767" s="128"/>
      <c r="FX30767" s="128"/>
      <c r="FY30767" s="129"/>
      <c r="GA30767" s="128"/>
    </row>
    <row r="30768" spans="179:183" x14ac:dyDescent="0.35">
      <c r="FW30768" s="128"/>
      <c r="FX30768" s="128"/>
      <c r="FY30768" s="129"/>
      <c r="GA30768" s="128"/>
    </row>
    <row r="30769" spans="179:183" x14ac:dyDescent="0.35">
      <c r="FW30769" s="128"/>
      <c r="FX30769" s="128"/>
      <c r="FY30769" s="129"/>
      <c r="GA30769" s="128"/>
    </row>
    <row r="30770" spans="179:183" x14ac:dyDescent="0.35">
      <c r="FW30770" s="128"/>
      <c r="FX30770" s="128"/>
      <c r="FY30770" s="129"/>
      <c r="GA30770" s="128"/>
    </row>
    <row r="30771" spans="179:183" x14ac:dyDescent="0.35">
      <c r="FW30771" s="128"/>
      <c r="FX30771" s="128"/>
      <c r="FY30771" s="129"/>
      <c r="GA30771" s="128"/>
    </row>
    <row r="30772" spans="179:183" x14ac:dyDescent="0.35">
      <c r="FW30772" s="128"/>
      <c r="FX30772" s="128"/>
      <c r="FY30772" s="129"/>
      <c r="GA30772" s="128"/>
    </row>
    <row r="30773" spans="179:183" x14ac:dyDescent="0.35">
      <c r="FW30773" s="128"/>
      <c r="FX30773" s="128"/>
      <c r="FY30773" s="129"/>
      <c r="GA30773" s="128"/>
    </row>
    <row r="30774" spans="179:183" x14ac:dyDescent="0.35">
      <c r="FW30774" s="128"/>
      <c r="FX30774" s="128"/>
      <c r="FY30774" s="129"/>
      <c r="GA30774" s="128"/>
    </row>
    <row r="30775" spans="179:183" x14ac:dyDescent="0.35">
      <c r="FW30775" s="128"/>
      <c r="FX30775" s="128"/>
      <c r="FY30775" s="129"/>
      <c r="GA30775" s="128"/>
    </row>
    <row r="30776" spans="179:183" x14ac:dyDescent="0.35">
      <c r="FW30776" s="128"/>
      <c r="FX30776" s="128"/>
      <c r="FY30776" s="129"/>
      <c r="GA30776" s="128"/>
    </row>
    <row r="30777" spans="179:183" x14ac:dyDescent="0.35">
      <c r="FW30777" s="128"/>
      <c r="FX30777" s="128"/>
      <c r="FY30777" s="129"/>
      <c r="GA30777" s="128"/>
    </row>
    <row r="30778" spans="179:183" x14ac:dyDescent="0.35">
      <c r="FW30778" s="128"/>
      <c r="FX30778" s="128"/>
      <c r="FY30778" s="129"/>
      <c r="GA30778" s="128"/>
    </row>
    <row r="30779" spans="179:183" x14ac:dyDescent="0.35">
      <c r="FW30779" s="128"/>
      <c r="FX30779" s="128"/>
      <c r="FY30779" s="129"/>
      <c r="GA30779" s="128"/>
    </row>
    <row r="30780" spans="179:183" x14ac:dyDescent="0.35">
      <c r="FW30780" s="128"/>
      <c r="FX30780" s="128"/>
      <c r="FY30780" s="129"/>
      <c r="GA30780" s="128"/>
    </row>
    <row r="30781" spans="179:183" x14ac:dyDescent="0.35">
      <c r="FW30781" s="128"/>
      <c r="FX30781" s="128"/>
      <c r="FY30781" s="129"/>
      <c r="GA30781" s="128"/>
    </row>
    <row r="30782" spans="179:183" x14ac:dyDescent="0.35">
      <c r="FW30782" s="128"/>
      <c r="FX30782" s="128"/>
      <c r="FY30782" s="129"/>
      <c r="GA30782" s="128"/>
    </row>
    <row r="30783" spans="179:183" x14ac:dyDescent="0.35">
      <c r="FW30783" s="128"/>
      <c r="FX30783" s="128"/>
      <c r="FY30783" s="129"/>
      <c r="GA30783" s="128"/>
    </row>
    <row r="30784" spans="179:183" x14ac:dyDescent="0.35">
      <c r="FW30784" s="128"/>
      <c r="FX30784" s="128"/>
      <c r="FY30784" s="129"/>
      <c r="GA30784" s="128"/>
    </row>
    <row r="30785" spans="179:183" x14ac:dyDescent="0.35">
      <c r="FW30785" s="128"/>
      <c r="FX30785" s="128"/>
      <c r="FY30785" s="129"/>
      <c r="GA30785" s="128"/>
    </row>
    <row r="30786" spans="179:183" x14ac:dyDescent="0.35">
      <c r="FW30786" s="128"/>
      <c r="FX30786" s="128"/>
      <c r="FY30786" s="129"/>
      <c r="GA30786" s="128"/>
    </row>
    <row r="30787" spans="179:183" x14ac:dyDescent="0.35">
      <c r="FW30787" s="128"/>
      <c r="FX30787" s="128"/>
      <c r="FY30787" s="129"/>
      <c r="GA30787" s="128"/>
    </row>
    <row r="30788" spans="179:183" x14ac:dyDescent="0.35">
      <c r="FW30788" s="128"/>
      <c r="FX30788" s="128"/>
      <c r="FY30788" s="129"/>
      <c r="GA30788" s="128"/>
    </row>
    <row r="30789" spans="179:183" x14ac:dyDescent="0.35">
      <c r="FW30789" s="128"/>
      <c r="FX30789" s="128"/>
      <c r="FY30789" s="129"/>
      <c r="GA30789" s="128"/>
    </row>
    <row r="30790" spans="179:183" x14ac:dyDescent="0.35">
      <c r="FW30790" s="128"/>
      <c r="FX30790" s="128"/>
      <c r="FY30790" s="129"/>
      <c r="GA30790" s="128"/>
    </row>
    <row r="30791" spans="179:183" x14ac:dyDescent="0.35">
      <c r="FW30791" s="128"/>
      <c r="FX30791" s="128"/>
      <c r="FY30791" s="129"/>
      <c r="GA30791" s="128"/>
    </row>
    <row r="30792" spans="179:183" x14ac:dyDescent="0.35">
      <c r="FW30792" s="128"/>
      <c r="FX30792" s="128"/>
      <c r="FY30792" s="129"/>
      <c r="GA30792" s="128"/>
    </row>
    <row r="30793" spans="179:183" x14ac:dyDescent="0.35">
      <c r="FW30793" s="128"/>
      <c r="FX30793" s="128"/>
      <c r="FY30793" s="129"/>
      <c r="GA30793" s="128"/>
    </row>
    <row r="30794" spans="179:183" x14ac:dyDescent="0.35">
      <c r="FW30794" s="128"/>
      <c r="FX30794" s="128"/>
      <c r="FY30794" s="129"/>
      <c r="GA30794" s="128"/>
    </row>
    <row r="30795" spans="179:183" x14ac:dyDescent="0.35">
      <c r="FW30795" s="128"/>
      <c r="FX30795" s="128"/>
      <c r="FY30795" s="129"/>
      <c r="GA30795" s="128"/>
    </row>
    <row r="30796" spans="179:183" x14ac:dyDescent="0.35">
      <c r="FW30796" s="128"/>
      <c r="FX30796" s="128"/>
      <c r="FY30796" s="129"/>
      <c r="GA30796" s="128"/>
    </row>
    <row r="30797" spans="179:183" x14ac:dyDescent="0.35">
      <c r="FW30797" s="128"/>
      <c r="FX30797" s="128"/>
      <c r="FY30797" s="129"/>
      <c r="GA30797" s="128"/>
    </row>
    <row r="30798" spans="179:183" x14ac:dyDescent="0.35">
      <c r="FW30798" s="128"/>
      <c r="FX30798" s="128"/>
      <c r="FY30798" s="129"/>
      <c r="GA30798" s="128"/>
    </row>
    <row r="30799" spans="179:183" x14ac:dyDescent="0.35">
      <c r="FW30799" s="128"/>
      <c r="FX30799" s="128"/>
      <c r="FY30799" s="129"/>
      <c r="GA30799" s="128"/>
    </row>
    <row r="30800" spans="179:183" x14ac:dyDescent="0.35">
      <c r="FW30800" s="128"/>
      <c r="FX30800" s="128"/>
      <c r="FY30800" s="129"/>
      <c r="GA30800" s="128"/>
    </row>
    <row r="30801" spans="179:183" x14ac:dyDescent="0.35">
      <c r="FW30801" s="128"/>
      <c r="FX30801" s="128"/>
      <c r="FY30801" s="129"/>
      <c r="GA30801" s="128"/>
    </row>
    <row r="30802" spans="179:183" x14ac:dyDescent="0.35">
      <c r="FW30802" s="128"/>
      <c r="FX30802" s="128"/>
      <c r="FY30802" s="129"/>
      <c r="GA30802" s="128"/>
    </row>
    <row r="30803" spans="179:183" x14ac:dyDescent="0.35">
      <c r="FW30803" s="128"/>
      <c r="FX30803" s="128"/>
      <c r="FY30803" s="129"/>
      <c r="GA30803" s="128"/>
    </row>
    <row r="30804" spans="179:183" x14ac:dyDescent="0.35">
      <c r="FW30804" s="128"/>
      <c r="FX30804" s="128"/>
      <c r="FY30804" s="129"/>
      <c r="GA30804" s="128"/>
    </row>
    <row r="30805" spans="179:183" x14ac:dyDescent="0.35">
      <c r="FW30805" s="128"/>
      <c r="FX30805" s="128"/>
      <c r="FY30805" s="129"/>
      <c r="GA30805" s="128"/>
    </row>
    <row r="30806" spans="179:183" x14ac:dyDescent="0.35">
      <c r="FW30806" s="128"/>
      <c r="FX30806" s="128"/>
      <c r="FY30806" s="129"/>
      <c r="GA30806" s="128"/>
    </row>
    <row r="30807" spans="179:183" x14ac:dyDescent="0.35">
      <c r="FW30807" s="128"/>
      <c r="FX30807" s="128"/>
      <c r="FY30807" s="129"/>
      <c r="GA30807" s="128"/>
    </row>
    <row r="30808" spans="179:183" x14ac:dyDescent="0.35">
      <c r="FW30808" s="128"/>
      <c r="FX30808" s="128"/>
      <c r="FY30808" s="129"/>
      <c r="GA30808" s="128"/>
    </row>
    <row r="30809" spans="179:183" x14ac:dyDescent="0.35">
      <c r="FW30809" s="128"/>
      <c r="FX30809" s="128"/>
      <c r="FY30809" s="129"/>
      <c r="GA30809" s="128"/>
    </row>
    <row r="30810" spans="179:183" x14ac:dyDescent="0.35">
      <c r="FW30810" s="128"/>
      <c r="FX30810" s="128"/>
      <c r="FY30810" s="129"/>
      <c r="GA30810" s="128"/>
    </row>
    <row r="30811" spans="179:183" x14ac:dyDescent="0.35">
      <c r="FW30811" s="128"/>
      <c r="FX30811" s="128"/>
      <c r="FY30811" s="129"/>
      <c r="GA30811" s="128"/>
    </row>
    <row r="30812" spans="179:183" x14ac:dyDescent="0.35">
      <c r="FW30812" s="128"/>
      <c r="FX30812" s="128"/>
      <c r="FY30812" s="129"/>
      <c r="GA30812" s="128"/>
    </row>
    <row r="30813" spans="179:183" x14ac:dyDescent="0.35">
      <c r="FW30813" s="128"/>
      <c r="FX30813" s="128"/>
      <c r="FY30813" s="129"/>
      <c r="GA30813" s="128"/>
    </row>
    <row r="30814" spans="179:183" x14ac:dyDescent="0.35">
      <c r="FW30814" s="128"/>
      <c r="FX30814" s="128"/>
      <c r="FY30814" s="129"/>
      <c r="GA30814" s="128"/>
    </row>
    <row r="30815" spans="179:183" x14ac:dyDescent="0.35">
      <c r="FW30815" s="128"/>
      <c r="FX30815" s="128"/>
      <c r="FY30815" s="129"/>
      <c r="GA30815" s="128"/>
    </row>
    <row r="30816" spans="179:183" x14ac:dyDescent="0.35">
      <c r="FW30816" s="128"/>
      <c r="FX30816" s="128"/>
      <c r="FY30816" s="129"/>
      <c r="GA30816" s="128"/>
    </row>
    <row r="30817" spans="179:183" x14ac:dyDescent="0.35">
      <c r="FW30817" s="128"/>
      <c r="FX30817" s="128"/>
      <c r="FY30817" s="129"/>
      <c r="GA30817" s="128"/>
    </row>
    <row r="30818" spans="179:183" x14ac:dyDescent="0.35">
      <c r="FW30818" s="128"/>
      <c r="FX30818" s="128"/>
      <c r="FY30818" s="129"/>
      <c r="GA30818" s="128"/>
    </row>
    <row r="30819" spans="179:183" x14ac:dyDescent="0.35">
      <c r="FW30819" s="128"/>
      <c r="FX30819" s="128"/>
      <c r="FY30819" s="129"/>
      <c r="GA30819" s="128"/>
    </row>
    <row r="30820" spans="179:183" x14ac:dyDescent="0.35">
      <c r="FW30820" s="128"/>
      <c r="FX30820" s="128"/>
      <c r="FY30820" s="129"/>
      <c r="GA30820" s="128"/>
    </row>
    <row r="30821" spans="179:183" x14ac:dyDescent="0.35">
      <c r="FW30821" s="128"/>
      <c r="FX30821" s="128"/>
      <c r="FY30821" s="129"/>
      <c r="GA30821" s="128"/>
    </row>
    <row r="30822" spans="179:183" x14ac:dyDescent="0.35">
      <c r="FW30822" s="128"/>
      <c r="FX30822" s="128"/>
      <c r="FY30822" s="129"/>
      <c r="GA30822" s="128"/>
    </row>
    <row r="30823" spans="179:183" x14ac:dyDescent="0.35">
      <c r="FW30823" s="128"/>
      <c r="FX30823" s="128"/>
      <c r="FY30823" s="129"/>
      <c r="GA30823" s="128"/>
    </row>
    <row r="30824" spans="179:183" x14ac:dyDescent="0.35">
      <c r="FW30824" s="128"/>
      <c r="FX30824" s="128"/>
      <c r="FY30824" s="129"/>
      <c r="GA30824" s="128"/>
    </row>
    <row r="30825" spans="179:183" x14ac:dyDescent="0.35">
      <c r="FW30825" s="128"/>
      <c r="FX30825" s="128"/>
      <c r="FY30825" s="129"/>
      <c r="GA30825" s="128"/>
    </row>
    <row r="30826" spans="179:183" x14ac:dyDescent="0.35">
      <c r="FW30826" s="128"/>
      <c r="FX30826" s="128"/>
      <c r="FY30826" s="129"/>
      <c r="GA30826" s="128"/>
    </row>
    <row r="30827" spans="179:183" x14ac:dyDescent="0.35">
      <c r="FW30827" s="128"/>
      <c r="FX30827" s="128"/>
      <c r="FY30827" s="129"/>
      <c r="GA30827" s="128"/>
    </row>
    <row r="30828" spans="179:183" x14ac:dyDescent="0.35">
      <c r="FW30828" s="128"/>
      <c r="FX30828" s="128"/>
      <c r="FY30828" s="129"/>
      <c r="GA30828" s="128"/>
    </row>
    <row r="30829" spans="179:183" x14ac:dyDescent="0.35">
      <c r="FW30829" s="128"/>
      <c r="FX30829" s="128"/>
      <c r="FY30829" s="129"/>
      <c r="GA30829" s="128"/>
    </row>
    <row r="30830" spans="179:183" x14ac:dyDescent="0.35">
      <c r="FW30830" s="128"/>
      <c r="FX30830" s="128"/>
      <c r="FY30830" s="129"/>
      <c r="GA30830" s="128"/>
    </row>
    <row r="30831" spans="179:183" x14ac:dyDescent="0.35">
      <c r="FW30831" s="128"/>
      <c r="FX30831" s="128"/>
      <c r="FY30831" s="129"/>
      <c r="GA30831" s="128"/>
    </row>
    <row r="30832" spans="179:183" x14ac:dyDescent="0.35">
      <c r="FW30832" s="128"/>
      <c r="FX30832" s="128"/>
      <c r="FY30832" s="129"/>
      <c r="GA30832" s="128"/>
    </row>
    <row r="30833" spans="179:183" x14ac:dyDescent="0.35">
      <c r="FW30833" s="128"/>
      <c r="FX30833" s="128"/>
      <c r="FY30833" s="129"/>
      <c r="GA30833" s="128"/>
    </row>
    <row r="30834" spans="179:183" x14ac:dyDescent="0.35">
      <c r="FW30834" s="128"/>
      <c r="FX30834" s="128"/>
      <c r="FY30834" s="129"/>
      <c r="GA30834" s="128"/>
    </row>
    <row r="30835" spans="179:183" x14ac:dyDescent="0.35">
      <c r="FW30835" s="128"/>
      <c r="FX30835" s="128"/>
      <c r="FY30835" s="129"/>
      <c r="GA30835" s="128"/>
    </row>
    <row r="30836" spans="179:183" x14ac:dyDescent="0.35">
      <c r="FW30836" s="128"/>
      <c r="FX30836" s="128"/>
      <c r="FY30836" s="129"/>
      <c r="GA30836" s="128"/>
    </row>
    <row r="30837" spans="179:183" x14ac:dyDescent="0.35">
      <c r="FW30837" s="128"/>
      <c r="FX30837" s="128"/>
      <c r="FY30837" s="129"/>
      <c r="GA30837" s="128"/>
    </row>
    <row r="30838" spans="179:183" x14ac:dyDescent="0.35">
      <c r="FW30838" s="128"/>
      <c r="FX30838" s="128"/>
      <c r="FY30838" s="129"/>
      <c r="GA30838" s="128"/>
    </row>
    <row r="30839" spans="179:183" x14ac:dyDescent="0.35">
      <c r="FW30839" s="128"/>
      <c r="FX30839" s="128"/>
      <c r="FY30839" s="129"/>
      <c r="GA30839" s="128"/>
    </row>
    <row r="30840" spans="179:183" x14ac:dyDescent="0.35">
      <c r="FW30840" s="128"/>
      <c r="FX30840" s="128"/>
      <c r="FY30840" s="129"/>
      <c r="GA30840" s="128"/>
    </row>
    <row r="30841" spans="179:183" x14ac:dyDescent="0.35">
      <c r="FW30841" s="128"/>
      <c r="FX30841" s="128"/>
      <c r="FY30841" s="129"/>
      <c r="GA30841" s="128"/>
    </row>
    <row r="30842" spans="179:183" x14ac:dyDescent="0.35">
      <c r="FW30842" s="128"/>
      <c r="FX30842" s="128"/>
      <c r="FY30842" s="129"/>
      <c r="GA30842" s="128"/>
    </row>
    <row r="30843" spans="179:183" x14ac:dyDescent="0.35">
      <c r="FW30843" s="128"/>
      <c r="FX30843" s="128"/>
      <c r="FY30843" s="129"/>
      <c r="GA30843" s="128"/>
    </row>
    <row r="30844" spans="179:183" x14ac:dyDescent="0.35">
      <c r="FW30844" s="128"/>
      <c r="FX30844" s="128"/>
      <c r="FY30844" s="129"/>
      <c r="GA30844" s="128"/>
    </row>
    <row r="30845" spans="179:183" x14ac:dyDescent="0.35">
      <c r="FW30845" s="128"/>
      <c r="FX30845" s="128"/>
      <c r="FY30845" s="129"/>
      <c r="GA30845" s="128"/>
    </row>
    <row r="30846" spans="179:183" x14ac:dyDescent="0.35">
      <c r="FW30846" s="128"/>
      <c r="FX30846" s="128"/>
      <c r="FY30846" s="129"/>
      <c r="GA30846" s="128"/>
    </row>
    <row r="30847" spans="179:183" x14ac:dyDescent="0.35">
      <c r="FW30847" s="128"/>
      <c r="FX30847" s="128"/>
      <c r="FY30847" s="129"/>
      <c r="GA30847" s="128"/>
    </row>
    <row r="30848" spans="179:183" x14ac:dyDescent="0.35">
      <c r="FW30848" s="128"/>
      <c r="FX30848" s="128"/>
      <c r="FY30848" s="129"/>
      <c r="GA30848" s="128"/>
    </row>
    <row r="30849" spans="179:183" x14ac:dyDescent="0.35">
      <c r="FW30849" s="128"/>
      <c r="FX30849" s="128"/>
      <c r="FY30849" s="129"/>
      <c r="GA30849" s="128"/>
    </row>
    <row r="30850" spans="179:183" x14ac:dyDescent="0.35">
      <c r="FW30850" s="128"/>
      <c r="FX30850" s="128"/>
      <c r="FY30850" s="129"/>
      <c r="GA30850" s="128"/>
    </row>
    <row r="30851" spans="179:183" x14ac:dyDescent="0.35">
      <c r="FW30851" s="128"/>
      <c r="FX30851" s="128"/>
      <c r="FY30851" s="129"/>
      <c r="GA30851" s="128"/>
    </row>
    <row r="30852" spans="179:183" x14ac:dyDescent="0.35">
      <c r="FW30852" s="128"/>
      <c r="FX30852" s="128"/>
      <c r="FY30852" s="129"/>
      <c r="GA30852" s="128"/>
    </row>
    <row r="30853" spans="179:183" x14ac:dyDescent="0.35">
      <c r="FW30853" s="128"/>
      <c r="FX30853" s="128"/>
      <c r="FY30853" s="129"/>
      <c r="GA30853" s="128"/>
    </row>
    <row r="30854" spans="179:183" x14ac:dyDescent="0.35">
      <c r="FW30854" s="128"/>
      <c r="FX30854" s="128"/>
      <c r="FY30854" s="129"/>
      <c r="GA30854" s="128"/>
    </row>
    <row r="30855" spans="179:183" x14ac:dyDescent="0.35">
      <c r="FW30855" s="128"/>
      <c r="FX30855" s="128"/>
      <c r="FY30855" s="129"/>
      <c r="GA30855" s="128"/>
    </row>
    <row r="30856" spans="179:183" x14ac:dyDescent="0.35">
      <c r="FW30856" s="128"/>
      <c r="FX30856" s="128"/>
      <c r="FY30856" s="129"/>
      <c r="GA30856" s="128"/>
    </row>
    <row r="30857" spans="179:183" x14ac:dyDescent="0.35">
      <c r="FW30857" s="128"/>
      <c r="FX30857" s="128"/>
      <c r="FY30857" s="129"/>
      <c r="GA30857" s="128"/>
    </row>
    <row r="30858" spans="179:183" x14ac:dyDescent="0.35">
      <c r="FW30858" s="128"/>
      <c r="FX30858" s="128"/>
      <c r="FY30858" s="129"/>
      <c r="GA30858" s="128"/>
    </row>
    <row r="30859" spans="179:183" x14ac:dyDescent="0.35">
      <c r="FW30859" s="128"/>
      <c r="FX30859" s="128"/>
      <c r="FY30859" s="129"/>
      <c r="GA30859" s="128"/>
    </row>
    <row r="30860" spans="179:183" x14ac:dyDescent="0.35">
      <c r="FW30860" s="128"/>
      <c r="FX30860" s="128"/>
      <c r="FY30860" s="129"/>
      <c r="GA30860" s="128"/>
    </row>
    <row r="30861" spans="179:183" x14ac:dyDescent="0.35">
      <c r="FW30861" s="128"/>
      <c r="FX30861" s="128"/>
      <c r="FY30861" s="129"/>
      <c r="GA30861" s="128"/>
    </row>
    <row r="30862" spans="179:183" x14ac:dyDescent="0.35">
      <c r="FW30862" s="128"/>
      <c r="FX30862" s="128"/>
      <c r="FY30862" s="129"/>
      <c r="GA30862" s="128"/>
    </row>
    <row r="30863" spans="179:183" x14ac:dyDescent="0.35">
      <c r="FW30863" s="128"/>
      <c r="FX30863" s="128"/>
      <c r="FY30863" s="129"/>
      <c r="GA30863" s="128"/>
    </row>
    <row r="30864" spans="179:183" x14ac:dyDescent="0.35">
      <c r="FW30864" s="128"/>
      <c r="FX30864" s="128"/>
      <c r="FY30864" s="129"/>
      <c r="GA30864" s="128"/>
    </row>
    <row r="30865" spans="179:183" x14ac:dyDescent="0.35">
      <c r="FW30865" s="128"/>
      <c r="FX30865" s="128"/>
      <c r="FY30865" s="129"/>
      <c r="GA30865" s="128"/>
    </row>
    <row r="30866" spans="179:183" x14ac:dyDescent="0.35">
      <c r="FW30866" s="128"/>
      <c r="FX30866" s="128"/>
      <c r="FY30866" s="129"/>
      <c r="GA30866" s="128"/>
    </row>
    <row r="30867" spans="179:183" x14ac:dyDescent="0.35">
      <c r="FW30867" s="128"/>
      <c r="FX30867" s="128"/>
      <c r="FY30867" s="129"/>
      <c r="GA30867" s="128"/>
    </row>
    <row r="30868" spans="179:183" x14ac:dyDescent="0.35">
      <c r="FW30868" s="128"/>
      <c r="FX30868" s="128"/>
      <c r="FY30868" s="129"/>
      <c r="GA30868" s="128"/>
    </row>
    <row r="30869" spans="179:183" x14ac:dyDescent="0.35">
      <c r="FW30869" s="128"/>
      <c r="FX30869" s="128"/>
      <c r="FY30869" s="129"/>
      <c r="GA30869" s="128"/>
    </row>
    <row r="30870" spans="179:183" x14ac:dyDescent="0.35">
      <c r="FW30870" s="128"/>
      <c r="FX30870" s="128"/>
      <c r="FY30870" s="129"/>
      <c r="GA30870" s="128"/>
    </row>
    <row r="30871" spans="179:183" x14ac:dyDescent="0.35">
      <c r="FW30871" s="128"/>
      <c r="FX30871" s="128"/>
      <c r="FY30871" s="129"/>
      <c r="GA30871" s="128"/>
    </row>
    <row r="30872" spans="179:183" x14ac:dyDescent="0.35">
      <c r="FW30872" s="128"/>
      <c r="FX30872" s="128"/>
      <c r="FY30872" s="129"/>
      <c r="GA30872" s="128"/>
    </row>
    <row r="30873" spans="179:183" x14ac:dyDescent="0.35">
      <c r="FW30873" s="128"/>
      <c r="FX30873" s="128"/>
      <c r="FY30873" s="129"/>
      <c r="GA30873" s="128"/>
    </row>
    <row r="30874" spans="179:183" x14ac:dyDescent="0.35">
      <c r="FW30874" s="128"/>
      <c r="FX30874" s="128"/>
      <c r="FY30874" s="129"/>
      <c r="GA30874" s="128"/>
    </row>
    <row r="30875" spans="179:183" x14ac:dyDescent="0.35">
      <c r="FW30875" s="128"/>
      <c r="FX30875" s="128"/>
      <c r="FY30875" s="129"/>
      <c r="GA30875" s="128"/>
    </row>
    <row r="30876" spans="179:183" x14ac:dyDescent="0.35">
      <c r="FW30876" s="128"/>
      <c r="FX30876" s="128"/>
      <c r="FY30876" s="129"/>
      <c r="GA30876" s="128"/>
    </row>
    <row r="30877" spans="179:183" x14ac:dyDescent="0.35">
      <c r="FW30877" s="128"/>
      <c r="FX30877" s="128"/>
      <c r="FY30877" s="129"/>
      <c r="GA30877" s="128"/>
    </row>
    <row r="30878" spans="179:183" x14ac:dyDescent="0.35">
      <c r="FW30878" s="128"/>
      <c r="FX30878" s="128"/>
      <c r="FY30878" s="129"/>
      <c r="GA30878" s="128"/>
    </row>
    <row r="30879" spans="179:183" x14ac:dyDescent="0.35">
      <c r="FW30879" s="128"/>
      <c r="FX30879" s="128"/>
      <c r="FY30879" s="129"/>
      <c r="GA30879" s="128"/>
    </row>
    <row r="30880" spans="179:183" x14ac:dyDescent="0.35">
      <c r="FW30880" s="128"/>
      <c r="FX30880" s="128"/>
      <c r="FY30880" s="129"/>
      <c r="GA30880" s="128"/>
    </row>
    <row r="30881" spans="179:183" x14ac:dyDescent="0.35">
      <c r="FW30881" s="128"/>
      <c r="FX30881" s="128"/>
      <c r="FY30881" s="129"/>
      <c r="GA30881" s="128"/>
    </row>
    <row r="30882" spans="179:183" x14ac:dyDescent="0.35">
      <c r="FW30882" s="128"/>
      <c r="FX30882" s="128"/>
      <c r="FY30882" s="129"/>
      <c r="GA30882" s="128"/>
    </row>
    <row r="30883" spans="179:183" x14ac:dyDescent="0.35">
      <c r="FW30883" s="128"/>
      <c r="FX30883" s="128"/>
      <c r="FY30883" s="129"/>
      <c r="GA30883" s="128"/>
    </row>
    <row r="30884" spans="179:183" x14ac:dyDescent="0.35">
      <c r="FW30884" s="128"/>
      <c r="FX30884" s="128"/>
      <c r="FY30884" s="129"/>
      <c r="GA30884" s="128"/>
    </row>
    <row r="30885" spans="179:183" x14ac:dyDescent="0.35">
      <c r="FW30885" s="128"/>
      <c r="FX30885" s="128"/>
      <c r="FY30885" s="129"/>
      <c r="GA30885" s="128"/>
    </row>
    <row r="30886" spans="179:183" x14ac:dyDescent="0.35">
      <c r="FW30886" s="128"/>
      <c r="FX30886" s="128"/>
      <c r="FY30886" s="129"/>
      <c r="GA30886" s="128"/>
    </row>
    <row r="30887" spans="179:183" x14ac:dyDescent="0.35">
      <c r="FW30887" s="128"/>
      <c r="FX30887" s="128"/>
      <c r="FY30887" s="129"/>
      <c r="GA30887" s="128"/>
    </row>
    <row r="30888" spans="179:183" x14ac:dyDescent="0.35">
      <c r="FW30888" s="128"/>
      <c r="FX30888" s="128"/>
      <c r="FY30888" s="129"/>
      <c r="GA30888" s="128"/>
    </row>
    <row r="30889" spans="179:183" x14ac:dyDescent="0.35">
      <c r="FW30889" s="128"/>
      <c r="FX30889" s="128"/>
      <c r="FY30889" s="129"/>
      <c r="GA30889" s="128"/>
    </row>
    <row r="30890" spans="179:183" x14ac:dyDescent="0.35">
      <c r="FW30890" s="128"/>
      <c r="FX30890" s="128"/>
      <c r="FY30890" s="129"/>
      <c r="GA30890" s="128"/>
    </row>
    <row r="30891" spans="179:183" x14ac:dyDescent="0.35">
      <c r="FW30891" s="128"/>
      <c r="FX30891" s="128"/>
      <c r="FY30891" s="129"/>
      <c r="GA30891" s="128"/>
    </row>
    <row r="30892" spans="179:183" x14ac:dyDescent="0.35">
      <c r="FW30892" s="128"/>
      <c r="FX30892" s="128"/>
      <c r="FY30892" s="129"/>
      <c r="GA30892" s="128"/>
    </row>
    <row r="30893" spans="179:183" x14ac:dyDescent="0.35">
      <c r="FW30893" s="128"/>
      <c r="FX30893" s="128"/>
      <c r="FY30893" s="129"/>
      <c r="GA30893" s="128"/>
    </row>
    <row r="30894" spans="179:183" x14ac:dyDescent="0.35">
      <c r="FW30894" s="128"/>
      <c r="FX30894" s="128"/>
      <c r="FY30894" s="129"/>
      <c r="GA30894" s="128"/>
    </row>
    <row r="30895" spans="179:183" x14ac:dyDescent="0.35">
      <c r="FW30895" s="128"/>
      <c r="FX30895" s="128"/>
      <c r="FY30895" s="129"/>
      <c r="GA30895" s="128"/>
    </row>
    <row r="30896" spans="179:183" x14ac:dyDescent="0.35">
      <c r="FW30896" s="128"/>
      <c r="FX30896" s="128"/>
      <c r="FY30896" s="129"/>
      <c r="GA30896" s="128"/>
    </row>
    <row r="30897" spans="179:183" x14ac:dyDescent="0.35">
      <c r="FW30897" s="128"/>
      <c r="FX30897" s="128"/>
      <c r="FY30897" s="129"/>
      <c r="GA30897" s="128"/>
    </row>
    <row r="30898" spans="179:183" x14ac:dyDescent="0.35">
      <c r="FW30898" s="128"/>
      <c r="FX30898" s="128"/>
      <c r="FY30898" s="129"/>
      <c r="GA30898" s="128"/>
    </row>
    <row r="30899" spans="179:183" x14ac:dyDescent="0.35">
      <c r="FW30899" s="128"/>
      <c r="FX30899" s="128"/>
      <c r="FY30899" s="129"/>
      <c r="GA30899" s="128"/>
    </row>
    <row r="30900" spans="179:183" x14ac:dyDescent="0.35">
      <c r="FW30900" s="128"/>
      <c r="FX30900" s="128"/>
      <c r="FY30900" s="129"/>
      <c r="GA30900" s="128"/>
    </row>
    <row r="30901" spans="179:183" x14ac:dyDescent="0.35">
      <c r="FW30901" s="128"/>
      <c r="FX30901" s="128"/>
      <c r="FY30901" s="129"/>
      <c r="GA30901" s="128"/>
    </row>
    <row r="30902" spans="179:183" x14ac:dyDescent="0.35">
      <c r="FW30902" s="128"/>
      <c r="FX30902" s="128"/>
      <c r="FY30902" s="129"/>
      <c r="GA30902" s="128"/>
    </row>
    <row r="30903" spans="179:183" x14ac:dyDescent="0.35">
      <c r="FW30903" s="128"/>
      <c r="FX30903" s="128"/>
      <c r="FY30903" s="129"/>
      <c r="GA30903" s="128"/>
    </row>
    <row r="30904" spans="179:183" x14ac:dyDescent="0.35">
      <c r="FW30904" s="128"/>
      <c r="FX30904" s="128"/>
      <c r="FY30904" s="129"/>
      <c r="GA30904" s="128"/>
    </row>
    <row r="30905" spans="179:183" x14ac:dyDescent="0.35">
      <c r="FW30905" s="128"/>
      <c r="FX30905" s="128"/>
      <c r="FY30905" s="129"/>
      <c r="GA30905" s="128"/>
    </row>
    <row r="30906" spans="179:183" x14ac:dyDescent="0.35">
      <c r="FW30906" s="128"/>
      <c r="FX30906" s="128"/>
      <c r="FY30906" s="129"/>
      <c r="GA30906" s="128"/>
    </row>
    <row r="30907" spans="179:183" x14ac:dyDescent="0.35">
      <c r="FW30907" s="128"/>
      <c r="FX30907" s="128"/>
      <c r="FY30907" s="129"/>
      <c r="GA30907" s="128"/>
    </row>
    <row r="30908" spans="179:183" x14ac:dyDescent="0.35">
      <c r="FW30908" s="128"/>
      <c r="FX30908" s="128"/>
      <c r="FY30908" s="129"/>
      <c r="GA30908" s="128"/>
    </row>
    <row r="30909" spans="179:183" x14ac:dyDescent="0.35">
      <c r="FW30909" s="128"/>
      <c r="FX30909" s="128"/>
      <c r="FY30909" s="129"/>
      <c r="GA30909" s="128"/>
    </row>
    <row r="30910" spans="179:183" x14ac:dyDescent="0.35">
      <c r="FW30910" s="128"/>
      <c r="FX30910" s="128"/>
      <c r="FY30910" s="129"/>
      <c r="GA30910" s="128"/>
    </row>
    <row r="30911" spans="179:183" x14ac:dyDescent="0.35">
      <c r="FW30911" s="128"/>
      <c r="FX30911" s="128"/>
      <c r="FY30911" s="129"/>
      <c r="GA30911" s="128"/>
    </row>
    <row r="30912" spans="179:183" x14ac:dyDescent="0.35">
      <c r="FW30912" s="128"/>
      <c r="FX30912" s="128"/>
      <c r="FY30912" s="129"/>
      <c r="GA30912" s="128"/>
    </row>
    <row r="30913" spans="179:183" x14ac:dyDescent="0.35">
      <c r="FW30913" s="128"/>
      <c r="FX30913" s="128"/>
      <c r="FY30913" s="129"/>
      <c r="GA30913" s="128"/>
    </row>
    <row r="30914" spans="179:183" x14ac:dyDescent="0.35">
      <c r="FW30914" s="128"/>
      <c r="FX30914" s="128"/>
      <c r="FY30914" s="129"/>
      <c r="GA30914" s="128"/>
    </row>
    <row r="30915" spans="179:183" x14ac:dyDescent="0.35">
      <c r="FW30915" s="128"/>
      <c r="FX30915" s="128"/>
      <c r="FY30915" s="129"/>
      <c r="GA30915" s="128"/>
    </row>
    <row r="30916" spans="179:183" x14ac:dyDescent="0.35">
      <c r="FW30916" s="128"/>
      <c r="FX30916" s="128"/>
      <c r="FY30916" s="129"/>
      <c r="GA30916" s="128"/>
    </row>
    <row r="30917" spans="179:183" x14ac:dyDescent="0.35">
      <c r="FW30917" s="128"/>
      <c r="FX30917" s="128"/>
      <c r="FY30917" s="129"/>
      <c r="GA30917" s="128"/>
    </row>
    <row r="30918" spans="179:183" x14ac:dyDescent="0.35">
      <c r="FW30918" s="128"/>
      <c r="FX30918" s="128"/>
      <c r="FY30918" s="129"/>
      <c r="GA30918" s="128"/>
    </row>
    <row r="30919" spans="179:183" x14ac:dyDescent="0.35">
      <c r="FW30919" s="128"/>
      <c r="FX30919" s="128"/>
      <c r="FY30919" s="129"/>
      <c r="GA30919" s="128"/>
    </row>
    <row r="30920" spans="179:183" x14ac:dyDescent="0.35">
      <c r="FW30920" s="128"/>
      <c r="FX30920" s="128"/>
      <c r="FY30920" s="129"/>
      <c r="GA30920" s="128"/>
    </row>
    <row r="30921" spans="179:183" x14ac:dyDescent="0.35">
      <c r="FW30921" s="128"/>
      <c r="FX30921" s="128"/>
      <c r="FY30921" s="129"/>
      <c r="GA30921" s="128"/>
    </row>
    <row r="30922" spans="179:183" x14ac:dyDescent="0.35">
      <c r="FW30922" s="128"/>
      <c r="FX30922" s="128"/>
      <c r="FY30922" s="129"/>
      <c r="GA30922" s="128"/>
    </row>
    <row r="30923" spans="179:183" x14ac:dyDescent="0.35">
      <c r="FW30923" s="128"/>
      <c r="FX30923" s="128"/>
      <c r="FY30923" s="129"/>
      <c r="GA30923" s="128"/>
    </row>
    <row r="30924" spans="179:183" x14ac:dyDescent="0.35">
      <c r="FW30924" s="128"/>
      <c r="FX30924" s="128"/>
      <c r="FY30924" s="129"/>
      <c r="GA30924" s="128"/>
    </row>
    <row r="30925" spans="179:183" x14ac:dyDescent="0.35">
      <c r="FW30925" s="128"/>
      <c r="FX30925" s="128"/>
      <c r="FY30925" s="129"/>
      <c r="GA30925" s="128"/>
    </row>
    <row r="30926" spans="179:183" x14ac:dyDescent="0.35">
      <c r="FW30926" s="128"/>
      <c r="FX30926" s="128"/>
      <c r="FY30926" s="129"/>
      <c r="GA30926" s="128"/>
    </row>
    <row r="30927" spans="179:183" x14ac:dyDescent="0.35">
      <c r="FW30927" s="128"/>
      <c r="FX30927" s="128"/>
      <c r="FY30927" s="129"/>
      <c r="GA30927" s="128"/>
    </row>
    <row r="30928" spans="179:183" x14ac:dyDescent="0.35">
      <c r="FW30928" s="128"/>
      <c r="FX30928" s="128"/>
      <c r="FY30928" s="129"/>
      <c r="GA30928" s="128"/>
    </row>
    <row r="30929" spans="179:183" x14ac:dyDescent="0.35">
      <c r="FW30929" s="128"/>
      <c r="FX30929" s="128"/>
      <c r="FY30929" s="129"/>
      <c r="GA30929" s="128"/>
    </row>
    <row r="30930" spans="179:183" x14ac:dyDescent="0.35">
      <c r="FW30930" s="128"/>
      <c r="FX30930" s="128"/>
      <c r="FY30930" s="129"/>
      <c r="GA30930" s="128"/>
    </row>
    <row r="30931" spans="179:183" x14ac:dyDescent="0.35">
      <c r="FW30931" s="128"/>
      <c r="FX30931" s="128"/>
      <c r="FY30931" s="129"/>
      <c r="GA30931" s="128"/>
    </row>
    <row r="30932" spans="179:183" x14ac:dyDescent="0.35">
      <c r="FW30932" s="128"/>
      <c r="FX30932" s="128"/>
      <c r="FY30932" s="129"/>
      <c r="GA30932" s="128"/>
    </row>
    <row r="30933" spans="179:183" x14ac:dyDescent="0.35">
      <c r="FW30933" s="128"/>
      <c r="FX30933" s="128"/>
      <c r="FY30933" s="129"/>
      <c r="GA30933" s="128"/>
    </row>
    <row r="30934" spans="179:183" x14ac:dyDescent="0.35">
      <c r="FW30934" s="128"/>
      <c r="FX30934" s="128"/>
      <c r="FY30934" s="129"/>
      <c r="GA30934" s="128"/>
    </row>
    <row r="30935" spans="179:183" x14ac:dyDescent="0.35">
      <c r="FW30935" s="128"/>
      <c r="FX30935" s="128"/>
      <c r="FY30935" s="129"/>
      <c r="GA30935" s="128"/>
    </row>
    <row r="30936" spans="179:183" x14ac:dyDescent="0.35">
      <c r="FW30936" s="128"/>
      <c r="FX30936" s="128"/>
      <c r="FY30936" s="129"/>
      <c r="GA30936" s="128"/>
    </row>
    <row r="30937" spans="179:183" x14ac:dyDescent="0.35">
      <c r="FW30937" s="128"/>
      <c r="FX30937" s="128"/>
      <c r="FY30937" s="129"/>
      <c r="GA30937" s="128"/>
    </row>
    <row r="30938" spans="179:183" x14ac:dyDescent="0.35">
      <c r="FW30938" s="128"/>
      <c r="FX30938" s="128"/>
      <c r="FY30938" s="129"/>
      <c r="GA30938" s="128"/>
    </row>
    <row r="30939" spans="179:183" x14ac:dyDescent="0.35">
      <c r="FW30939" s="128"/>
      <c r="FX30939" s="128"/>
      <c r="FY30939" s="129"/>
      <c r="GA30939" s="128"/>
    </row>
    <row r="30940" spans="179:183" x14ac:dyDescent="0.35">
      <c r="FW30940" s="128"/>
      <c r="FX30940" s="128"/>
      <c r="FY30940" s="129"/>
      <c r="GA30940" s="128"/>
    </row>
    <row r="30941" spans="179:183" x14ac:dyDescent="0.35">
      <c r="FW30941" s="128"/>
      <c r="FX30941" s="128"/>
      <c r="FY30941" s="129"/>
      <c r="GA30941" s="128"/>
    </row>
    <row r="30942" spans="179:183" x14ac:dyDescent="0.35">
      <c r="FW30942" s="128"/>
      <c r="FX30942" s="128"/>
      <c r="FY30942" s="129"/>
      <c r="GA30942" s="128"/>
    </row>
    <row r="30943" spans="179:183" x14ac:dyDescent="0.35">
      <c r="FW30943" s="128"/>
      <c r="FX30943" s="128"/>
      <c r="FY30943" s="129"/>
      <c r="GA30943" s="128"/>
    </row>
    <row r="30944" spans="179:183" x14ac:dyDescent="0.35">
      <c r="FW30944" s="128"/>
      <c r="FX30944" s="128"/>
      <c r="FY30944" s="129"/>
      <c r="GA30944" s="128"/>
    </row>
    <row r="30945" spans="179:183" x14ac:dyDescent="0.35">
      <c r="FW30945" s="128"/>
      <c r="FX30945" s="128"/>
      <c r="FY30945" s="129"/>
      <c r="GA30945" s="128"/>
    </row>
    <row r="30946" spans="179:183" x14ac:dyDescent="0.35">
      <c r="FW30946" s="128"/>
      <c r="FX30946" s="128"/>
      <c r="FY30946" s="129"/>
      <c r="GA30946" s="128"/>
    </row>
    <row r="30947" spans="179:183" x14ac:dyDescent="0.35">
      <c r="FW30947" s="128"/>
      <c r="FX30947" s="128"/>
      <c r="FY30947" s="129"/>
      <c r="GA30947" s="128"/>
    </row>
    <row r="30948" spans="179:183" x14ac:dyDescent="0.35">
      <c r="FW30948" s="128"/>
      <c r="FX30948" s="128"/>
      <c r="FY30948" s="129"/>
      <c r="GA30948" s="128"/>
    </row>
    <row r="30949" spans="179:183" x14ac:dyDescent="0.35">
      <c r="FW30949" s="128"/>
      <c r="FX30949" s="128"/>
      <c r="FY30949" s="129"/>
      <c r="GA30949" s="128"/>
    </row>
    <row r="30950" spans="179:183" x14ac:dyDescent="0.35">
      <c r="FW30950" s="128"/>
      <c r="FX30950" s="128"/>
      <c r="FY30950" s="129"/>
      <c r="GA30950" s="128"/>
    </row>
    <row r="30951" spans="179:183" x14ac:dyDescent="0.35">
      <c r="FW30951" s="128"/>
      <c r="FX30951" s="128"/>
      <c r="FY30951" s="129"/>
      <c r="GA30951" s="128"/>
    </row>
    <row r="30952" spans="179:183" x14ac:dyDescent="0.35">
      <c r="FW30952" s="128"/>
      <c r="FX30952" s="128"/>
      <c r="FY30952" s="129"/>
      <c r="GA30952" s="128"/>
    </row>
    <row r="30953" spans="179:183" x14ac:dyDescent="0.35">
      <c r="FW30953" s="128"/>
      <c r="FX30953" s="128"/>
      <c r="FY30953" s="129"/>
      <c r="GA30953" s="128"/>
    </row>
    <row r="30954" spans="179:183" x14ac:dyDescent="0.35">
      <c r="FW30954" s="128"/>
      <c r="FX30954" s="128"/>
      <c r="FY30954" s="129"/>
      <c r="GA30954" s="128"/>
    </row>
    <row r="30955" spans="179:183" x14ac:dyDescent="0.35">
      <c r="FW30955" s="128"/>
      <c r="FX30955" s="128"/>
      <c r="FY30955" s="129"/>
      <c r="GA30955" s="128"/>
    </row>
    <row r="30956" spans="179:183" x14ac:dyDescent="0.35">
      <c r="FW30956" s="128"/>
      <c r="FX30956" s="128"/>
      <c r="FY30956" s="129"/>
      <c r="GA30956" s="128"/>
    </row>
    <row r="30957" spans="179:183" x14ac:dyDescent="0.35">
      <c r="FW30957" s="128"/>
      <c r="FX30957" s="128"/>
      <c r="FY30957" s="129"/>
      <c r="GA30957" s="128"/>
    </row>
    <row r="30958" spans="179:183" x14ac:dyDescent="0.35">
      <c r="FW30958" s="128"/>
      <c r="FX30958" s="128"/>
      <c r="FY30958" s="129"/>
      <c r="GA30958" s="128"/>
    </row>
    <row r="30959" spans="179:183" x14ac:dyDescent="0.35">
      <c r="FW30959" s="128"/>
      <c r="FX30959" s="128"/>
      <c r="FY30959" s="129"/>
      <c r="GA30959" s="128"/>
    </row>
    <row r="30960" spans="179:183" x14ac:dyDescent="0.35">
      <c r="FW30960" s="128"/>
      <c r="FX30960" s="128"/>
      <c r="FY30960" s="129"/>
      <c r="GA30960" s="128"/>
    </row>
    <row r="30961" spans="179:183" x14ac:dyDescent="0.35">
      <c r="FW30961" s="128"/>
      <c r="FX30961" s="128"/>
      <c r="FY30961" s="129"/>
      <c r="GA30961" s="128"/>
    </row>
    <row r="30962" spans="179:183" x14ac:dyDescent="0.35">
      <c r="FW30962" s="128"/>
      <c r="FX30962" s="128"/>
      <c r="FY30962" s="129"/>
      <c r="GA30962" s="128"/>
    </row>
    <row r="30963" spans="179:183" x14ac:dyDescent="0.35">
      <c r="FW30963" s="128"/>
      <c r="FX30963" s="128"/>
      <c r="FY30963" s="129"/>
      <c r="GA30963" s="128"/>
    </row>
    <row r="30964" spans="179:183" x14ac:dyDescent="0.35">
      <c r="FW30964" s="128"/>
      <c r="FX30964" s="128"/>
      <c r="FY30964" s="129"/>
      <c r="GA30964" s="128"/>
    </row>
    <row r="30965" spans="179:183" x14ac:dyDescent="0.35">
      <c r="FW30965" s="128"/>
      <c r="FX30965" s="128"/>
      <c r="FY30965" s="129"/>
      <c r="GA30965" s="128"/>
    </row>
    <row r="30966" spans="179:183" x14ac:dyDescent="0.35">
      <c r="FW30966" s="128"/>
      <c r="FX30966" s="128"/>
      <c r="FY30966" s="129"/>
      <c r="GA30966" s="128"/>
    </row>
    <row r="30967" spans="179:183" x14ac:dyDescent="0.35">
      <c r="FW30967" s="128"/>
      <c r="FX30967" s="128"/>
      <c r="FY30967" s="129"/>
      <c r="GA30967" s="128"/>
    </row>
    <row r="30968" spans="179:183" x14ac:dyDescent="0.35">
      <c r="FW30968" s="128"/>
      <c r="FX30968" s="128"/>
      <c r="FY30968" s="129"/>
      <c r="GA30968" s="128"/>
    </row>
    <row r="30969" spans="179:183" x14ac:dyDescent="0.35">
      <c r="FW30969" s="128"/>
      <c r="FX30969" s="128"/>
      <c r="FY30969" s="129"/>
      <c r="GA30969" s="128"/>
    </row>
    <row r="30970" spans="179:183" x14ac:dyDescent="0.35">
      <c r="FW30970" s="128"/>
      <c r="FX30970" s="128"/>
      <c r="FY30970" s="129"/>
      <c r="GA30970" s="128"/>
    </row>
    <row r="30971" spans="179:183" x14ac:dyDescent="0.35">
      <c r="FW30971" s="128"/>
      <c r="FX30971" s="128"/>
      <c r="FY30971" s="129"/>
      <c r="GA30971" s="128"/>
    </row>
    <row r="30972" spans="179:183" x14ac:dyDescent="0.35">
      <c r="FW30972" s="128"/>
      <c r="FX30972" s="128"/>
      <c r="FY30972" s="129"/>
      <c r="GA30972" s="128"/>
    </row>
    <row r="30973" spans="179:183" x14ac:dyDescent="0.35">
      <c r="FW30973" s="128"/>
      <c r="FX30973" s="128"/>
      <c r="FY30973" s="129"/>
      <c r="GA30973" s="128"/>
    </row>
    <row r="30974" spans="179:183" x14ac:dyDescent="0.35">
      <c r="FW30974" s="128"/>
      <c r="FX30974" s="128"/>
      <c r="FY30974" s="129"/>
      <c r="GA30974" s="128"/>
    </row>
    <row r="30975" spans="179:183" x14ac:dyDescent="0.35">
      <c r="FW30975" s="128"/>
      <c r="FX30975" s="128"/>
      <c r="FY30975" s="129"/>
      <c r="GA30975" s="128"/>
    </row>
    <row r="30976" spans="179:183" x14ac:dyDescent="0.35">
      <c r="FW30976" s="128"/>
      <c r="FX30976" s="128"/>
      <c r="FY30976" s="129"/>
      <c r="GA30976" s="128"/>
    </row>
    <row r="30977" spans="179:183" x14ac:dyDescent="0.35">
      <c r="FW30977" s="128"/>
      <c r="FX30977" s="128"/>
      <c r="FY30977" s="129"/>
      <c r="GA30977" s="128"/>
    </row>
    <row r="30978" spans="179:183" x14ac:dyDescent="0.35">
      <c r="FW30978" s="128"/>
      <c r="FX30978" s="128"/>
      <c r="FY30978" s="129"/>
      <c r="GA30978" s="128"/>
    </row>
    <row r="30979" spans="179:183" x14ac:dyDescent="0.35">
      <c r="FW30979" s="128"/>
      <c r="FX30979" s="128"/>
      <c r="FY30979" s="129"/>
      <c r="GA30979" s="128"/>
    </row>
    <row r="30980" spans="179:183" x14ac:dyDescent="0.35">
      <c r="FW30980" s="128"/>
      <c r="FX30980" s="128"/>
      <c r="FY30980" s="129"/>
      <c r="GA30980" s="128"/>
    </row>
    <row r="30981" spans="179:183" x14ac:dyDescent="0.35">
      <c r="FW30981" s="128"/>
      <c r="FX30981" s="128"/>
      <c r="FY30981" s="129"/>
      <c r="GA30981" s="128"/>
    </row>
    <row r="30982" spans="179:183" x14ac:dyDescent="0.35">
      <c r="FW30982" s="128"/>
      <c r="FX30982" s="128"/>
      <c r="FY30982" s="129"/>
      <c r="GA30982" s="128"/>
    </row>
    <row r="30983" spans="179:183" x14ac:dyDescent="0.35">
      <c r="FW30983" s="128"/>
      <c r="FX30983" s="128"/>
      <c r="FY30983" s="129"/>
      <c r="GA30983" s="128"/>
    </row>
    <row r="30984" spans="179:183" x14ac:dyDescent="0.35">
      <c r="FW30984" s="128"/>
      <c r="FX30984" s="128"/>
      <c r="FY30984" s="129"/>
      <c r="GA30984" s="128"/>
    </row>
    <row r="30985" spans="179:183" x14ac:dyDescent="0.35">
      <c r="FW30985" s="128"/>
      <c r="FX30985" s="128"/>
      <c r="FY30985" s="129"/>
      <c r="GA30985" s="128"/>
    </row>
    <row r="30986" spans="179:183" x14ac:dyDescent="0.35">
      <c r="FW30986" s="128"/>
      <c r="FX30986" s="128"/>
      <c r="FY30986" s="129"/>
      <c r="GA30986" s="128"/>
    </row>
    <row r="30987" spans="179:183" x14ac:dyDescent="0.35">
      <c r="FW30987" s="128"/>
      <c r="FX30987" s="128"/>
      <c r="FY30987" s="129"/>
      <c r="GA30987" s="128"/>
    </row>
    <row r="30988" spans="179:183" x14ac:dyDescent="0.35">
      <c r="FW30988" s="128"/>
      <c r="FX30988" s="128"/>
      <c r="FY30988" s="129"/>
      <c r="GA30988" s="128"/>
    </row>
    <row r="30989" spans="179:183" x14ac:dyDescent="0.35">
      <c r="FW30989" s="128"/>
      <c r="FX30989" s="128"/>
      <c r="FY30989" s="129"/>
      <c r="GA30989" s="128"/>
    </row>
    <row r="30990" spans="179:183" x14ac:dyDescent="0.35">
      <c r="FW30990" s="128"/>
      <c r="FX30990" s="128"/>
      <c r="FY30990" s="129"/>
      <c r="GA30990" s="128"/>
    </row>
    <row r="30991" spans="179:183" x14ac:dyDescent="0.35">
      <c r="FW30991" s="128"/>
      <c r="FX30991" s="128"/>
      <c r="FY30991" s="129"/>
      <c r="GA30991" s="128"/>
    </row>
    <row r="30992" spans="179:183" x14ac:dyDescent="0.35">
      <c r="FW30992" s="128"/>
      <c r="FX30992" s="128"/>
      <c r="FY30992" s="129"/>
      <c r="GA30992" s="128"/>
    </row>
    <row r="30993" spans="179:183" x14ac:dyDescent="0.35">
      <c r="FW30993" s="128"/>
      <c r="FX30993" s="128"/>
      <c r="FY30993" s="129"/>
      <c r="GA30993" s="128"/>
    </row>
    <row r="30994" spans="179:183" x14ac:dyDescent="0.35">
      <c r="FW30994" s="128"/>
      <c r="FX30994" s="128"/>
      <c r="FY30994" s="129"/>
      <c r="GA30994" s="128"/>
    </row>
    <row r="30995" spans="179:183" x14ac:dyDescent="0.35">
      <c r="FW30995" s="128"/>
      <c r="FX30995" s="128"/>
      <c r="FY30995" s="129"/>
      <c r="GA30995" s="128"/>
    </row>
    <row r="30996" spans="179:183" x14ac:dyDescent="0.35">
      <c r="FW30996" s="128"/>
      <c r="FX30996" s="128"/>
      <c r="FY30996" s="129"/>
      <c r="GA30996" s="128"/>
    </row>
    <row r="30997" spans="179:183" x14ac:dyDescent="0.35">
      <c r="FW30997" s="128"/>
      <c r="FX30997" s="128"/>
      <c r="FY30997" s="129"/>
      <c r="GA30997" s="128"/>
    </row>
    <row r="30998" spans="179:183" x14ac:dyDescent="0.35">
      <c r="FW30998" s="128"/>
      <c r="FX30998" s="128"/>
      <c r="FY30998" s="129"/>
      <c r="GA30998" s="128"/>
    </row>
    <row r="30999" spans="179:183" x14ac:dyDescent="0.35">
      <c r="FW30999" s="128"/>
      <c r="FX30999" s="128"/>
      <c r="FY30999" s="129"/>
      <c r="GA30999" s="128"/>
    </row>
    <row r="31000" spans="179:183" x14ac:dyDescent="0.35">
      <c r="FW31000" s="128"/>
      <c r="FX31000" s="128"/>
      <c r="FY31000" s="129"/>
      <c r="GA31000" s="128"/>
    </row>
    <row r="31001" spans="179:183" x14ac:dyDescent="0.35">
      <c r="FW31001" s="128"/>
      <c r="FX31001" s="128"/>
      <c r="FY31001" s="129"/>
      <c r="GA31001" s="128"/>
    </row>
    <row r="31002" spans="179:183" x14ac:dyDescent="0.35">
      <c r="FW31002" s="128"/>
      <c r="FX31002" s="128"/>
      <c r="FY31002" s="129"/>
      <c r="GA31002" s="128"/>
    </row>
    <row r="31003" spans="179:183" x14ac:dyDescent="0.35">
      <c r="FW31003" s="128"/>
      <c r="FX31003" s="128"/>
      <c r="FY31003" s="129"/>
      <c r="GA31003" s="128"/>
    </row>
    <row r="31004" spans="179:183" x14ac:dyDescent="0.35">
      <c r="FW31004" s="128"/>
      <c r="FX31004" s="128"/>
      <c r="FY31004" s="129"/>
      <c r="GA31004" s="128"/>
    </row>
    <row r="31005" spans="179:183" x14ac:dyDescent="0.35">
      <c r="FW31005" s="128"/>
      <c r="FX31005" s="128"/>
      <c r="FY31005" s="129"/>
      <c r="GA31005" s="128"/>
    </row>
    <row r="31006" spans="179:183" x14ac:dyDescent="0.35">
      <c r="FW31006" s="128"/>
      <c r="FX31006" s="128"/>
      <c r="FY31006" s="129"/>
      <c r="GA31006" s="128"/>
    </row>
    <row r="31007" spans="179:183" x14ac:dyDescent="0.35">
      <c r="FW31007" s="128"/>
      <c r="FX31007" s="128"/>
      <c r="FY31007" s="129"/>
      <c r="GA31007" s="128"/>
    </row>
    <row r="31008" spans="179:183" x14ac:dyDescent="0.35">
      <c r="FW31008" s="128"/>
      <c r="FX31008" s="128"/>
      <c r="FY31008" s="129"/>
      <c r="GA31008" s="128"/>
    </row>
    <row r="31009" spans="179:183" x14ac:dyDescent="0.35">
      <c r="FW31009" s="128"/>
      <c r="FX31009" s="128"/>
      <c r="FY31009" s="129"/>
      <c r="GA31009" s="128"/>
    </row>
    <row r="31010" spans="179:183" x14ac:dyDescent="0.35">
      <c r="FW31010" s="128"/>
      <c r="FX31010" s="128"/>
      <c r="FY31010" s="129"/>
      <c r="GA31010" s="128"/>
    </row>
    <row r="31011" spans="179:183" x14ac:dyDescent="0.35">
      <c r="FW31011" s="128"/>
      <c r="FX31011" s="128"/>
      <c r="FY31011" s="129"/>
      <c r="GA31011" s="128"/>
    </row>
    <row r="31012" spans="179:183" x14ac:dyDescent="0.35">
      <c r="FW31012" s="128"/>
      <c r="FX31012" s="128"/>
      <c r="FY31012" s="129"/>
      <c r="GA31012" s="128"/>
    </row>
    <row r="31013" spans="179:183" x14ac:dyDescent="0.35">
      <c r="FW31013" s="128"/>
      <c r="FX31013" s="128"/>
      <c r="FY31013" s="129"/>
      <c r="GA31013" s="128"/>
    </row>
    <row r="31014" spans="179:183" x14ac:dyDescent="0.35">
      <c r="FW31014" s="128"/>
      <c r="FX31014" s="128"/>
      <c r="FY31014" s="129"/>
      <c r="GA31014" s="128"/>
    </row>
    <row r="31015" spans="179:183" x14ac:dyDescent="0.35">
      <c r="FW31015" s="128"/>
      <c r="FX31015" s="128"/>
      <c r="FY31015" s="129"/>
      <c r="GA31015" s="128"/>
    </row>
    <row r="31016" spans="179:183" x14ac:dyDescent="0.35">
      <c r="FW31016" s="128"/>
      <c r="FX31016" s="128"/>
      <c r="FY31016" s="129"/>
      <c r="GA31016" s="128"/>
    </row>
    <row r="31017" spans="179:183" x14ac:dyDescent="0.35">
      <c r="FW31017" s="128"/>
      <c r="FX31017" s="128"/>
      <c r="FY31017" s="129"/>
      <c r="GA31017" s="128"/>
    </row>
    <row r="31018" spans="179:183" x14ac:dyDescent="0.35">
      <c r="FW31018" s="128"/>
      <c r="FX31018" s="128"/>
      <c r="FY31018" s="129"/>
      <c r="GA31018" s="128"/>
    </row>
    <row r="31019" spans="179:183" x14ac:dyDescent="0.35">
      <c r="FW31019" s="128"/>
      <c r="FX31019" s="128"/>
      <c r="FY31019" s="129"/>
      <c r="GA31019" s="128"/>
    </row>
    <row r="31020" spans="179:183" x14ac:dyDescent="0.35">
      <c r="FW31020" s="128"/>
      <c r="FX31020" s="128"/>
      <c r="FY31020" s="129"/>
      <c r="GA31020" s="128"/>
    </row>
    <row r="31021" spans="179:183" x14ac:dyDescent="0.35">
      <c r="FW31021" s="128"/>
      <c r="FX31021" s="128"/>
      <c r="FY31021" s="129"/>
      <c r="GA31021" s="128"/>
    </row>
    <row r="31022" spans="179:183" x14ac:dyDescent="0.35">
      <c r="FW31022" s="128"/>
      <c r="FX31022" s="128"/>
      <c r="FY31022" s="129"/>
      <c r="GA31022" s="128"/>
    </row>
    <row r="31023" spans="179:183" x14ac:dyDescent="0.35">
      <c r="FW31023" s="128"/>
      <c r="FX31023" s="128"/>
      <c r="FY31023" s="129"/>
      <c r="GA31023" s="128"/>
    </row>
    <row r="31024" spans="179:183" x14ac:dyDescent="0.35">
      <c r="FW31024" s="128"/>
      <c r="FX31024" s="128"/>
      <c r="FY31024" s="129"/>
      <c r="GA31024" s="128"/>
    </row>
    <row r="31025" spans="179:183" x14ac:dyDescent="0.35">
      <c r="FW31025" s="128"/>
      <c r="FX31025" s="128"/>
      <c r="FY31025" s="129"/>
      <c r="GA31025" s="128"/>
    </row>
    <row r="31026" spans="179:183" x14ac:dyDescent="0.35">
      <c r="FW31026" s="128"/>
      <c r="FX31026" s="128"/>
      <c r="FY31026" s="129"/>
      <c r="GA31026" s="128"/>
    </row>
    <row r="31027" spans="179:183" x14ac:dyDescent="0.35">
      <c r="FW31027" s="128"/>
      <c r="FX31027" s="128"/>
      <c r="FY31027" s="129"/>
      <c r="GA31027" s="128"/>
    </row>
    <row r="31028" spans="179:183" x14ac:dyDescent="0.35">
      <c r="FW31028" s="128"/>
      <c r="FX31028" s="128"/>
      <c r="FY31028" s="129"/>
      <c r="GA31028" s="128"/>
    </row>
    <row r="31029" spans="179:183" x14ac:dyDescent="0.35">
      <c r="FW31029" s="128"/>
      <c r="FX31029" s="128"/>
      <c r="FY31029" s="129"/>
      <c r="GA31029" s="128"/>
    </row>
    <row r="31030" spans="179:183" x14ac:dyDescent="0.35">
      <c r="FW31030" s="128"/>
      <c r="FX31030" s="128"/>
      <c r="FY31030" s="129"/>
      <c r="GA31030" s="128"/>
    </row>
    <row r="31031" spans="179:183" x14ac:dyDescent="0.35">
      <c r="FW31031" s="128"/>
      <c r="FX31031" s="128"/>
      <c r="FY31031" s="129"/>
      <c r="GA31031" s="128"/>
    </row>
    <row r="31032" spans="179:183" x14ac:dyDescent="0.35">
      <c r="FW31032" s="128"/>
      <c r="FX31032" s="128"/>
      <c r="FY31032" s="129"/>
      <c r="GA31032" s="128"/>
    </row>
    <row r="31033" spans="179:183" x14ac:dyDescent="0.35">
      <c r="FW31033" s="128"/>
      <c r="FX31033" s="128"/>
      <c r="FY31033" s="129"/>
      <c r="GA31033" s="128"/>
    </row>
    <row r="31034" spans="179:183" x14ac:dyDescent="0.35">
      <c r="FW31034" s="128"/>
      <c r="FX31034" s="128"/>
      <c r="FY31034" s="129"/>
      <c r="GA31034" s="128"/>
    </row>
    <row r="31035" spans="179:183" x14ac:dyDescent="0.35">
      <c r="FW31035" s="128"/>
      <c r="FX31035" s="128"/>
      <c r="FY31035" s="129"/>
      <c r="GA31035" s="128"/>
    </row>
    <row r="31036" spans="179:183" x14ac:dyDescent="0.35">
      <c r="FW31036" s="128"/>
      <c r="FX31036" s="128"/>
      <c r="FY31036" s="129"/>
      <c r="GA31036" s="128"/>
    </row>
    <row r="31037" spans="179:183" x14ac:dyDescent="0.35">
      <c r="FW31037" s="128"/>
      <c r="FX31037" s="128"/>
      <c r="FY31037" s="129"/>
      <c r="GA31037" s="128"/>
    </row>
    <row r="31038" spans="179:183" x14ac:dyDescent="0.35">
      <c r="FW31038" s="128"/>
      <c r="FX31038" s="128"/>
      <c r="FY31038" s="129"/>
      <c r="GA31038" s="128"/>
    </row>
    <row r="31039" spans="179:183" x14ac:dyDescent="0.35">
      <c r="FW31039" s="128"/>
      <c r="FX31039" s="128"/>
      <c r="FY31039" s="129"/>
      <c r="GA31039" s="128"/>
    </row>
    <row r="31040" spans="179:183" x14ac:dyDescent="0.35">
      <c r="FW31040" s="128"/>
      <c r="FX31040" s="128"/>
      <c r="FY31040" s="129"/>
      <c r="GA31040" s="128"/>
    </row>
    <row r="31041" spans="179:183" x14ac:dyDescent="0.35">
      <c r="FW31041" s="128"/>
      <c r="FX31041" s="128"/>
      <c r="FY31041" s="129"/>
      <c r="GA31041" s="128"/>
    </row>
    <row r="31042" spans="179:183" x14ac:dyDescent="0.35">
      <c r="FW31042" s="128"/>
      <c r="FX31042" s="128"/>
      <c r="FY31042" s="129"/>
      <c r="GA31042" s="128"/>
    </row>
    <row r="31043" spans="179:183" x14ac:dyDescent="0.35">
      <c r="FW31043" s="128"/>
      <c r="FX31043" s="128"/>
      <c r="FY31043" s="129"/>
      <c r="GA31043" s="128"/>
    </row>
    <row r="31044" spans="179:183" x14ac:dyDescent="0.35">
      <c r="FW31044" s="128"/>
      <c r="FX31044" s="128"/>
      <c r="FY31044" s="129"/>
      <c r="GA31044" s="128"/>
    </row>
    <row r="31045" spans="179:183" x14ac:dyDescent="0.35">
      <c r="FW31045" s="128"/>
      <c r="FX31045" s="128"/>
      <c r="FY31045" s="129"/>
      <c r="GA31045" s="128"/>
    </row>
    <row r="31046" spans="179:183" x14ac:dyDescent="0.35">
      <c r="FW31046" s="128"/>
      <c r="FX31046" s="128"/>
      <c r="FY31046" s="129"/>
      <c r="GA31046" s="128"/>
    </row>
    <row r="31047" spans="179:183" x14ac:dyDescent="0.35">
      <c r="FW31047" s="128"/>
      <c r="FX31047" s="128"/>
      <c r="FY31047" s="129"/>
      <c r="GA31047" s="128"/>
    </row>
    <row r="31048" spans="179:183" x14ac:dyDescent="0.35">
      <c r="FW31048" s="128"/>
      <c r="FX31048" s="128"/>
      <c r="FY31048" s="129"/>
      <c r="GA31048" s="128"/>
    </row>
    <row r="31049" spans="179:183" x14ac:dyDescent="0.35">
      <c r="FW31049" s="128"/>
      <c r="FX31049" s="128"/>
      <c r="FY31049" s="129"/>
      <c r="GA31049" s="128"/>
    </row>
    <row r="31050" spans="179:183" x14ac:dyDescent="0.35">
      <c r="FW31050" s="128"/>
      <c r="FX31050" s="128"/>
      <c r="FY31050" s="129"/>
      <c r="GA31050" s="128"/>
    </row>
    <row r="31051" spans="179:183" x14ac:dyDescent="0.35">
      <c r="FW31051" s="128"/>
      <c r="FX31051" s="128"/>
      <c r="FY31051" s="129"/>
      <c r="GA31051" s="128"/>
    </row>
    <row r="31052" spans="179:183" x14ac:dyDescent="0.35">
      <c r="FW31052" s="128"/>
      <c r="FX31052" s="128"/>
      <c r="FY31052" s="129"/>
      <c r="GA31052" s="128"/>
    </row>
    <row r="31053" spans="179:183" x14ac:dyDescent="0.35">
      <c r="FW31053" s="128"/>
      <c r="FX31053" s="128"/>
      <c r="FY31053" s="129"/>
      <c r="GA31053" s="128"/>
    </row>
    <row r="31054" spans="179:183" x14ac:dyDescent="0.35">
      <c r="FW31054" s="128"/>
      <c r="FX31054" s="128"/>
      <c r="FY31054" s="129"/>
      <c r="GA31054" s="128"/>
    </row>
    <row r="31055" spans="179:183" x14ac:dyDescent="0.35">
      <c r="FW31055" s="128"/>
      <c r="FX31055" s="128"/>
      <c r="FY31055" s="129"/>
      <c r="GA31055" s="128"/>
    </row>
    <row r="31056" spans="179:183" x14ac:dyDescent="0.35">
      <c r="FW31056" s="128"/>
      <c r="FX31056" s="128"/>
      <c r="FY31056" s="129"/>
      <c r="GA31056" s="128"/>
    </row>
    <row r="31057" spans="179:183" x14ac:dyDescent="0.35">
      <c r="FW31057" s="128"/>
      <c r="FX31057" s="128"/>
      <c r="FY31057" s="129"/>
      <c r="GA31057" s="128"/>
    </row>
    <row r="31058" spans="179:183" x14ac:dyDescent="0.35">
      <c r="FW31058" s="128"/>
      <c r="FX31058" s="128"/>
      <c r="FY31058" s="129"/>
      <c r="GA31058" s="128"/>
    </row>
    <row r="31059" spans="179:183" x14ac:dyDescent="0.35">
      <c r="FW31059" s="128"/>
      <c r="FX31059" s="128"/>
      <c r="FY31059" s="129"/>
      <c r="GA31059" s="128"/>
    </row>
    <row r="31060" spans="179:183" x14ac:dyDescent="0.35">
      <c r="FW31060" s="128"/>
      <c r="FX31060" s="128"/>
      <c r="FY31060" s="129"/>
      <c r="GA31060" s="128"/>
    </row>
    <row r="31061" spans="179:183" x14ac:dyDescent="0.35">
      <c r="FW31061" s="128"/>
      <c r="FX31061" s="128"/>
      <c r="FY31061" s="129"/>
      <c r="GA31061" s="128"/>
    </row>
    <row r="31062" spans="179:183" x14ac:dyDescent="0.35">
      <c r="FW31062" s="128"/>
      <c r="FX31062" s="128"/>
      <c r="FY31062" s="129"/>
      <c r="GA31062" s="128"/>
    </row>
    <row r="31063" spans="179:183" x14ac:dyDescent="0.35">
      <c r="FW31063" s="128"/>
      <c r="FX31063" s="128"/>
      <c r="FY31063" s="129"/>
      <c r="GA31063" s="128"/>
    </row>
    <row r="31064" spans="179:183" x14ac:dyDescent="0.35">
      <c r="FW31064" s="128"/>
      <c r="FX31064" s="128"/>
      <c r="FY31064" s="129"/>
      <c r="GA31064" s="128"/>
    </row>
    <row r="31065" spans="179:183" x14ac:dyDescent="0.35">
      <c r="FW31065" s="128"/>
      <c r="FX31065" s="128"/>
      <c r="FY31065" s="129"/>
      <c r="GA31065" s="128"/>
    </row>
    <row r="31066" spans="179:183" x14ac:dyDescent="0.35">
      <c r="FW31066" s="128"/>
      <c r="FX31066" s="128"/>
      <c r="FY31066" s="129"/>
      <c r="GA31066" s="128"/>
    </row>
    <row r="31067" spans="179:183" x14ac:dyDescent="0.35">
      <c r="FW31067" s="128"/>
      <c r="FX31067" s="128"/>
      <c r="FY31067" s="129"/>
      <c r="GA31067" s="128"/>
    </row>
    <row r="31068" spans="179:183" x14ac:dyDescent="0.35">
      <c r="FW31068" s="128"/>
      <c r="FX31068" s="128"/>
      <c r="FY31068" s="129"/>
      <c r="GA31068" s="128"/>
    </row>
    <row r="31069" spans="179:183" x14ac:dyDescent="0.35">
      <c r="FW31069" s="128"/>
      <c r="FX31069" s="128"/>
      <c r="FY31069" s="129"/>
      <c r="GA31069" s="128"/>
    </row>
    <row r="31070" spans="179:183" x14ac:dyDescent="0.35">
      <c r="FW31070" s="128"/>
      <c r="FX31070" s="128"/>
      <c r="FY31070" s="129"/>
      <c r="GA31070" s="128"/>
    </row>
    <row r="31071" spans="179:183" x14ac:dyDescent="0.35">
      <c r="FW31071" s="128"/>
      <c r="FX31071" s="128"/>
      <c r="FY31071" s="129"/>
      <c r="GA31071" s="128"/>
    </row>
    <row r="31072" spans="179:183" x14ac:dyDescent="0.35">
      <c r="FW31072" s="128"/>
      <c r="FX31072" s="128"/>
      <c r="FY31072" s="129"/>
      <c r="GA31072" s="128"/>
    </row>
    <row r="31073" spans="179:183" x14ac:dyDescent="0.35">
      <c r="FW31073" s="128"/>
      <c r="FX31073" s="128"/>
      <c r="FY31073" s="129"/>
      <c r="GA31073" s="128"/>
    </row>
    <row r="31074" spans="179:183" x14ac:dyDescent="0.35">
      <c r="FW31074" s="128"/>
      <c r="FX31074" s="128"/>
      <c r="FY31074" s="129"/>
      <c r="GA31074" s="128"/>
    </row>
    <row r="31075" spans="179:183" x14ac:dyDescent="0.35">
      <c r="FW31075" s="128"/>
      <c r="FX31075" s="128"/>
      <c r="FY31075" s="129"/>
      <c r="GA31075" s="128"/>
    </row>
    <row r="31076" spans="179:183" x14ac:dyDescent="0.35">
      <c r="FW31076" s="128"/>
      <c r="FX31076" s="128"/>
      <c r="FY31076" s="129"/>
      <c r="GA31076" s="128"/>
    </row>
    <row r="31077" spans="179:183" x14ac:dyDescent="0.35">
      <c r="FW31077" s="128"/>
      <c r="FX31077" s="128"/>
      <c r="FY31077" s="129"/>
      <c r="GA31077" s="128"/>
    </row>
    <row r="31078" spans="179:183" x14ac:dyDescent="0.35">
      <c r="FW31078" s="128"/>
      <c r="FX31078" s="128"/>
      <c r="FY31078" s="129"/>
      <c r="GA31078" s="128"/>
    </row>
    <row r="31079" spans="179:183" x14ac:dyDescent="0.35">
      <c r="FW31079" s="128"/>
      <c r="FX31079" s="128"/>
      <c r="FY31079" s="129"/>
      <c r="GA31079" s="128"/>
    </row>
    <row r="31080" spans="179:183" x14ac:dyDescent="0.35">
      <c r="FW31080" s="128"/>
      <c r="FX31080" s="128"/>
      <c r="FY31080" s="129"/>
      <c r="GA31080" s="128"/>
    </row>
    <row r="31081" spans="179:183" x14ac:dyDescent="0.35">
      <c r="FW31081" s="128"/>
      <c r="FX31081" s="128"/>
      <c r="FY31081" s="129"/>
      <c r="GA31081" s="128"/>
    </row>
    <row r="31082" spans="179:183" x14ac:dyDescent="0.35">
      <c r="FW31082" s="128"/>
      <c r="FX31082" s="128"/>
      <c r="FY31082" s="129"/>
      <c r="GA31082" s="128"/>
    </row>
    <row r="31083" spans="179:183" x14ac:dyDescent="0.35">
      <c r="FW31083" s="128"/>
      <c r="FX31083" s="128"/>
      <c r="FY31083" s="129"/>
      <c r="GA31083" s="128"/>
    </row>
    <row r="31084" spans="179:183" x14ac:dyDescent="0.35">
      <c r="FW31084" s="128"/>
      <c r="FX31084" s="128"/>
      <c r="FY31084" s="129"/>
      <c r="GA31084" s="128"/>
    </row>
    <row r="31085" spans="179:183" x14ac:dyDescent="0.35">
      <c r="FW31085" s="128"/>
      <c r="FX31085" s="128"/>
      <c r="FY31085" s="129"/>
      <c r="GA31085" s="128"/>
    </row>
    <row r="31086" spans="179:183" x14ac:dyDescent="0.35">
      <c r="FW31086" s="128"/>
      <c r="FX31086" s="128"/>
      <c r="FY31086" s="129"/>
      <c r="GA31086" s="128"/>
    </row>
    <row r="31087" spans="179:183" x14ac:dyDescent="0.35">
      <c r="FW31087" s="128"/>
      <c r="FX31087" s="128"/>
      <c r="FY31087" s="129"/>
      <c r="GA31087" s="128"/>
    </row>
    <row r="31088" spans="179:183" x14ac:dyDescent="0.35">
      <c r="FW31088" s="128"/>
      <c r="FX31088" s="128"/>
      <c r="FY31088" s="129"/>
      <c r="GA31088" s="128"/>
    </row>
    <row r="31089" spans="179:183" x14ac:dyDescent="0.35">
      <c r="FW31089" s="128"/>
      <c r="FX31089" s="128"/>
      <c r="FY31089" s="129"/>
      <c r="GA31089" s="128"/>
    </row>
    <row r="31090" spans="179:183" x14ac:dyDescent="0.35">
      <c r="FW31090" s="128"/>
      <c r="FX31090" s="128"/>
      <c r="FY31090" s="129"/>
      <c r="GA31090" s="128"/>
    </row>
    <row r="31091" spans="179:183" x14ac:dyDescent="0.35">
      <c r="FW31091" s="128"/>
      <c r="FX31091" s="128"/>
      <c r="FY31091" s="129"/>
      <c r="GA31091" s="128"/>
    </row>
    <row r="31092" spans="179:183" x14ac:dyDescent="0.35">
      <c r="FW31092" s="128"/>
      <c r="FX31092" s="128"/>
      <c r="FY31092" s="129"/>
      <c r="GA31092" s="128"/>
    </row>
    <row r="31093" spans="179:183" x14ac:dyDescent="0.35">
      <c r="FW31093" s="128"/>
      <c r="FX31093" s="128"/>
      <c r="FY31093" s="129"/>
      <c r="GA31093" s="128"/>
    </row>
    <row r="31094" spans="179:183" x14ac:dyDescent="0.35">
      <c r="FW31094" s="128"/>
      <c r="FX31094" s="128"/>
      <c r="FY31094" s="129"/>
      <c r="GA31094" s="128"/>
    </row>
    <row r="31095" spans="179:183" x14ac:dyDescent="0.35">
      <c r="FW31095" s="128"/>
      <c r="FX31095" s="128"/>
      <c r="FY31095" s="129"/>
      <c r="GA31095" s="128"/>
    </row>
    <row r="31096" spans="179:183" x14ac:dyDescent="0.35">
      <c r="FW31096" s="128"/>
      <c r="FX31096" s="128"/>
      <c r="FY31096" s="129"/>
      <c r="GA31096" s="128"/>
    </row>
    <row r="31097" spans="179:183" x14ac:dyDescent="0.35">
      <c r="FW31097" s="128"/>
      <c r="FX31097" s="128"/>
      <c r="FY31097" s="129"/>
      <c r="GA31097" s="128"/>
    </row>
    <row r="31098" spans="179:183" x14ac:dyDescent="0.35">
      <c r="FW31098" s="128"/>
      <c r="FX31098" s="128"/>
      <c r="FY31098" s="129"/>
      <c r="GA31098" s="128"/>
    </row>
    <row r="31099" spans="179:183" x14ac:dyDescent="0.35">
      <c r="FW31099" s="128"/>
      <c r="FX31099" s="128"/>
      <c r="FY31099" s="129"/>
      <c r="GA31099" s="128"/>
    </row>
    <row r="31100" spans="179:183" x14ac:dyDescent="0.35">
      <c r="FW31100" s="128"/>
      <c r="FX31100" s="128"/>
      <c r="FY31100" s="129"/>
      <c r="GA31100" s="128"/>
    </row>
    <row r="31101" spans="179:183" x14ac:dyDescent="0.35">
      <c r="FW31101" s="128"/>
      <c r="FX31101" s="128"/>
      <c r="FY31101" s="129"/>
      <c r="GA31101" s="128"/>
    </row>
    <row r="31102" spans="179:183" x14ac:dyDescent="0.35">
      <c r="FW31102" s="128"/>
      <c r="FX31102" s="128"/>
      <c r="FY31102" s="129"/>
      <c r="GA31102" s="128"/>
    </row>
    <row r="31103" spans="179:183" x14ac:dyDescent="0.35">
      <c r="FW31103" s="128"/>
      <c r="FX31103" s="128"/>
      <c r="FY31103" s="129"/>
      <c r="GA31103" s="128"/>
    </row>
    <row r="31104" spans="179:183" x14ac:dyDescent="0.35">
      <c r="FW31104" s="128"/>
      <c r="FX31104" s="128"/>
      <c r="FY31104" s="129"/>
      <c r="GA31104" s="128"/>
    </row>
    <row r="31105" spans="179:183" x14ac:dyDescent="0.35">
      <c r="FW31105" s="128"/>
      <c r="FX31105" s="128"/>
      <c r="FY31105" s="129"/>
      <c r="GA31105" s="128"/>
    </row>
    <row r="31106" spans="179:183" x14ac:dyDescent="0.35">
      <c r="FW31106" s="128"/>
      <c r="FX31106" s="128"/>
      <c r="FY31106" s="129"/>
      <c r="GA31106" s="128"/>
    </row>
    <row r="31107" spans="179:183" x14ac:dyDescent="0.35">
      <c r="FW31107" s="128"/>
      <c r="FX31107" s="128"/>
      <c r="FY31107" s="129"/>
      <c r="GA31107" s="128"/>
    </row>
    <row r="31108" spans="179:183" x14ac:dyDescent="0.35">
      <c r="FW31108" s="128"/>
      <c r="FX31108" s="128"/>
      <c r="FY31108" s="129"/>
      <c r="GA31108" s="128"/>
    </row>
    <row r="31109" spans="179:183" x14ac:dyDescent="0.35">
      <c r="FW31109" s="128"/>
      <c r="FX31109" s="128"/>
      <c r="FY31109" s="129"/>
      <c r="GA31109" s="128"/>
    </row>
    <row r="31110" spans="179:183" x14ac:dyDescent="0.35">
      <c r="FW31110" s="128"/>
      <c r="FX31110" s="128"/>
      <c r="FY31110" s="129"/>
      <c r="GA31110" s="128"/>
    </row>
    <row r="31111" spans="179:183" x14ac:dyDescent="0.35">
      <c r="FW31111" s="128"/>
      <c r="FX31111" s="128"/>
      <c r="FY31111" s="129"/>
      <c r="GA31111" s="128"/>
    </row>
    <row r="31112" spans="179:183" x14ac:dyDescent="0.35">
      <c r="FW31112" s="128"/>
      <c r="FX31112" s="128"/>
      <c r="FY31112" s="129"/>
      <c r="GA31112" s="128"/>
    </row>
    <row r="31113" spans="179:183" x14ac:dyDescent="0.35">
      <c r="FW31113" s="128"/>
      <c r="FX31113" s="128"/>
      <c r="FY31113" s="129"/>
      <c r="GA31113" s="128"/>
    </row>
    <row r="31114" spans="179:183" x14ac:dyDescent="0.35">
      <c r="FW31114" s="128"/>
      <c r="FX31114" s="128"/>
      <c r="FY31114" s="129"/>
      <c r="GA31114" s="128"/>
    </row>
    <row r="31115" spans="179:183" x14ac:dyDescent="0.35">
      <c r="FW31115" s="128"/>
      <c r="FX31115" s="128"/>
      <c r="FY31115" s="129"/>
      <c r="GA31115" s="128"/>
    </row>
    <row r="31116" spans="179:183" x14ac:dyDescent="0.35">
      <c r="FW31116" s="128"/>
      <c r="FX31116" s="128"/>
      <c r="FY31116" s="129"/>
      <c r="GA31116" s="128"/>
    </row>
    <row r="31117" spans="179:183" x14ac:dyDescent="0.35">
      <c r="FW31117" s="128"/>
      <c r="FX31117" s="128"/>
      <c r="FY31117" s="129"/>
      <c r="GA31117" s="128"/>
    </row>
    <row r="31118" spans="179:183" x14ac:dyDescent="0.35">
      <c r="FW31118" s="128"/>
      <c r="FX31118" s="128"/>
      <c r="FY31118" s="129"/>
      <c r="GA31118" s="128"/>
    </row>
    <row r="31119" spans="179:183" x14ac:dyDescent="0.35">
      <c r="FW31119" s="128"/>
      <c r="FX31119" s="128"/>
      <c r="FY31119" s="129"/>
      <c r="GA31119" s="128"/>
    </row>
    <row r="31120" spans="179:183" x14ac:dyDescent="0.35">
      <c r="FW31120" s="128"/>
      <c r="FX31120" s="128"/>
      <c r="FY31120" s="129"/>
      <c r="GA31120" s="128"/>
    </row>
    <row r="31121" spans="179:183" x14ac:dyDescent="0.35">
      <c r="FW31121" s="128"/>
      <c r="FX31121" s="128"/>
      <c r="FY31121" s="129"/>
      <c r="GA31121" s="128"/>
    </row>
    <row r="31122" spans="179:183" x14ac:dyDescent="0.35">
      <c r="FW31122" s="128"/>
      <c r="FX31122" s="128"/>
      <c r="FY31122" s="129"/>
      <c r="GA31122" s="128"/>
    </row>
    <row r="31123" spans="179:183" x14ac:dyDescent="0.35">
      <c r="FW31123" s="128"/>
      <c r="FX31123" s="128"/>
      <c r="FY31123" s="129"/>
      <c r="GA31123" s="128"/>
    </row>
    <row r="31124" spans="179:183" x14ac:dyDescent="0.35">
      <c r="FW31124" s="128"/>
      <c r="FX31124" s="128"/>
      <c r="FY31124" s="129"/>
      <c r="GA31124" s="128"/>
    </row>
    <row r="31125" spans="179:183" x14ac:dyDescent="0.35">
      <c r="FW31125" s="128"/>
      <c r="FX31125" s="128"/>
      <c r="FY31125" s="129"/>
      <c r="GA31125" s="128"/>
    </row>
    <row r="31126" spans="179:183" x14ac:dyDescent="0.35">
      <c r="FW31126" s="128"/>
      <c r="FX31126" s="128"/>
      <c r="FY31126" s="129"/>
      <c r="GA31126" s="128"/>
    </row>
    <row r="31127" spans="179:183" x14ac:dyDescent="0.35">
      <c r="FW31127" s="128"/>
      <c r="FX31127" s="128"/>
      <c r="FY31127" s="129"/>
      <c r="GA31127" s="128"/>
    </row>
    <row r="31128" spans="179:183" x14ac:dyDescent="0.35">
      <c r="FW31128" s="128"/>
      <c r="FX31128" s="128"/>
      <c r="FY31128" s="129"/>
      <c r="GA31128" s="128"/>
    </row>
    <row r="31129" spans="179:183" x14ac:dyDescent="0.35">
      <c r="FW31129" s="128"/>
      <c r="FX31129" s="128"/>
      <c r="FY31129" s="129"/>
      <c r="GA31129" s="128"/>
    </row>
    <row r="31130" spans="179:183" x14ac:dyDescent="0.35">
      <c r="FW31130" s="128"/>
      <c r="FX31130" s="128"/>
      <c r="FY31130" s="129"/>
      <c r="GA31130" s="128"/>
    </row>
    <row r="31131" spans="179:183" x14ac:dyDescent="0.35">
      <c r="FW31131" s="128"/>
      <c r="FX31131" s="128"/>
      <c r="FY31131" s="129"/>
      <c r="GA31131" s="128"/>
    </row>
    <row r="31132" spans="179:183" x14ac:dyDescent="0.35">
      <c r="FW31132" s="128"/>
      <c r="FX31132" s="128"/>
      <c r="FY31132" s="129"/>
      <c r="GA31132" s="128"/>
    </row>
    <row r="31133" spans="179:183" x14ac:dyDescent="0.35">
      <c r="FW31133" s="128"/>
      <c r="FX31133" s="128"/>
      <c r="FY31133" s="129"/>
      <c r="GA31133" s="128"/>
    </row>
    <row r="31134" spans="179:183" x14ac:dyDescent="0.35">
      <c r="FW31134" s="128"/>
      <c r="FX31134" s="128"/>
      <c r="FY31134" s="129"/>
      <c r="GA31134" s="128"/>
    </row>
    <row r="31135" spans="179:183" x14ac:dyDescent="0.35">
      <c r="FW31135" s="128"/>
      <c r="FX31135" s="128"/>
      <c r="FY31135" s="129"/>
      <c r="GA31135" s="128"/>
    </row>
    <row r="31136" spans="179:183" x14ac:dyDescent="0.35">
      <c r="FW31136" s="128"/>
      <c r="FX31136" s="128"/>
      <c r="FY31136" s="129"/>
      <c r="GA31136" s="128"/>
    </row>
    <row r="31137" spans="179:183" x14ac:dyDescent="0.35">
      <c r="FW31137" s="128"/>
      <c r="FX31137" s="128"/>
      <c r="FY31137" s="129"/>
      <c r="GA31137" s="128"/>
    </row>
    <row r="31138" spans="179:183" x14ac:dyDescent="0.35">
      <c r="FW31138" s="128"/>
      <c r="FX31138" s="128"/>
      <c r="FY31138" s="129"/>
      <c r="GA31138" s="128"/>
    </row>
    <row r="31139" spans="179:183" x14ac:dyDescent="0.35">
      <c r="FW31139" s="128"/>
      <c r="FX31139" s="128"/>
      <c r="FY31139" s="129"/>
      <c r="GA31139" s="128"/>
    </row>
    <row r="31140" spans="179:183" x14ac:dyDescent="0.35">
      <c r="FW31140" s="128"/>
      <c r="FX31140" s="128"/>
      <c r="FY31140" s="129"/>
      <c r="GA31140" s="128"/>
    </row>
    <row r="31141" spans="179:183" x14ac:dyDescent="0.35">
      <c r="FW31141" s="128"/>
      <c r="FX31141" s="128"/>
      <c r="FY31141" s="129"/>
      <c r="GA31141" s="128"/>
    </row>
    <row r="31142" spans="179:183" x14ac:dyDescent="0.35">
      <c r="FW31142" s="128"/>
      <c r="FX31142" s="128"/>
      <c r="FY31142" s="129"/>
      <c r="GA31142" s="128"/>
    </row>
    <row r="31143" spans="179:183" x14ac:dyDescent="0.35">
      <c r="FW31143" s="128"/>
      <c r="FX31143" s="128"/>
      <c r="FY31143" s="129"/>
      <c r="GA31143" s="128"/>
    </row>
    <row r="31144" spans="179:183" x14ac:dyDescent="0.35">
      <c r="FW31144" s="128"/>
      <c r="FX31144" s="128"/>
      <c r="FY31144" s="129"/>
      <c r="GA31144" s="128"/>
    </row>
    <row r="31145" spans="179:183" x14ac:dyDescent="0.35">
      <c r="FW31145" s="128"/>
      <c r="FX31145" s="128"/>
      <c r="FY31145" s="129"/>
      <c r="GA31145" s="128"/>
    </row>
    <row r="31146" spans="179:183" x14ac:dyDescent="0.35">
      <c r="FW31146" s="128"/>
      <c r="FX31146" s="128"/>
      <c r="FY31146" s="129"/>
      <c r="GA31146" s="128"/>
    </row>
    <row r="31147" spans="179:183" x14ac:dyDescent="0.35">
      <c r="FW31147" s="128"/>
      <c r="FX31147" s="128"/>
      <c r="FY31147" s="129"/>
      <c r="GA31147" s="128"/>
    </row>
    <row r="31148" spans="179:183" x14ac:dyDescent="0.35">
      <c r="FW31148" s="128"/>
      <c r="FX31148" s="128"/>
      <c r="FY31148" s="129"/>
      <c r="GA31148" s="128"/>
    </row>
    <row r="31149" spans="179:183" x14ac:dyDescent="0.35">
      <c r="FW31149" s="128"/>
      <c r="FX31149" s="128"/>
      <c r="FY31149" s="129"/>
      <c r="GA31149" s="128"/>
    </row>
    <row r="31150" spans="179:183" x14ac:dyDescent="0.35">
      <c r="FW31150" s="128"/>
      <c r="FX31150" s="128"/>
      <c r="FY31150" s="129"/>
      <c r="GA31150" s="128"/>
    </row>
    <row r="31151" spans="179:183" x14ac:dyDescent="0.35">
      <c r="FW31151" s="128"/>
      <c r="FX31151" s="128"/>
      <c r="FY31151" s="129"/>
      <c r="GA31151" s="128"/>
    </row>
    <row r="31152" spans="179:183" x14ac:dyDescent="0.35">
      <c r="FW31152" s="128"/>
      <c r="FX31152" s="128"/>
      <c r="FY31152" s="129"/>
      <c r="GA31152" s="128"/>
    </row>
    <row r="31153" spans="179:183" x14ac:dyDescent="0.35">
      <c r="FW31153" s="128"/>
      <c r="FX31153" s="128"/>
      <c r="FY31153" s="129"/>
      <c r="GA31153" s="128"/>
    </row>
    <row r="31154" spans="179:183" x14ac:dyDescent="0.35">
      <c r="FW31154" s="128"/>
      <c r="FX31154" s="128"/>
      <c r="FY31154" s="129"/>
      <c r="GA31154" s="128"/>
    </row>
    <row r="31155" spans="179:183" x14ac:dyDescent="0.35">
      <c r="FW31155" s="128"/>
      <c r="FX31155" s="128"/>
      <c r="FY31155" s="129"/>
      <c r="GA31155" s="128"/>
    </row>
    <row r="31156" spans="179:183" x14ac:dyDescent="0.35">
      <c r="FW31156" s="128"/>
      <c r="FX31156" s="128"/>
      <c r="FY31156" s="129"/>
      <c r="GA31156" s="128"/>
    </row>
    <row r="31157" spans="179:183" x14ac:dyDescent="0.35">
      <c r="FW31157" s="128"/>
      <c r="FX31157" s="128"/>
      <c r="FY31157" s="129"/>
      <c r="GA31157" s="128"/>
    </row>
    <row r="31158" spans="179:183" x14ac:dyDescent="0.35">
      <c r="FW31158" s="128"/>
      <c r="FX31158" s="128"/>
      <c r="FY31158" s="129"/>
      <c r="GA31158" s="128"/>
    </row>
    <row r="31159" spans="179:183" x14ac:dyDescent="0.35">
      <c r="FW31159" s="128"/>
      <c r="FX31159" s="128"/>
      <c r="FY31159" s="129"/>
      <c r="GA31159" s="128"/>
    </row>
    <row r="31160" spans="179:183" x14ac:dyDescent="0.35">
      <c r="FW31160" s="128"/>
      <c r="FX31160" s="128"/>
      <c r="FY31160" s="129"/>
      <c r="GA31160" s="128"/>
    </row>
    <row r="31161" spans="179:183" x14ac:dyDescent="0.35">
      <c r="FW31161" s="128"/>
      <c r="FX31161" s="128"/>
      <c r="FY31161" s="129"/>
      <c r="GA31161" s="128"/>
    </row>
    <row r="31162" spans="179:183" x14ac:dyDescent="0.35">
      <c r="FW31162" s="128"/>
      <c r="FX31162" s="128"/>
      <c r="FY31162" s="129"/>
      <c r="GA31162" s="128"/>
    </row>
    <row r="31163" spans="179:183" x14ac:dyDescent="0.35">
      <c r="FW31163" s="128"/>
      <c r="FX31163" s="128"/>
      <c r="FY31163" s="129"/>
      <c r="GA31163" s="128"/>
    </row>
    <row r="31164" spans="179:183" x14ac:dyDescent="0.35">
      <c r="FW31164" s="128"/>
      <c r="FX31164" s="128"/>
      <c r="FY31164" s="129"/>
      <c r="GA31164" s="128"/>
    </row>
    <row r="31165" spans="179:183" x14ac:dyDescent="0.35">
      <c r="FW31165" s="128"/>
      <c r="FX31165" s="128"/>
      <c r="FY31165" s="129"/>
      <c r="GA31165" s="128"/>
    </row>
    <row r="31166" spans="179:183" x14ac:dyDescent="0.35">
      <c r="FW31166" s="128"/>
      <c r="FX31166" s="128"/>
      <c r="FY31166" s="129"/>
      <c r="GA31166" s="128"/>
    </row>
    <row r="31167" spans="179:183" x14ac:dyDescent="0.35">
      <c r="FW31167" s="128"/>
      <c r="FX31167" s="128"/>
      <c r="FY31167" s="129"/>
      <c r="GA31167" s="128"/>
    </row>
    <row r="31168" spans="179:183" x14ac:dyDescent="0.35">
      <c r="FW31168" s="128"/>
      <c r="FX31168" s="128"/>
      <c r="FY31168" s="129"/>
      <c r="GA31168" s="128"/>
    </row>
    <row r="31169" spans="179:183" x14ac:dyDescent="0.35">
      <c r="FW31169" s="128"/>
      <c r="FX31169" s="128"/>
      <c r="FY31169" s="129"/>
      <c r="GA31169" s="128"/>
    </row>
    <row r="31170" spans="179:183" x14ac:dyDescent="0.35">
      <c r="FW31170" s="128"/>
      <c r="FX31170" s="128"/>
      <c r="FY31170" s="129"/>
      <c r="GA31170" s="128"/>
    </row>
    <row r="31171" spans="179:183" x14ac:dyDescent="0.35">
      <c r="FW31171" s="128"/>
      <c r="FX31171" s="128"/>
      <c r="FY31171" s="129"/>
      <c r="GA31171" s="128"/>
    </row>
    <row r="31172" spans="179:183" x14ac:dyDescent="0.35">
      <c r="FW31172" s="128"/>
      <c r="FX31172" s="128"/>
      <c r="FY31172" s="129"/>
      <c r="GA31172" s="128"/>
    </row>
    <row r="31173" spans="179:183" x14ac:dyDescent="0.35">
      <c r="FW31173" s="128"/>
      <c r="FX31173" s="128"/>
      <c r="FY31173" s="129"/>
      <c r="GA31173" s="128"/>
    </row>
    <row r="31174" spans="179:183" x14ac:dyDescent="0.35">
      <c r="FW31174" s="128"/>
      <c r="FX31174" s="128"/>
      <c r="FY31174" s="129"/>
      <c r="GA31174" s="128"/>
    </row>
    <row r="31175" spans="179:183" x14ac:dyDescent="0.35">
      <c r="FW31175" s="128"/>
      <c r="FX31175" s="128"/>
      <c r="FY31175" s="129"/>
      <c r="GA31175" s="128"/>
    </row>
    <row r="31176" spans="179:183" x14ac:dyDescent="0.35">
      <c r="FW31176" s="128"/>
      <c r="FX31176" s="128"/>
      <c r="FY31176" s="129"/>
      <c r="GA31176" s="128"/>
    </row>
    <row r="31177" spans="179:183" x14ac:dyDescent="0.35">
      <c r="FW31177" s="128"/>
      <c r="FX31177" s="128"/>
      <c r="FY31177" s="129"/>
      <c r="GA31177" s="128"/>
    </row>
    <row r="31178" spans="179:183" x14ac:dyDescent="0.35">
      <c r="FW31178" s="128"/>
      <c r="FX31178" s="128"/>
      <c r="FY31178" s="129"/>
      <c r="GA31178" s="128"/>
    </row>
    <row r="31179" spans="179:183" x14ac:dyDescent="0.35">
      <c r="FW31179" s="128"/>
      <c r="FX31179" s="128"/>
      <c r="FY31179" s="129"/>
      <c r="GA31179" s="128"/>
    </row>
    <row r="31180" spans="179:183" x14ac:dyDescent="0.35">
      <c r="FW31180" s="128"/>
      <c r="FX31180" s="128"/>
      <c r="FY31180" s="129"/>
      <c r="GA31180" s="128"/>
    </row>
    <row r="31181" spans="179:183" x14ac:dyDescent="0.35">
      <c r="FW31181" s="128"/>
      <c r="FX31181" s="128"/>
      <c r="FY31181" s="129"/>
      <c r="GA31181" s="128"/>
    </row>
    <row r="31182" spans="179:183" x14ac:dyDescent="0.35">
      <c r="FW31182" s="128"/>
      <c r="FX31182" s="128"/>
      <c r="FY31182" s="129"/>
      <c r="GA31182" s="128"/>
    </row>
    <row r="31183" spans="179:183" x14ac:dyDescent="0.35">
      <c r="FW31183" s="128"/>
      <c r="FX31183" s="128"/>
      <c r="FY31183" s="129"/>
      <c r="GA31183" s="128"/>
    </row>
    <row r="31184" spans="179:183" x14ac:dyDescent="0.35">
      <c r="FW31184" s="128"/>
      <c r="FX31184" s="128"/>
      <c r="FY31184" s="129"/>
      <c r="GA31184" s="128"/>
    </row>
    <row r="31185" spans="179:183" x14ac:dyDescent="0.35">
      <c r="FW31185" s="128"/>
      <c r="FX31185" s="128"/>
      <c r="FY31185" s="129"/>
      <c r="GA31185" s="128"/>
    </row>
    <row r="31186" spans="179:183" x14ac:dyDescent="0.35">
      <c r="FW31186" s="128"/>
      <c r="FX31186" s="128"/>
      <c r="FY31186" s="129"/>
      <c r="GA31186" s="128"/>
    </row>
    <row r="31187" spans="179:183" x14ac:dyDescent="0.35">
      <c r="FW31187" s="128"/>
      <c r="FX31187" s="128"/>
      <c r="FY31187" s="129"/>
      <c r="GA31187" s="128"/>
    </row>
    <row r="31188" spans="179:183" x14ac:dyDescent="0.35">
      <c r="FW31188" s="128"/>
      <c r="FX31188" s="128"/>
      <c r="FY31188" s="129"/>
      <c r="GA31188" s="128"/>
    </row>
    <row r="31189" spans="179:183" x14ac:dyDescent="0.35">
      <c r="FW31189" s="128"/>
      <c r="FX31189" s="128"/>
      <c r="FY31189" s="129"/>
      <c r="GA31189" s="128"/>
    </row>
    <row r="31190" spans="179:183" x14ac:dyDescent="0.35">
      <c r="FW31190" s="128"/>
      <c r="FX31190" s="128"/>
      <c r="FY31190" s="129"/>
      <c r="GA31190" s="128"/>
    </row>
    <row r="31191" spans="179:183" x14ac:dyDescent="0.35">
      <c r="FW31191" s="128"/>
      <c r="FX31191" s="128"/>
      <c r="FY31191" s="129"/>
      <c r="GA31191" s="128"/>
    </row>
    <row r="31192" spans="179:183" x14ac:dyDescent="0.35">
      <c r="FW31192" s="128"/>
      <c r="FX31192" s="128"/>
      <c r="FY31192" s="129"/>
      <c r="GA31192" s="128"/>
    </row>
    <row r="31193" spans="179:183" x14ac:dyDescent="0.35">
      <c r="FW31193" s="128"/>
      <c r="FX31193" s="128"/>
      <c r="FY31193" s="129"/>
      <c r="GA31193" s="128"/>
    </row>
    <row r="31194" spans="179:183" x14ac:dyDescent="0.35">
      <c r="FW31194" s="128"/>
      <c r="FX31194" s="128"/>
      <c r="FY31194" s="129"/>
      <c r="GA31194" s="128"/>
    </row>
    <row r="31195" spans="179:183" x14ac:dyDescent="0.35">
      <c r="FW31195" s="128"/>
      <c r="FX31195" s="128"/>
      <c r="FY31195" s="129"/>
      <c r="GA31195" s="128"/>
    </row>
    <row r="31196" spans="179:183" x14ac:dyDescent="0.35">
      <c r="FW31196" s="128"/>
      <c r="FX31196" s="128"/>
      <c r="FY31196" s="129"/>
      <c r="GA31196" s="128"/>
    </row>
    <row r="31197" spans="179:183" x14ac:dyDescent="0.35">
      <c r="FW31197" s="128"/>
      <c r="FX31197" s="128"/>
      <c r="FY31197" s="129"/>
      <c r="GA31197" s="128"/>
    </row>
    <row r="31198" spans="179:183" x14ac:dyDescent="0.35">
      <c r="FW31198" s="128"/>
      <c r="FX31198" s="128"/>
      <c r="FY31198" s="129"/>
      <c r="GA31198" s="128"/>
    </row>
    <row r="31199" spans="179:183" x14ac:dyDescent="0.35">
      <c r="FW31199" s="128"/>
      <c r="FX31199" s="128"/>
      <c r="FY31199" s="129"/>
      <c r="GA31199" s="128"/>
    </row>
    <row r="31200" spans="179:183" x14ac:dyDescent="0.35">
      <c r="FW31200" s="128"/>
      <c r="FX31200" s="128"/>
      <c r="FY31200" s="129"/>
      <c r="GA31200" s="128"/>
    </row>
    <row r="31201" spans="179:183" x14ac:dyDescent="0.35">
      <c r="FW31201" s="128"/>
      <c r="FX31201" s="128"/>
      <c r="FY31201" s="129"/>
      <c r="GA31201" s="128"/>
    </row>
    <row r="31202" spans="179:183" x14ac:dyDescent="0.35">
      <c r="FW31202" s="128"/>
      <c r="FX31202" s="128"/>
      <c r="FY31202" s="129"/>
      <c r="GA31202" s="128"/>
    </row>
    <row r="31203" spans="179:183" x14ac:dyDescent="0.35">
      <c r="FW31203" s="128"/>
      <c r="FX31203" s="128"/>
      <c r="FY31203" s="129"/>
      <c r="GA31203" s="128"/>
    </row>
    <row r="31204" spans="179:183" x14ac:dyDescent="0.35">
      <c r="FW31204" s="128"/>
      <c r="FX31204" s="128"/>
      <c r="FY31204" s="129"/>
      <c r="GA31204" s="128"/>
    </row>
    <row r="31205" spans="179:183" x14ac:dyDescent="0.35">
      <c r="FW31205" s="128"/>
      <c r="FX31205" s="128"/>
      <c r="FY31205" s="129"/>
      <c r="GA31205" s="128"/>
    </row>
    <row r="31206" spans="179:183" x14ac:dyDescent="0.35">
      <c r="FW31206" s="128"/>
      <c r="FX31206" s="128"/>
      <c r="FY31206" s="129"/>
      <c r="GA31206" s="128"/>
    </row>
    <row r="31207" spans="179:183" x14ac:dyDescent="0.35">
      <c r="FW31207" s="128"/>
      <c r="FX31207" s="128"/>
      <c r="FY31207" s="129"/>
      <c r="GA31207" s="128"/>
    </row>
    <row r="31208" spans="179:183" x14ac:dyDescent="0.35">
      <c r="FW31208" s="128"/>
      <c r="FX31208" s="128"/>
      <c r="FY31208" s="129"/>
      <c r="GA31208" s="128"/>
    </row>
    <row r="31209" spans="179:183" x14ac:dyDescent="0.35">
      <c r="FW31209" s="128"/>
      <c r="FX31209" s="128"/>
      <c r="FY31209" s="129"/>
      <c r="GA31209" s="128"/>
    </row>
    <row r="31210" spans="179:183" x14ac:dyDescent="0.35">
      <c r="FW31210" s="128"/>
      <c r="FX31210" s="128"/>
      <c r="FY31210" s="129"/>
      <c r="GA31210" s="128"/>
    </row>
    <row r="31211" spans="179:183" x14ac:dyDescent="0.35">
      <c r="FW31211" s="128"/>
      <c r="FX31211" s="128"/>
      <c r="FY31211" s="129"/>
      <c r="GA31211" s="128"/>
    </row>
    <row r="31212" spans="179:183" x14ac:dyDescent="0.35">
      <c r="FW31212" s="128"/>
      <c r="FX31212" s="128"/>
      <c r="FY31212" s="129"/>
      <c r="GA31212" s="128"/>
    </row>
    <row r="31213" spans="179:183" x14ac:dyDescent="0.35">
      <c r="FW31213" s="128"/>
      <c r="FX31213" s="128"/>
      <c r="FY31213" s="129"/>
      <c r="GA31213" s="128"/>
    </row>
    <row r="31214" spans="179:183" x14ac:dyDescent="0.35">
      <c r="FW31214" s="128"/>
      <c r="FX31214" s="128"/>
      <c r="FY31214" s="129"/>
      <c r="GA31214" s="128"/>
    </row>
    <row r="31215" spans="179:183" x14ac:dyDescent="0.35">
      <c r="FW31215" s="128"/>
      <c r="FX31215" s="128"/>
      <c r="FY31215" s="129"/>
      <c r="GA31215" s="128"/>
    </row>
    <row r="31216" spans="179:183" x14ac:dyDescent="0.35">
      <c r="FW31216" s="128"/>
      <c r="FX31216" s="128"/>
      <c r="FY31216" s="129"/>
      <c r="GA31216" s="128"/>
    </row>
    <row r="31217" spans="179:183" x14ac:dyDescent="0.35">
      <c r="FW31217" s="128"/>
      <c r="FX31217" s="128"/>
      <c r="FY31217" s="129"/>
      <c r="GA31217" s="128"/>
    </row>
    <row r="31218" spans="179:183" x14ac:dyDescent="0.35">
      <c r="FW31218" s="128"/>
      <c r="FX31218" s="128"/>
      <c r="FY31218" s="129"/>
      <c r="GA31218" s="128"/>
    </row>
    <row r="31219" spans="179:183" x14ac:dyDescent="0.35">
      <c r="FW31219" s="128"/>
      <c r="FX31219" s="128"/>
      <c r="FY31219" s="129"/>
      <c r="GA31219" s="128"/>
    </row>
    <row r="31220" spans="179:183" x14ac:dyDescent="0.35">
      <c r="FW31220" s="128"/>
      <c r="FX31220" s="128"/>
      <c r="FY31220" s="129"/>
      <c r="GA31220" s="128"/>
    </row>
    <row r="31221" spans="179:183" x14ac:dyDescent="0.35">
      <c r="FW31221" s="128"/>
      <c r="FX31221" s="128"/>
      <c r="FY31221" s="129"/>
      <c r="GA31221" s="128"/>
    </row>
    <row r="31222" spans="179:183" x14ac:dyDescent="0.35">
      <c r="FW31222" s="128"/>
      <c r="FX31222" s="128"/>
      <c r="FY31222" s="129"/>
      <c r="GA31222" s="128"/>
    </row>
    <row r="31223" spans="179:183" x14ac:dyDescent="0.35">
      <c r="FW31223" s="128"/>
      <c r="FX31223" s="128"/>
      <c r="FY31223" s="129"/>
      <c r="GA31223" s="128"/>
    </row>
    <row r="31224" spans="179:183" x14ac:dyDescent="0.35">
      <c r="FW31224" s="128"/>
      <c r="FX31224" s="128"/>
      <c r="FY31224" s="129"/>
      <c r="GA31224" s="128"/>
    </row>
    <row r="31225" spans="179:183" x14ac:dyDescent="0.35">
      <c r="FW31225" s="128"/>
      <c r="FX31225" s="128"/>
      <c r="FY31225" s="129"/>
      <c r="GA31225" s="128"/>
    </row>
    <row r="31226" spans="179:183" x14ac:dyDescent="0.35">
      <c r="FW31226" s="128"/>
      <c r="FX31226" s="128"/>
      <c r="FY31226" s="129"/>
      <c r="GA31226" s="128"/>
    </row>
    <row r="31227" spans="179:183" x14ac:dyDescent="0.35">
      <c r="FW31227" s="128"/>
      <c r="FX31227" s="128"/>
      <c r="FY31227" s="129"/>
      <c r="GA31227" s="128"/>
    </row>
    <row r="31228" spans="179:183" x14ac:dyDescent="0.35">
      <c r="FW31228" s="128"/>
      <c r="FX31228" s="128"/>
      <c r="FY31228" s="129"/>
      <c r="GA31228" s="128"/>
    </row>
    <row r="31229" spans="179:183" x14ac:dyDescent="0.35">
      <c r="FW31229" s="128"/>
      <c r="FX31229" s="128"/>
      <c r="FY31229" s="129"/>
      <c r="GA31229" s="128"/>
    </row>
    <row r="31230" spans="179:183" x14ac:dyDescent="0.35">
      <c r="FW31230" s="128"/>
      <c r="FX31230" s="128"/>
      <c r="FY31230" s="129"/>
      <c r="GA31230" s="128"/>
    </row>
    <row r="31231" spans="179:183" x14ac:dyDescent="0.35">
      <c r="FW31231" s="128"/>
      <c r="FX31231" s="128"/>
      <c r="FY31231" s="129"/>
      <c r="GA31231" s="128"/>
    </row>
    <row r="31232" spans="179:183" x14ac:dyDescent="0.35">
      <c r="FW31232" s="128"/>
      <c r="FX31232" s="128"/>
      <c r="FY31232" s="129"/>
      <c r="GA31232" s="128"/>
    </row>
    <row r="31233" spans="179:183" x14ac:dyDescent="0.35">
      <c r="FW31233" s="128"/>
      <c r="FX31233" s="128"/>
      <c r="FY31233" s="129"/>
      <c r="GA31233" s="128"/>
    </row>
    <row r="31234" spans="179:183" x14ac:dyDescent="0.35">
      <c r="FW31234" s="128"/>
      <c r="FX31234" s="128"/>
      <c r="FY31234" s="129"/>
      <c r="GA31234" s="128"/>
    </row>
    <row r="31235" spans="179:183" x14ac:dyDescent="0.35">
      <c r="FW31235" s="128"/>
      <c r="FX31235" s="128"/>
      <c r="FY31235" s="129"/>
      <c r="GA31235" s="128"/>
    </row>
    <row r="31236" spans="179:183" x14ac:dyDescent="0.35">
      <c r="FW31236" s="128"/>
      <c r="FX31236" s="128"/>
      <c r="FY31236" s="129"/>
      <c r="GA31236" s="128"/>
    </row>
    <row r="31237" spans="179:183" x14ac:dyDescent="0.35">
      <c r="FW31237" s="128"/>
      <c r="FX31237" s="128"/>
      <c r="FY31237" s="129"/>
      <c r="GA31237" s="128"/>
    </row>
    <row r="31238" spans="179:183" x14ac:dyDescent="0.35">
      <c r="FW31238" s="128"/>
      <c r="FX31238" s="128"/>
      <c r="FY31238" s="129"/>
      <c r="GA31238" s="128"/>
    </row>
    <row r="31239" spans="179:183" x14ac:dyDescent="0.35">
      <c r="FW31239" s="128"/>
      <c r="FX31239" s="128"/>
      <c r="FY31239" s="129"/>
      <c r="GA31239" s="128"/>
    </row>
    <row r="31240" spans="179:183" x14ac:dyDescent="0.35">
      <c r="FW31240" s="128"/>
      <c r="FX31240" s="128"/>
      <c r="FY31240" s="129"/>
      <c r="GA31240" s="128"/>
    </row>
    <row r="31241" spans="179:183" x14ac:dyDescent="0.35">
      <c r="FW31241" s="128"/>
      <c r="FX31241" s="128"/>
      <c r="FY31241" s="129"/>
      <c r="GA31241" s="128"/>
    </row>
    <row r="31242" spans="179:183" x14ac:dyDescent="0.35">
      <c r="FW31242" s="128"/>
      <c r="FX31242" s="128"/>
      <c r="FY31242" s="129"/>
      <c r="GA31242" s="128"/>
    </row>
    <row r="31243" spans="179:183" x14ac:dyDescent="0.35">
      <c r="FW31243" s="128"/>
      <c r="FX31243" s="128"/>
      <c r="FY31243" s="129"/>
      <c r="GA31243" s="128"/>
    </row>
    <row r="31244" spans="179:183" x14ac:dyDescent="0.35">
      <c r="FW31244" s="128"/>
      <c r="FX31244" s="128"/>
      <c r="FY31244" s="129"/>
      <c r="GA31244" s="128"/>
    </row>
    <row r="31245" spans="179:183" x14ac:dyDescent="0.35">
      <c r="FW31245" s="128"/>
      <c r="FX31245" s="128"/>
      <c r="FY31245" s="129"/>
      <c r="GA31245" s="128"/>
    </row>
    <row r="31246" spans="179:183" x14ac:dyDescent="0.35">
      <c r="FW31246" s="128"/>
      <c r="FX31246" s="128"/>
      <c r="FY31246" s="129"/>
      <c r="GA31246" s="128"/>
    </row>
    <row r="31247" spans="179:183" x14ac:dyDescent="0.35">
      <c r="FW31247" s="128"/>
      <c r="FX31247" s="128"/>
      <c r="FY31247" s="129"/>
      <c r="GA31247" s="128"/>
    </row>
    <row r="31248" spans="179:183" x14ac:dyDescent="0.35">
      <c r="FW31248" s="128"/>
      <c r="FX31248" s="128"/>
      <c r="FY31248" s="129"/>
      <c r="GA31248" s="128"/>
    </row>
    <row r="31249" spans="179:183" x14ac:dyDescent="0.35">
      <c r="FW31249" s="128"/>
      <c r="FX31249" s="128"/>
      <c r="FY31249" s="129"/>
      <c r="GA31249" s="128"/>
    </row>
    <row r="31250" spans="179:183" x14ac:dyDescent="0.35">
      <c r="FW31250" s="128"/>
      <c r="FX31250" s="128"/>
      <c r="FY31250" s="129"/>
      <c r="GA31250" s="128"/>
    </row>
    <row r="31251" spans="179:183" x14ac:dyDescent="0.35">
      <c r="FW31251" s="128"/>
      <c r="FX31251" s="128"/>
      <c r="FY31251" s="129"/>
      <c r="GA31251" s="128"/>
    </row>
    <row r="31252" spans="179:183" x14ac:dyDescent="0.35">
      <c r="FW31252" s="128"/>
      <c r="FX31252" s="128"/>
      <c r="FY31252" s="129"/>
      <c r="GA31252" s="128"/>
    </row>
    <row r="31253" spans="179:183" x14ac:dyDescent="0.35">
      <c r="FW31253" s="128"/>
      <c r="FX31253" s="128"/>
      <c r="FY31253" s="129"/>
      <c r="GA31253" s="128"/>
    </row>
    <row r="31254" spans="179:183" x14ac:dyDescent="0.35">
      <c r="FW31254" s="128"/>
      <c r="FX31254" s="128"/>
      <c r="FY31254" s="129"/>
      <c r="GA31254" s="128"/>
    </row>
    <row r="31255" spans="179:183" x14ac:dyDescent="0.35">
      <c r="FW31255" s="128"/>
      <c r="FX31255" s="128"/>
      <c r="FY31255" s="129"/>
      <c r="GA31255" s="128"/>
    </row>
    <row r="31256" spans="179:183" x14ac:dyDescent="0.35">
      <c r="FW31256" s="128"/>
      <c r="FX31256" s="128"/>
      <c r="FY31256" s="129"/>
      <c r="GA31256" s="128"/>
    </row>
    <row r="31257" spans="179:183" x14ac:dyDescent="0.35">
      <c r="FW31257" s="128"/>
      <c r="FX31257" s="128"/>
      <c r="FY31257" s="129"/>
      <c r="GA31257" s="128"/>
    </row>
    <row r="31258" spans="179:183" x14ac:dyDescent="0.35">
      <c r="FW31258" s="128"/>
      <c r="FX31258" s="128"/>
      <c r="FY31258" s="129"/>
      <c r="GA31258" s="128"/>
    </row>
    <row r="31259" spans="179:183" x14ac:dyDescent="0.35">
      <c r="FW31259" s="128"/>
      <c r="FX31259" s="128"/>
      <c r="FY31259" s="129"/>
      <c r="GA31259" s="128"/>
    </row>
    <row r="31260" spans="179:183" x14ac:dyDescent="0.35">
      <c r="FW31260" s="128"/>
      <c r="FX31260" s="128"/>
      <c r="FY31260" s="129"/>
      <c r="GA31260" s="128"/>
    </row>
    <row r="31261" spans="179:183" x14ac:dyDescent="0.35">
      <c r="FW31261" s="128"/>
      <c r="FX31261" s="128"/>
      <c r="FY31261" s="129"/>
      <c r="GA31261" s="128"/>
    </row>
    <row r="31262" spans="179:183" x14ac:dyDescent="0.35">
      <c r="FW31262" s="128"/>
      <c r="FX31262" s="128"/>
      <c r="FY31262" s="129"/>
      <c r="GA31262" s="128"/>
    </row>
    <row r="31263" spans="179:183" x14ac:dyDescent="0.35">
      <c r="FW31263" s="128"/>
      <c r="FX31263" s="128"/>
      <c r="FY31263" s="129"/>
      <c r="GA31263" s="128"/>
    </row>
    <row r="31264" spans="179:183" x14ac:dyDescent="0.35">
      <c r="FW31264" s="128"/>
      <c r="FX31264" s="128"/>
      <c r="FY31264" s="129"/>
      <c r="GA31264" s="128"/>
    </row>
    <row r="31265" spans="179:183" x14ac:dyDescent="0.35">
      <c r="FW31265" s="128"/>
      <c r="FX31265" s="128"/>
      <c r="FY31265" s="129"/>
      <c r="GA31265" s="128"/>
    </row>
    <row r="31266" spans="179:183" x14ac:dyDescent="0.35">
      <c r="FW31266" s="128"/>
      <c r="FX31266" s="128"/>
      <c r="FY31266" s="129"/>
      <c r="GA31266" s="128"/>
    </row>
    <row r="31267" spans="179:183" x14ac:dyDescent="0.35">
      <c r="FW31267" s="128"/>
      <c r="FX31267" s="128"/>
      <c r="FY31267" s="129"/>
      <c r="GA31267" s="128"/>
    </row>
    <row r="31268" spans="179:183" x14ac:dyDescent="0.35">
      <c r="FW31268" s="128"/>
      <c r="FX31268" s="128"/>
      <c r="FY31268" s="129"/>
      <c r="GA31268" s="128"/>
    </row>
    <row r="31269" spans="179:183" x14ac:dyDescent="0.35">
      <c r="FW31269" s="128"/>
      <c r="FX31269" s="128"/>
      <c r="FY31269" s="129"/>
      <c r="GA31269" s="128"/>
    </row>
    <row r="31270" spans="179:183" x14ac:dyDescent="0.35">
      <c r="FW31270" s="128"/>
      <c r="FX31270" s="128"/>
      <c r="FY31270" s="129"/>
      <c r="GA31270" s="128"/>
    </row>
    <row r="31271" spans="179:183" x14ac:dyDescent="0.35">
      <c r="FW31271" s="128"/>
      <c r="FX31271" s="128"/>
      <c r="FY31271" s="129"/>
      <c r="GA31271" s="128"/>
    </row>
    <row r="31272" spans="179:183" x14ac:dyDescent="0.35">
      <c r="FW31272" s="128"/>
      <c r="FX31272" s="128"/>
      <c r="FY31272" s="129"/>
      <c r="GA31272" s="128"/>
    </row>
    <row r="31273" spans="179:183" x14ac:dyDescent="0.35">
      <c r="FW31273" s="128"/>
      <c r="FX31273" s="128"/>
      <c r="FY31273" s="129"/>
      <c r="GA31273" s="128"/>
    </row>
    <row r="31274" spans="179:183" x14ac:dyDescent="0.35">
      <c r="FW31274" s="128"/>
      <c r="FX31274" s="128"/>
      <c r="FY31274" s="129"/>
      <c r="GA31274" s="128"/>
    </row>
    <row r="31275" spans="179:183" x14ac:dyDescent="0.35">
      <c r="FW31275" s="128"/>
      <c r="FX31275" s="128"/>
      <c r="FY31275" s="129"/>
      <c r="GA31275" s="128"/>
    </row>
    <row r="31276" spans="179:183" x14ac:dyDescent="0.35">
      <c r="FW31276" s="128"/>
      <c r="FX31276" s="128"/>
      <c r="FY31276" s="129"/>
      <c r="GA31276" s="128"/>
    </row>
    <row r="31277" spans="179:183" x14ac:dyDescent="0.35">
      <c r="FW31277" s="128"/>
      <c r="FX31277" s="128"/>
      <c r="FY31277" s="129"/>
      <c r="GA31277" s="128"/>
    </row>
    <row r="31278" spans="179:183" x14ac:dyDescent="0.35">
      <c r="FW31278" s="128"/>
      <c r="FX31278" s="128"/>
      <c r="FY31278" s="129"/>
      <c r="GA31278" s="128"/>
    </row>
    <row r="31279" spans="179:183" x14ac:dyDescent="0.35">
      <c r="FW31279" s="128"/>
      <c r="FX31279" s="128"/>
      <c r="FY31279" s="129"/>
      <c r="GA31279" s="128"/>
    </row>
    <row r="31280" spans="179:183" x14ac:dyDescent="0.35">
      <c r="FW31280" s="128"/>
      <c r="FX31280" s="128"/>
      <c r="FY31280" s="129"/>
      <c r="GA31280" s="128"/>
    </row>
    <row r="31281" spans="179:183" x14ac:dyDescent="0.35">
      <c r="FW31281" s="128"/>
      <c r="FX31281" s="128"/>
      <c r="FY31281" s="129"/>
      <c r="GA31281" s="128"/>
    </row>
    <row r="31282" spans="179:183" x14ac:dyDescent="0.35">
      <c r="FW31282" s="128"/>
      <c r="FX31282" s="128"/>
      <c r="FY31282" s="129"/>
      <c r="GA31282" s="128"/>
    </row>
    <row r="31283" spans="179:183" x14ac:dyDescent="0.35">
      <c r="FW31283" s="128"/>
      <c r="FX31283" s="128"/>
      <c r="FY31283" s="129"/>
      <c r="GA31283" s="128"/>
    </row>
    <row r="31284" spans="179:183" x14ac:dyDescent="0.35">
      <c r="FW31284" s="128"/>
      <c r="FX31284" s="128"/>
      <c r="FY31284" s="129"/>
      <c r="GA31284" s="128"/>
    </row>
    <row r="31285" spans="179:183" x14ac:dyDescent="0.35">
      <c r="FW31285" s="128"/>
      <c r="FX31285" s="128"/>
      <c r="FY31285" s="129"/>
      <c r="GA31285" s="128"/>
    </row>
    <row r="31286" spans="179:183" x14ac:dyDescent="0.35">
      <c r="FW31286" s="128"/>
      <c r="FX31286" s="128"/>
      <c r="FY31286" s="129"/>
      <c r="GA31286" s="128"/>
    </row>
    <row r="31287" spans="179:183" x14ac:dyDescent="0.35">
      <c r="FW31287" s="128"/>
      <c r="FX31287" s="128"/>
      <c r="FY31287" s="129"/>
      <c r="GA31287" s="128"/>
    </row>
    <row r="31288" spans="179:183" x14ac:dyDescent="0.35">
      <c r="FW31288" s="128"/>
      <c r="FX31288" s="128"/>
      <c r="FY31288" s="129"/>
      <c r="GA31288" s="128"/>
    </row>
    <row r="31289" spans="179:183" x14ac:dyDescent="0.35">
      <c r="FW31289" s="128"/>
      <c r="FX31289" s="128"/>
      <c r="FY31289" s="129"/>
      <c r="GA31289" s="128"/>
    </row>
    <row r="31290" spans="179:183" x14ac:dyDescent="0.35">
      <c r="FW31290" s="128"/>
      <c r="FX31290" s="128"/>
      <c r="FY31290" s="129"/>
      <c r="GA31290" s="128"/>
    </row>
    <row r="31291" spans="179:183" x14ac:dyDescent="0.35">
      <c r="FW31291" s="128"/>
      <c r="FX31291" s="128"/>
      <c r="FY31291" s="129"/>
      <c r="GA31291" s="128"/>
    </row>
    <row r="31292" spans="179:183" x14ac:dyDescent="0.35">
      <c r="FW31292" s="128"/>
      <c r="FX31292" s="128"/>
      <c r="FY31292" s="129"/>
      <c r="GA31292" s="128"/>
    </row>
    <row r="31293" spans="179:183" x14ac:dyDescent="0.35">
      <c r="FW31293" s="128"/>
      <c r="FX31293" s="128"/>
      <c r="FY31293" s="129"/>
      <c r="GA31293" s="128"/>
    </row>
    <row r="31294" spans="179:183" x14ac:dyDescent="0.35">
      <c r="FW31294" s="128"/>
      <c r="FX31294" s="128"/>
      <c r="FY31294" s="129"/>
      <c r="GA31294" s="128"/>
    </row>
    <row r="31295" spans="179:183" x14ac:dyDescent="0.35">
      <c r="FW31295" s="128"/>
      <c r="FX31295" s="128"/>
      <c r="FY31295" s="129"/>
      <c r="GA31295" s="128"/>
    </row>
    <row r="31296" spans="179:183" x14ac:dyDescent="0.35">
      <c r="FW31296" s="128"/>
      <c r="FX31296" s="128"/>
      <c r="FY31296" s="129"/>
      <c r="GA31296" s="128"/>
    </row>
    <row r="31297" spans="179:183" x14ac:dyDescent="0.35">
      <c r="FW31297" s="128"/>
      <c r="FX31297" s="128"/>
      <c r="FY31297" s="129"/>
      <c r="GA31297" s="128"/>
    </row>
    <row r="31298" spans="179:183" x14ac:dyDescent="0.35">
      <c r="FW31298" s="128"/>
      <c r="FX31298" s="128"/>
      <c r="FY31298" s="129"/>
      <c r="GA31298" s="128"/>
    </row>
    <row r="31299" spans="179:183" x14ac:dyDescent="0.35">
      <c r="FW31299" s="128"/>
      <c r="FX31299" s="128"/>
      <c r="FY31299" s="129"/>
      <c r="GA31299" s="128"/>
    </row>
    <row r="31300" spans="179:183" x14ac:dyDescent="0.35">
      <c r="FW31300" s="128"/>
      <c r="FX31300" s="128"/>
      <c r="FY31300" s="129"/>
      <c r="GA31300" s="128"/>
    </row>
    <row r="31301" spans="179:183" x14ac:dyDescent="0.35">
      <c r="FW31301" s="128"/>
      <c r="FX31301" s="128"/>
      <c r="FY31301" s="129"/>
      <c r="GA31301" s="128"/>
    </row>
    <row r="31302" spans="179:183" x14ac:dyDescent="0.35">
      <c r="FW31302" s="128"/>
      <c r="FX31302" s="128"/>
      <c r="FY31302" s="129"/>
      <c r="GA31302" s="128"/>
    </row>
    <row r="31303" spans="179:183" x14ac:dyDescent="0.35">
      <c r="FW31303" s="128"/>
      <c r="FX31303" s="128"/>
      <c r="FY31303" s="129"/>
      <c r="GA31303" s="128"/>
    </row>
    <row r="31304" spans="179:183" x14ac:dyDescent="0.35">
      <c r="FW31304" s="128"/>
      <c r="FX31304" s="128"/>
      <c r="FY31304" s="129"/>
      <c r="GA31304" s="128"/>
    </row>
    <row r="31305" spans="179:183" x14ac:dyDescent="0.35">
      <c r="FW31305" s="128"/>
      <c r="FX31305" s="128"/>
      <c r="FY31305" s="129"/>
      <c r="GA31305" s="128"/>
    </row>
    <row r="31306" spans="179:183" x14ac:dyDescent="0.35">
      <c r="FW31306" s="128"/>
      <c r="FX31306" s="128"/>
      <c r="FY31306" s="129"/>
      <c r="GA31306" s="128"/>
    </row>
    <row r="31307" spans="179:183" x14ac:dyDescent="0.35">
      <c r="FW31307" s="128"/>
      <c r="FX31307" s="128"/>
      <c r="FY31307" s="129"/>
      <c r="GA31307" s="128"/>
    </row>
    <row r="31308" spans="179:183" x14ac:dyDescent="0.35">
      <c r="FW31308" s="128"/>
      <c r="FX31308" s="128"/>
      <c r="FY31308" s="129"/>
      <c r="GA31308" s="128"/>
    </row>
    <row r="31309" spans="179:183" x14ac:dyDescent="0.35">
      <c r="FW31309" s="128"/>
      <c r="FX31309" s="128"/>
      <c r="FY31309" s="129"/>
      <c r="GA31309" s="128"/>
    </row>
    <row r="31310" spans="179:183" x14ac:dyDescent="0.35">
      <c r="FW31310" s="128"/>
      <c r="FX31310" s="128"/>
      <c r="FY31310" s="129"/>
      <c r="GA31310" s="128"/>
    </row>
    <row r="31311" spans="179:183" x14ac:dyDescent="0.35">
      <c r="FW31311" s="128"/>
      <c r="FX31311" s="128"/>
      <c r="FY31311" s="129"/>
      <c r="GA31311" s="128"/>
    </row>
    <row r="31312" spans="179:183" x14ac:dyDescent="0.35">
      <c r="FW31312" s="128"/>
      <c r="FX31312" s="128"/>
      <c r="FY31312" s="129"/>
      <c r="GA31312" s="128"/>
    </row>
    <row r="31313" spans="179:183" x14ac:dyDescent="0.35">
      <c r="FW31313" s="128"/>
      <c r="FX31313" s="128"/>
      <c r="FY31313" s="129"/>
      <c r="GA31313" s="128"/>
    </row>
    <row r="31314" spans="179:183" x14ac:dyDescent="0.35">
      <c r="FW31314" s="128"/>
      <c r="FX31314" s="128"/>
      <c r="FY31314" s="129"/>
      <c r="GA31314" s="128"/>
    </row>
    <row r="31315" spans="179:183" x14ac:dyDescent="0.35">
      <c r="FW31315" s="128"/>
      <c r="FX31315" s="128"/>
      <c r="FY31315" s="129"/>
      <c r="GA31315" s="128"/>
    </row>
    <row r="31316" spans="179:183" x14ac:dyDescent="0.35">
      <c r="FW31316" s="128"/>
      <c r="FX31316" s="128"/>
      <c r="FY31316" s="129"/>
      <c r="GA31316" s="128"/>
    </row>
    <row r="31317" spans="179:183" x14ac:dyDescent="0.35">
      <c r="FW31317" s="128"/>
      <c r="FX31317" s="128"/>
      <c r="FY31317" s="129"/>
      <c r="GA31317" s="128"/>
    </row>
    <row r="31318" spans="179:183" x14ac:dyDescent="0.35">
      <c r="FW31318" s="128"/>
      <c r="FX31318" s="128"/>
      <c r="FY31318" s="129"/>
      <c r="GA31318" s="128"/>
    </row>
    <row r="31319" spans="179:183" x14ac:dyDescent="0.35">
      <c r="FW31319" s="128"/>
      <c r="FX31319" s="128"/>
      <c r="FY31319" s="129"/>
      <c r="GA31319" s="128"/>
    </row>
    <row r="31320" spans="179:183" x14ac:dyDescent="0.35">
      <c r="FW31320" s="128"/>
      <c r="FX31320" s="128"/>
      <c r="FY31320" s="129"/>
      <c r="GA31320" s="128"/>
    </row>
    <row r="31321" spans="179:183" x14ac:dyDescent="0.35">
      <c r="FW31321" s="128"/>
      <c r="FX31321" s="128"/>
      <c r="FY31321" s="129"/>
      <c r="GA31321" s="128"/>
    </row>
    <row r="31322" spans="179:183" x14ac:dyDescent="0.35">
      <c r="FW31322" s="128"/>
      <c r="FX31322" s="128"/>
      <c r="FY31322" s="129"/>
      <c r="GA31322" s="128"/>
    </row>
    <row r="31323" spans="179:183" x14ac:dyDescent="0.35">
      <c r="FW31323" s="128"/>
      <c r="FX31323" s="128"/>
      <c r="FY31323" s="129"/>
      <c r="GA31323" s="128"/>
    </row>
    <row r="31324" spans="179:183" x14ac:dyDescent="0.35">
      <c r="FW31324" s="128"/>
      <c r="FX31324" s="128"/>
      <c r="FY31324" s="129"/>
      <c r="GA31324" s="128"/>
    </row>
    <row r="31325" spans="179:183" x14ac:dyDescent="0.35">
      <c r="FW31325" s="128"/>
      <c r="FX31325" s="128"/>
      <c r="FY31325" s="129"/>
      <c r="GA31325" s="128"/>
    </row>
    <row r="31326" spans="179:183" x14ac:dyDescent="0.35">
      <c r="FW31326" s="128"/>
      <c r="FX31326" s="128"/>
      <c r="FY31326" s="129"/>
      <c r="GA31326" s="128"/>
    </row>
    <row r="31327" spans="179:183" x14ac:dyDescent="0.35">
      <c r="FW31327" s="128"/>
      <c r="FX31327" s="128"/>
      <c r="FY31327" s="129"/>
      <c r="GA31327" s="128"/>
    </row>
    <row r="31328" spans="179:183" x14ac:dyDescent="0.35">
      <c r="FW31328" s="128"/>
      <c r="FX31328" s="128"/>
      <c r="FY31328" s="129"/>
      <c r="GA31328" s="128"/>
    </row>
    <row r="31329" spans="179:183" x14ac:dyDescent="0.35">
      <c r="FW31329" s="128"/>
      <c r="FX31329" s="128"/>
      <c r="FY31329" s="129"/>
      <c r="GA31329" s="128"/>
    </row>
    <row r="31330" spans="179:183" x14ac:dyDescent="0.35">
      <c r="FW31330" s="128"/>
      <c r="FX31330" s="128"/>
      <c r="FY31330" s="129"/>
      <c r="GA31330" s="128"/>
    </row>
    <row r="31331" spans="179:183" x14ac:dyDescent="0.35">
      <c r="FW31331" s="128"/>
      <c r="FX31331" s="128"/>
      <c r="FY31331" s="129"/>
      <c r="GA31331" s="128"/>
    </row>
    <row r="31332" spans="179:183" x14ac:dyDescent="0.35">
      <c r="FW31332" s="128"/>
      <c r="FX31332" s="128"/>
      <c r="FY31332" s="129"/>
      <c r="GA31332" s="128"/>
    </row>
    <row r="31333" spans="179:183" x14ac:dyDescent="0.35">
      <c r="FW31333" s="128"/>
      <c r="FX31333" s="128"/>
      <c r="FY31333" s="129"/>
      <c r="GA31333" s="128"/>
    </row>
    <row r="31334" spans="179:183" x14ac:dyDescent="0.35">
      <c r="FW31334" s="128"/>
      <c r="FX31334" s="128"/>
      <c r="FY31334" s="129"/>
      <c r="GA31334" s="128"/>
    </row>
    <row r="31335" spans="179:183" x14ac:dyDescent="0.35">
      <c r="FW31335" s="128"/>
      <c r="FX31335" s="128"/>
      <c r="FY31335" s="129"/>
      <c r="GA31335" s="128"/>
    </row>
    <row r="31336" spans="179:183" x14ac:dyDescent="0.35">
      <c r="FW31336" s="128"/>
      <c r="FX31336" s="128"/>
      <c r="FY31336" s="129"/>
      <c r="GA31336" s="128"/>
    </row>
    <row r="31337" spans="179:183" x14ac:dyDescent="0.35">
      <c r="FW31337" s="128"/>
      <c r="FX31337" s="128"/>
      <c r="FY31337" s="129"/>
      <c r="GA31337" s="128"/>
    </row>
    <row r="31338" spans="179:183" x14ac:dyDescent="0.35">
      <c r="FW31338" s="128"/>
      <c r="FX31338" s="128"/>
      <c r="FY31338" s="129"/>
      <c r="GA31338" s="128"/>
    </row>
    <row r="31339" spans="179:183" x14ac:dyDescent="0.35">
      <c r="FW31339" s="128"/>
      <c r="FX31339" s="128"/>
      <c r="FY31339" s="129"/>
      <c r="GA31339" s="128"/>
    </row>
    <row r="31340" spans="179:183" x14ac:dyDescent="0.35">
      <c r="FW31340" s="128"/>
      <c r="FX31340" s="128"/>
      <c r="FY31340" s="129"/>
      <c r="GA31340" s="128"/>
    </row>
    <row r="31341" spans="179:183" x14ac:dyDescent="0.35">
      <c r="FW31341" s="128"/>
      <c r="FX31341" s="128"/>
      <c r="FY31341" s="129"/>
      <c r="GA31341" s="128"/>
    </row>
    <row r="31342" spans="179:183" x14ac:dyDescent="0.35">
      <c r="FW31342" s="128"/>
      <c r="FX31342" s="128"/>
      <c r="FY31342" s="129"/>
      <c r="GA31342" s="128"/>
    </row>
    <row r="31343" spans="179:183" x14ac:dyDescent="0.35">
      <c r="FW31343" s="128"/>
      <c r="FX31343" s="128"/>
      <c r="FY31343" s="129"/>
      <c r="GA31343" s="128"/>
    </row>
    <row r="31344" spans="179:183" x14ac:dyDescent="0.35">
      <c r="FW31344" s="128"/>
      <c r="FX31344" s="128"/>
      <c r="FY31344" s="129"/>
      <c r="GA31344" s="128"/>
    </row>
    <row r="31345" spans="179:183" x14ac:dyDescent="0.35">
      <c r="FW31345" s="128"/>
      <c r="FX31345" s="128"/>
      <c r="FY31345" s="129"/>
      <c r="GA31345" s="128"/>
    </row>
    <row r="31346" spans="179:183" x14ac:dyDescent="0.35">
      <c r="FW31346" s="128"/>
      <c r="FX31346" s="128"/>
      <c r="FY31346" s="129"/>
      <c r="GA31346" s="128"/>
    </row>
    <row r="31347" spans="179:183" x14ac:dyDescent="0.35">
      <c r="FW31347" s="128"/>
      <c r="FX31347" s="128"/>
      <c r="FY31347" s="129"/>
      <c r="GA31347" s="128"/>
    </row>
    <row r="31348" spans="179:183" x14ac:dyDescent="0.35">
      <c r="FW31348" s="128"/>
      <c r="FX31348" s="128"/>
      <c r="FY31348" s="129"/>
      <c r="GA31348" s="128"/>
    </row>
    <row r="31349" spans="179:183" x14ac:dyDescent="0.35">
      <c r="FW31349" s="128"/>
      <c r="FX31349" s="128"/>
      <c r="FY31349" s="129"/>
      <c r="GA31349" s="128"/>
    </row>
    <row r="31350" spans="179:183" x14ac:dyDescent="0.35">
      <c r="FW31350" s="128"/>
      <c r="FX31350" s="128"/>
      <c r="FY31350" s="129"/>
      <c r="GA31350" s="128"/>
    </row>
    <row r="31351" spans="179:183" x14ac:dyDescent="0.35">
      <c r="FW31351" s="128"/>
      <c r="FX31351" s="128"/>
      <c r="FY31351" s="129"/>
      <c r="GA31351" s="128"/>
    </row>
    <row r="31352" spans="179:183" x14ac:dyDescent="0.35">
      <c r="FW31352" s="128"/>
      <c r="FX31352" s="128"/>
      <c r="FY31352" s="129"/>
      <c r="GA31352" s="128"/>
    </row>
    <row r="31353" spans="179:183" x14ac:dyDescent="0.35">
      <c r="FW31353" s="128"/>
      <c r="FX31353" s="128"/>
      <c r="FY31353" s="129"/>
      <c r="GA31353" s="128"/>
    </row>
    <row r="31354" spans="179:183" x14ac:dyDescent="0.35">
      <c r="FW31354" s="128"/>
      <c r="FX31354" s="128"/>
      <c r="FY31354" s="129"/>
      <c r="GA31354" s="128"/>
    </row>
    <row r="31355" spans="179:183" x14ac:dyDescent="0.35">
      <c r="FW31355" s="128"/>
      <c r="FX31355" s="128"/>
      <c r="FY31355" s="129"/>
      <c r="GA31355" s="128"/>
    </row>
    <row r="31356" spans="179:183" x14ac:dyDescent="0.35">
      <c r="FW31356" s="128"/>
      <c r="FX31356" s="128"/>
      <c r="FY31356" s="129"/>
      <c r="GA31356" s="128"/>
    </row>
    <row r="31357" spans="179:183" x14ac:dyDescent="0.35">
      <c r="FW31357" s="128"/>
      <c r="FX31357" s="128"/>
      <c r="FY31357" s="129"/>
      <c r="GA31357" s="128"/>
    </row>
    <row r="31358" spans="179:183" x14ac:dyDescent="0.35">
      <c r="FW31358" s="128"/>
      <c r="FX31358" s="128"/>
      <c r="FY31358" s="129"/>
      <c r="GA31358" s="128"/>
    </row>
    <row r="31359" spans="179:183" x14ac:dyDescent="0.35">
      <c r="FW31359" s="128"/>
      <c r="FX31359" s="128"/>
      <c r="FY31359" s="129"/>
      <c r="GA31359" s="128"/>
    </row>
    <row r="31360" spans="179:183" x14ac:dyDescent="0.35">
      <c r="FW31360" s="128"/>
      <c r="FX31360" s="128"/>
      <c r="FY31360" s="129"/>
      <c r="GA31360" s="128"/>
    </row>
    <row r="31361" spans="179:183" x14ac:dyDescent="0.35">
      <c r="FW31361" s="128"/>
      <c r="FX31361" s="128"/>
      <c r="FY31361" s="129"/>
      <c r="GA31361" s="128"/>
    </row>
    <row r="31362" spans="179:183" x14ac:dyDescent="0.35">
      <c r="FW31362" s="128"/>
      <c r="FX31362" s="128"/>
      <c r="FY31362" s="129"/>
      <c r="GA31362" s="128"/>
    </row>
    <row r="31363" spans="179:183" x14ac:dyDescent="0.35">
      <c r="FW31363" s="128"/>
      <c r="FX31363" s="128"/>
      <c r="FY31363" s="129"/>
      <c r="GA31363" s="128"/>
    </row>
    <row r="31364" spans="179:183" x14ac:dyDescent="0.35">
      <c r="FW31364" s="128"/>
      <c r="FX31364" s="128"/>
      <c r="FY31364" s="129"/>
      <c r="GA31364" s="128"/>
    </row>
    <row r="31365" spans="179:183" x14ac:dyDescent="0.35">
      <c r="FW31365" s="128"/>
      <c r="FX31365" s="128"/>
      <c r="FY31365" s="129"/>
      <c r="GA31365" s="128"/>
    </row>
    <row r="31366" spans="179:183" x14ac:dyDescent="0.35">
      <c r="FW31366" s="128"/>
      <c r="FX31366" s="128"/>
      <c r="FY31366" s="129"/>
      <c r="GA31366" s="128"/>
    </row>
    <row r="31367" spans="179:183" x14ac:dyDescent="0.35">
      <c r="FW31367" s="128"/>
      <c r="FX31367" s="128"/>
      <c r="FY31367" s="129"/>
      <c r="GA31367" s="128"/>
    </row>
    <row r="31368" spans="179:183" x14ac:dyDescent="0.35">
      <c r="FW31368" s="128"/>
      <c r="FX31368" s="128"/>
      <c r="FY31368" s="129"/>
      <c r="GA31368" s="128"/>
    </row>
    <row r="31369" spans="179:183" x14ac:dyDescent="0.35">
      <c r="FW31369" s="128"/>
      <c r="FX31369" s="128"/>
      <c r="FY31369" s="129"/>
      <c r="GA31369" s="128"/>
    </row>
    <row r="31370" spans="179:183" x14ac:dyDescent="0.35">
      <c r="FW31370" s="128"/>
      <c r="FX31370" s="128"/>
      <c r="FY31370" s="129"/>
      <c r="GA31370" s="128"/>
    </row>
    <row r="31371" spans="179:183" x14ac:dyDescent="0.35">
      <c r="FW31371" s="128"/>
      <c r="FX31371" s="128"/>
      <c r="FY31371" s="129"/>
      <c r="GA31371" s="128"/>
    </row>
    <row r="31372" spans="179:183" x14ac:dyDescent="0.35">
      <c r="FW31372" s="128"/>
      <c r="FX31372" s="128"/>
      <c r="FY31372" s="129"/>
      <c r="GA31372" s="128"/>
    </row>
    <row r="31373" spans="179:183" x14ac:dyDescent="0.35">
      <c r="FW31373" s="128"/>
      <c r="FX31373" s="128"/>
      <c r="FY31373" s="129"/>
      <c r="GA31373" s="128"/>
    </row>
    <row r="31374" spans="179:183" x14ac:dyDescent="0.35">
      <c r="FW31374" s="128"/>
      <c r="FX31374" s="128"/>
      <c r="FY31374" s="129"/>
      <c r="GA31374" s="128"/>
    </row>
    <row r="31375" spans="179:183" x14ac:dyDescent="0.35">
      <c r="FW31375" s="128"/>
      <c r="FX31375" s="128"/>
      <c r="FY31375" s="129"/>
      <c r="GA31375" s="128"/>
    </row>
    <row r="31376" spans="179:183" x14ac:dyDescent="0.35">
      <c r="FW31376" s="128"/>
      <c r="FX31376" s="128"/>
      <c r="FY31376" s="129"/>
      <c r="GA31376" s="128"/>
    </row>
    <row r="31377" spans="179:183" x14ac:dyDescent="0.35">
      <c r="FW31377" s="128"/>
      <c r="FX31377" s="128"/>
      <c r="FY31377" s="129"/>
      <c r="GA31377" s="128"/>
    </row>
    <row r="31378" spans="179:183" x14ac:dyDescent="0.35">
      <c r="FW31378" s="128"/>
      <c r="FX31378" s="128"/>
      <c r="FY31378" s="129"/>
      <c r="GA31378" s="128"/>
    </row>
    <row r="31379" spans="179:183" x14ac:dyDescent="0.35">
      <c r="FW31379" s="128"/>
      <c r="FX31379" s="128"/>
      <c r="FY31379" s="129"/>
      <c r="GA31379" s="128"/>
    </row>
    <row r="31380" spans="179:183" x14ac:dyDescent="0.35">
      <c r="FW31380" s="128"/>
      <c r="FX31380" s="128"/>
      <c r="FY31380" s="129"/>
      <c r="GA31380" s="128"/>
    </row>
    <row r="31381" spans="179:183" x14ac:dyDescent="0.35">
      <c r="FW31381" s="128"/>
      <c r="FX31381" s="128"/>
      <c r="FY31381" s="129"/>
      <c r="GA31381" s="128"/>
    </row>
    <row r="31382" spans="179:183" x14ac:dyDescent="0.35">
      <c r="FW31382" s="128"/>
      <c r="FX31382" s="128"/>
      <c r="FY31382" s="129"/>
      <c r="GA31382" s="128"/>
    </row>
    <row r="31383" spans="179:183" x14ac:dyDescent="0.35">
      <c r="FW31383" s="128"/>
      <c r="FX31383" s="128"/>
      <c r="FY31383" s="129"/>
      <c r="GA31383" s="128"/>
    </row>
    <row r="31384" spans="179:183" x14ac:dyDescent="0.35">
      <c r="FW31384" s="128"/>
      <c r="FX31384" s="128"/>
      <c r="FY31384" s="129"/>
      <c r="GA31384" s="128"/>
    </row>
    <row r="31385" spans="179:183" x14ac:dyDescent="0.35">
      <c r="FW31385" s="128"/>
      <c r="FX31385" s="128"/>
      <c r="FY31385" s="129"/>
      <c r="GA31385" s="128"/>
    </row>
    <row r="31386" spans="179:183" x14ac:dyDescent="0.35">
      <c r="FW31386" s="128"/>
      <c r="FX31386" s="128"/>
      <c r="FY31386" s="129"/>
      <c r="GA31386" s="128"/>
    </row>
    <row r="31387" spans="179:183" x14ac:dyDescent="0.35">
      <c r="FW31387" s="128"/>
      <c r="FX31387" s="128"/>
      <c r="FY31387" s="129"/>
      <c r="GA31387" s="128"/>
    </row>
    <row r="31388" spans="179:183" x14ac:dyDescent="0.35">
      <c r="FW31388" s="128"/>
      <c r="FX31388" s="128"/>
      <c r="FY31388" s="129"/>
      <c r="GA31388" s="128"/>
    </row>
    <row r="31389" spans="179:183" x14ac:dyDescent="0.35">
      <c r="FW31389" s="128"/>
      <c r="FX31389" s="128"/>
      <c r="FY31389" s="129"/>
      <c r="GA31389" s="128"/>
    </row>
    <row r="31390" spans="179:183" x14ac:dyDescent="0.35">
      <c r="FW31390" s="128"/>
      <c r="FX31390" s="128"/>
      <c r="FY31390" s="129"/>
      <c r="GA31390" s="128"/>
    </row>
    <row r="31391" spans="179:183" x14ac:dyDescent="0.35">
      <c r="FW31391" s="128"/>
      <c r="FX31391" s="128"/>
      <c r="FY31391" s="129"/>
      <c r="GA31391" s="128"/>
    </row>
    <row r="31392" spans="179:183" x14ac:dyDescent="0.35">
      <c r="FW31392" s="128"/>
      <c r="FX31392" s="128"/>
      <c r="FY31392" s="129"/>
      <c r="GA31392" s="128"/>
    </row>
    <row r="31393" spans="179:183" x14ac:dyDescent="0.35">
      <c r="FW31393" s="128"/>
      <c r="FX31393" s="128"/>
      <c r="FY31393" s="129"/>
      <c r="GA31393" s="128"/>
    </row>
    <row r="31394" spans="179:183" x14ac:dyDescent="0.35">
      <c r="FW31394" s="128"/>
      <c r="FX31394" s="128"/>
      <c r="FY31394" s="129"/>
      <c r="GA31394" s="128"/>
    </row>
    <row r="31395" spans="179:183" x14ac:dyDescent="0.35">
      <c r="FW31395" s="128"/>
      <c r="FX31395" s="128"/>
      <c r="FY31395" s="129"/>
      <c r="GA31395" s="128"/>
    </row>
    <row r="31396" spans="179:183" x14ac:dyDescent="0.35">
      <c r="FW31396" s="128"/>
      <c r="FX31396" s="128"/>
      <c r="FY31396" s="129"/>
      <c r="GA31396" s="128"/>
    </row>
    <row r="31397" spans="179:183" x14ac:dyDescent="0.35">
      <c r="FW31397" s="128"/>
      <c r="FX31397" s="128"/>
      <c r="FY31397" s="129"/>
      <c r="GA31397" s="128"/>
    </row>
    <row r="31398" spans="179:183" x14ac:dyDescent="0.35">
      <c r="FW31398" s="128"/>
      <c r="FX31398" s="128"/>
      <c r="FY31398" s="129"/>
      <c r="GA31398" s="128"/>
    </row>
    <row r="31399" spans="179:183" x14ac:dyDescent="0.35">
      <c r="FW31399" s="128"/>
      <c r="FX31399" s="128"/>
      <c r="FY31399" s="129"/>
      <c r="GA31399" s="128"/>
    </row>
    <row r="31400" spans="179:183" x14ac:dyDescent="0.35">
      <c r="FW31400" s="128"/>
      <c r="FX31400" s="128"/>
      <c r="FY31400" s="129"/>
      <c r="GA31400" s="128"/>
    </row>
    <row r="31401" spans="179:183" x14ac:dyDescent="0.35">
      <c r="FW31401" s="128"/>
      <c r="FX31401" s="128"/>
      <c r="FY31401" s="129"/>
      <c r="GA31401" s="128"/>
    </row>
    <row r="31402" spans="179:183" x14ac:dyDescent="0.35">
      <c r="FW31402" s="128"/>
      <c r="FX31402" s="128"/>
      <c r="FY31402" s="129"/>
      <c r="GA31402" s="128"/>
    </row>
    <row r="31403" spans="179:183" x14ac:dyDescent="0.35">
      <c r="FW31403" s="128"/>
      <c r="FX31403" s="128"/>
      <c r="FY31403" s="129"/>
      <c r="GA31403" s="128"/>
    </row>
    <row r="31404" spans="179:183" x14ac:dyDescent="0.35">
      <c r="FW31404" s="128"/>
      <c r="FX31404" s="128"/>
      <c r="FY31404" s="129"/>
      <c r="GA31404" s="128"/>
    </row>
    <row r="31405" spans="179:183" x14ac:dyDescent="0.35">
      <c r="FW31405" s="128"/>
      <c r="FX31405" s="128"/>
      <c r="FY31405" s="129"/>
      <c r="GA31405" s="128"/>
    </row>
    <row r="31406" spans="179:183" x14ac:dyDescent="0.35">
      <c r="FW31406" s="128"/>
      <c r="FX31406" s="128"/>
      <c r="FY31406" s="129"/>
      <c r="GA31406" s="128"/>
    </row>
    <row r="31407" spans="179:183" x14ac:dyDescent="0.35">
      <c r="FW31407" s="128"/>
      <c r="FX31407" s="128"/>
      <c r="FY31407" s="129"/>
      <c r="GA31407" s="128"/>
    </row>
    <row r="31408" spans="179:183" x14ac:dyDescent="0.35">
      <c r="FW31408" s="128"/>
      <c r="FX31408" s="128"/>
      <c r="FY31408" s="129"/>
      <c r="GA31408" s="128"/>
    </row>
    <row r="31409" spans="179:183" x14ac:dyDescent="0.35">
      <c r="FW31409" s="128"/>
      <c r="FX31409" s="128"/>
      <c r="FY31409" s="129"/>
      <c r="GA31409" s="128"/>
    </row>
    <row r="31410" spans="179:183" x14ac:dyDescent="0.35">
      <c r="FW31410" s="128"/>
      <c r="FX31410" s="128"/>
      <c r="FY31410" s="129"/>
      <c r="GA31410" s="128"/>
    </row>
    <row r="31411" spans="179:183" x14ac:dyDescent="0.35">
      <c r="FW31411" s="128"/>
      <c r="FX31411" s="128"/>
      <c r="FY31411" s="129"/>
      <c r="GA31411" s="128"/>
    </row>
    <row r="31412" spans="179:183" x14ac:dyDescent="0.35">
      <c r="FW31412" s="128"/>
      <c r="FX31412" s="128"/>
      <c r="FY31412" s="129"/>
      <c r="GA31412" s="128"/>
    </row>
    <row r="31413" spans="179:183" x14ac:dyDescent="0.35">
      <c r="FW31413" s="128"/>
      <c r="FX31413" s="128"/>
      <c r="FY31413" s="129"/>
      <c r="GA31413" s="128"/>
    </row>
    <row r="31414" spans="179:183" x14ac:dyDescent="0.35">
      <c r="FW31414" s="128"/>
      <c r="FX31414" s="128"/>
      <c r="FY31414" s="129"/>
      <c r="GA31414" s="128"/>
    </row>
    <row r="31415" spans="179:183" x14ac:dyDescent="0.35">
      <c r="FW31415" s="128"/>
      <c r="FX31415" s="128"/>
      <c r="FY31415" s="129"/>
      <c r="GA31415" s="128"/>
    </row>
    <row r="31416" spans="179:183" x14ac:dyDescent="0.35">
      <c r="FW31416" s="128"/>
      <c r="FX31416" s="128"/>
      <c r="FY31416" s="129"/>
      <c r="GA31416" s="128"/>
    </row>
    <row r="31417" spans="179:183" x14ac:dyDescent="0.35">
      <c r="FW31417" s="128"/>
      <c r="FX31417" s="128"/>
      <c r="FY31417" s="129"/>
      <c r="GA31417" s="128"/>
    </row>
    <row r="31418" spans="179:183" x14ac:dyDescent="0.35">
      <c r="FW31418" s="128"/>
      <c r="FX31418" s="128"/>
      <c r="FY31418" s="129"/>
      <c r="GA31418" s="128"/>
    </row>
    <row r="31419" spans="179:183" x14ac:dyDescent="0.35">
      <c r="FW31419" s="128"/>
      <c r="FX31419" s="128"/>
      <c r="FY31419" s="129"/>
      <c r="GA31419" s="128"/>
    </row>
    <row r="31420" spans="179:183" x14ac:dyDescent="0.35">
      <c r="FW31420" s="128"/>
      <c r="FX31420" s="128"/>
      <c r="FY31420" s="129"/>
      <c r="GA31420" s="128"/>
    </row>
    <row r="31421" spans="179:183" x14ac:dyDescent="0.35">
      <c r="FW31421" s="128"/>
      <c r="FX31421" s="128"/>
      <c r="FY31421" s="129"/>
      <c r="GA31421" s="128"/>
    </row>
    <row r="31422" spans="179:183" x14ac:dyDescent="0.35">
      <c r="FW31422" s="128"/>
      <c r="FX31422" s="128"/>
      <c r="FY31422" s="129"/>
      <c r="GA31422" s="128"/>
    </row>
    <row r="31423" spans="179:183" x14ac:dyDescent="0.35">
      <c r="FW31423" s="128"/>
      <c r="FX31423" s="128"/>
      <c r="FY31423" s="129"/>
      <c r="GA31423" s="128"/>
    </row>
    <row r="31424" spans="179:183" x14ac:dyDescent="0.35">
      <c r="FW31424" s="128"/>
      <c r="FX31424" s="128"/>
      <c r="FY31424" s="129"/>
      <c r="GA31424" s="128"/>
    </row>
    <row r="31425" spans="179:183" x14ac:dyDescent="0.35">
      <c r="FW31425" s="128"/>
      <c r="FX31425" s="128"/>
      <c r="FY31425" s="129"/>
      <c r="GA31425" s="128"/>
    </row>
    <row r="31426" spans="179:183" x14ac:dyDescent="0.35">
      <c r="FW31426" s="128"/>
      <c r="FX31426" s="128"/>
      <c r="FY31426" s="129"/>
      <c r="GA31426" s="128"/>
    </row>
    <row r="31427" spans="179:183" x14ac:dyDescent="0.35">
      <c r="FW31427" s="128"/>
      <c r="FX31427" s="128"/>
      <c r="FY31427" s="129"/>
      <c r="GA31427" s="128"/>
    </row>
    <row r="31428" spans="179:183" x14ac:dyDescent="0.35">
      <c r="FW31428" s="128"/>
      <c r="FX31428" s="128"/>
      <c r="FY31428" s="129"/>
      <c r="GA31428" s="128"/>
    </row>
    <row r="31429" spans="179:183" x14ac:dyDescent="0.35">
      <c r="FW31429" s="128"/>
      <c r="FX31429" s="128"/>
      <c r="FY31429" s="129"/>
      <c r="GA31429" s="128"/>
    </row>
    <row r="31430" spans="179:183" x14ac:dyDescent="0.35">
      <c r="FW31430" s="128"/>
      <c r="FX31430" s="128"/>
      <c r="FY31430" s="129"/>
      <c r="GA31430" s="128"/>
    </row>
    <row r="31431" spans="179:183" x14ac:dyDescent="0.35">
      <c r="FW31431" s="128"/>
      <c r="FX31431" s="128"/>
      <c r="FY31431" s="129"/>
      <c r="GA31431" s="128"/>
    </row>
    <row r="31432" spans="179:183" x14ac:dyDescent="0.35">
      <c r="FW31432" s="128"/>
      <c r="FX31432" s="128"/>
      <c r="FY31432" s="129"/>
      <c r="GA31432" s="128"/>
    </row>
    <row r="31433" spans="179:183" x14ac:dyDescent="0.35">
      <c r="FW31433" s="128"/>
      <c r="FX31433" s="128"/>
      <c r="FY31433" s="129"/>
      <c r="GA31433" s="128"/>
    </row>
    <row r="31434" spans="179:183" x14ac:dyDescent="0.35">
      <c r="FW31434" s="128"/>
      <c r="FX31434" s="128"/>
      <c r="FY31434" s="129"/>
      <c r="GA31434" s="128"/>
    </row>
    <row r="31435" spans="179:183" x14ac:dyDescent="0.35">
      <c r="FW31435" s="128"/>
      <c r="FX31435" s="128"/>
      <c r="FY31435" s="129"/>
      <c r="GA31435" s="128"/>
    </row>
    <row r="31436" spans="179:183" x14ac:dyDescent="0.35">
      <c r="FW31436" s="128"/>
      <c r="FX31436" s="128"/>
      <c r="FY31436" s="129"/>
      <c r="GA31436" s="128"/>
    </row>
    <row r="31437" spans="179:183" x14ac:dyDescent="0.35">
      <c r="FW31437" s="128"/>
      <c r="FX31437" s="128"/>
      <c r="FY31437" s="129"/>
      <c r="GA31437" s="128"/>
    </row>
    <row r="31438" spans="179:183" x14ac:dyDescent="0.35">
      <c r="FW31438" s="128"/>
      <c r="FX31438" s="128"/>
      <c r="FY31438" s="129"/>
      <c r="GA31438" s="128"/>
    </row>
    <row r="31439" spans="179:183" x14ac:dyDescent="0.35">
      <c r="FW31439" s="128"/>
      <c r="FX31439" s="128"/>
      <c r="FY31439" s="129"/>
      <c r="GA31439" s="128"/>
    </row>
    <row r="31440" spans="179:183" x14ac:dyDescent="0.35">
      <c r="FW31440" s="128"/>
      <c r="FX31440" s="128"/>
      <c r="FY31440" s="129"/>
      <c r="GA31440" s="128"/>
    </row>
    <row r="31441" spans="179:183" x14ac:dyDescent="0.35">
      <c r="FW31441" s="128"/>
      <c r="FX31441" s="128"/>
      <c r="FY31441" s="129"/>
      <c r="GA31441" s="128"/>
    </row>
    <row r="31442" spans="179:183" x14ac:dyDescent="0.35">
      <c r="FW31442" s="128"/>
      <c r="FX31442" s="128"/>
      <c r="FY31442" s="129"/>
      <c r="GA31442" s="128"/>
    </row>
    <row r="31443" spans="179:183" x14ac:dyDescent="0.35">
      <c r="FW31443" s="128"/>
      <c r="FX31443" s="128"/>
      <c r="FY31443" s="129"/>
      <c r="GA31443" s="128"/>
    </row>
    <row r="31444" spans="179:183" x14ac:dyDescent="0.35">
      <c r="FW31444" s="128"/>
      <c r="FX31444" s="128"/>
      <c r="FY31444" s="129"/>
      <c r="GA31444" s="128"/>
    </row>
    <row r="31445" spans="179:183" x14ac:dyDescent="0.35">
      <c r="FW31445" s="128"/>
      <c r="FX31445" s="128"/>
      <c r="FY31445" s="129"/>
      <c r="GA31445" s="128"/>
    </row>
    <row r="31446" spans="179:183" x14ac:dyDescent="0.35">
      <c r="FW31446" s="128"/>
      <c r="FX31446" s="128"/>
      <c r="FY31446" s="129"/>
      <c r="GA31446" s="128"/>
    </row>
    <row r="31447" spans="179:183" x14ac:dyDescent="0.35">
      <c r="FW31447" s="128"/>
      <c r="FX31447" s="128"/>
      <c r="FY31447" s="129"/>
      <c r="GA31447" s="128"/>
    </row>
    <row r="31448" spans="179:183" x14ac:dyDescent="0.35">
      <c r="FW31448" s="128"/>
      <c r="FX31448" s="128"/>
      <c r="FY31448" s="129"/>
      <c r="GA31448" s="128"/>
    </row>
    <row r="31449" spans="179:183" x14ac:dyDescent="0.35">
      <c r="FW31449" s="128"/>
      <c r="FX31449" s="128"/>
      <c r="FY31449" s="129"/>
      <c r="GA31449" s="128"/>
    </row>
    <row r="31450" spans="179:183" x14ac:dyDescent="0.35">
      <c r="FW31450" s="128"/>
      <c r="FX31450" s="128"/>
      <c r="FY31450" s="129"/>
      <c r="GA31450" s="128"/>
    </row>
    <row r="31451" spans="179:183" x14ac:dyDescent="0.35">
      <c r="FW31451" s="128"/>
      <c r="FX31451" s="128"/>
      <c r="FY31451" s="129"/>
      <c r="GA31451" s="128"/>
    </row>
    <row r="31452" spans="179:183" x14ac:dyDescent="0.35">
      <c r="FW31452" s="128"/>
      <c r="FX31452" s="128"/>
      <c r="FY31452" s="129"/>
      <c r="GA31452" s="128"/>
    </row>
    <row r="31453" spans="179:183" x14ac:dyDescent="0.35">
      <c r="FW31453" s="128"/>
      <c r="FX31453" s="128"/>
      <c r="FY31453" s="129"/>
      <c r="GA31453" s="128"/>
    </row>
    <row r="31454" spans="179:183" x14ac:dyDescent="0.35">
      <c r="FW31454" s="128"/>
      <c r="FX31454" s="128"/>
      <c r="FY31454" s="129"/>
      <c r="GA31454" s="128"/>
    </row>
    <row r="31455" spans="179:183" x14ac:dyDescent="0.35">
      <c r="FW31455" s="128"/>
      <c r="FX31455" s="128"/>
      <c r="FY31455" s="129"/>
      <c r="GA31455" s="128"/>
    </row>
    <row r="31456" spans="179:183" x14ac:dyDescent="0.35">
      <c r="FW31456" s="128"/>
      <c r="FX31456" s="128"/>
      <c r="FY31456" s="129"/>
      <c r="GA31456" s="128"/>
    </row>
    <row r="31457" spans="179:183" x14ac:dyDescent="0.35">
      <c r="FW31457" s="128"/>
      <c r="FX31457" s="128"/>
      <c r="FY31457" s="129"/>
      <c r="GA31457" s="128"/>
    </row>
    <row r="31458" spans="179:183" x14ac:dyDescent="0.35">
      <c r="FW31458" s="128"/>
      <c r="FX31458" s="128"/>
      <c r="FY31458" s="129"/>
      <c r="GA31458" s="128"/>
    </row>
    <row r="31459" spans="179:183" x14ac:dyDescent="0.35">
      <c r="FW31459" s="128"/>
      <c r="FX31459" s="128"/>
      <c r="FY31459" s="129"/>
      <c r="GA31459" s="128"/>
    </row>
    <row r="31460" spans="179:183" x14ac:dyDescent="0.35">
      <c r="FW31460" s="128"/>
      <c r="FX31460" s="128"/>
      <c r="FY31460" s="129"/>
      <c r="GA31460" s="128"/>
    </row>
    <row r="31461" spans="179:183" x14ac:dyDescent="0.35">
      <c r="FW31461" s="128"/>
      <c r="FX31461" s="128"/>
      <c r="FY31461" s="129"/>
      <c r="GA31461" s="128"/>
    </row>
    <row r="31462" spans="179:183" x14ac:dyDescent="0.35">
      <c r="FW31462" s="128"/>
      <c r="FX31462" s="128"/>
      <c r="FY31462" s="129"/>
      <c r="GA31462" s="128"/>
    </row>
    <row r="31463" spans="179:183" x14ac:dyDescent="0.35">
      <c r="FW31463" s="128"/>
      <c r="FX31463" s="128"/>
      <c r="FY31463" s="129"/>
      <c r="GA31463" s="128"/>
    </row>
    <row r="31464" spans="179:183" x14ac:dyDescent="0.35">
      <c r="FW31464" s="128"/>
      <c r="FX31464" s="128"/>
      <c r="FY31464" s="129"/>
      <c r="GA31464" s="128"/>
    </row>
    <row r="31465" spans="179:183" x14ac:dyDescent="0.35">
      <c r="FW31465" s="128"/>
      <c r="FX31465" s="128"/>
      <c r="FY31465" s="129"/>
      <c r="GA31465" s="128"/>
    </row>
    <row r="31466" spans="179:183" x14ac:dyDescent="0.35">
      <c r="FW31466" s="128"/>
      <c r="FX31466" s="128"/>
      <c r="FY31466" s="129"/>
      <c r="GA31466" s="128"/>
    </row>
    <row r="31467" spans="179:183" x14ac:dyDescent="0.35">
      <c r="FW31467" s="128"/>
      <c r="FX31467" s="128"/>
      <c r="FY31467" s="129"/>
      <c r="GA31467" s="128"/>
    </row>
    <row r="31468" spans="179:183" x14ac:dyDescent="0.35">
      <c r="FW31468" s="128"/>
      <c r="FX31468" s="128"/>
      <c r="FY31468" s="129"/>
      <c r="GA31468" s="128"/>
    </row>
    <row r="31469" spans="179:183" x14ac:dyDescent="0.35">
      <c r="FW31469" s="128"/>
      <c r="FX31469" s="128"/>
      <c r="FY31469" s="129"/>
      <c r="GA31469" s="128"/>
    </row>
    <row r="31470" spans="179:183" x14ac:dyDescent="0.35">
      <c r="FW31470" s="128"/>
      <c r="FX31470" s="128"/>
      <c r="FY31470" s="129"/>
      <c r="GA31470" s="128"/>
    </row>
    <row r="31471" spans="179:183" x14ac:dyDescent="0.35">
      <c r="FW31471" s="128"/>
      <c r="FX31471" s="128"/>
      <c r="FY31471" s="129"/>
      <c r="GA31471" s="128"/>
    </row>
    <row r="31472" spans="179:183" x14ac:dyDescent="0.35">
      <c r="FW31472" s="128"/>
      <c r="FX31472" s="128"/>
      <c r="FY31472" s="129"/>
      <c r="GA31472" s="128"/>
    </row>
    <row r="31473" spans="179:183" x14ac:dyDescent="0.35">
      <c r="FW31473" s="128"/>
      <c r="FX31473" s="128"/>
      <c r="FY31473" s="129"/>
      <c r="GA31473" s="128"/>
    </row>
    <row r="31474" spans="179:183" x14ac:dyDescent="0.35">
      <c r="FW31474" s="128"/>
      <c r="FX31474" s="128"/>
      <c r="FY31474" s="129"/>
      <c r="GA31474" s="128"/>
    </row>
    <row r="31475" spans="179:183" x14ac:dyDescent="0.35">
      <c r="FW31475" s="128"/>
      <c r="FX31475" s="128"/>
      <c r="FY31475" s="129"/>
      <c r="GA31475" s="128"/>
    </row>
    <row r="31476" spans="179:183" x14ac:dyDescent="0.35">
      <c r="FW31476" s="128"/>
      <c r="FX31476" s="128"/>
      <c r="FY31476" s="129"/>
      <c r="GA31476" s="128"/>
    </row>
    <row r="31477" spans="179:183" x14ac:dyDescent="0.35">
      <c r="FW31477" s="128"/>
      <c r="FX31477" s="128"/>
      <c r="FY31477" s="129"/>
      <c r="GA31477" s="128"/>
    </row>
    <row r="31478" spans="179:183" x14ac:dyDescent="0.35">
      <c r="FW31478" s="128"/>
      <c r="FX31478" s="128"/>
      <c r="FY31478" s="129"/>
      <c r="GA31478" s="128"/>
    </row>
    <row r="31479" spans="179:183" x14ac:dyDescent="0.35">
      <c r="FW31479" s="128"/>
      <c r="FX31479" s="128"/>
      <c r="FY31479" s="129"/>
      <c r="GA31479" s="128"/>
    </row>
    <row r="31480" spans="179:183" x14ac:dyDescent="0.35">
      <c r="FW31480" s="128"/>
      <c r="FX31480" s="128"/>
      <c r="FY31480" s="129"/>
      <c r="GA31480" s="128"/>
    </row>
    <row r="31481" spans="179:183" x14ac:dyDescent="0.35">
      <c r="FW31481" s="128"/>
      <c r="FX31481" s="128"/>
      <c r="FY31481" s="129"/>
      <c r="GA31481" s="128"/>
    </row>
    <row r="31482" spans="179:183" x14ac:dyDescent="0.35">
      <c r="FW31482" s="128"/>
      <c r="FX31482" s="128"/>
      <c r="FY31482" s="129"/>
      <c r="GA31482" s="128"/>
    </row>
    <row r="31483" spans="179:183" x14ac:dyDescent="0.35">
      <c r="FW31483" s="128"/>
      <c r="FX31483" s="128"/>
      <c r="FY31483" s="129"/>
      <c r="GA31483" s="128"/>
    </row>
    <row r="31484" spans="179:183" x14ac:dyDescent="0.35">
      <c r="FW31484" s="128"/>
      <c r="FX31484" s="128"/>
      <c r="FY31484" s="129"/>
      <c r="GA31484" s="128"/>
    </row>
    <row r="31485" spans="179:183" x14ac:dyDescent="0.35">
      <c r="FW31485" s="128"/>
      <c r="FX31485" s="128"/>
      <c r="FY31485" s="129"/>
      <c r="GA31485" s="128"/>
    </row>
    <row r="31486" spans="179:183" x14ac:dyDescent="0.35">
      <c r="FW31486" s="128"/>
      <c r="FX31486" s="128"/>
      <c r="FY31486" s="129"/>
      <c r="GA31486" s="128"/>
    </row>
    <row r="31487" spans="179:183" x14ac:dyDescent="0.35">
      <c r="FW31487" s="128"/>
      <c r="FX31487" s="128"/>
      <c r="FY31487" s="129"/>
      <c r="GA31487" s="128"/>
    </row>
    <row r="31488" spans="179:183" x14ac:dyDescent="0.35">
      <c r="FW31488" s="128"/>
      <c r="FX31488" s="128"/>
      <c r="FY31488" s="129"/>
      <c r="GA31488" s="128"/>
    </row>
    <row r="31489" spans="179:183" x14ac:dyDescent="0.35">
      <c r="FW31489" s="128"/>
      <c r="FX31489" s="128"/>
      <c r="FY31489" s="129"/>
      <c r="GA31489" s="128"/>
    </row>
    <row r="31490" spans="179:183" x14ac:dyDescent="0.35">
      <c r="FW31490" s="128"/>
      <c r="FX31490" s="128"/>
      <c r="FY31490" s="129"/>
      <c r="GA31490" s="128"/>
    </row>
    <row r="31491" spans="179:183" x14ac:dyDescent="0.35">
      <c r="FW31491" s="128"/>
      <c r="FX31491" s="128"/>
      <c r="FY31491" s="129"/>
      <c r="GA31491" s="128"/>
    </row>
    <row r="31492" spans="179:183" x14ac:dyDescent="0.35">
      <c r="FW31492" s="128"/>
      <c r="FX31492" s="128"/>
      <c r="FY31492" s="129"/>
      <c r="GA31492" s="128"/>
    </row>
    <row r="31493" spans="179:183" x14ac:dyDescent="0.35">
      <c r="FW31493" s="128"/>
      <c r="FX31493" s="128"/>
      <c r="FY31493" s="129"/>
      <c r="GA31493" s="128"/>
    </row>
    <row r="31494" spans="179:183" x14ac:dyDescent="0.35">
      <c r="FW31494" s="128"/>
      <c r="FX31494" s="128"/>
      <c r="FY31494" s="129"/>
      <c r="GA31494" s="128"/>
    </row>
    <row r="31495" spans="179:183" x14ac:dyDescent="0.35">
      <c r="FW31495" s="128"/>
      <c r="FX31495" s="128"/>
      <c r="FY31495" s="129"/>
      <c r="GA31495" s="128"/>
    </row>
    <row r="31496" spans="179:183" x14ac:dyDescent="0.35">
      <c r="FW31496" s="128"/>
      <c r="FX31496" s="128"/>
      <c r="FY31496" s="129"/>
      <c r="GA31496" s="128"/>
    </row>
    <row r="31497" spans="179:183" x14ac:dyDescent="0.35">
      <c r="FW31497" s="128"/>
      <c r="FX31497" s="128"/>
      <c r="FY31497" s="129"/>
      <c r="GA31497" s="128"/>
    </row>
    <row r="31498" spans="179:183" x14ac:dyDescent="0.35">
      <c r="FW31498" s="128"/>
      <c r="FX31498" s="128"/>
      <c r="FY31498" s="129"/>
      <c r="GA31498" s="128"/>
    </row>
    <row r="31499" spans="179:183" x14ac:dyDescent="0.35">
      <c r="FW31499" s="128"/>
      <c r="FX31499" s="128"/>
      <c r="FY31499" s="129"/>
      <c r="GA31499" s="128"/>
    </row>
    <row r="31500" spans="179:183" x14ac:dyDescent="0.35">
      <c r="FW31500" s="128"/>
      <c r="FX31500" s="128"/>
      <c r="FY31500" s="129"/>
      <c r="GA31500" s="128"/>
    </row>
    <row r="31501" spans="179:183" x14ac:dyDescent="0.35">
      <c r="FW31501" s="128"/>
      <c r="FX31501" s="128"/>
      <c r="FY31501" s="129"/>
      <c r="GA31501" s="128"/>
    </row>
    <row r="31502" spans="179:183" x14ac:dyDescent="0.35">
      <c r="FW31502" s="128"/>
      <c r="FX31502" s="128"/>
      <c r="FY31502" s="129"/>
      <c r="GA31502" s="128"/>
    </row>
    <row r="31503" spans="179:183" x14ac:dyDescent="0.35">
      <c r="FW31503" s="128"/>
      <c r="FX31503" s="128"/>
      <c r="FY31503" s="129"/>
      <c r="GA31503" s="128"/>
    </row>
    <row r="31504" spans="179:183" x14ac:dyDescent="0.35">
      <c r="FW31504" s="128"/>
      <c r="FX31504" s="128"/>
      <c r="FY31504" s="129"/>
      <c r="GA31504" s="128"/>
    </row>
    <row r="31505" spans="179:183" x14ac:dyDescent="0.35">
      <c r="FW31505" s="128"/>
      <c r="FX31505" s="128"/>
      <c r="FY31505" s="129"/>
      <c r="GA31505" s="128"/>
    </row>
    <row r="31506" spans="179:183" x14ac:dyDescent="0.35">
      <c r="FW31506" s="128"/>
      <c r="FX31506" s="128"/>
      <c r="FY31506" s="129"/>
      <c r="GA31506" s="128"/>
    </row>
    <row r="31507" spans="179:183" x14ac:dyDescent="0.35">
      <c r="FW31507" s="128"/>
      <c r="FX31507" s="128"/>
      <c r="FY31507" s="129"/>
      <c r="GA31507" s="128"/>
    </row>
    <row r="31508" spans="179:183" x14ac:dyDescent="0.35">
      <c r="FW31508" s="128"/>
      <c r="FX31508" s="128"/>
      <c r="FY31508" s="129"/>
      <c r="GA31508" s="128"/>
    </row>
    <row r="31509" spans="179:183" x14ac:dyDescent="0.35">
      <c r="FW31509" s="128"/>
      <c r="FX31509" s="128"/>
      <c r="FY31509" s="129"/>
      <c r="GA31509" s="128"/>
    </row>
    <row r="31510" spans="179:183" x14ac:dyDescent="0.35">
      <c r="FW31510" s="128"/>
      <c r="FX31510" s="128"/>
      <c r="FY31510" s="129"/>
      <c r="GA31510" s="128"/>
    </row>
    <row r="31511" spans="179:183" x14ac:dyDescent="0.35">
      <c r="FW31511" s="128"/>
      <c r="FX31511" s="128"/>
      <c r="FY31511" s="129"/>
      <c r="GA31511" s="128"/>
    </row>
    <row r="31512" spans="179:183" x14ac:dyDescent="0.35">
      <c r="FW31512" s="128"/>
      <c r="FX31512" s="128"/>
      <c r="FY31512" s="129"/>
      <c r="GA31512" s="128"/>
    </row>
    <row r="31513" spans="179:183" x14ac:dyDescent="0.35">
      <c r="FW31513" s="128"/>
      <c r="FX31513" s="128"/>
      <c r="FY31513" s="129"/>
      <c r="GA31513" s="128"/>
    </row>
    <row r="31514" spans="179:183" x14ac:dyDescent="0.35">
      <c r="FW31514" s="128"/>
      <c r="FX31514" s="128"/>
      <c r="FY31514" s="129"/>
      <c r="GA31514" s="128"/>
    </row>
    <row r="31515" spans="179:183" x14ac:dyDescent="0.35">
      <c r="FW31515" s="128"/>
      <c r="FX31515" s="128"/>
      <c r="FY31515" s="129"/>
      <c r="GA31515" s="128"/>
    </row>
    <row r="31516" spans="179:183" x14ac:dyDescent="0.35">
      <c r="FW31516" s="128"/>
      <c r="FX31516" s="128"/>
      <c r="FY31516" s="129"/>
      <c r="GA31516" s="128"/>
    </row>
    <row r="31517" spans="179:183" x14ac:dyDescent="0.35">
      <c r="FW31517" s="128"/>
      <c r="FX31517" s="128"/>
      <c r="FY31517" s="129"/>
      <c r="GA31517" s="128"/>
    </row>
    <row r="31518" spans="179:183" x14ac:dyDescent="0.35">
      <c r="FW31518" s="128"/>
      <c r="FX31518" s="128"/>
      <c r="FY31518" s="129"/>
      <c r="GA31518" s="128"/>
    </row>
    <row r="31519" spans="179:183" x14ac:dyDescent="0.35">
      <c r="FW31519" s="128"/>
      <c r="FX31519" s="128"/>
      <c r="FY31519" s="129"/>
      <c r="GA31519" s="128"/>
    </row>
    <row r="31520" spans="179:183" x14ac:dyDescent="0.35">
      <c r="FW31520" s="128"/>
      <c r="FX31520" s="128"/>
      <c r="FY31520" s="129"/>
      <c r="GA31520" s="128"/>
    </row>
    <row r="31521" spans="179:183" x14ac:dyDescent="0.35">
      <c r="FW31521" s="128"/>
      <c r="FX31521" s="128"/>
      <c r="FY31521" s="129"/>
      <c r="GA31521" s="128"/>
    </row>
    <row r="31522" spans="179:183" x14ac:dyDescent="0.35">
      <c r="FW31522" s="128"/>
      <c r="FX31522" s="128"/>
      <c r="FY31522" s="129"/>
      <c r="GA31522" s="128"/>
    </row>
    <row r="31523" spans="179:183" x14ac:dyDescent="0.35">
      <c r="FW31523" s="128"/>
      <c r="FX31523" s="128"/>
      <c r="FY31523" s="129"/>
      <c r="GA31523" s="128"/>
    </row>
    <row r="31524" spans="179:183" x14ac:dyDescent="0.35">
      <c r="FW31524" s="128"/>
      <c r="FX31524" s="128"/>
      <c r="FY31524" s="129"/>
      <c r="GA31524" s="128"/>
    </row>
    <row r="31525" spans="179:183" x14ac:dyDescent="0.35">
      <c r="FW31525" s="128"/>
      <c r="FX31525" s="128"/>
      <c r="FY31525" s="129"/>
      <c r="GA31525" s="128"/>
    </row>
    <row r="31526" spans="179:183" x14ac:dyDescent="0.35">
      <c r="FW31526" s="128"/>
      <c r="FX31526" s="128"/>
      <c r="FY31526" s="129"/>
      <c r="GA31526" s="128"/>
    </row>
    <row r="31527" spans="179:183" x14ac:dyDescent="0.35">
      <c r="FW31527" s="128"/>
      <c r="FX31527" s="128"/>
      <c r="FY31527" s="129"/>
      <c r="GA31527" s="128"/>
    </row>
    <row r="31528" spans="179:183" x14ac:dyDescent="0.35">
      <c r="FW31528" s="128"/>
      <c r="FX31528" s="128"/>
      <c r="FY31528" s="129"/>
      <c r="GA31528" s="128"/>
    </row>
    <row r="31529" spans="179:183" x14ac:dyDescent="0.35">
      <c r="FW31529" s="128"/>
      <c r="FX31529" s="128"/>
      <c r="FY31529" s="129"/>
      <c r="GA31529" s="128"/>
    </row>
    <row r="31530" spans="179:183" x14ac:dyDescent="0.35">
      <c r="FW31530" s="128"/>
      <c r="FX31530" s="128"/>
      <c r="FY31530" s="129"/>
      <c r="GA31530" s="128"/>
    </row>
    <row r="31531" spans="179:183" x14ac:dyDescent="0.35">
      <c r="FW31531" s="128"/>
      <c r="FX31531" s="128"/>
      <c r="FY31531" s="129"/>
      <c r="GA31531" s="128"/>
    </row>
    <row r="31532" spans="179:183" x14ac:dyDescent="0.35">
      <c r="FW31532" s="128"/>
      <c r="FX31532" s="128"/>
      <c r="FY31532" s="129"/>
      <c r="GA31532" s="128"/>
    </row>
    <row r="31533" spans="179:183" x14ac:dyDescent="0.35">
      <c r="FW31533" s="128"/>
      <c r="FX31533" s="128"/>
      <c r="FY31533" s="129"/>
      <c r="GA31533" s="128"/>
    </row>
    <row r="31534" spans="179:183" x14ac:dyDescent="0.35">
      <c r="FW31534" s="128"/>
      <c r="FX31534" s="128"/>
      <c r="FY31534" s="129"/>
      <c r="GA31534" s="128"/>
    </row>
    <row r="31535" spans="179:183" x14ac:dyDescent="0.35">
      <c r="FW31535" s="128"/>
      <c r="FX31535" s="128"/>
      <c r="FY31535" s="129"/>
      <c r="GA31535" s="128"/>
    </row>
    <row r="31536" spans="179:183" x14ac:dyDescent="0.35">
      <c r="FW31536" s="128"/>
      <c r="FX31536" s="128"/>
      <c r="FY31536" s="129"/>
      <c r="GA31536" s="128"/>
    </row>
    <row r="31537" spans="179:183" x14ac:dyDescent="0.35">
      <c r="FW31537" s="128"/>
      <c r="FX31537" s="128"/>
      <c r="FY31537" s="129"/>
      <c r="GA31537" s="128"/>
    </row>
    <row r="31538" spans="179:183" x14ac:dyDescent="0.35">
      <c r="FW31538" s="128"/>
      <c r="FX31538" s="128"/>
      <c r="FY31538" s="129"/>
      <c r="GA31538" s="128"/>
    </row>
    <row r="31539" spans="179:183" x14ac:dyDescent="0.35">
      <c r="FW31539" s="128"/>
      <c r="FX31539" s="128"/>
      <c r="FY31539" s="129"/>
      <c r="GA31539" s="128"/>
    </row>
    <row r="31540" spans="179:183" x14ac:dyDescent="0.35">
      <c r="FW31540" s="128"/>
      <c r="FX31540" s="128"/>
      <c r="FY31540" s="129"/>
      <c r="GA31540" s="128"/>
    </row>
    <row r="31541" spans="179:183" x14ac:dyDescent="0.35">
      <c r="FW31541" s="128"/>
      <c r="FX31541" s="128"/>
      <c r="FY31541" s="129"/>
      <c r="GA31541" s="128"/>
    </row>
    <row r="31542" spans="179:183" x14ac:dyDescent="0.35">
      <c r="FW31542" s="128"/>
      <c r="FX31542" s="128"/>
      <c r="FY31542" s="129"/>
      <c r="GA31542" s="128"/>
    </row>
    <row r="31543" spans="179:183" x14ac:dyDescent="0.35">
      <c r="FW31543" s="128"/>
      <c r="FX31543" s="128"/>
      <c r="FY31543" s="129"/>
      <c r="GA31543" s="128"/>
    </row>
    <row r="31544" spans="179:183" x14ac:dyDescent="0.35">
      <c r="FW31544" s="128"/>
      <c r="FX31544" s="128"/>
      <c r="FY31544" s="129"/>
      <c r="GA31544" s="128"/>
    </row>
    <row r="31545" spans="179:183" x14ac:dyDescent="0.35">
      <c r="FW31545" s="128"/>
      <c r="FX31545" s="128"/>
      <c r="FY31545" s="129"/>
      <c r="GA31545" s="128"/>
    </row>
    <row r="31546" spans="179:183" x14ac:dyDescent="0.35">
      <c r="FW31546" s="128"/>
      <c r="FX31546" s="128"/>
      <c r="FY31546" s="129"/>
      <c r="GA31546" s="128"/>
    </row>
    <row r="31547" spans="179:183" x14ac:dyDescent="0.35">
      <c r="FW31547" s="128"/>
      <c r="FX31547" s="128"/>
      <c r="FY31547" s="129"/>
      <c r="GA31547" s="128"/>
    </row>
    <row r="31548" spans="179:183" x14ac:dyDescent="0.35">
      <c r="FW31548" s="128"/>
      <c r="FX31548" s="128"/>
      <c r="FY31548" s="129"/>
      <c r="GA31548" s="128"/>
    </row>
    <row r="31549" spans="179:183" x14ac:dyDescent="0.35">
      <c r="FW31549" s="128"/>
      <c r="FX31549" s="128"/>
      <c r="FY31549" s="129"/>
      <c r="GA31549" s="128"/>
    </row>
    <row r="31550" spans="179:183" x14ac:dyDescent="0.35">
      <c r="FW31550" s="128"/>
      <c r="FX31550" s="128"/>
      <c r="FY31550" s="129"/>
      <c r="GA31550" s="128"/>
    </row>
    <row r="31551" spans="179:183" x14ac:dyDescent="0.35">
      <c r="FW31551" s="128"/>
      <c r="FX31551" s="128"/>
      <c r="FY31551" s="129"/>
      <c r="GA31551" s="128"/>
    </row>
    <row r="31552" spans="179:183" x14ac:dyDescent="0.35">
      <c r="FW31552" s="128"/>
      <c r="FX31552" s="128"/>
      <c r="FY31552" s="129"/>
      <c r="GA31552" s="128"/>
    </row>
    <row r="31553" spans="179:183" x14ac:dyDescent="0.35">
      <c r="FW31553" s="128"/>
      <c r="FX31553" s="128"/>
      <c r="FY31553" s="129"/>
      <c r="GA31553" s="128"/>
    </row>
    <row r="31554" spans="179:183" x14ac:dyDescent="0.35">
      <c r="FW31554" s="128"/>
      <c r="FX31554" s="128"/>
      <c r="FY31554" s="129"/>
      <c r="GA31554" s="128"/>
    </row>
    <row r="31555" spans="179:183" x14ac:dyDescent="0.35">
      <c r="FW31555" s="128"/>
      <c r="FX31555" s="128"/>
      <c r="FY31555" s="129"/>
      <c r="GA31555" s="128"/>
    </row>
    <row r="31556" spans="179:183" x14ac:dyDescent="0.35">
      <c r="FW31556" s="128"/>
      <c r="FX31556" s="128"/>
      <c r="FY31556" s="129"/>
      <c r="GA31556" s="128"/>
    </row>
    <row r="31557" spans="179:183" x14ac:dyDescent="0.35">
      <c r="FW31557" s="128"/>
      <c r="FX31557" s="128"/>
      <c r="FY31557" s="129"/>
      <c r="GA31557" s="128"/>
    </row>
    <row r="31558" spans="179:183" x14ac:dyDescent="0.35">
      <c r="FW31558" s="128"/>
      <c r="FX31558" s="128"/>
      <c r="FY31558" s="129"/>
      <c r="GA31558" s="128"/>
    </row>
    <row r="31559" spans="179:183" x14ac:dyDescent="0.35">
      <c r="FW31559" s="128"/>
      <c r="FX31559" s="128"/>
      <c r="FY31559" s="129"/>
      <c r="GA31559" s="128"/>
    </row>
    <row r="31560" spans="179:183" x14ac:dyDescent="0.35">
      <c r="FW31560" s="128"/>
      <c r="FX31560" s="128"/>
      <c r="FY31560" s="129"/>
      <c r="GA31560" s="128"/>
    </row>
    <row r="31561" spans="179:183" x14ac:dyDescent="0.35">
      <c r="FW31561" s="128"/>
      <c r="FX31561" s="128"/>
      <c r="FY31561" s="129"/>
      <c r="GA31561" s="128"/>
    </row>
    <row r="31562" spans="179:183" x14ac:dyDescent="0.35">
      <c r="FW31562" s="128"/>
      <c r="FX31562" s="128"/>
      <c r="FY31562" s="129"/>
      <c r="GA31562" s="128"/>
    </row>
    <row r="31563" spans="179:183" x14ac:dyDescent="0.35">
      <c r="FW31563" s="128"/>
      <c r="FX31563" s="128"/>
      <c r="FY31563" s="129"/>
      <c r="GA31563" s="128"/>
    </row>
    <row r="31564" spans="179:183" x14ac:dyDescent="0.35">
      <c r="FW31564" s="128"/>
      <c r="FX31564" s="128"/>
      <c r="FY31564" s="129"/>
      <c r="GA31564" s="128"/>
    </row>
    <row r="31565" spans="179:183" x14ac:dyDescent="0.35">
      <c r="FW31565" s="128"/>
      <c r="FX31565" s="128"/>
      <c r="FY31565" s="129"/>
      <c r="GA31565" s="128"/>
    </row>
    <row r="31566" spans="179:183" x14ac:dyDescent="0.35">
      <c r="FW31566" s="128"/>
      <c r="FX31566" s="128"/>
      <c r="FY31566" s="129"/>
      <c r="GA31566" s="128"/>
    </row>
    <row r="31567" spans="179:183" x14ac:dyDescent="0.35">
      <c r="FW31567" s="128"/>
      <c r="FX31567" s="128"/>
      <c r="FY31567" s="129"/>
      <c r="GA31567" s="128"/>
    </row>
    <row r="31568" spans="179:183" x14ac:dyDescent="0.35">
      <c r="FW31568" s="128"/>
      <c r="FX31568" s="128"/>
      <c r="FY31568" s="129"/>
      <c r="GA31568" s="128"/>
    </row>
    <row r="31569" spans="179:183" x14ac:dyDescent="0.35">
      <c r="FW31569" s="128"/>
      <c r="FX31569" s="128"/>
      <c r="FY31569" s="129"/>
      <c r="GA31569" s="128"/>
    </row>
    <row r="31570" spans="179:183" x14ac:dyDescent="0.35">
      <c r="FW31570" s="128"/>
      <c r="FX31570" s="128"/>
      <c r="FY31570" s="129"/>
      <c r="GA31570" s="128"/>
    </row>
    <row r="31571" spans="179:183" x14ac:dyDescent="0.35">
      <c r="FW31571" s="128"/>
      <c r="FX31571" s="128"/>
      <c r="FY31571" s="129"/>
      <c r="GA31571" s="128"/>
    </row>
    <row r="31572" spans="179:183" x14ac:dyDescent="0.35">
      <c r="FW31572" s="128"/>
      <c r="FX31572" s="128"/>
      <c r="FY31572" s="129"/>
      <c r="GA31572" s="128"/>
    </row>
    <row r="31573" spans="179:183" x14ac:dyDescent="0.35">
      <c r="FW31573" s="128"/>
      <c r="FX31573" s="128"/>
      <c r="FY31573" s="129"/>
      <c r="GA31573" s="128"/>
    </row>
    <row r="31574" spans="179:183" x14ac:dyDescent="0.35">
      <c r="FW31574" s="128"/>
      <c r="FX31574" s="128"/>
      <c r="FY31574" s="129"/>
      <c r="GA31574" s="128"/>
    </row>
    <row r="31575" spans="179:183" x14ac:dyDescent="0.35">
      <c r="FW31575" s="128"/>
      <c r="FX31575" s="128"/>
      <c r="FY31575" s="129"/>
      <c r="GA31575" s="128"/>
    </row>
    <row r="31576" spans="179:183" x14ac:dyDescent="0.35">
      <c r="FW31576" s="128"/>
      <c r="FX31576" s="128"/>
      <c r="FY31576" s="129"/>
      <c r="GA31576" s="128"/>
    </row>
    <row r="31577" spans="179:183" x14ac:dyDescent="0.35">
      <c r="FW31577" s="128"/>
      <c r="FX31577" s="128"/>
      <c r="FY31577" s="129"/>
      <c r="GA31577" s="128"/>
    </row>
    <row r="31578" spans="179:183" x14ac:dyDescent="0.35">
      <c r="FW31578" s="128"/>
      <c r="FX31578" s="128"/>
      <c r="FY31578" s="129"/>
      <c r="GA31578" s="128"/>
    </row>
    <row r="31579" spans="179:183" x14ac:dyDescent="0.35">
      <c r="FW31579" s="128"/>
      <c r="FX31579" s="128"/>
      <c r="FY31579" s="129"/>
      <c r="GA31579" s="128"/>
    </row>
    <row r="31580" spans="179:183" x14ac:dyDescent="0.35">
      <c r="FW31580" s="128"/>
      <c r="FX31580" s="128"/>
      <c r="FY31580" s="129"/>
      <c r="GA31580" s="128"/>
    </row>
    <row r="31581" spans="179:183" x14ac:dyDescent="0.35">
      <c r="FW31581" s="128"/>
      <c r="FX31581" s="128"/>
      <c r="FY31581" s="129"/>
      <c r="GA31581" s="128"/>
    </row>
    <row r="31582" spans="179:183" x14ac:dyDescent="0.35">
      <c r="FW31582" s="128"/>
      <c r="FX31582" s="128"/>
      <c r="FY31582" s="129"/>
      <c r="GA31582" s="128"/>
    </row>
    <row r="31583" spans="179:183" x14ac:dyDescent="0.35">
      <c r="FW31583" s="128"/>
      <c r="FX31583" s="128"/>
      <c r="FY31583" s="129"/>
      <c r="GA31583" s="128"/>
    </row>
    <row r="31584" spans="179:183" x14ac:dyDescent="0.35">
      <c r="FW31584" s="128"/>
      <c r="FX31584" s="128"/>
      <c r="FY31584" s="129"/>
      <c r="GA31584" s="128"/>
    </row>
    <row r="31585" spans="179:183" x14ac:dyDescent="0.35">
      <c r="FW31585" s="128"/>
      <c r="FX31585" s="128"/>
      <c r="FY31585" s="129"/>
      <c r="GA31585" s="128"/>
    </row>
    <row r="31586" spans="179:183" x14ac:dyDescent="0.35">
      <c r="FW31586" s="128"/>
      <c r="FX31586" s="128"/>
      <c r="FY31586" s="129"/>
      <c r="GA31586" s="128"/>
    </row>
    <row r="31587" spans="179:183" x14ac:dyDescent="0.35">
      <c r="FW31587" s="128"/>
      <c r="FX31587" s="128"/>
      <c r="FY31587" s="129"/>
      <c r="GA31587" s="128"/>
    </row>
    <row r="31588" spans="179:183" x14ac:dyDescent="0.35">
      <c r="FW31588" s="128"/>
      <c r="FX31588" s="128"/>
      <c r="FY31588" s="129"/>
      <c r="GA31588" s="128"/>
    </row>
    <row r="31589" spans="179:183" x14ac:dyDescent="0.35">
      <c r="FW31589" s="128"/>
      <c r="FX31589" s="128"/>
      <c r="FY31589" s="129"/>
      <c r="GA31589" s="128"/>
    </row>
    <row r="31590" spans="179:183" x14ac:dyDescent="0.35">
      <c r="FW31590" s="128"/>
      <c r="FX31590" s="128"/>
      <c r="FY31590" s="129"/>
      <c r="GA31590" s="128"/>
    </row>
    <row r="31591" spans="179:183" x14ac:dyDescent="0.35">
      <c r="FW31591" s="128"/>
      <c r="FX31591" s="128"/>
      <c r="FY31591" s="129"/>
      <c r="GA31591" s="128"/>
    </row>
    <row r="31592" spans="179:183" x14ac:dyDescent="0.35">
      <c r="FW31592" s="128"/>
      <c r="FX31592" s="128"/>
      <c r="FY31592" s="129"/>
      <c r="GA31592" s="128"/>
    </row>
    <row r="31593" spans="179:183" x14ac:dyDescent="0.35">
      <c r="FW31593" s="128"/>
      <c r="FX31593" s="128"/>
      <c r="FY31593" s="129"/>
      <c r="GA31593" s="128"/>
    </row>
    <row r="31594" spans="179:183" x14ac:dyDescent="0.35">
      <c r="FW31594" s="128"/>
      <c r="FX31594" s="128"/>
      <c r="FY31594" s="129"/>
      <c r="GA31594" s="128"/>
    </row>
    <row r="31595" spans="179:183" x14ac:dyDescent="0.35">
      <c r="FW31595" s="128"/>
      <c r="FX31595" s="128"/>
      <c r="FY31595" s="129"/>
      <c r="GA31595" s="128"/>
    </row>
    <row r="31596" spans="179:183" x14ac:dyDescent="0.35">
      <c r="FW31596" s="128"/>
      <c r="FX31596" s="128"/>
      <c r="FY31596" s="129"/>
      <c r="GA31596" s="128"/>
    </row>
    <row r="31597" spans="179:183" x14ac:dyDescent="0.35">
      <c r="FW31597" s="128"/>
      <c r="FX31597" s="128"/>
      <c r="FY31597" s="129"/>
      <c r="GA31597" s="128"/>
    </row>
    <row r="31598" spans="179:183" x14ac:dyDescent="0.35">
      <c r="FW31598" s="128"/>
      <c r="FX31598" s="128"/>
      <c r="FY31598" s="129"/>
      <c r="GA31598" s="128"/>
    </row>
    <row r="31599" spans="179:183" x14ac:dyDescent="0.35">
      <c r="FW31599" s="128"/>
      <c r="FX31599" s="128"/>
      <c r="FY31599" s="129"/>
      <c r="GA31599" s="128"/>
    </row>
    <row r="31600" spans="179:183" x14ac:dyDescent="0.35">
      <c r="FW31600" s="128"/>
      <c r="FX31600" s="128"/>
      <c r="FY31600" s="129"/>
      <c r="GA31600" s="128"/>
    </row>
    <row r="31601" spans="179:183" x14ac:dyDescent="0.35">
      <c r="FW31601" s="128"/>
      <c r="FX31601" s="128"/>
      <c r="FY31601" s="129"/>
      <c r="GA31601" s="128"/>
    </row>
    <row r="31602" spans="179:183" x14ac:dyDescent="0.35">
      <c r="FW31602" s="128"/>
      <c r="FX31602" s="128"/>
      <c r="FY31602" s="129"/>
      <c r="GA31602" s="128"/>
    </row>
    <row r="31603" spans="179:183" x14ac:dyDescent="0.35">
      <c r="FW31603" s="128"/>
      <c r="FX31603" s="128"/>
      <c r="FY31603" s="129"/>
      <c r="GA31603" s="128"/>
    </row>
    <row r="31604" spans="179:183" x14ac:dyDescent="0.35">
      <c r="FW31604" s="128"/>
      <c r="FX31604" s="128"/>
      <c r="FY31604" s="129"/>
      <c r="GA31604" s="128"/>
    </row>
    <row r="31605" spans="179:183" x14ac:dyDescent="0.35">
      <c r="FW31605" s="128"/>
      <c r="FX31605" s="128"/>
      <c r="FY31605" s="129"/>
      <c r="GA31605" s="128"/>
    </row>
    <row r="31606" spans="179:183" x14ac:dyDescent="0.35">
      <c r="FW31606" s="128"/>
      <c r="FX31606" s="128"/>
      <c r="FY31606" s="129"/>
      <c r="GA31606" s="128"/>
    </row>
    <row r="31607" spans="179:183" x14ac:dyDescent="0.35">
      <c r="FW31607" s="128"/>
      <c r="FX31607" s="128"/>
      <c r="FY31607" s="129"/>
      <c r="GA31607" s="128"/>
    </row>
    <row r="31608" spans="179:183" x14ac:dyDescent="0.35">
      <c r="FW31608" s="128"/>
      <c r="FX31608" s="128"/>
      <c r="FY31608" s="129"/>
      <c r="GA31608" s="128"/>
    </row>
    <row r="31609" spans="179:183" x14ac:dyDescent="0.35">
      <c r="FW31609" s="128"/>
      <c r="FX31609" s="128"/>
      <c r="FY31609" s="129"/>
      <c r="GA31609" s="128"/>
    </row>
    <row r="31610" spans="179:183" x14ac:dyDescent="0.35">
      <c r="FW31610" s="128"/>
      <c r="FX31610" s="128"/>
      <c r="FY31610" s="129"/>
      <c r="GA31610" s="128"/>
    </row>
    <row r="31611" spans="179:183" x14ac:dyDescent="0.35">
      <c r="FW31611" s="128"/>
      <c r="FX31611" s="128"/>
      <c r="FY31611" s="129"/>
      <c r="GA31611" s="128"/>
    </row>
    <row r="31612" spans="179:183" x14ac:dyDescent="0.35">
      <c r="FW31612" s="128"/>
      <c r="FX31612" s="128"/>
      <c r="FY31612" s="129"/>
      <c r="GA31612" s="128"/>
    </row>
    <row r="31613" spans="179:183" x14ac:dyDescent="0.35">
      <c r="FW31613" s="128"/>
      <c r="FX31613" s="128"/>
      <c r="FY31613" s="129"/>
      <c r="GA31613" s="128"/>
    </row>
    <row r="31614" spans="179:183" x14ac:dyDescent="0.35">
      <c r="FW31614" s="128"/>
      <c r="FX31614" s="128"/>
      <c r="FY31614" s="129"/>
      <c r="GA31614" s="128"/>
    </row>
    <row r="31615" spans="179:183" x14ac:dyDescent="0.35">
      <c r="FW31615" s="128"/>
      <c r="FX31615" s="128"/>
      <c r="FY31615" s="129"/>
      <c r="GA31615" s="128"/>
    </row>
    <row r="31616" spans="179:183" x14ac:dyDescent="0.35">
      <c r="FW31616" s="128"/>
      <c r="FX31616" s="128"/>
      <c r="FY31616" s="129"/>
      <c r="GA31616" s="128"/>
    </row>
    <row r="31617" spans="179:183" x14ac:dyDescent="0.35">
      <c r="FW31617" s="128"/>
      <c r="FX31617" s="128"/>
      <c r="FY31617" s="129"/>
      <c r="GA31617" s="128"/>
    </row>
    <row r="31618" spans="179:183" x14ac:dyDescent="0.35">
      <c r="FW31618" s="128"/>
      <c r="FX31618" s="128"/>
      <c r="FY31618" s="129"/>
      <c r="GA31618" s="128"/>
    </row>
    <row r="31619" spans="179:183" x14ac:dyDescent="0.35">
      <c r="FW31619" s="128"/>
      <c r="FX31619" s="128"/>
      <c r="FY31619" s="129"/>
      <c r="GA31619" s="128"/>
    </row>
    <row r="31620" spans="179:183" x14ac:dyDescent="0.35">
      <c r="FW31620" s="128"/>
      <c r="FX31620" s="128"/>
      <c r="FY31620" s="129"/>
      <c r="GA31620" s="128"/>
    </row>
    <row r="31621" spans="179:183" x14ac:dyDescent="0.35">
      <c r="FW31621" s="128"/>
      <c r="FX31621" s="128"/>
      <c r="FY31621" s="129"/>
      <c r="GA31621" s="128"/>
    </row>
    <row r="31622" spans="179:183" x14ac:dyDescent="0.35">
      <c r="FW31622" s="128"/>
      <c r="FX31622" s="128"/>
      <c r="FY31622" s="129"/>
      <c r="GA31622" s="128"/>
    </row>
    <row r="31623" spans="179:183" x14ac:dyDescent="0.35">
      <c r="FW31623" s="128"/>
      <c r="FX31623" s="128"/>
      <c r="FY31623" s="129"/>
      <c r="GA31623" s="128"/>
    </row>
    <row r="31624" spans="179:183" x14ac:dyDescent="0.35">
      <c r="FW31624" s="128"/>
      <c r="FX31624" s="128"/>
      <c r="FY31624" s="129"/>
      <c r="GA31624" s="128"/>
    </row>
    <row r="31625" spans="179:183" x14ac:dyDescent="0.35">
      <c r="FW31625" s="128"/>
      <c r="FX31625" s="128"/>
      <c r="FY31625" s="129"/>
      <c r="GA31625" s="128"/>
    </row>
    <row r="31626" spans="179:183" x14ac:dyDescent="0.35">
      <c r="FW31626" s="128"/>
      <c r="FX31626" s="128"/>
      <c r="FY31626" s="129"/>
      <c r="GA31626" s="128"/>
    </row>
    <row r="31627" spans="179:183" x14ac:dyDescent="0.35">
      <c r="FW31627" s="128"/>
      <c r="FX31627" s="128"/>
      <c r="FY31627" s="129"/>
      <c r="GA31627" s="128"/>
    </row>
    <row r="31628" spans="179:183" x14ac:dyDescent="0.35">
      <c r="FW31628" s="128"/>
      <c r="FX31628" s="128"/>
      <c r="FY31628" s="129"/>
      <c r="GA31628" s="128"/>
    </row>
    <row r="31629" spans="179:183" x14ac:dyDescent="0.35">
      <c r="FW31629" s="128"/>
      <c r="FX31629" s="128"/>
      <c r="FY31629" s="129"/>
      <c r="GA31629" s="128"/>
    </row>
    <row r="31630" spans="179:183" x14ac:dyDescent="0.35">
      <c r="FW31630" s="128"/>
      <c r="FX31630" s="128"/>
      <c r="FY31630" s="129"/>
      <c r="GA31630" s="128"/>
    </row>
    <row r="31631" spans="179:183" x14ac:dyDescent="0.35">
      <c r="FW31631" s="128"/>
      <c r="FX31631" s="128"/>
      <c r="FY31631" s="129"/>
      <c r="GA31631" s="128"/>
    </row>
    <row r="31632" spans="179:183" x14ac:dyDescent="0.35">
      <c r="FW31632" s="128"/>
      <c r="FX31632" s="128"/>
      <c r="FY31632" s="129"/>
      <c r="GA31632" s="128"/>
    </row>
    <row r="31633" spans="179:183" x14ac:dyDescent="0.35">
      <c r="FW31633" s="128"/>
      <c r="FX31633" s="128"/>
      <c r="FY31633" s="129"/>
      <c r="GA31633" s="128"/>
    </row>
    <row r="31634" spans="179:183" x14ac:dyDescent="0.35">
      <c r="FW31634" s="128"/>
      <c r="FX31634" s="128"/>
      <c r="FY31634" s="129"/>
      <c r="GA31634" s="128"/>
    </row>
    <row r="31635" spans="179:183" x14ac:dyDescent="0.35">
      <c r="FW31635" s="128"/>
      <c r="FX31635" s="128"/>
      <c r="FY31635" s="129"/>
      <c r="GA31635" s="128"/>
    </row>
    <row r="31636" spans="179:183" x14ac:dyDescent="0.35">
      <c r="FW31636" s="128"/>
      <c r="FX31636" s="128"/>
      <c r="FY31636" s="129"/>
      <c r="GA31636" s="128"/>
    </row>
    <row r="31637" spans="179:183" x14ac:dyDescent="0.35">
      <c r="FW31637" s="128"/>
      <c r="FX31637" s="128"/>
      <c r="FY31637" s="129"/>
      <c r="GA31637" s="128"/>
    </row>
    <row r="31638" spans="179:183" x14ac:dyDescent="0.35">
      <c r="FW31638" s="128"/>
      <c r="FX31638" s="128"/>
      <c r="FY31638" s="129"/>
      <c r="GA31638" s="128"/>
    </row>
    <row r="31639" spans="179:183" x14ac:dyDescent="0.35">
      <c r="FW31639" s="128"/>
      <c r="FX31639" s="128"/>
      <c r="FY31639" s="129"/>
      <c r="GA31639" s="128"/>
    </row>
    <row r="31640" spans="179:183" x14ac:dyDescent="0.35">
      <c r="FW31640" s="128"/>
      <c r="FX31640" s="128"/>
      <c r="FY31640" s="129"/>
      <c r="GA31640" s="128"/>
    </row>
    <row r="31641" spans="179:183" x14ac:dyDescent="0.35">
      <c r="FW31641" s="128"/>
      <c r="FX31641" s="128"/>
      <c r="FY31641" s="129"/>
      <c r="GA31641" s="128"/>
    </row>
    <row r="31642" spans="179:183" x14ac:dyDescent="0.35">
      <c r="FW31642" s="128"/>
      <c r="FX31642" s="128"/>
      <c r="FY31642" s="129"/>
      <c r="GA31642" s="128"/>
    </row>
    <row r="31643" spans="179:183" x14ac:dyDescent="0.35">
      <c r="FW31643" s="128"/>
      <c r="FX31643" s="128"/>
      <c r="FY31643" s="129"/>
      <c r="GA31643" s="128"/>
    </row>
    <row r="31644" spans="179:183" x14ac:dyDescent="0.35">
      <c r="FW31644" s="128"/>
      <c r="FX31644" s="128"/>
      <c r="FY31644" s="129"/>
      <c r="GA31644" s="128"/>
    </row>
    <row r="31645" spans="179:183" x14ac:dyDescent="0.35">
      <c r="FW31645" s="128"/>
      <c r="FX31645" s="128"/>
      <c r="FY31645" s="129"/>
      <c r="GA31645" s="128"/>
    </row>
    <row r="31646" spans="179:183" x14ac:dyDescent="0.35">
      <c r="FW31646" s="128"/>
      <c r="FX31646" s="128"/>
      <c r="FY31646" s="129"/>
      <c r="GA31646" s="128"/>
    </row>
    <row r="31647" spans="179:183" x14ac:dyDescent="0.35">
      <c r="FW31647" s="128"/>
      <c r="FX31647" s="128"/>
      <c r="FY31647" s="129"/>
      <c r="GA31647" s="128"/>
    </row>
    <row r="31648" spans="179:183" x14ac:dyDescent="0.35">
      <c r="FW31648" s="128"/>
      <c r="FX31648" s="128"/>
      <c r="FY31648" s="129"/>
      <c r="GA31648" s="128"/>
    </row>
    <row r="31649" spans="179:183" x14ac:dyDescent="0.35">
      <c r="FW31649" s="128"/>
      <c r="FX31649" s="128"/>
      <c r="FY31649" s="129"/>
      <c r="GA31649" s="128"/>
    </row>
    <row r="31650" spans="179:183" x14ac:dyDescent="0.35">
      <c r="FW31650" s="128"/>
      <c r="FX31650" s="128"/>
      <c r="FY31650" s="129"/>
      <c r="GA31650" s="128"/>
    </row>
    <row r="31651" spans="179:183" x14ac:dyDescent="0.35">
      <c r="FW31651" s="128"/>
      <c r="FX31651" s="128"/>
      <c r="FY31651" s="129"/>
      <c r="GA31651" s="128"/>
    </row>
    <row r="31652" spans="179:183" x14ac:dyDescent="0.35">
      <c r="FW31652" s="128"/>
      <c r="FX31652" s="128"/>
      <c r="FY31652" s="129"/>
      <c r="GA31652" s="128"/>
    </row>
    <row r="31653" spans="179:183" x14ac:dyDescent="0.35">
      <c r="FW31653" s="128"/>
      <c r="FX31653" s="128"/>
      <c r="FY31653" s="129"/>
      <c r="GA31653" s="128"/>
    </row>
    <row r="31654" spans="179:183" x14ac:dyDescent="0.35">
      <c r="FW31654" s="128"/>
      <c r="FX31654" s="128"/>
      <c r="FY31654" s="129"/>
      <c r="GA31654" s="128"/>
    </row>
    <row r="31655" spans="179:183" x14ac:dyDescent="0.35">
      <c r="FW31655" s="128"/>
      <c r="FX31655" s="128"/>
      <c r="FY31655" s="129"/>
      <c r="GA31655" s="128"/>
    </row>
    <row r="31656" spans="179:183" x14ac:dyDescent="0.35">
      <c r="FW31656" s="128"/>
      <c r="FX31656" s="128"/>
      <c r="FY31656" s="129"/>
      <c r="GA31656" s="128"/>
    </row>
    <row r="31657" spans="179:183" x14ac:dyDescent="0.35">
      <c r="FW31657" s="128"/>
      <c r="FX31657" s="128"/>
      <c r="FY31657" s="129"/>
      <c r="GA31657" s="128"/>
    </row>
    <row r="31658" spans="179:183" x14ac:dyDescent="0.35">
      <c r="FW31658" s="128"/>
      <c r="FX31658" s="128"/>
      <c r="FY31658" s="129"/>
      <c r="GA31658" s="128"/>
    </row>
    <row r="31659" spans="179:183" x14ac:dyDescent="0.35">
      <c r="FW31659" s="128"/>
      <c r="FX31659" s="128"/>
      <c r="FY31659" s="129"/>
      <c r="GA31659" s="128"/>
    </row>
    <row r="31660" spans="179:183" x14ac:dyDescent="0.35">
      <c r="FW31660" s="128"/>
      <c r="FX31660" s="128"/>
      <c r="FY31660" s="129"/>
      <c r="GA31660" s="128"/>
    </row>
    <row r="31661" spans="179:183" x14ac:dyDescent="0.35">
      <c r="FW31661" s="128"/>
      <c r="FX31661" s="128"/>
      <c r="FY31661" s="129"/>
      <c r="GA31661" s="128"/>
    </row>
    <row r="31662" spans="179:183" x14ac:dyDescent="0.35">
      <c r="FW31662" s="128"/>
      <c r="FX31662" s="128"/>
      <c r="FY31662" s="129"/>
      <c r="GA31662" s="128"/>
    </row>
    <row r="31663" spans="179:183" x14ac:dyDescent="0.35">
      <c r="FW31663" s="128"/>
      <c r="FX31663" s="128"/>
      <c r="FY31663" s="129"/>
      <c r="GA31663" s="128"/>
    </row>
    <row r="31664" spans="179:183" x14ac:dyDescent="0.35">
      <c r="FW31664" s="128"/>
      <c r="FX31664" s="128"/>
      <c r="FY31664" s="129"/>
      <c r="GA31664" s="128"/>
    </row>
    <row r="31665" spans="179:183" x14ac:dyDescent="0.35">
      <c r="FW31665" s="128"/>
      <c r="FX31665" s="128"/>
      <c r="FY31665" s="129"/>
      <c r="GA31665" s="128"/>
    </row>
    <row r="31666" spans="179:183" x14ac:dyDescent="0.35">
      <c r="FW31666" s="128"/>
      <c r="FX31666" s="128"/>
      <c r="FY31666" s="129"/>
      <c r="GA31666" s="128"/>
    </row>
    <row r="31667" spans="179:183" x14ac:dyDescent="0.35">
      <c r="FW31667" s="128"/>
      <c r="FX31667" s="128"/>
      <c r="FY31667" s="129"/>
      <c r="GA31667" s="128"/>
    </row>
    <row r="31668" spans="179:183" x14ac:dyDescent="0.35">
      <c r="FW31668" s="128"/>
      <c r="FX31668" s="128"/>
      <c r="FY31668" s="129"/>
      <c r="GA31668" s="128"/>
    </row>
    <row r="31669" spans="179:183" x14ac:dyDescent="0.35">
      <c r="FW31669" s="128"/>
      <c r="FX31669" s="128"/>
      <c r="FY31669" s="129"/>
      <c r="GA31669" s="128"/>
    </row>
    <row r="31670" spans="179:183" x14ac:dyDescent="0.35">
      <c r="FW31670" s="128"/>
      <c r="FX31670" s="128"/>
      <c r="FY31670" s="129"/>
      <c r="GA31670" s="128"/>
    </row>
    <row r="31671" spans="179:183" x14ac:dyDescent="0.35">
      <c r="FW31671" s="128"/>
      <c r="FX31671" s="128"/>
      <c r="FY31671" s="129"/>
      <c r="GA31671" s="128"/>
    </row>
    <row r="31672" spans="179:183" x14ac:dyDescent="0.35">
      <c r="FW31672" s="128"/>
      <c r="FX31672" s="128"/>
      <c r="FY31672" s="129"/>
      <c r="GA31672" s="128"/>
    </row>
    <row r="31673" spans="179:183" x14ac:dyDescent="0.35">
      <c r="FW31673" s="128"/>
      <c r="FX31673" s="128"/>
      <c r="FY31673" s="129"/>
      <c r="GA31673" s="128"/>
    </row>
    <row r="31674" spans="179:183" x14ac:dyDescent="0.35">
      <c r="FW31674" s="128"/>
      <c r="FX31674" s="128"/>
      <c r="FY31674" s="129"/>
      <c r="GA31674" s="128"/>
    </row>
    <row r="31675" spans="179:183" x14ac:dyDescent="0.35">
      <c r="FW31675" s="128"/>
      <c r="FX31675" s="128"/>
      <c r="FY31675" s="129"/>
      <c r="GA31675" s="128"/>
    </row>
    <row r="31676" spans="179:183" x14ac:dyDescent="0.35">
      <c r="FW31676" s="128"/>
      <c r="FX31676" s="128"/>
      <c r="FY31676" s="129"/>
      <c r="GA31676" s="128"/>
    </row>
    <row r="31677" spans="179:183" x14ac:dyDescent="0.35">
      <c r="FW31677" s="128"/>
      <c r="FX31677" s="128"/>
      <c r="FY31677" s="129"/>
      <c r="GA31677" s="128"/>
    </row>
    <row r="31678" spans="179:183" x14ac:dyDescent="0.35">
      <c r="FW31678" s="128"/>
      <c r="FX31678" s="128"/>
      <c r="FY31678" s="129"/>
      <c r="GA31678" s="128"/>
    </row>
    <row r="31679" spans="179:183" x14ac:dyDescent="0.35">
      <c r="FW31679" s="128"/>
      <c r="FX31679" s="128"/>
      <c r="FY31679" s="129"/>
      <c r="GA31679" s="128"/>
    </row>
    <row r="31680" spans="179:183" x14ac:dyDescent="0.35">
      <c r="FW31680" s="128"/>
      <c r="FX31680" s="128"/>
      <c r="FY31680" s="129"/>
      <c r="GA31680" s="128"/>
    </row>
    <row r="31681" spans="179:183" x14ac:dyDescent="0.35">
      <c r="FW31681" s="128"/>
      <c r="FX31681" s="128"/>
      <c r="FY31681" s="129"/>
      <c r="GA31681" s="128"/>
    </row>
    <row r="31682" spans="179:183" x14ac:dyDescent="0.35">
      <c r="FW31682" s="128"/>
      <c r="FX31682" s="128"/>
      <c r="FY31682" s="129"/>
      <c r="GA31682" s="128"/>
    </row>
    <row r="31683" spans="179:183" x14ac:dyDescent="0.35">
      <c r="FW31683" s="128"/>
      <c r="FX31683" s="128"/>
      <c r="FY31683" s="129"/>
      <c r="GA31683" s="128"/>
    </row>
    <row r="31684" spans="179:183" x14ac:dyDescent="0.35">
      <c r="FW31684" s="128"/>
      <c r="FX31684" s="128"/>
      <c r="FY31684" s="129"/>
      <c r="GA31684" s="128"/>
    </row>
    <row r="31685" spans="179:183" x14ac:dyDescent="0.35">
      <c r="FW31685" s="128"/>
      <c r="FX31685" s="128"/>
      <c r="FY31685" s="129"/>
      <c r="GA31685" s="128"/>
    </row>
    <row r="31686" spans="179:183" x14ac:dyDescent="0.35">
      <c r="FW31686" s="128"/>
      <c r="FX31686" s="128"/>
      <c r="FY31686" s="129"/>
      <c r="GA31686" s="128"/>
    </row>
    <row r="31687" spans="179:183" x14ac:dyDescent="0.35">
      <c r="FW31687" s="128"/>
      <c r="FX31687" s="128"/>
      <c r="FY31687" s="129"/>
      <c r="GA31687" s="128"/>
    </row>
    <row r="31688" spans="179:183" x14ac:dyDescent="0.35">
      <c r="FW31688" s="128"/>
      <c r="FX31688" s="128"/>
      <c r="FY31688" s="129"/>
      <c r="GA31688" s="128"/>
    </row>
    <row r="31689" spans="179:183" x14ac:dyDescent="0.35">
      <c r="FW31689" s="128"/>
      <c r="FX31689" s="128"/>
      <c r="FY31689" s="129"/>
      <c r="GA31689" s="128"/>
    </row>
    <row r="31690" spans="179:183" x14ac:dyDescent="0.35">
      <c r="FW31690" s="128"/>
      <c r="FX31690" s="128"/>
      <c r="FY31690" s="129"/>
      <c r="GA31690" s="128"/>
    </row>
    <row r="31691" spans="179:183" x14ac:dyDescent="0.35">
      <c r="FW31691" s="128"/>
      <c r="FX31691" s="128"/>
      <c r="FY31691" s="129"/>
      <c r="GA31691" s="128"/>
    </row>
    <row r="31692" spans="179:183" x14ac:dyDescent="0.35">
      <c r="FW31692" s="128"/>
      <c r="FX31692" s="128"/>
      <c r="FY31692" s="129"/>
      <c r="GA31692" s="128"/>
    </row>
    <row r="31693" spans="179:183" x14ac:dyDescent="0.35">
      <c r="FW31693" s="128"/>
      <c r="FX31693" s="128"/>
      <c r="FY31693" s="129"/>
      <c r="GA31693" s="128"/>
    </row>
    <row r="31694" spans="179:183" x14ac:dyDescent="0.35">
      <c r="FW31694" s="128"/>
      <c r="FX31694" s="128"/>
      <c r="FY31694" s="129"/>
      <c r="GA31694" s="128"/>
    </row>
    <row r="31695" spans="179:183" x14ac:dyDescent="0.35">
      <c r="FW31695" s="128"/>
      <c r="FX31695" s="128"/>
      <c r="FY31695" s="129"/>
      <c r="GA31695" s="128"/>
    </row>
    <row r="31696" spans="179:183" x14ac:dyDescent="0.35">
      <c r="FW31696" s="128"/>
      <c r="FX31696" s="128"/>
      <c r="FY31696" s="129"/>
      <c r="GA31696" s="128"/>
    </row>
    <row r="31697" spans="179:183" x14ac:dyDescent="0.35">
      <c r="FW31697" s="128"/>
      <c r="FX31697" s="128"/>
      <c r="FY31697" s="129"/>
      <c r="GA31697" s="128"/>
    </row>
    <row r="31698" spans="179:183" x14ac:dyDescent="0.35">
      <c r="FW31698" s="128"/>
      <c r="FX31698" s="128"/>
      <c r="FY31698" s="129"/>
      <c r="GA31698" s="128"/>
    </row>
    <row r="31699" spans="179:183" x14ac:dyDescent="0.35">
      <c r="FW31699" s="128"/>
      <c r="FX31699" s="128"/>
      <c r="FY31699" s="129"/>
      <c r="GA31699" s="128"/>
    </row>
    <row r="31700" spans="179:183" x14ac:dyDescent="0.35">
      <c r="FW31700" s="128"/>
      <c r="FX31700" s="128"/>
      <c r="FY31700" s="129"/>
      <c r="GA31700" s="128"/>
    </row>
    <row r="31701" spans="179:183" x14ac:dyDescent="0.35">
      <c r="FW31701" s="128"/>
      <c r="FX31701" s="128"/>
      <c r="FY31701" s="129"/>
      <c r="GA31701" s="128"/>
    </row>
    <row r="31702" spans="179:183" x14ac:dyDescent="0.35">
      <c r="FW31702" s="128"/>
      <c r="FX31702" s="128"/>
      <c r="FY31702" s="129"/>
      <c r="GA31702" s="128"/>
    </row>
    <row r="31703" spans="179:183" x14ac:dyDescent="0.35">
      <c r="FW31703" s="128"/>
      <c r="FX31703" s="128"/>
      <c r="FY31703" s="129"/>
      <c r="GA31703" s="128"/>
    </row>
    <row r="31704" spans="179:183" x14ac:dyDescent="0.35">
      <c r="FW31704" s="128"/>
      <c r="FX31704" s="128"/>
      <c r="FY31704" s="129"/>
      <c r="GA31704" s="128"/>
    </row>
    <row r="31705" spans="179:183" x14ac:dyDescent="0.35">
      <c r="FW31705" s="128"/>
      <c r="FX31705" s="128"/>
      <c r="FY31705" s="129"/>
      <c r="GA31705" s="128"/>
    </row>
    <row r="31706" spans="179:183" x14ac:dyDescent="0.35">
      <c r="FW31706" s="128"/>
      <c r="FX31706" s="128"/>
      <c r="FY31706" s="129"/>
      <c r="GA31706" s="128"/>
    </row>
    <row r="31707" spans="179:183" x14ac:dyDescent="0.35">
      <c r="FW31707" s="128"/>
      <c r="FX31707" s="128"/>
      <c r="FY31707" s="129"/>
      <c r="GA31707" s="128"/>
    </row>
    <row r="31708" spans="179:183" x14ac:dyDescent="0.35">
      <c r="FW31708" s="128"/>
      <c r="FX31708" s="128"/>
      <c r="FY31708" s="129"/>
      <c r="GA31708" s="128"/>
    </row>
    <row r="31709" spans="179:183" x14ac:dyDescent="0.35">
      <c r="FW31709" s="128"/>
      <c r="FX31709" s="128"/>
      <c r="FY31709" s="129"/>
      <c r="GA31709" s="128"/>
    </row>
    <row r="31710" spans="179:183" x14ac:dyDescent="0.35">
      <c r="FW31710" s="128"/>
      <c r="FX31710" s="128"/>
      <c r="FY31710" s="129"/>
      <c r="GA31710" s="128"/>
    </row>
    <row r="31711" spans="179:183" x14ac:dyDescent="0.35">
      <c r="FW31711" s="128"/>
      <c r="FX31711" s="128"/>
      <c r="FY31711" s="129"/>
      <c r="GA31711" s="128"/>
    </row>
    <row r="31712" spans="179:183" x14ac:dyDescent="0.35">
      <c r="FW31712" s="128"/>
      <c r="FX31712" s="128"/>
      <c r="FY31712" s="129"/>
      <c r="GA31712" s="128"/>
    </row>
    <row r="31713" spans="179:183" x14ac:dyDescent="0.35">
      <c r="FW31713" s="128"/>
      <c r="FX31713" s="128"/>
      <c r="FY31713" s="129"/>
      <c r="GA31713" s="128"/>
    </row>
    <row r="31714" spans="179:183" x14ac:dyDescent="0.35">
      <c r="FW31714" s="128"/>
      <c r="FX31714" s="128"/>
      <c r="FY31714" s="129"/>
      <c r="GA31714" s="128"/>
    </row>
    <row r="31715" spans="179:183" x14ac:dyDescent="0.35">
      <c r="FW31715" s="128"/>
      <c r="FX31715" s="128"/>
      <c r="FY31715" s="129"/>
      <c r="GA31715" s="128"/>
    </row>
    <row r="31716" spans="179:183" x14ac:dyDescent="0.35">
      <c r="FW31716" s="128"/>
      <c r="FX31716" s="128"/>
      <c r="FY31716" s="129"/>
      <c r="GA31716" s="128"/>
    </row>
    <row r="31717" spans="179:183" x14ac:dyDescent="0.35">
      <c r="FW31717" s="128"/>
      <c r="FX31717" s="128"/>
      <c r="FY31717" s="129"/>
      <c r="GA31717" s="128"/>
    </row>
    <row r="31718" spans="179:183" x14ac:dyDescent="0.35">
      <c r="FW31718" s="128"/>
      <c r="FX31718" s="128"/>
      <c r="FY31718" s="129"/>
      <c r="GA31718" s="128"/>
    </row>
    <row r="31719" spans="179:183" x14ac:dyDescent="0.35">
      <c r="FW31719" s="128"/>
      <c r="FX31719" s="128"/>
      <c r="FY31719" s="129"/>
      <c r="GA31719" s="128"/>
    </row>
    <row r="31720" spans="179:183" x14ac:dyDescent="0.35">
      <c r="FW31720" s="128"/>
      <c r="FX31720" s="128"/>
      <c r="FY31720" s="129"/>
      <c r="GA31720" s="128"/>
    </row>
    <row r="31721" spans="179:183" x14ac:dyDescent="0.35">
      <c r="FW31721" s="128"/>
      <c r="FX31721" s="128"/>
      <c r="FY31721" s="129"/>
      <c r="GA31721" s="128"/>
    </row>
    <row r="31722" spans="179:183" x14ac:dyDescent="0.35">
      <c r="FW31722" s="128"/>
      <c r="FX31722" s="128"/>
      <c r="FY31722" s="129"/>
      <c r="GA31722" s="128"/>
    </row>
    <row r="31723" spans="179:183" x14ac:dyDescent="0.35">
      <c r="FW31723" s="128"/>
      <c r="FX31723" s="128"/>
      <c r="FY31723" s="129"/>
      <c r="GA31723" s="128"/>
    </row>
    <row r="31724" spans="179:183" x14ac:dyDescent="0.35">
      <c r="FW31724" s="128"/>
      <c r="FX31724" s="128"/>
      <c r="FY31724" s="129"/>
      <c r="GA31724" s="128"/>
    </row>
    <row r="31725" spans="179:183" x14ac:dyDescent="0.35">
      <c r="FW31725" s="128"/>
      <c r="FX31725" s="128"/>
      <c r="FY31725" s="129"/>
      <c r="GA31725" s="128"/>
    </row>
    <row r="31726" spans="179:183" x14ac:dyDescent="0.35">
      <c r="FW31726" s="128"/>
      <c r="FX31726" s="128"/>
      <c r="FY31726" s="129"/>
      <c r="GA31726" s="128"/>
    </row>
    <row r="31727" spans="179:183" x14ac:dyDescent="0.35">
      <c r="FW31727" s="128"/>
      <c r="FX31727" s="128"/>
      <c r="FY31727" s="129"/>
      <c r="GA31727" s="128"/>
    </row>
    <row r="31728" spans="179:183" x14ac:dyDescent="0.35">
      <c r="FW31728" s="128"/>
      <c r="FX31728" s="128"/>
      <c r="FY31728" s="129"/>
      <c r="GA31728" s="128"/>
    </row>
    <row r="31729" spans="179:183" x14ac:dyDescent="0.35">
      <c r="FW31729" s="128"/>
      <c r="FX31729" s="128"/>
      <c r="FY31729" s="129"/>
      <c r="GA31729" s="128"/>
    </row>
    <row r="31730" spans="179:183" x14ac:dyDescent="0.35">
      <c r="FW31730" s="128"/>
      <c r="FX31730" s="128"/>
      <c r="FY31730" s="129"/>
      <c r="GA31730" s="128"/>
    </row>
    <row r="31731" spans="179:183" x14ac:dyDescent="0.35">
      <c r="FW31731" s="128"/>
      <c r="FX31731" s="128"/>
      <c r="FY31731" s="129"/>
      <c r="GA31731" s="128"/>
    </row>
    <row r="31732" spans="179:183" x14ac:dyDescent="0.35">
      <c r="FW31732" s="128"/>
      <c r="FX31732" s="128"/>
      <c r="FY31732" s="129"/>
      <c r="GA31732" s="128"/>
    </row>
    <row r="31733" spans="179:183" x14ac:dyDescent="0.35">
      <c r="FW31733" s="128"/>
      <c r="FX31733" s="128"/>
      <c r="FY31733" s="129"/>
      <c r="GA31733" s="128"/>
    </row>
    <row r="31734" spans="179:183" x14ac:dyDescent="0.35">
      <c r="FW31734" s="128"/>
      <c r="FX31734" s="128"/>
      <c r="FY31734" s="129"/>
      <c r="GA31734" s="128"/>
    </row>
    <row r="31735" spans="179:183" x14ac:dyDescent="0.35">
      <c r="FW31735" s="128"/>
      <c r="FX31735" s="128"/>
      <c r="FY31735" s="129"/>
      <c r="GA31735" s="128"/>
    </row>
    <row r="31736" spans="179:183" x14ac:dyDescent="0.35">
      <c r="FW31736" s="128"/>
      <c r="FX31736" s="128"/>
      <c r="FY31736" s="129"/>
      <c r="GA31736" s="128"/>
    </row>
    <row r="31737" spans="179:183" x14ac:dyDescent="0.35">
      <c r="FW31737" s="128"/>
      <c r="FX31737" s="128"/>
      <c r="FY31737" s="129"/>
      <c r="GA31737" s="128"/>
    </row>
    <row r="31738" spans="179:183" x14ac:dyDescent="0.35">
      <c r="FW31738" s="128"/>
      <c r="FX31738" s="128"/>
      <c r="FY31738" s="129"/>
      <c r="GA31738" s="128"/>
    </row>
    <row r="31739" spans="179:183" x14ac:dyDescent="0.35">
      <c r="FW31739" s="128"/>
      <c r="FX31739" s="128"/>
      <c r="FY31739" s="129"/>
      <c r="GA31739" s="128"/>
    </row>
    <row r="31740" spans="179:183" x14ac:dyDescent="0.35">
      <c r="FW31740" s="128"/>
      <c r="FX31740" s="128"/>
      <c r="FY31740" s="129"/>
      <c r="GA31740" s="128"/>
    </row>
    <row r="31741" spans="179:183" x14ac:dyDescent="0.35">
      <c r="FW31741" s="128"/>
      <c r="FX31741" s="128"/>
      <c r="FY31741" s="129"/>
      <c r="GA31741" s="128"/>
    </row>
    <row r="31742" spans="179:183" x14ac:dyDescent="0.35">
      <c r="FW31742" s="128"/>
      <c r="FX31742" s="128"/>
      <c r="FY31742" s="129"/>
      <c r="GA31742" s="128"/>
    </row>
    <row r="31743" spans="179:183" x14ac:dyDescent="0.35">
      <c r="FW31743" s="128"/>
      <c r="FX31743" s="128"/>
      <c r="FY31743" s="129"/>
      <c r="GA31743" s="128"/>
    </row>
    <row r="31744" spans="179:183" x14ac:dyDescent="0.35">
      <c r="FW31744" s="128"/>
      <c r="FX31744" s="128"/>
      <c r="FY31744" s="129"/>
      <c r="GA31744" s="128"/>
    </row>
    <row r="31745" spans="179:183" x14ac:dyDescent="0.35">
      <c r="FW31745" s="128"/>
      <c r="FX31745" s="128"/>
      <c r="FY31745" s="129"/>
      <c r="GA31745" s="128"/>
    </row>
    <row r="31746" spans="179:183" x14ac:dyDescent="0.35">
      <c r="FW31746" s="128"/>
      <c r="FX31746" s="128"/>
      <c r="FY31746" s="129"/>
      <c r="GA31746" s="128"/>
    </row>
    <row r="31747" spans="179:183" x14ac:dyDescent="0.35">
      <c r="FW31747" s="128"/>
      <c r="FX31747" s="128"/>
      <c r="FY31747" s="129"/>
      <c r="GA31747" s="128"/>
    </row>
    <row r="31748" spans="179:183" x14ac:dyDescent="0.35">
      <c r="FW31748" s="128"/>
      <c r="FX31748" s="128"/>
      <c r="FY31748" s="129"/>
      <c r="GA31748" s="128"/>
    </row>
    <row r="31749" spans="179:183" x14ac:dyDescent="0.35">
      <c r="FW31749" s="128"/>
      <c r="FX31749" s="128"/>
      <c r="FY31749" s="129"/>
      <c r="GA31749" s="128"/>
    </row>
    <row r="31750" spans="179:183" x14ac:dyDescent="0.35">
      <c r="FW31750" s="128"/>
      <c r="FX31750" s="128"/>
      <c r="FY31750" s="129"/>
      <c r="GA31750" s="128"/>
    </row>
    <row r="31751" spans="179:183" x14ac:dyDescent="0.35">
      <c r="FW31751" s="128"/>
      <c r="FX31751" s="128"/>
      <c r="FY31751" s="129"/>
      <c r="GA31751" s="128"/>
    </row>
    <row r="31752" spans="179:183" x14ac:dyDescent="0.35">
      <c r="FW31752" s="128"/>
      <c r="FX31752" s="128"/>
      <c r="FY31752" s="129"/>
      <c r="GA31752" s="128"/>
    </row>
    <row r="31753" spans="179:183" x14ac:dyDescent="0.35">
      <c r="FW31753" s="128"/>
      <c r="FX31753" s="128"/>
      <c r="FY31753" s="129"/>
      <c r="GA31753" s="128"/>
    </row>
    <row r="31754" spans="179:183" x14ac:dyDescent="0.35">
      <c r="FW31754" s="128"/>
      <c r="FX31754" s="128"/>
      <c r="FY31754" s="129"/>
      <c r="GA31754" s="128"/>
    </row>
    <row r="31755" spans="179:183" x14ac:dyDescent="0.35">
      <c r="FW31755" s="128"/>
      <c r="FX31755" s="128"/>
      <c r="FY31755" s="129"/>
      <c r="GA31755" s="128"/>
    </row>
    <row r="31756" spans="179:183" x14ac:dyDescent="0.35">
      <c r="FW31756" s="128"/>
      <c r="FX31756" s="128"/>
      <c r="FY31756" s="129"/>
      <c r="GA31756" s="128"/>
    </row>
    <row r="31757" spans="179:183" x14ac:dyDescent="0.35">
      <c r="FW31757" s="128"/>
      <c r="FX31757" s="128"/>
      <c r="FY31757" s="129"/>
      <c r="GA31757" s="128"/>
    </row>
    <row r="31758" spans="179:183" x14ac:dyDescent="0.35">
      <c r="FW31758" s="128"/>
      <c r="FX31758" s="128"/>
      <c r="FY31758" s="129"/>
      <c r="GA31758" s="128"/>
    </row>
    <row r="31759" spans="179:183" x14ac:dyDescent="0.35">
      <c r="FW31759" s="128"/>
      <c r="FX31759" s="128"/>
      <c r="FY31759" s="129"/>
      <c r="GA31759" s="128"/>
    </row>
    <row r="31760" spans="179:183" x14ac:dyDescent="0.35">
      <c r="FW31760" s="128"/>
      <c r="FX31760" s="128"/>
      <c r="FY31760" s="129"/>
      <c r="GA31760" s="128"/>
    </row>
    <row r="31761" spans="179:183" x14ac:dyDescent="0.35">
      <c r="FW31761" s="128"/>
      <c r="FX31761" s="128"/>
      <c r="FY31761" s="129"/>
      <c r="GA31761" s="128"/>
    </row>
    <row r="31762" spans="179:183" x14ac:dyDescent="0.35">
      <c r="FW31762" s="128"/>
      <c r="FX31762" s="128"/>
      <c r="FY31762" s="129"/>
      <c r="GA31762" s="128"/>
    </row>
    <row r="31763" spans="179:183" x14ac:dyDescent="0.35">
      <c r="FW31763" s="128"/>
      <c r="FX31763" s="128"/>
      <c r="FY31763" s="129"/>
      <c r="GA31763" s="128"/>
    </row>
    <row r="31764" spans="179:183" x14ac:dyDescent="0.35">
      <c r="FW31764" s="128"/>
      <c r="FX31764" s="128"/>
      <c r="FY31764" s="129"/>
      <c r="GA31764" s="128"/>
    </row>
    <row r="31765" spans="179:183" x14ac:dyDescent="0.35">
      <c r="FW31765" s="128"/>
      <c r="FX31765" s="128"/>
      <c r="FY31765" s="129"/>
      <c r="GA31765" s="128"/>
    </row>
    <row r="31766" spans="179:183" x14ac:dyDescent="0.35">
      <c r="FW31766" s="128"/>
      <c r="FX31766" s="128"/>
      <c r="FY31766" s="129"/>
      <c r="GA31766" s="128"/>
    </row>
    <row r="31767" spans="179:183" x14ac:dyDescent="0.35">
      <c r="FW31767" s="128"/>
      <c r="FX31767" s="128"/>
      <c r="FY31767" s="129"/>
      <c r="GA31767" s="128"/>
    </row>
    <row r="31768" spans="179:183" x14ac:dyDescent="0.35">
      <c r="FW31768" s="128"/>
      <c r="FX31768" s="128"/>
      <c r="FY31768" s="129"/>
      <c r="GA31768" s="128"/>
    </row>
    <row r="31769" spans="179:183" x14ac:dyDescent="0.35">
      <c r="FW31769" s="128"/>
      <c r="FX31769" s="128"/>
      <c r="FY31769" s="129"/>
      <c r="GA31769" s="128"/>
    </row>
    <row r="31770" spans="179:183" x14ac:dyDescent="0.35">
      <c r="FW31770" s="128"/>
      <c r="FX31770" s="128"/>
      <c r="FY31770" s="129"/>
      <c r="GA31770" s="128"/>
    </row>
    <row r="31771" spans="179:183" x14ac:dyDescent="0.35">
      <c r="FW31771" s="128"/>
      <c r="FX31771" s="128"/>
      <c r="FY31771" s="129"/>
      <c r="GA31771" s="128"/>
    </row>
    <row r="31772" spans="179:183" x14ac:dyDescent="0.35">
      <c r="FW31772" s="128"/>
      <c r="FX31772" s="128"/>
      <c r="FY31772" s="129"/>
      <c r="GA31772" s="128"/>
    </row>
    <row r="31773" spans="179:183" x14ac:dyDescent="0.35">
      <c r="FW31773" s="128"/>
      <c r="FX31773" s="128"/>
      <c r="FY31773" s="129"/>
      <c r="GA31773" s="128"/>
    </row>
    <row r="31774" spans="179:183" x14ac:dyDescent="0.35">
      <c r="FW31774" s="128"/>
      <c r="FX31774" s="128"/>
      <c r="FY31774" s="129"/>
      <c r="GA31774" s="128"/>
    </row>
    <row r="31775" spans="179:183" x14ac:dyDescent="0.35">
      <c r="FW31775" s="128"/>
      <c r="FX31775" s="128"/>
      <c r="FY31775" s="129"/>
      <c r="GA31775" s="128"/>
    </row>
    <row r="31776" spans="179:183" x14ac:dyDescent="0.35">
      <c r="FW31776" s="128"/>
      <c r="FX31776" s="128"/>
      <c r="FY31776" s="129"/>
      <c r="GA31776" s="128"/>
    </row>
    <row r="31777" spans="179:183" x14ac:dyDescent="0.35">
      <c r="FW31777" s="128"/>
      <c r="FX31777" s="128"/>
      <c r="FY31777" s="129"/>
      <c r="GA31777" s="128"/>
    </row>
    <row r="31778" spans="179:183" x14ac:dyDescent="0.35">
      <c r="FW31778" s="128"/>
      <c r="FX31778" s="128"/>
      <c r="FY31778" s="129"/>
      <c r="GA31778" s="128"/>
    </row>
    <row r="31779" spans="179:183" x14ac:dyDescent="0.35">
      <c r="FW31779" s="128"/>
      <c r="FX31779" s="128"/>
      <c r="FY31779" s="129"/>
      <c r="GA31779" s="128"/>
    </row>
    <row r="31780" spans="179:183" x14ac:dyDescent="0.35">
      <c r="FW31780" s="128"/>
      <c r="FX31780" s="128"/>
      <c r="FY31780" s="129"/>
      <c r="GA31780" s="128"/>
    </row>
    <row r="31781" spans="179:183" x14ac:dyDescent="0.35">
      <c r="FW31781" s="128"/>
      <c r="FX31781" s="128"/>
      <c r="FY31781" s="129"/>
      <c r="GA31781" s="128"/>
    </row>
    <row r="31782" spans="179:183" x14ac:dyDescent="0.35">
      <c r="FW31782" s="128"/>
      <c r="FX31782" s="128"/>
      <c r="FY31782" s="129"/>
      <c r="GA31782" s="128"/>
    </row>
    <row r="31783" spans="179:183" x14ac:dyDescent="0.35">
      <c r="FW31783" s="128"/>
      <c r="FX31783" s="128"/>
      <c r="FY31783" s="129"/>
      <c r="GA31783" s="128"/>
    </row>
    <row r="31784" spans="179:183" x14ac:dyDescent="0.35">
      <c r="FW31784" s="128"/>
      <c r="FX31784" s="128"/>
      <c r="FY31784" s="129"/>
      <c r="GA31784" s="128"/>
    </row>
    <row r="31785" spans="179:183" x14ac:dyDescent="0.35">
      <c r="FW31785" s="128"/>
      <c r="FX31785" s="128"/>
      <c r="FY31785" s="129"/>
      <c r="GA31785" s="128"/>
    </row>
    <row r="31786" spans="179:183" x14ac:dyDescent="0.35">
      <c r="FW31786" s="128"/>
      <c r="FX31786" s="128"/>
      <c r="FY31786" s="129"/>
      <c r="GA31786" s="128"/>
    </row>
    <row r="31787" spans="179:183" x14ac:dyDescent="0.35">
      <c r="FW31787" s="128"/>
      <c r="FX31787" s="128"/>
      <c r="FY31787" s="129"/>
      <c r="GA31787" s="128"/>
    </row>
    <row r="31788" spans="179:183" x14ac:dyDescent="0.35">
      <c r="FW31788" s="128"/>
      <c r="FX31788" s="128"/>
      <c r="FY31788" s="129"/>
      <c r="GA31788" s="128"/>
    </row>
    <row r="31789" spans="179:183" x14ac:dyDescent="0.35">
      <c r="FW31789" s="128"/>
      <c r="FX31789" s="128"/>
      <c r="FY31789" s="129"/>
      <c r="GA31789" s="128"/>
    </row>
    <row r="31790" spans="179:183" x14ac:dyDescent="0.35">
      <c r="FW31790" s="128"/>
      <c r="FX31790" s="128"/>
      <c r="FY31790" s="129"/>
      <c r="GA31790" s="128"/>
    </row>
    <row r="31791" spans="179:183" x14ac:dyDescent="0.35">
      <c r="FW31791" s="128"/>
      <c r="FX31791" s="128"/>
      <c r="FY31791" s="129"/>
      <c r="GA31791" s="128"/>
    </row>
    <row r="31792" spans="179:183" x14ac:dyDescent="0.35">
      <c r="FW31792" s="128"/>
      <c r="FX31792" s="128"/>
      <c r="FY31792" s="129"/>
      <c r="GA31792" s="128"/>
    </row>
    <row r="31793" spans="179:183" x14ac:dyDescent="0.35">
      <c r="FW31793" s="128"/>
      <c r="FX31793" s="128"/>
      <c r="FY31793" s="129"/>
      <c r="GA31793" s="128"/>
    </row>
    <row r="31794" spans="179:183" x14ac:dyDescent="0.35">
      <c r="FW31794" s="128"/>
      <c r="FX31794" s="128"/>
      <c r="FY31794" s="129"/>
      <c r="GA31794" s="128"/>
    </row>
    <row r="31795" spans="179:183" x14ac:dyDescent="0.35">
      <c r="FW31795" s="128"/>
      <c r="FX31795" s="128"/>
      <c r="FY31795" s="129"/>
      <c r="GA31795" s="128"/>
    </row>
    <row r="31796" spans="179:183" x14ac:dyDescent="0.35">
      <c r="FW31796" s="128"/>
      <c r="FX31796" s="128"/>
      <c r="FY31796" s="129"/>
      <c r="GA31796" s="128"/>
    </row>
    <row r="31797" spans="179:183" x14ac:dyDescent="0.35">
      <c r="FW31797" s="128"/>
      <c r="FX31797" s="128"/>
      <c r="FY31797" s="129"/>
      <c r="GA31797" s="128"/>
    </row>
    <row r="31798" spans="179:183" x14ac:dyDescent="0.35">
      <c r="FW31798" s="128"/>
      <c r="FX31798" s="128"/>
      <c r="FY31798" s="129"/>
      <c r="GA31798" s="128"/>
    </row>
    <row r="31799" spans="179:183" x14ac:dyDescent="0.35">
      <c r="FW31799" s="128"/>
      <c r="FX31799" s="128"/>
      <c r="FY31799" s="129"/>
      <c r="GA31799" s="128"/>
    </row>
    <row r="31800" spans="179:183" x14ac:dyDescent="0.35">
      <c r="FW31800" s="128"/>
      <c r="FX31800" s="128"/>
      <c r="FY31800" s="129"/>
      <c r="GA31800" s="128"/>
    </row>
    <row r="31801" spans="179:183" x14ac:dyDescent="0.35">
      <c r="FW31801" s="128"/>
      <c r="FX31801" s="128"/>
      <c r="FY31801" s="129"/>
      <c r="GA31801" s="128"/>
    </row>
    <row r="31802" spans="179:183" x14ac:dyDescent="0.35">
      <c r="FW31802" s="128"/>
      <c r="FX31802" s="128"/>
      <c r="FY31802" s="129"/>
      <c r="GA31802" s="128"/>
    </row>
    <row r="31803" spans="179:183" x14ac:dyDescent="0.35">
      <c r="FW31803" s="128"/>
      <c r="FX31803" s="128"/>
      <c r="FY31803" s="129"/>
      <c r="GA31803" s="128"/>
    </row>
    <row r="31804" spans="179:183" x14ac:dyDescent="0.35">
      <c r="FW31804" s="128"/>
      <c r="FX31804" s="128"/>
      <c r="FY31804" s="129"/>
      <c r="GA31804" s="128"/>
    </row>
    <row r="31805" spans="179:183" x14ac:dyDescent="0.35">
      <c r="FW31805" s="128"/>
      <c r="FX31805" s="128"/>
      <c r="FY31805" s="129"/>
      <c r="GA31805" s="128"/>
    </row>
    <row r="31806" spans="179:183" x14ac:dyDescent="0.35">
      <c r="FW31806" s="128"/>
      <c r="FX31806" s="128"/>
      <c r="FY31806" s="129"/>
      <c r="GA31806" s="128"/>
    </row>
    <row r="31807" spans="179:183" x14ac:dyDescent="0.35">
      <c r="FW31807" s="128"/>
      <c r="FX31807" s="128"/>
      <c r="FY31807" s="129"/>
      <c r="GA31807" s="128"/>
    </row>
    <row r="31808" spans="179:183" x14ac:dyDescent="0.35">
      <c r="FW31808" s="128"/>
      <c r="FX31808" s="128"/>
      <c r="FY31808" s="129"/>
      <c r="GA31808" s="128"/>
    </row>
    <row r="31809" spans="179:183" x14ac:dyDescent="0.35">
      <c r="FW31809" s="128"/>
      <c r="FX31809" s="128"/>
      <c r="FY31809" s="129"/>
      <c r="GA31809" s="128"/>
    </row>
    <row r="31810" spans="179:183" x14ac:dyDescent="0.35">
      <c r="FW31810" s="128"/>
      <c r="FX31810" s="128"/>
      <c r="FY31810" s="129"/>
      <c r="GA31810" s="128"/>
    </row>
    <row r="31811" spans="179:183" x14ac:dyDescent="0.35">
      <c r="FW31811" s="128"/>
      <c r="FX31811" s="128"/>
      <c r="FY31811" s="129"/>
      <c r="GA31811" s="128"/>
    </row>
    <row r="31812" spans="179:183" x14ac:dyDescent="0.35">
      <c r="FW31812" s="128"/>
      <c r="FX31812" s="128"/>
      <c r="FY31812" s="129"/>
      <c r="GA31812" s="128"/>
    </row>
    <row r="31813" spans="179:183" x14ac:dyDescent="0.35">
      <c r="FW31813" s="128"/>
      <c r="FX31813" s="128"/>
      <c r="FY31813" s="129"/>
      <c r="GA31813" s="128"/>
    </row>
    <row r="31814" spans="179:183" x14ac:dyDescent="0.35">
      <c r="FW31814" s="128"/>
      <c r="FX31814" s="128"/>
      <c r="FY31814" s="129"/>
      <c r="GA31814" s="128"/>
    </row>
    <row r="31815" spans="179:183" x14ac:dyDescent="0.35">
      <c r="FW31815" s="128"/>
      <c r="FX31815" s="128"/>
      <c r="FY31815" s="129"/>
      <c r="GA31815" s="128"/>
    </row>
    <row r="31816" spans="179:183" x14ac:dyDescent="0.35">
      <c r="FW31816" s="128"/>
      <c r="FX31816" s="128"/>
      <c r="FY31816" s="129"/>
      <c r="GA31816" s="128"/>
    </row>
    <row r="31817" spans="179:183" x14ac:dyDescent="0.35">
      <c r="FW31817" s="128"/>
      <c r="FX31817" s="128"/>
      <c r="FY31817" s="129"/>
      <c r="GA31817" s="128"/>
    </row>
    <row r="31818" spans="179:183" x14ac:dyDescent="0.35">
      <c r="FW31818" s="128"/>
      <c r="FX31818" s="128"/>
      <c r="FY31818" s="129"/>
      <c r="GA31818" s="128"/>
    </row>
    <row r="31819" spans="179:183" x14ac:dyDescent="0.35">
      <c r="FW31819" s="128"/>
      <c r="FX31819" s="128"/>
      <c r="FY31819" s="129"/>
      <c r="GA31819" s="128"/>
    </row>
    <row r="31820" spans="179:183" x14ac:dyDescent="0.35">
      <c r="FW31820" s="128"/>
      <c r="FX31820" s="128"/>
      <c r="FY31820" s="129"/>
      <c r="GA31820" s="128"/>
    </row>
    <row r="31821" spans="179:183" x14ac:dyDescent="0.35">
      <c r="FW31821" s="128"/>
      <c r="FX31821" s="128"/>
      <c r="FY31821" s="129"/>
      <c r="GA31821" s="128"/>
    </row>
    <row r="31822" spans="179:183" x14ac:dyDescent="0.35">
      <c r="FW31822" s="128"/>
      <c r="FX31822" s="128"/>
      <c r="FY31822" s="129"/>
      <c r="GA31822" s="128"/>
    </row>
    <row r="31823" spans="179:183" x14ac:dyDescent="0.35">
      <c r="FW31823" s="128"/>
      <c r="FX31823" s="128"/>
      <c r="FY31823" s="129"/>
      <c r="GA31823" s="128"/>
    </row>
    <row r="31824" spans="179:183" x14ac:dyDescent="0.35">
      <c r="FW31824" s="128"/>
      <c r="FX31824" s="128"/>
      <c r="FY31824" s="129"/>
      <c r="GA31824" s="128"/>
    </row>
    <row r="31825" spans="179:183" x14ac:dyDescent="0.35">
      <c r="FW31825" s="128"/>
      <c r="FX31825" s="128"/>
      <c r="FY31825" s="129"/>
      <c r="GA31825" s="128"/>
    </row>
    <row r="31826" spans="179:183" x14ac:dyDescent="0.35">
      <c r="FW31826" s="128"/>
      <c r="FX31826" s="128"/>
      <c r="FY31826" s="129"/>
      <c r="GA31826" s="128"/>
    </row>
    <row r="31827" spans="179:183" x14ac:dyDescent="0.35">
      <c r="FW31827" s="128"/>
      <c r="FX31827" s="128"/>
      <c r="FY31827" s="129"/>
      <c r="GA31827" s="128"/>
    </row>
    <row r="31828" spans="179:183" x14ac:dyDescent="0.35">
      <c r="FW31828" s="128"/>
      <c r="FX31828" s="128"/>
      <c r="FY31828" s="129"/>
      <c r="GA31828" s="128"/>
    </row>
    <row r="31829" spans="179:183" x14ac:dyDescent="0.35">
      <c r="FW31829" s="128"/>
      <c r="FX31829" s="128"/>
      <c r="FY31829" s="129"/>
      <c r="GA31829" s="128"/>
    </row>
    <row r="31830" spans="179:183" x14ac:dyDescent="0.35">
      <c r="FW31830" s="128"/>
      <c r="FX31830" s="128"/>
      <c r="FY31830" s="129"/>
      <c r="GA31830" s="128"/>
    </row>
    <row r="31831" spans="179:183" x14ac:dyDescent="0.35">
      <c r="FW31831" s="128"/>
      <c r="FX31831" s="128"/>
      <c r="FY31831" s="129"/>
      <c r="GA31831" s="128"/>
    </row>
    <row r="31832" spans="179:183" x14ac:dyDescent="0.35">
      <c r="FW31832" s="128"/>
      <c r="FX31832" s="128"/>
      <c r="FY31832" s="129"/>
      <c r="GA31832" s="128"/>
    </row>
    <row r="31833" spans="179:183" x14ac:dyDescent="0.35">
      <c r="FW31833" s="128"/>
      <c r="FX31833" s="128"/>
      <c r="FY31833" s="129"/>
      <c r="GA31833" s="128"/>
    </row>
    <row r="31834" spans="179:183" x14ac:dyDescent="0.35">
      <c r="FW31834" s="128"/>
      <c r="FX31834" s="128"/>
      <c r="FY31834" s="129"/>
      <c r="GA31834" s="128"/>
    </row>
    <row r="31835" spans="179:183" x14ac:dyDescent="0.35">
      <c r="FW31835" s="128"/>
      <c r="FX31835" s="128"/>
      <c r="FY31835" s="129"/>
      <c r="GA31835" s="128"/>
    </row>
    <row r="31836" spans="179:183" x14ac:dyDescent="0.35">
      <c r="FW31836" s="128"/>
      <c r="FX31836" s="128"/>
      <c r="FY31836" s="129"/>
      <c r="GA31836" s="128"/>
    </row>
    <row r="31837" spans="179:183" x14ac:dyDescent="0.35">
      <c r="FW31837" s="128"/>
      <c r="FX31837" s="128"/>
      <c r="FY31837" s="129"/>
      <c r="GA31837" s="128"/>
    </row>
    <row r="31838" spans="179:183" x14ac:dyDescent="0.35">
      <c r="FW31838" s="128"/>
      <c r="FX31838" s="128"/>
      <c r="FY31838" s="129"/>
      <c r="GA31838" s="128"/>
    </row>
    <row r="31839" spans="179:183" x14ac:dyDescent="0.35">
      <c r="FW31839" s="128"/>
      <c r="FX31839" s="128"/>
      <c r="FY31839" s="129"/>
      <c r="GA31839" s="128"/>
    </row>
    <row r="31840" spans="179:183" x14ac:dyDescent="0.35">
      <c r="FW31840" s="128"/>
      <c r="FX31840" s="128"/>
      <c r="FY31840" s="129"/>
      <c r="GA31840" s="128"/>
    </row>
    <row r="31841" spans="179:183" x14ac:dyDescent="0.35">
      <c r="FW31841" s="128"/>
      <c r="FX31841" s="128"/>
      <c r="FY31841" s="129"/>
      <c r="GA31841" s="128"/>
    </row>
    <row r="31842" spans="179:183" x14ac:dyDescent="0.35">
      <c r="FW31842" s="128"/>
      <c r="FX31842" s="128"/>
      <c r="FY31842" s="129"/>
      <c r="GA31842" s="128"/>
    </row>
    <row r="31843" spans="179:183" x14ac:dyDescent="0.35">
      <c r="FW31843" s="128"/>
      <c r="FX31843" s="128"/>
      <c r="FY31843" s="129"/>
      <c r="GA31843" s="128"/>
    </row>
    <row r="31844" spans="179:183" x14ac:dyDescent="0.35">
      <c r="FW31844" s="128"/>
      <c r="FX31844" s="128"/>
      <c r="FY31844" s="129"/>
      <c r="GA31844" s="128"/>
    </row>
    <row r="31845" spans="179:183" x14ac:dyDescent="0.35">
      <c r="FW31845" s="128"/>
      <c r="FX31845" s="128"/>
      <c r="FY31845" s="129"/>
      <c r="GA31845" s="128"/>
    </row>
    <row r="31846" spans="179:183" x14ac:dyDescent="0.35">
      <c r="FW31846" s="128"/>
      <c r="FX31846" s="128"/>
      <c r="FY31846" s="129"/>
      <c r="GA31846" s="128"/>
    </row>
    <row r="31847" spans="179:183" x14ac:dyDescent="0.35">
      <c r="FW31847" s="128"/>
      <c r="FX31847" s="128"/>
      <c r="FY31847" s="129"/>
      <c r="GA31847" s="128"/>
    </row>
    <row r="31848" spans="179:183" x14ac:dyDescent="0.35">
      <c r="FW31848" s="128"/>
      <c r="FX31848" s="128"/>
      <c r="FY31848" s="129"/>
      <c r="GA31848" s="128"/>
    </row>
    <row r="31849" spans="179:183" x14ac:dyDescent="0.35">
      <c r="FW31849" s="128"/>
      <c r="FX31849" s="128"/>
      <c r="FY31849" s="129"/>
      <c r="GA31849" s="128"/>
    </row>
    <row r="31850" spans="179:183" x14ac:dyDescent="0.35">
      <c r="FW31850" s="128"/>
      <c r="FX31850" s="128"/>
      <c r="FY31850" s="129"/>
      <c r="GA31850" s="128"/>
    </row>
    <row r="31851" spans="179:183" x14ac:dyDescent="0.35">
      <c r="FW31851" s="128"/>
      <c r="FX31851" s="128"/>
      <c r="FY31851" s="129"/>
      <c r="GA31851" s="128"/>
    </row>
    <row r="31852" spans="179:183" x14ac:dyDescent="0.35">
      <c r="FW31852" s="128"/>
      <c r="FX31852" s="128"/>
      <c r="FY31852" s="129"/>
      <c r="GA31852" s="128"/>
    </row>
    <row r="31853" spans="179:183" x14ac:dyDescent="0.35">
      <c r="FW31853" s="128"/>
      <c r="FX31853" s="128"/>
      <c r="FY31853" s="129"/>
      <c r="GA31853" s="128"/>
    </row>
    <row r="31854" spans="179:183" x14ac:dyDescent="0.35">
      <c r="FW31854" s="128"/>
      <c r="FX31854" s="128"/>
      <c r="FY31854" s="129"/>
      <c r="GA31854" s="128"/>
    </row>
    <row r="31855" spans="179:183" x14ac:dyDescent="0.35">
      <c r="FW31855" s="128"/>
      <c r="FX31855" s="128"/>
      <c r="FY31855" s="129"/>
      <c r="GA31855" s="128"/>
    </row>
    <row r="31856" spans="179:183" x14ac:dyDescent="0.35">
      <c r="FW31856" s="128"/>
      <c r="FX31856" s="128"/>
      <c r="FY31856" s="129"/>
      <c r="GA31856" s="128"/>
    </row>
    <row r="31857" spans="179:183" x14ac:dyDescent="0.35">
      <c r="FW31857" s="128"/>
      <c r="FX31857" s="128"/>
      <c r="FY31857" s="129"/>
      <c r="GA31857" s="128"/>
    </row>
    <row r="31858" spans="179:183" x14ac:dyDescent="0.35">
      <c r="FW31858" s="128"/>
      <c r="FX31858" s="128"/>
      <c r="FY31858" s="129"/>
      <c r="GA31858" s="128"/>
    </row>
    <row r="31859" spans="179:183" x14ac:dyDescent="0.35">
      <c r="FW31859" s="128"/>
      <c r="FX31859" s="128"/>
      <c r="FY31859" s="129"/>
      <c r="GA31859" s="128"/>
    </row>
    <row r="31860" spans="179:183" x14ac:dyDescent="0.35">
      <c r="FW31860" s="128"/>
      <c r="FX31860" s="128"/>
      <c r="FY31860" s="129"/>
      <c r="GA31860" s="128"/>
    </row>
    <row r="31861" spans="179:183" x14ac:dyDescent="0.35">
      <c r="FW31861" s="128"/>
      <c r="FX31861" s="128"/>
      <c r="FY31861" s="129"/>
      <c r="GA31861" s="128"/>
    </row>
    <row r="31862" spans="179:183" x14ac:dyDescent="0.35">
      <c r="FW31862" s="128"/>
      <c r="FX31862" s="128"/>
      <c r="FY31862" s="129"/>
      <c r="GA31862" s="128"/>
    </row>
    <row r="31863" spans="179:183" x14ac:dyDescent="0.35">
      <c r="FW31863" s="128"/>
      <c r="FX31863" s="128"/>
      <c r="FY31863" s="129"/>
      <c r="GA31863" s="128"/>
    </row>
    <row r="31864" spans="179:183" x14ac:dyDescent="0.35">
      <c r="FW31864" s="128"/>
      <c r="FX31864" s="128"/>
      <c r="FY31864" s="129"/>
      <c r="GA31864" s="128"/>
    </row>
    <row r="31865" spans="179:183" x14ac:dyDescent="0.35">
      <c r="FW31865" s="128"/>
      <c r="FX31865" s="128"/>
      <c r="FY31865" s="129"/>
      <c r="GA31865" s="128"/>
    </row>
    <row r="31866" spans="179:183" x14ac:dyDescent="0.35">
      <c r="FW31866" s="128"/>
      <c r="FX31866" s="128"/>
      <c r="FY31866" s="129"/>
      <c r="GA31866" s="128"/>
    </row>
    <row r="31867" spans="179:183" x14ac:dyDescent="0.35">
      <c r="FW31867" s="128"/>
      <c r="FX31867" s="128"/>
      <c r="FY31867" s="129"/>
      <c r="GA31867" s="128"/>
    </row>
    <row r="31868" spans="179:183" x14ac:dyDescent="0.35">
      <c r="FW31868" s="128"/>
      <c r="FX31868" s="128"/>
      <c r="FY31868" s="129"/>
      <c r="GA31868" s="128"/>
    </row>
    <row r="31869" spans="179:183" x14ac:dyDescent="0.35">
      <c r="FW31869" s="128"/>
      <c r="FX31869" s="128"/>
      <c r="FY31869" s="129"/>
      <c r="GA31869" s="128"/>
    </row>
    <row r="31870" spans="179:183" x14ac:dyDescent="0.35">
      <c r="FW31870" s="128"/>
      <c r="FX31870" s="128"/>
      <c r="FY31870" s="129"/>
      <c r="GA31870" s="128"/>
    </row>
    <row r="31871" spans="179:183" x14ac:dyDescent="0.35">
      <c r="FW31871" s="128"/>
      <c r="FX31871" s="128"/>
      <c r="FY31871" s="129"/>
      <c r="GA31871" s="128"/>
    </row>
    <row r="31872" spans="179:183" x14ac:dyDescent="0.35">
      <c r="FW31872" s="128"/>
      <c r="FX31872" s="128"/>
      <c r="FY31872" s="129"/>
      <c r="GA31872" s="128"/>
    </row>
    <row r="31873" spans="179:183" x14ac:dyDescent="0.35">
      <c r="FW31873" s="128"/>
      <c r="FX31873" s="128"/>
      <c r="FY31873" s="129"/>
      <c r="GA31873" s="128"/>
    </row>
    <row r="31874" spans="179:183" x14ac:dyDescent="0.35">
      <c r="FW31874" s="128"/>
      <c r="FX31874" s="128"/>
      <c r="FY31874" s="129"/>
      <c r="GA31874" s="128"/>
    </row>
    <row r="31875" spans="179:183" x14ac:dyDescent="0.35">
      <c r="FW31875" s="128"/>
      <c r="FX31875" s="128"/>
      <c r="FY31875" s="129"/>
      <c r="GA31875" s="128"/>
    </row>
    <row r="31876" spans="179:183" x14ac:dyDescent="0.35">
      <c r="FW31876" s="128"/>
      <c r="FX31876" s="128"/>
      <c r="FY31876" s="129"/>
      <c r="GA31876" s="128"/>
    </row>
    <row r="31877" spans="179:183" x14ac:dyDescent="0.35">
      <c r="FW31877" s="128"/>
      <c r="FX31877" s="128"/>
      <c r="FY31877" s="129"/>
      <c r="GA31877" s="128"/>
    </row>
    <row r="31878" spans="179:183" x14ac:dyDescent="0.35">
      <c r="FW31878" s="128"/>
      <c r="FX31878" s="128"/>
      <c r="FY31878" s="129"/>
      <c r="GA31878" s="128"/>
    </row>
    <row r="31879" spans="179:183" x14ac:dyDescent="0.35">
      <c r="FW31879" s="128"/>
      <c r="FX31879" s="128"/>
      <c r="FY31879" s="129"/>
      <c r="GA31879" s="128"/>
    </row>
    <row r="31880" spans="179:183" x14ac:dyDescent="0.35">
      <c r="FW31880" s="128"/>
      <c r="FX31880" s="128"/>
      <c r="FY31880" s="129"/>
      <c r="GA31880" s="128"/>
    </row>
    <row r="31881" spans="179:183" x14ac:dyDescent="0.35">
      <c r="FW31881" s="128"/>
      <c r="FX31881" s="128"/>
      <c r="FY31881" s="129"/>
      <c r="GA31881" s="128"/>
    </row>
    <row r="31882" spans="179:183" x14ac:dyDescent="0.35">
      <c r="FW31882" s="128"/>
      <c r="FX31882" s="128"/>
      <c r="FY31882" s="129"/>
      <c r="GA31882" s="128"/>
    </row>
    <row r="31883" spans="179:183" x14ac:dyDescent="0.35">
      <c r="FW31883" s="128"/>
      <c r="FX31883" s="128"/>
      <c r="FY31883" s="129"/>
      <c r="GA31883" s="128"/>
    </row>
    <row r="31884" spans="179:183" x14ac:dyDescent="0.35">
      <c r="FW31884" s="128"/>
      <c r="FX31884" s="128"/>
      <c r="FY31884" s="129"/>
      <c r="GA31884" s="128"/>
    </row>
    <row r="31885" spans="179:183" x14ac:dyDescent="0.35">
      <c r="FW31885" s="128"/>
      <c r="FX31885" s="128"/>
      <c r="FY31885" s="129"/>
      <c r="GA31885" s="128"/>
    </row>
    <row r="31886" spans="179:183" x14ac:dyDescent="0.35">
      <c r="FW31886" s="128"/>
      <c r="FX31886" s="128"/>
      <c r="FY31886" s="129"/>
      <c r="GA31886" s="128"/>
    </row>
    <row r="31887" spans="179:183" x14ac:dyDescent="0.35">
      <c r="FW31887" s="128"/>
      <c r="FX31887" s="128"/>
      <c r="FY31887" s="129"/>
      <c r="GA31887" s="128"/>
    </row>
    <row r="31888" spans="179:183" x14ac:dyDescent="0.35">
      <c r="FW31888" s="128"/>
      <c r="FX31888" s="128"/>
      <c r="FY31888" s="129"/>
      <c r="GA31888" s="128"/>
    </row>
    <row r="31889" spans="179:183" x14ac:dyDescent="0.35">
      <c r="FW31889" s="128"/>
      <c r="FX31889" s="128"/>
      <c r="FY31889" s="129"/>
      <c r="GA31889" s="128"/>
    </row>
    <row r="31890" spans="179:183" x14ac:dyDescent="0.35">
      <c r="FW31890" s="128"/>
      <c r="FX31890" s="128"/>
      <c r="FY31890" s="129"/>
      <c r="GA31890" s="128"/>
    </row>
    <row r="31891" spans="179:183" x14ac:dyDescent="0.35">
      <c r="FW31891" s="128"/>
      <c r="FX31891" s="128"/>
      <c r="FY31891" s="129"/>
      <c r="GA31891" s="128"/>
    </row>
    <row r="31892" spans="179:183" x14ac:dyDescent="0.35">
      <c r="FW31892" s="128"/>
      <c r="FX31892" s="128"/>
      <c r="FY31892" s="129"/>
      <c r="GA31892" s="128"/>
    </row>
    <row r="31893" spans="179:183" x14ac:dyDescent="0.35">
      <c r="FW31893" s="128"/>
      <c r="FX31893" s="128"/>
      <c r="FY31893" s="129"/>
      <c r="GA31893" s="128"/>
    </row>
    <row r="31894" spans="179:183" x14ac:dyDescent="0.35">
      <c r="FW31894" s="128"/>
      <c r="FX31894" s="128"/>
      <c r="FY31894" s="129"/>
      <c r="GA31894" s="128"/>
    </row>
    <row r="31895" spans="179:183" x14ac:dyDescent="0.35">
      <c r="FW31895" s="128"/>
      <c r="FX31895" s="128"/>
      <c r="FY31895" s="129"/>
      <c r="GA31895" s="128"/>
    </row>
    <row r="31896" spans="179:183" x14ac:dyDescent="0.35">
      <c r="FW31896" s="128"/>
      <c r="FX31896" s="128"/>
      <c r="FY31896" s="129"/>
      <c r="GA31896" s="128"/>
    </row>
    <row r="31897" spans="179:183" x14ac:dyDescent="0.35">
      <c r="FW31897" s="128"/>
      <c r="FX31897" s="128"/>
      <c r="FY31897" s="129"/>
      <c r="GA31897" s="128"/>
    </row>
    <row r="31898" spans="179:183" x14ac:dyDescent="0.35">
      <c r="FW31898" s="128"/>
      <c r="FX31898" s="128"/>
      <c r="FY31898" s="129"/>
      <c r="GA31898" s="128"/>
    </row>
    <row r="31899" spans="179:183" x14ac:dyDescent="0.35">
      <c r="FW31899" s="128"/>
      <c r="FX31899" s="128"/>
      <c r="FY31899" s="129"/>
      <c r="GA31899" s="128"/>
    </row>
    <row r="31900" spans="179:183" x14ac:dyDescent="0.35">
      <c r="FW31900" s="128"/>
      <c r="FX31900" s="128"/>
      <c r="FY31900" s="129"/>
      <c r="GA31900" s="128"/>
    </row>
    <row r="31901" spans="179:183" x14ac:dyDescent="0.35">
      <c r="FW31901" s="128"/>
      <c r="FX31901" s="128"/>
      <c r="FY31901" s="129"/>
      <c r="GA31901" s="128"/>
    </row>
    <row r="31902" spans="179:183" x14ac:dyDescent="0.35">
      <c r="FW31902" s="128"/>
      <c r="FX31902" s="128"/>
      <c r="FY31902" s="129"/>
      <c r="GA31902" s="128"/>
    </row>
    <row r="31903" spans="179:183" x14ac:dyDescent="0.35">
      <c r="FW31903" s="128"/>
      <c r="FX31903" s="128"/>
      <c r="FY31903" s="129"/>
      <c r="GA31903" s="128"/>
    </row>
    <row r="31904" spans="179:183" x14ac:dyDescent="0.35">
      <c r="FW31904" s="128"/>
      <c r="FX31904" s="128"/>
      <c r="FY31904" s="129"/>
      <c r="GA31904" s="128"/>
    </row>
    <row r="31905" spans="179:183" x14ac:dyDescent="0.35">
      <c r="FW31905" s="128"/>
      <c r="FX31905" s="128"/>
      <c r="FY31905" s="129"/>
      <c r="GA31905" s="128"/>
    </row>
    <row r="31906" spans="179:183" x14ac:dyDescent="0.35">
      <c r="FW31906" s="128"/>
      <c r="FX31906" s="128"/>
      <c r="FY31906" s="129"/>
      <c r="GA31906" s="128"/>
    </row>
    <row r="31907" spans="179:183" x14ac:dyDescent="0.35">
      <c r="FW31907" s="128"/>
      <c r="FX31907" s="128"/>
      <c r="FY31907" s="129"/>
      <c r="GA31907" s="128"/>
    </row>
    <row r="31908" spans="179:183" x14ac:dyDescent="0.35">
      <c r="FW31908" s="128"/>
      <c r="FX31908" s="128"/>
      <c r="FY31908" s="129"/>
      <c r="GA31908" s="128"/>
    </row>
    <row r="31909" spans="179:183" x14ac:dyDescent="0.35">
      <c r="FW31909" s="128"/>
      <c r="FX31909" s="128"/>
      <c r="FY31909" s="129"/>
      <c r="GA31909" s="128"/>
    </row>
    <row r="31910" spans="179:183" x14ac:dyDescent="0.35">
      <c r="FW31910" s="128"/>
      <c r="FX31910" s="128"/>
      <c r="FY31910" s="129"/>
      <c r="GA31910" s="128"/>
    </row>
    <row r="31911" spans="179:183" x14ac:dyDescent="0.35">
      <c r="FW31911" s="128"/>
      <c r="FX31911" s="128"/>
      <c r="FY31911" s="129"/>
      <c r="GA31911" s="128"/>
    </row>
    <row r="31912" spans="179:183" x14ac:dyDescent="0.35">
      <c r="FW31912" s="128"/>
      <c r="FX31912" s="128"/>
      <c r="FY31912" s="129"/>
      <c r="GA31912" s="128"/>
    </row>
    <row r="31913" spans="179:183" x14ac:dyDescent="0.35">
      <c r="FW31913" s="128"/>
      <c r="FX31913" s="128"/>
      <c r="FY31913" s="129"/>
      <c r="GA31913" s="128"/>
    </row>
    <row r="31914" spans="179:183" x14ac:dyDescent="0.35">
      <c r="FW31914" s="128"/>
      <c r="FX31914" s="128"/>
      <c r="FY31914" s="129"/>
      <c r="GA31914" s="128"/>
    </row>
    <row r="31915" spans="179:183" x14ac:dyDescent="0.35">
      <c r="FW31915" s="128"/>
      <c r="FX31915" s="128"/>
      <c r="FY31915" s="129"/>
      <c r="GA31915" s="128"/>
    </row>
    <row r="31916" spans="179:183" x14ac:dyDescent="0.35">
      <c r="FW31916" s="128"/>
      <c r="FX31916" s="128"/>
      <c r="FY31916" s="129"/>
      <c r="GA31916" s="128"/>
    </row>
    <row r="31917" spans="179:183" x14ac:dyDescent="0.35">
      <c r="FW31917" s="128"/>
      <c r="FX31917" s="128"/>
      <c r="FY31917" s="129"/>
      <c r="GA31917" s="128"/>
    </row>
    <row r="31918" spans="179:183" x14ac:dyDescent="0.35">
      <c r="FW31918" s="128"/>
      <c r="FX31918" s="128"/>
      <c r="FY31918" s="129"/>
      <c r="GA31918" s="128"/>
    </row>
    <row r="31919" spans="179:183" x14ac:dyDescent="0.35">
      <c r="FW31919" s="128"/>
      <c r="FX31919" s="128"/>
      <c r="FY31919" s="129"/>
      <c r="GA31919" s="128"/>
    </row>
    <row r="31920" spans="179:183" x14ac:dyDescent="0.35">
      <c r="FW31920" s="128"/>
      <c r="FX31920" s="128"/>
      <c r="FY31920" s="129"/>
      <c r="GA31920" s="128"/>
    </row>
    <row r="31921" spans="179:183" x14ac:dyDescent="0.35">
      <c r="FW31921" s="128"/>
      <c r="FX31921" s="128"/>
      <c r="FY31921" s="129"/>
      <c r="GA31921" s="128"/>
    </row>
    <row r="31922" spans="179:183" x14ac:dyDescent="0.35">
      <c r="FW31922" s="128"/>
      <c r="FX31922" s="128"/>
      <c r="FY31922" s="129"/>
      <c r="GA31922" s="128"/>
    </row>
    <row r="31923" spans="179:183" x14ac:dyDescent="0.35">
      <c r="FW31923" s="128"/>
      <c r="FX31923" s="128"/>
      <c r="FY31923" s="129"/>
      <c r="GA31923" s="128"/>
    </row>
    <row r="31924" spans="179:183" x14ac:dyDescent="0.35">
      <c r="FW31924" s="128"/>
      <c r="FX31924" s="128"/>
      <c r="FY31924" s="129"/>
      <c r="GA31924" s="128"/>
    </row>
    <row r="31925" spans="179:183" x14ac:dyDescent="0.35">
      <c r="FW31925" s="128"/>
      <c r="FX31925" s="128"/>
      <c r="FY31925" s="129"/>
      <c r="GA31925" s="128"/>
    </row>
    <row r="31926" spans="179:183" x14ac:dyDescent="0.35">
      <c r="FW31926" s="128"/>
      <c r="FX31926" s="128"/>
      <c r="FY31926" s="129"/>
      <c r="GA31926" s="128"/>
    </row>
    <row r="31927" spans="179:183" x14ac:dyDescent="0.35">
      <c r="FW31927" s="128"/>
      <c r="FX31927" s="128"/>
      <c r="FY31927" s="129"/>
      <c r="GA31927" s="128"/>
    </row>
    <row r="31928" spans="179:183" x14ac:dyDescent="0.35">
      <c r="FW31928" s="128"/>
      <c r="FX31928" s="128"/>
      <c r="FY31928" s="129"/>
      <c r="GA31928" s="128"/>
    </row>
    <row r="31929" spans="179:183" x14ac:dyDescent="0.35">
      <c r="FW31929" s="128"/>
      <c r="FX31929" s="128"/>
      <c r="FY31929" s="129"/>
      <c r="GA31929" s="128"/>
    </row>
    <row r="31930" spans="179:183" x14ac:dyDescent="0.35">
      <c r="FW31930" s="128"/>
      <c r="FX31930" s="128"/>
      <c r="FY31930" s="129"/>
      <c r="GA31930" s="128"/>
    </row>
    <row r="31931" spans="179:183" x14ac:dyDescent="0.35">
      <c r="FW31931" s="128"/>
      <c r="FX31931" s="128"/>
      <c r="FY31931" s="129"/>
      <c r="GA31931" s="128"/>
    </row>
    <row r="31932" spans="179:183" x14ac:dyDescent="0.35">
      <c r="FW31932" s="128"/>
      <c r="FX31932" s="128"/>
      <c r="FY31932" s="129"/>
      <c r="GA31932" s="128"/>
    </row>
    <row r="31933" spans="179:183" x14ac:dyDescent="0.35">
      <c r="FW31933" s="128"/>
      <c r="FX31933" s="128"/>
      <c r="FY31933" s="129"/>
      <c r="GA31933" s="128"/>
    </row>
    <row r="31934" spans="179:183" x14ac:dyDescent="0.35">
      <c r="FW31934" s="128"/>
      <c r="FX31934" s="128"/>
      <c r="FY31934" s="129"/>
      <c r="GA31934" s="128"/>
    </row>
    <row r="31935" spans="179:183" x14ac:dyDescent="0.35">
      <c r="FW31935" s="128"/>
      <c r="FX31935" s="128"/>
      <c r="FY31935" s="129"/>
      <c r="GA31935" s="128"/>
    </row>
    <row r="31936" spans="179:183" x14ac:dyDescent="0.35">
      <c r="FW31936" s="128"/>
      <c r="FX31936" s="128"/>
      <c r="FY31936" s="129"/>
      <c r="GA31936" s="128"/>
    </row>
    <row r="31937" spans="179:183" x14ac:dyDescent="0.35">
      <c r="FW31937" s="128"/>
      <c r="FX31937" s="128"/>
      <c r="FY31937" s="129"/>
      <c r="GA31937" s="128"/>
    </row>
    <row r="31938" spans="179:183" x14ac:dyDescent="0.35">
      <c r="FW31938" s="128"/>
      <c r="FX31938" s="128"/>
      <c r="FY31938" s="129"/>
      <c r="GA31938" s="128"/>
    </row>
    <row r="31939" spans="179:183" x14ac:dyDescent="0.35">
      <c r="FW31939" s="128"/>
      <c r="FX31939" s="128"/>
      <c r="FY31939" s="129"/>
      <c r="GA31939" s="128"/>
    </row>
    <row r="31940" spans="179:183" x14ac:dyDescent="0.35">
      <c r="FW31940" s="128"/>
      <c r="FX31940" s="128"/>
      <c r="FY31940" s="129"/>
      <c r="GA31940" s="128"/>
    </row>
    <row r="31941" spans="179:183" x14ac:dyDescent="0.35">
      <c r="FW31941" s="128"/>
      <c r="FX31941" s="128"/>
      <c r="FY31941" s="129"/>
      <c r="GA31941" s="128"/>
    </row>
    <row r="31942" spans="179:183" x14ac:dyDescent="0.35">
      <c r="FW31942" s="128"/>
      <c r="FX31942" s="128"/>
      <c r="FY31942" s="129"/>
      <c r="GA31942" s="128"/>
    </row>
    <row r="31943" spans="179:183" x14ac:dyDescent="0.35">
      <c r="FW31943" s="128"/>
      <c r="FX31943" s="128"/>
      <c r="FY31943" s="129"/>
      <c r="GA31943" s="128"/>
    </row>
    <row r="31944" spans="179:183" x14ac:dyDescent="0.35">
      <c r="FW31944" s="128"/>
      <c r="FX31944" s="128"/>
      <c r="FY31944" s="129"/>
      <c r="GA31944" s="128"/>
    </row>
    <row r="31945" spans="179:183" x14ac:dyDescent="0.35">
      <c r="FW31945" s="128"/>
      <c r="FX31945" s="128"/>
      <c r="FY31945" s="129"/>
      <c r="GA31945" s="128"/>
    </row>
    <row r="31946" spans="179:183" x14ac:dyDescent="0.35">
      <c r="FW31946" s="128"/>
      <c r="FX31946" s="128"/>
      <c r="FY31946" s="129"/>
      <c r="GA31946" s="128"/>
    </row>
    <row r="31947" spans="179:183" x14ac:dyDescent="0.35">
      <c r="FW31947" s="128"/>
      <c r="FX31947" s="128"/>
      <c r="FY31947" s="129"/>
      <c r="GA31947" s="128"/>
    </row>
    <row r="31948" spans="179:183" x14ac:dyDescent="0.35">
      <c r="FW31948" s="128"/>
      <c r="FX31948" s="128"/>
      <c r="FY31948" s="129"/>
      <c r="GA31948" s="128"/>
    </row>
    <row r="31949" spans="179:183" x14ac:dyDescent="0.35">
      <c r="FW31949" s="128"/>
      <c r="FX31949" s="128"/>
      <c r="FY31949" s="129"/>
      <c r="GA31949" s="128"/>
    </row>
    <row r="31950" spans="179:183" x14ac:dyDescent="0.35">
      <c r="FW31950" s="128"/>
      <c r="FX31950" s="128"/>
      <c r="FY31950" s="129"/>
      <c r="GA31950" s="128"/>
    </row>
    <row r="31951" spans="179:183" x14ac:dyDescent="0.35">
      <c r="FW31951" s="128"/>
      <c r="FX31951" s="128"/>
      <c r="FY31951" s="129"/>
      <c r="GA31951" s="128"/>
    </row>
    <row r="31952" spans="179:183" x14ac:dyDescent="0.35">
      <c r="FW31952" s="128"/>
      <c r="FX31952" s="128"/>
      <c r="FY31952" s="129"/>
      <c r="GA31952" s="128"/>
    </row>
    <row r="31953" spans="179:183" x14ac:dyDescent="0.35">
      <c r="FW31953" s="128"/>
      <c r="FX31953" s="128"/>
      <c r="FY31953" s="129"/>
      <c r="GA31953" s="128"/>
    </row>
    <row r="31954" spans="179:183" x14ac:dyDescent="0.35">
      <c r="FW31954" s="128"/>
      <c r="FX31954" s="128"/>
      <c r="FY31954" s="129"/>
      <c r="GA31954" s="128"/>
    </row>
    <row r="31955" spans="179:183" x14ac:dyDescent="0.35">
      <c r="FW31955" s="128"/>
      <c r="FX31955" s="128"/>
      <c r="FY31955" s="129"/>
      <c r="GA31955" s="128"/>
    </row>
    <row r="31956" spans="179:183" x14ac:dyDescent="0.35">
      <c r="FW31956" s="128"/>
      <c r="FX31956" s="128"/>
      <c r="FY31956" s="129"/>
      <c r="GA31956" s="128"/>
    </row>
    <row r="31957" spans="179:183" x14ac:dyDescent="0.35">
      <c r="FW31957" s="128"/>
      <c r="FX31957" s="128"/>
      <c r="FY31957" s="129"/>
      <c r="GA31957" s="128"/>
    </row>
    <row r="31958" spans="179:183" x14ac:dyDescent="0.35">
      <c r="FW31958" s="128"/>
      <c r="FX31958" s="128"/>
      <c r="FY31958" s="129"/>
      <c r="GA31958" s="128"/>
    </row>
    <row r="31959" spans="179:183" x14ac:dyDescent="0.35">
      <c r="FW31959" s="128"/>
      <c r="FX31959" s="128"/>
      <c r="FY31959" s="129"/>
      <c r="GA31959" s="128"/>
    </row>
    <row r="31960" spans="179:183" x14ac:dyDescent="0.35">
      <c r="FW31960" s="128"/>
      <c r="FX31960" s="128"/>
      <c r="FY31960" s="129"/>
      <c r="GA31960" s="128"/>
    </row>
    <row r="31961" spans="179:183" x14ac:dyDescent="0.35">
      <c r="FW31961" s="128"/>
      <c r="FX31961" s="128"/>
      <c r="FY31961" s="129"/>
      <c r="GA31961" s="128"/>
    </row>
    <row r="31962" spans="179:183" x14ac:dyDescent="0.35">
      <c r="FW31962" s="128"/>
      <c r="FX31962" s="128"/>
      <c r="FY31962" s="129"/>
      <c r="GA31962" s="128"/>
    </row>
    <row r="31963" spans="179:183" x14ac:dyDescent="0.35">
      <c r="FW31963" s="128"/>
      <c r="FX31963" s="128"/>
      <c r="FY31963" s="129"/>
      <c r="GA31963" s="128"/>
    </row>
    <row r="31964" spans="179:183" x14ac:dyDescent="0.35">
      <c r="FW31964" s="128"/>
      <c r="FX31964" s="128"/>
      <c r="FY31964" s="129"/>
      <c r="GA31964" s="128"/>
    </row>
    <row r="31965" spans="179:183" x14ac:dyDescent="0.35">
      <c r="FW31965" s="128"/>
      <c r="FX31965" s="128"/>
      <c r="FY31965" s="129"/>
      <c r="GA31965" s="128"/>
    </row>
    <row r="31966" spans="179:183" x14ac:dyDescent="0.35">
      <c r="FW31966" s="128"/>
      <c r="FX31966" s="128"/>
      <c r="FY31966" s="129"/>
      <c r="GA31966" s="128"/>
    </row>
    <row r="31967" spans="179:183" x14ac:dyDescent="0.35">
      <c r="FW31967" s="128"/>
      <c r="FX31967" s="128"/>
      <c r="FY31967" s="129"/>
      <c r="GA31967" s="128"/>
    </row>
    <row r="31968" spans="179:183" x14ac:dyDescent="0.35">
      <c r="FW31968" s="128"/>
      <c r="FX31968" s="128"/>
      <c r="FY31968" s="129"/>
      <c r="GA31968" s="128"/>
    </row>
    <row r="31969" spans="179:183" x14ac:dyDescent="0.35">
      <c r="FW31969" s="128"/>
      <c r="FX31969" s="128"/>
      <c r="FY31969" s="129"/>
      <c r="GA31969" s="128"/>
    </row>
    <row r="31970" spans="179:183" x14ac:dyDescent="0.35">
      <c r="FW31970" s="128"/>
      <c r="FX31970" s="128"/>
      <c r="FY31970" s="129"/>
      <c r="GA31970" s="128"/>
    </row>
    <row r="31971" spans="179:183" x14ac:dyDescent="0.35">
      <c r="FW31971" s="128"/>
      <c r="FX31971" s="128"/>
      <c r="FY31971" s="129"/>
      <c r="GA31971" s="128"/>
    </row>
    <row r="31972" spans="179:183" x14ac:dyDescent="0.35">
      <c r="FW31972" s="128"/>
      <c r="FX31972" s="128"/>
      <c r="FY31972" s="129"/>
      <c r="GA31972" s="128"/>
    </row>
    <row r="31973" spans="179:183" x14ac:dyDescent="0.35">
      <c r="FW31973" s="128"/>
      <c r="FX31973" s="128"/>
      <c r="FY31973" s="129"/>
      <c r="GA31973" s="128"/>
    </row>
    <row r="31974" spans="179:183" x14ac:dyDescent="0.35">
      <c r="FW31974" s="128"/>
      <c r="FX31974" s="128"/>
      <c r="FY31974" s="129"/>
      <c r="GA31974" s="128"/>
    </row>
    <row r="31975" spans="179:183" x14ac:dyDescent="0.35">
      <c r="FW31975" s="128"/>
      <c r="FX31975" s="128"/>
      <c r="FY31975" s="129"/>
      <c r="GA31975" s="128"/>
    </row>
    <row r="31976" spans="179:183" x14ac:dyDescent="0.35">
      <c r="FW31976" s="128"/>
      <c r="FX31976" s="128"/>
      <c r="FY31976" s="129"/>
      <c r="GA31976" s="128"/>
    </row>
    <row r="31977" spans="179:183" x14ac:dyDescent="0.35">
      <c r="FW31977" s="128"/>
      <c r="FX31977" s="128"/>
      <c r="FY31977" s="129"/>
      <c r="GA31977" s="128"/>
    </row>
    <row r="31978" spans="179:183" x14ac:dyDescent="0.35">
      <c r="FW31978" s="128"/>
      <c r="FX31978" s="128"/>
      <c r="FY31978" s="129"/>
      <c r="GA31978" s="128"/>
    </row>
    <row r="31979" spans="179:183" x14ac:dyDescent="0.35">
      <c r="FW31979" s="128"/>
      <c r="FX31979" s="128"/>
      <c r="FY31979" s="129"/>
      <c r="GA31979" s="128"/>
    </row>
    <row r="31980" spans="179:183" x14ac:dyDescent="0.35">
      <c r="FW31980" s="128"/>
      <c r="FX31980" s="128"/>
      <c r="FY31980" s="129"/>
      <c r="GA31980" s="128"/>
    </row>
    <row r="31981" spans="179:183" x14ac:dyDescent="0.35">
      <c r="FW31981" s="128"/>
      <c r="FX31981" s="128"/>
      <c r="FY31981" s="129"/>
      <c r="GA31981" s="128"/>
    </row>
    <row r="31982" spans="179:183" x14ac:dyDescent="0.35">
      <c r="FW31982" s="128"/>
      <c r="FX31982" s="128"/>
      <c r="FY31982" s="129"/>
      <c r="GA31982" s="128"/>
    </row>
    <row r="31983" spans="179:183" x14ac:dyDescent="0.35">
      <c r="FW31983" s="128"/>
      <c r="FX31983" s="128"/>
      <c r="FY31983" s="129"/>
      <c r="GA31983" s="128"/>
    </row>
    <row r="31984" spans="179:183" x14ac:dyDescent="0.35">
      <c r="FW31984" s="128"/>
      <c r="FX31984" s="128"/>
      <c r="FY31984" s="129"/>
      <c r="GA31984" s="128"/>
    </row>
    <row r="31985" spans="179:183" x14ac:dyDescent="0.35">
      <c r="FW31985" s="128"/>
      <c r="FX31985" s="128"/>
      <c r="FY31985" s="129"/>
      <c r="GA31985" s="128"/>
    </row>
    <row r="31986" spans="179:183" x14ac:dyDescent="0.35">
      <c r="FW31986" s="128"/>
      <c r="FX31986" s="128"/>
      <c r="FY31986" s="129"/>
      <c r="GA31986" s="128"/>
    </row>
    <row r="31987" spans="179:183" x14ac:dyDescent="0.35">
      <c r="FW31987" s="128"/>
      <c r="FX31987" s="128"/>
      <c r="FY31987" s="129"/>
      <c r="GA31987" s="128"/>
    </row>
    <row r="31988" spans="179:183" x14ac:dyDescent="0.35">
      <c r="FW31988" s="128"/>
      <c r="FX31988" s="128"/>
      <c r="FY31988" s="129"/>
      <c r="GA31988" s="128"/>
    </row>
    <row r="31989" spans="179:183" x14ac:dyDescent="0.35">
      <c r="FW31989" s="128"/>
      <c r="FX31989" s="128"/>
      <c r="FY31989" s="129"/>
      <c r="GA31989" s="128"/>
    </row>
    <row r="31990" spans="179:183" x14ac:dyDescent="0.35">
      <c r="FW31990" s="128"/>
      <c r="FX31990" s="128"/>
      <c r="FY31990" s="129"/>
      <c r="GA31990" s="128"/>
    </row>
    <row r="31991" spans="179:183" x14ac:dyDescent="0.35">
      <c r="FW31991" s="128"/>
      <c r="FX31991" s="128"/>
      <c r="FY31991" s="129"/>
      <c r="GA31991" s="128"/>
    </row>
    <row r="31992" spans="179:183" x14ac:dyDescent="0.35">
      <c r="FW31992" s="128"/>
      <c r="FX31992" s="128"/>
      <c r="FY31992" s="129"/>
      <c r="GA31992" s="128"/>
    </row>
    <row r="31993" spans="179:183" x14ac:dyDescent="0.35">
      <c r="FW31993" s="128"/>
      <c r="FX31993" s="128"/>
      <c r="FY31993" s="129"/>
      <c r="GA31993" s="128"/>
    </row>
    <row r="31994" spans="179:183" x14ac:dyDescent="0.35">
      <c r="FW31994" s="128"/>
      <c r="FX31994" s="128"/>
      <c r="FY31994" s="129"/>
      <c r="GA31994" s="128"/>
    </row>
    <row r="31995" spans="179:183" x14ac:dyDescent="0.35">
      <c r="FW31995" s="128"/>
      <c r="FX31995" s="128"/>
      <c r="FY31995" s="129"/>
      <c r="GA31995" s="128"/>
    </row>
    <row r="31996" spans="179:183" x14ac:dyDescent="0.35">
      <c r="FW31996" s="128"/>
      <c r="FX31996" s="128"/>
      <c r="FY31996" s="129"/>
      <c r="GA31996" s="128"/>
    </row>
    <row r="31997" spans="179:183" x14ac:dyDescent="0.35">
      <c r="FW31997" s="128"/>
      <c r="FX31997" s="128"/>
      <c r="FY31997" s="129"/>
      <c r="GA31997" s="128"/>
    </row>
    <row r="31998" spans="179:183" x14ac:dyDescent="0.35">
      <c r="FW31998" s="128"/>
      <c r="FX31998" s="128"/>
      <c r="FY31998" s="129"/>
      <c r="GA31998" s="128"/>
    </row>
    <row r="31999" spans="179:183" x14ac:dyDescent="0.35">
      <c r="FW31999" s="128"/>
      <c r="FX31999" s="128"/>
      <c r="FY31999" s="129"/>
      <c r="GA31999" s="128"/>
    </row>
    <row r="32000" spans="179:183" x14ac:dyDescent="0.35">
      <c r="FW32000" s="128"/>
      <c r="FX32000" s="128"/>
      <c r="FY32000" s="129"/>
      <c r="GA32000" s="128"/>
    </row>
    <row r="32001" spans="179:183" x14ac:dyDescent="0.35">
      <c r="FW32001" s="128"/>
      <c r="FX32001" s="128"/>
      <c r="FY32001" s="129"/>
      <c r="GA32001" s="128"/>
    </row>
    <row r="32002" spans="179:183" x14ac:dyDescent="0.35">
      <c r="FW32002" s="128"/>
      <c r="FX32002" s="128"/>
      <c r="FY32002" s="129"/>
      <c r="GA32002" s="128"/>
    </row>
    <row r="32003" spans="179:183" x14ac:dyDescent="0.35">
      <c r="FW32003" s="128"/>
      <c r="FX32003" s="128"/>
      <c r="FY32003" s="129"/>
      <c r="GA32003" s="128"/>
    </row>
    <row r="32004" spans="179:183" x14ac:dyDescent="0.35">
      <c r="FW32004" s="128"/>
      <c r="FX32004" s="128"/>
      <c r="FY32004" s="129"/>
      <c r="GA32004" s="128"/>
    </row>
    <row r="32005" spans="179:183" x14ac:dyDescent="0.35">
      <c r="FW32005" s="128"/>
      <c r="FX32005" s="128"/>
      <c r="FY32005" s="129"/>
      <c r="GA32005" s="128"/>
    </row>
    <row r="32006" spans="179:183" x14ac:dyDescent="0.35">
      <c r="FW32006" s="128"/>
      <c r="FX32006" s="128"/>
      <c r="FY32006" s="129"/>
      <c r="GA32006" s="128"/>
    </row>
    <row r="32007" spans="179:183" x14ac:dyDescent="0.35">
      <c r="FW32007" s="128"/>
      <c r="FX32007" s="128"/>
      <c r="FY32007" s="129"/>
      <c r="GA32007" s="128"/>
    </row>
    <row r="32008" spans="179:183" x14ac:dyDescent="0.35">
      <c r="FW32008" s="128"/>
      <c r="FX32008" s="128"/>
      <c r="FY32008" s="129"/>
      <c r="GA32008" s="128"/>
    </row>
    <row r="32009" spans="179:183" x14ac:dyDescent="0.35">
      <c r="FW32009" s="128"/>
      <c r="FX32009" s="128"/>
      <c r="FY32009" s="129"/>
      <c r="GA32009" s="128"/>
    </row>
    <row r="32010" spans="179:183" x14ac:dyDescent="0.35">
      <c r="FW32010" s="128"/>
      <c r="FX32010" s="128"/>
      <c r="FY32010" s="129"/>
      <c r="GA32010" s="128"/>
    </row>
    <row r="32011" spans="179:183" x14ac:dyDescent="0.35">
      <c r="FW32011" s="128"/>
      <c r="FX32011" s="128"/>
      <c r="FY32011" s="129"/>
      <c r="GA32011" s="128"/>
    </row>
    <row r="32012" spans="179:183" x14ac:dyDescent="0.35">
      <c r="FW32012" s="128"/>
      <c r="FX32012" s="128"/>
      <c r="FY32012" s="129"/>
      <c r="GA32012" s="128"/>
    </row>
    <row r="32013" spans="179:183" x14ac:dyDescent="0.35">
      <c r="FW32013" s="128"/>
      <c r="FX32013" s="128"/>
      <c r="FY32013" s="129"/>
      <c r="GA32013" s="128"/>
    </row>
    <row r="32014" spans="179:183" x14ac:dyDescent="0.35">
      <c r="FW32014" s="128"/>
      <c r="FX32014" s="128"/>
      <c r="FY32014" s="129"/>
      <c r="GA32014" s="128"/>
    </row>
    <row r="32015" spans="179:183" x14ac:dyDescent="0.35">
      <c r="FW32015" s="128"/>
      <c r="FX32015" s="128"/>
      <c r="FY32015" s="129"/>
      <c r="GA32015" s="128"/>
    </row>
    <row r="32016" spans="179:183" x14ac:dyDescent="0.35">
      <c r="FW32016" s="128"/>
      <c r="FX32016" s="128"/>
      <c r="FY32016" s="129"/>
      <c r="GA32016" s="128"/>
    </row>
    <row r="32017" spans="179:183" x14ac:dyDescent="0.35">
      <c r="FW32017" s="128"/>
      <c r="FX32017" s="128"/>
      <c r="FY32017" s="129"/>
      <c r="GA32017" s="128"/>
    </row>
    <row r="32018" spans="179:183" x14ac:dyDescent="0.35">
      <c r="FW32018" s="128"/>
      <c r="FX32018" s="128"/>
      <c r="FY32018" s="129"/>
      <c r="GA32018" s="128"/>
    </row>
    <row r="32019" spans="179:183" x14ac:dyDescent="0.35">
      <c r="FW32019" s="128"/>
      <c r="FX32019" s="128"/>
      <c r="FY32019" s="129"/>
      <c r="GA32019" s="128"/>
    </row>
    <row r="32020" spans="179:183" x14ac:dyDescent="0.35">
      <c r="FW32020" s="128"/>
      <c r="FX32020" s="128"/>
      <c r="FY32020" s="129"/>
      <c r="GA32020" s="128"/>
    </row>
    <row r="32021" spans="179:183" x14ac:dyDescent="0.35">
      <c r="FW32021" s="128"/>
      <c r="FX32021" s="128"/>
      <c r="FY32021" s="129"/>
      <c r="GA32021" s="128"/>
    </row>
    <row r="32022" spans="179:183" x14ac:dyDescent="0.35">
      <c r="FW32022" s="128"/>
      <c r="FX32022" s="128"/>
      <c r="FY32022" s="129"/>
      <c r="GA32022" s="128"/>
    </row>
    <row r="32023" spans="179:183" x14ac:dyDescent="0.35">
      <c r="FW32023" s="128"/>
      <c r="FX32023" s="128"/>
      <c r="FY32023" s="129"/>
      <c r="GA32023" s="128"/>
    </row>
    <row r="32024" spans="179:183" x14ac:dyDescent="0.35">
      <c r="FW32024" s="128"/>
      <c r="FX32024" s="128"/>
      <c r="FY32024" s="129"/>
      <c r="GA32024" s="128"/>
    </row>
    <row r="32025" spans="179:183" x14ac:dyDescent="0.35">
      <c r="FW32025" s="128"/>
      <c r="FX32025" s="128"/>
      <c r="FY32025" s="129"/>
      <c r="GA32025" s="128"/>
    </row>
    <row r="32026" spans="179:183" x14ac:dyDescent="0.35">
      <c r="FW32026" s="128"/>
      <c r="FX32026" s="128"/>
      <c r="FY32026" s="129"/>
      <c r="GA32026" s="128"/>
    </row>
    <row r="32027" spans="179:183" x14ac:dyDescent="0.35">
      <c r="FW32027" s="128"/>
      <c r="FX32027" s="128"/>
      <c r="FY32027" s="129"/>
      <c r="GA32027" s="128"/>
    </row>
    <row r="32028" spans="179:183" x14ac:dyDescent="0.35">
      <c r="FW32028" s="128"/>
      <c r="FX32028" s="128"/>
      <c r="FY32028" s="129"/>
      <c r="GA32028" s="128"/>
    </row>
    <row r="32029" spans="179:183" x14ac:dyDescent="0.35">
      <c r="FW32029" s="128"/>
      <c r="FX32029" s="128"/>
      <c r="FY32029" s="129"/>
      <c r="GA32029" s="128"/>
    </row>
    <row r="32030" spans="179:183" x14ac:dyDescent="0.35">
      <c r="FW32030" s="128"/>
      <c r="FX32030" s="128"/>
      <c r="FY32030" s="129"/>
      <c r="GA32030" s="128"/>
    </row>
    <row r="32031" spans="179:183" x14ac:dyDescent="0.35">
      <c r="FW32031" s="128"/>
      <c r="FX32031" s="128"/>
      <c r="FY32031" s="129"/>
      <c r="GA32031" s="128"/>
    </row>
    <row r="32032" spans="179:183" x14ac:dyDescent="0.35">
      <c r="FW32032" s="128"/>
      <c r="FX32032" s="128"/>
      <c r="FY32032" s="129"/>
      <c r="GA32032" s="128"/>
    </row>
    <row r="32033" spans="179:183" x14ac:dyDescent="0.35">
      <c r="FW32033" s="128"/>
      <c r="FX32033" s="128"/>
      <c r="FY32033" s="129"/>
      <c r="GA32033" s="128"/>
    </row>
    <row r="32034" spans="179:183" x14ac:dyDescent="0.35">
      <c r="FW32034" s="128"/>
      <c r="FX32034" s="128"/>
      <c r="FY32034" s="129"/>
      <c r="GA32034" s="128"/>
    </row>
    <row r="32035" spans="179:183" x14ac:dyDescent="0.35">
      <c r="FW32035" s="128"/>
      <c r="FX32035" s="128"/>
      <c r="FY32035" s="129"/>
      <c r="GA32035" s="128"/>
    </row>
    <row r="32036" spans="179:183" x14ac:dyDescent="0.35">
      <c r="FW32036" s="128"/>
      <c r="FX32036" s="128"/>
      <c r="FY32036" s="129"/>
      <c r="GA32036" s="128"/>
    </row>
    <row r="32037" spans="179:183" x14ac:dyDescent="0.35">
      <c r="FW32037" s="128"/>
      <c r="FX32037" s="128"/>
      <c r="FY32037" s="129"/>
      <c r="GA32037" s="128"/>
    </row>
    <row r="32038" spans="179:183" x14ac:dyDescent="0.35">
      <c r="FW32038" s="128"/>
      <c r="FX32038" s="128"/>
      <c r="FY32038" s="129"/>
      <c r="GA32038" s="128"/>
    </row>
    <row r="32039" spans="179:183" x14ac:dyDescent="0.35">
      <c r="FW32039" s="128"/>
      <c r="FX32039" s="128"/>
      <c r="FY32039" s="129"/>
      <c r="GA32039" s="128"/>
    </row>
    <row r="32040" spans="179:183" x14ac:dyDescent="0.35">
      <c r="FW32040" s="128"/>
      <c r="FX32040" s="128"/>
      <c r="FY32040" s="129"/>
      <c r="GA32040" s="128"/>
    </row>
    <row r="32041" spans="179:183" x14ac:dyDescent="0.35">
      <c r="FW32041" s="128"/>
      <c r="FX32041" s="128"/>
      <c r="FY32041" s="129"/>
      <c r="GA32041" s="128"/>
    </row>
    <row r="32042" spans="179:183" x14ac:dyDescent="0.35">
      <c r="FW32042" s="128"/>
      <c r="FX32042" s="128"/>
      <c r="FY32042" s="129"/>
      <c r="GA32042" s="128"/>
    </row>
    <row r="32043" spans="179:183" x14ac:dyDescent="0.35">
      <c r="FW32043" s="128"/>
      <c r="FX32043" s="128"/>
      <c r="FY32043" s="129"/>
      <c r="GA32043" s="128"/>
    </row>
    <row r="32044" spans="179:183" x14ac:dyDescent="0.35">
      <c r="FW32044" s="128"/>
      <c r="FX32044" s="128"/>
      <c r="FY32044" s="129"/>
      <c r="GA32044" s="128"/>
    </row>
    <row r="32045" spans="179:183" x14ac:dyDescent="0.35">
      <c r="FW32045" s="128"/>
      <c r="FX32045" s="128"/>
      <c r="FY32045" s="129"/>
      <c r="GA32045" s="128"/>
    </row>
    <row r="32046" spans="179:183" x14ac:dyDescent="0.35">
      <c r="FW32046" s="128"/>
      <c r="FX32046" s="128"/>
      <c r="FY32046" s="129"/>
      <c r="GA32046" s="128"/>
    </row>
    <row r="32047" spans="179:183" x14ac:dyDescent="0.35">
      <c r="FW32047" s="128"/>
      <c r="FX32047" s="128"/>
      <c r="FY32047" s="129"/>
      <c r="GA32047" s="128"/>
    </row>
    <row r="32048" spans="179:183" x14ac:dyDescent="0.35">
      <c r="FW32048" s="128"/>
      <c r="FX32048" s="128"/>
      <c r="FY32048" s="129"/>
      <c r="GA32048" s="128"/>
    </row>
    <row r="32049" spans="179:183" x14ac:dyDescent="0.35">
      <c r="FW32049" s="128"/>
      <c r="FX32049" s="128"/>
      <c r="FY32049" s="129"/>
      <c r="GA32049" s="128"/>
    </row>
    <row r="32050" spans="179:183" x14ac:dyDescent="0.35">
      <c r="FW32050" s="128"/>
      <c r="FX32050" s="128"/>
      <c r="FY32050" s="129"/>
      <c r="GA32050" s="128"/>
    </row>
    <row r="32051" spans="179:183" x14ac:dyDescent="0.35">
      <c r="FW32051" s="128"/>
      <c r="FX32051" s="128"/>
      <c r="FY32051" s="129"/>
      <c r="GA32051" s="128"/>
    </row>
    <row r="32052" spans="179:183" x14ac:dyDescent="0.35">
      <c r="FW32052" s="128"/>
      <c r="FX32052" s="128"/>
      <c r="FY32052" s="129"/>
      <c r="GA32052" s="128"/>
    </row>
    <row r="32053" spans="179:183" x14ac:dyDescent="0.35">
      <c r="FW32053" s="128"/>
      <c r="FX32053" s="128"/>
      <c r="FY32053" s="129"/>
      <c r="GA32053" s="128"/>
    </row>
    <row r="32054" spans="179:183" x14ac:dyDescent="0.35">
      <c r="FW32054" s="128"/>
      <c r="FX32054" s="128"/>
      <c r="FY32054" s="129"/>
      <c r="GA32054" s="128"/>
    </row>
    <row r="32055" spans="179:183" x14ac:dyDescent="0.35">
      <c r="FW32055" s="128"/>
      <c r="FX32055" s="128"/>
      <c r="FY32055" s="129"/>
      <c r="GA32055" s="128"/>
    </row>
    <row r="32056" spans="179:183" x14ac:dyDescent="0.35">
      <c r="FW32056" s="128"/>
      <c r="FX32056" s="128"/>
      <c r="FY32056" s="129"/>
      <c r="GA32056" s="128"/>
    </row>
    <row r="32057" spans="179:183" x14ac:dyDescent="0.35">
      <c r="FW32057" s="128"/>
      <c r="FX32057" s="128"/>
      <c r="FY32057" s="129"/>
      <c r="GA32057" s="128"/>
    </row>
    <row r="32058" spans="179:183" x14ac:dyDescent="0.35">
      <c r="FW32058" s="128"/>
      <c r="FX32058" s="128"/>
      <c r="FY32058" s="129"/>
      <c r="GA32058" s="128"/>
    </row>
    <row r="32059" spans="179:183" x14ac:dyDescent="0.35">
      <c r="FW32059" s="128"/>
      <c r="FX32059" s="128"/>
      <c r="FY32059" s="129"/>
      <c r="GA32059" s="128"/>
    </row>
    <row r="32060" spans="179:183" x14ac:dyDescent="0.35">
      <c r="FW32060" s="128"/>
      <c r="FX32060" s="128"/>
      <c r="FY32060" s="129"/>
      <c r="GA32060" s="128"/>
    </row>
    <row r="32061" spans="179:183" x14ac:dyDescent="0.35">
      <c r="FW32061" s="128"/>
      <c r="FX32061" s="128"/>
      <c r="FY32061" s="129"/>
      <c r="GA32061" s="128"/>
    </row>
    <row r="32062" spans="179:183" x14ac:dyDescent="0.35">
      <c r="FW32062" s="128"/>
      <c r="FX32062" s="128"/>
      <c r="FY32062" s="129"/>
      <c r="GA32062" s="128"/>
    </row>
    <row r="32063" spans="179:183" x14ac:dyDescent="0.35">
      <c r="FW32063" s="128"/>
      <c r="FX32063" s="128"/>
      <c r="FY32063" s="129"/>
      <c r="GA32063" s="128"/>
    </row>
    <row r="32064" spans="179:183" x14ac:dyDescent="0.35">
      <c r="FW32064" s="128"/>
      <c r="FX32064" s="128"/>
      <c r="FY32064" s="129"/>
      <c r="GA32064" s="128"/>
    </row>
    <row r="32065" spans="179:183" x14ac:dyDescent="0.35">
      <c r="FW32065" s="128"/>
      <c r="FX32065" s="128"/>
      <c r="FY32065" s="129"/>
      <c r="GA32065" s="128"/>
    </row>
    <row r="32066" spans="179:183" x14ac:dyDescent="0.35">
      <c r="FW32066" s="128"/>
      <c r="FX32066" s="128"/>
      <c r="FY32066" s="129"/>
      <c r="GA32066" s="128"/>
    </row>
    <row r="32067" spans="179:183" x14ac:dyDescent="0.35">
      <c r="FW32067" s="128"/>
      <c r="FX32067" s="128"/>
      <c r="FY32067" s="129"/>
      <c r="GA32067" s="128"/>
    </row>
    <row r="32068" spans="179:183" x14ac:dyDescent="0.35">
      <c r="FW32068" s="128"/>
      <c r="FX32068" s="128"/>
      <c r="FY32068" s="129"/>
      <c r="GA32068" s="128"/>
    </row>
    <row r="32069" spans="179:183" x14ac:dyDescent="0.35">
      <c r="FW32069" s="128"/>
      <c r="FX32069" s="128"/>
      <c r="FY32069" s="129"/>
      <c r="GA32069" s="128"/>
    </row>
    <row r="32070" spans="179:183" x14ac:dyDescent="0.35">
      <c r="FW32070" s="128"/>
      <c r="FX32070" s="128"/>
      <c r="FY32070" s="129"/>
      <c r="GA32070" s="128"/>
    </row>
    <row r="32071" spans="179:183" x14ac:dyDescent="0.35">
      <c r="FW32071" s="128"/>
      <c r="FX32071" s="128"/>
      <c r="FY32071" s="129"/>
      <c r="GA32071" s="128"/>
    </row>
    <row r="32072" spans="179:183" x14ac:dyDescent="0.35">
      <c r="FW32072" s="128"/>
      <c r="FX32072" s="128"/>
      <c r="FY32072" s="129"/>
      <c r="GA32072" s="128"/>
    </row>
    <row r="32073" spans="179:183" x14ac:dyDescent="0.35">
      <c r="FW32073" s="128"/>
      <c r="FX32073" s="128"/>
      <c r="FY32073" s="129"/>
      <c r="GA32073" s="128"/>
    </row>
    <row r="32074" spans="179:183" x14ac:dyDescent="0.35">
      <c r="FW32074" s="128"/>
      <c r="FX32074" s="128"/>
      <c r="FY32074" s="129"/>
      <c r="GA32074" s="128"/>
    </row>
    <row r="32075" spans="179:183" x14ac:dyDescent="0.35">
      <c r="FW32075" s="128"/>
      <c r="FX32075" s="128"/>
      <c r="FY32075" s="129"/>
      <c r="GA32075" s="128"/>
    </row>
    <row r="32076" spans="179:183" x14ac:dyDescent="0.35">
      <c r="FW32076" s="128"/>
      <c r="FX32076" s="128"/>
      <c r="FY32076" s="129"/>
      <c r="GA32076" s="128"/>
    </row>
    <row r="32077" spans="179:183" x14ac:dyDescent="0.35">
      <c r="FW32077" s="128"/>
      <c r="FX32077" s="128"/>
      <c r="FY32077" s="129"/>
      <c r="GA32077" s="128"/>
    </row>
    <row r="32078" spans="179:183" x14ac:dyDescent="0.35">
      <c r="FW32078" s="128"/>
      <c r="FX32078" s="128"/>
      <c r="FY32078" s="129"/>
      <c r="GA32078" s="128"/>
    </row>
    <row r="32079" spans="179:183" x14ac:dyDescent="0.35">
      <c r="FW32079" s="128"/>
      <c r="FX32079" s="128"/>
      <c r="FY32079" s="129"/>
      <c r="GA32079" s="128"/>
    </row>
    <row r="32080" spans="179:183" x14ac:dyDescent="0.35">
      <c r="FW32080" s="128"/>
      <c r="FX32080" s="128"/>
      <c r="FY32080" s="129"/>
      <c r="GA32080" s="128"/>
    </row>
    <row r="32081" spans="179:183" x14ac:dyDescent="0.35">
      <c r="FW32081" s="128"/>
      <c r="FX32081" s="128"/>
      <c r="FY32081" s="129"/>
      <c r="GA32081" s="128"/>
    </row>
    <row r="32082" spans="179:183" x14ac:dyDescent="0.35">
      <c r="FW32082" s="128"/>
      <c r="FX32082" s="128"/>
      <c r="FY32082" s="129"/>
      <c r="GA32082" s="128"/>
    </row>
    <row r="32083" spans="179:183" x14ac:dyDescent="0.35">
      <c r="FW32083" s="128"/>
      <c r="FX32083" s="128"/>
      <c r="FY32083" s="129"/>
      <c r="GA32083" s="128"/>
    </row>
    <row r="32084" spans="179:183" x14ac:dyDescent="0.35">
      <c r="FW32084" s="128"/>
      <c r="FX32084" s="128"/>
      <c r="FY32084" s="129"/>
      <c r="GA32084" s="128"/>
    </row>
    <row r="32085" spans="179:183" x14ac:dyDescent="0.35">
      <c r="FW32085" s="128"/>
      <c r="FX32085" s="128"/>
      <c r="FY32085" s="129"/>
      <c r="GA32085" s="128"/>
    </row>
    <row r="32086" spans="179:183" x14ac:dyDescent="0.35">
      <c r="FW32086" s="128"/>
      <c r="FX32086" s="128"/>
      <c r="FY32086" s="129"/>
      <c r="GA32086" s="128"/>
    </row>
    <row r="32087" spans="179:183" x14ac:dyDescent="0.35">
      <c r="FW32087" s="128"/>
      <c r="FX32087" s="128"/>
      <c r="FY32087" s="129"/>
      <c r="GA32087" s="128"/>
    </row>
    <row r="32088" spans="179:183" x14ac:dyDescent="0.35">
      <c r="FW32088" s="128"/>
      <c r="FX32088" s="128"/>
      <c r="FY32088" s="129"/>
      <c r="GA32088" s="128"/>
    </row>
    <row r="32089" spans="179:183" x14ac:dyDescent="0.35">
      <c r="FW32089" s="128"/>
      <c r="FX32089" s="128"/>
      <c r="FY32089" s="129"/>
      <c r="GA32089" s="128"/>
    </row>
    <row r="32090" spans="179:183" x14ac:dyDescent="0.35">
      <c r="FW32090" s="128"/>
      <c r="FX32090" s="128"/>
      <c r="FY32090" s="129"/>
      <c r="GA32090" s="128"/>
    </row>
    <row r="32091" spans="179:183" x14ac:dyDescent="0.35">
      <c r="FW32091" s="128"/>
      <c r="FX32091" s="128"/>
      <c r="FY32091" s="129"/>
      <c r="GA32091" s="128"/>
    </row>
    <row r="32092" spans="179:183" x14ac:dyDescent="0.35">
      <c r="FW32092" s="128"/>
      <c r="FX32092" s="128"/>
      <c r="FY32092" s="129"/>
      <c r="GA32092" s="128"/>
    </row>
    <row r="32093" spans="179:183" x14ac:dyDescent="0.35">
      <c r="FW32093" s="128"/>
      <c r="FX32093" s="128"/>
      <c r="FY32093" s="129"/>
      <c r="GA32093" s="128"/>
    </row>
    <row r="32094" spans="179:183" x14ac:dyDescent="0.35">
      <c r="FW32094" s="128"/>
      <c r="FX32094" s="128"/>
      <c r="FY32094" s="129"/>
      <c r="GA32094" s="128"/>
    </row>
    <row r="32095" spans="179:183" x14ac:dyDescent="0.35">
      <c r="FW32095" s="128"/>
      <c r="FX32095" s="128"/>
      <c r="FY32095" s="129"/>
      <c r="GA32095" s="128"/>
    </row>
    <row r="32096" spans="179:183" x14ac:dyDescent="0.35">
      <c r="FW32096" s="128"/>
      <c r="FX32096" s="128"/>
      <c r="FY32096" s="129"/>
      <c r="GA32096" s="128"/>
    </row>
    <row r="32097" spans="179:183" x14ac:dyDescent="0.35">
      <c r="FW32097" s="128"/>
      <c r="FX32097" s="128"/>
      <c r="FY32097" s="129"/>
      <c r="GA32097" s="128"/>
    </row>
    <row r="32098" spans="179:183" x14ac:dyDescent="0.35">
      <c r="FW32098" s="128"/>
      <c r="FX32098" s="128"/>
      <c r="FY32098" s="129"/>
      <c r="GA32098" s="128"/>
    </row>
    <row r="32099" spans="179:183" x14ac:dyDescent="0.35">
      <c r="FW32099" s="128"/>
      <c r="FX32099" s="128"/>
      <c r="FY32099" s="129"/>
      <c r="GA32099" s="128"/>
    </row>
    <row r="32100" spans="179:183" x14ac:dyDescent="0.35">
      <c r="FW32100" s="128"/>
      <c r="FX32100" s="128"/>
      <c r="FY32100" s="129"/>
      <c r="GA32100" s="128"/>
    </row>
    <row r="32101" spans="179:183" x14ac:dyDescent="0.35">
      <c r="FW32101" s="128"/>
      <c r="FX32101" s="128"/>
      <c r="FY32101" s="129"/>
      <c r="GA32101" s="128"/>
    </row>
    <row r="32102" spans="179:183" x14ac:dyDescent="0.35">
      <c r="FW32102" s="128"/>
      <c r="FX32102" s="128"/>
      <c r="FY32102" s="129"/>
      <c r="GA32102" s="128"/>
    </row>
    <row r="32103" spans="179:183" x14ac:dyDescent="0.35">
      <c r="FW32103" s="128"/>
      <c r="FX32103" s="128"/>
      <c r="FY32103" s="129"/>
      <c r="GA32103" s="128"/>
    </row>
    <row r="32104" spans="179:183" x14ac:dyDescent="0.35">
      <c r="FW32104" s="128"/>
      <c r="FX32104" s="128"/>
      <c r="FY32104" s="129"/>
      <c r="GA32104" s="128"/>
    </row>
    <row r="32105" spans="179:183" x14ac:dyDescent="0.35">
      <c r="FW32105" s="128"/>
      <c r="FX32105" s="128"/>
      <c r="FY32105" s="129"/>
      <c r="GA32105" s="128"/>
    </row>
    <row r="32106" spans="179:183" x14ac:dyDescent="0.35">
      <c r="FW32106" s="128"/>
      <c r="FX32106" s="128"/>
      <c r="FY32106" s="129"/>
      <c r="GA32106" s="128"/>
    </row>
    <row r="32107" spans="179:183" x14ac:dyDescent="0.35">
      <c r="FW32107" s="128"/>
      <c r="FX32107" s="128"/>
      <c r="FY32107" s="129"/>
      <c r="GA32107" s="128"/>
    </row>
    <row r="32108" spans="179:183" x14ac:dyDescent="0.35">
      <c r="FW32108" s="128"/>
      <c r="FX32108" s="128"/>
      <c r="FY32108" s="129"/>
      <c r="GA32108" s="128"/>
    </row>
    <row r="32109" spans="179:183" x14ac:dyDescent="0.35">
      <c r="FW32109" s="128"/>
      <c r="FX32109" s="128"/>
      <c r="FY32109" s="129"/>
      <c r="GA32109" s="128"/>
    </row>
    <row r="32110" spans="179:183" x14ac:dyDescent="0.35">
      <c r="FW32110" s="128"/>
      <c r="FX32110" s="128"/>
      <c r="FY32110" s="129"/>
      <c r="GA32110" s="128"/>
    </row>
    <row r="32111" spans="179:183" x14ac:dyDescent="0.35">
      <c r="FW32111" s="128"/>
      <c r="FX32111" s="128"/>
      <c r="FY32111" s="129"/>
      <c r="GA32111" s="128"/>
    </row>
    <row r="32112" spans="179:183" x14ac:dyDescent="0.35">
      <c r="FW32112" s="128"/>
      <c r="FX32112" s="128"/>
      <c r="FY32112" s="129"/>
      <c r="GA32112" s="128"/>
    </row>
    <row r="32113" spans="179:183" x14ac:dyDescent="0.35">
      <c r="FW32113" s="128"/>
      <c r="FX32113" s="128"/>
      <c r="FY32113" s="129"/>
      <c r="GA32113" s="128"/>
    </row>
    <row r="32114" spans="179:183" x14ac:dyDescent="0.35">
      <c r="FW32114" s="128"/>
      <c r="FX32114" s="128"/>
      <c r="FY32114" s="129"/>
      <c r="GA32114" s="128"/>
    </row>
    <row r="32115" spans="179:183" x14ac:dyDescent="0.35">
      <c r="FW32115" s="128"/>
      <c r="FX32115" s="128"/>
      <c r="FY32115" s="129"/>
      <c r="GA32115" s="128"/>
    </row>
    <row r="32116" spans="179:183" x14ac:dyDescent="0.35">
      <c r="FW32116" s="128"/>
      <c r="FX32116" s="128"/>
      <c r="FY32116" s="129"/>
      <c r="GA32116" s="128"/>
    </row>
    <row r="32117" spans="179:183" x14ac:dyDescent="0.35">
      <c r="FW32117" s="128"/>
      <c r="FX32117" s="128"/>
      <c r="FY32117" s="129"/>
      <c r="GA32117" s="128"/>
    </row>
    <row r="32118" spans="179:183" x14ac:dyDescent="0.35">
      <c r="FW32118" s="128"/>
      <c r="FX32118" s="128"/>
      <c r="FY32118" s="129"/>
      <c r="GA32118" s="128"/>
    </row>
    <row r="32119" spans="179:183" x14ac:dyDescent="0.35">
      <c r="FW32119" s="128"/>
      <c r="FX32119" s="128"/>
      <c r="FY32119" s="129"/>
      <c r="GA32119" s="128"/>
    </row>
    <row r="32120" spans="179:183" x14ac:dyDescent="0.35">
      <c r="FW32120" s="128"/>
      <c r="FX32120" s="128"/>
      <c r="FY32120" s="129"/>
      <c r="GA32120" s="128"/>
    </row>
    <row r="32121" spans="179:183" x14ac:dyDescent="0.35">
      <c r="FW32121" s="128"/>
      <c r="FX32121" s="128"/>
      <c r="FY32121" s="129"/>
      <c r="GA32121" s="128"/>
    </row>
    <row r="32122" spans="179:183" x14ac:dyDescent="0.35">
      <c r="FW32122" s="128"/>
      <c r="FX32122" s="128"/>
      <c r="FY32122" s="129"/>
      <c r="GA32122" s="128"/>
    </row>
    <row r="32123" spans="179:183" x14ac:dyDescent="0.35">
      <c r="FW32123" s="128"/>
      <c r="FX32123" s="128"/>
      <c r="FY32123" s="129"/>
      <c r="GA32123" s="128"/>
    </row>
    <row r="32124" spans="179:183" x14ac:dyDescent="0.35">
      <c r="FW32124" s="128"/>
      <c r="FX32124" s="128"/>
      <c r="FY32124" s="129"/>
      <c r="GA32124" s="128"/>
    </row>
    <row r="32125" spans="179:183" x14ac:dyDescent="0.35">
      <c r="FW32125" s="128"/>
      <c r="FX32125" s="128"/>
      <c r="FY32125" s="129"/>
      <c r="GA32125" s="128"/>
    </row>
    <row r="32126" spans="179:183" x14ac:dyDescent="0.35">
      <c r="FW32126" s="128"/>
      <c r="FX32126" s="128"/>
      <c r="FY32126" s="129"/>
      <c r="GA32126" s="128"/>
    </row>
    <row r="32127" spans="179:183" x14ac:dyDescent="0.35">
      <c r="FW32127" s="128"/>
      <c r="FX32127" s="128"/>
      <c r="FY32127" s="129"/>
      <c r="GA32127" s="128"/>
    </row>
    <row r="32128" spans="179:183" x14ac:dyDescent="0.35">
      <c r="FW32128" s="128"/>
      <c r="FX32128" s="128"/>
      <c r="FY32128" s="129"/>
      <c r="GA32128" s="128"/>
    </row>
    <row r="32129" spans="179:183" x14ac:dyDescent="0.35">
      <c r="FW32129" s="128"/>
      <c r="FX32129" s="128"/>
      <c r="FY32129" s="129"/>
      <c r="GA32129" s="128"/>
    </row>
    <row r="32130" spans="179:183" x14ac:dyDescent="0.35">
      <c r="FW32130" s="128"/>
      <c r="FX32130" s="128"/>
      <c r="FY32130" s="129"/>
      <c r="GA32130" s="128"/>
    </row>
    <row r="32131" spans="179:183" x14ac:dyDescent="0.35">
      <c r="FW32131" s="128"/>
      <c r="FX32131" s="128"/>
      <c r="FY32131" s="129"/>
      <c r="GA32131" s="128"/>
    </row>
    <row r="32132" spans="179:183" x14ac:dyDescent="0.35">
      <c r="FW32132" s="128"/>
      <c r="FX32132" s="128"/>
      <c r="FY32132" s="129"/>
      <c r="GA32132" s="128"/>
    </row>
    <row r="32133" spans="179:183" x14ac:dyDescent="0.35">
      <c r="FW32133" s="128"/>
      <c r="FX32133" s="128"/>
      <c r="FY32133" s="129"/>
      <c r="GA32133" s="128"/>
    </row>
    <row r="32134" spans="179:183" x14ac:dyDescent="0.35">
      <c r="FW32134" s="128"/>
      <c r="FX32134" s="128"/>
      <c r="FY32134" s="129"/>
      <c r="GA32134" s="128"/>
    </row>
    <row r="32135" spans="179:183" x14ac:dyDescent="0.35">
      <c r="FW32135" s="128"/>
      <c r="FX32135" s="128"/>
      <c r="FY32135" s="129"/>
      <c r="GA32135" s="128"/>
    </row>
    <row r="32136" spans="179:183" x14ac:dyDescent="0.35">
      <c r="FW32136" s="128"/>
      <c r="FX32136" s="128"/>
      <c r="FY32136" s="129"/>
      <c r="GA32136" s="128"/>
    </row>
    <row r="32137" spans="179:183" x14ac:dyDescent="0.35">
      <c r="FW32137" s="128"/>
      <c r="FX32137" s="128"/>
      <c r="FY32137" s="129"/>
      <c r="GA32137" s="128"/>
    </row>
    <row r="32138" spans="179:183" x14ac:dyDescent="0.35">
      <c r="FW32138" s="128"/>
      <c r="FX32138" s="128"/>
      <c r="FY32138" s="129"/>
      <c r="GA32138" s="128"/>
    </row>
    <row r="32139" spans="179:183" x14ac:dyDescent="0.35">
      <c r="FW32139" s="128"/>
      <c r="FX32139" s="128"/>
      <c r="FY32139" s="129"/>
      <c r="GA32139" s="128"/>
    </row>
    <row r="32140" spans="179:183" x14ac:dyDescent="0.35">
      <c r="FW32140" s="128"/>
      <c r="FX32140" s="128"/>
      <c r="FY32140" s="129"/>
      <c r="GA32140" s="128"/>
    </row>
    <row r="32141" spans="179:183" x14ac:dyDescent="0.35">
      <c r="FW32141" s="128"/>
      <c r="FX32141" s="128"/>
      <c r="FY32141" s="129"/>
      <c r="GA32141" s="128"/>
    </row>
    <row r="32142" spans="179:183" x14ac:dyDescent="0.35">
      <c r="FW32142" s="128"/>
      <c r="FX32142" s="128"/>
      <c r="FY32142" s="129"/>
      <c r="GA32142" s="128"/>
    </row>
    <row r="32143" spans="179:183" x14ac:dyDescent="0.35">
      <c r="FW32143" s="128"/>
      <c r="FX32143" s="128"/>
      <c r="FY32143" s="129"/>
      <c r="GA32143" s="128"/>
    </row>
    <row r="32144" spans="179:183" x14ac:dyDescent="0.35">
      <c r="FW32144" s="128"/>
      <c r="FX32144" s="128"/>
      <c r="FY32144" s="129"/>
      <c r="GA32144" s="128"/>
    </row>
    <row r="32145" spans="179:183" x14ac:dyDescent="0.35">
      <c r="FW32145" s="128"/>
      <c r="FX32145" s="128"/>
      <c r="FY32145" s="129"/>
      <c r="GA32145" s="128"/>
    </row>
    <row r="32146" spans="179:183" x14ac:dyDescent="0.35">
      <c r="FW32146" s="128"/>
      <c r="FX32146" s="128"/>
      <c r="FY32146" s="129"/>
      <c r="GA32146" s="128"/>
    </row>
    <row r="32147" spans="179:183" x14ac:dyDescent="0.35">
      <c r="FW32147" s="128"/>
      <c r="FX32147" s="128"/>
      <c r="FY32147" s="129"/>
      <c r="GA32147" s="128"/>
    </row>
    <row r="32148" spans="179:183" x14ac:dyDescent="0.35">
      <c r="FW32148" s="128"/>
      <c r="FX32148" s="128"/>
      <c r="FY32148" s="129"/>
      <c r="GA32148" s="128"/>
    </row>
    <row r="32149" spans="179:183" x14ac:dyDescent="0.35">
      <c r="FW32149" s="128"/>
      <c r="FX32149" s="128"/>
      <c r="FY32149" s="129"/>
      <c r="GA32149" s="128"/>
    </row>
    <row r="32150" spans="179:183" x14ac:dyDescent="0.35">
      <c r="FW32150" s="128"/>
      <c r="FX32150" s="128"/>
      <c r="FY32150" s="129"/>
      <c r="GA32150" s="128"/>
    </row>
    <row r="32151" spans="179:183" x14ac:dyDescent="0.35">
      <c r="FW32151" s="128"/>
      <c r="FX32151" s="128"/>
      <c r="FY32151" s="129"/>
      <c r="GA32151" s="128"/>
    </row>
    <row r="32152" spans="179:183" x14ac:dyDescent="0.35">
      <c r="FW32152" s="128"/>
      <c r="FX32152" s="128"/>
      <c r="FY32152" s="129"/>
      <c r="GA32152" s="128"/>
    </row>
    <row r="32153" spans="179:183" x14ac:dyDescent="0.35">
      <c r="FW32153" s="128"/>
      <c r="FX32153" s="128"/>
      <c r="FY32153" s="129"/>
      <c r="GA32153" s="128"/>
    </row>
    <row r="32154" spans="179:183" x14ac:dyDescent="0.35">
      <c r="FW32154" s="128"/>
      <c r="FX32154" s="128"/>
      <c r="FY32154" s="129"/>
      <c r="GA32154" s="128"/>
    </row>
    <row r="32155" spans="179:183" x14ac:dyDescent="0.35">
      <c r="FW32155" s="128"/>
      <c r="FX32155" s="128"/>
      <c r="FY32155" s="129"/>
      <c r="GA32155" s="128"/>
    </row>
    <row r="32156" spans="179:183" x14ac:dyDescent="0.35">
      <c r="FW32156" s="128"/>
      <c r="FX32156" s="128"/>
      <c r="FY32156" s="129"/>
      <c r="GA32156" s="128"/>
    </row>
    <row r="32157" spans="179:183" x14ac:dyDescent="0.35">
      <c r="FW32157" s="128"/>
      <c r="FX32157" s="128"/>
      <c r="FY32157" s="129"/>
      <c r="GA32157" s="128"/>
    </row>
    <row r="32158" spans="179:183" x14ac:dyDescent="0.35">
      <c r="FW32158" s="128"/>
      <c r="FX32158" s="128"/>
      <c r="FY32158" s="129"/>
      <c r="GA32158" s="128"/>
    </row>
    <row r="32159" spans="179:183" x14ac:dyDescent="0.35">
      <c r="FW32159" s="128"/>
      <c r="FX32159" s="128"/>
      <c r="FY32159" s="129"/>
      <c r="GA32159" s="128"/>
    </row>
    <row r="32160" spans="179:183" x14ac:dyDescent="0.35">
      <c r="FW32160" s="128"/>
      <c r="FX32160" s="128"/>
      <c r="FY32160" s="129"/>
      <c r="GA32160" s="128"/>
    </row>
    <row r="32161" spans="179:183" x14ac:dyDescent="0.35">
      <c r="FW32161" s="128"/>
      <c r="FX32161" s="128"/>
      <c r="FY32161" s="129"/>
      <c r="GA32161" s="128"/>
    </row>
    <row r="32162" spans="179:183" x14ac:dyDescent="0.35">
      <c r="FW32162" s="128"/>
      <c r="FX32162" s="128"/>
      <c r="FY32162" s="129"/>
      <c r="GA32162" s="128"/>
    </row>
    <row r="32163" spans="179:183" x14ac:dyDescent="0.35">
      <c r="FW32163" s="128"/>
      <c r="FX32163" s="128"/>
      <c r="FY32163" s="129"/>
      <c r="GA32163" s="128"/>
    </row>
    <row r="32164" spans="179:183" x14ac:dyDescent="0.35">
      <c r="FW32164" s="128"/>
      <c r="FX32164" s="128"/>
      <c r="FY32164" s="129"/>
      <c r="GA32164" s="128"/>
    </row>
    <row r="32165" spans="179:183" x14ac:dyDescent="0.35">
      <c r="FW32165" s="128"/>
      <c r="FX32165" s="128"/>
      <c r="FY32165" s="129"/>
      <c r="GA32165" s="128"/>
    </row>
    <row r="32166" spans="179:183" x14ac:dyDescent="0.35">
      <c r="FW32166" s="128"/>
      <c r="FX32166" s="128"/>
      <c r="FY32166" s="129"/>
      <c r="GA32166" s="128"/>
    </row>
    <row r="32167" spans="179:183" x14ac:dyDescent="0.35">
      <c r="FW32167" s="128"/>
      <c r="FX32167" s="128"/>
      <c r="FY32167" s="129"/>
      <c r="GA32167" s="128"/>
    </row>
    <row r="32168" spans="179:183" x14ac:dyDescent="0.35">
      <c r="FW32168" s="128"/>
      <c r="FX32168" s="128"/>
      <c r="FY32168" s="129"/>
      <c r="GA32168" s="128"/>
    </row>
    <row r="32169" spans="179:183" x14ac:dyDescent="0.35">
      <c r="FW32169" s="128"/>
      <c r="FX32169" s="128"/>
      <c r="FY32169" s="129"/>
      <c r="GA32169" s="128"/>
    </row>
    <row r="32170" spans="179:183" x14ac:dyDescent="0.35">
      <c r="FW32170" s="128"/>
      <c r="FX32170" s="128"/>
      <c r="FY32170" s="129"/>
      <c r="GA32170" s="128"/>
    </row>
    <row r="32171" spans="179:183" x14ac:dyDescent="0.35">
      <c r="FW32171" s="128"/>
      <c r="FX32171" s="128"/>
      <c r="FY32171" s="129"/>
      <c r="GA32171" s="128"/>
    </row>
    <row r="32172" spans="179:183" x14ac:dyDescent="0.35">
      <c r="FW32172" s="128"/>
      <c r="FX32172" s="128"/>
      <c r="FY32172" s="129"/>
      <c r="GA32172" s="128"/>
    </row>
    <row r="32173" spans="179:183" x14ac:dyDescent="0.35">
      <c r="FW32173" s="128"/>
      <c r="FX32173" s="128"/>
      <c r="FY32173" s="129"/>
      <c r="GA32173" s="128"/>
    </row>
    <row r="32174" spans="179:183" x14ac:dyDescent="0.35">
      <c r="FW32174" s="128"/>
      <c r="FX32174" s="128"/>
      <c r="FY32174" s="129"/>
      <c r="GA32174" s="128"/>
    </row>
    <row r="32175" spans="179:183" x14ac:dyDescent="0.35">
      <c r="FW32175" s="128"/>
      <c r="FX32175" s="128"/>
      <c r="FY32175" s="129"/>
      <c r="GA32175" s="128"/>
    </row>
    <row r="32176" spans="179:183" x14ac:dyDescent="0.35">
      <c r="FW32176" s="128"/>
      <c r="FX32176" s="128"/>
      <c r="FY32176" s="129"/>
      <c r="GA32176" s="128"/>
    </row>
    <row r="32177" spans="179:183" x14ac:dyDescent="0.35">
      <c r="FW32177" s="128"/>
      <c r="FX32177" s="128"/>
      <c r="FY32177" s="129"/>
      <c r="GA32177" s="128"/>
    </row>
    <row r="32178" spans="179:183" x14ac:dyDescent="0.35">
      <c r="FW32178" s="128"/>
      <c r="FX32178" s="128"/>
      <c r="FY32178" s="129"/>
      <c r="GA32178" s="128"/>
    </row>
    <row r="32179" spans="179:183" x14ac:dyDescent="0.35">
      <c r="FW32179" s="128"/>
      <c r="FX32179" s="128"/>
      <c r="FY32179" s="129"/>
      <c r="GA32179" s="128"/>
    </row>
    <row r="32180" spans="179:183" x14ac:dyDescent="0.35">
      <c r="FW32180" s="128"/>
      <c r="FX32180" s="128"/>
      <c r="FY32180" s="129"/>
      <c r="GA32180" s="128"/>
    </row>
    <row r="32181" spans="179:183" x14ac:dyDescent="0.35">
      <c r="FW32181" s="128"/>
      <c r="FX32181" s="128"/>
      <c r="FY32181" s="129"/>
      <c r="GA32181" s="128"/>
    </row>
    <row r="32182" spans="179:183" x14ac:dyDescent="0.35">
      <c r="FW32182" s="128"/>
      <c r="FX32182" s="128"/>
      <c r="FY32182" s="129"/>
      <c r="GA32182" s="128"/>
    </row>
    <row r="32183" spans="179:183" x14ac:dyDescent="0.35">
      <c r="FW32183" s="128"/>
      <c r="FX32183" s="128"/>
      <c r="FY32183" s="129"/>
      <c r="GA32183" s="128"/>
    </row>
    <row r="32184" spans="179:183" x14ac:dyDescent="0.35">
      <c r="FW32184" s="128"/>
      <c r="FX32184" s="128"/>
      <c r="FY32184" s="129"/>
      <c r="GA32184" s="128"/>
    </row>
    <row r="32185" spans="179:183" x14ac:dyDescent="0.35">
      <c r="FW32185" s="128"/>
      <c r="FX32185" s="128"/>
      <c r="FY32185" s="129"/>
      <c r="GA32185" s="128"/>
    </row>
    <row r="32186" spans="179:183" x14ac:dyDescent="0.35">
      <c r="FW32186" s="128"/>
      <c r="FX32186" s="128"/>
      <c r="FY32186" s="129"/>
      <c r="GA32186" s="128"/>
    </row>
    <row r="32187" spans="179:183" x14ac:dyDescent="0.35">
      <c r="FW32187" s="128"/>
      <c r="FX32187" s="128"/>
      <c r="FY32187" s="129"/>
      <c r="GA32187" s="128"/>
    </row>
    <row r="32188" spans="179:183" x14ac:dyDescent="0.35">
      <c r="FW32188" s="128"/>
      <c r="FX32188" s="128"/>
      <c r="FY32188" s="129"/>
      <c r="GA32188" s="128"/>
    </row>
    <row r="32189" spans="179:183" x14ac:dyDescent="0.35">
      <c r="FW32189" s="128"/>
      <c r="FX32189" s="128"/>
      <c r="FY32189" s="129"/>
      <c r="GA32189" s="128"/>
    </row>
    <row r="32190" spans="179:183" x14ac:dyDescent="0.35">
      <c r="FW32190" s="128"/>
      <c r="FX32190" s="128"/>
      <c r="FY32190" s="129"/>
      <c r="GA32190" s="128"/>
    </row>
    <row r="32191" spans="179:183" x14ac:dyDescent="0.35">
      <c r="FW32191" s="128"/>
      <c r="FX32191" s="128"/>
      <c r="FY32191" s="129"/>
      <c r="GA32191" s="128"/>
    </row>
    <row r="32192" spans="179:183" x14ac:dyDescent="0.35">
      <c r="FW32192" s="128"/>
      <c r="FX32192" s="128"/>
      <c r="FY32192" s="129"/>
      <c r="GA32192" s="128"/>
    </row>
    <row r="32193" spans="179:183" x14ac:dyDescent="0.35">
      <c r="FW32193" s="128"/>
      <c r="FX32193" s="128"/>
      <c r="FY32193" s="129"/>
      <c r="GA32193" s="128"/>
    </row>
    <row r="32194" spans="179:183" x14ac:dyDescent="0.35">
      <c r="FW32194" s="128"/>
      <c r="FX32194" s="128"/>
      <c r="FY32194" s="129"/>
      <c r="GA32194" s="128"/>
    </row>
    <row r="32195" spans="179:183" x14ac:dyDescent="0.35">
      <c r="FW32195" s="128"/>
      <c r="FX32195" s="128"/>
      <c r="FY32195" s="129"/>
      <c r="GA32195" s="128"/>
    </row>
    <row r="32196" spans="179:183" x14ac:dyDescent="0.35">
      <c r="FW32196" s="128"/>
      <c r="FX32196" s="128"/>
      <c r="FY32196" s="129"/>
      <c r="GA32196" s="128"/>
    </row>
    <row r="32197" spans="179:183" x14ac:dyDescent="0.35">
      <c r="FW32197" s="128"/>
      <c r="FX32197" s="128"/>
      <c r="FY32197" s="129"/>
      <c r="GA32197" s="128"/>
    </row>
    <row r="32198" spans="179:183" x14ac:dyDescent="0.35">
      <c r="FW32198" s="128"/>
      <c r="FX32198" s="128"/>
      <c r="FY32198" s="129"/>
      <c r="GA32198" s="128"/>
    </row>
    <row r="32199" spans="179:183" x14ac:dyDescent="0.35">
      <c r="FW32199" s="128"/>
      <c r="FX32199" s="128"/>
      <c r="FY32199" s="129"/>
      <c r="GA32199" s="128"/>
    </row>
    <row r="32200" spans="179:183" x14ac:dyDescent="0.35">
      <c r="FW32200" s="128"/>
      <c r="FX32200" s="128"/>
      <c r="FY32200" s="129"/>
      <c r="GA32200" s="128"/>
    </row>
    <row r="32201" spans="179:183" x14ac:dyDescent="0.35">
      <c r="FW32201" s="128"/>
      <c r="FX32201" s="128"/>
      <c r="FY32201" s="129"/>
      <c r="GA32201" s="128"/>
    </row>
    <row r="32202" spans="179:183" x14ac:dyDescent="0.35">
      <c r="FW32202" s="128"/>
      <c r="FX32202" s="128"/>
      <c r="FY32202" s="129"/>
      <c r="GA32202" s="128"/>
    </row>
    <row r="32203" spans="179:183" x14ac:dyDescent="0.35">
      <c r="FW32203" s="128"/>
      <c r="FX32203" s="128"/>
      <c r="FY32203" s="129"/>
      <c r="GA32203" s="128"/>
    </row>
    <row r="32204" spans="179:183" x14ac:dyDescent="0.35">
      <c r="FW32204" s="128"/>
      <c r="FX32204" s="128"/>
      <c r="FY32204" s="129"/>
      <c r="GA32204" s="128"/>
    </row>
    <row r="32205" spans="179:183" x14ac:dyDescent="0.35">
      <c r="FW32205" s="128"/>
      <c r="FX32205" s="128"/>
      <c r="FY32205" s="129"/>
      <c r="GA32205" s="128"/>
    </row>
    <row r="32206" spans="179:183" x14ac:dyDescent="0.35">
      <c r="FW32206" s="128"/>
      <c r="FX32206" s="128"/>
      <c r="FY32206" s="129"/>
      <c r="GA32206" s="128"/>
    </row>
    <row r="32207" spans="179:183" x14ac:dyDescent="0.35">
      <c r="FW32207" s="128"/>
      <c r="FX32207" s="128"/>
      <c r="FY32207" s="129"/>
      <c r="GA32207" s="128"/>
    </row>
    <row r="32208" spans="179:183" x14ac:dyDescent="0.35">
      <c r="FW32208" s="128"/>
      <c r="FX32208" s="128"/>
      <c r="FY32208" s="129"/>
      <c r="GA32208" s="128"/>
    </row>
    <row r="32209" spans="179:183" x14ac:dyDescent="0.35">
      <c r="FW32209" s="128"/>
      <c r="FX32209" s="128"/>
      <c r="FY32209" s="129"/>
      <c r="GA32209" s="128"/>
    </row>
    <row r="32210" spans="179:183" x14ac:dyDescent="0.35">
      <c r="FW32210" s="128"/>
      <c r="FX32210" s="128"/>
      <c r="FY32210" s="129"/>
      <c r="GA32210" s="128"/>
    </row>
    <row r="32211" spans="179:183" x14ac:dyDescent="0.35">
      <c r="FW32211" s="128"/>
      <c r="FX32211" s="128"/>
      <c r="FY32211" s="129"/>
      <c r="GA32211" s="128"/>
    </row>
    <row r="32212" spans="179:183" x14ac:dyDescent="0.35">
      <c r="FW32212" s="128"/>
      <c r="FX32212" s="128"/>
      <c r="FY32212" s="129"/>
      <c r="GA32212" s="128"/>
    </row>
    <row r="32213" spans="179:183" x14ac:dyDescent="0.35">
      <c r="FW32213" s="128"/>
      <c r="FX32213" s="128"/>
      <c r="FY32213" s="129"/>
      <c r="GA32213" s="128"/>
    </row>
    <row r="32214" spans="179:183" x14ac:dyDescent="0.35">
      <c r="FW32214" s="128"/>
      <c r="FX32214" s="128"/>
      <c r="FY32214" s="129"/>
      <c r="GA32214" s="128"/>
    </row>
    <row r="32215" spans="179:183" x14ac:dyDescent="0.35">
      <c r="FW32215" s="128"/>
      <c r="FX32215" s="128"/>
      <c r="FY32215" s="129"/>
      <c r="GA32215" s="128"/>
    </row>
    <row r="32216" spans="179:183" x14ac:dyDescent="0.35">
      <c r="FW32216" s="128"/>
      <c r="FX32216" s="128"/>
      <c r="FY32216" s="129"/>
      <c r="GA32216" s="128"/>
    </row>
    <row r="32217" spans="179:183" x14ac:dyDescent="0.35">
      <c r="FW32217" s="128"/>
      <c r="FX32217" s="128"/>
      <c r="FY32217" s="129"/>
      <c r="GA32217" s="128"/>
    </row>
    <row r="32218" spans="179:183" x14ac:dyDescent="0.35">
      <c r="FW32218" s="128"/>
      <c r="FX32218" s="128"/>
      <c r="FY32218" s="129"/>
      <c r="GA32218" s="128"/>
    </row>
    <row r="32219" spans="179:183" x14ac:dyDescent="0.35">
      <c r="FW32219" s="128"/>
      <c r="FX32219" s="128"/>
      <c r="FY32219" s="129"/>
      <c r="GA32219" s="128"/>
    </row>
    <row r="32220" spans="179:183" x14ac:dyDescent="0.35">
      <c r="FW32220" s="128"/>
      <c r="FX32220" s="128"/>
      <c r="FY32220" s="129"/>
      <c r="GA32220" s="128"/>
    </row>
    <row r="32221" spans="179:183" x14ac:dyDescent="0.35">
      <c r="FW32221" s="128"/>
      <c r="FX32221" s="128"/>
      <c r="FY32221" s="129"/>
      <c r="GA32221" s="128"/>
    </row>
    <row r="32222" spans="179:183" x14ac:dyDescent="0.35">
      <c r="FW32222" s="128"/>
      <c r="FX32222" s="128"/>
      <c r="FY32222" s="129"/>
      <c r="GA32222" s="128"/>
    </row>
    <row r="32223" spans="179:183" x14ac:dyDescent="0.35">
      <c r="FW32223" s="128"/>
      <c r="FX32223" s="128"/>
      <c r="FY32223" s="129"/>
      <c r="GA32223" s="128"/>
    </row>
    <row r="32224" spans="179:183" x14ac:dyDescent="0.35">
      <c r="FW32224" s="128"/>
      <c r="FX32224" s="128"/>
      <c r="FY32224" s="129"/>
      <c r="GA32224" s="128"/>
    </row>
    <row r="32225" spans="179:183" x14ac:dyDescent="0.35">
      <c r="FW32225" s="128"/>
      <c r="FX32225" s="128"/>
      <c r="FY32225" s="129"/>
      <c r="GA32225" s="128"/>
    </row>
    <row r="32226" spans="179:183" x14ac:dyDescent="0.35">
      <c r="FW32226" s="128"/>
      <c r="FX32226" s="128"/>
      <c r="FY32226" s="129"/>
      <c r="GA32226" s="128"/>
    </row>
    <row r="32227" spans="179:183" x14ac:dyDescent="0.35">
      <c r="FW32227" s="128"/>
      <c r="FX32227" s="128"/>
      <c r="FY32227" s="129"/>
      <c r="GA32227" s="128"/>
    </row>
    <row r="32228" spans="179:183" x14ac:dyDescent="0.35">
      <c r="FW32228" s="128"/>
      <c r="FX32228" s="128"/>
      <c r="FY32228" s="129"/>
      <c r="GA32228" s="128"/>
    </row>
    <row r="32229" spans="179:183" x14ac:dyDescent="0.35">
      <c r="FW32229" s="128"/>
      <c r="FX32229" s="128"/>
      <c r="FY32229" s="129"/>
      <c r="GA32229" s="128"/>
    </row>
    <row r="32230" spans="179:183" x14ac:dyDescent="0.35">
      <c r="FW32230" s="128"/>
      <c r="FX32230" s="128"/>
      <c r="FY32230" s="129"/>
      <c r="GA32230" s="128"/>
    </row>
    <row r="32231" spans="179:183" x14ac:dyDescent="0.35">
      <c r="FW32231" s="128"/>
      <c r="FX32231" s="128"/>
      <c r="FY32231" s="129"/>
      <c r="GA32231" s="128"/>
    </row>
    <row r="32232" spans="179:183" x14ac:dyDescent="0.35">
      <c r="FW32232" s="128"/>
      <c r="FX32232" s="128"/>
      <c r="FY32232" s="129"/>
      <c r="GA32232" s="128"/>
    </row>
    <row r="32233" spans="179:183" x14ac:dyDescent="0.35">
      <c r="FW32233" s="128"/>
      <c r="FX32233" s="128"/>
      <c r="FY32233" s="129"/>
      <c r="GA32233" s="128"/>
    </row>
    <row r="32234" spans="179:183" x14ac:dyDescent="0.35">
      <c r="FW32234" s="128"/>
      <c r="FX32234" s="128"/>
      <c r="FY32234" s="129"/>
      <c r="GA32234" s="128"/>
    </row>
    <row r="32235" spans="179:183" x14ac:dyDescent="0.35">
      <c r="FW32235" s="128"/>
      <c r="FX32235" s="128"/>
      <c r="FY32235" s="129"/>
      <c r="GA32235" s="128"/>
    </row>
    <row r="32236" spans="179:183" x14ac:dyDescent="0.35">
      <c r="FW32236" s="128"/>
      <c r="FX32236" s="128"/>
      <c r="FY32236" s="129"/>
      <c r="GA32236" s="128"/>
    </row>
    <row r="32237" spans="179:183" x14ac:dyDescent="0.35">
      <c r="FW32237" s="128"/>
      <c r="FX32237" s="128"/>
      <c r="FY32237" s="129"/>
      <c r="GA32237" s="128"/>
    </row>
    <row r="32238" spans="179:183" x14ac:dyDescent="0.35">
      <c r="FW32238" s="128"/>
      <c r="FX32238" s="128"/>
      <c r="FY32238" s="129"/>
      <c r="GA32238" s="128"/>
    </row>
    <row r="32239" spans="179:183" x14ac:dyDescent="0.35">
      <c r="FW32239" s="128"/>
      <c r="FX32239" s="128"/>
      <c r="FY32239" s="129"/>
      <c r="GA32239" s="128"/>
    </row>
    <row r="32240" spans="179:183" x14ac:dyDescent="0.35">
      <c r="FW32240" s="128"/>
      <c r="FX32240" s="128"/>
      <c r="FY32240" s="129"/>
      <c r="GA32240" s="128"/>
    </row>
    <row r="32241" spans="179:183" x14ac:dyDescent="0.35">
      <c r="FW32241" s="128"/>
      <c r="FX32241" s="128"/>
      <c r="FY32241" s="129"/>
      <c r="GA32241" s="128"/>
    </row>
    <row r="32242" spans="179:183" x14ac:dyDescent="0.35">
      <c r="FW32242" s="128"/>
      <c r="FX32242" s="128"/>
      <c r="FY32242" s="129"/>
      <c r="GA32242" s="128"/>
    </row>
    <row r="32243" spans="179:183" x14ac:dyDescent="0.35">
      <c r="FW32243" s="128"/>
      <c r="FX32243" s="128"/>
      <c r="FY32243" s="129"/>
      <c r="GA32243" s="128"/>
    </row>
    <row r="32244" spans="179:183" x14ac:dyDescent="0.35">
      <c r="FW32244" s="128"/>
      <c r="FX32244" s="128"/>
      <c r="FY32244" s="129"/>
      <c r="GA32244" s="128"/>
    </row>
    <row r="32245" spans="179:183" x14ac:dyDescent="0.35">
      <c r="FW32245" s="128"/>
      <c r="FX32245" s="128"/>
      <c r="FY32245" s="129"/>
      <c r="GA32245" s="128"/>
    </row>
    <row r="32246" spans="179:183" x14ac:dyDescent="0.35">
      <c r="FW32246" s="128"/>
      <c r="FX32246" s="128"/>
      <c r="FY32246" s="129"/>
      <c r="GA32246" s="128"/>
    </row>
    <row r="32247" spans="179:183" x14ac:dyDescent="0.35">
      <c r="FW32247" s="128"/>
      <c r="FX32247" s="128"/>
      <c r="FY32247" s="129"/>
      <c r="GA32247" s="128"/>
    </row>
    <row r="32248" spans="179:183" x14ac:dyDescent="0.35">
      <c r="FW32248" s="128"/>
      <c r="FX32248" s="128"/>
      <c r="FY32248" s="129"/>
      <c r="GA32248" s="128"/>
    </row>
    <row r="32249" spans="179:183" x14ac:dyDescent="0.35">
      <c r="FW32249" s="128"/>
      <c r="FX32249" s="128"/>
      <c r="FY32249" s="129"/>
      <c r="GA32249" s="128"/>
    </row>
    <row r="32250" spans="179:183" x14ac:dyDescent="0.35">
      <c r="FW32250" s="128"/>
      <c r="FX32250" s="128"/>
      <c r="FY32250" s="129"/>
      <c r="GA32250" s="128"/>
    </row>
    <row r="32251" spans="179:183" x14ac:dyDescent="0.35">
      <c r="FW32251" s="128"/>
      <c r="FX32251" s="128"/>
      <c r="FY32251" s="129"/>
      <c r="GA32251" s="128"/>
    </row>
    <row r="32252" spans="179:183" x14ac:dyDescent="0.35">
      <c r="FW32252" s="128"/>
      <c r="FX32252" s="128"/>
      <c r="FY32252" s="129"/>
      <c r="GA32252" s="128"/>
    </row>
    <row r="32253" spans="179:183" x14ac:dyDescent="0.35">
      <c r="FW32253" s="128"/>
      <c r="FX32253" s="128"/>
      <c r="FY32253" s="129"/>
      <c r="GA32253" s="128"/>
    </row>
    <row r="32254" spans="179:183" x14ac:dyDescent="0.35">
      <c r="FW32254" s="128"/>
      <c r="FX32254" s="128"/>
      <c r="FY32254" s="129"/>
      <c r="GA32254" s="128"/>
    </row>
    <row r="32255" spans="179:183" x14ac:dyDescent="0.35">
      <c r="FW32255" s="128"/>
      <c r="FX32255" s="128"/>
      <c r="FY32255" s="129"/>
      <c r="GA32255" s="128"/>
    </row>
    <row r="32256" spans="179:183" x14ac:dyDescent="0.35">
      <c r="FW32256" s="128"/>
      <c r="FX32256" s="128"/>
      <c r="FY32256" s="129"/>
      <c r="GA32256" s="128"/>
    </row>
    <row r="32257" spans="179:183" x14ac:dyDescent="0.35">
      <c r="FW32257" s="128"/>
      <c r="FX32257" s="128"/>
      <c r="FY32257" s="129"/>
      <c r="GA32257" s="128"/>
    </row>
    <row r="32258" spans="179:183" x14ac:dyDescent="0.35">
      <c r="FW32258" s="128"/>
      <c r="FX32258" s="128"/>
      <c r="FY32258" s="129"/>
      <c r="GA32258" s="128"/>
    </row>
    <row r="32259" spans="179:183" x14ac:dyDescent="0.35">
      <c r="FW32259" s="128"/>
      <c r="FX32259" s="128"/>
      <c r="FY32259" s="129"/>
      <c r="GA32259" s="128"/>
    </row>
    <row r="32260" spans="179:183" x14ac:dyDescent="0.35">
      <c r="FW32260" s="128"/>
      <c r="FX32260" s="128"/>
      <c r="FY32260" s="129"/>
      <c r="GA32260" s="128"/>
    </row>
    <row r="32261" spans="179:183" x14ac:dyDescent="0.35">
      <c r="FW32261" s="128"/>
      <c r="FX32261" s="128"/>
      <c r="FY32261" s="129"/>
      <c r="GA32261" s="128"/>
    </row>
    <row r="32262" spans="179:183" x14ac:dyDescent="0.35">
      <c r="FW32262" s="128"/>
      <c r="FX32262" s="128"/>
      <c r="FY32262" s="129"/>
      <c r="GA32262" s="128"/>
    </row>
    <row r="32263" spans="179:183" x14ac:dyDescent="0.35">
      <c r="FW32263" s="128"/>
      <c r="FX32263" s="128"/>
      <c r="FY32263" s="129"/>
      <c r="GA32263" s="128"/>
    </row>
    <row r="32264" spans="179:183" x14ac:dyDescent="0.35">
      <c r="FW32264" s="128"/>
      <c r="FX32264" s="128"/>
      <c r="FY32264" s="129"/>
      <c r="GA32264" s="128"/>
    </row>
    <row r="32265" spans="179:183" x14ac:dyDescent="0.35">
      <c r="FW32265" s="128"/>
      <c r="FX32265" s="128"/>
      <c r="FY32265" s="129"/>
      <c r="GA32265" s="128"/>
    </row>
    <row r="32266" spans="179:183" x14ac:dyDescent="0.35">
      <c r="FW32266" s="128"/>
      <c r="FX32266" s="128"/>
      <c r="FY32266" s="129"/>
      <c r="GA32266" s="128"/>
    </row>
    <row r="32267" spans="179:183" x14ac:dyDescent="0.35">
      <c r="FW32267" s="128"/>
      <c r="FX32267" s="128"/>
      <c r="FY32267" s="129"/>
      <c r="GA32267" s="128"/>
    </row>
    <row r="32268" spans="179:183" x14ac:dyDescent="0.35">
      <c r="FW32268" s="128"/>
      <c r="FX32268" s="128"/>
      <c r="FY32268" s="129"/>
      <c r="GA32268" s="128"/>
    </row>
    <row r="32269" spans="179:183" x14ac:dyDescent="0.35">
      <c r="FW32269" s="128"/>
      <c r="FX32269" s="128"/>
      <c r="FY32269" s="129"/>
      <c r="GA32269" s="128"/>
    </row>
    <row r="32270" spans="179:183" x14ac:dyDescent="0.35">
      <c r="FW32270" s="128"/>
      <c r="FX32270" s="128"/>
      <c r="FY32270" s="129"/>
      <c r="GA32270" s="128"/>
    </row>
    <row r="32271" spans="179:183" x14ac:dyDescent="0.35">
      <c r="FW32271" s="128"/>
      <c r="FX32271" s="128"/>
      <c r="FY32271" s="129"/>
      <c r="GA32271" s="128"/>
    </row>
    <row r="32272" spans="179:183" x14ac:dyDescent="0.35">
      <c r="FW32272" s="128"/>
      <c r="FX32272" s="128"/>
      <c r="FY32272" s="129"/>
      <c r="GA32272" s="128"/>
    </row>
    <row r="32273" spans="179:183" x14ac:dyDescent="0.35">
      <c r="FW32273" s="128"/>
      <c r="FX32273" s="128"/>
      <c r="FY32273" s="129"/>
      <c r="GA32273" s="128"/>
    </row>
    <row r="32274" spans="179:183" x14ac:dyDescent="0.35">
      <c r="FW32274" s="128"/>
      <c r="FX32274" s="128"/>
      <c r="FY32274" s="129"/>
      <c r="GA32274" s="128"/>
    </row>
    <row r="32275" spans="179:183" x14ac:dyDescent="0.35">
      <c r="FW32275" s="128"/>
      <c r="FX32275" s="128"/>
      <c r="FY32275" s="129"/>
      <c r="GA32275" s="128"/>
    </row>
    <row r="32276" spans="179:183" x14ac:dyDescent="0.35">
      <c r="FW32276" s="128"/>
      <c r="FX32276" s="128"/>
      <c r="FY32276" s="129"/>
      <c r="GA32276" s="128"/>
    </row>
    <row r="32277" spans="179:183" x14ac:dyDescent="0.35">
      <c r="FW32277" s="128"/>
      <c r="FX32277" s="128"/>
      <c r="FY32277" s="129"/>
      <c r="GA32277" s="128"/>
    </row>
    <row r="32278" spans="179:183" x14ac:dyDescent="0.35">
      <c r="FW32278" s="128"/>
      <c r="FX32278" s="128"/>
      <c r="FY32278" s="129"/>
      <c r="GA32278" s="128"/>
    </row>
    <row r="32279" spans="179:183" x14ac:dyDescent="0.35">
      <c r="FW32279" s="128"/>
      <c r="FX32279" s="128"/>
      <c r="FY32279" s="129"/>
      <c r="GA32279" s="128"/>
    </row>
    <row r="32280" spans="179:183" x14ac:dyDescent="0.35">
      <c r="FW32280" s="128"/>
      <c r="FX32280" s="128"/>
      <c r="FY32280" s="129"/>
      <c r="GA32280" s="128"/>
    </row>
    <row r="32281" spans="179:183" x14ac:dyDescent="0.35">
      <c r="FW32281" s="128"/>
      <c r="FX32281" s="128"/>
      <c r="FY32281" s="129"/>
      <c r="GA32281" s="128"/>
    </row>
    <row r="32282" spans="179:183" x14ac:dyDescent="0.35">
      <c r="FW32282" s="128"/>
      <c r="FX32282" s="128"/>
      <c r="FY32282" s="129"/>
      <c r="GA32282" s="128"/>
    </row>
    <row r="32283" spans="179:183" x14ac:dyDescent="0.35">
      <c r="FW32283" s="128"/>
      <c r="FX32283" s="128"/>
      <c r="FY32283" s="129"/>
      <c r="GA32283" s="128"/>
    </row>
    <row r="32284" spans="179:183" x14ac:dyDescent="0.35">
      <c r="FW32284" s="128"/>
      <c r="FX32284" s="128"/>
      <c r="FY32284" s="129"/>
      <c r="GA32284" s="128"/>
    </row>
    <row r="32285" spans="179:183" x14ac:dyDescent="0.35">
      <c r="FW32285" s="128"/>
      <c r="FX32285" s="128"/>
      <c r="FY32285" s="129"/>
      <c r="GA32285" s="128"/>
    </row>
    <row r="32286" spans="179:183" x14ac:dyDescent="0.35">
      <c r="FW32286" s="128"/>
      <c r="FX32286" s="128"/>
      <c r="FY32286" s="129"/>
      <c r="GA32286" s="128"/>
    </row>
    <row r="32287" spans="179:183" x14ac:dyDescent="0.35">
      <c r="FW32287" s="128"/>
      <c r="FX32287" s="128"/>
      <c r="FY32287" s="129"/>
      <c r="GA32287" s="128"/>
    </row>
    <row r="32288" spans="179:183" x14ac:dyDescent="0.35">
      <c r="FW32288" s="128"/>
      <c r="FX32288" s="128"/>
      <c r="FY32288" s="129"/>
      <c r="GA32288" s="128"/>
    </row>
    <row r="32289" spans="179:183" x14ac:dyDescent="0.35">
      <c r="FW32289" s="128"/>
      <c r="FX32289" s="128"/>
      <c r="FY32289" s="129"/>
      <c r="GA32289" s="128"/>
    </row>
    <row r="32290" spans="179:183" x14ac:dyDescent="0.35">
      <c r="FW32290" s="128"/>
      <c r="FX32290" s="128"/>
      <c r="FY32290" s="129"/>
      <c r="GA32290" s="128"/>
    </row>
    <row r="32291" spans="179:183" x14ac:dyDescent="0.35">
      <c r="FW32291" s="128"/>
      <c r="FX32291" s="128"/>
      <c r="FY32291" s="129"/>
      <c r="GA32291" s="128"/>
    </row>
    <row r="32292" spans="179:183" x14ac:dyDescent="0.35">
      <c r="FW32292" s="128"/>
      <c r="FX32292" s="128"/>
      <c r="FY32292" s="129"/>
      <c r="GA32292" s="128"/>
    </row>
    <row r="32293" spans="179:183" x14ac:dyDescent="0.35">
      <c r="FW32293" s="128"/>
      <c r="FX32293" s="128"/>
      <c r="FY32293" s="129"/>
      <c r="GA32293" s="128"/>
    </row>
    <row r="32294" spans="179:183" x14ac:dyDescent="0.35">
      <c r="FW32294" s="128"/>
      <c r="FX32294" s="128"/>
      <c r="FY32294" s="129"/>
      <c r="GA32294" s="128"/>
    </row>
    <row r="32295" spans="179:183" x14ac:dyDescent="0.35">
      <c r="FW32295" s="128"/>
      <c r="FX32295" s="128"/>
      <c r="FY32295" s="129"/>
      <c r="GA32295" s="128"/>
    </row>
    <row r="32296" spans="179:183" x14ac:dyDescent="0.35">
      <c r="FW32296" s="128"/>
      <c r="FX32296" s="128"/>
      <c r="FY32296" s="129"/>
      <c r="GA32296" s="128"/>
    </row>
    <row r="32297" spans="179:183" x14ac:dyDescent="0.35">
      <c r="FW32297" s="128"/>
      <c r="FX32297" s="128"/>
      <c r="FY32297" s="129"/>
      <c r="GA32297" s="128"/>
    </row>
    <row r="32298" spans="179:183" x14ac:dyDescent="0.35">
      <c r="FW32298" s="128"/>
      <c r="FX32298" s="128"/>
      <c r="FY32298" s="129"/>
      <c r="GA32298" s="128"/>
    </row>
    <row r="32299" spans="179:183" x14ac:dyDescent="0.35">
      <c r="FW32299" s="128"/>
      <c r="FX32299" s="128"/>
      <c r="FY32299" s="129"/>
      <c r="GA32299" s="128"/>
    </row>
    <row r="32300" spans="179:183" x14ac:dyDescent="0.35">
      <c r="FW32300" s="128"/>
      <c r="FX32300" s="128"/>
      <c r="FY32300" s="129"/>
      <c r="GA32300" s="128"/>
    </row>
    <row r="32301" spans="179:183" x14ac:dyDescent="0.35">
      <c r="FW32301" s="128"/>
      <c r="FX32301" s="128"/>
      <c r="FY32301" s="129"/>
      <c r="GA32301" s="128"/>
    </row>
    <row r="32302" spans="179:183" x14ac:dyDescent="0.35">
      <c r="FW32302" s="128"/>
      <c r="FX32302" s="128"/>
      <c r="FY32302" s="129"/>
      <c r="GA32302" s="128"/>
    </row>
    <row r="32303" spans="179:183" x14ac:dyDescent="0.35">
      <c r="FW32303" s="128"/>
      <c r="FX32303" s="128"/>
      <c r="FY32303" s="129"/>
      <c r="GA32303" s="128"/>
    </row>
    <row r="32304" spans="179:183" x14ac:dyDescent="0.35">
      <c r="FW32304" s="128"/>
      <c r="FX32304" s="128"/>
      <c r="FY32304" s="129"/>
      <c r="GA32304" s="128"/>
    </row>
    <row r="32305" spans="179:183" x14ac:dyDescent="0.35">
      <c r="FW32305" s="128"/>
      <c r="FX32305" s="128"/>
      <c r="FY32305" s="129"/>
      <c r="GA32305" s="128"/>
    </row>
    <row r="32306" spans="179:183" x14ac:dyDescent="0.35">
      <c r="FW32306" s="128"/>
      <c r="FX32306" s="128"/>
      <c r="FY32306" s="129"/>
      <c r="GA32306" s="128"/>
    </row>
    <row r="32307" spans="179:183" x14ac:dyDescent="0.35">
      <c r="FW32307" s="128"/>
      <c r="FX32307" s="128"/>
      <c r="FY32307" s="129"/>
      <c r="GA32307" s="128"/>
    </row>
    <row r="32308" spans="179:183" x14ac:dyDescent="0.35">
      <c r="FW32308" s="128"/>
      <c r="FX32308" s="128"/>
      <c r="FY32308" s="129"/>
      <c r="GA32308" s="128"/>
    </row>
    <row r="32309" spans="179:183" x14ac:dyDescent="0.35">
      <c r="FW32309" s="128"/>
      <c r="FX32309" s="128"/>
      <c r="FY32309" s="129"/>
      <c r="GA32309" s="128"/>
    </row>
    <row r="32310" spans="179:183" x14ac:dyDescent="0.35">
      <c r="FW32310" s="128"/>
      <c r="FX32310" s="128"/>
      <c r="FY32310" s="129"/>
      <c r="GA32310" s="128"/>
    </row>
    <row r="32311" spans="179:183" x14ac:dyDescent="0.35">
      <c r="FW32311" s="128"/>
      <c r="FX32311" s="128"/>
      <c r="FY32311" s="129"/>
      <c r="GA32311" s="128"/>
    </row>
    <row r="32312" spans="179:183" x14ac:dyDescent="0.35">
      <c r="FW32312" s="128"/>
      <c r="FX32312" s="128"/>
      <c r="FY32312" s="129"/>
      <c r="GA32312" s="128"/>
    </row>
    <row r="32313" spans="179:183" x14ac:dyDescent="0.35">
      <c r="FW32313" s="128"/>
      <c r="FX32313" s="128"/>
      <c r="FY32313" s="129"/>
      <c r="GA32313" s="128"/>
    </row>
    <row r="32314" spans="179:183" x14ac:dyDescent="0.35">
      <c r="FW32314" s="128"/>
      <c r="FX32314" s="128"/>
      <c r="FY32314" s="129"/>
      <c r="GA32314" s="128"/>
    </row>
    <row r="32315" spans="179:183" x14ac:dyDescent="0.35">
      <c r="FW32315" s="128"/>
      <c r="FX32315" s="128"/>
      <c r="FY32315" s="129"/>
      <c r="GA32315" s="128"/>
    </row>
    <row r="32316" spans="179:183" x14ac:dyDescent="0.35">
      <c r="FW32316" s="128"/>
      <c r="FX32316" s="128"/>
      <c r="FY32316" s="129"/>
      <c r="GA32316" s="128"/>
    </row>
    <row r="32317" spans="179:183" x14ac:dyDescent="0.35">
      <c r="FW32317" s="128"/>
      <c r="FX32317" s="128"/>
      <c r="FY32317" s="129"/>
      <c r="GA32317" s="128"/>
    </row>
    <row r="32318" spans="179:183" x14ac:dyDescent="0.35">
      <c r="FW32318" s="128"/>
      <c r="FX32318" s="128"/>
      <c r="FY32318" s="129"/>
      <c r="GA32318" s="128"/>
    </row>
    <row r="32319" spans="179:183" x14ac:dyDescent="0.35">
      <c r="FW32319" s="128"/>
      <c r="FX32319" s="128"/>
      <c r="FY32319" s="129"/>
      <c r="GA32319" s="128"/>
    </row>
    <row r="32320" spans="179:183" x14ac:dyDescent="0.35">
      <c r="FW32320" s="128"/>
      <c r="FX32320" s="128"/>
      <c r="FY32320" s="129"/>
      <c r="GA32320" s="128"/>
    </row>
    <row r="32321" spans="179:183" x14ac:dyDescent="0.35">
      <c r="FW32321" s="128"/>
      <c r="FX32321" s="128"/>
      <c r="FY32321" s="129"/>
      <c r="GA32321" s="128"/>
    </row>
    <row r="32322" spans="179:183" x14ac:dyDescent="0.35">
      <c r="FW32322" s="128"/>
      <c r="FX32322" s="128"/>
      <c r="FY32322" s="129"/>
      <c r="GA32322" s="128"/>
    </row>
    <row r="32323" spans="179:183" x14ac:dyDescent="0.35">
      <c r="FW32323" s="128"/>
      <c r="FX32323" s="128"/>
      <c r="FY32323" s="129"/>
      <c r="GA32323" s="128"/>
    </row>
    <row r="32324" spans="179:183" x14ac:dyDescent="0.35">
      <c r="FW32324" s="128"/>
      <c r="FX32324" s="128"/>
      <c r="FY32324" s="129"/>
      <c r="GA32324" s="128"/>
    </row>
    <row r="32325" spans="179:183" x14ac:dyDescent="0.35">
      <c r="FW32325" s="128"/>
      <c r="FX32325" s="128"/>
      <c r="FY32325" s="129"/>
      <c r="GA32325" s="128"/>
    </row>
    <row r="32326" spans="179:183" x14ac:dyDescent="0.35">
      <c r="FW32326" s="128"/>
      <c r="FX32326" s="128"/>
      <c r="FY32326" s="129"/>
      <c r="GA32326" s="128"/>
    </row>
    <row r="32327" spans="179:183" x14ac:dyDescent="0.35">
      <c r="FW32327" s="128"/>
      <c r="FX32327" s="128"/>
      <c r="FY32327" s="129"/>
      <c r="GA32327" s="128"/>
    </row>
    <row r="32328" spans="179:183" x14ac:dyDescent="0.35">
      <c r="FW32328" s="128"/>
      <c r="FX32328" s="128"/>
      <c r="FY32328" s="129"/>
      <c r="GA32328" s="128"/>
    </row>
    <row r="32329" spans="179:183" x14ac:dyDescent="0.35">
      <c r="FW32329" s="128"/>
      <c r="FX32329" s="128"/>
      <c r="FY32329" s="129"/>
      <c r="GA32329" s="128"/>
    </row>
    <row r="32330" spans="179:183" x14ac:dyDescent="0.35">
      <c r="FW32330" s="128"/>
      <c r="FX32330" s="128"/>
      <c r="FY32330" s="129"/>
      <c r="GA32330" s="128"/>
    </row>
    <row r="32331" spans="179:183" x14ac:dyDescent="0.35">
      <c r="FW32331" s="128"/>
      <c r="FX32331" s="128"/>
      <c r="FY32331" s="129"/>
      <c r="GA32331" s="128"/>
    </row>
    <row r="32332" spans="179:183" x14ac:dyDescent="0.35">
      <c r="FW32332" s="128"/>
      <c r="FX32332" s="128"/>
      <c r="FY32332" s="129"/>
      <c r="GA32332" s="128"/>
    </row>
    <row r="32333" spans="179:183" x14ac:dyDescent="0.35">
      <c r="FW32333" s="128"/>
      <c r="FX32333" s="128"/>
      <c r="FY32333" s="129"/>
      <c r="GA32333" s="128"/>
    </row>
    <row r="32334" spans="179:183" x14ac:dyDescent="0.35">
      <c r="FW32334" s="128"/>
      <c r="FX32334" s="128"/>
      <c r="FY32334" s="129"/>
      <c r="GA32334" s="128"/>
    </row>
    <row r="32335" spans="179:183" x14ac:dyDescent="0.35">
      <c r="FW32335" s="128"/>
      <c r="FX32335" s="128"/>
      <c r="FY32335" s="129"/>
      <c r="GA32335" s="128"/>
    </row>
    <row r="32336" spans="179:183" x14ac:dyDescent="0.35">
      <c r="FW32336" s="128"/>
      <c r="FX32336" s="128"/>
      <c r="FY32336" s="129"/>
      <c r="GA32336" s="128"/>
    </row>
    <row r="32337" spans="179:183" x14ac:dyDescent="0.35">
      <c r="FW32337" s="128"/>
      <c r="FX32337" s="128"/>
      <c r="FY32337" s="129"/>
      <c r="GA32337" s="128"/>
    </row>
    <row r="32338" spans="179:183" x14ac:dyDescent="0.35">
      <c r="FW32338" s="128"/>
      <c r="FX32338" s="128"/>
      <c r="FY32338" s="129"/>
      <c r="GA32338" s="128"/>
    </row>
    <row r="32339" spans="179:183" x14ac:dyDescent="0.35">
      <c r="FW32339" s="128"/>
      <c r="FX32339" s="128"/>
      <c r="FY32339" s="129"/>
      <c r="GA32339" s="128"/>
    </row>
    <row r="32340" spans="179:183" x14ac:dyDescent="0.35">
      <c r="FW32340" s="128"/>
      <c r="FX32340" s="128"/>
      <c r="FY32340" s="129"/>
      <c r="GA32340" s="128"/>
    </row>
    <row r="32341" spans="179:183" x14ac:dyDescent="0.35">
      <c r="FW32341" s="128"/>
      <c r="FX32341" s="128"/>
      <c r="FY32341" s="129"/>
      <c r="GA32341" s="128"/>
    </row>
    <row r="32342" spans="179:183" x14ac:dyDescent="0.35">
      <c r="FW32342" s="128"/>
      <c r="FX32342" s="128"/>
      <c r="FY32342" s="129"/>
      <c r="GA32342" s="128"/>
    </row>
    <row r="32343" spans="179:183" x14ac:dyDescent="0.35">
      <c r="FW32343" s="128"/>
      <c r="FX32343" s="128"/>
      <c r="FY32343" s="129"/>
      <c r="GA32343" s="128"/>
    </row>
    <row r="32344" spans="179:183" x14ac:dyDescent="0.35">
      <c r="FW32344" s="128"/>
      <c r="FX32344" s="128"/>
      <c r="FY32344" s="129"/>
      <c r="GA32344" s="128"/>
    </row>
    <row r="32345" spans="179:183" x14ac:dyDescent="0.35">
      <c r="FW32345" s="128"/>
      <c r="FX32345" s="128"/>
      <c r="FY32345" s="129"/>
      <c r="GA32345" s="128"/>
    </row>
    <row r="32346" spans="179:183" x14ac:dyDescent="0.35">
      <c r="FW32346" s="128"/>
      <c r="FX32346" s="128"/>
      <c r="FY32346" s="129"/>
      <c r="GA32346" s="128"/>
    </row>
    <row r="32347" spans="179:183" x14ac:dyDescent="0.35">
      <c r="FW32347" s="128"/>
      <c r="FX32347" s="128"/>
      <c r="FY32347" s="129"/>
      <c r="GA32347" s="128"/>
    </row>
    <row r="32348" spans="179:183" x14ac:dyDescent="0.35">
      <c r="FW32348" s="128"/>
      <c r="FX32348" s="128"/>
      <c r="FY32348" s="129"/>
      <c r="GA32348" s="128"/>
    </row>
    <row r="32349" spans="179:183" x14ac:dyDescent="0.35">
      <c r="FW32349" s="128"/>
      <c r="FX32349" s="128"/>
      <c r="FY32349" s="129"/>
      <c r="GA32349" s="128"/>
    </row>
    <row r="32350" spans="179:183" x14ac:dyDescent="0.35">
      <c r="FW32350" s="128"/>
      <c r="FX32350" s="128"/>
      <c r="FY32350" s="129"/>
      <c r="GA32350" s="128"/>
    </row>
    <row r="32351" spans="179:183" x14ac:dyDescent="0.35">
      <c r="FW32351" s="128"/>
      <c r="FX32351" s="128"/>
      <c r="FY32351" s="129"/>
      <c r="GA32351" s="128"/>
    </row>
    <row r="32352" spans="179:183" x14ac:dyDescent="0.35">
      <c r="FW32352" s="128"/>
      <c r="FX32352" s="128"/>
      <c r="FY32352" s="129"/>
      <c r="GA32352" s="128"/>
    </row>
    <row r="32353" spans="179:183" x14ac:dyDescent="0.35">
      <c r="FW32353" s="128"/>
      <c r="FX32353" s="128"/>
      <c r="FY32353" s="129"/>
      <c r="GA32353" s="128"/>
    </row>
    <row r="32354" spans="179:183" x14ac:dyDescent="0.35">
      <c r="FW32354" s="128"/>
      <c r="FX32354" s="128"/>
      <c r="FY32354" s="129"/>
      <c r="GA32354" s="128"/>
    </row>
    <row r="32355" spans="179:183" x14ac:dyDescent="0.35">
      <c r="FW32355" s="128"/>
      <c r="FX32355" s="128"/>
      <c r="FY32355" s="129"/>
      <c r="GA32355" s="128"/>
    </row>
    <row r="32356" spans="179:183" x14ac:dyDescent="0.35">
      <c r="FW32356" s="128"/>
      <c r="FX32356" s="128"/>
      <c r="FY32356" s="129"/>
      <c r="GA32356" s="128"/>
    </row>
    <row r="32357" spans="179:183" x14ac:dyDescent="0.35">
      <c r="FW32357" s="128"/>
      <c r="FX32357" s="128"/>
      <c r="FY32357" s="129"/>
      <c r="GA32357" s="128"/>
    </row>
    <row r="32358" spans="179:183" x14ac:dyDescent="0.35">
      <c r="FW32358" s="128"/>
      <c r="FX32358" s="128"/>
      <c r="FY32358" s="129"/>
      <c r="GA32358" s="128"/>
    </row>
    <row r="32359" spans="179:183" x14ac:dyDescent="0.35">
      <c r="FW32359" s="128"/>
      <c r="FX32359" s="128"/>
      <c r="FY32359" s="129"/>
      <c r="GA32359" s="128"/>
    </row>
    <row r="32360" spans="179:183" x14ac:dyDescent="0.35">
      <c r="FW32360" s="128"/>
      <c r="FX32360" s="128"/>
      <c r="FY32360" s="129"/>
      <c r="GA32360" s="128"/>
    </row>
    <row r="32361" spans="179:183" x14ac:dyDescent="0.35">
      <c r="FW32361" s="128"/>
      <c r="FX32361" s="128"/>
      <c r="FY32361" s="129"/>
      <c r="GA32361" s="128"/>
    </row>
    <row r="32362" spans="179:183" x14ac:dyDescent="0.35">
      <c r="FW32362" s="128"/>
      <c r="FX32362" s="128"/>
      <c r="FY32362" s="129"/>
      <c r="GA32362" s="128"/>
    </row>
    <row r="32363" spans="179:183" x14ac:dyDescent="0.35">
      <c r="FW32363" s="128"/>
      <c r="FX32363" s="128"/>
      <c r="FY32363" s="129"/>
      <c r="GA32363" s="128"/>
    </row>
    <row r="32364" spans="179:183" x14ac:dyDescent="0.35">
      <c r="FW32364" s="128"/>
      <c r="FX32364" s="128"/>
      <c r="FY32364" s="129"/>
      <c r="GA32364" s="128"/>
    </row>
    <row r="32365" spans="179:183" x14ac:dyDescent="0.35">
      <c r="FW32365" s="128"/>
      <c r="FX32365" s="128"/>
      <c r="FY32365" s="129"/>
      <c r="GA32365" s="128"/>
    </row>
    <row r="32366" spans="179:183" x14ac:dyDescent="0.35">
      <c r="FW32366" s="128"/>
      <c r="FX32366" s="128"/>
      <c r="FY32366" s="129"/>
      <c r="GA32366" s="128"/>
    </row>
    <row r="32367" spans="179:183" x14ac:dyDescent="0.35">
      <c r="FW32367" s="128"/>
      <c r="FX32367" s="128"/>
      <c r="FY32367" s="129"/>
      <c r="GA32367" s="128"/>
    </row>
    <row r="32368" spans="179:183" x14ac:dyDescent="0.35">
      <c r="FW32368" s="128"/>
      <c r="FX32368" s="128"/>
      <c r="FY32368" s="129"/>
      <c r="GA32368" s="128"/>
    </row>
    <row r="32369" spans="179:183" x14ac:dyDescent="0.35">
      <c r="FW32369" s="128"/>
      <c r="FX32369" s="128"/>
      <c r="FY32369" s="129"/>
      <c r="GA32369" s="128"/>
    </row>
    <row r="32370" spans="179:183" x14ac:dyDescent="0.35">
      <c r="FW32370" s="128"/>
      <c r="FX32370" s="128"/>
      <c r="FY32370" s="129"/>
      <c r="GA32370" s="128"/>
    </row>
    <row r="32371" spans="179:183" x14ac:dyDescent="0.35">
      <c r="FW32371" s="128"/>
      <c r="FX32371" s="128"/>
      <c r="FY32371" s="129"/>
      <c r="GA32371" s="128"/>
    </row>
    <row r="32372" spans="179:183" x14ac:dyDescent="0.35">
      <c r="FW32372" s="128"/>
      <c r="FX32372" s="128"/>
      <c r="FY32372" s="129"/>
      <c r="GA32372" s="128"/>
    </row>
    <row r="32373" spans="179:183" x14ac:dyDescent="0.35">
      <c r="FW32373" s="128"/>
      <c r="FX32373" s="128"/>
      <c r="FY32373" s="129"/>
      <c r="GA32373" s="128"/>
    </row>
    <row r="32374" spans="179:183" x14ac:dyDescent="0.35">
      <c r="FW32374" s="128"/>
      <c r="FX32374" s="128"/>
      <c r="FY32374" s="129"/>
      <c r="GA32374" s="128"/>
    </row>
    <row r="32375" spans="179:183" x14ac:dyDescent="0.35">
      <c r="FW32375" s="128"/>
      <c r="FX32375" s="128"/>
      <c r="FY32375" s="129"/>
      <c r="GA32375" s="128"/>
    </row>
    <row r="32376" spans="179:183" x14ac:dyDescent="0.35">
      <c r="FW32376" s="128"/>
      <c r="FX32376" s="128"/>
      <c r="FY32376" s="129"/>
      <c r="GA32376" s="128"/>
    </row>
    <row r="32377" spans="179:183" x14ac:dyDescent="0.35">
      <c r="FW32377" s="128"/>
      <c r="FX32377" s="128"/>
      <c r="FY32377" s="129"/>
      <c r="GA32377" s="128"/>
    </row>
    <row r="32378" spans="179:183" x14ac:dyDescent="0.35">
      <c r="FW32378" s="128"/>
      <c r="FX32378" s="128"/>
      <c r="FY32378" s="129"/>
      <c r="GA32378" s="128"/>
    </row>
    <row r="32379" spans="179:183" x14ac:dyDescent="0.35">
      <c r="FW32379" s="128"/>
      <c r="FX32379" s="128"/>
      <c r="FY32379" s="129"/>
      <c r="GA32379" s="128"/>
    </row>
    <row r="32380" spans="179:183" x14ac:dyDescent="0.35">
      <c r="FW32380" s="128"/>
      <c r="FX32380" s="128"/>
      <c r="FY32380" s="129"/>
      <c r="GA32380" s="128"/>
    </row>
    <row r="32381" spans="179:183" x14ac:dyDescent="0.35">
      <c r="FW32381" s="128"/>
      <c r="FX32381" s="128"/>
      <c r="FY32381" s="129"/>
      <c r="GA32381" s="128"/>
    </row>
    <row r="32382" spans="179:183" x14ac:dyDescent="0.35">
      <c r="FW32382" s="128"/>
      <c r="FX32382" s="128"/>
      <c r="FY32382" s="129"/>
      <c r="GA32382" s="128"/>
    </row>
    <row r="32383" spans="179:183" x14ac:dyDescent="0.35">
      <c r="FW32383" s="128"/>
      <c r="FX32383" s="128"/>
      <c r="FY32383" s="129"/>
      <c r="GA32383" s="128"/>
    </row>
    <row r="32384" spans="179:183" x14ac:dyDescent="0.35">
      <c r="FW32384" s="128"/>
      <c r="FX32384" s="128"/>
      <c r="FY32384" s="129"/>
      <c r="GA32384" s="128"/>
    </row>
    <row r="32385" spans="179:183" x14ac:dyDescent="0.35">
      <c r="FW32385" s="128"/>
      <c r="FX32385" s="128"/>
      <c r="FY32385" s="129"/>
      <c r="GA32385" s="128"/>
    </row>
    <row r="32386" spans="179:183" x14ac:dyDescent="0.35">
      <c r="FW32386" s="128"/>
      <c r="FX32386" s="128"/>
      <c r="FY32386" s="129"/>
      <c r="GA32386" s="128"/>
    </row>
    <row r="32387" spans="179:183" x14ac:dyDescent="0.35">
      <c r="FW32387" s="128"/>
      <c r="FX32387" s="128"/>
      <c r="FY32387" s="129"/>
      <c r="GA32387" s="128"/>
    </row>
    <row r="32388" spans="179:183" x14ac:dyDescent="0.35">
      <c r="FW32388" s="128"/>
      <c r="FX32388" s="128"/>
      <c r="FY32388" s="129"/>
      <c r="GA32388" s="128"/>
    </row>
    <row r="32389" spans="179:183" x14ac:dyDescent="0.35">
      <c r="FW32389" s="128"/>
      <c r="FX32389" s="128"/>
      <c r="FY32389" s="129"/>
      <c r="GA32389" s="128"/>
    </row>
    <row r="32390" spans="179:183" x14ac:dyDescent="0.35">
      <c r="FW32390" s="128"/>
      <c r="FX32390" s="128"/>
      <c r="FY32390" s="129"/>
      <c r="GA32390" s="128"/>
    </row>
    <row r="32391" spans="179:183" x14ac:dyDescent="0.35">
      <c r="FW32391" s="128"/>
      <c r="FX32391" s="128"/>
      <c r="FY32391" s="129"/>
      <c r="GA32391" s="128"/>
    </row>
    <row r="32392" spans="179:183" x14ac:dyDescent="0.35">
      <c r="FW32392" s="128"/>
      <c r="FX32392" s="128"/>
      <c r="FY32392" s="129"/>
      <c r="GA32392" s="128"/>
    </row>
    <row r="32393" spans="179:183" x14ac:dyDescent="0.35">
      <c r="FW32393" s="128"/>
      <c r="FX32393" s="128"/>
      <c r="FY32393" s="129"/>
      <c r="GA32393" s="128"/>
    </row>
    <row r="32394" spans="179:183" x14ac:dyDescent="0.35">
      <c r="FW32394" s="128"/>
      <c r="FX32394" s="128"/>
      <c r="FY32394" s="129"/>
      <c r="GA32394" s="128"/>
    </row>
    <row r="32395" spans="179:183" x14ac:dyDescent="0.35">
      <c r="FW32395" s="128"/>
      <c r="FX32395" s="128"/>
      <c r="FY32395" s="129"/>
      <c r="GA32395" s="128"/>
    </row>
    <row r="32396" spans="179:183" x14ac:dyDescent="0.35">
      <c r="FW32396" s="128"/>
      <c r="FX32396" s="128"/>
      <c r="FY32396" s="129"/>
      <c r="GA32396" s="128"/>
    </row>
    <row r="32397" spans="179:183" x14ac:dyDescent="0.35">
      <c r="FW32397" s="128"/>
      <c r="FX32397" s="128"/>
      <c r="FY32397" s="129"/>
      <c r="GA32397" s="128"/>
    </row>
    <row r="32398" spans="179:183" x14ac:dyDescent="0.35">
      <c r="FW32398" s="128"/>
      <c r="FX32398" s="128"/>
      <c r="FY32398" s="129"/>
      <c r="GA32398" s="128"/>
    </row>
    <row r="32399" spans="179:183" x14ac:dyDescent="0.35">
      <c r="FW32399" s="128"/>
      <c r="FX32399" s="128"/>
      <c r="FY32399" s="129"/>
      <c r="GA32399" s="128"/>
    </row>
    <row r="32400" spans="179:183" x14ac:dyDescent="0.35">
      <c r="FW32400" s="128"/>
      <c r="FX32400" s="128"/>
      <c r="FY32400" s="129"/>
      <c r="GA32400" s="128"/>
    </row>
    <row r="32401" spans="179:183" x14ac:dyDescent="0.35">
      <c r="FW32401" s="128"/>
      <c r="FX32401" s="128"/>
      <c r="FY32401" s="129"/>
      <c r="GA32401" s="128"/>
    </row>
    <row r="32402" spans="179:183" x14ac:dyDescent="0.35">
      <c r="FW32402" s="128"/>
      <c r="FX32402" s="128"/>
      <c r="FY32402" s="129"/>
      <c r="GA32402" s="128"/>
    </row>
    <row r="32403" spans="179:183" x14ac:dyDescent="0.35">
      <c r="FW32403" s="128"/>
      <c r="FX32403" s="128"/>
      <c r="FY32403" s="129"/>
      <c r="GA32403" s="128"/>
    </row>
    <row r="32404" spans="179:183" x14ac:dyDescent="0.35">
      <c r="FW32404" s="128"/>
      <c r="FX32404" s="128"/>
      <c r="FY32404" s="129"/>
      <c r="GA32404" s="128"/>
    </row>
    <row r="32405" spans="179:183" x14ac:dyDescent="0.35">
      <c r="FW32405" s="128"/>
      <c r="FX32405" s="128"/>
      <c r="FY32405" s="129"/>
      <c r="GA32405" s="128"/>
    </row>
    <row r="32406" spans="179:183" x14ac:dyDescent="0.35">
      <c r="FW32406" s="128"/>
      <c r="FX32406" s="128"/>
      <c r="FY32406" s="129"/>
      <c r="GA32406" s="128"/>
    </row>
    <row r="32407" spans="179:183" x14ac:dyDescent="0.35">
      <c r="FW32407" s="128"/>
      <c r="FX32407" s="128"/>
      <c r="FY32407" s="129"/>
      <c r="GA32407" s="128"/>
    </row>
    <row r="32408" spans="179:183" x14ac:dyDescent="0.35">
      <c r="FW32408" s="128"/>
      <c r="FX32408" s="128"/>
      <c r="FY32408" s="129"/>
      <c r="GA32408" s="128"/>
    </row>
    <row r="32409" spans="179:183" x14ac:dyDescent="0.35">
      <c r="FW32409" s="128"/>
      <c r="FX32409" s="128"/>
      <c r="FY32409" s="129"/>
      <c r="GA32409" s="128"/>
    </row>
    <row r="32410" spans="179:183" x14ac:dyDescent="0.35">
      <c r="FW32410" s="128"/>
      <c r="FX32410" s="128"/>
      <c r="FY32410" s="129"/>
      <c r="GA32410" s="128"/>
    </row>
    <row r="32411" spans="179:183" x14ac:dyDescent="0.35">
      <c r="FW32411" s="128"/>
      <c r="FX32411" s="128"/>
      <c r="FY32411" s="129"/>
      <c r="GA32411" s="128"/>
    </row>
    <row r="32412" spans="179:183" x14ac:dyDescent="0.35">
      <c r="FW32412" s="128"/>
      <c r="FX32412" s="128"/>
      <c r="FY32412" s="129"/>
      <c r="GA32412" s="128"/>
    </row>
    <row r="32413" spans="179:183" x14ac:dyDescent="0.35">
      <c r="FW32413" s="128"/>
      <c r="FX32413" s="128"/>
      <c r="FY32413" s="129"/>
      <c r="GA32413" s="128"/>
    </row>
    <row r="32414" spans="179:183" x14ac:dyDescent="0.35">
      <c r="FW32414" s="128"/>
      <c r="FX32414" s="128"/>
      <c r="FY32414" s="129"/>
      <c r="GA32414" s="128"/>
    </row>
    <row r="32415" spans="179:183" x14ac:dyDescent="0.35">
      <c r="FW32415" s="128"/>
      <c r="FX32415" s="128"/>
      <c r="FY32415" s="129"/>
      <c r="GA32415" s="128"/>
    </row>
    <row r="32416" spans="179:183" x14ac:dyDescent="0.35">
      <c r="FW32416" s="128"/>
      <c r="FX32416" s="128"/>
      <c r="FY32416" s="129"/>
      <c r="GA32416" s="128"/>
    </row>
    <row r="32417" spans="179:183" x14ac:dyDescent="0.35">
      <c r="FW32417" s="128"/>
      <c r="FX32417" s="128"/>
      <c r="FY32417" s="129"/>
      <c r="GA32417" s="128"/>
    </row>
    <row r="32418" spans="179:183" x14ac:dyDescent="0.35">
      <c r="FW32418" s="128"/>
      <c r="FX32418" s="128"/>
      <c r="FY32418" s="129"/>
      <c r="GA32418" s="128"/>
    </row>
    <row r="32419" spans="179:183" x14ac:dyDescent="0.35">
      <c r="FW32419" s="128"/>
      <c r="FX32419" s="128"/>
      <c r="FY32419" s="129"/>
      <c r="GA32419" s="128"/>
    </row>
    <row r="32420" spans="179:183" x14ac:dyDescent="0.35">
      <c r="FW32420" s="128"/>
      <c r="FX32420" s="128"/>
      <c r="FY32420" s="129"/>
      <c r="GA32420" s="128"/>
    </row>
    <row r="32421" spans="179:183" x14ac:dyDescent="0.35">
      <c r="FW32421" s="128"/>
      <c r="FX32421" s="128"/>
      <c r="FY32421" s="129"/>
      <c r="GA32421" s="128"/>
    </row>
    <row r="32422" spans="179:183" x14ac:dyDescent="0.35">
      <c r="FW32422" s="128"/>
      <c r="FX32422" s="128"/>
      <c r="FY32422" s="129"/>
      <c r="GA32422" s="128"/>
    </row>
    <row r="32423" spans="179:183" x14ac:dyDescent="0.35">
      <c r="FW32423" s="128"/>
      <c r="FX32423" s="128"/>
      <c r="FY32423" s="129"/>
      <c r="GA32423" s="128"/>
    </row>
    <row r="32424" spans="179:183" x14ac:dyDescent="0.35">
      <c r="FW32424" s="128"/>
      <c r="FX32424" s="128"/>
      <c r="FY32424" s="129"/>
      <c r="GA32424" s="128"/>
    </row>
    <row r="32425" spans="179:183" x14ac:dyDescent="0.35">
      <c r="FW32425" s="128"/>
      <c r="FX32425" s="128"/>
      <c r="FY32425" s="129"/>
      <c r="GA32425" s="128"/>
    </row>
    <row r="32426" spans="179:183" x14ac:dyDescent="0.35">
      <c r="FW32426" s="128"/>
      <c r="FX32426" s="128"/>
      <c r="FY32426" s="129"/>
      <c r="GA32426" s="128"/>
    </row>
    <row r="32427" spans="179:183" x14ac:dyDescent="0.35">
      <c r="FW32427" s="128"/>
      <c r="FX32427" s="128"/>
      <c r="FY32427" s="129"/>
      <c r="GA32427" s="128"/>
    </row>
    <row r="32428" spans="179:183" x14ac:dyDescent="0.35">
      <c r="FW32428" s="128"/>
      <c r="FX32428" s="128"/>
      <c r="FY32428" s="129"/>
      <c r="GA32428" s="128"/>
    </row>
    <row r="32429" spans="179:183" x14ac:dyDescent="0.35">
      <c r="FW32429" s="128"/>
      <c r="FX32429" s="128"/>
      <c r="FY32429" s="129"/>
      <c r="GA32429" s="128"/>
    </row>
    <row r="32430" spans="179:183" x14ac:dyDescent="0.35">
      <c r="FW32430" s="128"/>
      <c r="FX32430" s="128"/>
      <c r="FY32430" s="129"/>
      <c r="GA32430" s="128"/>
    </row>
    <row r="32431" spans="179:183" x14ac:dyDescent="0.35">
      <c r="FW32431" s="128"/>
      <c r="FX32431" s="128"/>
      <c r="FY32431" s="129"/>
      <c r="GA32431" s="128"/>
    </row>
    <row r="32432" spans="179:183" x14ac:dyDescent="0.35">
      <c r="FW32432" s="128"/>
      <c r="FX32432" s="128"/>
      <c r="FY32432" s="129"/>
      <c r="GA32432" s="128"/>
    </row>
    <row r="32433" spans="179:183" x14ac:dyDescent="0.35">
      <c r="FW32433" s="128"/>
      <c r="FX32433" s="128"/>
      <c r="FY32433" s="129"/>
      <c r="GA32433" s="128"/>
    </row>
    <row r="32434" spans="179:183" x14ac:dyDescent="0.35">
      <c r="FW32434" s="128"/>
      <c r="FX32434" s="128"/>
      <c r="FY32434" s="129"/>
      <c r="GA32434" s="128"/>
    </row>
    <row r="32435" spans="179:183" x14ac:dyDescent="0.35">
      <c r="FW32435" s="128"/>
      <c r="FX32435" s="128"/>
      <c r="FY32435" s="129"/>
      <c r="GA32435" s="128"/>
    </row>
    <row r="32436" spans="179:183" x14ac:dyDescent="0.35">
      <c r="FW32436" s="128"/>
      <c r="FX32436" s="128"/>
      <c r="FY32436" s="129"/>
      <c r="GA32436" s="128"/>
    </row>
    <row r="32437" spans="179:183" x14ac:dyDescent="0.35">
      <c r="FW32437" s="128"/>
      <c r="FX32437" s="128"/>
      <c r="FY32437" s="129"/>
      <c r="GA32437" s="128"/>
    </row>
    <row r="32438" spans="179:183" x14ac:dyDescent="0.35">
      <c r="FW32438" s="128"/>
      <c r="FX32438" s="128"/>
      <c r="FY32438" s="129"/>
      <c r="GA32438" s="128"/>
    </row>
    <row r="32439" spans="179:183" x14ac:dyDescent="0.35">
      <c r="FW32439" s="128"/>
      <c r="FX32439" s="128"/>
      <c r="FY32439" s="129"/>
      <c r="GA32439" s="128"/>
    </row>
    <row r="32440" spans="179:183" x14ac:dyDescent="0.35">
      <c r="FW32440" s="128"/>
      <c r="FX32440" s="128"/>
      <c r="FY32440" s="129"/>
      <c r="GA32440" s="128"/>
    </row>
    <row r="32441" spans="179:183" x14ac:dyDescent="0.35">
      <c r="FW32441" s="128"/>
      <c r="FX32441" s="128"/>
      <c r="FY32441" s="129"/>
      <c r="GA32441" s="128"/>
    </row>
    <row r="32442" spans="179:183" x14ac:dyDescent="0.35">
      <c r="FW32442" s="128"/>
      <c r="FX32442" s="128"/>
      <c r="FY32442" s="129"/>
      <c r="GA32442" s="128"/>
    </row>
    <row r="32443" spans="179:183" x14ac:dyDescent="0.35">
      <c r="FW32443" s="128"/>
      <c r="FX32443" s="128"/>
      <c r="FY32443" s="129"/>
      <c r="GA32443" s="128"/>
    </row>
    <row r="32444" spans="179:183" x14ac:dyDescent="0.35">
      <c r="FW32444" s="128"/>
      <c r="FX32444" s="128"/>
      <c r="FY32444" s="129"/>
      <c r="GA32444" s="128"/>
    </row>
    <row r="32445" spans="179:183" x14ac:dyDescent="0.35">
      <c r="FW32445" s="128"/>
      <c r="FX32445" s="128"/>
      <c r="FY32445" s="129"/>
      <c r="GA32445" s="128"/>
    </row>
    <row r="32446" spans="179:183" x14ac:dyDescent="0.35">
      <c r="FW32446" s="128"/>
      <c r="FX32446" s="128"/>
      <c r="FY32446" s="129"/>
      <c r="GA32446" s="128"/>
    </row>
    <row r="32447" spans="179:183" x14ac:dyDescent="0.35">
      <c r="FW32447" s="128"/>
      <c r="FX32447" s="128"/>
      <c r="FY32447" s="129"/>
      <c r="GA32447" s="128"/>
    </row>
    <row r="32448" spans="179:183" x14ac:dyDescent="0.35">
      <c r="FW32448" s="128"/>
      <c r="FX32448" s="128"/>
      <c r="FY32448" s="129"/>
      <c r="GA32448" s="128"/>
    </row>
    <row r="32449" spans="179:183" x14ac:dyDescent="0.35">
      <c r="FW32449" s="128"/>
      <c r="FX32449" s="128"/>
      <c r="FY32449" s="129"/>
      <c r="GA32449" s="128"/>
    </row>
    <row r="32450" spans="179:183" x14ac:dyDescent="0.35">
      <c r="FW32450" s="128"/>
      <c r="FX32450" s="128"/>
      <c r="FY32450" s="129"/>
      <c r="GA32450" s="128"/>
    </row>
    <row r="32451" spans="179:183" x14ac:dyDescent="0.35">
      <c r="FW32451" s="128"/>
      <c r="FX32451" s="128"/>
      <c r="FY32451" s="129"/>
      <c r="GA32451" s="128"/>
    </row>
    <row r="32452" spans="179:183" x14ac:dyDescent="0.35">
      <c r="FW32452" s="128"/>
      <c r="FX32452" s="128"/>
      <c r="FY32452" s="129"/>
      <c r="GA32452" s="128"/>
    </row>
    <row r="32453" spans="179:183" x14ac:dyDescent="0.35">
      <c r="FW32453" s="128"/>
      <c r="FX32453" s="128"/>
      <c r="FY32453" s="129"/>
      <c r="GA32453" s="128"/>
    </row>
    <row r="32454" spans="179:183" x14ac:dyDescent="0.35">
      <c r="FW32454" s="128"/>
      <c r="FX32454" s="128"/>
      <c r="FY32454" s="129"/>
      <c r="GA32454" s="128"/>
    </row>
    <row r="32455" spans="179:183" x14ac:dyDescent="0.35">
      <c r="FW32455" s="128"/>
      <c r="FX32455" s="128"/>
      <c r="FY32455" s="129"/>
      <c r="GA32455" s="128"/>
    </row>
    <row r="32456" spans="179:183" x14ac:dyDescent="0.35">
      <c r="FW32456" s="128"/>
      <c r="FX32456" s="128"/>
      <c r="FY32456" s="129"/>
      <c r="GA32456" s="128"/>
    </row>
    <row r="32457" spans="179:183" x14ac:dyDescent="0.35">
      <c r="FW32457" s="128"/>
      <c r="FX32457" s="128"/>
      <c r="FY32457" s="129"/>
      <c r="GA32457" s="128"/>
    </row>
    <row r="32458" spans="179:183" x14ac:dyDescent="0.35">
      <c r="FW32458" s="128"/>
      <c r="FX32458" s="128"/>
      <c r="FY32458" s="129"/>
      <c r="GA32458" s="128"/>
    </row>
    <row r="32459" spans="179:183" x14ac:dyDescent="0.35">
      <c r="FW32459" s="128"/>
      <c r="FX32459" s="128"/>
      <c r="FY32459" s="129"/>
      <c r="GA32459" s="128"/>
    </row>
    <row r="32460" spans="179:183" x14ac:dyDescent="0.35">
      <c r="FW32460" s="128"/>
      <c r="FX32460" s="128"/>
      <c r="FY32460" s="129"/>
      <c r="GA32460" s="128"/>
    </row>
    <row r="32461" spans="179:183" x14ac:dyDescent="0.35">
      <c r="FW32461" s="128"/>
      <c r="FX32461" s="128"/>
      <c r="FY32461" s="129"/>
      <c r="GA32461" s="128"/>
    </row>
    <row r="32462" spans="179:183" x14ac:dyDescent="0.35">
      <c r="FW32462" s="128"/>
      <c r="FX32462" s="128"/>
      <c r="FY32462" s="129"/>
      <c r="GA32462" s="128"/>
    </row>
    <row r="32463" spans="179:183" x14ac:dyDescent="0.35">
      <c r="FW32463" s="128"/>
      <c r="FX32463" s="128"/>
      <c r="FY32463" s="129"/>
      <c r="GA32463" s="128"/>
    </row>
    <row r="32464" spans="179:183" x14ac:dyDescent="0.35">
      <c r="FW32464" s="128"/>
      <c r="FX32464" s="128"/>
      <c r="FY32464" s="129"/>
      <c r="GA32464" s="128"/>
    </row>
    <row r="32465" spans="179:183" x14ac:dyDescent="0.35">
      <c r="FW32465" s="128"/>
      <c r="FX32465" s="128"/>
      <c r="FY32465" s="129"/>
      <c r="GA32465" s="128"/>
    </row>
    <row r="32466" spans="179:183" x14ac:dyDescent="0.35">
      <c r="FW32466" s="128"/>
      <c r="FX32466" s="128"/>
      <c r="FY32466" s="129"/>
      <c r="GA32466" s="128"/>
    </row>
    <row r="32467" spans="179:183" x14ac:dyDescent="0.35">
      <c r="FW32467" s="128"/>
      <c r="FX32467" s="128"/>
      <c r="FY32467" s="129"/>
      <c r="GA32467" s="128"/>
    </row>
    <row r="32468" spans="179:183" x14ac:dyDescent="0.35">
      <c r="FW32468" s="128"/>
      <c r="FX32468" s="128"/>
      <c r="FY32468" s="129"/>
      <c r="GA32468" s="128"/>
    </row>
    <row r="32469" spans="179:183" x14ac:dyDescent="0.35">
      <c r="FW32469" s="128"/>
      <c r="FX32469" s="128"/>
      <c r="FY32469" s="129"/>
      <c r="GA32469" s="128"/>
    </row>
    <row r="32470" spans="179:183" x14ac:dyDescent="0.35">
      <c r="FW32470" s="128"/>
      <c r="FX32470" s="128"/>
      <c r="FY32470" s="129"/>
      <c r="GA32470" s="128"/>
    </row>
    <row r="32471" spans="179:183" x14ac:dyDescent="0.35">
      <c r="FW32471" s="128"/>
      <c r="FX32471" s="128"/>
      <c r="FY32471" s="129"/>
      <c r="GA32471" s="128"/>
    </row>
    <row r="32472" spans="179:183" x14ac:dyDescent="0.35">
      <c r="FW32472" s="128"/>
      <c r="FX32472" s="128"/>
      <c r="FY32472" s="129"/>
      <c r="GA32472" s="128"/>
    </row>
    <row r="32473" spans="179:183" x14ac:dyDescent="0.35">
      <c r="FW32473" s="128"/>
      <c r="FX32473" s="128"/>
      <c r="FY32473" s="129"/>
      <c r="GA32473" s="128"/>
    </row>
    <row r="32474" spans="179:183" x14ac:dyDescent="0.35">
      <c r="FW32474" s="128"/>
      <c r="FX32474" s="128"/>
      <c r="FY32474" s="129"/>
      <c r="GA32474" s="128"/>
    </row>
    <row r="32475" spans="179:183" x14ac:dyDescent="0.35">
      <c r="FW32475" s="128"/>
      <c r="FX32475" s="128"/>
      <c r="FY32475" s="129"/>
      <c r="GA32475" s="128"/>
    </row>
    <row r="32476" spans="179:183" x14ac:dyDescent="0.35">
      <c r="FW32476" s="128"/>
      <c r="FX32476" s="128"/>
      <c r="FY32476" s="129"/>
      <c r="GA32476" s="128"/>
    </row>
    <row r="32477" spans="179:183" x14ac:dyDescent="0.35">
      <c r="FW32477" s="128"/>
      <c r="FX32477" s="128"/>
      <c r="FY32477" s="129"/>
      <c r="GA32477" s="128"/>
    </row>
    <row r="32478" spans="179:183" x14ac:dyDescent="0.35">
      <c r="FW32478" s="128"/>
      <c r="FX32478" s="128"/>
      <c r="FY32478" s="129"/>
      <c r="GA32478" s="128"/>
    </row>
    <row r="32479" spans="179:183" x14ac:dyDescent="0.35">
      <c r="FW32479" s="128"/>
      <c r="FX32479" s="128"/>
      <c r="FY32479" s="129"/>
      <c r="GA32479" s="128"/>
    </row>
    <row r="32480" spans="179:183" x14ac:dyDescent="0.35">
      <c r="FW32480" s="128"/>
      <c r="FX32480" s="128"/>
      <c r="FY32480" s="129"/>
      <c r="GA32480" s="128"/>
    </row>
    <row r="32481" spans="179:183" x14ac:dyDescent="0.35">
      <c r="FW32481" s="128"/>
      <c r="FX32481" s="128"/>
      <c r="FY32481" s="129"/>
      <c r="GA32481" s="128"/>
    </row>
    <row r="32482" spans="179:183" x14ac:dyDescent="0.35">
      <c r="FW32482" s="128"/>
      <c r="FX32482" s="128"/>
      <c r="FY32482" s="129"/>
      <c r="GA32482" s="128"/>
    </row>
    <row r="32483" spans="179:183" x14ac:dyDescent="0.35">
      <c r="FW32483" s="128"/>
      <c r="FX32483" s="128"/>
      <c r="FY32483" s="129"/>
      <c r="GA32483" s="128"/>
    </row>
    <row r="32484" spans="179:183" x14ac:dyDescent="0.35">
      <c r="FW32484" s="128"/>
      <c r="FX32484" s="128"/>
      <c r="FY32484" s="129"/>
      <c r="GA32484" s="128"/>
    </row>
    <row r="32485" spans="179:183" x14ac:dyDescent="0.35">
      <c r="FW32485" s="128"/>
      <c r="FX32485" s="128"/>
      <c r="FY32485" s="129"/>
      <c r="GA32485" s="128"/>
    </row>
    <row r="32486" spans="179:183" x14ac:dyDescent="0.35">
      <c r="FW32486" s="128"/>
      <c r="FX32486" s="128"/>
      <c r="FY32486" s="129"/>
      <c r="GA32486" s="128"/>
    </row>
    <row r="32487" spans="179:183" x14ac:dyDescent="0.35">
      <c r="FW32487" s="128"/>
      <c r="FX32487" s="128"/>
      <c r="FY32487" s="129"/>
      <c r="GA32487" s="128"/>
    </row>
    <row r="32488" spans="179:183" x14ac:dyDescent="0.35">
      <c r="FW32488" s="128"/>
      <c r="FX32488" s="128"/>
      <c r="FY32488" s="129"/>
      <c r="GA32488" s="128"/>
    </row>
    <row r="32489" spans="179:183" x14ac:dyDescent="0.35">
      <c r="FW32489" s="128"/>
      <c r="FX32489" s="128"/>
      <c r="FY32489" s="129"/>
      <c r="GA32489" s="128"/>
    </row>
    <row r="32490" spans="179:183" x14ac:dyDescent="0.35">
      <c r="FW32490" s="128"/>
      <c r="FX32490" s="128"/>
      <c r="FY32490" s="129"/>
      <c r="GA32490" s="128"/>
    </row>
    <row r="32491" spans="179:183" x14ac:dyDescent="0.35">
      <c r="FW32491" s="128"/>
      <c r="FX32491" s="128"/>
      <c r="FY32491" s="129"/>
      <c r="GA32491" s="128"/>
    </row>
    <row r="32492" spans="179:183" x14ac:dyDescent="0.35">
      <c r="FW32492" s="128"/>
      <c r="FX32492" s="128"/>
      <c r="FY32492" s="129"/>
      <c r="GA32492" s="128"/>
    </row>
    <row r="32493" spans="179:183" x14ac:dyDescent="0.35">
      <c r="FW32493" s="128"/>
      <c r="FX32493" s="128"/>
      <c r="FY32493" s="129"/>
      <c r="GA32493" s="128"/>
    </row>
    <row r="32494" spans="179:183" x14ac:dyDescent="0.35">
      <c r="FW32494" s="128"/>
      <c r="FX32494" s="128"/>
      <c r="FY32494" s="129"/>
      <c r="GA32494" s="128"/>
    </row>
    <row r="32495" spans="179:183" x14ac:dyDescent="0.35">
      <c r="FW32495" s="128"/>
      <c r="FX32495" s="128"/>
      <c r="FY32495" s="129"/>
      <c r="GA32495" s="128"/>
    </row>
    <row r="32496" spans="179:183" x14ac:dyDescent="0.35">
      <c r="FW32496" s="128"/>
      <c r="FX32496" s="128"/>
      <c r="FY32496" s="129"/>
      <c r="GA32496" s="128"/>
    </row>
    <row r="32497" spans="179:183" x14ac:dyDescent="0.35">
      <c r="FW32497" s="128"/>
      <c r="FX32497" s="128"/>
      <c r="FY32497" s="129"/>
      <c r="GA32497" s="128"/>
    </row>
    <row r="32498" spans="179:183" x14ac:dyDescent="0.35">
      <c r="FW32498" s="128"/>
      <c r="FX32498" s="128"/>
      <c r="FY32498" s="129"/>
      <c r="GA32498" s="128"/>
    </row>
    <row r="32499" spans="179:183" x14ac:dyDescent="0.35">
      <c r="FW32499" s="128"/>
      <c r="FX32499" s="128"/>
      <c r="FY32499" s="129"/>
      <c r="GA32499" s="128"/>
    </row>
    <row r="32500" spans="179:183" x14ac:dyDescent="0.35">
      <c r="FW32500" s="128"/>
      <c r="FX32500" s="128"/>
      <c r="FY32500" s="129"/>
      <c r="GA32500" s="128"/>
    </row>
    <row r="32501" spans="179:183" x14ac:dyDescent="0.35">
      <c r="FW32501" s="128"/>
      <c r="FX32501" s="128"/>
      <c r="FY32501" s="129"/>
      <c r="GA32501" s="128"/>
    </row>
    <row r="32502" spans="179:183" x14ac:dyDescent="0.35">
      <c r="FW32502" s="128"/>
      <c r="FX32502" s="128"/>
      <c r="FY32502" s="129"/>
      <c r="GA32502" s="128"/>
    </row>
    <row r="32503" spans="179:183" x14ac:dyDescent="0.35">
      <c r="FW32503" s="128"/>
      <c r="FX32503" s="128"/>
      <c r="FY32503" s="129"/>
      <c r="GA32503" s="128"/>
    </row>
    <row r="32504" spans="179:183" x14ac:dyDescent="0.35">
      <c r="FW32504" s="128"/>
      <c r="FX32504" s="128"/>
      <c r="FY32504" s="129"/>
      <c r="GA32504" s="128"/>
    </row>
    <row r="32505" spans="179:183" x14ac:dyDescent="0.35">
      <c r="FW32505" s="128"/>
      <c r="FX32505" s="128"/>
      <c r="FY32505" s="129"/>
      <c r="GA32505" s="128"/>
    </row>
    <row r="32506" spans="179:183" x14ac:dyDescent="0.35">
      <c r="FW32506" s="128"/>
      <c r="FX32506" s="128"/>
      <c r="FY32506" s="129"/>
      <c r="GA32506" s="128"/>
    </row>
    <row r="32507" spans="179:183" x14ac:dyDescent="0.35">
      <c r="FW32507" s="128"/>
      <c r="FX32507" s="128"/>
      <c r="FY32507" s="129"/>
      <c r="GA32507" s="128"/>
    </row>
    <row r="32508" spans="179:183" x14ac:dyDescent="0.35">
      <c r="FW32508" s="128"/>
      <c r="FX32508" s="128"/>
      <c r="FY32508" s="129"/>
      <c r="GA32508" s="128"/>
    </row>
    <row r="32509" spans="179:183" x14ac:dyDescent="0.35">
      <c r="FW32509" s="128"/>
      <c r="FX32509" s="128"/>
      <c r="FY32509" s="129"/>
      <c r="GA32509" s="128"/>
    </row>
    <row r="32510" spans="179:183" x14ac:dyDescent="0.35">
      <c r="FW32510" s="128"/>
      <c r="FX32510" s="128"/>
      <c r="FY32510" s="129"/>
      <c r="GA32510" s="128"/>
    </row>
    <row r="32511" spans="179:183" x14ac:dyDescent="0.35">
      <c r="FW32511" s="128"/>
      <c r="FX32511" s="128"/>
      <c r="FY32511" s="129"/>
      <c r="GA32511" s="128"/>
    </row>
    <row r="32512" spans="179:183" x14ac:dyDescent="0.35">
      <c r="FW32512" s="128"/>
      <c r="FX32512" s="128"/>
      <c r="FY32512" s="129"/>
      <c r="GA32512" s="128"/>
    </row>
    <row r="32513" spans="179:183" x14ac:dyDescent="0.35">
      <c r="FW32513" s="128"/>
      <c r="FX32513" s="128"/>
      <c r="FY32513" s="129"/>
      <c r="GA32513" s="128"/>
    </row>
    <row r="32514" spans="179:183" x14ac:dyDescent="0.35">
      <c r="FW32514" s="128"/>
      <c r="FX32514" s="128"/>
      <c r="FY32514" s="129"/>
      <c r="GA32514" s="128"/>
    </row>
    <row r="32515" spans="179:183" x14ac:dyDescent="0.35">
      <c r="FW32515" s="128"/>
      <c r="FX32515" s="128"/>
      <c r="FY32515" s="129"/>
      <c r="GA32515" s="128"/>
    </row>
    <row r="32516" spans="179:183" x14ac:dyDescent="0.35">
      <c r="FW32516" s="128"/>
      <c r="FX32516" s="128"/>
      <c r="FY32516" s="129"/>
      <c r="GA32516" s="128"/>
    </row>
    <row r="32517" spans="179:183" x14ac:dyDescent="0.35">
      <c r="FW32517" s="128"/>
      <c r="FX32517" s="128"/>
      <c r="FY32517" s="129"/>
      <c r="GA32517" s="128"/>
    </row>
    <row r="32518" spans="179:183" x14ac:dyDescent="0.35">
      <c r="FW32518" s="128"/>
      <c r="FX32518" s="128"/>
      <c r="FY32518" s="129"/>
      <c r="GA32518" s="128"/>
    </row>
    <row r="32519" spans="179:183" x14ac:dyDescent="0.35">
      <c r="FW32519" s="128"/>
      <c r="FX32519" s="128"/>
      <c r="FY32519" s="129"/>
      <c r="GA32519" s="128"/>
    </row>
    <row r="32520" spans="179:183" x14ac:dyDescent="0.35">
      <c r="FW32520" s="128"/>
      <c r="FX32520" s="128"/>
      <c r="FY32520" s="129"/>
      <c r="GA32520" s="128"/>
    </row>
    <row r="32521" spans="179:183" x14ac:dyDescent="0.35">
      <c r="FW32521" s="128"/>
      <c r="FX32521" s="128"/>
      <c r="FY32521" s="129"/>
      <c r="GA32521" s="128"/>
    </row>
    <row r="32522" spans="179:183" x14ac:dyDescent="0.35">
      <c r="FW32522" s="128"/>
      <c r="FX32522" s="128"/>
      <c r="FY32522" s="129"/>
      <c r="GA32522" s="128"/>
    </row>
    <row r="32523" spans="179:183" x14ac:dyDescent="0.35">
      <c r="FW32523" s="128"/>
      <c r="FX32523" s="128"/>
      <c r="FY32523" s="129"/>
      <c r="GA32523" s="128"/>
    </row>
    <row r="32524" spans="179:183" x14ac:dyDescent="0.35">
      <c r="FW32524" s="128"/>
      <c r="FX32524" s="128"/>
      <c r="FY32524" s="129"/>
      <c r="GA32524" s="128"/>
    </row>
    <row r="32525" spans="179:183" x14ac:dyDescent="0.35">
      <c r="FW32525" s="128"/>
      <c r="FX32525" s="128"/>
      <c r="FY32525" s="129"/>
      <c r="GA32525" s="128"/>
    </row>
    <row r="32526" spans="179:183" x14ac:dyDescent="0.35">
      <c r="FW32526" s="128"/>
      <c r="FX32526" s="128"/>
      <c r="FY32526" s="129"/>
      <c r="GA32526" s="128"/>
    </row>
    <row r="32527" spans="179:183" x14ac:dyDescent="0.35">
      <c r="FW32527" s="128"/>
      <c r="FX32527" s="128"/>
      <c r="FY32527" s="129"/>
      <c r="GA32527" s="128"/>
    </row>
    <row r="32528" spans="179:183" x14ac:dyDescent="0.35">
      <c r="FW32528" s="128"/>
      <c r="FX32528" s="128"/>
      <c r="FY32528" s="129"/>
      <c r="GA32528" s="128"/>
    </row>
    <row r="32529" spans="179:183" x14ac:dyDescent="0.35">
      <c r="FW32529" s="128"/>
      <c r="FX32529" s="128"/>
      <c r="FY32529" s="129"/>
      <c r="GA32529" s="128"/>
    </row>
    <row r="32530" spans="179:183" x14ac:dyDescent="0.35">
      <c r="FW32530" s="128"/>
      <c r="FX32530" s="128"/>
      <c r="FY32530" s="129"/>
      <c r="GA32530" s="128"/>
    </row>
    <row r="32531" spans="179:183" x14ac:dyDescent="0.35">
      <c r="FW32531" s="128"/>
      <c r="FX32531" s="128"/>
      <c r="FY32531" s="129"/>
      <c r="GA32531" s="128"/>
    </row>
    <row r="32532" spans="179:183" x14ac:dyDescent="0.35">
      <c r="FW32532" s="128"/>
      <c r="FX32532" s="128"/>
      <c r="FY32532" s="129"/>
      <c r="GA32532" s="128"/>
    </row>
    <row r="32533" spans="179:183" x14ac:dyDescent="0.35">
      <c r="FW32533" s="128"/>
      <c r="FX32533" s="128"/>
      <c r="FY32533" s="129"/>
      <c r="GA32533" s="128"/>
    </row>
    <row r="32534" spans="179:183" x14ac:dyDescent="0.35">
      <c r="FW32534" s="128"/>
      <c r="FX32534" s="128"/>
      <c r="FY32534" s="129"/>
      <c r="GA32534" s="128"/>
    </row>
    <row r="32535" spans="179:183" x14ac:dyDescent="0.35">
      <c r="FW32535" s="128"/>
      <c r="FX32535" s="128"/>
      <c r="FY32535" s="129"/>
      <c r="GA32535" s="128"/>
    </row>
    <row r="32536" spans="179:183" x14ac:dyDescent="0.35">
      <c r="FW32536" s="128"/>
      <c r="FX32536" s="128"/>
      <c r="FY32536" s="129"/>
      <c r="GA32536" s="128"/>
    </row>
    <row r="32537" spans="179:183" x14ac:dyDescent="0.35">
      <c r="FW32537" s="128"/>
      <c r="FX32537" s="128"/>
      <c r="FY32537" s="129"/>
      <c r="GA32537" s="128"/>
    </row>
    <row r="32538" spans="179:183" x14ac:dyDescent="0.35">
      <c r="FW32538" s="128"/>
      <c r="FX32538" s="128"/>
      <c r="FY32538" s="129"/>
      <c r="GA32538" s="128"/>
    </row>
    <row r="32539" spans="179:183" x14ac:dyDescent="0.35">
      <c r="FW32539" s="128"/>
      <c r="FX32539" s="128"/>
      <c r="FY32539" s="129"/>
      <c r="GA32539" s="128"/>
    </row>
    <row r="32540" spans="179:183" x14ac:dyDescent="0.35">
      <c r="FW32540" s="128"/>
      <c r="FX32540" s="128"/>
      <c r="FY32540" s="129"/>
      <c r="GA32540" s="128"/>
    </row>
    <row r="32541" spans="179:183" x14ac:dyDescent="0.35">
      <c r="FW32541" s="128"/>
      <c r="FX32541" s="128"/>
      <c r="FY32541" s="129"/>
      <c r="GA32541" s="128"/>
    </row>
    <row r="32542" spans="179:183" x14ac:dyDescent="0.35">
      <c r="FW32542" s="128"/>
      <c r="FX32542" s="128"/>
      <c r="FY32542" s="129"/>
      <c r="GA32542" s="128"/>
    </row>
    <row r="32543" spans="179:183" x14ac:dyDescent="0.35">
      <c r="FW32543" s="128"/>
      <c r="FX32543" s="128"/>
      <c r="FY32543" s="129"/>
      <c r="GA32543" s="128"/>
    </row>
    <row r="32544" spans="179:183" x14ac:dyDescent="0.35">
      <c r="FW32544" s="128"/>
      <c r="FX32544" s="128"/>
      <c r="FY32544" s="129"/>
      <c r="GA32544" s="128"/>
    </row>
    <row r="32545" spans="179:183" x14ac:dyDescent="0.35">
      <c r="FW32545" s="128"/>
      <c r="FX32545" s="128"/>
      <c r="FY32545" s="129"/>
      <c r="GA32545" s="128"/>
    </row>
    <row r="32546" spans="179:183" x14ac:dyDescent="0.35">
      <c r="FW32546" s="128"/>
      <c r="FX32546" s="128"/>
      <c r="FY32546" s="129"/>
      <c r="GA32546" s="128"/>
    </row>
    <row r="32547" spans="179:183" x14ac:dyDescent="0.35">
      <c r="FW32547" s="128"/>
      <c r="FX32547" s="128"/>
      <c r="FY32547" s="129"/>
      <c r="GA32547" s="128"/>
    </row>
    <row r="32548" spans="179:183" x14ac:dyDescent="0.35">
      <c r="FW32548" s="128"/>
      <c r="FX32548" s="128"/>
      <c r="FY32548" s="129"/>
      <c r="GA32548" s="128"/>
    </row>
    <row r="32549" spans="179:183" x14ac:dyDescent="0.35">
      <c r="FW32549" s="128"/>
      <c r="FX32549" s="128"/>
      <c r="FY32549" s="129"/>
      <c r="GA32549" s="128"/>
    </row>
    <row r="32550" spans="179:183" x14ac:dyDescent="0.35">
      <c r="FW32550" s="128"/>
      <c r="FX32550" s="128"/>
      <c r="FY32550" s="129"/>
      <c r="GA32550" s="128"/>
    </row>
    <row r="32551" spans="179:183" x14ac:dyDescent="0.35">
      <c r="FW32551" s="128"/>
      <c r="FX32551" s="128"/>
      <c r="FY32551" s="129"/>
      <c r="GA32551" s="128"/>
    </row>
    <row r="32552" spans="179:183" x14ac:dyDescent="0.35">
      <c r="FW32552" s="128"/>
      <c r="FX32552" s="128"/>
      <c r="FY32552" s="129"/>
      <c r="GA32552" s="128"/>
    </row>
    <row r="32553" spans="179:183" x14ac:dyDescent="0.35">
      <c r="FW32553" s="128"/>
      <c r="FX32553" s="128"/>
      <c r="FY32553" s="129"/>
      <c r="GA32553" s="128"/>
    </row>
    <row r="32554" spans="179:183" x14ac:dyDescent="0.35">
      <c r="FW32554" s="128"/>
      <c r="FX32554" s="128"/>
      <c r="FY32554" s="129"/>
      <c r="GA32554" s="128"/>
    </row>
    <row r="32555" spans="179:183" x14ac:dyDescent="0.35">
      <c r="FW32555" s="128"/>
      <c r="FX32555" s="128"/>
      <c r="FY32555" s="129"/>
      <c r="GA32555" s="128"/>
    </row>
    <row r="32556" spans="179:183" x14ac:dyDescent="0.35">
      <c r="FW32556" s="128"/>
      <c r="FX32556" s="128"/>
      <c r="FY32556" s="129"/>
      <c r="GA32556" s="128"/>
    </row>
    <row r="32557" spans="179:183" x14ac:dyDescent="0.35">
      <c r="FW32557" s="128"/>
      <c r="FX32557" s="128"/>
      <c r="FY32557" s="129"/>
      <c r="GA32557" s="128"/>
    </row>
    <row r="32558" spans="179:183" x14ac:dyDescent="0.35">
      <c r="FW32558" s="128"/>
      <c r="FX32558" s="128"/>
      <c r="FY32558" s="129"/>
      <c r="GA32558" s="128"/>
    </row>
    <row r="32559" spans="179:183" x14ac:dyDescent="0.35">
      <c r="FW32559" s="128"/>
      <c r="FX32559" s="128"/>
      <c r="FY32559" s="129"/>
      <c r="GA32559" s="128"/>
    </row>
    <row r="32560" spans="179:183" x14ac:dyDescent="0.35">
      <c r="FW32560" s="128"/>
      <c r="FX32560" s="128"/>
      <c r="FY32560" s="129"/>
      <c r="GA32560" s="128"/>
    </row>
    <row r="32561" spans="179:183" x14ac:dyDescent="0.35">
      <c r="FW32561" s="128"/>
      <c r="FX32561" s="128"/>
      <c r="FY32561" s="129"/>
      <c r="GA32561" s="128"/>
    </row>
    <row r="32562" spans="179:183" x14ac:dyDescent="0.35">
      <c r="FW32562" s="128"/>
      <c r="FX32562" s="128"/>
      <c r="FY32562" s="129"/>
      <c r="GA32562" s="128"/>
    </row>
    <row r="32563" spans="179:183" x14ac:dyDescent="0.35">
      <c r="FW32563" s="128"/>
      <c r="FX32563" s="128"/>
      <c r="FY32563" s="129"/>
      <c r="GA32563" s="128"/>
    </row>
    <row r="32564" spans="179:183" x14ac:dyDescent="0.35">
      <c r="FW32564" s="128"/>
      <c r="FX32564" s="128"/>
      <c r="FY32564" s="129"/>
      <c r="GA32564" s="128"/>
    </row>
    <row r="32565" spans="179:183" x14ac:dyDescent="0.35">
      <c r="FW32565" s="128"/>
      <c r="FX32565" s="128"/>
      <c r="FY32565" s="129"/>
      <c r="GA32565" s="128"/>
    </row>
    <row r="32566" spans="179:183" x14ac:dyDescent="0.35">
      <c r="FW32566" s="128"/>
      <c r="FX32566" s="128"/>
      <c r="FY32566" s="129"/>
      <c r="GA32566" s="128"/>
    </row>
    <row r="32567" spans="179:183" x14ac:dyDescent="0.35">
      <c r="FW32567" s="128"/>
      <c r="FX32567" s="128"/>
      <c r="FY32567" s="129"/>
      <c r="GA32567" s="128"/>
    </row>
    <row r="32568" spans="179:183" x14ac:dyDescent="0.35">
      <c r="FW32568" s="128"/>
      <c r="FX32568" s="128"/>
      <c r="FY32568" s="129"/>
      <c r="GA32568" s="128"/>
    </row>
    <row r="32569" spans="179:183" x14ac:dyDescent="0.35">
      <c r="FW32569" s="128"/>
      <c r="FX32569" s="128"/>
      <c r="FY32569" s="129"/>
      <c r="GA32569" s="128"/>
    </row>
    <row r="32570" spans="179:183" x14ac:dyDescent="0.35">
      <c r="FW32570" s="128"/>
      <c r="FX32570" s="128"/>
      <c r="FY32570" s="129"/>
      <c r="GA32570" s="128"/>
    </row>
    <row r="32571" spans="179:183" x14ac:dyDescent="0.35">
      <c r="FW32571" s="128"/>
      <c r="FX32571" s="128"/>
      <c r="FY32571" s="129"/>
      <c r="GA32571" s="128"/>
    </row>
    <row r="32572" spans="179:183" x14ac:dyDescent="0.35">
      <c r="FW32572" s="128"/>
      <c r="FX32572" s="128"/>
      <c r="FY32572" s="129"/>
      <c r="GA32572" s="128"/>
    </row>
    <row r="32573" spans="179:183" x14ac:dyDescent="0.35">
      <c r="FW32573" s="128"/>
      <c r="FX32573" s="128"/>
      <c r="FY32573" s="129"/>
      <c r="GA32573" s="128"/>
    </row>
    <row r="32574" spans="179:183" x14ac:dyDescent="0.35">
      <c r="FW32574" s="128"/>
      <c r="FX32574" s="128"/>
      <c r="FY32574" s="129"/>
      <c r="GA32574" s="128"/>
    </row>
    <row r="32575" spans="179:183" x14ac:dyDescent="0.35">
      <c r="FW32575" s="128"/>
      <c r="FX32575" s="128"/>
      <c r="FY32575" s="129"/>
      <c r="GA32575" s="128"/>
    </row>
    <row r="32576" spans="179:183" x14ac:dyDescent="0.35">
      <c r="FW32576" s="128"/>
      <c r="FX32576" s="128"/>
      <c r="FY32576" s="129"/>
      <c r="GA32576" s="128"/>
    </row>
    <row r="32577" spans="179:183" x14ac:dyDescent="0.35">
      <c r="FW32577" s="128"/>
      <c r="FX32577" s="128"/>
      <c r="FY32577" s="129"/>
      <c r="GA32577" s="128"/>
    </row>
    <row r="32578" spans="179:183" x14ac:dyDescent="0.35">
      <c r="FW32578" s="128"/>
      <c r="FX32578" s="128"/>
      <c r="FY32578" s="129"/>
      <c r="GA32578" s="128"/>
    </row>
    <row r="32579" spans="179:183" x14ac:dyDescent="0.35">
      <c r="FW32579" s="128"/>
      <c r="FX32579" s="128"/>
      <c r="FY32579" s="129"/>
      <c r="GA32579" s="128"/>
    </row>
    <row r="32580" spans="179:183" x14ac:dyDescent="0.35">
      <c r="FW32580" s="128"/>
      <c r="FX32580" s="128"/>
      <c r="FY32580" s="129"/>
      <c r="GA32580" s="128"/>
    </row>
    <row r="32581" spans="179:183" x14ac:dyDescent="0.35">
      <c r="FW32581" s="128"/>
      <c r="FX32581" s="128"/>
      <c r="FY32581" s="129"/>
      <c r="GA32581" s="128"/>
    </row>
    <row r="32582" spans="179:183" x14ac:dyDescent="0.35">
      <c r="FW32582" s="128"/>
      <c r="FX32582" s="128"/>
      <c r="FY32582" s="129"/>
      <c r="GA32582" s="128"/>
    </row>
    <row r="32583" spans="179:183" x14ac:dyDescent="0.35">
      <c r="FW32583" s="128"/>
      <c r="FX32583" s="128"/>
      <c r="FY32583" s="129"/>
      <c r="GA32583" s="128"/>
    </row>
    <row r="32584" spans="179:183" x14ac:dyDescent="0.35">
      <c r="FW32584" s="128"/>
      <c r="FX32584" s="128"/>
      <c r="FY32584" s="129"/>
      <c r="GA32584" s="128"/>
    </row>
    <row r="32585" spans="179:183" x14ac:dyDescent="0.35">
      <c r="FW32585" s="128"/>
      <c r="FX32585" s="128"/>
      <c r="FY32585" s="129"/>
      <c r="GA32585" s="128"/>
    </row>
    <row r="32586" spans="179:183" x14ac:dyDescent="0.35">
      <c r="FW32586" s="128"/>
      <c r="FX32586" s="128"/>
      <c r="FY32586" s="129"/>
      <c r="GA32586" s="128"/>
    </row>
    <row r="32587" spans="179:183" x14ac:dyDescent="0.35">
      <c r="FW32587" s="128"/>
      <c r="FX32587" s="128"/>
      <c r="FY32587" s="129"/>
      <c r="GA32587" s="128"/>
    </row>
    <row r="32588" spans="179:183" x14ac:dyDescent="0.35">
      <c r="FW32588" s="128"/>
      <c r="FX32588" s="128"/>
      <c r="FY32588" s="129"/>
      <c r="GA32588" s="128"/>
    </row>
    <row r="32589" spans="179:183" x14ac:dyDescent="0.35">
      <c r="FW32589" s="128"/>
      <c r="FX32589" s="128"/>
      <c r="FY32589" s="129"/>
      <c r="GA32589" s="128"/>
    </row>
    <row r="32590" spans="179:183" x14ac:dyDescent="0.35">
      <c r="FW32590" s="128"/>
      <c r="FX32590" s="128"/>
      <c r="FY32590" s="129"/>
      <c r="GA32590" s="128"/>
    </row>
    <row r="32591" spans="179:183" x14ac:dyDescent="0.35">
      <c r="FW32591" s="128"/>
      <c r="FX32591" s="128"/>
      <c r="FY32591" s="129"/>
      <c r="GA32591" s="128"/>
    </row>
    <row r="32592" spans="179:183" x14ac:dyDescent="0.35">
      <c r="FW32592" s="128"/>
      <c r="FX32592" s="128"/>
      <c r="FY32592" s="129"/>
      <c r="GA32592" s="128"/>
    </row>
    <row r="32593" spans="179:183" x14ac:dyDescent="0.35">
      <c r="FW32593" s="128"/>
      <c r="FX32593" s="128"/>
      <c r="FY32593" s="129"/>
      <c r="GA32593" s="128"/>
    </row>
    <row r="32594" spans="179:183" x14ac:dyDescent="0.35">
      <c r="FW32594" s="128"/>
      <c r="FX32594" s="128"/>
      <c r="FY32594" s="129"/>
      <c r="GA32594" s="128"/>
    </row>
    <row r="32595" spans="179:183" x14ac:dyDescent="0.35">
      <c r="FW32595" s="128"/>
      <c r="FX32595" s="128"/>
      <c r="FY32595" s="129"/>
      <c r="GA32595" s="128"/>
    </row>
    <row r="32596" spans="179:183" x14ac:dyDescent="0.35">
      <c r="FW32596" s="128"/>
      <c r="FX32596" s="128"/>
      <c r="FY32596" s="129"/>
      <c r="GA32596" s="128"/>
    </row>
    <row r="32597" spans="179:183" x14ac:dyDescent="0.35">
      <c r="FW32597" s="128"/>
      <c r="FX32597" s="128"/>
      <c r="FY32597" s="129"/>
      <c r="GA32597" s="128"/>
    </row>
    <row r="32598" spans="179:183" x14ac:dyDescent="0.35">
      <c r="FW32598" s="128"/>
      <c r="FX32598" s="128"/>
      <c r="FY32598" s="129"/>
      <c r="GA32598" s="128"/>
    </row>
    <row r="32599" spans="179:183" x14ac:dyDescent="0.35">
      <c r="FW32599" s="128"/>
      <c r="FX32599" s="128"/>
      <c r="FY32599" s="129"/>
      <c r="GA32599" s="128"/>
    </row>
    <row r="32600" spans="179:183" x14ac:dyDescent="0.35">
      <c r="FW32600" s="128"/>
      <c r="FX32600" s="128"/>
      <c r="FY32600" s="129"/>
      <c r="GA32600" s="128"/>
    </row>
    <row r="32601" spans="179:183" x14ac:dyDescent="0.35">
      <c r="FW32601" s="128"/>
      <c r="FX32601" s="128"/>
      <c r="FY32601" s="129"/>
      <c r="GA32601" s="128"/>
    </row>
    <row r="32602" spans="179:183" x14ac:dyDescent="0.35">
      <c r="FW32602" s="128"/>
      <c r="FX32602" s="128"/>
      <c r="FY32602" s="129"/>
      <c r="GA32602" s="128"/>
    </row>
    <row r="32603" spans="179:183" x14ac:dyDescent="0.35">
      <c r="FW32603" s="128"/>
      <c r="FX32603" s="128"/>
      <c r="FY32603" s="129"/>
      <c r="GA32603" s="128"/>
    </row>
    <row r="32604" spans="179:183" x14ac:dyDescent="0.35">
      <c r="FW32604" s="128"/>
      <c r="FX32604" s="128"/>
      <c r="FY32604" s="129"/>
      <c r="GA32604" s="128"/>
    </row>
    <row r="32605" spans="179:183" x14ac:dyDescent="0.35">
      <c r="FW32605" s="128"/>
      <c r="FX32605" s="128"/>
      <c r="FY32605" s="129"/>
      <c r="GA32605" s="128"/>
    </row>
    <row r="32606" spans="179:183" x14ac:dyDescent="0.35">
      <c r="FW32606" s="128"/>
      <c r="FX32606" s="128"/>
      <c r="FY32606" s="129"/>
      <c r="GA32606" s="128"/>
    </row>
    <row r="32607" spans="179:183" x14ac:dyDescent="0.35">
      <c r="FW32607" s="128"/>
      <c r="FX32607" s="128"/>
      <c r="FY32607" s="129"/>
      <c r="GA32607" s="128"/>
    </row>
    <row r="32608" spans="179:183" x14ac:dyDescent="0.35">
      <c r="FW32608" s="128"/>
      <c r="FX32608" s="128"/>
      <c r="FY32608" s="129"/>
      <c r="GA32608" s="128"/>
    </row>
    <row r="32609" spans="179:183" x14ac:dyDescent="0.35">
      <c r="FW32609" s="128"/>
      <c r="FX32609" s="128"/>
      <c r="FY32609" s="129"/>
      <c r="GA32609" s="128"/>
    </row>
    <row r="32610" spans="179:183" x14ac:dyDescent="0.35">
      <c r="FW32610" s="128"/>
      <c r="FX32610" s="128"/>
      <c r="FY32610" s="129"/>
      <c r="GA32610" s="128"/>
    </row>
    <row r="32611" spans="179:183" x14ac:dyDescent="0.35">
      <c r="FW32611" s="128"/>
      <c r="FX32611" s="128"/>
      <c r="FY32611" s="129"/>
      <c r="GA32611" s="128"/>
    </row>
    <row r="32612" spans="179:183" x14ac:dyDescent="0.35">
      <c r="FW32612" s="128"/>
      <c r="FX32612" s="128"/>
      <c r="FY32612" s="129"/>
      <c r="GA32612" s="128"/>
    </row>
    <row r="32613" spans="179:183" x14ac:dyDescent="0.35">
      <c r="FW32613" s="128"/>
      <c r="FX32613" s="128"/>
      <c r="FY32613" s="129"/>
      <c r="GA32613" s="128"/>
    </row>
    <row r="32614" spans="179:183" x14ac:dyDescent="0.35">
      <c r="FW32614" s="128"/>
      <c r="FX32614" s="128"/>
      <c r="FY32614" s="129"/>
      <c r="GA32614" s="128"/>
    </row>
    <row r="32615" spans="179:183" x14ac:dyDescent="0.35">
      <c r="FW32615" s="128"/>
      <c r="FX32615" s="128"/>
      <c r="FY32615" s="129"/>
      <c r="GA32615" s="128"/>
    </row>
    <row r="32616" spans="179:183" x14ac:dyDescent="0.35">
      <c r="FW32616" s="128"/>
      <c r="FX32616" s="128"/>
      <c r="FY32616" s="129"/>
      <c r="GA32616" s="128"/>
    </row>
    <row r="32617" spans="179:183" x14ac:dyDescent="0.35">
      <c r="FW32617" s="128"/>
      <c r="FX32617" s="128"/>
      <c r="FY32617" s="129"/>
      <c r="GA32617" s="128"/>
    </row>
    <row r="32618" spans="179:183" x14ac:dyDescent="0.35">
      <c r="FW32618" s="128"/>
      <c r="FX32618" s="128"/>
      <c r="FY32618" s="129"/>
      <c r="GA32618" s="128"/>
    </row>
    <row r="32619" spans="179:183" x14ac:dyDescent="0.35">
      <c r="FW32619" s="128"/>
      <c r="FX32619" s="128"/>
      <c r="FY32619" s="129"/>
      <c r="GA32619" s="128"/>
    </row>
    <row r="32620" spans="179:183" x14ac:dyDescent="0.35">
      <c r="FW32620" s="128"/>
      <c r="FX32620" s="128"/>
      <c r="FY32620" s="129"/>
      <c r="GA32620" s="128"/>
    </row>
    <row r="32621" spans="179:183" x14ac:dyDescent="0.35">
      <c r="FW32621" s="128"/>
      <c r="FX32621" s="128"/>
      <c r="FY32621" s="129"/>
      <c r="GA32621" s="128"/>
    </row>
    <row r="32622" spans="179:183" x14ac:dyDescent="0.35">
      <c r="FW32622" s="128"/>
      <c r="FX32622" s="128"/>
      <c r="FY32622" s="129"/>
      <c r="GA32622" s="128"/>
    </row>
    <row r="32623" spans="179:183" x14ac:dyDescent="0.35">
      <c r="FW32623" s="128"/>
      <c r="FX32623" s="128"/>
      <c r="FY32623" s="129"/>
      <c r="GA32623" s="128"/>
    </row>
    <row r="32624" spans="179:183" x14ac:dyDescent="0.35">
      <c r="FW32624" s="128"/>
      <c r="FX32624" s="128"/>
      <c r="FY32624" s="129"/>
      <c r="GA32624" s="128"/>
    </row>
    <row r="32625" spans="179:183" x14ac:dyDescent="0.35">
      <c r="FW32625" s="128"/>
      <c r="FX32625" s="128"/>
      <c r="FY32625" s="129"/>
      <c r="GA32625" s="128"/>
    </row>
    <row r="32626" spans="179:183" x14ac:dyDescent="0.35">
      <c r="FW32626" s="128"/>
      <c r="FX32626" s="128"/>
      <c r="FY32626" s="129"/>
      <c r="GA32626" s="128"/>
    </row>
    <row r="32627" spans="179:183" x14ac:dyDescent="0.35">
      <c r="FW32627" s="128"/>
      <c r="FX32627" s="128"/>
      <c r="FY32627" s="129"/>
      <c r="GA32627" s="128"/>
    </row>
    <row r="32628" spans="179:183" x14ac:dyDescent="0.35">
      <c r="FW32628" s="128"/>
      <c r="FX32628" s="128"/>
      <c r="FY32628" s="129"/>
      <c r="GA32628" s="128"/>
    </row>
    <row r="32629" spans="179:183" x14ac:dyDescent="0.35">
      <c r="FW32629" s="128"/>
      <c r="FX32629" s="128"/>
      <c r="FY32629" s="129"/>
      <c r="GA32629" s="128"/>
    </row>
    <row r="32630" spans="179:183" x14ac:dyDescent="0.35">
      <c r="FW32630" s="128"/>
      <c r="FX32630" s="128"/>
      <c r="FY32630" s="129"/>
      <c r="GA32630" s="128"/>
    </row>
    <row r="32631" spans="179:183" x14ac:dyDescent="0.35">
      <c r="FW32631" s="128"/>
      <c r="FX32631" s="128"/>
      <c r="FY32631" s="129"/>
      <c r="GA32631" s="128"/>
    </row>
    <row r="32632" spans="179:183" x14ac:dyDescent="0.35">
      <c r="FW32632" s="128"/>
      <c r="FX32632" s="128"/>
      <c r="FY32632" s="129"/>
      <c r="GA32632" s="128"/>
    </row>
    <row r="32633" spans="179:183" x14ac:dyDescent="0.35">
      <c r="FW32633" s="128"/>
      <c r="FX32633" s="128"/>
      <c r="FY32633" s="129"/>
      <c r="GA32633" s="128"/>
    </row>
    <row r="32634" spans="179:183" x14ac:dyDescent="0.35">
      <c r="FW32634" s="128"/>
      <c r="FX32634" s="128"/>
      <c r="FY32634" s="129"/>
      <c r="GA32634" s="128"/>
    </row>
    <row r="32635" spans="179:183" x14ac:dyDescent="0.35">
      <c r="FW32635" s="128"/>
      <c r="FX32635" s="128"/>
      <c r="FY32635" s="129"/>
      <c r="GA32635" s="128"/>
    </row>
    <row r="32636" spans="179:183" x14ac:dyDescent="0.35">
      <c r="FW32636" s="128"/>
      <c r="FX32636" s="128"/>
      <c r="FY32636" s="129"/>
      <c r="GA32636" s="128"/>
    </row>
    <row r="32637" spans="179:183" x14ac:dyDescent="0.35">
      <c r="FW32637" s="128"/>
      <c r="FX32637" s="128"/>
      <c r="FY32637" s="129"/>
      <c r="GA32637" s="128"/>
    </row>
    <row r="32638" spans="179:183" x14ac:dyDescent="0.35">
      <c r="FW32638" s="128"/>
      <c r="FX32638" s="128"/>
      <c r="FY32638" s="129"/>
      <c r="GA32638" s="128"/>
    </row>
    <row r="32639" spans="179:183" x14ac:dyDescent="0.35">
      <c r="FW32639" s="128"/>
      <c r="FX32639" s="128"/>
      <c r="FY32639" s="129"/>
      <c r="GA32639" s="128"/>
    </row>
    <row r="32640" spans="179:183" x14ac:dyDescent="0.35">
      <c r="FW32640" s="128"/>
      <c r="FX32640" s="128"/>
      <c r="FY32640" s="129"/>
      <c r="GA32640" s="128"/>
    </row>
    <row r="32641" spans="179:183" x14ac:dyDescent="0.35">
      <c r="FW32641" s="128"/>
      <c r="FX32641" s="128"/>
      <c r="FY32641" s="129"/>
      <c r="GA32641" s="128"/>
    </row>
    <row r="32642" spans="179:183" x14ac:dyDescent="0.35">
      <c r="FW32642" s="128"/>
      <c r="FX32642" s="128"/>
      <c r="FY32642" s="129"/>
      <c r="GA32642" s="128"/>
    </row>
    <row r="32643" spans="179:183" x14ac:dyDescent="0.35">
      <c r="FW32643" s="128"/>
      <c r="FX32643" s="128"/>
      <c r="FY32643" s="129"/>
      <c r="GA32643" s="128"/>
    </row>
    <row r="32644" spans="179:183" x14ac:dyDescent="0.35">
      <c r="FW32644" s="128"/>
      <c r="FX32644" s="128"/>
      <c r="FY32644" s="129"/>
      <c r="GA32644" s="128"/>
    </row>
    <row r="32645" spans="179:183" x14ac:dyDescent="0.35">
      <c r="FW32645" s="128"/>
      <c r="FX32645" s="128"/>
      <c r="FY32645" s="129"/>
      <c r="GA32645" s="128"/>
    </row>
    <row r="32646" spans="179:183" x14ac:dyDescent="0.35">
      <c r="FW32646" s="128"/>
      <c r="FX32646" s="128"/>
      <c r="FY32646" s="129"/>
      <c r="GA32646" s="128"/>
    </row>
    <row r="32647" spans="179:183" x14ac:dyDescent="0.35">
      <c r="FW32647" s="128"/>
      <c r="FX32647" s="128"/>
      <c r="FY32647" s="129"/>
      <c r="GA32647" s="128"/>
    </row>
    <row r="32648" spans="179:183" x14ac:dyDescent="0.35">
      <c r="FW32648" s="128"/>
      <c r="FX32648" s="128"/>
      <c r="FY32648" s="129"/>
      <c r="GA32648" s="128"/>
    </row>
    <row r="32649" spans="179:183" x14ac:dyDescent="0.35">
      <c r="FW32649" s="128"/>
      <c r="FX32649" s="128"/>
      <c r="FY32649" s="129"/>
      <c r="GA32649" s="128"/>
    </row>
    <row r="32650" spans="179:183" x14ac:dyDescent="0.35">
      <c r="FW32650" s="128"/>
      <c r="FX32650" s="128"/>
      <c r="FY32650" s="129"/>
      <c r="GA32650" s="128"/>
    </row>
    <row r="32651" spans="179:183" x14ac:dyDescent="0.35">
      <c r="FW32651" s="128"/>
      <c r="FX32651" s="128"/>
      <c r="FY32651" s="129"/>
      <c r="GA32651" s="128"/>
    </row>
    <row r="32652" spans="179:183" x14ac:dyDescent="0.35">
      <c r="FW32652" s="128"/>
      <c r="FX32652" s="128"/>
      <c r="FY32652" s="129"/>
      <c r="GA32652" s="128"/>
    </row>
    <row r="32653" spans="179:183" x14ac:dyDescent="0.35">
      <c r="FW32653" s="128"/>
      <c r="FX32653" s="128"/>
      <c r="FY32653" s="129"/>
      <c r="GA32653" s="128"/>
    </row>
    <row r="32654" spans="179:183" x14ac:dyDescent="0.35">
      <c r="FW32654" s="128"/>
      <c r="FX32654" s="128"/>
      <c r="FY32654" s="129"/>
      <c r="GA32654" s="128"/>
    </row>
    <row r="32655" spans="179:183" x14ac:dyDescent="0.35">
      <c r="FW32655" s="128"/>
      <c r="FX32655" s="128"/>
      <c r="FY32655" s="129"/>
      <c r="GA32655" s="128"/>
    </row>
    <row r="32656" spans="179:183" x14ac:dyDescent="0.35">
      <c r="FW32656" s="128"/>
      <c r="FX32656" s="128"/>
      <c r="FY32656" s="129"/>
      <c r="GA32656" s="128"/>
    </row>
    <row r="32657" spans="179:183" x14ac:dyDescent="0.35">
      <c r="FW32657" s="128"/>
      <c r="FX32657" s="128"/>
      <c r="FY32657" s="129"/>
      <c r="GA32657" s="128"/>
    </row>
    <row r="32658" spans="179:183" x14ac:dyDescent="0.35">
      <c r="FW32658" s="128"/>
      <c r="FX32658" s="128"/>
      <c r="FY32658" s="129"/>
      <c r="GA32658" s="128"/>
    </row>
    <row r="32659" spans="179:183" x14ac:dyDescent="0.35">
      <c r="FW32659" s="128"/>
      <c r="FX32659" s="128"/>
      <c r="FY32659" s="129"/>
      <c r="GA32659" s="128"/>
    </row>
    <row r="32660" spans="179:183" x14ac:dyDescent="0.35">
      <c r="FW32660" s="128"/>
      <c r="FX32660" s="128"/>
      <c r="FY32660" s="129"/>
      <c r="GA32660" s="128"/>
    </row>
    <row r="32661" spans="179:183" x14ac:dyDescent="0.35">
      <c r="FW32661" s="128"/>
      <c r="FX32661" s="128"/>
      <c r="FY32661" s="129"/>
      <c r="GA32661" s="128"/>
    </row>
    <row r="32662" spans="179:183" x14ac:dyDescent="0.35">
      <c r="FW32662" s="128"/>
      <c r="FX32662" s="128"/>
      <c r="FY32662" s="129"/>
      <c r="GA32662" s="128"/>
    </row>
    <row r="32663" spans="179:183" x14ac:dyDescent="0.35">
      <c r="FW32663" s="128"/>
      <c r="FX32663" s="128"/>
      <c r="FY32663" s="129"/>
      <c r="GA32663" s="128"/>
    </row>
    <row r="32664" spans="179:183" x14ac:dyDescent="0.35">
      <c r="FW32664" s="128"/>
      <c r="FX32664" s="128"/>
      <c r="FY32664" s="129"/>
      <c r="GA32664" s="128"/>
    </row>
    <row r="32665" spans="179:183" x14ac:dyDescent="0.35">
      <c r="FW32665" s="128"/>
      <c r="FX32665" s="128"/>
      <c r="FY32665" s="129"/>
      <c r="GA32665" s="128"/>
    </row>
    <row r="32666" spans="179:183" x14ac:dyDescent="0.35">
      <c r="FW32666" s="128"/>
      <c r="FX32666" s="128"/>
      <c r="FY32666" s="129"/>
      <c r="GA32666" s="128"/>
    </row>
    <row r="32667" spans="179:183" x14ac:dyDescent="0.35">
      <c r="FW32667" s="128"/>
      <c r="FX32667" s="128"/>
      <c r="FY32667" s="129"/>
      <c r="GA32667" s="128"/>
    </row>
    <row r="32668" spans="179:183" x14ac:dyDescent="0.35">
      <c r="FW32668" s="128"/>
      <c r="FX32668" s="128"/>
      <c r="FY32668" s="129"/>
      <c r="GA32668" s="128"/>
    </row>
    <row r="32669" spans="179:183" x14ac:dyDescent="0.35">
      <c r="FW32669" s="128"/>
      <c r="FX32669" s="128"/>
      <c r="FY32669" s="129"/>
      <c r="GA32669" s="128"/>
    </row>
    <row r="32670" spans="179:183" x14ac:dyDescent="0.35">
      <c r="FW32670" s="128"/>
      <c r="FX32670" s="128"/>
      <c r="FY32670" s="129"/>
      <c r="GA32670" s="128"/>
    </row>
    <row r="32671" spans="179:183" x14ac:dyDescent="0.35">
      <c r="FW32671" s="128"/>
      <c r="FX32671" s="128"/>
      <c r="FY32671" s="129"/>
      <c r="GA32671" s="128"/>
    </row>
    <row r="32672" spans="179:183" x14ac:dyDescent="0.35">
      <c r="FW32672" s="128"/>
      <c r="FX32672" s="128"/>
      <c r="FY32672" s="129"/>
      <c r="GA32672" s="128"/>
    </row>
    <row r="32673" spans="179:183" x14ac:dyDescent="0.35">
      <c r="FW32673" s="128"/>
      <c r="FX32673" s="128"/>
      <c r="FY32673" s="129"/>
      <c r="GA32673" s="128"/>
    </row>
    <row r="32674" spans="179:183" x14ac:dyDescent="0.35">
      <c r="FW32674" s="128"/>
      <c r="FX32674" s="128"/>
      <c r="FY32674" s="129"/>
      <c r="GA32674" s="128"/>
    </row>
    <row r="32675" spans="179:183" x14ac:dyDescent="0.35">
      <c r="FW32675" s="128"/>
      <c r="FX32675" s="128"/>
      <c r="FY32675" s="129"/>
      <c r="GA32675" s="128"/>
    </row>
    <row r="32676" spans="179:183" x14ac:dyDescent="0.35">
      <c r="FW32676" s="128"/>
      <c r="FX32676" s="128"/>
      <c r="FY32676" s="129"/>
      <c r="GA32676" s="128"/>
    </row>
    <row r="32677" spans="179:183" x14ac:dyDescent="0.35">
      <c r="FW32677" s="128"/>
      <c r="FX32677" s="128"/>
      <c r="FY32677" s="129"/>
      <c r="GA32677" s="128"/>
    </row>
    <row r="32678" spans="179:183" x14ac:dyDescent="0.35">
      <c r="FW32678" s="128"/>
      <c r="FX32678" s="128"/>
      <c r="FY32678" s="129"/>
      <c r="GA32678" s="128"/>
    </row>
    <row r="32679" spans="179:183" x14ac:dyDescent="0.35">
      <c r="FW32679" s="128"/>
      <c r="FX32679" s="128"/>
      <c r="FY32679" s="129"/>
      <c r="GA32679" s="128"/>
    </row>
    <row r="32680" spans="179:183" x14ac:dyDescent="0.35">
      <c r="FW32680" s="128"/>
      <c r="FX32680" s="128"/>
      <c r="FY32680" s="129"/>
      <c r="GA32680" s="128"/>
    </row>
    <row r="32681" spans="179:183" x14ac:dyDescent="0.35">
      <c r="FW32681" s="128"/>
      <c r="FX32681" s="128"/>
      <c r="FY32681" s="129"/>
      <c r="GA32681" s="128"/>
    </row>
    <row r="32682" spans="179:183" x14ac:dyDescent="0.35">
      <c r="FW32682" s="128"/>
      <c r="FX32682" s="128"/>
      <c r="FY32682" s="129"/>
      <c r="GA32682" s="128"/>
    </row>
    <row r="32683" spans="179:183" x14ac:dyDescent="0.35">
      <c r="FW32683" s="128"/>
      <c r="FX32683" s="128"/>
      <c r="FY32683" s="129"/>
      <c r="GA32683" s="128"/>
    </row>
    <row r="32684" spans="179:183" x14ac:dyDescent="0.35">
      <c r="FW32684" s="128"/>
      <c r="FX32684" s="128"/>
      <c r="FY32684" s="129"/>
      <c r="GA32684" s="128"/>
    </row>
    <row r="32685" spans="179:183" x14ac:dyDescent="0.35">
      <c r="FW32685" s="128"/>
      <c r="FX32685" s="128"/>
      <c r="FY32685" s="129"/>
      <c r="GA32685" s="128"/>
    </row>
    <row r="32686" spans="179:183" x14ac:dyDescent="0.35">
      <c r="FW32686" s="128"/>
      <c r="FX32686" s="128"/>
      <c r="FY32686" s="129"/>
      <c r="GA32686" s="128"/>
    </row>
    <row r="32687" spans="179:183" x14ac:dyDescent="0.35">
      <c r="FW32687" s="128"/>
      <c r="FX32687" s="128"/>
      <c r="FY32687" s="129"/>
      <c r="GA32687" s="128"/>
    </row>
    <row r="32688" spans="179:183" x14ac:dyDescent="0.35">
      <c r="FW32688" s="128"/>
      <c r="FX32688" s="128"/>
      <c r="FY32688" s="129"/>
      <c r="GA32688" s="128"/>
    </row>
    <row r="32689" spans="179:183" x14ac:dyDescent="0.35">
      <c r="FW32689" s="128"/>
      <c r="FX32689" s="128"/>
      <c r="FY32689" s="129"/>
      <c r="GA32689" s="128"/>
    </row>
    <row r="32690" spans="179:183" x14ac:dyDescent="0.35">
      <c r="FW32690" s="128"/>
      <c r="FX32690" s="128"/>
      <c r="FY32690" s="129"/>
      <c r="GA32690" s="128"/>
    </row>
    <row r="32691" spans="179:183" x14ac:dyDescent="0.35">
      <c r="FW32691" s="128"/>
      <c r="FX32691" s="128"/>
      <c r="FY32691" s="129"/>
      <c r="GA32691" s="128"/>
    </row>
    <row r="32692" spans="179:183" x14ac:dyDescent="0.35">
      <c r="FW32692" s="128"/>
      <c r="FX32692" s="128"/>
      <c r="FY32692" s="129"/>
      <c r="GA32692" s="128"/>
    </row>
    <row r="32693" spans="179:183" x14ac:dyDescent="0.35">
      <c r="FW32693" s="128"/>
      <c r="FX32693" s="128"/>
      <c r="FY32693" s="129"/>
      <c r="GA32693" s="128"/>
    </row>
    <row r="32694" spans="179:183" x14ac:dyDescent="0.35">
      <c r="FW32694" s="128"/>
      <c r="FX32694" s="128"/>
      <c r="FY32694" s="129"/>
      <c r="GA32694" s="128"/>
    </row>
    <row r="32695" spans="179:183" x14ac:dyDescent="0.35">
      <c r="FW32695" s="128"/>
      <c r="FX32695" s="128"/>
      <c r="FY32695" s="129"/>
      <c r="GA32695" s="128"/>
    </row>
    <row r="32696" spans="179:183" x14ac:dyDescent="0.35">
      <c r="FW32696" s="128"/>
      <c r="FX32696" s="128"/>
      <c r="FY32696" s="129"/>
      <c r="GA32696" s="128"/>
    </row>
    <row r="32697" spans="179:183" x14ac:dyDescent="0.35">
      <c r="FW32697" s="128"/>
      <c r="FX32697" s="128"/>
      <c r="FY32697" s="129"/>
      <c r="GA32697" s="128"/>
    </row>
    <row r="32698" spans="179:183" x14ac:dyDescent="0.35">
      <c r="FW32698" s="128"/>
      <c r="FX32698" s="128"/>
      <c r="FY32698" s="129"/>
      <c r="GA32698" s="128"/>
    </row>
    <row r="32699" spans="179:183" x14ac:dyDescent="0.35">
      <c r="FW32699" s="128"/>
      <c r="FX32699" s="128"/>
      <c r="FY32699" s="129"/>
      <c r="GA32699" s="128"/>
    </row>
    <row r="32700" spans="179:183" x14ac:dyDescent="0.35">
      <c r="FW32700" s="128"/>
      <c r="FX32700" s="128"/>
      <c r="FY32700" s="129"/>
      <c r="GA32700" s="128"/>
    </row>
    <row r="32701" spans="179:183" x14ac:dyDescent="0.35">
      <c r="FW32701" s="128"/>
      <c r="FX32701" s="128"/>
      <c r="FY32701" s="129"/>
      <c r="GA32701" s="128"/>
    </row>
    <row r="32702" spans="179:183" x14ac:dyDescent="0.35">
      <c r="FW32702" s="128"/>
      <c r="FX32702" s="128"/>
      <c r="FY32702" s="129"/>
      <c r="GA32702" s="128"/>
    </row>
    <row r="32703" spans="179:183" x14ac:dyDescent="0.35">
      <c r="FW32703" s="128"/>
      <c r="FX32703" s="128"/>
      <c r="FY32703" s="129"/>
      <c r="GA32703" s="128"/>
    </row>
    <row r="32704" spans="179:183" x14ac:dyDescent="0.35">
      <c r="FW32704" s="128"/>
      <c r="FX32704" s="128"/>
      <c r="FY32704" s="129"/>
      <c r="GA32704" s="128"/>
    </row>
    <row r="32705" spans="179:183" x14ac:dyDescent="0.35">
      <c r="FW32705" s="128"/>
      <c r="FX32705" s="128"/>
      <c r="FY32705" s="129"/>
      <c r="GA32705" s="128"/>
    </row>
    <row r="32706" spans="179:183" x14ac:dyDescent="0.35">
      <c r="FW32706" s="128"/>
      <c r="FX32706" s="128"/>
      <c r="FY32706" s="129"/>
      <c r="GA32706" s="128"/>
    </row>
    <row r="32707" spans="179:183" x14ac:dyDescent="0.35">
      <c r="FW32707" s="128"/>
      <c r="FX32707" s="128"/>
      <c r="FY32707" s="129"/>
      <c r="GA32707" s="128"/>
    </row>
    <row r="32708" spans="179:183" x14ac:dyDescent="0.35">
      <c r="FW32708" s="128"/>
      <c r="FX32708" s="128"/>
      <c r="FY32708" s="129"/>
      <c r="GA32708" s="128"/>
    </row>
    <row r="32709" spans="179:183" x14ac:dyDescent="0.35">
      <c r="FW32709" s="128"/>
      <c r="FX32709" s="128"/>
      <c r="FY32709" s="129"/>
      <c r="GA32709" s="128"/>
    </row>
    <row r="32710" spans="179:183" x14ac:dyDescent="0.35">
      <c r="FW32710" s="128"/>
      <c r="FX32710" s="128"/>
      <c r="FY32710" s="129"/>
      <c r="GA32710" s="128"/>
    </row>
    <row r="32711" spans="179:183" x14ac:dyDescent="0.35">
      <c r="FW32711" s="128"/>
      <c r="FX32711" s="128"/>
      <c r="FY32711" s="129"/>
      <c r="GA32711" s="128"/>
    </row>
    <row r="32712" spans="179:183" x14ac:dyDescent="0.35">
      <c r="FW32712" s="128"/>
      <c r="FX32712" s="128"/>
      <c r="FY32712" s="129"/>
      <c r="GA32712" s="128"/>
    </row>
    <row r="32713" spans="179:183" x14ac:dyDescent="0.35">
      <c r="FW32713" s="128"/>
      <c r="FX32713" s="128"/>
      <c r="FY32713" s="129"/>
      <c r="GA32713" s="128"/>
    </row>
    <row r="32714" spans="179:183" x14ac:dyDescent="0.35">
      <c r="FW32714" s="128"/>
      <c r="FX32714" s="128"/>
      <c r="FY32714" s="129"/>
      <c r="GA32714" s="128"/>
    </row>
    <row r="32715" spans="179:183" x14ac:dyDescent="0.35">
      <c r="FW32715" s="128"/>
      <c r="FX32715" s="128"/>
      <c r="FY32715" s="129"/>
      <c r="GA32715" s="128"/>
    </row>
    <row r="32716" spans="179:183" x14ac:dyDescent="0.35">
      <c r="FW32716" s="128"/>
      <c r="FX32716" s="128"/>
      <c r="FY32716" s="129"/>
      <c r="GA32716" s="128"/>
    </row>
    <row r="32717" spans="179:183" x14ac:dyDescent="0.35">
      <c r="FW32717" s="128"/>
      <c r="FX32717" s="128"/>
      <c r="FY32717" s="129"/>
      <c r="GA32717" s="128"/>
    </row>
    <row r="32718" spans="179:183" x14ac:dyDescent="0.35">
      <c r="FW32718" s="128"/>
      <c r="FX32718" s="128"/>
      <c r="FY32718" s="129"/>
      <c r="GA32718" s="128"/>
    </row>
    <row r="32719" spans="179:183" x14ac:dyDescent="0.35">
      <c r="FW32719" s="128"/>
      <c r="FX32719" s="128"/>
      <c r="FY32719" s="129"/>
      <c r="GA32719" s="128"/>
    </row>
    <row r="32720" spans="179:183" x14ac:dyDescent="0.35">
      <c r="FW32720" s="128"/>
      <c r="FX32720" s="128"/>
      <c r="FY32720" s="129"/>
      <c r="GA32720" s="128"/>
    </row>
    <row r="32721" spans="179:183" x14ac:dyDescent="0.35">
      <c r="FW32721" s="128"/>
      <c r="FX32721" s="128"/>
      <c r="FY32721" s="129"/>
      <c r="GA32721" s="128"/>
    </row>
    <row r="32722" spans="179:183" x14ac:dyDescent="0.35">
      <c r="FW32722" s="128"/>
      <c r="FX32722" s="128"/>
      <c r="FY32722" s="129"/>
      <c r="GA32722" s="128"/>
    </row>
    <row r="32723" spans="179:183" x14ac:dyDescent="0.35">
      <c r="FW32723" s="128"/>
      <c r="FX32723" s="128"/>
      <c r="FY32723" s="129"/>
      <c r="GA32723" s="128"/>
    </row>
    <row r="32724" spans="179:183" x14ac:dyDescent="0.35">
      <c r="FW32724" s="128"/>
      <c r="FX32724" s="128"/>
      <c r="FY32724" s="129"/>
      <c r="GA32724" s="128"/>
    </row>
    <row r="32725" spans="179:183" x14ac:dyDescent="0.35">
      <c r="FW32725" s="128"/>
      <c r="FX32725" s="128"/>
      <c r="FY32725" s="129"/>
      <c r="GA32725" s="128"/>
    </row>
    <row r="32726" spans="179:183" x14ac:dyDescent="0.35">
      <c r="FW32726" s="128"/>
      <c r="FX32726" s="128"/>
      <c r="FY32726" s="129"/>
      <c r="GA32726" s="128"/>
    </row>
    <row r="32727" spans="179:183" x14ac:dyDescent="0.35">
      <c r="FW32727" s="128"/>
      <c r="FX32727" s="128"/>
      <c r="FY32727" s="129"/>
      <c r="GA32727" s="128"/>
    </row>
    <row r="32728" spans="179:183" x14ac:dyDescent="0.35">
      <c r="FW32728" s="128"/>
      <c r="FX32728" s="128"/>
      <c r="FY32728" s="129"/>
      <c r="GA32728" s="128"/>
    </row>
    <row r="32729" spans="179:183" x14ac:dyDescent="0.35">
      <c r="FW32729" s="128"/>
      <c r="FX32729" s="128"/>
      <c r="FY32729" s="129"/>
      <c r="GA32729" s="128"/>
    </row>
    <row r="32730" spans="179:183" x14ac:dyDescent="0.35">
      <c r="FW32730" s="128"/>
      <c r="FX32730" s="128"/>
      <c r="FY32730" s="129"/>
      <c r="GA32730" s="128"/>
    </row>
    <row r="32731" spans="179:183" x14ac:dyDescent="0.35">
      <c r="FW32731" s="128"/>
      <c r="FX32731" s="128"/>
      <c r="FY32731" s="129"/>
      <c r="GA32731" s="128"/>
    </row>
    <row r="32732" spans="179:183" x14ac:dyDescent="0.35">
      <c r="FW32732" s="128"/>
      <c r="FX32732" s="128"/>
      <c r="FY32732" s="129"/>
      <c r="GA32732" s="128"/>
    </row>
    <row r="32733" spans="179:183" x14ac:dyDescent="0.35">
      <c r="FW32733" s="128"/>
      <c r="FX32733" s="128"/>
      <c r="FY32733" s="129"/>
      <c r="GA32733" s="128"/>
    </row>
    <row r="32734" spans="179:183" x14ac:dyDescent="0.35">
      <c r="FW32734" s="128"/>
      <c r="FX32734" s="128"/>
      <c r="FY32734" s="129"/>
      <c r="GA32734" s="128"/>
    </row>
    <row r="32735" spans="179:183" x14ac:dyDescent="0.35">
      <c r="FW32735" s="128"/>
      <c r="FX32735" s="128"/>
      <c r="FY32735" s="129"/>
      <c r="GA32735" s="128"/>
    </row>
    <row r="32736" spans="179:183" x14ac:dyDescent="0.35">
      <c r="FW32736" s="128"/>
      <c r="FX32736" s="128"/>
      <c r="FY32736" s="129"/>
      <c r="GA32736" s="128"/>
    </row>
    <row r="32737" spans="179:183" x14ac:dyDescent="0.35">
      <c r="FW32737" s="128"/>
      <c r="FX32737" s="128"/>
      <c r="FY32737" s="129"/>
      <c r="GA32737" s="128"/>
    </row>
    <row r="32738" spans="179:183" x14ac:dyDescent="0.35">
      <c r="FW32738" s="128"/>
      <c r="FX32738" s="128"/>
      <c r="FY32738" s="129"/>
      <c r="GA32738" s="128"/>
    </row>
    <row r="32739" spans="179:183" x14ac:dyDescent="0.35">
      <c r="FW32739" s="128"/>
      <c r="FX32739" s="128"/>
      <c r="FY32739" s="129"/>
      <c r="GA32739" s="128"/>
    </row>
    <row r="32740" spans="179:183" x14ac:dyDescent="0.35">
      <c r="FW32740" s="128"/>
      <c r="FX32740" s="128"/>
      <c r="FY32740" s="129"/>
      <c r="GA32740" s="128"/>
    </row>
    <row r="32741" spans="179:183" x14ac:dyDescent="0.35">
      <c r="FW32741" s="128"/>
      <c r="FX32741" s="128"/>
      <c r="FY32741" s="129"/>
      <c r="GA32741" s="128"/>
    </row>
    <row r="32742" spans="179:183" x14ac:dyDescent="0.35">
      <c r="FW32742" s="128"/>
      <c r="FX32742" s="128"/>
      <c r="FY32742" s="129"/>
      <c r="GA32742" s="128"/>
    </row>
    <row r="32743" spans="179:183" x14ac:dyDescent="0.35">
      <c r="FW32743" s="128"/>
      <c r="FX32743" s="128"/>
      <c r="FY32743" s="129"/>
      <c r="GA32743" s="128"/>
    </row>
    <row r="32744" spans="179:183" x14ac:dyDescent="0.35">
      <c r="FW32744" s="128"/>
      <c r="FX32744" s="128"/>
      <c r="FY32744" s="129"/>
      <c r="GA32744" s="128"/>
    </row>
    <row r="32745" spans="179:183" x14ac:dyDescent="0.35">
      <c r="FW32745" s="128"/>
      <c r="FX32745" s="128"/>
      <c r="FY32745" s="129"/>
      <c r="GA32745" s="128"/>
    </row>
    <row r="32746" spans="179:183" x14ac:dyDescent="0.35">
      <c r="FW32746" s="128"/>
      <c r="FX32746" s="128"/>
      <c r="FY32746" s="129"/>
      <c r="GA32746" s="128"/>
    </row>
    <row r="32747" spans="179:183" x14ac:dyDescent="0.35">
      <c r="FW32747" s="128"/>
      <c r="FX32747" s="128"/>
      <c r="FY32747" s="129"/>
      <c r="GA32747" s="128"/>
    </row>
    <row r="32748" spans="179:183" x14ac:dyDescent="0.35">
      <c r="FW32748" s="128"/>
      <c r="FX32748" s="128"/>
      <c r="FY32748" s="129"/>
      <c r="GA32748" s="128"/>
    </row>
    <row r="32749" spans="179:183" x14ac:dyDescent="0.35">
      <c r="FW32749" s="128"/>
      <c r="FX32749" s="128"/>
      <c r="FY32749" s="129"/>
      <c r="GA32749" s="128"/>
    </row>
    <row r="32750" spans="179:183" x14ac:dyDescent="0.35">
      <c r="FW32750" s="128"/>
      <c r="FX32750" s="128"/>
      <c r="FY32750" s="129"/>
      <c r="GA32750" s="128"/>
    </row>
    <row r="32751" spans="179:183" x14ac:dyDescent="0.35">
      <c r="FW32751" s="128"/>
      <c r="FX32751" s="128"/>
      <c r="FY32751" s="129"/>
      <c r="GA32751" s="128"/>
    </row>
    <row r="32752" spans="179:183" x14ac:dyDescent="0.35">
      <c r="FW32752" s="128"/>
      <c r="FX32752" s="128"/>
      <c r="FY32752" s="129"/>
      <c r="GA32752" s="128"/>
    </row>
    <row r="32753" spans="179:183" x14ac:dyDescent="0.35">
      <c r="FW32753" s="128"/>
      <c r="FX32753" s="128"/>
      <c r="FY32753" s="129"/>
      <c r="GA32753" s="128"/>
    </row>
    <row r="32754" spans="179:183" x14ac:dyDescent="0.35">
      <c r="FW32754" s="128"/>
      <c r="FX32754" s="128"/>
      <c r="FY32754" s="129"/>
      <c r="GA32754" s="128"/>
    </row>
    <row r="32755" spans="179:183" x14ac:dyDescent="0.35">
      <c r="FW32755" s="128"/>
      <c r="FX32755" s="128"/>
      <c r="FY32755" s="129"/>
      <c r="GA32755" s="128"/>
    </row>
    <row r="32756" spans="179:183" x14ac:dyDescent="0.35">
      <c r="FW32756" s="128"/>
      <c r="FX32756" s="128"/>
      <c r="FY32756" s="129"/>
      <c r="GA32756" s="128"/>
    </row>
    <row r="32757" spans="179:183" x14ac:dyDescent="0.35">
      <c r="FW32757" s="128"/>
      <c r="FX32757" s="128"/>
      <c r="FY32757" s="129"/>
      <c r="GA32757" s="128"/>
    </row>
    <row r="32758" spans="179:183" x14ac:dyDescent="0.35">
      <c r="FW32758" s="128"/>
      <c r="FX32758" s="128"/>
      <c r="FY32758" s="129"/>
      <c r="GA32758" s="128"/>
    </row>
    <row r="32759" spans="179:183" x14ac:dyDescent="0.35">
      <c r="FW32759" s="128"/>
      <c r="FX32759" s="128"/>
      <c r="FY32759" s="129"/>
      <c r="GA32759" s="128"/>
    </row>
    <row r="32760" spans="179:183" x14ac:dyDescent="0.35">
      <c r="FW32760" s="128"/>
      <c r="FX32760" s="128"/>
      <c r="FY32760" s="129"/>
      <c r="GA32760" s="128"/>
    </row>
    <row r="32761" spans="179:183" x14ac:dyDescent="0.35">
      <c r="FW32761" s="128"/>
      <c r="FX32761" s="128"/>
      <c r="FY32761" s="129"/>
      <c r="GA32761" s="128"/>
    </row>
    <row r="32762" spans="179:183" x14ac:dyDescent="0.35">
      <c r="FW32762" s="128"/>
      <c r="FX32762" s="128"/>
      <c r="FY32762" s="129"/>
      <c r="GA32762" s="128"/>
    </row>
    <row r="32763" spans="179:183" x14ac:dyDescent="0.35">
      <c r="FW32763" s="128"/>
      <c r="FX32763" s="128"/>
      <c r="FY32763" s="129"/>
      <c r="GA32763" s="128"/>
    </row>
    <row r="32764" spans="179:183" x14ac:dyDescent="0.35">
      <c r="FW32764" s="128"/>
      <c r="FX32764" s="128"/>
      <c r="FY32764" s="129"/>
      <c r="GA32764" s="128"/>
    </row>
    <row r="32765" spans="179:183" x14ac:dyDescent="0.35">
      <c r="FW32765" s="128"/>
      <c r="FX32765" s="128"/>
      <c r="FY32765" s="129"/>
      <c r="GA32765" s="128"/>
    </row>
    <row r="32766" spans="179:183" x14ac:dyDescent="0.35">
      <c r="FW32766" s="128"/>
      <c r="FX32766" s="128"/>
      <c r="FY32766" s="129"/>
      <c r="GA32766" s="128"/>
    </row>
    <row r="32767" spans="179:183" x14ac:dyDescent="0.35">
      <c r="FW32767" s="128"/>
      <c r="FX32767" s="128"/>
      <c r="FY32767" s="129"/>
      <c r="GA32767" s="128"/>
    </row>
    <row r="32768" spans="179:183" x14ac:dyDescent="0.35">
      <c r="FW32768" s="128"/>
      <c r="FX32768" s="128"/>
      <c r="FY32768" s="129"/>
      <c r="GA32768" s="128"/>
    </row>
    <row r="32769" spans="179:183" x14ac:dyDescent="0.35">
      <c r="FW32769" s="128"/>
      <c r="FX32769" s="128"/>
      <c r="FY32769" s="129"/>
      <c r="GA32769" s="128"/>
    </row>
    <row r="32770" spans="179:183" x14ac:dyDescent="0.35">
      <c r="FW32770" s="128"/>
      <c r="FX32770" s="128"/>
      <c r="FY32770" s="129"/>
      <c r="GA32770" s="128"/>
    </row>
    <row r="32771" spans="179:183" x14ac:dyDescent="0.35">
      <c r="FW32771" s="128"/>
      <c r="FX32771" s="128"/>
      <c r="FY32771" s="129"/>
      <c r="GA32771" s="128"/>
    </row>
    <row r="32772" spans="179:183" x14ac:dyDescent="0.35">
      <c r="FW32772" s="128"/>
      <c r="FX32772" s="128"/>
      <c r="FY32772" s="129"/>
      <c r="GA32772" s="128"/>
    </row>
    <row r="32773" spans="179:183" x14ac:dyDescent="0.35">
      <c r="FW32773" s="128"/>
      <c r="FX32773" s="128"/>
      <c r="FY32773" s="129"/>
      <c r="GA32773" s="128"/>
    </row>
    <row r="32774" spans="179:183" x14ac:dyDescent="0.35">
      <c r="FW32774" s="128"/>
      <c r="FX32774" s="128"/>
      <c r="FY32774" s="129"/>
      <c r="GA32774" s="128"/>
    </row>
    <row r="32775" spans="179:183" x14ac:dyDescent="0.35">
      <c r="FW32775" s="128"/>
      <c r="FX32775" s="128"/>
      <c r="FY32775" s="129"/>
      <c r="GA32775" s="128"/>
    </row>
    <row r="32776" spans="179:183" x14ac:dyDescent="0.35">
      <c r="FW32776" s="128"/>
      <c r="FX32776" s="128"/>
      <c r="FY32776" s="129"/>
      <c r="GA32776" s="128"/>
    </row>
    <row r="32777" spans="179:183" x14ac:dyDescent="0.35">
      <c r="FW32777" s="128"/>
      <c r="FX32777" s="128"/>
      <c r="FY32777" s="129"/>
      <c r="GA32777" s="128"/>
    </row>
    <row r="32778" spans="179:183" x14ac:dyDescent="0.35">
      <c r="FW32778" s="128"/>
      <c r="FX32778" s="128"/>
      <c r="FY32778" s="129"/>
      <c r="GA32778" s="128"/>
    </row>
    <row r="32779" spans="179:183" x14ac:dyDescent="0.35">
      <c r="FW32779" s="128"/>
      <c r="FX32779" s="128"/>
      <c r="FY32779" s="129"/>
      <c r="GA32779" s="128"/>
    </row>
    <row r="32780" spans="179:183" x14ac:dyDescent="0.35">
      <c r="FW32780" s="128"/>
      <c r="FX32780" s="128"/>
      <c r="FY32780" s="129"/>
      <c r="GA32780" s="128"/>
    </row>
    <row r="32781" spans="179:183" x14ac:dyDescent="0.35">
      <c r="FW32781" s="128"/>
      <c r="FX32781" s="128"/>
      <c r="FY32781" s="129"/>
      <c r="GA32781" s="128"/>
    </row>
    <row r="32782" spans="179:183" x14ac:dyDescent="0.35">
      <c r="FW32782" s="128"/>
      <c r="FX32782" s="128"/>
      <c r="FY32782" s="129"/>
      <c r="GA32782" s="128"/>
    </row>
    <row r="32783" spans="179:183" x14ac:dyDescent="0.35">
      <c r="FW32783" s="128"/>
      <c r="FX32783" s="128"/>
      <c r="FY32783" s="129"/>
      <c r="GA32783" s="128"/>
    </row>
    <row r="32784" spans="179:183" x14ac:dyDescent="0.35">
      <c r="FW32784" s="128"/>
      <c r="FX32784" s="128"/>
      <c r="FY32784" s="129"/>
      <c r="GA32784" s="128"/>
    </row>
    <row r="32785" spans="179:183" x14ac:dyDescent="0.35">
      <c r="FW32785" s="128"/>
      <c r="FX32785" s="128"/>
      <c r="FY32785" s="129"/>
      <c r="GA32785" s="128"/>
    </row>
    <row r="32786" spans="179:183" x14ac:dyDescent="0.35">
      <c r="FW32786" s="128"/>
      <c r="FX32786" s="128"/>
      <c r="FY32786" s="129"/>
      <c r="GA32786" s="128"/>
    </row>
    <row r="32787" spans="179:183" x14ac:dyDescent="0.35">
      <c r="FW32787" s="128"/>
      <c r="FX32787" s="128"/>
      <c r="FY32787" s="129"/>
      <c r="GA32787" s="128"/>
    </row>
    <row r="32788" spans="179:183" x14ac:dyDescent="0.35">
      <c r="FW32788" s="128"/>
      <c r="FX32788" s="128"/>
      <c r="FY32788" s="129"/>
      <c r="GA32788" s="128"/>
    </row>
    <row r="32789" spans="179:183" x14ac:dyDescent="0.35">
      <c r="FW32789" s="128"/>
      <c r="FX32789" s="128"/>
      <c r="FY32789" s="129"/>
      <c r="GA32789" s="128"/>
    </row>
    <row r="32790" spans="179:183" x14ac:dyDescent="0.35">
      <c r="FW32790" s="128"/>
      <c r="FX32790" s="128"/>
      <c r="FY32790" s="129"/>
      <c r="GA32790" s="128"/>
    </row>
    <row r="32791" spans="179:183" x14ac:dyDescent="0.35">
      <c r="FW32791" s="128"/>
      <c r="FX32791" s="128"/>
      <c r="FY32791" s="129"/>
      <c r="GA32791" s="128"/>
    </row>
    <row r="32792" spans="179:183" x14ac:dyDescent="0.35">
      <c r="FW32792" s="128"/>
      <c r="FX32792" s="128"/>
      <c r="FY32792" s="129"/>
      <c r="GA32792" s="128"/>
    </row>
    <row r="32793" spans="179:183" x14ac:dyDescent="0.35">
      <c r="FW32793" s="128"/>
      <c r="FX32793" s="128"/>
      <c r="FY32793" s="129"/>
      <c r="GA32793" s="128"/>
    </row>
    <row r="32794" spans="179:183" x14ac:dyDescent="0.35">
      <c r="FW32794" s="128"/>
      <c r="FX32794" s="128"/>
      <c r="FY32794" s="129"/>
      <c r="GA32794" s="128"/>
    </row>
    <row r="32795" spans="179:183" x14ac:dyDescent="0.35">
      <c r="FW32795" s="128"/>
      <c r="FX32795" s="128"/>
      <c r="FY32795" s="129"/>
      <c r="GA32795" s="128"/>
    </row>
    <row r="32796" spans="179:183" x14ac:dyDescent="0.35">
      <c r="FW32796" s="128"/>
      <c r="FX32796" s="128"/>
      <c r="FY32796" s="129"/>
      <c r="GA32796" s="128"/>
    </row>
    <row r="32797" spans="179:183" x14ac:dyDescent="0.35">
      <c r="FW32797" s="128"/>
      <c r="FX32797" s="128"/>
      <c r="FY32797" s="129"/>
      <c r="GA32797" s="128"/>
    </row>
    <row r="32798" spans="179:183" x14ac:dyDescent="0.35">
      <c r="FW32798" s="128"/>
      <c r="FX32798" s="128"/>
      <c r="FY32798" s="129"/>
      <c r="GA32798" s="128"/>
    </row>
    <row r="32799" spans="179:183" x14ac:dyDescent="0.35">
      <c r="FW32799" s="128"/>
      <c r="FX32799" s="128"/>
      <c r="FY32799" s="129"/>
      <c r="GA32799" s="128"/>
    </row>
    <row r="32800" spans="179:183" x14ac:dyDescent="0.35">
      <c r="FW32800" s="128"/>
      <c r="FX32800" s="128"/>
      <c r="FY32800" s="129"/>
      <c r="GA32800" s="128"/>
    </row>
    <row r="32801" spans="179:183" x14ac:dyDescent="0.35">
      <c r="FW32801" s="128"/>
      <c r="FX32801" s="128"/>
      <c r="FY32801" s="129"/>
      <c r="GA32801" s="128"/>
    </row>
    <row r="32802" spans="179:183" x14ac:dyDescent="0.35">
      <c r="FW32802" s="128"/>
      <c r="FX32802" s="128"/>
      <c r="FY32802" s="129"/>
      <c r="GA32802" s="128"/>
    </row>
    <row r="32803" spans="179:183" x14ac:dyDescent="0.35">
      <c r="FW32803" s="128"/>
      <c r="FX32803" s="128"/>
      <c r="FY32803" s="129"/>
      <c r="GA32803" s="128"/>
    </row>
    <row r="32804" spans="179:183" x14ac:dyDescent="0.35">
      <c r="FW32804" s="128"/>
      <c r="FX32804" s="128"/>
      <c r="FY32804" s="129"/>
      <c r="GA32804" s="128"/>
    </row>
    <row r="32805" spans="179:183" x14ac:dyDescent="0.35">
      <c r="FW32805" s="128"/>
      <c r="FX32805" s="128"/>
      <c r="FY32805" s="129"/>
      <c r="GA32805" s="128"/>
    </row>
    <row r="32806" spans="179:183" x14ac:dyDescent="0.35">
      <c r="FW32806" s="128"/>
      <c r="FX32806" s="128"/>
      <c r="FY32806" s="129"/>
      <c r="GA32806" s="128"/>
    </row>
    <row r="32807" spans="179:183" x14ac:dyDescent="0.35">
      <c r="FW32807" s="128"/>
      <c r="FX32807" s="128"/>
      <c r="FY32807" s="129"/>
      <c r="GA32807" s="128"/>
    </row>
    <row r="32808" spans="179:183" x14ac:dyDescent="0.35">
      <c r="FW32808" s="128"/>
      <c r="FX32808" s="128"/>
      <c r="FY32808" s="129"/>
      <c r="GA32808" s="128"/>
    </row>
    <row r="32809" spans="179:183" x14ac:dyDescent="0.35">
      <c r="FW32809" s="128"/>
      <c r="FX32809" s="128"/>
      <c r="FY32809" s="129"/>
      <c r="GA32809" s="128"/>
    </row>
    <row r="32810" spans="179:183" x14ac:dyDescent="0.35">
      <c r="FW32810" s="128"/>
      <c r="FX32810" s="128"/>
      <c r="FY32810" s="129"/>
      <c r="GA32810" s="128"/>
    </row>
    <row r="32811" spans="179:183" x14ac:dyDescent="0.35">
      <c r="FW32811" s="128"/>
      <c r="FX32811" s="128"/>
      <c r="FY32811" s="129"/>
      <c r="GA32811" s="128"/>
    </row>
    <row r="32812" spans="179:183" x14ac:dyDescent="0.35">
      <c r="FW32812" s="128"/>
      <c r="FX32812" s="128"/>
      <c r="FY32812" s="129"/>
      <c r="GA32812" s="128"/>
    </row>
    <row r="32813" spans="179:183" x14ac:dyDescent="0.35">
      <c r="FW32813" s="128"/>
      <c r="FX32813" s="128"/>
      <c r="FY32813" s="129"/>
      <c r="GA32813" s="128"/>
    </row>
    <row r="32814" spans="179:183" x14ac:dyDescent="0.35">
      <c r="FW32814" s="128"/>
      <c r="FX32814" s="128"/>
      <c r="FY32814" s="129"/>
      <c r="GA32814" s="128"/>
    </row>
    <row r="32815" spans="179:183" x14ac:dyDescent="0.35">
      <c r="FW32815" s="128"/>
      <c r="FX32815" s="128"/>
      <c r="FY32815" s="129"/>
      <c r="GA32815" s="128"/>
    </row>
    <row r="32816" spans="179:183" x14ac:dyDescent="0.35">
      <c r="FW32816" s="128"/>
      <c r="FX32816" s="128"/>
      <c r="FY32816" s="129"/>
      <c r="GA32816" s="128"/>
    </row>
    <row r="32817" spans="179:183" x14ac:dyDescent="0.35">
      <c r="FW32817" s="128"/>
      <c r="FX32817" s="128"/>
      <c r="FY32817" s="129"/>
      <c r="GA32817" s="128"/>
    </row>
    <row r="32818" spans="179:183" x14ac:dyDescent="0.35">
      <c r="FW32818" s="128"/>
      <c r="FX32818" s="128"/>
      <c r="FY32818" s="129"/>
      <c r="GA32818" s="128"/>
    </row>
    <row r="32819" spans="179:183" x14ac:dyDescent="0.35">
      <c r="FW32819" s="128"/>
      <c r="FX32819" s="128"/>
      <c r="FY32819" s="129"/>
      <c r="GA32819" s="128"/>
    </row>
    <row r="32820" spans="179:183" x14ac:dyDescent="0.35">
      <c r="FW32820" s="128"/>
      <c r="FX32820" s="128"/>
      <c r="FY32820" s="129"/>
      <c r="GA32820" s="128"/>
    </row>
    <row r="32821" spans="179:183" x14ac:dyDescent="0.35">
      <c r="FW32821" s="128"/>
      <c r="FX32821" s="128"/>
      <c r="FY32821" s="129"/>
      <c r="GA32821" s="128"/>
    </row>
    <row r="32822" spans="179:183" x14ac:dyDescent="0.35">
      <c r="FW32822" s="128"/>
      <c r="FX32822" s="128"/>
      <c r="FY32822" s="129"/>
      <c r="GA32822" s="128"/>
    </row>
    <row r="32823" spans="179:183" x14ac:dyDescent="0.35">
      <c r="FW32823" s="128"/>
      <c r="FX32823" s="128"/>
      <c r="FY32823" s="129"/>
      <c r="GA32823" s="128"/>
    </row>
    <row r="32824" spans="179:183" x14ac:dyDescent="0.35">
      <c r="FW32824" s="128"/>
      <c r="FX32824" s="128"/>
      <c r="FY32824" s="129"/>
      <c r="GA32824" s="128"/>
    </row>
    <row r="32825" spans="179:183" x14ac:dyDescent="0.35">
      <c r="FW32825" s="128"/>
      <c r="FX32825" s="128"/>
      <c r="FY32825" s="129"/>
      <c r="GA32825" s="128"/>
    </row>
    <row r="32826" spans="179:183" x14ac:dyDescent="0.35">
      <c r="FW32826" s="128"/>
      <c r="FX32826" s="128"/>
      <c r="FY32826" s="129"/>
      <c r="GA32826" s="128"/>
    </row>
    <row r="32827" spans="179:183" x14ac:dyDescent="0.35">
      <c r="FW32827" s="128"/>
      <c r="FX32827" s="128"/>
      <c r="FY32827" s="129"/>
      <c r="GA32827" s="128"/>
    </row>
    <row r="32828" spans="179:183" x14ac:dyDescent="0.35">
      <c r="FW32828" s="128"/>
      <c r="FX32828" s="128"/>
      <c r="FY32828" s="129"/>
      <c r="GA32828" s="128"/>
    </row>
    <row r="32829" spans="179:183" x14ac:dyDescent="0.35">
      <c r="FW32829" s="128"/>
      <c r="FX32829" s="128"/>
      <c r="FY32829" s="129"/>
      <c r="GA32829" s="128"/>
    </row>
    <row r="32830" spans="179:183" x14ac:dyDescent="0.35">
      <c r="FW32830" s="128"/>
      <c r="FX32830" s="128"/>
      <c r="FY32830" s="129"/>
      <c r="GA32830" s="128"/>
    </row>
    <row r="32831" spans="179:183" x14ac:dyDescent="0.35">
      <c r="FW32831" s="128"/>
      <c r="FX32831" s="128"/>
      <c r="FY32831" s="129"/>
      <c r="GA32831" s="128"/>
    </row>
    <row r="32832" spans="179:183" x14ac:dyDescent="0.35">
      <c r="FW32832" s="128"/>
      <c r="FX32832" s="128"/>
      <c r="FY32832" s="129"/>
      <c r="GA32832" s="128"/>
    </row>
    <row r="32833" spans="179:183" x14ac:dyDescent="0.35">
      <c r="FW32833" s="128"/>
      <c r="FX32833" s="128"/>
      <c r="FY32833" s="129"/>
      <c r="GA32833" s="128"/>
    </row>
    <row r="32834" spans="179:183" x14ac:dyDescent="0.35">
      <c r="FW32834" s="128"/>
      <c r="FX32834" s="128"/>
      <c r="FY32834" s="129"/>
      <c r="GA32834" s="128"/>
    </row>
    <row r="32835" spans="179:183" x14ac:dyDescent="0.35">
      <c r="FW32835" s="128"/>
      <c r="FX32835" s="128"/>
      <c r="FY32835" s="129"/>
      <c r="GA32835" s="128"/>
    </row>
    <row r="32836" spans="179:183" x14ac:dyDescent="0.35">
      <c r="FW32836" s="128"/>
      <c r="FX32836" s="128"/>
      <c r="FY32836" s="129"/>
      <c r="GA32836" s="128"/>
    </row>
    <row r="32837" spans="179:183" x14ac:dyDescent="0.35">
      <c r="FW32837" s="128"/>
      <c r="FX32837" s="128"/>
      <c r="FY32837" s="129"/>
      <c r="GA32837" s="128"/>
    </row>
    <row r="32838" spans="179:183" x14ac:dyDescent="0.35">
      <c r="FW32838" s="128"/>
      <c r="FX32838" s="128"/>
      <c r="FY32838" s="129"/>
      <c r="GA32838" s="128"/>
    </row>
    <row r="32839" spans="179:183" x14ac:dyDescent="0.35">
      <c r="FW32839" s="128"/>
      <c r="FX32839" s="128"/>
      <c r="FY32839" s="129"/>
      <c r="GA32839" s="128"/>
    </row>
    <row r="32840" spans="179:183" x14ac:dyDescent="0.35">
      <c r="FW32840" s="128"/>
      <c r="FX32840" s="128"/>
      <c r="FY32840" s="129"/>
      <c r="GA32840" s="128"/>
    </row>
    <row r="32841" spans="179:183" x14ac:dyDescent="0.35">
      <c r="FW32841" s="128"/>
      <c r="FX32841" s="128"/>
      <c r="FY32841" s="129"/>
      <c r="GA32841" s="128"/>
    </row>
    <row r="32842" spans="179:183" x14ac:dyDescent="0.35">
      <c r="FW32842" s="128"/>
      <c r="FX32842" s="128"/>
      <c r="FY32842" s="129"/>
      <c r="GA32842" s="128"/>
    </row>
    <row r="32843" spans="179:183" x14ac:dyDescent="0.35">
      <c r="FW32843" s="128"/>
      <c r="FX32843" s="128"/>
      <c r="FY32843" s="129"/>
      <c r="GA32843" s="128"/>
    </row>
    <row r="32844" spans="179:183" x14ac:dyDescent="0.35">
      <c r="FW32844" s="128"/>
      <c r="FX32844" s="128"/>
      <c r="FY32844" s="129"/>
      <c r="GA32844" s="128"/>
    </row>
    <row r="32845" spans="179:183" x14ac:dyDescent="0.35">
      <c r="FW32845" s="128"/>
      <c r="FX32845" s="128"/>
      <c r="FY32845" s="129"/>
      <c r="GA32845" s="128"/>
    </row>
    <row r="32846" spans="179:183" x14ac:dyDescent="0.35">
      <c r="FW32846" s="128"/>
      <c r="FX32846" s="128"/>
      <c r="FY32846" s="129"/>
      <c r="GA32846" s="128"/>
    </row>
    <row r="32847" spans="179:183" x14ac:dyDescent="0.35">
      <c r="FW32847" s="128"/>
      <c r="FX32847" s="128"/>
      <c r="FY32847" s="129"/>
      <c r="GA32847" s="128"/>
    </row>
    <row r="32848" spans="179:183" x14ac:dyDescent="0.35">
      <c r="FW32848" s="128"/>
      <c r="FX32848" s="128"/>
      <c r="FY32848" s="129"/>
      <c r="GA32848" s="128"/>
    </row>
    <row r="32849" spans="179:183" x14ac:dyDescent="0.35">
      <c r="FW32849" s="128"/>
      <c r="FX32849" s="128"/>
      <c r="FY32849" s="129"/>
      <c r="GA32849" s="128"/>
    </row>
    <row r="32850" spans="179:183" x14ac:dyDescent="0.35">
      <c r="FW32850" s="128"/>
      <c r="FX32850" s="128"/>
      <c r="FY32850" s="129"/>
      <c r="GA32850" s="128"/>
    </row>
    <row r="32851" spans="179:183" x14ac:dyDescent="0.35">
      <c r="FW32851" s="128"/>
      <c r="FX32851" s="128"/>
      <c r="FY32851" s="129"/>
      <c r="GA32851" s="128"/>
    </row>
    <row r="32852" spans="179:183" x14ac:dyDescent="0.35">
      <c r="FW32852" s="128"/>
      <c r="FX32852" s="128"/>
      <c r="FY32852" s="129"/>
      <c r="GA32852" s="128"/>
    </row>
    <row r="32853" spans="179:183" x14ac:dyDescent="0.35">
      <c r="FW32853" s="128"/>
      <c r="FX32853" s="128"/>
      <c r="FY32853" s="129"/>
      <c r="GA32853" s="128"/>
    </row>
    <row r="32854" spans="179:183" x14ac:dyDescent="0.35">
      <c r="FW32854" s="128"/>
      <c r="FX32854" s="128"/>
      <c r="FY32854" s="129"/>
      <c r="GA32854" s="128"/>
    </row>
    <row r="32855" spans="179:183" x14ac:dyDescent="0.35">
      <c r="FW32855" s="128"/>
      <c r="FX32855" s="128"/>
      <c r="FY32855" s="129"/>
      <c r="GA32855" s="128"/>
    </row>
    <row r="32856" spans="179:183" x14ac:dyDescent="0.35">
      <c r="FW32856" s="128"/>
      <c r="FX32856" s="128"/>
      <c r="FY32856" s="129"/>
      <c r="GA32856" s="128"/>
    </row>
    <row r="32857" spans="179:183" x14ac:dyDescent="0.35">
      <c r="FW32857" s="128"/>
      <c r="FX32857" s="128"/>
      <c r="FY32857" s="129"/>
      <c r="GA32857" s="128"/>
    </row>
    <row r="32858" spans="179:183" x14ac:dyDescent="0.35">
      <c r="FW32858" s="128"/>
      <c r="FX32858" s="128"/>
      <c r="FY32858" s="129"/>
      <c r="GA32858" s="128"/>
    </row>
    <row r="32859" spans="179:183" x14ac:dyDescent="0.35">
      <c r="FW32859" s="128"/>
      <c r="FX32859" s="128"/>
      <c r="FY32859" s="129"/>
      <c r="GA32859" s="128"/>
    </row>
    <row r="32860" spans="179:183" x14ac:dyDescent="0.35">
      <c r="FW32860" s="128"/>
      <c r="FX32860" s="128"/>
      <c r="FY32860" s="129"/>
      <c r="GA32860" s="128"/>
    </row>
    <row r="32861" spans="179:183" x14ac:dyDescent="0.35">
      <c r="FW32861" s="128"/>
      <c r="FX32861" s="128"/>
      <c r="FY32861" s="129"/>
      <c r="GA32861" s="128"/>
    </row>
    <row r="32862" spans="179:183" x14ac:dyDescent="0.35">
      <c r="FW32862" s="128"/>
      <c r="FX32862" s="128"/>
      <c r="FY32862" s="129"/>
      <c r="GA32862" s="128"/>
    </row>
    <row r="32863" spans="179:183" x14ac:dyDescent="0.35">
      <c r="FW32863" s="128"/>
      <c r="FX32863" s="128"/>
      <c r="FY32863" s="129"/>
      <c r="GA32863" s="128"/>
    </row>
    <row r="32864" spans="179:183" x14ac:dyDescent="0.35">
      <c r="FW32864" s="128"/>
      <c r="FX32864" s="128"/>
      <c r="FY32864" s="129"/>
      <c r="GA32864" s="128"/>
    </row>
    <row r="32865" spans="179:183" x14ac:dyDescent="0.35">
      <c r="FW32865" s="128"/>
      <c r="FX32865" s="128"/>
      <c r="FY32865" s="129"/>
      <c r="GA32865" s="128"/>
    </row>
    <row r="32866" spans="179:183" x14ac:dyDescent="0.35">
      <c r="FW32866" s="128"/>
      <c r="FX32866" s="128"/>
      <c r="FY32866" s="129"/>
      <c r="GA32866" s="128"/>
    </row>
    <row r="32867" spans="179:183" x14ac:dyDescent="0.35">
      <c r="FW32867" s="128"/>
      <c r="FX32867" s="128"/>
      <c r="FY32867" s="129"/>
      <c r="GA32867" s="128"/>
    </row>
    <row r="32868" spans="179:183" x14ac:dyDescent="0.35">
      <c r="FW32868" s="128"/>
      <c r="FX32868" s="128"/>
      <c r="FY32868" s="129"/>
      <c r="GA32868" s="128"/>
    </row>
    <row r="32869" spans="179:183" x14ac:dyDescent="0.35">
      <c r="FW32869" s="128"/>
      <c r="FX32869" s="128"/>
      <c r="FY32869" s="129"/>
      <c r="GA32869" s="128"/>
    </row>
    <row r="32870" spans="179:183" x14ac:dyDescent="0.35">
      <c r="FW32870" s="128"/>
      <c r="FX32870" s="128"/>
      <c r="FY32870" s="129"/>
      <c r="GA32870" s="128"/>
    </row>
    <row r="32871" spans="179:183" x14ac:dyDescent="0.35">
      <c r="FW32871" s="128"/>
      <c r="FX32871" s="128"/>
      <c r="FY32871" s="129"/>
      <c r="GA32871" s="128"/>
    </row>
    <row r="32872" spans="179:183" x14ac:dyDescent="0.35">
      <c r="FW32872" s="128"/>
      <c r="FX32872" s="128"/>
      <c r="FY32872" s="129"/>
      <c r="GA32872" s="128"/>
    </row>
    <row r="32873" spans="179:183" x14ac:dyDescent="0.35">
      <c r="FW32873" s="128"/>
      <c r="FX32873" s="128"/>
      <c r="FY32873" s="129"/>
      <c r="GA32873" s="128"/>
    </row>
    <row r="32874" spans="179:183" x14ac:dyDescent="0.35">
      <c r="FW32874" s="128"/>
      <c r="FX32874" s="128"/>
      <c r="FY32874" s="129"/>
      <c r="GA32874" s="128"/>
    </row>
    <row r="32875" spans="179:183" x14ac:dyDescent="0.35">
      <c r="FW32875" s="128"/>
      <c r="FX32875" s="128"/>
      <c r="FY32875" s="129"/>
      <c r="GA32875" s="128"/>
    </row>
    <row r="32876" spans="179:183" x14ac:dyDescent="0.35">
      <c r="FW32876" s="128"/>
      <c r="FX32876" s="128"/>
      <c r="FY32876" s="129"/>
      <c r="GA32876" s="128"/>
    </row>
    <row r="32877" spans="179:183" x14ac:dyDescent="0.35">
      <c r="FW32877" s="128"/>
      <c r="FX32877" s="128"/>
      <c r="FY32877" s="129"/>
      <c r="GA32877" s="128"/>
    </row>
    <row r="32878" spans="179:183" x14ac:dyDescent="0.35">
      <c r="FW32878" s="128"/>
      <c r="FX32878" s="128"/>
      <c r="FY32878" s="129"/>
      <c r="GA32878" s="128"/>
    </row>
    <row r="32879" spans="179:183" x14ac:dyDescent="0.35">
      <c r="FW32879" s="128"/>
      <c r="FX32879" s="128"/>
      <c r="FY32879" s="129"/>
      <c r="GA32879" s="128"/>
    </row>
    <row r="32880" spans="179:183" x14ac:dyDescent="0.35">
      <c r="FW32880" s="128"/>
      <c r="FX32880" s="128"/>
      <c r="FY32880" s="129"/>
      <c r="GA32880" s="128"/>
    </row>
    <row r="32881" spans="179:183" x14ac:dyDescent="0.35">
      <c r="FW32881" s="128"/>
      <c r="FX32881" s="128"/>
      <c r="FY32881" s="129"/>
      <c r="GA32881" s="128"/>
    </row>
    <row r="32882" spans="179:183" x14ac:dyDescent="0.35">
      <c r="FW32882" s="128"/>
      <c r="FX32882" s="128"/>
      <c r="FY32882" s="129"/>
      <c r="GA32882" s="128"/>
    </row>
    <row r="32883" spans="179:183" x14ac:dyDescent="0.35">
      <c r="FW32883" s="128"/>
      <c r="FX32883" s="128"/>
      <c r="FY32883" s="129"/>
      <c r="GA32883" s="128"/>
    </row>
    <row r="32884" spans="179:183" x14ac:dyDescent="0.35">
      <c r="FW32884" s="128"/>
      <c r="FX32884" s="128"/>
      <c r="FY32884" s="129"/>
      <c r="GA32884" s="128"/>
    </row>
    <row r="32885" spans="179:183" x14ac:dyDescent="0.35">
      <c r="FW32885" s="128"/>
      <c r="FX32885" s="128"/>
      <c r="FY32885" s="129"/>
      <c r="GA32885" s="128"/>
    </row>
    <row r="32886" spans="179:183" x14ac:dyDescent="0.35">
      <c r="FW32886" s="128"/>
      <c r="FX32886" s="128"/>
      <c r="FY32886" s="129"/>
      <c r="GA32886" s="128"/>
    </row>
    <row r="32887" spans="179:183" x14ac:dyDescent="0.35">
      <c r="FW32887" s="128"/>
      <c r="FX32887" s="128"/>
      <c r="FY32887" s="129"/>
      <c r="GA32887" s="128"/>
    </row>
    <row r="32888" spans="179:183" x14ac:dyDescent="0.35">
      <c r="FW32888" s="128"/>
      <c r="FX32888" s="128"/>
      <c r="FY32888" s="129"/>
      <c r="GA32888" s="128"/>
    </row>
    <row r="32889" spans="179:183" x14ac:dyDescent="0.35">
      <c r="FW32889" s="128"/>
      <c r="FX32889" s="128"/>
      <c r="FY32889" s="129"/>
      <c r="GA32889" s="128"/>
    </row>
    <row r="32890" spans="179:183" x14ac:dyDescent="0.35">
      <c r="FW32890" s="128"/>
      <c r="FX32890" s="128"/>
      <c r="FY32890" s="129"/>
      <c r="GA32890" s="128"/>
    </row>
    <row r="32891" spans="179:183" x14ac:dyDescent="0.35">
      <c r="FW32891" s="128"/>
      <c r="FX32891" s="128"/>
      <c r="FY32891" s="129"/>
      <c r="GA32891" s="128"/>
    </row>
    <row r="32892" spans="179:183" x14ac:dyDescent="0.35">
      <c r="FW32892" s="128"/>
      <c r="FX32892" s="128"/>
      <c r="FY32892" s="129"/>
      <c r="GA32892" s="128"/>
    </row>
    <row r="32893" spans="179:183" x14ac:dyDescent="0.35">
      <c r="FW32893" s="128"/>
      <c r="FX32893" s="128"/>
      <c r="FY32893" s="129"/>
      <c r="GA32893" s="128"/>
    </row>
    <row r="32894" spans="179:183" x14ac:dyDescent="0.35">
      <c r="FW32894" s="128"/>
      <c r="FX32894" s="128"/>
      <c r="FY32894" s="129"/>
      <c r="GA32894" s="128"/>
    </row>
    <row r="32895" spans="179:183" x14ac:dyDescent="0.35">
      <c r="FW32895" s="128"/>
      <c r="FX32895" s="128"/>
      <c r="FY32895" s="129"/>
      <c r="GA32895" s="128"/>
    </row>
    <row r="32896" spans="179:183" x14ac:dyDescent="0.35">
      <c r="FW32896" s="128"/>
      <c r="FX32896" s="128"/>
      <c r="FY32896" s="129"/>
      <c r="GA32896" s="128"/>
    </row>
    <row r="32897" spans="179:183" x14ac:dyDescent="0.35">
      <c r="FW32897" s="128"/>
      <c r="FX32897" s="128"/>
      <c r="FY32897" s="129"/>
      <c r="GA32897" s="128"/>
    </row>
    <row r="32898" spans="179:183" x14ac:dyDescent="0.35">
      <c r="FW32898" s="128"/>
      <c r="FX32898" s="128"/>
      <c r="FY32898" s="129"/>
      <c r="GA32898" s="128"/>
    </row>
    <row r="32899" spans="179:183" x14ac:dyDescent="0.35">
      <c r="FW32899" s="128"/>
      <c r="FX32899" s="128"/>
      <c r="FY32899" s="129"/>
      <c r="GA32899" s="128"/>
    </row>
    <row r="32900" spans="179:183" x14ac:dyDescent="0.35">
      <c r="FW32900" s="128"/>
      <c r="FX32900" s="128"/>
      <c r="FY32900" s="129"/>
      <c r="GA32900" s="128"/>
    </row>
    <row r="32901" spans="179:183" x14ac:dyDescent="0.35">
      <c r="FW32901" s="128"/>
      <c r="FX32901" s="128"/>
      <c r="FY32901" s="129"/>
      <c r="GA32901" s="128"/>
    </row>
    <row r="32902" spans="179:183" x14ac:dyDescent="0.35">
      <c r="FW32902" s="128"/>
      <c r="FX32902" s="128"/>
      <c r="FY32902" s="129"/>
      <c r="GA32902" s="128"/>
    </row>
    <row r="32903" spans="179:183" x14ac:dyDescent="0.35">
      <c r="FW32903" s="128"/>
      <c r="FX32903" s="128"/>
      <c r="FY32903" s="129"/>
      <c r="GA32903" s="128"/>
    </row>
    <row r="32904" spans="179:183" x14ac:dyDescent="0.35">
      <c r="FW32904" s="128"/>
      <c r="FX32904" s="128"/>
      <c r="FY32904" s="129"/>
      <c r="GA32904" s="128"/>
    </row>
    <row r="32905" spans="179:183" x14ac:dyDescent="0.35">
      <c r="FW32905" s="128"/>
      <c r="FX32905" s="128"/>
      <c r="FY32905" s="129"/>
      <c r="GA32905" s="128"/>
    </row>
    <row r="32906" spans="179:183" x14ac:dyDescent="0.35">
      <c r="FW32906" s="128"/>
      <c r="FX32906" s="128"/>
      <c r="FY32906" s="129"/>
      <c r="GA32906" s="128"/>
    </row>
    <row r="32907" spans="179:183" x14ac:dyDescent="0.35">
      <c r="FW32907" s="128"/>
      <c r="FX32907" s="128"/>
      <c r="FY32907" s="129"/>
      <c r="GA32907" s="128"/>
    </row>
    <row r="32908" spans="179:183" x14ac:dyDescent="0.35">
      <c r="FW32908" s="128"/>
      <c r="FX32908" s="128"/>
      <c r="FY32908" s="129"/>
      <c r="GA32908" s="128"/>
    </row>
    <row r="32909" spans="179:183" x14ac:dyDescent="0.35">
      <c r="FW32909" s="128"/>
      <c r="FX32909" s="128"/>
      <c r="FY32909" s="129"/>
      <c r="GA32909" s="128"/>
    </row>
    <row r="32910" spans="179:183" x14ac:dyDescent="0.35">
      <c r="FW32910" s="128"/>
      <c r="FX32910" s="128"/>
      <c r="FY32910" s="129"/>
      <c r="GA32910" s="128"/>
    </row>
    <row r="32911" spans="179:183" x14ac:dyDescent="0.35">
      <c r="FW32911" s="128"/>
      <c r="FX32911" s="128"/>
      <c r="FY32911" s="129"/>
      <c r="GA32911" s="128"/>
    </row>
    <row r="32912" spans="179:183" x14ac:dyDescent="0.35">
      <c r="FW32912" s="128"/>
      <c r="FX32912" s="128"/>
      <c r="FY32912" s="129"/>
      <c r="GA32912" s="128"/>
    </row>
    <row r="32913" spans="179:183" x14ac:dyDescent="0.35">
      <c r="FW32913" s="128"/>
      <c r="FX32913" s="128"/>
      <c r="FY32913" s="129"/>
      <c r="GA32913" s="128"/>
    </row>
    <row r="32914" spans="179:183" x14ac:dyDescent="0.35">
      <c r="FW32914" s="128"/>
      <c r="FX32914" s="128"/>
      <c r="FY32914" s="129"/>
      <c r="GA32914" s="128"/>
    </row>
    <row r="32915" spans="179:183" x14ac:dyDescent="0.35">
      <c r="FW32915" s="128"/>
      <c r="FX32915" s="128"/>
      <c r="FY32915" s="129"/>
      <c r="GA32915" s="128"/>
    </row>
    <row r="32916" spans="179:183" x14ac:dyDescent="0.35">
      <c r="FW32916" s="128"/>
      <c r="FX32916" s="128"/>
      <c r="FY32916" s="129"/>
      <c r="GA32916" s="128"/>
    </row>
    <row r="32917" spans="179:183" x14ac:dyDescent="0.35">
      <c r="FW32917" s="128"/>
      <c r="FX32917" s="128"/>
      <c r="FY32917" s="129"/>
      <c r="GA32917" s="128"/>
    </row>
    <row r="32918" spans="179:183" x14ac:dyDescent="0.35">
      <c r="FW32918" s="128"/>
      <c r="FX32918" s="128"/>
      <c r="FY32918" s="129"/>
      <c r="GA32918" s="128"/>
    </row>
    <row r="32919" spans="179:183" x14ac:dyDescent="0.35">
      <c r="FW32919" s="128"/>
      <c r="FX32919" s="128"/>
      <c r="FY32919" s="129"/>
      <c r="GA32919" s="128"/>
    </row>
    <row r="32920" spans="179:183" x14ac:dyDescent="0.35">
      <c r="FW32920" s="128"/>
      <c r="FX32920" s="128"/>
      <c r="FY32920" s="129"/>
      <c r="GA32920" s="128"/>
    </row>
    <row r="32921" spans="179:183" x14ac:dyDescent="0.35">
      <c r="FW32921" s="128"/>
      <c r="FX32921" s="128"/>
      <c r="FY32921" s="129"/>
      <c r="GA32921" s="128"/>
    </row>
    <row r="32922" spans="179:183" x14ac:dyDescent="0.35">
      <c r="FW32922" s="128"/>
      <c r="FX32922" s="128"/>
      <c r="FY32922" s="129"/>
      <c r="GA32922" s="128"/>
    </row>
    <row r="32923" spans="179:183" x14ac:dyDescent="0.35">
      <c r="FW32923" s="128"/>
      <c r="FX32923" s="128"/>
      <c r="FY32923" s="129"/>
      <c r="GA32923" s="128"/>
    </row>
    <row r="32924" spans="179:183" x14ac:dyDescent="0.35">
      <c r="FW32924" s="128"/>
      <c r="FX32924" s="128"/>
      <c r="FY32924" s="129"/>
      <c r="GA32924" s="128"/>
    </row>
    <row r="32925" spans="179:183" x14ac:dyDescent="0.35">
      <c r="FW32925" s="128"/>
      <c r="FX32925" s="128"/>
      <c r="FY32925" s="129"/>
      <c r="GA32925" s="128"/>
    </row>
    <row r="32926" spans="179:183" x14ac:dyDescent="0.35">
      <c r="FW32926" s="128"/>
      <c r="FX32926" s="128"/>
      <c r="FY32926" s="129"/>
      <c r="GA32926" s="128"/>
    </row>
    <row r="32927" spans="179:183" x14ac:dyDescent="0.35">
      <c r="FW32927" s="128"/>
      <c r="FX32927" s="128"/>
      <c r="FY32927" s="129"/>
      <c r="GA32927" s="128"/>
    </row>
    <row r="32928" spans="179:183" x14ac:dyDescent="0.35">
      <c r="FW32928" s="128"/>
      <c r="FX32928" s="128"/>
      <c r="FY32928" s="129"/>
      <c r="GA32928" s="128"/>
    </row>
    <row r="32929" spans="179:183" x14ac:dyDescent="0.35">
      <c r="FW32929" s="128"/>
      <c r="FX32929" s="128"/>
      <c r="FY32929" s="129"/>
      <c r="GA32929" s="128"/>
    </row>
    <row r="32930" spans="179:183" x14ac:dyDescent="0.35">
      <c r="FW32930" s="128"/>
      <c r="FX32930" s="128"/>
      <c r="FY32930" s="129"/>
      <c r="GA32930" s="128"/>
    </row>
    <row r="32931" spans="179:183" x14ac:dyDescent="0.35">
      <c r="FW32931" s="128"/>
      <c r="FX32931" s="128"/>
      <c r="FY32931" s="129"/>
      <c r="GA32931" s="128"/>
    </row>
    <row r="32932" spans="179:183" x14ac:dyDescent="0.35">
      <c r="FW32932" s="128"/>
      <c r="FX32932" s="128"/>
      <c r="FY32932" s="129"/>
      <c r="GA32932" s="128"/>
    </row>
    <row r="32933" spans="179:183" x14ac:dyDescent="0.35">
      <c r="FW32933" s="128"/>
      <c r="FX32933" s="128"/>
      <c r="FY32933" s="129"/>
      <c r="GA32933" s="128"/>
    </row>
    <row r="32934" spans="179:183" x14ac:dyDescent="0.35">
      <c r="FW32934" s="128"/>
      <c r="FX32934" s="128"/>
      <c r="FY32934" s="129"/>
      <c r="GA32934" s="128"/>
    </row>
    <row r="32935" spans="179:183" x14ac:dyDescent="0.35">
      <c r="FW32935" s="128"/>
      <c r="FX32935" s="128"/>
      <c r="FY32935" s="129"/>
      <c r="GA32935" s="128"/>
    </row>
    <row r="32936" spans="179:183" x14ac:dyDescent="0.35">
      <c r="FW32936" s="128"/>
      <c r="FX32936" s="128"/>
      <c r="FY32936" s="129"/>
      <c r="GA32936" s="128"/>
    </row>
    <row r="32937" spans="179:183" x14ac:dyDescent="0.35">
      <c r="FW32937" s="128"/>
      <c r="FX32937" s="128"/>
      <c r="FY32937" s="129"/>
      <c r="GA32937" s="128"/>
    </row>
    <row r="32938" spans="179:183" x14ac:dyDescent="0.35">
      <c r="FW32938" s="128"/>
      <c r="FX32938" s="128"/>
      <c r="FY32938" s="129"/>
      <c r="GA32938" s="128"/>
    </row>
    <row r="32939" spans="179:183" x14ac:dyDescent="0.35">
      <c r="FW32939" s="128"/>
      <c r="FX32939" s="128"/>
      <c r="FY32939" s="129"/>
      <c r="GA32939" s="128"/>
    </row>
    <row r="32940" spans="179:183" x14ac:dyDescent="0.35">
      <c r="FW32940" s="128"/>
      <c r="FX32940" s="128"/>
      <c r="FY32940" s="129"/>
      <c r="GA32940" s="128"/>
    </row>
    <row r="32941" spans="179:183" x14ac:dyDescent="0.35">
      <c r="FW32941" s="128"/>
      <c r="FX32941" s="128"/>
      <c r="FY32941" s="129"/>
      <c r="GA32941" s="128"/>
    </row>
    <row r="32942" spans="179:183" x14ac:dyDescent="0.35">
      <c r="FW32942" s="128"/>
      <c r="FX32942" s="128"/>
      <c r="FY32942" s="129"/>
      <c r="GA32942" s="128"/>
    </row>
    <row r="32943" spans="179:183" x14ac:dyDescent="0.35">
      <c r="FW32943" s="128"/>
      <c r="FX32943" s="128"/>
      <c r="FY32943" s="129"/>
      <c r="GA32943" s="128"/>
    </row>
    <row r="32944" spans="179:183" x14ac:dyDescent="0.35">
      <c r="FW32944" s="128"/>
      <c r="FX32944" s="128"/>
      <c r="FY32944" s="129"/>
      <c r="GA32944" s="128"/>
    </row>
    <row r="32945" spans="179:183" x14ac:dyDescent="0.35">
      <c r="FW32945" s="128"/>
      <c r="FX32945" s="128"/>
      <c r="FY32945" s="129"/>
      <c r="GA32945" s="128"/>
    </row>
    <row r="32946" spans="179:183" x14ac:dyDescent="0.35">
      <c r="FW32946" s="128"/>
      <c r="FX32946" s="128"/>
      <c r="FY32946" s="129"/>
      <c r="GA32946" s="128"/>
    </row>
    <row r="32947" spans="179:183" x14ac:dyDescent="0.35">
      <c r="FW32947" s="128"/>
      <c r="FX32947" s="128"/>
      <c r="FY32947" s="129"/>
      <c r="GA32947" s="128"/>
    </row>
    <row r="32948" spans="179:183" x14ac:dyDescent="0.35">
      <c r="FW32948" s="128"/>
      <c r="FX32948" s="128"/>
      <c r="FY32948" s="129"/>
      <c r="GA32948" s="128"/>
    </row>
    <row r="32949" spans="179:183" x14ac:dyDescent="0.35">
      <c r="FW32949" s="128"/>
      <c r="FX32949" s="128"/>
      <c r="FY32949" s="129"/>
      <c r="GA32949" s="128"/>
    </row>
    <row r="32950" spans="179:183" x14ac:dyDescent="0.35">
      <c r="FW32950" s="128"/>
      <c r="FX32950" s="128"/>
      <c r="FY32950" s="129"/>
      <c r="GA32950" s="128"/>
    </row>
    <row r="32951" spans="179:183" x14ac:dyDescent="0.35">
      <c r="FW32951" s="128"/>
      <c r="FX32951" s="128"/>
      <c r="FY32951" s="129"/>
      <c r="GA32951" s="128"/>
    </row>
    <row r="32952" spans="179:183" x14ac:dyDescent="0.35">
      <c r="FW32952" s="128"/>
      <c r="FX32952" s="128"/>
      <c r="FY32952" s="129"/>
      <c r="GA32952" s="128"/>
    </row>
    <row r="32953" spans="179:183" x14ac:dyDescent="0.35">
      <c r="FW32953" s="128"/>
      <c r="FX32953" s="128"/>
      <c r="FY32953" s="129"/>
      <c r="GA32953" s="128"/>
    </row>
    <row r="32954" spans="179:183" x14ac:dyDescent="0.35">
      <c r="FW32954" s="128"/>
      <c r="FX32954" s="128"/>
      <c r="FY32954" s="129"/>
      <c r="GA32954" s="128"/>
    </row>
    <row r="32955" spans="179:183" x14ac:dyDescent="0.35">
      <c r="FW32955" s="128"/>
      <c r="FX32955" s="128"/>
      <c r="FY32955" s="129"/>
      <c r="GA32955" s="128"/>
    </row>
    <row r="32956" spans="179:183" x14ac:dyDescent="0.35">
      <c r="FW32956" s="128"/>
      <c r="FX32956" s="128"/>
      <c r="FY32956" s="129"/>
      <c r="GA32956" s="128"/>
    </row>
    <row r="32957" spans="179:183" x14ac:dyDescent="0.35">
      <c r="FW32957" s="128"/>
      <c r="FX32957" s="128"/>
      <c r="FY32957" s="129"/>
      <c r="GA32957" s="128"/>
    </row>
    <row r="32958" spans="179:183" x14ac:dyDescent="0.35">
      <c r="FW32958" s="128"/>
      <c r="FX32958" s="128"/>
      <c r="FY32958" s="129"/>
      <c r="GA32958" s="128"/>
    </row>
    <row r="32959" spans="179:183" x14ac:dyDescent="0.35">
      <c r="FW32959" s="128"/>
      <c r="FX32959" s="128"/>
      <c r="FY32959" s="129"/>
      <c r="GA32959" s="128"/>
    </row>
    <row r="32960" spans="179:183" x14ac:dyDescent="0.35">
      <c r="FW32960" s="128"/>
      <c r="FX32960" s="128"/>
      <c r="FY32960" s="129"/>
      <c r="GA32960" s="128"/>
    </row>
    <row r="32961" spans="179:183" x14ac:dyDescent="0.35">
      <c r="FW32961" s="128"/>
      <c r="FX32961" s="128"/>
      <c r="FY32961" s="129"/>
      <c r="GA32961" s="128"/>
    </row>
    <row r="32962" spans="179:183" x14ac:dyDescent="0.35">
      <c r="FW32962" s="128"/>
      <c r="FX32962" s="128"/>
      <c r="FY32962" s="129"/>
      <c r="GA32962" s="128"/>
    </row>
    <row r="32963" spans="179:183" x14ac:dyDescent="0.35">
      <c r="FW32963" s="128"/>
      <c r="FX32963" s="128"/>
      <c r="FY32963" s="129"/>
      <c r="GA32963" s="128"/>
    </row>
    <row r="32964" spans="179:183" x14ac:dyDescent="0.35">
      <c r="FW32964" s="128"/>
      <c r="FX32964" s="128"/>
      <c r="FY32964" s="129"/>
      <c r="GA32964" s="128"/>
    </row>
    <row r="32965" spans="179:183" x14ac:dyDescent="0.35">
      <c r="FW32965" s="128"/>
      <c r="FX32965" s="128"/>
      <c r="FY32965" s="129"/>
      <c r="GA32965" s="128"/>
    </row>
    <row r="32966" spans="179:183" x14ac:dyDescent="0.35">
      <c r="FW32966" s="128"/>
      <c r="FX32966" s="128"/>
      <c r="FY32966" s="129"/>
      <c r="GA32966" s="128"/>
    </row>
    <row r="32967" spans="179:183" x14ac:dyDescent="0.35">
      <c r="FW32967" s="128"/>
      <c r="FX32967" s="128"/>
      <c r="FY32967" s="129"/>
      <c r="GA32967" s="128"/>
    </row>
    <row r="32968" spans="179:183" x14ac:dyDescent="0.35">
      <c r="FW32968" s="128"/>
      <c r="FX32968" s="128"/>
      <c r="FY32968" s="129"/>
      <c r="GA32968" s="128"/>
    </row>
    <row r="32969" spans="179:183" x14ac:dyDescent="0.35">
      <c r="FW32969" s="128"/>
      <c r="FX32969" s="128"/>
      <c r="FY32969" s="129"/>
      <c r="GA32969" s="128"/>
    </row>
    <row r="32970" spans="179:183" x14ac:dyDescent="0.35">
      <c r="FW32970" s="128"/>
      <c r="FX32970" s="128"/>
      <c r="FY32970" s="129"/>
      <c r="GA32970" s="128"/>
    </row>
    <row r="32971" spans="179:183" x14ac:dyDescent="0.35">
      <c r="FW32971" s="128"/>
      <c r="FX32971" s="128"/>
      <c r="FY32971" s="129"/>
      <c r="GA32971" s="128"/>
    </row>
    <row r="32972" spans="179:183" x14ac:dyDescent="0.35">
      <c r="FW32972" s="128"/>
      <c r="FX32972" s="128"/>
      <c r="FY32972" s="129"/>
      <c r="GA32972" s="128"/>
    </row>
    <row r="32973" spans="179:183" x14ac:dyDescent="0.35">
      <c r="FW32973" s="128"/>
      <c r="FX32973" s="128"/>
      <c r="FY32973" s="129"/>
      <c r="GA32973" s="128"/>
    </row>
    <row r="32974" spans="179:183" x14ac:dyDescent="0.35">
      <c r="FW32974" s="128"/>
      <c r="FX32974" s="128"/>
      <c r="FY32974" s="129"/>
      <c r="GA32974" s="128"/>
    </row>
    <row r="32975" spans="179:183" x14ac:dyDescent="0.35">
      <c r="FW32975" s="128"/>
      <c r="FX32975" s="128"/>
      <c r="FY32975" s="129"/>
      <c r="GA32975" s="128"/>
    </row>
    <row r="32976" spans="179:183" x14ac:dyDescent="0.35">
      <c r="FW32976" s="128"/>
      <c r="FX32976" s="128"/>
      <c r="FY32976" s="129"/>
      <c r="GA32976" s="128"/>
    </row>
    <row r="32977" spans="179:183" x14ac:dyDescent="0.35">
      <c r="FW32977" s="128"/>
      <c r="FX32977" s="128"/>
      <c r="FY32977" s="129"/>
      <c r="GA32977" s="128"/>
    </row>
    <row r="32978" spans="179:183" x14ac:dyDescent="0.35">
      <c r="FW32978" s="128"/>
      <c r="FX32978" s="128"/>
      <c r="FY32978" s="129"/>
      <c r="GA32978" s="128"/>
    </row>
    <row r="32979" spans="179:183" x14ac:dyDescent="0.35">
      <c r="FW32979" s="128"/>
      <c r="FX32979" s="128"/>
      <c r="FY32979" s="129"/>
      <c r="GA32979" s="128"/>
    </row>
    <row r="32980" spans="179:183" x14ac:dyDescent="0.35">
      <c r="FW32980" s="128"/>
      <c r="FX32980" s="128"/>
      <c r="FY32980" s="129"/>
      <c r="GA32980" s="128"/>
    </row>
    <row r="32981" spans="179:183" x14ac:dyDescent="0.35">
      <c r="FW32981" s="128"/>
      <c r="FX32981" s="128"/>
      <c r="FY32981" s="129"/>
      <c r="GA32981" s="128"/>
    </row>
    <row r="32982" spans="179:183" x14ac:dyDescent="0.35">
      <c r="FW32982" s="128"/>
      <c r="FX32982" s="128"/>
      <c r="FY32982" s="129"/>
      <c r="GA32982" s="128"/>
    </row>
    <row r="32983" spans="179:183" x14ac:dyDescent="0.35">
      <c r="FW32983" s="128"/>
      <c r="FX32983" s="128"/>
      <c r="FY32983" s="129"/>
      <c r="GA32983" s="128"/>
    </row>
    <row r="32984" spans="179:183" x14ac:dyDescent="0.35">
      <c r="FW32984" s="128"/>
      <c r="FX32984" s="128"/>
      <c r="FY32984" s="129"/>
      <c r="GA32984" s="128"/>
    </row>
    <row r="32985" spans="179:183" x14ac:dyDescent="0.35">
      <c r="FW32985" s="128"/>
      <c r="FX32985" s="128"/>
      <c r="FY32985" s="129"/>
      <c r="GA32985" s="128"/>
    </row>
    <row r="32986" spans="179:183" x14ac:dyDescent="0.35">
      <c r="FW32986" s="128"/>
      <c r="FX32986" s="128"/>
      <c r="FY32986" s="129"/>
      <c r="GA32986" s="128"/>
    </row>
    <row r="32987" spans="179:183" x14ac:dyDescent="0.35">
      <c r="FW32987" s="128"/>
      <c r="FX32987" s="128"/>
      <c r="FY32987" s="129"/>
      <c r="GA32987" s="128"/>
    </row>
    <row r="32988" spans="179:183" x14ac:dyDescent="0.35">
      <c r="FW32988" s="128"/>
      <c r="FX32988" s="128"/>
      <c r="FY32988" s="129"/>
      <c r="GA32988" s="128"/>
    </row>
    <row r="32989" spans="179:183" x14ac:dyDescent="0.35">
      <c r="FW32989" s="128"/>
      <c r="FX32989" s="128"/>
      <c r="FY32989" s="129"/>
      <c r="GA32989" s="128"/>
    </row>
    <row r="32990" spans="179:183" x14ac:dyDescent="0.35">
      <c r="FW32990" s="128"/>
      <c r="FX32990" s="128"/>
      <c r="FY32990" s="129"/>
      <c r="GA32990" s="128"/>
    </row>
    <row r="32991" spans="179:183" x14ac:dyDescent="0.35">
      <c r="FW32991" s="128"/>
      <c r="FX32991" s="128"/>
      <c r="FY32991" s="129"/>
      <c r="GA32991" s="128"/>
    </row>
    <row r="32992" spans="179:183" x14ac:dyDescent="0.35">
      <c r="FW32992" s="128"/>
      <c r="FX32992" s="128"/>
      <c r="FY32992" s="129"/>
      <c r="GA32992" s="128"/>
    </row>
    <row r="32993" spans="179:183" x14ac:dyDescent="0.35">
      <c r="FW32993" s="128"/>
      <c r="FX32993" s="128"/>
      <c r="FY32993" s="129"/>
      <c r="GA32993" s="128"/>
    </row>
    <row r="32994" spans="179:183" x14ac:dyDescent="0.35">
      <c r="FW32994" s="128"/>
      <c r="FX32994" s="128"/>
      <c r="FY32994" s="129"/>
      <c r="GA32994" s="128"/>
    </row>
    <row r="32995" spans="179:183" x14ac:dyDescent="0.35">
      <c r="FW32995" s="128"/>
      <c r="FX32995" s="128"/>
      <c r="FY32995" s="129"/>
      <c r="GA32995" s="128"/>
    </row>
    <row r="32996" spans="179:183" x14ac:dyDescent="0.35">
      <c r="FW32996" s="128"/>
      <c r="FX32996" s="128"/>
      <c r="FY32996" s="129"/>
      <c r="GA32996" s="128"/>
    </row>
    <row r="32997" spans="179:183" x14ac:dyDescent="0.35">
      <c r="FW32997" s="128"/>
      <c r="FX32997" s="128"/>
      <c r="FY32997" s="129"/>
      <c r="GA32997" s="128"/>
    </row>
    <row r="32998" spans="179:183" x14ac:dyDescent="0.35">
      <c r="FW32998" s="128"/>
      <c r="FX32998" s="128"/>
      <c r="FY32998" s="129"/>
      <c r="GA32998" s="128"/>
    </row>
    <row r="32999" spans="179:183" x14ac:dyDescent="0.35">
      <c r="FW32999" s="128"/>
      <c r="FX32999" s="128"/>
      <c r="FY32999" s="129"/>
      <c r="GA32999" s="128"/>
    </row>
    <row r="33000" spans="179:183" x14ac:dyDescent="0.35">
      <c r="FW33000" s="128"/>
      <c r="FX33000" s="128"/>
      <c r="FY33000" s="129"/>
      <c r="GA33000" s="128"/>
    </row>
    <row r="33001" spans="179:183" x14ac:dyDescent="0.35">
      <c r="FW33001" s="128"/>
      <c r="FX33001" s="128"/>
      <c r="FY33001" s="129"/>
      <c r="GA33001" s="128"/>
    </row>
    <row r="33002" spans="179:183" x14ac:dyDescent="0.35">
      <c r="FW33002" s="128"/>
      <c r="FX33002" s="128"/>
      <c r="FY33002" s="129"/>
      <c r="GA33002" s="128"/>
    </row>
    <row r="33003" spans="179:183" x14ac:dyDescent="0.35">
      <c r="FW33003" s="128"/>
      <c r="FX33003" s="128"/>
      <c r="FY33003" s="129"/>
      <c r="GA33003" s="128"/>
    </row>
    <row r="33004" spans="179:183" x14ac:dyDescent="0.35">
      <c r="FW33004" s="128"/>
      <c r="FX33004" s="128"/>
      <c r="FY33004" s="129"/>
      <c r="GA33004" s="128"/>
    </row>
    <row r="33005" spans="179:183" x14ac:dyDescent="0.35">
      <c r="FW33005" s="128"/>
      <c r="FX33005" s="128"/>
      <c r="FY33005" s="129"/>
      <c r="GA33005" s="128"/>
    </row>
    <row r="33006" spans="179:183" x14ac:dyDescent="0.35">
      <c r="FW33006" s="128"/>
      <c r="FX33006" s="128"/>
      <c r="FY33006" s="129"/>
      <c r="GA33006" s="128"/>
    </row>
    <row r="33007" spans="179:183" x14ac:dyDescent="0.35">
      <c r="FW33007" s="128"/>
      <c r="FX33007" s="128"/>
      <c r="FY33007" s="129"/>
      <c r="GA33007" s="128"/>
    </row>
    <row r="33008" spans="179:183" x14ac:dyDescent="0.35">
      <c r="FW33008" s="128"/>
      <c r="FX33008" s="128"/>
      <c r="FY33008" s="129"/>
      <c r="GA33008" s="128"/>
    </row>
    <row r="33009" spans="179:183" x14ac:dyDescent="0.35">
      <c r="FW33009" s="128"/>
      <c r="FX33009" s="128"/>
      <c r="FY33009" s="129"/>
      <c r="GA33009" s="128"/>
    </row>
    <row r="33010" spans="179:183" x14ac:dyDescent="0.35">
      <c r="FW33010" s="128"/>
      <c r="FX33010" s="128"/>
      <c r="FY33010" s="129"/>
      <c r="GA33010" s="128"/>
    </row>
    <row r="33011" spans="179:183" x14ac:dyDescent="0.35">
      <c r="FW33011" s="128"/>
      <c r="FX33011" s="128"/>
      <c r="FY33011" s="129"/>
      <c r="GA33011" s="128"/>
    </row>
    <row r="33012" spans="179:183" x14ac:dyDescent="0.35">
      <c r="FW33012" s="128"/>
      <c r="FX33012" s="128"/>
      <c r="FY33012" s="129"/>
      <c r="GA33012" s="128"/>
    </row>
    <row r="33013" spans="179:183" x14ac:dyDescent="0.35">
      <c r="FW33013" s="128"/>
      <c r="FX33013" s="128"/>
      <c r="FY33013" s="129"/>
      <c r="GA33013" s="128"/>
    </row>
    <row r="33014" spans="179:183" x14ac:dyDescent="0.35">
      <c r="FW33014" s="128"/>
      <c r="FX33014" s="128"/>
      <c r="FY33014" s="129"/>
      <c r="GA33014" s="128"/>
    </row>
    <row r="33015" spans="179:183" x14ac:dyDescent="0.35">
      <c r="FW33015" s="128"/>
      <c r="FX33015" s="128"/>
      <c r="FY33015" s="129"/>
      <c r="GA33015" s="128"/>
    </row>
    <row r="33016" spans="179:183" x14ac:dyDescent="0.35">
      <c r="FW33016" s="128"/>
      <c r="FX33016" s="128"/>
      <c r="FY33016" s="129"/>
      <c r="GA33016" s="128"/>
    </row>
    <row r="33017" spans="179:183" x14ac:dyDescent="0.35">
      <c r="FW33017" s="128"/>
      <c r="FX33017" s="128"/>
      <c r="FY33017" s="129"/>
      <c r="GA33017" s="128"/>
    </row>
    <row r="33018" spans="179:183" x14ac:dyDescent="0.35">
      <c r="FW33018" s="128"/>
      <c r="FX33018" s="128"/>
      <c r="FY33018" s="129"/>
      <c r="GA33018" s="128"/>
    </row>
    <row r="33019" spans="179:183" x14ac:dyDescent="0.35">
      <c r="FW33019" s="128"/>
      <c r="FX33019" s="128"/>
      <c r="FY33019" s="129"/>
      <c r="GA33019" s="128"/>
    </row>
    <row r="33020" spans="179:183" x14ac:dyDescent="0.35">
      <c r="FW33020" s="128"/>
      <c r="FX33020" s="128"/>
      <c r="FY33020" s="129"/>
      <c r="GA33020" s="128"/>
    </row>
    <row r="33021" spans="179:183" x14ac:dyDescent="0.35">
      <c r="FW33021" s="128"/>
      <c r="FX33021" s="128"/>
      <c r="FY33021" s="129"/>
      <c r="GA33021" s="128"/>
    </row>
    <row r="33022" spans="179:183" x14ac:dyDescent="0.35">
      <c r="FW33022" s="128"/>
      <c r="FX33022" s="128"/>
      <c r="FY33022" s="129"/>
      <c r="GA33022" s="128"/>
    </row>
    <row r="33023" spans="179:183" x14ac:dyDescent="0.35">
      <c r="FW33023" s="128"/>
      <c r="FX33023" s="128"/>
      <c r="FY33023" s="129"/>
      <c r="GA33023" s="128"/>
    </row>
    <row r="33024" spans="179:183" x14ac:dyDescent="0.35">
      <c r="FW33024" s="128"/>
      <c r="FX33024" s="128"/>
      <c r="FY33024" s="129"/>
      <c r="GA33024" s="128"/>
    </row>
    <row r="33025" spans="179:183" x14ac:dyDescent="0.35">
      <c r="FW33025" s="128"/>
      <c r="FX33025" s="128"/>
      <c r="FY33025" s="129"/>
      <c r="GA33025" s="128"/>
    </row>
    <row r="33026" spans="179:183" x14ac:dyDescent="0.35">
      <c r="FW33026" s="128"/>
      <c r="FX33026" s="128"/>
      <c r="FY33026" s="129"/>
      <c r="GA33026" s="128"/>
    </row>
    <row r="33027" spans="179:183" x14ac:dyDescent="0.35">
      <c r="FW33027" s="128"/>
      <c r="FX33027" s="128"/>
      <c r="FY33027" s="129"/>
      <c r="GA33027" s="128"/>
    </row>
    <row r="33028" spans="179:183" x14ac:dyDescent="0.35">
      <c r="FW33028" s="128"/>
      <c r="FX33028" s="128"/>
      <c r="FY33028" s="129"/>
      <c r="GA33028" s="128"/>
    </row>
    <row r="33029" spans="179:183" x14ac:dyDescent="0.35">
      <c r="FW33029" s="128"/>
      <c r="FX33029" s="128"/>
      <c r="FY33029" s="129"/>
      <c r="GA33029" s="128"/>
    </row>
    <row r="33030" spans="179:183" x14ac:dyDescent="0.35">
      <c r="FW33030" s="128"/>
      <c r="FX33030" s="128"/>
      <c r="FY33030" s="129"/>
      <c r="GA33030" s="128"/>
    </row>
    <row r="33031" spans="179:183" x14ac:dyDescent="0.35">
      <c r="FW33031" s="128"/>
      <c r="FX33031" s="128"/>
      <c r="FY33031" s="129"/>
      <c r="GA33031" s="128"/>
    </row>
    <row r="33032" spans="179:183" x14ac:dyDescent="0.35">
      <c r="FW33032" s="128"/>
      <c r="FX33032" s="128"/>
      <c r="FY33032" s="129"/>
      <c r="GA33032" s="128"/>
    </row>
    <row r="33033" spans="179:183" x14ac:dyDescent="0.35">
      <c r="FW33033" s="128"/>
      <c r="FX33033" s="128"/>
      <c r="FY33033" s="129"/>
      <c r="GA33033" s="128"/>
    </row>
    <row r="33034" spans="179:183" x14ac:dyDescent="0.35">
      <c r="FW33034" s="128"/>
      <c r="FX33034" s="128"/>
      <c r="FY33034" s="129"/>
      <c r="GA33034" s="128"/>
    </row>
    <row r="33035" spans="179:183" x14ac:dyDescent="0.35">
      <c r="FW33035" s="128"/>
      <c r="FX33035" s="128"/>
      <c r="FY33035" s="129"/>
      <c r="GA33035" s="128"/>
    </row>
    <row r="33036" spans="179:183" x14ac:dyDescent="0.35">
      <c r="FW33036" s="128"/>
      <c r="FX33036" s="128"/>
      <c r="FY33036" s="129"/>
      <c r="GA33036" s="128"/>
    </row>
    <row r="33037" spans="179:183" x14ac:dyDescent="0.35">
      <c r="FW33037" s="128"/>
      <c r="FX33037" s="128"/>
      <c r="FY33037" s="129"/>
      <c r="GA33037" s="128"/>
    </row>
    <row r="33038" spans="179:183" x14ac:dyDescent="0.35">
      <c r="FW33038" s="128"/>
      <c r="FX33038" s="128"/>
      <c r="FY33038" s="129"/>
      <c r="GA33038" s="128"/>
    </row>
    <row r="33039" spans="179:183" x14ac:dyDescent="0.35">
      <c r="FW33039" s="128"/>
      <c r="FX33039" s="128"/>
      <c r="FY33039" s="129"/>
      <c r="GA33039" s="128"/>
    </row>
    <row r="33040" spans="179:183" x14ac:dyDescent="0.35">
      <c r="FW33040" s="128"/>
      <c r="FX33040" s="128"/>
      <c r="FY33040" s="129"/>
      <c r="GA33040" s="128"/>
    </row>
    <row r="33041" spans="179:183" x14ac:dyDescent="0.35">
      <c r="FW33041" s="128"/>
      <c r="FX33041" s="128"/>
      <c r="FY33041" s="129"/>
      <c r="GA33041" s="128"/>
    </row>
    <row r="33042" spans="179:183" x14ac:dyDescent="0.35">
      <c r="FW33042" s="128"/>
      <c r="FX33042" s="128"/>
      <c r="FY33042" s="129"/>
      <c r="GA33042" s="128"/>
    </row>
    <row r="33043" spans="179:183" x14ac:dyDescent="0.35">
      <c r="FW33043" s="128"/>
      <c r="FX33043" s="128"/>
      <c r="FY33043" s="129"/>
      <c r="GA33043" s="128"/>
    </row>
    <row r="33044" spans="179:183" x14ac:dyDescent="0.35">
      <c r="FW33044" s="128"/>
      <c r="FX33044" s="128"/>
      <c r="FY33044" s="129"/>
      <c r="GA33044" s="128"/>
    </row>
    <row r="33045" spans="179:183" x14ac:dyDescent="0.35">
      <c r="FW33045" s="128"/>
      <c r="FX33045" s="128"/>
      <c r="FY33045" s="129"/>
      <c r="GA33045" s="128"/>
    </row>
    <row r="33046" spans="179:183" x14ac:dyDescent="0.35">
      <c r="FW33046" s="128"/>
      <c r="FX33046" s="128"/>
      <c r="FY33046" s="129"/>
      <c r="GA33046" s="128"/>
    </row>
    <row r="33047" spans="179:183" x14ac:dyDescent="0.35">
      <c r="FW33047" s="128"/>
      <c r="FX33047" s="128"/>
      <c r="FY33047" s="129"/>
      <c r="GA33047" s="128"/>
    </row>
    <row r="33048" spans="179:183" x14ac:dyDescent="0.35">
      <c r="FW33048" s="128"/>
      <c r="FX33048" s="128"/>
      <c r="FY33048" s="129"/>
      <c r="GA33048" s="128"/>
    </row>
    <row r="33049" spans="179:183" x14ac:dyDescent="0.35">
      <c r="FW33049" s="128"/>
      <c r="FX33049" s="128"/>
      <c r="FY33049" s="129"/>
      <c r="GA33049" s="128"/>
    </row>
    <row r="33050" spans="179:183" x14ac:dyDescent="0.35">
      <c r="FW33050" s="128"/>
      <c r="FX33050" s="128"/>
      <c r="FY33050" s="129"/>
      <c r="GA33050" s="128"/>
    </row>
    <row r="33051" spans="179:183" x14ac:dyDescent="0.35">
      <c r="FW33051" s="128"/>
      <c r="FX33051" s="128"/>
      <c r="FY33051" s="129"/>
      <c r="GA33051" s="128"/>
    </row>
    <row r="33052" spans="179:183" x14ac:dyDescent="0.35">
      <c r="FW33052" s="128"/>
      <c r="FX33052" s="128"/>
      <c r="FY33052" s="129"/>
      <c r="GA33052" s="128"/>
    </row>
    <row r="33053" spans="179:183" x14ac:dyDescent="0.35">
      <c r="FW33053" s="128"/>
      <c r="FX33053" s="128"/>
      <c r="FY33053" s="129"/>
      <c r="GA33053" s="128"/>
    </row>
    <row r="33054" spans="179:183" x14ac:dyDescent="0.35">
      <c r="FW33054" s="128"/>
      <c r="FX33054" s="128"/>
      <c r="FY33054" s="129"/>
      <c r="GA33054" s="128"/>
    </row>
    <row r="33055" spans="179:183" x14ac:dyDescent="0.35">
      <c r="FW33055" s="128"/>
      <c r="FX33055" s="128"/>
      <c r="FY33055" s="129"/>
      <c r="GA33055" s="128"/>
    </row>
    <row r="33056" spans="179:183" x14ac:dyDescent="0.35">
      <c r="FW33056" s="128"/>
      <c r="FX33056" s="128"/>
      <c r="FY33056" s="129"/>
      <c r="GA33056" s="128"/>
    </row>
    <row r="33057" spans="179:183" x14ac:dyDescent="0.35">
      <c r="FW33057" s="128"/>
      <c r="FX33057" s="128"/>
      <c r="FY33057" s="129"/>
      <c r="GA33057" s="128"/>
    </row>
    <row r="33058" spans="179:183" x14ac:dyDescent="0.35">
      <c r="FW33058" s="128"/>
      <c r="FX33058" s="128"/>
      <c r="FY33058" s="129"/>
      <c r="GA33058" s="128"/>
    </row>
    <row r="33059" spans="179:183" x14ac:dyDescent="0.35">
      <c r="FW33059" s="128"/>
      <c r="FX33059" s="128"/>
      <c r="FY33059" s="129"/>
      <c r="GA33059" s="128"/>
    </row>
    <row r="33060" spans="179:183" x14ac:dyDescent="0.35">
      <c r="FW33060" s="128"/>
      <c r="FX33060" s="128"/>
      <c r="FY33060" s="129"/>
      <c r="GA33060" s="128"/>
    </row>
    <row r="33061" spans="179:183" x14ac:dyDescent="0.35">
      <c r="FW33061" s="128"/>
      <c r="FX33061" s="128"/>
      <c r="FY33061" s="129"/>
      <c r="GA33061" s="128"/>
    </row>
    <row r="33062" spans="179:183" x14ac:dyDescent="0.35">
      <c r="FW33062" s="128"/>
      <c r="FX33062" s="128"/>
      <c r="FY33062" s="129"/>
      <c r="GA33062" s="128"/>
    </row>
    <row r="33063" spans="179:183" x14ac:dyDescent="0.35">
      <c r="FW33063" s="128"/>
      <c r="FX33063" s="128"/>
      <c r="FY33063" s="129"/>
      <c r="GA33063" s="128"/>
    </row>
    <row r="33064" spans="179:183" x14ac:dyDescent="0.35">
      <c r="FW33064" s="128"/>
      <c r="FX33064" s="128"/>
      <c r="FY33064" s="129"/>
      <c r="GA33064" s="128"/>
    </row>
    <row r="33065" spans="179:183" x14ac:dyDescent="0.35">
      <c r="FW33065" s="128"/>
      <c r="FX33065" s="128"/>
      <c r="FY33065" s="129"/>
      <c r="GA33065" s="128"/>
    </row>
    <row r="33066" spans="179:183" x14ac:dyDescent="0.35">
      <c r="FW33066" s="128"/>
      <c r="FX33066" s="128"/>
      <c r="FY33066" s="129"/>
      <c r="GA33066" s="128"/>
    </row>
    <row r="33067" spans="179:183" x14ac:dyDescent="0.35">
      <c r="FW33067" s="128"/>
      <c r="FX33067" s="128"/>
      <c r="FY33067" s="129"/>
      <c r="GA33067" s="128"/>
    </row>
    <row r="33068" spans="179:183" x14ac:dyDescent="0.35">
      <c r="FW33068" s="128"/>
      <c r="FX33068" s="128"/>
      <c r="FY33068" s="129"/>
      <c r="GA33068" s="128"/>
    </row>
    <row r="33069" spans="179:183" x14ac:dyDescent="0.35">
      <c r="FW33069" s="128"/>
      <c r="FX33069" s="128"/>
      <c r="FY33069" s="129"/>
      <c r="GA33069" s="128"/>
    </row>
    <row r="33070" spans="179:183" x14ac:dyDescent="0.35">
      <c r="FW33070" s="128"/>
      <c r="FX33070" s="128"/>
      <c r="FY33070" s="129"/>
      <c r="GA33070" s="128"/>
    </row>
    <row r="33071" spans="179:183" x14ac:dyDescent="0.35">
      <c r="FW33071" s="128"/>
      <c r="FX33071" s="128"/>
      <c r="FY33071" s="129"/>
      <c r="GA33071" s="128"/>
    </row>
    <row r="33072" spans="179:183" x14ac:dyDescent="0.35">
      <c r="FW33072" s="128"/>
      <c r="FX33072" s="128"/>
      <c r="FY33072" s="129"/>
      <c r="GA33072" s="128"/>
    </row>
    <row r="33073" spans="179:183" x14ac:dyDescent="0.35">
      <c r="FW33073" s="128"/>
      <c r="FX33073" s="128"/>
      <c r="FY33073" s="129"/>
      <c r="GA33073" s="128"/>
    </row>
    <row r="33074" spans="179:183" x14ac:dyDescent="0.35">
      <c r="FW33074" s="128"/>
      <c r="FX33074" s="128"/>
      <c r="FY33074" s="129"/>
      <c r="GA33074" s="128"/>
    </row>
    <row r="33075" spans="179:183" x14ac:dyDescent="0.35">
      <c r="FW33075" s="128"/>
      <c r="FX33075" s="128"/>
      <c r="FY33075" s="129"/>
      <c r="GA33075" s="128"/>
    </row>
    <row r="33076" spans="179:183" x14ac:dyDescent="0.35">
      <c r="FW33076" s="128"/>
      <c r="FX33076" s="128"/>
      <c r="FY33076" s="129"/>
      <c r="GA33076" s="128"/>
    </row>
    <row r="33077" spans="179:183" x14ac:dyDescent="0.35">
      <c r="FW33077" s="128"/>
      <c r="FX33077" s="128"/>
      <c r="FY33077" s="129"/>
      <c r="GA33077" s="128"/>
    </row>
    <row r="33078" spans="179:183" x14ac:dyDescent="0.35">
      <c r="FW33078" s="128"/>
      <c r="FX33078" s="128"/>
      <c r="FY33078" s="129"/>
      <c r="GA33078" s="128"/>
    </row>
    <row r="33079" spans="179:183" x14ac:dyDescent="0.35">
      <c r="FW33079" s="128"/>
      <c r="FX33079" s="128"/>
      <c r="FY33079" s="129"/>
      <c r="GA33079" s="128"/>
    </row>
    <row r="33080" spans="179:183" x14ac:dyDescent="0.35">
      <c r="FW33080" s="128"/>
      <c r="FX33080" s="128"/>
      <c r="FY33080" s="129"/>
      <c r="GA33080" s="128"/>
    </row>
    <row r="33081" spans="179:183" x14ac:dyDescent="0.35">
      <c r="FW33081" s="128"/>
      <c r="FX33081" s="128"/>
      <c r="FY33081" s="129"/>
      <c r="GA33081" s="128"/>
    </row>
    <row r="33082" spans="179:183" x14ac:dyDescent="0.35">
      <c r="FW33082" s="128"/>
      <c r="FX33082" s="128"/>
      <c r="FY33082" s="129"/>
      <c r="GA33082" s="128"/>
    </row>
    <row r="33083" spans="179:183" x14ac:dyDescent="0.35">
      <c r="FW33083" s="128"/>
      <c r="FX33083" s="128"/>
      <c r="FY33083" s="129"/>
      <c r="GA33083" s="128"/>
    </row>
    <row r="33084" spans="179:183" x14ac:dyDescent="0.35">
      <c r="FW33084" s="128"/>
      <c r="FX33084" s="128"/>
      <c r="FY33084" s="129"/>
      <c r="GA33084" s="128"/>
    </row>
    <row r="33085" spans="179:183" x14ac:dyDescent="0.35">
      <c r="FW33085" s="128"/>
      <c r="FX33085" s="128"/>
      <c r="FY33085" s="129"/>
      <c r="GA33085" s="128"/>
    </row>
    <row r="33086" spans="179:183" x14ac:dyDescent="0.35">
      <c r="FW33086" s="128"/>
      <c r="FX33086" s="128"/>
      <c r="FY33086" s="129"/>
      <c r="GA33086" s="128"/>
    </row>
    <row r="33087" spans="179:183" x14ac:dyDescent="0.35">
      <c r="FW33087" s="128"/>
      <c r="FX33087" s="128"/>
      <c r="FY33087" s="129"/>
      <c r="GA33087" s="128"/>
    </row>
    <row r="33088" spans="179:183" x14ac:dyDescent="0.35">
      <c r="FW33088" s="128"/>
      <c r="FX33088" s="128"/>
      <c r="FY33088" s="129"/>
      <c r="GA33088" s="128"/>
    </row>
    <row r="33089" spans="179:183" x14ac:dyDescent="0.35">
      <c r="FW33089" s="128"/>
      <c r="FX33089" s="128"/>
      <c r="FY33089" s="129"/>
      <c r="GA33089" s="128"/>
    </row>
    <row r="33090" spans="179:183" x14ac:dyDescent="0.35">
      <c r="FW33090" s="128"/>
      <c r="FX33090" s="128"/>
      <c r="FY33090" s="129"/>
      <c r="GA33090" s="128"/>
    </row>
    <row r="33091" spans="179:183" x14ac:dyDescent="0.35">
      <c r="FW33091" s="128"/>
      <c r="FX33091" s="128"/>
      <c r="FY33091" s="129"/>
      <c r="GA33091" s="128"/>
    </row>
    <row r="33092" spans="179:183" x14ac:dyDescent="0.35">
      <c r="FW33092" s="128"/>
      <c r="FX33092" s="128"/>
      <c r="FY33092" s="129"/>
      <c r="GA33092" s="128"/>
    </row>
    <row r="33093" spans="179:183" x14ac:dyDescent="0.35">
      <c r="FW33093" s="128"/>
      <c r="FX33093" s="128"/>
      <c r="FY33093" s="129"/>
      <c r="GA33093" s="128"/>
    </row>
    <row r="33094" spans="179:183" x14ac:dyDescent="0.35">
      <c r="FW33094" s="128"/>
      <c r="FX33094" s="128"/>
      <c r="FY33094" s="129"/>
      <c r="GA33094" s="128"/>
    </row>
    <row r="33095" spans="179:183" x14ac:dyDescent="0.35">
      <c r="FW33095" s="128"/>
      <c r="FX33095" s="128"/>
      <c r="FY33095" s="129"/>
      <c r="GA33095" s="128"/>
    </row>
    <row r="33096" spans="179:183" x14ac:dyDescent="0.35">
      <c r="FW33096" s="128"/>
      <c r="FX33096" s="128"/>
      <c r="FY33096" s="129"/>
      <c r="GA33096" s="128"/>
    </row>
    <row r="33097" spans="179:183" x14ac:dyDescent="0.35">
      <c r="FW33097" s="128"/>
      <c r="FX33097" s="128"/>
      <c r="FY33097" s="129"/>
      <c r="GA33097" s="128"/>
    </row>
    <row r="33098" spans="179:183" x14ac:dyDescent="0.35">
      <c r="FW33098" s="128"/>
      <c r="FX33098" s="128"/>
      <c r="FY33098" s="129"/>
      <c r="GA33098" s="128"/>
    </row>
    <row r="33099" spans="179:183" x14ac:dyDescent="0.35">
      <c r="FW33099" s="128"/>
      <c r="FX33099" s="128"/>
      <c r="FY33099" s="129"/>
      <c r="GA33099" s="128"/>
    </row>
    <row r="33100" spans="179:183" x14ac:dyDescent="0.35">
      <c r="FW33100" s="128"/>
      <c r="FX33100" s="128"/>
      <c r="FY33100" s="129"/>
      <c r="GA33100" s="128"/>
    </row>
    <row r="33101" spans="179:183" x14ac:dyDescent="0.35">
      <c r="FW33101" s="128"/>
      <c r="FX33101" s="128"/>
      <c r="FY33101" s="129"/>
      <c r="GA33101" s="128"/>
    </row>
    <row r="33102" spans="179:183" x14ac:dyDescent="0.35">
      <c r="FW33102" s="128"/>
      <c r="FX33102" s="128"/>
      <c r="FY33102" s="129"/>
      <c r="GA33102" s="128"/>
    </row>
    <row r="33103" spans="179:183" x14ac:dyDescent="0.35">
      <c r="FW33103" s="128"/>
      <c r="FX33103" s="128"/>
      <c r="FY33103" s="129"/>
      <c r="GA33103" s="128"/>
    </row>
    <row r="33104" spans="179:183" x14ac:dyDescent="0.35">
      <c r="FW33104" s="128"/>
      <c r="FX33104" s="128"/>
      <c r="FY33104" s="129"/>
      <c r="GA33104" s="128"/>
    </row>
    <row r="33105" spans="179:183" x14ac:dyDescent="0.35">
      <c r="FW33105" s="128"/>
      <c r="FX33105" s="128"/>
      <c r="FY33105" s="129"/>
      <c r="GA33105" s="128"/>
    </row>
    <row r="33106" spans="179:183" x14ac:dyDescent="0.35">
      <c r="FW33106" s="128"/>
      <c r="FX33106" s="128"/>
      <c r="FY33106" s="129"/>
      <c r="GA33106" s="128"/>
    </row>
    <row r="33107" spans="179:183" x14ac:dyDescent="0.35">
      <c r="FW33107" s="128"/>
      <c r="FX33107" s="128"/>
      <c r="FY33107" s="129"/>
      <c r="GA33107" s="128"/>
    </row>
    <row r="33108" spans="179:183" x14ac:dyDescent="0.35">
      <c r="FW33108" s="128"/>
      <c r="FX33108" s="128"/>
      <c r="FY33108" s="129"/>
      <c r="GA33108" s="128"/>
    </row>
    <row r="33109" spans="179:183" x14ac:dyDescent="0.35">
      <c r="FW33109" s="128"/>
      <c r="FX33109" s="128"/>
      <c r="FY33109" s="129"/>
      <c r="GA33109" s="128"/>
    </row>
    <row r="33110" spans="179:183" x14ac:dyDescent="0.35">
      <c r="FW33110" s="128"/>
      <c r="FX33110" s="128"/>
      <c r="FY33110" s="129"/>
      <c r="GA33110" s="128"/>
    </row>
    <row r="33111" spans="179:183" x14ac:dyDescent="0.35">
      <c r="FW33111" s="128"/>
      <c r="FX33111" s="128"/>
      <c r="FY33111" s="129"/>
      <c r="GA33111" s="128"/>
    </row>
    <row r="33112" spans="179:183" x14ac:dyDescent="0.35">
      <c r="FW33112" s="128"/>
      <c r="FX33112" s="128"/>
      <c r="FY33112" s="129"/>
      <c r="GA33112" s="128"/>
    </row>
    <row r="33113" spans="179:183" x14ac:dyDescent="0.35">
      <c r="FW33113" s="128"/>
      <c r="FX33113" s="128"/>
      <c r="FY33113" s="129"/>
      <c r="GA33113" s="128"/>
    </row>
    <row r="33114" spans="179:183" x14ac:dyDescent="0.35">
      <c r="FW33114" s="128"/>
      <c r="FX33114" s="128"/>
      <c r="FY33114" s="129"/>
      <c r="GA33114" s="128"/>
    </row>
    <row r="33115" spans="179:183" x14ac:dyDescent="0.35">
      <c r="FW33115" s="128"/>
      <c r="FX33115" s="128"/>
      <c r="FY33115" s="129"/>
      <c r="GA33115" s="128"/>
    </row>
    <row r="33116" spans="179:183" x14ac:dyDescent="0.35">
      <c r="FW33116" s="128"/>
      <c r="FX33116" s="128"/>
      <c r="FY33116" s="129"/>
      <c r="GA33116" s="128"/>
    </row>
    <row r="33117" spans="179:183" x14ac:dyDescent="0.35">
      <c r="FW33117" s="128"/>
      <c r="FX33117" s="128"/>
      <c r="FY33117" s="129"/>
      <c r="GA33117" s="128"/>
    </row>
    <row r="33118" spans="179:183" x14ac:dyDescent="0.35">
      <c r="FW33118" s="128"/>
      <c r="FX33118" s="128"/>
      <c r="FY33118" s="129"/>
      <c r="GA33118" s="128"/>
    </row>
    <row r="33119" spans="179:183" x14ac:dyDescent="0.35">
      <c r="FW33119" s="128"/>
      <c r="FX33119" s="128"/>
      <c r="FY33119" s="129"/>
      <c r="GA33119" s="128"/>
    </row>
    <row r="33120" spans="179:183" x14ac:dyDescent="0.35">
      <c r="FW33120" s="128"/>
      <c r="FX33120" s="128"/>
      <c r="FY33120" s="129"/>
      <c r="GA33120" s="128"/>
    </row>
    <row r="33121" spans="179:183" x14ac:dyDescent="0.35">
      <c r="FW33121" s="128"/>
      <c r="FX33121" s="128"/>
      <c r="FY33121" s="129"/>
      <c r="GA33121" s="128"/>
    </row>
    <row r="33122" spans="179:183" x14ac:dyDescent="0.35">
      <c r="FW33122" s="128"/>
      <c r="FX33122" s="128"/>
      <c r="FY33122" s="129"/>
      <c r="GA33122" s="128"/>
    </row>
    <row r="33123" spans="179:183" x14ac:dyDescent="0.35">
      <c r="FW33123" s="128"/>
      <c r="FX33123" s="128"/>
      <c r="FY33123" s="129"/>
      <c r="GA33123" s="128"/>
    </row>
    <row r="33124" spans="179:183" x14ac:dyDescent="0.35">
      <c r="FW33124" s="128"/>
      <c r="FX33124" s="128"/>
      <c r="FY33124" s="129"/>
      <c r="GA33124" s="128"/>
    </row>
    <row r="33125" spans="179:183" x14ac:dyDescent="0.35">
      <c r="FW33125" s="128"/>
      <c r="FX33125" s="128"/>
      <c r="FY33125" s="129"/>
      <c r="GA33125" s="128"/>
    </row>
    <row r="33126" spans="179:183" x14ac:dyDescent="0.35">
      <c r="FW33126" s="128"/>
      <c r="FX33126" s="128"/>
      <c r="FY33126" s="129"/>
      <c r="GA33126" s="128"/>
    </row>
    <row r="33127" spans="179:183" x14ac:dyDescent="0.35">
      <c r="FW33127" s="128"/>
      <c r="FX33127" s="128"/>
      <c r="FY33127" s="129"/>
      <c r="GA33127" s="128"/>
    </row>
    <row r="33128" spans="179:183" x14ac:dyDescent="0.35">
      <c r="FW33128" s="128"/>
      <c r="FX33128" s="128"/>
      <c r="FY33128" s="129"/>
      <c r="GA33128" s="128"/>
    </row>
    <row r="33129" spans="179:183" x14ac:dyDescent="0.35">
      <c r="FW33129" s="128"/>
      <c r="FX33129" s="128"/>
      <c r="FY33129" s="129"/>
      <c r="GA33129" s="128"/>
    </row>
    <row r="33130" spans="179:183" x14ac:dyDescent="0.35">
      <c r="FW33130" s="128"/>
      <c r="FX33130" s="128"/>
      <c r="FY33130" s="129"/>
      <c r="GA33130" s="128"/>
    </row>
    <row r="33131" spans="179:183" x14ac:dyDescent="0.35">
      <c r="FW33131" s="128"/>
      <c r="FX33131" s="128"/>
      <c r="FY33131" s="129"/>
      <c r="GA33131" s="128"/>
    </row>
    <row r="33132" spans="179:183" x14ac:dyDescent="0.35">
      <c r="FW33132" s="128"/>
      <c r="FX33132" s="128"/>
      <c r="FY33132" s="129"/>
      <c r="GA33132" s="128"/>
    </row>
    <row r="33133" spans="179:183" x14ac:dyDescent="0.35">
      <c r="FW33133" s="128"/>
      <c r="FX33133" s="128"/>
      <c r="FY33133" s="129"/>
      <c r="GA33133" s="128"/>
    </row>
    <row r="33134" spans="179:183" x14ac:dyDescent="0.35">
      <c r="FW33134" s="128"/>
      <c r="FX33134" s="128"/>
      <c r="FY33134" s="129"/>
      <c r="GA33134" s="128"/>
    </row>
    <row r="33135" spans="179:183" x14ac:dyDescent="0.35">
      <c r="FW33135" s="128"/>
      <c r="FX33135" s="128"/>
      <c r="FY33135" s="129"/>
      <c r="GA33135" s="128"/>
    </row>
    <row r="33136" spans="179:183" x14ac:dyDescent="0.35">
      <c r="FW33136" s="128"/>
      <c r="FX33136" s="128"/>
      <c r="FY33136" s="129"/>
      <c r="GA33136" s="128"/>
    </row>
    <row r="33137" spans="179:183" x14ac:dyDescent="0.35">
      <c r="FW33137" s="128"/>
      <c r="FX33137" s="128"/>
      <c r="FY33137" s="129"/>
      <c r="GA33137" s="128"/>
    </row>
    <row r="33138" spans="179:183" x14ac:dyDescent="0.35">
      <c r="FW33138" s="128"/>
      <c r="FX33138" s="128"/>
      <c r="FY33138" s="129"/>
      <c r="GA33138" s="128"/>
    </row>
    <row r="33139" spans="179:183" x14ac:dyDescent="0.35">
      <c r="FW33139" s="128"/>
      <c r="FX33139" s="128"/>
      <c r="FY33139" s="129"/>
      <c r="GA33139" s="128"/>
    </row>
    <row r="33140" spans="179:183" x14ac:dyDescent="0.35">
      <c r="FW33140" s="128"/>
      <c r="FX33140" s="128"/>
      <c r="FY33140" s="129"/>
      <c r="GA33140" s="128"/>
    </row>
    <row r="33141" spans="179:183" x14ac:dyDescent="0.35">
      <c r="FW33141" s="128"/>
      <c r="FX33141" s="128"/>
      <c r="FY33141" s="129"/>
      <c r="GA33141" s="128"/>
    </row>
    <row r="33142" spans="179:183" x14ac:dyDescent="0.35">
      <c r="FW33142" s="128"/>
      <c r="FX33142" s="128"/>
      <c r="FY33142" s="129"/>
      <c r="GA33142" s="128"/>
    </row>
    <row r="33143" spans="179:183" x14ac:dyDescent="0.35">
      <c r="FW33143" s="128"/>
      <c r="FX33143" s="128"/>
      <c r="FY33143" s="129"/>
      <c r="GA33143" s="128"/>
    </row>
    <row r="33144" spans="179:183" x14ac:dyDescent="0.35">
      <c r="FW33144" s="128"/>
      <c r="FX33144" s="128"/>
      <c r="FY33144" s="129"/>
      <c r="GA33144" s="128"/>
    </row>
    <row r="33145" spans="179:183" x14ac:dyDescent="0.35">
      <c r="FW33145" s="128"/>
      <c r="FX33145" s="128"/>
      <c r="FY33145" s="129"/>
      <c r="GA33145" s="128"/>
    </row>
    <row r="33146" spans="179:183" x14ac:dyDescent="0.35">
      <c r="FW33146" s="128"/>
      <c r="FX33146" s="128"/>
      <c r="FY33146" s="129"/>
      <c r="GA33146" s="128"/>
    </row>
    <row r="33147" spans="179:183" x14ac:dyDescent="0.35">
      <c r="FW33147" s="128"/>
      <c r="FX33147" s="128"/>
      <c r="FY33147" s="129"/>
      <c r="GA33147" s="128"/>
    </row>
    <row r="33148" spans="179:183" x14ac:dyDescent="0.35">
      <c r="FW33148" s="128"/>
      <c r="FX33148" s="128"/>
      <c r="FY33148" s="129"/>
      <c r="GA33148" s="128"/>
    </row>
    <row r="33149" spans="179:183" x14ac:dyDescent="0.35">
      <c r="FW33149" s="128"/>
      <c r="FX33149" s="128"/>
      <c r="FY33149" s="129"/>
      <c r="GA33149" s="128"/>
    </row>
    <row r="33150" spans="179:183" x14ac:dyDescent="0.35">
      <c r="FW33150" s="128"/>
      <c r="FX33150" s="128"/>
      <c r="FY33150" s="129"/>
      <c r="GA33150" s="128"/>
    </row>
    <row r="33151" spans="179:183" x14ac:dyDescent="0.35">
      <c r="FW33151" s="128"/>
      <c r="FX33151" s="128"/>
      <c r="FY33151" s="129"/>
      <c r="GA33151" s="128"/>
    </row>
    <row r="33152" spans="179:183" x14ac:dyDescent="0.35">
      <c r="FW33152" s="128"/>
      <c r="FX33152" s="128"/>
      <c r="FY33152" s="129"/>
      <c r="GA33152" s="128"/>
    </row>
    <row r="33153" spans="179:183" x14ac:dyDescent="0.35">
      <c r="FW33153" s="128"/>
      <c r="FX33153" s="128"/>
      <c r="FY33153" s="129"/>
      <c r="GA33153" s="128"/>
    </row>
    <row r="33154" spans="179:183" x14ac:dyDescent="0.35">
      <c r="FW33154" s="128"/>
      <c r="FX33154" s="128"/>
      <c r="FY33154" s="129"/>
      <c r="GA33154" s="128"/>
    </row>
    <row r="33155" spans="179:183" x14ac:dyDescent="0.35">
      <c r="FW33155" s="128"/>
      <c r="FX33155" s="128"/>
      <c r="FY33155" s="129"/>
      <c r="GA33155" s="128"/>
    </row>
    <row r="33156" spans="179:183" x14ac:dyDescent="0.35">
      <c r="FW33156" s="128"/>
      <c r="FX33156" s="128"/>
      <c r="FY33156" s="129"/>
      <c r="GA33156" s="128"/>
    </row>
    <row r="33157" spans="179:183" x14ac:dyDescent="0.35">
      <c r="FW33157" s="128"/>
      <c r="FX33157" s="128"/>
      <c r="FY33157" s="129"/>
      <c r="GA33157" s="128"/>
    </row>
    <row r="33158" spans="179:183" x14ac:dyDescent="0.35">
      <c r="FW33158" s="128"/>
      <c r="FX33158" s="128"/>
      <c r="FY33158" s="129"/>
      <c r="GA33158" s="128"/>
    </row>
    <row r="33159" spans="179:183" x14ac:dyDescent="0.35">
      <c r="FW33159" s="128"/>
      <c r="FX33159" s="128"/>
      <c r="FY33159" s="129"/>
      <c r="GA33159" s="128"/>
    </row>
    <row r="33160" spans="179:183" x14ac:dyDescent="0.35">
      <c r="FW33160" s="128"/>
      <c r="FX33160" s="128"/>
      <c r="FY33160" s="129"/>
      <c r="GA33160" s="128"/>
    </row>
    <row r="33161" spans="179:183" x14ac:dyDescent="0.35">
      <c r="FW33161" s="128"/>
      <c r="FX33161" s="128"/>
      <c r="FY33161" s="129"/>
      <c r="GA33161" s="128"/>
    </row>
    <row r="33162" spans="179:183" x14ac:dyDescent="0.35">
      <c r="FW33162" s="128"/>
      <c r="FX33162" s="128"/>
      <c r="FY33162" s="129"/>
      <c r="GA33162" s="128"/>
    </row>
    <row r="33163" spans="179:183" x14ac:dyDescent="0.35">
      <c r="FW33163" s="128"/>
      <c r="FX33163" s="128"/>
      <c r="FY33163" s="129"/>
      <c r="GA33163" s="128"/>
    </row>
    <row r="33164" spans="179:183" x14ac:dyDescent="0.35">
      <c r="FW33164" s="128"/>
      <c r="FX33164" s="128"/>
      <c r="FY33164" s="129"/>
      <c r="GA33164" s="128"/>
    </row>
    <row r="33165" spans="179:183" x14ac:dyDescent="0.35">
      <c r="FW33165" s="128"/>
      <c r="FX33165" s="128"/>
      <c r="FY33165" s="129"/>
      <c r="GA33165" s="128"/>
    </row>
    <row r="33166" spans="179:183" x14ac:dyDescent="0.35">
      <c r="FW33166" s="128"/>
      <c r="FX33166" s="128"/>
      <c r="FY33166" s="129"/>
      <c r="GA33166" s="128"/>
    </row>
    <row r="33167" spans="179:183" x14ac:dyDescent="0.35">
      <c r="FW33167" s="128"/>
      <c r="FX33167" s="128"/>
      <c r="FY33167" s="129"/>
      <c r="GA33167" s="128"/>
    </row>
    <row r="33168" spans="179:183" x14ac:dyDescent="0.35">
      <c r="FW33168" s="128"/>
      <c r="FX33168" s="128"/>
      <c r="FY33168" s="129"/>
      <c r="GA33168" s="128"/>
    </row>
    <row r="33169" spans="179:183" x14ac:dyDescent="0.35">
      <c r="FW33169" s="128"/>
      <c r="FX33169" s="128"/>
      <c r="FY33169" s="129"/>
      <c r="GA33169" s="128"/>
    </row>
    <row r="33170" spans="179:183" x14ac:dyDescent="0.35">
      <c r="FW33170" s="128"/>
      <c r="FX33170" s="128"/>
      <c r="FY33170" s="129"/>
      <c r="GA33170" s="128"/>
    </row>
    <row r="33171" spans="179:183" x14ac:dyDescent="0.35">
      <c r="FW33171" s="128"/>
      <c r="FX33171" s="128"/>
      <c r="FY33171" s="129"/>
      <c r="GA33171" s="128"/>
    </row>
    <row r="33172" spans="179:183" x14ac:dyDescent="0.35">
      <c r="FW33172" s="128"/>
      <c r="FX33172" s="128"/>
      <c r="FY33172" s="129"/>
      <c r="GA33172" s="128"/>
    </row>
    <row r="33173" spans="179:183" x14ac:dyDescent="0.35">
      <c r="FW33173" s="128"/>
      <c r="FX33173" s="128"/>
      <c r="FY33173" s="129"/>
      <c r="GA33173" s="128"/>
    </row>
    <row r="33174" spans="179:183" x14ac:dyDescent="0.35">
      <c r="FW33174" s="128"/>
      <c r="FX33174" s="128"/>
      <c r="FY33174" s="129"/>
      <c r="GA33174" s="128"/>
    </row>
    <row r="33175" spans="179:183" x14ac:dyDescent="0.35">
      <c r="FW33175" s="128"/>
      <c r="FX33175" s="128"/>
      <c r="FY33175" s="129"/>
      <c r="GA33175" s="128"/>
    </row>
    <row r="33176" spans="179:183" x14ac:dyDescent="0.35">
      <c r="FW33176" s="128"/>
      <c r="FX33176" s="128"/>
      <c r="FY33176" s="129"/>
      <c r="GA33176" s="128"/>
    </row>
    <row r="33177" spans="179:183" x14ac:dyDescent="0.35">
      <c r="FW33177" s="128"/>
      <c r="FX33177" s="128"/>
      <c r="FY33177" s="129"/>
      <c r="GA33177" s="128"/>
    </row>
    <row r="33178" spans="179:183" x14ac:dyDescent="0.35">
      <c r="FW33178" s="128"/>
      <c r="FX33178" s="128"/>
      <c r="FY33178" s="129"/>
      <c r="GA33178" s="128"/>
    </row>
    <row r="33179" spans="179:183" x14ac:dyDescent="0.35">
      <c r="FW33179" s="128"/>
      <c r="FX33179" s="128"/>
      <c r="FY33179" s="129"/>
      <c r="GA33179" s="128"/>
    </row>
    <row r="33180" spans="179:183" x14ac:dyDescent="0.35">
      <c r="FW33180" s="128"/>
      <c r="FX33180" s="128"/>
      <c r="FY33180" s="129"/>
      <c r="GA33180" s="128"/>
    </row>
    <row r="33181" spans="179:183" x14ac:dyDescent="0.35">
      <c r="FW33181" s="128"/>
      <c r="FX33181" s="128"/>
      <c r="FY33181" s="129"/>
      <c r="GA33181" s="128"/>
    </row>
    <row r="33182" spans="179:183" x14ac:dyDescent="0.35">
      <c r="FW33182" s="128"/>
      <c r="FX33182" s="128"/>
      <c r="FY33182" s="129"/>
      <c r="GA33182" s="128"/>
    </row>
    <row r="33183" spans="179:183" x14ac:dyDescent="0.35">
      <c r="FW33183" s="128"/>
      <c r="FX33183" s="128"/>
      <c r="FY33183" s="129"/>
      <c r="GA33183" s="128"/>
    </row>
    <row r="33184" spans="179:183" x14ac:dyDescent="0.35">
      <c r="FW33184" s="128"/>
      <c r="FX33184" s="128"/>
      <c r="FY33184" s="129"/>
      <c r="GA33184" s="128"/>
    </row>
    <row r="33185" spans="179:183" x14ac:dyDescent="0.35">
      <c r="FW33185" s="128"/>
      <c r="FX33185" s="128"/>
      <c r="FY33185" s="129"/>
      <c r="GA33185" s="128"/>
    </row>
    <row r="33186" spans="179:183" x14ac:dyDescent="0.35">
      <c r="FW33186" s="128"/>
      <c r="FX33186" s="128"/>
      <c r="FY33186" s="129"/>
      <c r="GA33186" s="128"/>
    </row>
    <row r="33187" spans="179:183" x14ac:dyDescent="0.35">
      <c r="FW33187" s="128"/>
      <c r="FX33187" s="128"/>
      <c r="FY33187" s="129"/>
      <c r="GA33187" s="128"/>
    </row>
    <row r="33188" spans="179:183" x14ac:dyDescent="0.35">
      <c r="FW33188" s="128"/>
      <c r="FX33188" s="128"/>
      <c r="FY33188" s="129"/>
      <c r="GA33188" s="128"/>
    </row>
    <row r="33189" spans="179:183" x14ac:dyDescent="0.35">
      <c r="FW33189" s="128"/>
      <c r="FX33189" s="128"/>
      <c r="FY33189" s="129"/>
      <c r="GA33189" s="128"/>
    </row>
    <row r="33190" spans="179:183" x14ac:dyDescent="0.35">
      <c r="FW33190" s="128"/>
      <c r="FX33190" s="128"/>
      <c r="FY33190" s="129"/>
      <c r="GA33190" s="128"/>
    </row>
    <row r="33191" spans="179:183" x14ac:dyDescent="0.35">
      <c r="FW33191" s="128"/>
      <c r="FX33191" s="128"/>
      <c r="FY33191" s="129"/>
      <c r="GA33191" s="128"/>
    </row>
    <row r="33192" spans="179:183" x14ac:dyDescent="0.35">
      <c r="FW33192" s="128"/>
      <c r="FX33192" s="128"/>
      <c r="FY33192" s="129"/>
      <c r="GA33192" s="128"/>
    </row>
    <row r="33193" spans="179:183" x14ac:dyDescent="0.35">
      <c r="FW33193" s="128"/>
      <c r="FX33193" s="128"/>
      <c r="FY33193" s="129"/>
      <c r="GA33193" s="128"/>
    </row>
    <row r="33194" spans="179:183" x14ac:dyDescent="0.35">
      <c r="FW33194" s="128"/>
      <c r="FX33194" s="128"/>
      <c r="FY33194" s="129"/>
      <c r="GA33194" s="128"/>
    </row>
    <row r="33195" spans="179:183" x14ac:dyDescent="0.35">
      <c r="FW33195" s="128"/>
      <c r="FX33195" s="128"/>
      <c r="FY33195" s="129"/>
      <c r="GA33195" s="128"/>
    </row>
    <row r="33196" spans="179:183" x14ac:dyDescent="0.35">
      <c r="FW33196" s="128"/>
      <c r="FX33196" s="128"/>
      <c r="FY33196" s="129"/>
      <c r="GA33196" s="128"/>
    </row>
    <row r="33197" spans="179:183" x14ac:dyDescent="0.35">
      <c r="FW33197" s="128"/>
      <c r="FX33197" s="128"/>
      <c r="FY33197" s="129"/>
      <c r="GA33197" s="128"/>
    </row>
    <row r="33198" spans="179:183" x14ac:dyDescent="0.35">
      <c r="FW33198" s="128"/>
      <c r="FX33198" s="128"/>
      <c r="FY33198" s="129"/>
      <c r="GA33198" s="128"/>
    </row>
    <row r="33199" spans="179:183" x14ac:dyDescent="0.35">
      <c r="FW33199" s="128"/>
      <c r="FX33199" s="128"/>
      <c r="FY33199" s="129"/>
      <c r="GA33199" s="128"/>
    </row>
    <row r="33200" spans="179:183" x14ac:dyDescent="0.35">
      <c r="FW33200" s="128"/>
      <c r="FX33200" s="128"/>
      <c r="FY33200" s="129"/>
      <c r="GA33200" s="128"/>
    </row>
    <row r="33201" spans="179:183" x14ac:dyDescent="0.35">
      <c r="FW33201" s="128"/>
      <c r="FX33201" s="128"/>
      <c r="FY33201" s="129"/>
      <c r="GA33201" s="128"/>
    </row>
    <row r="33202" spans="179:183" x14ac:dyDescent="0.35">
      <c r="FW33202" s="128"/>
      <c r="FX33202" s="128"/>
      <c r="FY33202" s="129"/>
      <c r="GA33202" s="128"/>
    </row>
    <row r="33203" spans="179:183" x14ac:dyDescent="0.35">
      <c r="FW33203" s="128"/>
      <c r="FX33203" s="128"/>
      <c r="FY33203" s="129"/>
      <c r="GA33203" s="128"/>
    </row>
    <row r="33204" spans="179:183" x14ac:dyDescent="0.35">
      <c r="FW33204" s="128"/>
      <c r="FX33204" s="128"/>
      <c r="FY33204" s="129"/>
      <c r="GA33204" s="128"/>
    </row>
    <row r="33205" spans="179:183" x14ac:dyDescent="0.35">
      <c r="FW33205" s="128"/>
      <c r="FX33205" s="128"/>
      <c r="FY33205" s="129"/>
      <c r="GA33205" s="128"/>
    </row>
    <row r="33206" spans="179:183" x14ac:dyDescent="0.35">
      <c r="FW33206" s="128"/>
      <c r="FX33206" s="128"/>
      <c r="FY33206" s="129"/>
      <c r="GA33206" s="128"/>
    </row>
    <row r="33207" spans="179:183" x14ac:dyDescent="0.35">
      <c r="FW33207" s="128"/>
      <c r="FX33207" s="128"/>
      <c r="FY33207" s="129"/>
      <c r="GA33207" s="128"/>
    </row>
    <row r="33208" spans="179:183" x14ac:dyDescent="0.35">
      <c r="FW33208" s="128"/>
      <c r="FX33208" s="128"/>
      <c r="FY33208" s="129"/>
      <c r="GA33208" s="128"/>
    </row>
    <row r="33209" spans="179:183" x14ac:dyDescent="0.35">
      <c r="FW33209" s="128"/>
      <c r="FX33209" s="128"/>
      <c r="FY33209" s="129"/>
      <c r="GA33209" s="128"/>
    </row>
    <row r="33210" spans="179:183" x14ac:dyDescent="0.35">
      <c r="FW33210" s="128"/>
      <c r="FX33210" s="128"/>
      <c r="FY33210" s="129"/>
      <c r="GA33210" s="128"/>
    </row>
    <row r="33211" spans="179:183" x14ac:dyDescent="0.35">
      <c r="FW33211" s="128"/>
      <c r="FX33211" s="128"/>
      <c r="FY33211" s="129"/>
      <c r="GA33211" s="128"/>
    </row>
    <row r="33212" spans="179:183" x14ac:dyDescent="0.35">
      <c r="FW33212" s="128"/>
      <c r="FX33212" s="128"/>
      <c r="FY33212" s="129"/>
      <c r="GA33212" s="128"/>
    </row>
    <row r="33213" spans="179:183" x14ac:dyDescent="0.35">
      <c r="FW33213" s="128"/>
      <c r="FX33213" s="128"/>
      <c r="FY33213" s="129"/>
      <c r="GA33213" s="128"/>
    </row>
    <row r="33214" spans="179:183" x14ac:dyDescent="0.35">
      <c r="FW33214" s="128"/>
      <c r="FX33214" s="128"/>
      <c r="FY33214" s="129"/>
      <c r="GA33214" s="128"/>
    </row>
    <row r="33215" spans="179:183" x14ac:dyDescent="0.35">
      <c r="FW33215" s="128"/>
      <c r="FX33215" s="128"/>
      <c r="FY33215" s="129"/>
      <c r="GA33215" s="128"/>
    </row>
    <row r="33216" spans="179:183" x14ac:dyDescent="0.35">
      <c r="FW33216" s="128"/>
      <c r="FX33216" s="128"/>
      <c r="FY33216" s="129"/>
      <c r="GA33216" s="128"/>
    </row>
    <row r="33217" spans="179:183" x14ac:dyDescent="0.35">
      <c r="FW33217" s="128"/>
      <c r="FX33217" s="128"/>
      <c r="FY33217" s="129"/>
      <c r="GA33217" s="128"/>
    </row>
    <row r="33218" spans="179:183" x14ac:dyDescent="0.35">
      <c r="FW33218" s="128"/>
      <c r="FX33218" s="128"/>
      <c r="FY33218" s="129"/>
      <c r="GA33218" s="128"/>
    </row>
    <row r="33219" spans="179:183" x14ac:dyDescent="0.35">
      <c r="FW33219" s="128"/>
      <c r="FX33219" s="128"/>
      <c r="FY33219" s="129"/>
      <c r="GA33219" s="128"/>
    </row>
    <row r="33220" spans="179:183" x14ac:dyDescent="0.35">
      <c r="FW33220" s="128"/>
      <c r="FX33220" s="128"/>
      <c r="FY33220" s="129"/>
      <c r="GA33220" s="128"/>
    </row>
    <row r="33221" spans="179:183" x14ac:dyDescent="0.35">
      <c r="FW33221" s="128"/>
      <c r="FX33221" s="128"/>
      <c r="FY33221" s="129"/>
      <c r="GA33221" s="128"/>
    </row>
    <row r="33222" spans="179:183" x14ac:dyDescent="0.35">
      <c r="FW33222" s="128"/>
      <c r="FX33222" s="128"/>
      <c r="FY33222" s="129"/>
      <c r="GA33222" s="128"/>
    </row>
    <row r="33223" spans="179:183" x14ac:dyDescent="0.35">
      <c r="FW33223" s="128"/>
      <c r="FX33223" s="128"/>
      <c r="FY33223" s="129"/>
      <c r="GA33223" s="128"/>
    </row>
    <row r="33224" spans="179:183" x14ac:dyDescent="0.35">
      <c r="FW33224" s="128"/>
      <c r="FX33224" s="128"/>
      <c r="FY33224" s="129"/>
      <c r="GA33224" s="128"/>
    </row>
    <row r="33225" spans="179:183" x14ac:dyDescent="0.35">
      <c r="FW33225" s="128"/>
      <c r="FX33225" s="128"/>
      <c r="FY33225" s="129"/>
      <c r="GA33225" s="128"/>
    </row>
    <row r="33226" spans="179:183" x14ac:dyDescent="0.35">
      <c r="FW33226" s="128"/>
      <c r="FX33226" s="128"/>
      <c r="FY33226" s="129"/>
      <c r="GA33226" s="128"/>
    </row>
    <row r="33227" spans="179:183" x14ac:dyDescent="0.35">
      <c r="FW33227" s="128"/>
      <c r="FX33227" s="128"/>
      <c r="FY33227" s="129"/>
      <c r="GA33227" s="128"/>
    </row>
    <row r="33228" spans="179:183" x14ac:dyDescent="0.35">
      <c r="FW33228" s="128"/>
      <c r="FX33228" s="128"/>
      <c r="FY33228" s="129"/>
      <c r="GA33228" s="128"/>
    </row>
    <row r="33229" spans="179:183" x14ac:dyDescent="0.35">
      <c r="FW33229" s="128"/>
      <c r="FX33229" s="128"/>
      <c r="FY33229" s="129"/>
      <c r="GA33229" s="128"/>
    </row>
    <row r="33230" spans="179:183" x14ac:dyDescent="0.35">
      <c r="FW33230" s="128"/>
      <c r="FX33230" s="128"/>
      <c r="FY33230" s="129"/>
      <c r="GA33230" s="128"/>
    </row>
    <row r="33231" spans="179:183" x14ac:dyDescent="0.35">
      <c r="FW33231" s="128"/>
      <c r="FX33231" s="128"/>
      <c r="FY33231" s="129"/>
      <c r="GA33231" s="128"/>
    </row>
    <row r="33232" spans="179:183" x14ac:dyDescent="0.35">
      <c r="FW33232" s="128"/>
      <c r="FX33232" s="128"/>
      <c r="FY33232" s="129"/>
      <c r="GA33232" s="128"/>
    </row>
    <row r="33233" spans="179:183" x14ac:dyDescent="0.35">
      <c r="FW33233" s="128"/>
      <c r="FX33233" s="128"/>
      <c r="FY33233" s="129"/>
      <c r="GA33233" s="128"/>
    </row>
    <row r="33234" spans="179:183" x14ac:dyDescent="0.35">
      <c r="FW33234" s="128"/>
      <c r="FX33234" s="128"/>
      <c r="FY33234" s="129"/>
      <c r="GA33234" s="128"/>
    </row>
    <row r="33235" spans="179:183" x14ac:dyDescent="0.35">
      <c r="FW33235" s="128"/>
      <c r="FX33235" s="128"/>
      <c r="FY33235" s="129"/>
      <c r="GA33235" s="128"/>
    </row>
    <row r="33236" spans="179:183" x14ac:dyDescent="0.35">
      <c r="FW33236" s="128"/>
      <c r="FX33236" s="128"/>
      <c r="FY33236" s="129"/>
      <c r="GA33236" s="128"/>
    </row>
    <row r="33237" spans="179:183" x14ac:dyDescent="0.35">
      <c r="FW33237" s="128"/>
      <c r="FX33237" s="128"/>
      <c r="FY33237" s="129"/>
      <c r="GA33237" s="128"/>
    </row>
    <row r="33238" spans="179:183" x14ac:dyDescent="0.35">
      <c r="FW33238" s="128"/>
      <c r="FX33238" s="128"/>
      <c r="FY33238" s="129"/>
      <c r="GA33238" s="128"/>
    </row>
    <row r="33239" spans="179:183" x14ac:dyDescent="0.35">
      <c r="FW33239" s="128"/>
      <c r="FX33239" s="128"/>
      <c r="FY33239" s="129"/>
      <c r="GA33239" s="128"/>
    </row>
    <row r="33240" spans="179:183" x14ac:dyDescent="0.35">
      <c r="FW33240" s="128"/>
      <c r="FX33240" s="128"/>
      <c r="FY33240" s="129"/>
      <c r="GA33240" s="128"/>
    </row>
    <row r="33241" spans="179:183" x14ac:dyDescent="0.35">
      <c r="FW33241" s="128"/>
      <c r="FX33241" s="128"/>
      <c r="FY33241" s="129"/>
      <c r="GA33241" s="128"/>
    </row>
    <row r="33242" spans="179:183" x14ac:dyDescent="0.35">
      <c r="FW33242" s="128"/>
      <c r="FX33242" s="128"/>
      <c r="FY33242" s="129"/>
      <c r="GA33242" s="128"/>
    </row>
    <row r="33243" spans="179:183" x14ac:dyDescent="0.35">
      <c r="FW33243" s="128"/>
      <c r="FX33243" s="128"/>
      <c r="FY33243" s="129"/>
      <c r="GA33243" s="128"/>
    </row>
    <row r="33244" spans="179:183" x14ac:dyDescent="0.35">
      <c r="FW33244" s="128"/>
      <c r="FX33244" s="128"/>
      <c r="FY33244" s="129"/>
      <c r="GA33244" s="128"/>
    </row>
    <row r="33245" spans="179:183" x14ac:dyDescent="0.35">
      <c r="FW33245" s="128"/>
      <c r="FX33245" s="128"/>
      <c r="FY33245" s="129"/>
      <c r="GA33245" s="128"/>
    </row>
    <row r="33246" spans="179:183" x14ac:dyDescent="0.35">
      <c r="FW33246" s="128"/>
      <c r="FX33246" s="128"/>
      <c r="FY33246" s="129"/>
      <c r="GA33246" s="128"/>
    </row>
    <row r="33247" spans="179:183" x14ac:dyDescent="0.35">
      <c r="FW33247" s="128"/>
      <c r="FX33247" s="128"/>
      <c r="FY33247" s="129"/>
      <c r="GA33247" s="128"/>
    </row>
    <row r="33248" spans="179:183" x14ac:dyDescent="0.35">
      <c r="FW33248" s="128"/>
      <c r="FX33248" s="128"/>
      <c r="FY33248" s="129"/>
      <c r="GA33248" s="128"/>
    </row>
    <row r="33249" spans="179:183" x14ac:dyDescent="0.35">
      <c r="FW33249" s="128"/>
      <c r="FX33249" s="128"/>
      <c r="FY33249" s="129"/>
      <c r="GA33249" s="128"/>
    </row>
    <row r="33250" spans="179:183" x14ac:dyDescent="0.35">
      <c r="FW33250" s="128"/>
      <c r="FX33250" s="128"/>
      <c r="FY33250" s="129"/>
      <c r="GA33250" s="128"/>
    </row>
    <row r="33251" spans="179:183" x14ac:dyDescent="0.35">
      <c r="FW33251" s="128"/>
      <c r="FX33251" s="128"/>
      <c r="FY33251" s="129"/>
      <c r="GA33251" s="128"/>
    </row>
    <row r="33252" spans="179:183" x14ac:dyDescent="0.35">
      <c r="FW33252" s="128"/>
      <c r="FX33252" s="128"/>
      <c r="FY33252" s="129"/>
      <c r="GA33252" s="128"/>
    </row>
    <row r="33253" spans="179:183" x14ac:dyDescent="0.35">
      <c r="FW33253" s="128"/>
      <c r="FX33253" s="128"/>
      <c r="FY33253" s="129"/>
      <c r="GA33253" s="128"/>
    </row>
    <row r="33254" spans="179:183" x14ac:dyDescent="0.35">
      <c r="FW33254" s="128"/>
      <c r="FX33254" s="128"/>
      <c r="FY33254" s="129"/>
      <c r="GA33254" s="128"/>
    </row>
    <row r="33255" spans="179:183" x14ac:dyDescent="0.35">
      <c r="FW33255" s="128"/>
      <c r="FX33255" s="128"/>
      <c r="FY33255" s="129"/>
      <c r="GA33255" s="128"/>
    </row>
    <row r="33256" spans="179:183" x14ac:dyDescent="0.35">
      <c r="FW33256" s="128"/>
      <c r="FX33256" s="128"/>
      <c r="FY33256" s="129"/>
      <c r="GA33256" s="128"/>
    </row>
    <row r="33257" spans="179:183" x14ac:dyDescent="0.35">
      <c r="FW33257" s="128"/>
      <c r="FX33257" s="128"/>
      <c r="FY33257" s="129"/>
      <c r="GA33257" s="128"/>
    </row>
    <row r="33258" spans="179:183" x14ac:dyDescent="0.35">
      <c r="FW33258" s="128"/>
      <c r="FX33258" s="128"/>
      <c r="FY33258" s="129"/>
      <c r="GA33258" s="128"/>
    </row>
    <row r="33259" spans="179:183" x14ac:dyDescent="0.35">
      <c r="FW33259" s="128"/>
      <c r="FX33259" s="128"/>
      <c r="FY33259" s="129"/>
      <c r="GA33259" s="128"/>
    </row>
    <row r="33260" spans="179:183" x14ac:dyDescent="0.35">
      <c r="FW33260" s="128"/>
      <c r="FX33260" s="128"/>
      <c r="FY33260" s="129"/>
      <c r="GA33260" s="128"/>
    </row>
    <row r="33261" spans="179:183" x14ac:dyDescent="0.35">
      <c r="FW33261" s="128"/>
      <c r="FX33261" s="128"/>
      <c r="FY33261" s="129"/>
      <c r="GA33261" s="128"/>
    </row>
    <row r="33262" spans="179:183" x14ac:dyDescent="0.35">
      <c r="FW33262" s="128"/>
      <c r="FX33262" s="128"/>
      <c r="FY33262" s="129"/>
      <c r="GA33262" s="128"/>
    </row>
    <row r="33263" spans="179:183" x14ac:dyDescent="0.35">
      <c r="FW33263" s="128"/>
      <c r="FX33263" s="128"/>
      <c r="FY33263" s="129"/>
      <c r="GA33263" s="128"/>
    </row>
    <row r="33264" spans="179:183" x14ac:dyDescent="0.35">
      <c r="FW33264" s="128"/>
      <c r="FX33264" s="128"/>
      <c r="FY33264" s="129"/>
      <c r="GA33264" s="128"/>
    </row>
    <row r="33265" spans="179:183" x14ac:dyDescent="0.35">
      <c r="FW33265" s="128"/>
      <c r="FX33265" s="128"/>
      <c r="FY33265" s="129"/>
      <c r="GA33265" s="128"/>
    </row>
    <row r="33266" spans="179:183" x14ac:dyDescent="0.35">
      <c r="FW33266" s="128"/>
      <c r="FX33266" s="128"/>
      <c r="FY33266" s="129"/>
      <c r="GA33266" s="128"/>
    </row>
    <row r="33267" spans="179:183" x14ac:dyDescent="0.35">
      <c r="FW33267" s="128"/>
      <c r="FX33267" s="128"/>
      <c r="FY33267" s="129"/>
      <c r="GA33267" s="128"/>
    </row>
    <row r="33268" spans="179:183" x14ac:dyDescent="0.35">
      <c r="FW33268" s="128"/>
      <c r="FX33268" s="128"/>
      <c r="FY33268" s="129"/>
      <c r="GA33268" s="128"/>
    </row>
    <row r="33269" spans="179:183" x14ac:dyDescent="0.35">
      <c r="FW33269" s="128"/>
      <c r="FX33269" s="128"/>
      <c r="FY33269" s="129"/>
      <c r="GA33269" s="128"/>
    </row>
    <row r="33270" spans="179:183" x14ac:dyDescent="0.35">
      <c r="FW33270" s="128"/>
      <c r="FX33270" s="128"/>
      <c r="FY33270" s="129"/>
      <c r="GA33270" s="128"/>
    </row>
    <row r="33271" spans="179:183" x14ac:dyDescent="0.35">
      <c r="FW33271" s="128"/>
      <c r="FX33271" s="128"/>
      <c r="FY33271" s="129"/>
      <c r="GA33271" s="128"/>
    </row>
    <row r="33272" spans="179:183" x14ac:dyDescent="0.35">
      <c r="FW33272" s="128"/>
      <c r="FX33272" s="128"/>
      <c r="FY33272" s="129"/>
      <c r="GA33272" s="128"/>
    </row>
    <row r="33273" spans="179:183" x14ac:dyDescent="0.35">
      <c r="FW33273" s="128"/>
      <c r="FX33273" s="128"/>
      <c r="FY33273" s="129"/>
      <c r="GA33273" s="128"/>
    </row>
    <row r="33274" spans="179:183" x14ac:dyDescent="0.35">
      <c r="FW33274" s="128"/>
      <c r="FX33274" s="128"/>
      <c r="FY33274" s="129"/>
      <c r="GA33274" s="128"/>
    </row>
    <row r="33275" spans="179:183" x14ac:dyDescent="0.35">
      <c r="FW33275" s="128"/>
      <c r="FX33275" s="128"/>
      <c r="FY33275" s="129"/>
      <c r="GA33275" s="128"/>
    </row>
    <row r="33276" spans="179:183" x14ac:dyDescent="0.35">
      <c r="FW33276" s="128"/>
      <c r="FX33276" s="128"/>
      <c r="FY33276" s="129"/>
      <c r="GA33276" s="128"/>
    </row>
    <row r="33277" spans="179:183" x14ac:dyDescent="0.35">
      <c r="FW33277" s="128"/>
      <c r="FX33277" s="128"/>
      <c r="FY33277" s="129"/>
      <c r="GA33277" s="128"/>
    </row>
    <row r="33278" spans="179:183" x14ac:dyDescent="0.35">
      <c r="FW33278" s="128"/>
      <c r="FX33278" s="128"/>
      <c r="FY33278" s="129"/>
      <c r="GA33278" s="128"/>
    </row>
    <row r="33279" spans="179:183" x14ac:dyDescent="0.35">
      <c r="FW33279" s="128"/>
      <c r="FX33279" s="128"/>
      <c r="FY33279" s="129"/>
      <c r="GA33279" s="128"/>
    </row>
    <row r="33280" spans="179:183" x14ac:dyDescent="0.35">
      <c r="FW33280" s="128"/>
      <c r="FX33280" s="128"/>
      <c r="FY33280" s="129"/>
      <c r="GA33280" s="128"/>
    </row>
    <row r="33281" spans="179:183" x14ac:dyDescent="0.35">
      <c r="FW33281" s="128"/>
      <c r="FX33281" s="128"/>
      <c r="FY33281" s="129"/>
      <c r="GA33281" s="128"/>
    </row>
    <row r="33282" spans="179:183" x14ac:dyDescent="0.35">
      <c r="FW33282" s="128"/>
      <c r="FX33282" s="128"/>
      <c r="FY33282" s="129"/>
      <c r="GA33282" s="128"/>
    </row>
    <row r="33283" spans="179:183" x14ac:dyDescent="0.35">
      <c r="FW33283" s="128"/>
      <c r="FX33283" s="128"/>
      <c r="FY33283" s="129"/>
      <c r="GA33283" s="128"/>
    </row>
    <row r="33284" spans="179:183" x14ac:dyDescent="0.35">
      <c r="FW33284" s="128"/>
      <c r="FX33284" s="128"/>
      <c r="FY33284" s="129"/>
      <c r="GA33284" s="128"/>
    </row>
    <row r="33285" spans="179:183" x14ac:dyDescent="0.35">
      <c r="FW33285" s="128"/>
      <c r="FX33285" s="128"/>
      <c r="FY33285" s="129"/>
      <c r="GA33285" s="128"/>
    </row>
    <row r="33286" spans="179:183" x14ac:dyDescent="0.35">
      <c r="FW33286" s="128"/>
      <c r="FX33286" s="128"/>
      <c r="FY33286" s="129"/>
      <c r="GA33286" s="128"/>
    </row>
    <row r="33287" spans="179:183" x14ac:dyDescent="0.35">
      <c r="FW33287" s="128"/>
      <c r="FX33287" s="128"/>
      <c r="FY33287" s="129"/>
      <c r="GA33287" s="128"/>
    </row>
    <row r="33288" spans="179:183" x14ac:dyDescent="0.35">
      <c r="FW33288" s="128"/>
      <c r="FX33288" s="128"/>
      <c r="FY33288" s="129"/>
      <c r="GA33288" s="128"/>
    </row>
    <row r="33289" spans="179:183" x14ac:dyDescent="0.35">
      <c r="FW33289" s="128"/>
      <c r="FX33289" s="128"/>
      <c r="FY33289" s="129"/>
      <c r="GA33289" s="128"/>
    </row>
    <row r="33290" spans="179:183" x14ac:dyDescent="0.35">
      <c r="FW33290" s="128"/>
      <c r="FX33290" s="128"/>
      <c r="FY33290" s="129"/>
      <c r="GA33290" s="128"/>
    </row>
    <row r="33291" spans="179:183" x14ac:dyDescent="0.35">
      <c r="FW33291" s="128"/>
      <c r="FX33291" s="128"/>
      <c r="FY33291" s="129"/>
      <c r="GA33291" s="128"/>
    </row>
    <row r="33292" spans="179:183" x14ac:dyDescent="0.35">
      <c r="FW33292" s="128"/>
      <c r="FX33292" s="128"/>
      <c r="FY33292" s="129"/>
      <c r="GA33292" s="128"/>
    </row>
    <row r="33293" spans="179:183" x14ac:dyDescent="0.35">
      <c r="FW33293" s="128"/>
      <c r="FX33293" s="128"/>
      <c r="FY33293" s="129"/>
      <c r="GA33293" s="128"/>
    </row>
    <row r="33294" spans="179:183" x14ac:dyDescent="0.35">
      <c r="FW33294" s="128"/>
      <c r="FX33294" s="128"/>
      <c r="FY33294" s="129"/>
      <c r="GA33294" s="128"/>
    </row>
    <row r="33295" spans="179:183" x14ac:dyDescent="0.35">
      <c r="FW33295" s="128"/>
      <c r="FX33295" s="128"/>
      <c r="FY33295" s="129"/>
      <c r="GA33295" s="128"/>
    </row>
    <row r="33296" spans="179:183" x14ac:dyDescent="0.35">
      <c r="FW33296" s="128"/>
      <c r="FX33296" s="128"/>
      <c r="FY33296" s="129"/>
      <c r="GA33296" s="128"/>
    </row>
    <row r="33297" spans="179:183" x14ac:dyDescent="0.35">
      <c r="FW33297" s="128"/>
      <c r="FX33297" s="128"/>
      <c r="FY33297" s="129"/>
      <c r="GA33297" s="128"/>
    </row>
    <row r="33298" spans="179:183" x14ac:dyDescent="0.35">
      <c r="FW33298" s="128"/>
      <c r="FX33298" s="128"/>
      <c r="FY33298" s="129"/>
      <c r="GA33298" s="128"/>
    </row>
    <row r="33299" spans="179:183" x14ac:dyDescent="0.35">
      <c r="FW33299" s="128"/>
      <c r="FX33299" s="128"/>
      <c r="FY33299" s="129"/>
      <c r="GA33299" s="128"/>
    </row>
    <row r="33300" spans="179:183" x14ac:dyDescent="0.35">
      <c r="FW33300" s="128"/>
      <c r="FX33300" s="128"/>
      <c r="FY33300" s="129"/>
      <c r="GA33300" s="128"/>
    </row>
    <row r="33301" spans="179:183" x14ac:dyDescent="0.35">
      <c r="FW33301" s="128"/>
      <c r="FX33301" s="128"/>
      <c r="FY33301" s="129"/>
      <c r="GA33301" s="128"/>
    </row>
    <row r="33302" spans="179:183" x14ac:dyDescent="0.35">
      <c r="FW33302" s="128"/>
      <c r="FX33302" s="128"/>
      <c r="FY33302" s="129"/>
      <c r="GA33302" s="128"/>
    </row>
    <row r="33303" spans="179:183" x14ac:dyDescent="0.35">
      <c r="FW33303" s="128"/>
      <c r="FX33303" s="128"/>
      <c r="FY33303" s="129"/>
      <c r="GA33303" s="128"/>
    </row>
    <row r="33304" spans="179:183" x14ac:dyDescent="0.35">
      <c r="FW33304" s="128"/>
      <c r="FX33304" s="128"/>
      <c r="FY33304" s="129"/>
      <c r="GA33304" s="128"/>
    </row>
    <row r="33305" spans="179:183" x14ac:dyDescent="0.35">
      <c r="FW33305" s="128"/>
      <c r="FX33305" s="128"/>
      <c r="FY33305" s="129"/>
      <c r="GA33305" s="128"/>
    </row>
    <row r="33306" spans="179:183" x14ac:dyDescent="0.35">
      <c r="FW33306" s="128"/>
      <c r="FX33306" s="128"/>
      <c r="FY33306" s="129"/>
      <c r="GA33306" s="128"/>
    </row>
    <row r="33307" spans="179:183" x14ac:dyDescent="0.35">
      <c r="FW33307" s="128"/>
      <c r="FX33307" s="128"/>
      <c r="FY33307" s="129"/>
      <c r="GA33307" s="128"/>
    </row>
    <row r="33308" spans="179:183" x14ac:dyDescent="0.35">
      <c r="FW33308" s="128"/>
      <c r="FX33308" s="128"/>
      <c r="FY33308" s="129"/>
      <c r="GA33308" s="128"/>
    </row>
    <row r="33309" spans="179:183" x14ac:dyDescent="0.35">
      <c r="FW33309" s="128"/>
      <c r="FX33309" s="128"/>
      <c r="FY33309" s="129"/>
      <c r="GA33309" s="128"/>
    </row>
    <row r="33310" spans="179:183" x14ac:dyDescent="0.35">
      <c r="FW33310" s="128"/>
      <c r="FX33310" s="128"/>
      <c r="FY33310" s="129"/>
      <c r="GA33310" s="128"/>
    </row>
    <row r="33311" spans="179:183" x14ac:dyDescent="0.35">
      <c r="FW33311" s="128"/>
      <c r="FX33311" s="128"/>
      <c r="FY33311" s="129"/>
      <c r="GA33311" s="128"/>
    </row>
    <row r="33312" spans="179:183" x14ac:dyDescent="0.35">
      <c r="FW33312" s="128"/>
      <c r="FX33312" s="128"/>
      <c r="FY33312" s="129"/>
      <c r="GA33312" s="128"/>
    </row>
    <row r="33313" spans="179:183" x14ac:dyDescent="0.35">
      <c r="FW33313" s="128"/>
      <c r="FX33313" s="128"/>
      <c r="FY33313" s="129"/>
      <c r="GA33313" s="128"/>
    </row>
    <row r="33314" spans="179:183" x14ac:dyDescent="0.35">
      <c r="FW33314" s="128"/>
      <c r="FX33314" s="128"/>
      <c r="FY33314" s="129"/>
      <c r="GA33314" s="128"/>
    </row>
    <row r="33315" spans="179:183" x14ac:dyDescent="0.35">
      <c r="FW33315" s="128"/>
      <c r="FX33315" s="128"/>
      <c r="FY33315" s="129"/>
      <c r="GA33315" s="128"/>
    </row>
    <row r="33316" spans="179:183" x14ac:dyDescent="0.35">
      <c r="FW33316" s="128"/>
      <c r="FX33316" s="128"/>
      <c r="FY33316" s="129"/>
      <c r="GA33316" s="128"/>
    </row>
    <row r="33317" spans="179:183" x14ac:dyDescent="0.35">
      <c r="FW33317" s="128"/>
      <c r="FX33317" s="128"/>
      <c r="FY33317" s="129"/>
      <c r="GA33317" s="128"/>
    </row>
    <row r="33318" spans="179:183" x14ac:dyDescent="0.35">
      <c r="FW33318" s="128"/>
      <c r="FX33318" s="128"/>
      <c r="FY33318" s="129"/>
      <c r="GA33318" s="128"/>
    </row>
    <row r="33319" spans="179:183" x14ac:dyDescent="0.35">
      <c r="FW33319" s="128"/>
      <c r="FX33319" s="128"/>
      <c r="FY33319" s="129"/>
      <c r="GA33319" s="128"/>
    </row>
    <row r="33320" spans="179:183" x14ac:dyDescent="0.35">
      <c r="FW33320" s="128"/>
      <c r="FX33320" s="128"/>
      <c r="FY33320" s="129"/>
      <c r="GA33320" s="128"/>
    </row>
    <row r="33321" spans="179:183" x14ac:dyDescent="0.35">
      <c r="FW33321" s="128"/>
      <c r="FX33321" s="128"/>
      <c r="FY33321" s="129"/>
      <c r="GA33321" s="128"/>
    </row>
    <row r="33322" spans="179:183" x14ac:dyDescent="0.35">
      <c r="FW33322" s="128"/>
      <c r="FX33322" s="128"/>
      <c r="FY33322" s="129"/>
      <c r="GA33322" s="128"/>
    </row>
    <row r="33323" spans="179:183" x14ac:dyDescent="0.35">
      <c r="FW33323" s="128"/>
      <c r="FX33323" s="128"/>
      <c r="FY33323" s="129"/>
      <c r="GA33323" s="128"/>
    </row>
    <row r="33324" spans="179:183" x14ac:dyDescent="0.35">
      <c r="FW33324" s="128"/>
      <c r="FX33324" s="128"/>
      <c r="FY33324" s="129"/>
      <c r="GA33324" s="128"/>
    </row>
    <row r="33325" spans="179:183" x14ac:dyDescent="0.35">
      <c r="FW33325" s="128"/>
      <c r="FX33325" s="128"/>
      <c r="FY33325" s="129"/>
      <c r="GA33325" s="128"/>
    </row>
    <row r="33326" spans="179:183" x14ac:dyDescent="0.35">
      <c r="FW33326" s="128"/>
      <c r="FX33326" s="128"/>
      <c r="FY33326" s="129"/>
      <c r="GA33326" s="128"/>
    </row>
    <row r="33327" spans="179:183" x14ac:dyDescent="0.35">
      <c r="FW33327" s="128"/>
      <c r="FX33327" s="128"/>
      <c r="FY33327" s="129"/>
      <c r="GA33327" s="128"/>
    </row>
    <row r="33328" spans="179:183" x14ac:dyDescent="0.35">
      <c r="FW33328" s="128"/>
      <c r="FX33328" s="128"/>
      <c r="FY33328" s="129"/>
      <c r="GA33328" s="128"/>
    </row>
    <row r="33329" spans="179:183" x14ac:dyDescent="0.35">
      <c r="FW33329" s="128"/>
      <c r="FX33329" s="128"/>
      <c r="FY33329" s="129"/>
      <c r="GA33329" s="128"/>
    </row>
    <row r="33330" spans="179:183" x14ac:dyDescent="0.35">
      <c r="FW33330" s="128"/>
      <c r="FX33330" s="128"/>
      <c r="FY33330" s="129"/>
      <c r="GA33330" s="128"/>
    </row>
    <row r="33331" spans="179:183" x14ac:dyDescent="0.35">
      <c r="FW33331" s="128"/>
      <c r="FX33331" s="128"/>
      <c r="FY33331" s="129"/>
      <c r="GA33331" s="128"/>
    </row>
    <row r="33332" spans="179:183" x14ac:dyDescent="0.35">
      <c r="FW33332" s="128"/>
      <c r="FX33332" s="128"/>
      <c r="FY33332" s="129"/>
      <c r="GA33332" s="128"/>
    </row>
    <row r="33333" spans="179:183" x14ac:dyDescent="0.35">
      <c r="FW33333" s="128"/>
      <c r="FX33333" s="128"/>
      <c r="FY33333" s="129"/>
      <c r="GA33333" s="128"/>
    </row>
    <row r="33334" spans="179:183" x14ac:dyDescent="0.35">
      <c r="FW33334" s="128"/>
      <c r="FX33334" s="128"/>
      <c r="FY33334" s="129"/>
      <c r="GA33334" s="128"/>
    </row>
    <row r="33335" spans="179:183" x14ac:dyDescent="0.35">
      <c r="FW33335" s="128"/>
      <c r="FX33335" s="128"/>
      <c r="FY33335" s="129"/>
      <c r="GA33335" s="128"/>
    </row>
    <row r="33336" spans="179:183" x14ac:dyDescent="0.35">
      <c r="FW33336" s="128"/>
      <c r="FX33336" s="128"/>
      <c r="FY33336" s="129"/>
      <c r="GA33336" s="128"/>
    </row>
    <row r="33337" spans="179:183" x14ac:dyDescent="0.35">
      <c r="FW33337" s="128"/>
      <c r="FX33337" s="128"/>
      <c r="FY33337" s="129"/>
      <c r="GA33337" s="128"/>
    </row>
    <row r="33338" spans="179:183" x14ac:dyDescent="0.35">
      <c r="FW33338" s="128"/>
      <c r="FX33338" s="128"/>
      <c r="FY33338" s="129"/>
      <c r="GA33338" s="128"/>
    </row>
    <row r="33339" spans="179:183" x14ac:dyDescent="0.35">
      <c r="FW33339" s="128"/>
      <c r="FX33339" s="128"/>
      <c r="FY33339" s="129"/>
      <c r="GA33339" s="128"/>
    </row>
    <row r="33340" spans="179:183" x14ac:dyDescent="0.35">
      <c r="FW33340" s="128"/>
      <c r="FX33340" s="128"/>
      <c r="FY33340" s="129"/>
      <c r="GA33340" s="128"/>
    </row>
    <row r="33341" spans="179:183" x14ac:dyDescent="0.35">
      <c r="FW33341" s="128"/>
      <c r="FX33341" s="128"/>
      <c r="FY33341" s="129"/>
      <c r="GA33341" s="128"/>
    </row>
    <row r="33342" spans="179:183" x14ac:dyDescent="0.35">
      <c r="FW33342" s="128"/>
      <c r="FX33342" s="128"/>
      <c r="FY33342" s="129"/>
      <c r="GA33342" s="128"/>
    </row>
    <row r="33343" spans="179:183" x14ac:dyDescent="0.35">
      <c r="FW33343" s="128"/>
      <c r="FX33343" s="128"/>
      <c r="FY33343" s="129"/>
      <c r="GA33343" s="128"/>
    </row>
    <row r="33344" spans="179:183" x14ac:dyDescent="0.35">
      <c r="FW33344" s="128"/>
      <c r="FX33344" s="128"/>
      <c r="FY33344" s="129"/>
      <c r="GA33344" s="128"/>
    </row>
    <row r="33345" spans="179:183" x14ac:dyDescent="0.35">
      <c r="FW33345" s="128"/>
      <c r="FX33345" s="128"/>
      <c r="FY33345" s="129"/>
      <c r="GA33345" s="128"/>
    </row>
    <row r="33346" spans="179:183" x14ac:dyDescent="0.35">
      <c r="FW33346" s="128"/>
      <c r="FX33346" s="128"/>
      <c r="FY33346" s="129"/>
      <c r="GA33346" s="128"/>
    </row>
    <row r="33347" spans="179:183" x14ac:dyDescent="0.35">
      <c r="FW33347" s="128"/>
      <c r="FX33347" s="128"/>
      <c r="FY33347" s="129"/>
      <c r="GA33347" s="128"/>
    </row>
    <row r="33348" spans="179:183" x14ac:dyDescent="0.35">
      <c r="FW33348" s="128"/>
      <c r="FX33348" s="128"/>
      <c r="FY33348" s="129"/>
      <c r="GA33348" s="128"/>
    </row>
    <row r="33349" spans="179:183" x14ac:dyDescent="0.35">
      <c r="FW33349" s="128"/>
      <c r="FX33349" s="128"/>
      <c r="FY33349" s="129"/>
      <c r="GA33349" s="128"/>
    </row>
    <row r="33350" spans="179:183" x14ac:dyDescent="0.35">
      <c r="FW33350" s="128"/>
      <c r="FX33350" s="128"/>
      <c r="FY33350" s="129"/>
      <c r="GA33350" s="128"/>
    </row>
    <row r="33351" spans="179:183" x14ac:dyDescent="0.35">
      <c r="FW33351" s="128"/>
      <c r="FX33351" s="128"/>
      <c r="FY33351" s="129"/>
      <c r="GA33351" s="128"/>
    </row>
    <row r="33352" spans="179:183" x14ac:dyDescent="0.35">
      <c r="FW33352" s="128"/>
      <c r="FX33352" s="128"/>
      <c r="FY33352" s="129"/>
      <c r="GA33352" s="128"/>
    </row>
    <row r="33353" spans="179:183" x14ac:dyDescent="0.35">
      <c r="FW33353" s="128"/>
      <c r="FX33353" s="128"/>
      <c r="FY33353" s="129"/>
      <c r="GA33353" s="128"/>
    </row>
    <row r="33354" spans="179:183" x14ac:dyDescent="0.35">
      <c r="FW33354" s="128"/>
      <c r="FX33354" s="128"/>
      <c r="FY33354" s="129"/>
      <c r="GA33354" s="128"/>
    </row>
    <row r="33355" spans="179:183" x14ac:dyDescent="0.35">
      <c r="FW33355" s="128"/>
      <c r="FX33355" s="128"/>
      <c r="FY33355" s="129"/>
      <c r="GA33355" s="128"/>
    </row>
    <row r="33356" spans="179:183" x14ac:dyDescent="0.35">
      <c r="FW33356" s="128"/>
      <c r="FX33356" s="128"/>
      <c r="FY33356" s="129"/>
      <c r="GA33356" s="128"/>
    </row>
    <row r="33357" spans="179:183" x14ac:dyDescent="0.35">
      <c r="FW33357" s="128"/>
      <c r="FX33357" s="128"/>
      <c r="FY33357" s="129"/>
      <c r="GA33357" s="128"/>
    </row>
    <row r="33358" spans="179:183" x14ac:dyDescent="0.35">
      <c r="FW33358" s="128"/>
      <c r="FX33358" s="128"/>
      <c r="FY33358" s="129"/>
      <c r="GA33358" s="128"/>
    </row>
    <row r="33359" spans="179:183" x14ac:dyDescent="0.35">
      <c r="FW33359" s="128"/>
      <c r="FX33359" s="128"/>
      <c r="FY33359" s="129"/>
      <c r="GA33359" s="128"/>
    </row>
    <row r="33360" spans="179:183" x14ac:dyDescent="0.35">
      <c r="FW33360" s="128"/>
      <c r="FX33360" s="128"/>
      <c r="FY33360" s="129"/>
      <c r="GA33360" s="128"/>
    </row>
    <row r="33361" spans="179:183" x14ac:dyDescent="0.35">
      <c r="FW33361" s="128"/>
      <c r="FX33361" s="128"/>
      <c r="FY33361" s="129"/>
      <c r="GA33361" s="128"/>
    </row>
    <row r="33362" spans="179:183" x14ac:dyDescent="0.35">
      <c r="FW33362" s="128"/>
      <c r="FX33362" s="128"/>
      <c r="FY33362" s="129"/>
      <c r="GA33362" s="128"/>
    </row>
    <row r="33363" spans="179:183" x14ac:dyDescent="0.35">
      <c r="FW33363" s="128"/>
      <c r="FX33363" s="128"/>
      <c r="FY33363" s="129"/>
      <c r="GA33363" s="128"/>
    </row>
    <row r="33364" spans="179:183" x14ac:dyDescent="0.35">
      <c r="FW33364" s="128"/>
      <c r="FX33364" s="128"/>
      <c r="FY33364" s="129"/>
      <c r="GA33364" s="128"/>
    </row>
    <row r="33365" spans="179:183" x14ac:dyDescent="0.35">
      <c r="FW33365" s="128"/>
      <c r="FX33365" s="128"/>
      <c r="FY33365" s="129"/>
      <c r="GA33365" s="128"/>
    </row>
    <row r="33366" spans="179:183" x14ac:dyDescent="0.35">
      <c r="FW33366" s="128"/>
      <c r="FX33366" s="128"/>
      <c r="FY33366" s="129"/>
      <c r="GA33366" s="128"/>
    </row>
    <row r="33367" spans="179:183" x14ac:dyDescent="0.35">
      <c r="FW33367" s="128"/>
      <c r="FX33367" s="128"/>
      <c r="FY33367" s="129"/>
      <c r="GA33367" s="128"/>
    </row>
    <row r="33368" spans="179:183" x14ac:dyDescent="0.35">
      <c r="FW33368" s="128"/>
      <c r="FX33368" s="128"/>
      <c r="FY33368" s="129"/>
      <c r="GA33368" s="128"/>
    </row>
    <row r="33369" spans="179:183" x14ac:dyDescent="0.35">
      <c r="FW33369" s="128"/>
      <c r="FX33369" s="128"/>
      <c r="FY33369" s="129"/>
      <c r="GA33369" s="128"/>
    </row>
    <row r="33370" spans="179:183" x14ac:dyDescent="0.35">
      <c r="FW33370" s="128"/>
      <c r="FX33370" s="128"/>
      <c r="FY33370" s="129"/>
      <c r="GA33370" s="128"/>
    </row>
    <row r="33371" spans="179:183" x14ac:dyDescent="0.35">
      <c r="FW33371" s="128"/>
      <c r="FX33371" s="128"/>
      <c r="FY33371" s="129"/>
      <c r="GA33371" s="128"/>
    </row>
    <row r="33372" spans="179:183" x14ac:dyDescent="0.35">
      <c r="FW33372" s="128"/>
      <c r="FX33372" s="128"/>
      <c r="FY33372" s="129"/>
      <c r="GA33372" s="128"/>
    </row>
    <row r="33373" spans="179:183" x14ac:dyDescent="0.35">
      <c r="FW33373" s="128"/>
      <c r="FX33373" s="128"/>
      <c r="FY33373" s="129"/>
      <c r="GA33373" s="128"/>
    </row>
    <row r="33374" spans="179:183" x14ac:dyDescent="0.35">
      <c r="FW33374" s="128"/>
      <c r="FX33374" s="128"/>
      <c r="FY33374" s="129"/>
      <c r="GA33374" s="128"/>
    </row>
    <row r="33375" spans="179:183" x14ac:dyDescent="0.35">
      <c r="FW33375" s="128"/>
      <c r="FX33375" s="128"/>
      <c r="FY33375" s="129"/>
      <c r="GA33375" s="128"/>
    </row>
    <row r="33376" spans="179:183" x14ac:dyDescent="0.35">
      <c r="FW33376" s="128"/>
      <c r="FX33376" s="128"/>
      <c r="FY33376" s="129"/>
      <c r="GA33376" s="128"/>
    </row>
    <row r="33377" spans="179:183" x14ac:dyDescent="0.35">
      <c r="FW33377" s="128"/>
      <c r="FX33377" s="128"/>
      <c r="FY33377" s="129"/>
      <c r="GA33377" s="128"/>
    </row>
    <row r="33378" spans="179:183" x14ac:dyDescent="0.35">
      <c r="FW33378" s="128"/>
      <c r="FX33378" s="128"/>
      <c r="FY33378" s="129"/>
      <c r="GA33378" s="128"/>
    </row>
    <row r="33379" spans="179:183" x14ac:dyDescent="0.35">
      <c r="FW33379" s="128"/>
      <c r="FX33379" s="128"/>
      <c r="FY33379" s="129"/>
      <c r="GA33379" s="128"/>
    </row>
    <row r="33380" spans="179:183" x14ac:dyDescent="0.35">
      <c r="FW33380" s="128"/>
      <c r="FX33380" s="128"/>
      <c r="FY33380" s="129"/>
      <c r="GA33380" s="128"/>
    </row>
    <row r="33381" spans="179:183" x14ac:dyDescent="0.35">
      <c r="FW33381" s="128"/>
      <c r="FX33381" s="128"/>
      <c r="FY33381" s="129"/>
      <c r="GA33381" s="128"/>
    </row>
    <row r="33382" spans="179:183" x14ac:dyDescent="0.35">
      <c r="FW33382" s="128"/>
      <c r="FX33382" s="128"/>
      <c r="FY33382" s="129"/>
      <c r="GA33382" s="128"/>
    </row>
    <row r="33383" spans="179:183" x14ac:dyDescent="0.35">
      <c r="FW33383" s="128"/>
      <c r="FX33383" s="128"/>
      <c r="FY33383" s="129"/>
      <c r="GA33383" s="128"/>
    </row>
    <row r="33384" spans="179:183" x14ac:dyDescent="0.35">
      <c r="FW33384" s="128"/>
      <c r="FX33384" s="128"/>
      <c r="FY33384" s="129"/>
      <c r="GA33384" s="128"/>
    </row>
    <row r="33385" spans="179:183" x14ac:dyDescent="0.35">
      <c r="FW33385" s="128"/>
      <c r="FX33385" s="128"/>
      <c r="FY33385" s="129"/>
      <c r="GA33385" s="128"/>
    </row>
    <row r="33386" spans="179:183" x14ac:dyDescent="0.35">
      <c r="FW33386" s="128"/>
      <c r="FX33386" s="128"/>
      <c r="FY33386" s="129"/>
      <c r="GA33386" s="128"/>
    </row>
    <row r="33387" spans="179:183" x14ac:dyDescent="0.35">
      <c r="FW33387" s="128"/>
      <c r="FX33387" s="128"/>
      <c r="FY33387" s="129"/>
      <c r="GA33387" s="128"/>
    </row>
    <row r="33388" spans="179:183" x14ac:dyDescent="0.35">
      <c r="FW33388" s="128"/>
      <c r="FX33388" s="128"/>
      <c r="FY33388" s="129"/>
      <c r="GA33388" s="128"/>
    </row>
    <row r="33389" spans="179:183" x14ac:dyDescent="0.35">
      <c r="FW33389" s="128"/>
      <c r="FX33389" s="128"/>
      <c r="FY33389" s="129"/>
      <c r="GA33389" s="128"/>
    </row>
    <row r="33390" spans="179:183" x14ac:dyDescent="0.35">
      <c r="FW33390" s="128"/>
      <c r="FX33390" s="128"/>
      <c r="FY33390" s="129"/>
      <c r="GA33390" s="128"/>
    </row>
    <row r="33391" spans="179:183" x14ac:dyDescent="0.35">
      <c r="FW33391" s="128"/>
      <c r="FX33391" s="128"/>
      <c r="FY33391" s="129"/>
      <c r="GA33391" s="128"/>
    </row>
    <row r="33392" spans="179:183" x14ac:dyDescent="0.35">
      <c r="FW33392" s="128"/>
      <c r="FX33392" s="128"/>
      <c r="FY33392" s="129"/>
      <c r="GA33392" s="128"/>
    </row>
    <row r="33393" spans="179:183" x14ac:dyDescent="0.35">
      <c r="FW33393" s="128"/>
      <c r="FX33393" s="128"/>
      <c r="FY33393" s="129"/>
      <c r="GA33393" s="128"/>
    </row>
    <row r="33394" spans="179:183" x14ac:dyDescent="0.35">
      <c r="FW33394" s="128"/>
      <c r="FX33394" s="128"/>
      <c r="FY33394" s="129"/>
      <c r="GA33394" s="128"/>
    </row>
    <row r="33395" spans="179:183" x14ac:dyDescent="0.35">
      <c r="FW33395" s="128"/>
      <c r="FX33395" s="128"/>
      <c r="FY33395" s="129"/>
      <c r="GA33395" s="128"/>
    </row>
    <row r="33396" spans="179:183" x14ac:dyDescent="0.35">
      <c r="FW33396" s="128"/>
      <c r="FX33396" s="128"/>
      <c r="FY33396" s="129"/>
      <c r="GA33396" s="128"/>
    </row>
    <row r="33397" spans="179:183" x14ac:dyDescent="0.35">
      <c r="FW33397" s="128"/>
      <c r="FX33397" s="128"/>
      <c r="FY33397" s="129"/>
      <c r="GA33397" s="128"/>
    </row>
    <row r="33398" spans="179:183" x14ac:dyDescent="0.35">
      <c r="FW33398" s="128"/>
      <c r="FX33398" s="128"/>
      <c r="FY33398" s="129"/>
      <c r="GA33398" s="128"/>
    </row>
    <row r="33399" spans="179:183" x14ac:dyDescent="0.35">
      <c r="FW33399" s="128"/>
      <c r="FX33399" s="128"/>
      <c r="FY33399" s="129"/>
      <c r="GA33399" s="128"/>
    </row>
    <row r="33400" spans="179:183" x14ac:dyDescent="0.35">
      <c r="FW33400" s="128"/>
      <c r="FX33400" s="128"/>
      <c r="FY33400" s="129"/>
      <c r="GA33400" s="128"/>
    </row>
    <row r="33401" spans="179:183" x14ac:dyDescent="0.35">
      <c r="FW33401" s="128"/>
      <c r="FX33401" s="128"/>
      <c r="FY33401" s="129"/>
      <c r="GA33401" s="128"/>
    </row>
    <row r="33402" spans="179:183" x14ac:dyDescent="0.35">
      <c r="FW33402" s="128"/>
      <c r="FX33402" s="128"/>
      <c r="FY33402" s="129"/>
      <c r="GA33402" s="128"/>
    </row>
    <row r="33403" spans="179:183" x14ac:dyDescent="0.35">
      <c r="FW33403" s="128"/>
      <c r="FX33403" s="128"/>
      <c r="FY33403" s="129"/>
      <c r="GA33403" s="128"/>
    </row>
    <row r="33404" spans="179:183" x14ac:dyDescent="0.35">
      <c r="FW33404" s="128"/>
      <c r="FX33404" s="128"/>
      <c r="FY33404" s="129"/>
      <c r="GA33404" s="128"/>
    </row>
    <row r="33405" spans="179:183" x14ac:dyDescent="0.35">
      <c r="FW33405" s="128"/>
      <c r="FX33405" s="128"/>
      <c r="FY33405" s="129"/>
      <c r="GA33405" s="128"/>
    </row>
    <row r="33406" spans="179:183" x14ac:dyDescent="0.35">
      <c r="FW33406" s="128"/>
      <c r="FX33406" s="128"/>
      <c r="FY33406" s="129"/>
      <c r="GA33406" s="128"/>
    </row>
    <row r="33407" spans="179:183" x14ac:dyDescent="0.35">
      <c r="FW33407" s="128"/>
      <c r="FX33407" s="128"/>
      <c r="FY33407" s="129"/>
      <c r="GA33407" s="128"/>
    </row>
    <row r="33408" spans="179:183" x14ac:dyDescent="0.35">
      <c r="FW33408" s="128"/>
      <c r="FX33408" s="128"/>
      <c r="FY33408" s="129"/>
      <c r="GA33408" s="128"/>
    </row>
    <row r="33409" spans="179:183" x14ac:dyDescent="0.35">
      <c r="FW33409" s="128"/>
      <c r="FX33409" s="128"/>
      <c r="FY33409" s="129"/>
      <c r="GA33409" s="128"/>
    </row>
    <row r="33410" spans="179:183" x14ac:dyDescent="0.35">
      <c r="FW33410" s="128"/>
      <c r="FX33410" s="128"/>
      <c r="FY33410" s="129"/>
      <c r="GA33410" s="128"/>
    </row>
    <row r="33411" spans="179:183" x14ac:dyDescent="0.35">
      <c r="FW33411" s="128"/>
      <c r="FX33411" s="128"/>
      <c r="FY33411" s="129"/>
      <c r="GA33411" s="128"/>
    </row>
    <row r="33412" spans="179:183" x14ac:dyDescent="0.35">
      <c r="FW33412" s="128"/>
      <c r="FX33412" s="128"/>
      <c r="FY33412" s="129"/>
      <c r="GA33412" s="128"/>
    </row>
    <row r="33413" spans="179:183" x14ac:dyDescent="0.35">
      <c r="FW33413" s="128"/>
      <c r="FX33413" s="128"/>
      <c r="FY33413" s="129"/>
      <c r="GA33413" s="128"/>
    </row>
    <row r="33414" spans="179:183" x14ac:dyDescent="0.35">
      <c r="FW33414" s="128"/>
      <c r="FX33414" s="128"/>
      <c r="FY33414" s="129"/>
      <c r="GA33414" s="128"/>
    </row>
    <row r="33415" spans="179:183" x14ac:dyDescent="0.35">
      <c r="FW33415" s="128"/>
      <c r="FX33415" s="128"/>
      <c r="FY33415" s="129"/>
      <c r="GA33415" s="128"/>
    </row>
    <row r="33416" spans="179:183" x14ac:dyDescent="0.35">
      <c r="FW33416" s="128"/>
      <c r="FX33416" s="128"/>
      <c r="FY33416" s="129"/>
      <c r="GA33416" s="128"/>
    </row>
    <row r="33417" spans="179:183" x14ac:dyDescent="0.35">
      <c r="FW33417" s="128"/>
      <c r="FX33417" s="128"/>
      <c r="FY33417" s="129"/>
      <c r="GA33417" s="128"/>
    </row>
    <row r="33418" spans="179:183" x14ac:dyDescent="0.35">
      <c r="FW33418" s="128"/>
      <c r="FX33418" s="128"/>
      <c r="FY33418" s="129"/>
      <c r="GA33418" s="128"/>
    </row>
    <row r="33419" spans="179:183" x14ac:dyDescent="0.35">
      <c r="FW33419" s="128"/>
      <c r="FX33419" s="128"/>
      <c r="FY33419" s="129"/>
      <c r="GA33419" s="128"/>
    </row>
    <row r="33420" spans="179:183" x14ac:dyDescent="0.35">
      <c r="FW33420" s="128"/>
      <c r="FX33420" s="128"/>
      <c r="FY33420" s="129"/>
      <c r="GA33420" s="128"/>
    </row>
    <row r="33421" spans="179:183" x14ac:dyDescent="0.35">
      <c r="FW33421" s="128"/>
      <c r="FX33421" s="128"/>
      <c r="FY33421" s="129"/>
      <c r="GA33421" s="128"/>
    </row>
    <row r="33422" spans="179:183" x14ac:dyDescent="0.35">
      <c r="FW33422" s="128"/>
      <c r="FX33422" s="128"/>
      <c r="FY33422" s="129"/>
      <c r="GA33422" s="128"/>
    </row>
    <row r="33423" spans="179:183" x14ac:dyDescent="0.35">
      <c r="FW33423" s="128"/>
      <c r="FX33423" s="128"/>
      <c r="FY33423" s="129"/>
      <c r="GA33423" s="128"/>
    </row>
    <row r="33424" spans="179:183" x14ac:dyDescent="0.35">
      <c r="FW33424" s="128"/>
      <c r="FX33424" s="128"/>
      <c r="FY33424" s="129"/>
      <c r="GA33424" s="128"/>
    </row>
    <row r="33425" spans="179:183" x14ac:dyDescent="0.35">
      <c r="FW33425" s="128"/>
      <c r="FX33425" s="128"/>
      <c r="FY33425" s="129"/>
      <c r="GA33425" s="128"/>
    </row>
    <row r="33426" spans="179:183" x14ac:dyDescent="0.35">
      <c r="FW33426" s="128"/>
      <c r="FX33426" s="128"/>
      <c r="FY33426" s="129"/>
      <c r="GA33426" s="128"/>
    </row>
    <row r="33427" spans="179:183" x14ac:dyDescent="0.35">
      <c r="FW33427" s="128"/>
      <c r="FX33427" s="128"/>
      <c r="FY33427" s="129"/>
      <c r="GA33427" s="128"/>
    </row>
    <row r="33428" spans="179:183" x14ac:dyDescent="0.35">
      <c r="FW33428" s="128"/>
      <c r="FX33428" s="128"/>
      <c r="FY33428" s="129"/>
      <c r="GA33428" s="128"/>
    </row>
    <row r="33429" spans="179:183" x14ac:dyDescent="0.35">
      <c r="FW33429" s="128"/>
      <c r="FX33429" s="128"/>
      <c r="FY33429" s="129"/>
      <c r="GA33429" s="128"/>
    </row>
    <row r="33430" spans="179:183" x14ac:dyDescent="0.35">
      <c r="FW33430" s="128"/>
      <c r="FX33430" s="128"/>
      <c r="FY33430" s="129"/>
      <c r="GA33430" s="128"/>
    </row>
    <row r="33431" spans="179:183" x14ac:dyDescent="0.35">
      <c r="FW33431" s="128"/>
      <c r="FX33431" s="128"/>
      <c r="FY33431" s="129"/>
      <c r="GA33431" s="128"/>
    </row>
    <row r="33432" spans="179:183" x14ac:dyDescent="0.35">
      <c r="FW33432" s="128"/>
      <c r="FX33432" s="128"/>
      <c r="FY33432" s="129"/>
      <c r="GA33432" s="128"/>
    </row>
    <row r="33433" spans="179:183" x14ac:dyDescent="0.35">
      <c r="FW33433" s="128"/>
      <c r="FX33433" s="128"/>
      <c r="FY33433" s="129"/>
      <c r="GA33433" s="128"/>
    </row>
    <row r="33434" spans="179:183" x14ac:dyDescent="0.35">
      <c r="FW33434" s="128"/>
      <c r="FX33434" s="128"/>
      <c r="FY33434" s="129"/>
      <c r="GA33434" s="128"/>
    </row>
    <row r="33435" spans="179:183" x14ac:dyDescent="0.35">
      <c r="FW33435" s="128"/>
      <c r="FX33435" s="128"/>
      <c r="FY33435" s="129"/>
      <c r="GA33435" s="128"/>
    </row>
    <row r="33436" spans="179:183" x14ac:dyDescent="0.35">
      <c r="FW33436" s="128"/>
      <c r="FX33436" s="128"/>
      <c r="FY33436" s="129"/>
      <c r="GA33436" s="128"/>
    </row>
    <row r="33437" spans="179:183" x14ac:dyDescent="0.35">
      <c r="FW33437" s="128"/>
      <c r="FX33437" s="128"/>
      <c r="FY33437" s="129"/>
      <c r="GA33437" s="128"/>
    </row>
    <row r="33438" spans="179:183" x14ac:dyDescent="0.35">
      <c r="FW33438" s="128"/>
      <c r="FX33438" s="128"/>
      <c r="FY33438" s="129"/>
      <c r="GA33438" s="128"/>
    </row>
    <row r="33439" spans="179:183" x14ac:dyDescent="0.35">
      <c r="FW33439" s="128"/>
      <c r="FX33439" s="128"/>
      <c r="FY33439" s="129"/>
      <c r="GA33439" s="128"/>
    </row>
    <row r="33440" spans="179:183" x14ac:dyDescent="0.35">
      <c r="FW33440" s="128"/>
      <c r="FX33440" s="128"/>
      <c r="FY33440" s="129"/>
      <c r="GA33440" s="128"/>
    </row>
    <row r="33441" spans="179:183" x14ac:dyDescent="0.35">
      <c r="FW33441" s="128"/>
      <c r="FX33441" s="128"/>
      <c r="FY33441" s="129"/>
      <c r="GA33441" s="128"/>
    </row>
    <row r="33442" spans="179:183" x14ac:dyDescent="0.35">
      <c r="FW33442" s="128"/>
      <c r="FX33442" s="128"/>
      <c r="FY33442" s="129"/>
      <c r="GA33442" s="128"/>
    </row>
    <row r="33443" spans="179:183" x14ac:dyDescent="0.35">
      <c r="FW33443" s="128"/>
      <c r="FX33443" s="128"/>
      <c r="FY33443" s="129"/>
      <c r="GA33443" s="128"/>
    </row>
    <row r="33444" spans="179:183" x14ac:dyDescent="0.35">
      <c r="FW33444" s="128"/>
      <c r="FX33444" s="128"/>
      <c r="FY33444" s="129"/>
      <c r="GA33444" s="128"/>
    </row>
    <row r="33445" spans="179:183" x14ac:dyDescent="0.35">
      <c r="FW33445" s="128"/>
      <c r="FX33445" s="128"/>
      <c r="FY33445" s="129"/>
      <c r="GA33445" s="128"/>
    </row>
    <row r="33446" spans="179:183" x14ac:dyDescent="0.35">
      <c r="FW33446" s="128"/>
      <c r="FX33446" s="128"/>
      <c r="FY33446" s="129"/>
      <c r="GA33446" s="128"/>
    </row>
    <row r="33447" spans="179:183" x14ac:dyDescent="0.35">
      <c r="FW33447" s="128"/>
      <c r="FX33447" s="128"/>
      <c r="FY33447" s="129"/>
      <c r="GA33447" s="128"/>
    </row>
    <row r="33448" spans="179:183" x14ac:dyDescent="0.35">
      <c r="FW33448" s="128"/>
      <c r="FX33448" s="128"/>
      <c r="FY33448" s="129"/>
      <c r="GA33448" s="128"/>
    </row>
    <row r="33449" spans="179:183" x14ac:dyDescent="0.35">
      <c r="FW33449" s="128"/>
      <c r="FX33449" s="128"/>
      <c r="FY33449" s="129"/>
      <c r="GA33449" s="128"/>
    </row>
    <row r="33450" spans="179:183" x14ac:dyDescent="0.35">
      <c r="FW33450" s="128"/>
      <c r="FX33450" s="128"/>
      <c r="FY33450" s="129"/>
      <c r="GA33450" s="128"/>
    </row>
    <row r="33451" spans="179:183" x14ac:dyDescent="0.35">
      <c r="FW33451" s="128"/>
      <c r="FX33451" s="128"/>
      <c r="FY33451" s="129"/>
      <c r="GA33451" s="128"/>
    </row>
    <row r="33452" spans="179:183" x14ac:dyDescent="0.35">
      <c r="FW33452" s="128"/>
      <c r="FX33452" s="128"/>
      <c r="FY33452" s="129"/>
      <c r="GA33452" s="128"/>
    </row>
    <row r="33453" spans="179:183" x14ac:dyDescent="0.35">
      <c r="FW33453" s="128"/>
      <c r="FX33453" s="128"/>
      <c r="FY33453" s="129"/>
      <c r="GA33453" s="128"/>
    </row>
    <row r="33454" spans="179:183" x14ac:dyDescent="0.35">
      <c r="FW33454" s="128"/>
      <c r="FX33454" s="128"/>
      <c r="FY33454" s="129"/>
      <c r="GA33454" s="128"/>
    </row>
    <row r="33455" spans="179:183" x14ac:dyDescent="0.35">
      <c r="FW33455" s="128"/>
      <c r="FX33455" s="128"/>
      <c r="FY33455" s="129"/>
      <c r="GA33455" s="128"/>
    </row>
    <row r="33456" spans="179:183" x14ac:dyDescent="0.35">
      <c r="FW33456" s="128"/>
      <c r="FX33456" s="128"/>
      <c r="FY33456" s="129"/>
      <c r="GA33456" s="128"/>
    </row>
    <row r="33457" spans="179:183" x14ac:dyDescent="0.35">
      <c r="FW33457" s="128"/>
      <c r="FX33457" s="128"/>
      <c r="FY33457" s="129"/>
      <c r="GA33457" s="128"/>
    </row>
    <row r="33458" spans="179:183" x14ac:dyDescent="0.35">
      <c r="FW33458" s="128"/>
      <c r="FX33458" s="128"/>
      <c r="FY33458" s="129"/>
      <c r="GA33458" s="128"/>
    </row>
    <row r="33459" spans="179:183" x14ac:dyDescent="0.35">
      <c r="FW33459" s="128"/>
      <c r="FX33459" s="128"/>
      <c r="FY33459" s="129"/>
      <c r="GA33459" s="128"/>
    </row>
    <row r="33460" spans="179:183" x14ac:dyDescent="0.35">
      <c r="FW33460" s="128"/>
      <c r="FX33460" s="128"/>
      <c r="FY33460" s="129"/>
      <c r="GA33460" s="128"/>
    </row>
    <row r="33461" spans="179:183" x14ac:dyDescent="0.35">
      <c r="FW33461" s="128"/>
      <c r="FX33461" s="128"/>
      <c r="FY33461" s="129"/>
      <c r="GA33461" s="128"/>
    </row>
    <row r="33462" spans="179:183" x14ac:dyDescent="0.35">
      <c r="FW33462" s="128"/>
      <c r="FX33462" s="128"/>
      <c r="FY33462" s="129"/>
      <c r="GA33462" s="128"/>
    </row>
    <row r="33463" spans="179:183" x14ac:dyDescent="0.35">
      <c r="FW33463" s="128"/>
      <c r="FX33463" s="128"/>
      <c r="FY33463" s="129"/>
      <c r="GA33463" s="128"/>
    </row>
    <row r="33464" spans="179:183" x14ac:dyDescent="0.35">
      <c r="FW33464" s="128"/>
      <c r="FX33464" s="128"/>
      <c r="FY33464" s="129"/>
      <c r="GA33464" s="128"/>
    </row>
    <row r="33465" spans="179:183" x14ac:dyDescent="0.35">
      <c r="FW33465" s="128"/>
      <c r="FX33465" s="128"/>
      <c r="FY33465" s="129"/>
      <c r="GA33465" s="128"/>
    </row>
    <row r="33466" spans="179:183" x14ac:dyDescent="0.35">
      <c r="FW33466" s="128"/>
      <c r="FX33466" s="128"/>
      <c r="FY33466" s="129"/>
      <c r="GA33466" s="128"/>
    </row>
    <row r="33467" spans="179:183" x14ac:dyDescent="0.35">
      <c r="FW33467" s="128"/>
      <c r="FX33467" s="128"/>
      <c r="FY33467" s="129"/>
      <c r="GA33467" s="128"/>
    </row>
    <row r="33468" spans="179:183" x14ac:dyDescent="0.35">
      <c r="FW33468" s="128"/>
      <c r="FX33468" s="128"/>
      <c r="FY33468" s="129"/>
      <c r="GA33468" s="128"/>
    </row>
    <row r="33469" spans="179:183" x14ac:dyDescent="0.35">
      <c r="FW33469" s="128"/>
      <c r="FX33469" s="128"/>
      <c r="FY33469" s="129"/>
      <c r="GA33469" s="128"/>
    </row>
    <row r="33470" spans="179:183" x14ac:dyDescent="0.35">
      <c r="FW33470" s="128"/>
      <c r="FX33470" s="128"/>
      <c r="FY33470" s="129"/>
      <c r="GA33470" s="128"/>
    </row>
    <row r="33471" spans="179:183" x14ac:dyDescent="0.35">
      <c r="FW33471" s="128"/>
      <c r="FX33471" s="128"/>
      <c r="FY33471" s="129"/>
      <c r="GA33471" s="128"/>
    </row>
    <row r="33472" spans="179:183" x14ac:dyDescent="0.35">
      <c r="FW33472" s="128"/>
      <c r="FX33472" s="128"/>
      <c r="FY33472" s="129"/>
      <c r="GA33472" s="128"/>
    </row>
    <row r="33473" spans="179:183" x14ac:dyDescent="0.35">
      <c r="FW33473" s="128"/>
      <c r="FX33473" s="128"/>
      <c r="FY33473" s="129"/>
      <c r="GA33473" s="128"/>
    </row>
    <row r="33474" spans="179:183" x14ac:dyDescent="0.35">
      <c r="FW33474" s="128"/>
      <c r="FX33474" s="128"/>
      <c r="FY33474" s="129"/>
      <c r="GA33474" s="128"/>
    </row>
    <row r="33475" spans="179:183" x14ac:dyDescent="0.35">
      <c r="FW33475" s="128"/>
      <c r="FX33475" s="128"/>
      <c r="FY33475" s="129"/>
      <c r="GA33475" s="128"/>
    </row>
    <row r="33476" spans="179:183" x14ac:dyDescent="0.35">
      <c r="FW33476" s="128"/>
      <c r="FX33476" s="128"/>
      <c r="FY33476" s="129"/>
      <c r="GA33476" s="128"/>
    </row>
    <row r="33477" spans="179:183" x14ac:dyDescent="0.35">
      <c r="FW33477" s="128"/>
      <c r="FX33477" s="128"/>
      <c r="FY33477" s="129"/>
      <c r="GA33477" s="128"/>
    </row>
    <row r="33478" spans="179:183" x14ac:dyDescent="0.35">
      <c r="FW33478" s="128"/>
      <c r="FX33478" s="128"/>
      <c r="FY33478" s="129"/>
      <c r="GA33478" s="128"/>
    </row>
    <row r="33479" spans="179:183" x14ac:dyDescent="0.35">
      <c r="FW33479" s="128"/>
      <c r="FX33479" s="128"/>
      <c r="FY33479" s="129"/>
      <c r="GA33479" s="128"/>
    </row>
    <row r="33480" spans="179:183" x14ac:dyDescent="0.35">
      <c r="FW33480" s="128"/>
      <c r="FX33480" s="128"/>
      <c r="FY33480" s="129"/>
      <c r="GA33480" s="128"/>
    </row>
    <row r="33481" spans="179:183" x14ac:dyDescent="0.35">
      <c r="FW33481" s="128"/>
      <c r="FX33481" s="128"/>
      <c r="FY33481" s="129"/>
      <c r="GA33481" s="128"/>
    </row>
    <row r="33482" spans="179:183" x14ac:dyDescent="0.35">
      <c r="FW33482" s="128"/>
      <c r="FX33482" s="128"/>
      <c r="FY33482" s="129"/>
      <c r="GA33482" s="128"/>
    </row>
    <row r="33483" spans="179:183" x14ac:dyDescent="0.35">
      <c r="FW33483" s="128"/>
      <c r="FX33483" s="128"/>
      <c r="FY33483" s="129"/>
      <c r="GA33483" s="128"/>
    </row>
    <row r="33484" spans="179:183" x14ac:dyDescent="0.35">
      <c r="FW33484" s="128"/>
      <c r="FX33484" s="128"/>
      <c r="FY33484" s="129"/>
      <c r="GA33484" s="128"/>
    </row>
    <row r="33485" spans="179:183" x14ac:dyDescent="0.35">
      <c r="FW33485" s="128"/>
      <c r="FX33485" s="128"/>
      <c r="FY33485" s="129"/>
      <c r="GA33485" s="128"/>
    </row>
    <row r="33486" spans="179:183" x14ac:dyDescent="0.35">
      <c r="FW33486" s="128"/>
      <c r="FX33486" s="128"/>
      <c r="FY33486" s="129"/>
      <c r="GA33486" s="128"/>
    </row>
    <row r="33487" spans="179:183" x14ac:dyDescent="0.35">
      <c r="FW33487" s="128"/>
      <c r="FX33487" s="128"/>
      <c r="FY33487" s="129"/>
      <c r="GA33487" s="128"/>
    </row>
    <row r="33488" spans="179:183" x14ac:dyDescent="0.35">
      <c r="FW33488" s="128"/>
      <c r="FX33488" s="128"/>
      <c r="FY33488" s="129"/>
      <c r="GA33488" s="128"/>
    </row>
    <row r="33489" spans="179:183" x14ac:dyDescent="0.35">
      <c r="FW33489" s="128"/>
      <c r="FX33489" s="128"/>
      <c r="FY33489" s="129"/>
      <c r="GA33489" s="128"/>
    </row>
    <row r="33490" spans="179:183" x14ac:dyDescent="0.35">
      <c r="FW33490" s="128"/>
      <c r="FX33490" s="128"/>
      <c r="FY33490" s="129"/>
      <c r="GA33490" s="128"/>
    </row>
    <row r="33491" spans="179:183" x14ac:dyDescent="0.35">
      <c r="FW33491" s="128"/>
      <c r="FX33491" s="128"/>
      <c r="FY33491" s="129"/>
      <c r="GA33491" s="128"/>
    </row>
    <row r="33492" spans="179:183" x14ac:dyDescent="0.35">
      <c r="FW33492" s="128"/>
      <c r="FX33492" s="128"/>
      <c r="FY33492" s="129"/>
      <c r="GA33492" s="128"/>
    </row>
    <row r="33493" spans="179:183" x14ac:dyDescent="0.35">
      <c r="FW33493" s="128"/>
      <c r="FX33493" s="128"/>
      <c r="FY33493" s="129"/>
      <c r="GA33493" s="128"/>
    </row>
    <row r="33494" spans="179:183" x14ac:dyDescent="0.35">
      <c r="FW33494" s="128"/>
      <c r="FX33494" s="128"/>
      <c r="FY33494" s="129"/>
      <c r="GA33494" s="128"/>
    </row>
    <row r="33495" spans="179:183" x14ac:dyDescent="0.35">
      <c r="FW33495" s="128"/>
      <c r="FX33495" s="128"/>
      <c r="FY33495" s="129"/>
      <c r="GA33495" s="128"/>
    </row>
    <row r="33496" spans="179:183" x14ac:dyDescent="0.35">
      <c r="FW33496" s="128"/>
      <c r="FX33496" s="128"/>
      <c r="FY33496" s="129"/>
      <c r="GA33496" s="128"/>
    </row>
    <row r="33497" spans="179:183" x14ac:dyDescent="0.35">
      <c r="FW33497" s="128"/>
      <c r="FX33497" s="128"/>
      <c r="FY33497" s="129"/>
      <c r="GA33497" s="128"/>
    </row>
    <row r="33498" spans="179:183" x14ac:dyDescent="0.35">
      <c r="FW33498" s="128"/>
      <c r="FX33498" s="128"/>
      <c r="FY33498" s="129"/>
      <c r="GA33498" s="128"/>
    </row>
    <row r="33499" spans="179:183" x14ac:dyDescent="0.35">
      <c r="FW33499" s="128"/>
      <c r="FX33499" s="128"/>
      <c r="FY33499" s="129"/>
      <c r="GA33499" s="128"/>
    </row>
    <row r="33500" spans="179:183" x14ac:dyDescent="0.35">
      <c r="FW33500" s="128"/>
      <c r="FX33500" s="128"/>
      <c r="FY33500" s="129"/>
      <c r="GA33500" s="128"/>
    </row>
    <row r="33501" spans="179:183" x14ac:dyDescent="0.35">
      <c r="FW33501" s="128"/>
      <c r="FX33501" s="128"/>
      <c r="FY33501" s="129"/>
      <c r="GA33501" s="128"/>
    </row>
    <row r="33502" spans="179:183" x14ac:dyDescent="0.35">
      <c r="FW33502" s="128"/>
      <c r="FX33502" s="128"/>
      <c r="FY33502" s="129"/>
      <c r="GA33502" s="128"/>
    </row>
    <row r="33503" spans="179:183" x14ac:dyDescent="0.35">
      <c r="FW33503" s="128"/>
      <c r="FX33503" s="128"/>
      <c r="FY33503" s="129"/>
      <c r="GA33503" s="128"/>
    </row>
    <row r="33504" spans="179:183" x14ac:dyDescent="0.35">
      <c r="FW33504" s="128"/>
      <c r="FX33504" s="128"/>
      <c r="FY33504" s="129"/>
      <c r="GA33504" s="128"/>
    </row>
    <row r="33505" spans="179:183" x14ac:dyDescent="0.35">
      <c r="FW33505" s="128"/>
      <c r="FX33505" s="128"/>
      <c r="FY33505" s="129"/>
      <c r="GA33505" s="128"/>
    </row>
    <row r="33506" spans="179:183" x14ac:dyDescent="0.35">
      <c r="FW33506" s="128"/>
      <c r="FX33506" s="128"/>
      <c r="FY33506" s="129"/>
      <c r="GA33506" s="128"/>
    </row>
    <row r="33507" spans="179:183" x14ac:dyDescent="0.35">
      <c r="FW33507" s="128"/>
      <c r="FX33507" s="128"/>
      <c r="FY33507" s="129"/>
      <c r="GA33507" s="128"/>
    </row>
    <row r="33508" spans="179:183" x14ac:dyDescent="0.35">
      <c r="FW33508" s="128"/>
      <c r="FX33508" s="128"/>
      <c r="FY33508" s="129"/>
      <c r="GA33508" s="128"/>
    </row>
    <row r="33509" spans="179:183" x14ac:dyDescent="0.35">
      <c r="FW33509" s="128"/>
      <c r="FX33509" s="128"/>
      <c r="FY33509" s="129"/>
      <c r="GA33509" s="128"/>
    </row>
    <row r="33510" spans="179:183" x14ac:dyDescent="0.35">
      <c r="FW33510" s="128"/>
      <c r="FX33510" s="128"/>
      <c r="FY33510" s="129"/>
      <c r="GA33510" s="128"/>
    </row>
    <row r="33511" spans="179:183" x14ac:dyDescent="0.35">
      <c r="FW33511" s="128"/>
      <c r="FX33511" s="128"/>
      <c r="FY33511" s="129"/>
      <c r="GA33511" s="128"/>
    </row>
    <row r="33512" spans="179:183" x14ac:dyDescent="0.35">
      <c r="FW33512" s="128"/>
      <c r="FX33512" s="128"/>
      <c r="FY33512" s="129"/>
      <c r="GA33512" s="128"/>
    </row>
    <row r="33513" spans="179:183" x14ac:dyDescent="0.35">
      <c r="FW33513" s="128"/>
      <c r="FX33513" s="128"/>
      <c r="FY33513" s="129"/>
      <c r="GA33513" s="128"/>
    </row>
    <row r="33514" spans="179:183" x14ac:dyDescent="0.35">
      <c r="FW33514" s="128"/>
      <c r="FX33514" s="128"/>
      <c r="FY33514" s="129"/>
      <c r="GA33514" s="128"/>
    </row>
    <row r="33515" spans="179:183" x14ac:dyDescent="0.35">
      <c r="FW33515" s="128"/>
      <c r="FX33515" s="128"/>
      <c r="FY33515" s="129"/>
      <c r="GA33515" s="128"/>
    </row>
    <row r="33516" spans="179:183" x14ac:dyDescent="0.35">
      <c r="FW33516" s="128"/>
      <c r="FX33516" s="128"/>
      <c r="FY33516" s="129"/>
      <c r="GA33516" s="128"/>
    </row>
    <row r="33517" spans="179:183" x14ac:dyDescent="0.35">
      <c r="FW33517" s="128"/>
      <c r="FX33517" s="128"/>
      <c r="FY33517" s="129"/>
      <c r="GA33517" s="128"/>
    </row>
    <row r="33518" spans="179:183" x14ac:dyDescent="0.35">
      <c r="FW33518" s="128"/>
      <c r="FX33518" s="128"/>
      <c r="FY33518" s="129"/>
      <c r="GA33518" s="128"/>
    </row>
    <row r="33519" spans="179:183" x14ac:dyDescent="0.35">
      <c r="FW33519" s="128"/>
      <c r="FX33519" s="128"/>
      <c r="FY33519" s="129"/>
      <c r="GA33519" s="128"/>
    </row>
    <row r="33520" spans="179:183" x14ac:dyDescent="0.35">
      <c r="FW33520" s="128"/>
      <c r="FX33520" s="128"/>
      <c r="FY33520" s="129"/>
      <c r="GA33520" s="128"/>
    </row>
    <row r="33521" spans="179:183" x14ac:dyDescent="0.35">
      <c r="FW33521" s="128"/>
      <c r="FX33521" s="128"/>
      <c r="FY33521" s="129"/>
      <c r="GA33521" s="128"/>
    </row>
    <row r="33522" spans="179:183" x14ac:dyDescent="0.35">
      <c r="FW33522" s="128"/>
      <c r="FX33522" s="128"/>
      <c r="FY33522" s="129"/>
      <c r="GA33522" s="128"/>
    </row>
    <row r="33523" spans="179:183" x14ac:dyDescent="0.35">
      <c r="FW33523" s="128"/>
      <c r="FX33523" s="128"/>
      <c r="FY33523" s="129"/>
      <c r="GA33523" s="128"/>
    </row>
    <row r="33524" spans="179:183" x14ac:dyDescent="0.35">
      <c r="FW33524" s="128"/>
      <c r="FX33524" s="128"/>
      <c r="FY33524" s="129"/>
      <c r="GA33524" s="128"/>
    </row>
    <row r="33525" spans="179:183" x14ac:dyDescent="0.35">
      <c r="FW33525" s="128"/>
      <c r="FX33525" s="128"/>
      <c r="FY33525" s="129"/>
      <c r="GA33525" s="128"/>
    </row>
    <row r="33526" spans="179:183" x14ac:dyDescent="0.35">
      <c r="FW33526" s="128"/>
      <c r="FX33526" s="128"/>
      <c r="FY33526" s="129"/>
      <c r="GA33526" s="128"/>
    </row>
    <row r="33527" spans="179:183" x14ac:dyDescent="0.35">
      <c r="FW33527" s="128"/>
      <c r="FX33527" s="128"/>
      <c r="FY33527" s="129"/>
      <c r="GA33527" s="128"/>
    </row>
    <row r="33528" spans="179:183" x14ac:dyDescent="0.35">
      <c r="FW33528" s="128"/>
      <c r="FX33528" s="128"/>
      <c r="FY33528" s="129"/>
      <c r="GA33528" s="128"/>
    </row>
    <row r="33529" spans="179:183" x14ac:dyDescent="0.35">
      <c r="FW33529" s="128"/>
      <c r="FX33529" s="128"/>
      <c r="FY33529" s="129"/>
      <c r="GA33529" s="128"/>
    </row>
    <row r="33530" spans="179:183" x14ac:dyDescent="0.35">
      <c r="FW33530" s="128"/>
      <c r="FX33530" s="128"/>
      <c r="FY33530" s="129"/>
      <c r="GA33530" s="128"/>
    </row>
    <row r="33531" spans="179:183" x14ac:dyDescent="0.35">
      <c r="FW33531" s="128"/>
      <c r="FX33531" s="128"/>
      <c r="FY33531" s="129"/>
      <c r="GA33531" s="128"/>
    </row>
    <row r="33532" spans="179:183" x14ac:dyDescent="0.35">
      <c r="FW33532" s="128"/>
      <c r="FX33532" s="128"/>
      <c r="FY33532" s="129"/>
      <c r="GA33532" s="128"/>
    </row>
    <row r="33533" spans="179:183" x14ac:dyDescent="0.35">
      <c r="FW33533" s="128"/>
      <c r="FX33533" s="128"/>
      <c r="FY33533" s="129"/>
      <c r="GA33533" s="128"/>
    </row>
    <row r="33534" spans="179:183" x14ac:dyDescent="0.35">
      <c r="FW33534" s="128"/>
      <c r="FX33534" s="128"/>
      <c r="FY33534" s="129"/>
      <c r="GA33534" s="128"/>
    </row>
    <row r="33535" spans="179:183" x14ac:dyDescent="0.35">
      <c r="FW33535" s="128"/>
      <c r="FX33535" s="128"/>
      <c r="FY33535" s="129"/>
      <c r="GA33535" s="128"/>
    </row>
    <row r="33536" spans="179:183" x14ac:dyDescent="0.35">
      <c r="FW33536" s="128"/>
      <c r="FX33536" s="128"/>
      <c r="FY33536" s="129"/>
      <c r="GA33536" s="128"/>
    </row>
    <row r="33537" spans="179:183" x14ac:dyDescent="0.35">
      <c r="FW33537" s="128"/>
      <c r="FX33537" s="128"/>
      <c r="FY33537" s="129"/>
      <c r="GA33537" s="128"/>
    </row>
    <row r="33538" spans="179:183" x14ac:dyDescent="0.35">
      <c r="FW33538" s="128"/>
      <c r="FX33538" s="128"/>
      <c r="FY33538" s="129"/>
      <c r="GA33538" s="128"/>
    </row>
    <row r="33539" spans="179:183" x14ac:dyDescent="0.35">
      <c r="FW33539" s="128"/>
      <c r="FX33539" s="128"/>
      <c r="FY33539" s="129"/>
      <c r="GA33539" s="128"/>
    </row>
    <row r="33540" spans="179:183" x14ac:dyDescent="0.35">
      <c r="FW33540" s="128"/>
      <c r="FX33540" s="128"/>
      <c r="FY33540" s="129"/>
      <c r="GA33540" s="128"/>
    </row>
    <row r="33541" spans="179:183" x14ac:dyDescent="0.35">
      <c r="FW33541" s="128"/>
      <c r="FX33541" s="128"/>
      <c r="FY33541" s="129"/>
      <c r="GA33541" s="128"/>
    </row>
    <row r="33542" spans="179:183" x14ac:dyDescent="0.35">
      <c r="FW33542" s="128"/>
      <c r="FX33542" s="128"/>
      <c r="FY33542" s="129"/>
      <c r="GA33542" s="128"/>
    </row>
    <row r="33543" spans="179:183" x14ac:dyDescent="0.35">
      <c r="FW33543" s="128"/>
      <c r="FX33543" s="128"/>
      <c r="FY33543" s="129"/>
      <c r="GA33543" s="128"/>
    </row>
    <row r="33544" spans="179:183" x14ac:dyDescent="0.35">
      <c r="FW33544" s="128"/>
      <c r="FX33544" s="128"/>
      <c r="FY33544" s="129"/>
      <c r="GA33544" s="128"/>
    </row>
    <row r="33545" spans="179:183" x14ac:dyDescent="0.35">
      <c r="FW33545" s="128"/>
      <c r="FX33545" s="128"/>
      <c r="FY33545" s="129"/>
      <c r="GA33545" s="128"/>
    </row>
    <row r="33546" spans="179:183" x14ac:dyDescent="0.35">
      <c r="FW33546" s="128"/>
      <c r="FX33546" s="128"/>
      <c r="FY33546" s="129"/>
      <c r="GA33546" s="128"/>
    </row>
    <row r="33547" spans="179:183" x14ac:dyDescent="0.35">
      <c r="FW33547" s="128"/>
      <c r="FX33547" s="128"/>
      <c r="FY33547" s="129"/>
      <c r="GA33547" s="128"/>
    </row>
    <row r="33548" spans="179:183" x14ac:dyDescent="0.35">
      <c r="FW33548" s="128"/>
      <c r="FX33548" s="128"/>
      <c r="FY33548" s="129"/>
      <c r="GA33548" s="128"/>
    </row>
    <row r="33549" spans="179:183" x14ac:dyDescent="0.35">
      <c r="FW33549" s="128"/>
      <c r="FX33549" s="128"/>
      <c r="FY33549" s="129"/>
      <c r="GA33549" s="128"/>
    </row>
    <row r="33550" spans="179:183" x14ac:dyDescent="0.35">
      <c r="FW33550" s="128"/>
      <c r="FX33550" s="128"/>
      <c r="FY33550" s="129"/>
      <c r="GA33550" s="128"/>
    </row>
    <row r="33551" spans="179:183" x14ac:dyDescent="0.35">
      <c r="FW33551" s="128"/>
      <c r="FX33551" s="128"/>
      <c r="FY33551" s="129"/>
      <c r="GA33551" s="128"/>
    </row>
    <row r="33552" spans="179:183" x14ac:dyDescent="0.35">
      <c r="FW33552" s="128"/>
      <c r="FX33552" s="128"/>
      <c r="FY33552" s="129"/>
      <c r="GA33552" s="128"/>
    </row>
    <row r="33553" spans="179:183" x14ac:dyDescent="0.35">
      <c r="FW33553" s="128"/>
      <c r="FX33553" s="128"/>
      <c r="FY33553" s="129"/>
      <c r="GA33553" s="128"/>
    </row>
    <row r="33554" spans="179:183" x14ac:dyDescent="0.35">
      <c r="FW33554" s="128"/>
      <c r="FX33554" s="128"/>
      <c r="FY33554" s="129"/>
      <c r="GA33554" s="128"/>
    </row>
    <row r="33555" spans="179:183" x14ac:dyDescent="0.35">
      <c r="FW33555" s="128"/>
      <c r="FX33555" s="128"/>
      <c r="FY33555" s="129"/>
      <c r="GA33555" s="128"/>
    </row>
    <row r="33556" spans="179:183" x14ac:dyDescent="0.35">
      <c r="FW33556" s="128"/>
      <c r="FX33556" s="128"/>
      <c r="FY33556" s="129"/>
      <c r="GA33556" s="128"/>
    </row>
    <row r="33557" spans="179:183" x14ac:dyDescent="0.35">
      <c r="FW33557" s="128"/>
      <c r="FX33557" s="128"/>
      <c r="FY33557" s="129"/>
      <c r="GA33557" s="128"/>
    </row>
    <row r="33558" spans="179:183" x14ac:dyDescent="0.35">
      <c r="FW33558" s="128"/>
      <c r="FX33558" s="128"/>
      <c r="FY33558" s="129"/>
      <c r="GA33558" s="128"/>
    </row>
    <row r="33559" spans="179:183" x14ac:dyDescent="0.35">
      <c r="FW33559" s="128"/>
      <c r="FX33559" s="128"/>
      <c r="FY33559" s="129"/>
      <c r="GA33559" s="128"/>
    </row>
    <row r="33560" spans="179:183" x14ac:dyDescent="0.35">
      <c r="FW33560" s="128"/>
      <c r="FX33560" s="128"/>
      <c r="FY33560" s="129"/>
      <c r="GA33560" s="128"/>
    </row>
    <row r="33561" spans="179:183" x14ac:dyDescent="0.35">
      <c r="FW33561" s="128"/>
      <c r="FX33561" s="128"/>
      <c r="FY33561" s="129"/>
      <c r="GA33561" s="128"/>
    </row>
    <row r="33562" spans="179:183" x14ac:dyDescent="0.35">
      <c r="FW33562" s="128"/>
      <c r="FX33562" s="128"/>
      <c r="FY33562" s="129"/>
      <c r="GA33562" s="128"/>
    </row>
    <row r="33563" spans="179:183" x14ac:dyDescent="0.35">
      <c r="FW33563" s="128"/>
      <c r="FX33563" s="128"/>
      <c r="FY33563" s="129"/>
      <c r="GA33563" s="128"/>
    </row>
    <row r="33564" spans="179:183" x14ac:dyDescent="0.35">
      <c r="FW33564" s="128"/>
      <c r="FX33564" s="128"/>
      <c r="FY33564" s="129"/>
      <c r="GA33564" s="128"/>
    </row>
    <row r="33565" spans="179:183" x14ac:dyDescent="0.35">
      <c r="FW33565" s="128"/>
      <c r="FX33565" s="128"/>
      <c r="FY33565" s="129"/>
      <c r="GA33565" s="128"/>
    </row>
    <row r="33566" spans="179:183" x14ac:dyDescent="0.35">
      <c r="FW33566" s="128"/>
      <c r="FX33566" s="128"/>
      <c r="FY33566" s="129"/>
      <c r="GA33566" s="128"/>
    </row>
    <row r="33567" spans="179:183" x14ac:dyDescent="0.35">
      <c r="FW33567" s="128"/>
      <c r="FX33567" s="128"/>
      <c r="FY33567" s="129"/>
      <c r="GA33567" s="128"/>
    </row>
    <row r="33568" spans="179:183" x14ac:dyDescent="0.35">
      <c r="FW33568" s="128"/>
      <c r="FX33568" s="128"/>
      <c r="FY33568" s="129"/>
      <c r="GA33568" s="128"/>
    </row>
    <row r="33569" spans="179:183" x14ac:dyDescent="0.35">
      <c r="FW33569" s="128"/>
      <c r="FX33569" s="128"/>
      <c r="FY33569" s="129"/>
      <c r="GA33569" s="128"/>
    </row>
    <row r="33570" spans="179:183" x14ac:dyDescent="0.35">
      <c r="FW33570" s="128"/>
      <c r="FX33570" s="128"/>
      <c r="FY33570" s="129"/>
      <c r="GA33570" s="128"/>
    </row>
    <row r="33571" spans="179:183" x14ac:dyDescent="0.35">
      <c r="FW33571" s="128"/>
      <c r="FX33571" s="128"/>
      <c r="FY33571" s="129"/>
      <c r="GA33571" s="128"/>
    </row>
    <row r="33572" spans="179:183" x14ac:dyDescent="0.35">
      <c r="FW33572" s="128"/>
      <c r="FX33572" s="128"/>
      <c r="FY33572" s="129"/>
      <c r="GA33572" s="128"/>
    </row>
    <row r="33573" spans="179:183" x14ac:dyDescent="0.35">
      <c r="FW33573" s="128"/>
      <c r="FX33573" s="128"/>
      <c r="FY33573" s="129"/>
      <c r="GA33573" s="128"/>
    </row>
    <row r="33574" spans="179:183" x14ac:dyDescent="0.35">
      <c r="FW33574" s="128"/>
      <c r="FX33574" s="128"/>
      <c r="FY33574" s="129"/>
      <c r="GA33574" s="128"/>
    </row>
    <row r="33575" spans="179:183" x14ac:dyDescent="0.35">
      <c r="FW33575" s="128"/>
      <c r="FX33575" s="128"/>
      <c r="FY33575" s="129"/>
      <c r="GA33575" s="128"/>
    </row>
    <row r="33576" spans="179:183" x14ac:dyDescent="0.35">
      <c r="FW33576" s="128"/>
      <c r="FX33576" s="128"/>
      <c r="FY33576" s="129"/>
      <c r="GA33576" s="128"/>
    </row>
    <row r="33577" spans="179:183" x14ac:dyDescent="0.35">
      <c r="FW33577" s="128"/>
      <c r="FX33577" s="128"/>
      <c r="FY33577" s="129"/>
      <c r="GA33577" s="128"/>
    </row>
    <row r="33578" spans="179:183" x14ac:dyDescent="0.35">
      <c r="FW33578" s="128"/>
      <c r="FX33578" s="128"/>
      <c r="FY33578" s="129"/>
      <c r="GA33578" s="128"/>
    </row>
    <row r="33579" spans="179:183" x14ac:dyDescent="0.35">
      <c r="FW33579" s="128"/>
      <c r="FX33579" s="128"/>
      <c r="FY33579" s="129"/>
      <c r="GA33579" s="128"/>
    </row>
    <row r="33580" spans="179:183" x14ac:dyDescent="0.35">
      <c r="FW33580" s="128"/>
      <c r="FX33580" s="128"/>
      <c r="FY33580" s="129"/>
      <c r="GA33580" s="128"/>
    </row>
    <row r="33581" spans="179:183" x14ac:dyDescent="0.35">
      <c r="FW33581" s="128"/>
      <c r="FX33581" s="128"/>
      <c r="FY33581" s="129"/>
      <c r="GA33581" s="128"/>
    </row>
    <row r="33582" spans="179:183" x14ac:dyDescent="0.35">
      <c r="FW33582" s="128"/>
      <c r="FX33582" s="128"/>
      <c r="FY33582" s="129"/>
      <c r="GA33582" s="128"/>
    </row>
    <row r="33583" spans="179:183" x14ac:dyDescent="0.35">
      <c r="FW33583" s="128"/>
      <c r="FX33583" s="128"/>
      <c r="FY33583" s="129"/>
      <c r="GA33583" s="128"/>
    </row>
    <row r="33584" spans="179:183" x14ac:dyDescent="0.35">
      <c r="FW33584" s="128"/>
      <c r="FX33584" s="128"/>
      <c r="FY33584" s="129"/>
      <c r="GA33584" s="128"/>
    </row>
    <row r="33585" spans="179:183" x14ac:dyDescent="0.35">
      <c r="FW33585" s="128"/>
      <c r="FX33585" s="128"/>
      <c r="FY33585" s="129"/>
      <c r="GA33585" s="128"/>
    </row>
    <row r="33586" spans="179:183" x14ac:dyDescent="0.35">
      <c r="FW33586" s="128"/>
      <c r="FX33586" s="128"/>
      <c r="FY33586" s="129"/>
      <c r="GA33586" s="128"/>
    </row>
    <row r="33587" spans="179:183" x14ac:dyDescent="0.35">
      <c r="FW33587" s="128"/>
      <c r="FX33587" s="128"/>
      <c r="FY33587" s="129"/>
      <c r="GA33587" s="128"/>
    </row>
    <row r="33588" spans="179:183" x14ac:dyDescent="0.35">
      <c r="FW33588" s="128"/>
      <c r="FX33588" s="128"/>
      <c r="FY33588" s="129"/>
      <c r="GA33588" s="128"/>
    </row>
    <row r="33589" spans="179:183" x14ac:dyDescent="0.35">
      <c r="FW33589" s="128"/>
      <c r="FX33589" s="128"/>
      <c r="FY33589" s="129"/>
      <c r="GA33589" s="128"/>
    </row>
    <row r="33590" spans="179:183" x14ac:dyDescent="0.35">
      <c r="FW33590" s="128"/>
      <c r="FX33590" s="128"/>
      <c r="FY33590" s="129"/>
      <c r="GA33590" s="128"/>
    </row>
    <row r="33591" spans="179:183" x14ac:dyDescent="0.35">
      <c r="FW33591" s="128"/>
      <c r="FX33591" s="128"/>
      <c r="FY33591" s="129"/>
      <c r="GA33591" s="128"/>
    </row>
    <row r="33592" spans="179:183" x14ac:dyDescent="0.35">
      <c r="FW33592" s="128"/>
      <c r="FX33592" s="128"/>
      <c r="FY33592" s="129"/>
      <c r="GA33592" s="128"/>
    </row>
    <row r="33593" spans="179:183" x14ac:dyDescent="0.35">
      <c r="FW33593" s="128"/>
      <c r="FX33593" s="128"/>
      <c r="FY33593" s="129"/>
      <c r="GA33593" s="128"/>
    </row>
    <row r="33594" spans="179:183" x14ac:dyDescent="0.35">
      <c r="FW33594" s="128"/>
      <c r="FX33594" s="128"/>
      <c r="FY33594" s="129"/>
      <c r="GA33594" s="128"/>
    </row>
    <row r="33595" spans="179:183" x14ac:dyDescent="0.35">
      <c r="FW33595" s="128"/>
      <c r="FX33595" s="128"/>
      <c r="FY33595" s="129"/>
      <c r="GA33595" s="128"/>
    </row>
    <row r="33596" spans="179:183" x14ac:dyDescent="0.35">
      <c r="FW33596" s="128"/>
      <c r="FX33596" s="128"/>
      <c r="FY33596" s="129"/>
      <c r="GA33596" s="128"/>
    </row>
    <row r="33597" spans="179:183" x14ac:dyDescent="0.35">
      <c r="FW33597" s="128"/>
      <c r="FX33597" s="128"/>
      <c r="FY33597" s="129"/>
      <c r="GA33597" s="128"/>
    </row>
    <row r="33598" spans="179:183" x14ac:dyDescent="0.35">
      <c r="FW33598" s="128"/>
      <c r="FX33598" s="128"/>
      <c r="FY33598" s="129"/>
      <c r="GA33598" s="128"/>
    </row>
    <row r="33599" spans="179:183" x14ac:dyDescent="0.35">
      <c r="FW33599" s="128"/>
      <c r="FX33599" s="128"/>
      <c r="FY33599" s="129"/>
      <c r="GA33599" s="128"/>
    </row>
    <row r="33600" spans="179:183" x14ac:dyDescent="0.35">
      <c r="FW33600" s="128"/>
      <c r="FX33600" s="128"/>
      <c r="FY33600" s="129"/>
      <c r="GA33600" s="128"/>
    </row>
    <row r="33601" spans="179:183" x14ac:dyDescent="0.35">
      <c r="FW33601" s="128"/>
      <c r="FX33601" s="128"/>
      <c r="FY33601" s="129"/>
      <c r="GA33601" s="128"/>
    </row>
    <row r="33602" spans="179:183" x14ac:dyDescent="0.35">
      <c r="FW33602" s="128"/>
      <c r="FX33602" s="128"/>
      <c r="FY33602" s="129"/>
      <c r="GA33602" s="128"/>
    </row>
    <row r="33603" spans="179:183" x14ac:dyDescent="0.35">
      <c r="FW33603" s="128"/>
      <c r="FX33603" s="128"/>
      <c r="FY33603" s="129"/>
      <c r="GA33603" s="128"/>
    </row>
    <row r="33604" spans="179:183" x14ac:dyDescent="0.35">
      <c r="FW33604" s="128"/>
      <c r="FX33604" s="128"/>
      <c r="FY33604" s="129"/>
      <c r="GA33604" s="128"/>
    </row>
    <row r="33605" spans="179:183" x14ac:dyDescent="0.35">
      <c r="FW33605" s="128"/>
      <c r="FX33605" s="128"/>
      <c r="FY33605" s="129"/>
      <c r="GA33605" s="128"/>
    </row>
    <row r="33606" spans="179:183" x14ac:dyDescent="0.35">
      <c r="FW33606" s="128"/>
      <c r="FX33606" s="128"/>
      <c r="FY33606" s="129"/>
      <c r="GA33606" s="128"/>
    </row>
    <row r="33607" spans="179:183" x14ac:dyDescent="0.35">
      <c r="FW33607" s="128"/>
      <c r="FX33607" s="128"/>
      <c r="FY33607" s="129"/>
      <c r="GA33607" s="128"/>
    </row>
    <row r="33608" spans="179:183" x14ac:dyDescent="0.35">
      <c r="FW33608" s="128"/>
      <c r="FX33608" s="128"/>
      <c r="FY33608" s="129"/>
      <c r="GA33608" s="128"/>
    </row>
    <row r="33609" spans="179:183" x14ac:dyDescent="0.35">
      <c r="FW33609" s="128"/>
      <c r="FX33609" s="128"/>
      <c r="FY33609" s="129"/>
      <c r="GA33609" s="128"/>
    </row>
    <row r="33610" spans="179:183" x14ac:dyDescent="0.35">
      <c r="FW33610" s="128"/>
      <c r="FX33610" s="128"/>
      <c r="FY33610" s="129"/>
      <c r="GA33610" s="128"/>
    </row>
    <row r="33611" spans="179:183" x14ac:dyDescent="0.35">
      <c r="FW33611" s="128"/>
      <c r="FX33611" s="128"/>
      <c r="FY33611" s="129"/>
      <c r="GA33611" s="128"/>
    </row>
    <row r="33612" spans="179:183" x14ac:dyDescent="0.35">
      <c r="FW33612" s="128"/>
      <c r="FX33612" s="128"/>
      <c r="FY33612" s="129"/>
      <c r="GA33612" s="128"/>
    </row>
    <row r="33613" spans="179:183" x14ac:dyDescent="0.35">
      <c r="FW33613" s="128"/>
      <c r="FX33613" s="128"/>
      <c r="FY33613" s="129"/>
      <c r="GA33613" s="128"/>
    </row>
    <row r="33614" spans="179:183" x14ac:dyDescent="0.35">
      <c r="FW33614" s="128"/>
      <c r="FX33614" s="128"/>
      <c r="FY33614" s="129"/>
      <c r="GA33614" s="128"/>
    </row>
    <row r="33615" spans="179:183" x14ac:dyDescent="0.35">
      <c r="FW33615" s="128"/>
      <c r="FX33615" s="128"/>
      <c r="FY33615" s="129"/>
      <c r="GA33615" s="128"/>
    </row>
    <row r="33616" spans="179:183" x14ac:dyDescent="0.35">
      <c r="FW33616" s="128"/>
      <c r="FX33616" s="128"/>
      <c r="FY33616" s="129"/>
      <c r="GA33616" s="128"/>
    </row>
    <row r="33617" spans="179:183" x14ac:dyDescent="0.35">
      <c r="FW33617" s="128"/>
      <c r="FX33617" s="128"/>
      <c r="FY33617" s="129"/>
      <c r="GA33617" s="128"/>
    </row>
    <row r="33618" spans="179:183" x14ac:dyDescent="0.35">
      <c r="FW33618" s="128"/>
      <c r="FX33618" s="128"/>
      <c r="FY33618" s="129"/>
      <c r="GA33618" s="128"/>
    </row>
    <row r="33619" spans="179:183" x14ac:dyDescent="0.35">
      <c r="FW33619" s="128"/>
      <c r="FX33619" s="128"/>
      <c r="FY33619" s="129"/>
      <c r="GA33619" s="128"/>
    </row>
    <row r="33620" spans="179:183" x14ac:dyDescent="0.35">
      <c r="FW33620" s="128"/>
      <c r="FX33620" s="128"/>
      <c r="FY33620" s="129"/>
      <c r="GA33620" s="128"/>
    </row>
    <row r="33621" spans="179:183" x14ac:dyDescent="0.35">
      <c r="FW33621" s="128"/>
      <c r="FX33621" s="128"/>
      <c r="FY33621" s="129"/>
      <c r="GA33621" s="128"/>
    </row>
    <row r="33622" spans="179:183" x14ac:dyDescent="0.35">
      <c r="FW33622" s="128"/>
      <c r="FX33622" s="128"/>
      <c r="FY33622" s="129"/>
      <c r="GA33622" s="128"/>
    </row>
    <row r="33623" spans="179:183" x14ac:dyDescent="0.35">
      <c r="FW33623" s="128"/>
      <c r="FX33623" s="128"/>
      <c r="FY33623" s="129"/>
      <c r="GA33623" s="128"/>
    </row>
    <row r="33624" spans="179:183" x14ac:dyDescent="0.35">
      <c r="FW33624" s="128"/>
      <c r="FX33624" s="128"/>
      <c r="FY33624" s="129"/>
      <c r="GA33624" s="128"/>
    </row>
    <row r="33625" spans="179:183" x14ac:dyDescent="0.35">
      <c r="FW33625" s="128"/>
      <c r="FX33625" s="128"/>
      <c r="FY33625" s="129"/>
      <c r="GA33625" s="128"/>
    </row>
    <row r="33626" spans="179:183" x14ac:dyDescent="0.35">
      <c r="FW33626" s="128"/>
      <c r="FX33626" s="128"/>
      <c r="FY33626" s="129"/>
      <c r="GA33626" s="128"/>
    </row>
    <row r="33627" spans="179:183" x14ac:dyDescent="0.35">
      <c r="FW33627" s="128"/>
      <c r="FX33627" s="128"/>
      <c r="FY33627" s="129"/>
      <c r="GA33627" s="128"/>
    </row>
    <row r="33628" spans="179:183" x14ac:dyDescent="0.35">
      <c r="FW33628" s="128"/>
      <c r="FX33628" s="128"/>
      <c r="FY33628" s="129"/>
      <c r="GA33628" s="128"/>
    </row>
    <row r="33629" spans="179:183" x14ac:dyDescent="0.35">
      <c r="FW33629" s="128"/>
      <c r="FX33629" s="128"/>
      <c r="FY33629" s="129"/>
      <c r="GA33629" s="128"/>
    </row>
    <row r="33630" spans="179:183" x14ac:dyDescent="0.35">
      <c r="FW33630" s="128"/>
      <c r="FX33630" s="128"/>
      <c r="FY33630" s="129"/>
      <c r="GA33630" s="128"/>
    </row>
    <row r="33631" spans="179:183" x14ac:dyDescent="0.35">
      <c r="FW33631" s="128"/>
      <c r="FX33631" s="128"/>
      <c r="FY33631" s="129"/>
      <c r="GA33631" s="128"/>
    </row>
    <row r="33632" spans="179:183" x14ac:dyDescent="0.35">
      <c r="FW33632" s="128"/>
      <c r="FX33632" s="128"/>
      <c r="FY33632" s="129"/>
      <c r="GA33632" s="128"/>
    </row>
    <row r="33633" spans="179:183" x14ac:dyDescent="0.35">
      <c r="FW33633" s="128"/>
      <c r="FX33633" s="128"/>
      <c r="FY33633" s="129"/>
      <c r="GA33633" s="128"/>
    </row>
    <row r="33634" spans="179:183" x14ac:dyDescent="0.35">
      <c r="FW33634" s="128"/>
      <c r="FX33634" s="128"/>
      <c r="FY33634" s="129"/>
      <c r="GA33634" s="128"/>
    </row>
    <row r="33635" spans="179:183" x14ac:dyDescent="0.35">
      <c r="FW33635" s="128"/>
      <c r="FX33635" s="128"/>
      <c r="FY33635" s="129"/>
      <c r="GA33635" s="128"/>
    </row>
    <row r="33636" spans="179:183" x14ac:dyDescent="0.35">
      <c r="FW33636" s="128"/>
      <c r="FX33636" s="128"/>
      <c r="FY33636" s="129"/>
      <c r="GA33636" s="128"/>
    </row>
    <row r="33637" spans="179:183" x14ac:dyDescent="0.35">
      <c r="FW33637" s="128"/>
      <c r="FX33637" s="128"/>
      <c r="FY33637" s="129"/>
      <c r="GA33637" s="128"/>
    </row>
    <row r="33638" spans="179:183" x14ac:dyDescent="0.35">
      <c r="FW33638" s="128"/>
      <c r="FX33638" s="128"/>
      <c r="FY33638" s="129"/>
      <c r="GA33638" s="128"/>
    </row>
    <row r="33639" spans="179:183" x14ac:dyDescent="0.35">
      <c r="FW33639" s="128"/>
      <c r="FX33639" s="128"/>
      <c r="FY33639" s="129"/>
      <c r="GA33639" s="128"/>
    </row>
    <row r="33640" spans="179:183" x14ac:dyDescent="0.35">
      <c r="FW33640" s="128"/>
      <c r="FX33640" s="128"/>
      <c r="FY33640" s="129"/>
      <c r="GA33640" s="128"/>
    </row>
    <row r="33641" spans="179:183" x14ac:dyDescent="0.35">
      <c r="FW33641" s="128"/>
      <c r="FX33641" s="128"/>
      <c r="FY33641" s="129"/>
      <c r="GA33641" s="128"/>
    </row>
    <row r="33642" spans="179:183" x14ac:dyDescent="0.35">
      <c r="FW33642" s="128"/>
      <c r="FX33642" s="128"/>
      <c r="FY33642" s="129"/>
      <c r="GA33642" s="128"/>
    </row>
    <row r="33643" spans="179:183" x14ac:dyDescent="0.35">
      <c r="FW33643" s="128"/>
      <c r="FX33643" s="128"/>
      <c r="FY33643" s="129"/>
      <c r="GA33643" s="128"/>
    </row>
    <row r="33644" spans="179:183" x14ac:dyDescent="0.35">
      <c r="FW33644" s="128"/>
      <c r="FX33644" s="128"/>
      <c r="FY33644" s="129"/>
      <c r="GA33644" s="128"/>
    </row>
    <row r="33645" spans="179:183" x14ac:dyDescent="0.35">
      <c r="FW33645" s="128"/>
      <c r="FX33645" s="128"/>
      <c r="FY33645" s="129"/>
      <c r="GA33645" s="128"/>
    </row>
    <row r="33646" spans="179:183" x14ac:dyDescent="0.35">
      <c r="FW33646" s="128"/>
      <c r="FX33646" s="128"/>
      <c r="FY33646" s="129"/>
      <c r="GA33646" s="128"/>
    </row>
    <row r="33647" spans="179:183" x14ac:dyDescent="0.35">
      <c r="FW33647" s="128"/>
      <c r="FX33647" s="128"/>
      <c r="FY33647" s="129"/>
      <c r="GA33647" s="128"/>
    </row>
    <row r="33648" spans="179:183" x14ac:dyDescent="0.35">
      <c r="FW33648" s="128"/>
      <c r="FX33648" s="128"/>
      <c r="FY33648" s="129"/>
      <c r="GA33648" s="128"/>
    </row>
    <row r="33649" spans="179:183" x14ac:dyDescent="0.35">
      <c r="FW33649" s="128"/>
      <c r="FX33649" s="128"/>
      <c r="FY33649" s="129"/>
      <c r="GA33649" s="128"/>
    </row>
    <row r="33650" spans="179:183" x14ac:dyDescent="0.35">
      <c r="FW33650" s="128"/>
      <c r="FX33650" s="128"/>
      <c r="FY33650" s="129"/>
      <c r="GA33650" s="128"/>
    </row>
    <row r="33651" spans="179:183" x14ac:dyDescent="0.35">
      <c r="FW33651" s="128"/>
      <c r="FX33651" s="128"/>
      <c r="FY33651" s="129"/>
      <c r="GA33651" s="128"/>
    </row>
    <row r="33652" spans="179:183" x14ac:dyDescent="0.35">
      <c r="FW33652" s="128"/>
      <c r="FX33652" s="128"/>
      <c r="FY33652" s="129"/>
      <c r="GA33652" s="128"/>
    </row>
    <row r="33653" spans="179:183" x14ac:dyDescent="0.35">
      <c r="FW33653" s="128"/>
      <c r="FX33653" s="128"/>
      <c r="FY33653" s="129"/>
      <c r="GA33653" s="128"/>
    </row>
    <row r="33654" spans="179:183" x14ac:dyDescent="0.35">
      <c r="FW33654" s="128"/>
      <c r="FX33654" s="128"/>
      <c r="FY33654" s="129"/>
      <c r="GA33654" s="128"/>
    </row>
    <row r="33655" spans="179:183" x14ac:dyDescent="0.35">
      <c r="FW33655" s="128"/>
      <c r="FX33655" s="128"/>
      <c r="FY33655" s="129"/>
      <c r="GA33655" s="128"/>
    </row>
    <row r="33656" spans="179:183" x14ac:dyDescent="0.35">
      <c r="FW33656" s="128"/>
      <c r="FX33656" s="128"/>
      <c r="FY33656" s="129"/>
      <c r="GA33656" s="128"/>
    </row>
    <row r="33657" spans="179:183" x14ac:dyDescent="0.35">
      <c r="FW33657" s="128"/>
      <c r="FX33657" s="128"/>
      <c r="FY33657" s="129"/>
      <c r="GA33657" s="128"/>
    </row>
    <row r="33658" spans="179:183" x14ac:dyDescent="0.35">
      <c r="FW33658" s="128"/>
      <c r="FX33658" s="128"/>
      <c r="FY33658" s="129"/>
      <c r="GA33658" s="128"/>
    </row>
    <row r="33659" spans="179:183" x14ac:dyDescent="0.35">
      <c r="FW33659" s="128"/>
      <c r="FX33659" s="128"/>
      <c r="FY33659" s="129"/>
      <c r="GA33659" s="128"/>
    </row>
    <row r="33660" spans="179:183" x14ac:dyDescent="0.35">
      <c r="FW33660" s="128"/>
      <c r="FX33660" s="128"/>
      <c r="FY33660" s="129"/>
      <c r="GA33660" s="128"/>
    </row>
    <row r="33661" spans="179:183" x14ac:dyDescent="0.35">
      <c r="FW33661" s="128"/>
      <c r="FX33661" s="128"/>
      <c r="FY33661" s="129"/>
      <c r="GA33661" s="128"/>
    </row>
    <row r="33662" spans="179:183" x14ac:dyDescent="0.35">
      <c r="FW33662" s="128"/>
      <c r="FX33662" s="128"/>
      <c r="FY33662" s="129"/>
      <c r="GA33662" s="128"/>
    </row>
    <row r="33663" spans="179:183" x14ac:dyDescent="0.35">
      <c r="FW33663" s="128"/>
      <c r="FX33663" s="128"/>
      <c r="FY33663" s="129"/>
      <c r="GA33663" s="128"/>
    </row>
    <row r="33664" spans="179:183" x14ac:dyDescent="0.35">
      <c r="FW33664" s="128"/>
      <c r="FX33664" s="128"/>
      <c r="FY33664" s="129"/>
      <c r="GA33664" s="128"/>
    </row>
    <row r="33665" spans="179:183" x14ac:dyDescent="0.35">
      <c r="FW33665" s="128"/>
      <c r="FX33665" s="128"/>
      <c r="FY33665" s="129"/>
      <c r="GA33665" s="128"/>
    </row>
    <row r="33666" spans="179:183" x14ac:dyDescent="0.35">
      <c r="FW33666" s="128"/>
      <c r="FX33666" s="128"/>
      <c r="FY33666" s="129"/>
      <c r="GA33666" s="128"/>
    </row>
    <row r="33667" spans="179:183" x14ac:dyDescent="0.35">
      <c r="FW33667" s="128"/>
      <c r="FX33667" s="128"/>
      <c r="FY33667" s="129"/>
      <c r="GA33667" s="128"/>
    </row>
    <row r="33668" spans="179:183" x14ac:dyDescent="0.35">
      <c r="FW33668" s="128"/>
      <c r="FX33668" s="128"/>
      <c r="FY33668" s="129"/>
      <c r="GA33668" s="128"/>
    </row>
    <row r="33669" spans="179:183" x14ac:dyDescent="0.35">
      <c r="FW33669" s="128"/>
      <c r="FX33669" s="128"/>
      <c r="FY33669" s="129"/>
      <c r="GA33669" s="128"/>
    </row>
    <row r="33670" spans="179:183" x14ac:dyDescent="0.35">
      <c r="FW33670" s="128"/>
      <c r="FX33670" s="128"/>
      <c r="FY33670" s="129"/>
      <c r="GA33670" s="128"/>
    </row>
    <row r="33671" spans="179:183" x14ac:dyDescent="0.35">
      <c r="FW33671" s="128"/>
      <c r="FX33671" s="128"/>
      <c r="FY33671" s="129"/>
      <c r="GA33671" s="128"/>
    </row>
    <row r="33672" spans="179:183" x14ac:dyDescent="0.35">
      <c r="FW33672" s="128"/>
      <c r="FX33672" s="128"/>
      <c r="FY33672" s="129"/>
      <c r="GA33672" s="128"/>
    </row>
    <row r="33673" spans="179:183" x14ac:dyDescent="0.35">
      <c r="FW33673" s="128"/>
      <c r="FX33673" s="128"/>
      <c r="FY33673" s="129"/>
      <c r="GA33673" s="128"/>
    </row>
    <row r="33674" spans="179:183" x14ac:dyDescent="0.35">
      <c r="FW33674" s="128"/>
      <c r="FX33674" s="128"/>
      <c r="FY33674" s="129"/>
      <c r="GA33674" s="128"/>
    </row>
    <row r="33675" spans="179:183" x14ac:dyDescent="0.35">
      <c r="FW33675" s="128"/>
      <c r="FX33675" s="128"/>
      <c r="FY33675" s="129"/>
      <c r="GA33675" s="128"/>
    </row>
    <row r="33676" spans="179:183" x14ac:dyDescent="0.35">
      <c r="FW33676" s="128"/>
      <c r="FX33676" s="128"/>
      <c r="FY33676" s="129"/>
      <c r="GA33676" s="128"/>
    </row>
    <row r="33677" spans="179:183" x14ac:dyDescent="0.35">
      <c r="FW33677" s="128"/>
      <c r="FX33677" s="128"/>
      <c r="FY33677" s="129"/>
      <c r="GA33677" s="128"/>
    </row>
    <row r="33678" spans="179:183" x14ac:dyDescent="0.35">
      <c r="FW33678" s="128"/>
      <c r="FX33678" s="128"/>
      <c r="FY33678" s="129"/>
      <c r="GA33678" s="128"/>
    </row>
    <row r="33679" spans="179:183" x14ac:dyDescent="0.35">
      <c r="FW33679" s="128"/>
      <c r="FX33679" s="128"/>
      <c r="FY33679" s="129"/>
      <c r="GA33679" s="128"/>
    </row>
    <row r="33680" spans="179:183" x14ac:dyDescent="0.35">
      <c r="FW33680" s="128"/>
      <c r="FX33680" s="128"/>
      <c r="FY33680" s="129"/>
      <c r="GA33680" s="128"/>
    </row>
    <row r="33681" spans="179:183" x14ac:dyDescent="0.35">
      <c r="FW33681" s="128"/>
      <c r="FX33681" s="128"/>
      <c r="FY33681" s="129"/>
      <c r="GA33681" s="128"/>
    </row>
    <row r="33682" spans="179:183" x14ac:dyDescent="0.35">
      <c r="FW33682" s="128"/>
      <c r="FX33682" s="128"/>
      <c r="FY33682" s="129"/>
      <c r="GA33682" s="128"/>
    </row>
    <row r="33683" spans="179:183" x14ac:dyDescent="0.35">
      <c r="FW33683" s="128"/>
      <c r="FX33683" s="128"/>
      <c r="FY33683" s="129"/>
      <c r="GA33683" s="128"/>
    </row>
    <row r="33684" spans="179:183" x14ac:dyDescent="0.35">
      <c r="FW33684" s="128"/>
      <c r="FX33684" s="128"/>
      <c r="FY33684" s="129"/>
      <c r="GA33684" s="128"/>
    </row>
    <row r="33685" spans="179:183" x14ac:dyDescent="0.35">
      <c r="FW33685" s="128"/>
      <c r="FX33685" s="128"/>
      <c r="FY33685" s="129"/>
      <c r="GA33685" s="128"/>
    </row>
    <row r="33686" spans="179:183" x14ac:dyDescent="0.35">
      <c r="FW33686" s="128"/>
      <c r="FX33686" s="128"/>
      <c r="FY33686" s="129"/>
      <c r="GA33686" s="128"/>
    </row>
    <row r="33687" spans="179:183" x14ac:dyDescent="0.35">
      <c r="FW33687" s="128"/>
      <c r="FX33687" s="128"/>
      <c r="FY33687" s="129"/>
      <c r="GA33687" s="128"/>
    </row>
    <row r="33688" spans="179:183" x14ac:dyDescent="0.35">
      <c r="FW33688" s="128"/>
      <c r="FX33688" s="128"/>
      <c r="FY33688" s="129"/>
      <c r="GA33688" s="128"/>
    </row>
    <row r="33689" spans="179:183" x14ac:dyDescent="0.35">
      <c r="FW33689" s="128"/>
      <c r="FX33689" s="128"/>
      <c r="FY33689" s="129"/>
      <c r="GA33689" s="128"/>
    </row>
    <row r="33690" spans="179:183" x14ac:dyDescent="0.35">
      <c r="FW33690" s="128"/>
      <c r="FX33690" s="128"/>
      <c r="FY33690" s="129"/>
      <c r="GA33690" s="128"/>
    </row>
    <row r="33691" spans="179:183" x14ac:dyDescent="0.35">
      <c r="FW33691" s="128"/>
      <c r="FX33691" s="128"/>
      <c r="FY33691" s="129"/>
      <c r="GA33691" s="128"/>
    </row>
    <row r="33692" spans="179:183" x14ac:dyDescent="0.35">
      <c r="FW33692" s="128"/>
      <c r="FX33692" s="128"/>
      <c r="FY33692" s="129"/>
      <c r="GA33692" s="128"/>
    </row>
    <row r="33693" spans="179:183" x14ac:dyDescent="0.35">
      <c r="FW33693" s="128"/>
      <c r="FX33693" s="128"/>
      <c r="FY33693" s="129"/>
      <c r="GA33693" s="128"/>
    </row>
    <row r="33694" spans="179:183" x14ac:dyDescent="0.35">
      <c r="FW33694" s="128"/>
      <c r="FX33694" s="128"/>
      <c r="FY33694" s="129"/>
      <c r="GA33694" s="128"/>
    </row>
    <row r="33695" spans="179:183" x14ac:dyDescent="0.35">
      <c r="FW33695" s="128"/>
      <c r="FX33695" s="128"/>
      <c r="FY33695" s="129"/>
      <c r="GA33695" s="128"/>
    </row>
    <row r="33696" spans="179:183" x14ac:dyDescent="0.35">
      <c r="FW33696" s="128"/>
      <c r="FX33696" s="128"/>
      <c r="FY33696" s="129"/>
      <c r="GA33696" s="128"/>
    </row>
    <row r="33697" spans="179:183" x14ac:dyDescent="0.35">
      <c r="FW33697" s="128"/>
      <c r="FX33697" s="128"/>
      <c r="FY33697" s="129"/>
      <c r="GA33697" s="128"/>
    </row>
    <row r="33698" spans="179:183" x14ac:dyDescent="0.35">
      <c r="FW33698" s="128"/>
      <c r="FX33698" s="128"/>
      <c r="FY33698" s="129"/>
      <c r="GA33698" s="128"/>
    </row>
    <row r="33699" spans="179:183" x14ac:dyDescent="0.35">
      <c r="FW33699" s="128"/>
      <c r="FX33699" s="128"/>
      <c r="FY33699" s="129"/>
      <c r="GA33699" s="128"/>
    </row>
    <row r="33700" spans="179:183" x14ac:dyDescent="0.35">
      <c r="FW33700" s="128"/>
      <c r="FX33700" s="128"/>
      <c r="FY33700" s="129"/>
      <c r="GA33700" s="128"/>
    </row>
    <row r="33701" spans="179:183" x14ac:dyDescent="0.35">
      <c r="FW33701" s="128"/>
      <c r="FX33701" s="128"/>
      <c r="FY33701" s="129"/>
      <c r="GA33701" s="128"/>
    </row>
    <row r="33702" spans="179:183" x14ac:dyDescent="0.35">
      <c r="FW33702" s="128"/>
      <c r="FX33702" s="128"/>
      <c r="FY33702" s="129"/>
      <c r="GA33702" s="128"/>
    </row>
    <row r="33703" spans="179:183" x14ac:dyDescent="0.35">
      <c r="FW33703" s="128"/>
      <c r="FX33703" s="128"/>
      <c r="FY33703" s="129"/>
      <c r="GA33703" s="128"/>
    </row>
    <row r="33704" spans="179:183" x14ac:dyDescent="0.35">
      <c r="FW33704" s="128"/>
      <c r="FX33704" s="128"/>
      <c r="FY33704" s="129"/>
      <c r="GA33704" s="128"/>
    </row>
    <row r="33705" spans="179:183" x14ac:dyDescent="0.35">
      <c r="FW33705" s="128"/>
      <c r="FX33705" s="128"/>
      <c r="FY33705" s="129"/>
      <c r="GA33705" s="128"/>
    </row>
    <row r="33706" spans="179:183" x14ac:dyDescent="0.35">
      <c r="FW33706" s="128"/>
      <c r="FX33706" s="128"/>
      <c r="FY33706" s="129"/>
      <c r="GA33706" s="128"/>
    </row>
    <row r="33707" spans="179:183" x14ac:dyDescent="0.35">
      <c r="FW33707" s="128"/>
      <c r="FX33707" s="128"/>
      <c r="FY33707" s="129"/>
      <c r="GA33707" s="128"/>
    </row>
    <row r="33708" spans="179:183" x14ac:dyDescent="0.35">
      <c r="FW33708" s="128"/>
      <c r="FX33708" s="128"/>
      <c r="FY33708" s="129"/>
      <c r="GA33708" s="128"/>
    </row>
    <row r="33709" spans="179:183" x14ac:dyDescent="0.35">
      <c r="FW33709" s="128"/>
      <c r="FX33709" s="128"/>
      <c r="FY33709" s="129"/>
      <c r="GA33709" s="128"/>
    </row>
    <row r="33710" spans="179:183" x14ac:dyDescent="0.35">
      <c r="FW33710" s="128"/>
      <c r="FX33710" s="128"/>
      <c r="FY33710" s="129"/>
      <c r="GA33710" s="128"/>
    </row>
    <row r="33711" spans="179:183" x14ac:dyDescent="0.35">
      <c r="FW33711" s="128"/>
      <c r="FX33711" s="128"/>
      <c r="FY33711" s="129"/>
      <c r="GA33711" s="128"/>
    </row>
    <row r="33712" spans="179:183" x14ac:dyDescent="0.35">
      <c r="FW33712" s="128"/>
      <c r="FX33712" s="128"/>
      <c r="FY33712" s="129"/>
      <c r="GA33712" s="128"/>
    </row>
    <row r="33713" spans="179:183" x14ac:dyDescent="0.35">
      <c r="FW33713" s="128"/>
      <c r="FX33713" s="128"/>
      <c r="FY33713" s="129"/>
      <c r="GA33713" s="128"/>
    </row>
    <row r="33714" spans="179:183" x14ac:dyDescent="0.35">
      <c r="FW33714" s="128"/>
      <c r="FX33714" s="128"/>
      <c r="FY33714" s="129"/>
      <c r="GA33714" s="128"/>
    </row>
    <row r="33715" spans="179:183" x14ac:dyDescent="0.35">
      <c r="FW33715" s="128"/>
      <c r="FX33715" s="128"/>
      <c r="FY33715" s="129"/>
      <c r="GA33715" s="128"/>
    </row>
    <row r="33716" spans="179:183" x14ac:dyDescent="0.35">
      <c r="FW33716" s="128"/>
      <c r="FX33716" s="128"/>
      <c r="FY33716" s="129"/>
      <c r="GA33716" s="128"/>
    </row>
    <row r="33717" spans="179:183" x14ac:dyDescent="0.35">
      <c r="FW33717" s="128"/>
      <c r="FX33717" s="128"/>
      <c r="FY33717" s="129"/>
      <c r="GA33717" s="128"/>
    </row>
    <row r="33718" spans="179:183" x14ac:dyDescent="0.35">
      <c r="FW33718" s="128"/>
      <c r="FX33718" s="128"/>
      <c r="FY33718" s="129"/>
      <c r="GA33718" s="128"/>
    </row>
    <row r="33719" spans="179:183" x14ac:dyDescent="0.35">
      <c r="FW33719" s="128"/>
      <c r="FX33719" s="128"/>
      <c r="FY33719" s="129"/>
      <c r="GA33719" s="128"/>
    </row>
    <row r="33720" spans="179:183" x14ac:dyDescent="0.35">
      <c r="FW33720" s="128"/>
      <c r="FX33720" s="128"/>
      <c r="FY33720" s="129"/>
      <c r="GA33720" s="128"/>
    </row>
    <row r="33721" spans="179:183" x14ac:dyDescent="0.35">
      <c r="FW33721" s="128"/>
      <c r="FX33721" s="128"/>
      <c r="FY33721" s="129"/>
      <c r="GA33721" s="128"/>
    </row>
    <row r="33722" spans="179:183" x14ac:dyDescent="0.35">
      <c r="FW33722" s="128"/>
      <c r="FX33722" s="128"/>
      <c r="FY33722" s="129"/>
      <c r="GA33722" s="128"/>
    </row>
    <row r="33723" spans="179:183" x14ac:dyDescent="0.35">
      <c r="FW33723" s="128"/>
      <c r="FX33723" s="128"/>
      <c r="FY33723" s="129"/>
      <c r="GA33723" s="128"/>
    </row>
    <row r="33724" spans="179:183" x14ac:dyDescent="0.35">
      <c r="FW33724" s="128"/>
      <c r="FX33724" s="128"/>
      <c r="FY33724" s="129"/>
      <c r="GA33724" s="128"/>
    </row>
    <row r="33725" spans="179:183" x14ac:dyDescent="0.35">
      <c r="FW33725" s="128"/>
      <c r="FX33725" s="128"/>
      <c r="FY33725" s="129"/>
      <c r="GA33725" s="128"/>
    </row>
    <row r="33726" spans="179:183" x14ac:dyDescent="0.35">
      <c r="FW33726" s="128"/>
      <c r="FX33726" s="128"/>
      <c r="FY33726" s="129"/>
      <c r="GA33726" s="128"/>
    </row>
    <row r="33727" spans="179:183" x14ac:dyDescent="0.35">
      <c r="FW33727" s="128"/>
      <c r="FX33727" s="128"/>
      <c r="FY33727" s="129"/>
      <c r="GA33727" s="128"/>
    </row>
    <row r="33728" spans="179:183" x14ac:dyDescent="0.35">
      <c r="FW33728" s="128"/>
      <c r="FX33728" s="128"/>
      <c r="FY33728" s="129"/>
      <c r="GA33728" s="128"/>
    </row>
    <row r="33729" spans="179:183" x14ac:dyDescent="0.35">
      <c r="FW33729" s="128"/>
      <c r="FX33729" s="128"/>
      <c r="FY33729" s="129"/>
      <c r="GA33729" s="128"/>
    </row>
    <row r="33730" spans="179:183" x14ac:dyDescent="0.35">
      <c r="FW33730" s="128"/>
      <c r="FX33730" s="128"/>
      <c r="FY33730" s="129"/>
      <c r="GA33730" s="128"/>
    </row>
    <row r="33731" spans="179:183" x14ac:dyDescent="0.35">
      <c r="FW33731" s="128"/>
      <c r="FX33731" s="128"/>
      <c r="FY33731" s="129"/>
      <c r="GA33731" s="128"/>
    </row>
    <row r="33732" spans="179:183" x14ac:dyDescent="0.35">
      <c r="FW33732" s="128"/>
      <c r="FX33732" s="128"/>
      <c r="FY33732" s="129"/>
      <c r="GA33732" s="128"/>
    </row>
    <row r="33733" spans="179:183" x14ac:dyDescent="0.35">
      <c r="FW33733" s="128"/>
      <c r="FX33733" s="128"/>
      <c r="FY33733" s="129"/>
      <c r="GA33733" s="128"/>
    </row>
    <row r="33734" spans="179:183" x14ac:dyDescent="0.35">
      <c r="FW33734" s="128"/>
      <c r="FX33734" s="128"/>
      <c r="FY33734" s="129"/>
      <c r="GA33734" s="128"/>
    </row>
    <row r="33735" spans="179:183" x14ac:dyDescent="0.35">
      <c r="FW33735" s="128"/>
      <c r="FX33735" s="128"/>
      <c r="FY33735" s="129"/>
      <c r="GA33735" s="128"/>
    </row>
    <row r="33736" spans="179:183" x14ac:dyDescent="0.35">
      <c r="FW33736" s="128"/>
      <c r="FX33736" s="128"/>
      <c r="FY33736" s="129"/>
      <c r="GA33736" s="128"/>
    </row>
    <row r="33737" spans="179:183" x14ac:dyDescent="0.35">
      <c r="FW33737" s="128"/>
      <c r="FX33737" s="128"/>
      <c r="FY33737" s="129"/>
      <c r="GA33737" s="128"/>
    </row>
    <row r="33738" spans="179:183" x14ac:dyDescent="0.35">
      <c r="FW33738" s="128"/>
      <c r="FX33738" s="128"/>
      <c r="FY33738" s="129"/>
      <c r="GA33738" s="128"/>
    </row>
    <row r="33739" spans="179:183" x14ac:dyDescent="0.35">
      <c r="FW33739" s="128"/>
      <c r="FX33739" s="128"/>
      <c r="FY33739" s="129"/>
      <c r="GA33739" s="128"/>
    </row>
    <row r="33740" spans="179:183" x14ac:dyDescent="0.35">
      <c r="FW33740" s="128"/>
      <c r="FX33740" s="128"/>
      <c r="FY33740" s="129"/>
      <c r="GA33740" s="128"/>
    </row>
    <row r="33741" spans="179:183" x14ac:dyDescent="0.35">
      <c r="FW33741" s="128"/>
      <c r="FX33741" s="128"/>
      <c r="FY33741" s="129"/>
      <c r="GA33741" s="128"/>
    </row>
    <row r="33742" spans="179:183" x14ac:dyDescent="0.35">
      <c r="FW33742" s="128"/>
      <c r="FX33742" s="128"/>
      <c r="FY33742" s="129"/>
      <c r="GA33742" s="128"/>
    </row>
    <row r="33743" spans="179:183" x14ac:dyDescent="0.35">
      <c r="FW33743" s="128"/>
      <c r="FX33743" s="128"/>
      <c r="FY33743" s="129"/>
      <c r="GA33743" s="128"/>
    </row>
    <row r="33744" spans="179:183" x14ac:dyDescent="0.35">
      <c r="FW33744" s="128"/>
      <c r="FX33744" s="128"/>
      <c r="FY33744" s="129"/>
      <c r="GA33744" s="128"/>
    </row>
    <row r="33745" spans="179:183" x14ac:dyDescent="0.35">
      <c r="FW33745" s="128"/>
      <c r="FX33745" s="128"/>
      <c r="FY33745" s="129"/>
      <c r="GA33745" s="128"/>
    </row>
    <row r="33746" spans="179:183" x14ac:dyDescent="0.35">
      <c r="FW33746" s="128"/>
      <c r="FX33746" s="128"/>
      <c r="FY33746" s="129"/>
      <c r="GA33746" s="128"/>
    </row>
    <row r="33747" spans="179:183" x14ac:dyDescent="0.35">
      <c r="FW33747" s="128"/>
      <c r="FX33747" s="128"/>
      <c r="FY33747" s="129"/>
      <c r="GA33747" s="128"/>
    </row>
    <row r="33748" spans="179:183" x14ac:dyDescent="0.35">
      <c r="FW33748" s="128"/>
      <c r="FX33748" s="128"/>
      <c r="FY33748" s="129"/>
      <c r="GA33748" s="128"/>
    </row>
    <row r="33749" spans="179:183" x14ac:dyDescent="0.35">
      <c r="FW33749" s="128"/>
      <c r="FX33749" s="128"/>
      <c r="FY33749" s="129"/>
      <c r="GA33749" s="128"/>
    </row>
    <row r="33750" spans="179:183" x14ac:dyDescent="0.35">
      <c r="FW33750" s="128"/>
      <c r="FX33750" s="128"/>
      <c r="FY33750" s="129"/>
      <c r="GA33750" s="128"/>
    </row>
    <row r="33751" spans="179:183" x14ac:dyDescent="0.35">
      <c r="FW33751" s="128"/>
      <c r="FX33751" s="128"/>
      <c r="FY33751" s="129"/>
      <c r="GA33751" s="128"/>
    </row>
    <row r="33752" spans="179:183" x14ac:dyDescent="0.35">
      <c r="FW33752" s="128"/>
      <c r="FX33752" s="128"/>
      <c r="FY33752" s="129"/>
      <c r="GA33752" s="128"/>
    </row>
    <row r="33753" spans="179:183" x14ac:dyDescent="0.35">
      <c r="FW33753" s="128"/>
      <c r="FX33753" s="128"/>
      <c r="FY33753" s="129"/>
      <c r="GA33753" s="128"/>
    </row>
    <row r="33754" spans="179:183" x14ac:dyDescent="0.35">
      <c r="FW33754" s="128"/>
      <c r="FX33754" s="128"/>
      <c r="FY33754" s="129"/>
      <c r="GA33754" s="128"/>
    </row>
    <row r="33755" spans="179:183" x14ac:dyDescent="0.35">
      <c r="FW33755" s="128"/>
      <c r="FX33755" s="128"/>
      <c r="FY33755" s="129"/>
      <c r="GA33755" s="128"/>
    </row>
    <row r="33756" spans="179:183" x14ac:dyDescent="0.35">
      <c r="FW33756" s="128"/>
      <c r="FX33756" s="128"/>
      <c r="FY33756" s="129"/>
      <c r="GA33756" s="128"/>
    </row>
    <row r="33757" spans="179:183" x14ac:dyDescent="0.35">
      <c r="FW33757" s="128"/>
      <c r="FX33757" s="128"/>
      <c r="FY33757" s="129"/>
      <c r="GA33757" s="128"/>
    </row>
    <row r="33758" spans="179:183" x14ac:dyDescent="0.35">
      <c r="FW33758" s="128"/>
      <c r="FX33758" s="128"/>
      <c r="FY33758" s="129"/>
      <c r="GA33758" s="128"/>
    </row>
    <row r="33759" spans="179:183" x14ac:dyDescent="0.35">
      <c r="FW33759" s="128"/>
      <c r="FX33759" s="128"/>
      <c r="FY33759" s="129"/>
      <c r="GA33759" s="128"/>
    </row>
    <row r="33760" spans="179:183" x14ac:dyDescent="0.35">
      <c r="FW33760" s="128"/>
      <c r="FX33760" s="128"/>
      <c r="FY33760" s="129"/>
      <c r="GA33760" s="128"/>
    </row>
    <row r="33761" spans="179:183" x14ac:dyDescent="0.35">
      <c r="FW33761" s="128"/>
      <c r="FX33761" s="128"/>
      <c r="FY33761" s="129"/>
      <c r="GA33761" s="128"/>
    </row>
    <row r="33762" spans="179:183" x14ac:dyDescent="0.35">
      <c r="FW33762" s="128"/>
      <c r="FX33762" s="128"/>
      <c r="FY33762" s="129"/>
      <c r="GA33762" s="128"/>
    </row>
    <row r="33763" spans="179:183" x14ac:dyDescent="0.35">
      <c r="FW33763" s="128"/>
      <c r="FX33763" s="128"/>
      <c r="FY33763" s="129"/>
      <c r="GA33763" s="128"/>
    </row>
    <row r="33764" spans="179:183" x14ac:dyDescent="0.35">
      <c r="FW33764" s="128"/>
      <c r="FX33764" s="128"/>
      <c r="FY33764" s="129"/>
      <c r="GA33764" s="128"/>
    </row>
    <row r="33765" spans="179:183" x14ac:dyDescent="0.35">
      <c r="FW33765" s="128"/>
      <c r="FX33765" s="128"/>
      <c r="FY33765" s="129"/>
      <c r="GA33765" s="128"/>
    </row>
    <row r="33766" spans="179:183" x14ac:dyDescent="0.35">
      <c r="FW33766" s="128"/>
      <c r="FX33766" s="128"/>
      <c r="FY33766" s="129"/>
      <c r="GA33766" s="128"/>
    </row>
    <row r="33767" spans="179:183" x14ac:dyDescent="0.35">
      <c r="FW33767" s="128"/>
      <c r="FX33767" s="128"/>
      <c r="FY33767" s="129"/>
      <c r="GA33767" s="128"/>
    </row>
    <row r="33768" spans="179:183" x14ac:dyDescent="0.35">
      <c r="FW33768" s="128"/>
      <c r="FX33768" s="128"/>
      <c r="FY33768" s="129"/>
      <c r="GA33768" s="128"/>
    </row>
    <row r="33769" spans="179:183" x14ac:dyDescent="0.35">
      <c r="FW33769" s="128"/>
      <c r="FX33769" s="128"/>
      <c r="FY33769" s="129"/>
      <c r="GA33769" s="128"/>
    </row>
    <row r="33770" spans="179:183" x14ac:dyDescent="0.35">
      <c r="FW33770" s="128"/>
      <c r="FX33770" s="128"/>
      <c r="FY33770" s="129"/>
      <c r="GA33770" s="128"/>
    </row>
    <row r="33771" spans="179:183" x14ac:dyDescent="0.35">
      <c r="FW33771" s="128"/>
      <c r="FX33771" s="128"/>
      <c r="FY33771" s="129"/>
      <c r="GA33771" s="128"/>
    </row>
    <row r="33772" spans="179:183" x14ac:dyDescent="0.35">
      <c r="FW33772" s="128"/>
      <c r="FX33772" s="128"/>
      <c r="FY33772" s="129"/>
      <c r="GA33772" s="128"/>
    </row>
    <row r="33773" spans="179:183" x14ac:dyDescent="0.35">
      <c r="FW33773" s="128"/>
      <c r="FX33773" s="128"/>
      <c r="FY33773" s="129"/>
      <c r="GA33773" s="128"/>
    </row>
    <row r="33774" spans="179:183" x14ac:dyDescent="0.35">
      <c r="FW33774" s="128"/>
      <c r="FX33774" s="128"/>
      <c r="FY33774" s="129"/>
      <c r="GA33774" s="128"/>
    </row>
    <row r="33775" spans="179:183" x14ac:dyDescent="0.35">
      <c r="FW33775" s="128"/>
      <c r="FX33775" s="128"/>
      <c r="FY33775" s="129"/>
      <c r="GA33775" s="128"/>
    </row>
    <row r="33776" spans="179:183" x14ac:dyDescent="0.35">
      <c r="FW33776" s="128"/>
      <c r="FX33776" s="128"/>
      <c r="FY33776" s="129"/>
      <c r="GA33776" s="128"/>
    </row>
    <row r="33777" spans="179:183" x14ac:dyDescent="0.35">
      <c r="FW33777" s="128"/>
      <c r="FX33777" s="128"/>
      <c r="FY33777" s="129"/>
      <c r="GA33777" s="128"/>
    </row>
    <row r="33778" spans="179:183" x14ac:dyDescent="0.35">
      <c r="FW33778" s="128"/>
      <c r="FX33778" s="128"/>
      <c r="FY33778" s="129"/>
      <c r="GA33778" s="128"/>
    </row>
    <row r="33779" spans="179:183" x14ac:dyDescent="0.35">
      <c r="FW33779" s="128"/>
      <c r="FX33779" s="128"/>
      <c r="FY33779" s="129"/>
      <c r="GA33779" s="128"/>
    </row>
    <row r="33780" spans="179:183" x14ac:dyDescent="0.35">
      <c r="FW33780" s="128"/>
      <c r="FX33780" s="128"/>
      <c r="FY33780" s="129"/>
      <c r="GA33780" s="128"/>
    </row>
    <row r="33781" spans="179:183" x14ac:dyDescent="0.35">
      <c r="FW33781" s="128"/>
      <c r="FX33781" s="128"/>
      <c r="FY33781" s="129"/>
      <c r="GA33781" s="128"/>
    </row>
    <row r="33782" spans="179:183" x14ac:dyDescent="0.35">
      <c r="FW33782" s="128"/>
      <c r="FX33782" s="128"/>
      <c r="FY33782" s="129"/>
      <c r="GA33782" s="128"/>
    </row>
    <row r="33783" spans="179:183" x14ac:dyDescent="0.35">
      <c r="FW33783" s="128"/>
      <c r="FX33783" s="128"/>
      <c r="FY33783" s="129"/>
      <c r="GA33783" s="128"/>
    </row>
    <row r="33784" spans="179:183" x14ac:dyDescent="0.35">
      <c r="FW33784" s="128"/>
      <c r="FX33784" s="128"/>
      <c r="FY33784" s="129"/>
      <c r="GA33784" s="128"/>
    </row>
    <row r="33785" spans="179:183" x14ac:dyDescent="0.35">
      <c r="FW33785" s="128"/>
      <c r="FX33785" s="128"/>
      <c r="FY33785" s="129"/>
      <c r="GA33785" s="128"/>
    </row>
    <row r="33786" spans="179:183" x14ac:dyDescent="0.35">
      <c r="FW33786" s="128"/>
      <c r="FX33786" s="128"/>
      <c r="FY33786" s="129"/>
      <c r="GA33786" s="128"/>
    </row>
    <row r="33787" spans="179:183" x14ac:dyDescent="0.35">
      <c r="FW33787" s="128"/>
      <c r="FX33787" s="128"/>
      <c r="FY33787" s="129"/>
      <c r="GA33787" s="128"/>
    </row>
    <row r="33788" spans="179:183" x14ac:dyDescent="0.35">
      <c r="FW33788" s="128"/>
      <c r="FX33788" s="128"/>
      <c r="FY33788" s="129"/>
      <c r="GA33788" s="128"/>
    </row>
    <row r="33789" spans="179:183" x14ac:dyDescent="0.35">
      <c r="FW33789" s="128"/>
      <c r="FX33789" s="128"/>
      <c r="FY33789" s="129"/>
      <c r="GA33789" s="128"/>
    </row>
    <row r="33790" spans="179:183" x14ac:dyDescent="0.35">
      <c r="FW33790" s="128"/>
      <c r="FX33790" s="128"/>
      <c r="FY33790" s="129"/>
      <c r="GA33790" s="128"/>
    </row>
    <row r="33791" spans="179:183" x14ac:dyDescent="0.35">
      <c r="FW33791" s="128"/>
      <c r="FX33791" s="128"/>
      <c r="FY33791" s="129"/>
      <c r="GA33791" s="128"/>
    </row>
    <row r="33792" spans="179:183" x14ac:dyDescent="0.35">
      <c r="FW33792" s="128"/>
      <c r="FX33792" s="128"/>
      <c r="FY33792" s="129"/>
      <c r="GA33792" s="128"/>
    </row>
    <row r="33793" spans="179:183" x14ac:dyDescent="0.35">
      <c r="FW33793" s="128"/>
      <c r="FX33793" s="128"/>
      <c r="FY33793" s="129"/>
      <c r="GA33793" s="128"/>
    </row>
    <row r="33794" spans="179:183" x14ac:dyDescent="0.35">
      <c r="FW33794" s="128"/>
      <c r="FX33794" s="128"/>
      <c r="FY33794" s="129"/>
      <c r="GA33794" s="128"/>
    </row>
    <row r="33795" spans="179:183" x14ac:dyDescent="0.35">
      <c r="FW33795" s="128"/>
      <c r="FX33795" s="128"/>
      <c r="FY33795" s="129"/>
      <c r="GA33795" s="128"/>
    </row>
    <row r="33796" spans="179:183" x14ac:dyDescent="0.35">
      <c r="FW33796" s="128"/>
      <c r="FX33796" s="128"/>
      <c r="FY33796" s="129"/>
      <c r="GA33796" s="128"/>
    </row>
    <row r="33797" spans="179:183" x14ac:dyDescent="0.35">
      <c r="FW33797" s="128"/>
      <c r="FX33797" s="128"/>
      <c r="FY33797" s="129"/>
      <c r="GA33797" s="128"/>
    </row>
    <row r="33798" spans="179:183" x14ac:dyDescent="0.35">
      <c r="FW33798" s="128"/>
      <c r="FX33798" s="128"/>
      <c r="FY33798" s="129"/>
      <c r="GA33798" s="128"/>
    </row>
    <row r="33799" spans="179:183" x14ac:dyDescent="0.35">
      <c r="FW33799" s="128"/>
      <c r="FX33799" s="128"/>
      <c r="FY33799" s="129"/>
      <c r="GA33799" s="128"/>
    </row>
    <row r="33800" spans="179:183" x14ac:dyDescent="0.35">
      <c r="FW33800" s="128"/>
      <c r="FX33800" s="128"/>
      <c r="FY33800" s="129"/>
      <c r="GA33800" s="128"/>
    </row>
    <row r="33801" spans="179:183" x14ac:dyDescent="0.35">
      <c r="FW33801" s="128"/>
      <c r="FX33801" s="128"/>
      <c r="FY33801" s="129"/>
      <c r="GA33801" s="128"/>
    </row>
    <row r="33802" spans="179:183" x14ac:dyDescent="0.35">
      <c r="FW33802" s="128"/>
      <c r="FX33802" s="128"/>
      <c r="FY33802" s="129"/>
      <c r="GA33802" s="128"/>
    </row>
    <row r="33803" spans="179:183" x14ac:dyDescent="0.35">
      <c r="FW33803" s="128"/>
      <c r="FX33803" s="128"/>
      <c r="FY33803" s="129"/>
      <c r="GA33803" s="128"/>
    </row>
    <row r="33804" spans="179:183" x14ac:dyDescent="0.35">
      <c r="FW33804" s="128"/>
      <c r="FX33804" s="128"/>
      <c r="FY33804" s="129"/>
      <c r="GA33804" s="128"/>
    </row>
    <row r="33805" spans="179:183" x14ac:dyDescent="0.35">
      <c r="FW33805" s="128"/>
      <c r="FX33805" s="128"/>
      <c r="FY33805" s="129"/>
      <c r="GA33805" s="128"/>
    </row>
    <row r="33806" spans="179:183" x14ac:dyDescent="0.35">
      <c r="FW33806" s="128"/>
      <c r="FX33806" s="128"/>
      <c r="FY33806" s="129"/>
      <c r="GA33806" s="128"/>
    </row>
    <row r="33807" spans="179:183" x14ac:dyDescent="0.35">
      <c r="FW33807" s="128"/>
      <c r="FX33807" s="128"/>
      <c r="FY33807" s="129"/>
      <c r="GA33807" s="128"/>
    </row>
    <row r="33808" spans="179:183" x14ac:dyDescent="0.35">
      <c r="FW33808" s="128"/>
      <c r="FX33808" s="128"/>
      <c r="FY33808" s="129"/>
      <c r="GA33808" s="128"/>
    </row>
    <row r="33809" spans="179:183" x14ac:dyDescent="0.35">
      <c r="FW33809" s="128"/>
      <c r="FX33809" s="128"/>
      <c r="FY33809" s="129"/>
      <c r="GA33809" s="128"/>
    </row>
    <row r="33810" spans="179:183" x14ac:dyDescent="0.35">
      <c r="FW33810" s="128"/>
      <c r="FX33810" s="128"/>
      <c r="FY33810" s="129"/>
      <c r="GA33810" s="128"/>
    </row>
    <row r="33811" spans="179:183" x14ac:dyDescent="0.35">
      <c r="FW33811" s="128"/>
      <c r="FX33811" s="128"/>
      <c r="FY33811" s="129"/>
      <c r="GA33811" s="128"/>
    </row>
    <row r="33812" spans="179:183" x14ac:dyDescent="0.35">
      <c r="FW33812" s="128"/>
      <c r="FX33812" s="128"/>
      <c r="FY33812" s="129"/>
      <c r="GA33812" s="128"/>
    </row>
    <row r="33813" spans="179:183" x14ac:dyDescent="0.35">
      <c r="FW33813" s="128"/>
      <c r="FX33813" s="128"/>
      <c r="FY33813" s="129"/>
      <c r="GA33813" s="128"/>
    </row>
    <row r="33814" spans="179:183" x14ac:dyDescent="0.35">
      <c r="FW33814" s="128"/>
      <c r="FX33814" s="128"/>
      <c r="FY33814" s="129"/>
      <c r="GA33814" s="128"/>
    </row>
    <row r="33815" spans="179:183" x14ac:dyDescent="0.35">
      <c r="FW33815" s="128"/>
      <c r="FX33815" s="128"/>
      <c r="FY33815" s="129"/>
      <c r="GA33815" s="128"/>
    </row>
    <row r="33816" spans="179:183" x14ac:dyDescent="0.35">
      <c r="FW33816" s="128"/>
      <c r="FX33816" s="128"/>
      <c r="FY33816" s="129"/>
      <c r="GA33816" s="128"/>
    </row>
    <row r="33817" spans="179:183" x14ac:dyDescent="0.35">
      <c r="FW33817" s="128"/>
      <c r="FX33817" s="128"/>
      <c r="FY33817" s="129"/>
      <c r="GA33817" s="128"/>
    </row>
    <row r="33818" spans="179:183" x14ac:dyDescent="0.35">
      <c r="FW33818" s="128"/>
      <c r="FX33818" s="128"/>
      <c r="FY33818" s="129"/>
      <c r="GA33818" s="128"/>
    </row>
    <row r="33819" spans="179:183" x14ac:dyDescent="0.35">
      <c r="FW33819" s="128"/>
      <c r="FX33819" s="128"/>
      <c r="FY33819" s="129"/>
      <c r="GA33819" s="128"/>
    </row>
    <row r="33820" spans="179:183" x14ac:dyDescent="0.35">
      <c r="FW33820" s="128"/>
      <c r="FX33820" s="128"/>
      <c r="FY33820" s="129"/>
      <c r="GA33820" s="128"/>
    </row>
    <row r="33821" spans="179:183" x14ac:dyDescent="0.35">
      <c r="FW33821" s="128"/>
      <c r="FX33821" s="128"/>
      <c r="FY33821" s="129"/>
      <c r="GA33821" s="128"/>
    </row>
    <row r="33822" spans="179:183" x14ac:dyDescent="0.35">
      <c r="FW33822" s="128"/>
      <c r="FX33822" s="128"/>
      <c r="FY33822" s="129"/>
      <c r="GA33822" s="128"/>
    </row>
    <row r="33823" spans="179:183" x14ac:dyDescent="0.35">
      <c r="FW33823" s="128"/>
      <c r="FX33823" s="128"/>
      <c r="FY33823" s="129"/>
      <c r="GA33823" s="128"/>
    </row>
    <row r="33824" spans="179:183" x14ac:dyDescent="0.35">
      <c r="FW33824" s="128"/>
      <c r="FX33824" s="128"/>
      <c r="FY33824" s="129"/>
      <c r="GA33824" s="128"/>
    </row>
    <row r="33825" spans="179:183" x14ac:dyDescent="0.35">
      <c r="FW33825" s="128"/>
      <c r="FX33825" s="128"/>
      <c r="FY33825" s="129"/>
      <c r="GA33825" s="128"/>
    </row>
    <row r="33826" spans="179:183" x14ac:dyDescent="0.35">
      <c r="FW33826" s="128"/>
      <c r="FX33826" s="128"/>
      <c r="FY33826" s="129"/>
      <c r="GA33826" s="128"/>
    </row>
    <row r="33827" spans="179:183" x14ac:dyDescent="0.35">
      <c r="FW33827" s="128"/>
      <c r="FX33827" s="128"/>
      <c r="FY33827" s="129"/>
      <c r="GA33827" s="128"/>
    </row>
    <row r="33828" spans="179:183" x14ac:dyDescent="0.35">
      <c r="FW33828" s="128"/>
      <c r="FX33828" s="128"/>
      <c r="FY33828" s="129"/>
      <c r="GA33828" s="128"/>
    </row>
    <row r="33829" spans="179:183" x14ac:dyDescent="0.35">
      <c r="FW33829" s="128"/>
      <c r="FX33829" s="128"/>
      <c r="FY33829" s="129"/>
      <c r="GA33829" s="128"/>
    </row>
    <row r="33830" spans="179:183" x14ac:dyDescent="0.35">
      <c r="FW33830" s="128"/>
      <c r="FX33830" s="128"/>
      <c r="FY33830" s="129"/>
      <c r="GA33830" s="128"/>
    </row>
    <row r="33831" spans="179:183" x14ac:dyDescent="0.35">
      <c r="FW33831" s="128"/>
      <c r="FX33831" s="128"/>
      <c r="FY33831" s="129"/>
      <c r="GA33831" s="128"/>
    </row>
    <row r="33832" spans="179:183" x14ac:dyDescent="0.35">
      <c r="FW33832" s="128"/>
      <c r="FX33832" s="128"/>
      <c r="FY33832" s="129"/>
      <c r="GA33832" s="128"/>
    </row>
    <row r="33833" spans="179:183" x14ac:dyDescent="0.35">
      <c r="FW33833" s="128"/>
      <c r="FX33833" s="128"/>
      <c r="FY33833" s="129"/>
      <c r="GA33833" s="128"/>
    </row>
    <row r="33834" spans="179:183" x14ac:dyDescent="0.35">
      <c r="FW33834" s="128"/>
      <c r="FX33834" s="128"/>
      <c r="FY33834" s="129"/>
      <c r="GA33834" s="128"/>
    </row>
    <row r="33835" spans="179:183" x14ac:dyDescent="0.35">
      <c r="FW33835" s="128"/>
      <c r="FX33835" s="128"/>
      <c r="FY33835" s="129"/>
      <c r="GA33835" s="128"/>
    </row>
    <row r="33836" spans="179:183" x14ac:dyDescent="0.35">
      <c r="FW33836" s="128"/>
      <c r="FX33836" s="128"/>
      <c r="FY33836" s="129"/>
      <c r="GA33836" s="128"/>
    </row>
    <row r="33837" spans="179:183" x14ac:dyDescent="0.35">
      <c r="FW33837" s="128"/>
      <c r="FX33837" s="128"/>
      <c r="FY33837" s="129"/>
      <c r="GA33837" s="128"/>
    </row>
    <row r="33838" spans="179:183" x14ac:dyDescent="0.35">
      <c r="FW33838" s="128"/>
      <c r="FX33838" s="128"/>
      <c r="FY33838" s="129"/>
      <c r="GA33838" s="128"/>
    </row>
    <row r="33839" spans="179:183" x14ac:dyDescent="0.35">
      <c r="FW33839" s="128"/>
      <c r="FX33839" s="128"/>
      <c r="FY33839" s="129"/>
      <c r="GA33839" s="128"/>
    </row>
    <row r="33840" spans="179:183" x14ac:dyDescent="0.35">
      <c r="FW33840" s="128"/>
      <c r="FX33840" s="128"/>
      <c r="FY33840" s="129"/>
      <c r="GA33840" s="128"/>
    </row>
    <row r="33841" spans="179:183" x14ac:dyDescent="0.35">
      <c r="FW33841" s="128"/>
      <c r="FX33841" s="128"/>
      <c r="FY33841" s="129"/>
      <c r="GA33841" s="128"/>
    </row>
    <row r="33842" spans="179:183" x14ac:dyDescent="0.35">
      <c r="FW33842" s="128"/>
      <c r="FX33842" s="128"/>
      <c r="FY33842" s="129"/>
      <c r="GA33842" s="128"/>
    </row>
    <row r="33843" spans="179:183" x14ac:dyDescent="0.35">
      <c r="FW33843" s="128"/>
      <c r="FX33843" s="128"/>
      <c r="FY33843" s="129"/>
      <c r="GA33843" s="128"/>
    </row>
    <row r="33844" spans="179:183" x14ac:dyDescent="0.35">
      <c r="FW33844" s="128"/>
      <c r="FX33844" s="128"/>
      <c r="FY33844" s="129"/>
      <c r="GA33844" s="128"/>
    </row>
    <row r="33845" spans="179:183" x14ac:dyDescent="0.35">
      <c r="FW33845" s="128"/>
      <c r="FX33845" s="128"/>
      <c r="FY33845" s="129"/>
      <c r="GA33845" s="128"/>
    </row>
    <row r="33846" spans="179:183" x14ac:dyDescent="0.35">
      <c r="FW33846" s="128"/>
      <c r="FX33846" s="128"/>
      <c r="FY33846" s="129"/>
      <c r="GA33846" s="128"/>
    </row>
    <row r="33847" spans="179:183" x14ac:dyDescent="0.35">
      <c r="FW33847" s="128"/>
      <c r="FX33847" s="128"/>
      <c r="FY33847" s="129"/>
      <c r="GA33847" s="128"/>
    </row>
    <row r="33848" spans="179:183" x14ac:dyDescent="0.35">
      <c r="FW33848" s="128"/>
      <c r="FX33848" s="128"/>
      <c r="FY33848" s="129"/>
      <c r="GA33848" s="128"/>
    </row>
    <row r="33849" spans="179:183" x14ac:dyDescent="0.35">
      <c r="FW33849" s="128"/>
      <c r="FX33849" s="128"/>
      <c r="FY33849" s="129"/>
      <c r="GA33849" s="128"/>
    </row>
    <row r="33850" spans="179:183" x14ac:dyDescent="0.35">
      <c r="FW33850" s="128"/>
      <c r="FX33850" s="128"/>
      <c r="FY33850" s="129"/>
      <c r="GA33850" s="128"/>
    </row>
    <row r="33851" spans="179:183" x14ac:dyDescent="0.35">
      <c r="FW33851" s="128"/>
      <c r="FX33851" s="128"/>
      <c r="FY33851" s="129"/>
      <c r="GA33851" s="128"/>
    </row>
    <row r="33852" spans="179:183" x14ac:dyDescent="0.35">
      <c r="FW33852" s="128"/>
      <c r="FX33852" s="128"/>
      <c r="FY33852" s="129"/>
      <c r="GA33852" s="128"/>
    </row>
    <row r="33853" spans="179:183" x14ac:dyDescent="0.35">
      <c r="FW33853" s="128"/>
      <c r="FX33853" s="128"/>
      <c r="FY33853" s="129"/>
      <c r="GA33853" s="128"/>
    </row>
    <row r="33854" spans="179:183" x14ac:dyDescent="0.35">
      <c r="FW33854" s="128"/>
      <c r="FX33854" s="128"/>
      <c r="FY33854" s="129"/>
      <c r="GA33854" s="128"/>
    </row>
    <row r="33855" spans="179:183" x14ac:dyDescent="0.35">
      <c r="FW33855" s="128"/>
      <c r="FX33855" s="128"/>
      <c r="FY33855" s="129"/>
      <c r="GA33855" s="128"/>
    </row>
    <row r="33856" spans="179:183" x14ac:dyDescent="0.35">
      <c r="FW33856" s="128"/>
      <c r="FX33856" s="128"/>
      <c r="FY33856" s="129"/>
      <c r="GA33856" s="128"/>
    </row>
    <row r="33857" spans="179:183" x14ac:dyDescent="0.35">
      <c r="FW33857" s="128"/>
      <c r="FX33857" s="128"/>
      <c r="FY33857" s="129"/>
      <c r="GA33857" s="128"/>
    </row>
    <row r="33858" spans="179:183" x14ac:dyDescent="0.35">
      <c r="FW33858" s="128"/>
      <c r="FX33858" s="128"/>
      <c r="FY33858" s="129"/>
      <c r="GA33858" s="128"/>
    </row>
    <row r="33859" spans="179:183" x14ac:dyDescent="0.35">
      <c r="FW33859" s="128"/>
      <c r="FX33859" s="128"/>
      <c r="FY33859" s="129"/>
      <c r="GA33859" s="128"/>
    </row>
    <row r="33860" spans="179:183" x14ac:dyDescent="0.35">
      <c r="FW33860" s="128"/>
      <c r="FX33860" s="128"/>
      <c r="FY33860" s="129"/>
      <c r="GA33860" s="128"/>
    </row>
    <row r="33861" spans="179:183" x14ac:dyDescent="0.35">
      <c r="FW33861" s="128"/>
      <c r="FX33861" s="128"/>
      <c r="FY33861" s="129"/>
      <c r="GA33861" s="128"/>
    </row>
    <row r="33862" spans="179:183" x14ac:dyDescent="0.35">
      <c r="FW33862" s="128"/>
      <c r="FX33862" s="128"/>
      <c r="FY33862" s="129"/>
      <c r="GA33862" s="128"/>
    </row>
    <row r="33863" spans="179:183" x14ac:dyDescent="0.35">
      <c r="FW33863" s="128"/>
      <c r="FX33863" s="128"/>
      <c r="FY33863" s="129"/>
      <c r="GA33863" s="128"/>
    </row>
    <row r="33864" spans="179:183" x14ac:dyDescent="0.35">
      <c r="FW33864" s="128"/>
      <c r="FX33864" s="128"/>
      <c r="FY33864" s="129"/>
      <c r="GA33864" s="128"/>
    </row>
    <row r="33865" spans="179:183" x14ac:dyDescent="0.35">
      <c r="FW33865" s="128"/>
      <c r="FX33865" s="128"/>
      <c r="FY33865" s="129"/>
      <c r="GA33865" s="128"/>
    </row>
    <row r="33866" spans="179:183" x14ac:dyDescent="0.35">
      <c r="FW33866" s="128"/>
      <c r="FX33866" s="128"/>
      <c r="FY33866" s="129"/>
      <c r="GA33866" s="128"/>
    </row>
    <row r="33867" spans="179:183" x14ac:dyDescent="0.35">
      <c r="FW33867" s="128"/>
      <c r="FX33867" s="128"/>
      <c r="FY33867" s="129"/>
      <c r="GA33867" s="128"/>
    </row>
    <row r="33868" spans="179:183" x14ac:dyDescent="0.35">
      <c r="FW33868" s="128"/>
      <c r="FX33868" s="128"/>
      <c r="FY33868" s="129"/>
      <c r="GA33868" s="128"/>
    </row>
    <row r="33869" spans="179:183" x14ac:dyDescent="0.35">
      <c r="FW33869" s="128"/>
      <c r="FX33869" s="128"/>
      <c r="FY33869" s="129"/>
      <c r="GA33869" s="128"/>
    </row>
    <row r="33870" spans="179:183" x14ac:dyDescent="0.35">
      <c r="FW33870" s="128"/>
      <c r="FX33870" s="128"/>
      <c r="FY33870" s="129"/>
      <c r="GA33870" s="128"/>
    </row>
    <row r="33871" spans="179:183" x14ac:dyDescent="0.35">
      <c r="FW33871" s="128"/>
      <c r="FX33871" s="128"/>
      <c r="FY33871" s="129"/>
      <c r="GA33871" s="128"/>
    </row>
    <row r="33872" spans="179:183" x14ac:dyDescent="0.35">
      <c r="FW33872" s="128"/>
      <c r="FX33872" s="128"/>
      <c r="FY33872" s="129"/>
      <c r="GA33872" s="128"/>
    </row>
    <row r="33873" spans="179:183" x14ac:dyDescent="0.35">
      <c r="FW33873" s="128"/>
      <c r="FX33873" s="128"/>
      <c r="FY33873" s="129"/>
      <c r="GA33873" s="128"/>
    </row>
    <row r="33874" spans="179:183" x14ac:dyDescent="0.35">
      <c r="FW33874" s="128"/>
      <c r="FX33874" s="128"/>
      <c r="FY33874" s="129"/>
      <c r="GA33874" s="128"/>
    </row>
    <row r="33875" spans="179:183" x14ac:dyDescent="0.35">
      <c r="FW33875" s="128"/>
      <c r="FX33875" s="128"/>
      <c r="FY33875" s="129"/>
      <c r="GA33875" s="128"/>
    </row>
    <row r="33876" spans="179:183" x14ac:dyDescent="0.35">
      <c r="FW33876" s="128"/>
      <c r="FX33876" s="128"/>
      <c r="FY33876" s="129"/>
      <c r="GA33876" s="128"/>
    </row>
    <row r="33877" spans="179:183" x14ac:dyDescent="0.35">
      <c r="FW33877" s="128"/>
      <c r="FX33877" s="128"/>
      <c r="FY33877" s="129"/>
      <c r="GA33877" s="128"/>
    </row>
    <row r="33878" spans="179:183" x14ac:dyDescent="0.35">
      <c r="FW33878" s="128"/>
      <c r="FX33878" s="128"/>
      <c r="FY33878" s="129"/>
      <c r="GA33878" s="128"/>
    </row>
    <row r="33879" spans="179:183" x14ac:dyDescent="0.35">
      <c r="FW33879" s="128"/>
      <c r="FX33879" s="128"/>
      <c r="FY33879" s="129"/>
      <c r="GA33879" s="128"/>
    </row>
    <row r="33880" spans="179:183" x14ac:dyDescent="0.35">
      <c r="FW33880" s="128"/>
      <c r="FX33880" s="128"/>
      <c r="FY33880" s="129"/>
      <c r="GA33880" s="128"/>
    </row>
    <row r="33881" spans="179:183" x14ac:dyDescent="0.35">
      <c r="FW33881" s="128"/>
      <c r="FX33881" s="128"/>
      <c r="FY33881" s="129"/>
      <c r="GA33881" s="128"/>
    </row>
    <row r="33882" spans="179:183" x14ac:dyDescent="0.35">
      <c r="FW33882" s="128"/>
      <c r="FX33882" s="128"/>
      <c r="FY33882" s="129"/>
      <c r="GA33882" s="128"/>
    </row>
    <row r="33883" spans="179:183" x14ac:dyDescent="0.35">
      <c r="FW33883" s="128"/>
      <c r="FX33883" s="128"/>
      <c r="FY33883" s="129"/>
      <c r="GA33883" s="128"/>
    </row>
    <row r="33884" spans="179:183" x14ac:dyDescent="0.35">
      <c r="FW33884" s="128"/>
      <c r="FX33884" s="128"/>
      <c r="FY33884" s="129"/>
      <c r="GA33884" s="128"/>
    </row>
    <row r="33885" spans="179:183" x14ac:dyDescent="0.35">
      <c r="FW33885" s="128"/>
      <c r="FX33885" s="128"/>
      <c r="FY33885" s="129"/>
      <c r="GA33885" s="128"/>
    </row>
    <row r="33886" spans="179:183" x14ac:dyDescent="0.35">
      <c r="FW33886" s="128"/>
      <c r="FX33886" s="128"/>
      <c r="FY33886" s="129"/>
      <c r="GA33886" s="128"/>
    </row>
    <row r="33887" spans="179:183" x14ac:dyDescent="0.35">
      <c r="FW33887" s="128"/>
      <c r="FX33887" s="128"/>
      <c r="FY33887" s="129"/>
      <c r="GA33887" s="128"/>
    </row>
    <row r="33888" spans="179:183" x14ac:dyDescent="0.35">
      <c r="FW33888" s="128"/>
      <c r="FX33888" s="128"/>
      <c r="FY33888" s="129"/>
      <c r="GA33888" s="128"/>
    </row>
    <row r="33889" spans="179:183" x14ac:dyDescent="0.35">
      <c r="FW33889" s="128"/>
      <c r="FX33889" s="128"/>
      <c r="FY33889" s="129"/>
      <c r="GA33889" s="128"/>
    </row>
    <row r="33890" spans="179:183" x14ac:dyDescent="0.35">
      <c r="FW33890" s="128"/>
      <c r="FX33890" s="128"/>
      <c r="FY33890" s="129"/>
      <c r="GA33890" s="128"/>
    </row>
    <row r="33891" spans="179:183" x14ac:dyDescent="0.35">
      <c r="FW33891" s="128"/>
      <c r="FX33891" s="128"/>
      <c r="FY33891" s="129"/>
      <c r="GA33891" s="128"/>
    </row>
    <row r="33892" spans="179:183" x14ac:dyDescent="0.35">
      <c r="FW33892" s="128"/>
      <c r="FX33892" s="128"/>
      <c r="FY33892" s="129"/>
      <c r="GA33892" s="128"/>
    </row>
    <row r="33893" spans="179:183" x14ac:dyDescent="0.35">
      <c r="FW33893" s="128"/>
      <c r="FX33893" s="128"/>
      <c r="FY33893" s="129"/>
      <c r="GA33893" s="128"/>
    </row>
    <row r="33894" spans="179:183" x14ac:dyDescent="0.35">
      <c r="FW33894" s="128"/>
      <c r="FX33894" s="128"/>
      <c r="FY33894" s="129"/>
      <c r="GA33894" s="128"/>
    </row>
    <row r="33895" spans="179:183" x14ac:dyDescent="0.35">
      <c r="FW33895" s="128"/>
      <c r="FX33895" s="128"/>
      <c r="FY33895" s="129"/>
      <c r="GA33895" s="128"/>
    </row>
    <row r="33896" spans="179:183" x14ac:dyDescent="0.35">
      <c r="FW33896" s="128"/>
      <c r="FX33896" s="128"/>
      <c r="FY33896" s="129"/>
      <c r="GA33896" s="128"/>
    </row>
    <row r="33897" spans="179:183" x14ac:dyDescent="0.35">
      <c r="FW33897" s="128"/>
      <c r="FX33897" s="128"/>
      <c r="FY33897" s="129"/>
      <c r="GA33897" s="128"/>
    </row>
    <row r="33898" spans="179:183" x14ac:dyDescent="0.35">
      <c r="FW33898" s="128"/>
      <c r="FX33898" s="128"/>
      <c r="FY33898" s="129"/>
      <c r="GA33898" s="128"/>
    </row>
    <row r="33899" spans="179:183" x14ac:dyDescent="0.35">
      <c r="FW33899" s="128"/>
      <c r="FX33899" s="128"/>
      <c r="FY33899" s="129"/>
      <c r="GA33899" s="128"/>
    </row>
    <row r="33900" spans="179:183" x14ac:dyDescent="0.35">
      <c r="FW33900" s="128"/>
      <c r="FX33900" s="128"/>
      <c r="FY33900" s="129"/>
      <c r="GA33900" s="128"/>
    </row>
    <row r="33901" spans="179:183" x14ac:dyDescent="0.35">
      <c r="FW33901" s="128"/>
      <c r="FX33901" s="128"/>
      <c r="FY33901" s="129"/>
      <c r="GA33901" s="128"/>
    </row>
    <row r="33902" spans="179:183" x14ac:dyDescent="0.35">
      <c r="FW33902" s="128"/>
      <c r="FX33902" s="128"/>
      <c r="FY33902" s="129"/>
      <c r="GA33902" s="128"/>
    </row>
    <row r="33903" spans="179:183" x14ac:dyDescent="0.35">
      <c r="FW33903" s="128"/>
      <c r="FX33903" s="128"/>
      <c r="FY33903" s="129"/>
      <c r="GA33903" s="128"/>
    </row>
    <row r="33904" spans="179:183" x14ac:dyDescent="0.35">
      <c r="FW33904" s="128"/>
      <c r="FX33904" s="128"/>
      <c r="FY33904" s="129"/>
      <c r="GA33904" s="128"/>
    </row>
    <row r="33905" spans="179:183" x14ac:dyDescent="0.35">
      <c r="FW33905" s="128"/>
      <c r="FX33905" s="128"/>
      <c r="FY33905" s="129"/>
      <c r="GA33905" s="128"/>
    </row>
    <row r="33906" spans="179:183" x14ac:dyDescent="0.35">
      <c r="FW33906" s="128"/>
      <c r="FX33906" s="128"/>
      <c r="FY33906" s="129"/>
      <c r="GA33906" s="128"/>
    </row>
    <row r="33907" spans="179:183" x14ac:dyDescent="0.35">
      <c r="FW33907" s="128"/>
      <c r="FX33907" s="128"/>
      <c r="FY33907" s="129"/>
      <c r="GA33907" s="128"/>
    </row>
    <row r="33908" spans="179:183" x14ac:dyDescent="0.35">
      <c r="FW33908" s="128"/>
      <c r="FX33908" s="128"/>
      <c r="FY33908" s="129"/>
      <c r="GA33908" s="128"/>
    </row>
    <row r="33909" spans="179:183" x14ac:dyDescent="0.35">
      <c r="FW33909" s="128"/>
      <c r="FX33909" s="128"/>
      <c r="FY33909" s="129"/>
      <c r="GA33909" s="128"/>
    </row>
    <row r="33910" spans="179:183" x14ac:dyDescent="0.35">
      <c r="FW33910" s="128"/>
      <c r="FX33910" s="128"/>
      <c r="FY33910" s="129"/>
      <c r="GA33910" s="128"/>
    </row>
    <row r="33911" spans="179:183" x14ac:dyDescent="0.35">
      <c r="FW33911" s="128"/>
      <c r="FX33911" s="128"/>
      <c r="FY33911" s="129"/>
      <c r="GA33911" s="128"/>
    </row>
    <row r="33912" spans="179:183" x14ac:dyDescent="0.35">
      <c r="FW33912" s="128"/>
      <c r="FX33912" s="128"/>
      <c r="FY33912" s="129"/>
      <c r="GA33912" s="128"/>
    </row>
    <row r="33913" spans="179:183" x14ac:dyDescent="0.35">
      <c r="FW33913" s="128"/>
      <c r="FX33913" s="128"/>
      <c r="FY33913" s="129"/>
      <c r="GA33913" s="128"/>
    </row>
    <row r="33914" spans="179:183" x14ac:dyDescent="0.35">
      <c r="FW33914" s="128"/>
      <c r="FX33914" s="128"/>
      <c r="FY33914" s="129"/>
      <c r="GA33914" s="128"/>
    </row>
    <row r="33915" spans="179:183" x14ac:dyDescent="0.35">
      <c r="FW33915" s="128"/>
      <c r="FX33915" s="128"/>
      <c r="FY33915" s="129"/>
      <c r="GA33915" s="128"/>
    </row>
    <row r="33916" spans="179:183" x14ac:dyDescent="0.35">
      <c r="FW33916" s="128"/>
      <c r="FX33916" s="128"/>
      <c r="FY33916" s="129"/>
      <c r="GA33916" s="128"/>
    </row>
    <row r="33917" spans="179:183" x14ac:dyDescent="0.35">
      <c r="FW33917" s="128"/>
      <c r="FX33917" s="128"/>
      <c r="FY33917" s="129"/>
      <c r="GA33917" s="128"/>
    </row>
    <row r="33918" spans="179:183" x14ac:dyDescent="0.35">
      <c r="FW33918" s="128"/>
      <c r="FX33918" s="128"/>
      <c r="FY33918" s="129"/>
      <c r="GA33918" s="128"/>
    </row>
    <row r="33919" spans="179:183" x14ac:dyDescent="0.35">
      <c r="FW33919" s="128"/>
      <c r="FX33919" s="128"/>
      <c r="FY33919" s="129"/>
      <c r="GA33919" s="128"/>
    </row>
    <row r="33920" spans="179:183" x14ac:dyDescent="0.35">
      <c r="FW33920" s="128"/>
      <c r="FX33920" s="128"/>
      <c r="FY33920" s="129"/>
      <c r="GA33920" s="128"/>
    </row>
    <row r="33921" spans="179:183" x14ac:dyDescent="0.35">
      <c r="FW33921" s="128"/>
      <c r="FX33921" s="128"/>
      <c r="FY33921" s="129"/>
      <c r="GA33921" s="128"/>
    </row>
    <row r="33922" spans="179:183" x14ac:dyDescent="0.35">
      <c r="FW33922" s="128"/>
      <c r="FX33922" s="128"/>
      <c r="FY33922" s="129"/>
      <c r="GA33922" s="128"/>
    </row>
    <row r="33923" spans="179:183" x14ac:dyDescent="0.35">
      <c r="FW33923" s="128"/>
      <c r="FX33923" s="128"/>
      <c r="FY33923" s="129"/>
      <c r="GA33923" s="128"/>
    </row>
    <row r="33924" spans="179:183" x14ac:dyDescent="0.35">
      <c r="FW33924" s="128"/>
      <c r="FX33924" s="128"/>
      <c r="FY33924" s="129"/>
      <c r="GA33924" s="128"/>
    </row>
    <row r="33925" spans="179:183" x14ac:dyDescent="0.35">
      <c r="FW33925" s="128"/>
      <c r="FX33925" s="128"/>
      <c r="FY33925" s="129"/>
      <c r="GA33925" s="128"/>
    </row>
    <row r="33926" spans="179:183" x14ac:dyDescent="0.35">
      <c r="FW33926" s="128"/>
      <c r="FX33926" s="128"/>
      <c r="FY33926" s="129"/>
      <c r="GA33926" s="128"/>
    </row>
    <row r="33927" spans="179:183" x14ac:dyDescent="0.35">
      <c r="FW33927" s="128"/>
      <c r="FX33927" s="128"/>
      <c r="FY33927" s="129"/>
      <c r="GA33927" s="128"/>
    </row>
    <row r="33928" spans="179:183" x14ac:dyDescent="0.35">
      <c r="FW33928" s="128"/>
      <c r="FX33928" s="128"/>
      <c r="FY33928" s="129"/>
      <c r="GA33928" s="128"/>
    </row>
    <row r="33929" spans="179:183" x14ac:dyDescent="0.35">
      <c r="FW33929" s="128"/>
      <c r="FX33929" s="128"/>
      <c r="FY33929" s="129"/>
      <c r="GA33929" s="128"/>
    </row>
    <row r="33930" spans="179:183" x14ac:dyDescent="0.35">
      <c r="FW33930" s="128"/>
      <c r="FX33930" s="128"/>
      <c r="FY33930" s="129"/>
      <c r="GA33930" s="128"/>
    </row>
    <row r="33931" spans="179:183" x14ac:dyDescent="0.35">
      <c r="FW33931" s="128"/>
      <c r="FX33931" s="128"/>
      <c r="FY33931" s="129"/>
      <c r="GA33931" s="128"/>
    </row>
    <row r="33932" spans="179:183" x14ac:dyDescent="0.35">
      <c r="FW33932" s="128"/>
      <c r="FX33932" s="128"/>
      <c r="FY33932" s="129"/>
      <c r="GA33932" s="128"/>
    </row>
    <row r="33933" spans="179:183" x14ac:dyDescent="0.35">
      <c r="FW33933" s="128"/>
      <c r="FX33933" s="128"/>
      <c r="FY33933" s="129"/>
      <c r="GA33933" s="128"/>
    </row>
    <row r="33934" spans="179:183" x14ac:dyDescent="0.35">
      <c r="FW33934" s="128"/>
      <c r="FX33934" s="128"/>
      <c r="FY33934" s="129"/>
      <c r="GA33934" s="128"/>
    </row>
    <row r="33935" spans="179:183" x14ac:dyDescent="0.35">
      <c r="FW33935" s="128"/>
      <c r="FX33935" s="128"/>
      <c r="FY33935" s="129"/>
      <c r="GA33935" s="128"/>
    </row>
    <row r="33936" spans="179:183" x14ac:dyDescent="0.35">
      <c r="FW33936" s="128"/>
      <c r="FX33936" s="128"/>
      <c r="FY33936" s="129"/>
      <c r="GA33936" s="128"/>
    </row>
    <row r="33937" spans="179:183" x14ac:dyDescent="0.35">
      <c r="FW33937" s="128"/>
      <c r="FX33937" s="128"/>
      <c r="FY33937" s="129"/>
      <c r="GA33937" s="128"/>
    </row>
    <row r="33938" spans="179:183" x14ac:dyDescent="0.35">
      <c r="FW33938" s="128"/>
      <c r="FX33938" s="128"/>
      <c r="FY33938" s="129"/>
      <c r="GA33938" s="128"/>
    </row>
    <row r="33939" spans="179:183" x14ac:dyDescent="0.35">
      <c r="FW33939" s="128"/>
      <c r="FX33939" s="128"/>
      <c r="FY33939" s="129"/>
      <c r="GA33939" s="128"/>
    </row>
    <row r="33940" spans="179:183" x14ac:dyDescent="0.35">
      <c r="FW33940" s="128"/>
      <c r="FX33940" s="128"/>
      <c r="FY33940" s="129"/>
      <c r="GA33940" s="128"/>
    </row>
    <row r="33941" spans="179:183" x14ac:dyDescent="0.35">
      <c r="FW33941" s="128"/>
      <c r="FX33941" s="128"/>
      <c r="FY33941" s="129"/>
      <c r="GA33941" s="128"/>
    </row>
    <row r="33942" spans="179:183" x14ac:dyDescent="0.35">
      <c r="FW33942" s="128"/>
      <c r="FX33942" s="128"/>
      <c r="FY33942" s="129"/>
      <c r="GA33942" s="128"/>
    </row>
    <row r="33943" spans="179:183" x14ac:dyDescent="0.35">
      <c r="FW33943" s="128"/>
      <c r="FX33943" s="128"/>
      <c r="FY33943" s="129"/>
      <c r="GA33943" s="128"/>
    </row>
    <row r="33944" spans="179:183" x14ac:dyDescent="0.35">
      <c r="FW33944" s="128"/>
      <c r="FX33944" s="128"/>
      <c r="FY33944" s="129"/>
      <c r="GA33944" s="128"/>
    </row>
    <row r="33945" spans="179:183" x14ac:dyDescent="0.35">
      <c r="FW33945" s="128"/>
      <c r="FX33945" s="128"/>
      <c r="FY33945" s="129"/>
      <c r="GA33945" s="128"/>
    </row>
    <row r="33946" spans="179:183" x14ac:dyDescent="0.35">
      <c r="FW33946" s="128"/>
      <c r="FX33946" s="128"/>
      <c r="FY33946" s="129"/>
      <c r="GA33946" s="128"/>
    </row>
    <row r="33947" spans="179:183" x14ac:dyDescent="0.35">
      <c r="FW33947" s="128"/>
      <c r="FX33947" s="128"/>
      <c r="FY33947" s="129"/>
      <c r="GA33947" s="128"/>
    </row>
    <row r="33948" spans="179:183" x14ac:dyDescent="0.35">
      <c r="FW33948" s="128"/>
      <c r="FX33948" s="128"/>
      <c r="FY33948" s="129"/>
      <c r="GA33948" s="128"/>
    </row>
    <row r="33949" spans="179:183" x14ac:dyDescent="0.35">
      <c r="FW33949" s="128"/>
      <c r="FX33949" s="128"/>
      <c r="FY33949" s="129"/>
      <c r="GA33949" s="128"/>
    </row>
    <row r="33950" spans="179:183" x14ac:dyDescent="0.35">
      <c r="FW33950" s="128"/>
      <c r="FX33950" s="128"/>
      <c r="FY33950" s="129"/>
      <c r="GA33950" s="128"/>
    </row>
    <row r="33951" spans="179:183" x14ac:dyDescent="0.35">
      <c r="FW33951" s="128"/>
      <c r="FX33951" s="128"/>
      <c r="FY33951" s="129"/>
      <c r="GA33951" s="128"/>
    </row>
    <row r="33952" spans="179:183" x14ac:dyDescent="0.35">
      <c r="FW33952" s="128"/>
      <c r="FX33952" s="128"/>
      <c r="FY33952" s="129"/>
      <c r="GA33952" s="128"/>
    </row>
    <row r="33953" spans="179:183" x14ac:dyDescent="0.35">
      <c r="FW33953" s="128"/>
      <c r="FX33953" s="128"/>
      <c r="FY33953" s="129"/>
      <c r="GA33953" s="128"/>
    </row>
    <row r="33954" spans="179:183" x14ac:dyDescent="0.35">
      <c r="FW33954" s="128"/>
      <c r="FX33954" s="128"/>
      <c r="FY33954" s="129"/>
      <c r="GA33954" s="128"/>
    </row>
    <row r="33955" spans="179:183" x14ac:dyDescent="0.35">
      <c r="FW33955" s="128"/>
      <c r="FX33955" s="128"/>
      <c r="FY33955" s="129"/>
      <c r="GA33955" s="128"/>
    </row>
    <row r="33956" spans="179:183" x14ac:dyDescent="0.35">
      <c r="FW33956" s="128"/>
      <c r="FX33956" s="128"/>
      <c r="FY33956" s="129"/>
      <c r="GA33956" s="128"/>
    </row>
    <row r="33957" spans="179:183" x14ac:dyDescent="0.35">
      <c r="FW33957" s="128"/>
      <c r="FX33957" s="128"/>
      <c r="FY33957" s="129"/>
      <c r="GA33957" s="128"/>
    </row>
    <row r="33958" spans="179:183" x14ac:dyDescent="0.35">
      <c r="FW33958" s="128"/>
      <c r="FX33958" s="128"/>
      <c r="FY33958" s="129"/>
      <c r="GA33958" s="128"/>
    </row>
    <row r="33959" spans="179:183" x14ac:dyDescent="0.35">
      <c r="FW33959" s="128"/>
      <c r="FX33959" s="128"/>
      <c r="FY33959" s="129"/>
      <c r="GA33959" s="128"/>
    </row>
    <row r="33960" spans="179:183" x14ac:dyDescent="0.35">
      <c r="FW33960" s="128"/>
      <c r="FX33960" s="128"/>
      <c r="FY33960" s="129"/>
      <c r="GA33960" s="128"/>
    </row>
    <row r="33961" spans="179:183" x14ac:dyDescent="0.35">
      <c r="FW33961" s="128"/>
      <c r="FX33961" s="128"/>
      <c r="FY33961" s="129"/>
      <c r="GA33961" s="128"/>
    </row>
    <row r="33962" spans="179:183" x14ac:dyDescent="0.35">
      <c r="FW33962" s="128"/>
      <c r="FX33962" s="128"/>
      <c r="FY33962" s="129"/>
      <c r="GA33962" s="128"/>
    </row>
    <row r="33963" spans="179:183" x14ac:dyDescent="0.35">
      <c r="FW33963" s="128"/>
      <c r="FX33963" s="128"/>
      <c r="FY33963" s="129"/>
      <c r="GA33963" s="128"/>
    </row>
    <row r="33964" spans="179:183" x14ac:dyDescent="0.35">
      <c r="FW33964" s="128"/>
      <c r="FX33964" s="128"/>
      <c r="FY33964" s="129"/>
      <c r="GA33964" s="128"/>
    </row>
    <row r="33965" spans="179:183" x14ac:dyDescent="0.35">
      <c r="FW33965" s="128"/>
      <c r="FX33965" s="128"/>
      <c r="FY33965" s="129"/>
      <c r="GA33965" s="128"/>
    </row>
    <row r="33966" spans="179:183" x14ac:dyDescent="0.35">
      <c r="FW33966" s="128"/>
      <c r="FX33966" s="128"/>
      <c r="FY33966" s="129"/>
      <c r="GA33966" s="128"/>
    </row>
    <row r="33967" spans="179:183" x14ac:dyDescent="0.35">
      <c r="FW33967" s="128"/>
      <c r="FX33967" s="128"/>
      <c r="FY33967" s="129"/>
      <c r="GA33967" s="128"/>
    </row>
    <row r="33968" spans="179:183" x14ac:dyDescent="0.35">
      <c r="FW33968" s="128"/>
      <c r="FX33968" s="128"/>
      <c r="FY33968" s="129"/>
      <c r="GA33968" s="128"/>
    </row>
    <row r="33969" spans="179:183" x14ac:dyDescent="0.35">
      <c r="FW33969" s="128"/>
      <c r="FX33969" s="128"/>
      <c r="FY33969" s="129"/>
      <c r="GA33969" s="128"/>
    </row>
    <row r="33970" spans="179:183" x14ac:dyDescent="0.35">
      <c r="FW33970" s="128"/>
      <c r="FX33970" s="128"/>
      <c r="FY33970" s="129"/>
      <c r="GA33970" s="128"/>
    </row>
    <row r="33971" spans="179:183" x14ac:dyDescent="0.35">
      <c r="FW33971" s="128"/>
      <c r="FX33971" s="128"/>
      <c r="FY33971" s="129"/>
      <c r="GA33971" s="128"/>
    </row>
    <row r="33972" spans="179:183" x14ac:dyDescent="0.35">
      <c r="FW33972" s="128"/>
      <c r="FX33972" s="128"/>
      <c r="FY33972" s="129"/>
      <c r="GA33972" s="128"/>
    </row>
    <row r="33973" spans="179:183" x14ac:dyDescent="0.35">
      <c r="FW33973" s="128"/>
      <c r="FX33973" s="128"/>
      <c r="FY33973" s="129"/>
      <c r="GA33973" s="128"/>
    </row>
    <row r="33974" spans="179:183" x14ac:dyDescent="0.35">
      <c r="FW33974" s="128"/>
      <c r="FX33974" s="128"/>
      <c r="FY33974" s="129"/>
      <c r="GA33974" s="128"/>
    </row>
    <row r="33975" spans="179:183" x14ac:dyDescent="0.35">
      <c r="FW33975" s="128"/>
      <c r="FX33975" s="128"/>
      <c r="FY33975" s="129"/>
      <c r="GA33975" s="128"/>
    </row>
    <row r="33976" spans="179:183" x14ac:dyDescent="0.35">
      <c r="FW33976" s="128"/>
      <c r="FX33976" s="128"/>
      <c r="FY33976" s="129"/>
      <c r="GA33976" s="128"/>
    </row>
    <row r="33977" spans="179:183" x14ac:dyDescent="0.35">
      <c r="FW33977" s="128"/>
      <c r="FX33977" s="128"/>
      <c r="FY33977" s="129"/>
      <c r="GA33977" s="128"/>
    </row>
    <row r="33978" spans="179:183" x14ac:dyDescent="0.35">
      <c r="FW33978" s="128"/>
      <c r="FX33978" s="128"/>
      <c r="FY33978" s="129"/>
      <c r="GA33978" s="128"/>
    </row>
    <row r="33979" spans="179:183" x14ac:dyDescent="0.35">
      <c r="FW33979" s="128"/>
      <c r="FX33979" s="128"/>
      <c r="FY33979" s="129"/>
      <c r="GA33979" s="128"/>
    </row>
    <row r="33980" spans="179:183" x14ac:dyDescent="0.35">
      <c r="FW33980" s="128"/>
      <c r="FX33980" s="128"/>
      <c r="FY33980" s="129"/>
      <c r="GA33980" s="128"/>
    </row>
    <row r="33981" spans="179:183" x14ac:dyDescent="0.35">
      <c r="FW33981" s="128"/>
      <c r="FX33981" s="128"/>
      <c r="FY33981" s="129"/>
      <c r="GA33981" s="128"/>
    </row>
    <row r="33982" spans="179:183" x14ac:dyDescent="0.35">
      <c r="FW33982" s="128"/>
      <c r="FX33982" s="128"/>
      <c r="FY33982" s="129"/>
      <c r="GA33982" s="128"/>
    </row>
    <row r="33983" spans="179:183" x14ac:dyDescent="0.35">
      <c r="FW33983" s="128"/>
      <c r="FX33983" s="128"/>
      <c r="FY33983" s="129"/>
      <c r="GA33983" s="128"/>
    </row>
    <row r="33984" spans="179:183" x14ac:dyDescent="0.35">
      <c r="FW33984" s="128"/>
      <c r="FX33984" s="128"/>
      <c r="FY33984" s="129"/>
      <c r="GA33984" s="128"/>
    </row>
    <row r="33985" spans="179:183" x14ac:dyDescent="0.35">
      <c r="FW33985" s="128"/>
      <c r="FX33985" s="128"/>
      <c r="FY33985" s="129"/>
      <c r="GA33985" s="128"/>
    </row>
    <row r="33986" spans="179:183" x14ac:dyDescent="0.35">
      <c r="FW33986" s="128"/>
      <c r="FX33986" s="128"/>
      <c r="FY33986" s="129"/>
      <c r="GA33986" s="128"/>
    </row>
    <row r="33987" spans="179:183" x14ac:dyDescent="0.35">
      <c r="FW33987" s="128"/>
      <c r="FX33987" s="128"/>
      <c r="FY33987" s="129"/>
      <c r="GA33987" s="128"/>
    </row>
    <row r="33988" spans="179:183" x14ac:dyDescent="0.35">
      <c r="FW33988" s="128"/>
      <c r="FX33988" s="128"/>
      <c r="FY33988" s="129"/>
      <c r="GA33988" s="128"/>
    </row>
    <row r="33989" spans="179:183" x14ac:dyDescent="0.35">
      <c r="FW33989" s="128"/>
      <c r="FX33989" s="128"/>
      <c r="FY33989" s="129"/>
      <c r="GA33989" s="128"/>
    </row>
    <row r="33990" spans="179:183" x14ac:dyDescent="0.35">
      <c r="FW33990" s="128"/>
      <c r="FX33990" s="128"/>
      <c r="FY33990" s="129"/>
      <c r="GA33990" s="128"/>
    </row>
    <row r="33991" spans="179:183" x14ac:dyDescent="0.35">
      <c r="FW33991" s="128"/>
      <c r="FX33991" s="128"/>
      <c r="FY33991" s="129"/>
      <c r="GA33991" s="128"/>
    </row>
    <row r="33992" spans="179:183" x14ac:dyDescent="0.35">
      <c r="FW33992" s="128"/>
      <c r="FX33992" s="128"/>
      <c r="FY33992" s="129"/>
      <c r="GA33992" s="128"/>
    </row>
    <row r="33993" spans="179:183" x14ac:dyDescent="0.35">
      <c r="FW33993" s="128"/>
      <c r="FX33993" s="128"/>
      <c r="FY33993" s="129"/>
      <c r="GA33993" s="128"/>
    </row>
    <row r="33994" spans="179:183" x14ac:dyDescent="0.35">
      <c r="FW33994" s="128"/>
      <c r="FX33994" s="128"/>
      <c r="FY33994" s="129"/>
      <c r="GA33994" s="128"/>
    </row>
    <row r="33995" spans="179:183" x14ac:dyDescent="0.35">
      <c r="FW33995" s="128"/>
      <c r="FX33995" s="128"/>
      <c r="FY33995" s="129"/>
      <c r="GA33995" s="128"/>
    </row>
    <row r="33996" spans="179:183" x14ac:dyDescent="0.35">
      <c r="FW33996" s="128"/>
      <c r="FX33996" s="128"/>
      <c r="FY33996" s="129"/>
      <c r="GA33996" s="128"/>
    </row>
    <row r="33997" spans="179:183" x14ac:dyDescent="0.35">
      <c r="FW33997" s="128"/>
      <c r="FX33997" s="128"/>
      <c r="FY33997" s="129"/>
      <c r="GA33997" s="128"/>
    </row>
    <row r="33998" spans="179:183" x14ac:dyDescent="0.35">
      <c r="FW33998" s="128"/>
      <c r="FX33998" s="128"/>
      <c r="FY33998" s="129"/>
      <c r="GA33998" s="128"/>
    </row>
    <row r="33999" spans="179:183" x14ac:dyDescent="0.35">
      <c r="FW33999" s="128"/>
      <c r="FX33999" s="128"/>
      <c r="FY33999" s="129"/>
      <c r="GA33999" s="128"/>
    </row>
    <row r="34000" spans="179:183" x14ac:dyDescent="0.35">
      <c r="FW34000" s="128"/>
      <c r="FX34000" s="128"/>
      <c r="FY34000" s="129"/>
      <c r="GA34000" s="128"/>
    </row>
    <row r="34001" spans="179:183" x14ac:dyDescent="0.35">
      <c r="FW34001" s="128"/>
      <c r="FX34001" s="128"/>
      <c r="FY34001" s="129"/>
      <c r="GA34001" s="128"/>
    </row>
    <row r="34002" spans="179:183" x14ac:dyDescent="0.35">
      <c r="FW34002" s="128"/>
      <c r="FX34002" s="128"/>
      <c r="FY34002" s="129"/>
      <c r="GA34002" s="128"/>
    </row>
    <row r="34003" spans="179:183" x14ac:dyDescent="0.35">
      <c r="FW34003" s="128"/>
      <c r="FX34003" s="128"/>
      <c r="FY34003" s="129"/>
      <c r="GA34003" s="128"/>
    </row>
    <row r="34004" spans="179:183" x14ac:dyDescent="0.35">
      <c r="FW34004" s="128"/>
      <c r="FX34004" s="128"/>
      <c r="FY34004" s="129"/>
      <c r="GA34004" s="128"/>
    </row>
    <row r="34005" spans="179:183" x14ac:dyDescent="0.35">
      <c r="FW34005" s="128"/>
      <c r="FX34005" s="128"/>
      <c r="FY34005" s="129"/>
      <c r="GA34005" s="128"/>
    </row>
    <row r="34006" spans="179:183" x14ac:dyDescent="0.35">
      <c r="FW34006" s="128"/>
      <c r="FX34006" s="128"/>
      <c r="FY34006" s="129"/>
      <c r="GA34006" s="128"/>
    </row>
    <row r="34007" spans="179:183" x14ac:dyDescent="0.35">
      <c r="FW34007" s="128"/>
      <c r="FX34007" s="128"/>
      <c r="FY34007" s="129"/>
      <c r="GA34007" s="128"/>
    </row>
    <row r="34008" spans="179:183" x14ac:dyDescent="0.35">
      <c r="FW34008" s="128"/>
      <c r="FX34008" s="128"/>
      <c r="FY34008" s="129"/>
      <c r="GA34008" s="128"/>
    </row>
    <row r="34009" spans="179:183" x14ac:dyDescent="0.35">
      <c r="FW34009" s="128"/>
      <c r="FX34009" s="128"/>
      <c r="FY34009" s="129"/>
      <c r="GA34009" s="128"/>
    </row>
    <row r="34010" spans="179:183" x14ac:dyDescent="0.35">
      <c r="FW34010" s="128"/>
      <c r="FX34010" s="128"/>
      <c r="FY34010" s="129"/>
      <c r="GA34010" s="128"/>
    </row>
    <row r="34011" spans="179:183" x14ac:dyDescent="0.35">
      <c r="FW34011" s="128"/>
      <c r="FX34011" s="128"/>
      <c r="FY34011" s="129"/>
      <c r="GA34011" s="128"/>
    </row>
    <row r="34012" spans="179:183" x14ac:dyDescent="0.35">
      <c r="FW34012" s="128"/>
      <c r="FX34012" s="128"/>
      <c r="FY34012" s="129"/>
      <c r="GA34012" s="128"/>
    </row>
    <row r="34013" spans="179:183" x14ac:dyDescent="0.35">
      <c r="FW34013" s="128"/>
      <c r="FX34013" s="128"/>
      <c r="FY34013" s="129"/>
      <c r="GA34013" s="128"/>
    </row>
    <row r="34014" spans="179:183" x14ac:dyDescent="0.35">
      <c r="FW34014" s="128"/>
      <c r="FX34014" s="128"/>
      <c r="FY34014" s="129"/>
      <c r="GA34014" s="128"/>
    </row>
    <row r="34015" spans="179:183" x14ac:dyDescent="0.35">
      <c r="FW34015" s="128"/>
      <c r="FX34015" s="128"/>
      <c r="FY34015" s="129"/>
      <c r="GA34015" s="128"/>
    </row>
    <row r="34016" spans="179:183" x14ac:dyDescent="0.35">
      <c r="FW34016" s="128"/>
      <c r="FX34016" s="128"/>
      <c r="FY34016" s="129"/>
      <c r="GA34016" s="128"/>
    </row>
    <row r="34017" spans="179:183" x14ac:dyDescent="0.35">
      <c r="FW34017" s="128"/>
      <c r="FX34017" s="128"/>
      <c r="FY34017" s="129"/>
      <c r="GA34017" s="128"/>
    </row>
    <row r="34018" spans="179:183" x14ac:dyDescent="0.35">
      <c r="FW34018" s="128"/>
      <c r="FX34018" s="128"/>
      <c r="FY34018" s="129"/>
      <c r="GA34018" s="128"/>
    </row>
    <row r="34019" spans="179:183" x14ac:dyDescent="0.35">
      <c r="FW34019" s="128"/>
      <c r="FX34019" s="128"/>
      <c r="FY34019" s="129"/>
      <c r="GA34019" s="128"/>
    </row>
    <row r="34020" spans="179:183" x14ac:dyDescent="0.35">
      <c r="FW34020" s="128"/>
      <c r="FX34020" s="128"/>
      <c r="FY34020" s="129"/>
      <c r="GA34020" s="128"/>
    </row>
    <row r="34021" spans="179:183" x14ac:dyDescent="0.35">
      <c r="FW34021" s="128"/>
      <c r="FX34021" s="128"/>
      <c r="FY34021" s="129"/>
      <c r="GA34021" s="128"/>
    </row>
    <row r="34022" spans="179:183" x14ac:dyDescent="0.35">
      <c r="FW34022" s="128"/>
      <c r="FX34022" s="128"/>
      <c r="FY34022" s="129"/>
      <c r="GA34022" s="128"/>
    </row>
    <row r="34023" spans="179:183" x14ac:dyDescent="0.35">
      <c r="FW34023" s="128"/>
      <c r="FX34023" s="128"/>
      <c r="FY34023" s="129"/>
      <c r="GA34023" s="128"/>
    </row>
    <row r="34024" spans="179:183" x14ac:dyDescent="0.35">
      <c r="FW34024" s="128"/>
      <c r="FX34024" s="128"/>
      <c r="FY34024" s="129"/>
      <c r="GA34024" s="128"/>
    </row>
    <row r="34025" spans="179:183" x14ac:dyDescent="0.35">
      <c r="FW34025" s="128"/>
      <c r="FX34025" s="128"/>
      <c r="FY34025" s="129"/>
      <c r="GA34025" s="128"/>
    </row>
    <row r="34026" spans="179:183" x14ac:dyDescent="0.35">
      <c r="FW34026" s="128"/>
      <c r="FX34026" s="128"/>
      <c r="FY34026" s="129"/>
      <c r="GA34026" s="128"/>
    </row>
    <row r="34027" spans="179:183" x14ac:dyDescent="0.35">
      <c r="FW34027" s="128"/>
      <c r="FX34027" s="128"/>
      <c r="FY34027" s="129"/>
      <c r="GA34027" s="128"/>
    </row>
    <row r="34028" spans="179:183" x14ac:dyDescent="0.35">
      <c r="FW34028" s="128"/>
      <c r="FX34028" s="128"/>
      <c r="FY34028" s="129"/>
      <c r="GA34028" s="128"/>
    </row>
    <row r="34029" spans="179:183" x14ac:dyDescent="0.35">
      <c r="FW34029" s="128"/>
      <c r="FX34029" s="128"/>
      <c r="FY34029" s="129"/>
      <c r="GA34029" s="128"/>
    </row>
    <row r="34030" spans="179:183" x14ac:dyDescent="0.35">
      <c r="FW34030" s="128"/>
      <c r="FX34030" s="128"/>
      <c r="FY34030" s="129"/>
      <c r="GA34030" s="128"/>
    </row>
    <row r="34031" spans="179:183" x14ac:dyDescent="0.35">
      <c r="FW34031" s="128"/>
      <c r="FX34031" s="128"/>
      <c r="FY34031" s="129"/>
      <c r="GA34031" s="128"/>
    </row>
    <row r="34032" spans="179:183" x14ac:dyDescent="0.35">
      <c r="FW34032" s="128"/>
      <c r="FX34032" s="128"/>
      <c r="FY34032" s="129"/>
      <c r="GA34032" s="128"/>
    </row>
    <row r="34033" spans="179:183" x14ac:dyDescent="0.35">
      <c r="FW34033" s="128"/>
      <c r="FX34033" s="128"/>
      <c r="FY34033" s="129"/>
      <c r="GA34033" s="128"/>
    </row>
    <row r="34034" spans="179:183" x14ac:dyDescent="0.35">
      <c r="FW34034" s="128"/>
      <c r="FX34034" s="128"/>
      <c r="FY34034" s="129"/>
      <c r="GA34034" s="128"/>
    </row>
    <row r="34035" spans="179:183" x14ac:dyDescent="0.35">
      <c r="FW34035" s="128"/>
      <c r="FX34035" s="128"/>
      <c r="FY34035" s="129"/>
      <c r="GA34035" s="128"/>
    </row>
    <row r="34036" spans="179:183" x14ac:dyDescent="0.35">
      <c r="FW34036" s="128"/>
      <c r="FX34036" s="128"/>
      <c r="FY34036" s="129"/>
      <c r="GA34036" s="128"/>
    </row>
    <row r="34037" spans="179:183" x14ac:dyDescent="0.35">
      <c r="FW34037" s="128"/>
      <c r="FX34037" s="128"/>
      <c r="FY34037" s="129"/>
      <c r="GA34037" s="128"/>
    </row>
    <row r="34038" spans="179:183" x14ac:dyDescent="0.35">
      <c r="FW34038" s="128"/>
      <c r="FX34038" s="128"/>
      <c r="FY34038" s="129"/>
      <c r="GA34038" s="128"/>
    </row>
    <row r="34039" spans="179:183" x14ac:dyDescent="0.35">
      <c r="FW34039" s="128"/>
      <c r="FX34039" s="128"/>
      <c r="FY34039" s="129"/>
      <c r="GA34039" s="128"/>
    </row>
    <row r="34040" spans="179:183" x14ac:dyDescent="0.35">
      <c r="FW34040" s="128"/>
      <c r="FX34040" s="128"/>
      <c r="FY34040" s="129"/>
      <c r="GA34040" s="128"/>
    </row>
    <row r="34041" spans="179:183" x14ac:dyDescent="0.35">
      <c r="FW34041" s="128"/>
      <c r="FX34041" s="128"/>
      <c r="FY34041" s="129"/>
      <c r="GA34041" s="128"/>
    </row>
    <row r="34042" spans="179:183" x14ac:dyDescent="0.35">
      <c r="FW34042" s="128"/>
      <c r="FX34042" s="128"/>
      <c r="FY34042" s="129"/>
      <c r="GA34042" s="128"/>
    </row>
    <row r="34043" spans="179:183" x14ac:dyDescent="0.35">
      <c r="FW34043" s="128"/>
      <c r="FX34043" s="128"/>
      <c r="FY34043" s="129"/>
      <c r="GA34043" s="128"/>
    </row>
    <row r="34044" spans="179:183" x14ac:dyDescent="0.35">
      <c r="FW34044" s="128"/>
      <c r="FX34044" s="128"/>
      <c r="FY34044" s="129"/>
      <c r="GA34044" s="128"/>
    </row>
    <row r="34045" spans="179:183" x14ac:dyDescent="0.35">
      <c r="FW34045" s="128"/>
      <c r="FX34045" s="128"/>
      <c r="FY34045" s="129"/>
      <c r="GA34045" s="128"/>
    </row>
    <row r="34046" spans="179:183" x14ac:dyDescent="0.35">
      <c r="FW34046" s="128"/>
      <c r="FX34046" s="128"/>
      <c r="FY34046" s="129"/>
      <c r="GA34046" s="128"/>
    </row>
    <row r="34047" spans="179:183" x14ac:dyDescent="0.35">
      <c r="FW34047" s="128"/>
      <c r="FX34047" s="128"/>
      <c r="FY34047" s="129"/>
      <c r="GA34047" s="128"/>
    </row>
    <row r="34048" spans="179:183" x14ac:dyDescent="0.35">
      <c r="FW34048" s="128"/>
      <c r="FX34048" s="128"/>
      <c r="FY34048" s="129"/>
      <c r="GA34048" s="128"/>
    </row>
    <row r="34049" spans="179:183" x14ac:dyDescent="0.35">
      <c r="FW34049" s="128"/>
      <c r="FX34049" s="128"/>
      <c r="FY34049" s="129"/>
      <c r="GA34049" s="128"/>
    </row>
    <row r="34050" spans="179:183" x14ac:dyDescent="0.35">
      <c r="FW34050" s="128"/>
      <c r="FX34050" s="128"/>
      <c r="FY34050" s="129"/>
      <c r="GA34050" s="128"/>
    </row>
    <row r="34051" spans="179:183" x14ac:dyDescent="0.35">
      <c r="FW34051" s="128"/>
      <c r="FX34051" s="128"/>
      <c r="FY34051" s="129"/>
      <c r="GA34051" s="128"/>
    </row>
    <row r="34052" spans="179:183" x14ac:dyDescent="0.35">
      <c r="FW34052" s="128"/>
      <c r="FX34052" s="128"/>
      <c r="FY34052" s="129"/>
      <c r="GA34052" s="128"/>
    </row>
    <row r="34053" spans="179:183" x14ac:dyDescent="0.35">
      <c r="FW34053" s="128"/>
      <c r="FX34053" s="128"/>
      <c r="FY34053" s="129"/>
      <c r="GA34053" s="128"/>
    </row>
    <row r="34054" spans="179:183" x14ac:dyDescent="0.35">
      <c r="FW34054" s="128"/>
      <c r="FX34054" s="128"/>
      <c r="FY34054" s="129"/>
      <c r="GA34054" s="128"/>
    </row>
    <row r="34055" spans="179:183" x14ac:dyDescent="0.35">
      <c r="FW34055" s="128"/>
      <c r="FX34055" s="128"/>
      <c r="FY34055" s="129"/>
      <c r="GA34055" s="128"/>
    </row>
    <row r="34056" spans="179:183" x14ac:dyDescent="0.35">
      <c r="FW34056" s="128"/>
      <c r="FX34056" s="128"/>
      <c r="FY34056" s="129"/>
      <c r="GA34056" s="128"/>
    </row>
    <row r="34057" spans="179:183" x14ac:dyDescent="0.35">
      <c r="FW34057" s="128"/>
      <c r="FX34057" s="128"/>
      <c r="FY34057" s="129"/>
      <c r="GA34057" s="128"/>
    </row>
    <row r="34058" spans="179:183" x14ac:dyDescent="0.35">
      <c r="FW34058" s="128"/>
      <c r="FX34058" s="128"/>
      <c r="FY34058" s="129"/>
      <c r="GA34058" s="128"/>
    </row>
    <row r="34059" spans="179:183" x14ac:dyDescent="0.35">
      <c r="FW34059" s="128"/>
      <c r="FX34059" s="128"/>
      <c r="FY34059" s="129"/>
      <c r="GA34059" s="128"/>
    </row>
    <row r="34060" spans="179:183" x14ac:dyDescent="0.35">
      <c r="FW34060" s="128"/>
      <c r="FX34060" s="128"/>
      <c r="FY34060" s="129"/>
      <c r="GA34060" s="128"/>
    </row>
    <row r="34061" spans="179:183" x14ac:dyDescent="0.35">
      <c r="FW34061" s="128"/>
      <c r="FX34061" s="128"/>
      <c r="FY34061" s="129"/>
      <c r="GA34061" s="128"/>
    </row>
    <row r="34062" spans="179:183" x14ac:dyDescent="0.35">
      <c r="FW34062" s="128"/>
      <c r="FX34062" s="128"/>
      <c r="FY34062" s="129"/>
      <c r="GA34062" s="128"/>
    </row>
    <row r="34063" spans="179:183" x14ac:dyDescent="0.35">
      <c r="FW34063" s="128"/>
      <c r="FX34063" s="128"/>
      <c r="FY34063" s="129"/>
      <c r="GA34063" s="128"/>
    </row>
    <row r="34064" spans="179:183" x14ac:dyDescent="0.35">
      <c r="FW34064" s="128"/>
      <c r="FX34064" s="128"/>
      <c r="FY34064" s="129"/>
      <c r="GA34064" s="128"/>
    </row>
    <row r="34065" spans="179:183" x14ac:dyDescent="0.35">
      <c r="FW34065" s="128"/>
      <c r="FX34065" s="128"/>
      <c r="FY34065" s="129"/>
      <c r="GA34065" s="128"/>
    </row>
    <row r="34066" spans="179:183" x14ac:dyDescent="0.35">
      <c r="FW34066" s="128"/>
      <c r="FX34066" s="128"/>
      <c r="FY34066" s="129"/>
      <c r="GA34066" s="128"/>
    </row>
    <row r="34067" spans="179:183" x14ac:dyDescent="0.35">
      <c r="FW34067" s="128"/>
      <c r="FX34067" s="128"/>
      <c r="FY34067" s="129"/>
      <c r="GA34067" s="128"/>
    </row>
    <row r="34068" spans="179:183" x14ac:dyDescent="0.35">
      <c r="FW34068" s="128"/>
      <c r="FX34068" s="128"/>
      <c r="FY34068" s="129"/>
      <c r="GA34068" s="128"/>
    </row>
    <row r="34069" spans="179:183" x14ac:dyDescent="0.35">
      <c r="FW34069" s="128"/>
      <c r="FX34069" s="128"/>
      <c r="FY34069" s="129"/>
      <c r="GA34069" s="128"/>
    </row>
    <row r="34070" spans="179:183" x14ac:dyDescent="0.35">
      <c r="FW34070" s="128"/>
      <c r="FX34070" s="128"/>
      <c r="FY34070" s="129"/>
      <c r="GA34070" s="128"/>
    </row>
    <row r="34071" spans="179:183" x14ac:dyDescent="0.35">
      <c r="FW34071" s="128"/>
      <c r="FX34071" s="128"/>
      <c r="FY34071" s="129"/>
      <c r="GA34071" s="128"/>
    </row>
    <row r="34072" spans="179:183" x14ac:dyDescent="0.35">
      <c r="FW34072" s="128"/>
      <c r="FX34072" s="128"/>
      <c r="FY34072" s="129"/>
      <c r="GA34072" s="128"/>
    </row>
    <row r="34073" spans="179:183" x14ac:dyDescent="0.35">
      <c r="FW34073" s="128"/>
      <c r="FX34073" s="128"/>
      <c r="FY34073" s="129"/>
      <c r="GA34073" s="128"/>
    </row>
    <row r="34074" spans="179:183" x14ac:dyDescent="0.35">
      <c r="FW34074" s="128"/>
      <c r="FX34074" s="128"/>
      <c r="FY34074" s="129"/>
      <c r="GA34074" s="128"/>
    </row>
    <row r="34075" spans="179:183" x14ac:dyDescent="0.35">
      <c r="FW34075" s="128"/>
      <c r="FX34075" s="128"/>
      <c r="FY34075" s="129"/>
      <c r="GA34075" s="128"/>
    </row>
    <row r="34076" spans="179:183" x14ac:dyDescent="0.35">
      <c r="FW34076" s="128"/>
      <c r="FX34076" s="128"/>
      <c r="FY34076" s="129"/>
      <c r="GA34076" s="128"/>
    </row>
    <row r="34077" spans="179:183" x14ac:dyDescent="0.35">
      <c r="FW34077" s="128"/>
      <c r="FX34077" s="128"/>
      <c r="FY34077" s="129"/>
      <c r="GA34077" s="128"/>
    </row>
    <row r="34078" spans="179:183" x14ac:dyDescent="0.35">
      <c r="FW34078" s="128"/>
      <c r="FX34078" s="128"/>
      <c r="FY34078" s="129"/>
      <c r="GA34078" s="128"/>
    </row>
    <row r="34079" spans="179:183" x14ac:dyDescent="0.35">
      <c r="FW34079" s="128"/>
      <c r="FX34079" s="128"/>
      <c r="FY34079" s="129"/>
      <c r="GA34079" s="128"/>
    </row>
    <row r="34080" spans="179:183" x14ac:dyDescent="0.35">
      <c r="FW34080" s="128"/>
      <c r="FX34080" s="128"/>
      <c r="FY34080" s="129"/>
      <c r="GA34080" s="128"/>
    </row>
    <row r="34081" spans="179:183" x14ac:dyDescent="0.35">
      <c r="FW34081" s="128"/>
      <c r="FX34081" s="128"/>
      <c r="FY34081" s="129"/>
      <c r="GA34081" s="128"/>
    </row>
    <row r="34082" spans="179:183" x14ac:dyDescent="0.35">
      <c r="FW34082" s="128"/>
      <c r="FX34082" s="128"/>
      <c r="FY34082" s="129"/>
      <c r="GA34082" s="128"/>
    </row>
    <row r="34083" spans="179:183" x14ac:dyDescent="0.35">
      <c r="FW34083" s="128"/>
      <c r="FX34083" s="128"/>
      <c r="FY34083" s="129"/>
      <c r="GA34083" s="128"/>
    </row>
    <row r="34084" spans="179:183" x14ac:dyDescent="0.35">
      <c r="FW34084" s="128"/>
      <c r="FX34084" s="128"/>
      <c r="FY34084" s="129"/>
      <c r="GA34084" s="128"/>
    </row>
    <row r="34085" spans="179:183" x14ac:dyDescent="0.35">
      <c r="FW34085" s="128"/>
      <c r="FX34085" s="128"/>
      <c r="FY34085" s="129"/>
      <c r="GA34085" s="128"/>
    </row>
    <row r="34086" spans="179:183" x14ac:dyDescent="0.35">
      <c r="FW34086" s="128"/>
      <c r="FX34086" s="128"/>
      <c r="FY34086" s="129"/>
      <c r="GA34086" s="128"/>
    </row>
    <row r="34087" spans="179:183" x14ac:dyDescent="0.35">
      <c r="FW34087" s="128"/>
      <c r="FX34087" s="128"/>
      <c r="FY34087" s="129"/>
      <c r="GA34087" s="128"/>
    </row>
    <row r="34088" spans="179:183" x14ac:dyDescent="0.35">
      <c r="FW34088" s="128"/>
      <c r="FX34088" s="128"/>
      <c r="FY34088" s="129"/>
      <c r="GA34088" s="128"/>
    </row>
    <row r="34089" spans="179:183" x14ac:dyDescent="0.35">
      <c r="FW34089" s="128"/>
      <c r="FX34089" s="128"/>
      <c r="FY34089" s="129"/>
      <c r="GA34089" s="128"/>
    </row>
    <row r="34090" spans="179:183" x14ac:dyDescent="0.35">
      <c r="FW34090" s="128"/>
      <c r="FX34090" s="128"/>
      <c r="FY34090" s="129"/>
      <c r="GA34090" s="128"/>
    </row>
    <row r="34091" spans="179:183" x14ac:dyDescent="0.35">
      <c r="FW34091" s="128"/>
      <c r="FX34091" s="128"/>
      <c r="FY34091" s="129"/>
      <c r="GA34091" s="128"/>
    </row>
    <row r="34092" spans="179:183" x14ac:dyDescent="0.35">
      <c r="FW34092" s="128"/>
      <c r="FX34092" s="128"/>
      <c r="FY34092" s="129"/>
      <c r="GA34092" s="128"/>
    </row>
    <row r="34093" spans="179:183" x14ac:dyDescent="0.35">
      <c r="FW34093" s="128"/>
      <c r="FX34093" s="128"/>
      <c r="FY34093" s="129"/>
      <c r="GA34093" s="128"/>
    </row>
    <row r="34094" spans="179:183" x14ac:dyDescent="0.35">
      <c r="FW34094" s="128"/>
      <c r="FX34094" s="128"/>
      <c r="FY34094" s="129"/>
      <c r="GA34094" s="128"/>
    </row>
    <row r="34095" spans="179:183" x14ac:dyDescent="0.35">
      <c r="FW34095" s="128"/>
      <c r="FX34095" s="128"/>
      <c r="FY34095" s="129"/>
      <c r="GA34095" s="128"/>
    </row>
    <row r="34096" spans="179:183" x14ac:dyDescent="0.35">
      <c r="FW34096" s="128"/>
      <c r="FX34096" s="128"/>
      <c r="FY34096" s="129"/>
      <c r="GA34096" s="128"/>
    </row>
    <row r="34097" spans="179:183" x14ac:dyDescent="0.35">
      <c r="FW34097" s="128"/>
      <c r="FX34097" s="128"/>
      <c r="FY34097" s="129"/>
      <c r="GA34097" s="128"/>
    </row>
    <row r="34098" spans="179:183" x14ac:dyDescent="0.35">
      <c r="FW34098" s="128"/>
      <c r="FX34098" s="128"/>
      <c r="FY34098" s="129"/>
      <c r="GA34098" s="128"/>
    </row>
    <row r="34099" spans="179:183" x14ac:dyDescent="0.35">
      <c r="FW34099" s="128"/>
      <c r="FX34099" s="128"/>
      <c r="FY34099" s="129"/>
      <c r="GA34099" s="128"/>
    </row>
    <row r="34100" spans="179:183" x14ac:dyDescent="0.35">
      <c r="FW34100" s="128"/>
      <c r="FX34100" s="128"/>
      <c r="FY34100" s="129"/>
      <c r="GA34100" s="128"/>
    </row>
    <row r="34101" spans="179:183" x14ac:dyDescent="0.35">
      <c r="FW34101" s="128"/>
      <c r="FX34101" s="128"/>
      <c r="FY34101" s="129"/>
      <c r="GA34101" s="128"/>
    </row>
    <row r="34102" spans="179:183" x14ac:dyDescent="0.35">
      <c r="FW34102" s="128"/>
      <c r="FX34102" s="128"/>
      <c r="FY34102" s="129"/>
      <c r="GA34102" s="128"/>
    </row>
    <row r="34103" spans="179:183" x14ac:dyDescent="0.35">
      <c r="FW34103" s="128"/>
      <c r="FX34103" s="128"/>
      <c r="FY34103" s="129"/>
      <c r="GA34103" s="128"/>
    </row>
    <row r="34104" spans="179:183" x14ac:dyDescent="0.35">
      <c r="FW34104" s="128"/>
      <c r="FX34104" s="128"/>
      <c r="FY34104" s="129"/>
      <c r="GA34104" s="128"/>
    </row>
    <row r="34105" spans="179:183" x14ac:dyDescent="0.35">
      <c r="FW34105" s="128"/>
      <c r="FX34105" s="128"/>
      <c r="FY34105" s="129"/>
      <c r="GA34105" s="128"/>
    </row>
    <row r="34106" spans="179:183" x14ac:dyDescent="0.35">
      <c r="FW34106" s="128"/>
      <c r="FX34106" s="128"/>
      <c r="FY34106" s="129"/>
      <c r="GA34106" s="128"/>
    </row>
    <row r="34107" spans="179:183" x14ac:dyDescent="0.35">
      <c r="FW34107" s="128"/>
      <c r="FX34107" s="128"/>
      <c r="FY34107" s="129"/>
      <c r="GA34107" s="128"/>
    </row>
    <row r="34108" spans="179:183" x14ac:dyDescent="0.35">
      <c r="FW34108" s="128"/>
      <c r="FX34108" s="128"/>
      <c r="FY34108" s="129"/>
      <c r="GA34108" s="128"/>
    </row>
    <row r="34109" spans="179:183" x14ac:dyDescent="0.35">
      <c r="FW34109" s="128"/>
      <c r="FX34109" s="128"/>
      <c r="FY34109" s="129"/>
      <c r="GA34109" s="128"/>
    </row>
    <row r="34110" spans="179:183" x14ac:dyDescent="0.35">
      <c r="FW34110" s="128"/>
      <c r="FX34110" s="128"/>
      <c r="FY34110" s="129"/>
      <c r="GA34110" s="128"/>
    </row>
    <row r="34111" spans="179:183" x14ac:dyDescent="0.35">
      <c r="FW34111" s="128"/>
      <c r="FX34111" s="128"/>
      <c r="FY34111" s="129"/>
      <c r="GA34111" s="128"/>
    </row>
    <row r="34112" spans="179:183" x14ac:dyDescent="0.35">
      <c r="FW34112" s="128"/>
      <c r="FX34112" s="128"/>
      <c r="FY34112" s="129"/>
      <c r="GA34112" s="128"/>
    </row>
    <row r="34113" spans="179:183" x14ac:dyDescent="0.35">
      <c r="FW34113" s="128"/>
      <c r="FX34113" s="128"/>
      <c r="FY34113" s="129"/>
      <c r="GA34113" s="128"/>
    </row>
    <row r="34114" spans="179:183" x14ac:dyDescent="0.35">
      <c r="FW34114" s="128"/>
      <c r="FX34114" s="128"/>
      <c r="FY34114" s="129"/>
      <c r="GA34114" s="128"/>
    </row>
    <row r="34115" spans="179:183" x14ac:dyDescent="0.35">
      <c r="FW34115" s="128"/>
      <c r="FX34115" s="128"/>
      <c r="FY34115" s="129"/>
      <c r="GA34115" s="128"/>
    </row>
    <row r="34116" spans="179:183" x14ac:dyDescent="0.35">
      <c r="FW34116" s="128"/>
      <c r="FX34116" s="128"/>
      <c r="FY34116" s="129"/>
      <c r="GA34116" s="128"/>
    </row>
    <row r="34117" spans="179:183" x14ac:dyDescent="0.35">
      <c r="FW34117" s="128"/>
      <c r="FX34117" s="128"/>
      <c r="FY34117" s="129"/>
      <c r="GA34117" s="128"/>
    </row>
    <row r="34118" spans="179:183" x14ac:dyDescent="0.35">
      <c r="FW34118" s="128"/>
      <c r="FX34118" s="128"/>
      <c r="FY34118" s="129"/>
      <c r="GA34118" s="128"/>
    </row>
    <row r="34119" spans="179:183" x14ac:dyDescent="0.35">
      <c r="FW34119" s="128"/>
      <c r="FX34119" s="128"/>
      <c r="FY34119" s="129"/>
      <c r="GA34119" s="128"/>
    </row>
    <row r="34120" spans="179:183" x14ac:dyDescent="0.35">
      <c r="FW34120" s="128"/>
      <c r="FX34120" s="128"/>
      <c r="FY34120" s="129"/>
      <c r="GA34120" s="128"/>
    </row>
    <row r="34121" spans="179:183" x14ac:dyDescent="0.35">
      <c r="FW34121" s="128"/>
      <c r="FX34121" s="128"/>
      <c r="FY34121" s="129"/>
      <c r="GA34121" s="128"/>
    </row>
    <row r="34122" spans="179:183" x14ac:dyDescent="0.35">
      <c r="FW34122" s="128"/>
      <c r="FX34122" s="128"/>
      <c r="FY34122" s="129"/>
      <c r="GA34122" s="128"/>
    </row>
    <row r="34123" spans="179:183" x14ac:dyDescent="0.35">
      <c r="FW34123" s="128"/>
      <c r="FX34123" s="128"/>
      <c r="FY34123" s="129"/>
      <c r="GA34123" s="128"/>
    </row>
    <row r="34124" spans="179:183" x14ac:dyDescent="0.35">
      <c r="FW34124" s="128"/>
      <c r="FX34124" s="128"/>
      <c r="FY34124" s="129"/>
      <c r="GA34124" s="128"/>
    </row>
    <row r="34125" spans="179:183" x14ac:dyDescent="0.35">
      <c r="FW34125" s="128"/>
      <c r="FX34125" s="128"/>
      <c r="FY34125" s="129"/>
      <c r="GA34125" s="128"/>
    </row>
    <row r="34126" spans="179:183" x14ac:dyDescent="0.35">
      <c r="FW34126" s="128"/>
      <c r="FX34126" s="128"/>
      <c r="FY34126" s="129"/>
      <c r="GA34126" s="128"/>
    </row>
    <row r="34127" spans="179:183" x14ac:dyDescent="0.35">
      <c r="FW34127" s="128"/>
      <c r="FX34127" s="128"/>
      <c r="FY34127" s="129"/>
      <c r="GA34127" s="128"/>
    </row>
    <row r="34128" spans="179:183" x14ac:dyDescent="0.35">
      <c r="FW34128" s="128"/>
      <c r="FX34128" s="128"/>
      <c r="FY34128" s="129"/>
      <c r="GA34128" s="128"/>
    </row>
    <row r="34129" spans="179:183" x14ac:dyDescent="0.35">
      <c r="FW34129" s="128"/>
      <c r="FX34129" s="128"/>
      <c r="FY34129" s="129"/>
      <c r="GA34129" s="128"/>
    </row>
    <row r="34130" spans="179:183" x14ac:dyDescent="0.35">
      <c r="FW34130" s="128"/>
      <c r="FX34130" s="128"/>
      <c r="FY34130" s="129"/>
      <c r="GA34130" s="128"/>
    </row>
    <row r="34131" spans="179:183" x14ac:dyDescent="0.35">
      <c r="FW34131" s="128"/>
      <c r="FX34131" s="128"/>
      <c r="FY34131" s="129"/>
      <c r="GA34131" s="128"/>
    </row>
    <row r="34132" spans="179:183" x14ac:dyDescent="0.35">
      <c r="FW34132" s="128"/>
      <c r="FX34132" s="128"/>
      <c r="FY34132" s="129"/>
      <c r="GA34132" s="128"/>
    </row>
    <row r="34133" spans="179:183" x14ac:dyDescent="0.35">
      <c r="FW34133" s="128"/>
      <c r="FX34133" s="128"/>
      <c r="FY34133" s="129"/>
      <c r="GA34133" s="128"/>
    </row>
    <row r="34134" spans="179:183" x14ac:dyDescent="0.35">
      <c r="FW34134" s="128"/>
      <c r="FX34134" s="128"/>
      <c r="FY34134" s="129"/>
      <c r="GA34134" s="128"/>
    </row>
    <row r="34135" spans="179:183" x14ac:dyDescent="0.35">
      <c r="FW34135" s="128"/>
      <c r="FX34135" s="128"/>
      <c r="FY34135" s="129"/>
      <c r="GA34135" s="128"/>
    </row>
    <row r="34136" spans="179:183" x14ac:dyDescent="0.35">
      <c r="FW34136" s="128"/>
      <c r="FX34136" s="128"/>
      <c r="FY34136" s="129"/>
      <c r="GA34136" s="128"/>
    </row>
    <row r="34137" spans="179:183" x14ac:dyDescent="0.35">
      <c r="FW34137" s="128"/>
      <c r="FX34137" s="128"/>
      <c r="FY34137" s="129"/>
      <c r="GA34137" s="128"/>
    </row>
    <row r="34138" spans="179:183" x14ac:dyDescent="0.35">
      <c r="FW34138" s="128"/>
      <c r="FX34138" s="128"/>
      <c r="FY34138" s="129"/>
      <c r="GA34138" s="128"/>
    </row>
    <row r="34139" spans="179:183" x14ac:dyDescent="0.35">
      <c r="FW34139" s="128"/>
      <c r="FX34139" s="128"/>
      <c r="FY34139" s="129"/>
      <c r="GA34139" s="128"/>
    </row>
    <row r="34140" spans="179:183" x14ac:dyDescent="0.35">
      <c r="FW34140" s="128"/>
      <c r="FX34140" s="128"/>
      <c r="FY34140" s="129"/>
      <c r="GA34140" s="128"/>
    </row>
    <row r="34141" spans="179:183" x14ac:dyDescent="0.35">
      <c r="FW34141" s="128"/>
      <c r="FX34141" s="128"/>
      <c r="FY34141" s="129"/>
      <c r="GA34141" s="128"/>
    </row>
    <row r="34142" spans="179:183" x14ac:dyDescent="0.35">
      <c r="FW34142" s="128"/>
      <c r="FX34142" s="128"/>
      <c r="FY34142" s="129"/>
      <c r="GA34142" s="128"/>
    </row>
    <row r="34143" spans="179:183" x14ac:dyDescent="0.35">
      <c r="FW34143" s="128"/>
      <c r="FX34143" s="128"/>
      <c r="FY34143" s="129"/>
      <c r="GA34143" s="128"/>
    </row>
    <row r="34144" spans="179:183" x14ac:dyDescent="0.35">
      <c r="FW34144" s="128"/>
      <c r="FX34144" s="128"/>
      <c r="FY34144" s="129"/>
      <c r="GA34144" s="128"/>
    </row>
    <row r="34145" spans="179:183" x14ac:dyDescent="0.35">
      <c r="FW34145" s="128"/>
      <c r="FX34145" s="128"/>
      <c r="FY34145" s="129"/>
      <c r="GA34145" s="128"/>
    </row>
    <row r="34146" spans="179:183" x14ac:dyDescent="0.35">
      <c r="FW34146" s="128"/>
      <c r="FX34146" s="128"/>
      <c r="FY34146" s="129"/>
      <c r="GA34146" s="128"/>
    </row>
    <row r="34147" spans="179:183" x14ac:dyDescent="0.35">
      <c r="FW34147" s="128"/>
      <c r="FX34147" s="128"/>
      <c r="FY34147" s="129"/>
      <c r="GA34147" s="128"/>
    </row>
    <row r="34148" spans="179:183" x14ac:dyDescent="0.35">
      <c r="FW34148" s="128"/>
      <c r="FX34148" s="128"/>
      <c r="FY34148" s="129"/>
      <c r="GA34148" s="128"/>
    </row>
    <row r="34149" spans="179:183" x14ac:dyDescent="0.35">
      <c r="FW34149" s="128"/>
      <c r="FX34149" s="128"/>
      <c r="FY34149" s="129"/>
      <c r="GA34149" s="128"/>
    </row>
    <row r="34150" spans="179:183" x14ac:dyDescent="0.35">
      <c r="FW34150" s="128"/>
      <c r="FX34150" s="128"/>
      <c r="FY34150" s="129"/>
      <c r="GA34150" s="128"/>
    </row>
    <row r="34151" spans="179:183" x14ac:dyDescent="0.35">
      <c r="FW34151" s="128"/>
      <c r="FX34151" s="128"/>
      <c r="FY34151" s="129"/>
      <c r="GA34151" s="128"/>
    </row>
    <row r="34152" spans="179:183" x14ac:dyDescent="0.35">
      <c r="FW34152" s="128"/>
      <c r="FX34152" s="128"/>
      <c r="FY34152" s="129"/>
      <c r="GA34152" s="128"/>
    </row>
    <row r="34153" spans="179:183" x14ac:dyDescent="0.35">
      <c r="FW34153" s="128"/>
      <c r="FX34153" s="128"/>
      <c r="FY34153" s="129"/>
      <c r="GA34153" s="128"/>
    </row>
    <row r="34154" spans="179:183" x14ac:dyDescent="0.35">
      <c r="FW34154" s="128"/>
      <c r="FX34154" s="128"/>
      <c r="FY34154" s="129"/>
      <c r="GA34154" s="128"/>
    </row>
    <row r="34155" spans="179:183" x14ac:dyDescent="0.35">
      <c r="FW34155" s="128"/>
      <c r="FX34155" s="128"/>
      <c r="FY34155" s="129"/>
      <c r="GA34155" s="128"/>
    </row>
    <row r="34156" spans="179:183" x14ac:dyDescent="0.35">
      <c r="FW34156" s="128"/>
      <c r="FX34156" s="128"/>
      <c r="FY34156" s="129"/>
      <c r="GA34156" s="128"/>
    </row>
    <row r="34157" spans="179:183" x14ac:dyDescent="0.35">
      <c r="FW34157" s="128"/>
      <c r="FX34157" s="128"/>
      <c r="FY34157" s="129"/>
      <c r="GA34157" s="128"/>
    </row>
    <row r="34158" spans="179:183" x14ac:dyDescent="0.35">
      <c r="FW34158" s="128"/>
      <c r="FX34158" s="128"/>
      <c r="FY34158" s="129"/>
      <c r="GA34158" s="128"/>
    </row>
    <row r="34159" spans="179:183" x14ac:dyDescent="0.35">
      <c r="FW34159" s="128"/>
      <c r="FX34159" s="128"/>
      <c r="FY34159" s="129"/>
      <c r="GA34159" s="128"/>
    </row>
    <row r="34160" spans="179:183" x14ac:dyDescent="0.35">
      <c r="FW34160" s="128"/>
      <c r="FX34160" s="128"/>
      <c r="FY34160" s="129"/>
      <c r="GA34160" s="128"/>
    </row>
    <row r="34161" spans="179:183" x14ac:dyDescent="0.35">
      <c r="FW34161" s="128"/>
      <c r="FX34161" s="128"/>
      <c r="FY34161" s="129"/>
      <c r="GA34161" s="128"/>
    </row>
    <row r="34162" spans="179:183" x14ac:dyDescent="0.35">
      <c r="FW34162" s="128"/>
      <c r="FX34162" s="128"/>
      <c r="FY34162" s="129"/>
      <c r="GA34162" s="128"/>
    </row>
    <row r="34163" spans="179:183" x14ac:dyDescent="0.35">
      <c r="FW34163" s="128"/>
      <c r="FX34163" s="128"/>
      <c r="FY34163" s="129"/>
      <c r="GA34163" s="128"/>
    </row>
    <row r="34164" spans="179:183" x14ac:dyDescent="0.35">
      <c r="FW34164" s="128"/>
      <c r="FX34164" s="128"/>
      <c r="FY34164" s="129"/>
      <c r="GA34164" s="128"/>
    </row>
    <row r="34165" spans="179:183" x14ac:dyDescent="0.35">
      <c r="FW34165" s="128"/>
      <c r="FX34165" s="128"/>
      <c r="FY34165" s="129"/>
      <c r="GA34165" s="128"/>
    </row>
    <row r="34166" spans="179:183" x14ac:dyDescent="0.35">
      <c r="FW34166" s="128"/>
      <c r="FX34166" s="128"/>
      <c r="FY34166" s="129"/>
      <c r="GA34166" s="128"/>
    </row>
    <row r="34167" spans="179:183" x14ac:dyDescent="0.35">
      <c r="FW34167" s="128"/>
      <c r="FX34167" s="128"/>
      <c r="FY34167" s="129"/>
      <c r="GA34167" s="128"/>
    </row>
    <row r="34168" spans="179:183" x14ac:dyDescent="0.35">
      <c r="FW34168" s="128"/>
      <c r="FX34168" s="128"/>
      <c r="FY34168" s="129"/>
      <c r="GA34168" s="128"/>
    </row>
    <row r="34169" spans="179:183" x14ac:dyDescent="0.35">
      <c r="FW34169" s="128"/>
      <c r="FX34169" s="128"/>
      <c r="FY34169" s="129"/>
      <c r="GA34169" s="128"/>
    </row>
    <row r="34170" spans="179:183" x14ac:dyDescent="0.35">
      <c r="FW34170" s="128"/>
      <c r="FX34170" s="128"/>
      <c r="FY34170" s="129"/>
      <c r="GA34170" s="128"/>
    </row>
    <row r="34171" spans="179:183" x14ac:dyDescent="0.35">
      <c r="FW34171" s="128"/>
      <c r="FX34171" s="128"/>
      <c r="FY34171" s="129"/>
      <c r="GA34171" s="128"/>
    </row>
    <row r="34172" spans="179:183" x14ac:dyDescent="0.35">
      <c r="FW34172" s="128"/>
      <c r="FX34172" s="128"/>
      <c r="FY34172" s="129"/>
      <c r="GA34172" s="128"/>
    </row>
    <row r="34173" spans="179:183" x14ac:dyDescent="0.35">
      <c r="FW34173" s="128"/>
      <c r="FX34173" s="128"/>
      <c r="FY34173" s="129"/>
      <c r="GA34173" s="128"/>
    </row>
    <row r="34174" spans="179:183" x14ac:dyDescent="0.35">
      <c r="FW34174" s="128"/>
      <c r="FX34174" s="128"/>
      <c r="FY34174" s="129"/>
      <c r="GA34174" s="128"/>
    </row>
    <row r="34175" spans="179:183" x14ac:dyDescent="0.35">
      <c r="FW34175" s="128"/>
      <c r="FX34175" s="128"/>
      <c r="FY34175" s="129"/>
      <c r="GA34175" s="128"/>
    </row>
    <row r="34176" spans="179:183" x14ac:dyDescent="0.35">
      <c r="FW34176" s="128"/>
      <c r="FX34176" s="128"/>
      <c r="FY34176" s="129"/>
      <c r="GA34176" s="128"/>
    </row>
    <row r="34177" spans="179:183" x14ac:dyDescent="0.35">
      <c r="FW34177" s="128"/>
      <c r="FX34177" s="128"/>
      <c r="FY34177" s="129"/>
      <c r="GA34177" s="128"/>
    </row>
    <row r="34178" spans="179:183" x14ac:dyDescent="0.35">
      <c r="FW34178" s="128"/>
      <c r="FX34178" s="128"/>
      <c r="FY34178" s="129"/>
      <c r="GA34178" s="128"/>
    </row>
    <row r="34179" spans="179:183" x14ac:dyDescent="0.35">
      <c r="FW34179" s="128"/>
      <c r="FX34179" s="128"/>
      <c r="FY34179" s="129"/>
      <c r="GA34179" s="128"/>
    </row>
    <row r="34180" spans="179:183" x14ac:dyDescent="0.35">
      <c r="FW34180" s="128"/>
      <c r="FX34180" s="128"/>
      <c r="FY34180" s="129"/>
      <c r="GA34180" s="128"/>
    </row>
    <row r="34181" spans="179:183" x14ac:dyDescent="0.35">
      <c r="FW34181" s="128"/>
      <c r="FX34181" s="128"/>
      <c r="FY34181" s="129"/>
      <c r="GA34181" s="128"/>
    </row>
    <row r="34182" spans="179:183" x14ac:dyDescent="0.35">
      <c r="FW34182" s="128"/>
      <c r="FX34182" s="128"/>
      <c r="FY34182" s="129"/>
      <c r="GA34182" s="128"/>
    </row>
    <row r="34183" spans="179:183" x14ac:dyDescent="0.35">
      <c r="FW34183" s="128"/>
      <c r="FX34183" s="128"/>
      <c r="FY34183" s="129"/>
      <c r="GA34183" s="128"/>
    </row>
    <row r="34184" spans="179:183" x14ac:dyDescent="0.35">
      <c r="FW34184" s="128"/>
      <c r="FX34184" s="128"/>
      <c r="FY34184" s="129"/>
      <c r="GA34184" s="128"/>
    </row>
    <row r="34185" spans="179:183" x14ac:dyDescent="0.35">
      <c r="FW34185" s="128"/>
      <c r="FX34185" s="128"/>
      <c r="FY34185" s="129"/>
      <c r="GA34185" s="128"/>
    </row>
    <row r="34186" spans="179:183" x14ac:dyDescent="0.35">
      <c r="FW34186" s="128"/>
      <c r="FX34186" s="128"/>
      <c r="FY34186" s="129"/>
      <c r="GA34186" s="128"/>
    </row>
    <row r="34187" spans="179:183" x14ac:dyDescent="0.35">
      <c r="FW34187" s="128"/>
      <c r="FX34187" s="128"/>
      <c r="FY34187" s="129"/>
      <c r="GA34187" s="128"/>
    </row>
    <row r="34188" spans="179:183" x14ac:dyDescent="0.35">
      <c r="FW34188" s="128"/>
      <c r="FX34188" s="128"/>
      <c r="FY34188" s="129"/>
      <c r="GA34188" s="128"/>
    </row>
    <row r="34189" spans="179:183" x14ac:dyDescent="0.35">
      <c r="FW34189" s="128"/>
      <c r="FX34189" s="128"/>
      <c r="FY34189" s="129"/>
      <c r="GA34189" s="128"/>
    </row>
    <row r="34190" spans="179:183" x14ac:dyDescent="0.35">
      <c r="FW34190" s="128"/>
      <c r="FX34190" s="128"/>
      <c r="FY34190" s="129"/>
      <c r="GA34190" s="128"/>
    </row>
    <row r="34191" spans="179:183" x14ac:dyDescent="0.35">
      <c r="FW34191" s="128"/>
      <c r="FX34191" s="128"/>
      <c r="FY34191" s="129"/>
      <c r="GA34191" s="128"/>
    </row>
    <row r="34192" spans="179:183" x14ac:dyDescent="0.35">
      <c r="FW34192" s="128"/>
      <c r="FX34192" s="128"/>
      <c r="FY34192" s="129"/>
      <c r="GA34192" s="128"/>
    </row>
    <row r="34193" spans="179:183" x14ac:dyDescent="0.35">
      <c r="FW34193" s="128"/>
      <c r="FX34193" s="128"/>
      <c r="FY34193" s="129"/>
      <c r="GA34193" s="128"/>
    </row>
    <row r="34194" spans="179:183" x14ac:dyDescent="0.35">
      <c r="FW34194" s="128"/>
      <c r="FX34194" s="128"/>
      <c r="FY34194" s="129"/>
      <c r="GA34194" s="128"/>
    </row>
    <row r="34195" spans="179:183" x14ac:dyDescent="0.35">
      <c r="FW34195" s="128"/>
      <c r="FX34195" s="128"/>
      <c r="FY34195" s="129"/>
      <c r="GA34195" s="128"/>
    </row>
    <row r="34196" spans="179:183" x14ac:dyDescent="0.35">
      <c r="FW34196" s="128"/>
      <c r="FX34196" s="128"/>
      <c r="FY34196" s="129"/>
      <c r="GA34196" s="128"/>
    </row>
    <row r="34197" spans="179:183" x14ac:dyDescent="0.35">
      <c r="FW34197" s="128"/>
      <c r="FX34197" s="128"/>
      <c r="FY34197" s="129"/>
      <c r="GA34197" s="128"/>
    </row>
    <row r="34198" spans="179:183" x14ac:dyDescent="0.35">
      <c r="FW34198" s="128"/>
      <c r="FX34198" s="128"/>
      <c r="FY34198" s="129"/>
      <c r="GA34198" s="128"/>
    </row>
    <row r="34199" spans="179:183" x14ac:dyDescent="0.35">
      <c r="FW34199" s="128"/>
      <c r="FX34199" s="128"/>
      <c r="FY34199" s="129"/>
      <c r="GA34199" s="128"/>
    </row>
    <row r="34200" spans="179:183" x14ac:dyDescent="0.35">
      <c r="FW34200" s="128"/>
      <c r="FX34200" s="128"/>
      <c r="FY34200" s="129"/>
      <c r="GA34200" s="128"/>
    </row>
    <row r="34201" spans="179:183" x14ac:dyDescent="0.35">
      <c r="FW34201" s="128"/>
      <c r="FX34201" s="128"/>
      <c r="FY34201" s="129"/>
      <c r="GA34201" s="128"/>
    </row>
    <row r="34202" spans="179:183" x14ac:dyDescent="0.35">
      <c r="FW34202" s="128"/>
      <c r="FX34202" s="128"/>
      <c r="FY34202" s="129"/>
      <c r="GA34202" s="128"/>
    </row>
    <row r="34203" spans="179:183" x14ac:dyDescent="0.35">
      <c r="FW34203" s="128"/>
      <c r="FX34203" s="128"/>
      <c r="FY34203" s="129"/>
      <c r="GA34203" s="128"/>
    </row>
    <row r="34204" spans="179:183" x14ac:dyDescent="0.35">
      <c r="FW34204" s="128"/>
      <c r="FX34204" s="128"/>
      <c r="FY34204" s="129"/>
      <c r="GA34204" s="128"/>
    </row>
    <row r="34205" spans="179:183" x14ac:dyDescent="0.35">
      <c r="FW34205" s="128"/>
      <c r="FX34205" s="128"/>
      <c r="FY34205" s="129"/>
      <c r="GA34205" s="128"/>
    </row>
    <row r="34206" spans="179:183" x14ac:dyDescent="0.35">
      <c r="FW34206" s="128"/>
      <c r="FX34206" s="128"/>
      <c r="FY34206" s="129"/>
      <c r="GA34206" s="128"/>
    </row>
    <row r="34207" spans="179:183" x14ac:dyDescent="0.35">
      <c r="FW34207" s="128"/>
      <c r="FX34207" s="128"/>
      <c r="FY34207" s="129"/>
      <c r="GA34207" s="128"/>
    </row>
    <row r="34208" spans="179:183" x14ac:dyDescent="0.35">
      <c r="FW34208" s="128"/>
      <c r="FX34208" s="128"/>
      <c r="FY34208" s="129"/>
      <c r="GA34208" s="128"/>
    </row>
    <row r="34209" spans="179:183" x14ac:dyDescent="0.35">
      <c r="FW34209" s="128"/>
      <c r="FX34209" s="128"/>
      <c r="FY34209" s="129"/>
      <c r="GA34209" s="128"/>
    </row>
    <row r="34210" spans="179:183" x14ac:dyDescent="0.35">
      <c r="FW34210" s="128"/>
      <c r="FX34210" s="128"/>
      <c r="FY34210" s="129"/>
      <c r="GA34210" s="128"/>
    </row>
    <row r="34211" spans="179:183" x14ac:dyDescent="0.35">
      <c r="FW34211" s="128"/>
      <c r="FX34211" s="128"/>
      <c r="FY34211" s="129"/>
      <c r="GA34211" s="128"/>
    </row>
    <row r="34212" spans="179:183" x14ac:dyDescent="0.35">
      <c r="FW34212" s="128"/>
      <c r="FX34212" s="128"/>
      <c r="FY34212" s="129"/>
      <c r="GA34212" s="128"/>
    </row>
    <row r="34213" spans="179:183" x14ac:dyDescent="0.35">
      <c r="FW34213" s="128"/>
      <c r="FX34213" s="128"/>
      <c r="FY34213" s="129"/>
      <c r="GA34213" s="128"/>
    </row>
    <row r="34214" spans="179:183" x14ac:dyDescent="0.35">
      <c r="FW34214" s="128"/>
      <c r="FX34214" s="128"/>
      <c r="FY34214" s="129"/>
      <c r="GA34214" s="128"/>
    </row>
    <row r="34215" spans="179:183" x14ac:dyDescent="0.35">
      <c r="FW34215" s="128"/>
      <c r="FX34215" s="128"/>
      <c r="FY34215" s="129"/>
      <c r="GA34215" s="128"/>
    </row>
    <row r="34216" spans="179:183" x14ac:dyDescent="0.35">
      <c r="FW34216" s="128"/>
      <c r="FX34216" s="128"/>
      <c r="FY34216" s="129"/>
      <c r="GA34216" s="128"/>
    </row>
    <row r="34217" spans="179:183" x14ac:dyDescent="0.35">
      <c r="FW34217" s="128"/>
      <c r="FX34217" s="128"/>
      <c r="FY34217" s="129"/>
      <c r="GA34217" s="128"/>
    </row>
    <row r="34218" spans="179:183" x14ac:dyDescent="0.35">
      <c r="FW34218" s="128"/>
      <c r="FX34218" s="128"/>
      <c r="FY34218" s="129"/>
      <c r="GA34218" s="128"/>
    </row>
    <row r="34219" spans="179:183" x14ac:dyDescent="0.35">
      <c r="FW34219" s="128"/>
      <c r="FX34219" s="128"/>
      <c r="FY34219" s="129"/>
      <c r="GA34219" s="128"/>
    </row>
    <row r="34220" spans="179:183" x14ac:dyDescent="0.35">
      <c r="FW34220" s="128"/>
      <c r="FX34220" s="128"/>
      <c r="FY34220" s="129"/>
      <c r="GA34220" s="128"/>
    </row>
    <row r="34221" spans="179:183" x14ac:dyDescent="0.35">
      <c r="FW34221" s="128"/>
      <c r="FX34221" s="128"/>
      <c r="FY34221" s="129"/>
      <c r="GA34221" s="128"/>
    </row>
    <row r="34222" spans="179:183" x14ac:dyDescent="0.35">
      <c r="FW34222" s="128"/>
      <c r="FX34222" s="128"/>
      <c r="FY34222" s="129"/>
      <c r="GA34222" s="128"/>
    </row>
    <row r="34223" spans="179:183" x14ac:dyDescent="0.35">
      <c r="FW34223" s="128"/>
      <c r="FX34223" s="128"/>
      <c r="FY34223" s="129"/>
      <c r="GA34223" s="128"/>
    </row>
    <row r="34224" spans="179:183" x14ac:dyDescent="0.35">
      <c r="FW34224" s="128"/>
      <c r="FX34224" s="128"/>
      <c r="FY34224" s="129"/>
      <c r="GA34224" s="128"/>
    </row>
    <row r="34225" spans="179:183" x14ac:dyDescent="0.35">
      <c r="FW34225" s="128"/>
      <c r="FX34225" s="128"/>
      <c r="FY34225" s="129"/>
      <c r="GA34225" s="128"/>
    </row>
    <row r="34226" spans="179:183" x14ac:dyDescent="0.35">
      <c r="FW34226" s="128"/>
      <c r="FX34226" s="128"/>
      <c r="FY34226" s="129"/>
      <c r="GA34226" s="128"/>
    </row>
    <row r="34227" spans="179:183" x14ac:dyDescent="0.35">
      <c r="FW34227" s="128"/>
      <c r="FX34227" s="128"/>
      <c r="FY34227" s="129"/>
      <c r="GA34227" s="128"/>
    </row>
    <row r="34228" spans="179:183" x14ac:dyDescent="0.35">
      <c r="FW34228" s="128"/>
      <c r="FX34228" s="128"/>
      <c r="FY34228" s="129"/>
      <c r="GA34228" s="128"/>
    </row>
    <row r="34229" spans="179:183" x14ac:dyDescent="0.35">
      <c r="FW34229" s="128"/>
      <c r="FX34229" s="128"/>
      <c r="FY34229" s="129"/>
      <c r="GA34229" s="128"/>
    </row>
    <row r="34230" spans="179:183" x14ac:dyDescent="0.35">
      <c r="FW34230" s="128"/>
      <c r="FX34230" s="128"/>
      <c r="FY34230" s="129"/>
      <c r="GA34230" s="128"/>
    </row>
    <row r="34231" spans="179:183" x14ac:dyDescent="0.35">
      <c r="FW34231" s="128"/>
      <c r="FX34231" s="128"/>
      <c r="FY34231" s="129"/>
      <c r="GA34231" s="128"/>
    </row>
    <row r="34232" spans="179:183" x14ac:dyDescent="0.35">
      <c r="FW34232" s="128"/>
      <c r="FX34232" s="128"/>
      <c r="FY34232" s="129"/>
      <c r="GA34232" s="128"/>
    </row>
    <row r="34233" spans="179:183" x14ac:dyDescent="0.35">
      <c r="FW34233" s="128"/>
      <c r="FX34233" s="128"/>
      <c r="FY34233" s="129"/>
      <c r="GA34233" s="128"/>
    </row>
    <row r="34234" spans="179:183" x14ac:dyDescent="0.35">
      <c r="FW34234" s="128"/>
      <c r="FX34234" s="128"/>
      <c r="FY34234" s="129"/>
      <c r="GA34234" s="128"/>
    </row>
    <row r="34235" spans="179:183" x14ac:dyDescent="0.35">
      <c r="FW34235" s="128"/>
      <c r="FX34235" s="128"/>
      <c r="FY34235" s="129"/>
      <c r="GA34235" s="128"/>
    </row>
    <row r="34236" spans="179:183" x14ac:dyDescent="0.35">
      <c r="FW34236" s="128"/>
      <c r="FX34236" s="128"/>
      <c r="FY34236" s="129"/>
      <c r="GA34236" s="128"/>
    </row>
    <row r="34237" spans="179:183" x14ac:dyDescent="0.35">
      <c r="FW34237" s="128"/>
      <c r="FX34237" s="128"/>
      <c r="FY34237" s="129"/>
      <c r="GA34237" s="128"/>
    </row>
    <row r="34238" spans="179:183" x14ac:dyDescent="0.35">
      <c r="FW34238" s="128"/>
      <c r="FX34238" s="128"/>
      <c r="FY34238" s="129"/>
      <c r="GA34238" s="128"/>
    </row>
    <row r="34239" spans="179:183" x14ac:dyDescent="0.35">
      <c r="FW34239" s="128"/>
      <c r="FX34239" s="128"/>
      <c r="FY34239" s="129"/>
      <c r="GA34239" s="128"/>
    </row>
    <row r="34240" spans="179:183" x14ac:dyDescent="0.35">
      <c r="FW34240" s="128"/>
      <c r="FX34240" s="128"/>
      <c r="FY34240" s="129"/>
      <c r="GA34240" s="128"/>
    </row>
    <row r="34241" spans="179:183" x14ac:dyDescent="0.35">
      <c r="FW34241" s="128"/>
      <c r="FX34241" s="128"/>
      <c r="FY34241" s="129"/>
      <c r="GA34241" s="128"/>
    </row>
    <row r="34242" spans="179:183" x14ac:dyDescent="0.35">
      <c r="FW34242" s="128"/>
      <c r="FX34242" s="128"/>
      <c r="FY34242" s="129"/>
      <c r="GA34242" s="128"/>
    </row>
    <row r="34243" spans="179:183" x14ac:dyDescent="0.35">
      <c r="FW34243" s="128"/>
      <c r="FX34243" s="128"/>
      <c r="FY34243" s="129"/>
      <c r="GA34243" s="128"/>
    </row>
    <row r="34244" spans="179:183" x14ac:dyDescent="0.35">
      <c r="FW34244" s="128"/>
      <c r="FX34244" s="128"/>
      <c r="FY34244" s="129"/>
      <c r="GA34244" s="128"/>
    </row>
    <row r="34245" spans="179:183" x14ac:dyDescent="0.35">
      <c r="FW34245" s="128"/>
      <c r="FX34245" s="128"/>
      <c r="FY34245" s="129"/>
      <c r="GA34245" s="128"/>
    </row>
    <row r="34246" spans="179:183" x14ac:dyDescent="0.35">
      <c r="FW34246" s="128"/>
      <c r="FX34246" s="128"/>
      <c r="FY34246" s="129"/>
      <c r="GA34246" s="128"/>
    </row>
    <row r="34247" spans="179:183" x14ac:dyDescent="0.35">
      <c r="FW34247" s="128"/>
      <c r="FX34247" s="128"/>
      <c r="FY34247" s="129"/>
      <c r="GA34247" s="128"/>
    </row>
    <row r="34248" spans="179:183" x14ac:dyDescent="0.35">
      <c r="FW34248" s="128"/>
      <c r="FX34248" s="128"/>
      <c r="FY34248" s="129"/>
      <c r="GA34248" s="128"/>
    </row>
    <row r="34249" spans="179:183" x14ac:dyDescent="0.35">
      <c r="FW34249" s="128"/>
      <c r="FX34249" s="128"/>
      <c r="FY34249" s="129"/>
      <c r="GA34249" s="128"/>
    </row>
    <row r="34250" spans="179:183" x14ac:dyDescent="0.35">
      <c r="FW34250" s="128"/>
      <c r="FX34250" s="128"/>
      <c r="FY34250" s="129"/>
      <c r="GA34250" s="128"/>
    </row>
    <row r="34251" spans="179:183" x14ac:dyDescent="0.35">
      <c r="FW34251" s="128"/>
      <c r="FX34251" s="128"/>
      <c r="FY34251" s="129"/>
      <c r="GA34251" s="128"/>
    </row>
    <row r="34252" spans="179:183" x14ac:dyDescent="0.35">
      <c r="FW34252" s="128"/>
      <c r="FX34252" s="128"/>
      <c r="FY34252" s="129"/>
      <c r="GA34252" s="128"/>
    </row>
    <row r="34253" spans="179:183" x14ac:dyDescent="0.35">
      <c r="FW34253" s="128"/>
      <c r="FX34253" s="128"/>
      <c r="FY34253" s="129"/>
      <c r="GA34253" s="128"/>
    </row>
    <row r="34254" spans="179:183" x14ac:dyDescent="0.35">
      <c r="FW34254" s="128"/>
      <c r="FX34254" s="128"/>
      <c r="FY34254" s="129"/>
      <c r="GA34254" s="128"/>
    </row>
    <row r="34255" spans="179:183" x14ac:dyDescent="0.35">
      <c r="FW34255" s="128"/>
      <c r="FX34255" s="128"/>
      <c r="FY34255" s="129"/>
      <c r="GA34255" s="128"/>
    </row>
    <row r="34256" spans="179:183" x14ac:dyDescent="0.35">
      <c r="FW34256" s="128"/>
      <c r="FX34256" s="128"/>
      <c r="FY34256" s="129"/>
      <c r="GA34256" s="128"/>
    </row>
    <row r="34257" spans="179:183" x14ac:dyDescent="0.35">
      <c r="FW34257" s="128"/>
      <c r="FX34257" s="128"/>
      <c r="FY34257" s="129"/>
      <c r="GA34257" s="128"/>
    </row>
    <row r="34258" spans="179:183" x14ac:dyDescent="0.35">
      <c r="FW34258" s="128"/>
      <c r="FX34258" s="128"/>
      <c r="FY34258" s="129"/>
      <c r="GA34258" s="128"/>
    </row>
    <row r="34259" spans="179:183" x14ac:dyDescent="0.35">
      <c r="FW34259" s="128"/>
      <c r="FX34259" s="128"/>
      <c r="FY34259" s="129"/>
      <c r="GA34259" s="128"/>
    </row>
    <row r="34260" spans="179:183" x14ac:dyDescent="0.35">
      <c r="FW34260" s="128"/>
      <c r="FX34260" s="128"/>
      <c r="FY34260" s="129"/>
      <c r="GA34260" s="128"/>
    </row>
    <row r="34261" spans="179:183" x14ac:dyDescent="0.35">
      <c r="FW34261" s="128"/>
      <c r="FX34261" s="128"/>
      <c r="FY34261" s="129"/>
      <c r="GA34261" s="128"/>
    </row>
    <row r="34262" spans="179:183" x14ac:dyDescent="0.35">
      <c r="FW34262" s="128"/>
      <c r="FX34262" s="128"/>
      <c r="FY34262" s="129"/>
      <c r="GA34262" s="128"/>
    </row>
    <row r="34263" spans="179:183" x14ac:dyDescent="0.35">
      <c r="FW34263" s="128"/>
      <c r="FX34263" s="128"/>
      <c r="FY34263" s="129"/>
      <c r="GA34263" s="128"/>
    </row>
    <row r="34264" spans="179:183" x14ac:dyDescent="0.35">
      <c r="FW34264" s="128"/>
      <c r="FX34264" s="128"/>
      <c r="FY34264" s="129"/>
      <c r="GA34264" s="128"/>
    </row>
    <row r="34265" spans="179:183" x14ac:dyDescent="0.35">
      <c r="FW34265" s="128"/>
      <c r="FX34265" s="128"/>
      <c r="FY34265" s="129"/>
      <c r="GA34265" s="128"/>
    </row>
    <row r="34266" spans="179:183" x14ac:dyDescent="0.35">
      <c r="FW34266" s="128"/>
      <c r="FX34266" s="128"/>
      <c r="FY34266" s="129"/>
      <c r="GA34266" s="128"/>
    </row>
    <row r="34267" spans="179:183" x14ac:dyDescent="0.35">
      <c r="FW34267" s="128"/>
      <c r="FX34267" s="128"/>
      <c r="FY34267" s="129"/>
      <c r="GA34267" s="128"/>
    </row>
    <row r="34268" spans="179:183" x14ac:dyDescent="0.35">
      <c r="FW34268" s="128"/>
      <c r="FX34268" s="128"/>
      <c r="FY34268" s="129"/>
      <c r="GA34268" s="128"/>
    </row>
    <row r="34269" spans="179:183" x14ac:dyDescent="0.35">
      <c r="FW34269" s="128"/>
      <c r="FX34269" s="128"/>
      <c r="FY34269" s="129"/>
      <c r="GA34269" s="128"/>
    </row>
    <row r="34270" spans="179:183" x14ac:dyDescent="0.35">
      <c r="FW34270" s="128"/>
      <c r="FX34270" s="128"/>
      <c r="FY34270" s="129"/>
      <c r="GA34270" s="128"/>
    </row>
    <row r="34271" spans="179:183" x14ac:dyDescent="0.35">
      <c r="FW34271" s="128"/>
      <c r="FX34271" s="128"/>
      <c r="FY34271" s="129"/>
      <c r="GA34271" s="128"/>
    </row>
    <row r="34272" spans="179:183" x14ac:dyDescent="0.35">
      <c r="FW34272" s="128"/>
      <c r="FX34272" s="128"/>
      <c r="FY34272" s="129"/>
      <c r="GA34272" s="128"/>
    </row>
    <row r="34273" spans="179:183" x14ac:dyDescent="0.35">
      <c r="FW34273" s="128"/>
      <c r="FX34273" s="128"/>
      <c r="FY34273" s="129"/>
      <c r="GA34273" s="128"/>
    </row>
    <row r="34274" spans="179:183" x14ac:dyDescent="0.35">
      <c r="FW34274" s="128"/>
      <c r="FX34274" s="128"/>
      <c r="FY34274" s="129"/>
      <c r="GA34274" s="128"/>
    </row>
    <row r="34275" spans="179:183" x14ac:dyDescent="0.35">
      <c r="FW34275" s="128"/>
      <c r="FX34275" s="128"/>
      <c r="FY34275" s="129"/>
      <c r="GA34275" s="128"/>
    </row>
    <row r="34276" spans="179:183" x14ac:dyDescent="0.35">
      <c r="FW34276" s="128"/>
      <c r="FX34276" s="128"/>
      <c r="FY34276" s="129"/>
      <c r="GA34276" s="128"/>
    </row>
    <row r="34277" spans="179:183" x14ac:dyDescent="0.35">
      <c r="FW34277" s="128"/>
      <c r="FX34277" s="128"/>
      <c r="FY34277" s="129"/>
      <c r="GA34277" s="128"/>
    </row>
    <row r="34278" spans="179:183" x14ac:dyDescent="0.35">
      <c r="FW34278" s="128"/>
      <c r="FX34278" s="128"/>
      <c r="FY34278" s="129"/>
      <c r="GA34278" s="128"/>
    </row>
    <row r="34279" spans="179:183" x14ac:dyDescent="0.35">
      <c r="FW34279" s="128"/>
      <c r="FX34279" s="128"/>
      <c r="FY34279" s="129"/>
      <c r="GA34279" s="128"/>
    </row>
    <row r="34280" spans="179:183" x14ac:dyDescent="0.35">
      <c r="FW34280" s="128"/>
      <c r="FX34280" s="128"/>
      <c r="FY34280" s="129"/>
      <c r="GA34280" s="128"/>
    </row>
    <row r="34281" spans="179:183" x14ac:dyDescent="0.35">
      <c r="FW34281" s="128"/>
      <c r="FX34281" s="128"/>
      <c r="FY34281" s="129"/>
      <c r="GA34281" s="128"/>
    </row>
    <row r="34282" spans="179:183" x14ac:dyDescent="0.35">
      <c r="FW34282" s="128"/>
      <c r="FX34282" s="128"/>
      <c r="FY34282" s="129"/>
      <c r="GA34282" s="128"/>
    </row>
    <row r="34283" spans="179:183" x14ac:dyDescent="0.35">
      <c r="FW34283" s="128"/>
      <c r="FX34283" s="128"/>
      <c r="FY34283" s="129"/>
      <c r="GA34283" s="128"/>
    </row>
    <row r="34284" spans="179:183" x14ac:dyDescent="0.35">
      <c r="FW34284" s="128"/>
      <c r="FX34284" s="128"/>
      <c r="FY34284" s="129"/>
      <c r="GA34284" s="128"/>
    </row>
    <row r="34285" spans="179:183" x14ac:dyDescent="0.35">
      <c r="FW34285" s="128"/>
      <c r="FX34285" s="128"/>
      <c r="FY34285" s="129"/>
      <c r="GA34285" s="128"/>
    </row>
    <row r="34286" spans="179:183" x14ac:dyDescent="0.35">
      <c r="FW34286" s="128"/>
      <c r="FX34286" s="128"/>
      <c r="FY34286" s="129"/>
      <c r="GA34286" s="128"/>
    </row>
    <row r="34287" spans="179:183" x14ac:dyDescent="0.35">
      <c r="FW34287" s="128"/>
      <c r="FX34287" s="128"/>
      <c r="FY34287" s="129"/>
      <c r="GA34287" s="128"/>
    </row>
    <row r="34288" spans="179:183" x14ac:dyDescent="0.35">
      <c r="FW34288" s="128"/>
      <c r="FX34288" s="128"/>
      <c r="FY34288" s="129"/>
      <c r="GA34288" s="128"/>
    </row>
    <row r="34289" spans="179:183" x14ac:dyDescent="0.35">
      <c r="FW34289" s="128"/>
      <c r="FX34289" s="128"/>
      <c r="FY34289" s="129"/>
      <c r="GA34289" s="128"/>
    </row>
    <row r="34290" spans="179:183" x14ac:dyDescent="0.35">
      <c r="FW34290" s="128"/>
      <c r="FX34290" s="128"/>
      <c r="FY34290" s="129"/>
      <c r="GA34290" s="128"/>
    </row>
    <row r="34291" spans="179:183" x14ac:dyDescent="0.35">
      <c r="FW34291" s="128"/>
      <c r="FX34291" s="128"/>
      <c r="FY34291" s="129"/>
      <c r="GA34291" s="128"/>
    </row>
    <row r="34292" spans="179:183" x14ac:dyDescent="0.35">
      <c r="FW34292" s="128"/>
      <c r="FX34292" s="128"/>
      <c r="FY34292" s="129"/>
      <c r="GA34292" s="128"/>
    </row>
    <row r="34293" spans="179:183" x14ac:dyDescent="0.35">
      <c r="FW34293" s="128"/>
      <c r="FX34293" s="128"/>
      <c r="FY34293" s="129"/>
      <c r="GA34293" s="128"/>
    </row>
    <row r="34294" spans="179:183" x14ac:dyDescent="0.35">
      <c r="FW34294" s="128"/>
      <c r="FX34294" s="128"/>
      <c r="FY34294" s="129"/>
      <c r="GA34294" s="128"/>
    </row>
    <row r="34295" spans="179:183" x14ac:dyDescent="0.35">
      <c r="FW34295" s="128"/>
      <c r="FX34295" s="128"/>
      <c r="FY34295" s="129"/>
      <c r="GA34295" s="128"/>
    </row>
    <row r="34296" spans="179:183" x14ac:dyDescent="0.35">
      <c r="FW34296" s="128"/>
      <c r="FX34296" s="128"/>
      <c r="FY34296" s="129"/>
      <c r="GA34296" s="128"/>
    </row>
    <row r="34297" spans="179:183" x14ac:dyDescent="0.35">
      <c r="FW34297" s="128"/>
      <c r="FX34297" s="128"/>
      <c r="FY34297" s="129"/>
      <c r="GA34297" s="128"/>
    </row>
    <row r="34298" spans="179:183" x14ac:dyDescent="0.35">
      <c r="FW34298" s="128"/>
      <c r="FX34298" s="128"/>
      <c r="FY34298" s="129"/>
      <c r="GA34298" s="128"/>
    </row>
    <row r="34299" spans="179:183" x14ac:dyDescent="0.35">
      <c r="FW34299" s="128"/>
      <c r="FX34299" s="128"/>
      <c r="FY34299" s="129"/>
      <c r="GA34299" s="128"/>
    </row>
    <row r="34300" spans="179:183" x14ac:dyDescent="0.35">
      <c r="FW34300" s="128"/>
      <c r="FX34300" s="128"/>
      <c r="FY34300" s="129"/>
      <c r="GA34300" s="128"/>
    </row>
    <row r="34301" spans="179:183" x14ac:dyDescent="0.35">
      <c r="FW34301" s="128"/>
      <c r="FX34301" s="128"/>
      <c r="FY34301" s="129"/>
      <c r="GA34301" s="128"/>
    </row>
    <row r="34302" spans="179:183" x14ac:dyDescent="0.35">
      <c r="FW34302" s="128"/>
      <c r="FX34302" s="128"/>
      <c r="FY34302" s="129"/>
      <c r="GA34302" s="128"/>
    </row>
    <row r="34303" spans="179:183" x14ac:dyDescent="0.35">
      <c r="FW34303" s="128"/>
      <c r="FX34303" s="128"/>
      <c r="FY34303" s="129"/>
      <c r="GA34303" s="128"/>
    </row>
    <row r="34304" spans="179:183" x14ac:dyDescent="0.35">
      <c r="FW34304" s="128"/>
      <c r="FX34304" s="128"/>
      <c r="FY34304" s="129"/>
      <c r="GA34304" s="128"/>
    </row>
    <row r="34305" spans="179:183" x14ac:dyDescent="0.35">
      <c r="FW34305" s="128"/>
      <c r="FX34305" s="128"/>
      <c r="FY34305" s="129"/>
      <c r="GA34305" s="128"/>
    </row>
    <row r="34306" spans="179:183" x14ac:dyDescent="0.35">
      <c r="FW34306" s="128"/>
      <c r="FX34306" s="128"/>
      <c r="FY34306" s="129"/>
      <c r="GA34306" s="128"/>
    </row>
    <row r="34307" spans="179:183" x14ac:dyDescent="0.35">
      <c r="FW34307" s="128"/>
      <c r="FX34307" s="128"/>
      <c r="FY34307" s="129"/>
      <c r="GA34307" s="128"/>
    </row>
    <row r="34308" spans="179:183" x14ac:dyDescent="0.35">
      <c r="FW34308" s="128"/>
      <c r="FX34308" s="128"/>
      <c r="FY34308" s="129"/>
      <c r="GA34308" s="128"/>
    </row>
    <row r="34309" spans="179:183" x14ac:dyDescent="0.35">
      <c r="FW34309" s="128"/>
      <c r="FX34309" s="128"/>
      <c r="FY34309" s="129"/>
      <c r="GA34309" s="128"/>
    </row>
    <row r="34310" spans="179:183" x14ac:dyDescent="0.35">
      <c r="FW34310" s="128"/>
      <c r="FX34310" s="128"/>
      <c r="FY34310" s="129"/>
      <c r="GA34310" s="128"/>
    </row>
    <row r="34311" spans="179:183" x14ac:dyDescent="0.35">
      <c r="FW34311" s="128"/>
      <c r="FX34311" s="128"/>
      <c r="FY34311" s="129"/>
      <c r="GA34311" s="128"/>
    </row>
    <row r="34312" spans="179:183" x14ac:dyDescent="0.35">
      <c r="FW34312" s="128"/>
      <c r="FX34312" s="128"/>
      <c r="FY34312" s="129"/>
      <c r="GA34312" s="128"/>
    </row>
    <row r="34313" spans="179:183" x14ac:dyDescent="0.35">
      <c r="FW34313" s="128"/>
      <c r="FX34313" s="128"/>
      <c r="FY34313" s="129"/>
      <c r="GA34313" s="128"/>
    </row>
    <row r="34314" spans="179:183" x14ac:dyDescent="0.35">
      <c r="FW34314" s="128"/>
      <c r="FX34314" s="128"/>
      <c r="FY34314" s="129"/>
      <c r="GA34314" s="128"/>
    </row>
    <row r="34315" spans="179:183" x14ac:dyDescent="0.35">
      <c r="FW34315" s="128"/>
      <c r="FX34315" s="128"/>
      <c r="FY34315" s="129"/>
      <c r="GA34315" s="128"/>
    </row>
    <row r="34316" spans="179:183" x14ac:dyDescent="0.35">
      <c r="FW34316" s="128"/>
      <c r="FX34316" s="128"/>
      <c r="FY34316" s="129"/>
      <c r="GA34316" s="128"/>
    </row>
    <row r="34317" spans="179:183" x14ac:dyDescent="0.35">
      <c r="FW34317" s="128"/>
      <c r="FX34317" s="128"/>
      <c r="FY34317" s="129"/>
      <c r="GA34317" s="128"/>
    </row>
    <row r="34318" spans="179:183" x14ac:dyDescent="0.35">
      <c r="FW34318" s="128"/>
      <c r="FX34318" s="128"/>
      <c r="FY34318" s="129"/>
      <c r="GA34318" s="128"/>
    </row>
    <row r="34319" spans="179:183" x14ac:dyDescent="0.35">
      <c r="FW34319" s="128"/>
      <c r="FX34319" s="128"/>
      <c r="FY34319" s="129"/>
      <c r="GA34319" s="128"/>
    </row>
    <row r="34320" spans="179:183" x14ac:dyDescent="0.35">
      <c r="FW34320" s="128"/>
      <c r="FX34320" s="128"/>
      <c r="FY34320" s="129"/>
      <c r="GA34320" s="128"/>
    </row>
    <row r="34321" spans="179:183" x14ac:dyDescent="0.35">
      <c r="FW34321" s="128"/>
      <c r="FX34321" s="128"/>
      <c r="FY34321" s="129"/>
      <c r="GA34321" s="128"/>
    </row>
    <row r="34322" spans="179:183" x14ac:dyDescent="0.35">
      <c r="FW34322" s="128"/>
      <c r="FX34322" s="128"/>
      <c r="FY34322" s="129"/>
      <c r="GA34322" s="128"/>
    </row>
    <row r="34323" spans="179:183" x14ac:dyDescent="0.35">
      <c r="FW34323" s="128"/>
      <c r="FX34323" s="128"/>
      <c r="FY34323" s="129"/>
      <c r="GA34323" s="128"/>
    </row>
    <row r="34324" spans="179:183" x14ac:dyDescent="0.35">
      <c r="FW34324" s="128"/>
      <c r="FX34324" s="128"/>
      <c r="FY34324" s="129"/>
      <c r="GA34324" s="128"/>
    </row>
    <row r="34325" spans="179:183" x14ac:dyDescent="0.35">
      <c r="FW34325" s="128"/>
      <c r="FX34325" s="128"/>
      <c r="FY34325" s="129"/>
      <c r="GA34325" s="128"/>
    </row>
    <row r="34326" spans="179:183" x14ac:dyDescent="0.35">
      <c r="FW34326" s="128"/>
      <c r="FX34326" s="128"/>
      <c r="FY34326" s="129"/>
      <c r="GA34326" s="128"/>
    </row>
    <row r="34327" spans="179:183" x14ac:dyDescent="0.35">
      <c r="FW34327" s="128"/>
      <c r="FX34327" s="128"/>
      <c r="FY34327" s="129"/>
      <c r="GA34327" s="128"/>
    </row>
    <row r="34328" spans="179:183" x14ac:dyDescent="0.35">
      <c r="FW34328" s="128"/>
      <c r="FX34328" s="128"/>
      <c r="FY34328" s="129"/>
      <c r="GA34328" s="128"/>
    </row>
    <row r="34329" spans="179:183" x14ac:dyDescent="0.35">
      <c r="FW34329" s="128"/>
      <c r="FX34329" s="128"/>
      <c r="FY34329" s="129"/>
      <c r="GA34329" s="128"/>
    </row>
    <row r="34330" spans="179:183" x14ac:dyDescent="0.35">
      <c r="FW34330" s="128"/>
      <c r="FX34330" s="128"/>
      <c r="FY34330" s="129"/>
      <c r="GA34330" s="128"/>
    </row>
    <row r="34331" spans="179:183" x14ac:dyDescent="0.35">
      <c r="FW34331" s="128"/>
      <c r="FX34331" s="128"/>
      <c r="FY34331" s="129"/>
      <c r="GA34331" s="128"/>
    </row>
    <row r="34332" spans="179:183" x14ac:dyDescent="0.35">
      <c r="FW34332" s="128"/>
      <c r="FX34332" s="128"/>
      <c r="FY34332" s="129"/>
      <c r="GA34332" s="128"/>
    </row>
    <row r="34333" spans="179:183" x14ac:dyDescent="0.35">
      <c r="FW34333" s="128"/>
      <c r="FX34333" s="128"/>
      <c r="FY34333" s="129"/>
      <c r="GA34333" s="128"/>
    </row>
    <row r="34334" spans="179:183" x14ac:dyDescent="0.35">
      <c r="FW34334" s="128"/>
      <c r="FX34334" s="128"/>
      <c r="FY34334" s="129"/>
      <c r="GA34334" s="128"/>
    </row>
    <row r="34335" spans="179:183" x14ac:dyDescent="0.35">
      <c r="FW34335" s="128"/>
      <c r="FX34335" s="128"/>
      <c r="FY34335" s="129"/>
      <c r="GA34335" s="128"/>
    </row>
    <row r="34336" spans="179:183" x14ac:dyDescent="0.35">
      <c r="FW34336" s="128"/>
      <c r="FX34336" s="128"/>
      <c r="FY34336" s="129"/>
      <c r="GA34336" s="128"/>
    </row>
    <row r="34337" spans="179:183" x14ac:dyDescent="0.35">
      <c r="FW34337" s="128"/>
      <c r="FX34337" s="128"/>
      <c r="FY34337" s="129"/>
      <c r="GA34337" s="128"/>
    </row>
    <row r="34338" spans="179:183" x14ac:dyDescent="0.35">
      <c r="FW34338" s="128"/>
      <c r="FX34338" s="128"/>
      <c r="FY34338" s="129"/>
      <c r="GA34338" s="128"/>
    </row>
    <row r="34339" spans="179:183" x14ac:dyDescent="0.35">
      <c r="FW34339" s="128"/>
      <c r="FX34339" s="128"/>
      <c r="FY34339" s="129"/>
      <c r="GA34339" s="128"/>
    </row>
    <row r="34340" spans="179:183" x14ac:dyDescent="0.35">
      <c r="FW34340" s="128"/>
      <c r="FX34340" s="128"/>
      <c r="FY34340" s="129"/>
      <c r="GA34340" s="128"/>
    </row>
    <row r="34341" spans="179:183" x14ac:dyDescent="0.35">
      <c r="FW34341" s="128"/>
      <c r="FX34341" s="128"/>
      <c r="FY34341" s="129"/>
      <c r="GA34341" s="128"/>
    </row>
    <row r="34342" spans="179:183" x14ac:dyDescent="0.35">
      <c r="FW34342" s="128"/>
      <c r="FX34342" s="128"/>
      <c r="FY34342" s="129"/>
      <c r="GA34342" s="128"/>
    </row>
    <row r="34343" spans="179:183" x14ac:dyDescent="0.35">
      <c r="FW34343" s="128"/>
      <c r="FX34343" s="128"/>
      <c r="FY34343" s="129"/>
      <c r="GA34343" s="128"/>
    </row>
    <row r="34344" spans="179:183" x14ac:dyDescent="0.35">
      <c r="FW34344" s="128"/>
      <c r="FX34344" s="128"/>
      <c r="FY34344" s="129"/>
      <c r="GA34344" s="128"/>
    </row>
    <row r="34345" spans="179:183" x14ac:dyDescent="0.35">
      <c r="FW34345" s="128"/>
      <c r="FX34345" s="128"/>
      <c r="FY34345" s="129"/>
      <c r="GA34345" s="128"/>
    </row>
    <row r="34346" spans="179:183" x14ac:dyDescent="0.35">
      <c r="FW34346" s="128"/>
      <c r="FX34346" s="128"/>
      <c r="FY34346" s="129"/>
      <c r="GA34346" s="128"/>
    </row>
    <row r="34347" spans="179:183" x14ac:dyDescent="0.35">
      <c r="FW34347" s="128"/>
      <c r="FX34347" s="128"/>
      <c r="FY34347" s="129"/>
      <c r="GA34347" s="128"/>
    </row>
    <row r="34348" spans="179:183" x14ac:dyDescent="0.35">
      <c r="FW34348" s="128"/>
      <c r="FX34348" s="128"/>
      <c r="FY34348" s="129"/>
      <c r="GA34348" s="128"/>
    </row>
    <row r="34349" spans="179:183" x14ac:dyDescent="0.35">
      <c r="FW34349" s="128"/>
      <c r="FX34349" s="128"/>
      <c r="FY34349" s="129"/>
      <c r="GA34349" s="128"/>
    </row>
    <row r="34350" spans="179:183" x14ac:dyDescent="0.35">
      <c r="FW34350" s="128"/>
      <c r="FX34350" s="128"/>
      <c r="FY34350" s="129"/>
      <c r="GA34350" s="128"/>
    </row>
    <row r="34351" spans="179:183" x14ac:dyDescent="0.35">
      <c r="FW34351" s="128"/>
      <c r="FX34351" s="128"/>
      <c r="FY34351" s="129"/>
      <c r="GA34351" s="128"/>
    </row>
    <row r="34352" spans="179:183" x14ac:dyDescent="0.35">
      <c r="FW34352" s="128"/>
      <c r="FX34352" s="128"/>
      <c r="FY34352" s="129"/>
      <c r="GA34352" s="128"/>
    </row>
    <row r="34353" spans="179:183" x14ac:dyDescent="0.35">
      <c r="FW34353" s="128"/>
      <c r="FX34353" s="128"/>
      <c r="FY34353" s="129"/>
      <c r="GA34353" s="128"/>
    </row>
    <row r="34354" spans="179:183" x14ac:dyDescent="0.35">
      <c r="FW34354" s="128"/>
      <c r="FX34354" s="128"/>
      <c r="FY34354" s="129"/>
      <c r="GA34354" s="128"/>
    </row>
    <row r="34355" spans="179:183" x14ac:dyDescent="0.35">
      <c r="FW34355" s="128"/>
      <c r="FX34355" s="128"/>
      <c r="FY34355" s="129"/>
      <c r="GA34355" s="128"/>
    </row>
    <row r="34356" spans="179:183" x14ac:dyDescent="0.35">
      <c r="FW34356" s="128"/>
      <c r="FX34356" s="128"/>
      <c r="FY34356" s="129"/>
      <c r="GA34356" s="128"/>
    </row>
    <row r="34357" spans="179:183" x14ac:dyDescent="0.35">
      <c r="FW34357" s="128"/>
      <c r="FX34357" s="128"/>
      <c r="FY34357" s="129"/>
      <c r="GA34357" s="128"/>
    </row>
    <row r="34358" spans="179:183" x14ac:dyDescent="0.35">
      <c r="FW34358" s="128"/>
      <c r="FX34358" s="128"/>
      <c r="FY34358" s="129"/>
      <c r="GA34358" s="128"/>
    </row>
    <row r="34359" spans="179:183" x14ac:dyDescent="0.35">
      <c r="FW34359" s="128"/>
      <c r="FX34359" s="128"/>
      <c r="FY34359" s="129"/>
      <c r="GA34359" s="128"/>
    </row>
    <row r="34360" spans="179:183" x14ac:dyDescent="0.35">
      <c r="FW34360" s="128"/>
      <c r="FX34360" s="128"/>
      <c r="FY34360" s="129"/>
      <c r="GA34360" s="128"/>
    </row>
    <row r="34361" spans="179:183" x14ac:dyDescent="0.35">
      <c r="FW34361" s="128"/>
      <c r="FX34361" s="128"/>
      <c r="FY34361" s="129"/>
      <c r="GA34361" s="128"/>
    </row>
    <row r="34362" spans="179:183" x14ac:dyDescent="0.35">
      <c r="FW34362" s="128"/>
      <c r="FX34362" s="128"/>
      <c r="FY34362" s="129"/>
      <c r="GA34362" s="128"/>
    </row>
    <row r="34363" spans="179:183" x14ac:dyDescent="0.35">
      <c r="FW34363" s="128"/>
      <c r="FX34363" s="128"/>
      <c r="FY34363" s="129"/>
      <c r="GA34363" s="128"/>
    </row>
    <row r="34364" spans="179:183" x14ac:dyDescent="0.35">
      <c r="FW34364" s="128"/>
      <c r="FX34364" s="128"/>
      <c r="FY34364" s="129"/>
      <c r="GA34364" s="128"/>
    </row>
    <row r="34365" spans="179:183" x14ac:dyDescent="0.35">
      <c r="FW34365" s="128"/>
      <c r="FX34365" s="128"/>
      <c r="FY34365" s="129"/>
      <c r="GA34365" s="128"/>
    </row>
    <row r="34366" spans="179:183" x14ac:dyDescent="0.35">
      <c r="FW34366" s="128"/>
      <c r="FX34366" s="128"/>
      <c r="FY34366" s="129"/>
      <c r="GA34366" s="128"/>
    </row>
    <row r="34367" spans="179:183" x14ac:dyDescent="0.35">
      <c r="FW34367" s="128"/>
      <c r="FX34367" s="128"/>
      <c r="FY34367" s="129"/>
      <c r="GA34367" s="128"/>
    </row>
    <row r="34368" spans="179:183" x14ac:dyDescent="0.35">
      <c r="FW34368" s="128"/>
      <c r="FX34368" s="128"/>
      <c r="FY34368" s="129"/>
      <c r="GA34368" s="128"/>
    </row>
    <row r="34369" spans="179:183" x14ac:dyDescent="0.35">
      <c r="FW34369" s="128"/>
      <c r="FX34369" s="128"/>
      <c r="FY34369" s="129"/>
      <c r="GA34369" s="128"/>
    </row>
    <row r="34370" spans="179:183" x14ac:dyDescent="0.35">
      <c r="FW34370" s="128"/>
      <c r="FX34370" s="128"/>
      <c r="FY34370" s="129"/>
      <c r="GA34370" s="128"/>
    </row>
    <row r="34371" spans="179:183" x14ac:dyDescent="0.35">
      <c r="FW34371" s="128"/>
      <c r="FX34371" s="128"/>
      <c r="FY34371" s="129"/>
      <c r="GA34371" s="128"/>
    </row>
    <row r="34372" spans="179:183" x14ac:dyDescent="0.35">
      <c r="FW34372" s="128"/>
      <c r="FX34372" s="128"/>
      <c r="FY34372" s="129"/>
      <c r="GA34372" s="128"/>
    </row>
    <row r="34373" spans="179:183" x14ac:dyDescent="0.35">
      <c r="FW34373" s="128"/>
      <c r="FX34373" s="128"/>
      <c r="FY34373" s="129"/>
      <c r="GA34373" s="128"/>
    </row>
    <row r="34374" spans="179:183" x14ac:dyDescent="0.35">
      <c r="FW34374" s="128"/>
      <c r="FX34374" s="128"/>
      <c r="FY34374" s="129"/>
      <c r="GA34374" s="128"/>
    </row>
    <row r="34375" spans="179:183" x14ac:dyDescent="0.35">
      <c r="FW34375" s="128"/>
      <c r="FX34375" s="128"/>
      <c r="FY34375" s="129"/>
      <c r="GA34375" s="128"/>
    </row>
    <row r="34376" spans="179:183" x14ac:dyDescent="0.35">
      <c r="FW34376" s="128"/>
      <c r="FX34376" s="128"/>
      <c r="FY34376" s="129"/>
      <c r="GA34376" s="128"/>
    </row>
    <row r="34377" spans="179:183" x14ac:dyDescent="0.35">
      <c r="FW34377" s="128"/>
      <c r="FX34377" s="128"/>
      <c r="FY34377" s="129"/>
      <c r="GA34377" s="128"/>
    </row>
    <row r="34378" spans="179:183" x14ac:dyDescent="0.35">
      <c r="FW34378" s="128"/>
      <c r="FX34378" s="128"/>
      <c r="FY34378" s="129"/>
      <c r="GA34378" s="128"/>
    </row>
    <row r="34379" spans="179:183" x14ac:dyDescent="0.35">
      <c r="FW34379" s="128"/>
      <c r="FX34379" s="128"/>
      <c r="FY34379" s="129"/>
      <c r="GA34379" s="128"/>
    </row>
    <row r="34380" spans="179:183" x14ac:dyDescent="0.35">
      <c r="FW34380" s="128"/>
      <c r="FX34380" s="128"/>
      <c r="FY34380" s="129"/>
      <c r="GA34380" s="128"/>
    </row>
    <row r="34381" spans="179:183" x14ac:dyDescent="0.35">
      <c r="FW34381" s="128"/>
      <c r="FX34381" s="128"/>
      <c r="FY34381" s="129"/>
      <c r="GA34381" s="128"/>
    </row>
    <row r="34382" spans="179:183" x14ac:dyDescent="0.35">
      <c r="FW34382" s="128"/>
      <c r="FX34382" s="128"/>
      <c r="FY34382" s="129"/>
      <c r="GA34382" s="128"/>
    </row>
    <row r="34383" spans="179:183" x14ac:dyDescent="0.35">
      <c r="FW34383" s="128"/>
      <c r="FX34383" s="128"/>
      <c r="FY34383" s="129"/>
      <c r="GA34383" s="128"/>
    </row>
    <row r="34384" spans="179:183" x14ac:dyDescent="0.35">
      <c r="FW34384" s="128"/>
      <c r="FX34384" s="128"/>
      <c r="FY34384" s="129"/>
      <c r="GA34384" s="128"/>
    </row>
    <row r="34385" spans="179:183" x14ac:dyDescent="0.35">
      <c r="FW34385" s="128"/>
      <c r="FX34385" s="128"/>
      <c r="FY34385" s="129"/>
      <c r="GA34385" s="128"/>
    </row>
    <row r="34386" spans="179:183" x14ac:dyDescent="0.35">
      <c r="FW34386" s="128"/>
      <c r="FX34386" s="128"/>
      <c r="FY34386" s="129"/>
      <c r="GA34386" s="128"/>
    </row>
    <row r="34387" spans="179:183" x14ac:dyDescent="0.35">
      <c r="FW34387" s="128"/>
      <c r="FX34387" s="128"/>
      <c r="FY34387" s="129"/>
      <c r="GA34387" s="128"/>
    </row>
    <row r="34388" spans="179:183" x14ac:dyDescent="0.35">
      <c r="FW34388" s="128"/>
      <c r="FX34388" s="128"/>
      <c r="FY34388" s="129"/>
      <c r="GA34388" s="128"/>
    </row>
    <row r="34389" spans="179:183" x14ac:dyDescent="0.35">
      <c r="FW34389" s="128"/>
      <c r="FX34389" s="128"/>
      <c r="FY34389" s="129"/>
      <c r="GA34389" s="128"/>
    </row>
    <row r="34390" spans="179:183" x14ac:dyDescent="0.35">
      <c r="FW34390" s="128"/>
      <c r="FX34390" s="128"/>
      <c r="FY34390" s="129"/>
      <c r="GA34390" s="128"/>
    </row>
    <row r="34391" spans="179:183" x14ac:dyDescent="0.35">
      <c r="FW34391" s="128"/>
      <c r="FX34391" s="128"/>
      <c r="FY34391" s="129"/>
      <c r="GA34391" s="128"/>
    </row>
    <row r="34392" spans="179:183" x14ac:dyDescent="0.35">
      <c r="FW34392" s="128"/>
      <c r="FX34392" s="128"/>
      <c r="FY34392" s="129"/>
      <c r="GA34392" s="128"/>
    </row>
    <row r="34393" spans="179:183" x14ac:dyDescent="0.35">
      <c r="FW34393" s="128"/>
      <c r="FX34393" s="128"/>
      <c r="FY34393" s="129"/>
      <c r="GA34393" s="128"/>
    </row>
    <row r="34394" spans="179:183" x14ac:dyDescent="0.35">
      <c r="FW34394" s="128"/>
      <c r="FX34394" s="128"/>
      <c r="FY34394" s="129"/>
      <c r="GA34394" s="128"/>
    </row>
    <row r="34395" spans="179:183" x14ac:dyDescent="0.35">
      <c r="FW34395" s="128"/>
      <c r="FX34395" s="128"/>
      <c r="FY34395" s="129"/>
      <c r="GA34395" s="128"/>
    </row>
    <row r="34396" spans="179:183" x14ac:dyDescent="0.35">
      <c r="FW34396" s="128"/>
      <c r="FX34396" s="128"/>
      <c r="FY34396" s="129"/>
      <c r="GA34396" s="128"/>
    </row>
    <row r="34397" spans="179:183" x14ac:dyDescent="0.35">
      <c r="FW34397" s="128"/>
      <c r="FX34397" s="128"/>
      <c r="FY34397" s="129"/>
      <c r="GA34397" s="128"/>
    </row>
    <row r="34398" spans="179:183" x14ac:dyDescent="0.35">
      <c r="FW34398" s="128"/>
      <c r="FX34398" s="128"/>
      <c r="FY34398" s="129"/>
      <c r="GA34398" s="128"/>
    </row>
    <row r="34399" spans="179:183" x14ac:dyDescent="0.35">
      <c r="FW34399" s="128"/>
      <c r="FX34399" s="128"/>
      <c r="FY34399" s="129"/>
      <c r="GA34399" s="128"/>
    </row>
    <row r="34400" spans="179:183" x14ac:dyDescent="0.35">
      <c r="FW34400" s="128"/>
      <c r="FX34400" s="128"/>
      <c r="FY34400" s="129"/>
      <c r="GA34400" s="128"/>
    </row>
    <row r="34401" spans="179:183" x14ac:dyDescent="0.35">
      <c r="FW34401" s="128"/>
      <c r="FX34401" s="128"/>
      <c r="FY34401" s="129"/>
      <c r="GA34401" s="128"/>
    </row>
    <row r="34402" spans="179:183" x14ac:dyDescent="0.35">
      <c r="FW34402" s="128"/>
      <c r="FX34402" s="128"/>
      <c r="FY34402" s="129"/>
      <c r="GA34402" s="128"/>
    </row>
    <row r="34403" spans="179:183" x14ac:dyDescent="0.35">
      <c r="FW34403" s="128"/>
      <c r="FX34403" s="128"/>
      <c r="FY34403" s="129"/>
      <c r="GA34403" s="128"/>
    </row>
    <row r="34404" spans="179:183" x14ac:dyDescent="0.35">
      <c r="FW34404" s="128"/>
      <c r="FX34404" s="128"/>
      <c r="FY34404" s="129"/>
      <c r="GA34404" s="128"/>
    </row>
    <row r="34405" spans="179:183" x14ac:dyDescent="0.35">
      <c r="FW34405" s="128"/>
      <c r="FX34405" s="128"/>
      <c r="FY34405" s="129"/>
      <c r="GA34405" s="128"/>
    </row>
    <row r="34406" spans="179:183" x14ac:dyDescent="0.35">
      <c r="FW34406" s="128"/>
      <c r="FX34406" s="128"/>
      <c r="FY34406" s="129"/>
      <c r="GA34406" s="128"/>
    </row>
    <row r="34407" spans="179:183" x14ac:dyDescent="0.35">
      <c r="FW34407" s="128"/>
      <c r="FX34407" s="128"/>
      <c r="FY34407" s="129"/>
      <c r="GA34407" s="128"/>
    </row>
    <row r="34408" spans="179:183" x14ac:dyDescent="0.35">
      <c r="FW34408" s="128"/>
      <c r="FX34408" s="128"/>
      <c r="FY34408" s="129"/>
      <c r="GA34408" s="128"/>
    </row>
    <row r="34409" spans="179:183" x14ac:dyDescent="0.35">
      <c r="FW34409" s="128"/>
      <c r="FX34409" s="128"/>
      <c r="FY34409" s="129"/>
      <c r="GA34409" s="128"/>
    </row>
    <row r="34410" spans="179:183" x14ac:dyDescent="0.35">
      <c r="FW34410" s="128"/>
      <c r="FX34410" s="128"/>
      <c r="FY34410" s="129"/>
      <c r="GA34410" s="128"/>
    </row>
    <row r="34411" spans="179:183" x14ac:dyDescent="0.35">
      <c r="FW34411" s="128"/>
      <c r="FX34411" s="128"/>
      <c r="FY34411" s="129"/>
      <c r="GA34411" s="128"/>
    </row>
    <row r="34412" spans="179:183" x14ac:dyDescent="0.35">
      <c r="FW34412" s="128"/>
      <c r="FX34412" s="128"/>
      <c r="FY34412" s="129"/>
      <c r="GA34412" s="128"/>
    </row>
    <row r="34413" spans="179:183" x14ac:dyDescent="0.35">
      <c r="FW34413" s="128"/>
      <c r="FX34413" s="128"/>
      <c r="FY34413" s="129"/>
      <c r="GA34413" s="128"/>
    </row>
    <row r="34414" spans="179:183" x14ac:dyDescent="0.35">
      <c r="FW34414" s="128"/>
      <c r="FX34414" s="128"/>
      <c r="FY34414" s="129"/>
      <c r="GA34414" s="128"/>
    </row>
    <row r="34415" spans="179:183" x14ac:dyDescent="0.35">
      <c r="FW34415" s="128"/>
      <c r="FX34415" s="128"/>
      <c r="FY34415" s="129"/>
      <c r="GA34415" s="128"/>
    </row>
    <row r="34416" spans="179:183" x14ac:dyDescent="0.35">
      <c r="FW34416" s="128"/>
      <c r="FX34416" s="128"/>
      <c r="FY34416" s="129"/>
      <c r="GA34416" s="128"/>
    </row>
    <row r="34417" spans="179:183" x14ac:dyDescent="0.35">
      <c r="FW34417" s="128"/>
      <c r="FX34417" s="128"/>
      <c r="FY34417" s="129"/>
      <c r="GA34417" s="128"/>
    </row>
    <row r="34418" spans="179:183" x14ac:dyDescent="0.35">
      <c r="FW34418" s="128"/>
      <c r="FX34418" s="128"/>
      <c r="FY34418" s="129"/>
      <c r="GA34418" s="128"/>
    </row>
    <row r="34419" spans="179:183" x14ac:dyDescent="0.35">
      <c r="FW34419" s="128"/>
      <c r="FX34419" s="128"/>
      <c r="FY34419" s="129"/>
      <c r="GA34419" s="128"/>
    </row>
    <row r="34420" spans="179:183" x14ac:dyDescent="0.35">
      <c r="FW34420" s="128"/>
      <c r="FX34420" s="128"/>
      <c r="FY34420" s="129"/>
      <c r="GA34420" s="128"/>
    </row>
    <row r="34421" spans="179:183" x14ac:dyDescent="0.35">
      <c r="FW34421" s="128"/>
      <c r="FX34421" s="128"/>
      <c r="FY34421" s="129"/>
      <c r="GA34421" s="128"/>
    </row>
    <row r="34422" spans="179:183" x14ac:dyDescent="0.35">
      <c r="FW34422" s="128"/>
      <c r="FX34422" s="128"/>
      <c r="FY34422" s="129"/>
      <c r="GA34422" s="128"/>
    </row>
    <row r="34423" spans="179:183" x14ac:dyDescent="0.35">
      <c r="FW34423" s="128"/>
      <c r="FX34423" s="128"/>
      <c r="FY34423" s="129"/>
      <c r="GA34423" s="128"/>
    </row>
    <row r="34424" spans="179:183" x14ac:dyDescent="0.35">
      <c r="FW34424" s="128"/>
      <c r="FX34424" s="128"/>
      <c r="FY34424" s="129"/>
      <c r="GA34424" s="128"/>
    </row>
    <row r="34425" spans="179:183" x14ac:dyDescent="0.35">
      <c r="FW34425" s="128"/>
      <c r="FX34425" s="128"/>
      <c r="FY34425" s="129"/>
      <c r="GA34425" s="128"/>
    </row>
    <row r="34426" spans="179:183" x14ac:dyDescent="0.35">
      <c r="FW34426" s="128"/>
      <c r="FX34426" s="128"/>
      <c r="FY34426" s="129"/>
      <c r="GA34426" s="128"/>
    </row>
    <row r="34427" spans="179:183" x14ac:dyDescent="0.35">
      <c r="FW34427" s="128"/>
      <c r="FX34427" s="128"/>
      <c r="FY34427" s="129"/>
      <c r="GA34427" s="128"/>
    </row>
    <row r="34428" spans="179:183" x14ac:dyDescent="0.35">
      <c r="FW34428" s="128"/>
      <c r="FX34428" s="128"/>
      <c r="FY34428" s="129"/>
      <c r="GA34428" s="128"/>
    </row>
    <row r="34429" spans="179:183" x14ac:dyDescent="0.35">
      <c r="FW34429" s="128"/>
      <c r="FX34429" s="128"/>
      <c r="FY34429" s="129"/>
      <c r="GA34429" s="128"/>
    </row>
    <row r="34430" spans="179:183" x14ac:dyDescent="0.35">
      <c r="FW34430" s="128"/>
      <c r="FX34430" s="128"/>
      <c r="FY34430" s="129"/>
      <c r="GA34430" s="128"/>
    </row>
    <row r="34431" spans="179:183" x14ac:dyDescent="0.35">
      <c r="FW34431" s="128"/>
      <c r="FX34431" s="128"/>
      <c r="FY34431" s="129"/>
      <c r="GA34431" s="128"/>
    </row>
    <row r="34432" spans="179:183" x14ac:dyDescent="0.35">
      <c r="FW34432" s="128"/>
      <c r="FX34432" s="128"/>
      <c r="FY34432" s="129"/>
      <c r="GA34432" s="128"/>
    </row>
    <row r="34433" spans="179:183" x14ac:dyDescent="0.35">
      <c r="FW34433" s="128"/>
      <c r="FX34433" s="128"/>
      <c r="FY34433" s="129"/>
      <c r="GA34433" s="128"/>
    </row>
    <row r="34434" spans="179:183" x14ac:dyDescent="0.35">
      <c r="FW34434" s="128"/>
      <c r="FX34434" s="128"/>
      <c r="FY34434" s="129"/>
      <c r="GA34434" s="128"/>
    </row>
    <row r="34435" spans="179:183" x14ac:dyDescent="0.35">
      <c r="FW34435" s="128"/>
      <c r="FX34435" s="128"/>
      <c r="FY34435" s="129"/>
      <c r="GA34435" s="128"/>
    </row>
    <row r="34436" spans="179:183" x14ac:dyDescent="0.35">
      <c r="FW34436" s="128"/>
      <c r="FX34436" s="128"/>
      <c r="FY34436" s="129"/>
      <c r="GA34436" s="128"/>
    </row>
    <row r="34437" spans="179:183" x14ac:dyDescent="0.35">
      <c r="FW34437" s="128"/>
      <c r="FX34437" s="128"/>
      <c r="FY34437" s="129"/>
      <c r="GA34437" s="128"/>
    </row>
    <row r="34438" spans="179:183" x14ac:dyDescent="0.35">
      <c r="FW34438" s="128"/>
      <c r="FX34438" s="128"/>
      <c r="FY34438" s="129"/>
      <c r="GA34438" s="128"/>
    </row>
    <row r="34439" spans="179:183" x14ac:dyDescent="0.35">
      <c r="FW34439" s="128"/>
      <c r="FX34439" s="128"/>
      <c r="FY34439" s="129"/>
      <c r="GA34439" s="128"/>
    </row>
    <row r="34440" spans="179:183" x14ac:dyDescent="0.35">
      <c r="FW34440" s="128"/>
      <c r="FX34440" s="128"/>
      <c r="FY34440" s="129"/>
      <c r="GA34440" s="128"/>
    </row>
    <row r="34441" spans="179:183" x14ac:dyDescent="0.35">
      <c r="FW34441" s="128"/>
      <c r="FX34441" s="128"/>
      <c r="FY34441" s="129"/>
      <c r="GA34441" s="128"/>
    </row>
    <row r="34442" spans="179:183" x14ac:dyDescent="0.35">
      <c r="FW34442" s="128"/>
      <c r="FX34442" s="128"/>
      <c r="FY34442" s="129"/>
      <c r="GA34442" s="128"/>
    </row>
    <row r="34443" spans="179:183" x14ac:dyDescent="0.35">
      <c r="FW34443" s="128"/>
      <c r="FX34443" s="128"/>
      <c r="FY34443" s="129"/>
      <c r="GA34443" s="128"/>
    </row>
    <row r="34444" spans="179:183" x14ac:dyDescent="0.35">
      <c r="FW34444" s="128"/>
      <c r="FX34444" s="128"/>
      <c r="FY34444" s="129"/>
      <c r="GA34444" s="128"/>
    </row>
    <row r="34445" spans="179:183" x14ac:dyDescent="0.35">
      <c r="FW34445" s="128"/>
      <c r="FX34445" s="128"/>
      <c r="FY34445" s="129"/>
      <c r="GA34445" s="128"/>
    </row>
    <row r="34446" spans="179:183" x14ac:dyDescent="0.35">
      <c r="FW34446" s="128"/>
      <c r="FX34446" s="128"/>
      <c r="FY34446" s="129"/>
      <c r="GA34446" s="128"/>
    </row>
    <row r="34447" spans="179:183" x14ac:dyDescent="0.35">
      <c r="FW34447" s="128"/>
      <c r="FX34447" s="128"/>
      <c r="FY34447" s="129"/>
      <c r="GA34447" s="128"/>
    </row>
    <row r="34448" spans="179:183" x14ac:dyDescent="0.35">
      <c r="FW34448" s="128"/>
      <c r="FX34448" s="128"/>
      <c r="FY34448" s="129"/>
      <c r="GA34448" s="128"/>
    </row>
    <row r="34449" spans="179:183" x14ac:dyDescent="0.35">
      <c r="FW34449" s="128"/>
      <c r="FX34449" s="128"/>
      <c r="FY34449" s="129"/>
      <c r="GA34449" s="128"/>
    </row>
    <row r="34450" spans="179:183" x14ac:dyDescent="0.35">
      <c r="FW34450" s="128"/>
      <c r="FX34450" s="128"/>
      <c r="FY34450" s="129"/>
      <c r="GA34450" s="128"/>
    </row>
    <row r="34451" spans="179:183" x14ac:dyDescent="0.35">
      <c r="FW34451" s="128"/>
      <c r="FX34451" s="128"/>
      <c r="FY34451" s="129"/>
      <c r="GA34451" s="128"/>
    </row>
    <row r="34452" spans="179:183" x14ac:dyDescent="0.35">
      <c r="FW34452" s="128"/>
      <c r="FX34452" s="128"/>
      <c r="FY34452" s="129"/>
      <c r="GA34452" s="128"/>
    </row>
    <row r="34453" spans="179:183" x14ac:dyDescent="0.35">
      <c r="FW34453" s="128"/>
      <c r="FX34453" s="128"/>
      <c r="FY34453" s="129"/>
      <c r="GA34453" s="128"/>
    </row>
    <row r="34454" spans="179:183" x14ac:dyDescent="0.35">
      <c r="FW34454" s="128"/>
      <c r="FX34454" s="128"/>
      <c r="FY34454" s="129"/>
      <c r="GA34454" s="128"/>
    </row>
    <row r="34455" spans="179:183" x14ac:dyDescent="0.35">
      <c r="FW34455" s="128"/>
      <c r="FX34455" s="128"/>
      <c r="FY34455" s="129"/>
      <c r="GA34455" s="128"/>
    </row>
    <row r="34456" spans="179:183" x14ac:dyDescent="0.35">
      <c r="FW34456" s="128"/>
      <c r="FX34456" s="128"/>
      <c r="FY34456" s="129"/>
      <c r="GA34456" s="128"/>
    </row>
    <row r="34457" spans="179:183" x14ac:dyDescent="0.35">
      <c r="FW34457" s="128"/>
      <c r="FX34457" s="128"/>
      <c r="FY34457" s="129"/>
      <c r="GA34457" s="128"/>
    </row>
    <row r="34458" spans="179:183" x14ac:dyDescent="0.35">
      <c r="FW34458" s="128"/>
      <c r="FX34458" s="128"/>
      <c r="FY34458" s="129"/>
      <c r="GA34458" s="128"/>
    </row>
    <row r="34459" spans="179:183" x14ac:dyDescent="0.35">
      <c r="FW34459" s="128"/>
      <c r="FX34459" s="128"/>
      <c r="FY34459" s="129"/>
      <c r="GA34459" s="128"/>
    </row>
    <row r="34460" spans="179:183" x14ac:dyDescent="0.35">
      <c r="FW34460" s="128"/>
      <c r="FX34460" s="128"/>
      <c r="FY34460" s="129"/>
      <c r="GA34460" s="128"/>
    </row>
    <row r="34461" spans="179:183" x14ac:dyDescent="0.35">
      <c r="FW34461" s="128"/>
      <c r="FX34461" s="128"/>
      <c r="FY34461" s="129"/>
      <c r="GA34461" s="128"/>
    </row>
    <row r="34462" spans="179:183" x14ac:dyDescent="0.35">
      <c r="FW34462" s="128"/>
      <c r="FX34462" s="128"/>
      <c r="FY34462" s="129"/>
      <c r="GA34462" s="128"/>
    </row>
    <row r="34463" spans="179:183" x14ac:dyDescent="0.35">
      <c r="FW34463" s="128"/>
      <c r="FX34463" s="128"/>
      <c r="FY34463" s="129"/>
      <c r="GA34463" s="128"/>
    </row>
    <row r="34464" spans="179:183" x14ac:dyDescent="0.35">
      <c r="FW34464" s="128"/>
      <c r="FX34464" s="128"/>
      <c r="FY34464" s="129"/>
      <c r="GA34464" s="128"/>
    </row>
    <row r="34465" spans="179:183" x14ac:dyDescent="0.35">
      <c r="FW34465" s="128"/>
      <c r="FX34465" s="128"/>
      <c r="FY34465" s="129"/>
      <c r="GA34465" s="128"/>
    </row>
    <row r="34466" spans="179:183" x14ac:dyDescent="0.35">
      <c r="FW34466" s="128"/>
      <c r="FX34466" s="128"/>
      <c r="FY34466" s="129"/>
      <c r="GA34466" s="128"/>
    </row>
    <row r="34467" spans="179:183" x14ac:dyDescent="0.35">
      <c r="FW34467" s="128"/>
      <c r="FX34467" s="128"/>
      <c r="FY34467" s="129"/>
      <c r="GA34467" s="128"/>
    </row>
    <row r="34468" spans="179:183" x14ac:dyDescent="0.35">
      <c r="FW34468" s="128"/>
      <c r="FX34468" s="128"/>
      <c r="FY34468" s="129"/>
      <c r="GA34468" s="128"/>
    </row>
    <row r="34469" spans="179:183" x14ac:dyDescent="0.35">
      <c r="FW34469" s="128"/>
      <c r="FX34469" s="128"/>
      <c r="FY34469" s="129"/>
      <c r="GA34469" s="128"/>
    </row>
    <row r="34470" spans="179:183" x14ac:dyDescent="0.35">
      <c r="FW34470" s="128"/>
      <c r="FX34470" s="128"/>
      <c r="FY34470" s="129"/>
      <c r="GA34470" s="128"/>
    </row>
    <row r="34471" spans="179:183" x14ac:dyDescent="0.35">
      <c r="FW34471" s="128"/>
      <c r="FX34471" s="128"/>
      <c r="FY34471" s="129"/>
      <c r="GA34471" s="128"/>
    </row>
    <row r="34472" spans="179:183" x14ac:dyDescent="0.35">
      <c r="FW34472" s="128"/>
      <c r="FX34472" s="128"/>
      <c r="FY34472" s="129"/>
      <c r="GA34472" s="128"/>
    </row>
    <row r="34473" spans="179:183" x14ac:dyDescent="0.35">
      <c r="FW34473" s="128"/>
      <c r="FX34473" s="128"/>
      <c r="FY34473" s="129"/>
      <c r="GA34473" s="128"/>
    </row>
    <row r="34474" spans="179:183" x14ac:dyDescent="0.35">
      <c r="FW34474" s="128"/>
      <c r="FX34474" s="128"/>
      <c r="FY34474" s="129"/>
      <c r="GA34474" s="128"/>
    </row>
    <row r="34475" spans="179:183" x14ac:dyDescent="0.35">
      <c r="FW34475" s="128"/>
      <c r="FX34475" s="128"/>
      <c r="FY34475" s="129"/>
      <c r="GA34475" s="128"/>
    </row>
    <row r="34476" spans="179:183" x14ac:dyDescent="0.35">
      <c r="FW34476" s="128"/>
      <c r="FX34476" s="128"/>
      <c r="FY34476" s="129"/>
      <c r="GA34476" s="128"/>
    </row>
    <row r="34477" spans="179:183" x14ac:dyDescent="0.35">
      <c r="FW34477" s="128"/>
      <c r="FX34477" s="128"/>
      <c r="FY34477" s="129"/>
      <c r="GA34477" s="128"/>
    </row>
    <row r="34478" spans="179:183" x14ac:dyDescent="0.35">
      <c r="FW34478" s="128"/>
      <c r="FX34478" s="128"/>
      <c r="FY34478" s="129"/>
      <c r="GA34478" s="128"/>
    </row>
    <row r="34479" spans="179:183" x14ac:dyDescent="0.35">
      <c r="FW34479" s="128"/>
      <c r="FX34479" s="128"/>
      <c r="FY34479" s="129"/>
      <c r="GA34479" s="128"/>
    </row>
    <row r="34480" spans="179:183" x14ac:dyDescent="0.35">
      <c r="FW34480" s="128"/>
      <c r="FX34480" s="128"/>
      <c r="FY34480" s="129"/>
      <c r="GA34480" s="128"/>
    </row>
    <row r="34481" spans="179:183" x14ac:dyDescent="0.35">
      <c r="FW34481" s="128"/>
      <c r="FX34481" s="128"/>
      <c r="FY34481" s="129"/>
      <c r="GA34481" s="128"/>
    </row>
    <row r="34482" spans="179:183" x14ac:dyDescent="0.35">
      <c r="FW34482" s="128"/>
      <c r="FX34482" s="128"/>
      <c r="FY34482" s="129"/>
      <c r="GA34482" s="128"/>
    </row>
    <row r="34483" spans="179:183" x14ac:dyDescent="0.35">
      <c r="FW34483" s="128"/>
      <c r="FX34483" s="128"/>
      <c r="FY34483" s="129"/>
      <c r="GA34483" s="128"/>
    </row>
    <row r="34484" spans="179:183" x14ac:dyDescent="0.35">
      <c r="FW34484" s="128"/>
      <c r="FX34484" s="128"/>
      <c r="FY34484" s="129"/>
      <c r="GA34484" s="128"/>
    </row>
    <row r="34485" spans="179:183" x14ac:dyDescent="0.35">
      <c r="FW34485" s="128"/>
      <c r="FX34485" s="128"/>
      <c r="FY34485" s="129"/>
      <c r="GA34485" s="128"/>
    </row>
    <row r="34486" spans="179:183" x14ac:dyDescent="0.35">
      <c r="FW34486" s="128"/>
      <c r="FX34486" s="128"/>
      <c r="FY34486" s="129"/>
      <c r="GA34486" s="128"/>
    </row>
    <row r="34487" spans="179:183" x14ac:dyDescent="0.35">
      <c r="FW34487" s="128"/>
      <c r="FX34487" s="128"/>
      <c r="FY34487" s="129"/>
      <c r="GA34487" s="128"/>
    </row>
    <row r="34488" spans="179:183" x14ac:dyDescent="0.35">
      <c r="FW34488" s="128"/>
      <c r="FX34488" s="128"/>
      <c r="FY34488" s="129"/>
      <c r="GA34488" s="128"/>
    </row>
    <row r="34489" spans="179:183" x14ac:dyDescent="0.35">
      <c r="FW34489" s="128"/>
      <c r="FX34489" s="128"/>
      <c r="FY34489" s="129"/>
      <c r="GA34489" s="128"/>
    </row>
    <row r="34490" spans="179:183" x14ac:dyDescent="0.35">
      <c r="FW34490" s="128"/>
      <c r="FX34490" s="128"/>
      <c r="FY34490" s="129"/>
      <c r="GA34490" s="128"/>
    </row>
    <row r="34491" spans="179:183" x14ac:dyDescent="0.35">
      <c r="FW34491" s="128"/>
      <c r="FX34491" s="128"/>
      <c r="FY34491" s="129"/>
      <c r="GA34491" s="128"/>
    </row>
    <row r="34492" spans="179:183" x14ac:dyDescent="0.35">
      <c r="FW34492" s="128"/>
      <c r="FX34492" s="128"/>
      <c r="FY34492" s="129"/>
      <c r="GA34492" s="128"/>
    </row>
    <row r="34493" spans="179:183" x14ac:dyDescent="0.35">
      <c r="FW34493" s="128"/>
      <c r="FX34493" s="128"/>
      <c r="FY34493" s="129"/>
      <c r="GA34493" s="128"/>
    </row>
    <row r="34494" spans="179:183" x14ac:dyDescent="0.35">
      <c r="FW34494" s="128"/>
      <c r="FX34494" s="128"/>
      <c r="FY34494" s="129"/>
      <c r="GA34494" s="128"/>
    </row>
    <row r="34495" spans="179:183" x14ac:dyDescent="0.35">
      <c r="FW34495" s="128"/>
      <c r="FX34495" s="128"/>
      <c r="FY34495" s="129"/>
      <c r="GA34495" s="128"/>
    </row>
    <row r="34496" spans="179:183" x14ac:dyDescent="0.35">
      <c r="FW34496" s="128"/>
      <c r="FX34496" s="128"/>
      <c r="FY34496" s="129"/>
      <c r="GA34496" s="128"/>
    </row>
    <row r="34497" spans="179:183" x14ac:dyDescent="0.35">
      <c r="FW34497" s="128"/>
      <c r="FX34497" s="128"/>
      <c r="FY34497" s="129"/>
      <c r="GA34497" s="128"/>
    </row>
    <row r="34498" spans="179:183" x14ac:dyDescent="0.35">
      <c r="FW34498" s="128"/>
      <c r="FX34498" s="128"/>
      <c r="FY34498" s="129"/>
      <c r="GA34498" s="128"/>
    </row>
    <row r="34499" spans="179:183" x14ac:dyDescent="0.35">
      <c r="FW34499" s="128"/>
      <c r="FX34499" s="128"/>
      <c r="FY34499" s="129"/>
      <c r="GA34499" s="128"/>
    </row>
    <row r="34500" spans="179:183" x14ac:dyDescent="0.35">
      <c r="FW34500" s="128"/>
      <c r="FX34500" s="128"/>
      <c r="FY34500" s="129"/>
      <c r="GA34500" s="128"/>
    </row>
    <row r="34501" spans="179:183" x14ac:dyDescent="0.35">
      <c r="FW34501" s="128"/>
      <c r="FX34501" s="128"/>
      <c r="FY34501" s="129"/>
      <c r="GA34501" s="128"/>
    </row>
    <row r="34502" spans="179:183" x14ac:dyDescent="0.35">
      <c r="FW34502" s="128"/>
      <c r="FX34502" s="128"/>
      <c r="FY34502" s="129"/>
      <c r="GA34502" s="128"/>
    </row>
    <row r="34503" spans="179:183" x14ac:dyDescent="0.35">
      <c r="FW34503" s="128"/>
      <c r="FX34503" s="128"/>
      <c r="FY34503" s="129"/>
      <c r="GA34503" s="128"/>
    </row>
    <row r="34504" spans="179:183" x14ac:dyDescent="0.35">
      <c r="FW34504" s="128"/>
      <c r="FX34504" s="128"/>
      <c r="FY34504" s="129"/>
      <c r="GA34504" s="128"/>
    </row>
    <row r="34505" spans="179:183" x14ac:dyDescent="0.35">
      <c r="FW34505" s="128"/>
      <c r="FX34505" s="128"/>
      <c r="FY34505" s="129"/>
      <c r="GA34505" s="128"/>
    </row>
    <row r="34506" spans="179:183" x14ac:dyDescent="0.35">
      <c r="FW34506" s="128"/>
      <c r="FX34506" s="128"/>
      <c r="FY34506" s="129"/>
      <c r="GA34506" s="128"/>
    </row>
    <row r="34507" spans="179:183" x14ac:dyDescent="0.35">
      <c r="FW34507" s="128"/>
      <c r="FX34507" s="128"/>
      <c r="FY34507" s="129"/>
      <c r="GA34507" s="128"/>
    </row>
    <row r="34508" spans="179:183" x14ac:dyDescent="0.35">
      <c r="FW34508" s="128"/>
      <c r="FX34508" s="128"/>
      <c r="FY34508" s="129"/>
      <c r="GA34508" s="128"/>
    </row>
    <row r="34509" spans="179:183" x14ac:dyDescent="0.35">
      <c r="FW34509" s="128"/>
      <c r="FX34509" s="128"/>
      <c r="FY34509" s="129"/>
      <c r="GA34509" s="128"/>
    </row>
    <row r="34510" spans="179:183" x14ac:dyDescent="0.35">
      <c r="FW34510" s="128"/>
      <c r="FX34510" s="128"/>
      <c r="FY34510" s="129"/>
      <c r="GA34510" s="128"/>
    </row>
    <row r="34511" spans="179:183" x14ac:dyDescent="0.35">
      <c r="FW34511" s="128"/>
      <c r="FX34511" s="128"/>
      <c r="FY34511" s="129"/>
      <c r="GA34511" s="128"/>
    </row>
    <row r="34512" spans="179:183" x14ac:dyDescent="0.35">
      <c r="FW34512" s="128"/>
      <c r="FX34512" s="128"/>
      <c r="FY34512" s="129"/>
      <c r="GA34512" s="128"/>
    </row>
    <row r="34513" spans="179:183" x14ac:dyDescent="0.35">
      <c r="FW34513" s="128"/>
      <c r="FX34513" s="128"/>
      <c r="FY34513" s="129"/>
      <c r="GA34513" s="128"/>
    </row>
    <row r="34514" spans="179:183" x14ac:dyDescent="0.35">
      <c r="FW34514" s="128"/>
      <c r="FX34514" s="128"/>
      <c r="FY34514" s="129"/>
      <c r="GA34514" s="128"/>
    </row>
    <row r="34515" spans="179:183" x14ac:dyDescent="0.35">
      <c r="FW34515" s="128"/>
      <c r="FX34515" s="128"/>
      <c r="FY34515" s="129"/>
      <c r="GA34515" s="128"/>
    </row>
    <row r="34516" spans="179:183" x14ac:dyDescent="0.35">
      <c r="FW34516" s="128"/>
      <c r="FX34516" s="128"/>
      <c r="FY34516" s="129"/>
      <c r="GA34516" s="128"/>
    </row>
    <row r="34517" spans="179:183" x14ac:dyDescent="0.35">
      <c r="FW34517" s="128"/>
      <c r="FX34517" s="128"/>
      <c r="FY34517" s="129"/>
      <c r="GA34517" s="128"/>
    </row>
    <row r="34518" spans="179:183" x14ac:dyDescent="0.35">
      <c r="FW34518" s="128"/>
      <c r="FX34518" s="128"/>
      <c r="FY34518" s="129"/>
      <c r="GA34518" s="128"/>
    </row>
    <row r="34519" spans="179:183" x14ac:dyDescent="0.35">
      <c r="FW34519" s="128"/>
      <c r="FX34519" s="128"/>
      <c r="FY34519" s="129"/>
      <c r="GA34519" s="128"/>
    </row>
    <row r="34520" spans="179:183" x14ac:dyDescent="0.35">
      <c r="FW34520" s="128"/>
      <c r="FX34520" s="128"/>
      <c r="FY34520" s="129"/>
      <c r="GA34520" s="128"/>
    </row>
    <row r="34521" spans="179:183" x14ac:dyDescent="0.35">
      <c r="FW34521" s="128"/>
      <c r="FX34521" s="128"/>
      <c r="FY34521" s="129"/>
      <c r="GA34521" s="128"/>
    </row>
    <row r="34522" spans="179:183" x14ac:dyDescent="0.35">
      <c r="FW34522" s="128"/>
      <c r="FX34522" s="128"/>
      <c r="FY34522" s="129"/>
      <c r="GA34522" s="128"/>
    </row>
    <row r="34523" spans="179:183" x14ac:dyDescent="0.35">
      <c r="FW34523" s="128"/>
      <c r="FX34523" s="128"/>
      <c r="FY34523" s="129"/>
      <c r="GA34523" s="128"/>
    </row>
    <row r="34524" spans="179:183" x14ac:dyDescent="0.35">
      <c r="FW34524" s="128"/>
      <c r="FX34524" s="128"/>
      <c r="FY34524" s="129"/>
      <c r="GA34524" s="128"/>
    </row>
    <row r="34525" spans="179:183" x14ac:dyDescent="0.35">
      <c r="FW34525" s="128"/>
      <c r="FX34525" s="128"/>
      <c r="FY34525" s="129"/>
      <c r="GA34525" s="128"/>
    </row>
    <row r="34526" spans="179:183" x14ac:dyDescent="0.35">
      <c r="FW34526" s="128"/>
      <c r="FX34526" s="128"/>
      <c r="FY34526" s="129"/>
      <c r="GA34526" s="128"/>
    </row>
    <row r="34527" spans="179:183" x14ac:dyDescent="0.35">
      <c r="FW34527" s="128"/>
      <c r="FX34527" s="128"/>
      <c r="FY34527" s="129"/>
      <c r="GA34527" s="128"/>
    </row>
    <row r="34528" spans="179:183" x14ac:dyDescent="0.35">
      <c r="FW34528" s="128"/>
      <c r="FX34528" s="128"/>
      <c r="FY34528" s="129"/>
      <c r="GA34528" s="128"/>
    </row>
    <row r="34529" spans="179:183" x14ac:dyDescent="0.35">
      <c r="FW34529" s="128"/>
      <c r="FX34529" s="128"/>
      <c r="FY34529" s="129"/>
      <c r="GA34529" s="128"/>
    </row>
    <row r="34530" spans="179:183" x14ac:dyDescent="0.35">
      <c r="FW34530" s="128"/>
      <c r="FX34530" s="128"/>
      <c r="FY34530" s="129"/>
      <c r="GA34530" s="128"/>
    </row>
    <row r="34531" spans="179:183" x14ac:dyDescent="0.35">
      <c r="FW34531" s="128"/>
      <c r="FX34531" s="128"/>
      <c r="FY34531" s="129"/>
      <c r="GA34531" s="128"/>
    </row>
    <row r="34532" spans="179:183" x14ac:dyDescent="0.35">
      <c r="FW34532" s="128"/>
      <c r="FX34532" s="128"/>
      <c r="FY34532" s="129"/>
      <c r="GA34532" s="128"/>
    </row>
    <row r="34533" spans="179:183" x14ac:dyDescent="0.35">
      <c r="FW34533" s="128"/>
      <c r="FX34533" s="128"/>
      <c r="FY34533" s="129"/>
      <c r="GA34533" s="128"/>
    </row>
    <row r="34534" spans="179:183" x14ac:dyDescent="0.35">
      <c r="FW34534" s="128"/>
      <c r="FX34534" s="128"/>
      <c r="FY34534" s="129"/>
      <c r="GA34534" s="128"/>
    </row>
    <row r="34535" spans="179:183" x14ac:dyDescent="0.35">
      <c r="FW34535" s="128"/>
      <c r="FX34535" s="128"/>
      <c r="FY34535" s="129"/>
      <c r="GA34535" s="128"/>
    </row>
    <row r="34536" spans="179:183" x14ac:dyDescent="0.35">
      <c r="FW34536" s="128"/>
      <c r="FX34536" s="128"/>
      <c r="FY34536" s="129"/>
      <c r="GA34536" s="128"/>
    </row>
    <row r="34537" spans="179:183" x14ac:dyDescent="0.35">
      <c r="FW34537" s="128"/>
      <c r="FX34537" s="128"/>
      <c r="FY34537" s="129"/>
      <c r="GA34537" s="128"/>
    </row>
    <row r="34538" spans="179:183" x14ac:dyDescent="0.35">
      <c r="FW34538" s="128"/>
      <c r="FX34538" s="128"/>
      <c r="FY34538" s="129"/>
      <c r="GA34538" s="128"/>
    </row>
    <row r="34539" spans="179:183" x14ac:dyDescent="0.35">
      <c r="FW34539" s="128"/>
      <c r="FX34539" s="128"/>
      <c r="FY34539" s="129"/>
      <c r="GA34539" s="128"/>
    </row>
    <row r="34540" spans="179:183" x14ac:dyDescent="0.35">
      <c r="FW34540" s="128"/>
      <c r="FX34540" s="128"/>
      <c r="FY34540" s="129"/>
      <c r="GA34540" s="128"/>
    </row>
    <row r="34541" spans="179:183" x14ac:dyDescent="0.35">
      <c r="FW34541" s="128"/>
      <c r="FX34541" s="128"/>
      <c r="FY34541" s="129"/>
      <c r="GA34541" s="128"/>
    </row>
    <row r="34542" spans="179:183" x14ac:dyDescent="0.35">
      <c r="FW34542" s="128"/>
      <c r="FX34542" s="128"/>
      <c r="FY34542" s="129"/>
      <c r="GA34542" s="128"/>
    </row>
    <row r="34543" spans="179:183" x14ac:dyDescent="0.35">
      <c r="FW34543" s="128"/>
      <c r="FX34543" s="128"/>
      <c r="FY34543" s="129"/>
      <c r="GA34543" s="128"/>
    </row>
    <row r="34544" spans="179:183" x14ac:dyDescent="0.35">
      <c r="FW34544" s="128"/>
      <c r="FX34544" s="128"/>
      <c r="FY34544" s="129"/>
      <c r="GA34544" s="128"/>
    </row>
    <row r="34545" spans="179:183" x14ac:dyDescent="0.35">
      <c r="FW34545" s="128"/>
      <c r="FX34545" s="128"/>
      <c r="FY34545" s="129"/>
      <c r="GA34545" s="128"/>
    </row>
    <row r="34546" spans="179:183" x14ac:dyDescent="0.35">
      <c r="FW34546" s="128"/>
      <c r="FX34546" s="128"/>
      <c r="FY34546" s="129"/>
      <c r="GA34546" s="128"/>
    </row>
    <row r="34547" spans="179:183" x14ac:dyDescent="0.35">
      <c r="FW34547" s="128"/>
      <c r="FX34547" s="128"/>
      <c r="FY34547" s="129"/>
      <c r="GA34547" s="128"/>
    </row>
    <row r="34548" spans="179:183" x14ac:dyDescent="0.35">
      <c r="FW34548" s="128"/>
      <c r="FX34548" s="128"/>
      <c r="FY34548" s="129"/>
      <c r="GA34548" s="128"/>
    </row>
    <row r="34549" spans="179:183" x14ac:dyDescent="0.35">
      <c r="FW34549" s="128"/>
      <c r="FX34549" s="128"/>
      <c r="FY34549" s="129"/>
      <c r="GA34549" s="128"/>
    </row>
    <row r="34550" spans="179:183" x14ac:dyDescent="0.35">
      <c r="FW34550" s="128"/>
      <c r="FX34550" s="128"/>
      <c r="FY34550" s="129"/>
      <c r="GA34550" s="128"/>
    </row>
    <row r="34551" spans="179:183" x14ac:dyDescent="0.35">
      <c r="FW34551" s="128"/>
      <c r="FX34551" s="128"/>
      <c r="FY34551" s="129"/>
      <c r="GA34551" s="128"/>
    </row>
    <row r="34552" spans="179:183" x14ac:dyDescent="0.35">
      <c r="FW34552" s="128"/>
      <c r="FX34552" s="128"/>
      <c r="FY34552" s="129"/>
      <c r="GA34552" s="128"/>
    </row>
    <row r="34553" spans="179:183" x14ac:dyDescent="0.35">
      <c r="FW34553" s="128"/>
      <c r="FX34553" s="128"/>
      <c r="FY34553" s="129"/>
      <c r="GA34553" s="128"/>
    </row>
    <row r="34554" spans="179:183" x14ac:dyDescent="0.35">
      <c r="FW34554" s="128"/>
      <c r="FX34554" s="128"/>
      <c r="FY34554" s="129"/>
      <c r="GA34554" s="128"/>
    </row>
    <row r="34555" spans="179:183" x14ac:dyDescent="0.35">
      <c r="FW34555" s="128"/>
      <c r="FX34555" s="128"/>
      <c r="FY34555" s="129"/>
      <c r="GA34555" s="128"/>
    </row>
    <row r="34556" spans="179:183" x14ac:dyDescent="0.35">
      <c r="FW34556" s="128"/>
      <c r="FX34556" s="128"/>
      <c r="FY34556" s="129"/>
      <c r="GA34556" s="128"/>
    </row>
    <row r="34557" spans="179:183" x14ac:dyDescent="0.35">
      <c r="FW34557" s="128"/>
      <c r="FX34557" s="128"/>
      <c r="FY34557" s="129"/>
      <c r="GA34557" s="128"/>
    </row>
    <row r="34558" spans="179:183" x14ac:dyDescent="0.35">
      <c r="FW34558" s="128"/>
      <c r="FX34558" s="128"/>
      <c r="FY34558" s="129"/>
      <c r="GA34558" s="128"/>
    </row>
    <row r="34559" spans="179:183" x14ac:dyDescent="0.35">
      <c r="FW34559" s="128"/>
      <c r="FX34559" s="128"/>
      <c r="FY34559" s="129"/>
      <c r="GA34559" s="128"/>
    </row>
    <row r="34560" spans="179:183" x14ac:dyDescent="0.35">
      <c r="FW34560" s="128"/>
      <c r="FX34560" s="128"/>
      <c r="FY34560" s="129"/>
      <c r="GA34560" s="128"/>
    </row>
    <row r="34561" spans="179:183" x14ac:dyDescent="0.35">
      <c r="FW34561" s="128"/>
      <c r="FX34561" s="128"/>
      <c r="FY34561" s="129"/>
      <c r="GA34561" s="128"/>
    </row>
    <row r="34562" spans="179:183" x14ac:dyDescent="0.35">
      <c r="FW34562" s="128"/>
      <c r="FX34562" s="128"/>
      <c r="FY34562" s="129"/>
      <c r="GA34562" s="128"/>
    </row>
    <row r="34563" spans="179:183" x14ac:dyDescent="0.35">
      <c r="FW34563" s="128"/>
      <c r="FX34563" s="128"/>
      <c r="FY34563" s="129"/>
      <c r="GA34563" s="128"/>
    </row>
    <row r="34564" spans="179:183" x14ac:dyDescent="0.35">
      <c r="FW34564" s="128"/>
      <c r="FX34564" s="128"/>
      <c r="FY34564" s="129"/>
      <c r="GA34564" s="128"/>
    </row>
    <row r="34565" spans="179:183" x14ac:dyDescent="0.35">
      <c r="FW34565" s="128"/>
      <c r="FX34565" s="128"/>
      <c r="FY34565" s="129"/>
      <c r="GA34565" s="128"/>
    </row>
    <row r="34566" spans="179:183" x14ac:dyDescent="0.35">
      <c r="FW34566" s="128"/>
      <c r="FX34566" s="128"/>
      <c r="FY34566" s="129"/>
      <c r="GA34566" s="128"/>
    </row>
    <row r="34567" spans="179:183" x14ac:dyDescent="0.35">
      <c r="FW34567" s="128"/>
      <c r="FX34567" s="128"/>
      <c r="FY34567" s="129"/>
      <c r="GA34567" s="128"/>
    </row>
    <row r="34568" spans="179:183" x14ac:dyDescent="0.35">
      <c r="FW34568" s="128"/>
      <c r="FX34568" s="128"/>
      <c r="FY34568" s="129"/>
      <c r="GA34568" s="128"/>
    </row>
    <row r="34569" spans="179:183" x14ac:dyDescent="0.35">
      <c r="FW34569" s="128"/>
      <c r="FX34569" s="128"/>
      <c r="FY34569" s="129"/>
      <c r="GA34569" s="128"/>
    </row>
    <row r="34570" spans="179:183" x14ac:dyDescent="0.35">
      <c r="FW34570" s="128"/>
      <c r="FX34570" s="128"/>
      <c r="FY34570" s="129"/>
      <c r="GA34570" s="128"/>
    </row>
    <row r="34571" spans="179:183" x14ac:dyDescent="0.35">
      <c r="FW34571" s="128"/>
      <c r="FX34571" s="128"/>
      <c r="FY34571" s="129"/>
      <c r="GA34571" s="128"/>
    </row>
    <row r="34572" spans="179:183" x14ac:dyDescent="0.35">
      <c r="FW34572" s="128"/>
      <c r="FX34572" s="128"/>
      <c r="FY34572" s="129"/>
      <c r="GA34572" s="128"/>
    </row>
    <row r="34573" spans="179:183" x14ac:dyDescent="0.35">
      <c r="FW34573" s="128"/>
      <c r="FX34573" s="128"/>
      <c r="FY34573" s="129"/>
      <c r="GA34573" s="128"/>
    </row>
    <row r="34574" spans="179:183" x14ac:dyDescent="0.35">
      <c r="FW34574" s="128"/>
      <c r="FX34574" s="128"/>
      <c r="FY34574" s="129"/>
      <c r="GA34574" s="128"/>
    </row>
    <row r="34575" spans="179:183" x14ac:dyDescent="0.35">
      <c r="FW34575" s="128"/>
      <c r="FX34575" s="128"/>
      <c r="FY34575" s="129"/>
      <c r="GA34575" s="128"/>
    </row>
    <row r="34576" spans="179:183" x14ac:dyDescent="0.35">
      <c r="FW34576" s="128"/>
      <c r="FX34576" s="128"/>
      <c r="FY34576" s="129"/>
      <c r="GA34576" s="128"/>
    </row>
    <row r="34577" spans="179:183" x14ac:dyDescent="0.35">
      <c r="FW34577" s="128"/>
      <c r="FX34577" s="128"/>
      <c r="FY34577" s="129"/>
      <c r="GA34577" s="128"/>
    </row>
    <row r="34578" spans="179:183" x14ac:dyDescent="0.35">
      <c r="FW34578" s="128"/>
      <c r="FX34578" s="128"/>
      <c r="FY34578" s="129"/>
      <c r="GA34578" s="128"/>
    </row>
    <row r="34579" spans="179:183" x14ac:dyDescent="0.35">
      <c r="FW34579" s="128"/>
      <c r="FX34579" s="128"/>
      <c r="FY34579" s="129"/>
      <c r="GA34579" s="128"/>
    </row>
    <row r="34580" spans="179:183" x14ac:dyDescent="0.35">
      <c r="FW34580" s="128"/>
      <c r="FX34580" s="128"/>
      <c r="FY34580" s="129"/>
      <c r="GA34580" s="128"/>
    </row>
    <row r="34581" spans="179:183" x14ac:dyDescent="0.35">
      <c r="FW34581" s="128"/>
      <c r="FX34581" s="128"/>
      <c r="FY34581" s="129"/>
      <c r="GA34581" s="128"/>
    </row>
    <row r="34582" spans="179:183" x14ac:dyDescent="0.35">
      <c r="FW34582" s="128"/>
      <c r="FX34582" s="128"/>
      <c r="FY34582" s="129"/>
      <c r="GA34582" s="128"/>
    </row>
    <row r="34583" spans="179:183" x14ac:dyDescent="0.35">
      <c r="FW34583" s="128"/>
      <c r="FX34583" s="128"/>
      <c r="FY34583" s="129"/>
      <c r="GA34583" s="128"/>
    </row>
    <row r="34584" spans="179:183" x14ac:dyDescent="0.35">
      <c r="FW34584" s="128"/>
      <c r="FX34584" s="128"/>
      <c r="FY34584" s="129"/>
      <c r="GA34584" s="128"/>
    </row>
    <row r="34585" spans="179:183" x14ac:dyDescent="0.35">
      <c r="FW34585" s="128"/>
      <c r="FX34585" s="128"/>
      <c r="FY34585" s="129"/>
      <c r="GA34585" s="128"/>
    </row>
    <row r="34586" spans="179:183" x14ac:dyDescent="0.35">
      <c r="FW34586" s="128"/>
      <c r="FX34586" s="128"/>
      <c r="FY34586" s="129"/>
      <c r="GA34586" s="128"/>
    </row>
    <row r="34587" spans="179:183" x14ac:dyDescent="0.35">
      <c r="FW34587" s="128"/>
      <c r="FX34587" s="128"/>
      <c r="FY34587" s="129"/>
      <c r="GA34587" s="128"/>
    </row>
    <row r="34588" spans="179:183" x14ac:dyDescent="0.35">
      <c r="FW34588" s="128"/>
      <c r="FX34588" s="128"/>
      <c r="FY34588" s="129"/>
      <c r="GA34588" s="128"/>
    </row>
    <row r="34589" spans="179:183" x14ac:dyDescent="0.35">
      <c r="FW34589" s="128"/>
      <c r="FX34589" s="128"/>
      <c r="FY34589" s="129"/>
      <c r="GA34589" s="128"/>
    </row>
    <row r="34590" spans="179:183" x14ac:dyDescent="0.35">
      <c r="FW34590" s="128"/>
      <c r="FX34590" s="128"/>
      <c r="FY34590" s="129"/>
      <c r="GA34590" s="128"/>
    </row>
    <row r="34591" spans="179:183" x14ac:dyDescent="0.35">
      <c r="FW34591" s="128"/>
      <c r="FX34591" s="128"/>
      <c r="FY34591" s="129"/>
      <c r="GA34591" s="128"/>
    </row>
    <row r="34592" spans="179:183" x14ac:dyDescent="0.35">
      <c r="FW34592" s="128"/>
      <c r="FX34592" s="128"/>
      <c r="FY34592" s="129"/>
      <c r="GA34592" s="128"/>
    </row>
    <row r="34593" spans="179:183" x14ac:dyDescent="0.35">
      <c r="FW34593" s="128"/>
      <c r="FX34593" s="128"/>
      <c r="FY34593" s="129"/>
      <c r="GA34593" s="128"/>
    </row>
    <row r="34594" spans="179:183" x14ac:dyDescent="0.35">
      <c r="FW34594" s="128"/>
      <c r="FX34594" s="128"/>
      <c r="FY34594" s="129"/>
      <c r="GA34594" s="128"/>
    </row>
    <row r="34595" spans="179:183" x14ac:dyDescent="0.35">
      <c r="FW34595" s="128"/>
      <c r="FX34595" s="128"/>
      <c r="FY34595" s="129"/>
      <c r="GA34595" s="128"/>
    </row>
    <row r="34596" spans="179:183" x14ac:dyDescent="0.35">
      <c r="FW34596" s="128"/>
      <c r="FX34596" s="128"/>
      <c r="FY34596" s="129"/>
      <c r="GA34596" s="128"/>
    </row>
    <row r="34597" spans="179:183" x14ac:dyDescent="0.35">
      <c r="FW34597" s="128"/>
      <c r="FX34597" s="128"/>
      <c r="FY34597" s="129"/>
      <c r="GA34597" s="128"/>
    </row>
    <row r="34598" spans="179:183" x14ac:dyDescent="0.35">
      <c r="FW34598" s="128"/>
      <c r="FX34598" s="128"/>
      <c r="FY34598" s="129"/>
      <c r="GA34598" s="128"/>
    </row>
    <row r="34599" spans="179:183" x14ac:dyDescent="0.35">
      <c r="FW34599" s="128"/>
      <c r="FX34599" s="128"/>
      <c r="FY34599" s="129"/>
      <c r="GA34599" s="128"/>
    </row>
    <row r="34600" spans="179:183" x14ac:dyDescent="0.35">
      <c r="FW34600" s="128"/>
      <c r="FX34600" s="128"/>
      <c r="FY34600" s="129"/>
      <c r="GA34600" s="128"/>
    </row>
    <row r="34601" spans="179:183" x14ac:dyDescent="0.35">
      <c r="FW34601" s="128"/>
      <c r="FX34601" s="128"/>
      <c r="FY34601" s="129"/>
      <c r="GA34601" s="128"/>
    </row>
    <row r="34602" spans="179:183" x14ac:dyDescent="0.35">
      <c r="FW34602" s="128"/>
      <c r="FX34602" s="128"/>
      <c r="FY34602" s="129"/>
      <c r="GA34602" s="128"/>
    </row>
    <row r="34603" spans="179:183" x14ac:dyDescent="0.35">
      <c r="FW34603" s="128"/>
      <c r="FX34603" s="128"/>
      <c r="FY34603" s="129"/>
      <c r="GA34603" s="128"/>
    </row>
    <row r="34604" spans="179:183" x14ac:dyDescent="0.35">
      <c r="FW34604" s="128"/>
      <c r="FX34604" s="128"/>
      <c r="FY34604" s="129"/>
      <c r="GA34604" s="128"/>
    </row>
    <row r="34605" spans="179:183" x14ac:dyDescent="0.35">
      <c r="FW34605" s="128"/>
      <c r="FX34605" s="128"/>
      <c r="FY34605" s="129"/>
      <c r="GA34605" s="128"/>
    </row>
    <row r="34606" spans="179:183" x14ac:dyDescent="0.35">
      <c r="FW34606" s="128"/>
      <c r="FX34606" s="128"/>
      <c r="FY34606" s="129"/>
      <c r="GA34606" s="128"/>
    </row>
    <row r="34607" spans="179:183" x14ac:dyDescent="0.35">
      <c r="FW34607" s="128"/>
      <c r="FX34607" s="128"/>
      <c r="FY34607" s="129"/>
      <c r="GA34607" s="128"/>
    </row>
    <row r="34608" spans="179:183" x14ac:dyDescent="0.35">
      <c r="FW34608" s="128"/>
      <c r="FX34608" s="128"/>
      <c r="FY34608" s="129"/>
      <c r="GA34608" s="128"/>
    </row>
    <row r="34609" spans="179:183" x14ac:dyDescent="0.35">
      <c r="FW34609" s="128"/>
      <c r="FX34609" s="128"/>
      <c r="FY34609" s="129"/>
      <c r="GA34609" s="128"/>
    </row>
    <row r="34610" spans="179:183" x14ac:dyDescent="0.35">
      <c r="FW34610" s="128"/>
      <c r="FX34610" s="128"/>
      <c r="FY34610" s="129"/>
      <c r="GA34610" s="128"/>
    </row>
    <row r="34611" spans="179:183" x14ac:dyDescent="0.35">
      <c r="FW34611" s="128"/>
      <c r="FX34611" s="128"/>
      <c r="FY34611" s="129"/>
      <c r="GA34611" s="128"/>
    </row>
    <row r="34612" spans="179:183" x14ac:dyDescent="0.35">
      <c r="FW34612" s="128"/>
      <c r="FX34612" s="128"/>
      <c r="FY34612" s="129"/>
      <c r="GA34612" s="128"/>
    </row>
    <row r="34613" spans="179:183" x14ac:dyDescent="0.35">
      <c r="FW34613" s="128"/>
      <c r="FX34613" s="128"/>
      <c r="FY34613" s="129"/>
      <c r="GA34613" s="128"/>
    </row>
    <row r="34614" spans="179:183" x14ac:dyDescent="0.35">
      <c r="FW34614" s="128"/>
      <c r="FX34614" s="128"/>
      <c r="FY34614" s="129"/>
      <c r="GA34614" s="128"/>
    </row>
    <row r="34615" spans="179:183" x14ac:dyDescent="0.35">
      <c r="FW34615" s="128"/>
      <c r="FX34615" s="128"/>
      <c r="FY34615" s="129"/>
      <c r="GA34615" s="128"/>
    </row>
    <row r="34616" spans="179:183" x14ac:dyDescent="0.35">
      <c r="FW34616" s="128"/>
      <c r="FX34616" s="128"/>
      <c r="FY34616" s="129"/>
      <c r="GA34616" s="128"/>
    </row>
    <row r="34617" spans="179:183" x14ac:dyDescent="0.35">
      <c r="FW34617" s="128"/>
      <c r="FX34617" s="128"/>
      <c r="FY34617" s="129"/>
      <c r="GA34617" s="128"/>
    </row>
    <row r="34618" spans="179:183" x14ac:dyDescent="0.35">
      <c r="FW34618" s="128"/>
      <c r="FX34618" s="128"/>
      <c r="FY34618" s="129"/>
      <c r="GA34618" s="128"/>
    </row>
    <row r="34619" spans="179:183" x14ac:dyDescent="0.35">
      <c r="FW34619" s="128"/>
      <c r="FX34619" s="128"/>
      <c r="FY34619" s="129"/>
      <c r="GA34619" s="128"/>
    </row>
    <row r="34620" spans="179:183" x14ac:dyDescent="0.35">
      <c r="FW34620" s="128"/>
      <c r="FX34620" s="128"/>
      <c r="FY34620" s="129"/>
      <c r="GA34620" s="128"/>
    </row>
    <row r="34621" spans="179:183" x14ac:dyDescent="0.35">
      <c r="FW34621" s="128"/>
      <c r="FX34621" s="128"/>
      <c r="FY34621" s="129"/>
      <c r="GA34621" s="128"/>
    </row>
    <row r="34622" spans="179:183" x14ac:dyDescent="0.35">
      <c r="FW34622" s="128"/>
      <c r="FX34622" s="128"/>
      <c r="FY34622" s="129"/>
      <c r="GA34622" s="128"/>
    </row>
    <row r="34623" spans="179:183" x14ac:dyDescent="0.35">
      <c r="FW34623" s="128"/>
      <c r="FX34623" s="128"/>
      <c r="FY34623" s="129"/>
      <c r="GA34623" s="128"/>
    </row>
    <row r="34624" spans="179:183" x14ac:dyDescent="0.35">
      <c r="FW34624" s="128"/>
      <c r="FX34624" s="128"/>
      <c r="FY34624" s="129"/>
      <c r="GA34624" s="128"/>
    </row>
    <row r="34625" spans="179:183" x14ac:dyDescent="0.35">
      <c r="FW34625" s="128"/>
      <c r="FX34625" s="128"/>
      <c r="FY34625" s="129"/>
      <c r="GA34625" s="128"/>
    </row>
    <row r="34626" spans="179:183" x14ac:dyDescent="0.35">
      <c r="FW34626" s="128"/>
      <c r="FX34626" s="128"/>
      <c r="FY34626" s="129"/>
      <c r="GA34626" s="128"/>
    </row>
    <row r="34627" spans="179:183" x14ac:dyDescent="0.35">
      <c r="FW34627" s="128"/>
      <c r="FX34627" s="128"/>
      <c r="FY34627" s="129"/>
      <c r="GA34627" s="128"/>
    </row>
    <row r="34628" spans="179:183" x14ac:dyDescent="0.35">
      <c r="FW34628" s="128"/>
      <c r="FX34628" s="128"/>
      <c r="FY34628" s="129"/>
      <c r="GA34628" s="128"/>
    </row>
    <row r="34629" spans="179:183" x14ac:dyDescent="0.35">
      <c r="FW34629" s="128"/>
      <c r="FX34629" s="128"/>
      <c r="FY34629" s="129"/>
      <c r="GA34629" s="128"/>
    </row>
    <row r="34630" spans="179:183" x14ac:dyDescent="0.35">
      <c r="FW34630" s="128"/>
      <c r="FX34630" s="128"/>
      <c r="FY34630" s="129"/>
      <c r="GA34630" s="128"/>
    </row>
    <row r="34631" spans="179:183" x14ac:dyDescent="0.35">
      <c r="FW34631" s="128"/>
      <c r="FX34631" s="128"/>
      <c r="FY34631" s="129"/>
      <c r="GA34631" s="128"/>
    </row>
    <row r="34632" spans="179:183" x14ac:dyDescent="0.35">
      <c r="FW34632" s="128"/>
      <c r="FX34632" s="128"/>
      <c r="FY34632" s="129"/>
      <c r="GA34632" s="128"/>
    </row>
    <row r="34633" spans="179:183" x14ac:dyDescent="0.35">
      <c r="FW34633" s="128"/>
      <c r="FX34633" s="128"/>
      <c r="FY34633" s="129"/>
      <c r="GA34633" s="128"/>
    </row>
    <row r="34634" spans="179:183" x14ac:dyDescent="0.35">
      <c r="FW34634" s="128"/>
      <c r="FX34634" s="128"/>
      <c r="FY34634" s="129"/>
      <c r="GA34634" s="128"/>
    </row>
    <row r="34635" spans="179:183" x14ac:dyDescent="0.35">
      <c r="FW34635" s="128"/>
      <c r="FX34635" s="128"/>
      <c r="FY34635" s="129"/>
      <c r="GA34635" s="128"/>
    </row>
    <row r="34636" spans="179:183" x14ac:dyDescent="0.35">
      <c r="FW34636" s="128"/>
      <c r="FX34636" s="128"/>
      <c r="FY34636" s="129"/>
      <c r="GA34636" s="128"/>
    </row>
    <row r="34637" spans="179:183" x14ac:dyDescent="0.35">
      <c r="FW34637" s="128"/>
      <c r="FX34637" s="128"/>
      <c r="FY34637" s="129"/>
      <c r="GA34637" s="128"/>
    </row>
    <row r="34638" spans="179:183" x14ac:dyDescent="0.35">
      <c r="FW34638" s="128"/>
      <c r="FX34638" s="128"/>
      <c r="FY34638" s="129"/>
      <c r="GA34638" s="128"/>
    </row>
    <row r="34639" spans="179:183" x14ac:dyDescent="0.35">
      <c r="FW34639" s="128"/>
      <c r="FX34639" s="128"/>
      <c r="FY34639" s="129"/>
      <c r="GA34639" s="128"/>
    </row>
    <row r="34640" spans="179:183" x14ac:dyDescent="0.35">
      <c r="FW34640" s="128"/>
      <c r="FX34640" s="128"/>
      <c r="FY34640" s="129"/>
      <c r="GA34640" s="128"/>
    </row>
    <row r="34641" spans="179:183" x14ac:dyDescent="0.35">
      <c r="FW34641" s="128"/>
      <c r="FX34641" s="128"/>
      <c r="FY34641" s="129"/>
      <c r="GA34641" s="128"/>
    </row>
    <row r="34642" spans="179:183" x14ac:dyDescent="0.35">
      <c r="FW34642" s="128"/>
      <c r="FX34642" s="128"/>
      <c r="FY34642" s="129"/>
      <c r="GA34642" s="128"/>
    </row>
    <row r="34643" spans="179:183" x14ac:dyDescent="0.35">
      <c r="FW34643" s="128"/>
      <c r="FX34643" s="128"/>
      <c r="FY34643" s="129"/>
      <c r="GA34643" s="128"/>
    </row>
    <row r="34644" spans="179:183" x14ac:dyDescent="0.35">
      <c r="FW34644" s="128"/>
      <c r="FX34644" s="128"/>
      <c r="FY34644" s="129"/>
      <c r="GA34644" s="128"/>
    </row>
    <row r="34645" spans="179:183" x14ac:dyDescent="0.35">
      <c r="FW34645" s="128"/>
      <c r="FX34645" s="128"/>
      <c r="FY34645" s="129"/>
      <c r="GA34645" s="128"/>
    </row>
    <row r="34646" spans="179:183" x14ac:dyDescent="0.35">
      <c r="FW34646" s="128"/>
      <c r="FX34646" s="128"/>
      <c r="FY34646" s="129"/>
      <c r="GA34646" s="128"/>
    </row>
    <row r="34647" spans="179:183" x14ac:dyDescent="0.35">
      <c r="FW34647" s="128"/>
      <c r="FX34647" s="128"/>
      <c r="FY34647" s="129"/>
      <c r="GA34647" s="128"/>
    </row>
    <row r="34648" spans="179:183" x14ac:dyDescent="0.35">
      <c r="FW34648" s="128"/>
      <c r="FX34648" s="128"/>
      <c r="FY34648" s="129"/>
      <c r="GA34648" s="128"/>
    </row>
    <row r="34649" spans="179:183" x14ac:dyDescent="0.35">
      <c r="FW34649" s="128"/>
      <c r="FX34649" s="128"/>
      <c r="FY34649" s="129"/>
      <c r="GA34649" s="128"/>
    </row>
    <row r="34650" spans="179:183" x14ac:dyDescent="0.35">
      <c r="FW34650" s="128"/>
      <c r="FX34650" s="128"/>
      <c r="FY34650" s="129"/>
      <c r="GA34650" s="128"/>
    </row>
    <row r="34651" spans="179:183" x14ac:dyDescent="0.35">
      <c r="FW34651" s="128"/>
      <c r="FX34651" s="128"/>
      <c r="FY34651" s="129"/>
      <c r="GA34651" s="128"/>
    </row>
    <row r="34652" spans="179:183" x14ac:dyDescent="0.35">
      <c r="FW34652" s="128"/>
      <c r="FX34652" s="128"/>
      <c r="FY34652" s="129"/>
      <c r="GA34652" s="128"/>
    </row>
    <row r="34653" spans="179:183" x14ac:dyDescent="0.35">
      <c r="FW34653" s="128"/>
      <c r="FX34653" s="128"/>
      <c r="FY34653" s="129"/>
      <c r="GA34653" s="128"/>
    </row>
    <row r="34654" spans="179:183" x14ac:dyDescent="0.35">
      <c r="FW34654" s="128"/>
      <c r="FX34654" s="128"/>
      <c r="FY34654" s="129"/>
      <c r="GA34654" s="128"/>
    </row>
    <row r="34655" spans="179:183" x14ac:dyDescent="0.35">
      <c r="FW34655" s="128"/>
      <c r="FX34655" s="128"/>
      <c r="FY34655" s="129"/>
      <c r="GA34655" s="128"/>
    </row>
    <row r="34656" spans="179:183" x14ac:dyDescent="0.35">
      <c r="FW34656" s="128"/>
      <c r="FX34656" s="128"/>
      <c r="FY34656" s="129"/>
      <c r="GA34656" s="128"/>
    </row>
    <row r="34657" spans="179:183" x14ac:dyDescent="0.35">
      <c r="FW34657" s="128"/>
      <c r="FX34657" s="128"/>
      <c r="FY34657" s="129"/>
      <c r="GA34657" s="128"/>
    </row>
    <row r="34658" spans="179:183" x14ac:dyDescent="0.35">
      <c r="FW34658" s="128"/>
      <c r="FX34658" s="128"/>
      <c r="FY34658" s="129"/>
      <c r="GA34658" s="128"/>
    </row>
    <row r="34659" spans="179:183" x14ac:dyDescent="0.35">
      <c r="FW34659" s="128"/>
      <c r="FX34659" s="128"/>
      <c r="FY34659" s="129"/>
      <c r="GA34659" s="128"/>
    </row>
    <row r="34660" spans="179:183" x14ac:dyDescent="0.35">
      <c r="FW34660" s="128"/>
      <c r="FX34660" s="128"/>
      <c r="FY34660" s="129"/>
      <c r="GA34660" s="128"/>
    </row>
    <row r="34661" spans="179:183" x14ac:dyDescent="0.35">
      <c r="FW34661" s="128"/>
      <c r="FX34661" s="128"/>
      <c r="FY34661" s="129"/>
      <c r="GA34661" s="128"/>
    </row>
    <row r="34662" spans="179:183" x14ac:dyDescent="0.35">
      <c r="FW34662" s="128"/>
      <c r="FX34662" s="128"/>
      <c r="FY34662" s="129"/>
      <c r="GA34662" s="128"/>
    </row>
    <row r="34663" spans="179:183" x14ac:dyDescent="0.35">
      <c r="FW34663" s="128"/>
      <c r="FX34663" s="128"/>
      <c r="FY34663" s="129"/>
      <c r="GA34663" s="128"/>
    </row>
    <row r="34664" spans="179:183" x14ac:dyDescent="0.35">
      <c r="FW34664" s="128"/>
      <c r="FX34664" s="128"/>
      <c r="FY34664" s="129"/>
      <c r="GA34664" s="128"/>
    </row>
    <row r="34665" spans="179:183" x14ac:dyDescent="0.35">
      <c r="FW34665" s="128"/>
      <c r="FX34665" s="128"/>
      <c r="FY34665" s="129"/>
      <c r="GA34665" s="128"/>
    </row>
    <row r="34666" spans="179:183" x14ac:dyDescent="0.35">
      <c r="FW34666" s="128"/>
      <c r="FX34666" s="128"/>
      <c r="FY34666" s="129"/>
      <c r="GA34666" s="128"/>
    </row>
    <row r="34667" spans="179:183" x14ac:dyDescent="0.35">
      <c r="FW34667" s="128"/>
      <c r="FX34667" s="128"/>
      <c r="FY34667" s="129"/>
      <c r="GA34667" s="128"/>
    </row>
    <row r="34668" spans="179:183" x14ac:dyDescent="0.35">
      <c r="FW34668" s="128"/>
      <c r="FX34668" s="128"/>
      <c r="FY34668" s="129"/>
      <c r="GA34668" s="128"/>
    </row>
    <row r="34669" spans="179:183" x14ac:dyDescent="0.35">
      <c r="FW34669" s="128"/>
      <c r="FX34669" s="128"/>
      <c r="FY34669" s="129"/>
      <c r="GA34669" s="128"/>
    </row>
    <row r="34670" spans="179:183" x14ac:dyDescent="0.35">
      <c r="FW34670" s="128"/>
      <c r="FX34670" s="128"/>
      <c r="FY34670" s="129"/>
      <c r="GA34670" s="128"/>
    </row>
    <row r="34671" spans="179:183" x14ac:dyDescent="0.35">
      <c r="FW34671" s="128"/>
      <c r="FX34671" s="128"/>
      <c r="FY34671" s="129"/>
      <c r="GA34671" s="128"/>
    </row>
    <row r="34672" spans="179:183" x14ac:dyDescent="0.35">
      <c r="FW34672" s="128"/>
      <c r="FX34672" s="128"/>
      <c r="FY34672" s="129"/>
      <c r="GA34672" s="128"/>
    </row>
    <row r="34673" spans="179:183" x14ac:dyDescent="0.35">
      <c r="FW34673" s="128"/>
      <c r="FX34673" s="128"/>
      <c r="FY34673" s="129"/>
      <c r="GA34673" s="128"/>
    </row>
    <row r="34674" spans="179:183" x14ac:dyDescent="0.35">
      <c r="FW34674" s="128"/>
      <c r="FX34674" s="128"/>
      <c r="FY34674" s="129"/>
      <c r="GA34674" s="128"/>
    </row>
    <row r="34675" spans="179:183" x14ac:dyDescent="0.35">
      <c r="FW34675" s="128"/>
      <c r="FX34675" s="128"/>
      <c r="FY34675" s="129"/>
      <c r="GA34675" s="128"/>
    </row>
    <row r="34676" spans="179:183" x14ac:dyDescent="0.35">
      <c r="FW34676" s="128"/>
      <c r="FX34676" s="128"/>
      <c r="FY34676" s="129"/>
      <c r="GA34676" s="128"/>
    </row>
    <row r="34677" spans="179:183" x14ac:dyDescent="0.35">
      <c r="FW34677" s="128"/>
      <c r="FX34677" s="128"/>
      <c r="FY34677" s="129"/>
      <c r="GA34677" s="128"/>
    </row>
    <row r="34678" spans="179:183" x14ac:dyDescent="0.35">
      <c r="FW34678" s="128"/>
      <c r="FX34678" s="128"/>
      <c r="FY34678" s="129"/>
      <c r="GA34678" s="128"/>
    </row>
    <row r="34679" spans="179:183" x14ac:dyDescent="0.35">
      <c r="FW34679" s="128"/>
      <c r="FX34679" s="128"/>
      <c r="FY34679" s="129"/>
      <c r="GA34679" s="128"/>
    </row>
    <row r="34680" spans="179:183" x14ac:dyDescent="0.35">
      <c r="FW34680" s="128"/>
      <c r="FX34680" s="128"/>
      <c r="FY34680" s="129"/>
      <c r="GA34680" s="128"/>
    </row>
    <row r="34681" spans="179:183" x14ac:dyDescent="0.35">
      <c r="FW34681" s="128"/>
      <c r="FX34681" s="128"/>
      <c r="FY34681" s="129"/>
      <c r="GA34681" s="128"/>
    </row>
    <row r="34682" spans="179:183" x14ac:dyDescent="0.35">
      <c r="FW34682" s="128"/>
      <c r="FX34682" s="128"/>
      <c r="FY34682" s="129"/>
      <c r="GA34682" s="128"/>
    </row>
    <row r="34683" spans="179:183" x14ac:dyDescent="0.35">
      <c r="FW34683" s="128"/>
      <c r="FX34683" s="128"/>
      <c r="FY34683" s="129"/>
      <c r="GA34683" s="128"/>
    </row>
    <row r="34684" spans="179:183" x14ac:dyDescent="0.35">
      <c r="FW34684" s="128"/>
      <c r="FX34684" s="128"/>
      <c r="FY34684" s="129"/>
      <c r="GA34684" s="128"/>
    </row>
    <row r="34685" spans="179:183" x14ac:dyDescent="0.35">
      <c r="FW34685" s="128"/>
      <c r="FX34685" s="128"/>
      <c r="FY34685" s="129"/>
      <c r="GA34685" s="128"/>
    </row>
    <row r="34686" spans="179:183" x14ac:dyDescent="0.35">
      <c r="FW34686" s="128"/>
      <c r="FX34686" s="128"/>
      <c r="FY34686" s="129"/>
      <c r="GA34686" s="128"/>
    </row>
    <row r="34687" spans="179:183" x14ac:dyDescent="0.35">
      <c r="FW34687" s="128"/>
      <c r="FX34687" s="128"/>
      <c r="FY34687" s="129"/>
      <c r="GA34687" s="128"/>
    </row>
    <row r="34688" spans="179:183" x14ac:dyDescent="0.35">
      <c r="FW34688" s="128"/>
      <c r="FX34688" s="128"/>
      <c r="FY34688" s="129"/>
      <c r="GA34688" s="128"/>
    </row>
    <row r="34689" spans="179:183" x14ac:dyDescent="0.35">
      <c r="FW34689" s="128"/>
      <c r="FX34689" s="128"/>
      <c r="FY34689" s="129"/>
      <c r="GA34689" s="128"/>
    </row>
    <row r="34690" spans="179:183" x14ac:dyDescent="0.35">
      <c r="FW34690" s="128"/>
      <c r="FX34690" s="128"/>
      <c r="FY34690" s="129"/>
      <c r="GA34690" s="128"/>
    </row>
    <row r="34691" spans="179:183" x14ac:dyDescent="0.35">
      <c r="FW34691" s="128"/>
      <c r="FX34691" s="128"/>
      <c r="FY34691" s="129"/>
      <c r="GA34691" s="128"/>
    </row>
    <row r="34692" spans="179:183" x14ac:dyDescent="0.35">
      <c r="FW34692" s="128"/>
      <c r="FX34692" s="128"/>
      <c r="FY34692" s="129"/>
      <c r="GA34692" s="128"/>
    </row>
    <row r="34693" spans="179:183" x14ac:dyDescent="0.35">
      <c r="FW34693" s="128"/>
      <c r="FX34693" s="128"/>
      <c r="FY34693" s="129"/>
      <c r="GA34693" s="128"/>
    </row>
    <row r="34694" spans="179:183" x14ac:dyDescent="0.35">
      <c r="FW34694" s="128"/>
      <c r="FX34694" s="128"/>
      <c r="FY34694" s="129"/>
      <c r="GA34694" s="128"/>
    </row>
    <row r="34695" spans="179:183" x14ac:dyDescent="0.35">
      <c r="FW34695" s="128"/>
      <c r="FX34695" s="128"/>
      <c r="FY34695" s="129"/>
      <c r="GA34695" s="128"/>
    </row>
    <row r="34696" spans="179:183" x14ac:dyDescent="0.35">
      <c r="FW34696" s="128"/>
      <c r="FX34696" s="128"/>
      <c r="FY34696" s="129"/>
      <c r="GA34696" s="128"/>
    </row>
    <row r="34697" spans="179:183" x14ac:dyDescent="0.35">
      <c r="FW34697" s="128"/>
      <c r="FX34697" s="128"/>
      <c r="FY34697" s="129"/>
      <c r="GA34697" s="128"/>
    </row>
    <row r="34698" spans="179:183" x14ac:dyDescent="0.35">
      <c r="FW34698" s="128"/>
      <c r="FX34698" s="128"/>
      <c r="FY34698" s="129"/>
      <c r="GA34698" s="128"/>
    </row>
    <row r="34699" spans="179:183" x14ac:dyDescent="0.35">
      <c r="FW34699" s="128"/>
      <c r="FX34699" s="128"/>
      <c r="FY34699" s="129"/>
      <c r="GA34699" s="128"/>
    </row>
    <row r="34700" spans="179:183" x14ac:dyDescent="0.35">
      <c r="FW34700" s="128"/>
      <c r="FX34700" s="128"/>
      <c r="FY34700" s="129"/>
      <c r="GA34700" s="128"/>
    </row>
    <row r="34701" spans="179:183" x14ac:dyDescent="0.35">
      <c r="FW34701" s="128"/>
      <c r="FX34701" s="128"/>
      <c r="FY34701" s="129"/>
      <c r="GA34701" s="128"/>
    </row>
    <row r="34702" spans="179:183" x14ac:dyDescent="0.35">
      <c r="FW34702" s="128"/>
      <c r="FX34702" s="128"/>
      <c r="FY34702" s="129"/>
      <c r="GA34702" s="128"/>
    </row>
    <row r="34703" spans="179:183" x14ac:dyDescent="0.35">
      <c r="FW34703" s="128"/>
      <c r="FX34703" s="128"/>
      <c r="FY34703" s="129"/>
      <c r="GA34703" s="128"/>
    </row>
    <row r="34704" spans="179:183" x14ac:dyDescent="0.35">
      <c r="FW34704" s="128"/>
      <c r="FX34704" s="128"/>
      <c r="FY34704" s="129"/>
      <c r="GA34704" s="128"/>
    </row>
    <row r="34705" spans="179:183" x14ac:dyDescent="0.35">
      <c r="FW34705" s="128"/>
      <c r="FX34705" s="128"/>
      <c r="FY34705" s="129"/>
      <c r="GA34705" s="128"/>
    </row>
    <row r="34706" spans="179:183" x14ac:dyDescent="0.35">
      <c r="FW34706" s="128"/>
      <c r="FX34706" s="128"/>
      <c r="FY34706" s="129"/>
      <c r="GA34706" s="128"/>
    </row>
    <row r="34707" spans="179:183" x14ac:dyDescent="0.35">
      <c r="FW34707" s="128"/>
      <c r="FX34707" s="128"/>
      <c r="FY34707" s="129"/>
      <c r="GA34707" s="128"/>
    </row>
    <row r="34708" spans="179:183" x14ac:dyDescent="0.35">
      <c r="FW34708" s="128"/>
      <c r="FX34708" s="128"/>
      <c r="FY34708" s="129"/>
      <c r="GA34708" s="128"/>
    </row>
    <row r="34709" spans="179:183" x14ac:dyDescent="0.35">
      <c r="FW34709" s="128"/>
      <c r="FX34709" s="128"/>
      <c r="FY34709" s="129"/>
      <c r="GA34709" s="128"/>
    </row>
    <row r="34710" spans="179:183" x14ac:dyDescent="0.35">
      <c r="FW34710" s="128"/>
      <c r="FX34710" s="128"/>
      <c r="FY34710" s="129"/>
      <c r="GA34710" s="128"/>
    </row>
    <row r="34711" spans="179:183" x14ac:dyDescent="0.35">
      <c r="FW34711" s="128"/>
      <c r="FX34711" s="128"/>
      <c r="FY34711" s="129"/>
      <c r="GA34711" s="128"/>
    </row>
    <row r="34712" spans="179:183" x14ac:dyDescent="0.35">
      <c r="FW34712" s="128"/>
      <c r="FX34712" s="128"/>
      <c r="FY34712" s="129"/>
      <c r="GA34712" s="128"/>
    </row>
    <row r="34713" spans="179:183" x14ac:dyDescent="0.35">
      <c r="FW34713" s="128"/>
      <c r="FX34713" s="128"/>
      <c r="FY34713" s="129"/>
      <c r="GA34713" s="128"/>
    </row>
    <row r="34714" spans="179:183" x14ac:dyDescent="0.35">
      <c r="FW34714" s="128"/>
      <c r="FX34714" s="128"/>
      <c r="FY34714" s="129"/>
      <c r="GA34714" s="128"/>
    </row>
    <row r="34715" spans="179:183" x14ac:dyDescent="0.35">
      <c r="FW34715" s="128"/>
      <c r="FX34715" s="128"/>
      <c r="FY34715" s="129"/>
      <c r="GA34715" s="128"/>
    </row>
    <row r="34716" spans="179:183" x14ac:dyDescent="0.35">
      <c r="FW34716" s="128"/>
      <c r="FX34716" s="128"/>
      <c r="FY34716" s="129"/>
      <c r="GA34716" s="128"/>
    </row>
    <row r="34717" spans="179:183" x14ac:dyDescent="0.35">
      <c r="FW34717" s="128"/>
      <c r="FX34717" s="128"/>
      <c r="FY34717" s="129"/>
      <c r="GA34717" s="128"/>
    </row>
    <row r="34718" spans="179:183" x14ac:dyDescent="0.35">
      <c r="FW34718" s="128"/>
      <c r="FX34718" s="128"/>
      <c r="FY34718" s="129"/>
      <c r="GA34718" s="128"/>
    </row>
    <row r="34719" spans="179:183" x14ac:dyDescent="0.35">
      <c r="FW34719" s="128"/>
      <c r="FX34719" s="128"/>
      <c r="FY34719" s="129"/>
      <c r="GA34719" s="128"/>
    </row>
    <row r="34720" spans="179:183" x14ac:dyDescent="0.35">
      <c r="FW34720" s="128"/>
      <c r="FX34720" s="128"/>
      <c r="FY34720" s="129"/>
      <c r="GA34720" s="128"/>
    </row>
    <row r="34721" spans="179:183" x14ac:dyDescent="0.35">
      <c r="FW34721" s="128"/>
      <c r="FX34721" s="128"/>
      <c r="FY34721" s="129"/>
      <c r="GA34721" s="128"/>
    </row>
    <row r="34722" spans="179:183" x14ac:dyDescent="0.35">
      <c r="FW34722" s="128"/>
      <c r="FX34722" s="128"/>
      <c r="FY34722" s="129"/>
      <c r="GA34722" s="128"/>
    </row>
    <row r="34723" spans="179:183" x14ac:dyDescent="0.35">
      <c r="FW34723" s="128"/>
      <c r="FX34723" s="128"/>
      <c r="FY34723" s="129"/>
      <c r="GA34723" s="128"/>
    </row>
    <row r="34724" spans="179:183" x14ac:dyDescent="0.35">
      <c r="FW34724" s="128"/>
      <c r="FX34724" s="128"/>
      <c r="FY34724" s="129"/>
      <c r="GA34724" s="128"/>
    </row>
    <row r="34725" spans="179:183" x14ac:dyDescent="0.35">
      <c r="FW34725" s="128"/>
      <c r="FX34725" s="128"/>
      <c r="FY34725" s="129"/>
      <c r="GA34725" s="128"/>
    </row>
    <row r="34726" spans="179:183" x14ac:dyDescent="0.35">
      <c r="FW34726" s="128"/>
      <c r="FX34726" s="128"/>
      <c r="FY34726" s="129"/>
      <c r="GA34726" s="128"/>
    </row>
    <row r="34727" spans="179:183" x14ac:dyDescent="0.35">
      <c r="FW34727" s="128"/>
      <c r="FX34727" s="128"/>
      <c r="FY34727" s="129"/>
      <c r="GA34727" s="128"/>
    </row>
    <row r="34728" spans="179:183" x14ac:dyDescent="0.35">
      <c r="FW34728" s="128"/>
      <c r="FX34728" s="128"/>
      <c r="FY34728" s="129"/>
      <c r="GA34728" s="128"/>
    </row>
    <row r="34729" spans="179:183" x14ac:dyDescent="0.35">
      <c r="FW34729" s="128"/>
      <c r="FX34729" s="128"/>
      <c r="FY34729" s="129"/>
      <c r="GA34729" s="128"/>
    </row>
    <row r="34730" spans="179:183" x14ac:dyDescent="0.35">
      <c r="FW34730" s="128"/>
      <c r="FX34730" s="128"/>
      <c r="FY34730" s="129"/>
      <c r="GA34730" s="128"/>
    </row>
    <row r="34731" spans="179:183" x14ac:dyDescent="0.35">
      <c r="FW34731" s="128"/>
      <c r="FX34731" s="128"/>
      <c r="FY34731" s="129"/>
      <c r="GA34731" s="128"/>
    </row>
    <row r="34732" spans="179:183" x14ac:dyDescent="0.35">
      <c r="FW34732" s="128"/>
      <c r="FX34732" s="128"/>
      <c r="FY34732" s="129"/>
      <c r="GA34732" s="128"/>
    </row>
    <row r="34733" spans="179:183" x14ac:dyDescent="0.35">
      <c r="FW34733" s="128"/>
      <c r="FX34733" s="128"/>
      <c r="FY34733" s="129"/>
      <c r="GA34733" s="128"/>
    </row>
    <row r="34734" spans="179:183" x14ac:dyDescent="0.35">
      <c r="FW34734" s="128"/>
      <c r="FX34734" s="128"/>
      <c r="FY34734" s="129"/>
      <c r="GA34734" s="128"/>
    </row>
    <row r="34735" spans="179:183" x14ac:dyDescent="0.35">
      <c r="FW34735" s="128"/>
      <c r="FX34735" s="128"/>
      <c r="FY34735" s="129"/>
      <c r="GA34735" s="128"/>
    </row>
    <row r="34736" spans="179:183" x14ac:dyDescent="0.35">
      <c r="FW34736" s="128"/>
      <c r="FX34736" s="128"/>
      <c r="FY34736" s="129"/>
      <c r="GA34736" s="128"/>
    </row>
    <row r="34737" spans="179:183" x14ac:dyDescent="0.35">
      <c r="FW34737" s="128"/>
      <c r="FX34737" s="128"/>
      <c r="FY34737" s="129"/>
      <c r="GA34737" s="128"/>
    </row>
    <row r="34738" spans="179:183" x14ac:dyDescent="0.35">
      <c r="FW34738" s="128"/>
      <c r="FX34738" s="128"/>
      <c r="FY34738" s="129"/>
      <c r="GA34738" s="128"/>
    </row>
    <row r="34739" spans="179:183" x14ac:dyDescent="0.35">
      <c r="FW34739" s="128"/>
      <c r="FX34739" s="128"/>
      <c r="FY34739" s="129"/>
      <c r="GA34739" s="128"/>
    </row>
    <row r="34740" spans="179:183" x14ac:dyDescent="0.35">
      <c r="FW34740" s="128"/>
      <c r="FX34740" s="128"/>
      <c r="FY34740" s="129"/>
      <c r="GA34740" s="128"/>
    </row>
    <row r="34741" spans="179:183" x14ac:dyDescent="0.35">
      <c r="FW34741" s="128"/>
      <c r="FX34741" s="128"/>
      <c r="FY34741" s="129"/>
      <c r="GA34741" s="128"/>
    </row>
    <row r="34742" spans="179:183" x14ac:dyDescent="0.35">
      <c r="FW34742" s="128"/>
      <c r="FX34742" s="128"/>
      <c r="FY34742" s="129"/>
      <c r="GA34742" s="128"/>
    </row>
    <row r="34743" spans="179:183" x14ac:dyDescent="0.35">
      <c r="FW34743" s="128"/>
      <c r="FX34743" s="128"/>
      <c r="FY34743" s="129"/>
      <c r="GA34743" s="128"/>
    </row>
    <row r="34744" spans="179:183" x14ac:dyDescent="0.35">
      <c r="FW34744" s="128"/>
      <c r="FX34744" s="128"/>
      <c r="FY34744" s="129"/>
      <c r="GA34744" s="128"/>
    </row>
    <row r="34745" spans="179:183" x14ac:dyDescent="0.35">
      <c r="FW34745" s="128"/>
      <c r="FX34745" s="128"/>
      <c r="FY34745" s="129"/>
      <c r="GA34745" s="128"/>
    </row>
    <row r="34746" spans="179:183" x14ac:dyDescent="0.35">
      <c r="FW34746" s="128"/>
      <c r="FX34746" s="128"/>
      <c r="FY34746" s="129"/>
      <c r="GA34746" s="128"/>
    </row>
    <row r="34747" spans="179:183" x14ac:dyDescent="0.35">
      <c r="FW34747" s="128"/>
      <c r="FX34747" s="128"/>
      <c r="FY34747" s="129"/>
      <c r="GA34747" s="128"/>
    </row>
    <row r="34748" spans="179:183" x14ac:dyDescent="0.35">
      <c r="FW34748" s="128"/>
      <c r="FX34748" s="128"/>
      <c r="FY34748" s="129"/>
      <c r="GA34748" s="128"/>
    </row>
    <row r="34749" spans="179:183" x14ac:dyDescent="0.35">
      <c r="FW34749" s="128"/>
      <c r="FX34749" s="128"/>
      <c r="FY34749" s="129"/>
      <c r="GA34749" s="128"/>
    </row>
    <row r="34750" spans="179:183" x14ac:dyDescent="0.35">
      <c r="FW34750" s="128"/>
      <c r="FX34750" s="128"/>
      <c r="FY34750" s="129"/>
      <c r="GA34750" s="128"/>
    </row>
    <row r="34751" spans="179:183" x14ac:dyDescent="0.35">
      <c r="FW34751" s="128"/>
      <c r="FX34751" s="128"/>
      <c r="FY34751" s="129"/>
      <c r="GA34751" s="128"/>
    </row>
    <row r="34752" spans="179:183" x14ac:dyDescent="0.35">
      <c r="FW34752" s="128"/>
      <c r="FX34752" s="128"/>
      <c r="FY34752" s="129"/>
      <c r="GA34752" s="128"/>
    </row>
    <row r="34753" spans="179:183" x14ac:dyDescent="0.35">
      <c r="FW34753" s="128"/>
      <c r="FX34753" s="128"/>
      <c r="FY34753" s="129"/>
      <c r="GA34753" s="128"/>
    </row>
    <row r="34754" spans="179:183" x14ac:dyDescent="0.35">
      <c r="FW34754" s="128"/>
      <c r="FX34754" s="128"/>
      <c r="FY34754" s="129"/>
      <c r="GA34754" s="128"/>
    </row>
    <row r="34755" spans="179:183" x14ac:dyDescent="0.35">
      <c r="FW34755" s="128"/>
      <c r="FX34755" s="128"/>
      <c r="FY34755" s="129"/>
      <c r="GA34755" s="128"/>
    </row>
    <row r="34756" spans="179:183" x14ac:dyDescent="0.35">
      <c r="FW34756" s="128"/>
      <c r="FX34756" s="128"/>
      <c r="FY34756" s="129"/>
      <c r="GA34756" s="128"/>
    </row>
    <row r="34757" spans="179:183" x14ac:dyDescent="0.35">
      <c r="FW34757" s="128"/>
      <c r="FX34757" s="128"/>
      <c r="FY34757" s="129"/>
      <c r="GA34757" s="128"/>
    </row>
    <row r="34758" spans="179:183" x14ac:dyDescent="0.35">
      <c r="FW34758" s="128"/>
      <c r="FX34758" s="128"/>
      <c r="FY34758" s="129"/>
      <c r="GA34758" s="128"/>
    </row>
    <row r="34759" spans="179:183" x14ac:dyDescent="0.35">
      <c r="FW34759" s="128"/>
      <c r="FX34759" s="128"/>
      <c r="FY34759" s="129"/>
      <c r="GA34759" s="128"/>
    </row>
    <row r="34760" spans="179:183" x14ac:dyDescent="0.35">
      <c r="FW34760" s="128"/>
      <c r="FX34760" s="128"/>
      <c r="FY34760" s="129"/>
      <c r="GA34760" s="128"/>
    </row>
    <row r="34761" spans="179:183" x14ac:dyDescent="0.35">
      <c r="FW34761" s="128"/>
      <c r="FX34761" s="128"/>
      <c r="FY34761" s="129"/>
      <c r="GA34761" s="128"/>
    </row>
    <row r="34762" spans="179:183" x14ac:dyDescent="0.35">
      <c r="FW34762" s="128"/>
      <c r="FX34762" s="128"/>
      <c r="FY34762" s="129"/>
      <c r="GA34762" s="128"/>
    </row>
    <row r="34763" spans="179:183" x14ac:dyDescent="0.35">
      <c r="FW34763" s="128"/>
      <c r="FX34763" s="128"/>
      <c r="FY34763" s="129"/>
      <c r="GA34763" s="128"/>
    </row>
    <row r="34764" spans="179:183" x14ac:dyDescent="0.35">
      <c r="FW34764" s="128"/>
      <c r="FX34764" s="128"/>
      <c r="FY34764" s="129"/>
      <c r="GA34764" s="128"/>
    </row>
    <row r="34765" spans="179:183" x14ac:dyDescent="0.35">
      <c r="FW34765" s="128"/>
      <c r="FX34765" s="128"/>
      <c r="FY34765" s="129"/>
      <c r="GA34765" s="128"/>
    </row>
    <row r="34766" spans="179:183" x14ac:dyDescent="0.35">
      <c r="FW34766" s="128"/>
      <c r="FX34766" s="128"/>
      <c r="FY34766" s="129"/>
      <c r="GA34766" s="128"/>
    </row>
    <row r="34767" spans="179:183" x14ac:dyDescent="0.35">
      <c r="FW34767" s="128"/>
      <c r="FX34767" s="128"/>
      <c r="FY34767" s="129"/>
      <c r="GA34767" s="128"/>
    </row>
    <row r="34768" spans="179:183" x14ac:dyDescent="0.35">
      <c r="FW34768" s="128"/>
      <c r="FX34768" s="128"/>
      <c r="FY34768" s="129"/>
      <c r="GA34768" s="128"/>
    </row>
    <row r="34769" spans="179:183" x14ac:dyDescent="0.35">
      <c r="FW34769" s="128"/>
      <c r="FX34769" s="128"/>
      <c r="FY34769" s="129"/>
      <c r="GA34769" s="128"/>
    </row>
    <row r="34770" spans="179:183" x14ac:dyDescent="0.35">
      <c r="FW34770" s="128"/>
      <c r="FX34770" s="128"/>
      <c r="FY34770" s="129"/>
      <c r="GA34770" s="128"/>
    </row>
    <row r="34771" spans="179:183" x14ac:dyDescent="0.35">
      <c r="FW34771" s="128"/>
      <c r="FX34771" s="128"/>
      <c r="FY34771" s="129"/>
      <c r="GA34771" s="128"/>
    </row>
    <row r="34772" spans="179:183" x14ac:dyDescent="0.35">
      <c r="FW34772" s="128"/>
      <c r="FX34772" s="128"/>
      <c r="FY34772" s="129"/>
      <c r="GA34772" s="128"/>
    </row>
    <row r="34773" spans="179:183" x14ac:dyDescent="0.35">
      <c r="FW34773" s="128"/>
      <c r="FX34773" s="128"/>
      <c r="FY34773" s="129"/>
      <c r="GA34773" s="128"/>
    </row>
    <row r="34774" spans="179:183" x14ac:dyDescent="0.35">
      <c r="FW34774" s="128"/>
      <c r="FX34774" s="128"/>
      <c r="FY34774" s="129"/>
      <c r="GA34774" s="128"/>
    </row>
    <row r="34775" spans="179:183" x14ac:dyDescent="0.35">
      <c r="FW34775" s="128"/>
      <c r="FX34775" s="128"/>
      <c r="FY34775" s="129"/>
      <c r="GA34775" s="128"/>
    </row>
    <row r="34776" spans="179:183" x14ac:dyDescent="0.35">
      <c r="FW34776" s="128"/>
      <c r="FX34776" s="128"/>
      <c r="FY34776" s="129"/>
      <c r="GA34776" s="128"/>
    </row>
    <row r="34777" spans="179:183" x14ac:dyDescent="0.35">
      <c r="FW34777" s="128"/>
      <c r="FX34777" s="128"/>
      <c r="FY34777" s="129"/>
      <c r="GA34777" s="128"/>
    </row>
    <row r="34778" spans="179:183" x14ac:dyDescent="0.35">
      <c r="FW34778" s="128"/>
      <c r="FX34778" s="128"/>
      <c r="FY34778" s="129"/>
      <c r="GA34778" s="128"/>
    </row>
    <row r="34779" spans="179:183" x14ac:dyDescent="0.35">
      <c r="FW34779" s="128"/>
      <c r="FX34779" s="128"/>
      <c r="FY34779" s="129"/>
      <c r="GA34779" s="128"/>
    </row>
    <row r="34780" spans="179:183" x14ac:dyDescent="0.35">
      <c r="FW34780" s="128"/>
      <c r="FX34780" s="128"/>
      <c r="FY34780" s="129"/>
      <c r="GA34780" s="128"/>
    </row>
    <row r="34781" spans="179:183" x14ac:dyDescent="0.35">
      <c r="FW34781" s="128"/>
      <c r="FX34781" s="128"/>
      <c r="FY34781" s="129"/>
      <c r="GA34781" s="128"/>
    </row>
    <row r="34782" spans="179:183" x14ac:dyDescent="0.35">
      <c r="FW34782" s="128"/>
      <c r="FX34782" s="128"/>
      <c r="FY34782" s="129"/>
      <c r="GA34782" s="128"/>
    </row>
    <row r="34783" spans="179:183" x14ac:dyDescent="0.35">
      <c r="FW34783" s="128"/>
      <c r="FX34783" s="128"/>
      <c r="FY34783" s="129"/>
      <c r="GA34783" s="128"/>
    </row>
    <row r="34784" spans="179:183" x14ac:dyDescent="0.35">
      <c r="FW34784" s="128"/>
      <c r="FX34784" s="128"/>
      <c r="FY34784" s="129"/>
      <c r="GA34784" s="128"/>
    </row>
    <row r="34785" spans="179:183" x14ac:dyDescent="0.35">
      <c r="FW34785" s="128"/>
      <c r="FX34785" s="128"/>
      <c r="FY34785" s="129"/>
      <c r="GA34785" s="128"/>
    </row>
    <row r="34786" spans="179:183" x14ac:dyDescent="0.35">
      <c r="FW34786" s="128"/>
      <c r="FX34786" s="128"/>
      <c r="FY34786" s="129"/>
      <c r="GA34786" s="128"/>
    </row>
    <row r="34787" spans="179:183" x14ac:dyDescent="0.35">
      <c r="FW34787" s="128"/>
      <c r="FX34787" s="128"/>
      <c r="FY34787" s="129"/>
      <c r="GA34787" s="128"/>
    </row>
    <row r="34788" spans="179:183" x14ac:dyDescent="0.35">
      <c r="FW34788" s="128"/>
      <c r="FX34788" s="128"/>
      <c r="FY34788" s="129"/>
      <c r="GA34788" s="128"/>
    </row>
    <row r="34789" spans="179:183" x14ac:dyDescent="0.35">
      <c r="FW34789" s="128"/>
      <c r="FX34789" s="128"/>
      <c r="FY34789" s="129"/>
      <c r="GA34789" s="128"/>
    </row>
    <row r="34790" spans="179:183" x14ac:dyDescent="0.35">
      <c r="FW34790" s="128"/>
      <c r="FX34790" s="128"/>
      <c r="FY34790" s="129"/>
      <c r="GA34790" s="128"/>
    </row>
    <row r="34791" spans="179:183" x14ac:dyDescent="0.35">
      <c r="FW34791" s="128"/>
      <c r="FX34791" s="128"/>
      <c r="FY34791" s="129"/>
      <c r="GA34791" s="128"/>
    </row>
    <row r="34792" spans="179:183" x14ac:dyDescent="0.35">
      <c r="FW34792" s="128"/>
      <c r="FX34792" s="128"/>
      <c r="FY34792" s="129"/>
      <c r="GA34792" s="128"/>
    </row>
    <row r="34793" spans="179:183" x14ac:dyDescent="0.35">
      <c r="FW34793" s="128"/>
      <c r="FX34793" s="128"/>
      <c r="FY34793" s="129"/>
      <c r="GA34793" s="128"/>
    </row>
    <row r="34794" spans="179:183" x14ac:dyDescent="0.35">
      <c r="FW34794" s="128"/>
      <c r="FX34794" s="128"/>
      <c r="FY34794" s="129"/>
      <c r="GA34794" s="128"/>
    </row>
    <row r="34795" spans="179:183" x14ac:dyDescent="0.35">
      <c r="FW34795" s="128"/>
      <c r="FX34795" s="128"/>
      <c r="FY34795" s="129"/>
      <c r="GA34795" s="128"/>
    </row>
    <row r="34796" spans="179:183" x14ac:dyDescent="0.35">
      <c r="FW34796" s="128"/>
      <c r="FX34796" s="128"/>
      <c r="FY34796" s="129"/>
      <c r="GA34796" s="128"/>
    </row>
    <row r="34797" spans="179:183" x14ac:dyDescent="0.35">
      <c r="FW34797" s="128"/>
      <c r="FX34797" s="128"/>
      <c r="FY34797" s="129"/>
      <c r="GA34797" s="128"/>
    </row>
    <row r="34798" spans="179:183" x14ac:dyDescent="0.35">
      <c r="FW34798" s="128"/>
      <c r="FX34798" s="128"/>
      <c r="FY34798" s="129"/>
      <c r="GA34798" s="128"/>
    </row>
    <row r="34799" spans="179:183" x14ac:dyDescent="0.35">
      <c r="FW34799" s="128"/>
      <c r="FX34799" s="128"/>
      <c r="FY34799" s="129"/>
      <c r="GA34799" s="128"/>
    </row>
    <row r="34800" spans="179:183" x14ac:dyDescent="0.35">
      <c r="FW34800" s="128"/>
      <c r="FX34800" s="128"/>
      <c r="FY34800" s="129"/>
      <c r="GA34800" s="128"/>
    </row>
    <row r="34801" spans="179:183" x14ac:dyDescent="0.35">
      <c r="FW34801" s="128"/>
      <c r="FX34801" s="128"/>
      <c r="FY34801" s="129"/>
      <c r="GA34801" s="128"/>
    </row>
    <row r="34802" spans="179:183" x14ac:dyDescent="0.35">
      <c r="FW34802" s="128"/>
      <c r="FX34802" s="128"/>
      <c r="FY34802" s="129"/>
      <c r="GA34802" s="128"/>
    </row>
    <row r="34803" spans="179:183" x14ac:dyDescent="0.35">
      <c r="FW34803" s="128"/>
      <c r="FX34803" s="128"/>
      <c r="FY34803" s="129"/>
      <c r="GA34803" s="128"/>
    </row>
    <row r="34804" spans="179:183" x14ac:dyDescent="0.35">
      <c r="FW34804" s="128"/>
      <c r="FX34804" s="128"/>
      <c r="FY34804" s="129"/>
      <c r="GA34804" s="128"/>
    </row>
    <row r="34805" spans="179:183" x14ac:dyDescent="0.35">
      <c r="FW34805" s="128"/>
      <c r="FX34805" s="128"/>
      <c r="FY34805" s="129"/>
      <c r="GA34805" s="128"/>
    </row>
    <row r="34806" spans="179:183" x14ac:dyDescent="0.35">
      <c r="FW34806" s="128"/>
      <c r="FX34806" s="128"/>
      <c r="FY34806" s="129"/>
      <c r="GA34806" s="128"/>
    </row>
    <row r="34807" spans="179:183" x14ac:dyDescent="0.35">
      <c r="FW34807" s="128"/>
      <c r="FX34807" s="128"/>
      <c r="FY34807" s="129"/>
      <c r="GA34807" s="128"/>
    </row>
    <row r="34808" spans="179:183" x14ac:dyDescent="0.35">
      <c r="FW34808" s="128"/>
      <c r="FX34808" s="128"/>
      <c r="FY34808" s="129"/>
      <c r="GA34808" s="128"/>
    </row>
    <row r="34809" spans="179:183" x14ac:dyDescent="0.35">
      <c r="FW34809" s="128"/>
      <c r="FX34809" s="128"/>
      <c r="FY34809" s="129"/>
      <c r="GA34809" s="128"/>
    </row>
    <row r="34810" spans="179:183" x14ac:dyDescent="0.35">
      <c r="FW34810" s="128"/>
      <c r="FX34810" s="128"/>
      <c r="FY34810" s="129"/>
      <c r="GA34810" s="128"/>
    </row>
    <row r="34811" spans="179:183" x14ac:dyDescent="0.35">
      <c r="FW34811" s="128"/>
      <c r="FX34811" s="128"/>
      <c r="FY34811" s="129"/>
      <c r="GA34811" s="128"/>
    </row>
    <row r="34812" spans="179:183" x14ac:dyDescent="0.35">
      <c r="FW34812" s="128"/>
      <c r="FX34812" s="128"/>
      <c r="FY34812" s="129"/>
      <c r="GA34812" s="128"/>
    </row>
    <row r="34813" spans="179:183" x14ac:dyDescent="0.35">
      <c r="FW34813" s="128"/>
      <c r="FX34813" s="128"/>
      <c r="FY34813" s="129"/>
      <c r="GA34813" s="128"/>
    </row>
    <row r="34814" spans="179:183" x14ac:dyDescent="0.35">
      <c r="FW34814" s="128"/>
      <c r="FX34814" s="128"/>
      <c r="FY34814" s="129"/>
      <c r="GA34814" s="128"/>
    </row>
    <row r="34815" spans="179:183" x14ac:dyDescent="0.35">
      <c r="FW34815" s="128"/>
      <c r="FX34815" s="128"/>
      <c r="FY34815" s="129"/>
      <c r="GA34815" s="128"/>
    </row>
    <row r="34816" spans="179:183" x14ac:dyDescent="0.35">
      <c r="FW34816" s="128"/>
      <c r="FX34816" s="128"/>
      <c r="FY34816" s="129"/>
      <c r="GA34816" s="128"/>
    </row>
    <row r="34817" spans="179:183" x14ac:dyDescent="0.35">
      <c r="FW34817" s="128"/>
      <c r="FX34817" s="128"/>
      <c r="FY34817" s="129"/>
      <c r="GA34817" s="128"/>
    </row>
    <row r="34818" spans="179:183" x14ac:dyDescent="0.35">
      <c r="FW34818" s="128"/>
      <c r="FX34818" s="128"/>
      <c r="FY34818" s="129"/>
      <c r="GA34818" s="128"/>
    </row>
    <row r="34819" spans="179:183" x14ac:dyDescent="0.35">
      <c r="FW34819" s="128"/>
      <c r="FX34819" s="128"/>
      <c r="FY34819" s="129"/>
      <c r="GA34819" s="128"/>
    </row>
    <row r="34820" spans="179:183" x14ac:dyDescent="0.35">
      <c r="FW34820" s="128"/>
      <c r="FX34820" s="128"/>
      <c r="FY34820" s="129"/>
      <c r="GA34820" s="128"/>
    </row>
    <row r="34821" spans="179:183" x14ac:dyDescent="0.35">
      <c r="FW34821" s="128"/>
      <c r="FX34821" s="128"/>
      <c r="FY34821" s="129"/>
      <c r="GA34821" s="128"/>
    </row>
    <row r="34822" spans="179:183" x14ac:dyDescent="0.35">
      <c r="FW34822" s="128"/>
      <c r="FX34822" s="128"/>
      <c r="FY34822" s="129"/>
      <c r="GA34822" s="128"/>
    </row>
    <row r="34823" spans="179:183" x14ac:dyDescent="0.35">
      <c r="FW34823" s="128"/>
      <c r="FX34823" s="128"/>
      <c r="FY34823" s="129"/>
      <c r="GA34823" s="128"/>
    </row>
    <row r="34824" spans="179:183" x14ac:dyDescent="0.35">
      <c r="FW34824" s="128"/>
      <c r="FX34824" s="128"/>
      <c r="FY34824" s="129"/>
      <c r="GA34824" s="128"/>
    </row>
    <row r="34825" spans="179:183" x14ac:dyDescent="0.35">
      <c r="FW34825" s="128"/>
      <c r="FX34825" s="128"/>
      <c r="FY34825" s="129"/>
      <c r="GA34825" s="128"/>
    </row>
    <row r="34826" spans="179:183" x14ac:dyDescent="0.35">
      <c r="FW34826" s="128"/>
      <c r="FX34826" s="128"/>
      <c r="FY34826" s="129"/>
      <c r="GA34826" s="128"/>
    </row>
    <row r="34827" spans="179:183" x14ac:dyDescent="0.35">
      <c r="FW34827" s="128"/>
      <c r="FX34827" s="128"/>
      <c r="FY34827" s="129"/>
      <c r="GA34827" s="128"/>
    </row>
    <row r="34828" spans="179:183" x14ac:dyDescent="0.35">
      <c r="FW34828" s="128"/>
      <c r="FX34828" s="128"/>
      <c r="FY34828" s="129"/>
      <c r="GA34828" s="128"/>
    </row>
    <row r="34829" spans="179:183" x14ac:dyDescent="0.35">
      <c r="FW34829" s="128"/>
      <c r="FX34829" s="128"/>
      <c r="FY34829" s="129"/>
      <c r="GA34829" s="128"/>
    </row>
    <row r="34830" spans="179:183" x14ac:dyDescent="0.35">
      <c r="FW34830" s="128"/>
      <c r="FX34830" s="128"/>
      <c r="FY34830" s="129"/>
      <c r="GA34830" s="128"/>
    </row>
    <row r="34831" spans="179:183" x14ac:dyDescent="0.35">
      <c r="FW34831" s="128"/>
      <c r="FX34831" s="128"/>
      <c r="FY34831" s="129"/>
      <c r="GA34831" s="128"/>
    </row>
    <row r="34832" spans="179:183" x14ac:dyDescent="0.35">
      <c r="FW34832" s="128"/>
      <c r="FX34832" s="128"/>
      <c r="FY34832" s="129"/>
      <c r="GA34832" s="128"/>
    </row>
    <row r="34833" spans="179:183" x14ac:dyDescent="0.35">
      <c r="FW34833" s="128"/>
      <c r="FX34833" s="128"/>
      <c r="FY34833" s="129"/>
      <c r="GA34833" s="128"/>
    </row>
    <row r="34834" spans="179:183" x14ac:dyDescent="0.35">
      <c r="FW34834" s="128"/>
      <c r="FX34834" s="128"/>
      <c r="FY34834" s="129"/>
      <c r="GA34834" s="128"/>
    </row>
    <row r="34835" spans="179:183" x14ac:dyDescent="0.35">
      <c r="FW34835" s="128"/>
      <c r="FX34835" s="128"/>
      <c r="FY34835" s="129"/>
      <c r="GA34835" s="128"/>
    </row>
    <row r="34836" spans="179:183" x14ac:dyDescent="0.35">
      <c r="FW34836" s="128"/>
      <c r="FX34836" s="128"/>
      <c r="FY34836" s="129"/>
      <c r="GA34836" s="128"/>
    </row>
    <row r="34837" spans="179:183" x14ac:dyDescent="0.35">
      <c r="FW34837" s="128"/>
      <c r="FX34837" s="128"/>
      <c r="FY34837" s="129"/>
      <c r="GA34837" s="128"/>
    </row>
    <row r="34838" spans="179:183" x14ac:dyDescent="0.35">
      <c r="FW34838" s="128"/>
      <c r="FX34838" s="128"/>
      <c r="FY34838" s="129"/>
      <c r="GA34838" s="128"/>
    </row>
    <row r="34839" spans="179:183" x14ac:dyDescent="0.35">
      <c r="FW34839" s="128"/>
      <c r="FX34839" s="128"/>
      <c r="FY34839" s="129"/>
      <c r="GA34839" s="128"/>
    </row>
    <row r="34840" spans="179:183" x14ac:dyDescent="0.35">
      <c r="FW34840" s="128"/>
      <c r="FX34840" s="128"/>
      <c r="FY34840" s="129"/>
      <c r="GA34840" s="128"/>
    </row>
    <row r="34841" spans="179:183" x14ac:dyDescent="0.35">
      <c r="FW34841" s="128"/>
      <c r="FX34841" s="128"/>
      <c r="FY34841" s="129"/>
      <c r="GA34841" s="128"/>
    </row>
    <row r="34842" spans="179:183" x14ac:dyDescent="0.35">
      <c r="FW34842" s="128"/>
      <c r="FX34842" s="128"/>
      <c r="FY34842" s="129"/>
      <c r="GA34842" s="128"/>
    </row>
    <row r="34843" spans="179:183" x14ac:dyDescent="0.35">
      <c r="FW34843" s="128"/>
      <c r="FX34843" s="128"/>
      <c r="FY34843" s="129"/>
      <c r="GA34843" s="128"/>
    </row>
    <row r="34844" spans="179:183" x14ac:dyDescent="0.35">
      <c r="FW34844" s="128"/>
      <c r="FX34844" s="128"/>
      <c r="FY34844" s="129"/>
      <c r="GA34844" s="128"/>
    </row>
    <row r="34845" spans="179:183" x14ac:dyDescent="0.35">
      <c r="FW34845" s="128"/>
      <c r="FX34845" s="128"/>
      <c r="FY34845" s="129"/>
      <c r="GA34845" s="128"/>
    </row>
    <row r="34846" spans="179:183" x14ac:dyDescent="0.35">
      <c r="FW34846" s="128"/>
      <c r="FX34846" s="128"/>
      <c r="FY34846" s="129"/>
      <c r="GA34846" s="128"/>
    </row>
    <row r="34847" spans="179:183" x14ac:dyDescent="0.35">
      <c r="FW34847" s="128"/>
      <c r="FX34847" s="128"/>
      <c r="FY34847" s="129"/>
      <c r="GA34847" s="128"/>
    </row>
    <row r="34848" spans="179:183" x14ac:dyDescent="0.35">
      <c r="FW34848" s="128"/>
      <c r="FX34848" s="128"/>
      <c r="FY34848" s="129"/>
      <c r="GA34848" s="128"/>
    </row>
    <row r="34849" spans="179:183" x14ac:dyDescent="0.35">
      <c r="FW34849" s="128"/>
      <c r="FX34849" s="128"/>
      <c r="FY34849" s="129"/>
      <c r="GA34849" s="128"/>
    </row>
    <row r="34850" spans="179:183" x14ac:dyDescent="0.35">
      <c r="FW34850" s="128"/>
      <c r="FX34850" s="128"/>
      <c r="FY34850" s="129"/>
      <c r="GA34850" s="128"/>
    </row>
    <row r="34851" spans="179:183" x14ac:dyDescent="0.35">
      <c r="FW34851" s="128"/>
      <c r="FX34851" s="128"/>
      <c r="FY34851" s="129"/>
      <c r="GA34851" s="128"/>
    </row>
    <row r="34852" spans="179:183" x14ac:dyDescent="0.35">
      <c r="FW34852" s="128"/>
      <c r="FX34852" s="128"/>
      <c r="FY34852" s="129"/>
      <c r="GA34852" s="128"/>
    </row>
    <row r="34853" spans="179:183" x14ac:dyDescent="0.35">
      <c r="FW34853" s="128"/>
      <c r="FX34853" s="128"/>
      <c r="FY34853" s="129"/>
      <c r="GA34853" s="128"/>
    </row>
    <row r="34854" spans="179:183" x14ac:dyDescent="0.35">
      <c r="FW34854" s="128"/>
      <c r="FX34854" s="128"/>
      <c r="FY34854" s="129"/>
      <c r="GA34854" s="128"/>
    </row>
    <row r="34855" spans="179:183" x14ac:dyDescent="0.35">
      <c r="FW34855" s="128"/>
      <c r="FX34855" s="128"/>
      <c r="FY34855" s="129"/>
      <c r="GA34855" s="128"/>
    </row>
    <row r="34856" spans="179:183" x14ac:dyDescent="0.35">
      <c r="FW34856" s="128"/>
      <c r="FX34856" s="128"/>
      <c r="FY34856" s="129"/>
      <c r="GA34856" s="128"/>
    </row>
    <row r="34857" spans="179:183" x14ac:dyDescent="0.35">
      <c r="FW34857" s="128"/>
      <c r="FX34857" s="128"/>
      <c r="FY34857" s="129"/>
      <c r="GA34857" s="128"/>
    </row>
    <row r="34858" spans="179:183" x14ac:dyDescent="0.35">
      <c r="FW34858" s="128"/>
      <c r="FX34858" s="128"/>
      <c r="FY34858" s="129"/>
      <c r="GA34858" s="128"/>
    </row>
    <row r="34859" spans="179:183" x14ac:dyDescent="0.35">
      <c r="FW34859" s="128"/>
      <c r="FX34859" s="128"/>
      <c r="FY34859" s="129"/>
      <c r="GA34859" s="128"/>
    </row>
    <row r="34860" spans="179:183" x14ac:dyDescent="0.35">
      <c r="FW34860" s="128"/>
      <c r="FX34860" s="128"/>
      <c r="FY34860" s="129"/>
      <c r="GA34860" s="128"/>
    </row>
    <row r="34861" spans="179:183" x14ac:dyDescent="0.35">
      <c r="FW34861" s="128"/>
      <c r="FX34861" s="128"/>
      <c r="FY34861" s="129"/>
      <c r="GA34861" s="128"/>
    </row>
    <row r="34862" spans="179:183" x14ac:dyDescent="0.35">
      <c r="FW34862" s="128"/>
      <c r="FX34862" s="128"/>
      <c r="FY34862" s="129"/>
      <c r="GA34862" s="128"/>
    </row>
    <row r="34863" spans="179:183" x14ac:dyDescent="0.35">
      <c r="FW34863" s="128"/>
      <c r="FX34863" s="128"/>
      <c r="FY34863" s="129"/>
      <c r="GA34863" s="128"/>
    </row>
    <row r="34864" spans="179:183" x14ac:dyDescent="0.35">
      <c r="FW34864" s="128"/>
      <c r="FX34864" s="128"/>
      <c r="FY34864" s="129"/>
      <c r="GA34864" s="128"/>
    </row>
    <row r="34865" spans="179:183" x14ac:dyDescent="0.35">
      <c r="FW34865" s="128"/>
      <c r="FX34865" s="128"/>
      <c r="FY34865" s="129"/>
      <c r="GA34865" s="128"/>
    </row>
    <row r="34866" spans="179:183" x14ac:dyDescent="0.35">
      <c r="FW34866" s="128"/>
      <c r="FX34866" s="128"/>
      <c r="FY34866" s="129"/>
      <c r="GA34866" s="128"/>
    </row>
    <row r="34867" spans="179:183" x14ac:dyDescent="0.35">
      <c r="FW34867" s="128"/>
      <c r="FX34867" s="128"/>
      <c r="FY34867" s="129"/>
      <c r="GA34867" s="128"/>
    </row>
    <row r="34868" spans="179:183" x14ac:dyDescent="0.35">
      <c r="FW34868" s="128"/>
      <c r="FX34868" s="128"/>
      <c r="FY34868" s="129"/>
      <c r="GA34868" s="128"/>
    </row>
    <row r="34869" spans="179:183" x14ac:dyDescent="0.35">
      <c r="FW34869" s="128"/>
      <c r="FX34869" s="128"/>
      <c r="FY34869" s="129"/>
      <c r="GA34869" s="128"/>
    </row>
    <row r="34870" spans="179:183" x14ac:dyDescent="0.35">
      <c r="FW34870" s="128"/>
      <c r="FX34870" s="128"/>
      <c r="FY34870" s="129"/>
      <c r="GA34870" s="128"/>
    </row>
    <row r="34871" spans="179:183" x14ac:dyDescent="0.35">
      <c r="FW34871" s="128"/>
      <c r="FX34871" s="128"/>
      <c r="FY34871" s="129"/>
      <c r="GA34871" s="128"/>
    </row>
    <row r="34872" spans="179:183" x14ac:dyDescent="0.35">
      <c r="FW34872" s="128"/>
      <c r="FX34872" s="128"/>
      <c r="FY34872" s="129"/>
      <c r="GA34872" s="128"/>
    </row>
    <row r="34873" spans="179:183" x14ac:dyDescent="0.35">
      <c r="FW34873" s="128"/>
      <c r="FX34873" s="128"/>
      <c r="FY34873" s="129"/>
      <c r="GA34873" s="128"/>
    </row>
    <row r="34874" spans="179:183" x14ac:dyDescent="0.35">
      <c r="FW34874" s="128"/>
      <c r="FX34874" s="128"/>
      <c r="FY34874" s="129"/>
      <c r="GA34874" s="128"/>
    </row>
    <row r="34875" spans="179:183" x14ac:dyDescent="0.35">
      <c r="FW34875" s="128"/>
      <c r="FX34875" s="128"/>
      <c r="FY34875" s="129"/>
      <c r="GA34875" s="128"/>
    </row>
    <row r="34876" spans="179:183" x14ac:dyDescent="0.35">
      <c r="FW34876" s="128"/>
      <c r="FX34876" s="128"/>
      <c r="FY34876" s="129"/>
      <c r="GA34876" s="128"/>
    </row>
    <row r="34877" spans="179:183" x14ac:dyDescent="0.35">
      <c r="FW34877" s="128"/>
      <c r="FX34877" s="128"/>
      <c r="FY34877" s="129"/>
      <c r="GA34877" s="128"/>
    </row>
    <row r="34878" spans="179:183" x14ac:dyDescent="0.35">
      <c r="FW34878" s="128"/>
      <c r="FX34878" s="128"/>
      <c r="FY34878" s="129"/>
      <c r="GA34878" s="128"/>
    </row>
    <row r="34879" spans="179:183" x14ac:dyDescent="0.35">
      <c r="FW34879" s="128"/>
      <c r="FX34879" s="128"/>
      <c r="FY34879" s="129"/>
      <c r="GA34879" s="128"/>
    </row>
    <row r="34880" spans="179:183" x14ac:dyDescent="0.35">
      <c r="FW34880" s="128"/>
      <c r="FX34880" s="128"/>
      <c r="FY34880" s="129"/>
      <c r="GA34880" s="128"/>
    </row>
    <row r="34881" spans="179:183" x14ac:dyDescent="0.35">
      <c r="FW34881" s="128"/>
      <c r="FX34881" s="128"/>
      <c r="FY34881" s="129"/>
      <c r="GA34881" s="128"/>
    </row>
    <row r="34882" spans="179:183" x14ac:dyDescent="0.35">
      <c r="FW34882" s="128"/>
      <c r="FX34882" s="128"/>
      <c r="FY34882" s="129"/>
      <c r="GA34882" s="128"/>
    </row>
    <row r="34883" spans="179:183" x14ac:dyDescent="0.35">
      <c r="FW34883" s="128"/>
      <c r="FX34883" s="128"/>
      <c r="FY34883" s="129"/>
      <c r="GA34883" s="128"/>
    </row>
    <row r="34884" spans="179:183" x14ac:dyDescent="0.35">
      <c r="FW34884" s="128"/>
      <c r="FX34884" s="128"/>
      <c r="FY34884" s="129"/>
      <c r="GA34884" s="128"/>
    </row>
    <row r="34885" spans="179:183" x14ac:dyDescent="0.35">
      <c r="FW34885" s="128"/>
      <c r="FX34885" s="128"/>
      <c r="FY34885" s="129"/>
      <c r="GA34885" s="128"/>
    </row>
    <row r="34886" spans="179:183" x14ac:dyDescent="0.35">
      <c r="FW34886" s="128"/>
      <c r="FX34886" s="128"/>
      <c r="FY34886" s="129"/>
      <c r="GA34886" s="128"/>
    </row>
    <row r="34887" spans="179:183" x14ac:dyDescent="0.35">
      <c r="FW34887" s="128"/>
      <c r="FX34887" s="128"/>
      <c r="FY34887" s="129"/>
      <c r="GA34887" s="128"/>
    </row>
    <row r="34888" spans="179:183" x14ac:dyDescent="0.35">
      <c r="FW34888" s="128"/>
      <c r="FX34888" s="128"/>
      <c r="FY34888" s="129"/>
      <c r="GA34888" s="128"/>
    </row>
    <row r="34889" spans="179:183" x14ac:dyDescent="0.35">
      <c r="FW34889" s="128"/>
      <c r="FX34889" s="128"/>
      <c r="FY34889" s="129"/>
      <c r="GA34889" s="128"/>
    </row>
    <row r="34890" spans="179:183" x14ac:dyDescent="0.35">
      <c r="FW34890" s="128"/>
      <c r="FX34890" s="128"/>
      <c r="FY34890" s="129"/>
      <c r="GA34890" s="128"/>
    </row>
    <row r="34891" spans="179:183" x14ac:dyDescent="0.35">
      <c r="FW34891" s="128"/>
      <c r="FX34891" s="128"/>
      <c r="FY34891" s="129"/>
      <c r="GA34891" s="128"/>
    </row>
    <row r="34892" spans="179:183" x14ac:dyDescent="0.35">
      <c r="FW34892" s="128"/>
      <c r="FX34892" s="128"/>
      <c r="FY34892" s="129"/>
      <c r="GA34892" s="128"/>
    </row>
    <row r="34893" spans="179:183" x14ac:dyDescent="0.35">
      <c r="FW34893" s="128"/>
      <c r="FX34893" s="128"/>
      <c r="FY34893" s="129"/>
      <c r="GA34893" s="128"/>
    </row>
    <row r="34894" spans="179:183" x14ac:dyDescent="0.35">
      <c r="FW34894" s="128"/>
      <c r="FX34894" s="128"/>
      <c r="FY34894" s="129"/>
      <c r="GA34894" s="128"/>
    </row>
    <row r="34895" spans="179:183" x14ac:dyDescent="0.35">
      <c r="FW34895" s="128"/>
      <c r="FX34895" s="128"/>
      <c r="FY34895" s="129"/>
      <c r="GA34895" s="128"/>
    </row>
    <row r="34896" spans="179:183" x14ac:dyDescent="0.35">
      <c r="FW34896" s="128"/>
      <c r="FX34896" s="128"/>
      <c r="FY34896" s="129"/>
      <c r="GA34896" s="128"/>
    </row>
    <row r="34897" spans="179:183" x14ac:dyDescent="0.35">
      <c r="FW34897" s="128"/>
      <c r="FX34897" s="128"/>
      <c r="FY34897" s="129"/>
      <c r="GA34897" s="128"/>
    </row>
    <row r="34898" spans="179:183" x14ac:dyDescent="0.35">
      <c r="FW34898" s="128"/>
      <c r="FX34898" s="128"/>
      <c r="FY34898" s="129"/>
      <c r="GA34898" s="128"/>
    </row>
    <row r="34899" spans="179:183" x14ac:dyDescent="0.35">
      <c r="FW34899" s="128"/>
      <c r="FX34899" s="128"/>
      <c r="FY34899" s="129"/>
      <c r="GA34899" s="128"/>
    </row>
    <row r="34900" spans="179:183" x14ac:dyDescent="0.35">
      <c r="FW34900" s="128"/>
      <c r="FX34900" s="128"/>
      <c r="FY34900" s="129"/>
      <c r="GA34900" s="128"/>
    </row>
    <row r="34901" spans="179:183" x14ac:dyDescent="0.35">
      <c r="FW34901" s="128"/>
      <c r="FX34901" s="128"/>
      <c r="FY34901" s="129"/>
      <c r="GA34901" s="128"/>
    </row>
    <row r="34902" spans="179:183" x14ac:dyDescent="0.35">
      <c r="FW34902" s="128"/>
      <c r="FX34902" s="128"/>
      <c r="FY34902" s="129"/>
      <c r="GA34902" s="128"/>
    </row>
    <row r="34903" spans="179:183" x14ac:dyDescent="0.35">
      <c r="FW34903" s="128"/>
      <c r="FX34903" s="128"/>
      <c r="FY34903" s="129"/>
      <c r="GA34903" s="128"/>
    </row>
    <row r="34904" spans="179:183" x14ac:dyDescent="0.35">
      <c r="FW34904" s="128"/>
      <c r="FX34904" s="128"/>
      <c r="FY34904" s="129"/>
      <c r="GA34904" s="128"/>
    </row>
    <row r="34905" spans="179:183" x14ac:dyDescent="0.35">
      <c r="FW34905" s="128"/>
      <c r="FX34905" s="128"/>
      <c r="FY34905" s="129"/>
      <c r="GA34905" s="128"/>
    </row>
    <row r="34906" spans="179:183" x14ac:dyDescent="0.35">
      <c r="FW34906" s="128"/>
      <c r="FX34906" s="128"/>
      <c r="FY34906" s="129"/>
      <c r="GA34906" s="128"/>
    </row>
    <row r="34907" spans="179:183" x14ac:dyDescent="0.35">
      <c r="FW34907" s="128"/>
      <c r="FX34907" s="128"/>
      <c r="FY34907" s="129"/>
      <c r="GA34907" s="128"/>
    </row>
    <row r="34908" spans="179:183" x14ac:dyDescent="0.35">
      <c r="FW34908" s="128"/>
      <c r="FX34908" s="128"/>
      <c r="FY34908" s="129"/>
      <c r="GA34908" s="128"/>
    </row>
    <row r="34909" spans="179:183" x14ac:dyDescent="0.35">
      <c r="FW34909" s="128"/>
      <c r="FX34909" s="128"/>
      <c r="FY34909" s="129"/>
      <c r="GA34909" s="128"/>
    </row>
    <row r="34910" spans="179:183" x14ac:dyDescent="0.35">
      <c r="FW34910" s="128"/>
      <c r="FX34910" s="128"/>
      <c r="FY34910" s="129"/>
      <c r="GA34910" s="128"/>
    </row>
    <row r="34911" spans="179:183" x14ac:dyDescent="0.35">
      <c r="FW34911" s="128"/>
      <c r="FX34911" s="128"/>
      <c r="FY34911" s="129"/>
      <c r="GA34911" s="128"/>
    </row>
    <row r="34912" spans="179:183" x14ac:dyDescent="0.35">
      <c r="FW34912" s="128"/>
      <c r="FX34912" s="128"/>
      <c r="FY34912" s="129"/>
      <c r="GA34912" s="128"/>
    </row>
    <row r="34913" spans="179:183" x14ac:dyDescent="0.35">
      <c r="FW34913" s="128"/>
      <c r="FX34913" s="128"/>
      <c r="FY34913" s="129"/>
      <c r="GA34913" s="128"/>
    </row>
    <row r="34914" spans="179:183" x14ac:dyDescent="0.35">
      <c r="FW34914" s="128"/>
      <c r="FX34914" s="128"/>
      <c r="FY34914" s="129"/>
      <c r="GA34914" s="128"/>
    </row>
    <row r="34915" spans="179:183" x14ac:dyDescent="0.35">
      <c r="FW34915" s="128"/>
      <c r="FX34915" s="128"/>
      <c r="FY34915" s="129"/>
      <c r="GA34915" s="128"/>
    </row>
    <row r="34916" spans="179:183" x14ac:dyDescent="0.35">
      <c r="FW34916" s="128"/>
      <c r="FX34916" s="128"/>
      <c r="FY34916" s="129"/>
      <c r="GA34916" s="128"/>
    </row>
    <row r="34917" spans="179:183" x14ac:dyDescent="0.35">
      <c r="FW34917" s="128"/>
      <c r="FX34917" s="128"/>
      <c r="FY34917" s="129"/>
      <c r="GA34917" s="128"/>
    </row>
    <row r="34918" spans="179:183" x14ac:dyDescent="0.35">
      <c r="FW34918" s="128"/>
      <c r="FX34918" s="128"/>
      <c r="FY34918" s="129"/>
      <c r="GA34918" s="128"/>
    </row>
    <row r="34919" spans="179:183" x14ac:dyDescent="0.35">
      <c r="FW34919" s="128"/>
      <c r="FX34919" s="128"/>
      <c r="FY34919" s="129"/>
      <c r="GA34919" s="128"/>
    </row>
    <row r="34920" spans="179:183" x14ac:dyDescent="0.35">
      <c r="FW34920" s="128"/>
      <c r="FX34920" s="128"/>
      <c r="FY34920" s="129"/>
      <c r="GA34920" s="128"/>
    </row>
    <row r="34921" spans="179:183" x14ac:dyDescent="0.35">
      <c r="FW34921" s="128"/>
      <c r="FX34921" s="128"/>
      <c r="FY34921" s="129"/>
      <c r="GA34921" s="128"/>
    </row>
    <row r="34922" spans="179:183" x14ac:dyDescent="0.35">
      <c r="FW34922" s="128"/>
      <c r="FX34922" s="128"/>
      <c r="FY34922" s="129"/>
      <c r="GA34922" s="128"/>
    </row>
    <row r="34923" spans="179:183" x14ac:dyDescent="0.35">
      <c r="FW34923" s="128"/>
      <c r="FX34923" s="128"/>
      <c r="FY34923" s="129"/>
      <c r="GA34923" s="128"/>
    </row>
    <row r="34924" spans="179:183" x14ac:dyDescent="0.35">
      <c r="FW34924" s="128"/>
      <c r="FX34924" s="128"/>
      <c r="FY34924" s="129"/>
      <c r="GA34924" s="128"/>
    </row>
    <row r="34925" spans="179:183" x14ac:dyDescent="0.35">
      <c r="FW34925" s="128"/>
      <c r="FX34925" s="128"/>
      <c r="FY34925" s="129"/>
      <c r="GA34925" s="128"/>
    </row>
    <row r="34926" spans="179:183" x14ac:dyDescent="0.35">
      <c r="FW34926" s="128"/>
      <c r="FX34926" s="128"/>
      <c r="FY34926" s="129"/>
      <c r="GA34926" s="128"/>
    </row>
    <row r="34927" spans="179:183" x14ac:dyDescent="0.35">
      <c r="FW34927" s="128"/>
      <c r="FX34927" s="128"/>
      <c r="FY34927" s="129"/>
      <c r="GA34927" s="128"/>
    </row>
    <row r="34928" spans="179:183" x14ac:dyDescent="0.35">
      <c r="FW34928" s="128"/>
      <c r="FX34928" s="128"/>
      <c r="FY34928" s="129"/>
      <c r="GA34928" s="128"/>
    </row>
    <row r="34929" spans="179:183" x14ac:dyDescent="0.35">
      <c r="FW34929" s="128"/>
      <c r="FX34929" s="128"/>
      <c r="FY34929" s="129"/>
      <c r="GA34929" s="128"/>
    </row>
    <row r="34930" spans="179:183" x14ac:dyDescent="0.35">
      <c r="FW34930" s="128"/>
      <c r="FX34930" s="128"/>
      <c r="FY34930" s="129"/>
      <c r="GA34930" s="128"/>
    </row>
    <row r="34931" spans="179:183" x14ac:dyDescent="0.35">
      <c r="FW34931" s="128"/>
      <c r="FX34931" s="128"/>
      <c r="FY34931" s="129"/>
      <c r="GA34931" s="128"/>
    </row>
    <row r="34932" spans="179:183" x14ac:dyDescent="0.35">
      <c r="FW34932" s="128"/>
      <c r="FX34932" s="128"/>
      <c r="FY34932" s="129"/>
      <c r="GA34932" s="128"/>
    </row>
    <row r="34933" spans="179:183" x14ac:dyDescent="0.35">
      <c r="FW34933" s="128"/>
      <c r="FX34933" s="128"/>
      <c r="FY34933" s="129"/>
      <c r="GA34933" s="128"/>
    </row>
    <row r="34934" spans="179:183" x14ac:dyDescent="0.35">
      <c r="FW34934" s="128"/>
      <c r="FX34934" s="128"/>
      <c r="FY34934" s="129"/>
      <c r="GA34934" s="128"/>
    </row>
    <row r="34935" spans="179:183" x14ac:dyDescent="0.35">
      <c r="FW34935" s="128"/>
      <c r="FX34935" s="128"/>
      <c r="FY34935" s="129"/>
      <c r="GA34935" s="128"/>
    </row>
    <row r="34936" spans="179:183" x14ac:dyDescent="0.35">
      <c r="FW34936" s="128"/>
      <c r="FX34936" s="128"/>
      <c r="FY34936" s="129"/>
      <c r="GA34936" s="128"/>
    </row>
    <row r="34937" spans="179:183" x14ac:dyDescent="0.35">
      <c r="FW34937" s="128"/>
      <c r="FX34937" s="128"/>
      <c r="FY34937" s="129"/>
      <c r="GA34937" s="128"/>
    </row>
    <row r="34938" spans="179:183" x14ac:dyDescent="0.35">
      <c r="FW34938" s="128"/>
      <c r="FX34938" s="128"/>
      <c r="FY34938" s="129"/>
      <c r="GA34938" s="128"/>
    </row>
    <row r="34939" spans="179:183" x14ac:dyDescent="0.35">
      <c r="FW34939" s="128"/>
      <c r="FX34939" s="128"/>
      <c r="FY34939" s="129"/>
      <c r="GA34939" s="128"/>
    </row>
    <row r="34940" spans="179:183" x14ac:dyDescent="0.35">
      <c r="FW34940" s="128"/>
      <c r="FX34940" s="128"/>
      <c r="FY34940" s="129"/>
      <c r="GA34940" s="128"/>
    </row>
    <row r="34941" spans="179:183" x14ac:dyDescent="0.35">
      <c r="FW34941" s="128"/>
      <c r="FX34941" s="128"/>
      <c r="FY34941" s="129"/>
      <c r="GA34941" s="128"/>
    </row>
    <row r="34942" spans="179:183" x14ac:dyDescent="0.35">
      <c r="FW34942" s="128"/>
      <c r="FX34942" s="128"/>
      <c r="FY34942" s="129"/>
      <c r="GA34942" s="128"/>
    </row>
    <row r="34943" spans="179:183" x14ac:dyDescent="0.35">
      <c r="FW34943" s="128"/>
      <c r="FX34943" s="128"/>
      <c r="FY34943" s="129"/>
      <c r="GA34943" s="128"/>
    </row>
    <row r="34944" spans="179:183" x14ac:dyDescent="0.35">
      <c r="FW34944" s="128"/>
      <c r="FX34944" s="128"/>
      <c r="FY34944" s="129"/>
      <c r="GA34944" s="128"/>
    </row>
    <row r="34945" spans="179:183" x14ac:dyDescent="0.35">
      <c r="FW34945" s="128"/>
      <c r="FX34945" s="128"/>
      <c r="FY34945" s="129"/>
      <c r="GA34945" s="128"/>
    </row>
    <row r="34946" spans="179:183" x14ac:dyDescent="0.35">
      <c r="FW34946" s="128"/>
      <c r="FX34946" s="128"/>
      <c r="FY34946" s="129"/>
      <c r="GA34946" s="128"/>
    </row>
    <row r="34947" spans="179:183" x14ac:dyDescent="0.35">
      <c r="FW34947" s="128"/>
      <c r="FX34947" s="128"/>
      <c r="FY34947" s="129"/>
      <c r="GA34947" s="128"/>
    </row>
    <row r="34948" spans="179:183" x14ac:dyDescent="0.35">
      <c r="FW34948" s="128"/>
      <c r="FX34948" s="128"/>
      <c r="FY34948" s="129"/>
      <c r="GA34948" s="128"/>
    </row>
    <row r="34949" spans="179:183" x14ac:dyDescent="0.35">
      <c r="FW34949" s="128"/>
      <c r="FX34949" s="128"/>
      <c r="FY34949" s="129"/>
      <c r="GA34949" s="128"/>
    </row>
    <row r="34950" spans="179:183" x14ac:dyDescent="0.35">
      <c r="FW34950" s="128"/>
      <c r="FX34950" s="128"/>
      <c r="FY34950" s="129"/>
      <c r="GA34950" s="128"/>
    </row>
    <row r="34951" spans="179:183" x14ac:dyDescent="0.35">
      <c r="FW34951" s="128"/>
      <c r="FX34951" s="128"/>
      <c r="FY34951" s="129"/>
      <c r="GA34951" s="128"/>
    </row>
    <row r="34952" spans="179:183" x14ac:dyDescent="0.35">
      <c r="FW34952" s="128"/>
      <c r="FX34952" s="128"/>
      <c r="FY34952" s="129"/>
      <c r="GA34952" s="128"/>
    </row>
    <row r="34953" spans="179:183" x14ac:dyDescent="0.35">
      <c r="FW34953" s="128"/>
      <c r="FX34953" s="128"/>
      <c r="FY34953" s="129"/>
      <c r="GA34953" s="128"/>
    </row>
    <row r="34954" spans="179:183" x14ac:dyDescent="0.35">
      <c r="FW34954" s="128"/>
      <c r="FX34954" s="128"/>
      <c r="FY34954" s="129"/>
      <c r="GA34954" s="128"/>
    </row>
    <row r="34955" spans="179:183" x14ac:dyDescent="0.35">
      <c r="FW34955" s="128"/>
      <c r="FX34955" s="128"/>
      <c r="FY34955" s="129"/>
      <c r="GA34955" s="128"/>
    </row>
    <row r="34956" spans="179:183" x14ac:dyDescent="0.35">
      <c r="FW34956" s="128"/>
      <c r="FX34956" s="128"/>
      <c r="FY34956" s="129"/>
      <c r="GA34956" s="128"/>
    </row>
    <row r="34957" spans="179:183" x14ac:dyDescent="0.35">
      <c r="FW34957" s="128"/>
      <c r="FX34957" s="128"/>
      <c r="FY34957" s="129"/>
      <c r="GA34957" s="128"/>
    </row>
    <row r="34958" spans="179:183" x14ac:dyDescent="0.35">
      <c r="FW34958" s="128"/>
      <c r="FX34958" s="128"/>
      <c r="FY34958" s="129"/>
      <c r="GA34958" s="128"/>
    </row>
    <row r="34959" spans="179:183" x14ac:dyDescent="0.35">
      <c r="FW34959" s="128"/>
      <c r="FX34959" s="128"/>
      <c r="FY34959" s="129"/>
      <c r="GA34959" s="128"/>
    </row>
    <row r="34960" spans="179:183" x14ac:dyDescent="0.35">
      <c r="FW34960" s="128"/>
      <c r="FX34960" s="128"/>
      <c r="FY34960" s="129"/>
      <c r="GA34960" s="128"/>
    </row>
    <row r="34961" spans="179:183" x14ac:dyDescent="0.35">
      <c r="FW34961" s="128"/>
      <c r="FX34961" s="128"/>
      <c r="FY34961" s="129"/>
      <c r="GA34961" s="128"/>
    </row>
    <row r="34962" spans="179:183" x14ac:dyDescent="0.35">
      <c r="FW34962" s="128"/>
      <c r="FX34962" s="128"/>
      <c r="FY34962" s="129"/>
      <c r="GA34962" s="128"/>
    </row>
    <row r="34963" spans="179:183" x14ac:dyDescent="0.35">
      <c r="FW34963" s="128"/>
      <c r="FX34963" s="128"/>
      <c r="FY34963" s="129"/>
      <c r="GA34963" s="128"/>
    </row>
    <row r="34964" spans="179:183" x14ac:dyDescent="0.35">
      <c r="FW34964" s="128"/>
      <c r="FX34964" s="128"/>
      <c r="FY34964" s="129"/>
      <c r="GA34964" s="128"/>
    </row>
    <row r="34965" spans="179:183" x14ac:dyDescent="0.35">
      <c r="FW34965" s="128"/>
      <c r="FX34965" s="128"/>
      <c r="FY34965" s="129"/>
      <c r="GA34965" s="128"/>
    </row>
    <row r="34966" spans="179:183" x14ac:dyDescent="0.35">
      <c r="FW34966" s="128"/>
      <c r="FX34966" s="128"/>
      <c r="FY34966" s="129"/>
      <c r="GA34966" s="128"/>
    </row>
    <row r="34967" spans="179:183" x14ac:dyDescent="0.35">
      <c r="FW34967" s="128"/>
      <c r="FX34967" s="128"/>
      <c r="FY34967" s="129"/>
      <c r="GA34967" s="128"/>
    </row>
    <row r="34968" spans="179:183" x14ac:dyDescent="0.35">
      <c r="FW34968" s="128"/>
      <c r="FX34968" s="128"/>
      <c r="FY34968" s="129"/>
      <c r="GA34968" s="128"/>
    </row>
    <row r="34969" spans="179:183" x14ac:dyDescent="0.35">
      <c r="FW34969" s="128"/>
      <c r="FX34969" s="128"/>
      <c r="FY34969" s="129"/>
      <c r="GA34969" s="128"/>
    </row>
    <row r="34970" spans="179:183" x14ac:dyDescent="0.35">
      <c r="FW34970" s="128"/>
      <c r="FX34970" s="128"/>
      <c r="FY34970" s="129"/>
      <c r="GA34970" s="128"/>
    </row>
    <row r="34971" spans="179:183" x14ac:dyDescent="0.35">
      <c r="FW34971" s="128"/>
      <c r="FX34971" s="128"/>
      <c r="FY34971" s="129"/>
      <c r="GA34971" s="128"/>
    </row>
    <row r="34972" spans="179:183" x14ac:dyDescent="0.35">
      <c r="FW34972" s="128"/>
      <c r="FX34972" s="128"/>
      <c r="FY34972" s="129"/>
      <c r="GA34972" s="128"/>
    </row>
    <row r="34973" spans="179:183" x14ac:dyDescent="0.35">
      <c r="FW34973" s="128"/>
      <c r="FX34973" s="128"/>
      <c r="FY34973" s="129"/>
      <c r="GA34973" s="128"/>
    </row>
    <row r="34974" spans="179:183" x14ac:dyDescent="0.35">
      <c r="FW34974" s="128"/>
      <c r="FX34974" s="128"/>
      <c r="FY34974" s="129"/>
      <c r="GA34974" s="128"/>
    </row>
    <row r="34975" spans="179:183" x14ac:dyDescent="0.35">
      <c r="FW34975" s="128"/>
      <c r="FX34975" s="128"/>
      <c r="FY34975" s="129"/>
      <c r="GA34975" s="128"/>
    </row>
    <row r="34976" spans="179:183" x14ac:dyDescent="0.35">
      <c r="FW34976" s="128"/>
      <c r="FX34976" s="128"/>
      <c r="FY34976" s="129"/>
      <c r="GA34976" s="128"/>
    </row>
    <row r="34977" spans="179:183" x14ac:dyDescent="0.35">
      <c r="FW34977" s="128"/>
      <c r="FX34977" s="128"/>
      <c r="FY34977" s="129"/>
      <c r="GA34977" s="128"/>
    </row>
    <row r="34978" spans="179:183" x14ac:dyDescent="0.35">
      <c r="FW34978" s="128"/>
      <c r="FX34978" s="128"/>
      <c r="FY34978" s="129"/>
      <c r="GA34978" s="128"/>
    </row>
    <row r="34979" spans="179:183" x14ac:dyDescent="0.35">
      <c r="FW34979" s="128"/>
      <c r="FX34979" s="128"/>
      <c r="FY34979" s="129"/>
      <c r="GA34979" s="128"/>
    </row>
    <row r="34980" spans="179:183" x14ac:dyDescent="0.35">
      <c r="FW34980" s="128"/>
      <c r="FX34980" s="128"/>
      <c r="FY34980" s="129"/>
      <c r="GA34980" s="128"/>
    </row>
    <row r="34981" spans="179:183" x14ac:dyDescent="0.35">
      <c r="FW34981" s="128"/>
      <c r="FX34981" s="128"/>
      <c r="FY34981" s="129"/>
      <c r="GA34981" s="128"/>
    </row>
    <row r="34982" spans="179:183" x14ac:dyDescent="0.35">
      <c r="FW34982" s="128"/>
      <c r="FX34982" s="128"/>
      <c r="FY34982" s="129"/>
      <c r="GA34982" s="128"/>
    </row>
    <row r="34983" spans="179:183" x14ac:dyDescent="0.35">
      <c r="FW34983" s="128"/>
      <c r="FX34983" s="128"/>
      <c r="FY34983" s="129"/>
      <c r="GA34983" s="128"/>
    </row>
    <row r="34984" spans="179:183" x14ac:dyDescent="0.35">
      <c r="FW34984" s="128"/>
      <c r="FX34984" s="128"/>
      <c r="FY34984" s="129"/>
      <c r="GA34984" s="128"/>
    </row>
    <row r="34985" spans="179:183" x14ac:dyDescent="0.35">
      <c r="FW34985" s="128"/>
      <c r="FX34985" s="128"/>
      <c r="FY34985" s="129"/>
      <c r="GA34985" s="128"/>
    </row>
    <row r="34986" spans="179:183" x14ac:dyDescent="0.35">
      <c r="FW34986" s="128"/>
      <c r="FX34986" s="128"/>
      <c r="FY34986" s="129"/>
      <c r="GA34986" s="128"/>
    </row>
    <row r="34987" spans="179:183" x14ac:dyDescent="0.35">
      <c r="FW34987" s="128"/>
      <c r="FX34987" s="128"/>
      <c r="FY34987" s="129"/>
      <c r="GA34987" s="128"/>
    </row>
    <row r="34988" spans="179:183" x14ac:dyDescent="0.35">
      <c r="FW34988" s="128"/>
      <c r="FX34988" s="128"/>
      <c r="FY34988" s="129"/>
      <c r="GA34988" s="128"/>
    </row>
    <row r="34989" spans="179:183" x14ac:dyDescent="0.35">
      <c r="FW34989" s="128"/>
      <c r="FX34989" s="128"/>
      <c r="FY34989" s="129"/>
      <c r="GA34989" s="128"/>
    </row>
    <row r="34990" spans="179:183" x14ac:dyDescent="0.35">
      <c r="FW34990" s="128"/>
      <c r="FX34990" s="128"/>
      <c r="FY34990" s="129"/>
      <c r="GA34990" s="128"/>
    </row>
    <row r="34991" spans="179:183" x14ac:dyDescent="0.35">
      <c r="FW34991" s="128"/>
      <c r="FX34991" s="128"/>
      <c r="FY34991" s="129"/>
      <c r="GA34991" s="128"/>
    </row>
    <row r="34992" spans="179:183" x14ac:dyDescent="0.35">
      <c r="FW34992" s="128"/>
      <c r="FX34992" s="128"/>
      <c r="FY34992" s="129"/>
      <c r="GA34992" s="128"/>
    </row>
    <row r="34993" spans="179:183" x14ac:dyDescent="0.35">
      <c r="FW34993" s="128"/>
      <c r="FX34993" s="128"/>
      <c r="FY34993" s="129"/>
      <c r="GA34993" s="128"/>
    </row>
    <row r="34994" spans="179:183" x14ac:dyDescent="0.35">
      <c r="FW34994" s="128"/>
      <c r="FX34994" s="128"/>
      <c r="FY34994" s="129"/>
      <c r="GA34994" s="128"/>
    </row>
    <row r="34995" spans="179:183" x14ac:dyDescent="0.35">
      <c r="FW34995" s="128"/>
      <c r="FX34995" s="128"/>
      <c r="FY34995" s="129"/>
      <c r="GA34995" s="128"/>
    </row>
    <row r="34996" spans="179:183" x14ac:dyDescent="0.35">
      <c r="FW34996" s="128"/>
      <c r="FX34996" s="128"/>
      <c r="FY34996" s="129"/>
      <c r="GA34996" s="128"/>
    </row>
    <row r="34997" spans="179:183" x14ac:dyDescent="0.35">
      <c r="FW34997" s="128"/>
      <c r="FX34997" s="128"/>
      <c r="FY34997" s="129"/>
      <c r="GA34997" s="128"/>
    </row>
    <row r="34998" spans="179:183" x14ac:dyDescent="0.35">
      <c r="FW34998" s="128"/>
      <c r="FX34998" s="128"/>
      <c r="FY34998" s="129"/>
      <c r="GA34998" s="128"/>
    </row>
    <row r="34999" spans="179:183" x14ac:dyDescent="0.35">
      <c r="FW34999" s="128"/>
      <c r="FX34999" s="128"/>
      <c r="FY34999" s="129"/>
      <c r="GA34999" s="128"/>
    </row>
    <row r="35000" spans="179:183" x14ac:dyDescent="0.35">
      <c r="FW35000" s="128"/>
      <c r="FX35000" s="128"/>
      <c r="FY35000" s="129"/>
      <c r="GA35000" s="128"/>
    </row>
    <row r="35001" spans="179:183" x14ac:dyDescent="0.35">
      <c r="FW35001" s="128"/>
      <c r="FX35001" s="128"/>
      <c r="FY35001" s="129"/>
      <c r="GA35001" s="128"/>
    </row>
    <row r="35002" spans="179:183" x14ac:dyDescent="0.35">
      <c r="FW35002" s="128"/>
      <c r="FX35002" s="128"/>
      <c r="FY35002" s="129"/>
      <c r="GA35002" s="128"/>
    </row>
    <row r="35003" spans="179:183" x14ac:dyDescent="0.35">
      <c r="FW35003" s="128"/>
      <c r="FX35003" s="128"/>
      <c r="FY35003" s="129"/>
      <c r="GA35003" s="128"/>
    </row>
    <row r="35004" spans="179:183" x14ac:dyDescent="0.35">
      <c r="FW35004" s="128"/>
      <c r="FX35004" s="128"/>
      <c r="FY35004" s="129"/>
      <c r="GA35004" s="128"/>
    </row>
    <row r="35005" spans="179:183" x14ac:dyDescent="0.35">
      <c r="FW35005" s="128"/>
      <c r="FX35005" s="128"/>
      <c r="FY35005" s="129"/>
      <c r="GA35005" s="128"/>
    </row>
    <row r="35006" spans="179:183" x14ac:dyDescent="0.35">
      <c r="FW35006" s="128"/>
      <c r="FX35006" s="128"/>
      <c r="FY35006" s="129"/>
      <c r="GA35006" s="128"/>
    </row>
    <row r="35007" spans="179:183" x14ac:dyDescent="0.35">
      <c r="FW35007" s="128"/>
      <c r="FX35007" s="128"/>
      <c r="FY35007" s="129"/>
      <c r="GA35007" s="128"/>
    </row>
    <row r="35008" spans="179:183" x14ac:dyDescent="0.35">
      <c r="FW35008" s="128"/>
      <c r="FX35008" s="128"/>
      <c r="FY35008" s="129"/>
      <c r="GA35008" s="128"/>
    </row>
    <row r="35009" spans="179:183" x14ac:dyDescent="0.35">
      <c r="FW35009" s="128"/>
      <c r="FX35009" s="128"/>
      <c r="FY35009" s="129"/>
      <c r="GA35009" s="128"/>
    </row>
    <row r="35010" spans="179:183" x14ac:dyDescent="0.35">
      <c r="FW35010" s="128"/>
      <c r="FX35010" s="128"/>
      <c r="FY35010" s="129"/>
      <c r="GA35010" s="128"/>
    </row>
    <row r="35011" spans="179:183" x14ac:dyDescent="0.35">
      <c r="FW35011" s="128"/>
      <c r="FX35011" s="128"/>
      <c r="FY35011" s="129"/>
      <c r="GA35011" s="128"/>
    </row>
    <row r="35012" spans="179:183" x14ac:dyDescent="0.35">
      <c r="FW35012" s="128"/>
      <c r="FX35012" s="128"/>
      <c r="FY35012" s="129"/>
      <c r="GA35012" s="128"/>
    </row>
    <row r="35013" spans="179:183" x14ac:dyDescent="0.35">
      <c r="FW35013" s="128"/>
      <c r="FX35013" s="128"/>
      <c r="FY35013" s="129"/>
      <c r="GA35013" s="128"/>
    </row>
    <row r="35014" spans="179:183" x14ac:dyDescent="0.35">
      <c r="FW35014" s="128"/>
      <c r="FX35014" s="128"/>
      <c r="FY35014" s="129"/>
      <c r="GA35014" s="128"/>
    </row>
    <row r="35015" spans="179:183" x14ac:dyDescent="0.35">
      <c r="FW35015" s="128"/>
      <c r="FX35015" s="128"/>
      <c r="FY35015" s="129"/>
      <c r="GA35015" s="128"/>
    </row>
    <row r="35016" spans="179:183" x14ac:dyDescent="0.35">
      <c r="FW35016" s="128"/>
      <c r="FX35016" s="128"/>
      <c r="FY35016" s="129"/>
      <c r="GA35016" s="128"/>
    </row>
    <row r="35017" spans="179:183" x14ac:dyDescent="0.35">
      <c r="FW35017" s="128"/>
      <c r="FX35017" s="128"/>
      <c r="FY35017" s="129"/>
      <c r="GA35017" s="128"/>
    </row>
    <row r="35018" spans="179:183" x14ac:dyDescent="0.35">
      <c r="FW35018" s="128"/>
      <c r="FX35018" s="128"/>
      <c r="FY35018" s="129"/>
      <c r="GA35018" s="128"/>
    </row>
    <row r="35019" spans="179:183" x14ac:dyDescent="0.35">
      <c r="FW35019" s="128"/>
      <c r="FX35019" s="128"/>
      <c r="FY35019" s="129"/>
      <c r="GA35019" s="128"/>
    </row>
    <row r="35020" spans="179:183" x14ac:dyDescent="0.35">
      <c r="FW35020" s="128"/>
      <c r="FX35020" s="128"/>
      <c r="FY35020" s="129"/>
      <c r="GA35020" s="128"/>
    </row>
    <row r="35021" spans="179:183" x14ac:dyDescent="0.35">
      <c r="FW35021" s="128"/>
      <c r="FX35021" s="128"/>
      <c r="FY35021" s="129"/>
      <c r="GA35021" s="128"/>
    </row>
    <row r="35022" spans="179:183" x14ac:dyDescent="0.35">
      <c r="FW35022" s="128"/>
      <c r="FX35022" s="128"/>
      <c r="FY35022" s="129"/>
      <c r="GA35022" s="128"/>
    </row>
    <row r="35023" spans="179:183" x14ac:dyDescent="0.35">
      <c r="FW35023" s="128"/>
      <c r="FX35023" s="128"/>
      <c r="FY35023" s="129"/>
      <c r="GA35023" s="128"/>
    </row>
    <row r="35024" spans="179:183" x14ac:dyDescent="0.35">
      <c r="FW35024" s="128"/>
      <c r="FX35024" s="128"/>
      <c r="FY35024" s="129"/>
      <c r="GA35024" s="128"/>
    </row>
    <row r="35025" spans="179:183" x14ac:dyDescent="0.35">
      <c r="FW35025" s="128"/>
      <c r="FX35025" s="128"/>
      <c r="FY35025" s="129"/>
      <c r="GA35025" s="128"/>
    </row>
    <row r="35026" spans="179:183" x14ac:dyDescent="0.35">
      <c r="FW35026" s="128"/>
      <c r="FX35026" s="128"/>
      <c r="FY35026" s="129"/>
      <c r="GA35026" s="128"/>
    </row>
    <row r="35027" spans="179:183" x14ac:dyDescent="0.35">
      <c r="FW35027" s="128"/>
      <c r="FX35027" s="128"/>
      <c r="FY35027" s="129"/>
      <c r="GA35027" s="128"/>
    </row>
    <row r="35028" spans="179:183" x14ac:dyDescent="0.35">
      <c r="FW35028" s="128"/>
      <c r="FX35028" s="128"/>
      <c r="FY35028" s="129"/>
      <c r="GA35028" s="128"/>
    </row>
    <row r="35029" spans="179:183" x14ac:dyDescent="0.35">
      <c r="FW35029" s="128"/>
      <c r="FX35029" s="128"/>
      <c r="FY35029" s="129"/>
      <c r="GA35029" s="128"/>
    </row>
    <row r="35030" spans="179:183" x14ac:dyDescent="0.35">
      <c r="FW35030" s="128"/>
      <c r="FX35030" s="128"/>
      <c r="FY35030" s="129"/>
      <c r="GA35030" s="128"/>
    </row>
    <row r="35031" spans="179:183" x14ac:dyDescent="0.35">
      <c r="FW35031" s="128"/>
      <c r="FX35031" s="128"/>
      <c r="FY35031" s="129"/>
      <c r="GA35031" s="128"/>
    </row>
    <row r="35032" spans="179:183" x14ac:dyDescent="0.35">
      <c r="FW35032" s="128"/>
      <c r="FX35032" s="128"/>
      <c r="FY35032" s="129"/>
      <c r="GA35032" s="128"/>
    </row>
    <row r="35033" spans="179:183" x14ac:dyDescent="0.35">
      <c r="FW35033" s="128"/>
      <c r="FX35033" s="128"/>
      <c r="FY35033" s="129"/>
      <c r="GA35033" s="128"/>
    </row>
    <row r="35034" spans="179:183" x14ac:dyDescent="0.35">
      <c r="FW35034" s="128"/>
      <c r="FX35034" s="128"/>
      <c r="FY35034" s="129"/>
      <c r="GA35034" s="128"/>
    </row>
    <row r="35035" spans="179:183" x14ac:dyDescent="0.35">
      <c r="FW35035" s="128"/>
      <c r="FX35035" s="128"/>
      <c r="FY35035" s="129"/>
      <c r="GA35035" s="128"/>
    </row>
    <row r="35036" spans="179:183" x14ac:dyDescent="0.35">
      <c r="FW35036" s="128"/>
      <c r="FX35036" s="128"/>
      <c r="FY35036" s="129"/>
      <c r="GA35036" s="128"/>
    </row>
    <row r="35037" spans="179:183" x14ac:dyDescent="0.35">
      <c r="FW35037" s="128"/>
      <c r="FX35037" s="128"/>
      <c r="FY35037" s="129"/>
      <c r="GA35037" s="128"/>
    </row>
    <row r="35038" spans="179:183" x14ac:dyDescent="0.35">
      <c r="FW35038" s="128"/>
      <c r="FX35038" s="128"/>
      <c r="FY35038" s="129"/>
      <c r="GA35038" s="128"/>
    </row>
    <row r="35039" spans="179:183" x14ac:dyDescent="0.35">
      <c r="FW35039" s="128"/>
      <c r="FX35039" s="128"/>
      <c r="FY35039" s="129"/>
      <c r="GA35039" s="128"/>
    </row>
    <row r="35040" spans="179:183" x14ac:dyDescent="0.35">
      <c r="FW35040" s="128"/>
      <c r="FX35040" s="128"/>
      <c r="FY35040" s="129"/>
      <c r="GA35040" s="128"/>
    </row>
    <row r="35041" spans="179:183" x14ac:dyDescent="0.35">
      <c r="FW35041" s="128"/>
      <c r="FX35041" s="128"/>
      <c r="FY35041" s="129"/>
      <c r="GA35041" s="128"/>
    </row>
    <row r="35042" spans="179:183" x14ac:dyDescent="0.35">
      <c r="FW35042" s="128"/>
      <c r="FX35042" s="128"/>
      <c r="FY35042" s="129"/>
      <c r="GA35042" s="128"/>
    </row>
    <row r="35043" spans="179:183" x14ac:dyDescent="0.35">
      <c r="FW35043" s="128"/>
      <c r="FX35043" s="128"/>
      <c r="FY35043" s="129"/>
      <c r="GA35043" s="128"/>
    </row>
    <row r="35044" spans="179:183" x14ac:dyDescent="0.35">
      <c r="FW35044" s="128"/>
      <c r="FX35044" s="128"/>
      <c r="FY35044" s="129"/>
      <c r="GA35044" s="128"/>
    </row>
    <row r="35045" spans="179:183" x14ac:dyDescent="0.35">
      <c r="FW35045" s="128"/>
      <c r="FX35045" s="128"/>
      <c r="FY35045" s="129"/>
      <c r="GA35045" s="128"/>
    </row>
    <row r="35046" spans="179:183" x14ac:dyDescent="0.35">
      <c r="FW35046" s="128"/>
      <c r="FX35046" s="128"/>
      <c r="FY35046" s="129"/>
      <c r="GA35046" s="128"/>
    </row>
    <row r="35047" spans="179:183" x14ac:dyDescent="0.35">
      <c r="FW35047" s="128"/>
      <c r="FX35047" s="128"/>
      <c r="FY35047" s="129"/>
      <c r="GA35047" s="128"/>
    </row>
    <row r="35048" spans="179:183" x14ac:dyDescent="0.35">
      <c r="FW35048" s="128"/>
      <c r="FX35048" s="128"/>
      <c r="FY35048" s="129"/>
      <c r="GA35048" s="128"/>
    </row>
    <row r="35049" spans="179:183" x14ac:dyDescent="0.35">
      <c r="FW35049" s="128"/>
      <c r="FX35049" s="128"/>
      <c r="FY35049" s="129"/>
      <c r="GA35049" s="128"/>
    </row>
    <row r="35050" spans="179:183" x14ac:dyDescent="0.35">
      <c r="FW35050" s="128"/>
      <c r="FX35050" s="128"/>
      <c r="FY35050" s="129"/>
      <c r="GA35050" s="128"/>
    </row>
    <row r="35051" spans="179:183" x14ac:dyDescent="0.35">
      <c r="FW35051" s="128"/>
      <c r="FX35051" s="128"/>
      <c r="FY35051" s="129"/>
      <c r="GA35051" s="128"/>
    </row>
    <row r="35052" spans="179:183" x14ac:dyDescent="0.35">
      <c r="FW35052" s="128"/>
      <c r="FX35052" s="128"/>
      <c r="FY35052" s="129"/>
      <c r="GA35052" s="128"/>
    </row>
    <row r="35053" spans="179:183" x14ac:dyDescent="0.35">
      <c r="FW35053" s="128"/>
      <c r="FX35053" s="128"/>
      <c r="FY35053" s="129"/>
      <c r="GA35053" s="128"/>
    </row>
    <row r="35054" spans="179:183" x14ac:dyDescent="0.35">
      <c r="FW35054" s="128"/>
      <c r="FX35054" s="128"/>
      <c r="FY35054" s="129"/>
      <c r="GA35054" s="128"/>
    </row>
    <row r="35055" spans="179:183" x14ac:dyDescent="0.35">
      <c r="FW35055" s="128"/>
      <c r="FX35055" s="128"/>
      <c r="FY35055" s="129"/>
      <c r="GA35055" s="128"/>
    </row>
    <row r="35056" spans="179:183" x14ac:dyDescent="0.35">
      <c r="FW35056" s="128"/>
      <c r="FX35056" s="128"/>
      <c r="FY35056" s="129"/>
      <c r="GA35056" s="128"/>
    </row>
    <row r="35057" spans="179:183" x14ac:dyDescent="0.35">
      <c r="FW35057" s="128"/>
      <c r="FX35057" s="128"/>
      <c r="FY35057" s="129"/>
      <c r="GA35057" s="128"/>
    </row>
    <row r="35058" spans="179:183" x14ac:dyDescent="0.35">
      <c r="FW35058" s="128"/>
      <c r="FX35058" s="128"/>
      <c r="FY35058" s="129"/>
      <c r="GA35058" s="128"/>
    </row>
    <row r="35059" spans="179:183" x14ac:dyDescent="0.35">
      <c r="FW35059" s="128"/>
      <c r="FX35059" s="128"/>
      <c r="FY35059" s="129"/>
      <c r="GA35059" s="128"/>
    </row>
    <row r="35060" spans="179:183" x14ac:dyDescent="0.35">
      <c r="FW35060" s="128"/>
      <c r="FX35060" s="128"/>
      <c r="FY35060" s="129"/>
      <c r="GA35060" s="128"/>
    </row>
    <row r="35061" spans="179:183" x14ac:dyDescent="0.35">
      <c r="FW35061" s="128"/>
      <c r="FX35061" s="128"/>
      <c r="FY35061" s="129"/>
      <c r="GA35061" s="128"/>
    </row>
    <row r="35062" spans="179:183" x14ac:dyDescent="0.35">
      <c r="FW35062" s="128"/>
      <c r="FX35062" s="128"/>
      <c r="FY35062" s="129"/>
      <c r="GA35062" s="128"/>
    </row>
    <row r="35063" spans="179:183" x14ac:dyDescent="0.35">
      <c r="FW35063" s="128"/>
      <c r="FX35063" s="128"/>
      <c r="FY35063" s="129"/>
      <c r="GA35063" s="128"/>
    </row>
    <row r="35064" spans="179:183" x14ac:dyDescent="0.35">
      <c r="FW35064" s="128"/>
      <c r="FX35064" s="128"/>
      <c r="FY35064" s="129"/>
      <c r="GA35064" s="128"/>
    </row>
    <row r="35065" spans="179:183" x14ac:dyDescent="0.35">
      <c r="FW35065" s="128"/>
      <c r="FX35065" s="128"/>
      <c r="FY35065" s="129"/>
      <c r="GA35065" s="128"/>
    </row>
    <row r="35066" spans="179:183" x14ac:dyDescent="0.35">
      <c r="FW35066" s="128"/>
      <c r="FX35066" s="128"/>
      <c r="FY35066" s="129"/>
      <c r="GA35066" s="128"/>
    </row>
    <row r="35067" spans="179:183" x14ac:dyDescent="0.35">
      <c r="FW35067" s="128"/>
      <c r="FX35067" s="128"/>
      <c r="FY35067" s="129"/>
      <c r="GA35067" s="128"/>
    </row>
    <row r="35068" spans="179:183" x14ac:dyDescent="0.35">
      <c r="FW35068" s="128"/>
      <c r="FX35068" s="128"/>
      <c r="FY35068" s="129"/>
      <c r="GA35068" s="128"/>
    </row>
    <row r="35069" spans="179:183" x14ac:dyDescent="0.35">
      <c r="FW35069" s="128"/>
      <c r="FX35069" s="128"/>
      <c r="FY35069" s="129"/>
      <c r="GA35069" s="128"/>
    </row>
    <row r="35070" spans="179:183" x14ac:dyDescent="0.35">
      <c r="FW35070" s="128"/>
      <c r="FX35070" s="128"/>
      <c r="FY35070" s="129"/>
      <c r="GA35070" s="128"/>
    </row>
    <row r="35071" spans="179:183" x14ac:dyDescent="0.35">
      <c r="FW35071" s="128"/>
      <c r="FX35071" s="128"/>
      <c r="FY35071" s="129"/>
      <c r="GA35071" s="128"/>
    </row>
    <row r="35072" spans="179:183" x14ac:dyDescent="0.35">
      <c r="FW35072" s="128"/>
      <c r="FX35072" s="128"/>
      <c r="FY35072" s="129"/>
      <c r="GA35072" s="128"/>
    </row>
    <row r="35073" spans="179:183" x14ac:dyDescent="0.35">
      <c r="FW35073" s="128"/>
      <c r="FX35073" s="128"/>
      <c r="FY35073" s="129"/>
      <c r="GA35073" s="128"/>
    </row>
    <row r="35074" spans="179:183" x14ac:dyDescent="0.35">
      <c r="FW35074" s="128"/>
      <c r="FX35074" s="128"/>
      <c r="FY35074" s="129"/>
      <c r="GA35074" s="128"/>
    </row>
    <row r="35075" spans="179:183" x14ac:dyDescent="0.35">
      <c r="FW35075" s="128"/>
      <c r="FX35075" s="128"/>
      <c r="FY35075" s="129"/>
      <c r="GA35075" s="128"/>
    </row>
    <row r="35076" spans="179:183" x14ac:dyDescent="0.35">
      <c r="FW35076" s="128"/>
      <c r="FX35076" s="128"/>
      <c r="FY35076" s="129"/>
      <c r="GA35076" s="128"/>
    </row>
    <row r="35077" spans="179:183" x14ac:dyDescent="0.35">
      <c r="FW35077" s="128"/>
      <c r="FX35077" s="128"/>
      <c r="FY35077" s="129"/>
      <c r="GA35077" s="128"/>
    </row>
    <row r="35078" spans="179:183" x14ac:dyDescent="0.35">
      <c r="FW35078" s="128"/>
      <c r="FX35078" s="128"/>
      <c r="FY35078" s="129"/>
      <c r="GA35078" s="128"/>
    </row>
    <row r="35079" spans="179:183" x14ac:dyDescent="0.35">
      <c r="FW35079" s="128"/>
      <c r="FX35079" s="128"/>
      <c r="FY35079" s="129"/>
      <c r="GA35079" s="128"/>
    </row>
    <row r="35080" spans="179:183" x14ac:dyDescent="0.35">
      <c r="FW35080" s="128"/>
      <c r="FX35080" s="128"/>
      <c r="FY35080" s="129"/>
      <c r="GA35080" s="128"/>
    </row>
    <row r="35081" spans="179:183" x14ac:dyDescent="0.35">
      <c r="FW35081" s="128"/>
      <c r="FX35081" s="128"/>
      <c r="FY35081" s="129"/>
      <c r="GA35081" s="128"/>
    </row>
    <row r="35082" spans="179:183" x14ac:dyDescent="0.35">
      <c r="FW35082" s="128"/>
      <c r="FX35082" s="128"/>
      <c r="FY35082" s="129"/>
      <c r="GA35082" s="128"/>
    </row>
    <row r="35083" spans="179:183" x14ac:dyDescent="0.35">
      <c r="FW35083" s="128"/>
      <c r="FX35083" s="128"/>
      <c r="FY35083" s="129"/>
      <c r="GA35083" s="128"/>
    </row>
    <row r="35084" spans="179:183" x14ac:dyDescent="0.35">
      <c r="FW35084" s="128"/>
      <c r="FX35084" s="128"/>
      <c r="FY35084" s="129"/>
      <c r="GA35084" s="128"/>
    </row>
    <row r="35085" spans="179:183" x14ac:dyDescent="0.35">
      <c r="FW35085" s="128"/>
      <c r="FX35085" s="128"/>
      <c r="FY35085" s="129"/>
      <c r="GA35085" s="128"/>
    </row>
    <row r="35086" spans="179:183" x14ac:dyDescent="0.35">
      <c r="FW35086" s="128"/>
      <c r="FX35086" s="128"/>
      <c r="FY35086" s="129"/>
      <c r="GA35086" s="128"/>
    </row>
    <row r="35087" spans="179:183" x14ac:dyDescent="0.35">
      <c r="FW35087" s="128"/>
      <c r="FX35087" s="128"/>
      <c r="FY35087" s="129"/>
      <c r="GA35087" s="128"/>
    </row>
    <row r="35088" spans="179:183" x14ac:dyDescent="0.35">
      <c r="FW35088" s="128"/>
      <c r="FX35088" s="128"/>
      <c r="FY35088" s="129"/>
      <c r="GA35088" s="128"/>
    </row>
    <row r="35089" spans="179:183" x14ac:dyDescent="0.35">
      <c r="FW35089" s="128"/>
      <c r="FX35089" s="128"/>
      <c r="FY35089" s="129"/>
      <c r="GA35089" s="128"/>
    </row>
    <row r="35090" spans="179:183" x14ac:dyDescent="0.35">
      <c r="FW35090" s="128"/>
      <c r="FX35090" s="128"/>
      <c r="FY35090" s="129"/>
      <c r="GA35090" s="128"/>
    </row>
    <row r="35091" spans="179:183" x14ac:dyDescent="0.35">
      <c r="FW35091" s="128"/>
      <c r="FX35091" s="128"/>
      <c r="FY35091" s="129"/>
      <c r="GA35091" s="128"/>
    </row>
    <row r="35092" spans="179:183" x14ac:dyDescent="0.35">
      <c r="FW35092" s="128"/>
      <c r="FX35092" s="128"/>
      <c r="FY35092" s="129"/>
      <c r="GA35092" s="128"/>
    </row>
    <row r="35093" spans="179:183" x14ac:dyDescent="0.35">
      <c r="FW35093" s="128"/>
      <c r="FX35093" s="128"/>
      <c r="FY35093" s="129"/>
      <c r="GA35093" s="128"/>
    </row>
    <row r="35094" spans="179:183" x14ac:dyDescent="0.35">
      <c r="FW35094" s="128"/>
      <c r="FX35094" s="128"/>
      <c r="FY35094" s="129"/>
      <c r="GA35094" s="128"/>
    </row>
    <row r="35095" spans="179:183" x14ac:dyDescent="0.35">
      <c r="FW35095" s="128"/>
      <c r="FX35095" s="128"/>
      <c r="FY35095" s="129"/>
      <c r="GA35095" s="128"/>
    </row>
    <row r="35096" spans="179:183" x14ac:dyDescent="0.35">
      <c r="FW35096" s="128"/>
      <c r="FX35096" s="128"/>
      <c r="FY35096" s="129"/>
      <c r="GA35096" s="128"/>
    </row>
    <row r="35097" spans="179:183" x14ac:dyDescent="0.35">
      <c r="FW35097" s="128"/>
      <c r="FX35097" s="128"/>
      <c r="FY35097" s="129"/>
      <c r="GA35097" s="128"/>
    </row>
    <row r="35098" spans="179:183" x14ac:dyDescent="0.35">
      <c r="FW35098" s="128"/>
      <c r="FX35098" s="128"/>
      <c r="FY35098" s="129"/>
      <c r="GA35098" s="128"/>
    </row>
    <row r="35099" spans="179:183" x14ac:dyDescent="0.35">
      <c r="FW35099" s="128"/>
      <c r="FX35099" s="128"/>
      <c r="FY35099" s="129"/>
      <c r="GA35099" s="128"/>
    </row>
    <row r="35100" spans="179:183" x14ac:dyDescent="0.35">
      <c r="FW35100" s="128"/>
      <c r="FX35100" s="128"/>
      <c r="FY35100" s="129"/>
      <c r="GA35100" s="128"/>
    </row>
    <row r="35101" spans="179:183" x14ac:dyDescent="0.35">
      <c r="FW35101" s="128"/>
      <c r="FX35101" s="128"/>
      <c r="FY35101" s="129"/>
      <c r="GA35101" s="128"/>
    </row>
    <row r="35102" spans="179:183" x14ac:dyDescent="0.35">
      <c r="FW35102" s="128"/>
      <c r="FX35102" s="128"/>
      <c r="FY35102" s="129"/>
      <c r="GA35102" s="128"/>
    </row>
    <row r="35103" spans="179:183" x14ac:dyDescent="0.35">
      <c r="FW35103" s="128"/>
      <c r="FX35103" s="128"/>
      <c r="FY35103" s="129"/>
      <c r="GA35103" s="128"/>
    </row>
    <row r="35104" spans="179:183" x14ac:dyDescent="0.35">
      <c r="FW35104" s="128"/>
      <c r="FX35104" s="128"/>
      <c r="FY35104" s="129"/>
      <c r="GA35104" s="128"/>
    </row>
    <row r="35105" spans="179:183" x14ac:dyDescent="0.35">
      <c r="FW35105" s="128"/>
      <c r="FX35105" s="128"/>
      <c r="FY35105" s="129"/>
      <c r="GA35105" s="128"/>
    </row>
    <row r="35106" spans="179:183" x14ac:dyDescent="0.35">
      <c r="FW35106" s="128"/>
      <c r="FX35106" s="128"/>
      <c r="FY35106" s="129"/>
      <c r="GA35106" s="128"/>
    </row>
    <row r="35107" spans="179:183" x14ac:dyDescent="0.35">
      <c r="FW35107" s="128"/>
      <c r="FX35107" s="128"/>
      <c r="FY35107" s="129"/>
      <c r="GA35107" s="128"/>
    </row>
    <row r="35108" spans="179:183" x14ac:dyDescent="0.35">
      <c r="FW35108" s="128"/>
      <c r="FX35108" s="128"/>
      <c r="FY35108" s="129"/>
      <c r="GA35108" s="128"/>
    </row>
    <row r="35109" spans="179:183" x14ac:dyDescent="0.35">
      <c r="FW35109" s="128"/>
      <c r="FX35109" s="128"/>
      <c r="FY35109" s="129"/>
      <c r="GA35109" s="128"/>
    </row>
    <row r="35110" spans="179:183" x14ac:dyDescent="0.35">
      <c r="FW35110" s="128"/>
      <c r="FX35110" s="128"/>
      <c r="FY35110" s="129"/>
      <c r="GA35110" s="128"/>
    </row>
    <row r="35111" spans="179:183" x14ac:dyDescent="0.35">
      <c r="FW35111" s="128"/>
      <c r="FX35111" s="128"/>
      <c r="FY35111" s="129"/>
      <c r="GA35111" s="128"/>
    </row>
    <row r="35112" spans="179:183" x14ac:dyDescent="0.35">
      <c r="FW35112" s="128"/>
      <c r="FX35112" s="128"/>
      <c r="FY35112" s="129"/>
      <c r="GA35112" s="128"/>
    </row>
    <row r="35113" spans="179:183" x14ac:dyDescent="0.35">
      <c r="FW35113" s="128"/>
      <c r="FX35113" s="128"/>
      <c r="FY35113" s="129"/>
      <c r="GA35113" s="128"/>
    </row>
    <row r="35114" spans="179:183" x14ac:dyDescent="0.35">
      <c r="FW35114" s="128"/>
      <c r="FX35114" s="128"/>
      <c r="FY35114" s="129"/>
      <c r="GA35114" s="128"/>
    </row>
    <row r="35115" spans="179:183" x14ac:dyDescent="0.35">
      <c r="FW35115" s="128"/>
      <c r="FX35115" s="128"/>
      <c r="FY35115" s="129"/>
      <c r="GA35115" s="128"/>
    </row>
    <row r="35116" spans="179:183" x14ac:dyDescent="0.35">
      <c r="FW35116" s="128"/>
      <c r="FX35116" s="128"/>
      <c r="FY35116" s="129"/>
      <c r="GA35116" s="128"/>
    </row>
    <row r="35117" spans="179:183" x14ac:dyDescent="0.35">
      <c r="FW35117" s="128"/>
      <c r="FX35117" s="128"/>
      <c r="FY35117" s="129"/>
      <c r="GA35117" s="128"/>
    </row>
    <row r="35118" spans="179:183" x14ac:dyDescent="0.35">
      <c r="FW35118" s="128"/>
      <c r="FX35118" s="128"/>
      <c r="FY35118" s="129"/>
      <c r="GA35118" s="128"/>
    </row>
    <row r="35119" spans="179:183" x14ac:dyDescent="0.35">
      <c r="FW35119" s="128"/>
      <c r="FX35119" s="128"/>
      <c r="FY35119" s="129"/>
      <c r="GA35119" s="128"/>
    </row>
    <row r="35120" spans="179:183" x14ac:dyDescent="0.35">
      <c r="FW35120" s="128"/>
      <c r="FX35120" s="128"/>
      <c r="FY35120" s="129"/>
      <c r="GA35120" s="128"/>
    </row>
    <row r="35121" spans="179:183" x14ac:dyDescent="0.35">
      <c r="FW35121" s="128"/>
      <c r="FX35121" s="128"/>
      <c r="FY35121" s="129"/>
      <c r="GA35121" s="128"/>
    </row>
    <row r="35122" spans="179:183" x14ac:dyDescent="0.35">
      <c r="FW35122" s="128"/>
      <c r="FX35122" s="128"/>
      <c r="FY35122" s="129"/>
      <c r="GA35122" s="128"/>
    </row>
    <row r="35123" spans="179:183" x14ac:dyDescent="0.35">
      <c r="FW35123" s="128"/>
      <c r="FX35123" s="128"/>
      <c r="FY35123" s="129"/>
      <c r="GA35123" s="128"/>
    </row>
    <row r="35124" spans="179:183" x14ac:dyDescent="0.35">
      <c r="FW35124" s="128"/>
      <c r="FX35124" s="128"/>
      <c r="FY35124" s="129"/>
      <c r="GA35124" s="128"/>
    </row>
    <row r="35125" spans="179:183" x14ac:dyDescent="0.35">
      <c r="FW35125" s="128"/>
      <c r="FX35125" s="128"/>
      <c r="FY35125" s="129"/>
      <c r="GA35125" s="128"/>
    </row>
    <row r="35126" spans="179:183" x14ac:dyDescent="0.35">
      <c r="FW35126" s="128"/>
      <c r="FX35126" s="128"/>
      <c r="FY35126" s="129"/>
      <c r="GA35126" s="128"/>
    </row>
    <row r="35127" spans="179:183" x14ac:dyDescent="0.35">
      <c r="FW35127" s="128"/>
      <c r="FX35127" s="128"/>
      <c r="FY35127" s="129"/>
      <c r="GA35127" s="128"/>
    </row>
    <row r="35128" spans="179:183" x14ac:dyDescent="0.35">
      <c r="FW35128" s="128"/>
      <c r="FX35128" s="128"/>
      <c r="FY35128" s="129"/>
      <c r="GA35128" s="128"/>
    </row>
    <row r="35129" spans="179:183" x14ac:dyDescent="0.35">
      <c r="FW35129" s="128"/>
      <c r="FX35129" s="128"/>
      <c r="FY35129" s="129"/>
      <c r="GA35129" s="128"/>
    </row>
    <row r="35130" spans="179:183" x14ac:dyDescent="0.35">
      <c r="FW35130" s="128"/>
      <c r="FX35130" s="128"/>
      <c r="FY35130" s="129"/>
      <c r="GA35130" s="128"/>
    </row>
    <row r="35131" spans="179:183" x14ac:dyDescent="0.35">
      <c r="FW35131" s="128"/>
      <c r="FX35131" s="128"/>
      <c r="FY35131" s="129"/>
      <c r="GA35131" s="128"/>
    </row>
    <row r="35132" spans="179:183" x14ac:dyDescent="0.35">
      <c r="FW35132" s="128"/>
      <c r="FX35132" s="128"/>
      <c r="FY35132" s="129"/>
      <c r="GA35132" s="128"/>
    </row>
    <row r="35133" spans="179:183" x14ac:dyDescent="0.35">
      <c r="FW35133" s="128"/>
      <c r="FX35133" s="128"/>
      <c r="FY35133" s="129"/>
      <c r="GA35133" s="128"/>
    </row>
    <row r="35134" spans="179:183" x14ac:dyDescent="0.35">
      <c r="FW35134" s="128"/>
      <c r="FX35134" s="128"/>
      <c r="FY35134" s="129"/>
      <c r="GA35134" s="128"/>
    </row>
    <row r="35135" spans="179:183" x14ac:dyDescent="0.35">
      <c r="FW35135" s="128"/>
      <c r="FX35135" s="128"/>
      <c r="FY35135" s="129"/>
      <c r="GA35135" s="128"/>
    </row>
    <row r="35136" spans="179:183" x14ac:dyDescent="0.35">
      <c r="FW35136" s="128"/>
      <c r="FX35136" s="128"/>
      <c r="FY35136" s="129"/>
      <c r="GA35136" s="128"/>
    </row>
    <row r="35137" spans="179:183" x14ac:dyDescent="0.35">
      <c r="FW35137" s="128"/>
      <c r="FX35137" s="128"/>
      <c r="FY35137" s="129"/>
      <c r="GA35137" s="128"/>
    </row>
    <row r="35138" spans="179:183" x14ac:dyDescent="0.35">
      <c r="FW35138" s="128"/>
      <c r="FX35138" s="128"/>
      <c r="FY35138" s="129"/>
      <c r="GA35138" s="128"/>
    </row>
    <row r="35139" spans="179:183" x14ac:dyDescent="0.35">
      <c r="FW35139" s="128"/>
      <c r="FX35139" s="128"/>
      <c r="FY35139" s="129"/>
      <c r="GA35139" s="128"/>
    </row>
    <row r="35140" spans="179:183" x14ac:dyDescent="0.35">
      <c r="FW35140" s="128"/>
      <c r="FX35140" s="128"/>
      <c r="FY35140" s="129"/>
      <c r="GA35140" s="128"/>
    </row>
    <row r="35141" spans="179:183" x14ac:dyDescent="0.35">
      <c r="FW35141" s="128"/>
      <c r="FX35141" s="128"/>
      <c r="FY35141" s="129"/>
      <c r="GA35141" s="128"/>
    </row>
    <row r="35142" spans="179:183" x14ac:dyDescent="0.35">
      <c r="FW35142" s="128"/>
      <c r="FX35142" s="128"/>
      <c r="FY35142" s="129"/>
      <c r="GA35142" s="128"/>
    </row>
    <row r="35143" spans="179:183" x14ac:dyDescent="0.35">
      <c r="FW35143" s="128"/>
      <c r="FX35143" s="128"/>
      <c r="FY35143" s="129"/>
      <c r="GA35143" s="128"/>
    </row>
    <row r="35144" spans="179:183" x14ac:dyDescent="0.35">
      <c r="FW35144" s="128"/>
      <c r="FX35144" s="128"/>
      <c r="FY35144" s="129"/>
      <c r="GA35144" s="128"/>
    </row>
    <row r="35145" spans="179:183" x14ac:dyDescent="0.35">
      <c r="FW35145" s="128"/>
      <c r="FX35145" s="128"/>
      <c r="FY35145" s="129"/>
      <c r="GA35145" s="128"/>
    </row>
    <row r="35146" spans="179:183" x14ac:dyDescent="0.35">
      <c r="FW35146" s="128"/>
      <c r="FX35146" s="128"/>
      <c r="FY35146" s="129"/>
      <c r="GA35146" s="128"/>
    </row>
    <row r="35147" spans="179:183" x14ac:dyDescent="0.35">
      <c r="FW35147" s="128"/>
      <c r="FX35147" s="128"/>
      <c r="FY35147" s="129"/>
      <c r="GA35147" s="128"/>
    </row>
    <row r="35148" spans="179:183" x14ac:dyDescent="0.35">
      <c r="FW35148" s="128"/>
      <c r="FX35148" s="128"/>
      <c r="FY35148" s="129"/>
      <c r="GA35148" s="128"/>
    </row>
    <row r="35149" spans="179:183" x14ac:dyDescent="0.35">
      <c r="FW35149" s="128"/>
      <c r="FX35149" s="128"/>
      <c r="FY35149" s="129"/>
      <c r="GA35149" s="128"/>
    </row>
    <row r="35150" spans="179:183" x14ac:dyDescent="0.35">
      <c r="FW35150" s="128"/>
      <c r="FX35150" s="128"/>
      <c r="FY35150" s="129"/>
      <c r="GA35150" s="128"/>
    </row>
    <row r="35151" spans="179:183" x14ac:dyDescent="0.35">
      <c r="FW35151" s="128"/>
      <c r="FX35151" s="128"/>
      <c r="FY35151" s="129"/>
      <c r="GA35151" s="128"/>
    </row>
    <row r="35152" spans="179:183" x14ac:dyDescent="0.35">
      <c r="FW35152" s="128"/>
      <c r="FX35152" s="128"/>
      <c r="FY35152" s="129"/>
      <c r="GA35152" s="128"/>
    </row>
    <row r="35153" spans="179:183" x14ac:dyDescent="0.35">
      <c r="FW35153" s="128"/>
      <c r="FX35153" s="128"/>
      <c r="FY35153" s="129"/>
      <c r="GA35153" s="128"/>
    </row>
    <row r="35154" spans="179:183" x14ac:dyDescent="0.35">
      <c r="FW35154" s="128"/>
      <c r="FX35154" s="128"/>
      <c r="FY35154" s="129"/>
      <c r="GA35154" s="128"/>
    </row>
    <row r="35155" spans="179:183" x14ac:dyDescent="0.35">
      <c r="FW35155" s="128"/>
      <c r="FX35155" s="128"/>
      <c r="FY35155" s="129"/>
      <c r="GA35155" s="128"/>
    </row>
    <row r="35156" spans="179:183" x14ac:dyDescent="0.35">
      <c r="FW35156" s="128"/>
      <c r="FX35156" s="128"/>
      <c r="FY35156" s="129"/>
      <c r="GA35156" s="128"/>
    </row>
    <row r="35157" spans="179:183" x14ac:dyDescent="0.35">
      <c r="FW35157" s="128"/>
      <c r="FX35157" s="128"/>
      <c r="FY35157" s="129"/>
      <c r="GA35157" s="128"/>
    </row>
    <row r="35158" spans="179:183" x14ac:dyDescent="0.35">
      <c r="FW35158" s="128"/>
      <c r="FX35158" s="128"/>
      <c r="FY35158" s="129"/>
      <c r="GA35158" s="128"/>
    </row>
    <row r="35159" spans="179:183" x14ac:dyDescent="0.35">
      <c r="FW35159" s="128"/>
      <c r="FX35159" s="128"/>
      <c r="FY35159" s="129"/>
      <c r="GA35159" s="128"/>
    </row>
    <row r="35160" spans="179:183" x14ac:dyDescent="0.35">
      <c r="FW35160" s="128"/>
      <c r="FX35160" s="128"/>
      <c r="FY35160" s="129"/>
      <c r="GA35160" s="128"/>
    </row>
    <row r="35161" spans="179:183" x14ac:dyDescent="0.35">
      <c r="FW35161" s="128"/>
      <c r="FX35161" s="128"/>
      <c r="FY35161" s="129"/>
      <c r="GA35161" s="128"/>
    </row>
    <row r="35162" spans="179:183" x14ac:dyDescent="0.35">
      <c r="FW35162" s="128"/>
      <c r="FX35162" s="128"/>
      <c r="FY35162" s="129"/>
      <c r="GA35162" s="128"/>
    </row>
    <row r="35163" spans="179:183" x14ac:dyDescent="0.35">
      <c r="FW35163" s="128"/>
      <c r="FX35163" s="128"/>
      <c r="FY35163" s="129"/>
      <c r="GA35163" s="128"/>
    </row>
    <row r="35164" spans="179:183" x14ac:dyDescent="0.35">
      <c r="FW35164" s="128"/>
      <c r="FX35164" s="128"/>
      <c r="FY35164" s="129"/>
      <c r="GA35164" s="128"/>
    </row>
    <row r="35165" spans="179:183" x14ac:dyDescent="0.35">
      <c r="FW35165" s="128"/>
      <c r="FX35165" s="128"/>
      <c r="FY35165" s="129"/>
      <c r="GA35165" s="128"/>
    </row>
    <row r="35166" spans="179:183" x14ac:dyDescent="0.35">
      <c r="FW35166" s="128"/>
      <c r="FX35166" s="128"/>
      <c r="FY35166" s="129"/>
      <c r="GA35166" s="128"/>
    </row>
    <row r="35167" spans="179:183" x14ac:dyDescent="0.35">
      <c r="FW35167" s="128"/>
      <c r="FX35167" s="128"/>
      <c r="FY35167" s="129"/>
      <c r="GA35167" s="128"/>
    </row>
    <row r="35168" spans="179:183" x14ac:dyDescent="0.35">
      <c r="FW35168" s="128"/>
      <c r="FX35168" s="128"/>
      <c r="FY35168" s="129"/>
      <c r="GA35168" s="128"/>
    </row>
    <row r="35169" spans="179:183" x14ac:dyDescent="0.35">
      <c r="FW35169" s="128"/>
      <c r="FX35169" s="128"/>
      <c r="FY35169" s="129"/>
      <c r="GA35169" s="128"/>
    </row>
    <row r="35170" spans="179:183" x14ac:dyDescent="0.35">
      <c r="FW35170" s="128"/>
      <c r="FX35170" s="128"/>
      <c r="FY35170" s="129"/>
      <c r="GA35170" s="128"/>
    </row>
    <row r="35171" spans="179:183" x14ac:dyDescent="0.35">
      <c r="FW35171" s="128"/>
      <c r="FX35171" s="128"/>
      <c r="FY35171" s="129"/>
      <c r="GA35171" s="128"/>
    </row>
    <row r="35172" spans="179:183" x14ac:dyDescent="0.35">
      <c r="FW35172" s="128"/>
      <c r="FX35172" s="128"/>
      <c r="FY35172" s="129"/>
      <c r="GA35172" s="128"/>
    </row>
    <row r="35173" spans="179:183" x14ac:dyDescent="0.35">
      <c r="FW35173" s="128"/>
      <c r="FX35173" s="128"/>
      <c r="FY35173" s="129"/>
      <c r="GA35173" s="128"/>
    </row>
    <row r="35174" spans="179:183" x14ac:dyDescent="0.35">
      <c r="FW35174" s="128"/>
      <c r="FX35174" s="128"/>
      <c r="FY35174" s="129"/>
      <c r="GA35174" s="128"/>
    </row>
    <row r="35175" spans="179:183" x14ac:dyDescent="0.35">
      <c r="FW35175" s="128"/>
      <c r="FX35175" s="128"/>
      <c r="FY35175" s="129"/>
      <c r="GA35175" s="128"/>
    </row>
    <row r="35176" spans="179:183" x14ac:dyDescent="0.35">
      <c r="FW35176" s="128"/>
      <c r="FX35176" s="128"/>
      <c r="FY35176" s="129"/>
      <c r="GA35176" s="128"/>
    </row>
    <row r="35177" spans="179:183" x14ac:dyDescent="0.35">
      <c r="FW35177" s="128"/>
      <c r="FX35177" s="128"/>
      <c r="FY35177" s="129"/>
      <c r="GA35177" s="128"/>
    </row>
    <row r="35178" spans="179:183" x14ac:dyDescent="0.35">
      <c r="FW35178" s="128"/>
      <c r="FX35178" s="128"/>
      <c r="FY35178" s="129"/>
      <c r="GA35178" s="128"/>
    </row>
    <row r="35179" spans="179:183" x14ac:dyDescent="0.35">
      <c r="FW35179" s="128"/>
      <c r="FX35179" s="128"/>
      <c r="FY35179" s="129"/>
      <c r="GA35179" s="128"/>
    </row>
    <row r="35180" spans="179:183" x14ac:dyDescent="0.35">
      <c r="FW35180" s="128"/>
      <c r="FX35180" s="128"/>
      <c r="FY35180" s="129"/>
      <c r="GA35180" s="128"/>
    </row>
    <row r="35181" spans="179:183" x14ac:dyDescent="0.35">
      <c r="FW35181" s="128"/>
      <c r="FX35181" s="128"/>
      <c r="FY35181" s="129"/>
      <c r="GA35181" s="128"/>
    </row>
    <row r="35182" spans="179:183" x14ac:dyDescent="0.35">
      <c r="FW35182" s="128"/>
      <c r="FX35182" s="128"/>
      <c r="FY35182" s="129"/>
      <c r="GA35182" s="128"/>
    </row>
    <row r="35183" spans="179:183" x14ac:dyDescent="0.35">
      <c r="FW35183" s="128"/>
      <c r="FX35183" s="128"/>
      <c r="FY35183" s="129"/>
      <c r="GA35183" s="128"/>
    </row>
    <row r="35184" spans="179:183" x14ac:dyDescent="0.35">
      <c r="FW35184" s="128"/>
      <c r="FX35184" s="128"/>
      <c r="FY35184" s="129"/>
      <c r="GA35184" s="128"/>
    </row>
    <row r="35185" spans="179:183" x14ac:dyDescent="0.35">
      <c r="FW35185" s="128"/>
      <c r="FX35185" s="128"/>
      <c r="FY35185" s="129"/>
      <c r="GA35185" s="128"/>
    </row>
    <row r="35186" spans="179:183" x14ac:dyDescent="0.35">
      <c r="FW35186" s="128"/>
      <c r="FX35186" s="128"/>
      <c r="FY35186" s="129"/>
      <c r="GA35186" s="128"/>
    </row>
    <row r="35187" spans="179:183" x14ac:dyDescent="0.35">
      <c r="FW35187" s="128"/>
      <c r="FX35187" s="128"/>
      <c r="FY35187" s="129"/>
      <c r="GA35187" s="128"/>
    </row>
    <row r="35188" spans="179:183" x14ac:dyDescent="0.35">
      <c r="FW35188" s="128"/>
      <c r="FX35188" s="128"/>
      <c r="FY35188" s="129"/>
      <c r="GA35188" s="128"/>
    </row>
    <row r="35189" spans="179:183" x14ac:dyDescent="0.35">
      <c r="FW35189" s="128"/>
      <c r="FX35189" s="128"/>
      <c r="FY35189" s="129"/>
      <c r="GA35189" s="128"/>
    </row>
    <row r="35190" spans="179:183" x14ac:dyDescent="0.35">
      <c r="FW35190" s="128"/>
      <c r="FX35190" s="128"/>
      <c r="FY35190" s="129"/>
      <c r="GA35190" s="128"/>
    </row>
    <row r="35191" spans="179:183" x14ac:dyDescent="0.35">
      <c r="FW35191" s="128"/>
      <c r="FX35191" s="128"/>
      <c r="FY35191" s="129"/>
      <c r="GA35191" s="128"/>
    </row>
    <row r="35192" spans="179:183" x14ac:dyDescent="0.35">
      <c r="FW35192" s="128"/>
      <c r="FX35192" s="128"/>
      <c r="FY35192" s="129"/>
      <c r="GA35192" s="128"/>
    </row>
    <row r="35193" spans="179:183" x14ac:dyDescent="0.35">
      <c r="FW35193" s="128"/>
      <c r="FX35193" s="128"/>
      <c r="FY35193" s="129"/>
      <c r="GA35193" s="128"/>
    </row>
    <row r="35194" spans="179:183" x14ac:dyDescent="0.35">
      <c r="FW35194" s="128"/>
      <c r="FX35194" s="128"/>
      <c r="FY35194" s="129"/>
      <c r="GA35194" s="128"/>
    </row>
    <row r="35195" spans="179:183" x14ac:dyDescent="0.35">
      <c r="FW35195" s="128"/>
      <c r="FX35195" s="128"/>
      <c r="FY35195" s="129"/>
      <c r="GA35195" s="128"/>
    </row>
    <row r="35196" spans="179:183" x14ac:dyDescent="0.35">
      <c r="FW35196" s="128"/>
      <c r="FX35196" s="128"/>
      <c r="FY35196" s="129"/>
      <c r="GA35196" s="128"/>
    </row>
    <row r="35197" spans="179:183" x14ac:dyDescent="0.35">
      <c r="FW35197" s="128"/>
      <c r="FX35197" s="128"/>
      <c r="FY35197" s="129"/>
      <c r="GA35197" s="128"/>
    </row>
    <row r="35198" spans="179:183" x14ac:dyDescent="0.35">
      <c r="FW35198" s="128"/>
      <c r="FX35198" s="128"/>
      <c r="FY35198" s="129"/>
      <c r="GA35198" s="128"/>
    </row>
    <row r="35199" spans="179:183" x14ac:dyDescent="0.35">
      <c r="FW35199" s="128"/>
      <c r="FX35199" s="128"/>
      <c r="FY35199" s="129"/>
      <c r="GA35199" s="128"/>
    </row>
    <row r="35200" spans="179:183" x14ac:dyDescent="0.35">
      <c r="FW35200" s="128"/>
      <c r="FX35200" s="128"/>
      <c r="FY35200" s="129"/>
      <c r="GA35200" s="128"/>
    </row>
    <row r="35201" spans="179:183" x14ac:dyDescent="0.35">
      <c r="FW35201" s="128"/>
      <c r="FX35201" s="128"/>
      <c r="FY35201" s="129"/>
      <c r="GA35201" s="128"/>
    </row>
    <row r="35202" spans="179:183" x14ac:dyDescent="0.35">
      <c r="FW35202" s="128"/>
      <c r="FX35202" s="128"/>
      <c r="FY35202" s="129"/>
      <c r="GA35202" s="128"/>
    </row>
    <row r="35203" spans="179:183" x14ac:dyDescent="0.35">
      <c r="FW35203" s="128"/>
      <c r="FX35203" s="128"/>
      <c r="FY35203" s="129"/>
      <c r="GA35203" s="128"/>
    </row>
    <row r="35204" spans="179:183" x14ac:dyDescent="0.35">
      <c r="FW35204" s="128"/>
      <c r="FX35204" s="128"/>
      <c r="FY35204" s="129"/>
      <c r="GA35204" s="128"/>
    </row>
    <row r="35205" spans="179:183" x14ac:dyDescent="0.35">
      <c r="FW35205" s="128"/>
      <c r="FX35205" s="128"/>
      <c r="FY35205" s="129"/>
      <c r="GA35205" s="128"/>
    </row>
    <row r="35206" spans="179:183" x14ac:dyDescent="0.35">
      <c r="FW35206" s="128"/>
      <c r="FX35206" s="128"/>
      <c r="FY35206" s="129"/>
      <c r="GA35206" s="128"/>
    </row>
    <row r="35207" spans="179:183" x14ac:dyDescent="0.35">
      <c r="FW35207" s="128"/>
      <c r="FX35207" s="128"/>
      <c r="FY35207" s="129"/>
      <c r="GA35207" s="128"/>
    </row>
    <row r="35208" spans="179:183" x14ac:dyDescent="0.35">
      <c r="FW35208" s="128"/>
      <c r="FX35208" s="128"/>
      <c r="FY35208" s="129"/>
      <c r="GA35208" s="128"/>
    </row>
    <row r="35209" spans="179:183" x14ac:dyDescent="0.35">
      <c r="FW35209" s="128"/>
      <c r="FX35209" s="128"/>
      <c r="FY35209" s="129"/>
      <c r="GA35209" s="128"/>
    </row>
    <row r="35210" spans="179:183" x14ac:dyDescent="0.35">
      <c r="FW35210" s="128"/>
      <c r="FX35210" s="128"/>
      <c r="FY35210" s="129"/>
      <c r="GA35210" s="128"/>
    </row>
    <row r="35211" spans="179:183" x14ac:dyDescent="0.35">
      <c r="FW35211" s="128"/>
      <c r="FX35211" s="128"/>
      <c r="FY35211" s="129"/>
      <c r="GA35211" s="128"/>
    </row>
    <row r="35212" spans="179:183" x14ac:dyDescent="0.35">
      <c r="FW35212" s="128"/>
      <c r="FX35212" s="128"/>
      <c r="FY35212" s="129"/>
      <c r="GA35212" s="128"/>
    </row>
    <row r="35213" spans="179:183" x14ac:dyDescent="0.35">
      <c r="FW35213" s="128"/>
      <c r="FX35213" s="128"/>
      <c r="FY35213" s="129"/>
      <c r="GA35213" s="128"/>
    </row>
    <row r="35214" spans="179:183" x14ac:dyDescent="0.35">
      <c r="FW35214" s="128"/>
      <c r="FX35214" s="128"/>
      <c r="FY35214" s="129"/>
      <c r="GA35214" s="128"/>
    </row>
    <row r="35215" spans="179:183" x14ac:dyDescent="0.35">
      <c r="FW35215" s="128"/>
      <c r="FX35215" s="128"/>
      <c r="FY35215" s="129"/>
      <c r="GA35215" s="128"/>
    </row>
    <row r="35216" spans="179:183" x14ac:dyDescent="0.35">
      <c r="FW35216" s="128"/>
      <c r="FX35216" s="128"/>
      <c r="FY35216" s="129"/>
      <c r="GA35216" s="128"/>
    </row>
    <row r="35217" spans="179:183" x14ac:dyDescent="0.35">
      <c r="FW35217" s="128"/>
      <c r="FX35217" s="128"/>
      <c r="FY35217" s="129"/>
      <c r="GA35217" s="128"/>
    </row>
    <row r="35218" spans="179:183" x14ac:dyDescent="0.35">
      <c r="FW35218" s="128"/>
      <c r="FX35218" s="128"/>
      <c r="FY35218" s="129"/>
      <c r="GA35218" s="128"/>
    </row>
    <row r="35219" spans="179:183" x14ac:dyDescent="0.35">
      <c r="FW35219" s="128"/>
      <c r="FX35219" s="128"/>
      <c r="FY35219" s="129"/>
      <c r="GA35219" s="128"/>
    </row>
    <row r="35220" spans="179:183" x14ac:dyDescent="0.35">
      <c r="FW35220" s="128"/>
      <c r="FX35220" s="128"/>
      <c r="FY35220" s="129"/>
      <c r="GA35220" s="128"/>
    </row>
    <row r="35221" spans="179:183" x14ac:dyDescent="0.35">
      <c r="FW35221" s="128"/>
      <c r="FX35221" s="128"/>
      <c r="FY35221" s="129"/>
      <c r="GA35221" s="128"/>
    </row>
    <row r="35222" spans="179:183" x14ac:dyDescent="0.35">
      <c r="FW35222" s="128"/>
      <c r="FX35222" s="128"/>
      <c r="FY35222" s="129"/>
      <c r="GA35222" s="128"/>
    </row>
    <row r="35223" spans="179:183" x14ac:dyDescent="0.35">
      <c r="FW35223" s="128"/>
      <c r="FX35223" s="128"/>
      <c r="FY35223" s="129"/>
      <c r="GA35223" s="128"/>
    </row>
    <row r="35224" spans="179:183" x14ac:dyDescent="0.35">
      <c r="FW35224" s="128"/>
      <c r="FX35224" s="128"/>
      <c r="FY35224" s="129"/>
      <c r="GA35224" s="128"/>
    </row>
    <row r="35225" spans="179:183" x14ac:dyDescent="0.35">
      <c r="FW35225" s="128"/>
      <c r="FX35225" s="128"/>
      <c r="FY35225" s="129"/>
      <c r="GA35225" s="128"/>
    </row>
    <row r="35226" spans="179:183" x14ac:dyDescent="0.35">
      <c r="FW35226" s="128"/>
      <c r="FX35226" s="128"/>
      <c r="FY35226" s="129"/>
      <c r="GA35226" s="128"/>
    </row>
    <row r="35227" spans="179:183" x14ac:dyDescent="0.35">
      <c r="FW35227" s="128"/>
      <c r="FX35227" s="128"/>
      <c r="FY35227" s="129"/>
      <c r="GA35227" s="128"/>
    </row>
    <row r="35228" spans="179:183" x14ac:dyDescent="0.35">
      <c r="FW35228" s="128"/>
      <c r="FX35228" s="128"/>
      <c r="FY35228" s="129"/>
      <c r="GA35228" s="128"/>
    </row>
    <row r="35229" spans="179:183" x14ac:dyDescent="0.35">
      <c r="FW35229" s="128"/>
      <c r="FX35229" s="128"/>
      <c r="FY35229" s="129"/>
      <c r="GA35229" s="128"/>
    </row>
    <row r="35230" spans="179:183" x14ac:dyDescent="0.35">
      <c r="FW35230" s="128"/>
      <c r="FX35230" s="128"/>
      <c r="FY35230" s="129"/>
      <c r="GA35230" s="128"/>
    </row>
    <row r="35231" spans="179:183" x14ac:dyDescent="0.35">
      <c r="FW35231" s="128"/>
      <c r="FX35231" s="128"/>
      <c r="FY35231" s="129"/>
      <c r="GA35231" s="128"/>
    </row>
    <row r="35232" spans="179:183" x14ac:dyDescent="0.35">
      <c r="FW35232" s="128"/>
      <c r="FX35232" s="128"/>
      <c r="FY35232" s="129"/>
      <c r="GA35232" s="128"/>
    </row>
    <row r="35233" spans="179:183" x14ac:dyDescent="0.35">
      <c r="FW35233" s="128"/>
      <c r="FX35233" s="128"/>
      <c r="FY35233" s="129"/>
      <c r="GA35233" s="128"/>
    </row>
    <row r="35234" spans="179:183" x14ac:dyDescent="0.35">
      <c r="FW35234" s="128"/>
      <c r="FX35234" s="128"/>
      <c r="FY35234" s="129"/>
      <c r="GA35234" s="128"/>
    </row>
    <row r="35235" spans="179:183" x14ac:dyDescent="0.35">
      <c r="FW35235" s="128"/>
      <c r="FX35235" s="128"/>
      <c r="FY35235" s="129"/>
      <c r="GA35235" s="128"/>
    </row>
    <row r="35236" spans="179:183" x14ac:dyDescent="0.35">
      <c r="FW35236" s="128"/>
      <c r="FX35236" s="128"/>
      <c r="FY35236" s="129"/>
      <c r="GA35236" s="128"/>
    </row>
    <row r="35237" spans="179:183" x14ac:dyDescent="0.35">
      <c r="FW35237" s="128"/>
      <c r="FX35237" s="128"/>
      <c r="FY35237" s="129"/>
      <c r="GA35237" s="128"/>
    </row>
    <row r="35238" spans="179:183" x14ac:dyDescent="0.35">
      <c r="FW35238" s="128"/>
      <c r="FX35238" s="128"/>
      <c r="FY35238" s="129"/>
      <c r="GA35238" s="128"/>
    </row>
    <row r="35239" spans="179:183" x14ac:dyDescent="0.35">
      <c r="FW35239" s="128"/>
      <c r="FX35239" s="128"/>
      <c r="FY35239" s="129"/>
      <c r="GA35239" s="128"/>
    </row>
    <row r="35240" spans="179:183" x14ac:dyDescent="0.35">
      <c r="FW35240" s="128"/>
      <c r="FX35240" s="128"/>
      <c r="FY35240" s="129"/>
      <c r="GA35240" s="128"/>
    </row>
    <row r="35241" spans="179:183" x14ac:dyDescent="0.35">
      <c r="FW35241" s="128"/>
      <c r="FX35241" s="128"/>
      <c r="FY35241" s="129"/>
      <c r="GA35241" s="128"/>
    </row>
    <row r="35242" spans="179:183" x14ac:dyDescent="0.35">
      <c r="FW35242" s="128"/>
      <c r="FX35242" s="128"/>
      <c r="FY35242" s="129"/>
      <c r="GA35242" s="128"/>
    </row>
    <row r="35243" spans="179:183" x14ac:dyDescent="0.35">
      <c r="FW35243" s="128"/>
      <c r="FX35243" s="128"/>
      <c r="FY35243" s="129"/>
      <c r="GA35243" s="128"/>
    </row>
    <row r="35244" spans="179:183" x14ac:dyDescent="0.35">
      <c r="FW35244" s="128"/>
      <c r="FX35244" s="128"/>
      <c r="FY35244" s="129"/>
      <c r="GA35244" s="128"/>
    </row>
    <row r="35245" spans="179:183" x14ac:dyDescent="0.35">
      <c r="FW35245" s="128"/>
      <c r="FX35245" s="128"/>
      <c r="FY35245" s="129"/>
      <c r="GA35245" s="128"/>
    </row>
    <row r="35246" spans="179:183" x14ac:dyDescent="0.35">
      <c r="FW35246" s="128"/>
      <c r="FX35246" s="128"/>
      <c r="FY35246" s="129"/>
      <c r="GA35246" s="128"/>
    </row>
    <row r="35247" spans="179:183" x14ac:dyDescent="0.35">
      <c r="FW35247" s="128"/>
      <c r="FX35247" s="128"/>
      <c r="FY35247" s="129"/>
      <c r="GA35247" s="128"/>
    </row>
    <row r="35248" spans="179:183" x14ac:dyDescent="0.35">
      <c r="FW35248" s="128"/>
      <c r="FX35248" s="128"/>
      <c r="FY35248" s="129"/>
      <c r="GA35248" s="128"/>
    </row>
    <row r="35249" spans="179:183" x14ac:dyDescent="0.35">
      <c r="FW35249" s="128"/>
      <c r="FX35249" s="128"/>
      <c r="FY35249" s="129"/>
      <c r="GA35249" s="128"/>
    </row>
    <row r="35250" spans="179:183" x14ac:dyDescent="0.35">
      <c r="FW35250" s="128"/>
      <c r="FX35250" s="128"/>
      <c r="FY35250" s="129"/>
      <c r="GA35250" s="128"/>
    </row>
    <row r="35251" spans="179:183" x14ac:dyDescent="0.35">
      <c r="FW35251" s="128"/>
      <c r="FX35251" s="128"/>
      <c r="FY35251" s="129"/>
      <c r="GA35251" s="128"/>
    </row>
    <row r="35252" spans="179:183" x14ac:dyDescent="0.35">
      <c r="FW35252" s="128"/>
      <c r="FX35252" s="128"/>
      <c r="FY35252" s="129"/>
      <c r="GA35252" s="128"/>
    </row>
    <row r="35253" spans="179:183" x14ac:dyDescent="0.35">
      <c r="FW35253" s="128"/>
      <c r="FX35253" s="128"/>
      <c r="FY35253" s="129"/>
      <c r="GA35253" s="128"/>
    </row>
    <row r="35254" spans="179:183" x14ac:dyDescent="0.35">
      <c r="FW35254" s="128"/>
      <c r="FX35254" s="128"/>
      <c r="FY35254" s="129"/>
      <c r="GA35254" s="128"/>
    </row>
    <row r="35255" spans="179:183" x14ac:dyDescent="0.35">
      <c r="FW35255" s="128"/>
      <c r="FX35255" s="128"/>
      <c r="FY35255" s="129"/>
      <c r="GA35255" s="128"/>
    </row>
    <row r="35256" spans="179:183" x14ac:dyDescent="0.35">
      <c r="FW35256" s="128"/>
      <c r="FX35256" s="128"/>
      <c r="FY35256" s="129"/>
      <c r="GA35256" s="128"/>
    </row>
    <row r="35257" spans="179:183" x14ac:dyDescent="0.35">
      <c r="FW35257" s="128"/>
      <c r="FX35257" s="128"/>
      <c r="FY35257" s="129"/>
      <c r="GA35257" s="128"/>
    </row>
    <row r="35258" spans="179:183" x14ac:dyDescent="0.35">
      <c r="FW35258" s="128"/>
      <c r="FX35258" s="128"/>
      <c r="FY35258" s="129"/>
      <c r="GA35258" s="128"/>
    </row>
    <row r="35259" spans="179:183" x14ac:dyDescent="0.35">
      <c r="FW35259" s="128"/>
      <c r="FX35259" s="128"/>
      <c r="FY35259" s="129"/>
      <c r="GA35259" s="128"/>
    </row>
    <row r="35260" spans="179:183" x14ac:dyDescent="0.35">
      <c r="FW35260" s="128"/>
      <c r="FX35260" s="128"/>
      <c r="FY35260" s="129"/>
      <c r="GA35260" s="128"/>
    </row>
    <row r="35261" spans="179:183" x14ac:dyDescent="0.35">
      <c r="FW35261" s="128"/>
      <c r="FX35261" s="128"/>
      <c r="FY35261" s="129"/>
      <c r="GA35261" s="128"/>
    </row>
    <row r="35262" spans="179:183" x14ac:dyDescent="0.35">
      <c r="FW35262" s="128"/>
      <c r="FX35262" s="128"/>
      <c r="FY35262" s="129"/>
      <c r="GA35262" s="128"/>
    </row>
    <row r="35263" spans="179:183" x14ac:dyDescent="0.35">
      <c r="FW35263" s="128"/>
      <c r="FX35263" s="128"/>
      <c r="FY35263" s="129"/>
      <c r="GA35263" s="128"/>
    </row>
    <row r="35264" spans="179:183" x14ac:dyDescent="0.35">
      <c r="FW35264" s="128"/>
      <c r="FX35264" s="128"/>
      <c r="FY35264" s="129"/>
      <c r="GA35264" s="128"/>
    </row>
    <row r="35265" spans="179:183" x14ac:dyDescent="0.35">
      <c r="FW35265" s="128"/>
      <c r="FX35265" s="128"/>
      <c r="FY35265" s="129"/>
      <c r="GA35265" s="128"/>
    </row>
    <row r="35266" spans="179:183" x14ac:dyDescent="0.35">
      <c r="FW35266" s="128"/>
      <c r="FX35266" s="128"/>
      <c r="FY35266" s="129"/>
      <c r="GA35266" s="128"/>
    </row>
    <row r="35267" spans="179:183" x14ac:dyDescent="0.35">
      <c r="FW35267" s="128"/>
      <c r="FX35267" s="128"/>
      <c r="FY35267" s="129"/>
      <c r="GA35267" s="128"/>
    </row>
    <row r="35268" spans="179:183" x14ac:dyDescent="0.35">
      <c r="FW35268" s="128"/>
      <c r="FX35268" s="128"/>
      <c r="FY35268" s="129"/>
      <c r="GA35268" s="128"/>
    </row>
    <row r="35269" spans="179:183" x14ac:dyDescent="0.35">
      <c r="FW35269" s="128"/>
      <c r="FX35269" s="128"/>
      <c r="FY35269" s="129"/>
      <c r="GA35269" s="128"/>
    </row>
    <row r="35270" spans="179:183" x14ac:dyDescent="0.35">
      <c r="FW35270" s="128"/>
      <c r="FX35270" s="128"/>
      <c r="FY35270" s="129"/>
      <c r="GA35270" s="128"/>
    </row>
    <row r="35271" spans="179:183" x14ac:dyDescent="0.35">
      <c r="FW35271" s="128"/>
      <c r="FX35271" s="128"/>
      <c r="FY35271" s="129"/>
      <c r="GA35271" s="128"/>
    </row>
    <row r="35272" spans="179:183" x14ac:dyDescent="0.35">
      <c r="FW35272" s="128"/>
      <c r="FX35272" s="128"/>
      <c r="FY35272" s="129"/>
      <c r="GA35272" s="128"/>
    </row>
    <row r="35273" spans="179:183" x14ac:dyDescent="0.35">
      <c r="FW35273" s="128"/>
      <c r="FX35273" s="128"/>
      <c r="FY35273" s="129"/>
      <c r="GA35273" s="128"/>
    </row>
    <row r="35274" spans="179:183" x14ac:dyDescent="0.35">
      <c r="FW35274" s="128"/>
      <c r="FX35274" s="128"/>
      <c r="FY35274" s="129"/>
      <c r="GA35274" s="128"/>
    </row>
    <row r="35275" spans="179:183" x14ac:dyDescent="0.35">
      <c r="FW35275" s="128"/>
      <c r="FX35275" s="128"/>
      <c r="FY35275" s="129"/>
      <c r="GA35275" s="128"/>
    </row>
    <row r="35276" spans="179:183" x14ac:dyDescent="0.35">
      <c r="FW35276" s="128"/>
      <c r="FX35276" s="128"/>
      <c r="FY35276" s="129"/>
      <c r="GA35276" s="128"/>
    </row>
    <row r="35277" spans="179:183" x14ac:dyDescent="0.35">
      <c r="FW35277" s="128"/>
      <c r="FX35277" s="128"/>
      <c r="FY35277" s="129"/>
      <c r="GA35277" s="128"/>
    </row>
    <row r="35278" spans="179:183" x14ac:dyDescent="0.35">
      <c r="FW35278" s="128"/>
      <c r="FX35278" s="128"/>
      <c r="FY35278" s="129"/>
      <c r="GA35278" s="128"/>
    </row>
    <row r="35279" spans="179:183" x14ac:dyDescent="0.35">
      <c r="FW35279" s="128"/>
      <c r="FX35279" s="128"/>
      <c r="FY35279" s="129"/>
      <c r="GA35279" s="128"/>
    </row>
    <row r="35280" spans="179:183" x14ac:dyDescent="0.35">
      <c r="FW35280" s="128"/>
      <c r="FX35280" s="128"/>
      <c r="FY35280" s="129"/>
      <c r="GA35280" s="128"/>
    </row>
    <row r="35281" spans="179:183" x14ac:dyDescent="0.35">
      <c r="FW35281" s="128"/>
      <c r="FX35281" s="128"/>
      <c r="FY35281" s="129"/>
      <c r="GA35281" s="128"/>
    </row>
    <row r="35282" spans="179:183" x14ac:dyDescent="0.35">
      <c r="FW35282" s="128"/>
      <c r="FX35282" s="128"/>
      <c r="FY35282" s="129"/>
      <c r="GA35282" s="128"/>
    </row>
    <row r="35283" spans="179:183" x14ac:dyDescent="0.35">
      <c r="FW35283" s="128"/>
      <c r="FX35283" s="128"/>
      <c r="FY35283" s="129"/>
      <c r="GA35283" s="128"/>
    </row>
    <row r="35284" spans="179:183" x14ac:dyDescent="0.35">
      <c r="FW35284" s="128"/>
      <c r="FX35284" s="128"/>
      <c r="FY35284" s="129"/>
      <c r="GA35284" s="128"/>
    </row>
    <row r="35285" spans="179:183" x14ac:dyDescent="0.35">
      <c r="FW35285" s="128"/>
      <c r="FX35285" s="128"/>
      <c r="FY35285" s="129"/>
      <c r="GA35285" s="128"/>
    </row>
    <row r="35286" spans="179:183" x14ac:dyDescent="0.35">
      <c r="FW35286" s="128"/>
      <c r="FX35286" s="128"/>
      <c r="FY35286" s="129"/>
      <c r="GA35286" s="128"/>
    </row>
    <row r="35287" spans="179:183" x14ac:dyDescent="0.35">
      <c r="FW35287" s="128"/>
      <c r="FX35287" s="128"/>
      <c r="FY35287" s="129"/>
      <c r="GA35287" s="128"/>
    </row>
    <row r="35288" spans="179:183" x14ac:dyDescent="0.35">
      <c r="FW35288" s="128"/>
      <c r="FX35288" s="128"/>
      <c r="FY35288" s="129"/>
      <c r="GA35288" s="128"/>
    </row>
    <row r="35289" spans="179:183" x14ac:dyDescent="0.35">
      <c r="FW35289" s="128"/>
      <c r="FX35289" s="128"/>
      <c r="FY35289" s="129"/>
      <c r="GA35289" s="128"/>
    </row>
    <row r="35290" spans="179:183" x14ac:dyDescent="0.35">
      <c r="FW35290" s="128"/>
      <c r="FX35290" s="128"/>
      <c r="FY35290" s="129"/>
      <c r="GA35290" s="128"/>
    </row>
    <row r="35291" spans="179:183" x14ac:dyDescent="0.35">
      <c r="FW35291" s="128"/>
      <c r="FX35291" s="128"/>
      <c r="FY35291" s="129"/>
      <c r="GA35291" s="128"/>
    </row>
    <row r="35292" spans="179:183" x14ac:dyDescent="0.35">
      <c r="FW35292" s="128"/>
      <c r="FX35292" s="128"/>
      <c r="FY35292" s="129"/>
      <c r="GA35292" s="128"/>
    </row>
    <row r="35293" spans="179:183" x14ac:dyDescent="0.35">
      <c r="FW35293" s="128"/>
      <c r="FX35293" s="128"/>
      <c r="FY35293" s="129"/>
      <c r="GA35293" s="128"/>
    </row>
    <row r="35294" spans="179:183" x14ac:dyDescent="0.35">
      <c r="FW35294" s="128"/>
      <c r="FX35294" s="128"/>
      <c r="FY35294" s="129"/>
      <c r="GA35294" s="128"/>
    </row>
    <row r="35295" spans="179:183" x14ac:dyDescent="0.35">
      <c r="FW35295" s="128"/>
      <c r="FX35295" s="128"/>
      <c r="FY35295" s="129"/>
      <c r="GA35295" s="128"/>
    </row>
    <row r="35296" spans="179:183" x14ac:dyDescent="0.35">
      <c r="FW35296" s="128"/>
      <c r="FX35296" s="128"/>
      <c r="FY35296" s="129"/>
      <c r="GA35296" s="128"/>
    </row>
    <row r="35297" spans="179:183" x14ac:dyDescent="0.35">
      <c r="FW35297" s="128"/>
      <c r="FX35297" s="128"/>
      <c r="FY35297" s="129"/>
      <c r="GA35297" s="128"/>
    </row>
    <row r="35298" spans="179:183" x14ac:dyDescent="0.35">
      <c r="FW35298" s="128"/>
      <c r="FX35298" s="128"/>
      <c r="FY35298" s="129"/>
      <c r="GA35298" s="128"/>
    </row>
    <row r="35299" spans="179:183" x14ac:dyDescent="0.35">
      <c r="FW35299" s="128"/>
      <c r="FX35299" s="128"/>
      <c r="FY35299" s="129"/>
      <c r="GA35299" s="128"/>
    </row>
    <row r="35300" spans="179:183" x14ac:dyDescent="0.35">
      <c r="FW35300" s="128"/>
      <c r="FX35300" s="128"/>
      <c r="FY35300" s="129"/>
      <c r="GA35300" s="128"/>
    </row>
    <row r="35301" spans="179:183" x14ac:dyDescent="0.35">
      <c r="FW35301" s="128"/>
      <c r="FX35301" s="128"/>
      <c r="FY35301" s="129"/>
      <c r="GA35301" s="128"/>
    </row>
    <row r="35302" spans="179:183" x14ac:dyDescent="0.35">
      <c r="FW35302" s="128"/>
      <c r="FX35302" s="128"/>
      <c r="FY35302" s="129"/>
      <c r="GA35302" s="128"/>
    </row>
    <row r="35303" spans="179:183" x14ac:dyDescent="0.35">
      <c r="FW35303" s="128"/>
      <c r="FX35303" s="128"/>
      <c r="FY35303" s="129"/>
      <c r="GA35303" s="128"/>
    </row>
    <row r="35304" spans="179:183" x14ac:dyDescent="0.35">
      <c r="FW35304" s="128"/>
      <c r="FX35304" s="128"/>
      <c r="FY35304" s="129"/>
      <c r="GA35304" s="128"/>
    </row>
    <row r="35305" spans="179:183" x14ac:dyDescent="0.35">
      <c r="FW35305" s="128"/>
      <c r="FX35305" s="128"/>
      <c r="FY35305" s="129"/>
      <c r="GA35305" s="128"/>
    </row>
    <row r="35306" spans="179:183" x14ac:dyDescent="0.35">
      <c r="FW35306" s="128"/>
      <c r="FX35306" s="128"/>
      <c r="FY35306" s="129"/>
      <c r="GA35306" s="128"/>
    </row>
    <row r="35307" spans="179:183" x14ac:dyDescent="0.35">
      <c r="FW35307" s="128"/>
      <c r="FX35307" s="128"/>
      <c r="FY35307" s="129"/>
      <c r="GA35307" s="128"/>
    </row>
    <row r="35308" spans="179:183" x14ac:dyDescent="0.35">
      <c r="FW35308" s="128"/>
      <c r="FX35308" s="128"/>
      <c r="FY35308" s="129"/>
      <c r="GA35308" s="128"/>
    </row>
    <row r="35309" spans="179:183" x14ac:dyDescent="0.35">
      <c r="FW35309" s="128"/>
      <c r="FX35309" s="128"/>
      <c r="FY35309" s="129"/>
      <c r="GA35309" s="128"/>
    </row>
    <row r="35310" spans="179:183" x14ac:dyDescent="0.35">
      <c r="FW35310" s="128"/>
      <c r="FX35310" s="128"/>
      <c r="FY35310" s="129"/>
      <c r="GA35310" s="128"/>
    </row>
    <row r="35311" spans="179:183" x14ac:dyDescent="0.35">
      <c r="FW35311" s="128"/>
      <c r="FX35311" s="128"/>
      <c r="FY35311" s="129"/>
      <c r="GA35311" s="128"/>
    </row>
    <row r="35312" spans="179:183" x14ac:dyDescent="0.35">
      <c r="FW35312" s="128"/>
      <c r="FX35312" s="128"/>
      <c r="FY35312" s="129"/>
      <c r="GA35312" s="128"/>
    </row>
    <row r="35313" spans="179:183" x14ac:dyDescent="0.35">
      <c r="FW35313" s="128"/>
      <c r="FX35313" s="128"/>
      <c r="FY35313" s="129"/>
      <c r="GA35313" s="128"/>
    </row>
    <row r="35314" spans="179:183" x14ac:dyDescent="0.35">
      <c r="FW35314" s="128"/>
      <c r="FX35314" s="128"/>
      <c r="FY35314" s="129"/>
      <c r="GA35314" s="128"/>
    </row>
    <row r="35315" spans="179:183" x14ac:dyDescent="0.35">
      <c r="FW35315" s="128"/>
      <c r="FX35315" s="128"/>
      <c r="FY35315" s="129"/>
      <c r="GA35315" s="128"/>
    </row>
    <row r="35316" spans="179:183" x14ac:dyDescent="0.35">
      <c r="FW35316" s="128"/>
      <c r="FX35316" s="128"/>
      <c r="FY35316" s="129"/>
      <c r="GA35316" s="128"/>
    </row>
    <row r="35317" spans="179:183" x14ac:dyDescent="0.35">
      <c r="FW35317" s="128"/>
      <c r="FX35317" s="128"/>
      <c r="FY35317" s="129"/>
      <c r="GA35317" s="128"/>
    </row>
    <row r="35318" spans="179:183" x14ac:dyDescent="0.35">
      <c r="FW35318" s="128"/>
      <c r="FX35318" s="128"/>
      <c r="FY35318" s="129"/>
      <c r="GA35318" s="128"/>
    </row>
    <row r="35319" spans="179:183" x14ac:dyDescent="0.35">
      <c r="FW35319" s="128"/>
      <c r="FX35319" s="128"/>
      <c r="FY35319" s="129"/>
      <c r="GA35319" s="128"/>
    </row>
    <row r="35320" spans="179:183" x14ac:dyDescent="0.35">
      <c r="FW35320" s="128"/>
      <c r="FX35320" s="128"/>
      <c r="FY35320" s="129"/>
      <c r="GA35320" s="128"/>
    </row>
    <row r="35321" spans="179:183" x14ac:dyDescent="0.35">
      <c r="FW35321" s="128"/>
      <c r="FX35321" s="128"/>
      <c r="FY35321" s="129"/>
      <c r="GA35321" s="128"/>
    </row>
    <row r="35322" spans="179:183" x14ac:dyDescent="0.35">
      <c r="FW35322" s="128"/>
      <c r="FX35322" s="128"/>
      <c r="FY35322" s="129"/>
      <c r="GA35322" s="128"/>
    </row>
    <row r="35323" spans="179:183" x14ac:dyDescent="0.35">
      <c r="FW35323" s="128"/>
      <c r="FX35323" s="128"/>
      <c r="FY35323" s="129"/>
      <c r="GA35323" s="128"/>
    </row>
    <row r="35324" spans="179:183" x14ac:dyDescent="0.35">
      <c r="FW35324" s="128"/>
      <c r="FX35324" s="128"/>
      <c r="FY35324" s="129"/>
      <c r="GA35324" s="128"/>
    </row>
    <row r="35325" spans="179:183" x14ac:dyDescent="0.35">
      <c r="FW35325" s="128"/>
      <c r="FX35325" s="128"/>
      <c r="FY35325" s="129"/>
      <c r="GA35325" s="128"/>
    </row>
    <row r="35326" spans="179:183" x14ac:dyDescent="0.35">
      <c r="FW35326" s="128"/>
      <c r="FX35326" s="128"/>
      <c r="FY35326" s="129"/>
      <c r="GA35326" s="128"/>
    </row>
    <row r="35327" spans="179:183" x14ac:dyDescent="0.35">
      <c r="FW35327" s="128"/>
      <c r="FX35327" s="128"/>
      <c r="FY35327" s="129"/>
      <c r="GA35327" s="128"/>
    </row>
    <row r="35328" spans="179:183" x14ac:dyDescent="0.35">
      <c r="FW35328" s="128"/>
      <c r="FX35328" s="128"/>
      <c r="FY35328" s="129"/>
      <c r="GA35328" s="128"/>
    </row>
    <row r="35329" spans="179:183" x14ac:dyDescent="0.35">
      <c r="FW35329" s="128"/>
      <c r="FX35329" s="128"/>
      <c r="FY35329" s="129"/>
      <c r="GA35329" s="128"/>
    </row>
    <row r="35330" spans="179:183" x14ac:dyDescent="0.35">
      <c r="FW35330" s="128"/>
      <c r="FX35330" s="128"/>
      <c r="FY35330" s="129"/>
      <c r="GA35330" s="128"/>
    </row>
    <row r="35331" spans="179:183" x14ac:dyDescent="0.35">
      <c r="FW35331" s="128"/>
      <c r="FX35331" s="128"/>
      <c r="FY35331" s="129"/>
      <c r="GA35331" s="128"/>
    </row>
    <row r="35332" spans="179:183" x14ac:dyDescent="0.35">
      <c r="FW35332" s="128"/>
      <c r="FX35332" s="128"/>
      <c r="FY35332" s="129"/>
      <c r="GA35332" s="128"/>
    </row>
    <row r="35333" spans="179:183" x14ac:dyDescent="0.35">
      <c r="FW35333" s="128"/>
      <c r="FX35333" s="128"/>
      <c r="FY35333" s="129"/>
      <c r="GA35333" s="128"/>
    </row>
    <row r="35334" spans="179:183" x14ac:dyDescent="0.35">
      <c r="FW35334" s="128"/>
      <c r="FX35334" s="128"/>
      <c r="FY35334" s="129"/>
      <c r="GA35334" s="128"/>
    </row>
    <row r="35335" spans="179:183" x14ac:dyDescent="0.35">
      <c r="FW35335" s="128"/>
      <c r="FX35335" s="128"/>
      <c r="FY35335" s="129"/>
      <c r="GA35335" s="128"/>
    </row>
    <row r="35336" spans="179:183" x14ac:dyDescent="0.35">
      <c r="FW35336" s="128"/>
      <c r="FX35336" s="128"/>
      <c r="FY35336" s="129"/>
      <c r="GA35336" s="128"/>
    </row>
    <row r="35337" spans="179:183" x14ac:dyDescent="0.35">
      <c r="FW35337" s="128"/>
      <c r="FX35337" s="128"/>
      <c r="FY35337" s="129"/>
      <c r="GA35337" s="128"/>
    </row>
    <row r="35338" spans="179:183" x14ac:dyDescent="0.35">
      <c r="FW35338" s="128"/>
      <c r="FX35338" s="128"/>
      <c r="FY35338" s="129"/>
      <c r="GA35338" s="128"/>
    </row>
    <row r="35339" spans="179:183" x14ac:dyDescent="0.35">
      <c r="FW35339" s="128"/>
      <c r="FX35339" s="128"/>
      <c r="FY35339" s="129"/>
      <c r="GA35339" s="128"/>
    </row>
    <row r="35340" spans="179:183" x14ac:dyDescent="0.35">
      <c r="FW35340" s="128"/>
      <c r="FX35340" s="128"/>
      <c r="FY35340" s="129"/>
      <c r="GA35340" s="128"/>
    </row>
    <row r="35341" spans="179:183" x14ac:dyDescent="0.35">
      <c r="FW35341" s="128"/>
      <c r="FX35341" s="128"/>
      <c r="FY35341" s="129"/>
      <c r="GA35341" s="128"/>
    </row>
    <row r="35342" spans="179:183" x14ac:dyDescent="0.35">
      <c r="FW35342" s="128"/>
      <c r="FX35342" s="128"/>
      <c r="FY35342" s="129"/>
      <c r="GA35342" s="128"/>
    </row>
    <row r="35343" spans="179:183" x14ac:dyDescent="0.35">
      <c r="FW35343" s="128"/>
      <c r="FX35343" s="128"/>
      <c r="FY35343" s="129"/>
      <c r="GA35343" s="128"/>
    </row>
    <row r="35344" spans="179:183" x14ac:dyDescent="0.35">
      <c r="FW35344" s="128"/>
      <c r="FX35344" s="128"/>
      <c r="FY35344" s="129"/>
      <c r="GA35344" s="128"/>
    </row>
    <row r="35345" spans="179:183" x14ac:dyDescent="0.35">
      <c r="FW35345" s="128"/>
      <c r="FX35345" s="128"/>
      <c r="FY35345" s="129"/>
      <c r="GA35345" s="128"/>
    </row>
    <row r="35346" spans="179:183" x14ac:dyDescent="0.35">
      <c r="FW35346" s="128"/>
      <c r="FX35346" s="128"/>
      <c r="FY35346" s="129"/>
      <c r="GA35346" s="128"/>
    </row>
    <row r="35347" spans="179:183" x14ac:dyDescent="0.35">
      <c r="FW35347" s="128"/>
      <c r="FX35347" s="128"/>
      <c r="FY35347" s="129"/>
      <c r="GA35347" s="128"/>
    </row>
    <row r="35348" spans="179:183" x14ac:dyDescent="0.35">
      <c r="FW35348" s="128"/>
      <c r="FX35348" s="128"/>
      <c r="FY35348" s="129"/>
      <c r="GA35348" s="128"/>
    </row>
    <row r="35349" spans="179:183" x14ac:dyDescent="0.35">
      <c r="FW35349" s="128"/>
      <c r="FX35349" s="128"/>
      <c r="FY35349" s="129"/>
      <c r="GA35349" s="128"/>
    </row>
    <row r="35350" spans="179:183" x14ac:dyDescent="0.35">
      <c r="FW35350" s="128"/>
      <c r="FX35350" s="128"/>
      <c r="FY35350" s="129"/>
      <c r="GA35350" s="128"/>
    </row>
    <row r="35351" spans="179:183" x14ac:dyDescent="0.35">
      <c r="FW35351" s="128"/>
      <c r="FX35351" s="128"/>
      <c r="FY35351" s="129"/>
      <c r="GA35351" s="128"/>
    </row>
    <row r="35352" spans="179:183" x14ac:dyDescent="0.35">
      <c r="FW35352" s="128"/>
      <c r="FX35352" s="128"/>
      <c r="FY35352" s="129"/>
      <c r="GA35352" s="128"/>
    </row>
    <row r="35353" spans="179:183" x14ac:dyDescent="0.35">
      <c r="FW35353" s="128"/>
      <c r="FX35353" s="128"/>
      <c r="FY35353" s="129"/>
      <c r="GA35353" s="128"/>
    </row>
    <row r="35354" spans="179:183" x14ac:dyDescent="0.35">
      <c r="FW35354" s="128"/>
      <c r="FX35354" s="128"/>
      <c r="FY35354" s="129"/>
      <c r="GA35354" s="128"/>
    </row>
    <row r="35355" spans="179:183" x14ac:dyDescent="0.35">
      <c r="FW35355" s="128"/>
      <c r="FX35355" s="128"/>
      <c r="FY35355" s="129"/>
      <c r="GA35355" s="128"/>
    </row>
    <row r="35356" spans="179:183" x14ac:dyDescent="0.35">
      <c r="FW35356" s="128"/>
      <c r="FX35356" s="128"/>
      <c r="FY35356" s="129"/>
      <c r="GA35356" s="128"/>
    </row>
    <row r="35357" spans="179:183" x14ac:dyDescent="0.35">
      <c r="FW35357" s="128"/>
      <c r="FX35357" s="128"/>
      <c r="FY35357" s="129"/>
      <c r="GA35357" s="128"/>
    </row>
    <row r="35358" spans="179:183" x14ac:dyDescent="0.35">
      <c r="FW35358" s="128"/>
      <c r="FX35358" s="128"/>
      <c r="FY35358" s="129"/>
      <c r="GA35358" s="128"/>
    </row>
    <row r="35359" spans="179:183" x14ac:dyDescent="0.35">
      <c r="FW35359" s="128"/>
      <c r="FX35359" s="128"/>
      <c r="FY35359" s="129"/>
      <c r="GA35359" s="128"/>
    </row>
    <row r="35360" spans="179:183" x14ac:dyDescent="0.35">
      <c r="FW35360" s="128"/>
      <c r="FX35360" s="128"/>
      <c r="FY35360" s="129"/>
      <c r="GA35360" s="128"/>
    </row>
    <row r="35361" spans="179:183" x14ac:dyDescent="0.35">
      <c r="FW35361" s="128"/>
      <c r="FX35361" s="128"/>
      <c r="FY35361" s="129"/>
      <c r="GA35361" s="128"/>
    </row>
    <row r="35362" spans="179:183" x14ac:dyDescent="0.35">
      <c r="FW35362" s="128"/>
      <c r="FX35362" s="128"/>
      <c r="FY35362" s="129"/>
      <c r="GA35362" s="128"/>
    </row>
    <row r="35363" spans="179:183" x14ac:dyDescent="0.35">
      <c r="FW35363" s="128"/>
      <c r="FX35363" s="128"/>
      <c r="FY35363" s="129"/>
      <c r="GA35363" s="128"/>
    </row>
    <row r="35364" spans="179:183" x14ac:dyDescent="0.35">
      <c r="FW35364" s="128"/>
      <c r="FX35364" s="128"/>
      <c r="FY35364" s="129"/>
      <c r="GA35364" s="128"/>
    </row>
    <row r="35365" spans="179:183" x14ac:dyDescent="0.35">
      <c r="FW35365" s="128"/>
      <c r="FX35365" s="128"/>
      <c r="FY35365" s="129"/>
      <c r="GA35365" s="128"/>
    </row>
    <row r="35366" spans="179:183" x14ac:dyDescent="0.35">
      <c r="FW35366" s="128"/>
      <c r="FX35366" s="128"/>
      <c r="FY35366" s="129"/>
      <c r="GA35366" s="128"/>
    </row>
    <row r="35367" spans="179:183" x14ac:dyDescent="0.35">
      <c r="FW35367" s="128"/>
      <c r="FX35367" s="128"/>
      <c r="FY35367" s="129"/>
      <c r="GA35367" s="128"/>
    </row>
    <row r="35368" spans="179:183" x14ac:dyDescent="0.35">
      <c r="FW35368" s="128"/>
      <c r="FX35368" s="128"/>
      <c r="FY35368" s="129"/>
      <c r="GA35368" s="128"/>
    </row>
    <row r="35369" spans="179:183" x14ac:dyDescent="0.35">
      <c r="FW35369" s="128"/>
      <c r="FX35369" s="128"/>
      <c r="FY35369" s="129"/>
      <c r="GA35369" s="128"/>
    </row>
    <row r="35370" spans="179:183" x14ac:dyDescent="0.35">
      <c r="FW35370" s="128"/>
      <c r="FX35370" s="128"/>
      <c r="FY35370" s="129"/>
      <c r="GA35370" s="128"/>
    </row>
    <row r="35371" spans="179:183" x14ac:dyDescent="0.35">
      <c r="FW35371" s="128"/>
      <c r="FX35371" s="128"/>
      <c r="FY35371" s="129"/>
      <c r="GA35371" s="128"/>
    </row>
    <row r="35372" spans="179:183" x14ac:dyDescent="0.35">
      <c r="FW35372" s="128"/>
      <c r="FX35372" s="128"/>
      <c r="FY35372" s="129"/>
      <c r="GA35372" s="128"/>
    </row>
    <row r="35373" spans="179:183" x14ac:dyDescent="0.35">
      <c r="FW35373" s="128"/>
      <c r="FX35373" s="128"/>
      <c r="FY35373" s="129"/>
      <c r="GA35373" s="128"/>
    </row>
    <row r="35374" spans="179:183" x14ac:dyDescent="0.35">
      <c r="FW35374" s="128"/>
      <c r="FX35374" s="128"/>
      <c r="FY35374" s="129"/>
      <c r="GA35374" s="128"/>
    </row>
    <row r="35375" spans="179:183" x14ac:dyDescent="0.35">
      <c r="FW35375" s="128"/>
      <c r="FX35375" s="128"/>
      <c r="FY35375" s="129"/>
      <c r="GA35375" s="128"/>
    </row>
    <row r="35376" spans="179:183" x14ac:dyDescent="0.35">
      <c r="FW35376" s="128"/>
      <c r="FX35376" s="128"/>
      <c r="FY35376" s="129"/>
      <c r="GA35376" s="128"/>
    </row>
    <row r="35377" spans="179:183" x14ac:dyDescent="0.35">
      <c r="FW35377" s="128"/>
      <c r="FX35377" s="128"/>
      <c r="FY35377" s="129"/>
      <c r="GA35377" s="128"/>
    </row>
    <row r="35378" spans="179:183" x14ac:dyDescent="0.35">
      <c r="FW35378" s="128"/>
      <c r="FX35378" s="128"/>
      <c r="FY35378" s="129"/>
      <c r="GA35378" s="128"/>
    </row>
    <row r="35379" spans="179:183" x14ac:dyDescent="0.35">
      <c r="FW35379" s="128"/>
      <c r="FX35379" s="128"/>
      <c r="FY35379" s="129"/>
      <c r="GA35379" s="128"/>
    </row>
    <row r="35380" spans="179:183" x14ac:dyDescent="0.35">
      <c r="FW35380" s="128"/>
      <c r="FX35380" s="128"/>
      <c r="FY35380" s="129"/>
      <c r="GA35380" s="128"/>
    </row>
    <row r="35381" spans="179:183" x14ac:dyDescent="0.35">
      <c r="FW35381" s="128"/>
      <c r="FX35381" s="128"/>
      <c r="FY35381" s="129"/>
      <c r="GA35381" s="128"/>
    </row>
    <row r="35382" spans="179:183" x14ac:dyDescent="0.35">
      <c r="FW35382" s="128"/>
      <c r="FX35382" s="128"/>
      <c r="FY35382" s="129"/>
      <c r="GA35382" s="128"/>
    </row>
    <row r="35383" spans="179:183" x14ac:dyDescent="0.35">
      <c r="FW35383" s="128"/>
      <c r="FX35383" s="128"/>
      <c r="FY35383" s="129"/>
      <c r="GA35383" s="128"/>
    </row>
    <row r="35384" spans="179:183" x14ac:dyDescent="0.35">
      <c r="FW35384" s="128"/>
      <c r="FX35384" s="128"/>
      <c r="FY35384" s="129"/>
      <c r="GA35384" s="128"/>
    </row>
    <row r="35385" spans="179:183" x14ac:dyDescent="0.35">
      <c r="FW35385" s="128"/>
      <c r="FX35385" s="128"/>
      <c r="FY35385" s="129"/>
      <c r="GA35385" s="128"/>
    </row>
    <row r="35386" spans="179:183" x14ac:dyDescent="0.35">
      <c r="FW35386" s="128"/>
      <c r="FX35386" s="128"/>
      <c r="FY35386" s="129"/>
      <c r="GA35386" s="128"/>
    </row>
    <row r="35387" spans="179:183" x14ac:dyDescent="0.35">
      <c r="FW35387" s="128"/>
      <c r="FX35387" s="128"/>
      <c r="FY35387" s="129"/>
      <c r="GA35387" s="128"/>
    </row>
    <row r="35388" spans="179:183" x14ac:dyDescent="0.35">
      <c r="FW35388" s="128"/>
      <c r="FX35388" s="128"/>
      <c r="FY35388" s="129"/>
      <c r="GA35388" s="128"/>
    </row>
    <row r="35389" spans="179:183" x14ac:dyDescent="0.35">
      <c r="FW35389" s="128"/>
      <c r="FX35389" s="128"/>
      <c r="FY35389" s="129"/>
      <c r="GA35389" s="128"/>
    </row>
    <row r="35390" spans="179:183" x14ac:dyDescent="0.35">
      <c r="FW35390" s="128"/>
      <c r="FX35390" s="128"/>
      <c r="FY35390" s="129"/>
      <c r="GA35390" s="128"/>
    </row>
    <row r="35391" spans="179:183" x14ac:dyDescent="0.35">
      <c r="FW35391" s="128"/>
      <c r="FX35391" s="128"/>
      <c r="FY35391" s="129"/>
      <c r="GA35391" s="128"/>
    </row>
    <row r="35392" spans="179:183" x14ac:dyDescent="0.35">
      <c r="FW35392" s="128"/>
      <c r="FX35392" s="128"/>
      <c r="FY35392" s="129"/>
      <c r="GA35392" s="128"/>
    </row>
    <row r="35393" spans="179:183" x14ac:dyDescent="0.35">
      <c r="FW35393" s="128"/>
      <c r="FX35393" s="128"/>
      <c r="FY35393" s="129"/>
      <c r="GA35393" s="128"/>
    </row>
    <row r="35394" spans="179:183" x14ac:dyDescent="0.35">
      <c r="FW35394" s="128"/>
      <c r="FX35394" s="128"/>
      <c r="FY35394" s="129"/>
      <c r="GA35394" s="128"/>
    </row>
    <row r="35395" spans="179:183" x14ac:dyDescent="0.35">
      <c r="FW35395" s="128"/>
      <c r="FX35395" s="128"/>
      <c r="FY35395" s="129"/>
      <c r="GA35395" s="128"/>
    </row>
    <row r="35396" spans="179:183" x14ac:dyDescent="0.35">
      <c r="FW35396" s="128"/>
      <c r="FX35396" s="128"/>
      <c r="FY35396" s="129"/>
      <c r="GA35396" s="128"/>
    </row>
    <row r="35397" spans="179:183" x14ac:dyDescent="0.35">
      <c r="FW35397" s="128"/>
      <c r="FX35397" s="128"/>
      <c r="FY35397" s="129"/>
      <c r="GA35397" s="128"/>
    </row>
    <row r="35398" spans="179:183" x14ac:dyDescent="0.35">
      <c r="FW35398" s="128"/>
      <c r="FX35398" s="128"/>
      <c r="FY35398" s="129"/>
      <c r="GA35398" s="128"/>
    </row>
    <row r="35399" spans="179:183" x14ac:dyDescent="0.35">
      <c r="FW35399" s="128"/>
      <c r="FX35399" s="128"/>
      <c r="FY35399" s="129"/>
      <c r="GA35399" s="128"/>
    </row>
    <row r="35400" spans="179:183" x14ac:dyDescent="0.35">
      <c r="FW35400" s="128"/>
      <c r="FX35400" s="128"/>
      <c r="FY35400" s="129"/>
      <c r="GA35400" s="128"/>
    </row>
    <row r="35401" spans="179:183" x14ac:dyDescent="0.35">
      <c r="FW35401" s="128"/>
      <c r="FX35401" s="128"/>
      <c r="FY35401" s="129"/>
      <c r="GA35401" s="128"/>
    </row>
    <row r="35402" spans="179:183" x14ac:dyDescent="0.35">
      <c r="FW35402" s="128"/>
      <c r="FX35402" s="128"/>
      <c r="FY35402" s="129"/>
      <c r="GA35402" s="128"/>
    </row>
    <row r="35403" spans="179:183" x14ac:dyDescent="0.35">
      <c r="FW35403" s="128"/>
      <c r="FX35403" s="128"/>
      <c r="FY35403" s="129"/>
      <c r="GA35403" s="128"/>
    </row>
    <row r="35404" spans="179:183" x14ac:dyDescent="0.35">
      <c r="FW35404" s="128"/>
      <c r="FX35404" s="128"/>
      <c r="FY35404" s="129"/>
      <c r="GA35404" s="128"/>
    </row>
    <row r="35405" spans="179:183" x14ac:dyDescent="0.35">
      <c r="FW35405" s="128"/>
      <c r="FX35405" s="128"/>
      <c r="FY35405" s="129"/>
      <c r="GA35405" s="128"/>
    </row>
    <row r="35406" spans="179:183" x14ac:dyDescent="0.35">
      <c r="FW35406" s="128"/>
      <c r="FX35406" s="128"/>
      <c r="FY35406" s="129"/>
      <c r="GA35406" s="128"/>
    </row>
    <row r="35407" spans="179:183" x14ac:dyDescent="0.35">
      <c r="FW35407" s="128"/>
      <c r="FX35407" s="128"/>
      <c r="FY35407" s="129"/>
      <c r="GA35407" s="128"/>
    </row>
    <row r="35408" spans="179:183" x14ac:dyDescent="0.35">
      <c r="FW35408" s="128"/>
      <c r="FX35408" s="128"/>
      <c r="FY35408" s="129"/>
      <c r="GA35408" s="128"/>
    </row>
    <row r="35409" spans="179:183" x14ac:dyDescent="0.35">
      <c r="FW35409" s="128"/>
      <c r="FX35409" s="128"/>
      <c r="FY35409" s="129"/>
      <c r="GA35409" s="128"/>
    </row>
    <row r="35410" spans="179:183" x14ac:dyDescent="0.35">
      <c r="FW35410" s="128"/>
      <c r="FX35410" s="128"/>
      <c r="FY35410" s="129"/>
      <c r="GA35410" s="128"/>
    </row>
    <row r="35411" spans="179:183" x14ac:dyDescent="0.35">
      <c r="FW35411" s="128"/>
      <c r="FX35411" s="128"/>
      <c r="FY35411" s="129"/>
      <c r="GA35411" s="128"/>
    </row>
    <row r="35412" spans="179:183" x14ac:dyDescent="0.35">
      <c r="FW35412" s="128"/>
      <c r="FX35412" s="128"/>
      <c r="FY35412" s="129"/>
      <c r="GA35412" s="128"/>
    </row>
    <row r="35413" spans="179:183" x14ac:dyDescent="0.35">
      <c r="FW35413" s="128"/>
      <c r="FX35413" s="128"/>
      <c r="FY35413" s="129"/>
      <c r="GA35413" s="128"/>
    </row>
    <row r="35414" spans="179:183" x14ac:dyDescent="0.35">
      <c r="FW35414" s="128"/>
      <c r="FX35414" s="128"/>
      <c r="FY35414" s="129"/>
      <c r="GA35414" s="128"/>
    </row>
    <row r="35415" spans="179:183" x14ac:dyDescent="0.35">
      <c r="FW35415" s="128"/>
      <c r="FX35415" s="128"/>
      <c r="FY35415" s="129"/>
      <c r="GA35415" s="128"/>
    </row>
    <row r="35416" spans="179:183" x14ac:dyDescent="0.35">
      <c r="FW35416" s="128"/>
      <c r="FX35416" s="128"/>
      <c r="FY35416" s="129"/>
      <c r="GA35416" s="128"/>
    </row>
    <row r="35417" spans="179:183" x14ac:dyDescent="0.35">
      <c r="FW35417" s="128"/>
      <c r="FX35417" s="128"/>
      <c r="FY35417" s="129"/>
      <c r="GA35417" s="128"/>
    </row>
    <row r="35418" spans="179:183" x14ac:dyDescent="0.35">
      <c r="FW35418" s="128"/>
      <c r="FX35418" s="128"/>
      <c r="FY35418" s="129"/>
      <c r="GA35418" s="128"/>
    </row>
    <row r="35419" spans="179:183" x14ac:dyDescent="0.35">
      <c r="FW35419" s="128"/>
      <c r="FX35419" s="128"/>
      <c r="FY35419" s="129"/>
      <c r="GA35419" s="128"/>
    </row>
    <row r="35420" spans="179:183" x14ac:dyDescent="0.35">
      <c r="FW35420" s="128"/>
      <c r="FX35420" s="128"/>
      <c r="FY35420" s="129"/>
      <c r="GA35420" s="128"/>
    </row>
    <row r="35421" spans="179:183" x14ac:dyDescent="0.35">
      <c r="FW35421" s="128"/>
      <c r="FX35421" s="128"/>
      <c r="FY35421" s="129"/>
      <c r="GA35421" s="128"/>
    </row>
    <row r="35422" spans="179:183" x14ac:dyDescent="0.35">
      <c r="FW35422" s="128"/>
      <c r="FX35422" s="128"/>
      <c r="FY35422" s="129"/>
      <c r="GA35422" s="128"/>
    </row>
    <row r="35423" spans="179:183" x14ac:dyDescent="0.35">
      <c r="FW35423" s="128"/>
      <c r="FX35423" s="128"/>
      <c r="FY35423" s="129"/>
      <c r="GA35423" s="128"/>
    </row>
    <row r="35424" spans="179:183" x14ac:dyDescent="0.35">
      <c r="FW35424" s="128"/>
      <c r="FX35424" s="128"/>
      <c r="FY35424" s="129"/>
      <c r="GA35424" s="128"/>
    </row>
    <row r="35425" spans="179:183" x14ac:dyDescent="0.35">
      <c r="FW35425" s="128"/>
      <c r="FX35425" s="128"/>
      <c r="FY35425" s="129"/>
      <c r="GA35425" s="128"/>
    </row>
    <row r="35426" spans="179:183" x14ac:dyDescent="0.35">
      <c r="FW35426" s="128"/>
      <c r="FX35426" s="128"/>
      <c r="FY35426" s="129"/>
      <c r="GA35426" s="128"/>
    </row>
    <row r="35427" spans="179:183" x14ac:dyDescent="0.35">
      <c r="FW35427" s="128"/>
      <c r="FX35427" s="128"/>
      <c r="FY35427" s="129"/>
      <c r="GA35427" s="128"/>
    </row>
    <row r="35428" spans="179:183" x14ac:dyDescent="0.35">
      <c r="FW35428" s="128"/>
      <c r="FX35428" s="128"/>
      <c r="FY35428" s="129"/>
      <c r="GA35428" s="128"/>
    </row>
    <row r="35429" spans="179:183" x14ac:dyDescent="0.35">
      <c r="FW35429" s="128"/>
      <c r="FX35429" s="128"/>
      <c r="FY35429" s="129"/>
      <c r="GA35429" s="128"/>
    </row>
    <row r="35430" spans="179:183" x14ac:dyDescent="0.35">
      <c r="FW35430" s="128"/>
      <c r="FX35430" s="128"/>
      <c r="FY35430" s="129"/>
      <c r="GA35430" s="128"/>
    </row>
    <row r="35431" spans="179:183" x14ac:dyDescent="0.35">
      <c r="FW35431" s="128"/>
      <c r="FX35431" s="128"/>
      <c r="FY35431" s="129"/>
      <c r="GA35431" s="128"/>
    </row>
    <row r="35432" spans="179:183" x14ac:dyDescent="0.35">
      <c r="FW35432" s="128"/>
      <c r="FX35432" s="128"/>
      <c r="FY35432" s="129"/>
      <c r="GA35432" s="128"/>
    </row>
    <row r="35433" spans="179:183" x14ac:dyDescent="0.35">
      <c r="FW35433" s="128"/>
      <c r="FX35433" s="128"/>
      <c r="FY35433" s="129"/>
      <c r="GA35433" s="128"/>
    </row>
    <row r="35434" spans="179:183" x14ac:dyDescent="0.35">
      <c r="FW35434" s="128"/>
      <c r="FX35434" s="128"/>
      <c r="FY35434" s="129"/>
      <c r="GA35434" s="128"/>
    </row>
    <row r="35435" spans="179:183" x14ac:dyDescent="0.35">
      <c r="FW35435" s="128"/>
      <c r="FX35435" s="128"/>
      <c r="FY35435" s="129"/>
      <c r="GA35435" s="128"/>
    </row>
    <row r="35436" spans="179:183" x14ac:dyDescent="0.35">
      <c r="FW35436" s="128"/>
      <c r="FX35436" s="128"/>
      <c r="FY35436" s="129"/>
      <c r="GA35436" s="128"/>
    </row>
    <row r="35437" spans="179:183" x14ac:dyDescent="0.35">
      <c r="FW35437" s="128"/>
      <c r="FX35437" s="128"/>
      <c r="FY35437" s="129"/>
      <c r="GA35437" s="128"/>
    </row>
    <row r="35438" spans="179:183" x14ac:dyDescent="0.35">
      <c r="FW35438" s="128"/>
      <c r="FX35438" s="128"/>
      <c r="FY35438" s="129"/>
      <c r="GA35438" s="128"/>
    </row>
    <row r="35439" spans="179:183" x14ac:dyDescent="0.35">
      <c r="FW35439" s="128"/>
      <c r="FX35439" s="128"/>
      <c r="FY35439" s="129"/>
      <c r="GA35439" s="128"/>
    </row>
    <row r="35440" spans="179:183" x14ac:dyDescent="0.35">
      <c r="FW35440" s="128"/>
      <c r="FX35440" s="128"/>
      <c r="FY35440" s="129"/>
      <c r="GA35440" s="128"/>
    </row>
    <row r="35441" spans="179:183" x14ac:dyDescent="0.35">
      <c r="FW35441" s="128"/>
      <c r="FX35441" s="128"/>
      <c r="FY35441" s="129"/>
      <c r="GA35441" s="128"/>
    </row>
    <row r="35442" spans="179:183" x14ac:dyDescent="0.35">
      <c r="FW35442" s="128"/>
      <c r="FX35442" s="128"/>
      <c r="FY35442" s="129"/>
      <c r="GA35442" s="128"/>
    </row>
    <row r="35443" spans="179:183" x14ac:dyDescent="0.35">
      <c r="FW35443" s="128"/>
      <c r="FX35443" s="128"/>
      <c r="FY35443" s="129"/>
      <c r="GA35443" s="128"/>
    </row>
    <row r="35444" spans="179:183" x14ac:dyDescent="0.35">
      <c r="FW35444" s="128"/>
      <c r="FX35444" s="128"/>
      <c r="FY35444" s="129"/>
      <c r="GA35444" s="128"/>
    </row>
    <row r="35445" spans="179:183" x14ac:dyDescent="0.35">
      <c r="FW35445" s="128"/>
      <c r="FX35445" s="128"/>
      <c r="FY35445" s="129"/>
      <c r="GA35445" s="128"/>
    </row>
    <row r="35446" spans="179:183" x14ac:dyDescent="0.35">
      <c r="FW35446" s="128"/>
      <c r="FX35446" s="128"/>
      <c r="FY35446" s="129"/>
      <c r="GA35446" s="128"/>
    </row>
    <row r="35447" spans="179:183" x14ac:dyDescent="0.35">
      <c r="FW35447" s="128"/>
      <c r="FX35447" s="128"/>
      <c r="FY35447" s="129"/>
      <c r="GA35447" s="128"/>
    </row>
    <row r="35448" spans="179:183" x14ac:dyDescent="0.35">
      <c r="FW35448" s="128"/>
      <c r="FX35448" s="128"/>
      <c r="FY35448" s="129"/>
      <c r="GA35448" s="128"/>
    </row>
    <row r="35449" spans="179:183" x14ac:dyDescent="0.35">
      <c r="FW35449" s="128"/>
      <c r="FX35449" s="128"/>
      <c r="FY35449" s="129"/>
      <c r="GA35449" s="128"/>
    </row>
    <row r="35450" spans="179:183" x14ac:dyDescent="0.35">
      <c r="FW35450" s="128"/>
      <c r="FX35450" s="128"/>
      <c r="FY35450" s="129"/>
      <c r="GA35450" s="128"/>
    </row>
    <row r="35451" spans="179:183" x14ac:dyDescent="0.35">
      <c r="FW35451" s="128"/>
      <c r="FX35451" s="128"/>
      <c r="FY35451" s="129"/>
      <c r="GA35451" s="128"/>
    </row>
    <row r="35452" spans="179:183" x14ac:dyDescent="0.35">
      <c r="FW35452" s="128"/>
      <c r="FX35452" s="128"/>
      <c r="FY35452" s="129"/>
      <c r="GA35452" s="128"/>
    </row>
    <row r="35453" spans="179:183" x14ac:dyDescent="0.35">
      <c r="FW35453" s="128"/>
      <c r="FX35453" s="128"/>
      <c r="FY35453" s="129"/>
      <c r="GA35453" s="128"/>
    </row>
    <row r="35454" spans="179:183" x14ac:dyDescent="0.35">
      <c r="FW35454" s="128"/>
      <c r="FX35454" s="128"/>
      <c r="FY35454" s="129"/>
      <c r="GA35454" s="128"/>
    </row>
    <row r="35455" spans="179:183" x14ac:dyDescent="0.35">
      <c r="FW35455" s="128"/>
      <c r="FX35455" s="128"/>
      <c r="FY35455" s="129"/>
      <c r="GA35455" s="128"/>
    </row>
    <row r="35456" spans="179:183" x14ac:dyDescent="0.35">
      <c r="FW35456" s="128"/>
      <c r="FX35456" s="128"/>
      <c r="FY35456" s="129"/>
      <c r="GA35456" s="128"/>
    </row>
    <row r="35457" spans="179:183" x14ac:dyDescent="0.35">
      <c r="FW35457" s="128"/>
      <c r="FX35457" s="128"/>
      <c r="FY35457" s="129"/>
      <c r="GA35457" s="128"/>
    </row>
    <row r="35458" spans="179:183" x14ac:dyDescent="0.35">
      <c r="FW35458" s="128"/>
      <c r="FX35458" s="128"/>
      <c r="FY35458" s="129"/>
      <c r="GA35458" s="128"/>
    </row>
    <row r="35459" spans="179:183" x14ac:dyDescent="0.35">
      <c r="FW35459" s="128"/>
      <c r="FX35459" s="128"/>
      <c r="FY35459" s="129"/>
      <c r="GA35459" s="128"/>
    </row>
    <row r="35460" spans="179:183" x14ac:dyDescent="0.35">
      <c r="FW35460" s="128"/>
      <c r="FX35460" s="128"/>
      <c r="FY35460" s="129"/>
      <c r="GA35460" s="128"/>
    </row>
    <row r="35461" spans="179:183" x14ac:dyDescent="0.35">
      <c r="FW35461" s="128"/>
      <c r="FX35461" s="128"/>
      <c r="FY35461" s="129"/>
      <c r="GA35461" s="128"/>
    </row>
    <row r="35462" spans="179:183" x14ac:dyDescent="0.35">
      <c r="FW35462" s="128"/>
      <c r="FX35462" s="128"/>
      <c r="FY35462" s="129"/>
      <c r="GA35462" s="128"/>
    </row>
    <row r="35463" spans="179:183" x14ac:dyDescent="0.35">
      <c r="FW35463" s="128"/>
      <c r="FX35463" s="128"/>
      <c r="FY35463" s="129"/>
      <c r="GA35463" s="128"/>
    </row>
    <row r="35464" spans="179:183" x14ac:dyDescent="0.35">
      <c r="FW35464" s="128"/>
      <c r="FX35464" s="128"/>
      <c r="FY35464" s="129"/>
      <c r="GA35464" s="128"/>
    </row>
    <row r="35465" spans="179:183" x14ac:dyDescent="0.35">
      <c r="FW35465" s="128"/>
      <c r="FX35465" s="128"/>
      <c r="FY35465" s="129"/>
      <c r="GA35465" s="128"/>
    </row>
    <row r="35466" spans="179:183" x14ac:dyDescent="0.35">
      <c r="FW35466" s="128"/>
      <c r="FX35466" s="128"/>
      <c r="FY35466" s="129"/>
      <c r="GA35466" s="128"/>
    </row>
    <row r="35467" spans="179:183" x14ac:dyDescent="0.35">
      <c r="FW35467" s="128"/>
      <c r="FX35467" s="128"/>
      <c r="FY35467" s="129"/>
      <c r="GA35467" s="128"/>
    </row>
    <row r="35468" spans="179:183" x14ac:dyDescent="0.35">
      <c r="FW35468" s="128"/>
      <c r="FX35468" s="128"/>
      <c r="FY35468" s="129"/>
      <c r="GA35468" s="128"/>
    </row>
    <row r="35469" spans="179:183" x14ac:dyDescent="0.35">
      <c r="FW35469" s="128"/>
      <c r="FX35469" s="128"/>
      <c r="FY35469" s="129"/>
      <c r="GA35469" s="128"/>
    </row>
    <row r="35470" spans="179:183" x14ac:dyDescent="0.35">
      <c r="FW35470" s="128"/>
      <c r="FX35470" s="128"/>
      <c r="FY35470" s="129"/>
      <c r="GA35470" s="128"/>
    </row>
    <row r="35471" spans="179:183" x14ac:dyDescent="0.35">
      <c r="FW35471" s="128"/>
      <c r="FX35471" s="128"/>
      <c r="FY35471" s="129"/>
      <c r="GA35471" s="128"/>
    </row>
    <row r="35472" spans="179:183" x14ac:dyDescent="0.35">
      <c r="FW35472" s="128"/>
      <c r="FX35472" s="128"/>
      <c r="FY35472" s="129"/>
      <c r="GA35472" s="128"/>
    </row>
    <row r="35473" spans="179:183" x14ac:dyDescent="0.35">
      <c r="FW35473" s="128"/>
      <c r="FX35473" s="128"/>
      <c r="FY35473" s="129"/>
      <c r="GA35473" s="128"/>
    </row>
    <row r="35474" spans="179:183" x14ac:dyDescent="0.35">
      <c r="FW35474" s="128"/>
      <c r="FX35474" s="128"/>
      <c r="FY35474" s="129"/>
      <c r="GA35474" s="128"/>
    </row>
    <row r="35475" spans="179:183" x14ac:dyDescent="0.35">
      <c r="FW35475" s="128"/>
      <c r="FX35475" s="128"/>
      <c r="FY35475" s="129"/>
      <c r="GA35475" s="128"/>
    </row>
    <row r="35476" spans="179:183" x14ac:dyDescent="0.35">
      <c r="FW35476" s="128"/>
      <c r="FX35476" s="128"/>
      <c r="FY35476" s="129"/>
      <c r="GA35476" s="128"/>
    </row>
    <row r="35477" spans="179:183" x14ac:dyDescent="0.35">
      <c r="FW35477" s="128"/>
      <c r="FX35477" s="128"/>
      <c r="FY35477" s="129"/>
      <c r="GA35477" s="128"/>
    </row>
    <row r="35478" spans="179:183" x14ac:dyDescent="0.35">
      <c r="FW35478" s="128"/>
      <c r="FX35478" s="128"/>
      <c r="FY35478" s="129"/>
      <c r="GA35478" s="128"/>
    </row>
    <row r="35479" spans="179:183" x14ac:dyDescent="0.35">
      <c r="FW35479" s="128"/>
      <c r="FX35479" s="128"/>
      <c r="FY35479" s="129"/>
      <c r="GA35479" s="128"/>
    </row>
    <row r="35480" spans="179:183" x14ac:dyDescent="0.35">
      <c r="FW35480" s="128"/>
      <c r="FX35480" s="128"/>
      <c r="FY35480" s="129"/>
      <c r="GA35480" s="128"/>
    </row>
    <row r="35481" spans="179:183" x14ac:dyDescent="0.35">
      <c r="FW35481" s="128"/>
      <c r="FX35481" s="128"/>
      <c r="FY35481" s="129"/>
      <c r="GA35481" s="128"/>
    </row>
    <row r="35482" spans="179:183" x14ac:dyDescent="0.35">
      <c r="FW35482" s="128"/>
      <c r="FX35482" s="128"/>
      <c r="FY35482" s="129"/>
      <c r="GA35482" s="128"/>
    </row>
    <row r="35483" spans="179:183" x14ac:dyDescent="0.35">
      <c r="FW35483" s="128"/>
      <c r="FX35483" s="128"/>
      <c r="FY35483" s="129"/>
      <c r="GA35483" s="128"/>
    </row>
    <row r="35484" spans="179:183" x14ac:dyDescent="0.35">
      <c r="FW35484" s="128"/>
      <c r="FX35484" s="128"/>
      <c r="FY35484" s="129"/>
      <c r="GA35484" s="128"/>
    </row>
    <row r="35485" spans="179:183" x14ac:dyDescent="0.35">
      <c r="FW35485" s="128"/>
      <c r="FX35485" s="128"/>
      <c r="FY35485" s="129"/>
      <c r="GA35485" s="128"/>
    </row>
    <row r="35486" spans="179:183" x14ac:dyDescent="0.35">
      <c r="FW35486" s="128"/>
      <c r="FX35486" s="128"/>
      <c r="FY35486" s="129"/>
      <c r="GA35486" s="128"/>
    </row>
    <row r="35487" spans="179:183" x14ac:dyDescent="0.35">
      <c r="FW35487" s="128"/>
      <c r="FX35487" s="128"/>
      <c r="FY35487" s="129"/>
      <c r="GA35487" s="128"/>
    </row>
    <row r="35488" spans="179:183" x14ac:dyDescent="0.35">
      <c r="FW35488" s="128"/>
      <c r="FX35488" s="128"/>
      <c r="FY35488" s="129"/>
      <c r="GA35488" s="128"/>
    </row>
    <row r="35489" spans="179:183" x14ac:dyDescent="0.35">
      <c r="FW35489" s="128"/>
      <c r="FX35489" s="128"/>
      <c r="FY35489" s="129"/>
      <c r="GA35489" s="128"/>
    </row>
    <row r="35490" spans="179:183" x14ac:dyDescent="0.35">
      <c r="FW35490" s="128"/>
      <c r="FX35490" s="128"/>
      <c r="FY35490" s="129"/>
      <c r="GA35490" s="128"/>
    </row>
    <row r="35491" spans="179:183" x14ac:dyDescent="0.35">
      <c r="FW35491" s="128"/>
      <c r="FX35491" s="128"/>
      <c r="FY35491" s="129"/>
      <c r="GA35491" s="128"/>
    </row>
    <row r="35492" spans="179:183" x14ac:dyDescent="0.35">
      <c r="FW35492" s="128"/>
      <c r="FX35492" s="128"/>
      <c r="FY35492" s="129"/>
      <c r="GA35492" s="128"/>
    </row>
    <row r="35493" spans="179:183" x14ac:dyDescent="0.35">
      <c r="FW35493" s="128"/>
      <c r="FX35493" s="128"/>
      <c r="FY35493" s="129"/>
      <c r="GA35493" s="128"/>
    </row>
    <row r="35494" spans="179:183" x14ac:dyDescent="0.35">
      <c r="FW35494" s="128"/>
      <c r="FX35494" s="128"/>
      <c r="FY35494" s="129"/>
      <c r="GA35494" s="128"/>
    </row>
    <row r="35495" spans="179:183" x14ac:dyDescent="0.35">
      <c r="FW35495" s="128"/>
      <c r="FX35495" s="128"/>
      <c r="FY35495" s="129"/>
      <c r="GA35495" s="128"/>
    </row>
    <row r="35496" spans="179:183" x14ac:dyDescent="0.35">
      <c r="FW35496" s="128"/>
      <c r="FX35496" s="128"/>
      <c r="FY35496" s="129"/>
      <c r="GA35496" s="128"/>
    </row>
    <row r="35497" spans="179:183" x14ac:dyDescent="0.35">
      <c r="FW35497" s="128"/>
      <c r="FX35497" s="128"/>
      <c r="FY35497" s="129"/>
      <c r="GA35497" s="128"/>
    </row>
    <row r="35498" spans="179:183" x14ac:dyDescent="0.35">
      <c r="FW35498" s="128"/>
      <c r="FX35498" s="128"/>
      <c r="FY35498" s="129"/>
      <c r="GA35498" s="128"/>
    </row>
    <row r="35499" spans="179:183" x14ac:dyDescent="0.35">
      <c r="FW35499" s="128"/>
      <c r="FX35499" s="128"/>
      <c r="FY35499" s="129"/>
      <c r="GA35499" s="128"/>
    </row>
    <row r="35500" spans="179:183" x14ac:dyDescent="0.35">
      <c r="FW35500" s="128"/>
      <c r="FX35500" s="128"/>
      <c r="FY35500" s="129"/>
      <c r="GA35500" s="128"/>
    </row>
    <row r="35501" spans="179:183" x14ac:dyDescent="0.35">
      <c r="FW35501" s="128"/>
      <c r="FX35501" s="128"/>
      <c r="FY35501" s="129"/>
      <c r="GA35501" s="128"/>
    </row>
    <row r="35502" spans="179:183" x14ac:dyDescent="0.35">
      <c r="FW35502" s="128"/>
      <c r="FX35502" s="128"/>
      <c r="FY35502" s="129"/>
      <c r="GA35502" s="128"/>
    </row>
    <row r="35503" spans="179:183" x14ac:dyDescent="0.35">
      <c r="FW35503" s="128"/>
      <c r="FX35503" s="128"/>
      <c r="FY35503" s="129"/>
      <c r="GA35503" s="128"/>
    </row>
    <row r="35504" spans="179:183" x14ac:dyDescent="0.35">
      <c r="FW35504" s="128"/>
      <c r="FX35504" s="128"/>
      <c r="FY35504" s="129"/>
      <c r="GA35504" s="128"/>
    </row>
    <row r="35505" spans="179:183" x14ac:dyDescent="0.35">
      <c r="FW35505" s="128"/>
      <c r="FX35505" s="128"/>
      <c r="FY35505" s="129"/>
      <c r="GA35505" s="128"/>
    </row>
    <row r="35506" spans="179:183" x14ac:dyDescent="0.35">
      <c r="FW35506" s="128"/>
      <c r="FX35506" s="128"/>
      <c r="FY35506" s="129"/>
      <c r="GA35506" s="128"/>
    </row>
    <row r="35507" spans="179:183" x14ac:dyDescent="0.35">
      <c r="FW35507" s="128"/>
      <c r="FX35507" s="128"/>
      <c r="FY35507" s="129"/>
      <c r="GA35507" s="128"/>
    </row>
    <row r="35508" spans="179:183" x14ac:dyDescent="0.35">
      <c r="FW35508" s="128"/>
      <c r="FX35508" s="128"/>
      <c r="FY35508" s="129"/>
      <c r="GA35508" s="128"/>
    </row>
    <row r="35509" spans="179:183" x14ac:dyDescent="0.35">
      <c r="FW35509" s="128"/>
      <c r="FX35509" s="128"/>
      <c r="FY35509" s="129"/>
      <c r="GA35509" s="128"/>
    </row>
    <row r="35510" spans="179:183" x14ac:dyDescent="0.35">
      <c r="FW35510" s="128"/>
      <c r="FX35510" s="128"/>
      <c r="FY35510" s="129"/>
      <c r="GA35510" s="128"/>
    </row>
    <row r="35511" spans="179:183" x14ac:dyDescent="0.35">
      <c r="FW35511" s="128"/>
      <c r="FX35511" s="128"/>
      <c r="FY35511" s="129"/>
      <c r="GA35511" s="128"/>
    </row>
    <row r="35512" spans="179:183" x14ac:dyDescent="0.35">
      <c r="FW35512" s="128"/>
      <c r="FX35512" s="128"/>
      <c r="FY35512" s="129"/>
      <c r="GA35512" s="128"/>
    </row>
    <row r="35513" spans="179:183" x14ac:dyDescent="0.35">
      <c r="FW35513" s="128"/>
      <c r="FX35513" s="128"/>
      <c r="FY35513" s="129"/>
      <c r="GA35513" s="128"/>
    </row>
    <row r="35514" spans="179:183" x14ac:dyDescent="0.35">
      <c r="FW35514" s="128"/>
      <c r="FX35514" s="128"/>
      <c r="FY35514" s="129"/>
      <c r="GA35514" s="128"/>
    </row>
    <row r="35515" spans="179:183" x14ac:dyDescent="0.35">
      <c r="FW35515" s="128"/>
      <c r="FX35515" s="128"/>
      <c r="FY35515" s="129"/>
      <c r="GA35515" s="128"/>
    </row>
    <row r="35516" spans="179:183" x14ac:dyDescent="0.35">
      <c r="FW35516" s="128"/>
      <c r="FX35516" s="128"/>
      <c r="FY35516" s="129"/>
      <c r="GA35516" s="128"/>
    </row>
    <row r="35517" spans="179:183" x14ac:dyDescent="0.35">
      <c r="FW35517" s="128"/>
      <c r="FX35517" s="128"/>
      <c r="FY35517" s="129"/>
      <c r="GA35517" s="128"/>
    </row>
    <row r="35518" spans="179:183" x14ac:dyDescent="0.35">
      <c r="FW35518" s="128"/>
      <c r="FX35518" s="128"/>
      <c r="FY35518" s="129"/>
      <c r="GA35518" s="128"/>
    </row>
    <row r="35519" spans="179:183" x14ac:dyDescent="0.35">
      <c r="FW35519" s="128"/>
      <c r="FX35519" s="128"/>
      <c r="FY35519" s="129"/>
      <c r="GA35519" s="128"/>
    </row>
    <row r="35520" spans="179:183" x14ac:dyDescent="0.35">
      <c r="FW35520" s="128"/>
      <c r="FX35520" s="128"/>
      <c r="FY35520" s="129"/>
      <c r="GA35520" s="128"/>
    </row>
    <row r="35521" spans="179:183" x14ac:dyDescent="0.35">
      <c r="FW35521" s="128"/>
      <c r="FX35521" s="128"/>
      <c r="FY35521" s="129"/>
      <c r="GA35521" s="128"/>
    </row>
    <row r="35522" spans="179:183" x14ac:dyDescent="0.35">
      <c r="FW35522" s="128"/>
      <c r="FX35522" s="128"/>
      <c r="FY35522" s="129"/>
      <c r="GA35522" s="128"/>
    </row>
    <row r="35523" spans="179:183" x14ac:dyDescent="0.35">
      <c r="FW35523" s="128"/>
      <c r="FX35523" s="128"/>
      <c r="FY35523" s="129"/>
      <c r="GA35523" s="128"/>
    </row>
    <row r="35524" spans="179:183" x14ac:dyDescent="0.35">
      <c r="FW35524" s="128"/>
      <c r="FX35524" s="128"/>
      <c r="FY35524" s="129"/>
      <c r="GA35524" s="128"/>
    </row>
    <row r="35525" spans="179:183" x14ac:dyDescent="0.35">
      <c r="FW35525" s="128"/>
      <c r="FX35525" s="128"/>
      <c r="FY35525" s="129"/>
      <c r="GA35525" s="128"/>
    </row>
    <row r="35526" spans="179:183" x14ac:dyDescent="0.35">
      <c r="FW35526" s="128"/>
      <c r="FX35526" s="128"/>
      <c r="FY35526" s="129"/>
      <c r="GA35526" s="128"/>
    </row>
    <row r="35527" spans="179:183" x14ac:dyDescent="0.35">
      <c r="FW35527" s="128"/>
      <c r="FX35527" s="128"/>
      <c r="FY35527" s="129"/>
      <c r="GA35527" s="128"/>
    </row>
    <row r="35528" spans="179:183" x14ac:dyDescent="0.35">
      <c r="FW35528" s="128"/>
      <c r="FX35528" s="128"/>
      <c r="FY35528" s="129"/>
      <c r="GA35528" s="128"/>
    </row>
    <row r="35529" spans="179:183" x14ac:dyDescent="0.35">
      <c r="FW35529" s="128"/>
      <c r="FX35529" s="128"/>
      <c r="FY35529" s="129"/>
      <c r="GA35529" s="128"/>
    </row>
    <row r="35530" spans="179:183" x14ac:dyDescent="0.35">
      <c r="FW35530" s="128"/>
      <c r="FX35530" s="128"/>
      <c r="FY35530" s="129"/>
      <c r="GA35530" s="128"/>
    </row>
    <row r="35531" spans="179:183" x14ac:dyDescent="0.35">
      <c r="FW35531" s="128"/>
      <c r="FX35531" s="128"/>
      <c r="FY35531" s="129"/>
      <c r="GA35531" s="128"/>
    </row>
    <row r="35532" spans="179:183" x14ac:dyDescent="0.35">
      <c r="FW35532" s="128"/>
      <c r="FX35532" s="128"/>
      <c r="FY35532" s="129"/>
      <c r="GA35532" s="128"/>
    </row>
    <row r="35533" spans="179:183" x14ac:dyDescent="0.35">
      <c r="FW35533" s="128"/>
      <c r="FX35533" s="128"/>
      <c r="FY35533" s="129"/>
      <c r="GA35533" s="128"/>
    </row>
    <row r="35534" spans="179:183" x14ac:dyDescent="0.35">
      <c r="FW35534" s="128"/>
      <c r="FX35534" s="128"/>
      <c r="FY35534" s="129"/>
      <c r="GA35534" s="128"/>
    </row>
    <row r="35535" spans="179:183" x14ac:dyDescent="0.35">
      <c r="FW35535" s="128"/>
      <c r="FX35535" s="128"/>
      <c r="FY35535" s="129"/>
      <c r="GA35535" s="128"/>
    </row>
    <row r="35536" spans="179:183" x14ac:dyDescent="0.35">
      <c r="FW35536" s="128"/>
      <c r="FX35536" s="128"/>
      <c r="FY35536" s="129"/>
      <c r="GA35536" s="128"/>
    </row>
    <row r="35537" spans="179:183" x14ac:dyDescent="0.35">
      <c r="FW35537" s="128"/>
      <c r="FX35537" s="128"/>
      <c r="FY35537" s="129"/>
      <c r="GA35537" s="128"/>
    </row>
    <row r="35538" spans="179:183" x14ac:dyDescent="0.35">
      <c r="FW35538" s="128"/>
      <c r="FX35538" s="128"/>
      <c r="FY35538" s="129"/>
      <c r="GA35538" s="128"/>
    </row>
    <row r="35539" spans="179:183" x14ac:dyDescent="0.35">
      <c r="FW35539" s="128"/>
      <c r="FX35539" s="128"/>
      <c r="FY35539" s="129"/>
      <c r="GA35539" s="128"/>
    </row>
    <row r="35540" spans="179:183" x14ac:dyDescent="0.35">
      <c r="FW35540" s="128"/>
      <c r="FX35540" s="128"/>
      <c r="FY35540" s="129"/>
      <c r="GA35540" s="128"/>
    </row>
    <row r="35541" spans="179:183" x14ac:dyDescent="0.35">
      <c r="FW35541" s="128"/>
      <c r="FX35541" s="128"/>
      <c r="FY35541" s="129"/>
      <c r="GA35541" s="128"/>
    </row>
    <row r="35542" spans="179:183" x14ac:dyDescent="0.35">
      <c r="FW35542" s="128"/>
      <c r="FX35542" s="128"/>
      <c r="FY35542" s="129"/>
      <c r="GA35542" s="128"/>
    </row>
    <row r="35543" spans="179:183" x14ac:dyDescent="0.35">
      <c r="FW35543" s="128"/>
      <c r="FX35543" s="128"/>
      <c r="FY35543" s="129"/>
      <c r="GA35543" s="128"/>
    </row>
    <row r="35544" spans="179:183" x14ac:dyDescent="0.35">
      <c r="FW35544" s="128"/>
      <c r="FX35544" s="128"/>
      <c r="FY35544" s="129"/>
      <c r="GA35544" s="128"/>
    </row>
    <row r="35545" spans="179:183" x14ac:dyDescent="0.35">
      <c r="FW35545" s="128"/>
      <c r="FX35545" s="128"/>
      <c r="FY35545" s="129"/>
      <c r="GA35545" s="128"/>
    </row>
    <row r="35546" spans="179:183" x14ac:dyDescent="0.35">
      <c r="FW35546" s="128"/>
      <c r="FX35546" s="128"/>
      <c r="FY35546" s="129"/>
      <c r="GA35546" s="128"/>
    </row>
    <row r="35547" spans="179:183" x14ac:dyDescent="0.35">
      <c r="FW35547" s="128"/>
      <c r="FX35547" s="128"/>
      <c r="FY35547" s="129"/>
      <c r="GA35547" s="128"/>
    </row>
    <row r="35548" spans="179:183" x14ac:dyDescent="0.35">
      <c r="FW35548" s="128"/>
      <c r="FX35548" s="128"/>
      <c r="FY35548" s="129"/>
      <c r="GA35548" s="128"/>
    </row>
    <row r="35549" spans="179:183" x14ac:dyDescent="0.35">
      <c r="FW35549" s="128"/>
      <c r="FX35549" s="128"/>
      <c r="FY35549" s="129"/>
      <c r="GA35549" s="128"/>
    </row>
    <row r="35550" spans="179:183" x14ac:dyDescent="0.35">
      <c r="FW35550" s="128"/>
      <c r="FX35550" s="128"/>
      <c r="FY35550" s="129"/>
      <c r="GA35550" s="128"/>
    </row>
    <row r="35551" spans="179:183" x14ac:dyDescent="0.35">
      <c r="FW35551" s="128"/>
      <c r="FX35551" s="128"/>
      <c r="FY35551" s="129"/>
      <c r="GA35551" s="128"/>
    </row>
    <row r="35552" spans="179:183" x14ac:dyDescent="0.35">
      <c r="FW35552" s="128"/>
      <c r="FX35552" s="128"/>
      <c r="FY35552" s="129"/>
      <c r="GA35552" s="128"/>
    </row>
    <row r="35553" spans="179:183" x14ac:dyDescent="0.35">
      <c r="FW35553" s="128"/>
      <c r="FX35553" s="128"/>
      <c r="FY35553" s="129"/>
      <c r="GA35553" s="128"/>
    </row>
    <row r="35554" spans="179:183" x14ac:dyDescent="0.35">
      <c r="FW35554" s="128"/>
      <c r="FX35554" s="128"/>
      <c r="FY35554" s="129"/>
      <c r="GA35554" s="128"/>
    </row>
    <row r="35555" spans="179:183" x14ac:dyDescent="0.35">
      <c r="FW35555" s="128"/>
      <c r="FX35555" s="128"/>
      <c r="FY35555" s="129"/>
      <c r="GA35555" s="128"/>
    </row>
    <row r="35556" spans="179:183" x14ac:dyDescent="0.35">
      <c r="FW35556" s="128"/>
      <c r="FX35556" s="128"/>
      <c r="FY35556" s="129"/>
      <c r="GA35556" s="128"/>
    </row>
    <row r="35557" spans="179:183" x14ac:dyDescent="0.35">
      <c r="FW35557" s="128"/>
      <c r="FX35557" s="128"/>
      <c r="FY35557" s="129"/>
      <c r="GA35557" s="128"/>
    </row>
    <row r="35558" spans="179:183" x14ac:dyDescent="0.35">
      <c r="FW35558" s="128"/>
      <c r="FX35558" s="128"/>
      <c r="FY35558" s="129"/>
      <c r="GA35558" s="128"/>
    </row>
    <row r="35559" spans="179:183" x14ac:dyDescent="0.35">
      <c r="FW35559" s="128"/>
      <c r="FX35559" s="128"/>
      <c r="FY35559" s="129"/>
      <c r="GA35559" s="128"/>
    </row>
    <row r="35560" spans="179:183" x14ac:dyDescent="0.35">
      <c r="FW35560" s="128"/>
      <c r="FX35560" s="128"/>
      <c r="FY35560" s="129"/>
      <c r="GA35560" s="128"/>
    </row>
    <row r="35561" spans="179:183" x14ac:dyDescent="0.35">
      <c r="FW35561" s="128"/>
      <c r="FX35561" s="128"/>
      <c r="FY35561" s="129"/>
      <c r="GA35561" s="128"/>
    </row>
    <row r="35562" spans="179:183" x14ac:dyDescent="0.35">
      <c r="FW35562" s="128"/>
      <c r="FX35562" s="128"/>
      <c r="FY35562" s="129"/>
      <c r="GA35562" s="128"/>
    </row>
    <row r="35563" spans="179:183" x14ac:dyDescent="0.35">
      <c r="FW35563" s="128"/>
      <c r="FX35563" s="128"/>
      <c r="FY35563" s="129"/>
      <c r="GA35563" s="128"/>
    </row>
    <row r="35564" spans="179:183" x14ac:dyDescent="0.35">
      <c r="FW35564" s="128"/>
      <c r="FX35564" s="128"/>
      <c r="FY35564" s="129"/>
      <c r="GA35564" s="128"/>
    </row>
    <row r="35565" spans="179:183" x14ac:dyDescent="0.35">
      <c r="FW35565" s="128"/>
      <c r="FX35565" s="128"/>
      <c r="FY35565" s="129"/>
      <c r="GA35565" s="128"/>
    </row>
    <row r="35566" spans="179:183" x14ac:dyDescent="0.35">
      <c r="FW35566" s="128"/>
      <c r="FX35566" s="128"/>
      <c r="FY35566" s="129"/>
      <c r="GA35566" s="128"/>
    </row>
    <row r="35567" spans="179:183" x14ac:dyDescent="0.35">
      <c r="FW35567" s="128"/>
      <c r="FX35567" s="128"/>
      <c r="FY35567" s="129"/>
      <c r="GA35567" s="128"/>
    </row>
    <row r="35568" spans="179:183" x14ac:dyDescent="0.35">
      <c r="FW35568" s="128"/>
      <c r="FX35568" s="128"/>
      <c r="FY35568" s="129"/>
      <c r="GA35568" s="128"/>
    </row>
    <row r="35569" spans="179:183" x14ac:dyDescent="0.35">
      <c r="FW35569" s="128"/>
      <c r="FX35569" s="128"/>
      <c r="FY35569" s="129"/>
      <c r="GA35569" s="128"/>
    </row>
    <row r="35570" spans="179:183" x14ac:dyDescent="0.35">
      <c r="FW35570" s="128"/>
      <c r="FX35570" s="128"/>
      <c r="FY35570" s="129"/>
      <c r="GA35570" s="128"/>
    </row>
    <row r="35571" spans="179:183" x14ac:dyDescent="0.35">
      <c r="FW35571" s="128"/>
      <c r="FX35571" s="128"/>
      <c r="FY35571" s="129"/>
      <c r="GA35571" s="128"/>
    </row>
    <row r="35572" spans="179:183" x14ac:dyDescent="0.35">
      <c r="FW35572" s="128"/>
      <c r="FX35572" s="128"/>
      <c r="FY35572" s="129"/>
      <c r="GA35572" s="128"/>
    </row>
    <row r="35573" spans="179:183" x14ac:dyDescent="0.35">
      <c r="FW35573" s="128"/>
      <c r="FX35573" s="128"/>
      <c r="FY35573" s="129"/>
      <c r="GA35573" s="128"/>
    </row>
    <row r="35574" spans="179:183" x14ac:dyDescent="0.35">
      <c r="FW35574" s="128"/>
      <c r="FX35574" s="128"/>
      <c r="FY35574" s="129"/>
      <c r="GA35574" s="128"/>
    </row>
    <row r="35575" spans="179:183" x14ac:dyDescent="0.35">
      <c r="FW35575" s="128"/>
      <c r="FX35575" s="128"/>
      <c r="FY35575" s="129"/>
      <c r="GA35575" s="128"/>
    </row>
    <row r="35576" spans="179:183" x14ac:dyDescent="0.35">
      <c r="FW35576" s="128"/>
      <c r="FX35576" s="128"/>
      <c r="FY35576" s="129"/>
      <c r="GA35576" s="128"/>
    </row>
    <row r="35577" spans="179:183" x14ac:dyDescent="0.35">
      <c r="FW35577" s="128"/>
      <c r="FX35577" s="128"/>
      <c r="FY35577" s="129"/>
      <c r="GA35577" s="128"/>
    </row>
    <row r="35578" spans="179:183" x14ac:dyDescent="0.35">
      <c r="FW35578" s="128"/>
      <c r="FX35578" s="128"/>
      <c r="FY35578" s="129"/>
      <c r="GA35578" s="128"/>
    </row>
    <row r="35579" spans="179:183" x14ac:dyDescent="0.35">
      <c r="FW35579" s="128"/>
      <c r="FX35579" s="128"/>
      <c r="FY35579" s="129"/>
      <c r="GA35579" s="128"/>
    </row>
    <row r="35580" spans="179:183" x14ac:dyDescent="0.35">
      <c r="FW35580" s="128"/>
      <c r="FX35580" s="128"/>
      <c r="FY35580" s="129"/>
      <c r="GA35580" s="128"/>
    </row>
    <row r="35581" spans="179:183" x14ac:dyDescent="0.35">
      <c r="FW35581" s="128"/>
      <c r="FX35581" s="128"/>
      <c r="FY35581" s="129"/>
      <c r="GA35581" s="128"/>
    </row>
    <row r="35582" spans="179:183" x14ac:dyDescent="0.35">
      <c r="FW35582" s="128"/>
      <c r="FX35582" s="128"/>
      <c r="FY35582" s="129"/>
      <c r="GA35582" s="128"/>
    </row>
    <row r="35583" spans="179:183" x14ac:dyDescent="0.35">
      <c r="FW35583" s="128"/>
      <c r="FX35583" s="128"/>
      <c r="FY35583" s="129"/>
      <c r="GA35583" s="128"/>
    </row>
    <row r="35584" spans="179:183" x14ac:dyDescent="0.35">
      <c r="FW35584" s="128"/>
      <c r="FX35584" s="128"/>
      <c r="FY35584" s="129"/>
      <c r="GA35584" s="128"/>
    </row>
    <row r="35585" spans="179:183" x14ac:dyDescent="0.35">
      <c r="FW35585" s="128"/>
      <c r="FX35585" s="128"/>
      <c r="FY35585" s="129"/>
      <c r="GA35585" s="128"/>
    </row>
    <row r="35586" spans="179:183" x14ac:dyDescent="0.35">
      <c r="FW35586" s="128"/>
      <c r="FX35586" s="128"/>
      <c r="FY35586" s="129"/>
      <c r="GA35586" s="128"/>
    </row>
    <row r="35587" spans="179:183" x14ac:dyDescent="0.35">
      <c r="FW35587" s="128"/>
      <c r="FX35587" s="128"/>
      <c r="FY35587" s="129"/>
      <c r="GA35587" s="128"/>
    </row>
    <row r="35588" spans="179:183" x14ac:dyDescent="0.35">
      <c r="FW35588" s="128"/>
      <c r="FX35588" s="128"/>
      <c r="FY35588" s="129"/>
      <c r="GA35588" s="128"/>
    </row>
    <row r="35589" spans="179:183" x14ac:dyDescent="0.35">
      <c r="FW35589" s="128"/>
      <c r="FX35589" s="128"/>
      <c r="FY35589" s="129"/>
      <c r="GA35589" s="128"/>
    </row>
    <row r="35590" spans="179:183" x14ac:dyDescent="0.35">
      <c r="FW35590" s="128"/>
      <c r="FX35590" s="128"/>
      <c r="FY35590" s="129"/>
      <c r="GA35590" s="128"/>
    </row>
    <row r="35591" spans="179:183" x14ac:dyDescent="0.35">
      <c r="FW35591" s="128"/>
      <c r="FX35591" s="128"/>
      <c r="FY35591" s="129"/>
      <c r="GA35591" s="128"/>
    </row>
    <row r="35592" spans="179:183" x14ac:dyDescent="0.35">
      <c r="FW35592" s="128"/>
      <c r="FX35592" s="128"/>
      <c r="FY35592" s="129"/>
      <c r="GA35592" s="128"/>
    </row>
    <row r="35593" spans="179:183" x14ac:dyDescent="0.35">
      <c r="FW35593" s="128"/>
      <c r="FX35593" s="128"/>
      <c r="FY35593" s="129"/>
      <c r="GA35593" s="128"/>
    </row>
    <row r="35594" spans="179:183" x14ac:dyDescent="0.35">
      <c r="FW35594" s="128"/>
      <c r="FX35594" s="128"/>
      <c r="FY35594" s="129"/>
      <c r="GA35594" s="128"/>
    </row>
    <row r="35595" spans="179:183" x14ac:dyDescent="0.35">
      <c r="FW35595" s="128"/>
      <c r="FX35595" s="128"/>
      <c r="FY35595" s="129"/>
      <c r="GA35595" s="128"/>
    </row>
    <row r="35596" spans="179:183" x14ac:dyDescent="0.35">
      <c r="FW35596" s="128"/>
      <c r="FX35596" s="128"/>
      <c r="FY35596" s="129"/>
      <c r="GA35596" s="128"/>
    </row>
    <row r="35597" spans="179:183" x14ac:dyDescent="0.35">
      <c r="FW35597" s="128"/>
      <c r="FX35597" s="128"/>
      <c r="FY35597" s="129"/>
      <c r="GA35597" s="128"/>
    </row>
    <row r="35598" spans="179:183" x14ac:dyDescent="0.35">
      <c r="FW35598" s="128"/>
      <c r="FX35598" s="128"/>
      <c r="FY35598" s="129"/>
      <c r="GA35598" s="128"/>
    </row>
    <row r="35599" spans="179:183" x14ac:dyDescent="0.35">
      <c r="FW35599" s="128"/>
      <c r="FX35599" s="128"/>
      <c r="FY35599" s="129"/>
      <c r="GA35599" s="128"/>
    </row>
    <row r="35600" spans="179:183" x14ac:dyDescent="0.35">
      <c r="FW35600" s="128"/>
      <c r="FX35600" s="128"/>
      <c r="FY35600" s="129"/>
      <c r="GA35600" s="128"/>
    </row>
    <row r="35601" spans="179:183" x14ac:dyDescent="0.35">
      <c r="FW35601" s="128"/>
      <c r="FX35601" s="128"/>
      <c r="FY35601" s="129"/>
      <c r="GA35601" s="128"/>
    </row>
    <row r="35602" spans="179:183" x14ac:dyDescent="0.35">
      <c r="FW35602" s="128"/>
      <c r="FX35602" s="128"/>
      <c r="FY35602" s="129"/>
      <c r="GA35602" s="128"/>
    </row>
    <row r="35603" spans="179:183" x14ac:dyDescent="0.35">
      <c r="FW35603" s="128"/>
      <c r="FX35603" s="128"/>
      <c r="FY35603" s="129"/>
      <c r="GA35603" s="128"/>
    </row>
    <row r="35604" spans="179:183" x14ac:dyDescent="0.35">
      <c r="FW35604" s="128"/>
      <c r="FX35604" s="128"/>
      <c r="FY35604" s="129"/>
      <c r="GA35604" s="128"/>
    </row>
    <row r="35605" spans="179:183" x14ac:dyDescent="0.35">
      <c r="FW35605" s="128"/>
      <c r="FX35605" s="128"/>
      <c r="FY35605" s="129"/>
      <c r="GA35605" s="128"/>
    </row>
    <row r="35606" spans="179:183" x14ac:dyDescent="0.35">
      <c r="FW35606" s="128"/>
      <c r="FX35606" s="128"/>
      <c r="FY35606" s="129"/>
      <c r="GA35606" s="128"/>
    </row>
    <row r="35607" spans="179:183" x14ac:dyDescent="0.35">
      <c r="FW35607" s="128"/>
      <c r="FX35607" s="128"/>
      <c r="FY35607" s="129"/>
      <c r="GA35607" s="128"/>
    </row>
    <row r="35608" spans="179:183" x14ac:dyDescent="0.35">
      <c r="FW35608" s="128"/>
      <c r="FX35608" s="128"/>
      <c r="FY35608" s="129"/>
      <c r="GA35608" s="128"/>
    </row>
    <row r="35609" spans="179:183" x14ac:dyDescent="0.35">
      <c r="FW35609" s="128"/>
      <c r="FX35609" s="128"/>
      <c r="FY35609" s="129"/>
      <c r="GA35609" s="128"/>
    </row>
    <row r="35610" spans="179:183" x14ac:dyDescent="0.35">
      <c r="FW35610" s="128"/>
      <c r="FX35610" s="128"/>
      <c r="FY35610" s="129"/>
      <c r="GA35610" s="128"/>
    </row>
    <row r="35611" spans="179:183" x14ac:dyDescent="0.35">
      <c r="FW35611" s="128"/>
      <c r="FX35611" s="128"/>
      <c r="FY35611" s="129"/>
      <c r="GA35611" s="128"/>
    </row>
    <row r="35612" spans="179:183" x14ac:dyDescent="0.35">
      <c r="FW35612" s="128"/>
      <c r="FX35612" s="128"/>
      <c r="FY35612" s="129"/>
      <c r="GA35612" s="128"/>
    </row>
    <row r="35613" spans="179:183" x14ac:dyDescent="0.35">
      <c r="FW35613" s="128"/>
      <c r="FX35613" s="128"/>
      <c r="FY35613" s="129"/>
      <c r="GA35613" s="128"/>
    </row>
    <row r="35614" spans="179:183" x14ac:dyDescent="0.35">
      <c r="FW35614" s="128"/>
      <c r="FX35614" s="128"/>
      <c r="FY35614" s="129"/>
      <c r="GA35614" s="128"/>
    </row>
    <row r="35615" spans="179:183" x14ac:dyDescent="0.35">
      <c r="FW35615" s="128"/>
      <c r="FX35615" s="128"/>
      <c r="FY35615" s="129"/>
      <c r="GA35615" s="128"/>
    </row>
    <row r="35616" spans="179:183" x14ac:dyDescent="0.35">
      <c r="FW35616" s="128"/>
      <c r="FX35616" s="128"/>
      <c r="FY35616" s="129"/>
      <c r="GA35616" s="128"/>
    </row>
    <row r="35617" spans="179:183" x14ac:dyDescent="0.35">
      <c r="FW35617" s="128"/>
      <c r="FX35617" s="128"/>
      <c r="FY35617" s="129"/>
      <c r="GA35617" s="128"/>
    </row>
    <row r="35618" spans="179:183" x14ac:dyDescent="0.35">
      <c r="FW35618" s="128"/>
      <c r="FX35618" s="128"/>
      <c r="FY35618" s="129"/>
      <c r="GA35618" s="128"/>
    </row>
    <row r="35619" spans="179:183" x14ac:dyDescent="0.35">
      <c r="FW35619" s="128"/>
      <c r="FX35619" s="128"/>
      <c r="FY35619" s="129"/>
      <c r="GA35619" s="128"/>
    </row>
    <row r="35620" spans="179:183" x14ac:dyDescent="0.35">
      <c r="FW35620" s="128"/>
      <c r="FX35620" s="128"/>
      <c r="FY35620" s="129"/>
      <c r="GA35620" s="128"/>
    </row>
    <row r="35621" spans="179:183" x14ac:dyDescent="0.35">
      <c r="FW35621" s="128"/>
      <c r="FX35621" s="128"/>
      <c r="FY35621" s="129"/>
      <c r="GA35621" s="128"/>
    </row>
    <row r="35622" spans="179:183" x14ac:dyDescent="0.35">
      <c r="FW35622" s="128"/>
      <c r="FX35622" s="128"/>
      <c r="FY35622" s="129"/>
      <c r="GA35622" s="128"/>
    </row>
    <row r="35623" spans="179:183" x14ac:dyDescent="0.35">
      <c r="FW35623" s="128"/>
      <c r="FX35623" s="128"/>
      <c r="FY35623" s="129"/>
      <c r="GA35623" s="128"/>
    </row>
    <row r="35624" spans="179:183" x14ac:dyDescent="0.35">
      <c r="FW35624" s="128"/>
      <c r="FX35624" s="128"/>
      <c r="FY35624" s="129"/>
      <c r="GA35624" s="128"/>
    </row>
    <row r="35625" spans="179:183" x14ac:dyDescent="0.35">
      <c r="FW35625" s="128"/>
      <c r="FX35625" s="128"/>
      <c r="FY35625" s="129"/>
      <c r="GA35625" s="128"/>
    </row>
    <row r="35626" spans="179:183" x14ac:dyDescent="0.35">
      <c r="FW35626" s="128"/>
      <c r="FX35626" s="128"/>
      <c r="FY35626" s="129"/>
      <c r="GA35626" s="128"/>
    </row>
    <row r="35627" spans="179:183" x14ac:dyDescent="0.35">
      <c r="FW35627" s="128"/>
      <c r="FX35627" s="128"/>
      <c r="FY35627" s="129"/>
      <c r="GA35627" s="128"/>
    </row>
    <row r="35628" spans="179:183" x14ac:dyDescent="0.35">
      <c r="FW35628" s="128"/>
      <c r="FX35628" s="128"/>
      <c r="FY35628" s="129"/>
      <c r="GA35628" s="128"/>
    </row>
    <row r="35629" spans="179:183" x14ac:dyDescent="0.35">
      <c r="FW35629" s="128"/>
      <c r="FX35629" s="128"/>
      <c r="FY35629" s="129"/>
      <c r="GA35629" s="128"/>
    </row>
    <row r="35630" spans="179:183" x14ac:dyDescent="0.35">
      <c r="FW35630" s="128"/>
      <c r="FX35630" s="128"/>
      <c r="FY35630" s="129"/>
      <c r="GA35630" s="128"/>
    </row>
    <row r="35631" spans="179:183" x14ac:dyDescent="0.35">
      <c r="FW35631" s="128"/>
      <c r="FX35631" s="128"/>
      <c r="FY35631" s="129"/>
      <c r="GA35631" s="128"/>
    </row>
    <row r="35632" spans="179:183" x14ac:dyDescent="0.35">
      <c r="FW35632" s="128"/>
      <c r="FX35632" s="128"/>
      <c r="FY35632" s="129"/>
      <c r="GA35632" s="128"/>
    </row>
    <row r="35633" spans="179:183" x14ac:dyDescent="0.35">
      <c r="FW35633" s="128"/>
      <c r="FX35633" s="128"/>
      <c r="FY35633" s="129"/>
      <c r="GA35633" s="128"/>
    </row>
    <row r="35634" spans="179:183" x14ac:dyDescent="0.35">
      <c r="FW35634" s="128"/>
      <c r="FX35634" s="128"/>
      <c r="FY35634" s="129"/>
      <c r="GA35634" s="128"/>
    </row>
    <row r="35635" spans="179:183" x14ac:dyDescent="0.35">
      <c r="FW35635" s="128"/>
      <c r="FX35635" s="128"/>
      <c r="FY35635" s="129"/>
      <c r="GA35635" s="128"/>
    </row>
    <row r="35636" spans="179:183" x14ac:dyDescent="0.35">
      <c r="FW35636" s="128"/>
      <c r="FX35636" s="128"/>
      <c r="FY35636" s="129"/>
      <c r="GA35636" s="128"/>
    </row>
    <row r="35637" spans="179:183" x14ac:dyDescent="0.35">
      <c r="FW35637" s="128"/>
      <c r="FX35637" s="128"/>
      <c r="FY35637" s="129"/>
      <c r="GA35637" s="128"/>
    </row>
    <row r="35638" spans="179:183" x14ac:dyDescent="0.35">
      <c r="FW35638" s="128"/>
      <c r="FX35638" s="128"/>
      <c r="FY35638" s="129"/>
      <c r="GA35638" s="128"/>
    </row>
    <row r="35639" spans="179:183" x14ac:dyDescent="0.35">
      <c r="FW35639" s="128"/>
      <c r="FX35639" s="128"/>
      <c r="FY35639" s="129"/>
      <c r="GA35639" s="128"/>
    </row>
    <row r="35640" spans="179:183" x14ac:dyDescent="0.35">
      <c r="FW35640" s="128"/>
      <c r="FX35640" s="128"/>
      <c r="FY35640" s="129"/>
      <c r="GA35640" s="128"/>
    </row>
    <row r="35641" spans="179:183" x14ac:dyDescent="0.35">
      <c r="FW35641" s="128"/>
      <c r="FX35641" s="128"/>
      <c r="FY35641" s="129"/>
      <c r="GA35641" s="128"/>
    </row>
    <row r="35642" spans="179:183" x14ac:dyDescent="0.35">
      <c r="FW35642" s="128"/>
      <c r="FX35642" s="128"/>
      <c r="FY35642" s="129"/>
      <c r="GA35642" s="128"/>
    </row>
    <row r="35643" spans="179:183" x14ac:dyDescent="0.35">
      <c r="FW35643" s="128"/>
      <c r="FX35643" s="128"/>
      <c r="FY35643" s="129"/>
      <c r="GA35643" s="128"/>
    </row>
    <row r="35644" spans="179:183" x14ac:dyDescent="0.35">
      <c r="FW35644" s="128"/>
      <c r="FX35644" s="128"/>
      <c r="FY35644" s="129"/>
      <c r="GA35644" s="128"/>
    </row>
    <row r="35645" spans="179:183" x14ac:dyDescent="0.35">
      <c r="FW35645" s="128"/>
      <c r="FX35645" s="128"/>
      <c r="FY35645" s="129"/>
      <c r="GA35645" s="128"/>
    </row>
    <row r="35646" spans="179:183" x14ac:dyDescent="0.35">
      <c r="FW35646" s="128"/>
      <c r="FX35646" s="128"/>
      <c r="FY35646" s="129"/>
      <c r="GA35646" s="128"/>
    </row>
    <row r="35647" spans="179:183" x14ac:dyDescent="0.35">
      <c r="FW35647" s="128"/>
      <c r="FX35647" s="128"/>
      <c r="FY35647" s="129"/>
      <c r="GA35647" s="128"/>
    </row>
    <row r="35648" spans="179:183" x14ac:dyDescent="0.35">
      <c r="FW35648" s="128"/>
      <c r="FX35648" s="128"/>
      <c r="FY35648" s="129"/>
      <c r="GA35648" s="128"/>
    </row>
    <row r="35649" spans="179:183" x14ac:dyDescent="0.35">
      <c r="FW35649" s="128"/>
      <c r="FX35649" s="128"/>
      <c r="FY35649" s="129"/>
      <c r="GA35649" s="128"/>
    </row>
    <row r="35650" spans="179:183" x14ac:dyDescent="0.35">
      <c r="FW35650" s="128"/>
      <c r="FX35650" s="128"/>
      <c r="FY35650" s="129"/>
      <c r="GA35650" s="128"/>
    </row>
    <row r="35651" spans="179:183" x14ac:dyDescent="0.35">
      <c r="FW35651" s="128"/>
      <c r="FX35651" s="128"/>
      <c r="FY35651" s="129"/>
      <c r="GA35651" s="128"/>
    </row>
    <row r="35652" spans="179:183" x14ac:dyDescent="0.35">
      <c r="FW35652" s="128"/>
      <c r="FX35652" s="128"/>
      <c r="FY35652" s="129"/>
      <c r="GA35652" s="128"/>
    </row>
    <row r="35653" spans="179:183" x14ac:dyDescent="0.35">
      <c r="FW35653" s="128"/>
      <c r="FX35653" s="128"/>
      <c r="FY35653" s="129"/>
      <c r="GA35653" s="128"/>
    </row>
    <row r="35654" spans="179:183" x14ac:dyDescent="0.35">
      <c r="FW35654" s="128"/>
      <c r="FX35654" s="128"/>
      <c r="FY35654" s="129"/>
      <c r="GA35654" s="128"/>
    </row>
    <row r="35655" spans="179:183" x14ac:dyDescent="0.35">
      <c r="FW35655" s="128"/>
      <c r="FX35655" s="128"/>
      <c r="FY35655" s="129"/>
      <c r="GA35655" s="128"/>
    </row>
    <row r="35656" spans="179:183" x14ac:dyDescent="0.35">
      <c r="FW35656" s="128"/>
      <c r="FX35656" s="128"/>
      <c r="FY35656" s="129"/>
      <c r="GA35656" s="128"/>
    </row>
    <row r="35657" spans="179:183" x14ac:dyDescent="0.35">
      <c r="FW35657" s="128"/>
      <c r="FX35657" s="128"/>
      <c r="FY35657" s="129"/>
      <c r="GA35657" s="128"/>
    </row>
    <row r="35658" spans="179:183" x14ac:dyDescent="0.35">
      <c r="FW35658" s="128"/>
      <c r="FX35658" s="128"/>
      <c r="FY35658" s="129"/>
      <c r="GA35658" s="128"/>
    </row>
    <row r="35659" spans="179:183" x14ac:dyDescent="0.35">
      <c r="FW35659" s="128"/>
      <c r="FX35659" s="128"/>
      <c r="FY35659" s="129"/>
      <c r="GA35659" s="128"/>
    </row>
    <row r="35660" spans="179:183" x14ac:dyDescent="0.35">
      <c r="FW35660" s="128"/>
      <c r="FX35660" s="128"/>
      <c r="FY35660" s="129"/>
      <c r="GA35660" s="128"/>
    </row>
    <row r="35661" spans="179:183" x14ac:dyDescent="0.35">
      <c r="FW35661" s="128"/>
      <c r="FX35661" s="128"/>
      <c r="FY35661" s="129"/>
      <c r="GA35661" s="128"/>
    </row>
    <row r="35662" spans="179:183" x14ac:dyDescent="0.35">
      <c r="FW35662" s="128"/>
      <c r="FX35662" s="128"/>
      <c r="FY35662" s="129"/>
      <c r="GA35662" s="128"/>
    </row>
    <row r="35663" spans="179:183" x14ac:dyDescent="0.35">
      <c r="FW35663" s="128"/>
      <c r="FX35663" s="128"/>
      <c r="FY35663" s="129"/>
      <c r="GA35663" s="128"/>
    </row>
    <row r="35664" spans="179:183" x14ac:dyDescent="0.35">
      <c r="FW35664" s="128"/>
      <c r="FX35664" s="128"/>
      <c r="FY35664" s="129"/>
      <c r="GA35664" s="128"/>
    </row>
    <row r="35665" spans="179:183" x14ac:dyDescent="0.35">
      <c r="FW35665" s="128"/>
      <c r="FX35665" s="128"/>
      <c r="FY35665" s="129"/>
      <c r="GA35665" s="128"/>
    </row>
    <row r="35666" spans="179:183" x14ac:dyDescent="0.35">
      <c r="FW35666" s="128"/>
      <c r="FX35666" s="128"/>
      <c r="FY35666" s="129"/>
      <c r="GA35666" s="128"/>
    </row>
    <row r="35667" spans="179:183" x14ac:dyDescent="0.35">
      <c r="FW35667" s="128"/>
      <c r="FX35667" s="128"/>
      <c r="FY35667" s="129"/>
      <c r="GA35667" s="128"/>
    </row>
    <row r="35668" spans="179:183" x14ac:dyDescent="0.35">
      <c r="FW35668" s="128"/>
      <c r="FX35668" s="128"/>
      <c r="FY35668" s="129"/>
      <c r="GA35668" s="128"/>
    </row>
    <row r="35669" spans="179:183" x14ac:dyDescent="0.35">
      <c r="FW35669" s="128"/>
      <c r="FX35669" s="128"/>
      <c r="FY35669" s="129"/>
      <c r="GA35669" s="128"/>
    </row>
    <row r="35670" spans="179:183" x14ac:dyDescent="0.35">
      <c r="FW35670" s="128"/>
      <c r="FX35670" s="128"/>
      <c r="FY35670" s="129"/>
      <c r="GA35670" s="128"/>
    </row>
    <row r="35671" spans="179:183" x14ac:dyDescent="0.35">
      <c r="FW35671" s="128"/>
      <c r="FX35671" s="128"/>
      <c r="FY35671" s="129"/>
      <c r="GA35671" s="128"/>
    </row>
    <row r="35672" spans="179:183" x14ac:dyDescent="0.35">
      <c r="FW35672" s="128"/>
      <c r="FX35672" s="128"/>
      <c r="FY35672" s="129"/>
      <c r="GA35672" s="128"/>
    </row>
    <row r="35673" spans="179:183" x14ac:dyDescent="0.35">
      <c r="FW35673" s="128"/>
      <c r="FX35673" s="128"/>
      <c r="FY35673" s="129"/>
      <c r="GA35673" s="128"/>
    </row>
    <row r="35674" spans="179:183" x14ac:dyDescent="0.35">
      <c r="FW35674" s="128"/>
      <c r="FX35674" s="128"/>
      <c r="FY35674" s="129"/>
      <c r="GA35674" s="128"/>
    </row>
    <row r="35675" spans="179:183" x14ac:dyDescent="0.35">
      <c r="FW35675" s="128"/>
      <c r="FX35675" s="128"/>
      <c r="FY35675" s="129"/>
      <c r="GA35675" s="128"/>
    </row>
    <row r="35676" spans="179:183" x14ac:dyDescent="0.35">
      <c r="FW35676" s="128"/>
      <c r="FX35676" s="128"/>
      <c r="FY35676" s="129"/>
      <c r="GA35676" s="128"/>
    </row>
    <row r="35677" spans="179:183" x14ac:dyDescent="0.35">
      <c r="FW35677" s="128"/>
      <c r="FX35677" s="128"/>
      <c r="FY35677" s="129"/>
      <c r="GA35677" s="128"/>
    </row>
    <row r="35678" spans="179:183" x14ac:dyDescent="0.35">
      <c r="FW35678" s="128"/>
      <c r="FX35678" s="128"/>
      <c r="FY35678" s="129"/>
      <c r="GA35678" s="128"/>
    </row>
    <row r="35679" spans="179:183" x14ac:dyDescent="0.35">
      <c r="FW35679" s="128"/>
      <c r="FX35679" s="128"/>
      <c r="FY35679" s="129"/>
      <c r="GA35679" s="128"/>
    </row>
    <row r="35680" spans="179:183" x14ac:dyDescent="0.35">
      <c r="FW35680" s="128"/>
      <c r="FX35680" s="128"/>
      <c r="FY35680" s="129"/>
      <c r="GA35680" s="128"/>
    </row>
    <row r="35681" spans="179:183" x14ac:dyDescent="0.35">
      <c r="FW35681" s="128"/>
      <c r="FX35681" s="128"/>
      <c r="FY35681" s="129"/>
      <c r="GA35681" s="128"/>
    </row>
    <row r="35682" spans="179:183" x14ac:dyDescent="0.35">
      <c r="FW35682" s="128"/>
      <c r="FX35682" s="128"/>
      <c r="FY35682" s="129"/>
      <c r="GA35682" s="128"/>
    </row>
    <row r="35683" spans="179:183" x14ac:dyDescent="0.35">
      <c r="FW35683" s="128"/>
      <c r="FX35683" s="128"/>
      <c r="FY35683" s="129"/>
      <c r="GA35683" s="128"/>
    </row>
    <row r="35684" spans="179:183" x14ac:dyDescent="0.35">
      <c r="FW35684" s="128"/>
      <c r="FX35684" s="128"/>
      <c r="FY35684" s="129"/>
      <c r="GA35684" s="128"/>
    </row>
    <row r="35685" spans="179:183" x14ac:dyDescent="0.35">
      <c r="FW35685" s="128"/>
      <c r="FX35685" s="128"/>
      <c r="FY35685" s="129"/>
      <c r="GA35685" s="128"/>
    </row>
    <row r="35686" spans="179:183" x14ac:dyDescent="0.35">
      <c r="FW35686" s="128"/>
      <c r="FX35686" s="128"/>
      <c r="FY35686" s="129"/>
      <c r="GA35686" s="128"/>
    </row>
    <row r="35687" spans="179:183" x14ac:dyDescent="0.35">
      <c r="FW35687" s="128"/>
      <c r="FX35687" s="128"/>
      <c r="FY35687" s="129"/>
      <c r="GA35687" s="128"/>
    </row>
    <row r="35688" spans="179:183" x14ac:dyDescent="0.35">
      <c r="FW35688" s="128"/>
      <c r="FX35688" s="128"/>
      <c r="FY35688" s="129"/>
      <c r="GA35688" s="128"/>
    </row>
    <row r="35689" spans="179:183" x14ac:dyDescent="0.35">
      <c r="FW35689" s="128"/>
      <c r="FX35689" s="128"/>
      <c r="FY35689" s="129"/>
      <c r="GA35689" s="128"/>
    </row>
    <row r="35690" spans="179:183" x14ac:dyDescent="0.35">
      <c r="FW35690" s="128"/>
      <c r="FX35690" s="128"/>
      <c r="FY35690" s="129"/>
      <c r="GA35690" s="128"/>
    </row>
    <row r="35691" spans="179:183" x14ac:dyDescent="0.35">
      <c r="FW35691" s="128"/>
      <c r="FX35691" s="128"/>
      <c r="FY35691" s="129"/>
      <c r="GA35691" s="128"/>
    </row>
    <row r="35692" spans="179:183" x14ac:dyDescent="0.35">
      <c r="FW35692" s="128"/>
      <c r="FX35692" s="128"/>
      <c r="FY35692" s="129"/>
      <c r="GA35692" s="128"/>
    </row>
    <row r="35693" spans="179:183" x14ac:dyDescent="0.35">
      <c r="FW35693" s="128"/>
      <c r="FX35693" s="128"/>
      <c r="FY35693" s="129"/>
      <c r="GA35693" s="128"/>
    </row>
    <row r="35694" spans="179:183" x14ac:dyDescent="0.35">
      <c r="FW35694" s="128"/>
      <c r="FX35694" s="128"/>
      <c r="FY35694" s="129"/>
      <c r="GA35694" s="128"/>
    </row>
    <row r="35695" spans="179:183" x14ac:dyDescent="0.35">
      <c r="FW35695" s="128"/>
      <c r="FX35695" s="128"/>
      <c r="FY35695" s="129"/>
      <c r="GA35695" s="128"/>
    </row>
    <row r="35696" spans="179:183" x14ac:dyDescent="0.35">
      <c r="FW35696" s="128"/>
      <c r="FX35696" s="128"/>
      <c r="FY35696" s="129"/>
      <c r="GA35696" s="128"/>
    </row>
    <row r="35697" spans="179:183" x14ac:dyDescent="0.35">
      <c r="FW35697" s="128"/>
      <c r="FX35697" s="128"/>
      <c r="FY35697" s="129"/>
      <c r="GA35697" s="128"/>
    </row>
    <row r="35698" spans="179:183" x14ac:dyDescent="0.35">
      <c r="FW35698" s="128"/>
      <c r="FX35698" s="128"/>
      <c r="FY35698" s="129"/>
      <c r="GA35698" s="128"/>
    </row>
    <row r="35699" spans="179:183" x14ac:dyDescent="0.35">
      <c r="FW35699" s="128"/>
      <c r="FX35699" s="128"/>
      <c r="FY35699" s="129"/>
      <c r="GA35699" s="128"/>
    </row>
    <row r="35700" spans="179:183" x14ac:dyDescent="0.35">
      <c r="FW35700" s="128"/>
      <c r="FX35700" s="128"/>
      <c r="FY35700" s="129"/>
      <c r="GA35700" s="128"/>
    </row>
    <row r="35701" spans="179:183" x14ac:dyDescent="0.35">
      <c r="FW35701" s="128"/>
      <c r="FX35701" s="128"/>
      <c r="FY35701" s="129"/>
      <c r="GA35701" s="128"/>
    </row>
    <row r="35702" spans="179:183" x14ac:dyDescent="0.35">
      <c r="FW35702" s="128"/>
      <c r="FX35702" s="128"/>
      <c r="FY35702" s="129"/>
      <c r="GA35702" s="128"/>
    </row>
    <row r="35703" spans="179:183" x14ac:dyDescent="0.35">
      <c r="FW35703" s="128"/>
      <c r="FX35703" s="128"/>
      <c r="FY35703" s="129"/>
      <c r="GA35703" s="128"/>
    </row>
    <row r="35704" spans="179:183" x14ac:dyDescent="0.35">
      <c r="FW35704" s="128"/>
      <c r="FX35704" s="128"/>
      <c r="FY35704" s="129"/>
      <c r="GA35704" s="128"/>
    </row>
    <row r="35705" spans="179:183" x14ac:dyDescent="0.35">
      <c r="FW35705" s="128"/>
      <c r="FX35705" s="128"/>
      <c r="FY35705" s="129"/>
      <c r="GA35705" s="128"/>
    </row>
    <row r="35706" spans="179:183" x14ac:dyDescent="0.35">
      <c r="FW35706" s="128"/>
      <c r="FX35706" s="128"/>
      <c r="FY35706" s="129"/>
      <c r="GA35706" s="128"/>
    </row>
    <row r="35707" spans="179:183" x14ac:dyDescent="0.35">
      <c r="FW35707" s="128"/>
      <c r="FX35707" s="128"/>
      <c r="FY35707" s="129"/>
      <c r="GA35707" s="128"/>
    </row>
    <row r="35708" spans="179:183" x14ac:dyDescent="0.35">
      <c r="FW35708" s="128"/>
      <c r="FX35708" s="128"/>
      <c r="FY35708" s="129"/>
      <c r="GA35708" s="128"/>
    </row>
    <row r="35709" spans="179:183" x14ac:dyDescent="0.35">
      <c r="FW35709" s="128"/>
      <c r="FX35709" s="128"/>
      <c r="FY35709" s="129"/>
      <c r="GA35709" s="128"/>
    </row>
    <row r="35710" spans="179:183" x14ac:dyDescent="0.35">
      <c r="FW35710" s="128"/>
      <c r="FX35710" s="128"/>
      <c r="FY35710" s="129"/>
      <c r="GA35710" s="128"/>
    </row>
    <row r="35711" spans="179:183" x14ac:dyDescent="0.35">
      <c r="FW35711" s="128"/>
      <c r="FX35711" s="128"/>
      <c r="FY35711" s="129"/>
      <c r="GA35711" s="128"/>
    </row>
    <row r="35712" spans="179:183" x14ac:dyDescent="0.35">
      <c r="FW35712" s="128"/>
      <c r="FX35712" s="128"/>
      <c r="FY35712" s="129"/>
      <c r="GA35712" s="128"/>
    </row>
    <row r="35713" spans="179:183" x14ac:dyDescent="0.35">
      <c r="FW35713" s="128"/>
      <c r="FX35713" s="128"/>
      <c r="FY35713" s="129"/>
      <c r="GA35713" s="128"/>
    </row>
    <row r="35714" spans="179:183" x14ac:dyDescent="0.35">
      <c r="FW35714" s="128"/>
      <c r="FX35714" s="128"/>
      <c r="FY35714" s="129"/>
      <c r="GA35714" s="128"/>
    </row>
    <row r="35715" spans="179:183" x14ac:dyDescent="0.35">
      <c r="FW35715" s="128"/>
      <c r="FX35715" s="128"/>
      <c r="FY35715" s="129"/>
      <c r="GA35715" s="128"/>
    </row>
    <row r="35716" spans="179:183" x14ac:dyDescent="0.35">
      <c r="FW35716" s="128"/>
      <c r="FX35716" s="128"/>
      <c r="FY35716" s="129"/>
      <c r="GA35716" s="128"/>
    </row>
    <row r="35717" spans="179:183" x14ac:dyDescent="0.35">
      <c r="FW35717" s="128"/>
      <c r="FX35717" s="128"/>
      <c r="FY35717" s="129"/>
      <c r="GA35717" s="128"/>
    </row>
    <row r="35718" spans="179:183" x14ac:dyDescent="0.35">
      <c r="FW35718" s="128"/>
      <c r="FX35718" s="128"/>
      <c r="FY35718" s="129"/>
      <c r="GA35718" s="128"/>
    </row>
    <row r="35719" spans="179:183" x14ac:dyDescent="0.35">
      <c r="FW35719" s="128"/>
      <c r="FX35719" s="128"/>
      <c r="FY35719" s="129"/>
      <c r="GA35719" s="128"/>
    </row>
    <row r="35720" spans="179:183" x14ac:dyDescent="0.35">
      <c r="FW35720" s="128"/>
      <c r="FX35720" s="128"/>
      <c r="FY35720" s="129"/>
      <c r="GA35720" s="128"/>
    </row>
    <row r="35721" spans="179:183" x14ac:dyDescent="0.35">
      <c r="FW35721" s="128"/>
      <c r="FX35721" s="128"/>
      <c r="FY35721" s="129"/>
      <c r="GA35721" s="128"/>
    </row>
    <row r="35722" spans="179:183" x14ac:dyDescent="0.35">
      <c r="FW35722" s="128"/>
      <c r="FX35722" s="128"/>
      <c r="FY35722" s="129"/>
      <c r="GA35722" s="128"/>
    </row>
    <row r="35723" spans="179:183" x14ac:dyDescent="0.35">
      <c r="FW35723" s="128"/>
      <c r="FX35723" s="128"/>
      <c r="FY35723" s="129"/>
      <c r="GA35723" s="128"/>
    </row>
  </sheetData>
  <sheetProtection algorithmName="SHA-512" hashValue="vcikUoex70sMv29gctgYcGGgkoXtIxxcYt+pMZDDhkQ5KE30+yChsHzpXWCmJkx5xHdXn2VLU4rstV4HBDKxpw==" saltValue="XRYJq9jOUq/WnJOs0eAP8w==" spinCount="100000" sheet="1" selectLockedCells="1"/>
  <sortState xmlns:xlrd2="http://schemas.microsoft.com/office/spreadsheetml/2017/richdata2" ref="A5:GE696">
    <sortCondition ref="G5:G696"/>
    <sortCondition ref="D5:D696"/>
  </sortState>
  <customSheetViews>
    <customSheetView guid="{E4FFEA50-73D6-4353-92F8-3E77B3253238}" fitToPage="1" hiddenColumns="1">
      <pane xSplit="15" ySplit="4" topLeftCell="P6" activePane="bottomRight" state="frozen"/>
      <selection pane="bottomRight" activeCell="K6" sqref="K6"/>
      <rowBreaks count="7" manualBreakCount="7">
        <brk id="13" max="16383" man="1"/>
        <brk id="22" max="16383" man="1"/>
        <brk id="34" max="16383" man="1"/>
        <brk id="60" max="16383" man="1"/>
        <brk id="76" max="16383" man="1"/>
        <brk id="128" max="16383" man="1"/>
        <brk id="151" max="16383" man="1"/>
      </rowBreaks>
      <pageMargins left="0.5" right="0" top="0.5" bottom="0.5" header="0" footer="0"/>
      <pageSetup scale="60" firstPageNumber="8" fitToHeight="0" pageOrder="overThenDown" orientation="landscape" r:id="rId1"/>
      <headerFooter>
        <oddFooter>&amp;CPage &amp;P OF &amp;N</oddFooter>
      </headerFooter>
    </customSheetView>
    <customSheetView guid="{B586A60D-1148-4301-BE6F-15D2613A4386}" fitToPage="1">
      <pane xSplit="26" ySplit="5" topLeftCell="AA6" activePane="bottomRight" state="frozen"/>
      <selection pane="bottomRight" activeCell="AA6" sqref="AA6"/>
      <rowBreaks count="4" manualBreakCount="4">
        <brk id="42" max="16383" man="1"/>
        <brk id="63" max="16383" man="1"/>
        <brk id="116" max="16383" man="1"/>
        <brk id="149" max="16383" man="1"/>
      </rowBreaks>
      <pageMargins left="0" right="0" top="0" bottom="0" header="0" footer="0"/>
      <pageSetup scale="61" firstPageNumber="8" fitToHeight="0" pageOrder="overThenDown" orientation="landscape" r:id="rId2"/>
      <headerFooter>
        <oddFooter>&amp;CPage &amp;P OF &amp;N</oddFooter>
      </headerFooter>
    </customSheetView>
  </customSheetViews>
  <mergeCells count="198">
    <mergeCell ref="X2:AA2"/>
    <mergeCell ref="AC2:AF2"/>
    <mergeCell ref="AH2:AK2"/>
    <mergeCell ref="AM2:AP2"/>
    <mergeCell ref="AR2:AU2"/>
    <mergeCell ref="AW2:AZ2"/>
    <mergeCell ref="BB2:BE2"/>
    <mergeCell ref="BG2:BJ2"/>
    <mergeCell ref="BL2:BO2"/>
    <mergeCell ref="BF2:BF3"/>
    <mergeCell ref="X3:AA3"/>
    <mergeCell ref="AC3:AF3"/>
    <mergeCell ref="AH3:AK3"/>
    <mergeCell ref="AM3:AP3"/>
    <mergeCell ref="AR3:AU3"/>
    <mergeCell ref="CG2:CJ2"/>
    <mergeCell ref="CL2:CO2"/>
    <mergeCell ref="CQ2:CT2"/>
    <mergeCell ref="CV2:CY2"/>
    <mergeCell ref="DA2:DD2"/>
    <mergeCell ref="DF2:DI2"/>
    <mergeCell ref="BR3:BU3"/>
    <mergeCell ref="BW3:BZ3"/>
    <mergeCell ref="CB3:CE3"/>
    <mergeCell ref="CG3:CJ3"/>
    <mergeCell ref="CL3:CO3"/>
    <mergeCell ref="CQ3:CT3"/>
    <mergeCell ref="CV3:CY3"/>
    <mergeCell ref="GC1:GC4"/>
    <mergeCell ref="BK1:BO1"/>
    <mergeCell ref="FS2:FT2"/>
    <mergeCell ref="CA1:CE1"/>
    <mergeCell ref="BK2:BK3"/>
    <mergeCell ref="FS1:FT1"/>
    <mergeCell ref="CZ1:DD1"/>
    <mergeCell ref="CZ2:CZ3"/>
    <mergeCell ref="CU2:CU3"/>
    <mergeCell ref="CU1:CY1"/>
    <mergeCell ref="DY2:DY3"/>
    <mergeCell ref="ED2:ED3"/>
    <mergeCell ref="DE1:DI1"/>
    <mergeCell ref="DE2:DE3"/>
    <mergeCell ref="DK2:DN2"/>
    <mergeCell ref="DP2:DS2"/>
    <mergeCell ref="DU2:DX2"/>
    <mergeCell ref="DT1:DX1"/>
    <mergeCell ref="DT2:DT3"/>
    <mergeCell ref="DO1:DS1"/>
    <mergeCell ref="DA3:DD3"/>
    <mergeCell ref="DF3:DI3"/>
    <mergeCell ref="BR2:BU2"/>
    <mergeCell ref="BW2:BZ2"/>
    <mergeCell ref="GB1:GB3"/>
    <mergeCell ref="FU3:FV3"/>
    <mergeCell ref="FH1:FL1"/>
    <mergeCell ref="FH2:FH3"/>
    <mergeCell ref="FM1:FQ1"/>
    <mergeCell ref="FS3:FT3"/>
    <mergeCell ref="FM2:FM3"/>
    <mergeCell ref="FC1:FG1"/>
    <mergeCell ref="FC2:FC3"/>
    <mergeCell ref="FD3:FG3"/>
    <mergeCell ref="FI3:FL3"/>
    <mergeCell ref="FN3:FQ3"/>
    <mergeCell ref="FD2:FG2"/>
    <mergeCell ref="FI2:FL2"/>
    <mergeCell ref="FN2:FQ2"/>
    <mergeCell ref="FU1:FV2"/>
    <mergeCell ref="A3:H3"/>
    <mergeCell ref="A2:H2"/>
    <mergeCell ref="CF1:CJ1"/>
    <mergeCell ref="CP2:CP3"/>
    <mergeCell ref="CF2:CF3"/>
    <mergeCell ref="CK2:CK3"/>
    <mergeCell ref="CK1:CO1"/>
    <mergeCell ref="CP1:CT1"/>
    <mergeCell ref="BV1:BZ1"/>
    <mergeCell ref="BQ2:BQ3"/>
    <mergeCell ref="BA1:BE1"/>
    <mergeCell ref="BQ1:BU1"/>
    <mergeCell ref="BF1:BJ1"/>
    <mergeCell ref="BA2:BA3"/>
    <mergeCell ref="AV1:AZ1"/>
    <mergeCell ref="AG2:AG3"/>
    <mergeCell ref="A1:H1"/>
    <mergeCell ref="W1:AA1"/>
    <mergeCell ref="AQ1:AU1"/>
    <mergeCell ref="O1:U3"/>
    <mergeCell ref="J1:M1"/>
    <mergeCell ref="AG1:AK1"/>
    <mergeCell ref="W2:W3"/>
    <mergeCell ref="AB1:AF1"/>
    <mergeCell ref="EX1:FB1"/>
    <mergeCell ref="EX2:EX3"/>
    <mergeCell ref="EN2:EN3"/>
    <mergeCell ref="DJ2:DJ3"/>
    <mergeCell ref="DJ1:DN1"/>
    <mergeCell ref="ES1:EW1"/>
    <mergeCell ref="ES2:ES3"/>
    <mergeCell ref="DZ2:EC2"/>
    <mergeCell ref="EE2:EH2"/>
    <mergeCell ref="EJ2:EM2"/>
    <mergeCell ref="EO2:ER2"/>
    <mergeCell ref="ET2:EW2"/>
    <mergeCell ref="EY2:FB2"/>
    <mergeCell ref="DZ3:EC3"/>
    <mergeCell ref="EE3:EH3"/>
    <mergeCell ref="EJ3:EM3"/>
    <mergeCell ref="EO3:ER3"/>
    <mergeCell ref="ET3:EW3"/>
    <mergeCell ref="EY3:FB3"/>
    <mergeCell ref="EN1:ER1"/>
    <mergeCell ref="DY1:EC1"/>
    <mergeCell ref="ED1:EH1"/>
    <mergeCell ref="EI1:EM1"/>
    <mergeCell ref="EI2:EI3"/>
    <mergeCell ref="J700:K700"/>
    <mergeCell ref="J702:K702"/>
    <mergeCell ref="K3:M3"/>
    <mergeCell ref="K2:M2"/>
    <mergeCell ref="DO2:DO3"/>
    <mergeCell ref="DK3:DN3"/>
    <mergeCell ref="DP3:DS3"/>
    <mergeCell ref="DU3:DX3"/>
    <mergeCell ref="AL1:AP1"/>
    <mergeCell ref="AV2:AV3"/>
    <mergeCell ref="AL2:AL3"/>
    <mergeCell ref="BV2:BV3"/>
    <mergeCell ref="CA2:CA3"/>
    <mergeCell ref="AQ2:AQ3"/>
    <mergeCell ref="AB2:AB3"/>
    <mergeCell ref="AW3:AZ3"/>
    <mergeCell ref="BB3:BE3"/>
    <mergeCell ref="BG3:BJ3"/>
    <mergeCell ref="BL3:BO3"/>
    <mergeCell ref="CB2:CE2"/>
    <mergeCell ref="W700:X700"/>
    <mergeCell ref="W702:X702"/>
    <mergeCell ref="AB700:AC700"/>
    <mergeCell ref="AB702:AC702"/>
    <mergeCell ref="AG700:AH700"/>
    <mergeCell ref="AG702:AH702"/>
    <mergeCell ref="AL700:AM700"/>
    <mergeCell ref="AL702:AM702"/>
    <mergeCell ref="AQ700:AR700"/>
    <mergeCell ref="AQ702:AR702"/>
    <mergeCell ref="AV700:AW700"/>
    <mergeCell ref="AV702:AW702"/>
    <mergeCell ref="BA700:BB700"/>
    <mergeCell ref="BA702:BB702"/>
    <mergeCell ref="BF700:BG700"/>
    <mergeCell ref="BF702:BG702"/>
    <mergeCell ref="BK700:BL700"/>
    <mergeCell ref="BK702:BL702"/>
    <mergeCell ref="BQ700:BR700"/>
    <mergeCell ref="BQ702:BR702"/>
    <mergeCell ref="BV700:BW700"/>
    <mergeCell ref="BV702:BW702"/>
    <mergeCell ref="CA700:CB700"/>
    <mergeCell ref="CA702:CB702"/>
    <mergeCell ref="DT700:DU700"/>
    <mergeCell ref="DT702:DU702"/>
    <mergeCell ref="DY700:DZ700"/>
    <mergeCell ref="DY702:DZ702"/>
    <mergeCell ref="CF700:CG700"/>
    <mergeCell ref="CF702:CG702"/>
    <mergeCell ref="CK700:CL700"/>
    <mergeCell ref="CK702:CL702"/>
    <mergeCell ref="CP700:CQ700"/>
    <mergeCell ref="CP702:CQ702"/>
    <mergeCell ref="CU700:CV700"/>
    <mergeCell ref="CU702:CV702"/>
    <mergeCell ref="CZ700:DA700"/>
    <mergeCell ref="CZ702:DA702"/>
    <mergeCell ref="FC700:FD700"/>
    <mergeCell ref="FC702:FD702"/>
    <mergeCell ref="FH700:FI700"/>
    <mergeCell ref="FH702:FI702"/>
    <mergeCell ref="FM700:FN700"/>
    <mergeCell ref="FM702:FN702"/>
    <mergeCell ref="S700:T700"/>
    <mergeCell ref="S702:T702"/>
    <mergeCell ref="ED700:EE700"/>
    <mergeCell ref="ED702:EE702"/>
    <mergeCell ref="EI700:EJ700"/>
    <mergeCell ref="EI702:EJ702"/>
    <mergeCell ref="EN700:EO700"/>
    <mergeCell ref="EN702:EO702"/>
    <mergeCell ref="ES700:ET700"/>
    <mergeCell ref="ES702:ET702"/>
    <mergeCell ref="EX700:EY700"/>
    <mergeCell ref="EX702:EY702"/>
    <mergeCell ref="DE700:DF700"/>
    <mergeCell ref="DE702:DF702"/>
    <mergeCell ref="DJ700:DK700"/>
    <mergeCell ref="DJ702:DK702"/>
    <mergeCell ref="DO700:DP700"/>
    <mergeCell ref="DO702:DP702"/>
  </mergeCells>
  <phoneticPr fontId="9" type="noConversion"/>
  <printOptions horizontalCentered="1"/>
  <pageMargins left="0.5" right="0.5" top="0.5" bottom="0.5" header="0" footer="0.25"/>
  <pageSetup scale="66" firstPageNumber="8" fitToHeight="0" pageOrder="overThenDown" orientation="landscape" useFirstPageNumber="1" r:id="rId3"/>
  <headerFooter>
    <oddFooter>&amp;CPage &amp;P OF 38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/>
  </sheetPr>
  <dimension ref="B1:AI173"/>
  <sheetViews>
    <sheetView workbookViewId="0"/>
  </sheetViews>
  <sheetFormatPr defaultRowHeight="14.5" x14ac:dyDescent="0.35"/>
  <cols>
    <col min="1" max="1" width="4" customWidth="1"/>
    <col min="2" max="2" width="10.54296875" style="3" customWidth="1"/>
    <col min="3" max="3" width="9.453125" customWidth="1"/>
    <col min="4" max="4" width="14.54296875" style="17" bestFit="1" customWidth="1"/>
    <col min="5" max="33" width="14.453125" style="17" customWidth="1"/>
    <col min="34" max="34" width="16" style="4" bestFit="1" customWidth="1"/>
    <col min="35" max="35" width="12.6328125" style="4" customWidth="1"/>
  </cols>
  <sheetData>
    <row r="1" spans="2:35" ht="21" customHeight="1" thickBot="1" x14ac:dyDescent="0.4">
      <c r="B1" s="50" t="str">
        <f>('SECTION IV'!A1)</f>
        <v>SPOKANE PUBLIC SCHOOL DISTRICT 81</v>
      </c>
      <c r="C1" s="50"/>
      <c r="D1" s="50"/>
      <c r="E1" s="50"/>
      <c r="F1" s="50"/>
      <c r="G1" s="50" t="str">
        <f>('SECTION IV'!A2)</f>
        <v>Quote 8747-2324 - Section IV</v>
      </c>
      <c r="H1" s="50"/>
      <c r="I1" s="50"/>
      <c r="J1" s="50"/>
      <c r="K1" s="50" t="str">
        <f>('SECTION IV'!A3)</f>
        <v>High School Library Equity Collection</v>
      </c>
      <c r="L1" s="50"/>
      <c r="M1" s="50"/>
      <c r="N1" s="50"/>
      <c r="O1" s="50"/>
      <c r="P1" s="50"/>
      <c r="Q1" s="50"/>
      <c r="R1" s="50" t="s">
        <v>44</v>
      </c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69" t="s">
        <v>29</v>
      </c>
    </row>
    <row r="2" spans="2:35" ht="21" customHeight="1" thickTop="1" thickBot="1" x14ac:dyDescent="0.4">
      <c r="B2" s="5" t="s">
        <v>45</v>
      </c>
      <c r="D2" s="288" t="str">
        <f>'SECTION IV'!X2</f>
        <v>VENDOR 01</v>
      </c>
      <c r="E2" s="288" t="str">
        <f>'SECTION IV'!AC2</f>
        <v>VENDOR 01</v>
      </c>
      <c r="F2" s="288" t="str">
        <f>'SECTION IV'!AH2</f>
        <v>VENDOR 03</v>
      </c>
      <c r="G2" s="288" t="str">
        <f>'SECTION IV'!AM2</f>
        <v>VENDOR 04</v>
      </c>
      <c r="H2" s="288" t="str">
        <f>'SECTION IV'!AR2</f>
        <v>VENDOR 05</v>
      </c>
      <c r="I2" s="288" t="str">
        <f>'SECTION IV'!AW2</f>
        <v>VENDOR 06</v>
      </c>
      <c r="J2" s="288" t="str">
        <f>'SECTION IV'!BB2</f>
        <v>VENDOR 07</v>
      </c>
      <c r="K2" s="288" t="str">
        <f>'SECTION IV'!BG2</f>
        <v>VENDOR 08</v>
      </c>
      <c r="L2" s="288" t="str">
        <f>'SECTION IV'!BL2</f>
        <v>VENDOR 09</v>
      </c>
      <c r="M2" s="288" t="str">
        <f>'SECTION IV'!BR2</f>
        <v>VENDOR 10</v>
      </c>
      <c r="N2" s="288" t="str">
        <f>'SECTION IV'!BW2</f>
        <v>VENDOR 11</v>
      </c>
      <c r="O2" s="288" t="str">
        <f>'SECTION IV'!CB2</f>
        <v>VENDOR 12</v>
      </c>
      <c r="P2" s="288" t="str">
        <f>'SECTION IV'!CG2</f>
        <v>VENDOR 13</v>
      </c>
      <c r="Q2" s="288" t="str">
        <f>'SECTION IV'!CL2</f>
        <v>VENDOR 14</v>
      </c>
      <c r="R2" s="288" t="str">
        <f>'SECTION IV'!CQ2</f>
        <v>VENDOR 15</v>
      </c>
      <c r="S2" s="288" t="str">
        <f>'SECTION IV'!CV2</f>
        <v>VENDOR 16</v>
      </c>
      <c r="T2" s="288" t="str">
        <f>'SECTION IV'!DA2</f>
        <v>VENDOR 17</v>
      </c>
      <c r="U2" s="288" t="str">
        <f>'SECTION IV'!DF2</f>
        <v>VENDOR 18</v>
      </c>
      <c r="V2" s="288" t="str">
        <f>'SECTION IV'!DK2</f>
        <v>VENDOR 19</v>
      </c>
      <c r="W2" s="288" t="str">
        <f>'SECTION IV'!DP2</f>
        <v>VENDOR 20</v>
      </c>
      <c r="X2" s="288" t="str">
        <f>'SECTION IV'!DU2</f>
        <v>VENDOR 21</v>
      </c>
      <c r="Y2" s="288" t="str">
        <f>'SECTION IV'!DZ2</f>
        <v>VENDOR 22</v>
      </c>
      <c r="Z2" s="288" t="str">
        <f>'SECTION IV'!EE2</f>
        <v>VENDOR 23</v>
      </c>
      <c r="AA2" s="288" t="str">
        <f>'SECTION IV'!EJ2</f>
        <v>VENDOR 24</v>
      </c>
      <c r="AB2" s="288" t="str">
        <f>'SECTION IV'!EO2</f>
        <v>VENDOR 25</v>
      </c>
      <c r="AC2" s="288" t="str">
        <f>'SECTION IV'!ET2</f>
        <v>VENDOR 26</v>
      </c>
      <c r="AD2" s="288" t="str">
        <f>'SECTION IV'!EY2</f>
        <v>VENDOR 27</v>
      </c>
      <c r="AE2" s="288" t="str">
        <f>'SECTION IV'!FD2</f>
        <v>VENDOR 28</v>
      </c>
      <c r="AF2" s="288" t="str">
        <f>'SECTION IV'!FI2</f>
        <v>VENDOR 29</v>
      </c>
      <c r="AG2" s="288" t="str">
        <f>'SECTION IV'!FN2</f>
        <v>VENDOR 30</v>
      </c>
      <c r="AH2" s="6" t="s">
        <v>46</v>
      </c>
      <c r="AI2" s="70">
        <f>'SECTION IV'!$FY$2</f>
        <v>1.0900000000000001</v>
      </c>
    </row>
    <row r="3" spans="2:35" ht="21" customHeight="1" thickTop="1" thickBot="1" x14ac:dyDescent="0.4">
      <c r="B3" s="5" t="s">
        <v>47</v>
      </c>
      <c r="C3" s="7" t="s">
        <v>48</v>
      </c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  <c r="AA3" s="289"/>
      <c r="AB3" s="289"/>
      <c r="AC3" s="289"/>
      <c r="AD3" s="289"/>
      <c r="AE3" s="289"/>
      <c r="AF3" s="289"/>
      <c r="AG3" s="289"/>
      <c r="AH3" s="8" t="e">
        <f>'SECTION IV'!FU3-AH4</f>
        <v>#REF!</v>
      </c>
      <c r="AI3" s="52" t="s">
        <v>49</v>
      </c>
    </row>
    <row r="4" spans="2:35" ht="21" customHeight="1" thickTop="1" thickBot="1" x14ac:dyDescent="0.4">
      <c r="B4" s="5" t="s">
        <v>50</v>
      </c>
      <c r="C4" s="9" t="s">
        <v>51</v>
      </c>
      <c r="D4" s="10" t="e">
        <f>D171*$AI$2</f>
        <v>#REF!</v>
      </c>
      <c r="E4" s="10" t="e">
        <f t="shared" ref="E4:AG4" si="0">E171*$AI$2</f>
        <v>#REF!</v>
      </c>
      <c r="F4" s="10" t="e">
        <f t="shared" si="0"/>
        <v>#REF!</v>
      </c>
      <c r="G4" s="10" t="e">
        <f t="shared" si="0"/>
        <v>#REF!</v>
      </c>
      <c r="H4" s="10" t="e">
        <f t="shared" si="0"/>
        <v>#REF!</v>
      </c>
      <c r="I4" s="10" t="e">
        <f t="shared" si="0"/>
        <v>#REF!</v>
      </c>
      <c r="J4" s="10" t="e">
        <f t="shared" si="0"/>
        <v>#REF!</v>
      </c>
      <c r="K4" s="10" t="e">
        <f t="shared" si="0"/>
        <v>#REF!</v>
      </c>
      <c r="L4" s="10" t="e">
        <f t="shared" si="0"/>
        <v>#REF!</v>
      </c>
      <c r="M4" s="10" t="e">
        <f t="shared" si="0"/>
        <v>#REF!</v>
      </c>
      <c r="N4" s="10" t="e">
        <f t="shared" si="0"/>
        <v>#REF!</v>
      </c>
      <c r="O4" s="10" t="e">
        <f t="shared" si="0"/>
        <v>#REF!</v>
      </c>
      <c r="P4" s="10" t="e">
        <f t="shared" si="0"/>
        <v>#REF!</v>
      </c>
      <c r="Q4" s="10" t="e">
        <f t="shared" si="0"/>
        <v>#REF!</v>
      </c>
      <c r="R4" s="10" t="e">
        <f t="shared" si="0"/>
        <v>#REF!</v>
      </c>
      <c r="S4" s="10" t="e">
        <f t="shared" si="0"/>
        <v>#REF!</v>
      </c>
      <c r="T4" s="10" t="e">
        <f t="shared" si="0"/>
        <v>#REF!</v>
      </c>
      <c r="U4" s="10" t="e">
        <f t="shared" si="0"/>
        <v>#REF!</v>
      </c>
      <c r="V4" s="10" t="e">
        <f t="shared" si="0"/>
        <v>#REF!</v>
      </c>
      <c r="W4" s="10" t="e">
        <f t="shared" si="0"/>
        <v>#REF!</v>
      </c>
      <c r="X4" s="10" t="e">
        <f t="shared" si="0"/>
        <v>#REF!</v>
      </c>
      <c r="Y4" s="10" t="e">
        <f t="shared" si="0"/>
        <v>#REF!</v>
      </c>
      <c r="Z4" s="10" t="e">
        <f t="shared" si="0"/>
        <v>#REF!</v>
      </c>
      <c r="AA4" s="10" t="e">
        <f t="shared" si="0"/>
        <v>#REF!</v>
      </c>
      <c r="AB4" s="10" t="e">
        <f t="shared" si="0"/>
        <v>#REF!</v>
      </c>
      <c r="AC4" s="10" t="e">
        <f t="shared" si="0"/>
        <v>#REF!</v>
      </c>
      <c r="AD4" s="10" t="e">
        <f t="shared" si="0"/>
        <v>#REF!</v>
      </c>
      <c r="AE4" s="10" t="e">
        <f t="shared" si="0"/>
        <v>#REF!</v>
      </c>
      <c r="AF4" s="10" t="e">
        <f t="shared" si="0"/>
        <v>#REF!</v>
      </c>
      <c r="AG4" s="10" t="e">
        <f t="shared" si="0"/>
        <v>#REF!</v>
      </c>
      <c r="AH4" s="11" t="e">
        <f>SUM(D4:AG4)</f>
        <v>#REF!</v>
      </c>
      <c r="AI4" s="12" t="s">
        <v>52</v>
      </c>
    </row>
    <row r="5" spans="2:35" s="13" customFormat="1" ht="15" thickTop="1" x14ac:dyDescent="0.35">
      <c r="B5" s="287" t="s">
        <v>53</v>
      </c>
      <c r="C5" s="287"/>
      <c r="D5" s="14" t="s">
        <v>54</v>
      </c>
      <c r="E5" s="14" t="s">
        <v>54</v>
      </c>
      <c r="F5" s="14" t="s">
        <v>54</v>
      </c>
      <c r="G5" s="14" t="s">
        <v>54</v>
      </c>
      <c r="H5" s="14" t="s">
        <v>54</v>
      </c>
      <c r="I5" s="14" t="s">
        <v>54</v>
      </c>
      <c r="J5" s="14" t="s">
        <v>54</v>
      </c>
      <c r="K5" s="14" t="s">
        <v>54</v>
      </c>
      <c r="L5" s="14" t="s">
        <v>54</v>
      </c>
      <c r="M5" s="14" t="s">
        <v>54</v>
      </c>
      <c r="N5" s="14" t="s">
        <v>54</v>
      </c>
      <c r="O5" s="14" t="s">
        <v>54</v>
      </c>
      <c r="P5" s="14" t="s">
        <v>54</v>
      </c>
      <c r="Q5" s="14" t="s">
        <v>54</v>
      </c>
      <c r="R5" s="14" t="s">
        <v>54</v>
      </c>
      <c r="S5" s="14" t="s">
        <v>54</v>
      </c>
      <c r="T5" s="14" t="s">
        <v>54</v>
      </c>
      <c r="U5" s="14" t="s">
        <v>54</v>
      </c>
      <c r="V5" s="14" t="s">
        <v>54</v>
      </c>
      <c r="W5" s="14" t="s">
        <v>54</v>
      </c>
      <c r="X5" s="14" t="s">
        <v>54</v>
      </c>
      <c r="Y5" s="14" t="s">
        <v>54</v>
      </c>
      <c r="Z5" s="14" t="s">
        <v>54</v>
      </c>
      <c r="AA5" s="14" t="s">
        <v>54</v>
      </c>
      <c r="AB5" s="14" t="s">
        <v>54</v>
      </c>
      <c r="AC5" s="14" t="s">
        <v>54</v>
      </c>
      <c r="AD5" s="14" t="s">
        <v>54</v>
      </c>
      <c r="AE5" s="14" t="s">
        <v>54</v>
      </c>
      <c r="AF5" s="14" t="s">
        <v>54</v>
      </c>
      <c r="AG5" s="14" t="s">
        <v>54</v>
      </c>
      <c r="AH5" s="15"/>
      <c r="AI5" s="16"/>
    </row>
    <row r="6" spans="2:35" x14ac:dyDescent="0.35">
      <c r="B6" s="3">
        <f>IF('SECTION IV'!A5="","",'SECTION IV'!A5)</f>
        <v>1</v>
      </c>
      <c r="C6">
        <f>IF('SECTION IV'!C5=0,"",'SECTION IV'!C5)</f>
        <v>9780316591928</v>
      </c>
      <c r="D6" s="17" t="str">
        <f>IF('SECTION IV'!$O5=D$2,'SECTION IV'!$B5*'SECTION IV'!$T5,"")</f>
        <v/>
      </c>
      <c r="E6" s="17" t="str">
        <f>IF('SECTION IV'!$O5=E$2,'SECTION IV'!$B5*'SECTION IV'!$T5,"")</f>
        <v/>
      </c>
      <c r="F6" s="17" t="str">
        <f>IF('SECTION IV'!$O5=F$2,'SECTION IV'!$B5*'SECTION IV'!$T5,"")</f>
        <v/>
      </c>
      <c r="G6" s="17" t="str">
        <f>IF('SECTION IV'!$O5=G$2,'SECTION IV'!$B5*'SECTION IV'!$T5,"")</f>
        <v/>
      </c>
      <c r="H6" s="17" t="str">
        <f>IF('SECTION IV'!$O5=H$2,'SECTION IV'!$B5*'SECTION IV'!$T5,"")</f>
        <v/>
      </c>
      <c r="I6" s="17" t="str">
        <f>IF('SECTION IV'!$O5=I$2,'SECTION IV'!$B5*'SECTION IV'!$T5,"")</f>
        <v/>
      </c>
      <c r="J6" s="17" t="str">
        <f>IF('SECTION IV'!$O5=J$2,'SECTION IV'!$B5*'SECTION IV'!$T5,"")</f>
        <v/>
      </c>
      <c r="K6" s="17" t="str">
        <f>IF('SECTION IV'!$O5=K$2,'SECTION IV'!$B5*'SECTION IV'!$T5,"")</f>
        <v/>
      </c>
      <c r="L6" s="17">
        <f>IF('SECTION IV'!$O5=L$2,'SECTION IV'!$B5*'SECTION IV'!$T5,"")</f>
        <v>0</v>
      </c>
      <c r="M6" s="17" t="str">
        <f>IF('SECTION IV'!$O5=M$2,'SECTION IV'!$B5*'SECTION IV'!$T5,"")</f>
        <v/>
      </c>
      <c r="N6" s="17" t="str">
        <f>IF('SECTION IV'!$O5=N$2,'SECTION IV'!$B5*'SECTION IV'!$T5,"")</f>
        <v/>
      </c>
      <c r="O6" s="17" t="str">
        <f>IF('SECTION IV'!$O5=O$2,'SECTION IV'!$B5*'SECTION IV'!$T5,"")</f>
        <v/>
      </c>
      <c r="P6" s="17" t="str">
        <f>IF('SECTION IV'!$O5=P$2,'SECTION IV'!$B5*'SECTION IV'!$T5,"")</f>
        <v/>
      </c>
      <c r="Q6" s="17" t="str">
        <f>IF('SECTION IV'!$O5=Q$2,'SECTION IV'!$B5*'SECTION IV'!$T5,"")</f>
        <v/>
      </c>
      <c r="R6" s="17" t="str">
        <f>IF('SECTION IV'!$O5=R$2,'SECTION IV'!$B5*'SECTION IV'!$T5,"")</f>
        <v/>
      </c>
      <c r="S6" s="17" t="str">
        <f>IF('SECTION IV'!$O5=S$2,'SECTION IV'!$B5*'SECTION IV'!$T5,"")</f>
        <v/>
      </c>
      <c r="T6" s="17" t="str">
        <f>IF('SECTION IV'!$O5=T$2,'SECTION IV'!$B5*'SECTION IV'!$T5,"")</f>
        <v/>
      </c>
      <c r="U6" s="17" t="str">
        <f>IF('SECTION IV'!$O5=U$2,'SECTION IV'!$B5*'SECTION IV'!$T5,"")</f>
        <v/>
      </c>
      <c r="V6" s="17" t="str">
        <f>IF('SECTION IV'!$O5=V$2,'SECTION IV'!$B5*'SECTION IV'!$T5,"")</f>
        <v/>
      </c>
      <c r="W6" s="17" t="str">
        <f>IF('SECTION IV'!$O5=W$2,'SECTION IV'!$B5*'SECTION IV'!$T5,"")</f>
        <v/>
      </c>
      <c r="X6" s="17" t="str">
        <f>IF('SECTION IV'!$O5=X$2,'SECTION IV'!$B5*'SECTION IV'!$T5,"")</f>
        <v/>
      </c>
      <c r="Y6" s="17" t="str">
        <f>IF('SECTION IV'!$O5=Y$2,'SECTION IV'!$B5*'SECTION IV'!$T5,"")</f>
        <v/>
      </c>
      <c r="Z6" s="17" t="str">
        <f>IF('SECTION IV'!$O5=Z$2,'SECTION IV'!$B5*'SECTION IV'!$T5,"")</f>
        <v/>
      </c>
      <c r="AA6" s="17" t="str">
        <f>IF('SECTION IV'!$O5=AA$2,'SECTION IV'!$B5*'SECTION IV'!$T5,"")</f>
        <v/>
      </c>
      <c r="AB6" s="17" t="str">
        <f>IF('SECTION IV'!$O5=AB$2,'SECTION IV'!$B5*'SECTION IV'!$T5,"")</f>
        <v/>
      </c>
      <c r="AC6" s="17" t="str">
        <f>IF('SECTION IV'!$O5=AC$2,'SECTION IV'!$B5*'SECTION IV'!$T5,"")</f>
        <v/>
      </c>
      <c r="AD6" s="17" t="str">
        <f>IF('SECTION IV'!$O5=AD$2,'SECTION IV'!$B5*'SECTION IV'!$T5,"")</f>
        <v/>
      </c>
      <c r="AE6" s="17" t="str">
        <f>IF('SECTION IV'!$O5=AE$2,'SECTION IV'!$B5*'SECTION IV'!$T5,"")</f>
        <v/>
      </c>
      <c r="AF6" s="17" t="str">
        <f>IF('SECTION IV'!$O5=AF$2,'SECTION IV'!$B5*'SECTION IV'!$T5,"")</f>
        <v/>
      </c>
      <c r="AG6" s="17" t="str">
        <f>IF('SECTION IV'!$O5=AG$2,'SECTION IV'!$B5*'SECTION IV'!$T5,"")</f>
        <v/>
      </c>
      <c r="AH6" s="18" t="str">
        <f>IF(C6="","",IF('SECTION IV'!B5=0,"",IF(SUM(D6:AG6)=0,CONCATENATE(C6," NOT AWARDED"),SUM(D6:AG6))))</f>
        <v>9780316591928 NOT AWARDED</v>
      </c>
    </row>
    <row r="7" spans="2:35" x14ac:dyDescent="0.35">
      <c r="B7" s="3">
        <f>IF('SECTION IV'!A6="","",'SECTION IV'!A6)</f>
        <v>2</v>
      </c>
      <c r="C7">
        <f>IF('SECTION IV'!C6=0,"",'SECTION IV'!C6)</f>
        <v>9798985927863</v>
      </c>
      <c r="D7" s="17" t="str">
        <f>IF('SECTION IV'!$O6=D$2,'SECTION IV'!$B6*'SECTION IV'!$T6,"")</f>
        <v/>
      </c>
      <c r="E7" s="17" t="str">
        <f>IF('SECTION IV'!$O6=E$2,'SECTION IV'!$B6*'SECTION IV'!$T6,"")</f>
        <v/>
      </c>
      <c r="F7" s="17" t="str">
        <f>IF('SECTION IV'!$O6=F$2,'SECTION IV'!$B6*'SECTION IV'!$T6,"")</f>
        <v/>
      </c>
      <c r="G7" s="17" t="str">
        <f>IF('SECTION IV'!$O6=G$2,'SECTION IV'!$B6*'SECTION IV'!$T6,"")</f>
        <v/>
      </c>
      <c r="H7" s="17" t="str">
        <f>IF('SECTION IV'!$O6=H$2,'SECTION IV'!$B6*'SECTION IV'!$T6,"")</f>
        <v/>
      </c>
      <c r="I7" s="17" t="str">
        <f>IF('SECTION IV'!$O6=I$2,'SECTION IV'!$B6*'SECTION IV'!$T6,"")</f>
        <v/>
      </c>
      <c r="J7" s="17" t="str">
        <f>IF('SECTION IV'!$O6=J$2,'SECTION IV'!$B6*'SECTION IV'!$T6,"")</f>
        <v/>
      </c>
      <c r="K7" s="17" t="str">
        <f>IF('SECTION IV'!$O6=K$2,'SECTION IV'!$B6*'SECTION IV'!$T6,"")</f>
        <v/>
      </c>
      <c r="L7" s="17">
        <f>IF('SECTION IV'!$O6=L$2,'SECTION IV'!$B6*'SECTION IV'!$T6,"")</f>
        <v>0</v>
      </c>
      <c r="M7" s="17" t="str">
        <f>IF('SECTION IV'!$O6=M$2,'SECTION IV'!$B6*'SECTION IV'!$T6,"")</f>
        <v/>
      </c>
      <c r="N7" s="17" t="str">
        <f>IF('SECTION IV'!$O6=N$2,'SECTION IV'!$B6*'SECTION IV'!$T6,"")</f>
        <v/>
      </c>
      <c r="O7" s="17" t="str">
        <f>IF('SECTION IV'!$O6=O$2,'SECTION IV'!$B6*'SECTION IV'!$T6,"")</f>
        <v/>
      </c>
      <c r="P7" s="17" t="str">
        <f>IF('SECTION IV'!$O6=P$2,'SECTION IV'!$B6*'SECTION IV'!$T6,"")</f>
        <v/>
      </c>
      <c r="Q7" s="17" t="str">
        <f>IF('SECTION IV'!$O6=Q$2,'SECTION IV'!$B6*'SECTION IV'!$T6,"")</f>
        <v/>
      </c>
      <c r="R7" s="17" t="str">
        <f>IF('SECTION IV'!$O6=R$2,'SECTION IV'!$B6*'SECTION IV'!$T6,"")</f>
        <v/>
      </c>
      <c r="S7" s="17" t="str">
        <f>IF('SECTION IV'!$O6=S$2,'SECTION IV'!$B6*'SECTION IV'!$T6,"")</f>
        <v/>
      </c>
      <c r="T7" s="17" t="str">
        <f>IF('SECTION IV'!$O6=T$2,'SECTION IV'!$B6*'SECTION IV'!$T6,"")</f>
        <v/>
      </c>
      <c r="U7" s="17" t="str">
        <f>IF('SECTION IV'!$O6=U$2,'SECTION IV'!$B6*'SECTION IV'!$T6,"")</f>
        <v/>
      </c>
      <c r="V7" s="17" t="str">
        <f>IF('SECTION IV'!$O6=V$2,'SECTION IV'!$B6*'SECTION IV'!$T6,"")</f>
        <v/>
      </c>
      <c r="W7" s="17" t="str">
        <f>IF('SECTION IV'!$O6=W$2,'SECTION IV'!$B6*'SECTION IV'!$T6,"")</f>
        <v/>
      </c>
      <c r="X7" s="17" t="str">
        <f>IF('SECTION IV'!$O6=X$2,'SECTION IV'!$B6*'SECTION IV'!$T6,"")</f>
        <v/>
      </c>
      <c r="Y7" s="17" t="str">
        <f>IF('SECTION IV'!$O6=Y$2,'SECTION IV'!$B6*'SECTION IV'!$T6,"")</f>
        <v/>
      </c>
      <c r="Z7" s="17" t="str">
        <f>IF('SECTION IV'!$O6=Z$2,'SECTION IV'!$B6*'SECTION IV'!$T6,"")</f>
        <v/>
      </c>
      <c r="AA7" s="17" t="str">
        <f>IF('SECTION IV'!$O6=AA$2,'SECTION IV'!$B6*'SECTION IV'!$T6,"")</f>
        <v/>
      </c>
      <c r="AB7" s="17" t="str">
        <f>IF('SECTION IV'!$O6=AB$2,'SECTION IV'!$B6*'SECTION IV'!$T6,"")</f>
        <v/>
      </c>
      <c r="AC7" s="17" t="str">
        <f>IF('SECTION IV'!$O6=AC$2,'SECTION IV'!$B6*'SECTION IV'!$T6,"")</f>
        <v/>
      </c>
      <c r="AD7" s="17" t="str">
        <f>IF('SECTION IV'!$O6=AD$2,'SECTION IV'!$B6*'SECTION IV'!$T6,"")</f>
        <v/>
      </c>
      <c r="AE7" s="17" t="str">
        <f>IF('SECTION IV'!$O6=AE$2,'SECTION IV'!$B6*'SECTION IV'!$T6,"")</f>
        <v/>
      </c>
      <c r="AF7" s="17" t="str">
        <f>IF('SECTION IV'!$O6=AF$2,'SECTION IV'!$B6*'SECTION IV'!$T6,"")</f>
        <v/>
      </c>
      <c r="AG7" s="17" t="str">
        <f>IF('SECTION IV'!$O6=AG$2,'SECTION IV'!$B6*'SECTION IV'!$T6,"")</f>
        <v/>
      </c>
      <c r="AH7" s="18" t="str">
        <f>IF(C7="","",IF('SECTION IV'!B6=0,"",IF(SUM(D7:AG7)=0,CONCATENATE(C7," NOT AWARDED"),SUM(D7:AG7))))</f>
        <v>9798985927863 NOT AWARDED</v>
      </c>
    </row>
    <row r="8" spans="2:35" x14ac:dyDescent="0.35">
      <c r="B8" s="3">
        <f>IF('SECTION IV'!A7="","",'SECTION IV'!A7)</f>
        <v>3</v>
      </c>
      <c r="C8">
        <f>IF('SECTION IV'!C7=0,"",'SECTION IV'!C7)</f>
        <v>9780544876408</v>
      </c>
      <c r="D8" s="17" t="str">
        <f>IF('SECTION IV'!$O7=D$2,'SECTION IV'!$B7*'SECTION IV'!$T7,"")</f>
        <v/>
      </c>
      <c r="E8" s="17" t="str">
        <f>IF('SECTION IV'!$O7=E$2,'SECTION IV'!$B7*'SECTION IV'!$T7,"")</f>
        <v/>
      </c>
      <c r="F8" s="17" t="str">
        <f>IF('SECTION IV'!$O7=F$2,'SECTION IV'!$B7*'SECTION IV'!$T7,"")</f>
        <v/>
      </c>
      <c r="G8" s="17" t="str">
        <f>IF('SECTION IV'!$O7=G$2,'SECTION IV'!$B7*'SECTION IV'!$T7,"")</f>
        <v/>
      </c>
      <c r="H8" s="17" t="str">
        <f>IF('SECTION IV'!$O7=H$2,'SECTION IV'!$B7*'SECTION IV'!$T7,"")</f>
        <v/>
      </c>
      <c r="I8" s="17" t="str">
        <f>IF('SECTION IV'!$O7=I$2,'SECTION IV'!$B7*'SECTION IV'!$T7,"")</f>
        <v/>
      </c>
      <c r="J8" s="17" t="str">
        <f>IF('SECTION IV'!$O7=J$2,'SECTION IV'!$B7*'SECTION IV'!$T7,"")</f>
        <v/>
      </c>
      <c r="K8" s="17" t="str">
        <f>IF('SECTION IV'!$O7=K$2,'SECTION IV'!$B7*'SECTION IV'!$T7,"")</f>
        <v/>
      </c>
      <c r="L8" s="17">
        <f>IF('SECTION IV'!$O7=L$2,'SECTION IV'!$B7*'SECTION IV'!$T7,"")</f>
        <v>0</v>
      </c>
      <c r="M8" s="17" t="str">
        <f>IF('SECTION IV'!$O7=M$2,'SECTION IV'!$B7*'SECTION IV'!$T7,"")</f>
        <v/>
      </c>
      <c r="N8" s="17" t="str">
        <f>IF('SECTION IV'!$O7=N$2,'SECTION IV'!$B7*'SECTION IV'!$T7,"")</f>
        <v/>
      </c>
      <c r="O8" s="17" t="str">
        <f>IF('SECTION IV'!$O7=O$2,'SECTION IV'!$B7*'SECTION IV'!$T7,"")</f>
        <v/>
      </c>
      <c r="P8" s="17" t="str">
        <f>IF('SECTION IV'!$O7=P$2,'SECTION IV'!$B7*'SECTION IV'!$T7,"")</f>
        <v/>
      </c>
      <c r="Q8" s="17" t="str">
        <f>IF('SECTION IV'!$O7=Q$2,'SECTION IV'!$B7*'SECTION IV'!$T7,"")</f>
        <v/>
      </c>
      <c r="R8" s="17" t="str">
        <f>IF('SECTION IV'!$O7=R$2,'SECTION IV'!$B7*'SECTION IV'!$T7,"")</f>
        <v/>
      </c>
      <c r="S8" s="17" t="str">
        <f>IF('SECTION IV'!$O7=S$2,'SECTION IV'!$B7*'SECTION IV'!$T7,"")</f>
        <v/>
      </c>
      <c r="T8" s="17" t="str">
        <f>IF('SECTION IV'!$O7=T$2,'SECTION IV'!$B7*'SECTION IV'!$T7,"")</f>
        <v/>
      </c>
      <c r="U8" s="17" t="str">
        <f>IF('SECTION IV'!$O7=U$2,'SECTION IV'!$B7*'SECTION IV'!$T7,"")</f>
        <v/>
      </c>
      <c r="V8" s="17" t="str">
        <f>IF('SECTION IV'!$O7=V$2,'SECTION IV'!$B7*'SECTION IV'!$T7,"")</f>
        <v/>
      </c>
      <c r="W8" s="17" t="str">
        <f>IF('SECTION IV'!$O7=W$2,'SECTION IV'!$B7*'SECTION IV'!$T7,"")</f>
        <v/>
      </c>
      <c r="X8" s="17" t="str">
        <f>IF('SECTION IV'!$O7=X$2,'SECTION IV'!$B7*'SECTION IV'!$T7,"")</f>
        <v/>
      </c>
      <c r="Y8" s="17" t="str">
        <f>IF('SECTION IV'!$O7=Y$2,'SECTION IV'!$B7*'SECTION IV'!$T7,"")</f>
        <v/>
      </c>
      <c r="Z8" s="17" t="str">
        <f>IF('SECTION IV'!$O7=Z$2,'SECTION IV'!$B7*'SECTION IV'!$T7,"")</f>
        <v/>
      </c>
      <c r="AA8" s="17" t="str">
        <f>IF('SECTION IV'!$O7=AA$2,'SECTION IV'!$B7*'SECTION IV'!$T7,"")</f>
        <v/>
      </c>
      <c r="AB8" s="17" t="str">
        <f>IF('SECTION IV'!$O7=AB$2,'SECTION IV'!$B7*'SECTION IV'!$T7,"")</f>
        <v/>
      </c>
      <c r="AC8" s="17" t="str">
        <f>IF('SECTION IV'!$O7=AC$2,'SECTION IV'!$B7*'SECTION IV'!$T7,"")</f>
        <v/>
      </c>
      <c r="AD8" s="17" t="str">
        <f>IF('SECTION IV'!$O7=AD$2,'SECTION IV'!$B7*'SECTION IV'!$T7,"")</f>
        <v/>
      </c>
      <c r="AE8" s="17" t="str">
        <f>IF('SECTION IV'!$O7=AE$2,'SECTION IV'!$B7*'SECTION IV'!$T7,"")</f>
        <v/>
      </c>
      <c r="AF8" s="17" t="str">
        <f>IF('SECTION IV'!$O7=AF$2,'SECTION IV'!$B7*'SECTION IV'!$T7,"")</f>
        <v/>
      </c>
      <c r="AG8" s="17" t="str">
        <f>IF('SECTION IV'!$O7=AG$2,'SECTION IV'!$B7*'SECTION IV'!$T7,"")</f>
        <v/>
      </c>
      <c r="AH8" s="18" t="str">
        <f>IF(C8="","",IF('SECTION IV'!B7=0,"",IF(SUM(D8:AG8)=0,CONCATENATE(C8," NOT AWARDED"),SUM(D8:AG8))))</f>
        <v>9780544876408 NOT AWARDED</v>
      </c>
    </row>
    <row r="9" spans="2:35" x14ac:dyDescent="0.35">
      <c r="B9" s="3">
        <f>IF('SECTION IV'!A8="","",'SECTION IV'!A8)</f>
        <v>4</v>
      </c>
      <c r="C9">
        <f>IF('SECTION IV'!C8=0,"",'SECTION IV'!C8)</f>
        <v>9781338681741</v>
      </c>
      <c r="D9" s="17" t="str">
        <f>IF('SECTION IV'!$O8=D$2,'SECTION IV'!$B8*'SECTION IV'!$T8,"")</f>
        <v/>
      </c>
      <c r="E9" s="17" t="str">
        <f>IF('SECTION IV'!$O8=E$2,'SECTION IV'!$B8*'SECTION IV'!$T8,"")</f>
        <v/>
      </c>
      <c r="F9" s="17" t="str">
        <f>IF('SECTION IV'!$O8=F$2,'SECTION IV'!$B8*'SECTION IV'!$T8,"")</f>
        <v/>
      </c>
      <c r="G9" s="17" t="str">
        <f>IF('SECTION IV'!$O8=G$2,'SECTION IV'!$B8*'SECTION IV'!$T8,"")</f>
        <v/>
      </c>
      <c r="H9" s="17" t="str">
        <f>IF('SECTION IV'!$O8=H$2,'SECTION IV'!$B8*'SECTION IV'!$T8,"")</f>
        <v/>
      </c>
      <c r="I9" s="17" t="str">
        <f>IF('SECTION IV'!$O8=I$2,'SECTION IV'!$B8*'SECTION IV'!$T8,"")</f>
        <v/>
      </c>
      <c r="J9" s="17" t="str">
        <f>IF('SECTION IV'!$O8=J$2,'SECTION IV'!$B8*'SECTION IV'!$T8,"")</f>
        <v/>
      </c>
      <c r="K9" s="17" t="str">
        <f>IF('SECTION IV'!$O8=K$2,'SECTION IV'!$B8*'SECTION IV'!$T8,"")</f>
        <v/>
      </c>
      <c r="L9" s="17">
        <f>IF('SECTION IV'!$O8=L$2,'SECTION IV'!$B8*'SECTION IV'!$T8,"")</f>
        <v>0</v>
      </c>
      <c r="M9" s="17" t="str">
        <f>IF('SECTION IV'!$O8=M$2,'SECTION IV'!$B8*'SECTION IV'!$T8,"")</f>
        <v/>
      </c>
      <c r="N9" s="17" t="str">
        <f>IF('SECTION IV'!$O8=N$2,'SECTION IV'!$B8*'SECTION IV'!$T8,"")</f>
        <v/>
      </c>
      <c r="O9" s="17" t="str">
        <f>IF('SECTION IV'!$O8=O$2,'SECTION IV'!$B8*'SECTION IV'!$T8,"")</f>
        <v/>
      </c>
      <c r="P9" s="17" t="str">
        <f>IF('SECTION IV'!$O8=P$2,'SECTION IV'!$B8*'SECTION IV'!$T8,"")</f>
        <v/>
      </c>
      <c r="Q9" s="17" t="str">
        <f>IF('SECTION IV'!$O8=Q$2,'SECTION IV'!$B8*'SECTION IV'!$T8,"")</f>
        <v/>
      </c>
      <c r="R9" s="17" t="str">
        <f>IF('SECTION IV'!$O8=R$2,'SECTION IV'!$B8*'SECTION IV'!$T8,"")</f>
        <v/>
      </c>
      <c r="S9" s="17" t="str">
        <f>IF('SECTION IV'!$O8=S$2,'SECTION IV'!$B8*'SECTION IV'!$T8,"")</f>
        <v/>
      </c>
      <c r="T9" s="17" t="str">
        <f>IF('SECTION IV'!$O8=T$2,'SECTION IV'!$B8*'SECTION IV'!$T8,"")</f>
        <v/>
      </c>
      <c r="U9" s="17" t="str">
        <f>IF('SECTION IV'!$O8=U$2,'SECTION IV'!$B8*'SECTION IV'!$T8,"")</f>
        <v/>
      </c>
      <c r="V9" s="17" t="str">
        <f>IF('SECTION IV'!$O8=V$2,'SECTION IV'!$B8*'SECTION IV'!$T8,"")</f>
        <v/>
      </c>
      <c r="W9" s="17" t="str">
        <f>IF('SECTION IV'!$O8=W$2,'SECTION IV'!$B8*'SECTION IV'!$T8,"")</f>
        <v/>
      </c>
      <c r="X9" s="17" t="str">
        <f>IF('SECTION IV'!$O8=X$2,'SECTION IV'!$B8*'SECTION IV'!$T8,"")</f>
        <v/>
      </c>
      <c r="Y9" s="17" t="str">
        <f>IF('SECTION IV'!$O8=Y$2,'SECTION IV'!$B8*'SECTION IV'!$T8,"")</f>
        <v/>
      </c>
      <c r="Z9" s="17" t="str">
        <f>IF('SECTION IV'!$O8=Z$2,'SECTION IV'!$B8*'SECTION IV'!$T8,"")</f>
        <v/>
      </c>
      <c r="AA9" s="17" t="str">
        <f>IF('SECTION IV'!$O8=AA$2,'SECTION IV'!$B8*'SECTION IV'!$T8,"")</f>
        <v/>
      </c>
      <c r="AB9" s="17" t="str">
        <f>IF('SECTION IV'!$O8=AB$2,'SECTION IV'!$B8*'SECTION IV'!$T8,"")</f>
        <v/>
      </c>
      <c r="AC9" s="17" t="str">
        <f>IF('SECTION IV'!$O8=AC$2,'SECTION IV'!$B8*'SECTION IV'!$T8,"")</f>
        <v/>
      </c>
      <c r="AD9" s="17" t="str">
        <f>IF('SECTION IV'!$O8=AD$2,'SECTION IV'!$B8*'SECTION IV'!$T8,"")</f>
        <v/>
      </c>
      <c r="AE9" s="17" t="str">
        <f>IF('SECTION IV'!$O8=AE$2,'SECTION IV'!$B8*'SECTION IV'!$T8,"")</f>
        <v/>
      </c>
      <c r="AF9" s="17" t="str">
        <f>IF('SECTION IV'!$O8=AF$2,'SECTION IV'!$B8*'SECTION IV'!$T8,"")</f>
        <v/>
      </c>
      <c r="AG9" s="17" t="str">
        <f>IF('SECTION IV'!$O8=AG$2,'SECTION IV'!$B8*'SECTION IV'!$T8,"")</f>
        <v/>
      </c>
      <c r="AH9" s="18" t="str">
        <f>IF(C9="","",IF('SECTION IV'!B8=0,"",IF(SUM(D9:AG9)=0,CONCATENATE(C9," NOT AWARDED"),SUM(D9:AG9))))</f>
        <v>9781338681741 NOT AWARDED</v>
      </c>
    </row>
    <row r="10" spans="2:35" x14ac:dyDescent="0.35">
      <c r="B10" s="3">
        <f>IF('SECTION IV'!A9="","",'SECTION IV'!A9)</f>
        <v>5</v>
      </c>
      <c r="C10">
        <f>IF('SECTION IV'!C9=0,"",'SECTION IV'!C9)</f>
        <v>9781250863218</v>
      </c>
      <c r="D10" s="17" t="str">
        <f>IF('SECTION IV'!$O9=D$2,'SECTION IV'!$B9*'SECTION IV'!$T9,"")</f>
        <v/>
      </c>
      <c r="E10" s="17" t="str">
        <f>IF('SECTION IV'!$O9=E$2,'SECTION IV'!$B9*'SECTION IV'!$T9,"")</f>
        <v/>
      </c>
      <c r="F10" s="17" t="str">
        <f>IF('SECTION IV'!$O9=F$2,'SECTION IV'!$B9*'SECTION IV'!$T9,"")</f>
        <v/>
      </c>
      <c r="G10" s="17" t="str">
        <f>IF('SECTION IV'!$O9=G$2,'SECTION IV'!$B9*'SECTION IV'!$T9,"")</f>
        <v/>
      </c>
      <c r="H10" s="17" t="str">
        <f>IF('SECTION IV'!$O9=H$2,'SECTION IV'!$B9*'SECTION IV'!$T9,"")</f>
        <v/>
      </c>
      <c r="I10" s="17" t="str">
        <f>IF('SECTION IV'!$O9=I$2,'SECTION IV'!$B9*'SECTION IV'!$T9,"")</f>
        <v/>
      </c>
      <c r="J10" s="17" t="str">
        <f>IF('SECTION IV'!$O9=J$2,'SECTION IV'!$B9*'SECTION IV'!$T9,"")</f>
        <v/>
      </c>
      <c r="K10" s="17" t="str">
        <f>IF('SECTION IV'!$O9=K$2,'SECTION IV'!$B9*'SECTION IV'!$T9,"")</f>
        <v/>
      </c>
      <c r="L10" s="17">
        <f>IF('SECTION IV'!$O9=L$2,'SECTION IV'!$B9*'SECTION IV'!$T9,"")</f>
        <v>0</v>
      </c>
      <c r="M10" s="17" t="str">
        <f>IF('SECTION IV'!$O9=M$2,'SECTION IV'!$B9*'SECTION IV'!$T9,"")</f>
        <v/>
      </c>
      <c r="N10" s="17" t="str">
        <f>IF('SECTION IV'!$O9=N$2,'SECTION IV'!$B9*'SECTION IV'!$T9,"")</f>
        <v/>
      </c>
      <c r="O10" s="17" t="str">
        <f>IF('SECTION IV'!$O9=O$2,'SECTION IV'!$B9*'SECTION IV'!$T9,"")</f>
        <v/>
      </c>
      <c r="P10" s="17" t="str">
        <f>IF('SECTION IV'!$O9=P$2,'SECTION IV'!$B9*'SECTION IV'!$T9,"")</f>
        <v/>
      </c>
      <c r="Q10" s="17" t="str">
        <f>IF('SECTION IV'!$O9=Q$2,'SECTION IV'!$B9*'SECTION IV'!$T9,"")</f>
        <v/>
      </c>
      <c r="R10" s="17" t="str">
        <f>IF('SECTION IV'!$O9=R$2,'SECTION IV'!$B9*'SECTION IV'!$T9,"")</f>
        <v/>
      </c>
      <c r="S10" s="17" t="str">
        <f>IF('SECTION IV'!$O9=S$2,'SECTION IV'!$B9*'SECTION IV'!$T9,"")</f>
        <v/>
      </c>
      <c r="T10" s="17" t="str">
        <f>IF('SECTION IV'!$O9=T$2,'SECTION IV'!$B9*'SECTION IV'!$T9,"")</f>
        <v/>
      </c>
      <c r="U10" s="17" t="str">
        <f>IF('SECTION IV'!$O9=U$2,'SECTION IV'!$B9*'SECTION IV'!$T9,"")</f>
        <v/>
      </c>
      <c r="V10" s="17" t="str">
        <f>IF('SECTION IV'!$O9=V$2,'SECTION IV'!$B9*'SECTION IV'!$T9,"")</f>
        <v/>
      </c>
      <c r="W10" s="17" t="str">
        <f>IF('SECTION IV'!$O9=W$2,'SECTION IV'!$B9*'SECTION IV'!$T9,"")</f>
        <v/>
      </c>
      <c r="X10" s="17" t="str">
        <f>IF('SECTION IV'!$O9=X$2,'SECTION IV'!$B9*'SECTION IV'!$T9,"")</f>
        <v/>
      </c>
      <c r="Y10" s="17" t="str">
        <f>IF('SECTION IV'!$O9=Y$2,'SECTION IV'!$B9*'SECTION IV'!$T9,"")</f>
        <v/>
      </c>
      <c r="Z10" s="17" t="str">
        <f>IF('SECTION IV'!$O9=Z$2,'SECTION IV'!$B9*'SECTION IV'!$T9,"")</f>
        <v/>
      </c>
      <c r="AA10" s="17" t="str">
        <f>IF('SECTION IV'!$O9=AA$2,'SECTION IV'!$B9*'SECTION IV'!$T9,"")</f>
        <v/>
      </c>
      <c r="AB10" s="17" t="str">
        <f>IF('SECTION IV'!$O9=AB$2,'SECTION IV'!$B9*'SECTION IV'!$T9,"")</f>
        <v/>
      </c>
      <c r="AC10" s="17" t="str">
        <f>IF('SECTION IV'!$O9=AC$2,'SECTION IV'!$B9*'SECTION IV'!$T9,"")</f>
        <v/>
      </c>
      <c r="AD10" s="17" t="str">
        <f>IF('SECTION IV'!$O9=AD$2,'SECTION IV'!$B9*'SECTION IV'!$T9,"")</f>
        <v/>
      </c>
      <c r="AE10" s="17" t="str">
        <f>IF('SECTION IV'!$O9=AE$2,'SECTION IV'!$B9*'SECTION IV'!$T9,"")</f>
        <v/>
      </c>
      <c r="AF10" s="17" t="str">
        <f>IF('SECTION IV'!$O9=AF$2,'SECTION IV'!$B9*'SECTION IV'!$T9,"")</f>
        <v/>
      </c>
      <c r="AG10" s="17" t="str">
        <f>IF('SECTION IV'!$O9=AG$2,'SECTION IV'!$B9*'SECTION IV'!$T9,"")</f>
        <v/>
      </c>
      <c r="AH10" s="18" t="str">
        <f>IF(C10="","",IF('SECTION IV'!B9=0,"",IF(SUM(D10:AG10)=0,CONCATENATE(C10," NOT AWARDED"),SUM(D10:AG10))))</f>
        <v>9781250863218 NOT AWARDED</v>
      </c>
    </row>
    <row r="11" spans="2:35" x14ac:dyDescent="0.35">
      <c r="B11" s="3">
        <f>IF('SECTION IV'!A10="","",'SECTION IV'!A10)</f>
        <v>6</v>
      </c>
      <c r="C11">
        <f>IF('SECTION IV'!C10=0,"",'SECTION IV'!C10)</f>
        <v>9781773216959</v>
      </c>
      <c r="D11" s="17" t="str">
        <f>IF('SECTION IV'!$O10=D$2,'SECTION IV'!$B10*'SECTION IV'!$T10,"")</f>
        <v/>
      </c>
      <c r="E11" s="17" t="str">
        <f>IF('SECTION IV'!$O10=E$2,'SECTION IV'!$B10*'SECTION IV'!$T10,"")</f>
        <v/>
      </c>
      <c r="F11" s="17" t="str">
        <f>IF('SECTION IV'!$O10=F$2,'SECTION IV'!$B10*'SECTION IV'!$T10,"")</f>
        <v/>
      </c>
      <c r="G11" s="17" t="str">
        <f>IF('SECTION IV'!$O10=G$2,'SECTION IV'!$B10*'SECTION IV'!$T10,"")</f>
        <v/>
      </c>
      <c r="H11" s="17" t="str">
        <f>IF('SECTION IV'!$O10=H$2,'SECTION IV'!$B10*'SECTION IV'!$T10,"")</f>
        <v/>
      </c>
      <c r="I11" s="17" t="str">
        <f>IF('SECTION IV'!$O10=I$2,'SECTION IV'!$B10*'SECTION IV'!$T10,"")</f>
        <v/>
      </c>
      <c r="J11" s="17" t="str">
        <f>IF('SECTION IV'!$O10=J$2,'SECTION IV'!$B10*'SECTION IV'!$T10,"")</f>
        <v/>
      </c>
      <c r="K11" s="17" t="str">
        <f>IF('SECTION IV'!$O10=K$2,'SECTION IV'!$B10*'SECTION IV'!$T10,"")</f>
        <v/>
      </c>
      <c r="L11" s="17">
        <f>IF('SECTION IV'!$O10=L$2,'SECTION IV'!$B10*'SECTION IV'!$T10,"")</f>
        <v>0</v>
      </c>
      <c r="M11" s="17" t="str">
        <f>IF('SECTION IV'!$O10=M$2,'SECTION IV'!$B10*'SECTION IV'!$T10,"")</f>
        <v/>
      </c>
      <c r="N11" s="17" t="str">
        <f>IF('SECTION IV'!$O10=N$2,'SECTION IV'!$B10*'SECTION IV'!$T10,"")</f>
        <v/>
      </c>
      <c r="O11" s="17" t="str">
        <f>IF('SECTION IV'!$O10=O$2,'SECTION IV'!$B10*'SECTION IV'!$T10,"")</f>
        <v/>
      </c>
      <c r="P11" s="17" t="str">
        <f>IF('SECTION IV'!$O10=P$2,'SECTION IV'!$B10*'SECTION IV'!$T10,"")</f>
        <v/>
      </c>
      <c r="Q11" s="17" t="str">
        <f>IF('SECTION IV'!$O10=Q$2,'SECTION IV'!$B10*'SECTION IV'!$T10,"")</f>
        <v/>
      </c>
      <c r="R11" s="17" t="str">
        <f>IF('SECTION IV'!$O10=R$2,'SECTION IV'!$B10*'SECTION IV'!$T10,"")</f>
        <v/>
      </c>
      <c r="S11" s="17" t="str">
        <f>IF('SECTION IV'!$O10=S$2,'SECTION IV'!$B10*'SECTION IV'!$T10,"")</f>
        <v/>
      </c>
      <c r="T11" s="17" t="str">
        <f>IF('SECTION IV'!$O10=T$2,'SECTION IV'!$B10*'SECTION IV'!$T10,"")</f>
        <v/>
      </c>
      <c r="U11" s="17" t="str">
        <f>IF('SECTION IV'!$O10=U$2,'SECTION IV'!$B10*'SECTION IV'!$T10,"")</f>
        <v/>
      </c>
      <c r="V11" s="17" t="str">
        <f>IF('SECTION IV'!$O10=V$2,'SECTION IV'!$B10*'SECTION IV'!$T10,"")</f>
        <v/>
      </c>
      <c r="W11" s="17" t="str">
        <f>IF('SECTION IV'!$O10=W$2,'SECTION IV'!$B10*'SECTION IV'!$T10,"")</f>
        <v/>
      </c>
      <c r="X11" s="17" t="str">
        <f>IF('SECTION IV'!$O10=X$2,'SECTION IV'!$B10*'SECTION IV'!$T10,"")</f>
        <v/>
      </c>
      <c r="Y11" s="17" t="str">
        <f>IF('SECTION IV'!$O10=Y$2,'SECTION IV'!$B10*'SECTION IV'!$T10,"")</f>
        <v/>
      </c>
      <c r="Z11" s="17" t="str">
        <f>IF('SECTION IV'!$O10=Z$2,'SECTION IV'!$B10*'SECTION IV'!$T10,"")</f>
        <v/>
      </c>
      <c r="AA11" s="17" t="str">
        <f>IF('SECTION IV'!$O10=AA$2,'SECTION IV'!$B10*'SECTION IV'!$T10,"")</f>
        <v/>
      </c>
      <c r="AB11" s="17" t="str">
        <f>IF('SECTION IV'!$O10=AB$2,'SECTION IV'!$B10*'SECTION IV'!$T10,"")</f>
        <v/>
      </c>
      <c r="AC11" s="17" t="str">
        <f>IF('SECTION IV'!$O10=AC$2,'SECTION IV'!$B10*'SECTION IV'!$T10,"")</f>
        <v/>
      </c>
      <c r="AD11" s="17" t="str">
        <f>IF('SECTION IV'!$O10=AD$2,'SECTION IV'!$B10*'SECTION IV'!$T10,"")</f>
        <v/>
      </c>
      <c r="AE11" s="17" t="str">
        <f>IF('SECTION IV'!$O10=AE$2,'SECTION IV'!$B10*'SECTION IV'!$T10,"")</f>
        <v/>
      </c>
      <c r="AF11" s="17" t="str">
        <f>IF('SECTION IV'!$O10=AF$2,'SECTION IV'!$B10*'SECTION IV'!$T10,"")</f>
        <v/>
      </c>
      <c r="AG11" s="17" t="str">
        <f>IF('SECTION IV'!$O10=AG$2,'SECTION IV'!$B10*'SECTION IV'!$T10,"")</f>
        <v/>
      </c>
      <c r="AH11" s="18" t="str">
        <f>IF(C11="","",IF('SECTION IV'!B10=0,"",IF(SUM(D11:AG11)=0,CONCATENATE(C11," NOT AWARDED"),SUM(D11:AG11))))</f>
        <v>9781773216959 NOT AWARDED</v>
      </c>
    </row>
    <row r="12" spans="2:35" x14ac:dyDescent="0.35">
      <c r="B12" s="3">
        <f>IF('SECTION IV'!A11="","",'SECTION IV'!A11)</f>
        <v>7</v>
      </c>
      <c r="C12">
        <f>IF('SECTION IV'!C11=0,"",'SECTION IV'!C11)</f>
        <v>9780062651976</v>
      </c>
      <c r="D12" s="17" t="str">
        <f>IF('SECTION IV'!$O11=D$2,'SECTION IV'!$B11*'SECTION IV'!$T11,"")</f>
        <v/>
      </c>
      <c r="E12" s="17" t="str">
        <f>IF('SECTION IV'!$O11=E$2,'SECTION IV'!$B11*'SECTION IV'!$T11,"")</f>
        <v/>
      </c>
      <c r="F12" s="17" t="str">
        <f>IF('SECTION IV'!$O11=F$2,'SECTION IV'!$B11*'SECTION IV'!$T11,"")</f>
        <v/>
      </c>
      <c r="G12" s="17" t="str">
        <f>IF('SECTION IV'!$O11=G$2,'SECTION IV'!$B11*'SECTION IV'!$T11,"")</f>
        <v/>
      </c>
      <c r="H12" s="17" t="str">
        <f>IF('SECTION IV'!$O11=H$2,'SECTION IV'!$B11*'SECTION IV'!$T11,"")</f>
        <v/>
      </c>
      <c r="I12" s="17" t="str">
        <f>IF('SECTION IV'!$O11=I$2,'SECTION IV'!$B11*'SECTION IV'!$T11,"")</f>
        <v/>
      </c>
      <c r="J12" s="17" t="str">
        <f>IF('SECTION IV'!$O11=J$2,'SECTION IV'!$B11*'SECTION IV'!$T11,"")</f>
        <v/>
      </c>
      <c r="K12" s="17" t="str">
        <f>IF('SECTION IV'!$O11=K$2,'SECTION IV'!$B11*'SECTION IV'!$T11,"")</f>
        <v/>
      </c>
      <c r="L12" s="17">
        <f>IF('SECTION IV'!$O11=L$2,'SECTION IV'!$B11*'SECTION IV'!$T11,"")</f>
        <v>0</v>
      </c>
      <c r="M12" s="17" t="str">
        <f>IF('SECTION IV'!$O11=M$2,'SECTION IV'!$B11*'SECTION IV'!$T11,"")</f>
        <v/>
      </c>
      <c r="N12" s="17" t="str">
        <f>IF('SECTION IV'!$O11=N$2,'SECTION IV'!$B11*'SECTION IV'!$T11,"")</f>
        <v/>
      </c>
      <c r="O12" s="17" t="str">
        <f>IF('SECTION IV'!$O11=O$2,'SECTION IV'!$B11*'SECTION IV'!$T11,"")</f>
        <v/>
      </c>
      <c r="P12" s="17" t="str">
        <f>IF('SECTION IV'!$O11=P$2,'SECTION IV'!$B11*'SECTION IV'!$T11,"")</f>
        <v/>
      </c>
      <c r="Q12" s="17" t="str">
        <f>IF('SECTION IV'!$O11=Q$2,'SECTION IV'!$B11*'SECTION IV'!$T11,"")</f>
        <v/>
      </c>
      <c r="R12" s="17" t="str">
        <f>IF('SECTION IV'!$O11=R$2,'SECTION IV'!$B11*'SECTION IV'!$T11,"")</f>
        <v/>
      </c>
      <c r="S12" s="17" t="str">
        <f>IF('SECTION IV'!$O11=S$2,'SECTION IV'!$B11*'SECTION IV'!$T11,"")</f>
        <v/>
      </c>
      <c r="T12" s="17" t="str">
        <f>IF('SECTION IV'!$O11=T$2,'SECTION IV'!$B11*'SECTION IV'!$T11,"")</f>
        <v/>
      </c>
      <c r="U12" s="17" t="str">
        <f>IF('SECTION IV'!$O11=U$2,'SECTION IV'!$B11*'SECTION IV'!$T11,"")</f>
        <v/>
      </c>
      <c r="V12" s="17" t="str">
        <f>IF('SECTION IV'!$O11=V$2,'SECTION IV'!$B11*'SECTION IV'!$T11,"")</f>
        <v/>
      </c>
      <c r="W12" s="17" t="str">
        <f>IF('SECTION IV'!$O11=W$2,'SECTION IV'!$B11*'SECTION IV'!$T11,"")</f>
        <v/>
      </c>
      <c r="X12" s="17" t="str">
        <f>IF('SECTION IV'!$O11=X$2,'SECTION IV'!$B11*'SECTION IV'!$T11,"")</f>
        <v/>
      </c>
      <c r="Y12" s="17" t="str">
        <f>IF('SECTION IV'!$O11=Y$2,'SECTION IV'!$B11*'SECTION IV'!$T11,"")</f>
        <v/>
      </c>
      <c r="Z12" s="17" t="str">
        <f>IF('SECTION IV'!$O11=Z$2,'SECTION IV'!$B11*'SECTION IV'!$T11,"")</f>
        <v/>
      </c>
      <c r="AA12" s="17" t="str">
        <f>IF('SECTION IV'!$O11=AA$2,'SECTION IV'!$B11*'SECTION IV'!$T11,"")</f>
        <v/>
      </c>
      <c r="AB12" s="17" t="str">
        <f>IF('SECTION IV'!$O11=AB$2,'SECTION IV'!$B11*'SECTION IV'!$T11,"")</f>
        <v/>
      </c>
      <c r="AC12" s="17" t="str">
        <f>IF('SECTION IV'!$O11=AC$2,'SECTION IV'!$B11*'SECTION IV'!$T11,"")</f>
        <v/>
      </c>
      <c r="AD12" s="17" t="str">
        <f>IF('SECTION IV'!$O11=AD$2,'SECTION IV'!$B11*'SECTION IV'!$T11,"")</f>
        <v/>
      </c>
      <c r="AE12" s="17" t="str">
        <f>IF('SECTION IV'!$O11=AE$2,'SECTION IV'!$B11*'SECTION IV'!$T11,"")</f>
        <v/>
      </c>
      <c r="AF12" s="17" t="str">
        <f>IF('SECTION IV'!$O11=AF$2,'SECTION IV'!$B11*'SECTION IV'!$T11,"")</f>
        <v/>
      </c>
      <c r="AG12" s="17" t="str">
        <f>IF('SECTION IV'!$O11=AG$2,'SECTION IV'!$B11*'SECTION IV'!$T11,"")</f>
        <v/>
      </c>
      <c r="AH12" s="18" t="str">
        <f>IF(C12="","",IF('SECTION IV'!B11=0,"",IF(SUM(D12:AG12)=0,CONCATENATE(C12," NOT AWARDED"),SUM(D12:AG12))))</f>
        <v>9780062651976 NOT AWARDED</v>
      </c>
    </row>
    <row r="13" spans="2:35" x14ac:dyDescent="0.35">
      <c r="B13" s="3">
        <f>IF('SECTION IV'!A12="","",'SECTION IV'!A12)</f>
        <v>8</v>
      </c>
      <c r="C13">
        <f>IF('SECTION IV'!C12=0,"",'SECTION IV'!C12)</f>
        <v>9781484763803</v>
      </c>
      <c r="D13" s="17" t="str">
        <f>IF('SECTION IV'!$O12=D$2,'SECTION IV'!$B12*'SECTION IV'!$T12,"")</f>
        <v/>
      </c>
      <c r="E13" s="17" t="str">
        <f>IF('SECTION IV'!$O12=E$2,'SECTION IV'!$B12*'SECTION IV'!$T12,"")</f>
        <v/>
      </c>
      <c r="F13" s="17" t="str">
        <f>IF('SECTION IV'!$O12=F$2,'SECTION IV'!$B12*'SECTION IV'!$T12,"")</f>
        <v/>
      </c>
      <c r="G13" s="17" t="str">
        <f>IF('SECTION IV'!$O12=G$2,'SECTION IV'!$B12*'SECTION IV'!$T12,"")</f>
        <v/>
      </c>
      <c r="H13" s="17" t="str">
        <f>IF('SECTION IV'!$O12=H$2,'SECTION IV'!$B12*'SECTION IV'!$T12,"")</f>
        <v/>
      </c>
      <c r="I13" s="17" t="str">
        <f>IF('SECTION IV'!$O12=I$2,'SECTION IV'!$B12*'SECTION IV'!$T12,"")</f>
        <v/>
      </c>
      <c r="J13" s="17" t="str">
        <f>IF('SECTION IV'!$O12=J$2,'SECTION IV'!$B12*'SECTION IV'!$T12,"")</f>
        <v/>
      </c>
      <c r="K13" s="17" t="str">
        <f>IF('SECTION IV'!$O12=K$2,'SECTION IV'!$B12*'SECTION IV'!$T12,"")</f>
        <v/>
      </c>
      <c r="L13" s="17">
        <f>IF('SECTION IV'!$O12=L$2,'SECTION IV'!$B12*'SECTION IV'!$T12,"")</f>
        <v>0</v>
      </c>
      <c r="M13" s="17" t="str">
        <f>IF('SECTION IV'!$O12=M$2,'SECTION IV'!$B12*'SECTION IV'!$T12,"")</f>
        <v/>
      </c>
      <c r="N13" s="17" t="str">
        <f>IF('SECTION IV'!$O12=N$2,'SECTION IV'!$B12*'SECTION IV'!$T12,"")</f>
        <v/>
      </c>
      <c r="O13" s="17" t="str">
        <f>IF('SECTION IV'!$O12=O$2,'SECTION IV'!$B12*'SECTION IV'!$T12,"")</f>
        <v/>
      </c>
      <c r="P13" s="17" t="str">
        <f>IF('SECTION IV'!$O12=P$2,'SECTION IV'!$B12*'SECTION IV'!$T12,"")</f>
        <v/>
      </c>
      <c r="Q13" s="17" t="str">
        <f>IF('SECTION IV'!$O12=Q$2,'SECTION IV'!$B12*'SECTION IV'!$T12,"")</f>
        <v/>
      </c>
      <c r="R13" s="17" t="str">
        <f>IF('SECTION IV'!$O12=R$2,'SECTION IV'!$B12*'SECTION IV'!$T12,"")</f>
        <v/>
      </c>
      <c r="S13" s="17" t="str">
        <f>IF('SECTION IV'!$O12=S$2,'SECTION IV'!$B12*'SECTION IV'!$T12,"")</f>
        <v/>
      </c>
      <c r="T13" s="17" t="str">
        <f>IF('SECTION IV'!$O12=T$2,'SECTION IV'!$B12*'SECTION IV'!$T12,"")</f>
        <v/>
      </c>
      <c r="U13" s="17" t="str">
        <f>IF('SECTION IV'!$O12=U$2,'SECTION IV'!$B12*'SECTION IV'!$T12,"")</f>
        <v/>
      </c>
      <c r="V13" s="17" t="str">
        <f>IF('SECTION IV'!$O12=V$2,'SECTION IV'!$B12*'SECTION IV'!$T12,"")</f>
        <v/>
      </c>
      <c r="W13" s="17" t="str">
        <f>IF('SECTION IV'!$O12=W$2,'SECTION IV'!$B12*'SECTION IV'!$T12,"")</f>
        <v/>
      </c>
      <c r="X13" s="17" t="str">
        <f>IF('SECTION IV'!$O12=X$2,'SECTION IV'!$B12*'SECTION IV'!$T12,"")</f>
        <v/>
      </c>
      <c r="Y13" s="17" t="str">
        <f>IF('SECTION IV'!$O12=Y$2,'SECTION IV'!$B12*'SECTION IV'!$T12,"")</f>
        <v/>
      </c>
      <c r="Z13" s="17" t="str">
        <f>IF('SECTION IV'!$O12=Z$2,'SECTION IV'!$B12*'SECTION IV'!$T12,"")</f>
        <v/>
      </c>
      <c r="AA13" s="17" t="str">
        <f>IF('SECTION IV'!$O12=AA$2,'SECTION IV'!$B12*'SECTION IV'!$T12,"")</f>
        <v/>
      </c>
      <c r="AB13" s="17" t="str">
        <f>IF('SECTION IV'!$O12=AB$2,'SECTION IV'!$B12*'SECTION IV'!$T12,"")</f>
        <v/>
      </c>
      <c r="AC13" s="17" t="str">
        <f>IF('SECTION IV'!$O12=AC$2,'SECTION IV'!$B12*'SECTION IV'!$T12,"")</f>
        <v/>
      </c>
      <c r="AD13" s="17" t="str">
        <f>IF('SECTION IV'!$O12=AD$2,'SECTION IV'!$B12*'SECTION IV'!$T12,"")</f>
        <v/>
      </c>
      <c r="AE13" s="17" t="str">
        <f>IF('SECTION IV'!$O12=AE$2,'SECTION IV'!$B12*'SECTION IV'!$T12,"")</f>
        <v/>
      </c>
      <c r="AF13" s="17" t="str">
        <f>IF('SECTION IV'!$O12=AF$2,'SECTION IV'!$B12*'SECTION IV'!$T12,"")</f>
        <v/>
      </c>
      <c r="AG13" s="17" t="str">
        <f>IF('SECTION IV'!$O12=AG$2,'SECTION IV'!$B12*'SECTION IV'!$T12,"")</f>
        <v/>
      </c>
      <c r="AH13" s="18" t="str">
        <f>IF(C13="","",IF('SECTION IV'!B12=0,"",IF(SUM(D13:AG13)=0,CONCATENATE(C13," NOT AWARDED"),SUM(D13:AG13))))</f>
        <v>9781484763803 NOT AWARDED</v>
      </c>
    </row>
    <row r="14" spans="2:35" x14ac:dyDescent="0.35">
      <c r="B14" s="3">
        <f>IF('SECTION IV'!A13="","",'SECTION IV'!A13)</f>
        <v>9</v>
      </c>
      <c r="C14">
        <f>IF('SECTION IV'!C13=0,"",'SECTION IV'!C13)</f>
        <v>9781250767080</v>
      </c>
      <c r="D14" s="17" t="str">
        <f>IF('SECTION IV'!$O13=D$2,'SECTION IV'!$B13*'SECTION IV'!$T13,"")</f>
        <v/>
      </c>
      <c r="E14" s="17" t="str">
        <f>IF('SECTION IV'!$O13=E$2,'SECTION IV'!$B13*'SECTION IV'!$T13,"")</f>
        <v/>
      </c>
      <c r="F14" s="17" t="str">
        <f>IF('SECTION IV'!$O13=F$2,'SECTION IV'!$B13*'SECTION IV'!$T13,"")</f>
        <v/>
      </c>
      <c r="G14" s="17" t="str">
        <f>IF('SECTION IV'!$O13=G$2,'SECTION IV'!$B13*'SECTION IV'!$T13,"")</f>
        <v/>
      </c>
      <c r="H14" s="17" t="str">
        <f>IF('SECTION IV'!$O13=H$2,'SECTION IV'!$B13*'SECTION IV'!$T13,"")</f>
        <v/>
      </c>
      <c r="I14" s="17" t="str">
        <f>IF('SECTION IV'!$O13=I$2,'SECTION IV'!$B13*'SECTION IV'!$T13,"")</f>
        <v/>
      </c>
      <c r="J14" s="17" t="str">
        <f>IF('SECTION IV'!$O13=J$2,'SECTION IV'!$B13*'SECTION IV'!$T13,"")</f>
        <v/>
      </c>
      <c r="K14" s="17" t="str">
        <f>IF('SECTION IV'!$O13=K$2,'SECTION IV'!$B13*'SECTION IV'!$T13,"")</f>
        <v/>
      </c>
      <c r="L14" s="17">
        <f>IF('SECTION IV'!$O13=L$2,'SECTION IV'!$B13*'SECTION IV'!$T13,"")</f>
        <v>0</v>
      </c>
      <c r="M14" s="17" t="str">
        <f>IF('SECTION IV'!$O13=M$2,'SECTION IV'!$B13*'SECTION IV'!$T13,"")</f>
        <v/>
      </c>
      <c r="N14" s="17" t="str">
        <f>IF('SECTION IV'!$O13=N$2,'SECTION IV'!$B13*'SECTION IV'!$T13,"")</f>
        <v/>
      </c>
      <c r="O14" s="17" t="str">
        <f>IF('SECTION IV'!$O13=O$2,'SECTION IV'!$B13*'SECTION IV'!$T13,"")</f>
        <v/>
      </c>
      <c r="P14" s="17" t="str">
        <f>IF('SECTION IV'!$O13=P$2,'SECTION IV'!$B13*'SECTION IV'!$T13,"")</f>
        <v/>
      </c>
      <c r="Q14" s="17" t="str">
        <f>IF('SECTION IV'!$O13=Q$2,'SECTION IV'!$B13*'SECTION IV'!$T13,"")</f>
        <v/>
      </c>
      <c r="R14" s="17" t="str">
        <f>IF('SECTION IV'!$O13=R$2,'SECTION IV'!$B13*'SECTION IV'!$T13,"")</f>
        <v/>
      </c>
      <c r="S14" s="17" t="str">
        <f>IF('SECTION IV'!$O13=S$2,'SECTION IV'!$B13*'SECTION IV'!$T13,"")</f>
        <v/>
      </c>
      <c r="T14" s="17" t="str">
        <f>IF('SECTION IV'!$O13=T$2,'SECTION IV'!$B13*'SECTION IV'!$T13,"")</f>
        <v/>
      </c>
      <c r="U14" s="17" t="str">
        <f>IF('SECTION IV'!$O13=U$2,'SECTION IV'!$B13*'SECTION IV'!$T13,"")</f>
        <v/>
      </c>
      <c r="V14" s="17" t="str">
        <f>IF('SECTION IV'!$O13=V$2,'SECTION IV'!$B13*'SECTION IV'!$T13,"")</f>
        <v/>
      </c>
      <c r="W14" s="17" t="str">
        <f>IF('SECTION IV'!$O13=W$2,'SECTION IV'!$B13*'SECTION IV'!$T13,"")</f>
        <v/>
      </c>
      <c r="X14" s="17" t="str">
        <f>IF('SECTION IV'!$O13=X$2,'SECTION IV'!$B13*'SECTION IV'!$T13,"")</f>
        <v/>
      </c>
      <c r="Y14" s="17" t="str">
        <f>IF('SECTION IV'!$O13=Y$2,'SECTION IV'!$B13*'SECTION IV'!$T13,"")</f>
        <v/>
      </c>
      <c r="Z14" s="17" t="str">
        <f>IF('SECTION IV'!$O13=Z$2,'SECTION IV'!$B13*'SECTION IV'!$T13,"")</f>
        <v/>
      </c>
      <c r="AA14" s="17" t="str">
        <f>IF('SECTION IV'!$O13=AA$2,'SECTION IV'!$B13*'SECTION IV'!$T13,"")</f>
        <v/>
      </c>
      <c r="AB14" s="17" t="str">
        <f>IF('SECTION IV'!$O13=AB$2,'SECTION IV'!$B13*'SECTION IV'!$T13,"")</f>
        <v/>
      </c>
      <c r="AC14" s="17" t="str">
        <f>IF('SECTION IV'!$O13=AC$2,'SECTION IV'!$B13*'SECTION IV'!$T13,"")</f>
        <v/>
      </c>
      <c r="AD14" s="17" t="str">
        <f>IF('SECTION IV'!$O13=AD$2,'SECTION IV'!$B13*'SECTION IV'!$T13,"")</f>
        <v/>
      </c>
      <c r="AE14" s="17" t="str">
        <f>IF('SECTION IV'!$O13=AE$2,'SECTION IV'!$B13*'SECTION IV'!$T13,"")</f>
        <v/>
      </c>
      <c r="AF14" s="17" t="str">
        <f>IF('SECTION IV'!$O13=AF$2,'SECTION IV'!$B13*'SECTION IV'!$T13,"")</f>
        <v/>
      </c>
      <c r="AG14" s="17" t="str">
        <f>IF('SECTION IV'!$O13=AG$2,'SECTION IV'!$B13*'SECTION IV'!$T13,"")</f>
        <v/>
      </c>
      <c r="AH14" s="18" t="str">
        <f>IF(C14="","",IF('SECTION IV'!B13=0,"",IF(SUM(D14:AG14)=0,CONCATENATE(C14," NOT AWARDED"),SUM(D14:AG14))))</f>
        <v>9781250767080 NOT AWARDED</v>
      </c>
    </row>
    <row r="15" spans="2:35" x14ac:dyDescent="0.35">
      <c r="B15" s="3">
        <f>IF('SECTION IV'!A14="","",'SECTION IV'!A14)</f>
        <v>10</v>
      </c>
      <c r="C15">
        <f>IF('SECTION IV'!C14=0,"",'SECTION IV'!C14)</f>
        <v>9781250146687</v>
      </c>
      <c r="D15" s="17" t="str">
        <f>IF('SECTION IV'!$O14=D$2,'SECTION IV'!$B14*'SECTION IV'!$T14,"")</f>
        <v/>
      </c>
      <c r="E15" s="17" t="str">
        <f>IF('SECTION IV'!$O14=E$2,'SECTION IV'!$B14*'SECTION IV'!$T14,"")</f>
        <v/>
      </c>
      <c r="F15" s="17" t="str">
        <f>IF('SECTION IV'!$O14=F$2,'SECTION IV'!$B14*'SECTION IV'!$T14,"")</f>
        <v/>
      </c>
      <c r="G15" s="17" t="str">
        <f>IF('SECTION IV'!$O14=G$2,'SECTION IV'!$B14*'SECTION IV'!$T14,"")</f>
        <v/>
      </c>
      <c r="H15" s="17" t="str">
        <f>IF('SECTION IV'!$O14=H$2,'SECTION IV'!$B14*'SECTION IV'!$T14,"")</f>
        <v/>
      </c>
      <c r="I15" s="17" t="str">
        <f>IF('SECTION IV'!$O14=I$2,'SECTION IV'!$B14*'SECTION IV'!$T14,"")</f>
        <v/>
      </c>
      <c r="J15" s="17" t="str">
        <f>IF('SECTION IV'!$O14=J$2,'SECTION IV'!$B14*'SECTION IV'!$T14,"")</f>
        <v/>
      </c>
      <c r="K15" s="17" t="str">
        <f>IF('SECTION IV'!$O14=K$2,'SECTION IV'!$B14*'SECTION IV'!$T14,"")</f>
        <v/>
      </c>
      <c r="L15" s="17">
        <f>IF('SECTION IV'!$O14=L$2,'SECTION IV'!$B14*'SECTION IV'!$T14,"")</f>
        <v>0</v>
      </c>
      <c r="M15" s="17" t="str">
        <f>IF('SECTION IV'!$O14=M$2,'SECTION IV'!$B14*'SECTION IV'!$T14,"")</f>
        <v/>
      </c>
      <c r="N15" s="17" t="str">
        <f>IF('SECTION IV'!$O14=N$2,'SECTION IV'!$B14*'SECTION IV'!$T14,"")</f>
        <v/>
      </c>
      <c r="O15" s="17" t="str">
        <f>IF('SECTION IV'!$O14=O$2,'SECTION IV'!$B14*'SECTION IV'!$T14,"")</f>
        <v/>
      </c>
      <c r="P15" s="17" t="str">
        <f>IF('SECTION IV'!$O14=P$2,'SECTION IV'!$B14*'SECTION IV'!$T14,"")</f>
        <v/>
      </c>
      <c r="Q15" s="17" t="str">
        <f>IF('SECTION IV'!$O14=Q$2,'SECTION IV'!$B14*'SECTION IV'!$T14,"")</f>
        <v/>
      </c>
      <c r="R15" s="17" t="str">
        <f>IF('SECTION IV'!$O14=R$2,'SECTION IV'!$B14*'SECTION IV'!$T14,"")</f>
        <v/>
      </c>
      <c r="S15" s="17" t="str">
        <f>IF('SECTION IV'!$O14=S$2,'SECTION IV'!$B14*'SECTION IV'!$T14,"")</f>
        <v/>
      </c>
      <c r="T15" s="17" t="str">
        <f>IF('SECTION IV'!$O14=T$2,'SECTION IV'!$B14*'SECTION IV'!$T14,"")</f>
        <v/>
      </c>
      <c r="U15" s="17" t="str">
        <f>IF('SECTION IV'!$O14=U$2,'SECTION IV'!$B14*'SECTION IV'!$T14,"")</f>
        <v/>
      </c>
      <c r="V15" s="17" t="str">
        <f>IF('SECTION IV'!$O14=V$2,'SECTION IV'!$B14*'SECTION IV'!$T14,"")</f>
        <v/>
      </c>
      <c r="W15" s="17" t="str">
        <f>IF('SECTION IV'!$O14=W$2,'SECTION IV'!$B14*'SECTION IV'!$T14,"")</f>
        <v/>
      </c>
      <c r="X15" s="17" t="str">
        <f>IF('SECTION IV'!$O14=X$2,'SECTION IV'!$B14*'SECTION IV'!$T14,"")</f>
        <v/>
      </c>
      <c r="Y15" s="17" t="str">
        <f>IF('SECTION IV'!$O14=Y$2,'SECTION IV'!$B14*'SECTION IV'!$T14,"")</f>
        <v/>
      </c>
      <c r="Z15" s="17" t="str">
        <f>IF('SECTION IV'!$O14=Z$2,'SECTION IV'!$B14*'SECTION IV'!$T14,"")</f>
        <v/>
      </c>
      <c r="AA15" s="17" t="str">
        <f>IF('SECTION IV'!$O14=AA$2,'SECTION IV'!$B14*'SECTION IV'!$T14,"")</f>
        <v/>
      </c>
      <c r="AB15" s="17" t="str">
        <f>IF('SECTION IV'!$O14=AB$2,'SECTION IV'!$B14*'SECTION IV'!$T14,"")</f>
        <v/>
      </c>
      <c r="AC15" s="17" t="str">
        <f>IF('SECTION IV'!$O14=AC$2,'SECTION IV'!$B14*'SECTION IV'!$T14,"")</f>
        <v/>
      </c>
      <c r="AD15" s="17" t="str">
        <f>IF('SECTION IV'!$O14=AD$2,'SECTION IV'!$B14*'SECTION IV'!$T14,"")</f>
        <v/>
      </c>
      <c r="AE15" s="17" t="str">
        <f>IF('SECTION IV'!$O14=AE$2,'SECTION IV'!$B14*'SECTION IV'!$T14,"")</f>
        <v/>
      </c>
      <c r="AF15" s="17" t="str">
        <f>IF('SECTION IV'!$O14=AF$2,'SECTION IV'!$B14*'SECTION IV'!$T14,"")</f>
        <v/>
      </c>
      <c r="AG15" s="17" t="str">
        <f>IF('SECTION IV'!$O14=AG$2,'SECTION IV'!$B14*'SECTION IV'!$T14,"")</f>
        <v/>
      </c>
      <c r="AH15" s="18" t="str">
        <f>IF(C15="","",IF('SECTION IV'!B14=0,"",IF(SUM(D15:AG15)=0,CONCATENATE(C15," NOT AWARDED"),SUM(D15:AG15))))</f>
        <v>9781250146687 NOT AWARDED</v>
      </c>
    </row>
    <row r="16" spans="2:35" x14ac:dyDescent="0.35">
      <c r="B16" s="3">
        <f>IF('SECTION IV'!A15="","",'SECTION IV'!A15)</f>
        <v>11</v>
      </c>
      <c r="C16">
        <f>IF('SECTION IV'!C15=0,"",'SECTION IV'!C15)</f>
        <v>9781645678885</v>
      </c>
      <c r="D16" s="17" t="str">
        <f>IF('SECTION IV'!$O15=D$2,'SECTION IV'!$B15*'SECTION IV'!$T15,"")</f>
        <v/>
      </c>
      <c r="E16" s="17" t="str">
        <f>IF('SECTION IV'!$O15=E$2,'SECTION IV'!$B15*'SECTION IV'!$T15,"")</f>
        <v/>
      </c>
      <c r="F16" s="17" t="str">
        <f>IF('SECTION IV'!$O15=F$2,'SECTION IV'!$B15*'SECTION IV'!$T15,"")</f>
        <v/>
      </c>
      <c r="G16" s="17" t="str">
        <f>IF('SECTION IV'!$O15=G$2,'SECTION IV'!$B15*'SECTION IV'!$T15,"")</f>
        <v/>
      </c>
      <c r="H16" s="17" t="str">
        <f>IF('SECTION IV'!$O15=H$2,'SECTION IV'!$B15*'SECTION IV'!$T15,"")</f>
        <v/>
      </c>
      <c r="I16" s="17" t="str">
        <f>IF('SECTION IV'!$O15=I$2,'SECTION IV'!$B15*'SECTION IV'!$T15,"")</f>
        <v/>
      </c>
      <c r="J16" s="17" t="str">
        <f>IF('SECTION IV'!$O15=J$2,'SECTION IV'!$B15*'SECTION IV'!$T15,"")</f>
        <v/>
      </c>
      <c r="K16" s="17" t="str">
        <f>IF('SECTION IV'!$O15=K$2,'SECTION IV'!$B15*'SECTION IV'!$T15,"")</f>
        <v/>
      </c>
      <c r="L16" s="17">
        <f>IF('SECTION IV'!$O15=L$2,'SECTION IV'!$B15*'SECTION IV'!$T15,"")</f>
        <v>0</v>
      </c>
      <c r="M16" s="17" t="str">
        <f>IF('SECTION IV'!$O15=M$2,'SECTION IV'!$B15*'SECTION IV'!$T15,"")</f>
        <v/>
      </c>
      <c r="N16" s="17" t="str">
        <f>IF('SECTION IV'!$O15=N$2,'SECTION IV'!$B15*'SECTION IV'!$T15,"")</f>
        <v/>
      </c>
      <c r="O16" s="17" t="str">
        <f>IF('SECTION IV'!$O15=O$2,'SECTION IV'!$B15*'SECTION IV'!$T15,"")</f>
        <v/>
      </c>
      <c r="P16" s="17" t="str">
        <f>IF('SECTION IV'!$O15=P$2,'SECTION IV'!$B15*'SECTION IV'!$T15,"")</f>
        <v/>
      </c>
      <c r="Q16" s="17" t="str">
        <f>IF('SECTION IV'!$O15=Q$2,'SECTION IV'!$B15*'SECTION IV'!$T15,"")</f>
        <v/>
      </c>
      <c r="R16" s="17" t="str">
        <f>IF('SECTION IV'!$O15=R$2,'SECTION IV'!$B15*'SECTION IV'!$T15,"")</f>
        <v/>
      </c>
      <c r="S16" s="17" t="str">
        <f>IF('SECTION IV'!$O15=S$2,'SECTION IV'!$B15*'SECTION IV'!$T15,"")</f>
        <v/>
      </c>
      <c r="T16" s="17" t="str">
        <f>IF('SECTION IV'!$O15=T$2,'SECTION IV'!$B15*'SECTION IV'!$T15,"")</f>
        <v/>
      </c>
      <c r="U16" s="17" t="str">
        <f>IF('SECTION IV'!$O15=U$2,'SECTION IV'!$B15*'SECTION IV'!$T15,"")</f>
        <v/>
      </c>
      <c r="V16" s="17" t="str">
        <f>IF('SECTION IV'!$O15=V$2,'SECTION IV'!$B15*'SECTION IV'!$T15,"")</f>
        <v/>
      </c>
      <c r="W16" s="17" t="str">
        <f>IF('SECTION IV'!$O15=W$2,'SECTION IV'!$B15*'SECTION IV'!$T15,"")</f>
        <v/>
      </c>
      <c r="X16" s="17" t="str">
        <f>IF('SECTION IV'!$O15=X$2,'SECTION IV'!$B15*'SECTION IV'!$T15,"")</f>
        <v/>
      </c>
      <c r="Y16" s="17" t="str">
        <f>IF('SECTION IV'!$O15=Y$2,'SECTION IV'!$B15*'SECTION IV'!$T15,"")</f>
        <v/>
      </c>
      <c r="Z16" s="17" t="str">
        <f>IF('SECTION IV'!$O15=Z$2,'SECTION IV'!$B15*'SECTION IV'!$T15,"")</f>
        <v/>
      </c>
      <c r="AA16" s="17" t="str">
        <f>IF('SECTION IV'!$O15=AA$2,'SECTION IV'!$B15*'SECTION IV'!$T15,"")</f>
        <v/>
      </c>
      <c r="AB16" s="17" t="str">
        <f>IF('SECTION IV'!$O15=AB$2,'SECTION IV'!$B15*'SECTION IV'!$T15,"")</f>
        <v/>
      </c>
      <c r="AC16" s="17" t="str">
        <f>IF('SECTION IV'!$O15=AC$2,'SECTION IV'!$B15*'SECTION IV'!$T15,"")</f>
        <v/>
      </c>
      <c r="AD16" s="17" t="str">
        <f>IF('SECTION IV'!$O15=AD$2,'SECTION IV'!$B15*'SECTION IV'!$T15,"")</f>
        <v/>
      </c>
      <c r="AE16" s="17" t="str">
        <f>IF('SECTION IV'!$O15=AE$2,'SECTION IV'!$B15*'SECTION IV'!$T15,"")</f>
        <v/>
      </c>
      <c r="AF16" s="17" t="str">
        <f>IF('SECTION IV'!$O15=AF$2,'SECTION IV'!$B15*'SECTION IV'!$T15,"")</f>
        <v/>
      </c>
      <c r="AG16" s="17" t="str">
        <f>IF('SECTION IV'!$O15=AG$2,'SECTION IV'!$B15*'SECTION IV'!$T15,"")</f>
        <v/>
      </c>
      <c r="AH16" s="18" t="str">
        <f>IF(C16="","",IF('SECTION IV'!B15=0,"",IF(SUM(D16:AG16)=0,CONCATENATE(C16," NOT AWARDED"),SUM(D16:AG16))))</f>
        <v>9781645678885 NOT AWARDED</v>
      </c>
    </row>
    <row r="17" spans="2:35" x14ac:dyDescent="0.35">
      <c r="B17" s="3" t="e">
        <f>IF('SECTION IV'!#REF!="","",'SECTION IV'!#REF!)</f>
        <v>#REF!</v>
      </c>
      <c r="C17" t="e">
        <f>IF('SECTION IV'!#REF!=0,"",'SECTION IV'!#REF!)</f>
        <v>#REF!</v>
      </c>
      <c r="D17" s="17" t="e">
        <f>IF('SECTION IV'!#REF!=D$2,'SECTION IV'!#REF!*'SECTION IV'!#REF!,"")</f>
        <v>#REF!</v>
      </c>
      <c r="E17" s="17" t="e">
        <f>IF('SECTION IV'!#REF!=E$2,'SECTION IV'!#REF!*'SECTION IV'!#REF!,"")</f>
        <v>#REF!</v>
      </c>
      <c r="F17" s="17" t="e">
        <f>IF('SECTION IV'!#REF!=F$2,'SECTION IV'!#REF!*'SECTION IV'!#REF!,"")</f>
        <v>#REF!</v>
      </c>
      <c r="G17" s="17" t="e">
        <f>IF('SECTION IV'!#REF!=G$2,'SECTION IV'!#REF!*'SECTION IV'!#REF!,"")</f>
        <v>#REF!</v>
      </c>
      <c r="H17" s="17" t="e">
        <f>IF('SECTION IV'!#REF!=H$2,'SECTION IV'!#REF!*'SECTION IV'!#REF!,"")</f>
        <v>#REF!</v>
      </c>
      <c r="I17" s="17" t="e">
        <f>IF('SECTION IV'!#REF!=I$2,'SECTION IV'!#REF!*'SECTION IV'!#REF!,"")</f>
        <v>#REF!</v>
      </c>
      <c r="J17" s="17" t="e">
        <f>IF('SECTION IV'!#REF!=J$2,'SECTION IV'!#REF!*'SECTION IV'!#REF!,"")</f>
        <v>#REF!</v>
      </c>
      <c r="K17" s="17" t="e">
        <f>IF('SECTION IV'!#REF!=K$2,'SECTION IV'!#REF!*'SECTION IV'!#REF!,"")</f>
        <v>#REF!</v>
      </c>
      <c r="L17" s="17" t="e">
        <f>IF('SECTION IV'!#REF!=L$2,'SECTION IV'!#REF!*'SECTION IV'!#REF!,"")</f>
        <v>#REF!</v>
      </c>
      <c r="M17" s="17" t="e">
        <f>IF('SECTION IV'!#REF!=M$2,'SECTION IV'!#REF!*'SECTION IV'!#REF!,"")</f>
        <v>#REF!</v>
      </c>
      <c r="N17" s="17" t="e">
        <f>IF('SECTION IV'!#REF!=N$2,'SECTION IV'!#REF!*'SECTION IV'!#REF!,"")</f>
        <v>#REF!</v>
      </c>
      <c r="O17" s="17" t="e">
        <f>IF('SECTION IV'!#REF!=O$2,'SECTION IV'!#REF!*'SECTION IV'!#REF!,"")</f>
        <v>#REF!</v>
      </c>
      <c r="P17" s="17" t="e">
        <f>IF('SECTION IV'!#REF!=P$2,'SECTION IV'!#REF!*'SECTION IV'!#REF!,"")</f>
        <v>#REF!</v>
      </c>
      <c r="Q17" s="17" t="e">
        <f>IF('SECTION IV'!#REF!=Q$2,'SECTION IV'!#REF!*'SECTION IV'!#REF!,"")</f>
        <v>#REF!</v>
      </c>
      <c r="R17" s="17" t="e">
        <f>IF('SECTION IV'!#REF!=R$2,'SECTION IV'!#REF!*'SECTION IV'!#REF!,"")</f>
        <v>#REF!</v>
      </c>
      <c r="S17" s="17" t="e">
        <f>IF('SECTION IV'!#REF!=S$2,'SECTION IV'!#REF!*'SECTION IV'!#REF!,"")</f>
        <v>#REF!</v>
      </c>
      <c r="T17" s="17" t="e">
        <f>IF('SECTION IV'!#REF!=T$2,'SECTION IV'!#REF!*'SECTION IV'!#REF!,"")</f>
        <v>#REF!</v>
      </c>
      <c r="U17" s="17" t="e">
        <f>IF('SECTION IV'!#REF!=U$2,'SECTION IV'!#REF!*'SECTION IV'!#REF!,"")</f>
        <v>#REF!</v>
      </c>
      <c r="V17" s="17" t="e">
        <f>IF('SECTION IV'!#REF!=V$2,'SECTION IV'!#REF!*'SECTION IV'!#REF!,"")</f>
        <v>#REF!</v>
      </c>
      <c r="W17" s="17" t="e">
        <f>IF('SECTION IV'!#REF!=W$2,'SECTION IV'!#REF!*'SECTION IV'!#REF!,"")</f>
        <v>#REF!</v>
      </c>
      <c r="X17" s="17" t="e">
        <f>IF('SECTION IV'!#REF!=X$2,'SECTION IV'!#REF!*'SECTION IV'!#REF!,"")</f>
        <v>#REF!</v>
      </c>
      <c r="Y17" s="17" t="e">
        <f>IF('SECTION IV'!#REF!=Y$2,'SECTION IV'!#REF!*'SECTION IV'!#REF!,"")</f>
        <v>#REF!</v>
      </c>
      <c r="Z17" s="17" t="e">
        <f>IF('SECTION IV'!#REF!=Z$2,'SECTION IV'!#REF!*'SECTION IV'!#REF!,"")</f>
        <v>#REF!</v>
      </c>
      <c r="AA17" s="17" t="e">
        <f>IF('SECTION IV'!#REF!=AA$2,'SECTION IV'!#REF!*'SECTION IV'!#REF!,"")</f>
        <v>#REF!</v>
      </c>
      <c r="AB17" s="17" t="e">
        <f>IF('SECTION IV'!#REF!=AB$2,'SECTION IV'!#REF!*'SECTION IV'!#REF!,"")</f>
        <v>#REF!</v>
      </c>
      <c r="AC17" s="17" t="e">
        <f>IF('SECTION IV'!#REF!=AC$2,'SECTION IV'!#REF!*'SECTION IV'!#REF!,"")</f>
        <v>#REF!</v>
      </c>
      <c r="AD17" s="17" t="e">
        <f>IF('SECTION IV'!#REF!=AD$2,'SECTION IV'!#REF!*'SECTION IV'!#REF!,"")</f>
        <v>#REF!</v>
      </c>
      <c r="AE17" s="17" t="e">
        <f>IF('SECTION IV'!#REF!=AE$2,'SECTION IV'!#REF!*'SECTION IV'!#REF!,"")</f>
        <v>#REF!</v>
      </c>
      <c r="AF17" s="17" t="e">
        <f>IF('SECTION IV'!#REF!=AF$2,'SECTION IV'!#REF!*'SECTION IV'!#REF!,"")</f>
        <v>#REF!</v>
      </c>
      <c r="AG17" s="17" t="e">
        <f>IF('SECTION IV'!#REF!=AG$2,'SECTION IV'!#REF!*'SECTION IV'!#REF!,"")</f>
        <v>#REF!</v>
      </c>
      <c r="AH17" s="18" t="e">
        <f>IF(C17="","",IF('SECTION IV'!#REF!=0,"",IF(SUM(D17:AG17)=0,CONCATENATE(C17," NOT AWARDED"),SUM(D17:AG17))))</f>
        <v>#REF!</v>
      </c>
    </row>
    <row r="18" spans="2:35" x14ac:dyDescent="0.35">
      <c r="B18" s="3" t="e">
        <f>IF('SECTION IV'!#REF!="","",'SECTION IV'!#REF!)</f>
        <v>#REF!</v>
      </c>
      <c r="C18" t="e">
        <f>IF('SECTION IV'!#REF!=0,"",'SECTION IV'!#REF!)</f>
        <v>#REF!</v>
      </c>
      <c r="D18" s="17" t="e">
        <f>IF('SECTION IV'!#REF!=D$2,'SECTION IV'!#REF!*'SECTION IV'!#REF!,"")</f>
        <v>#REF!</v>
      </c>
      <c r="E18" s="17" t="e">
        <f>IF('SECTION IV'!#REF!=E$2,'SECTION IV'!#REF!*'SECTION IV'!#REF!,"")</f>
        <v>#REF!</v>
      </c>
      <c r="F18" s="17" t="e">
        <f>IF('SECTION IV'!#REF!=F$2,'SECTION IV'!#REF!*'SECTION IV'!#REF!,"")</f>
        <v>#REF!</v>
      </c>
      <c r="G18" s="17" t="e">
        <f>IF('SECTION IV'!#REF!=G$2,'SECTION IV'!#REF!*'SECTION IV'!#REF!,"")</f>
        <v>#REF!</v>
      </c>
      <c r="H18" s="17" t="e">
        <f>IF('SECTION IV'!#REF!=H$2,'SECTION IV'!#REF!*'SECTION IV'!#REF!,"")</f>
        <v>#REF!</v>
      </c>
      <c r="I18" s="17" t="e">
        <f>IF('SECTION IV'!#REF!=I$2,'SECTION IV'!#REF!*'SECTION IV'!#REF!,"")</f>
        <v>#REF!</v>
      </c>
      <c r="J18" s="17" t="e">
        <f>IF('SECTION IV'!#REF!=J$2,'SECTION IV'!#REF!*'SECTION IV'!#REF!,"")</f>
        <v>#REF!</v>
      </c>
      <c r="K18" s="17" t="e">
        <f>IF('SECTION IV'!#REF!=K$2,'SECTION IV'!#REF!*'SECTION IV'!#REF!,"")</f>
        <v>#REF!</v>
      </c>
      <c r="L18" s="17" t="e">
        <f>IF('SECTION IV'!#REF!=L$2,'SECTION IV'!#REF!*'SECTION IV'!#REF!,"")</f>
        <v>#REF!</v>
      </c>
      <c r="M18" s="17" t="e">
        <f>IF('SECTION IV'!#REF!=M$2,'SECTION IV'!#REF!*'SECTION IV'!#REF!,"")</f>
        <v>#REF!</v>
      </c>
      <c r="N18" s="17" t="e">
        <f>IF('SECTION IV'!#REF!=N$2,'SECTION IV'!#REF!*'SECTION IV'!#REF!,"")</f>
        <v>#REF!</v>
      </c>
      <c r="O18" s="17" t="e">
        <f>IF('SECTION IV'!#REF!=O$2,'SECTION IV'!#REF!*'SECTION IV'!#REF!,"")</f>
        <v>#REF!</v>
      </c>
      <c r="P18" s="17" t="e">
        <f>IF('SECTION IV'!#REF!=P$2,'SECTION IV'!#REF!*'SECTION IV'!#REF!,"")</f>
        <v>#REF!</v>
      </c>
      <c r="Q18" s="17" t="e">
        <f>IF('SECTION IV'!#REF!=Q$2,'SECTION IV'!#REF!*'SECTION IV'!#REF!,"")</f>
        <v>#REF!</v>
      </c>
      <c r="R18" s="17" t="e">
        <f>IF('SECTION IV'!#REF!=R$2,'SECTION IV'!#REF!*'SECTION IV'!#REF!,"")</f>
        <v>#REF!</v>
      </c>
      <c r="S18" s="17" t="e">
        <f>IF('SECTION IV'!#REF!=S$2,'SECTION IV'!#REF!*'SECTION IV'!#REF!,"")</f>
        <v>#REF!</v>
      </c>
      <c r="T18" s="17" t="e">
        <f>IF('SECTION IV'!#REF!=T$2,'SECTION IV'!#REF!*'SECTION IV'!#REF!,"")</f>
        <v>#REF!</v>
      </c>
      <c r="U18" s="17" t="e">
        <f>IF('SECTION IV'!#REF!=U$2,'SECTION IV'!#REF!*'SECTION IV'!#REF!,"")</f>
        <v>#REF!</v>
      </c>
      <c r="V18" s="17" t="e">
        <f>IF('SECTION IV'!#REF!=V$2,'SECTION IV'!#REF!*'SECTION IV'!#REF!,"")</f>
        <v>#REF!</v>
      </c>
      <c r="W18" s="17" t="e">
        <f>IF('SECTION IV'!#REF!=W$2,'SECTION IV'!#REF!*'SECTION IV'!#REF!,"")</f>
        <v>#REF!</v>
      </c>
      <c r="X18" s="17" t="e">
        <f>IF('SECTION IV'!#REF!=X$2,'SECTION IV'!#REF!*'SECTION IV'!#REF!,"")</f>
        <v>#REF!</v>
      </c>
      <c r="Y18" s="17" t="e">
        <f>IF('SECTION IV'!#REF!=Y$2,'SECTION IV'!#REF!*'SECTION IV'!#REF!,"")</f>
        <v>#REF!</v>
      </c>
      <c r="Z18" s="17" t="e">
        <f>IF('SECTION IV'!#REF!=Z$2,'SECTION IV'!#REF!*'SECTION IV'!#REF!,"")</f>
        <v>#REF!</v>
      </c>
      <c r="AA18" s="17" t="e">
        <f>IF('SECTION IV'!#REF!=AA$2,'SECTION IV'!#REF!*'SECTION IV'!#REF!,"")</f>
        <v>#REF!</v>
      </c>
      <c r="AB18" s="17" t="e">
        <f>IF('SECTION IV'!#REF!=AB$2,'SECTION IV'!#REF!*'SECTION IV'!#REF!,"")</f>
        <v>#REF!</v>
      </c>
      <c r="AC18" s="17" t="e">
        <f>IF('SECTION IV'!#REF!=AC$2,'SECTION IV'!#REF!*'SECTION IV'!#REF!,"")</f>
        <v>#REF!</v>
      </c>
      <c r="AD18" s="17" t="e">
        <f>IF('SECTION IV'!#REF!=AD$2,'SECTION IV'!#REF!*'SECTION IV'!#REF!,"")</f>
        <v>#REF!</v>
      </c>
      <c r="AE18" s="17" t="e">
        <f>IF('SECTION IV'!#REF!=AE$2,'SECTION IV'!#REF!*'SECTION IV'!#REF!,"")</f>
        <v>#REF!</v>
      </c>
      <c r="AF18" s="17" t="e">
        <f>IF('SECTION IV'!#REF!=AF$2,'SECTION IV'!#REF!*'SECTION IV'!#REF!,"")</f>
        <v>#REF!</v>
      </c>
      <c r="AG18" s="17" t="e">
        <f>IF('SECTION IV'!#REF!=AG$2,'SECTION IV'!#REF!*'SECTION IV'!#REF!,"")</f>
        <v>#REF!</v>
      </c>
      <c r="AH18" s="18" t="e">
        <f>IF(C18="","",IF('SECTION IV'!#REF!=0,"",IF(SUM(D18:AG18)=0,CONCATENATE(C18," NOT AWARDED"),SUM(D18:AG18))))</f>
        <v>#REF!</v>
      </c>
    </row>
    <row r="19" spans="2:35" x14ac:dyDescent="0.35">
      <c r="B19" s="3" t="e">
        <f>IF('SECTION IV'!#REF!="","",'SECTION IV'!#REF!)</f>
        <v>#REF!</v>
      </c>
      <c r="C19" t="e">
        <f>IF('SECTION IV'!#REF!=0,"",'SECTION IV'!#REF!)</f>
        <v>#REF!</v>
      </c>
      <c r="D19" s="17" t="e">
        <f>IF('SECTION IV'!#REF!=D$2,'SECTION IV'!#REF!*'SECTION IV'!#REF!,"")</f>
        <v>#REF!</v>
      </c>
      <c r="E19" s="17" t="e">
        <f>IF('SECTION IV'!#REF!=E$2,'SECTION IV'!#REF!*'SECTION IV'!#REF!,"")</f>
        <v>#REF!</v>
      </c>
      <c r="F19" s="17" t="e">
        <f>IF('SECTION IV'!#REF!=F$2,'SECTION IV'!#REF!*'SECTION IV'!#REF!,"")</f>
        <v>#REF!</v>
      </c>
      <c r="G19" s="17" t="e">
        <f>IF('SECTION IV'!#REF!=G$2,'SECTION IV'!#REF!*'SECTION IV'!#REF!,"")</f>
        <v>#REF!</v>
      </c>
      <c r="H19" s="17" t="e">
        <f>IF('SECTION IV'!#REF!=H$2,'SECTION IV'!#REF!*'SECTION IV'!#REF!,"")</f>
        <v>#REF!</v>
      </c>
      <c r="I19" s="17" t="e">
        <f>IF('SECTION IV'!#REF!=I$2,'SECTION IV'!#REF!*'SECTION IV'!#REF!,"")</f>
        <v>#REF!</v>
      </c>
      <c r="J19" s="17" t="e">
        <f>IF('SECTION IV'!#REF!=J$2,'SECTION IV'!#REF!*'SECTION IV'!#REF!,"")</f>
        <v>#REF!</v>
      </c>
      <c r="K19" s="17" t="e">
        <f>IF('SECTION IV'!#REF!=K$2,'SECTION IV'!#REF!*'SECTION IV'!#REF!,"")</f>
        <v>#REF!</v>
      </c>
      <c r="L19" s="17" t="e">
        <f>IF('SECTION IV'!#REF!=L$2,'SECTION IV'!#REF!*'SECTION IV'!#REF!,"")</f>
        <v>#REF!</v>
      </c>
      <c r="M19" s="17" t="e">
        <f>IF('SECTION IV'!#REF!=M$2,'SECTION IV'!#REF!*'SECTION IV'!#REF!,"")</f>
        <v>#REF!</v>
      </c>
      <c r="N19" s="17" t="e">
        <f>IF('SECTION IV'!#REF!=N$2,'SECTION IV'!#REF!*'SECTION IV'!#REF!,"")</f>
        <v>#REF!</v>
      </c>
      <c r="O19" s="17" t="e">
        <f>IF('SECTION IV'!#REF!=O$2,'SECTION IV'!#REF!*'SECTION IV'!#REF!,"")</f>
        <v>#REF!</v>
      </c>
      <c r="P19" s="17" t="e">
        <f>IF('SECTION IV'!#REF!=P$2,'SECTION IV'!#REF!*'SECTION IV'!#REF!,"")</f>
        <v>#REF!</v>
      </c>
      <c r="Q19" s="17" t="e">
        <f>IF('SECTION IV'!#REF!=Q$2,'SECTION IV'!#REF!*'SECTION IV'!#REF!,"")</f>
        <v>#REF!</v>
      </c>
      <c r="R19" s="17" t="e">
        <f>IF('SECTION IV'!#REF!=R$2,'SECTION IV'!#REF!*'SECTION IV'!#REF!,"")</f>
        <v>#REF!</v>
      </c>
      <c r="S19" s="17" t="e">
        <f>IF('SECTION IV'!#REF!=S$2,'SECTION IV'!#REF!*'SECTION IV'!#REF!,"")</f>
        <v>#REF!</v>
      </c>
      <c r="T19" s="17" t="e">
        <f>IF('SECTION IV'!#REF!=T$2,'SECTION IV'!#REF!*'SECTION IV'!#REF!,"")</f>
        <v>#REF!</v>
      </c>
      <c r="U19" s="17" t="e">
        <f>IF('SECTION IV'!#REF!=U$2,'SECTION IV'!#REF!*'SECTION IV'!#REF!,"")</f>
        <v>#REF!</v>
      </c>
      <c r="V19" s="17" t="e">
        <f>IF('SECTION IV'!#REF!=V$2,'SECTION IV'!#REF!*'SECTION IV'!#REF!,"")</f>
        <v>#REF!</v>
      </c>
      <c r="W19" s="17" t="e">
        <f>IF('SECTION IV'!#REF!=W$2,'SECTION IV'!#REF!*'SECTION IV'!#REF!,"")</f>
        <v>#REF!</v>
      </c>
      <c r="X19" s="17" t="e">
        <f>IF('SECTION IV'!#REF!=X$2,'SECTION IV'!#REF!*'SECTION IV'!#REF!,"")</f>
        <v>#REF!</v>
      </c>
      <c r="Y19" s="17" t="e">
        <f>IF('SECTION IV'!#REF!=Y$2,'SECTION IV'!#REF!*'SECTION IV'!#REF!,"")</f>
        <v>#REF!</v>
      </c>
      <c r="Z19" s="17" t="e">
        <f>IF('SECTION IV'!#REF!=Z$2,'SECTION IV'!#REF!*'SECTION IV'!#REF!,"")</f>
        <v>#REF!</v>
      </c>
      <c r="AA19" s="17" t="e">
        <f>IF('SECTION IV'!#REF!=AA$2,'SECTION IV'!#REF!*'SECTION IV'!#REF!,"")</f>
        <v>#REF!</v>
      </c>
      <c r="AB19" s="17" t="e">
        <f>IF('SECTION IV'!#REF!=AB$2,'SECTION IV'!#REF!*'SECTION IV'!#REF!,"")</f>
        <v>#REF!</v>
      </c>
      <c r="AC19" s="17" t="e">
        <f>IF('SECTION IV'!#REF!=AC$2,'SECTION IV'!#REF!*'SECTION IV'!#REF!,"")</f>
        <v>#REF!</v>
      </c>
      <c r="AD19" s="17" t="e">
        <f>IF('SECTION IV'!#REF!=AD$2,'SECTION IV'!#REF!*'SECTION IV'!#REF!,"")</f>
        <v>#REF!</v>
      </c>
      <c r="AE19" s="17" t="e">
        <f>IF('SECTION IV'!#REF!=AE$2,'SECTION IV'!#REF!*'SECTION IV'!#REF!,"")</f>
        <v>#REF!</v>
      </c>
      <c r="AF19" s="17" t="e">
        <f>IF('SECTION IV'!#REF!=AF$2,'SECTION IV'!#REF!*'SECTION IV'!#REF!,"")</f>
        <v>#REF!</v>
      </c>
      <c r="AG19" s="17" t="e">
        <f>IF('SECTION IV'!#REF!=AG$2,'SECTION IV'!#REF!*'SECTION IV'!#REF!,"")</f>
        <v>#REF!</v>
      </c>
      <c r="AH19" s="18" t="e">
        <f>IF(C19="","",IF('SECTION IV'!#REF!=0,"",IF(SUM(D19:AG19)=0,CONCATENATE(C19," NOT AWARDED"),SUM(D19:AG19))))</f>
        <v>#REF!</v>
      </c>
    </row>
    <row r="20" spans="2:35" x14ac:dyDescent="0.35">
      <c r="B20" s="3" t="e">
        <f>IF('SECTION IV'!#REF!="","",'SECTION IV'!#REF!)</f>
        <v>#REF!</v>
      </c>
      <c r="C20" t="e">
        <f>IF('SECTION IV'!#REF!=0,"",'SECTION IV'!#REF!)</f>
        <v>#REF!</v>
      </c>
      <c r="D20" s="17" t="e">
        <f>IF('SECTION IV'!#REF!=D$2,'SECTION IV'!#REF!*'SECTION IV'!#REF!,"")</f>
        <v>#REF!</v>
      </c>
      <c r="E20" s="17" t="e">
        <f>IF('SECTION IV'!#REF!=E$2,'SECTION IV'!#REF!*'SECTION IV'!#REF!,"")</f>
        <v>#REF!</v>
      </c>
      <c r="F20" s="17" t="e">
        <f>IF('SECTION IV'!#REF!=F$2,'SECTION IV'!#REF!*'SECTION IV'!#REF!,"")</f>
        <v>#REF!</v>
      </c>
      <c r="G20" s="17" t="e">
        <f>IF('SECTION IV'!#REF!=G$2,'SECTION IV'!#REF!*'SECTION IV'!#REF!,"")</f>
        <v>#REF!</v>
      </c>
      <c r="H20" s="17" t="e">
        <f>IF('SECTION IV'!#REF!=H$2,'SECTION IV'!#REF!*'SECTION IV'!#REF!,"")</f>
        <v>#REF!</v>
      </c>
      <c r="I20" s="17" t="e">
        <f>IF('SECTION IV'!#REF!=I$2,'SECTION IV'!#REF!*'SECTION IV'!#REF!,"")</f>
        <v>#REF!</v>
      </c>
      <c r="J20" s="17" t="e">
        <f>IF('SECTION IV'!#REF!=J$2,'SECTION IV'!#REF!*'SECTION IV'!#REF!,"")</f>
        <v>#REF!</v>
      </c>
      <c r="K20" s="17" t="e">
        <f>IF('SECTION IV'!#REF!=K$2,'SECTION IV'!#REF!*'SECTION IV'!#REF!,"")</f>
        <v>#REF!</v>
      </c>
      <c r="L20" s="17" t="e">
        <f>IF('SECTION IV'!#REF!=L$2,'SECTION IV'!#REF!*'SECTION IV'!#REF!,"")</f>
        <v>#REF!</v>
      </c>
      <c r="M20" s="17" t="e">
        <f>IF('SECTION IV'!#REF!=M$2,'SECTION IV'!#REF!*'SECTION IV'!#REF!,"")</f>
        <v>#REF!</v>
      </c>
      <c r="N20" s="17" t="e">
        <f>IF('SECTION IV'!#REF!=N$2,'SECTION IV'!#REF!*'SECTION IV'!#REF!,"")</f>
        <v>#REF!</v>
      </c>
      <c r="O20" s="17" t="e">
        <f>IF('SECTION IV'!#REF!=O$2,'SECTION IV'!#REF!*'SECTION IV'!#REF!,"")</f>
        <v>#REF!</v>
      </c>
      <c r="P20" s="17" t="e">
        <f>IF('SECTION IV'!#REF!=P$2,'SECTION IV'!#REF!*'SECTION IV'!#REF!,"")</f>
        <v>#REF!</v>
      </c>
      <c r="Q20" s="17" t="e">
        <f>IF('SECTION IV'!#REF!=Q$2,'SECTION IV'!#REF!*'SECTION IV'!#REF!,"")</f>
        <v>#REF!</v>
      </c>
      <c r="R20" s="17" t="e">
        <f>IF('SECTION IV'!#REF!=R$2,'SECTION IV'!#REF!*'SECTION IV'!#REF!,"")</f>
        <v>#REF!</v>
      </c>
      <c r="S20" s="17" t="e">
        <f>IF('SECTION IV'!#REF!=S$2,'SECTION IV'!#REF!*'SECTION IV'!#REF!,"")</f>
        <v>#REF!</v>
      </c>
      <c r="T20" s="17" t="e">
        <f>IF('SECTION IV'!#REF!=T$2,'SECTION IV'!#REF!*'SECTION IV'!#REF!,"")</f>
        <v>#REF!</v>
      </c>
      <c r="U20" s="17" t="e">
        <f>IF('SECTION IV'!#REF!=U$2,'SECTION IV'!#REF!*'SECTION IV'!#REF!,"")</f>
        <v>#REF!</v>
      </c>
      <c r="V20" s="17" t="e">
        <f>IF('SECTION IV'!#REF!=V$2,'SECTION IV'!#REF!*'SECTION IV'!#REF!,"")</f>
        <v>#REF!</v>
      </c>
      <c r="W20" s="17" t="e">
        <f>IF('SECTION IV'!#REF!=W$2,'SECTION IV'!#REF!*'SECTION IV'!#REF!,"")</f>
        <v>#REF!</v>
      </c>
      <c r="X20" s="17" t="e">
        <f>IF('SECTION IV'!#REF!=X$2,'SECTION IV'!#REF!*'SECTION IV'!#REF!,"")</f>
        <v>#REF!</v>
      </c>
      <c r="Y20" s="17" t="e">
        <f>IF('SECTION IV'!#REF!=Y$2,'SECTION IV'!#REF!*'SECTION IV'!#REF!,"")</f>
        <v>#REF!</v>
      </c>
      <c r="Z20" s="17" t="e">
        <f>IF('SECTION IV'!#REF!=Z$2,'SECTION IV'!#REF!*'SECTION IV'!#REF!,"")</f>
        <v>#REF!</v>
      </c>
      <c r="AA20" s="17" t="e">
        <f>IF('SECTION IV'!#REF!=AA$2,'SECTION IV'!#REF!*'SECTION IV'!#REF!,"")</f>
        <v>#REF!</v>
      </c>
      <c r="AB20" s="17" t="e">
        <f>IF('SECTION IV'!#REF!=AB$2,'SECTION IV'!#REF!*'SECTION IV'!#REF!,"")</f>
        <v>#REF!</v>
      </c>
      <c r="AC20" s="17" t="e">
        <f>IF('SECTION IV'!#REF!=AC$2,'SECTION IV'!#REF!*'SECTION IV'!#REF!,"")</f>
        <v>#REF!</v>
      </c>
      <c r="AD20" s="17" t="e">
        <f>IF('SECTION IV'!#REF!=AD$2,'SECTION IV'!#REF!*'SECTION IV'!#REF!,"")</f>
        <v>#REF!</v>
      </c>
      <c r="AE20" s="17" t="e">
        <f>IF('SECTION IV'!#REF!=AE$2,'SECTION IV'!#REF!*'SECTION IV'!#REF!,"")</f>
        <v>#REF!</v>
      </c>
      <c r="AF20" s="17" t="e">
        <f>IF('SECTION IV'!#REF!=AF$2,'SECTION IV'!#REF!*'SECTION IV'!#REF!,"")</f>
        <v>#REF!</v>
      </c>
      <c r="AG20" s="17" t="e">
        <f>IF('SECTION IV'!#REF!=AG$2,'SECTION IV'!#REF!*'SECTION IV'!#REF!,"")</f>
        <v>#REF!</v>
      </c>
      <c r="AH20" s="18" t="e">
        <f>IF(C20="","",IF('SECTION IV'!#REF!=0,"",IF(SUM(D20:AG20)=0,CONCATENATE(C20," NOT AWARDED"),SUM(D20:AG20))))</f>
        <v>#REF!</v>
      </c>
    </row>
    <row r="21" spans="2:35" x14ac:dyDescent="0.35">
      <c r="B21" s="290" t="e">
        <f>IF('SECTION IV'!#REF!="","",'SECTION IV'!#REF!)</f>
        <v>#REF!</v>
      </c>
      <c r="C21" t="e">
        <f>IF('SECTION IV'!#REF!=0,"",'SECTION IV'!#REF!)</f>
        <v>#REF!</v>
      </c>
      <c r="D21" s="17" t="e">
        <f>IF('SECTION IV'!#REF!=D$2,'SECTION IV'!#REF!*'SECTION IV'!#REF!,"")</f>
        <v>#REF!</v>
      </c>
      <c r="E21" s="17" t="e">
        <f>IF('SECTION IV'!#REF!=E$2,'SECTION IV'!#REF!*'SECTION IV'!#REF!,"")</f>
        <v>#REF!</v>
      </c>
      <c r="F21" s="17" t="e">
        <f>IF('SECTION IV'!#REF!=F$2,'SECTION IV'!#REF!*'SECTION IV'!#REF!,"")</f>
        <v>#REF!</v>
      </c>
      <c r="G21" s="17" t="e">
        <f>IF('SECTION IV'!#REF!=G$2,'SECTION IV'!#REF!*'SECTION IV'!#REF!,"")</f>
        <v>#REF!</v>
      </c>
      <c r="H21" s="17" t="e">
        <f>IF('SECTION IV'!#REF!=H$2,'SECTION IV'!#REF!*'SECTION IV'!#REF!,"")</f>
        <v>#REF!</v>
      </c>
      <c r="I21" s="17" t="e">
        <f>IF('SECTION IV'!#REF!=I$2,'SECTION IV'!#REF!*'SECTION IV'!#REF!,"")</f>
        <v>#REF!</v>
      </c>
      <c r="J21" s="17" t="e">
        <f>IF('SECTION IV'!#REF!=J$2,'SECTION IV'!#REF!*'SECTION IV'!#REF!,"")</f>
        <v>#REF!</v>
      </c>
      <c r="K21" s="17" t="e">
        <f>IF('SECTION IV'!#REF!=K$2,'SECTION IV'!#REF!*'SECTION IV'!#REF!,"")</f>
        <v>#REF!</v>
      </c>
      <c r="L21" s="17" t="e">
        <f>IF('SECTION IV'!#REF!=L$2,'SECTION IV'!#REF!*'SECTION IV'!#REF!,"")</f>
        <v>#REF!</v>
      </c>
      <c r="M21" s="17" t="e">
        <f>IF('SECTION IV'!#REF!=M$2,'SECTION IV'!#REF!*'SECTION IV'!#REF!,"")</f>
        <v>#REF!</v>
      </c>
      <c r="N21" s="17" t="e">
        <f>IF('SECTION IV'!#REF!=N$2,'SECTION IV'!#REF!*'SECTION IV'!#REF!,"")</f>
        <v>#REF!</v>
      </c>
      <c r="O21" s="17" t="e">
        <f>IF('SECTION IV'!#REF!=O$2,'SECTION IV'!#REF!*'SECTION IV'!#REF!,"")</f>
        <v>#REF!</v>
      </c>
      <c r="P21" s="17" t="e">
        <f>IF('SECTION IV'!#REF!=P$2,'SECTION IV'!#REF!*'SECTION IV'!#REF!,"")</f>
        <v>#REF!</v>
      </c>
      <c r="Q21" s="17" t="e">
        <f>IF('SECTION IV'!#REF!=Q$2,'SECTION IV'!#REF!*'SECTION IV'!#REF!,"")</f>
        <v>#REF!</v>
      </c>
      <c r="R21" s="17" t="e">
        <f>IF('SECTION IV'!#REF!=R$2,'SECTION IV'!#REF!*'SECTION IV'!#REF!,"")</f>
        <v>#REF!</v>
      </c>
      <c r="S21" s="17" t="e">
        <f>IF('SECTION IV'!#REF!=S$2,'SECTION IV'!#REF!*'SECTION IV'!#REF!,"")</f>
        <v>#REF!</v>
      </c>
      <c r="T21" s="17" t="e">
        <f>IF('SECTION IV'!#REF!=T$2,'SECTION IV'!#REF!*'SECTION IV'!#REF!,"")</f>
        <v>#REF!</v>
      </c>
      <c r="U21" s="17" t="e">
        <f>IF('SECTION IV'!#REF!=U$2,'SECTION IV'!#REF!*'SECTION IV'!#REF!,"")</f>
        <v>#REF!</v>
      </c>
      <c r="V21" s="17" t="e">
        <f>IF('SECTION IV'!#REF!=V$2,'SECTION IV'!#REF!*'SECTION IV'!#REF!,"")</f>
        <v>#REF!</v>
      </c>
      <c r="W21" s="17" t="e">
        <f>IF('SECTION IV'!#REF!=W$2,'SECTION IV'!#REF!*'SECTION IV'!#REF!,"")</f>
        <v>#REF!</v>
      </c>
      <c r="X21" s="17" t="e">
        <f>IF('SECTION IV'!#REF!=X$2,'SECTION IV'!#REF!*'SECTION IV'!#REF!,"")</f>
        <v>#REF!</v>
      </c>
      <c r="Y21" s="17" t="e">
        <f>IF('SECTION IV'!#REF!=Y$2,'SECTION IV'!#REF!*'SECTION IV'!#REF!,"")</f>
        <v>#REF!</v>
      </c>
      <c r="Z21" s="17" t="e">
        <f>IF('SECTION IV'!#REF!=Z$2,'SECTION IV'!#REF!*'SECTION IV'!#REF!,"")</f>
        <v>#REF!</v>
      </c>
      <c r="AA21" s="17" t="e">
        <f>IF('SECTION IV'!#REF!=AA$2,'SECTION IV'!#REF!*'SECTION IV'!#REF!,"")</f>
        <v>#REF!</v>
      </c>
      <c r="AB21" s="17" t="e">
        <f>IF('SECTION IV'!#REF!=AB$2,'SECTION IV'!#REF!*'SECTION IV'!#REF!,"")</f>
        <v>#REF!</v>
      </c>
      <c r="AC21" s="17" t="e">
        <f>IF('SECTION IV'!#REF!=AC$2,'SECTION IV'!#REF!*'SECTION IV'!#REF!,"")</f>
        <v>#REF!</v>
      </c>
      <c r="AD21" s="17" t="e">
        <f>IF('SECTION IV'!#REF!=AD$2,'SECTION IV'!#REF!*'SECTION IV'!#REF!,"")</f>
        <v>#REF!</v>
      </c>
      <c r="AE21" s="17" t="e">
        <f>IF('SECTION IV'!#REF!=AE$2,'SECTION IV'!#REF!*'SECTION IV'!#REF!,"")</f>
        <v>#REF!</v>
      </c>
      <c r="AF21" s="17" t="e">
        <f>IF('SECTION IV'!#REF!=AF$2,'SECTION IV'!#REF!*'SECTION IV'!#REF!,"")</f>
        <v>#REF!</v>
      </c>
      <c r="AG21" s="17" t="e">
        <f>IF('SECTION IV'!#REF!=AG$2,'SECTION IV'!#REF!*'SECTION IV'!#REF!,"")</f>
        <v>#REF!</v>
      </c>
      <c r="AH21" s="18" t="e">
        <f>IF(C21="","",IF('SECTION IV'!#REF!=0,"",IF(SUM(D21:AG21)=0,CONCATENATE(C21," NOT AWARDED"),SUM(D21:AG21))))</f>
        <v>#REF!</v>
      </c>
    </row>
    <row r="22" spans="2:35" x14ac:dyDescent="0.35">
      <c r="B22" s="290"/>
      <c r="C22" t="e">
        <f>IF('SECTION IV'!#REF!=0,"",'SECTION IV'!#REF!)</f>
        <v>#REF!</v>
      </c>
      <c r="D22" s="17" t="e">
        <f>IF('SECTION IV'!#REF!=D$2,'SECTION IV'!#REF!*'SECTION IV'!#REF!,"")</f>
        <v>#REF!</v>
      </c>
      <c r="E22" s="17" t="e">
        <f>IF('SECTION IV'!#REF!=E$2,'SECTION IV'!#REF!*'SECTION IV'!#REF!,"")</f>
        <v>#REF!</v>
      </c>
      <c r="F22" s="17" t="e">
        <f>IF('SECTION IV'!#REF!=F$2,'SECTION IV'!#REF!*'SECTION IV'!#REF!,"")</f>
        <v>#REF!</v>
      </c>
      <c r="G22" s="17" t="e">
        <f>IF('SECTION IV'!#REF!=G$2,'SECTION IV'!#REF!*'SECTION IV'!#REF!,"")</f>
        <v>#REF!</v>
      </c>
      <c r="H22" s="17" t="e">
        <f>IF('SECTION IV'!#REF!=H$2,'SECTION IV'!#REF!*'SECTION IV'!#REF!,"")</f>
        <v>#REF!</v>
      </c>
      <c r="I22" s="17" t="e">
        <f>IF('SECTION IV'!#REF!=I$2,'SECTION IV'!#REF!*'SECTION IV'!#REF!,"")</f>
        <v>#REF!</v>
      </c>
      <c r="J22" s="17" t="e">
        <f>IF('SECTION IV'!#REF!=J$2,'SECTION IV'!#REF!*'SECTION IV'!#REF!,"")</f>
        <v>#REF!</v>
      </c>
      <c r="K22" s="17" t="e">
        <f>IF('SECTION IV'!#REF!=K$2,'SECTION IV'!#REF!*'SECTION IV'!#REF!,"")</f>
        <v>#REF!</v>
      </c>
      <c r="L22" s="17" t="e">
        <f>IF('SECTION IV'!#REF!=L$2,'SECTION IV'!#REF!*'SECTION IV'!#REF!,"")</f>
        <v>#REF!</v>
      </c>
      <c r="M22" s="17" t="e">
        <f>IF('SECTION IV'!#REF!=M$2,'SECTION IV'!#REF!*'SECTION IV'!#REF!,"")</f>
        <v>#REF!</v>
      </c>
      <c r="N22" s="17" t="e">
        <f>IF('SECTION IV'!#REF!=N$2,'SECTION IV'!#REF!*'SECTION IV'!#REF!,"")</f>
        <v>#REF!</v>
      </c>
      <c r="O22" s="17" t="e">
        <f>IF('SECTION IV'!#REF!=O$2,'SECTION IV'!#REF!*'SECTION IV'!#REF!,"")</f>
        <v>#REF!</v>
      </c>
      <c r="P22" s="17" t="e">
        <f>IF('SECTION IV'!#REF!=P$2,'SECTION IV'!#REF!*'SECTION IV'!#REF!,"")</f>
        <v>#REF!</v>
      </c>
      <c r="Q22" s="17" t="e">
        <f>IF('SECTION IV'!#REF!=Q$2,'SECTION IV'!#REF!*'SECTION IV'!#REF!,"")</f>
        <v>#REF!</v>
      </c>
      <c r="R22" s="17" t="e">
        <f>IF('SECTION IV'!#REF!=R$2,'SECTION IV'!#REF!*'SECTION IV'!#REF!,"")</f>
        <v>#REF!</v>
      </c>
      <c r="S22" s="17" t="e">
        <f>IF('SECTION IV'!#REF!=S$2,'SECTION IV'!#REF!*'SECTION IV'!#REF!,"")</f>
        <v>#REF!</v>
      </c>
      <c r="T22" s="17" t="e">
        <f>IF('SECTION IV'!#REF!=T$2,'SECTION IV'!#REF!*'SECTION IV'!#REF!,"")</f>
        <v>#REF!</v>
      </c>
      <c r="U22" s="17" t="e">
        <f>IF('SECTION IV'!#REF!=U$2,'SECTION IV'!#REF!*'SECTION IV'!#REF!,"")</f>
        <v>#REF!</v>
      </c>
      <c r="V22" s="17" t="e">
        <f>IF('SECTION IV'!#REF!=V$2,'SECTION IV'!#REF!*'SECTION IV'!#REF!,"")</f>
        <v>#REF!</v>
      </c>
      <c r="W22" s="17" t="e">
        <f>IF('SECTION IV'!#REF!=W$2,'SECTION IV'!#REF!*'SECTION IV'!#REF!,"")</f>
        <v>#REF!</v>
      </c>
      <c r="X22" s="17" t="e">
        <f>IF('SECTION IV'!#REF!=X$2,'SECTION IV'!#REF!*'SECTION IV'!#REF!,"")</f>
        <v>#REF!</v>
      </c>
      <c r="Y22" s="17" t="e">
        <f>IF('SECTION IV'!#REF!=Y$2,'SECTION IV'!#REF!*'SECTION IV'!#REF!,"")</f>
        <v>#REF!</v>
      </c>
      <c r="Z22" s="17" t="e">
        <f>IF('SECTION IV'!#REF!=Z$2,'SECTION IV'!#REF!*'SECTION IV'!#REF!,"")</f>
        <v>#REF!</v>
      </c>
      <c r="AA22" s="17" t="e">
        <f>IF('SECTION IV'!#REF!=AA$2,'SECTION IV'!#REF!*'SECTION IV'!#REF!,"")</f>
        <v>#REF!</v>
      </c>
      <c r="AB22" s="17" t="e">
        <f>IF('SECTION IV'!#REF!=AB$2,'SECTION IV'!#REF!*'SECTION IV'!#REF!,"")</f>
        <v>#REF!</v>
      </c>
      <c r="AC22" s="17" t="e">
        <f>IF('SECTION IV'!#REF!=AC$2,'SECTION IV'!#REF!*'SECTION IV'!#REF!,"")</f>
        <v>#REF!</v>
      </c>
      <c r="AD22" s="17" t="e">
        <f>IF('SECTION IV'!#REF!=AD$2,'SECTION IV'!#REF!*'SECTION IV'!#REF!,"")</f>
        <v>#REF!</v>
      </c>
      <c r="AE22" s="17" t="e">
        <f>IF('SECTION IV'!#REF!=AE$2,'SECTION IV'!#REF!*'SECTION IV'!#REF!,"")</f>
        <v>#REF!</v>
      </c>
      <c r="AF22" s="17" t="e">
        <f>IF('SECTION IV'!#REF!=AF$2,'SECTION IV'!#REF!*'SECTION IV'!#REF!,"")</f>
        <v>#REF!</v>
      </c>
      <c r="AG22" s="17" t="e">
        <f>IF('SECTION IV'!#REF!=AG$2,'SECTION IV'!#REF!*'SECTION IV'!#REF!,"")</f>
        <v>#REF!</v>
      </c>
      <c r="AH22" s="18" t="e">
        <f>IF(C22="","",IF('SECTION IV'!#REF!=0,"",IF(SUM(D22:AG22)=0,CONCATENATE(C22," NOT AWARDED"),SUM(D22:AG22))))</f>
        <v>#REF!</v>
      </c>
    </row>
    <row r="23" spans="2:35" x14ac:dyDescent="0.35">
      <c r="B23" s="23" t="e">
        <f>IF('SECTION IV'!#REF!="","",'SECTION IV'!#REF!)</f>
        <v>#REF!</v>
      </c>
      <c r="C23" s="24" t="e">
        <f>IF('SECTION IV'!#REF!=0,"",'SECTION IV'!#REF!)</f>
        <v>#REF!</v>
      </c>
      <c r="D23" s="25" t="e">
        <f>IF('SECTION IV'!#REF!=D$2,'SECTION IV'!#REF!*'SECTION IV'!#REF!,"")</f>
        <v>#REF!</v>
      </c>
      <c r="E23" s="25" t="e">
        <f>IF('SECTION IV'!#REF!=E$2,'SECTION IV'!#REF!*'SECTION IV'!#REF!,"")</f>
        <v>#REF!</v>
      </c>
      <c r="F23" s="25" t="e">
        <f>IF('SECTION IV'!#REF!=F$2,'SECTION IV'!#REF!*'SECTION IV'!#REF!,"")</f>
        <v>#REF!</v>
      </c>
      <c r="G23" s="25" t="e">
        <f>IF('SECTION IV'!#REF!=G$2,'SECTION IV'!#REF!*'SECTION IV'!#REF!,"")</f>
        <v>#REF!</v>
      </c>
      <c r="H23" s="25" t="e">
        <f>IF('SECTION IV'!#REF!=H$2,'SECTION IV'!#REF!*'SECTION IV'!#REF!,"")</f>
        <v>#REF!</v>
      </c>
      <c r="I23" s="25" t="e">
        <f>IF('SECTION IV'!#REF!=I$2,'SECTION IV'!#REF!*'SECTION IV'!#REF!,"")</f>
        <v>#REF!</v>
      </c>
      <c r="J23" s="25" t="e">
        <f>IF('SECTION IV'!#REF!=J$2,'SECTION IV'!#REF!*'SECTION IV'!#REF!,"")</f>
        <v>#REF!</v>
      </c>
      <c r="K23" s="25" t="e">
        <f>IF('SECTION IV'!#REF!=K$2,'SECTION IV'!#REF!*'SECTION IV'!#REF!,"")</f>
        <v>#REF!</v>
      </c>
      <c r="L23" s="25" t="e">
        <f>IF('SECTION IV'!#REF!=L$2,'SECTION IV'!#REF!*'SECTION IV'!#REF!,"")</f>
        <v>#REF!</v>
      </c>
      <c r="M23" s="25" t="e">
        <f>IF('SECTION IV'!#REF!=M$2,'SECTION IV'!#REF!*'SECTION IV'!#REF!,"")</f>
        <v>#REF!</v>
      </c>
      <c r="N23" s="25" t="e">
        <f>IF('SECTION IV'!#REF!=N$2,'SECTION IV'!#REF!*'SECTION IV'!#REF!,"")</f>
        <v>#REF!</v>
      </c>
      <c r="O23" s="25" t="e">
        <f>IF('SECTION IV'!#REF!=O$2,'SECTION IV'!#REF!*'SECTION IV'!#REF!,"")</f>
        <v>#REF!</v>
      </c>
      <c r="P23" s="25" t="e">
        <f>IF('SECTION IV'!#REF!=P$2,'SECTION IV'!#REF!*'SECTION IV'!#REF!,"")</f>
        <v>#REF!</v>
      </c>
      <c r="Q23" s="25" t="e">
        <f>IF('SECTION IV'!#REF!=Q$2,'SECTION IV'!#REF!*'SECTION IV'!#REF!,"")</f>
        <v>#REF!</v>
      </c>
      <c r="R23" s="25" t="e">
        <f>IF('SECTION IV'!#REF!=R$2,'SECTION IV'!#REF!*'SECTION IV'!#REF!,"")</f>
        <v>#REF!</v>
      </c>
      <c r="S23" s="25" t="e">
        <f>IF('SECTION IV'!#REF!=S$2,'SECTION IV'!#REF!*'SECTION IV'!#REF!,"")</f>
        <v>#REF!</v>
      </c>
      <c r="T23" s="25" t="e">
        <f>IF('SECTION IV'!#REF!=T$2,'SECTION IV'!#REF!*'SECTION IV'!#REF!,"")</f>
        <v>#REF!</v>
      </c>
      <c r="U23" s="25" t="e">
        <f>IF('SECTION IV'!#REF!=U$2,'SECTION IV'!#REF!*'SECTION IV'!#REF!,"")</f>
        <v>#REF!</v>
      </c>
      <c r="V23" s="25" t="e">
        <f>IF('SECTION IV'!#REF!=V$2,'SECTION IV'!#REF!*'SECTION IV'!#REF!,"")</f>
        <v>#REF!</v>
      </c>
      <c r="W23" s="25" t="e">
        <f>IF('SECTION IV'!#REF!=W$2,'SECTION IV'!#REF!*'SECTION IV'!#REF!,"")</f>
        <v>#REF!</v>
      </c>
      <c r="X23" s="25" t="e">
        <f>IF('SECTION IV'!#REF!=X$2,'SECTION IV'!#REF!*'SECTION IV'!#REF!,"")</f>
        <v>#REF!</v>
      </c>
      <c r="Y23" s="25" t="e">
        <f>IF('SECTION IV'!#REF!=Y$2,'SECTION IV'!#REF!*'SECTION IV'!#REF!,"")</f>
        <v>#REF!</v>
      </c>
      <c r="Z23" s="25" t="e">
        <f>IF('SECTION IV'!#REF!=Z$2,'SECTION IV'!#REF!*'SECTION IV'!#REF!,"")</f>
        <v>#REF!</v>
      </c>
      <c r="AA23" s="25" t="e">
        <f>IF('SECTION IV'!#REF!=AA$2,'SECTION IV'!#REF!*'SECTION IV'!#REF!,"")</f>
        <v>#REF!</v>
      </c>
      <c r="AB23" s="25" t="e">
        <f>IF('SECTION IV'!#REF!=AB$2,'SECTION IV'!#REF!*'SECTION IV'!#REF!,"")</f>
        <v>#REF!</v>
      </c>
      <c r="AC23" s="25" t="e">
        <f>IF('SECTION IV'!#REF!=AC$2,'SECTION IV'!#REF!*'SECTION IV'!#REF!,"")</f>
        <v>#REF!</v>
      </c>
      <c r="AD23" s="25" t="e">
        <f>IF('SECTION IV'!#REF!=AD$2,'SECTION IV'!#REF!*'SECTION IV'!#REF!,"")</f>
        <v>#REF!</v>
      </c>
      <c r="AE23" s="25" t="e">
        <f>IF('SECTION IV'!#REF!=AE$2,'SECTION IV'!#REF!*'SECTION IV'!#REF!,"")</f>
        <v>#REF!</v>
      </c>
      <c r="AF23" s="25" t="e">
        <f>IF('SECTION IV'!#REF!=AF$2,'SECTION IV'!#REF!*'SECTION IV'!#REF!,"")</f>
        <v>#REF!</v>
      </c>
      <c r="AG23" s="25" t="e">
        <f>IF('SECTION IV'!#REF!=AG$2,'SECTION IV'!#REF!*'SECTION IV'!#REF!,"")</f>
        <v>#REF!</v>
      </c>
      <c r="AH23" s="30"/>
      <c r="AI23" s="31" t="e">
        <f>SUM(AH21:AH22)</f>
        <v>#REF!</v>
      </c>
    </row>
    <row r="24" spans="2:35" x14ac:dyDescent="0.35">
      <c r="B24" s="290" t="e">
        <f>IF('SECTION IV'!#REF!="","",'SECTION IV'!#REF!)</f>
        <v>#REF!</v>
      </c>
      <c r="C24" t="e">
        <f>IF('SECTION IV'!#REF!=0,"",'SECTION IV'!#REF!)</f>
        <v>#REF!</v>
      </c>
      <c r="D24" s="17" t="e">
        <f>IF('SECTION IV'!#REF!=D$2,'SECTION IV'!#REF!*'SECTION IV'!#REF!,"")</f>
        <v>#REF!</v>
      </c>
      <c r="E24" s="17" t="e">
        <f>IF('SECTION IV'!#REF!=E$2,'SECTION IV'!#REF!*'SECTION IV'!#REF!,"")</f>
        <v>#REF!</v>
      </c>
      <c r="F24" s="17" t="e">
        <f>IF('SECTION IV'!#REF!=F$2,'SECTION IV'!#REF!*'SECTION IV'!#REF!,"")</f>
        <v>#REF!</v>
      </c>
      <c r="G24" s="17" t="e">
        <f>IF('SECTION IV'!#REF!=G$2,'SECTION IV'!#REF!*'SECTION IV'!#REF!,"")</f>
        <v>#REF!</v>
      </c>
      <c r="H24" s="17" t="e">
        <f>IF('SECTION IV'!#REF!=H$2,'SECTION IV'!#REF!*'SECTION IV'!#REF!,"")</f>
        <v>#REF!</v>
      </c>
      <c r="I24" s="17" t="e">
        <f>IF('SECTION IV'!#REF!=I$2,'SECTION IV'!#REF!*'SECTION IV'!#REF!,"")</f>
        <v>#REF!</v>
      </c>
      <c r="J24" s="17" t="e">
        <f>IF('SECTION IV'!#REF!=J$2,'SECTION IV'!#REF!*'SECTION IV'!#REF!,"")</f>
        <v>#REF!</v>
      </c>
      <c r="K24" s="17" t="e">
        <f>IF('SECTION IV'!#REF!=K$2,'SECTION IV'!#REF!*'SECTION IV'!#REF!,"")</f>
        <v>#REF!</v>
      </c>
      <c r="L24" s="17" t="e">
        <f>IF('SECTION IV'!#REF!=L$2,'SECTION IV'!#REF!*'SECTION IV'!#REF!,"")</f>
        <v>#REF!</v>
      </c>
      <c r="M24" s="17" t="e">
        <f>IF('SECTION IV'!#REF!=M$2,'SECTION IV'!#REF!*'SECTION IV'!#REF!,"")</f>
        <v>#REF!</v>
      </c>
      <c r="N24" s="17" t="e">
        <f>IF('SECTION IV'!#REF!=N$2,'SECTION IV'!#REF!*'SECTION IV'!#REF!,"")</f>
        <v>#REF!</v>
      </c>
      <c r="O24" s="17" t="e">
        <f>IF('SECTION IV'!#REF!=O$2,'SECTION IV'!#REF!*'SECTION IV'!#REF!,"")</f>
        <v>#REF!</v>
      </c>
      <c r="P24" s="17" t="e">
        <f>IF('SECTION IV'!#REF!=P$2,'SECTION IV'!#REF!*'SECTION IV'!#REF!,"")</f>
        <v>#REF!</v>
      </c>
      <c r="Q24" s="17" t="e">
        <f>IF('SECTION IV'!#REF!=Q$2,'SECTION IV'!#REF!*'SECTION IV'!#REF!,"")</f>
        <v>#REF!</v>
      </c>
      <c r="R24" s="17" t="e">
        <f>IF('SECTION IV'!#REF!=R$2,'SECTION IV'!#REF!*'SECTION IV'!#REF!,"")</f>
        <v>#REF!</v>
      </c>
      <c r="S24" s="17" t="e">
        <f>IF('SECTION IV'!#REF!=S$2,'SECTION IV'!#REF!*'SECTION IV'!#REF!,"")</f>
        <v>#REF!</v>
      </c>
      <c r="T24" s="17" t="e">
        <f>IF('SECTION IV'!#REF!=T$2,'SECTION IV'!#REF!*'SECTION IV'!#REF!,"")</f>
        <v>#REF!</v>
      </c>
      <c r="U24" s="17" t="e">
        <f>IF('SECTION IV'!#REF!=U$2,'SECTION IV'!#REF!*'SECTION IV'!#REF!,"")</f>
        <v>#REF!</v>
      </c>
      <c r="V24" s="17" t="e">
        <f>IF('SECTION IV'!#REF!=V$2,'SECTION IV'!#REF!*'SECTION IV'!#REF!,"")</f>
        <v>#REF!</v>
      </c>
      <c r="W24" s="17" t="e">
        <f>IF('SECTION IV'!#REF!=W$2,'SECTION IV'!#REF!*'SECTION IV'!#REF!,"")</f>
        <v>#REF!</v>
      </c>
      <c r="X24" s="17" t="e">
        <f>IF('SECTION IV'!#REF!=X$2,'SECTION IV'!#REF!*'SECTION IV'!#REF!,"")</f>
        <v>#REF!</v>
      </c>
      <c r="Y24" s="17" t="e">
        <f>IF('SECTION IV'!#REF!=Y$2,'SECTION IV'!#REF!*'SECTION IV'!#REF!,"")</f>
        <v>#REF!</v>
      </c>
      <c r="Z24" s="17" t="e">
        <f>IF('SECTION IV'!#REF!=Z$2,'SECTION IV'!#REF!*'SECTION IV'!#REF!,"")</f>
        <v>#REF!</v>
      </c>
      <c r="AA24" s="17" t="e">
        <f>IF('SECTION IV'!#REF!=AA$2,'SECTION IV'!#REF!*'SECTION IV'!#REF!,"")</f>
        <v>#REF!</v>
      </c>
      <c r="AB24" s="17" t="e">
        <f>IF('SECTION IV'!#REF!=AB$2,'SECTION IV'!#REF!*'SECTION IV'!#REF!,"")</f>
        <v>#REF!</v>
      </c>
      <c r="AC24" s="17" t="e">
        <f>IF('SECTION IV'!#REF!=AC$2,'SECTION IV'!#REF!*'SECTION IV'!#REF!,"")</f>
        <v>#REF!</v>
      </c>
      <c r="AD24" s="17" t="e">
        <f>IF('SECTION IV'!#REF!=AD$2,'SECTION IV'!#REF!*'SECTION IV'!#REF!,"")</f>
        <v>#REF!</v>
      </c>
      <c r="AE24" s="17" t="e">
        <f>IF('SECTION IV'!#REF!=AE$2,'SECTION IV'!#REF!*'SECTION IV'!#REF!,"")</f>
        <v>#REF!</v>
      </c>
      <c r="AF24" s="17" t="e">
        <f>IF('SECTION IV'!#REF!=AF$2,'SECTION IV'!#REF!*'SECTION IV'!#REF!,"")</f>
        <v>#REF!</v>
      </c>
      <c r="AG24" s="17" t="e">
        <f>IF('SECTION IV'!#REF!=AG$2,'SECTION IV'!#REF!*'SECTION IV'!#REF!,"")</f>
        <v>#REF!</v>
      </c>
      <c r="AH24" s="18" t="e">
        <f>IF(C24="","",IF('SECTION IV'!#REF!=0,"",IF(SUM(D24:AG24)=0,CONCATENATE(C24," NOT AWARDED"),SUM(D24:AG24))))</f>
        <v>#REF!</v>
      </c>
    </row>
    <row r="25" spans="2:35" x14ac:dyDescent="0.35">
      <c r="B25" s="290"/>
      <c r="C25" t="e">
        <f>IF('SECTION IV'!#REF!=0,"",'SECTION IV'!#REF!)</f>
        <v>#REF!</v>
      </c>
      <c r="D25" s="17" t="e">
        <f>IF('SECTION IV'!#REF!=D$2,'SECTION IV'!#REF!*'SECTION IV'!#REF!,"")</f>
        <v>#REF!</v>
      </c>
      <c r="E25" s="17" t="e">
        <f>IF('SECTION IV'!#REF!=E$2,'SECTION IV'!#REF!*'SECTION IV'!#REF!,"")</f>
        <v>#REF!</v>
      </c>
      <c r="F25" s="17" t="e">
        <f>IF('SECTION IV'!#REF!=F$2,'SECTION IV'!#REF!*'SECTION IV'!#REF!,"")</f>
        <v>#REF!</v>
      </c>
      <c r="G25" s="17" t="e">
        <f>IF('SECTION IV'!#REF!=G$2,'SECTION IV'!#REF!*'SECTION IV'!#REF!,"")</f>
        <v>#REF!</v>
      </c>
      <c r="H25" s="17" t="e">
        <f>IF('SECTION IV'!#REF!=H$2,'SECTION IV'!#REF!*'SECTION IV'!#REF!,"")</f>
        <v>#REF!</v>
      </c>
      <c r="I25" s="17" t="e">
        <f>IF('SECTION IV'!#REF!=I$2,'SECTION IV'!#REF!*'SECTION IV'!#REF!,"")</f>
        <v>#REF!</v>
      </c>
      <c r="J25" s="17" t="e">
        <f>IF('SECTION IV'!#REF!=J$2,'SECTION IV'!#REF!*'SECTION IV'!#REF!,"")</f>
        <v>#REF!</v>
      </c>
      <c r="K25" s="17" t="e">
        <f>IF('SECTION IV'!#REF!=K$2,'SECTION IV'!#REF!*'SECTION IV'!#REF!,"")</f>
        <v>#REF!</v>
      </c>
      <c r="L25" s="17" t="e">
        <f>IF('SECTION IV'!#REF!=L$2,'SECTION IV'!#REF!*'SECTION IV'!#REF!,"")</f>
        <v>#REF!</v>
      </c>
      <c r="M25" s="17" t="e">
        <f>IF('SECTION IV'!#REF!=M$2,'SECTION IV'!#REF!*'SECTION IV'!#REF!,"")</f>
        <v>#REF!</v>
      </c>
      <c r="N25" s="17" t="e">
        <f>IF('SECTION IV'!#REF!=N$2,'SECTION IV'!#REF!*'SECTION IV'!#REF!,"")</f>
        <v>#REF!</v>
      </c>
      <c r="O25" s="17" t="e">
        <f>IF('SECTION IV'!#REF!=O$2,'SECTION IV'!#REF!*'SECTION IV'!#REF!,"")</f>
        <v>#REF!</v>
      </c>
      <c r="P25" s="17" t="e">
        <f>IF('SECTION IV'!#REF!=P$2,'SECTION IV'!#REF!*'SECTION IV'!#REF!,"")</f>
        <v>#REF!</v>
      </c>
      <c r="Q25" s="17" t="e">
        <f>IF('SECTION IV'!#REF!=Q$2,'SECTION IV'!#REF!*'SECTION IV'!#REF!,"")</f>
        <v>#REF!</v>
      </c>
      <c r="R25" s="17" t="e">
        <f>IF('SECTION IV'!#REF!=R$2,'SECTION IV'!#REF!*'SECTION IV'!#REF!,"")</f>
        <v>#REF!</v>
      </c>
      <c r="S25" s="17" t="e">
        <f>IF('SECTION IV'!#REF!=S$2,'SECTION IV'!#REF!*'SECTION IV'!#REF!,"")</f>
        <v>#REF!</v>
      </c>
      <c r="T25" s="17" t="e">
        <f>IF('SECTION IV'!#REF!=T$2,'SECTION IV'!#REF!*'SECTION IV'!#REF!,"")</f>
        <v>#REF!</v>
      </c>
      <c r="U25" s="17" t="e">
        <f>IF('SECTION IV'!#REF!=U$2,'SECTION IV'!#REF!*'SECTION IV'!#REF!,"")</f>
        <v>#REF!</v>
      </c>
      <c r="V25" s="17" t="e">
        <f>IF('SECTION IV'!#REF!=V$2,'SECTION IV'!#REF!*'SECTION IV'!#REF!,"")</f>
        <v>#REF!</v>
      </c>
      <c r="W25" s="17" t="e">
        <f>IF('SECTION IV'!#REF!=W$2,'SECTION IV'!#REF!*'SECTION IV'!#REF!,"")</f>
        <v>#REF!</v>
      </c>
      <c r="X25" s="17" t="e">
        <f>IF('SECTION IV'!#REF!=X$2,'SECTION IV'!#REF!*'SECTION IV'!#REF!,"")</f>
        <v>#REF!</v>
      </c>
      <c r="Y25" s="17" t="e">
        <f>IF('SECTION IV'!#REF!=Y$2,'SECTION IV'!#REF!*'SECTION IV'!#REF!,"")</f>
        <v>#REF!</v>
      </c>
      <c r="Z25" s="17" t="e">
        <f>IF('SECTION IV'!#REF!=Z$2,'SECTION IV'!#REF!*'SECTION IV'!#REF!,"")</f>
        <v>#REF!</v>
      </c>
      <c r="AA25" s="17" t="e">
        <f>IF('SECTION IV'!#REF!=AA$2,'SECTION IV'!#REF!*'SECTION IV'!#REF!,"")</f>
        <v>#REF!</v>
      </c>
      <c r="AB25" s="17" t="e">
        <f>IF('SECTION IV'!#REF!=AB$2,'SECTION IV'!#REF!*'SECTION IV'!#REF!,"")</f>
        <v>#REF!</v>
      </c>
      <c r="AC25" s="17" t="e">
        <f>IF('SECTION IV'!#REF!=AC$2,'SECTION IV'!#REF!*'SECTION IV'!#REF!,"")</f>
        <v>#REF!</v>
      </c>
      <c r="AD25" s="17" t="e">
        <f>IF('SECTION IV'!#REF!=AD$2,'SECTION IV'!#REF!*'SECTION IV'!#REF!,"")</f>
        <v>#REF!</v>
      </c>
      <c r="AE25" s="17" t="e">
        <f>IF('SECTION IV'!#REF!=AE$2,'SECTION IV'!#REF!*'SECTION IV'!#REF!,"")</f>
        <v>#REF!</v>
      </c>
      <c r="AF25" s="17" t="e">
        <f>IF('SECTION IV'!#REF!=AF$2,'SECTION IV'!#REF!*'SECTION IV'!#REF!,"")</f>
        <v>#REF!</v>
      </c>
      <c r="AG25" s="17" t="e">
        <f>IF('SECTION IV'!#REF!=AG$2,'SECTION IV'!#REF!*'SECTION IV'!#REF!,"")</f>
        <v>#REF!</v>
      </c>
      <c r="AH25" s="18" t="e">
        <f>IF(C25="","",IF('SECTION IV'!#REF!=0,"",IF(SUM(D25:AG25)=0,CONCATENATE(C25," NOT AWARDED"),SUM(D25:AG25))))</f>
        <v>#REF!</v>
      </c>
    </row>
    <row r="26" spans="2:35" x14ac:dyDescent="0.35">
      <c r="B26" s="290"/>
      <c r="C26" t="e">
        <f>IF('SECTION IV'!#REF!=0,"",'SECTION IV'!#REF!)</f>
        <v>#REF!</v>
      </c>
      <c r="D26" s="17" t="e">
        <f>IF('SECTION IV'!#REF!=D$2,'SECTION IV'!#REF!*'SECTION IV'!#REF!,"")</f>
        <v>#REF!</v>
      </c>
      <c r="E26" s="17" t="e">
        <f>IF('SECTION IV'!#REF!=E$2,'SECTION IV'!#REF!*'SECTION IV'!#REF!,"")</f>
        <v>#REF!</v>
      </c>
      <c r="F26" s="17" t="e">
        <f>IF('SECTION IV'!#REF!=F$2,'SECTION IV'!#REF!*'SECTION IV'!#REF!,"")</f>
        <v>#REF!</v>
      </c>
      <c r="G26" s="17" t="e">
        <f>IF('SECTION IV'!#REF!=G$2,'SECTION IV'!#REF!*'SECTION IV'!#REF!,"")</f>
        <v>#REF!</v>
      </c>
      <c r="H26" s="17" t="e">
        <f>IF('SECTION IV'!#REF!=H$2,'SECTION IV'!#REF!*'SECTION IV'!#REF!,"")</f>
        <v>#REF!</v>
      </c>
      <c r="I26" s="17" t="e">
        <f>IF('SECTION IV'!#REF!=I$2,'SECTION IV'!#REF!*'SECTION IV'!#REF!,"")</f>
        <v>#REF!</v>
      </c>
      <c r="J26" s="17" t="e">
        <f>IF('SECTION IV'!#REF!=J$2,'SECTION IV'!#REF!*'SECTION IV'!#REF!,"")</f>
        <v>#REF!</v>
      </c>
      <c r="K26" s="17" t="e">
        <f>IF('SECTION IV'!#REF!=K$2,'SECTION IV'!#REF!*'SECTION IV'!#REF!,"")</f>
        <v>#REF!</v>
      </c>
      <c r="L26" s="17" t="e">
        <f>IF('SECTION IV'!#REF!=L$2,'SECTION IV'!#REF!*'SECTION IV'!#REF!,"")</f>
        <v>#REF!</v>
      </c>
      <c r="M26" s="17" t="e">
        <f>IF('SECTION IV'!#REF!=M$2,'SECTION IV'!#REF!*'SECTION IV'!#REF!,"")</f>
        <v>#REF!</v>
      </c>
      <c r="N26" s="17" t="e">
        <f>IF('SECTION IV'!#REF!=N$2,'SECTION IV'!#REF!*'SECTION IV'!#REF!,"")</f>
        <v>#REF!</v>
      </c>
      <c r="O26" s="17" t="e">
        <f>IF('SECTION IV'!#REF!=O$2,'SECTION IV'!#REF!*'SECTION IV'!#REF!,"")</f>
        <v>#REF!</v>
      </c>
      <c r="P26" s="17" t="e">
        <f>IF('SECTION IV'!#REF!=P$2,'SECTION IV'!#REF!*'SECTION IV'!#REF!,"")</f>
        <v>#REF!</v>
      </c>
      <c r="Q26" s="17" t="e">
        <f>IF('SECTION IV'!#REF!=Q$2,'SECTION IV'!#REF!*'SECTION IV'!#REF!,"")</f>
        <v>#REF!</v>
      </c>
      <c r="R26" s="17" t="e">
        <f>IF('SECTION IV'!#REF!=R$2,'SECTION IV'!#REF!*'SECTION IV'!#REF!,"")</f>
        <v>#REF!</v>
      </c>
      <c r="S26" s="17" t="e">
        <f>IF('SECTION IV'!#REF!=S$2,'SECTION IV'!#REF!*'SECTION IV'!#REF!,"")</f>
        <v>#REF!</v>
      </c>
      <c r="T26" s="17" t="e">
        <f>IF('SECTION IV'!#REF!=T$2,'SECTION IV'!#REF!*'SECTION IV'!#REF!,"")</f>
        <v>#REF!</v>
      </c>
      <c r="U26" s="17" t="e">
        <f>IF('SECTION IV'!#REF!=U$2,'SECTION IV'!#REF!*'SECTION IV'!#REF!,"")</f>
        <v>#REF!</v>
      </c>
      <c r="V26" s="17" t="e">
        <f>IF('SECTION IV'!#REF!=V$2,'SECTION IV'!#REF!*'SECTION IV'!#REF!,"")</f>
        <v>#REF!</v>
      </c>
      <c r="W26" s="17" t="e">
        <f>IF('SECTION IV'!#REF!=W$2,'SECTION IV'!#REF!*'SECTION IV'!#REF!,"")</f>
        <v>#REF!</v>
      </c>
      <c r="X26" s="17" t="e">
        <f>IF('SECTION IV'!#REF!=X$2,'SECTION IV'!#REF!*'SECTION IV'!#REF!,"")</f>
        <v>#REF!</v>
      </c>
      <c r="Y26" s="17" t="e">
        <f>IF('SECTION IV'!#REF!=Y$2,'SECTION IV'!#REF!*'SECTION IV'!#REF!,"")</f>
        <v>#REF!</v>
      </c>
      <c r="Z26" s="17" t="e">
        <f>IF('SECTION IV'!#REF!=Z$2,'SECTION IV'!#REF!*'SECTION IV'!#REF!,"")</f>
        <v>#REF!</v>
      </c>
      <c r="AA26" s="17" t="e">
        <f>IF('SECTION IV'!#REF!=AA$2,'SECTION IV'!#REF!*'SECTION IV'!#REF!,"")</f>
        <v>#REF!</v>
      </c>
      <c r="AB26" s="17" t="e">
        <f>IF('SECTION IV'!#REF!=AB$2,'SECTION IV'!#REF!*'SECTION IV'!#REF!,"")</f>
        <v>#REF!</v>
      </c>
      <c r="AC26" s="17" t="e">
        <f>IF('SECTION IV'!#REF!=AC$2,'SECTION IV'!#REF!*'SECTION IV'!#REF!,"")</f>
        <v>#REF!</v>
      </c>
      <c r="AD26" s="17" t="e">
        <f>IF('SECTION IV'!#REF!=AD$2,'SECTION IV'!#REF!*'SECTION IV'!#REF!,"")</f>
        <v>#REF!</v>
      </c>
      <c r="AE26" s="17" t="e">
        <f>IF('SECTION IV'!#REF!=AE$2,'SECTION IV'!#REF!*'SECTION IV'!#REF!,"")</f>
        <v>#REF!</v>
      </c>
      <c r="AF26" s="17" t="e">
        <f>IF('SECTION IV'!#REF!=AF$2,'SECTION IV'!#REF!*'SECTION IV'!#REF!,"")</f>
        <v>#REF!</v>
      </c>
      <c r="AG26" s="17" t="e">
        <f>IF('SECTION IV'!#REF!=AG$2,'SECTION IV'!#REF!*'SECTION IV'!#REF!,"")</f>
        <v>#REF!</v>
      </c>
      <c r="AH26" s="18" t="e">
        <f>IF(C26="","",IF('SECTION IV'!#REF!=0,"",IF(SUM(D26:AG26)=0,CONCATENATE(C26," NOT AWARDED"),SUM(D26:AG26))))</f>
        <v>#REF!</v>
      </c>
    </row>
    <row r="27" spans="2:35" x14ac:dyDescent="0.35">
      <c r="B27" s="290"/>
      <c r="C27" t="e">
        <f>IF('SECTION IV'!#REF!=0,"",'SECTION IV'!#REF!)</f>
        <v>#REF!</v>
      </c>
      <c r="D27" s="17" t="e">
        <f>IF('SECTION IV'!#REF!=D$2,'SECTION IV'!#REF!*'SECTION IV'!#REF!,"")</f>
        <v>#REF!</v>
      </c>
      <c r="E27" s="17" t="e">
        <f>IF('SECTION IV'!#REF!=E$2,'SECTION IV'!#REF!*'SECTION IV'!#REF!,"")</f>
        <v>#REF!</v>
      </c>
      <c r="F27" s="17" t="e">
        <f>IF('SECTION IV'!#REF!=F$2,'SECTION IV'!#REF!*'SECTION IV'!#REF!,"")</f>
        <v>#REF!</v>
      </c>
      <c r="G27" s="17" t="e">
        <f>IF('SECTION IV'!#REF!=G$2,'SECTION IV'!#REF!*'SECTION IV'!#REF!,"")</f>
        <v>#REF!</v>
      </c>
      <c r="H27" s="17" t="e">
        <f>IF('SECTION IV'!#REF!=H$2,'SECTION IV'!#REF!*'SECTION IV'!#REF!,"")</f>
        <v>#REF!</v>
      </c>
      <c r="I27" s="17" t="e">
        <f>IF('SECTION IV'!#REF!=I$2,'SECTION IV'!#REF!*'SECTION IV'!#REF!,"")</f>
        <v>#REF!</v>
      </c>
      <c r="J27" s="17" t="e">
        <f>IF('SECTION IV'!#REF!=J$2,'SECTION IV'!#REF!*'SECTION IV'!#REF!,"")</f>
        <v>#REF!</v>
      </c>
      <c r="K27" s="17" t="e">
        <f>IF('SECTION IV'!#REF!=K$2,'SECTION IV'!#REF!*'SECTION IV'!#REF!,"")</f>
        <v>#REF!</v>
      </c>
      <c r="L27" s="17" t="e">
        <f>IF('SECTION IV'!#REF!=L$2,'SECTION IV'!#REF!*'SECTION IV'!#REF!,"")</f>
        <v>#REF!</v>
      </c>
      <c r="M27" s="17" t="e">
        <f>IF('SECTION IV'!#REF!=M$2,'SECTION IV'!#REF!*'SECTION IV'!#REF!,"")</f>
        <v>#REF!</v>
      </c>
      <c r="N27" s="17" t="e">
        <f>IF('SECTION IV'!#REF!=N$2,'SECTION IV'!#REF!*'SECTION IV'!#REF!,"")</f>
        <v>#REF!</v>
      </c>
      <c r="O27" s="17" t="e">
        <f>IF('SECTION IV'!#REF!=O$2,'SECTION IV'!#REF!*'SECTION IV'!#REF!,"")</f>
        <v>#REF!</v>
      </c>
      <c r="P27" s="17" t="e">
        <f>IF('SECTION IV'!#REF!=P$2,'SECTION IV'!#REF!*'SECTION IV'!#REF!,"")</f>
        <v>#REF!</v>
      </c>
      <c r="Q27" s="17" t="e">
        <f>IF('SECTION IV'!#REF!=Q$2,'SECTION IV'!#REF!*'SECTION IV'!#REF!,"")</f>
        <v>#REF!</v>
      </c>
      <c r="R27" s="17" t="e">
        <f>IF('SECTION IV'!#REF!=R$2,'SECTION IV'!#REF!*'SECTION IV'!#REF!,"")</f>
        <v>#REF!</v>
      </c>
      <c r="S27" s="17" t="e">
        <f>IF('SECTION IV'!#REF!=S$2,'SECTION IV'!#REF!*'SECTION IV'!#REF!,"")</f>
        <v>#REF!</v>
      </c>
      <c r="T27" s="17" t="e">
        <f>IF('SECTION IV'!#REF!=T$2,'SECTION IV'!#REF!*'SECTION IV'!#REF!,"")</f>
        <v>#REF!</v>
      </c>
      <c r="U27" s="17" t="e">
        <f>IF('SECTION IV'!#REF!=U$2,'SECTION IV'!#REF!*'SECTION IV'!#REF!,"")</f>
        <v>#REF!</v>
      </c>
      <c r="V27" s="17" t="e">
        <f>IF('SECTION IV'!#REF!=V$2,'SECTION IV'!#REF!*'SECTION IV'!#REF!,"")</f>
        <v>#REF!</v>
      </c>
      <c r="W27" s="17" t="e">
        <f>IF('SECTION IV'!#REF!=W$2,'SECTION IV'!#REF!*'SECTION IV'!#REF!,"")</f>
        <v>#REF!</v>
      </c>
      <c r="X27" s="17" t="e">
        <f>IF('SECTION IV'!#REF!=X$2,'SECTION IV'!#REF!*'SECTION IV'!#REF!,"")</f>
        <v>#REF!</v>
      </c>
      <c r="Y27" s="17" t="e">
        <f>IF('SECTION IV'!#REF!=Y$2,'SECTION IV'!#REF!*'SECTION IV'!#REF!,"")</f>
        <v>#REF!</v>
      </c>
      <c r="Z27" s="17" t="e">
        <f>IF('SECTION IV'!#REF!=Z$2,'SECTION IV'!#REF!*'SECTION IV'!#REF!,"")</f>
        <v>#REF!</v>
      </c>
      <c r="AA27" s="17" t="e">
        <f>IF('SECTION IV'!#REF!=AA$2,'SECTION IV'!#REF!*'SECTION IV'!#REF!,"")</f>
        <v>#REF!</v>
      </c>
      <c r="AB27" s="17" t="e">
        <f>IF('SECTION IV'!#REF!=AB$2,'SECTION IV'!#REF!*'SECTION IV'!#REF!,"")</f>
        <v>#REF!</v>
      </c>
      <c r="AC27" s="17" t="e">
        <f>IF('SECTION IV'!#REF!=AC$2,'SECTION IV'!#REF!*'SECTION IV'!#REF!,"")</f>
        <v>#REF!</v>
      </c>
      <c r="AD27" s="17" t="e">
        <f>IF('SECTION IV'!#REF!=AD$2,'SECTION IV'!#REF!*'SECTION IV'!#REF!,"")</f>
        <v>#REF!</v>
      </c>
      <c r="AE27" s="17" t="e">
        <f>IF('SECTION IV'!#REF!=AE$2,'SECTION IV'!#REF!*'SECTION IV'!#REF!,"")</f>
        <v>#REF!</v>
      </c>
      <c r="AF27" s="17" t="e">
        <f>IF('SECTION IV'!#REF!=AF$2,'SECTION IV'!#REF!*'SECTION IV'!#REF!,"")</f>
        <v>#REF!</v>
      </c>
      <c r="AG27" s="17" t="e">
        <f>IF('SECTION IV'!#REF!=AG$2,'SECTION IV'!#REF!*'SECTION IV'!#REF!,"")</f>
        <v>#REF!</v>
      </c>
      <c r="AH27" s="18" t="e">
        <f>IF(C27="","",IF('SECTION IV'!#REF!=0,"",IF(SUM(D27:AG27)=0,CONCATENATE(C27," NOT AWARDED"),SUM(D27:AG27))))</f>
        <v>#REF!</v>
      </c>
    </row>
    <row r="28" spans="2:35" x14ac:dyDescent="0.35">
      <c r="B28" s="290"/>
      <c r="C28" t="e">
        <f>IF('SECTION IV'!#REF!=0,"",'SECTION IV'!#REF!)</f>
        <v>#REF!</v>
      </c>
      <c r="D28" s="17" t="e">
        <f>IF('SECTION IV'!#REF!=D$2,'SECTION IV'!#REF!*'SECTION IV'!#REF!,"")</f>
        <v>#REF!</v>
      </c>
      <c r="E28" s="17" t="e">
        <f>IF('SECTION IV'!#REF!=E$2,'SECTION IV'!#REF!*'SECTION IV'!#REF!,"")</f>
        <v>#REF!</v>
      </c>
      <c r="F28" s="17" t="e">
        <f>IF('SECTION IV'!#REF!=F$2,'SECTION IV'!#REF!*'SECTION IV'!#REF!,"")</f>
        <v>#REF!</v>
      </c>
      <c r="G28" s="17" t="e">
        <f>IF('SECTION IV'!#REF!=G$2,'SECTION IV'!#REF!*'SECTION IV'!#REF!,"")</f>
        <v>#REF!</v>
      </c>
      <c r="H28" s="17" t="e">
        <f>IF('SECTION IV'!#REF!=H$2,'SECTION IV'!#REF!*'SECTION IV'!#REF!,"")</f>
        <v>#REF!</v>
      </c>
      <c r="I28" s="17" t="e">
        <f>IF('SECTION IV'!#REF!=I$2,'SECTION IV'!#REF!*'SECTION IV'!#REF!,"")</f>
        <v>#REF!</v>
      </c>
      <c r="J28" s="17" t="e">
        <f>IF('SECTION IV'!#REF!=J$2,'SECTION IV'!#REF!*'SECTION IV'!#REF!,"")</f>
        <v>#REF!</v>
      </c>
      <c r="K28" s="17" t="e">
        <f>IF('SECTION IV'!#REF!=K$2,'SECTION IV'!#REF!*'SECTION IV'!#REF!,"")</f>
        <v>#REF!</v>
      </c>
      <c r="L28" s="17" t="e">
        <f>IF('SECTION IV'!#REF!=L$2,'SECTION IV'!#REF!*'SECTION IV'!#REF!,"")</f>
        <v>#REF!</v>
      </c>
      <c r="M28" s="17" t="e">
        <f>IF('SECTION IV'!#REF!=M$2,'SECTION IV'!#REF!*'SECTION IV'!#REF!,"")</f>
        <v>#REF!</v>
      </c>
      <c r="N28" s="17" t="e">
        <f>IF('SECTION IV'!#REF!=N$2,'SECTION IV'!#REF!*'SECTION IV'!#REF!,"")</f>
        <v>#REF!</v>
      </c>
      <c r="O28" s="17" t="e">
        <f>IF('SECTION IV'!#REF!=O$2,'SECTION IV'!#REF!*'SECTION IV'!#REF!,"")</f>
        <v>#REF!</v>
      </c>
      <c r="P28" s="17" t="e">
        <f>IF('SECTION IV'!#REF!=P$2,'SECTION IV'!#REF!*'SECTION IV'!#REF!,"")</f>
        <v>#REF!</v>
      </c>
      <c r="Q28" s="17" t="e">
        <f>IF('SECTION IV'!#REF!=Q$2,'SECTION IV'!#REF!*'SECTION IV'!#REF!,"")</f>
        <v>#REF!</v>
      </c>
      <c r="R28" s="17" t="e">
        <f>IF('SECTION IV'!#REF!=R$2,'SECTION IV'!#REF!*'SECTION IV'!#REF!,"")</f>
        <v>#REF!</v>
      </c>
      <c r="S28" s="17" t="e">
        <f>IF('SECTION IV'!#REF!=S$2,'SECTION IV'!#REF!*'SECTION IV'!#REF!,"")</f>
        <v>#REF!</v>
      </c>
      <c r="T28" s="17" t="e">
        <f>IF('SECTION IV'!#REF!=T$2,'SECTION IV'!#REF!*'SECTION IV'!#REF!,"")</f>
        <v>#REF!</v>
      </c>
      <c r="U28" s="17" t="e">
        <f>IF('SECTION IV'!#REF!=U$2,'SECTION IV'!#REF!*'SECTION IV'!#REF!,"")</f>
        <v>#REF!</v>
      </c>
      <c r="V28" s="17" t="e">
        <f>IF('SECTION IV'!#REF!=V$2,'SECTION IV'!#REF!*'SECTION IV'!#REF!,"")</f>
        <v>#REF!</v>
      </c>
      <c r="W28" s="17" t="e">
        <f>IF('SECTION IV'!#REF!=W$2,'SECTION IV'!#REF!*'SECTION IV'!#REF!,"")</f>
        <v>#REF!</v>
      </c>
      <c r="X28" s="17" t="e">
        <f>IF('SECTION IV'!#REF!=X$2,'SECTION IV'!#REF!*'SECTION IV'!#REF!,"")</f>
        <v>#REF!</v>
      </c>
      <c r="Y28" s="17" t="e">
        <f>IF('SECTION IV'!#REF!=Y$2,'SECTION IV'!#REF!*'SECTION IV'!#REF!,"")</f>
        <v>#REF!</v>
      </c>
      <c r="Z28" s="17" t="e">
        <f>IF('SECTION IV'!#REF!=Z$2,'SECTION IV'!#REF!*'SECTION IV'!#REF!,"")</f>
        <v>#REF!</v>
      </c>
      <c r="AA28" s="17" t="e">
        <f>IF('SECTION IV'!#REF!=AA$2,'SECTION IV'!#REF!*'SECTION IV'!#REF!,"")</f>
        <v>#REF!</v>
      </c>
      <c r="AB28" s="17" t="e">
        <f>IF('SECTION IV'!#REF!=AB$2,'SECTION IV'!#REF!*'SECTION IV'!#REF!,"")</f>
        <v>#REF!</v>
      </c>
      <c r="AC28" s="17" t="e">
        <f>IF('SECTION IV'!#REF!=AC$2,'SECTION IV'!#REF!*'SECTION IV'!#REF!,"")</f>
        <v>#REF!</v>
      </c>
      <c r="AD28" s="17" t="e">
        <f>IF('SECTION IV'!#REF!=AD$2,'SECTION IV'!#REF!*'SECTION IV'!#REF!,"")</f>
        <v>#REF!</v>
      </c>
      <c r="AE28" s="17" t="e">
        <f>IF('SECTION IV'!#REF!=AE$2,'SECTION IV'!#REF!*'SECTION IV'!#REF!,"")</f>
        <v>#REF!</v>
      </c>
      <c r="AF28" s="17" t="e">
        <f>IF('SECTION IV'!#REF!=AF$2,'SECTION IV'!#REF!*'SECTION IV'!#REF!,"")</f>
        <v>#REF!</v>
      </c>
      <c r="AG28" s="17" t="e">
        <f>IF('SECTION IV'!#REF!=AG$2,'SECTION IV'!#REF!*'SECTION IV'!#REF!,"")</f>
        <v>#REF!</v>
      </c>
      <c r="AH28" s="18" t="e">
        <f>IF(C28="","",IF('SECTION IV'!#REF!=0,"",IF(SUM(D28:AG28)=0,CONCATENATE(C28," NOT AWARDED"),SUM(D28:AG28))))</f>
        <v>#REF!</v>
      </c>
    </row>
    <row r="29" spans="2:35" x14ac:dyDescent="0.35">
      <c r="B29" s="23" t="e">
        <f>IF('SECTION IV'!#REF!="","",'SECTION IV'!#REF!)</f>
        <v>#REF!</v>
      </c>
      <c r="C29" s="24" t="e">
        <f>IF('SECTION IV'!#REF!=0,"",'SECTION IV'!#REF!)</f>
        <v>#REF!</v>
      </c>
      <c r="D29" s="25" t="e">
        <f>IF('SECTION IV'!#REF!=D$2,'SECTION IV'!#REF!*'SECTION IV'!#REF!,"")</f>
        <v>#REF!</v>
      </c>
      <c r="E29" s="25" t="e">
        <f>IF('SECTION IV'!#REF!=E$2,'SECTION IV'!#REF!*'SECTION IV'!#REF!,"")</f>
        <v>#REF!</v>
      </c>
      <c r="F29" s="25" t="e">
        <f>IF('SECTION IV'!#REF!=F$2,'SECTION IV'!#REF!*'SECTION IV'!#REF!,"")</f>
        <v>#REF!</v>
      </c>
      <c r="G29" s="25" t="e">
        <f>IF('SECTION IV'!#REF!=G$2,'SECTION IV'!#REF!*'SECTION IV'!#REF!,"")</f>
        <v>#REF!</v>
      </c>
      <c r="H29" s="25" t="e">
        <f>IF('SECTION IV'!#REF!=H$2,'SECTION IV'!#REF!*'SECTION IV'!#REF!,"")</f>
        <v>#REF!</v>
      </c>
      <c r="I29" s="25" t="e">
        <f>IF('SECTION IV'!#REF!=I$2,'SECTION IV'!#REF!*'SECTION IV'!#REF!,"")</f>
        <v>#REF!</v>
      </c>
      <c r="J29" s="25" t="e">
        <f>IF('SECTION IV'!#REF!=J$2,'SECTION IV'!#REF!*'SECTION IV'!#REF!,"")</f>
        <v>#REF!</v>
      </c>
      <c r="K29" s="25" t="e">
        <f>IF('SECTION IV'!#REF!=K$2,'SECTION IV'!#REF!*'SECTION IV'!#REF!,"")</f>
        <v>#REF!</v>
      </c>
      <c r="L29" s="25" t="e">
        <f>IF('SECTION IV'!#REF!=L$2,'SECTION IV'!#REF!*'SECTION IV'!#REF!,"")</f>
        <v>#REF!</v>
      </c>
      <c r="M29" s="25" t="e">
        <f>IF('SECTION IV'!#REF!=M$2,'SECTION IV'!#REF!*'SECTION IV'!#REF!,"")</f>
        <v>#REF!</v>
      </c>
      <c r="N29" s="25" t="e">
        <f>IF('SECTION IV'!#REF!=N$2,'SECTION IV'!#REF!*'SECTION IV'!#REF!,"")</f>
        <v>#REF!</v>
      </c>
      <c r="O29" s="25" t="e">
        <f>IF('SECTION IV'!#REF!=O$2,'SECTION IV'!#REF!*'SECTION IV'!#REF!,"")</f>
        <v>#REF!</v>
      </c>
      <c r="P29" s="25" t="e">
        <f>IF('SECTION IV'!#REF!=P$2,'SECTION IV'!#REF!*'SECTION IV'!#REF!,"")</f>
        <v>#REF!</v>
      </c>
      <c r="Q29" s="25" t="e">
        <f>IF('SECTION IV'!#REF!=Q$2,'SECTION IV'!#REF!*'SECTION IV'!#REF!,"")</f>
        <v>#REF!</v>
      </c>
      <c r="R29" s="25" t="e">
        <f>IF('SECTION IV'!#REF!=R$2,'SECTION IV'!#REF!*'SECTION IV'!#REF!,"")</f>
        <v>#REF!</v>
      </c>
      <c r="S29" s="25" t="e">
        <f>IF('SECTION IV'!#REF!=S$2,'SECTION IV'!#REF!*'SECTION IV'!#REF!,"")</f>
        <v>#REF!</v>
      </c>
      <c r="T29" s="25" t="e">
        <f>IF('SECTION IV'!#REF!=T$2,'SECTION IV'!#REF!*'SECTION IV'!#REF!,"")</f>
        <v>#REF!</v>
      </c>
      <c r="U29" s="25" t="e">
        <f>IF('SECTION IV'!#REF!=U$2,'SECTION IV'!#REF!*'SECTION IV'!#REF!,"")</f>
        <v>#REF!</v>
      </c>
      <c r="V29" s="25" t="e">
        <f>IF('SECTION IV'!#REF!=V$2,'SECTION IV'!#REF!*'SECTION IV'!#REF!,"")</f>
        <v>#REF!</v>
      </c>
      <c r="W29" s="25" t="e">
        <f>IF('SECTION IV'!#REF!=W$2,'SECTION IV'!#REF!*'SECTION IV'!#REF!,"")</f>
        <v>#REF!</v>
      </c>
      <c r="X29" s="25" t="e">
        <f>IF('SECTION IV'!#REF!=X$2,'SECTION IV'!#REF!*'SECTION IV'!#REF!,"")</f>
        <v>#REF!</v>
      </c>
      <c r="Y29" s="25" t="e">
        <f>IF('SECTION IV'!#REF!=Y$2,'SECTION IV'!#REF!*'SECTION IV'!#REF!,"")</f>
        <v>#REF!</v>
      </c>
      <c r="Z29" s="25" t="e">
        <f>IF('SECTION IV'!#REF!=Z$2,'SECTION IV'!#REF!*'SECTION IV'!#REF!,"")</f>
        <v>#REF!</v>
      </c>
      <c r="AA29" s="25" t="e">
        <f>IF('SECTION IV'!#REF!=AA$2,'SECTION IV'!#REF!*'SECTION IV'!#REF!,"")</f>
        <v>#REF!</v>
      </c>
      <c r="AB29" s="25" t="e">
        <f>IF('SECTION IV'!#REF!=AB$2,'SECTION IV'!#REF!*'SECTION IV'!#REF!,"")</f>
        <v>#REF!</v>
      </c>
      <c r="AC29" s="25" t="e">
        <f>IF('SECTION IV'!#REF!=AC$2,'SECTION IV'!#REF!*'SECTION IV'!#REF!,"")</f>
        <v>#REF!</v>
      </c>
      <c r="AD29" s="25" t="e">
        <f>IF('SECTION IV'!#REF!=AD$2,'SECTION IV'!#REF!*'SECTION IV'!#REF!,"")</f>
        <v>#REF!</v>
      </c>
      <c r="AE29" s="25" t="e">
        <f>IF('SECTION IV'!#REF!=AE$2,'SECTION IV'!#REF!*'SECTION IV'!#REF!,"")</f>
        <v>#REF!</v>
      </c>
      <c r="AF29" s="25" t="e">
        <f>IF('SECTION IV'!#REF!=AF$2,'SECTION IV'!#REF!*'SECTION IV'!#REF!,"")</f>
        <v>#REF!</v>
      </c>
      <c r="AG29" s="25" t="e">
        <f>IF('SECTION IV'!#REF!=AG$2,'SECTION IV'!#REF!*'SECTION IV'!#REF!,"")</f>
        <v>#REF!</v>
      </c>
      <c r="AH29" s="30"/>
      <c r="AI29" s="31" t="e">
        <f>SUM(AH27:AH28)</f>
        <v>#REF!</v>
      </c>
    </row>
    <row r="30" spans="2:35" x14ac:dyDescent="0.35">
      <c r="B30" s="3" t="e">
        <f>IF('SECTION IV'!#REF!="","",'SECTION IV'!#REF!)</f>
        <v>#REF!</v>
      </c>
      <c r="C30" t="e">
        <f>IF('SECTION IV'!#REF!=0,"",'SECTION IV'!#REF!)</f>
        <v>#REF!</v>
      </c>
      <c r="D30" s="17" t="e">
        <f>IF('SECTION IV'!#REF!=D$2,'SECTION IV'!#REF!*'SECTION IV'!#REF!,"")</f>
        <v>#REF!</v>
      </c>
      <c r="E30" s="17" t="e">
        <f>IF('SECTION IV'!#REF!=E$2,'SECTION IV'!#REF!*'SECTION IV'!#REF!,"")</f>
        <v>#REF!</v>
      </c>
      <c r="F30" s="17" t="e">
        <f>IF('SECTION IV'!#REF!=F$2,'SECTION IV'!#REF!*'SECTION IV'!#REF!,"")</f>
        <v>#REF!</v>
      </c>
      <c r="G30" s="17" t="e">
        <f>IF('SECTION IV'!#REF!=G$2,'SECTION IV'!#REF!*'SECTION IV'!#REF!,"")</f>
        <v>#REF!</v>
      </c>
      <c r="H30" s="17" t="e">
        <f>IF('SECTION IV'!#REF!=H$2,'SECTION IV'!#REF!*'SECTION IV'!#REF!,"")</f>
        <v>#REF!</v>
      </c>
      <c r="I30" s="17" t="e">
        <f>IF('SECTION IV'!#REF!=I$2,'SECTION IV'!#REF!*'SECTION IV'!#REF!,"")</f>
        <v>#REF!</v>
      </c>
      <c r="J30" s="17" t="e">
        <f>IF('SECTION IV'!#REF!=J$2,'SECTION IV'!#REF!*'SECTION IV'!#REF!,"")</f>
        <v>#REF!</v>
      </c>
      <c r="K30" s="17" t="e">
        <f>IF('SECTION IV'!#REF!=K$2,'SECTION IV'!#REF!*'SECTION IV'!#REF!,"")</f>
        <v>#REF!</v>
      </c>
      <c r="L30" s="17" t="e">
        <f>IF('SECTION IV'!#REF!=L$2,'SECTION IV'!#REF!*'SECTION IV'!#REF!,"")</f>
        <v>#REF!</v>
      </c>
      <c r="M30" s="17" t="e">
        <f>IF('SECTION IV'!#REF!=M$2,'SECTION IV'!#REF!*'SECTION IV'!#REF!,"")</f>
        <v>#REF!</v>
      </c>
      <c r="N30" s="17" t="e">
        <f>IF('SECTION IV'!#REF!=N$2,'SECTION IV'!#REF!*'SECTION IV'!#REF!,"")</f>
        <v>#REF!</v>
      </c>
      <c r="O30" s="17" t="e">
        <f>IF('SECTION IV'!#REF!=O$2,'SECTION IV'!#REF!*'SECTION IV'!#REF!,"")</f>
        <v>#REF!</v>
      </c>
      <c r="P30" s="17" t="e">
        <f>IF('SECTION IV'!#REF!=P$2,'SECTION IV'!#REF!*'SECTION IV'!#REF!,"")</f>
        <v>#REF!</v>
      </c>
      <c r="Q30" s="17" t="e">
        <f>IF('SECTION IV'!#REF!=Q$2,'SECTION IV'!#REF!*'SECTION IV'!#REF!,"")</f>
        <v>#REF!</v>
      </c>
      <c r="R30" s="17" t="e">
        <f>IF('SECTION IV'!#REF!=R$2,'SECTION IV'!#REF!*'SECTION IV'!#REF!,"")</f>
        <v>#REF!</v>
      </c>
      <c r="S30" s="17" t="e">
        <f>IF('SECTION IV'!#REF!=S$2,'SECTION IV'!#REF!*'SECTION IV'!#REF!,"")</f>
        <v>#REF!</v>
      </c>
      <c r="T30" s="17" t="e">
        <f>IF('SECTION IV'!#REF!=T$2,'SECTION IV'!#REF!*'SECTION IV'!#REF!,"")</f>
        <v>#REF!</v>
      </c>
      <c r="U30" s="17" t="e">
        <f>IF('SECTION IV'!#REF!=U$2,'SECTION IV'!#REF!*'SECTION IV'!#REF!,"")</f>
        <v>#REF!</v>
      </c>
      <c r="V30" s="17" t="e">
        <f>IF('SECTION IV'!#REF!=V$2,'SECTION IV'!#REF!*'SECTION IV'!#REF!,"")</f>
        <v>#REF!</v>
      </c>
      <c r="W30" s="17" t="e">
        <f>IF('SECTION IV'!#REF!=W$2,'SECTION IV'!#REF!*'SECTION IV'!#REF!,"")</f>
        <v>#REF!</v>
      </c>
      <c r="X30" s="17" t="e">
        <f>IF('SECTION IV'!#REF!=X$2,'SECTION IV'!#REF!*'SECTION IV'!#REF!,"")</f>
        <v>#REF!</v>
      </c>
      <c r="Y30" s="17" t="e">
        <f>IF('SECTION IV'!#REF!=Y$2,'SECTION IV'!#REF!*'SECTION IV'!#REF!,"")</f>
        <v>#REF!</v>
      </c>
      <c r="Z30" s="17" t="e">
        <f>IF('SECTION IV'!#REF!=Z$2,'SECTION IV'!#REF!*'SECTION IV'!#REF!,"")</f>
        <v>#REF!</v>
      </c>
      <c r="AA30" s="17" t="e">
        <f>IF('SECTION IV'!#REF!=AA$2,'SECTION IV'!#REF!*'SECTION IV'!#REF!,"")</f>
        <v>#REF!</v>
      </c>
      <c r="AB30" s="17" t="e">
        <f>IF('SECTION IV'!#REF!=AB$2,'SECTION IV'!#REF!*'SECTION IV'!#REF!,"")</f>
        <v>#REF!</v>
      </c>
      <c r="AC30" s="17" t="e">
        <f>IF('SECTION IV'!#REF!=AC$2,'SECTION IV'!#REF!*'SECTION IV'!#REF!,"")</f>
        <v>#REF!</v>
      </c>
      <c r="AD30" s="17" t="e">
        <f>IF('SECTION IV'!#REF!=AD$2,'SECTION IV'!#REF!*'SECTION IV'!#REF!,"")</f>
        <v>#REF!</v>
      </c>
      <c r="AE30" s="17" t="e">
        <f>IF('SECTION IV'!#REF!=AE$2,'SECTION IV'!#REF!*'SECTION IV'!#REF!,"")</f>
        <v>#REF!</v>
      </c>
      <c r="AF30" s="17" t="e">
        <f>IF('SECTION IV'!#REF!=AF$2,'SECTION IV'!#REF!*'SECTION IV'!#REF!,"")</f>
        <v>#REF!</v>
      </c>
      <c r="AG30" s="17" t="e">
        <f>IF('SECTION IV'!#REF!=AG$2,'SECTION IV'!#REF!*'SECTION IV'!#REF!,"")</f>
        <v>#REF!</v>
      </c>
      <c r="AH30" s="18" t="e">
        <f>IF(C30="","",IF('SECTION IV'!#REF!=0,"",IF(SUM(D30:AG30)=0,CONCATENATE(C30," NOT AWARDED"),SUM(D30:AG30))))</f>
        <v>#REF!</v>
      </c>
    </row>
    <row r="31" spans="2:35" x14ac:dyDescent="0.35">
      <c r="B31" s="3" t="e">
        <f>IF('SECTION IV'!#REF!="","",'SECTION IV'!#REF!)</f>
        <v>#REF!</v>
      </c>
      <c r="C31" t="e">
        <f>IF('SECTION IV'!#REF!=0,"",'SECTION IV'!#REF!)</f>
        <v>#REF!</v>
      </c>
      <c r="D31" s="17" t="e">
        <f>IF('SECTION IV'!#REF!=D$2,'SECTION IV'!#REF!*'SECTION IV'!#REF!,"")</f>
        <v>#REF!</v>
      </c>
      <c r="E31" s="17" t="e">
        <f>IF('SECTION IV'!#REF!=E$2,'SECTION IV'!#REF!*'SECTION IV'!#REF!,"")</f>
        <v>#REF!</v>
      </c>
      <c r="F31" s="17" t="e">
        <f>IF('SECTION IV'!#REF!=F$2,'SECTION IV'!#REF!*'SECTION IV'!#REF!,"")</f>
        <v>#REF!</v>
      </c>
      <c r="G31" s="17" t="e">
        <f>IF('SECTION IV'!#REF!=G$2,'SECTION IV'!#REF!*'SECTION IV'!#REF!,"")</f>
        <v>#REF!</v>
      </c>
      <c r="H31" s="17" t="e">
        <f>IF('SECTION IV'!#REF!=H$2,'SECTION IV'!#REF!*'SECTION IV'!#REF!,"")</f>
        <v>#REF!</v>
      </c>
      <c r="I31" s="17" t="e">
        <f>IF('SECTION IV'!#REF!=I$2,'SECTION IV'!#REF!*'SECTION IV'!#REF!,"")</f>
        <v>#REF!</v>
      </c>
      <c r="J31" s="17" t="e">
        <f>IF('SECTION IV'!#REF!=J$2,'SECTION IV'!#REF!*'SECTION IV'!#REF!,"")</f>
        <v>#REF!</v>
      </c>
      <c r="K31" s="17" t="e">
        <f>IF('SECTION IV'!#REF!=K$2,'SECTION IV'!#REF!*'SECTION IV'!#REF!,"")</f>
        <v>#REF!</v>
      </c>
      <c r="L31" s="17" t="e">
        <f>IF('SECTION IV'!#REF!=L$2,'SECTION IV'!#REF!*'SECTION IV'!#REF!,"")</f>
        <v>#REF!</v>
      </c>
      <c r="M31" s="17" t="e">
        <f>IF('SECTION IV'!#REF!=M$2,'SECTION IV'!#REF!*'SECTION IV'!#REF!,"")</f>
        <v>#REF!</v>
      </c>
      <c r="N31" s="17" t="e">
        <f>IF('SECTION IV'!#REF!=N$2,'SECTION IV'!#REF!*'SECTION IV'!#REF!,"")</f>
        <v>#REF!</v>
      </c>
      <c r="O31" s="17" t="e">
        <f>IF('SECTION IV'!#REF!=O$2,'SECTION IV'!#REF!*'SECTION IV'!#REF!,"")</f>
        <v>#REF!</v>
      </c>
      <c r="P31" s="17" t="e">
        <f>IF('SECTION IV'!#REF!=P$2,'SECTION IV'!#REF!*'SECTION IV'!#REF!,"")</f>
        <v>#REF!</v>
      </c>
      <c r="Q31" s="17" t="e">
        <f>IF('SECTION IV'!#REF!=Q$2,'SECTION IV'!#REF!*'SECTION IV'!#REF!,"")</f>
        <v>#REF!</v>
      </c>
      <c r="R31" s="17" t="e">
        <f>IF('SECTION IV'!#REF!=R$2,'SECTION IV'!#REF!*'SECTION IV'!#REF!,"")</f>
        <v>#REF!</v>
      </c>
      <c r="S31" s="17" t="e">
        <f>IF('SECTION IV'!#REF!=S$2,'SECTION IV'!#REF!*'SECTION IV'!#REF!,"")</f>
        <v>#REF!</v>
      </c>
      <c r="T31" s="17" t="e">
        <f>IF('SECTION IV'!#REF!=T$2,'SECTION IV'!#REF!*'SECTION IV'!#REF!,"")</f>
        <v>#REF!</v>
      </c>
      <c r="U31" s="17" t="e">
        <f>IF('SECTION IV'!#REF!=U$2,'SECTION IV'!#REF!*'SECTION IV'!#REF!,"")</f>
        <v>#REF!</v>
      </c>
      <c r="V31" s="17" t="e">
        <f>IF('SECTION IV'!#REF!=V$2,'SECTION IV'!#REF!*'SECTION IV'!#REF!,"")</f>
        <v>#REF!</v>
      </c>
      <c r="W31" s="17" t="e">
        <f>IF('SECTION IV'!#REF!=W$2,'SECTION IV'!#REF!*'SECTION IV'!#REF!,"")</f>
        <v>#REF!</v>
      </c>
      <c r="X31" s="17" t="e">
        <f>IF('SECTION IV'!#REF!=X$2,'SECTION IV'!#REF!*'SECTION IV'!#REF!,"")</f>
        <v>#REF!</v>
      </c>
      <c r="Y31" s="17" t="e">
        <f>IF('SECTION IV'!#REF!=Y$2,'SECTION IV'!#REF!*'SECTION IV'!#REF!,"")</f>
        <v>#REF!</v>
      </c>
      <c r="Z31" s="17" t="e">
        <f>IF('SECTION IV'!#REF!=Z$2,'SECTION IV'!#REF!*'SECTION IV'!#REF!,"")</f>
        <v>#REF!</v>
      </c>
      <c r="AA31" s="17" t="e">
        <f>IF('SECTION IV'!#REF!=AA$2,'SECTION IV'!#REF!*'SECTION IV'!#REF!,"")</f>
        <v>#REF!</v>
      </c>
      <c r="AB31" s="17" t="e">
        <f>IF('SECTION IV'!#REF!=AB$2,'SECTION IV'!#REF!*'SECTION IV'!#REF!,"")</f>
        <v>#REF!</v>
      </c>
      <c r="AC31" s="17" t="e">
        <f>IF('SECTION IV'!#REF!=AC$2,'SECTION IV'!#REF!*'SECTION IV'!#REF!,"")</f>
        <v>#REF!</v>
      </c>
      <c r="AD31" s="17" t="e">
        <f>IF('SECTION IV'!#REF!=AD$2,'SECTION IV'!#REF!*'SECTION IV'!#REF!,"")</f>
        <v>#REF!</v>
      </c>
      <c r="AE31" s="17" t="e">
        <f>IF('SECTION IV'!#REF!=AE$2,'SECTION IV'!#REF!*'SECTION IV'!#REF!,"")</f>
        <v>#REF!</v>
      </c>
      <c r="AF31" s="17" t="e">
        <f>IF('SECTION IV'!#REF!=AF$2,'SECTION IV'!#REF!*'SECTION IV'!#REF!,"")</f>
        <v>#REF!</v>
      </c>
      <c r="AG31" s="17" t="e">
        <f>IF('SECTION IV'!#REF!=AG$2,'SECTION IV'!#REF!*'SECTION IV'!#REF!,"")</f>
        <v>#REF!</v>
      </c>
      <c r="AH31" s="18" t="e">
        <f>IF(C31="","",IF('SECTION IV'!#REF!=0,"",IF(SUM(D31:AG31)=0,CONCATENATE(C31," NOT AWARDED"),SUM(D31:AG31))))</f>
        <v>#REF!</v>
      </c>
    </row>
    <row r="32" spans="2:35" x14ac:dyDescent="0.35">
      <c r="B32" s="3" t="e">
        <f>IF('SECTION IV'!#REF!="","",'SECTION IV'!#REF!)</f>
        <v>#REF!</v>
      </c>
      <c r="C32" t="e">
        <f>IF('SECTION IV'!#REF!=0,"",'SECTION IV'!#REF!)</f>
        <v>#REF!</v>
      </c>
      <c r="D32" s="17" t="e">
        <f>IF('SECTION IV'!#REF!=D$2,'SECTION IV'!#REF!*'SECTION IV'!#REF!,"")</f>
        <v>#REF!</v>
      </c>
      <c r="E32" s="17" t="e">
        <f>IF('SECTION IV'!#REF!=E$2,'SECTION IV'!#REF!*'SECTION IV'!#REF!,"")</f>
        <v>#REF!</v>
      </c>
      <c r="F32" s="17" t="e">
        <f>IF('SECTION IV'!#REF!=F$2,'SECTION IV'!#REF!*'SECTION IV'!#REF!,"")</f>
        <v>#REF!</v>
      </c>
      <c r="G32" s="17" t="e">
        <f>IF('SECTION IV'!#REF!=G$2,'SECTION IV'!#REF!*'SECTION IV'!#REF!,"")</f>
        <v>#REF!</v>
      </c>
      <c r="H32" s="17" t="e">
        <f>IF('SECTION IV'!#REF!=H$2,'SECTION IV'!#REF!*'SECTION IV'!#REF!,"")</f>
        <v>#REF!</v>
      </c>
      <c r="I32" s="17" t="e">
        <f>IF('SECTION IV'!#REF!=I$2,'SECTION IV'!#REF!*'SECTION IV'!#REF!,"")</f>
        <v>#REF!</v>
      </c>
      <c r="J32" s="17" t="e">
        <f>IF('SECTION IV'!#REF!=J$2,'SECTION IV'!#REF!*'SECTION IV'!#REF!,"")</f>
        <v>#REF!</v>
      </c>
      <c r="K32" s="17" t="e">
        <f>IF('SECTION IV'!#REF!=K$2,'SECTION IV'!#REF!*'SECTION IV'!#REF!,"")</f>
        <v>#REF!</v>
      </c>
      <c r="L32" s="17" t="e">
        <f>IF('SECTION IV'!#REF!=L$2,'SECTION IV'!#REF!*'SECTION IV'!#REF!,"")</f>
        <v>#REF!</v>
      </c>
      <c r="M32" s="17" t="e">
        <f>IF('SECTION IV'!#REF!=M$2,'SECTION IV'!#REF!*'SECTION IV'!#REF!,"")</f>
        <v>#REF!</v>
      </c>
      <c r="N32" s="17" t="e">
        <f>IF('SECTION IV'!#REF!=N$2,'SECTION IV'!#REF!*'SECTION IV'!#REF!,"")</f>
        <v>#REF!</v>
      </c>
      <c r="O32" s="17" t="e">
        <f>IF('SECTION IV'!#REF!=O$2,'SECTION IV'!#REF!*'SECTION IV'!#REF!,"")</f>
        <v>#REF!</v>
      </c>
      <c r="P32" s="17" t="e">
        <f>IF('SECTION IV'!#REF!=P$2,'SECTION IV'!#REF!*'SECTION IV'!#REF!,"")</f>
        <v>#REF!</v>
      </c>
      <c r="Q32" s="17" t="e">
        <f>IF('SECTION IV'!#REF!=Q$2,'SECTION IV'!#REF!*'SECTION IV'!#REF!,"")</f>
        <v>#REF!</v>
      </c>
      <c r="R32" s="17" t="e">
        <f>IF('SECTION IV'!#REF!=R$2,'SECTION IV'!#REF!*'SECTION IV'!#REF!,"")</f>
        <v>#REF!</v>
      </c>
      <c r="S32" s="17" t="e">
        <f>IF('SECTION IV'!#REF!=S$2,'SECTION IV'!#REF!*'SECTION IV'!#REF!,"")</f>
        <v>#REF!</v>
      </c>
      <c r="T32" s="17" t="e">
        <f>IF('SECTION IV'!#REF!=T$2,'SECTION IV'!#REF!*'SECTION IV'!#REF!,"")</f>
        <v>#REF!</v>
      </c>
      <c r="U32" s="17" t="e">
        <f>IF('SECTION IV'!#REF!=U$2,'SECTION IV'!#REF!*'SECTION IV'!#REF!,"")</f>
        <v>#REF!</v>
      </c>
      <c r="V32" s="17" t="e">
        <f>IF('SECTION IV'!#REF!=V$2,'SECTION IV'!#REF!*'SECTION IV'!#REF!,"")</f>
        <v>#REF!</v>
      </c>
      <c r="W32" s="17" t="e">
        <f>IF('SECTION IV'!#REF!=W$2,'SECTION IV'!#REF!*'SECTION IV'!#REF!,"")</f>
        <v>#REF!</v>
      </c>
      <c r="X32" s="17" t="e">
        <f>IF('SECTION IV'!#REF!=X$2,'SECTION IV'!#REF!*'SECTION IV'!#REF!,"")</f>
        <v>#REF!</v>
      </c>
      <c r="Y32" s="17" t="e">
        <f>IF('SECTION IV'!#REF!=Y$2,'SECTION IV'!#REF!*'SECTION IV'!#REF!,"")</f>
        <v>#REF!</v>
      </c>
      <c r="Z32" s="17" t="e">
        <f>IF('SECTION IV'!#REF!=Z$2,'SECTION IV'!#REF!*'SECTION IV'!#REF!,"")</f>
        <v>#REF!</v>
      </c>
      <c r="AA32" s="17" t="e">
        <f>IF('SECTION IV'!#REF!=AA$2,'SECTION IV'!#REF!*'SECTION IV'!#REF!,"")</f>
        <v>#REF!</v>
      </c>
      <c r="AB32" s="17" t="e">
        <f>IF('SECTION IV'!#REF!=AB$2,'SECTION IV'!#REF!*'SECTION IV'!#REF!,"")</f>
        <v>#REF!</v>
      </c>
      <c r="AC32" s="17" t="e">
        <f>IF('SECTION IV'!#REF!=AC$2,'SECTION IV'!#REF!*'SECTION IV'!#REF!,"")</f>
        <v>#REF!</v>
      </c>
      <c r="AD32" s="17" t="e">
        <f>IF('SECTION IV'!#REF!=AD$2,'SECTION IV'!#REF!*'SECTION IV'!#REF!,"")</f>
        <v>#REF!</v>
      </c>
      <c r="AE32" s="17" t="e">
        <f>IF('SECTION IV'!#REF!=AE$2,'SECTION IV'!#REF!*'SECTION IV'!#REF!,"")</f>
        <v>#REF!</v>
      </c>
      <c r="AF32" s="17" t="e">
        <f>IF('SECTION IV'!#REF!=AF$2,'SECTION IV'!#REF!*'SECTION IV'!#REF!,"")</f>
        <v>#REF!</v>
      </c>
      <c r="AG32" s="17" t="e">
        <f>IF('SECTION IV'!#REF!=AG$2,'SECTION IV'!#REF!*'SECTION IV'!#REF!,"")</f>
        <v>#REF!</v>
      </c>
      <c r="AH32" s="18" t="e">
        <f>IF(C32="","",IF('SECTION IV'!#REF!=0,"",IF(SUM(D32:AG32)=0,CONCATENATE(C32," NOT AWARDED"),SUM(D32:AG32))))</f>
        <v>#REF!</v>
      </c>
    </row>
    <row r="33" spans="2:35" x14ac:dyDescent="0.35">
      <c r="B33" s="3" t="e">
        <f>IF('SECTION IV'!#REF!="","",'SECTION IV'!#REF!)</f>
        <v>#REF!</v>
      </c>
      <c r="C33" t="e">
        <f>IF('SECTION IV'!#REF!=0,"",'SECTION IV'!#REF!)</f>
        <v>#REF!</v>
      </c>
      <c r="D33" s="17" t="e">
        <f>IF('SECTION IV'!#REF!=D$2,'SECTION IV'!#REF!*'SECTION IV'!#REF!,"")</f>
        <v>#REF!</v>
      </c>
      <c r="E33" s="17" t="e">
        <f>IF('SECTION IV'!#REF!=E$2,'SECTION IV'!#REF!*'SECTION IV'!#REF!,"")</f>
        <v>#REF!</v>
      </c>
      <c r="F33" s="17" t="e">
        <f>IF('SECTION IV'!#REF!=F$2,'SECTION IV'!#REF!*'SECTION IV'!#REF!,"")</f>
        <v>#REF!</v>
      </c>
      <c r="G33" s="17" t="e">
        <f>IF('SECTION IV'!#REF!=G$2,'SECTION IV'!#REF!*'SECTION IV'!#REF!,"")</f>
        <v>#REF!</v>
      </c>
      <c r="H33" s="17" t="e">
        <f>IF('SECTION IV'!#REF!=H$2,'SECTION IV'!#REF!*'SECTION IV'!#REF!,"")</f>
        <v>#REF!</v>
      </c>
      <c r="I33" s="17" t="e">
        <f>IF('SECTION IV'!#REF!=I$2,'SECTION IV'!#REF!*'SECTION IV'!#REF!,"")</f>
        <v>#REF!</v>
      </c>
      <c r="J33" s="17" t="e">
        <f>IF('SECTION IV'!#REF!=J$2,'SECTION IV'!#REF!*'SECTION IV'!#REF!,"")</f>
        <v>#REF!</v>
      </c>
      <c r="K33" s="17" t="e">
        <f>IF('SECTION IV'!#REF!=K$2,'SECTION IV'!#REF!*'SECTION IV'!#REF!,"")</f>
        <v>#REF!</v>
      </c>
      <c r="L33" s="17" t="e">
        <f>IF('SECTION IV'!#REF!=L$2,'SECTION IV'!#REF!*'SECTION IV'!#REF!,"")</f>
        <v>#REF!</v>
      </c>
      <c r="M33" s="17" t="e">
        <f>IF('SECTION IV'!#REF!=M$2,'SECTION IV'!#REF!*'SECTION IV'!#REF!,"")</f>
        <v>#REF!</v>
      </c>
      <c r="N33" s="17" t="e">
        <f>IF('SECTION IV'!#REF!=N$2,'SECTION IV'!#REF!*'SECTION IV'!#REF!,"")</f>
        <v>#REF!</v>
      </c>
      <c r="O33" s="17" t="e">
        <f>IF('SECTION IV'!#REF!=O$2,'SECTION IV'!#REF!*'SECTION IV'!#REF!,"")</f>
        <v>#REF!</v>
      </c>
      <c r="P33" s="17" t="e">
        <f>IF('SECTION IV'!#REF!=P$2,'SECTION IV'!#REF!*'SECTION IV'!#REF!,"")</f>
        <v>#REF!</v>
      </c>
      <c r="Q33" s="17" t="e">
        <f>IF('SECTION IV'!#REF!=Q$2,'SECTION IV'!#REF!*'SECTION IV'!#REF!,"")</f>
        <v>#REF!</v>
      </c>
      <c r="R33" s="17" t="e">
        <f>IF('SECTION IV'!#REF!=R$2,'SECTION IV'!#REF!*'SECTION IV'!#REF!,"")</f>
        <v>#REF!</v>
      </c>
      <c r="S33" s="17" t="e">
        <f>IF('SECTION IV'!#REF!=S$2,'SECTION IV'!#REF!*'SECTION IV'!#REF!,"")</f>
        <v>#REF!</v>
      </c>
      <c r="T33" s="17" t="e">
        <f>IF('SECTION IV'!#REF!=T$2,'SECTION IV'!#REF!*'SECTION IV'!#REF!,"")</f>
        <v>#REF!</v>
      </c>
      <c r="U33" s="17" t="e">
        <f>IF('SECTION IV'!#REF!=U$2,'SECTION IV'!#REF!*'SECTION IV'!#REF!,"")</f>
        <v>#REF!</v>
      </c>
      <c r="V33" s="17" t="e">
        <f>IF('SECTION IV'!#REF!=V$2,'SECTION IV'!#REF!*'SECTION IV'!#REF!,"")</f>
        <v>#REF!</v>
      </c>
      <c r="W33" s="17" t="e">
        <f>IF('SECTION IV'!#REF!=W$2,'SECTION IV'!#REF!*'SECTION IV'!#REF!,"")</f>
        <v>#REF!</v>
      </c>
      <c r="X33" s="17" t="e">
        <f>IF('SECTION IV'!#REF!=X$2,'SECTION IV'!#REF!*'SECTION IV'!#REF!,"")</f>
        <v>#REF!</v>
      </c>
      <c r="Y33" s="17" t="e">
        <f>IF('SECTION IV'!#REF!=Y$2,'SECTION IV'!#REF!*'SECTION IV'!#REF!,"")</f>
        <v>#REF!</v>
      </c>
      <c r="Z33" s="17" t="e">
        <f>IF('SECTION IV'!#REF!=Z$2,'SECTION IV'!#REF!*'SECTION IV'!#REF!,"")</f>
        <v>#REF!</v>
      </c>
      <c r="AA33" s="17" t="e">
        <f>IF('SECTION IV'!#REF!=AA$2,'SECTION IV'!#REF!*'SECTION IV'!#REF!,"")</f>
        <v>#REF!</v>
      </c>
      <c r="AB33" s="17" t="e">
        <f>IF('SECTION IV'!#REF!=AB$2,'SECTION IV'!#REF!*'SECTION IV'!#REF!,"")</f>
        <v>#REF!</v>
      </c>
      <c r="AC33" s="17" t="e">
        <f>IF('SECTION IV'!#REF!=AC$2,'SECTION IV'!#REF!*'SECTION IV'!#REF!,"")</f>
        <v>#REF!</v>
      </c>
      <c r="AD33" s="17" t="e">
        <f>IF('SECTION IV'!#REF!=AD$2,'SECTION IV'!#REF!*'SECTION IV'!#REF!,"")</f>
        <v>#REF!</v>
      </c>
      <c r="AE33" s="17" t="e">
        <f>IF('SECTION IV'!#REF!=AE$2,'SECTION IV'!#REF!*'SECTION IV'!#REF!,"")</f>
        <v>#REF!</v>
      </c>
      <c r="AF33" s="17" t="e">
        <f>IF('SECTION IV'!#REF!=AF$2,'SECTION IV'!#REF!*'SECTION IV'!#REF!,"")</f>
        <v>#REF!</v>
      </c>
      <c r="AG33" s="17" t="e">
        <f>IF('SECTION IV'!#REF!=AG$2,'SECTION IV'!#REF!*'SECTION IV'!#REF!,"")</f>
        <v>#REF!</v>
      </c>
      <c r="AH33" s="18" t="e">
        <f>IF(C33="","",IF('SECTION IV'!#REF!=0,"",IF(SUM(D33:AG33)=0,CONCATENATE(C33," NOT AWARDED"),SUM(D33:AG33))))</f>
        <v>#REF!</v>
      </c>
    </row>
    <row r="34" spans="2:35" x14ac:dyDescent="0.35">
      <c r="B34" s="3" t="e">
        <f>IF('SECTION IV'!#REF!="","",'SECTION IV'!#REF!)</f>
        <v>#REF!</v>
      </c>
      <c r="C34" t="e">
        <f>IF('SECTION IV'!#REF!=0,"",'SECTION IV'!#REF!)</f>
        <v>#REF!</v>
      </c>
      <c r="D34" s="17" t="e">
        <f>IF('SECTION IV'!#REF!=D$2,'SECTION IV'!#REF!*'SECTION IV'!#REF!,"")</f>
        <v>#REF!</v>
      </c>
      <c r="E34" s="17" t="e">
        <f>IF('SECTION IV'!#REF!=E$2,'SECTION IV'!#REF!*'SECTION IV'!#REF!,"")</f>
        <v>#REF!</v>
      </c>
      <c r="F34" s="17" t="e">
        <f>IF('SECTION IV'!#REF!=F$2,'SECTION IV'!#REF!*'SECTION IV'!#REF!,"")</f>
        <v>#REF!</v>
      </c>
      <c r="G34" s="17" t="e">
        <f>IF('SECTION IV'!#REF!=G$2,'SECTION IV'!#REF!*'SECTION IV'!#REF!,"")</f>
        <v>#REF!</v>
      </c>
      <c r="H34" s="17" t="e">
        <f>IF('SECTION IV'!#REF!=H$2,'SECTION IV'!#REF!*'SECTION IV'!#REF!,"")</f>
        <v>#REF!</v>
      </c>
      <c r="I34" s="17" t="e">
        <f>IF('SECTION IV'!#REF!=I$2,'SECTION IV'!#REF!*'SECTION IV'!#REF!,"")</f>
        <v>#REF!</v>
      </c>
      <c r="J34" s="17" t="e">
        <f>IF('SECTION IV'!#REF!=J$2,'SECTION IV'!#REF!*'SECTION IV'!#REF!,"")</f>
        <v>#REF!</v>
      </c>
      <c r="K34" s="17" t="e">
        <f>IF('SECTION IV'!#REF!=K$2,'SECTION IV'!#REF!*'SECTION IV'!#REF!,"")</f>
        <v>#REF!</v>
      </c>
      <c r="L34" s="17" t="e">
        <f>IF('SECTION IV'!#REF!=L$2,'SECTION IV'!#REF!*'SECTION IV'!#REF!,"")</f>
        <v>#REF!</v>
      </c>
      <c r="M34" s="17" t="e">
        <f>IF('SECTION IV'!#REF!=M$2,'SECTION IV'!#REF!*'SECTION IV'!#REF!,"")</f>
        <v>#REF!</v>
      </c>
      <c r="N34" s="17" t="e">
        <f>IF('SECTION IV'!#REF!=N$2,'SECTION IV'!#REF!*'SECTION IV'!#REF!,"")</f>
        <v>#REF!</v>
      </c>
      <c r="O34" s="17" t="e">
        <f>IF('SECTION IV'!#REF!=O$2,'SECTION IV'!#REF!*'SECTION IV'!#REF!,"")</f>
        <v>#REF!</v>
      </c>
      <c r="P34" s="17" t="e">
        <f>IF('SECTION IV'!#REF!=P$2,'SECTION IV'!#REF!*'SECTION IV'!#REF!,"")</f>
        <v>#REF!</v>
      </c>
      <c r="Q34" s="17" t="e">
        <f>IF('SECTION IV'!#REF!=Q$2,'SECTION IV'!#REF!*'SECTION IV'!#REF!,"")</f>
        <v>#REF!</v>
      </c>
      <c r="R34" s="17" t="e">
        <f>IF('SECTION IV'!#REF!=R$2,'SECTION IV'!#REF!*'SECTION IV'!#REF!,"")</f>
        <v>#REF!</v>
      </c>
      <c r="S34" s="17" t="e">
        <f>IF('SECTION IV'!#REF!=S$2,'SECTION IV'!#REF!*'SECTION IV'!#REF!,"")</f>
        <v>#REF!</v>
      </c>
      <c r="T34" s="17" t="e">
        <f>IF('SECTION IV'!#REF!=T$2,'SECTION IV'!#REF!*'SECTION IV'!#REF!,"")</f>
        <v>#REF!</v>
      </c>
      <c r="U34" s="17" t="e">
        <f>IF('SECTION IV'!#REF!=U$2,'SECTION IV'!#REF!*'SECTION IV'!#REF!,"")</f>
        <v>#REF!</v>
      </c>
      <c r="V34" s="17" t="e">
        <f>IF('SECTION IV'!#REF!=V$2,'SECTION IV'!#REF!*'SECTION IV'!#REF!,"")</f>
        <v>#REF!</v>
      </c>
      <c r="W34" s="17" t="e">
        <f>IF('SECTION IV'!#REF!=W$2,'SECTION IV'!#REF!*'SECTION IV'!#REF!,"")</f>
        <v>#REF!</v>
      </c>
      <c r="X34" s="17" t="e">
        <f>IF('SECTION IV'!#REF!=X$2,'SECTION IV'!#REF!*'SECTION IV'!#REF!,"")</f>
        <v>#REF!</v>
      </c>
      <c r="Y34" s="17" t="e">
        <f>IF('SECTION IV'!#REF!=Y$2,'SECTION IV'!#REF!*'SECTION IV'!#REF!,"")</f>
        <v>#REF!</v>
      </c>
      <c r="Z34" s="17" t="e">
        <f>IF('SECTION IV'!#REF!=Z$2,'SECTION IV'!#REF!*'SECTION IV'!#REF!,"")</f>
        <v>#REF!</v>
      </c>
      <c r="AA34" s="17" t="e">
        <f>IF('SECTION IV'!#REF!=AA$2,'SECTION IV'!#REF!*'SECTION IV'!#REF!,"")</f>
        <v>#REF!</v>
      </c>
      <c r="AB34" s="17" t="e">
        <f>IF('SECTION IV'!#REF!=AB$2,'SECTION IV'!#REF!*'SECTION IV'!#REF!,"")</f>
        <v>#REF!</v>
      </c>
      <c r="AC34" s="17" t="e">
        <f>IF('SECTION IV'!#REF!=AC$2,'SECTION IV'!#REF!*'SECTION IV'!#REF!,"")</f>
        <v>#REF!</v>
      </c>
      <c r="AD34" s="17" t="e">
        <f>IF('SECTION IV'!#REF!=AD$2,'SECTION IV'!#REF!*'SECTION IV'!#REF!,"")</f>
        <v>#REF!</v>
      </c>
      <c r="AE34" s="17" t="e">
        <f>IF('SECTION IV'!#REF!=AE$2,'SECTION IV'!#REF!*'SECTION IV'!#REF!,"")</f>
        <v>#REF!</v>
      </c>
      <c r="AF34" s="17" t="e">
        <f>IF('SECTION IV'!#REF!=AF$2,'SECTION IV'!#REF!*'SECTION IV'!#REF!,"")</f>
        <v>#REF!</v>
      </c>
      <c r="AG34" s="17" t="e">
        <f>IF('SECTION IV'!#REF!=AG$2,'SECTION IV'!#REF!*'SECTION IV'!#REF!,"")</f>
        <v>#REF!</v>
      </c>
      <c r="AH34" s="18" t="e">
        <f>IF(C34="","",IF('SECTION IV'!#REF!=0,"",IF(SUM(D34:AG34)=0,CONCATENATE(C34," NOT AWARDED"),SUM(D34:AG34))))</f>
        <v>#REF!</v>
      </c>
    </row>
    <row r="35" spans="2:35" x14ac:dyDescent="0.35">
      <c r="B35" s="3" t="e">
        <f>IF('SECTION IV'!#REF!="","",'SECTION IV'!#REF!)</f>
        <v>#REF!</v>
      </c>
      <c r="C35" t="e">
        <f>IF('SECTION IV'!#REF!=0,"",'SECTION IV'!#REF!)</f>
        <v>#REF!</v>
      </c>
      <c r="D35" s="17" t="e">
        <f>IF('SECTION IV'!#REF!=D$2,'SECTION IV'!#REF!*'SECTION IV'!#REF!,"")</f>
        <v>#REF!</v>
      </c>
      <c r="E35" s="17" t="e">
        <f>IF('SECTION IV'!#REF!=E$2,'SECTION IV'!#REF!*'SECTION IV'!#REF!,"")</f>
        <v>#REF!</v>
      </c>
      <c r="F35" s="17" t="e">
        <f>IF('SECTION IV'!#REF!=F$2,'SECTION IV'!#REF!*'SECTION IV'!#REF!,"")</f>
        <v>#REF!</v>
      </c>
      <c r="G35" s="17" t="e">
        <f>IF('SECTION IV'!#REF!=G$2,'SECTION IV'!#REF!*'SECTION IV'!#REF!,"")</f>
        <v>#REF!</v>
      </c>
      <c r="H35" s="17" t="e">
        <f>IF('SECTION IV'!#REF!=H$2,'SECTION IV'!#REF!*'SECTION IV'!#REF!,"")</f>
        <v>#REF!</v>
      </c>
      <c r="I35" s="17" t="e">
        <f>IF('SECTION IV'!#REF!=I$2,'SECTION IV'!#REF!*'SECTION IV'!#REF!,"")</f>
        <v>#REF!</v>
      </c>
      <c r="J35" s="17" t="e">
        <f>IF('SECTION IV'!#REF!=J$2,'SECTION IV'!#REF!*'SECTION IV'!#REF!,"")</f>
        <v>#REF!</v>
      </c>
      <c r="K35" s="17" t="e">
        <f>IF('SECTION IV'!#REF!=K$2,'SECTION IV'!#REF!*'SECTION IV'!#REF!,"")</f>
        <v>#REF!</v>
      </c>
      <c r="L35" s="17" t="e">
        <f>IF('SECTION IV'!#REF!=L$2,'SECTION IV'!#REF!*'SECTION IV'!#REF!,"")</f>
        <v>#REF!</v>
      </c>
      <c r="M35" s="17" t="e">
        <f>IF('SECTION IV'!#REF!=M$2,'SECTION IV'!#REF!*'SECTION IV'!#REF!,"")</f>
        <v>#REF!</v>
      </c>
      <c r="N35" s="17" t="e">
        <f>IF('SECTION IV'!#REF!=N$2,'SECTION IV'!#REF!*'SECTION IV'!#REF!,"")</f>
        <v>#REF!</v>
      </c>
      <c r="O35" s="17" t="e">
        <f>IF('SECTION IV'!#REF!=O$2,'SECTION IV'!#REF!*'SECTION IV'!#REF!,"")</f>
        <v>#REF!</v>
      </c>
      <c r="P35" s="17" t="e">
        <f>IF('SECTION IV'!#REF!=P$2,'SECTION IV'!#REF!*'SECTION IV'!#REF!,"")</f>
        <v>#REF!</v>
      </c>
      <c r="Q35" s="17" t="e">
        <f>IF('SECTION IV'!#REF!=Q$2,'SECTION IV'!#REF!*'SECTION IV'!#REF!,"")</f>
        <v>#REF!</v>
      </c>
      <c r="R35" s="17" t="e">
        <f>IF('SECTION IV'!#REF!=R$2,'SECTION IV'!#REF!*'SECTION IV'!#REF!,"")</f>
        <v>#REF!</v>
      </c>
      <c r="S35" s="17" t="e">
        <f>IF('SECTION IV'!#REF!=S$2,'SECTION IV'!#REF!*'SECTION IV'!#REF!,"")</f>
        <v>#REF!</v>
      </c>
      <c r="T35" s="17" t="e">
        <f>IF('SECTION IV'!#REF!=T$2,'SECTION IV'!#REF!*'SECTION IV'!#REF!,"")</f>
        <v>#REF!</v>
      </c>
      <c r="U35" s="17" t="e">
        <f>IF('SECTION IV'!#REF!=U$2,'SECTION IV'!#REF!*'SECTION IV'!#REF!,"")</f>
        <v>#REF!</v>
      </c>
      <c r="V35" s="17" t="e">
        <f>IF('SECTION IV'!#REF!=V$2,'SECTION IV'!#REF!*'SECTION IV'!#REF!,"")</f>
        <v>#REF!</v>
      </c>
      <c r="W35" s="17" t="e">
        <f>IF('SECTION IV'!#REF!=W$2,'SECTION IV'!#REF!*'SECTION IV'!#REF!,"")</f>
        <v>#REF!</v>
      </c>
      <c r="X35" s="17" t="e">
        <f>IF('SECTION IV'!#REF!=X$2,'SECTION IV'!#REF!*'SECTION IV'!#REF!,"")</f>
        <v>#REF!</v>
      </c>
      <c r="Y35" s="17" t="e">
        <f>IF('SECTION IV'!#REF!=Y$2,'SECTION IV'!#REF!*'SECTION IV'!#REF!,"")</f>
        <v>#REF!</v>
      </c>
      <c r="Z35" s="17" t="e">
        <f>IF('SECTION IV'!#REF!=Z$2,'SECTION IV'!#REF!*'SECTION IV'!#REF!,"")</f>
        <v>#REF!</v>
      </c>
      <c r="AA35" s="17" t="e">
        <f>IF('SECTION IV'!#REF!=AA$2,'SECTION IV'!#REF!*'SECTION IV'!#REF!,"")</f>
        <v>#REF!</v>
      </c>
      <c r="AB35" s="17" t="e">
        <f>IF('SECTION IV'!#REF!=AB$2,'SECTION IV'!#REF!*'SECTION IV'!#REF!,"")</f>
        <v>#REF!</v>
      </c>
      <c r="AC35" s="17" t="e">
        <f>IF('SECTION IV'!#REF!=AC$2,'SECTION IV'!#REF!*'SECTION IV'!#REF!,"")</f>
        <v>#REF!</v>
      </c>
      <c r="AD35" s="17" t="e">
        <f>IF('SECTION IV'!#REF!=AD$2,'SECTION IV'!#REF!*'SECTION IV'!#REF!,"")</f>
        <v>#REF!</v>
      </c>
      <c r="AE35" s="17" t="e">
        <f>IF('SECTION IV'!#REF!=AE$2,'SECTION IV'!#REF!*'SECTION IV'!#REF!,"")</f>
        <v>#REF!</v>
      </c>
      <c r="AF35" s="17" t="e">
        <f>IF('SECTION IV'!#REF!=AF$2,'SECTION IV'!#REF!*'SECTION IV'!#REF!,"")</f>
        <v>#REF!</v>
      </c>
      <c r="AG35" s="17" t="e">
        <f>IF('SECTION IV'!#REF!=AG$2,'SECTION IV'!#REF!*'SECTION IV'!#REF!,"")</f>
        <v>#REF!</v>
      </c>
      <c r="AH35" s="18" t="e">
        <f>IF(C35="","",IF('SECTION IV'!#REF!=0,"",IF(SUM(D35:AG35)=0,CONCATENATE(C35," NOT AWARDED"),SUM(D35:AG35))))</f>
        <v>#REF!</v>
      </c>
    </row>
    <row r="36" spans="2:35" x14ac:dyDescent="0.35">
      <c r="B36" s="290" t="e">
        <f>IF('SECTION IV'!#REF!="","",'SECTION IV'!#REF!)</f>
        <v>#REF!</v>
      </c>
      <c r="C36" t="e">
        <f>IF('SECTION IV'!#REF!=0,"",'SECTION IV'!#REF!)</f>
        <v>#REF!</v>
      </c>
      <c r="D36" s="17" t="e">
        <f>IF('SECTION IV'!#REF!=D$2,'SECTION IV'!#REF!*'SECTION IV'!#REF!,"")</f>
        <v>#REF!</v>
      </c>
      <c r="E36" s="17" t="e">
        <f>IF('SECTION IV'!#REF!=E$2,'SECTION IV'!#REF!*'SECTION IV'!#REF!,"")</f>
        <v>#REF!</v>
      </c>
      <c r="F36" s="17" t="e">
        <f>IF('SECTION IV'!#REF!=F$2,'SECTION IV'!#REF!*'SECTION IV'!#REF!,"")</f>
        <v>#REF!</v>
      </c>
      <c r="G36" s="17" t="e">
        <f>IF('SECTION IV'!#REF!=G$2,'SECTION IV'!#REF!*'SECTION IV'!#REF!,"")</f>
        <v>#REF!</v>
      </c>
      <c r="H36" s="17" t="e">
        <f>IF('SECTION IV'!#REF!=H$2,'SECTION IV'!#REF!*'SECTION IV'!#REF!,"")</f>
        <v>#REF!</v>
      </c>
      <c r="I36" s="17" t="e">
        <f>IF('SECTION IV'!#REF!=I$2,'SECTION IV'!#REF!*'SECTION IV'!#REF!,"")</f>
        <v>#REF!</v>
      </c>
      <c r="J36" s="17" t="e">
        <f>IF('SECTION IV'!#REF!=J$2,'SECTION IV'!#REF!*'SECTION IV'!#REF!,"")</f>
        <v>#REF!</v>
      </c>
      <c r="K36" s="17" t="e">
        <f>IF('SECTION IV'!#REF!=K$2,'SECTION IV'!#REF!*'SECTION IV'!#REF!,"")</f>
        <v>#REF!</v>
      </c>
      <c r="L36" s="17" t="e">
        <f>IF('SECTION IV'!#REF!=L$2,'SECTION IV'!#REF!*'SECTION IV'!#REF!,"")</f>
        <v>#REF!</v>
      </c>
      <c r="M36" s="17" t="e">
        <f>IF('SECTION IV'!#REF!=M$2,'SECTION IV'!#REF!*'SECTION IV'!#REF!,"")</f>
        <v>#REF!</v>
      </c>
      <c r="N36" s="17" t="e">
        <f>IF('SECTION IV'!#REF!=N$2,'SECTION IV'!#REF!*'SECTION IV'!#REF!,"")</f>
        <v>#REF!</v>
      </c>
      <c r="O36" s="17" t="e">
        <f>IF('SECTION IV'!#REF!=O$2,'SECTION IV'!#REF!*'SECTION IV'!#REF!,"")</f>
        <v>#REF!</v>
      </c>
      <c r="P36" s="17" t="e">
        <f>IF('SECTION IV'!#REF!=P$2,'SECTION IV'!#REF!*'SECTION IV'!#REF!,"")</f>
        <v>#REF!</v>
      </c>
      <c r="Q36" s="17" t="e">
        <f>IF('SECTION IV'!#REF!=Q$2,'SECTION IV'!#REF!*'SECTION IV'!#REF!,"")</f>
        <v>#REF!</v>
      </c>
      <c r="R36" s="17" t="e">
        <f>IF('SECTION IV'!#REF!=R$2,'SECTION IV'!#REF!*'SECTION IV'!#REF!,"")</f>
        <v>#REF!</v>
      </c>
      <c r="S36" s="17" t="e">
        <f>IF('SECTION IV'!#REF!=S$2,'SECTION IV'!#REF!*'SECTION IV'!#REF!,"")</f>
        <v>#REF!</v>
      </c>
      <c r="T36" s="17" t="e">
        <f>IF('SECTION IV'!#REF!=T$2,'SECTION IV'!#REF!*'SECTION IV'!#REF!,"")</f>
        <v>#REF!</v>
      </c>
      <c r="U36" s="17" t="e">
        <f>IF('SECTION IV'!#REF!=U$2,'SECTION IV'!#REF!*'SECTION IV'!#REF!,"")</f>
        <v>#REF!</v>
      </c>
      <c r="V36" s="17" t="e">
        <f>IF('SECTION IV'!#REF!=V$2,'SECTION IV'!#REF!*'SECTION IV'!#REF!,"")</f>
        <v>#REF!</v>
      </c>
      <c r="W36" s="17" t="e">
        <f>IF('SECTION IV'!#REF!=W$2,'SECTION IV'!#REF!*'SECTION IV'!#REF!,"")</f>
        <v>#REF!</v>
      </c>
      <c r="X36" s="17" t="e">
        <f>IF('SECTION IV'!#REF!=X$2,'SECTION IV'!#REF!*'SECTION IV'!#REF!,"")</f>
        <v>#REF!</v>
      </c>
      <c r="Y36" s="17" t="e">
        <f>IF('SECTION IV'!#REF!=Y$2,'SECTION IV'!#REF!*'SECTION IV'!#REF!,"")</f>
        <v>#REF!</v>
      </c>
      <c r="Z36" s="17" t="e">
        <f>IF('SECTION IV'!#REF!=Z$2,'SECTION IV'!#REF!*'SECTION IV'!#REF!,"")</f>
        <v>#REF!</v>
      </c>
      <c r="AA36" s="17" t="e">
        <f>IF('SECTION IV'!#REF!=AA$2,'SECTION IV'!#REF!*'SECTION IV'!#REF!,"")</f>
        <v>#REF!</v>
      </c>
      <c r="AB36" s="17" t="e">
        <f>IF('SECTION IV'!#REF!=AB$2,'SECTION IV'!#REF!*'SECTION IV'!#REF!,"")</f>
        <v>#REF!</v>
      </c>
      <c r="AC36" s="17" t="e">
        <f>IF('SECTION IV'!#REF!=AC$2,'SECTION IV'!#REF!*'SECTION IV'!#REF!,"")</f>
        <v>#REF!</v>
      </c>
      <c r="AD36" s="17" t="e">
        <f>IF('SECTION IV'!#REF!=AD$2,'SECTION IV'!#REF!*'SECTION IV'!#REF!,"")</f>
        <v>#REF!</v>
      </c>
      <c r="AE36" s="17" t="e">
        <f>IF('SECTION IV'!#REF!=AE$2,'SECTION IV'!#REF!*'SECTION IV'!#REF!,"")</f>
        <v>#REF!</v>
      </c>
      <c r="AF36" s="17" t="e">
        <f>IF('SECTION IV'!#REF!=AF$2,'SECTION IV'!#REF!*'SECTION IV'!#REF!,"")</f>
        <v>#REF!</v>
      </c>
      <c r="AG36" s="17" t="e">
        <f>IF('SECTION IV'!#REF!=AG$2,'SECTION IV'!#REF!*'SECTION IV'!#REF!,"")</f>
        <v>#REF!</v>
      </c>
      <c r="AH36" s="18" t="e">
        <f>IF(C36="","",IF('SECTION IV'!#REF!=0,"",IF(SUM(D36:AG36)=0,CONCATENATE(C36," NOT AWARDED"),SUM(D36:AG36))))</f>
        <v>#REF!</v>
      </c>
    </row>
    <row r="37" spans="2:35" x14ac:dyDescent="0.35">
      <c r="B37" s="290"/>
      <c r="C37" t="e">
        <f>IF('SECTION IV'!#REF!=0,"",'SECTION IV'!#REF!)</f>
        <v>#REF!</v>
      </c>
      <c r="D37" s="17" t="e">
        <f>IF('SECTION IV'!#REF!=D$2,'SECTION IV'!#REF!*'SECTION IV'!#REF!,"")</f>
        <v>#REF!</v>
      </c>
      <c r="E37" s="17" t="e">
        <f>IF('SECTION IV'!#REF!=E$2,'SECTION IV'!#REF!*'SECTION IV'!#REF!,"")</f>
        <v>#REF!</v>
      </c>
      <c r="F37" s="17" t="e">
        <f>IF('SECTION IV'!#REF!=F$2,'SECTION IV'!#REF!*'SECTION IV'!#REF!,"")</f>
        <v>#REF!</v>
      </c>
      <c r="G37" s="17" t="e">
        <f>IF('SECTION IV'!#REF!=G$2,'SECTION IV'!#REF!*'SECTION IV'!#REF!,"")</f>
        <v>#REF!</v>
      </c>
      <c r="H37" s="17" t="e">
        <f>IF('SECTION IV'!#REF!=H$2,'SECTION IV'!#REF!*'SECTION IV'!#REF!,"")</f>
        <v>#REF!</v>
      </c>
      <c r="I37" s="17" t="e">
        <f>IF('SECTION IV'!#REF!=I$2,'SECTION IV'!#REF!*'SECTION IV'!#REF!,"")</f>
        <v>#REF!</v>
      </c>
      <c r="J37" s="17" t="e">
        <f>IF('SECTION IV'!#REF!=J$2,'SECTION IV'!#REF!*'SECTION IV'!#REF!,"")</f>
        <v>#REF!</v>
      </c>
      <c r="K37" s="17" t="e">
        <f>IF('SECTION IV'!#REF!=K$2,'SECTION IV'!#REF!*'SECTION IV'!#REF!,"")</f>
        <v>#REF!</v>
      </c>
      <c r="L37" s="17" t="e">
        <f>IF('SECTION IV'!#REF!=L$2,'SECTION IV'!#REF!*'SECTION IV'!#REF!,"")</f>
        <v>#REF!</v>
      </c>
      <c r="M37" s="17" t="e">
        <f>IF('SECTION IV'!#REF!=M$2,'SECTION IV'!#REF!*'SECTION IV'!#REF!,"")</f>
        <v>#REF!</v>
      </c>
      <c r="N37" s="17" t="e">
        <f>IF('SECTION IV'!#REF!=N$2,'SECTION IV'!#REF!*'SECTION IV'!#REF!,"")</f>
        <v>#REF!</v>
      </c>
      <c r="O37" s="17" t="e">
        <f>IF('SECTION IV'!#REF!=O$2,'SECTION IV'!#REF!*'SECTION IV'!#REF!,"")</f>
        <v>#REF!</v>
      </c>
      <c r="P37" s="17" t="e">
        <f>IF('SECTION IV'!#REF!=P$2,'SECTION IV'!#REF!*'SECTION IV'!#REF!,"")</f>
        <v>#REF!</v>
      </c>
      <c r="Q37" s="17" t="e">
        <f>IF('SECTION IV'!#REF!=Q$2,'SECTION IV'!#REF!*'SECTION IV'!#REF!,"")</f>
        <v>#REF!</v>
      </c>
      <c r="R37" s="17" t="e">
        <f>IF('SECTION IV'!#REF!=R$2,'SECTION IV'!#REF!*'SECTION IV'!#REF!,"")</f>
        <v>#REF!</v>
      </c>
      <c r="S37" s="17" t="e">
        <f>IF('SECTION IV'!#REF!=S$2,'SECTION IV'!#REF!*'SECTION IV'!#REF!,"")</f>
        <v>#REF!</v>
      </c>
      <c r="T37" s="17" t="e">
        <f>IF('SECTION IV'!#REF!=T$2,'SECTION IV'!#REF!*'SECTION IV'!#REF!,"")</f>
        <v>#REF!</v>
      </c>
      <c r="U37" s="17" t="e">
        <f>IF('SECTION IV'!#REF!=U$2,'SECTION IV'!#REF!*'SECTION IV'!#REF!,"")</f>
        <v>#REF!</v>
      </c>
      <c r="V37" s="17" t="e">
        <f>IF('SECTION IV'!#REF!=V$2,'SECTION IV'!#REF!*'SECTION IV'!#REF!,"")</f>
        <v>#REF!</v>
      </c>
      <c r="W37" s="17" t="e">
        <f>IF('SECTION IV'!#REF!=W$2,'SECTION IV'!#REF!*'SECTION IV'!#REF!,"")</f>
        <v>#REF!</v>
      </c>
      <c r="X37" s="17" t="e">
        <f>IF('SECTION IV'!#REF!=X$2,'SECTION IV'!#REF!*'SECTION IV'!#REF!,"")</f>
        <v>#REF!</v>
      </c>
      <c r="Y37" s="17" t="e">
        <f>IF('SECTION IV'!#REF!=Y$2,'SECTION IV'!#REF!*'SECTION IV'!#REF!,"")</f>
        <v>#REF!</v>
      </c>
      <c r="Z37" s="17" t="e">
        <f>IF('SECTION IV'!#REF!=Z$2,'SECTION IV'!#REF!*'SECTION IV'!#REF!,"")</f>
        <v>#REF!</v>
      </c>
      <c r="AA37" s="17" t="e">
        <f>IF('SECTION IV'!#REF!=AA$2,'SECTION IV'!#REF!*'SECTION IV'!#REF!,"")</f>
        <v>#REF!</v>
      </c>
      <c r="AB37" s="17" t="e">
        <f>IF('SECTION IV'!#REF!=AB$2,'SECTION IV'!#REF!*'SECTION IV'!#REF!,"")</f>
        <v>#REF!</v>
      </c>
      <c r="AC37" s="17" t="e">
        <f>IF('SECTION IV'!#REF!=AC$2,'SECTION IV'!#REF!*'SECTION IV'!#REF!,"")</f>
        <v>#REF!</v>
      </c>
      <c r="AD37" s="17" t="e">
        <f>IF('SECTION IV'!#REF!=AD$2,'SECTION IV'!#REF!*'SECTION IV'!#REF!,"")</f>
        <v>#REF!</v>
      </c>
      <c r="AE37" s="17" t="e">
        <f>IF('SECTION IV'!#REF!=AE$2,'SECTION IV'!#REF!*'SECTION IV'!#REF!,"")</f>
        <v>#REF!</v>
      </c>
      <c r="AF37" s="17" t="e">
        <f>IF('SECTION IV'!#REF!=AF$2,'SECTION IV'!#REF!*'SECTION IV'!#REF!,"")</f>
        <v>#REF!</v>
      </c>
      <c r="AG37" s="17" t="e">
        <f>IF('SECTION IV'!#REF!=AG$2,'SECTION IV'!#REF!*'SECTION IV'!#REF!,"")</f>
        <v>#REF!</v>
      </c>
      <c r="AH37" s="18" t="e">
        <f>IF(C37="","",IF('SECTION IV'!#REF!=0,"",IF(SUM(D37:AG37)=0,CONCATENATE(C37," NOT AWARDED"),SUM(D37:AG37))))</f>
        <v>#REF!</v>
      </c>
    </row>
    <row r="38" spans="2:35" x14ac:dyDescent="0.35">
      <c r="B38" s="290"/>
      <c r="C38" t="e">
        <f>IF('SECTION IV'!#REF!=0,"",'SECTION IV'!#REF!)</f>
        <v>#REF!</v>
      </c>
      <c r="D38" s="17" t="e">
        <f>IF('SECTION IV'!#REF!=D$2,'SECTION IV'!#REF!*'SECTION IV'!#REF!,"")</f>
        <v>#REF!</v>
      </c>
      <c r="E38" s="17" t="e">
        <f>IF('SECTION IV'!#REF!=E$2,'SECTION IV'!#REF!*'SECTION IV'!#REF!,"")</f>
        <v>#REF!</v>
      </c>
      <c r="F38" s="17" t="e">
        <f>IF('SECTION IV'!#REF!=F$2,'SECTION IV'!#REF!*'SECTION IV'!#REF!,"")</f>
        <v>#REF!</v>
      </c>
      <c r="G38" s="17" t="e">
        <f>IF('SECTION IV'!#REF!=G$2,'SECTION IV'!#REF!*'SECTION IV'!#REF!,"")</f>
        <v>#REF!</v>
      </c>
      <c r="H38" s="17" t="e">
        <f>IF('SECTION IV'!#REF!=H$2,'SECTION IV'!#REF!*'SECTION IV'!#REF!,"")</f>
        <v>#REF!</v>
      </c>
      <c r="I38" s="17" t="e">
        <f>IF('SECTION IV'!#REF!=I$2,'SECTION IV'!#REF!*'SECTION IV'!#REF!,"")</f>
        <v>#REF!</v>
      </c>
      <c r="J38" s="17" t="e">
        <f>IF('SECTION IV'!#REF!=J$2,'SECTION IV'!#REF!*'SECTION IV'!#REF!,"")</f>
        <v>#REF!</v>
      </c>
      <c r="K38" s="17" t="e">
        <f>IF('SECTION IV'!#REF!=K$2,'SECTION IV'!#REF!*'SECTION IV'!#REF!,"")</f>
        <v>#REF!</v>
      </c>
      <c r="L38" s="17" t="e">
        <f>IF('SECTION IV'!#REF!=L$2,'SECTION IV'!#REF!*'SECTION IV'!#REF!,"")</f>
        <v>#REF!</v>
      </c>
      <c r="M38" s="17" t="e">
        <f>IF('SECTION IV'!#REF!=M$2,'SECTION IV'!#REF!*'SECTION IV'!#REF!,"")</f>
        <v>#REF!</v>
      </c>
      <c r="N38" s="17" t="e">
        <f>IF('SECTION IV'!#REF!=N$2,'SECTION IV'!#REF!*'SECTION IV'!#REF!,"")</f>
        <v>#REF!</v>
      </c>
      <c r="O38" s="17" t="e">
        <f>IF('SECTION IV'!#REF!=O$2,'SECTION IV'!#REF!*'SECTION IV'!#REF!,"")</f>
        <v>#REF!</v>
      </c>
      <c r="P38" s="17" t="e">
        <f>IF('SECTION IV'!#REF!=P$2,'SECTION IV'!#REF!*'SECTION IV'!#REF!,"")</f>
        <v>#REF!</v>
      </c>
      <c r="Q38" s="17" t="e">
        <f>IF('SECTION IV'!#REF!=Q$2,'SECTION IV'!#REF!*'SECTION IV'!#REF!,"")</f>
        <v>#REF!</v>
      </c>
      <c r="R38" s="17" t="e">
        <f>IF('SECTION IV'!#REF!=R$2,'SECTION IV'!#REF!*'SECTION IV'!#REF!,"")</f>
        <v>#REF!</v>
      </c>
      <c r="S38" s="17" t="e">
        <f>IF('SECTION IV'!#REF!=S$2,'SECTION IV'!#REF!*'SECTION IV'!#REF!,"")</f>
        <v>#REF!</v>
      </c>
      <c r="T38" s="17" t="e">
        <f>IF('SECTION IV'!#REF!=T$2,'SECTION IV'!#REF!*'SECTION IV'!#REF!,"")</f>
        <v>#REF!</v>
      </c>
      <c r="U38" s="17" t="e">
        <f>IF('SECTION IV'!#REF!=U$2,'SECTION IV'!#REF!*'SECTION IV'!#REF!,"")</f>
        <v>#REF!</v>
      </c>
      <c r="V38" s="17" t="e">
        <f>IF('SECTION IV'!#REF!=V$2,'SECTION IV'!#REF!*'SECTION IV'!#REF!,"")</f>
        <v>#REF!</v>
      </c>
      <c r="W38" s="17" t="e">
        <f>IF('SECTION IV'!#REF!=W$2,'SECTION IV'!#REF!*'SECTION IV'!#REF!,"")</f>
        <v>#REF!</v>
      </c>
      <c r="X38" s="17" t="e">
        <f>IF('SECTION IV'!#REF!=X$2,'SECTION IV'!#REF!*'SECTION IV'!#REF!,"")</f>
        <v>#REF!</v>
      </c>
      <c r="Y38" s="17" t="e">
        <f>IF('SECTION IV'!#REF!=Y$2,'SECTION IV'!#REF!*'SECTION IV'!#REF!,"")</f>
        <v>#REF!</v>
      </c>
      <c r="Z38" s="17" t="e">
        <f>IF('SECTION IV'!#REF!=Z$2,'SECTION IV'!#REF!*'SECTION IV'!#REF!,"")</f>
        <v>#REF!</v>
      </c>
      <c r="AA38" s="17" t="e">
        <f>IF('SECTION IV'!#REF!=AA$2,'SECTION IV'!#REF!*'SECTION IV'!#REF!,"")</f>
        <v>#REF!</v>
      </c>
      <c r="AB38" s="17" t="e">
        <f>IF('SECTION IV'!#REF!=AB$2,'SECTION IV'!#REF!*'SECTION IV'!#REF!,"")</f>
        <v>#REF!</v>
      </c>
      <c r="AC38" s="17" t="e">
        <f>IF('SECTION IV'!#REF!=AC$2,'SECTION IV'!#REF!*'SECTION IV'!#REF!,"")</f>
        <v>#REF!</v>
      </c>
      <c r="AD38" s="17" t="e">
        <f>IF('SECTION IV'!#REF!=AD$2,'SECTION IV'!#REF!*'SECTION IV'!#REF!,"")</f>
        <v>#REF!</v>
      </c>
      <c r="AE38" s="17" t="e">
        <f>IF('SECTION IV'!#REF!=AE$2,'SECTION IV'!#REF!*'SECTION IV'!#REF!,"")</f>
        <v>#REF!</v>
      </c>
      <c r="AF38" s="17" t="e">
        <f>IF('SECTION IV'!#REF!=AF$2,'SECTION IV'!#REF!*'SECTION IV'!#REF!,"")</f>
        <v>#REF!</v>
      </c>
      <c r="AG38" s="17" t="e">
        <f>IF('SECTION IV'!#REF!=AG$2,'SECTION IV'!#REF!*'SECTION IV'!#REF!,"")</f>
        <v>#REF!</v>
      </c>
      <c r="AH38" s="18" t="e">
        <f>IF(C38="","",IF('SECTION IV'!#REF!=0,"",IF(SUM(D38:AG38)=0,CONCATENATE(C38," NOT AWARDED"),SUM(D38:AG38))))</f>
        <v>#REF!</v>
      </c>
    </row>
    <row r="39" spans="2:35" x14ac:dyDescent="0.35">
      <c r="B39" s="290"/>
      <c r="C39" t="e">
        <f>IF('SECTION IV'!#REF!=0,"",'SECTION IV'!#REF!)</f>
        <v>#REF!</v>
      </c>
      <c r="D39" s="17" t="e">
        <f>IF('SECTION IV'!#REF!=D$2,'SECTION IV'!#REF!*'SECTION IV'!#REF!,"")</f>
        <v>#REF!</v>
      </c>
      <c r="E39" s="17" t="e">
        <f>IF('SECTION IV'!#REF!=E$2,'SECTION IV'!#REF!*'SECTION IV'!#REF!,"")</f>
        <v>#REF!</v>
      </c>
      <c r="F39" s="17" t="e">
        <f>IF('SECTION IV'!#REF!=F$2,'SECTION IV'!#REF!*'SECTION IV'!#REF!,"")</f>
        <v>#REF!</v>
      </c>
      <c r="G39" s="17" t="e">
        <f>IF('SECTION IV'!#REF!=G$2,'SECTION IV'!#REF!*'SECTION IV'!#REF!,"")</f>
        <v>#REF!</v>
      </c>
      <c r="H39" s="17" t="e">
        <f>IF('SECTION IV'!#REF!=H$2,'SECTION IV'!#REF!*'SECTION IV'!#REF!,"")</f>
        <v>#REF!</v>
      </c>
      <c r="I39" s="17" t="e">
        <f>IF('SECTION IV'!#REF!=I$2,'SECTION IV'!#REF!*'SECTION IV'!#REF!,"")</f>
        <v>#REF!</v>
      </c>
      <c r="J39" s="17" t="e">
        <f>IF('SECTION IV'!#REF!=J$2,'SECTION IV'!#REF!*'SECTION IV'!#REF!,"")</f>
        <v>#REF!</v>
      </c>
      <c r="K39" s="17" t="e">
        <f>IF('SECTION IV'!#REF!=K$2,'SECTION IV'!#REF!*'SECTION IV'!#REF!,"")</f>
        <v>#REF!</v>
      </c>
      <c r="L39" s="17" t="e">
        <f>IF('SECTION IV'!#REF!=L$2,'SECTION IV'!#REF!*'SECTION IV'!#REF!,"")</f>
        <v>#REF!</v>
      </c>
      <c r="M39" s="17" t="e">
        <f>IF('SECTION IV'!#REF!=M$2,'SECTION IV'!#REF!*'SECTION IV'!#REF!,"")</f>
        <v>#REF!</v>
      </c>
      <c r="N39" s="17" t="e">
        <f>IF('SECTION IV'!#REF!=N$2,'SECTION IV'!#REF!*'SECTION IV'!#REF!,"")</f>
        <v>#REF!</v>
      </c>
      <c r="O39" s="17" t="e">
        <f>IF('SECTION IV'!#REF!=O$2,'SECTION IV'!#REF!*'SECTION IV'!#REF!,"")</f>
        <v>#REF!</v>
      </c>
      <c r="P39" s="17" t="e">
        <f>IF('SECTION IV'!#REF!=P$2,'SECTION IV'!#REF!*'SECTION IV'!#REF!,"")</f>
        <v>#REF!</v>
      </c>
      <c r="Q39" s="17" t="e">
        <f>IF('SECTION IV'!#REF!=Q$2,'SECTION IV'!#REF!*'SECTION IV'!#REF!,"")</f>
        <v>#REF!</v>
      </c>
      <c r="R39" s="17" t="e">
        <f>IF('SECTION IV'!#REF!=R$2,'SECTION IV'!#REF!*'SECTION IV'!#REF!,"")</f>
        <v>#REF!</v>
      </c>
      <c r="S39" s="17" t="e">
        <f>IF('SECTION IV'!#REF!=S$2,'SECTION IV'!#REF!*'SECTION IV'!#REF!,"")</f>
        <v>#REF!</v>
      </c>
      <c r="T39" s="17" t="e">
        <f>IF('SECTION IV'!#REF!=T$2,'SECTION IV'!#REF!*'SECTION IV'!#REF!,"")</f>
        <v>#REF!</v>
      </c>
      <c r="U39" s="17" t="e">
        <f>IF('SECTION IV'!#REF!=U$2,'SECTION IV'!#REF!*'SECTION IV'!#REF!,"")</f>
        <v>#REF!</v>
      </c>
      <c r="V39" s="17" t="e">
        <f>IF('SECTION IV'!#REF!=V$2,'SECTION IV'!#REF!*'SECTION IV'!#REF!,"")</f>
        <v>#REF!</v>
      </c>
      <c r="W39" s="17" t="e">
        <f>IF('SECTION IV'!#REF!=W$2,'SECTION IV'!#REF!*'SECTION IV'!#REF!,"")</f>
        <v>#REF!</v>
      </c>
      <c r="X39" s="17" t="e">
        <f>IF('SECTION IV'!#REF!=X$2,'SECTION IV'!#REF!*'SECTION IV'!#REF!,"")</f>
        <v>#REF!</v>
      </c>
      <c r="Y39" s="17" t="e">
        <f>IF('SECTION IV'!#REF!=Y$2,'SECTION IV'!#REF!*'SECTION IV'!#REF!,"")</f>
        <v>#REF!</v>
      </c>
      <c r="Z39" s="17" t="e">
        <f>IF('SECTION IV'!#REF!=Z$2,'SECTION IV'!#REF!*'SECTION IV'!#REF!,"")</f>
        <v>#REF!</v>
      </c>
      <c r="AA39" s="17" t="e">
        <f>IF('SECTION IV'!#REF!=AA$2,'SECTION IV'!#REF!*'SECTION IV'!#REF!,"")</f>
        <v>#REF!</v>
      </c>
      <c r="AB39" s="17" t="e">
        <f>IF('SECTION IV'!#REF!=AB$2,'SECTION IV'!#REF!*'SECTION IV'!#REF!,"")</f>
        <v>#REF!</v>
      </c>
      <c r="AC39" s="17" t="e">
        <f>IF('SECTION IV'!#REF!=AC$2,'SECTION IV'!#REF!*'SECTION IV'!#REF!,"")</f>
        <v>#REF!</v>
      </c>
      <c r="AD39" s="17" t="e">
        <f>IF('SECTION IV'!#REF!=AD$2,'SECTION IV'!#REF!*'SECTION IV'!#REF!,"")</f>
        <v>#REF!</v>
      </c>
      <c r="AE39" s="17" t="e">
        <f>IF('SECTION IV'!#REF!=AE$2,'SECTION IV'!#REF!*'SECTION IV'!#REF!,"")</f>
        <v>#REF!</v>
      </c>
      <c r="AF39" s="17" t="e">
        <f>IF('SECTION IV'!#REF!=AF$2,'SECTION IV'!#REF!*'SECTION IV'!#REF!,"")</f>
        <v>#REF!</v>
      </c>
      <c r="AG39" s="17" t="e">
        <f>IF('SECTION IV'!#REF!=AG$2,'SECTION IV'!#REF!*'SECTION IV'!#REF!,"")</f>
        <v>#REF!</v>
      </c>
      <c r="AH39" s="18" t="e">
        <f>IF(C39="","",IF('SECTION IV'!#REF!=0,"",IF(SUM(D39:AG39)=0,CONCATENATE(C39," NOT AWARDED"),SUM(D39:AG39))))</f>
        <v>#REF!</v>
      </c>
    </row>
    <row r="40" spans="2:35" x14ac:dyDescent="0.35">
      <c r="B40" s="290"/>
      <c r="C40" t="e">
        <f>IF('SECTION IV'!#REF!=0,"",'SECTION IV'!#REF!)</f>
        <v>#REF!</v>
      </c>
      <c r="D40" s="17" t="e">
        <f>IF('SECTION IV'!#REF!=D$2,'SECTION IV'!#REF!*'SECTION IV'!#REF!,"")</f>
        <v>#REF!</v>
      </c>
      <c r="E40" s="17" t="e">
        <f>IF('SECTION IV'!#REF!=E$2,'SECTION IV'!#REF!*'SECTION IV'!#REF!,"")</f>
        <v>#REF!</v>
      </c>
      <c r="F40" s="17" t="e">
        <f>IF('SECTION IV'!#REF!=F$2,'SECTION IV'!#REF!*'SECTION IV'!#REF!,"")</f>
        <v>#REF!</v>
      </c>
      <c r="G40" s="17" t="e">
        <f>IF('SECTION IV'!#REF!=G$2,'SECTION IV'!#REF!*'SECTION IV'!#REF!,"")</f>
        <v>#REF!</v>
      </c>
      <c r="H40" s="17" t="e">
        <f>IF('SECTION IV'!#REF!=H$2,'SECTION IV'!#REF!*'SECTION IV'!#REF!,"")</f>
        <v>#REF!</v>
      </c>
      <c r="I40" s="17" t="e">
        <f>IF('SECTION IV'!#REF!=I$2,'SECTION IV'!#REF!*'SECTION IV'!#REF!,"")</f>
        <v>#REF!</v>
      </c>
      <c r="J40" s="17" t="e">
        <f>IF('SECTION IV'!#REF!=J$2,'SECTION IV'!#REF!*'SECTION IV'!#REF!,"")</f>
        <v>#REF!</v>
      </c>
      <c r="K40" s="17" t="e">
        <f>IF('SECTION IV'!#REF!=K$2,'SECTION IV'!#REF!*'SECTION IV'!#REF!,"")</f>
        <v>#REF!</v>
      </c>
      <c r="L40" s="17" t="e">
        <f>IF('SECTION IV'!#REF!=L$2,'SECTION IV'!#REF!*'SECTION IV'!#REF!,"")</f>
        <v>#REF!</v>
      </c>
      <c r="M40" s="17" t="e">
        <f>IF('SECTION IV'!#REF!=M$2,'SECTION IV'!#REF!*'SECTION IV'!#REF!,"")</f>
        <v>#REF!</v>
      </c>
      <c r="N40" s="17" t="e">
        <f>IF('SECTION IV'!#REF!=N$2,'SECTION IV'!#REF!*'SECTION IV'!#REF!,"")</f>
        <v>#REF!</v>
      </c>
      <c r="O40" s="17" t="e">
        <f>IF('SECTION IV'!#REF!=O$2,'SECTION IV'!#REF!*'SECTION IV'!#REF!,"")</f>
        <v>#REF!</v>
      </c>
      <c r="P40" s="17" t="e">
        <f>IF('SECTION IV'!#REF!=P$2,'SECTION IV'!#REF!*'SECTION IV'!#REF!,"")</f>
        <v>#REF!</v>
      </c>
      <c r="Q40" s="17" t="e">
        <f>IF('SECTION IV'!#REF!=Q$2,'SECTION IV'!#REF!*'SECTION IV'!#REF!,"")</f>
        <v>#REF!</v>
      </c>
      <c r="R40" s="17" t="e">
        <f>IF('SECTION IV'!#REF!=R$2,'SECTION IV'!#REF!*'SECTION IV'!#REF!,"")</f>
        <v>#REF!</v>
      </c>
      <c r="S40" s="17" t="e">
        <f>IF('SECTION IV'!#REF!=S$2,'SECTION IV'!#REF!*'SECTION IV'!#REF!,"")</f>
        <v>#REF!</v>
      </c>
      <c r="T40" s="17" t="e">
        <f>IF('SECTION IV'!#REF!=T$2,'SECTION IV'!#REF!*'SECTION IV'!#REF!,"")</f>
        <v>#REF!</v>
      </c>
      <c r="U40" s="17" t="e">
        <f>IF('SECTION IV'!#REF!=U$2,'SECTION IV'!#REF!*'SECTION IV'!#REF!,"")</f>
        <v>#REF!</v>
      </c>
      <c r="V40" s="17" t="e">
        <f>IF('SECTION IV'!#REF!=V$2,'SECTION IV'!#REF!*'SECTION IV'!#REF!,"")</f>
        <v>#REF!</v>
      </c>
      <c r="W40" s="17" t="e">
        <f>IF('SECTION IV'!#REF!=W$2,'SECTION IV'!#REF!*'SECTION IV'!#REF!,"")</f>
        <v>#REF!</v>
      </c>
      <c r="X40" s="17" t="e">
        <f>IF('SECTION IV'!#REF!=X$2,'SECTION IV'!#REF!*'SECTION IV'!#REF!,"")</f>
        <v>#REF!</v>
      </c>
      <c r="Y40" s="17" t="e">
        <f>IF('SECTION IV'!#REF!=Y$2,'SECTION IV'!#REF!*'SECTION IV'!#REF!,"")</f>
        <v>#REF!</v>
      </c>
      <c r="Z40" s="17" t="e">
        <f>IF('SECTION IV'!#REF!=Z$2,'SECTION IV'!#REF!*'SECTION IV'!#REF!,"")</f>
        <v>#REF!</v>
      </c>
      <c r="AA40" s="17" t="e">
        <f>IF('SECTION IV'!#REF!=AA$2,'SECTION IV'!#REF!*'SECTION IV'!#REF!,"")</f>
        <v>#REF!</v>
      </c>
      <c r="AB40" s="17" t="e">
        <f>IF('SECTION IV'!#REF!=AB$2,'SECTION IV'!#REF!*'SECTION IV'!#REF!,"")</f>
        <v>#REF!</v>
      </c>
      <c r="AC40" s="17" t="e">
        <f>IF('SECTION IV'!#REF!=AC$2,'SECTION IV'!#REF!*'SECTION IV'!#REF!,"")</f>
        <v>#REF!</v>
      </c>
      <c r="AD40" s="17" t="e">
        <f>IF('SECTION IV'!#REF!=AD$2,'SECTION IV'!#REF!*'SECTION IV'!#REF!,"")</f>
        <v>#REF!</v>
      </c>
      <c r="AE40" s="17" t="e">
        <f>IF('SECTION IV'!#REF!=AE$2,'SECTION IV'!#REF!*'SECTION IV'!#REF!,"")</f>
        <v>#REF!</v>
      </c>
      <c r="AF40" s="17" t="e">
        <f>IF('SECTION IV'!#REF!=AF$2,'SECTION IV'!#REF!*'SECTION IV'!#REF!,"")</f>
        <v>#REF!</v>
      </c>
      <c r="AG40" s="17" t="e">
        <f>IF('SECTION IV'!#REF!=AG$2,'SECTION IV'!#REF!*'SECTION IV'!#REF!,"")</f>
        <v>#REF!</v>
      </c>
      <c r="AH40" s="18" t="e">
        <f>IF(C40="","",IF('SECTION IV'!#REF!=0,"",IF(SUM(D40:AG40)=0,CONCATENATE(C40," NOT AWARDED"),SUM(D40:AG40))))</f>
        <v>#REF!</v>
      </c>
    </row>
    <row r="41" spans="2:35" x14ac:dyDescent="0.35">
      <c r="B41" s="290"/>
      <c r="C41" t="e">
        <f>IF('SECTION IV'!#REF!=0,"",'SECTION IV'!#REF!)</f>
        <v>#REF!</v>
      </c>
      <c r="D41" s="17" t="e">
        <f>IF('SECTION IV'!#REF!=D$2,'SECTION IV'!#REF!*'SECTION IV'!#REF!,"")</f>
        <v>#REF!</v>
      </c>
      <c r="E41" s="17" t="e">
        <f>IF('SECTION IV'!#REF!=E$2,'SECTION IV'!#REF!*'SECTION IV'!#REF!,"")</f>
        <v>#REF!</v>
      </c>
      <c r="F41" s="17" t="e">
        <f>IF('SECTION IV'!#REF!=F$2,'SECTION IV'!#REF!*'SECTION IV'!#REF!,"")</f>
        <v>#REF!</v>
      </c>
      <c r="G41" s="17" t="e">
        <f>IF('SECTION IV'!#REF!=G$2,'SECTION IV'!#REF!*'SECTION IV'!#REF!,"")</f>
        <v>#REF!</v>
      </c>
      <c r="H41" s="17" t="e">
        <f>IF('SECTION IV'!#REF!=H$2,'SECTION IV'!#REF!*'SECTION IV'!#REF!,"")</f>
        <v>#REF!</v>
      </c>
      <c r="I41" s="17" t="e">
        <f>IF('SECTION IV'!#REF!=I$2,'SECTION IV'!#REF!*'SECTION IV'!#REF!,"")</f>
        <v>#REF!</v>
      </c>
      <c r="J41" s="17" t="e">
        <f>IF('SECTION IV'!#REF!=J$2,'SECTION IV'!#REF!*'SECTION IV'!#REF!,"")</f>
        <v>#REF!</v>
      </c>
      <c r="K41" s="17" t="e">
        <f>IF('SECTION IV'!#REF!=K$2,'SECTION IV'!#REF!*'SECTION IV'!#REF!,"")</f>
        <v>#REF!</v>
      </c>
      <c r="L41" s="17" t="e">
        <f>IF('SECTION IV'!#REF!=L$2,'SECTION IV'!#REF!*'SECTION IV'!#REF!,"")</f>
        <v>#REF!</v>
      </c>
      <c r="M41" s="17" t="e">
        <f>IF('SECTION IV'!#REF!=M$2,'SECTION IV'!#REF!*'SECTION IV'!#REF!,"")</f>
        <v>#REF!</v>
      </c>
      <c r="N41" s="17" t="e">
        <f>IF('SECTION IV'!#REF!=N$2,'SECTION IV'!#REF!*'SECTION IV'!#REF!,"")</f>
        <v>#REF!</v>
      </c>
      <c r="O41" s="17" t="e">
        <f>IF('SECTION IV'!#REF!=O$2,'SECTION IV'!#REF!*'SECTION IV'!#REF!,"")</f>
        <v>#REF!</v>
      </c>
      <c r="P41" s="17" t="e">
        <f>IF('SECTION IV'!#REF!=P$2,'SECTION IV'!#REF!*'SECTION IV'!#REF!,"")</f>
        <v>#REF!</v>
      </c>
      <c r="Q41" s="17" t="e">
        <f>IF('SECTION IV'!#REF!=Q$2,'SECTION IV'!#REF!*'SECTION IV'!#REF!,"")</f>
        <v>#REF!</v>
      </c>
      <c r="R41" s="17" t="e">
        <f>IF('SECTION IV'!#REF!=R$2,'SECTION IV'!#REF!*'SECTION IV'!#REF!,"")</f>
        <v>#REF!</v>
      </c>
      <c r="S41" s="17" t="e">
        <f>IF('SECTION IV'!#REF!=S$2,'SECTION IV'!#REF!*'SECTION IV'!#REF!,"")</f>
        <v>#REF!</v>
      </c>
      <c r="T41" s="17" t="e">
        <f>IF('SECTION IV'!#REF!=T$2,'SECTION IV'!#REF!*'SECTION IV'!#REF!,"")</f>
        <v>#REF!</v>
      </c>
      <c r="U41" s="17" t="e">
        <f>IF('SECTION IV'!#REF!=U$2,'SECTION IV'!#REF!*'SECTION IV'!#REF!,"")</f>
        <v>#REF!</v>
      </c>
      <c r="V41" s="17" t="e">
        <f>IF('SECTION IV'!#REF!=V$2,'SECTION IV'!#REF!*'SECTION IV'!#REF!,"")</f>
        <v>#REF!</v>
      </c>
      <c r="W41" s="17" t="e">
        <f>IF('SECTION IV'!#REF!=W$2,'SECTION IV'!#REF!*'SECTION IV'!#REF!,"")</f>
        <v>#REF!</v>
      </c>
      <c r="X41" s="17" t="e">
        <f>IF('SECTION IV'!#REF!=X$2,'SECTION IV'!#REF!*'SECTION IV'!#REF!,"")</f>
        <v>#REF!</v>
      </c>
      <c r="Y41" s="17" t="e">
        <f>IF('SECTION IV'!#REF!=Y$2,'SECTION IV'!#REF!*'SECTION IV'!#REF!,"")</f>
        <v>#REF!</v>
      </c>
      <c r="Z41" s="17" t="e">
        <f>IF('SECTION IV'!#REF!=Z$2,'SECTION IV'!#REF!*'SECTION IV'!#REF!,"")</f>
        <v>#REF!</v>
      </c>
      <c r="AA41" s="17" t="e">
        <f>IF('SECTION IV'!#REF!=AA$2,'SECTION IV'!#REF!*'SECTION IV'!#REF!,"")</f>
        <v>#REF!</v>
      </c>
      <c r="AB41" s="17" t="e">
        <f>IF('SECTION IV'!#REF!=AB$2,'SECTION IV'!#REF!*'SECTION IV'!#REF!,"")</f>
        <v>#REF!</v>
      </c>
      <c r="AC41" s="17" t="e">
        <f>IF('SECTION IV'!#REF!=AC$2,'SECTION IV'!#REF!*'SECTION IV'!#REF!,"")</f>
        <v>#REF!</v>
      </c>
      <c r="AD41" s="17" t="e">
        <f>IF('SECTION IV'!#REF!=AD$2,'SECTION IV'!#REF!*'SECTION IV'!#REF!,"")</f>
        <v>#REF!</v>
      </c>
      <c r="AE41" s="17" t="e">
        <f>IF('SECTION IV'!#REF!=AE$2,'SECTION IV'!#REF!*'SECTION IV'!#REF!,"")</f>
        <v>#REF!</v>
      </c>
      <c r="AF41" s="17" t="e">
        <f>IF('SECTION IV'!#REF!=AF$2,'SECTION IV'!#REF!*'SECTION IV'!#REF!,"")</f>
        <v>#REF!</v>
      </c>
      <c r="AG41" s="17" t="e">
        <f>IF('SECTION IV'!#REF!=AG$2,'SECTION IV'!#REF!*'SECTION IV'!#REF!,"")</f>
        <v>#REF!</v>
      </c>
      <c r="AH41" s="18" t="e">
        <f>IF(C41="","",IF('SECTION IV'!#REF!=0,"",IF(SUM(D41:AG41)=0,CONCATENATE(C41," NOT AWARDED"),SUM(D41:AG41))))</f>
        <v>#REF!</v>
      </c>
    </row>
    <row r="42" spans="2:35" x14ac:dyDescent="0.35">
      <c r="B42" s="23" t="e">
        <f>IF('SECTION IV'!#REF!="","",'SECTION IV'!#REF!)</f>
        <v>#REF!</v>
      </c>
      <c r="C42" s="24" t="e">
        <f>IF('SECTION IV'!#REF!=0,"",'SECTION IV'!#REF!)</f>
        <v>#REF!</v>
      </c>
      <c r="D42" s="25" t="e">
        <f>IF('SECTION IV'!#REF!=D$2,'SECTION IV'!#REF!*'SECTION IV'!#REF!,"")</f>
        <v>#REF!</v>
      </c>
      <c r="E42" s="25" t="e">
        <f>IF('SECTION IV'!#REF!=E$2,'SECTION IV'!#REF!*'SECTION IV'!#REF!,"")</f>
        <v>#REF!</v>
      </c>
      <c r="F42" s="25" t="e">
        <f>IF('SECTION IV'!#REF!=F$2,'SECTION IV'!#REF!*'SECTION IV'!#REF!,"")</f>
        <v>#REF!</v>
      </c>
      <c r="G42" s="25" t="e">
        <f>IF('SECTION IV'!#REF!=G$2,'SECTION IV'!#REF!*'SECTION IV'!#REF!,"")</f>
        <v>#REF!</v>
      </c>
      <c r="H42" s="25" t="e">
        <f>IF('SECTION IV'!#REF!=H$2,'SECTION IV'!#REF!*'SECTION IV'!#REF!,"")</f>
        <v>#REF!</v>
      </c>
      <c r="I42" s="25" t="e">
        <f>IF('SECTION IV'!#REF!=I$2,'SECTION IV'!#REF!*'SECTION IV'!#REF!,"")</f>
        <v>#REF!</v>
      </c>
      <c r="J42" s="25" t="e">
        <f>IF('SECTION IV'!#REF!=J$2,'SECTION IV'!#REF!*'SECTION IV'!#REF!,"")</f>
        <v>#REF!</v>
      </c>
      <c r="K42" s="25" t="e">
        <f>IF('SECTION IV'!#REF!=K$2,'SECTION IV'!#REF!*'SECTION IV'!#REF!,"")</f>
        <v>#REF!</v>
      </c>
      <c r="L42" s="25" t="e">
        <f>IF('SECTION IV'!#REF!=L$2,'SECTION IV'!#REF!*'SECTION IV'!#REF!,"")</f>
        <v>#REF!</v>
      </c>
      <c r="M42" s="25" t="e">
        <f>IF('SECTION IV'!#REF!=M$2,'SECTION IV'!#REF!*'SECTION IV'!#REF!,"")</f>
        <v>#REF!</v>
      </c>
      <c r="N42" s="25" t="e">
        <f>IF('SECTION IV'!#REF!=N$2,'SECTION IV'!#REF!*'SECTION IV'!#REF!,"")</f>
        <v>#REF!</v>
      </c>
      <c r="O42" s="25" t="e">
        <f>IF('SECTION IV'!#REF!=O$2,'SECTION IV'!#REF!*'SECTION IV'!#REF!,"")</f>
        <v>#REF!</v>
      </c>
      <c r="P42" s="25" t="e">
        <f>IF('SECTION IV'!#REF!=P$2,'SECTION IV'!#REF!*'SECTION IV'!#REF!,"")</f>
        <v>#REF!</v>
      </c>
      <c r="Q42" s="25" t="e">
        <f>IF('SECTION IV'!#REF!=Q$2,'SECTION IV'!#REF!*'SECTION IV'!#REF!,"")</f>
        <v>#REF!</v>
      </c>
      <c r="R42" s="25" t="e">
        <f>IF('SECTION IV'!#REF!=R$2,'SECTION IV'!#REF!*'SECTION IV'!#REF!,"")</f>
        <v>#REF!</v>
      </c>
      <c r="S42" s="25" t="e">
        <f>IF('SECTION IV'!#REF!=S$2,'SECTION IV'!#REF!*'SECTION IV'!#REF!,"")</f>
        <v>#REF!</v>
      </c>
      <c r="T42" s="25" t="e">
        <f>IF('SECTION IV'!#REF!=T$2,'SECTION IV'!#REF!*'SECTION IV'!#REF!,"")</f>
        <v>#REF!</v>
      </c>
      <c r="U42" s="25" t="e">
        <f>IF('SECTION IV'!#REF!=U$2,'SECTION IV'!#REF!*'SECTION IV'!#REF!,"")</f>
        <v>#REF!</v>
      </c>
      <c r="V42" s="25" t="e">
        <f>IF('SECTION IV'!#REF!=V$2,'SECTION IV'!#REF!*'SECTION IV'!#REF!,"")</f>
        <v>#REF!</v>
      </c>
      <c r="W42" s="25" t="e">
        <f>IF('SECTION IV'!#REF!=W$2,'SECTION IV'!#REF!*'SECTION IV'!#REF!,"")</f>
        <v>#REF!</v>
      </c>
      <c r="X42" s="25" t="e">
        <f>IF('SECTION IV'!#REF!=X$2,'SECTION IV'!#REF!*'SECTION IV'!#REF!,"")</f>
        <v>#REF!</v>
      </c>
      <c r="Y42" s="25" t="e">
        <f>IF('SECTION IV'!#REF!=Y$2,'SECTION IV'!#REF!*'SECTION IV'!#REF!,"")</f>
        <v>#REF!</v>
      </c>
      <c r="Z42" s="25" t="e">
        <f>IF('SECTION IV'!#REF!=Z$2,'SECTION IV'!#REF!*'SECTION IV'!#REF!,"")</f>
        <v>#REF!</v>
      </c>
      <c r="AA42" s="25" t="e">
        <f>IF('SECTION IV'!#REF!=AA$2,'SECTION IV'!#REF!*'SECTION IV'!#REF!,"")</f>
        <v>#REF!</v>
      </c>
      <c r="AB42" s="25" t="e">
        <f>IF('SECTION IV'!#REF!=AB$2,'SECTION IV'!#REF!*'SECTION IV'!#REF!,"")</f>
        <v>#REF!</v>
      </c>
      <c r="AC42" s="25" t="e">
        <f>IF('SECTION IV'!#REF!=AC$2,'SECTION IV'!#REF!*'SECTION IV'!#REF!,"")</f>
        <v>#REF!</v>
      </c>
      <c r="AD42" s="25" t="e">
        <f>IF('SECTION IV'!#REF!=AD$2,'SECTION IV'!#REF!*'SECTION IV'!#REF!,"")</f>
        <v>#REF!</v>
      </c>
      <c r="AE42" s="25" t="e">
        <f>IF('SECTION IV'!#REF!=AE$2,'SECTION IV'!#REF!*'SECTION IV'!#REF!,"")</f>
        <v>#REF!</v>
      </c>
      <c r="AF42" s="25" t="e">
        <f>IF('SECTION IV'!#REF!=AF$2,'SECTION IV'!#REF!*'SECTION IV'!#REF!,"")</f>
        <v>#REF!</v>
      </c>
      <c r="AG42" s="25" t="e">
        <f>IF('SECTION IV'!#REF!=AG$2,'SECTION IV'!#REF!*'SECTION IV'!#REF!,"")</f>
        <v>#REF!</v>
      </c>
      <c r="AH42" s="30"/>
      <c r="AI42" s="31" t="e">
        <f>SUM(AH36:AH41)</f>
        <v>#REF!</v>
      </c>
    </row>
    <row r="43" spans="2:35" x14ac:dyDescent="0.35">
      <c r="B43" s="290" t="e">
        <f>IF('SECTION IV'!#REF!="","",'SECTION IV'!#REF!)</f>
        <v>#REF!</v>
      </c>
      <c r="C43" t="e">
        <f>IF('SECTION IV'!#REF!=0,"",'SECTION IV'!#REF!)</f>
        <v>#REF!</v>
      </c>
      <c r="D43" s="17" t="e">
        <f>IF('SECTION IV'!#REF!=D$2,'SECTION IV'!#REF!*'SECTION IV'!#REF!,"")</f>
        <v>#REF!</v>
      </c>
      <c r="E43" s="17" t="e">
        <f>IF('SECTION IV'!#REF!=E$2,'SECTION IV'!#REF!*'SECTION IV'!#REF!,"")</f>
        <v>#REF!</v>
      </c>
      <c r="F43" s="17" t="e">
        <f>IF('SECTION IV'!#REF!=F$2,'SECTION IV'!#REF!*'SECTION IV'!#REF!,"")</f>
        <v>#REF!</v>
      </c>
      <c r="G43" s="17" t="e">
        <f>IF('SECTION IV'!#REF!=G$2,'SECTION IV'!#REF!*'SECTION IV'!#REF!,"")</f>
        <v>#REF!</v>
      </c>
      <c r="H43" s="17" t="e">
        <f>IF('SECTION IV'!#REF!=H$2,'SECTION IV'!#REF!*'SECTION IV'!#REF!,"")</f>
        <v>#REF!</v>
      </c>
      <c r="I43" s="17" t="e">
        <f>IF('SECTION IV'!#REF!=I$2,'SECTION IV'!#REF!*'SECTION IV'!#REF!,"")</f>
        <v>#REF!</v>
      </c>
      <c r="J43" s="17" t="e">
        <f>IF('SECTION IV'!#REF!=J$2,'SECTION IV'!#REF!*'SECTION IV'!#REF!,"")</f>
        <v>#REF!</v>
      </c>
      <c r="K43" s="17" t="e">
        <f>IF('SECTION IV'!#REF!=K$2,'SECTION IV'!#REF!*'SECTION IV'!#REF!,"")</f>
        <v>#REF!</v>
      </c>
      <c r="L43" s="17" t="e">
        <f>IF('SECTION IV'!#REF!=L$2,'SECTION IV'!#REF!*'SECTION IV'!#REF!,"")</f>
        <v>#REF!</v>
      </c>
      <c r="M43" s="17" t="e">
        <f>IF('SECTION IV'!#REF!=M$2,'SECTION IV'!#REF!*'SECTION IV'!#REF!,"")</f>
        <v>#REF!</v>
      </c>
      <c r="N43" s="17" t="e">
        <f>IF('SECTION IV'!#REF!=N$2,'SECTION IV'!#REF!*'SECTION IV'!#REF!,"")</f>
        <v>#REF!</v>
      </c>
      <c r="O43" s="17" t="e">
        <f>IF('SECTION IV'!#REF!=O$2,'SECTION IV'!#REF!*'SECTION IV'!#REF!,"")</f>
        <v>#REF!</v>
      </c>
      <c r="P43" s="17" t="e">
        <f>IF('SECTION IV'!#REF!=P$2,'SECTION IV'!#REF!*'SECTION IV'!#REF!,"")</f>
        <v>#REF!</v>
      </c>
      <c r="Q43" s="17" t="e">
        <f>IF('SECTION IV'!#REF!=Q$2,'SECTION IV'!#REF!*'SECTION IV'!#REF!,"")</f>
        <v>#REF!</v>
      </c>
      <c r="R43" s="17" t="e">
        <f>IF('SECTION IV'!#REF!=R$2,'SECTION IV'!#REF!*'SECTION IV'!#REF!,"")</f>
        <v>#REF!</v>
      </c>
      <c r="S43" s="17" t="e">
        <f>IF('SECTION IV'!#REF!=S$2,'SECTION IV'!#REF!*'SECTION IV'!#REF!,"")</f>
        <v>#REF!</v>
      </c>
      <c r="T43" s="17" t="e">
        <f>IF('SECTION IV'!#REF!=T$2,'SECTION IV'!#REF!*'SECTION IV'!#REF!,"")</f>
        <v>#REF!</v>
      </c>
      <c r="U43" s="17" t="e">
        <f>IF('SECTION IV'!#REF!=U$2,'SECTION IV'!#REF!*'SECTION IV'!#REF!,"")</f>
        <v>#REF!</v>
      </c>
      <c r="V43" s="17" t="e">
        <f>IF('SECTION IV'!#REF!=V$2,'SECTION IV'!#REF!*'SECTION IV'!#REF!,"")</f>
        <v>#REF!</v>
      </c>
      <c r="W43" s="17" t="e">
        <f>IF('SECTION IV'!#REF!=W$2,'SECTION IV'!#REF!*'SECTION IV'!#REF!,"")</f>
        <v>#REF!</v>
      </c>
      <c r="X43" s="17" t="e">
        <f>IF('SECTION IV'!#REF!=X$2,'SECTION IV'!#REF!*'SECTION IV'!#REF!,"")</f>
        <v>#REF!</v>
      </c>
      <c r="Y43" s="17" t="e">
        <f>IF('SECTION IV'!#REF!=Y$2,'SECTION IV'!#REF!*'SECTION IV'!#REF!,"")</f>
        <v>#REF!</v>
      </c>
      <c r="Z43" s="17" t="e">
        <f>IF('SECTION IV'!#REF!=Z$2,'SECTION IV'!#REF!*'SECTION IV'!#REF!,"")</f>
        <v>#REF!</v>
      </c>
      <c r="AA43" s="17" t="e">
        <f>IF('SECTION IV'!#REF!=AA$2,'SECTION IV'!#REF!*'SECTION IV'!#REF!,"")</f>
        <v>#REF!</v>
      </c>
      <c r="AB43" s="17" t="e">
        <f>IF('SECTION IV'!#REF!=AB$2,'SECTION IV'!#REF!*'SECTION IV'!#REF!,"")</f>
        <v>#REF!</v>
      </c>
      <c r="AC43" s="17" t="e">
        <f>IF('SECTION IV'!#REF!=AC$2,'SECTION IV'!#REF!*'SECTION IV'!#REF!,"")</f>
        <v>#REF!</v>
      </c>
      <c r="AD43" s="17" t="e">
        <f>IF('SECTION IV'!#REF!=AD$2,'SECTION IV'!#REF!*'SECTION IV'!#REF!,"")</f>
        <v>#REF!</v>
      </c>
      <c r="AE43" s="17" t="e">
        <f>IF('SECTION IV'!#REF!=AE$2,'SECTION IV'!#REF!*'SECTION IV'!#REF!,"")</f>
        <v>#REF!</v>
      </c>
      <c r="AF43" s="17" t="e">
        <f>IF('SECTION IV'!#REF!=AF$2,'SECTION IV'!#REF!*'SECTION IV'!#REF!,"")</f>
        <v>#REF!</v>
      </c>
      <c r="AG43" s="17" t="e">
        <f>IF('SECTION IV'!#REF!=AG$2,'SECTION IV'!#REF!*'SECTION IV'!#REF!,"")</f>
        <v>#REF!</v>
      </c>
      <c r="AH43" s="18" t="e">
        <f>IF(C43="","",IF('SECTION IV'!#REF!=0,"",IF(SUM(D43:AG43)=0,CONCATENATE(C43," NOT AWARDED"),SUM(D43:AG43))))</f>
        <v>#REF!</v>
      </c>
    </row>
    <row r="44" spans="2:35" x14ac:dyDescent="0.35">
      <c r="B44" s="290"/>
      <c r="C44" t="e">
        <f>IF('SECTION IV'!#REF!=0,"",'SECTION IV'!#REF!)</f>
        <v>#REF!</v>
      </c>
      <c r="D44" s="17" t="e">
        <f>IF('SECTION IV'!#REF!=D$2,'SECTION IV'!#REF!*'SECTION IV'!#REF!,"")</f>
        <v>#REF!</v>
      </c>
      <c r="E44" s="17" t="e">
        <f>IF('SECTION IV'!#REF!=E$2,'SECTION IV'!#REF!*'SECTION IV'!#REF!,"")</f>
        <v>#REF!</v>
      </c>
      <c r="F44" s="17" t="e">
        <f>IF('SECTION IV'!#REF!=F$2,'SECTION IV'!#REF!*'SECTION IV'!#REF!,"")</f>
        <v>#REF!</v>
      </c>
      <c r="G44" s="17" t="e">
        <f>IF('SECTION IV'!#REF!=G$2,'SECTION IV'!#REF!*'SECTION IV'!#REF!,"")</f>
        <v>#REF!</v>
      </c>
      <c r="H44" s="17" t="e">
        <f>IF('SECTION IV'!#REF!=H$2,'SECTION IV'!#REF!*'SECTION IV'!#REF!,"")</f>
        <v>#REF!</v>
      </c>
      <c r="I44" s="17" t="e">
        <f>IF('SECTION IV'!#REF!=I$2,'SECTION IV'!#REF!*'SECTION IV'!#REF!,"")</f>
        <v>#REF!</v>
      </c>
      <c r="J44" s="17" t="e">
        <f>IF('SECTION IV'!#REF!=J$2,'SECTION IV'!#REF!*'SECTION IV'!#REF!,"")</f>
        <v>#REF!</v>
      </c>
      <c r="K44" s="17" t="e">
        <f>IF('SECTION IV'!#REF!=K$2,'SECTION IV'!#REF!*'SECTION IV'!#REF!,"")</f>
        <v>#REF!</v>
      </c>
      <c r="L44" s="17" t="e">
        <f>IF('SECTION IV'!#REF!=L$2,'SECTION IV'!#REF!*'SECTION IV'!#REF!,"")</f>
        <v>#REF!</v>
      </c>
      <c r="M44" s="17" t="e">
        <f>IF('SECTION IV'!#REF!=M$2,'SECTION IV'!#REF!*'SECTION IV'!#REF!,"")</f>
        <v>#REF!</v>
      </c>
      <c r="N44" s="17" t="e">
        <f>IF('SECTION IV'!#REF!=N$2,'SECTION IV'!#REF!*'SECTION IV'!#REF!,"")</f>
        <v>#REF!</v>
      </c>
      <c r="O44" s="17" t="e">
        <f>IF('SECTION IV'!#REF!=O$2,'SECTION IV'!#REF!*'SECTION IV'!#REF!,"")</f>
        <v>#REF!</v>
      </c>
      <c r="P44" s="17" t="e">
        <f>IF('SECTION IV'!#REF!=P$2,'SECTION IV'!#REF!*'SECTION IV'!#REF!,"")</f>
        <v>#REF!</v>
      </c>
      <c r="Q44" s="17" t="e">
        <f>IF('SECTION IV'!#REF!=Q$2,'SECTION IV'!#REF!*'SECTION IV'!#REF!,"")</f>
        <v>#REF!</v>
      </c>
      <c r="R44" s="17" t="e">
        <f>IF('SECTION IV'!#REF!=R$2,'SECTION IV'!#REF!*'SECTION IV'!#REF!,"")</f>
        <v>#REF!</v>
      </c>
      <c r="S44" s="17" t="e">
        <f>IF('SECTION IV'!#REF!=S$2,'SECTION IV'!#REF!*'SECTION IV'!#REF!,"")</f>
        <v>#REF!</v>
      </c>
      <c r="T44" s="17" t="e">
        <f>IF('SECTION IV'!#REF!=T$2,'SECTION IV'!#REF!*'SECTION IV'!#REF!,"")</f>
        <v>#REF!</v>
      </c>
      <c r="U44" s="17" t="e">
        <f>IF('SECTION IV'!#REF!=U$2,'SECTION IV'!#REF!*'SECTION IV'!#REF!,"")</f>
        <v>#REF!</v>
      </c>
      <c r="V44" s="17" t="e">
        <f>IF('SECTION IV'!#REF!=V$2,'SECTION IV'!#REF!*'SECTION IV'!#REF!,"")</f>
        <v>#REF!</v>
      </c>
      <c r="W44" s="17" t="e">
        <f>IF('SECTION IV'!#REF!=W$2,'SECTION IV'!#REF!*'SECTION IV'!#REF!,"")</f>
        <v>#REF!</v>
      </c>
      <c r="X44" s="17" t="e">
        <f>IF('SECTION IV'!#REF!=X$2,'SECTION IV'!#REF!*'SECTION IV'!#REF!,"")</f>
        <v>#REF!</v>
      </c>
      <c r="Y44" s="17" t="e">
        <f>IF('SECTION IV'!#REF!=Y$2,'SECTION IV'!#REF!*'SECTION IV'!#REF!,"")</f>
        <v>#REF!</v>
      </c>
      <c r="Z44" s="17" t="e">
        <f>IF('SECTION IV'!#REF!=Z$2,'SECTION IV'!#REF!*'SECTION IV'!#REF!,"")</f>
        <v>#REF!</v>
      </c>
      <c r="AA44" s="17" t="e">
        <f>IF('SECTION IV'!#REF!=AA$2,'SECTION IV'!#REF!*'SECTION IV'!#REF!,"")</f>
        <v>#REF!</v>
      </c>
      <c r="AB44" s="17" t="e">
        <f>IF('SECTION IV'!#REF!=AB$2,'SECTION IV'!#REF!*'SECTION IV'!#REF!,"")</f>
        <v>#REF!</v>
      </c>
      <c r="AC44" s="17" t="e">
        <f>IF('SECTION IV'!#REF!=AC$2,'SECTION IV'!#REF!*'SECTION IV'!#REF!,"")</f>
        <v>#REF!</v>
      </c>
      <c r="AD44" s="17" t="e">
        <f>IF('SECTION IV'!#REF!=AD$2,'SECTION IV'!#REF!*'SECTION IV'!#REF!,"")</f>
        <v>#REF!</v>
      </c>
      <c r="AE44" s="17" t="e">
        <f>IF('SECTION IV'!#REF!=AE$2,'SECTION IV'!#REF!*'SECTION IV'!#REF!,"")</f>
        <v>#REF!</v>
      </c>
      <c r="AF44" s="17" t="e">
        <f>IF('SECTION IV'!#REF!=AF$2,'SECTION IV'!#REF!*'SECTION IV'!#REF!,"")</f>
        <v>#REF!</v>
      </c>
      <c r="AG44" s="17" t="e">
        <f>IF('SECTION IV'!#REF!=AG$2,'SECTION IV'!#REF!*'SECTION IV'!#REF!,"")</f>
        <v>#REF!</v>
      </c>
      <c r="AH44" s="18" t="e">
        <f>IF(C44="","",IF('SECTION IV'!#REF!=0,"",IF(SUM(D44:AG44)=0,CONCATENATE(C44," NOT AWARDED"),SUM(D44:AG44))))</f>
        <v>#REF!</v>
      </c>
    </row>
    <row r="45" spans="2:35" x14ac:dyDescent="0.35">
      <c r="B45" s="290"/>
      <c r="C45" t="e">
        <f>IF('SECTION IV'!#REF!=0,"",'SECTION IV'!#REF!)</f>
        <v>#REF!</v>
      </c>
      <c r="D45" s="17" t="e">
        <f>IF('SECTION IV'!#REF!=D$2,'SECTION IV'!#REF!*'SECTION IV'!#REF!,"")</f>
        <v>#REF!</v>
      </c>
      <c r="E45" s="17" t="e">
        <f>IF('SECTION IV'!#REF!=E$2,'SECTION IV'!#REF!*'SECTION IV'!#REF!,"")</f>
        <v>#REF!</v>
      </c>
      <c r="F45" s="17" t="e">
        <f>IF('SECTION IV'!#REF!=F$2,'SECTION IV'!#REF!*'SECTION IV'!#REF!,"")</f>
        <v>#REF!</v>
      </c>
      <c r="G45" s="17" t="e">
        <f>IF('SECTION IV'!#REF!=G$2,'SECTION IV'!#REF!*'SECTION IV'!#REF!,"")</f>
        <v>#REF!</v>
      </c>
      <c r="H45" s="17" t="e">
        <f>IF('SECTION IV'!#REF!=H$2,'SECTION IV'!#REF!*'SECTION IV'!#REF!,"")</f>
        <v>#REF!</v>
      </c>
      <c r="I45" s="17" t="e">
        <f>IF('SECTION IV'!#REF!=I$2,'SECTION IV'!#REF!*'SECTION IV'!#REF!,"")</f>
        <v>#REF!</v>
      </c>
      <c r="J45" s="17" t="e">
        <f>IF('SECTION IV'!#REF!=J$2,'SECTION IV'!#REF!*'SECTION IV'!#REF!,"")</f>
        <v>#REF!</v>
      </c>
      <c r="K45" s="17" t="e">
        <f>IF('SECTION IV'!#REF!=K$2,'SECTION IV'!#REF!*'SECTION IV'!#REF!,"")</f>
        <v>#REF!</v>
      </c>
      <c r="L45" s="17" t="e">
        <f>IF('SECTION IV'!#REF!=L$2,'SECTION IV'!#REF!*'SECTION IV'!#REF!,"")</f>
        <v>#REF!</v>
      </c>
      <c r="M45" s="17" t="e">
        <f>IF('SECTION IV'!#REF!=M$2,'SECTION IV'!#REF!*'SECTION IV'!#REF!,"")</f>
        <v>#REF!</v>
      </c>
      <c r="N45" s="17" t="e">
        <f>IF('SECTION IV'!#REF!=N$2,'SECTION IV'!#REF!*'SECTION IV'!#REF!,"")</f>
        <v>#REF!</v>
      </c>
      <c r="O45" s="17" t="e">
        <f>IF('SECTION IV'!#REF!=O$2,'SECTION IV'!#REF!*'SECTION IV'!#REF!,"")</f>
        <v>#REF!</v>
      </c>
      <c r="P45" s="17" t="e">
        <f>IF('SECTION IV'!#REF!=P$2,'SECTION IV'!#REF!*'SECTION IV'!#REF!,"")</f>
        <v>#REF!</v>
      </c>
      <c r="Q45" s="17" t="e">
        <f>IF('SECTION IV'!#REF!=Q$2,'SECTION IV'!#REF!*'SECTION IV'!#REF!,"")</f>
        <v>#REF!</v>
      </c>
      <c r="R45" s="17" t="e">
        <f>IF('SECTION IV'!#REF!=R$2,'SECTION IV'!#REF!*'SECTION IV'!#REF!,"")</f>
        <v>#REF!</v>
      </c>
      <c r="S45" s="17" t="e">
        <f>IF('SECTION IV'!#REF!=S$2,'SECTION IV'!#REF!*'SECTION IV'!#REF!,"")</f>
        <v>#REF!</v>
      </c>
      <c r="T45" s="17" t="e">
        <f>IF('SECTION IV'!#REF!=T$2,'SECTION IV'!#REF!*'SECTION IV'!#REF!,"")</f>
        <v>#REF!</v>
      </c>
      <c r="U45" s="17" t="e">
        <f>IF('SECTION IV'!#REF!=U$2,'SECTION IV'!#REF!*'SECTION IV'!#REF!,"")</f>
        <v>#REF!</v>
      </c>
      <c r="V45" s="17" t="e">
        <f>IF('SECTION IV'!#REF!=V$2,'SECTION IV'!#REF!*'SECTION IV'!#REF!,"")</f>
        <v>#REF!</v>
      </c>
      <c r="W45" s="17" t="e">
        <f>IF('SECTION IV'!#REF!=W$2,'SECTION IV'!#REF!*'SECTION IV'!#REF!,"")</f>
        <v>#REF!</v>
      </c>
      <c r="X45" s="17" t="e">
        <f>IF('SECTION IV'!#REF!=X$2,'SECTION IV'!#REF!*'SECTION IV'!#REF!,"")</f>
        <v>#REF!</v>
      </c>
      <c r="Y45" s="17" t="e">
        <f>IF('SECTION IV'!#REF!=Y$2,'SECTION IV'!#REF!*'SECTION IV'!#REF!,"")</f>
        <v>#REF!</v>
      </c>
      <c r="Z45" s="17" t="e">
        <f>IF('SECTION IV'!#REF!=Z$2,'SECTION IV'!#REF!*'SECTION IV'!#REF!,"")</f>
        <v>#REF!</v>
      </c>
      <c r="AA45" s="17" t="e">
        <f>IF('SECTION IV'!#REF!=AA$2,'SECTION IV'!#REF!*'SECTION IV'!#REF!,"")</f>
        <v>#REF!</v>
      </c>
      <c r="AB45" s="17" t="e">
        <f>IF('SECTION IV'!#REF!=AB$2,'SECTION IV'!#REF!*'SECTION IV'!#REF!,"")</f>
        <v>#REF!</v>
      </c>
      <c r="AC45" s="17" t="e">
        <f>IF('SECTION IV'!#REF!=AC$2,'SECTION IV'!#REF!*'SECTION IV'!#REF!,"")</f>
        <v>#REF!</v>
      </c>
      <c r="AD45" s="17" t="e">
        <f>IF('SECTION IV'!#REF!=AD$2,'SECTION IV'!#REF!*'SECTION IV'!#REF!,"")</f>
        <v>#REF!</v>
      </c>
      <c r="AE45" s="17" t="e">
        <f>IF('SECTION IV'!#REF!=AE$2,'SECTION IV'!#REF!*'SECTION IV'!#REF!,"")</f>
        <v>#REF!</v>
      </c>
      <c r="AF45" s="17" t="e">
        <f>IF('SECTION IV'!#REF!=AF$2,'SECTION IV'!#REF!*'SECTION IV'!#REF!,"")</f>
        <v>#REF!</v>
      </c>
      <c r="AG45" s="17" t="e">
        <f>IF('SECTION IV'!#REF!=AG$2,'SECTION IV'!#REF!*'SECTION IV'!#REF!,"")</f>
        <v>#REF!</v>
      </c>
      <c r="AH45" s="18" t="e">
        <f>IF(C45="","",IF('SECTION IV'!#REF!=0,"",IF(SUM(D45:AG45)=0,CONCATENATE(C45," NOT AWARDED"),SUM(D45:AG45))))</f>
        <v>#REF!</v>
      </c>
    </row>
    <row r="46" spans="2:35" x14ac:dyDescent="0.35">
      <c r="B46" s="290"/>
      <c r="C46" t="e">
        <f>IF('SECTION IV'!#REF!=0,"",'SECTION IV'!#REF!)</f>
        <v>#REF!</v>
      </c>
      <c r="D46" s="17" t="e">
        <f>IF('SECTION IV'!#REF!=D$2,'SECTION IV'!#REF!*'SECTION IV'!#REF!,"")</f>
        <v>#REF!</v>
      </c>
      <c r="E46" s="17" t="e">
        <f>IF('SECTION IV'!#REF!=E$2,'SECTION IV'!#REF!*'SECTION IV'!#REF!,"")</f>
        <v>#REF!</v>
      </c>
      <c r="F46" s="17" t="e">
        <f>IF('SECTION IV'!#REF!=F$2,'SECTION IV'!#REF!*'SECTION IV'!#REF!,"")</f>
        <v>#REF!</v>
      </c>
      <c r="G46" s="17" t="e">
        <f>IF('SECTION IV'!#REF!=G$2,'SECTION IV'!#REF!*'SECTION IV'!#REF!,"")</f>
        <v>#REF!</v>
      </c>
      <c r="H46" s="17" t="e">
        <f>IF('SECTION IV'!#REF!=H$2,'SECTION IV'!#REF!*'SECTION IV'!#REF!,"")</f>
        <v>#REF!</v>
      </c>
      <c r="I46" s="17" t="e">
        <f>IF('SECTION IV'!#REF!=I$2,'SECTION IV'!#REF!*'SECTION IV'!#REF!,"")</f>
        <v>#REF!</v>
      </c>
      <c r="J46" s="17" t="e">
        <f>IF('SECTION IV'!#REF!=J$2,'SECTION IV'!#REF!*'SECTION IV'!#REF!,"")</f>
        <v>#REF!</v>
      </c>
      <c r="K46" s="17" t="e">
        <f>IF('SECTION IV'!#REF!=K$2,'SECTION IV'!#REF!*'SECTION IV'!#REF!,"")</f>
        <v>#REF!</v>
      </c>
      <c r="L46" s="17" t="e">
        <f>IF('SECTION IV'!#REF!=L$2,'SECTION IV'!#REF!*'SECTION IV'!#REF!,"")</f>
        <v>#REF!</v>
      </c>
      <c r="M46" s="17" t="e">
        <f>IF('SECTION IV'!#REF!=M$2,'SECTION IV'!#REF!*'SECTION IV'!#REF!,"")</f>
        <v>#REF!</v>
      </c>
      <c r="N46" s="17" t="e">
        <f>IF('SECTION IV'!#REF!=N$2,'SECTION IV'!#REF!*'SECTION IV'!#REF!,"")</f>
        <v>#REF!</v>
      </c>
      <c r="O46" s="17" t="e">
        <f>IF('SECTION IV'!#REF!=O$2,'SECTION IV'!#REF!*'SECTION IV'!#REF!,"")</f>
        <v>#REF!</v>
      </c>
      <c r="P46" s="17" t="e">
        <f>IF('SECTION IV'!#REF!=P$2,'SECTION IV'!#REF!*'SECTION IV'!#REF!,"")</f>
        <v>#REF!</v>
      </c>
      <c r="Q46" s="17" t="e">
        <f>IF('SECTION IV'!#REF!=Q$2,'SECTION IV'!#REF!*'SECTION IV'!#REF!,"")</f>
        <v>#REF!</v>
      </c>
      <c r="R46" s="17" t="e">
        <f>IF('SECTION IV'!#REF!=R$2,'SECTION IV'!#REF!*'SECTION IV'!#REF!,"")</f>
        <v>#REF!</v>
      </c>
      <c r="S46" s="17" t="e">
        <f>IF('SECTION IV'!#REF!=S$2,'SECTION IV'!#REF!*'SECTION IV'!#REF!,"")</f>
        <v>#REF!</v>
      </c>
      <c r="T46" s="17" t="e">
        <f>IF('SECTION IV'!#REF!=T$2,'SECTION IV'!#REF!*'SECTION IV'!#REF!,"")</f>
        <v>#REF!</v>
      </c>
      <c r="U46" s="17" t="e">
        <f>IF('SECTION IV'!#REF!=U$2,'SECTION IV'!#REF!*'SECTION IV'!#REF!,"")</f>
        <v>#REF!</v>
      </c>
      <c r="V46" s="17" t="e">
        <f>IF('SECTION IV'!#REF!=V$2,'SECTION IV'!#REF!*'SECTION IV'!#REF!,"")</f>
        <v>#REF!</v>
      </c>
      <c r="W46" s="17" t="e">
        <f>IF('SECTION IV'!#REF!=W$2,'SECTION IV'!#REF!*'SECTION IV'!#REF!,"")</f>
        <v>#REF!</v>
      </c>
      <c r="X46" s="17" t="e">
        <f>IF('SECTION IV'!#REF!=X$2,'SECTION IV'!#REF!*'SECTION IV'!#REF!,"")</f>
        <v>#REF!</v>
      </c>
      <c r="Y46" s="17" t="e">
        <f>IF('SECTION IV'!#REF!=Y$2,'SECTION IV'!#REF!*'SECTION IV'!#REF!,"")</f>
        <v>#REF!</v>
      </c>
      <c r="Z46" s="17" t="e">
        <f>IF('SECTION IV'!#REF!=Z$2,'SECTION IV'!#REF!*'SECTION IV'!#REF!,"")</f>
        <v>#REF!</v>
      </c>
      <c r="AA46" s="17" t="e">
        <f>IF('SECTION IV'!#REF!=AA$2,'SECTION IV'!#REF!*'SECTION IV'!#REF!,"")</f>
        <v>#REF!</v>
      </c>
      <c r="AB46" s="17" t="e">
        <f>IF('SECTION IV'!#REF!=AB$2,'SECTION IV'!#REF!*'SECTION IV'!#REF!,"")</f>
        <v>#REF!</v>
      </c>
      <c r="AC46" s="17" t="e">
        <f>IF('SECTION IV'!#REF!=AC$2,'SECTION IV'!#REF!*'SECTION IV'!#REF!,"")</f>
        <v>#REF!</v>
      </c>
      <c r="AD46" s="17" t="e">
        <f>IF('SECTION IV'!#REF!=AD$2,'SECTION IV'!#REF!*'SECTION IV'!#REF!,"")</f>
        <v>#REF!</v>
      </c>
      <c r="AE46" s="17" t="e">
        <f>IF('SECTION IV'!#REF!=AE$2,'SECTION IV'!#REF!*'SECTION IV'!#REF!,"")</f>
        <v>#REF!</v>
      </c>
      <c r="AF46" s="17" t="e">
        <f>IF('SECTION IV'!#REF!=AF$2,'SECTION IV'!#REF!*'SECTION IV'!#REF!,"")</f>
        <v>#REF!</v>
      </c>
      <c r="AG46" s="17" t="e">
        <f>IF('SECTION IV'!#REF!=AG$2,'SECTION IV'!#REF!*'SECTION IV'!#REF!,"")</f>
        <v>#REF!</v>
      </c>
      <c r="AH46" s="18" t="e">
        <f>IF(C46="","",IF('SECTION IV'!#REF!=0,"",IF(SUM(D46:AG46)=0,CONCATENATE(C46," NOT AWARDED"),SUM(D46:AG46))))</f>
        <v>#REF!</v>
      </c>
    </row>
    <row r="47" spans="2:35" x14ac:dyDescent="0.35">
      <c r="B47" s="290"/>
      <c r="C47" t="e">
        <f>IF('SECTION IV'!#REF!=0,"",'SECTION IV'!#REF!)</f>
        <v>#REF!</v>
      </c>
      <c r="D47" s="17" t="e">
        <f>IF('SECTION IV'!#REF!=D$2,'SECTION IV'!#REF!*'SECTION IV'!#REF!,"")</f>
        <v>#REF!</v>
      </c>
      <c r="E47" s="17" t="e">
        <f>IF('SECTION IV'!#REF!=E$2,'SECTION IV'!#REF!*'SECTION IV'!#REF!,"")</f>
        <v>#REF!</v>
      </c>
      <c r="F47" s="17" t="e">
        <f>IF('SECTION IV'!#REF!=F$2,'SECTION IV'!#REF!*'SECTION IV'!#REF!,"")</f>
        <v>#REF!</v>
      </c>
      <c r="G47" s="17" t="e">
        <f>IF('SECTION IV'!#REF!=G$2,'SECTION IV'!#REF!*'SECTION IV'!#REF!,"")</f>
        <v>#REF!</v>
      </c>
      <c r="H47" s="17" t="e">
        <f>IF('SECTION IV'!#REF!=H$2,'SECTION IV'!#REF!*'SECTION IV'!#REF!,"")</f>
        <v>#REF!</v>
      </c>
      <c r="I47" s="17" t="e">
        <f>IF('SECTION IV'!#REF!=I$2,'SECTION IV'!#REF!*'SECTION IV'!#REF!,"")</f>
        <v>#REF!</v>
      </c>
      <c r="J47" s="17" t="e">
        <f>IF('SECTION IV'!#REF!=J$2,'SECTION IV'!#REF!*'SECTION IV'!#REF!,"")</f>
        <v>#REF!</v>
      </c>
      <c r="K47" s="17" t="e">
        <f>IF('SECTION IV'!#REF!=K$2,'SECTION IV'!#REF!*'SECTION IV'!#REF!,"")</f>
        <v>#REF!</v>
      </c>
      <c r="L47" s="17" t="e">
        <f>IF('SECTION IV'!#REF!=L$2,'SECTION IV'!#REF!*'SECTION IV'!#REF!,"")</f>
        <v>#REF!</v>
      </c>
      <c r="M47" s="17" t="e">
        <f>IF('SECTION IV'!#REF!=M$2,'SECTION IV'!#REF!*'SECTION IV'!#REF!,"")</f>
        <v>#REF!</v>
      </c>
      <c r="N47" s="17" t="e">
        <f>IF('SECTION IV'!#REF!=N$2,'SECTION IV'!#REF!*'SECTION IV'!#REF!,"")</f>
        <v>#REF!</v>
      </c>
      <c r="O47" s="17" t="e">
        <f>IF('SECTION IV'!#REF!=O$2,'SECTION IV'!#REF!*'SECTION IV'!#REF!,"")</f>
        <v>#REF!</v>
      </c>
      <c r="P47" s="17" t="e">
        <f>IF('SECTION IV'!#REF!=P$2,'SECTION IV'!#REF!*'SECTION IV'!#REF!,"")</f>
        <v>#REF!</v>
      </c>
      <c r="Q47" s="17" t="e">
        <f>IF('SECTION IV'!#REF!=Q$2,'SECTION IV'!#REF!*'SECTION IV'!#REF!,"")</f>
        <v>#REF!</v>
      </c>
      <c r="R47" s="17" t="e">
        <f>IF('SECTION IV'!#REF!=R$2,'SECTION IV'!#REF!*'SECTION IV'!#REF!,"")</f>
        <v>#REF!</v>
      </c>
      <c r="S47" s="17" t="e">
        <f>IF('SECTION IV'!#REF!=S$2,'SECTION IV'!#REF!*'SECTION IV'!#REF!,"")</f>
        <v>#REF!</v>
      </c>
      <c r="T47" s="17" t="e">
        <f>IF('SECTION IV'!#REF!=T$2,'SECTION IV'!#REF!*'SECTION IV'!#REF!,"")</f>
        <v>#REF!</v>
      </c>
      <c r="U47" s="17" t="e">
        <f>IF('SECTION IV'!#REF!=U$2,'SECTION IV'!#REF!*'SECTION IV'!#REF!,"")</f>
        <v>#REF!</v>
      </c>
      <c r="V47" s="17" t="e">
        <f>IF('SECTION IV'!#REF!=V$2,'SECTION IV'!#REF!*'SECTION IV'!#REF!,"")</f>
        <v>#REF!</v>
      </c>
      <c r="W47" s="17" t="e">
        <f>IF('SECTION IV'!#REF!=W$2,'SECTION IV'!#REF!*'SECTION IV'!#REF!,"")</f>
        <v>#REF!</v>
      </c>
      <c r="X47" s="17" t="e">
        <f>IF('SECTION IV'!#REF!=X$2,'SECTION IV'!#REF!*'SECTION IV'!#REF!,"")</f>
        <v>#REF!</v>
      </c>
      <c r="Y47" s="17" t="e">
        <f>IF('SECTION IV'!#REF!=Y$2,'SECTION IV'!#REF!*'SECTION IV'!#REF!,"")</f>
        <v>#REF!</v>
      </c>
      <c r="Z47" s="17" t="e">
        <f>IF('SECTION IV'!#REF!=Z$2,'SECTION IV'!#REF!*'SECTION IV'!#REF!,"")</f>
        <v>#REF!</v>
      </c>
      <c r="AA47" s="17" t="e">
        <f>IF('SECTION IV'!#REF!=AA$2,'SECTION IV'!#REF!*'SECTION IV'!#REF!,"")</f>
        <v>#REF!</v>
      </c>
      <c r="AB47" s="17" t="e">
        <f>IF('SECTION IV'!#REF!=AB$2,'SECTION IV'!#REF!*'SECTION IV'!#REF!,"")</f>
        <v>#REF!</v>
      </c>
      <c r="AC47" s="17" t="e">
        <f>IF('SECTION IV'!#REF!=AC$2,'SECTION IV'!#REF!*'SECTION IV'!#REF!,"")</f>
        <v>#REF!</v>
      </c>
      <c r="AD47" s="17" t="e">
        <f>IF('SECTION IV'!#REF!=AD$2,'SECTION IV'!#REF!*'SECTION IV'!#REF!,"")</f>
        <v>#REF!</v>
      </c>
      <c r="AE47" s="17" t="e">
        <f>IF('SECTION IV'!#REF!=AE$2,'SECTION IV'!#REF!*'SECTION IV'!#REF!,"")</f>
        <v>#REF!</v>
      </c>
      <c r="AF47" s="17" t="e">
        <f>IF('SECTION IV'!#REF!=AF$2,'SECTION IV'!#REF!*'SECTION IV'!#REF!,"")</f>
        <v>#REF!</v>
      </c>
      <c r="AG47" s="17" t="e">
        <f>IF('SECTION IV'!#REF!=AG$2,'SECTION IV'!#REF!*'SECTION IV'!#REF!,"")</f>
        <v>#REF!</v>
      </c>
      <c r="AH47" s="18" t="e">
        <f>IF(C47="","",IF('SECTION IV'!#REF!=0,"",IF(SUM(D47:AG47)=0,CONCATENATE(C47," NOT AWARDED"),SUM(D47:AG47))))</f>
        <v>#REF!</v>
      </c>
    </row>
    <row r="48" spans="2:35" x14ac:dyDescent="0.35">
      <c r="B48" s="290"/>
      <c r="C48" t="e">
        <f>IF('SECTION IV'!#REF!=0,"",'SECTION IV'!#REF!)</f>
        <v>#REF!</v>
      </c>
      <c r="D48" s="17" t="e">
        <f>IF('SECTION IV'!#REF!=D$2,'SECTION IV'!#REF!*'SECTION IV'!#REF!,"")</f>
        <v>#REF!</v>
      </c>
      <c r="E48" s="17" t="e">
        <f>IF('SECTION IV'!#REF!=E$2,'SECTION IV'!#REF!*'SECTION IV'!#REF!,"")</f>
        <v>#REF!</v>
      </c>
      <c r="F48" s="17" t="e">
        <f>IF('SECTION IV'!#REF!=F$2,'SECTION IV'!#REF!*'SECTION IV'!#REF!,"")</f>
        <v>#REF!</v>
      </c>
      <c r="G48" s="17" t="e">
        <f>IF('SECTION IV'!#REF!=G$2,'SECTION IV'!#REF!*'SECTION IV'!#REF!,"")</f>
        <v>#REF!</v>
      </c>
      <c r="H48" s="17" t="e">
        <f>IF('SECTION IV'!#REF!=H$2,'SECTION IV'!#REF!*'SECTION IV'!#REF!,"")</f>
        <v>#REF!</v>
      </c>
      <c r="I48" s="17" t="e">
        <f>IF('SECTION IV'!#REF!=I$2,'SECTION IV'!#REF!*'SECTION IV'!#REF!,"")</f>
        <v>#REF!</v>
      </c>
      <c r="J48" s="17" t="e">
        <f>IF('SECTION IV'!#REF!=J$2,'SECTION IV'!#REF!*'SECTION IV'!#REF!,"")</f>
        <v>#REF!</v>
      </c>
      <c r="K48" s="17" t="e">
        <f>IF('SECTION IV'!#REF!=K$2,'SECTION IV'!#REF!*'SECTION IV'!#REF!,"")</f>
        <v>#REF!</v>
      </c>
      <c r="L48" s="17" t="e">
        <f>IF('SECTION IV'!#REF!=L$2,'SECTION IV'!#REF!*'SECTION IV'!#REF!,"")</f>
        <v>#REF!</v>
      </c>
      <c r="M48" s="17" t="e">
        <f>IF('SECTION IV'!#REF!=M$2,'SECTION IV'!#REF!*'SECTION IV'!#REF!,"")</f>
        <v>#REF!</v>
      </c>
      <c r="N48" s="17" t="e">
        <f>IF('SECTION IV'!#REF!=N$2,'SECTION IV'!#REF!*'SECTION IV'!#REF!,"")</f>
        <v>#REF!</v>
      </c>
      <c r="O48" s="17" t="e">
        <f>IF('SECTION IV'!#REF!=O$2,'SECTION IV'!#REF!*'SECTION IV'!#REF!,"")</f>
        <v>#REF!</v>
      </c>
      <c r="P48" s="17" t="e">
        <f>IF('SECTION IV'!#REF!=P$2,'SECTION IV'!#REF!*'SECTION IV'!#REF!,"")</f>
        <v>#REF!</v>
      </c>
      <c r="Q48" s="17" t="e">
        <f>IF('SECTION IV'!#REF!=Q$2,'SECTION IV'!#REF!*'SECTION IV'!#REF!,"")</f>
        <v>#REF!</v>
      </c>
      <c r="R48" s="17" t="e">
        <f>IF('SECTION IV'!#REF!=R$2,'SECTION IV'!#REF!*'SECTION IV'!#REF!,"")</f>
        <v>#REF!</v>
      </c>
      <c r="S48" s="17" t="e">
        <f>IF('SECTION IV'!#REF!=S$2,'SECTION IV'!#REF!*'SECTION IV'!#REF!,"")</f>
        <v>#REF!</v>
      </c>
      <c r="T48" s="17" t="e">
        <f>IF('SECTION IV'!#REF!=T$2,'SECTION IV'!#REF!*'SECTION IV'!#REF!,"")</f>
        <v>#REF!</v>
      </c>
      <c r="U48" s="17" t="e">
        <f>IF('SECTION IV'!#REF!=U$2,'SECTION IV'!#REF!*'SECTION IV'!#REF!,"")</f>
        <v>#REF!</v>
      </c>
      <c r="V48" s="17" t="e">
        <f>IF('SECTION IV'!#REF!=V$2,'SECTION IV'!#REF!*'SECTION IV'!#REF!,"")</f>
        <v>#REF!</v>
      </c>
      <c r="W48" s="17" t="e">
        <f>IF('SECTION IV'!#REF!=W$2,'SECTION IV'!#REF!*'SECTION IV'!#REF!,"")</f>
        <v>#REF!</v>
      </c>
      <c r="X48" s="17" t="e">
        <f>IF('SECTION IV'!#REF!=X$2,'SECTION IV'!#REF!*'SECTION IV'!#REF!,"")</f>
        <v>#REF!</v>
      </c>
      <c r="Y48" s="17" t="e">
        <f>IF('SECTION IV'!#REF!=Y$2,'SECTION IV'!#REF!*'SECTION IV'!#REF!,"")</f>
        <v>#REF!</v>
      </c>
      <c r="Z48" s="17" t="e">
        <f>IF('SECTION IV'!#REF!=Z$2,'SECTION IV'!#REF!*'SECTION IV'!#REF!,"")</f>
        <v>#REF!</v>
      </c>
      <c r="AA48" s="17" t="e">
        <f>IF('SECTION IV'!#REF!=AA$2,'SECTION IV'!#REF!*'SECTION IV'!#REF!,"")</f>
        <v>#REF!</v>
      </c>
      <c r="AB48" s="17" t="e">
        <f>IF('SECTION IV'!#REF!=AB$2,'SECTION IV'!#REF!*'SECTION IV'!#REF!,"")</f>
        <v>#REF!</v>
      </c>
      <c r="AC48" s="17" t="e">
        <f>IF('SECTION IV'!#REF!=AC$2,'SECTION IV'!#REF!*'SECTION IV'!#REF!,"")</f>
        <v>#REF!</v>
      </c>
      <c r="AD48" s="17" t="e">
        <f>IF('SECTION IV'!#REF!=AD$2,'SECTION IV'!#REF!*'SECTION IV'!#REF!,"")</f>
        <v>#REF!</v>
      </c>
      <c r="AE48" s="17" t="e">
        <f>IF('SECTION IV'!#REF!=AE$2,'SECTION IV'!#REF!*'SECTION IV'!#REF!,"")</f>
        <v>#REF!</v>
      </c>
      <c r="AF48" s="17" t="e">
        <f>IF('SECTION IV'!#REF!=AF$2,'SECTION IV'!#REF!*'SECTION IV'!#REF!,"")</f>
        <v>#REF!</v>
      </c>
      <c r="AG48" s="17" t="e">
        <f>IF('SECTION IV'!#REF!=AG$2,'SECTION IV'!#REF!*'SECTION IV'!#REF!,"")</f>
        <v>#REF!</v>
      </c>
      <c r="AH48" s="18" t="e">
        <f>IF(C48="","",IF('SECTION IV'!#REF!=0,"",IF(SUM(D48:AG48)=0,CONCATENATE(C48," NOT AWARDED"),SUM(D48:AG48))))</f>
        <v>#REF!</v>
      </c>
    </row>
    <row r="49" spans="2:35" x14ac:dyDescent="0.35">
      <c r="B49" s="290"/>
      <c r="C49" t="e">
        <f>IF('SECTION IV'!#REF!=0,"",'SECTION IV'!#REF!)</f>
        <v>#REF!</v>
      </c>
      <c r="D49" s="17" t="e">
        <f>IF('SECTION IV'!#REF!=D$2,'SECTION IV'!#REF!*'SECTION IV'!#REF!,"")</f>
        <v>#REF!</v>
      </c>
      <c r="E49" s="17" t="e">
        <f>IF('SECTION IV'!#REF!=E$2,'SECTION IV'!#REF!*'SECTION IV'!#REF!,"")</f>
        <v>#REF!</v>
      </c>
      <c r="F49" s="17" t="e">
        <f>IF('SECTION IV'!#REF!=F$2,'SECTION IV'!#REF!*'SECTION IV'!#REF!,"")</f>
        <v>#REF!</v>
      </c>
      <c r="G49" s="17" t="e">
        <f>IF('SECTION IV'!#REF!=G$2,'SECTION IV'!#REF!*'SECTION IV'!#REF!,"")</f>
        <v>#REF!</v>
      </c>
      <c r="H49" s="17" t="e">
        <f>IF('SECTION IV'!#REF!=H$2,'SECTION IV'!#REF!*'SECTION IV'!#REF!,"")</f>
        <v>#REF!</v>
      </c>
      <c r="I49" s="17" t="e">
        <f>IF('SECTION IV'!#REF!=I$2,'SECTION IV'!#REF!*'SECTION IV'!#REF!,"")</f>
        <v>#REF!</v>
      </c>
      <c r="J49" s="17" t="e">
        <f>IF('SECTION IV'!#REF!=J$2,'SECTION IV'!#REF!*'SECTION IV'!#REF!,"")</f>
        <v>#REF!</v>
      </c>
      <c r="K49" s="17" t="e">
        <f>IF('SECTION IV'!#REF!=K$2,'SECTION IV'!#REF!*'SECTION IV'!#REF!,"")</f>
        <v>#REF!</v>
      </c>
      <c r="L49" s="17" t="e">
        <f>IF('SECTION IV'!#REF!=L$2,'SECTION IV'!#REF!*'SECTION IV'!#REF!,"")</f>
        <v>#REF!</v>
      </c>
      <c r="M49" s="17" t="e">
        <f>IF('SECTION IV'!#REF!=M$2,'SECTION IV'!#REF!*'SECTION IV'!#REF!,"")</f>
        <v>#REF!</v>
      </c>
      <c r="N49" s="17" t="e">
        <f>IF('SECTION IV'!#REF!=N$2,'SECTION IV'!#REF!*'SECTION IV'!#REF!,"")</f>
        <v>#REF!</v>
      </c>
      <c r="O49" s="17" t="e">
        <f>IF('SECTION IV'!#REF!=O$2,'SECTION IV'!#REF!*'SECTION IV'!#REF!,"")</f>
        <v>#REF!</v>
      </c>
      <c r="P49" s="17" t="e">
        <f>IF('SECTION IV'!#REF!=P$2,'SECTION IV'!#REF!*'SECTION IV'!#REF!,"")</f>
        <v>#REF!</v>
      </c>
      <c r="Q49" s="17" t="e">
        <f>IF('SECTION IV'!#REF!=Q$2,'SECTION IV'!#REF!*'SECTION IV'!#REF!,"")</f>
        <v>#REF!</v>
      </c>
      <c r="R49" s="17" t="e">
        <f>IF('SECTION IV'!#REF!=R$2,'SECTION IV'!#REF!*'SECTION IV'!#REF!,"")</f>
        <v>#REF!</v>
      </c>
      <c r="S49" s="17" t="e">
        <f>IF('SECTION IV'!#REF!=S$2,'SECTION IV'!#REF!*'SECTION IV'!#REF!,"")</f>
        <v>#REF!</v>
      </c>
      <c r="T49" s="17" t="e">
        <f>IF('SECTION IV'!#REF!=T$2,'SECTION IV'!#REF!*'SECTION IV'!#REF!,"")</f>
        <v>#REF!</v>
      </c>
      <c r="U49" s="17" t="e">
        <f>IF('SECTION IV'!#REF!=U$2,'SECTION IV'!#REF!*'SECTION IV'!#REF!,"")</f>
        <v>#REF!</v>
      </c>
      <c r="V49" s="17" t="e">
        <f>IF('SECTION IV'!#REF!=V$2,'SECTION IV'!#REF!*'SECTION IV'!#REF!,"")</f>
        <v>#REF!</v>
      </c>
      <c r="W49" s="17" t="e">
        <f>IF('SECTION IV'!#REF!=W$2,'SECTION IV'!#REF!*'SECTION IV'!#REF!,"")</f>
        <v>#REF!</v>
      </c>
      <c r="X49" s="17" t="e">
        <f>IF('SECTION IV'!#REF!=X$2,'SECTION IV'!#REF!*'SECTION IV'!#REF!,"")</f>
        <v>#REF!</v>
      </c>
      <c r="Y49" s="17" t="e">
        <f>IF('SECTION IV'!#REF!=Y$2,'SECTION IV'!#REF!*'SECTION IV'!#REF!,"")</f>
        <v>#REF!</v>
      </c>
      <c r="Z49" s="17" t="e">
        <f>IF('SECTION IV'!#REF!=Z$2,'SECTION IV'!#REF!*'SECTION IV'!#REF!,"")</f>
        <v>#REF!</v>
      </c>
      <c r="AA49" s="17" t="e">
        <f>IF('SECTION IV'!#REF!=AA$2,'SECTION IV'!#REF!*'SECTION IV'!#REF!,"")</f>
        <v>#REF!</v>
      </c>
      <c r="AB49" s="17" t="e">
        <f>IF('SECTION IV'!#REF!=AB$2,'SECTION IV'!#REF!*'SECTION IV'!#REF!,"")</f>
        <v>#REF!</v>
      </c>
      <c r="AC49" s="17" t="e">
        <f>IF('SECTION IV'!#REF!=AC$2,'SECTION IV'!#REF!*'SECTION IV'!#REF!,"")</f>
        <v>#REF!</v>
      </c>
      <c r="AD49" s="17" t="e">
        <f>IF('SECTION IV'!#REF!=AD$2,'SECTION IV'!#REF!*'SECTION IV'!#REF!,"")</f>
        <v>#REF!</v>
      </c>
      <c r="AE49" s="17" t="e">
        <f>IF('SECTION IV'!#REF!=AE$2,'SECTION IV'!#REF!*'SECTION IV'!#REF!,"")</f>
        <v>#REF!</v>
      </c>
      <c r="AF49" s="17" t="e">
        <f>IF('SECTION IV'!#REF!=AF$2,'SECTION IV'!#REF!*'SECTION IV'!#REF!,"")</f>
        <v>#REF!</v>
      </c>
      <c r="AG49" s="17" t="e">
        <f>IF('SECTION IV'!#REF!=AG$2,'SECTION IV'!#REF!*'SECTION IV'!#REF!,"")</f>
        <v>#REF!</v>
      </c>
      <c r="AH49" s="18" t="e">
        <f>IF(C49="","",IF('SECTION IV'!#REF!=0,"",IF(SUM(D49:AG49)=0,CONCATENATE(C49," NOT AWARDED"),SUM(D49:AG49))))</f>
        <v>#REF!</v>
      </c>
    </row>
    <row r="50" spans="2:35" x14ac:dyDescent="0.35">
      <c r="B50" s="290"/>
      <c r="C50" t="e">
        <f>IF('SECTION IV'!#REF!=0,"",'SECTION IV'!#REF!)</f>
        <v>#REF!</v>
      </c>
      <c r="D50" s="17" t="e">
        <f>IF('SECTION IV'!#REF!=D$2,'SECTION IV'!#REF!*'SECTION IV'!#REF!,"")</f>
        <v>#REF!</v>
      </c>
      <c r="E50" s="17" t="e">
        <f>IF('SECTION IV'!#REF!=E$2,'SECTION IV'!#REF!*'SECTION IV'!#REF!,"")</f>
        <v>#REF!</v>
      </c>
      <c r="F50" s="17" t="e">
        <f>IF('SECTION IV'!#REF!=F$2,'SECTION IV'!#REF!*'SECTION IV'!#REF!,"")</f>
        <v>#REF!</v>
      </c>
      <c r="G50" s="17" t="e">
        <f>IF('SECTION IV'!#REF!=G$2,'SECTION IV'!#REF!*'SECTION IV'!#REF!,"")</f>
        <v>#REF!</v>
      </c>
      <c r="H50" s="17" t="e">
        <f>IF('SECTION IV'!#REF!=H$2,'SECTION IV'!#REF!*'SECTION IV'!#REF!,"")</f>
        <v>#REF!</v>
      </c>
      <c r="I50" s="17" t="e">
        <f>IF('SECTION IV'!#REF!=I$2,'SECTION IV'!#REF!*'SECTION IV'!#REF!,"")</f>
        <v>#REF!</v>
      </c>
      <c r="J50" s="17" t="e">
        <f>IF('SECTION IV'!#REF!=J$2,'SECTION IV'!#REF!*'SECTION IV'!#REF!,"")</f>
        <v>#REF!</v>
      </c>
      <c r="K50" s="17" t="e">
        <f>IF('SECTION IV'!#REF!=K$2,'SECTION IV'!#REF!*'SECTION IV'!#REF!,"")</f>
        <v>#REF!</v>
      </c>
      <c r="L50" s="17" t="e">
        <f>IF('SECTION IV'!#REF!=L$2,'SECTION IV'!#REF!*'SECTION IV'!#REF!,"")</f>
        <v>#REF!</v>
      </c>
      <c r="M50" s="17" t="e">
        <f>IF('SECTION IV'!#REF!=M$2,'SECTION IV'!#REF!*'SECTION IV'!#REF!,"")</f>
        <v>#REF!</v>
      </c>
      <c r="N50" s="17" t="e">
        <f>IF('SECTION IV'!#REF!=N$2,'SECTION IV'!#REF!*'SECTION IV'!#REF!,"")</f>
        <v>#REF!</v>
      </c>
      <c r="O50" s="17" t="e">
        <f>IF('SECTION IV'!#REF!=O$2,'SECTION IV'!#REF!*'SECTION IV'!#REF!,"")</f>
        <v>#REF!</v>
      </c>
      <c r="P50" s="17" t="e">
        <f>IF('SECTION IV'!#REF!=P$2,'SECTION IV'!#REF!*'SECTION IV'!#REF!,"")</f>
        <v>#REF!</v>
      </c>
      <c r="Q50" s="17" t="e">
        <f>IF('SECTION IV'!#REF!=Q$2,'SECTION IV'!#REF!*'SECTION IV'!#REF!,"")</f>
        <v>#REF!</v>
      </c>
      <c r="R50" s="17" t="e">
        <f>IF('SECTION IV'!#REF!=R$2,'SECTION IV'!#REF!*'SECTION IV'!#REF!,"")</f>
        <v>#REF!</v>
      </c>
      <c r="S50" s="17" t="e">
        <f>IF('SECTION IV'!#REF!=S$2,'SECTION IV'!#REF!*'SECTION IV'!#REF!,"")</f>
        <v>#REF!</v>
      </c>
      <c r="T50" s="17" t="e">
        <f>IF('SECTION IV'!#REF!=T$2,'SECTION IV'!#REF!*'SECTION IV'!#REF!,"")</f>
        <v>#REF!</v>
      </c>
      <c r="U50" s="17" t="e">
        <f>IF('SECTION IV'!#REF!=U$2,'SECTION IV'!#REF!*'SECTION IV'!#REF!,"")</f>
        <v>#REF!</v>
      </c>
      <c r="V50" s="17" t="e">
        <f>IF('SECTION IV'!#REF!=V$2,'SECTION IV'!#REF!*'SECTION IV'!#REF!,"")</f>
        <v>#REF!</v>
      </c>
      <c r="W50" s="17" t="e">
        <f>IF('SECTION IV'!#REF!=W$2,'SECTION IV'!#REF!*'SECTION IV'!#REF!,"")</f>
        <v>#REF!</v>
      </c>
      <c r="X50" s="17" t="e">
        <f>IF('SECTION IV'!#REF!=X$2,'SECTION IV'!#REF!*'SECTION IV'!#REF!,"")</f>
        <v>#REF!</v>
      </c>
      <c r="Y50" s="17" t="e">
        <f>IF('SECTION IV'!#REF!=Y$2,'SECTION IV'!#REF!*'SECTION IV'!#REF!,"")</f>
        <v>#REF!</v>
      </c>
      <c r="Z50" s="17" t="e">
        <f>IF('SECTION IV'!#REF!=Z$2,'SECTION IV'!#REF!*'SECTION IV'!#REF!,"")</f>
        <v>#REF!</v>
      </c>
      <c r="AA50" s="17" t="e">
        <f>IF('SECTION IV'!#REF!=AA$2,'SECTION IV'!#REF!*'SECTION IV'!#REF!,"")</f>
        <v>#REF!</v>
      </c>
      <c r="AB50" s="17" t="e">
        <f>IF('SECTION IV'!#REF!=AB$2,'SECTION IV'!#REF!*'SECTION IV'!#REF!,"")</f>
        <v>#REF!</v>
      </c>
      <c r="AC50" s="17" t="e">
        <f>IF('SECTION IV'!#REF!=AC$2,'SECTION IV'!#REF!*'SECTION IV'!#REF!,"")</f>
        <v>#REF!</v>
      </c>
      <c r="AD50" s="17" t="e">
        <f>IF('SECTION IV'!#REF!=AD$2,'SECTION IV'!#REF!*'SECTION IV'!#REF!,"")</f>
        <v>#REF!</v>
      </c>
      <c r="AE50" s="17" t="e">
        <f>IF('SECTION IV'!#REF!=AE$2,'SECTION IV'!#REF!*'SECTION IV'!#REF!,"")</f>
        <v>#REF!</v>
      </c>
      <c r="AF50" s="17" t="e">
        <f>IF('SECTION IV'!#REF!=AF$2,'SECTION IV'!#REF!*'SECTION IV'!#REF!,"")</f>
        <v>#REF!</v>
      </c>
      <c r="AG50" s="17" t="e">
        <f>IF('SECTION IV'!#REF!=AG$2,'SECTION IV'!#REF!*'SECTION IV'!#REF!,"")</f>
        <v>#REF!</v>
      </c>
      <c r="AH50" s="18" t="e">
        <f>IF(C50="","",IF('SECTION IV'!#REF!=0,"",IF(SUM(D50:AG50)=0,CONCATENATE(C50," NOT AWARDED"),SUM(D50:AG50))))</f>
        <v>#REF!</v>
      </c>
    </row>
    <row r="51" spans="2:35" x14ac:dyDescent="0.35">
      <c r="B51" s="290"/>
      <c r="C51" t="e">
        <f>IF('SECTION IV'!#REF!=0,"",'SECTION IV'!#REF!)</f>
        <v>#REF!</v>
      </c>
      <c r="D51" s="17" t="e">
        <f>IF('SECTION IV'!#REF!=D$2,'SECTION IV'!#REF!*'SECTION IV'!#REF!,"")</f>
        <v>#REF!</v>
      </c>
      <c r="E51" s="17" t="e">
        <f>IF('SECTION IV'!#REF!=E$2,'SECTION IV'!#REF!*'SECTION IV'!#REF!,"")</f>
        <v>#REF!</v>
      </c>
      <c r="F51" s="17" t="e">
        <f>IF('SECTION IV'!#REF!=F$2,'SECTION IV'!#REF!*'SECTION IV'!#REF!,"")</f>
        <v>#REF!</v>
      </c>
      <c r="G51" s="17" t="e">
        <f>IF('SECTION IV'!#REF!=G$2,'SECTION IV'!#REF!*'SECTION IV'!#REF!,"")</f>
        <v>#REF!</v>
      </c>
      <c r="H51" s="17" t="e">
        <f>IF('SECTION IV'!#REF!=H$2,'SECTION IV'!#REF!*'SECTION IV'!#REF!,"")</f>
        <v>#REF!</v>
      </c>
      <c r="I51" s="17" t="e">
        <f>IF('SECTION IV'!#REF!=I$2,'SECTION IV'!#REF!*'SECTION IV'!#REF!,"")</f>
        <v>#REF!</v>
      </c>
      <c r="J51" s="17" t="e">
        <f>IF('SECTION IV'!#REF!=J$2,'SECTION IV'!#REF!*'SECTION IV'!#REF!,"")</f>
        <v>#REF!</v>
      </c>
      <c r="K51" s="17" t="e">
        <f>IF('SECTION IV'!#REF!=K$2,'SECTION IV'!#REF!*'SECTION IV'!#REF!,"")</f>
        <v>#REF!</v>
      </c>
      <c r="L51" s="17" t="e">
        <f>IF('SECTION IV'!#REF!=L$2,'SECTION IV'!#REF!*'SECTION IV'!#REF!,"")</f>
        <v>#REF!</v>
      </c>
      <c r="M51" s="17" t="e">
        <f>IF('SECTION IV'!#REF!=M$2,'SECTION IV'!#REF!*'SECTION IV'!#REF!,"")</f>
        <v>#REF!</v>
      </c>
      <c r="N51" s="17" t="e">
        <f>IF('SECTION IV'!#REF!=N$2,'SECTION IV'!#REF!*'SECTION IV'!#REF!,"")</f>
        <v>#REF!</v>
      </c>
      <c r="O51" s="17" t="e">
        <f>IF('SECTION IV'!#REF!=O$2,'SECTION IV'!#REF!*'SECTION IV'!#REF!,"")</f>
        <v>#REF!</v>
      </c>
      <c r="P51" s="17" t="e">
        <f>IF('SECTION IV'!#REF!=P$2,'SECTION IV'!#REF!*'SECTION IV'!#REF!,"")</f>
        <v>#REF!</v>
      </c>
      <c r="Q51" s="17" t="e">
        <f>IF('SECTION IV'!#REF!=Q$2,'SECTION IV'!#REF!*'SECTION IV'!#REF!,"")</f>
        <v>#REF!</v>
      </c>
      <c r="R51" s="17" t="e">
        <f>IF('SECTION IV'!#REF!=R$2,'SECTION IV'!#REF!*'SECTION IV'!#REF!,"")</f>
        <v>#REF!</v>
      </c>
      <c r="S51" s="17" t="e">
        <f>IF('SECTION IV'!#REF!=S$2,'SECTION IV'!#REF!*'SECTION IV'!#REF!,"")</f>
        <v>#REF!</v>
      </c>
      <c r="T51" s="17" t="e">
        <f>IF('SECTION IV'!#REF!=T$2,'SECTION IV'!#REF!*'SECTION IV'!#REF!,"")</f>
        <v>#REF!</v>
      </c>
      <c r="U51" s="17" t="e">
        <f>IF('SECTION IV'!#REF!=U$2,'SECTION IV'!#REF!*'SECTION IV'!#REF!,"")</f>
        <v>#REF!</v>
      </c>
      <c r="V51" s="17" t="e">
        <f>IF('SECTION IV'!#REF!=V$2,'SECTION IV'!#REF!*'SECTION IV'!#REF!,"")</f>
        <v>#REF!</v>
      </c>
      <c r="W51" s="17" t="e">
        <f>IF('SECTION IV'!#REF!=W$2,'SECTION IV'!#REF!*'SECTION IV'!#REF!,"")</f>
        <v>#REF!</v>
      </c>
      <c r="X51" s="17" t="e">
        <f>IF('SECTION IV'!#REF!=X$2,'SECTION IV'!#REF!*'SECTION IV'!#REF!,"")</f>
        <v>#REF!</v>
      </c>
      <c r="Y51" s="17" t="e">
        <f>IF('SECTION IV'!#REF!=Y$2,'SECTION IV'!#REF!*'SECTION IV'!#REF!,"")</f>
        <v>#REF!</v>
      </c>
      <c r="Z51" s="17" t="e">
        <f>IF('SECTION IV'!#REF!=Z$2,'SECTION IV'!#REF!*'SECTION IV'!#REF!,"")</f>
        <v>#REF!</v>
      </c>
      <c r="AA51" s="17" t="e">
        <f>IF('SECTION IV'!#REF!=AA$2,'SECTION IV'!#REF!*'SECTION IV'!#REF!,"")</f>
        <v>#REF!</v>
      </c>
      <c r="AB51" s="17" t="e">
        <f>IF('SECTION IV'!#REF!=AB$2,'SECTION IV'!#REF!*'SECTION IV'!#REF!,"")</f>
        <v>#REF!</v>
      </c>
      <c r="AC51" s="17" t="e">
        <f>IF('SECTION IV'!#REF!=AC$2,'SECTION IV'!#REF!*'SECTION IV'!#REF!,"")</f>
        <v>#REF!</v>
      </c>
      <c r="AD51" s="17" t="e">
        <f>IF('SECTION IV'!#REF!=AD$2,'SECTION IV'!#REF!*'SECTION IV'!#REF!,"")</f>
        <v>#REF!</v>
      </c>
      <c r="AE51" s="17" t="e">
        <f>IF('SECTION IV'!#REF!=AE$2,'SECTION IV'!#REF!*'SECTION IV'!#REF!,"")</f>
        <v>#REF!</v>
      </c>
      <c r="AF51" s="17" t="e">
        <f>IF('SECTION IV'!#REF!=AF$2,'SECTION IV'!#REF!*'SECTION IV'!#REF!,"")</f>
        <v>#REF!</v>
      </c>
      <c r="AG51" s="17" t="e">
        <f>IF('SECTION IV'!#REF!=AG$2,'SECTION IV'!#REF!*'SECTION IV'!#REF!,"")</f>
        <v>#REF!</v>
      </c>
      <c r="AH51" s="18" t="e">
        <f>IF(C51="","",IF('SECTION IV'!#REF!=0,"",IF(SUM(D51:AG51)=0,CONCATENATE(C51," NOT AWARDED"),SUM(D51:AG51))))</f>
        <v>#REF!</v>
      </c>
    </row>
    <row r="52" spans="2:35" x14ac:dyDescent="0.35">
      <c r="B52" s="290"/>
      <c r="C52" t="e">
        <f>IF('SECTION IV'!#REF!=0,"",'SECTION IV'!#REF!)</f>
        <v>#REF!</v>
      </c>
      <c r="D52" s="17" t="e">
        <f>IF('SECTION IV'!#REF!=D$2,'SECTION IV'!#REF!*'SECTION IV'!#REF!,"")</f>
        <v>#REF!</v>
      </c>
      <c r="E52" s="17" t="e">
        <f>IF('SECTION IV'!#REF!=E$2,'SECTION IV'!#REF!*'SECTION IV'!#REF!,"")</f>
        <v>#REF!</v>
      </c>
      <c r="F52" s="17" t="e">
        <f>IF('SECTION IV'!#REF!=F$2,'SECTION IV'!#REF!*'SECTION IV'!#REF!,"")</f>
        <v>#REF!</v>
      </c>
      <c r="G52" s="17" t="e">
        <f>IF('SECTION IV'!#REF!=G$2,'SECTION IV'!#REF!*'SECTION IV'!#REF!,"")</f>
        <v>#REF!</v>
      </c>
      <c r="H52" s="17" t="e">
        <f>IF('SECTION IV'!#REF!=H$2,'SECTION IV'!#REF!*'SECTION IV'!#REF!,"")</f>
        <v>#REF!</v>
      </c>
      <c r="I52" s="17" t="e">
        <f>IF('SECTION IV'!#REF!=I$2,'SECTION IV'!#REF!*'SECTION IV'!#REF!,"")</f>
        <v>#REF!</v>
      </c>
      <c r="J52" s="17" t="e">
        <f>IF('SECTION IV'!#REF!=J$2,'SECTION IV'!#REF!*'SECTION IV'!#REF!,"")</f>
        <v>#REF!</v>
      </c>
      <c r="K52" s="17" t="e">
        <f>IF('SECTION IV'!#REF!=K$2,'SECTION IV'!#REF!*'SECTION IV'!#REF!,"")</f>
        <v>#REF!</v>
      </c>
      <c r="L52" s="17" t="e">
        <f>IF('SECTION IV'!#REF!=L$2,'SECTION IV'!#REF!*'SECTION IV'!#REF!,"")</f>
        <v>#REF!</v>
      </c>
      <c r="M52" s="17" t="e">
        <f>IF('SECTION IV'!#REF!=M$2,'SECTION IV'!#REF!*'SECTION IV'!#REF!,"")</f>
        <v>#REF!</v>
      </c>
      <c r="N52" s="17" t="e">
        <f>IF('SECTION IV'!#REF!=N$2,'SECTION IV'!#REF!*'SECTION IV'!#REF!,"")</f>
        <v>#REF!</v>
      </c>
      <c r="O52" s="17" t="e">
        <f>IF('SECTION IV'!#REF!=O$2,'SECTION IV'!#REF!*'SECTION IV'!#REF!,"")</f>
        <v>#REF!</v>
      </c>
      <c r="P52" s="17" t="e">
        <f>IF('SECTION IV'!#REF!=P$2,'SECTION IV'!#REF!*'SECTION IV'!#REF!,"")</f>
        <v>#REF!</v>
      </c>
      <c r="Q52" s="17" t="e">
        <f>IF('SECTION IV'!#REF!=Q$2,'SECTION IV'!#REF!*'SECTION IV'!#REF!,"")</f>
        <v>#REF!</v>
      </c>
      <c r="R52" s="17" t="e">
        <f>IF('SECTION IV'!#REF!=R$2,'SECTION IV'!#REF!*'SECTION IV'!#REF!,"")</f>
        <v>#REF!</v>
      </c>
      <c r="S52" s="17" t="e">
        <f>IF('SECTION IV'!#REF!=S$2,'SECTION IV'!#REF!*'SECTION IV'!#REF!,"")</f>
        <v>#REF!</v>
      </c>
      <c r="T52" s="17" t="e">
        <f>IF('SECTION IV'!#REF!=T$2,'SECTION IV'!#REF!*'SECTION IV'!#REF!,"")</f>
        <v>#REF!</v>
      </c>
      <c r="U52" s="17" t="e">
        <f>IF('SECTION IV'!#REF!=U$2,'SECTION IV'!#REF!*'SECTION IV'!#REF!,"")</f>
        <v>#REF!</v>
      </c>
      <c r="V52" s="17" t="e">
        <f>IF('SECTION IV'!#REF!=V$2,'SECTION IV'!#REF!*'SECTION IV'!#REF!,"")</f>
        <v>#REF!</v>
      </c>
      <c r="W52" s="17" t="e">
        <f>IF('SECTION IV'!#REF!=W$2,'SECTION IV'!#REF!*'SECTION IV'!#REF!,"")</f>
        <v>#REF!</v>
      </c>
      <c r="X52" s="17" t="e">
        <f>IF('SECTION IV'!#REF!=X$2,'SECTION IV'!#REF!*'SECTION IV'!#REF!,"")</f>
        <v>#REF!</v>
      </c>
      <c r="Y52" s="17" t="e">
        <f>IF('SECTION IV'!#REF!=Y$2,'SECTION IV'!#REF!*'SECTION IV'!#REF!,"")</f>
        <v>#REF!</v>
      </c>
      <c r="Z52" s="17" t="e">
        <f>IF('SECTION IV'!#REF!=Z$2,'SECTION IV'!#REF!*'SECTION IV'!#REF!,"")</f>
        <v>#REF!</v>
      </c>
      <c r="AA52" s="17" t="e">
        <f>IF('SECTION IV'!#REF!=AA$2,'SECTION IV'!#REF!*'SECTION IV'!#REF!,"")</f>
        <v>#REF!</v>
      </c>
      <c r="AB52" s="17" t="e">
        <f>IF('SECTION IV'!#REF!=AB$2,'SECTION IV'!#REF!*'SECTION IV'!#REF!,"")</f>
        <v>#REF!</v>
      </c>
      <c r="AC52" s="17" t="e">
        <f>IF('SECTION IV'!#REF!=AC$2,'SECTION IV'!#REF!*'SECTION IV'!#REF!,"")</f>
        <v>#REF!</v>
      </c>
      <c r="AD52" s="17" t="e">
        <f>IF('SECTION IV'!#REF!=AD$2,'SECTION IV'!#REF!*'SECTION IV'!#REF!,"")</f>
        <v>#REF!</v>
      </c>
      <c r="AE52" s="17" t="e">
        <f>IF('SECTION IV'!#REF!=AE$2,'SECTION IV'!#REF!*'SECTION IV'!#REF!,"")</f>
        <v>#REF!</v>
      </c>
      <c r="AF52" s="17" t="e">
        <f>IF('SECTION IV'!#REF!=AF$2,'SECTION IV'!#REF!*'SECTION IV'!#REF!,"")</f>
        <v>#REF!</v>
      </c>
      <c r="AG52" s="17" t="e">
        <f>IF('SECTION IV'!#REF!=AG$2,'SECTION IV'!#REF!*'SECTION IV'!#REF!,"")</f>
        <v>#REF!</v>
      </c>
      <c r="AH52" s="18" t="e">
        <f>IF(C52="","",IF('SECTION IV'!#REF!=0,"",IF(SUM(D52:AG52)=0,CONCATENATE(C52," NOT AWARDED"),SUM(D52:AG52))))</f>
        <v>#REF!</v>
      </c>
    </row>
    <row r="53" spans="2:35" x14ac:dyDescent="0.35">
      <c r="B53" s="290"/>
      <c r="C53" t="e">
        <f>IF('SECTION IV'!#REF!=0,"",'SECTION IV'!#REF!)</f>
        <v>#REF!</v>
      </c>
      <c r="D53" s="17" t="e">
        <f>IF('SECTION IV'!#REF!=D$2,'SECTION IV'!#REF!*'SECTION IV'!#REF!,"")</f>
        <v>#REF!</v>
      </c>
      <c r="E53" s="17" t="e">
        <f>IF('SECTION IV'!#REF!=E$2,'SECTION IV'!#REF!*'SECTION IV'!#REF!,"")</f>
        <v>#REF!</v>
      </c>
      <c r="F53" s="17" t="e">
        <f>IF('SECTION IV'!#REF!=F$2,'SECTION IV'!#REF!*'SECTION IV'!#REF!,"")</f>
        <v>#REF!</v>
      </c>
      <c r="G53" s="17" t="e">
        <f>IF('SECTION IV'!#REF!=G$2,'SECTION IV'!#REF!*'SECTION IV'!#REF!,"")</f>
        <v>#REF!</v>
      </c>
      <c r="H53" s="17" t="e">
        <f>IF('SECTION IV'!#REF!=H$2,'SECTION IV'!#REF!*'SECTION IV'!#REF!,"")</f>
        <v>#REF!</v>
      </c>
      <c r="I53" s="17" t="e">
        <f>IF('SECTION IV'!#REF!=I$2,'SECTION IV'!#REF!*'SECTION IV'!#REF!,"")</f>
        <v>#REF!</v>
      </c>
      <c r="J53" s="17" t="e">
        <f>IF('SECTION IV'!#REF!=J$2,'SECTION IV'!#REF!*'SECTION IV'!#REF!,"")</f>
        <v>#REF!</v>
      </c>
      <c r="K53" s="17" t="e">
        <f>IF('SECTION IV'!#REF!=K$2,'SECTION IV'!#REF!*'SECTION IV'!#REF!,"")</f>
        <v>#REF!</v>
      </c>
      <c r="L53" s="17" t="e">
        <f>IF('SECTION IV'!#REF!=L$2,'SECTION IV'!#REF!*'SECTION IV'!#REF!,"")</f>
        <v>#REF!</v>
      </c>
      <c r="M53" s="17" t="e">
        <f>IF('SECTION IV'!#REF!=M$2,'SECTION IV'!#REF!*'SECTION IV'!#REF!,"")</f>
        <v>#REF!</v>
      </c>
      <c r="N53" s="17" t="e">
        <f>IF('SECTION IV'!#REF!=N$2,'SECTION IV'!#REF!*'SECTION IV'!#REF!,"")</f>
        <v>#REF!</v>
      </c>
      <c r="O53" s="17" t="e">
        <f>IF('SECTION IV'!#REF!=O$2,'SECTION IV'!#REF!*'SECTION IV'!#REF!,"")</f>
        <v>#REF!</v>
      </c>
      <c r="P53" s="17" t="e">
        <f>IF('SECTION IV'!#REF!=P$2,'SECTION IV'!#REF!*'SECTION IV'!#REF!,"")</f>
        <v>#REF!</v>
      </c>
      <c r="Q53" s="17" t="e">
        <f>IF('SECTION IV'!#REF!=Q$2,'SECTION IV'!#REF!*'SECTION IV'!#REF!,"")</f>
        <v>#REF!</v>
      </c>
      <c r="R53" s="17" t="e">
        <f>IF('SECTION IV'!#REF!=R$2,'SECTION IV'!#REF!*'SECTION IV'!#REF!,"")</f>
        <v>#REF!</v>
      </c>
      <c r="S53" s="17" t="e">
        <f>IF('SECTION IV'!#REF!=S$2,'SECTION IV'!#REF!*'SECTION IV'!#REF!,"")</f>
        <v>#REF!</v>
      </c>
      <c r="T53" s="17" t="e">
        <f>IF('SECTION IV'!#REF!=T$2,'SECTION IV'!#REF!*'SECTION IV'!#REF!,"")</f>
        <v>#REF!</v>
      </c>
      <c r="U53" s="17" t="e">
        <f>IF('SECTION IV'!#REF!=U$2,'SECTION IV'!#REF!*'SECTION IV'!#REF!,"")</f>
        <v>#REF!</v>
      </c>
      <c r="V53" s="17" t="e">
        <f>IF('SECTION IV'!#REF!=V$2,'SECTION IV'!#REF!*'SECTION IV'!#REF!,"")</f>
        <v>#REF!</v>
      </c>
      <c r="W53" s="17" t="e">
        <f>IF('SECTION IV'!#REF!=W$2,'SECTION IV'!#REF!*'SECTION IV'!#REF!,"")</f>
        <v>#REF!</v>
      </c>
      <c r="X53" s="17" t="e">
        <f>IF('SECTION IV'!#REF!=X$2,'SECTION IV'!#REF!*'SECTION IV'!#REF!,"")</f>
        <v>#REF!</v>
      </c>
      <c r="Y53" s="17" t="e">
        <f>IF('SECTION IV'!#REF!=Y$2,'SECTION IV'!#REF!*'SECTION IV'!#REF!,"")</f>
        <v>#REF!</v>
      </c>
      <c r="Z53" s="17" t="e">
        <f>IF('SECTION IV'!#REF!=Z$2,'SECTION IV'!#REF!*'SECTION IV'!#REF!,"")</f>
        <v>#REF!</v>
      </c>
      <c r="AA53" s="17" t="e">
        <f>IF('SECTION IV'!#REF!=AA$2,'SECTION IV'!#REF!*'SECTION IV'!#REF!,"")</f>
        <v>#REF!</v>
      </c>
      <c r="AB53" s="17" t="e">
        <f>IF('SECTION IV'!#REF!=AB$2,'SECTION IV'!#REF!*'SECTION IV'!#REF!,"")</f>
        <v>#REF!</v>
      </c>
      <c r="AC53" s="17" t="e">
        <f>IF('SECTION IV'!#REF!=AC$2,'SECTION IV'!#REF!*'SECTION IV'!#REF!,"")</f>
        <v>#REF!</v>
      </c>
      <c r="AD53" s="17" t="e">
        <f>IF('SECTION IV'!#REF!=AD$2,'SECTION IV'!#REF!*'SECTION IV'!#REF!,"")</f>
        <v>#REF!</v>
      </c>
      <c r="AE53" s="17" t="e">
        <f>IF('SECTION IV'!#REF!=AE$2,'SECTION IV'!#REF!*'SECTION IV'!#REF!,"")</f>
        <v>#REF!</v>
      </c>
      <c r="AF53" s="17" t="e">
        <f>IF('SECTION IV'!#REF!=AF$2,'SECTION IV'!#REF!*'SECTION IV'!#REF!,"")</f>
        <v>#REF!</v>
      </c>
      <c r="AG53" s="17" t="e">
        <f>IF('SECTION IV'!#REF!=AG$2,'SECTION IV'!#REF!*'SECTION IV'!#REF!,"")</f>
        <v>#REF!</v>
      </c>
      <c r="AH53" s="18" t="e">
        <f>IF(C53="","",IF('SECTION IV'!#REF!=0,"",IF(SUM(D53:AG53)=0,CONCATENATE(C53," NOT AWARDED"),SUM(D53:AG53))))</f>
        <v>#REF!</v>
      </c>
    </row>
    <row r="54" spans="2:35" x14ac:dyDescent="0.35">
      <c r="B54" s="23" t="e">
        <f>IF('SECTION IV'!#REF!="","",'SECTION IV'!#REF!)</f>
        <v>#REF!</v>
      </c>
      <c r="C54" s="24" t="e">
        <f>IF('SECTION IV'!#REF!=0,"",'SECTION IV'!#REF!)</f>
        <v>#REF!</v>
      </c>
      <c r="D54" s="25" t="e">
        <f>IF('SECTION IV'!#REF!=D$2,'SECTION IV'!#REF!*'SECTION IV'!#REF!,"")</f>
        <v>#REF!</v>
      </c>
      <c r="E54" s="25" t="e">
        <f>IF('SECTION IV'!#REF!=E$2,'SECTION IV'!#REF!*'SECTION IV'!#REF!,"")</f>
        <v>#REF!</v>
      </c>
      <c r="F54" s="25" t="e">
        <f>IF('SECTION IV'!#REF!=F$2,'SECTION IV'!#REF!*'SECTION IV'!#REF!,"")</f>
        <v>#REF!</v>
      </c>
      <c r="G54" s="25" t="e">
        <f>IF('SECTION IV'!#REF!=G$2,'SECTION IV'!#REF!*'SECTION IV'!#REF!,"")</f>
        <v>#REF!</v>
      </c>
      <c r="H54" s="25" t="e">
        <f>IF('SECTION IV'!#REF!=H$2,'SECTION IV'!#REF!*'SECTION IV'!#REF!,"")</f>
        <v>#REF!</v>
      </c>
      <c r="I54" s="25" t="e">
        <f>IF('SECTION IV'!#REF!=I$2,'SECTION IV'!#REF!*'SECTION IV'!#REF!,"")</f>
        <v>#REF!</v>
      </c>
      <c r="J54" s="25" t="e">
        <f>IF('SECTION IV'!#REF!=J$2,'SECTION IV'!#REF!*'SECTION IV'!#REF!,"")</f>
        <v>#REF!</v>
      </c>
      <c r="K54" s="25" t="e">
        <f>IF('SECTION IV'!#REF!=K$2,'SECTION IV'!#REF!*'SECTION IV'!#REF!,"")</f>
        <v>#REF!</v>
      </c>
      <c r="L54" s="25" t="e">
        <f>IF('SECTION IV'!#REF!=L$2,'SECTION IV'!#REF!*'SECTION IV'!#REF!,"")</f>
        <v>#REF!</v>
      </c>
      <c r="M54" s="25" t="e">
        <f>IF('SECTION IV'!#REF!=M$2,'SECTION IV'!#REF!*'SECTION IV'!#REF!,"")</f>
        <v>#REF!</v>
      </c>
      <c r="N54" s="25" t="e">
        <f>IF('SECTION IV'!#REF!=N$2,'SECTION IV'!#REF!*'SECTION IV'!#REF!,"")</f>
        <v>#REF!</v>
      </c>
      <c r="O54" s="25" t="e">
        <f>IF('SECTION IV'!#REF!=O$2,'SECTION IV'!#REF!*'SECTION IV'!#REF!,"")</f>
        <v>#REF!</v>
      </c>
      <c r="P54" s="25" t="e">
        <f>IF('SECTION IV'!#REF!=P$2,'SECTION IV'!#REF!*'SECTION IV'!#REF!,"")</f>
        <v>#REF!</v>
      </c>
      <c r="Q54" s="25" t="e">
        <f>IF('SECTION IV'!#REF!=Q$2,'SECTION IV'!#REF!*'SECTION IV'!#REF!,"")</f>
        <v>#REF!</v>
      </c>
      <c r="R54" s="25" t="e">
        <f>IF('SECTION IV'!#REF!=R$2,'SECTION IV'!#REF!*'SECTION IV'!#REF!,"")</f>
        <v>#REF!</v>
      </c>
      <c r="S54" s="25" t="e">
        <f>IF('SECTION IV'!#REF!=S$2,'SECTION IV'!#REF!*'SECTION IV'!#REF!,"")</f>
        <v>#REF!</v>
      </c>
      <c r="T54" s="25" t="e">
        <f>IF('SECTION IV'!#REF!=T$2,'SECTION IV'!#REF!*'SECTION IV'!#REF!,"")</f>
        <v>#REF!</v>
      </c>
      <c r="U54" s="25" t="e">
        <f>IF('SECTION IV'!#REF!=U$2,'SECTION IV'!#REF!*'SECTION IV'!#REF!,"")</f>
        <v>#REF!</v>
      </c>
      <c r="V54" s="25" t="e">
        <f>IF('SECTION IV'!#REF!=V$2,'SECTION IV'!#REF!*'SECTION IV'!#REF!,"")</f>
        <v>#REF!</v>
      </c>
      <c r="W54" s="25" t="e">
        <f>IF('SECTION IV'!#REF!=W$2,'SECTION IV'!#REF!*'SECTION IV'!#REF!,"")</f>
        <v>#REF!</v>
      </c>
      <c r="X54" s="25" t="e">
        <f>IF('SECTION IV'!#REF!=X$2,'SECTION IV'!#REF!*'SECTION IV'!#REF!,"")</f>
        <v>#REF!</v>
      </c>
      <c r="Y54" s="25" t="e">
        <f>IF('SECTION IV'!#REF!=Y$2,'SECTION IV'!#REF!*'SECTION IV'!#REF!,"")</f>
        <v>#REF!</v>
      </c>
      <c r="Z54" s="25" t="e">
        <f>IF('SECTION IV'!#REF!=Z$2,'SECTION IV'!#REF!*'SECTION IV'!#REF!,"")</f>
        <v>#REF!</v>
      </c>
      <c r="AA54" s="25" t="e">
        <f>IF('SECTION IV'!#REF!=AA$2,'SECTION IV'!#REF!*'SECTION IV'!#REF!,"")</f>
        <v>#REF!</v>
      </c>
      <c r="AB54" s="25" t="e">
        <f>IF('SECTION IV'!#REF!=AB$2,'SECTION IV'!#REF!*'SECTION IV'!#REF!,"")</f>
        <v>#REF!</v>
      </c>
      <c r="AC54" s="25" t="e">
        <f>IF('SECTION IV'!#REF!=AC$2,'SECTION IV'!#REF!*'SECTION IV'!#REF!,"")</f>
        <v>#REF!</v>
      </c>
      <c r="AD54" s="25" t="e">
        <f>IF('SECTION IV'!#REF!=AD$2,'SECTION IV'!#REF!*'SECTION IV'!#REF!,"")</f>
        <v>#REF!</v>
      </c>
      <c r="AE54" s="25" t="e">
        <f>IF('SECTION IV'!#REF!=AE$2,'SECTION IV'!#REF!*'SECTION IV'!#REF!,"")</f>
        <v>#REF!</v>
      </c>
      <c r="AF54" s="25" t="e">
        <f>IF('SECTION IV'!#REF!=AF$2,'SECTION IV'!#REF!*'SECTION IV'!#REF!,"")</f>
        <v>#REF!</v>
      </c>
      <c r="AG54" s="25" t="e">
        <f>IF('SECTION IV'!#REF!=AG$2,'SECTION IV'!#REF!*'SECTION IV'!#REF!,"")</f>
        <v>#REF!</v>
      </c>
      <c r="AH54" s="30"/>
      <c r="AI54" s="31" t="e">
        <f>SUM(AH43:AH53)</f>
        <v>#REF!</v>
      </c>
    </row>
    <row r="55" spans="2:35" x14ac:dyDescent="0.35">
      <c r="B55" s="290" t="e">
        <f>IF('SECTION IV'!#REF!="","",'SECTION IV'!#REF!)</f>
        <v>#REF!</v>
      </c>
      <c r="C55" t="e">
        <f>IF('SECTION IV'!#REF!=0,"",'SECTION IV'!#REF!)</f>
        <v>#REF!</v>
      </c>
      <c r="D55" s="17" t="e">
        <f>IF('SECTION IV'!#REF!=D$2,'SECTION IV'!#REF!*'SECTION IV'!#REF!,"")</f>
        <v>#REF!</v>
      </c>
      <c r="E55" s="17" t="e">
        <f>IF('SECTION IV'!#REF!=E$2,'SECTION IV'!#REF!*'SECTION IV'!#REF!,"")</f>
        <v>#REF!</v>
      </c>
      <c r="F55" s="17" t="e">
        <f>IF('SECTION IV'!#REF!=F$2,'SECTION IV'!#REF!*'SECTION IV'!#REF!,"")</f>
        <v>#REF!</v>
      </c>
      <c r="G55" s="17" t="e">
        <f>IF('SECTION IV'!#REF!=G$2,'SECTION IV'!#REF!*'SECTION IV'!#REF!,"")</f>
        <v>#REF!</v>
      </c>
      <c r="H55" s="17" t="e">
        <f>IF('SECTION IV'!#REF!=H$2,'SECTION IV'!#REF!*'SECTION IV'!#REF!,"")</f>
        <v>#REF!</v>
      </c>
      <c r="I55" s="17" t="e">
        <f>IF('SECTION IV'!#REF!=I$2,'SECTION IV'!#REF!*'SECTION IV'!#REF!,"")</f>
        <v>#REF!</v>
      </c>
      <c r="J55" s="17" t="e">
        <f>IF('SECTION IV'!#REF!=J$2,'SECTION IV'!#REF!*'SECTION IV'!#REF!,"")</f>
        <v>#REF!</v>
      </c>
      <c r="K55" s="17" t="e">
        <f>IF('SECTION IV'!#REF!=K$2,'SECTION IV'!#REF!*'SECTION IV'!#REF!,"")</f>
        <v>#REF!</v>
      </c>
      <c r="L55" s="17" t="e">
        <f>IF('SECTION IV'!#REF!=L$2,'SECTION IV'!#REF!*'SECTION IV'!#REF!,"")</f>
        <v>#REF!</v>
      </c>
      <c r="M55" s="17" t="e">
        <f>IF('SECTION IV'!#REF!=M$2,'SECTION IV'!#REF!*'SECTION IV'!#REF!,"")</f>
        <v>#REF!</v>
      </c>
      <c r="N55" s="17" t="e">
        <f>IF('SECTION IV'!#REF!=N$2,'SECTION IV'!#REF!*'SECTION IV'!#REF!,"")</f>
        <v>#REF!</v>
      </c>
      <c r="O55" s="17" t="e">
        <f>IF('SECTION IV'!#REF!=O$2,'SECTION IV'!#REF!*'SECTION IV'!#REF!,"")</f>
        <v>#REF!</v>
      </c>
      <c r="P55" s="17" t="e">
        <f>IF('SECTION IV'!#REF!=P$2,'SECTION IV'!#REF!*'SECTION IV'!#REF!,"")</f>
        <v>#REF!</v>
      </c>
      <c r="Q55" s="17" t="e">
        <f>IF('SECTION IV'!#REF!=Q$2,'SECTION IV'!#REF!*'SECTION IV'!#REF!,"")</f>
        <v>#REF!</v>
      </c>
      <c r="R55" s="17" t="e">
        <f>IF('SECTION IV'!#REF!=R$2,'SECTION IV'!#REF!*'SECTION IV'!#REF!,"")</f>
        <v>#REF!</v>
      </c>
      <c r="S55" s="17" t="e">
        <f>IF('SECTION IV'!#REF!=S$2,'SECTION IV'!#REF!*'SECTION IV'!#REF!,"")</f>
        <v>#REF!</v>
      </c>
      <c r="T55" s="17" t="e">
        <f>IF('SECTION IV'!#REF!=T$2,'SECTION IV'!#REF!*'SECTION IV'!#REF!,"")</f>
        <v>#REF!</v>
      </c>
      <c r="U55" s="17" t="e">
        <f>IF('SECTION IV'!#REF!=U$2,'SECTION IV'!#REF!*'SECTION IV'!#REF!,"")</f>
        <v>#REF!</v>
      </c>
      <c r="V55" s="17" t="e">
        <f>IF('SECTION IV'!#REF!=V$2,'SECTION IV'!#REF!*'SECTION IV'!#REF!,"")</f>
        <v>#REF!</v>
      </c>
      <c r="W55" s="17" t="e">
        <f>IF('SECTION IV'!#REF!=W$2,'SECTION IV'!#REF!*'SECTION IV'!#REF!,"")</f>
        <v>#REF!</v>
      </c>
      <c r="X55" s="17" t="e">
        <f>IF('SECTION IV'!#REF!=X$2,'SECTION IV'!#REF!*'SECTION IV'!#REF!,"")</f>
        <v>#REF!</v>
      </c>
      <c r="Y55" s="17" t="e">
        <f>IF('SECTION IV'!#REF!=Y$2,'SECTION IV'!#REF!*'SECTION IV'!#REF!,"")</f>
        <v>#REF!</v>
      </c>
      <c r="Z55" s="17" t="e">
        <f>IF('SECTION IV'!#REF!=Z$2,'SECTION IV'!#REF!*'SECTION IV'!#REF!,"")</f>
        <v>#REF!</v>
      </c>
      <c r="AA55" s="17" t="e">
        <f>IF('SECTION IV'!#REF!=AA$2,'SECTION IV'!#REF!*'SECTION IV'!#REF!,"")</f>
        <v>#REF!</v>
      </c>
      <c r="AB55" s="17" t="e">
        <f>IF('SECTION IV'!#REF!=AB$2,'SECTION IV'!#REF!*'SECTION IV'!#REF!,"")</f>
        <v>#REF!</v>
      </c>
      <c r="AC55" s="17" t="e">
        <f>IF('SECTION IV'!#REF!=AC$2,'SECTION IV'!#REF!*'SECTION IV'!#REF!,"")</f>
        <v>#REF!</v>
      </c>
      <c r="AD55" s="17" t="e">
        <f>IF('SECTION IV'!#REF!=AD$2,'SECTION IV'!#REF!*'SECTION IV'!#REF!,"")</f>
        <v>#REF!</v>
      </c>
      <c r="AE55" s="17" t="e">
        <f>IF('SECTION IV'!#REF!=AE$2,'SECTION IV'!#REF!*'SECTION IV'!#REF!,"")</f>
        <v>#REF!</v>
      </c>
      <c r="AF55" s="17" t="e">
        <f>IF('SECTION IV'!#REF!=AF$2,'SECTION IV'!#REF!*'SECTION IV'!#REF!,"")</f>
        <v>#REF!</v>
      </c>
      <c r="AG55" s="17" t="e">
        <f>IF('SECTION IV'!#REF!=AG$2,'SECTION IV'!#REF!*'SECTION IV'!#REF!,"")</f>
        <v>#REF!</v>
      </c>
      <c r="AH55" s="18" t="e">
        <f>IF(C55="","",IF('SECTION IV'!#REF!=0,"",IF(SUM(D55:AG55)=0,CONCATENATE(C55," NOT AWARDED"),SUM(D55:AG55))))</f>
        <v>#REF!</v>
      </c>
    </row>
    <row r="56" spans="2:35" x14ac:dyDescent="0.35">
      <c r="B56" s="290"/>
      <c r="C56" t="e">
        <f>IF('SECTION IV'!#REF!=0,"",'SECTION IV'!#REF!)</f>
        <v>#REF!</v>
      </c>
      <c r="D56" s="17" t="e">
        <f>IF('SECTION IV'!#REF!=D$2,'SECTION IV'!#REF!*'SECTION IV'!#REF!,"")</f>
        <v>#REF!</v>
      </c>
      <c r="E56" s="17" t="e">
        <f>IF('SECTION IV'!#REF!=E$2,'SECTION IV'!#REF!*'SECTION IV'!#REF!,"")</f>
        <v>#REF!</v>
      </c>
      <c r="F56" s="17" t="e">
        <f>IF('SECTION IV'!#REF!=F$2,'SECTION IV'!#REF!*'SECTION IV'!#REF!,"")</f>
        <v>#REF!</v>
      </c>
      <c r="G56" s="17" t="e">
        <f>IF('SECTION IV'!#REF!=G$2,'SECTION IV'!#REF!*'SECTION IV'!#REF!,"")</f>
        <v>#REF!</v>
      </c>
      <c r="H56" s="17" t="e">
        <f>IF('SECTION IV'!#REF!=H$2,'SECTION IV'!#REF!*'SECTION IV'!#REF!,"")</f>
        <v>#REF!</v>
      </c>
      <c r="I56" s="17" t="e">
        <f>IF('SECTION IV'!#REF!=I$2,'SECTION IV'!#REF!*'SECTION IV'!#REF!,"")</f>
        <v>#REF!</v>
      </c>
      <c r="J56" s="17" t="e">
        <f>IF('SECTION IV'!#REF!=J$2,'SECTION IV'!#REF!*'SECTION IV'!#REF!,"")</f>
        <v>#REF!</v>
      </c>
      <c r="K56" s="17" t="e">
        <f>IF('SECTION IV'!#REF!=K$2,'SECTION IV'!#REF!*'SECTION IV'!#REF!,"")</f>
        <v>#REF!</v>
      </c>
      <c r="L56" s="17" t="e">
        <f>IF('SECTION IV'!#REF!=L$2,'SECTION IV'!#REF!*'SECTION IV'!#REF!,"")</f>
        <v>#REF!</v>
      </c>
      <c r="M56" s="17" t="e">
        <f>IF('SECTION IV'!#REF!=M$2,'SECTION IV'!#REF!*'SECTION IV'!#REF!,"")</f>
        <v>#REF!</v>
      </c>
      <c r="N56" s="17" t="e">
        <f>IF('SECTION IV'!#REF!=N$2,'SECTION IV'!#REF!*'SECTION IV'!#REF!,"")</f>
        <v>#REF!</v>
      </c>
      <c r="O56" s="17" t="e">
        <f>IF('SECTION IV'!#REF!=O$2,'SECTION IV'!#REF!*'SECTION IV'!#REF!,"")</f>
        <v>#REF!</v>
      </c>
      <c r="P56" s="17" t="e">
        <f>IF('SECTION IV'!#REF!=P$2,'SECTION IV'!#REF!*'SECTION IV'!#REF!,"")</f>
        <v>#REF!</v>
      </c>
      <c r="Q56" s="17" t="e">
        <f>IF('SECTION IV'!#REF!=Q$2,'SECTION IV'!#REF!*'SECTION IV'!#REF!,"")</f>
        <v>#REF!</v>
      </c>
      <c r="R56" s="17" t="e">
        <f>IF('SECTION IV'!#REF!=R$2,'SECTION IV'!#REF!*'SECTION IV'!#REF!,"")</f>
        <v>#REF!</v>
      </c>
      <c r="S56" s="17" t="e">
        <f>IF('SECTION IV'!#REF!=S$2,'SECTION IV'!#REF!*'SECTION IV'!#REF!,"")</f>
        <v>#REF!</v>
      </c>
      <c r="T56" s="17" t="e">
        <f>IF('SECTION IV'!#REF!=T$2,'SECTION IV'!#REF!*'SECTION IV'!#REF!,"")</f>
        <v>#REF!</v>
      </c>
      <c r="U56" s="17" t="e">
        <f>IF('SECTION IV'!#REF!=U$2,'SECTION IV'!#REF!*'SECTION IV'!#REF!,"")</f>
        <v>#REF!</v>
      </c>
      <c r="V56" s="17" t="e">
        <f>IF('SECTION IV'!#REF!=V$2,'SECTION IV'!#REF!*'SECTION IV'!#REF!,"")</f>
        <v>#REF!</v>
      </c>
      <c r="W56" s="17" t="e">
        <f>IF('SECTION IV'!#REF!=W$2,'SECTION IV'!#REF!*'SECTION IV'!#REF!,"")</f>
        <v>#REF!</v>
      </c>
      <c r="X56" s="17" t="e">
        <f>IF('SECTION IV'!#REF!=X$2,'SECTION IV'!#REF!*'SECTION IV'!#REF!,"")</f>
        <v>#REF!</v>
      </c>
      <c r="Y56" s="17" t="e">
        <f>IF('SECTION IV'!#REF!=Y$2,'SECTION IV'!#REF!*'SECTION IV'!#REF!,"")</f>
        <v>#REF!</v>
      </c>
      <c r="Z56" s="17" t="e">
        <f>IF('SECTION IV'!#REF!=Z$2,'SECTION IV'!#REF!*'SECTION IV'!#REF!,"")</f>
        <v>#REF!</v>
      </c>
      <c r="AA56" s="17" t="e">
        <f>IF('SECTION IV'!#REF!=AA$2,'SECTION IV'!#REF!*'SECTION IV'!#REF!,"")</f>
        <v>#REF!</v>
      </c>
      <c r="AB56" s="17" t="e">
        <f>IF('SECTION IV'!#REF!=AB$2,'SECTION IV'!#REF!*'SECTION IV'!#REF!,"")</f>
        <v>#REF!</v>
      </c>
      <c r="AC56" s="17" t="e">
        <f>IF('SECTION IV'!#REF!=AC$2,'SECTION IV'!#REF!*'SECTION IV'!#REF!,"")</f>
        <v>#REF!</v>
      </c>
      <c r="AD56" s="17" t="e">
        <f>IF('SECTION IV'!#REF!=AD$2,'SECTION IV'!#REF!*'SECTION IV'!#REF!,"")</f>
        <v>#REF!</v>
      </c>
      <c r="AE56" s="17" t="e">
        <f>IF('SECTION IV'!#REF!=AE$2,'SECTION IV'!#REF!*'SECTION IV'!#REF!,"")</f>
        <v>#REF!</v>
      </c>
      <c r="AF56" s="17" t="e">
        <f>IF('SECTION IV'!#REF!=AF$2,'SECTION IV'!#REF!*'SECTION IV'!#REF!,"")</f>
        <v>#REF!</v>
      </c>
      <c r="AG56" s="17" t="e">
        <f>IF('SECTION IV'!#REF!=AG$2,'SECTION IV'!#REF!*'SECTION IV'!#REF!,"")</f>
        <v>#REF!</v>
      </c>
      <c r="AH56" s="18" t="e">
        <f>IF(C56="","",IF('SECTION IV'!#REF!=0,"",IF(SUM(D56:AG56)=0,CONCATENATE(C56," NOT AWARDED"),SUM(D56:AG56))))</f>
        <v>#REF!</v>
      </c>
    </row>
    <row r="57" spans="2:35" x14ac:dyDescent="0.35">
      <c r="B57" s="290"/>
      <c r="C57" t="e">
        <f>IF('SECTION IV'!#REF!=0,"",'SECTION IV'!#REF!)</f>
        <v>#REF!</v>
      </c>
      <c r="D57" s="17" t="e">
        <f>IF('SECTION IV'!#REF!=D$2,'SECTION IV'!#REF!*'SECTION IV'!#REF!,"")</f>
        <v>#REF!</v>
      </c>
      <c r="E57" s="17" t="e">
        <f>IF('SECTION IV'!#REF!=E$2,'SECTION IV'!#REF!*'SECTION IV'!#REF!,"")</f>
        <v>#REF!</v>
      </c>
      <c r="F57" s="17" t="e">
        <f>IF('SECTION IV'!#REF!=F$2,'SECTION IV'!#REF!*'SECTION IV'!#REF!,"")</f>
        <v>#REF!</v>
      </c>
      <c r="G57" s="17" t="e">
        <f>IF('SECTION IV'!#REF!=G$2,'SECTION IV'!#REF!*'SECTION IV'!#REF!,"")</f>
        <v>#REF!</v>
      </c>
      <c r="H57" s="17" t="e">
        <f>IF('SECTION IV'!#REF!=H$2,'SECTION IV'!#REF!*'SECTION IV'!#REF!,"")</f>
        <v>#REF!</v>
      </c>
      <c r="I57" s="17" t="e">
        <f>IF('SECTION IV'!#REF!=I$2,'SECTION IV'!#REF!*'SECTION IV'!#REF!,"")</f>
        <v>#REF!</v>
      </c>
      <c r="J57" s="17" t="e">
        <f>IF('SECTION IV'!#REF!=J$2,'SECTION IV'!#REF!*'SECTION IV'!#REF!,"")</f>
        <v>#REF!</v>
      </c>
      <c r="K57" s="17" t="e">
        <f>IF('SECTION IV'!#REF!=K$2,'SECTION IV'!#REF!*'SECTION IV'!#REF!,"")</f>
        <v>#REF!</v>
      </c>
      <c r="L57" s="17" t="e">
        <f>IF('SECTION IV'!#REF!=L$2,'SECTION IV'!#REF!*'SECTION IV'!#REF!,"")</f>
        <v>#REF!</v>
      </c>
      <c r="M57" s="17" t="e">
        <f>IF('SECTION IV'!#REF!=M$2,'SECTION IV'!#REF!*'SECTION IV'!#REF!,"")</f>
        <v>#REF!</v>
      </c>
      <c r="N57" s="17" t="e">
        <f>IF('SECTION IV'!#REF!=N$2,'SECTION IV'!#REF!*'SECTION IV'!#REF!,"")</f>
        <v>#REF!</v>
      </c>
      <c r="O57" s="17" t="e">
        <f>IF('SECTION IV'!#REF!=O$2,'SECTION IV'!#REF!*'SECTION IV'!#REF!,"")</f>
        <v>#REF!</v>
      </c>
      <c r="P57" s="17" t="e">
        <f>IF('SECTION IV'!#REF!=P$2,'SECTION IV'!#REF!*'SECTION IV'!#REF!,"")</f>
        <v>#REF!</v>
      </c>
      <c r="Q57" s="17" t="e">
        <f>IF('SECTION IV'!#REF!=Q$2,'SECTION IV'!#REF!*'SECTION IV'!#REF!,"")</f>
        <v>#REF!</v>
      </c>
      <c r="R57" s="17" t="e">
        <f>IF('SECTION IV'!#REF!=R$2,'SECTION IV'!#REF!*'SECTION IV'!#REF!,"")</f>
        <v>#REF!</v>
      </c>
      <c r="S57" s="17" t="e">
        <f>IF('SECTION IV'!#REF!=S$2,'SECTION IV'!#REF!*'SECTION IV'!#REF!,"")</f>
        <v>#REF!</v>
      </c>
      <c r="T57" s="17" t="e">
        <f>IF('SECTION IV'!#REF!=T$2,'SECTION IV'!#REF!*'SECTION IV'!#REF!,"")</f>
        <v>#REF!</v>
      </c>
      <c r="U57" s="17" t="e">
        <f>IF('SECTION IV'!#REF!=U$2,'SECTION IV'!#REF!*'SECTION IV'!#REF!,"")</f>
        <v>#REF!</v>
      </c>
      <c r="V57" s="17" t="e">
        <f>IF('SECTION IV'!#REF!=V$2,'SECTION IV'!#REF!*'SECTION IV'!#REF!,"")</f>
        <v>#REF!</v>
      </c>
      <c r="W57" s="17" t="e">
        <f>IF('SECTION IV'!#REF!=W$2,'SECTION IV'!#REF!*'SECTION IV'!#REF!,"")</f>
        <v>#REF!</v>
      </c>
      <c r="X57" s="17" t="e">
        <f>IF('SECTION IV'!#REF!=X$2,'SECTION IV'!#REF!*'SECTION IV'!#REF!,"")</f>
        <v>#REF!</v>
      </c>
      <c r="Y57" s="17" t="e">
        <f>IF('SECTION IV'!#REF!=Y$2,'SECTION IV'!#REF!*'SECTION IV'!#REF!,"")</f>
        <v>#REF!</v>
      </c>
      <c r="Z57" s="17" t="e">
        <f>IF('SECTION IV'!#REF!=Z$2,'SECTION IV'!#REF!*'SECTION IV'!#REF!,"")</f>
        <v>#REF!</v>
      </c>
      <c r="AA57" s="17" t="e">
        <f>IF('SECTION IV'!#REF!=AA$2,'SECTION IV'!#REF!*'SECTION IV'!#REF!,"")</f>
        <v>#REF!</v>
      </c>
      <c r="AB57" s="17" t="e">
        <f>IF('SECTION IV'!#REF!=AB$2,'SECTION IV'!#REF!*'SECTION IV'!#REF!,"")</f>
        <v>#REF!</v>
      </c>
      <c r="AC57" s="17" t="e">
        <f>IF('SECTION IV'!#REF!=AC$2,'SECTION IV'!#REF!*'SECTION IV'!#REF!,"")</f>
        <v>#REF!</v>
      </c>
      <c r="AD57" s="17" t="e">
        <f>IF('SECTION IV'!#REF!=AD$2,'SECTION IV'!#REF!*'SECTION IV'!#REF!,"")</f>
        <v>#REF!</v>
      </c>
      <c r="AE57" s="17" t="e">
        <f>IF('SECTION IV'!#REF!=AE$2,'SECTION IV'!#REF!*'SECTION IV'!#REF!,"")</f>
        <v>#REF!</v>
      </c>
      <c r="AF57" s="17" t="e">
        <f>IF('SECTION IV'!#REF!=AF$2,'SECTION IV'!#REF!*'SECTION IV'!#REF!,"")</f>
        <v>#REF!</v>
      </c>
      <c r="AG57" s="17" t="e">
        <f>IF('SECTION IV'!#REF!=AG$2,'SECTION IV'!#REF!*'SECTION IV'!#REF!,"")</f>
        <v>#REF!</v>
      </c>
      <c r="AH57" s="18" t="e">
        <f>IF(C57="","",IF('SECTION IV'!#REF!=0,"",IF(SUM(D57:AG57)=0,CONCATENATE(C57," NOT AWARDED"),SUM(D57:AG57))))</f>
        <v>#REF!</v>
      </c>
    </row>
    <row r="58" spans="2:35" x14ac:dyDescent="0.35">
      <c r="B58" s="290"/>
      <c r="C58" t="e">
        <f>IF('SECTION IV'!#REF!=0,"",'SECTION IV'!#REF!)</f>
        <v>#REF!</v>
      </c>
      <c r="D58" s="17" t="e">
        <f>IF('SECTION IV'!#REF!=D$2,'SECTION IV'!#REF!*'SECTION IV'!#REF!,"")</f>
        <v>#REF!</v>
      </c>
      <c r="E58" s="17" t="e">
        <f>IF('SECTION IV'!#REF!=E$2,'SECTION IV'!#REF!*'SECTION IV'!#REF!,"")</f>
        <v>#REF!</v>
      </c>
      <c r="F58" s="17" t="e">
        <f>IF('SECTION IV'!#REF!=F$2,'SECTION IV'!#REF!*'SECTION IV'!#REF!,"")</f>
        <v>#REF!</v>
      </c>
      <c r="G58" s="17" t="e">
        <f>IF('SECTION IV'!#REF!=G$2,'SECTION IV'!#REF!*'SECTION IV'!#REF!,"")</f>
        <v>#REF!</v>
      </c>
      <c r="H58" s="17" t="e">
        <f>IF('SECTION IV'!#REF!=H$2,'SECTION IV'!#REF!*'SECTION IV'!#REF!,"")</f>
        <v>#REF!</v>
      </c>
      <c r="I58" s="17" t="e">
        <f>IF('SECTION IV'!#REF!=I$2,'SECTION IV'!#REF!*'SECTION IV'!#REF!,"")</f>
        <v>#REF!</v>
      </c>
      <c r="J58" s="17" t="e">
        <f>IF('SECTION IV'!#REF!=J$2,'SECTION IV'!#REF!*'SECTION IV'!#REF!,"")</f>
        <v>#REF!</v>
      </c>
      <c r="K58" s="17" t="e">
        <f>IF('SECTION IV'!#REF!=K$2,'SECTION IV'!#REF!*'SECTION IV'!#REF!,"")</f>
        <v>#REF!</v>
      </c>
      <c r="L58" s="17" t="e">
        <f>IF('SECTION IV'!#REF!=L$2,'SECTION IV'!#REF!*'SECTION IV'!#REF!,"")</f>
        <v>#REF!</v>
      </c>
      <c r="M58" s="17" t="e">
        <f>IF('SECTION IV'!#REF!=M$2,'SECTION IV'!#REF!*'SECTION IV'!#REF!,"")</f>
        <v>#REF!</v>
      </c>
      <c r="N58" s="17" t="e">
        <f>IF('SECTION IV'!#REF!=N$2,'SECTION IV'!#REF!*'SECTION IV'!#REF!,"")</f>
        <v>#REF!</v>
      </c>
      <c r="O58" s="17" t="e">
        <f>IF('SECTION IV'!#REF!=O$2,'SECTION IV'!#REF!*'SECTION IV'!#REF!,"")</f>
        <v>#REF!</v>
      </c>
      <c r="P58" s="17" t="e">
        <f>IF('SECTION IV'!#REF!=P$2,'SECTION IV'!#REF!*'SECTION IV'!#REF!,"")</f>
        <v>#REF!</v>
      </c>
      <c r="Q58" s="17" t="e">
        <f>IF('SECTION IV'!#REF!=Q$2,'SECTION IV'!#REF!*'SECTION IV'!#REF!,"")</f>
        <v>#REF!</v>
      </c>
      <c r="R58" s="17" t="e">
        <f>IF('SECTION IV'!#REF!=R$2,'SECTION IV'!#REF!*'SECTION IV'!#REF!,"")</f>
        <v>#REF!</v>
      </c>
      <c r="S58" s="17" t="e">
        <f>IF('SECTION IV'!#REF!=S$2,'SECTION IV'!#REF!*'SECTION IV'!#REF!,"")</f>
        <v>#REF!</v>
      </c>
      <c r="T58" s="17" t="e">
        <f>IF('SECTION IV'!#REF!=T$2,'SECTION IV'!#REF!*'SECTION IV'!#REF!,"")</f>
        <v>#REF!</v>
      </c>
      <c r="U58" s="17" t="e">
        <f>IF('SECTION IV'!#REF!=U$2,'SECTION IV'!#REF!*'SECTION IV'!#REF!,"")</f>
        <v>#REF!</v>
      </c>
      <c r="V58" s="17" t="e">
        <f>IF('SECTION IV'!#REF!=V$2,'SECTION IV'!#REF!*'SECTION IV'!#REF!,"")</f>
        <v>#REF!</v>
      </c>
      <c r="W58" s="17" t="e">
        <f>IF('SECTION IV'!#REF!=W$2,'SECTION IV'!#REF!*'SECTION IV'!#REF!,"")</f>
        <v>#REF!</v>
      </c>
      <c r="X58" s="17" t="e">
        <f>IF('SECTION IV'!#REF!=X$2,'SECTION IV'!#REF!*'SECTION IV'!#REF!,"")</f>
        <v>#REF!</v>
      </c>
      <c r="Y58" s="17" t="e">
        <f>IF('SECTION IV'!#REF!=Y$2,'SECTION IV'!#REF!*'SECTION IV'!#REF!,"")</f>
        <v>#REF!</v>
      </c>
      <c r="Z58" s="17" t="e">
        <f>IF('SECTION IV'!#REF!=Z$2,'SECTION IV'!#REF!*'SECTION IV'!#REF!,"")</f>
        <v>#REF!</v>
      </c>
      <c r="AA58" s="17" t="e">
        <f>IF('SECTION IV'!#REF!=AA$2,'SECTION IV'!#REF!*'SECTION IV'!#REF!,"")</f>
        <v>#REF!</v>
      </c>
      <c r="AB58" s="17" t="e">
        <f>IF('SECTION IV'!#REF!=AB$2,'SECTION IV'!#REF!*'SECTION IV'!#REF!,"")</f>
        <v>#REF!</v>
      </c>
      <c r="AC58" s="17" t="e">
        <f>IF('SECTION IV'!#REF!=AC$2,'SECTION IV'!#REF!*'SECTION IV'!#REF!,"")</f>
        <v>#REF!</v>
      </c>
      <c r="AD58" s="17" t="e">
        <f>IF('SECTION IV'!#REF!=AD$2,'SECTION IV'!#REF!*'SECTION IV'!#REF!,"")</f>
        <v>#REF!</v>
      </c>
      <c r="AE58" s="17" t="e">
        <f>IF('SECTION IV'!#REF!=AE$2,'SECTION IV'!#REF!*'SECTION IV'!#REF!,"")</f>
        <v>#REF!</v>
      </c>
      <c r="AF58" s="17" t="e">
        <f>IF('SECTION IV'!#REF!=AF$2,'SECTION IV'!#REF!*'SECTION IV'!#REF!,"")</f>
        <v>#REF!</v>
      </c>
      <c r="AG58" s="17" t="e">
        <f>IF('SECTION IV'!#REF!=AG$2,'SECTION IV'!#REF!*'SECTION IV'!#REF!,"")</f>
        <v>#REF!</v>
      </c>
      <c r="AH58" s="18" t="e">
        <f>IF(C58="","",IF('SECTION IV'!#REF!=0,"",IF(SUM(D58:AG58)=0,CONCATENATE(C58," NOT AWARDED"),SUM(D58:AG58))))</f>
        <v>#REF!</v>
      </c>
    </row>
    <row r="59" spans="2:35" x14ac:dyDescent="0.35">
      <c r="B59" s="290"/>
      <c r="C59" t="e">
        <f>IF('SECTION IV'!#REF!=0,"",'SECTION IV'!#REF!)</f>
        <v>#REF!</v>
      </c>
      <c r="D59" s="17" t="e">
        <f>IF('SECTION IV'!#REF!=D$2,'SECTION IV'!#REF!*'SECTION IV'!#REF!,"")</f>
        <v>#REF!</v>
      </c>
      <c r="E59" s="17" t="e">
        <f>IF('SECTION IV'!#REF!=E$2,'SECTION IV'!#REF!*'SECTION IV'!#REF!,"")</f>
        <v>#REF!</v>
      </c>
      <c r="F59" s="17" t="e">
        <f>IF('SECTION IV'!#REF!=F$2,'SECTION IV'!#REF!*'SECTION IV'!#REF!,"")</f>
        <v>#REF!</v>
      </c>
      <c r="G59" s="17" t="e">
        <f>IF('SECTION IV'!#REF!=G$2,'SECTION IV'!#REF!*'SECTION IV'!#REF!,"")</f>
        <v>#REF!</v>
      </c>
      <c r="H59" s="17" t="e">
        <f>IF('SECTION IV'!#REF!=H$2,'SECTION IV'!#REF!*'SECTION IV'!#REF!,"")</f>
        <v>#REF!</v>
      </c>
      <c r="I59" s="17" t="e">
        <f>IF('SECTION IV'!#REF!=I$2,'SECTION IV'!#REF!*'SECTION IV'!#REF!,"")</f>
        <v>#REF!</v>
      </c>
      <c r="J59" s="17" t="e">
        <f>IF('SECTION IV'!#REF!=J$2,'SECTION IV'!#REF!*'SECTION IV'!#REF!,"")</f>
        <v>#REF!</v>
      </c>
      <c r="K59" s="17" t="e">
        <f>IF('SECTION IV'!#REF!=K$2,'SECTION IV'!#REF!*'SECTION IV'!#REF!,"")</f>
        <v>#REF!</v>
      </c>
      <c r="L59" s="17" t="e">
        <f>IF('SECTION IV'!#REF!=L$2,'SECTION IV'!#REF!*'SECTION IV'!#REF!,"")</f>
        <v>#REF!</v>
      </c>
      <c r="M59" s="17" t="e">
        <f>IF('SECTION IV'!#REF!=M$2,'SECTION IV'!#REF!*'SECTION IV'!#REF!,"")</f>
        <v>#REF!</v>
      </c>
      <c r="N59" s="17" t="e">
        <f>IF('SECTION IV'!#REF!=N$2,'SECTION IV'!#REF!*'SECTION IV'!#REF!,"")</f>
        <v>#REF!</v>
      </c>
      <c r="O59" s="17" t="e">
        <f>IF('SECTION IV'!#REF!=O$2,'SECTION IV'!#REF!*'SECTION IV'!#REF!,"")</f>
        <v>#REF!</v>
      </c>
      <c r="P59" s="17" t="e">
        <f>IF('SECTION IV'!#REF!=P$2,'SECTION IV'!#REF!*'SECTION IV'!#REF!,"")</f>
        <v>#REF!</v>
      </c>
      <c r="Q59" s="17" t="e">
        <f>IF('SECTION IV'!#REF!=Q$2,'SECTION IV'!#REF!*'SECTION IV'!#REF!,"")</f>
        <v>#REF!</v>
      </c>
      <c r="R59" s="17" t="e">
        <f>IF('SECTION IV'!#REF!=R$2,'SECTION IV'!#REF!*'SECTION IV'!#REF!,"")</f>
        <v>#REF!</v>
      </c>
      <c r="S59" s="17" t="e">
        <f>IF('SECTION IV'!#REF!=S$2,'SECTION IV'!#REF!*'SECTION IV'!#REF!,"")</f>
        <v>#REF!</v>
      </c>
      <c r="T59" s="17" t="e">
        <f>IF('SECTION IV'!#REF!=T$2,'SECTION IV'!#REF!*'SECTION IV'!#REF!,"")</f>
        <v>#REF!</v>
      </c>
      <c r="U59" s="17" t="e">
        <f>IF('SECTION IV'!#REF!=U$2,'SECTION IV'!#REF!*'SECTION IV'!#REF!,"")</f>
        <v>#REF!</v>
      </c>
      <c r="V59" s="17" t="e">
        <f>IF('SECTION IV'!#REF!=V$2,'SECTION IV'!#REF!*'SECTION IV'!#REF!,"")</f>
        <v>#REF!</v>
      </c>
      <c r="W59" s="17" t="e">
        <f>IF('SECTION IV'!#REF!=W$2,'SECTION IV'!#REF!*'SECTION IV'!#REF!,"")</f>
        <v>#REF!</v>
      </c>
      <c r="X59" s="17" t="e">
        <f>IF('SECTION IV'!#REF!=X$2,'SECTION IV'!#REF!*'SECTION IV'!#REF!,"")</f>
        <v>#REF!</v>
      </c>
      <c r="Y59" s="17" t="e">
        <f>IF('SECTION IV'!#REF!=Y$2,'SECTION IV'!#REF!*'SECTION IV'!#REF!,"")</f>
        <v>#REF!</v>
      </c>
      <c r="Z59" s="17" t="e">
        <f>IF('SECTION IV'!#REF!=Z$2,'SECTION IV'!#REF!*'SECTION IV'!#REF!,"")</f>
        <v>#REF!</v>
      </c>
      <c r="AA59" s="17" t="e">
        <f>IF('SECTION IV'!#REF!=AA$2,'SECTION IV'!#REF!*'SECTION IV'!#REF!,"")</f>
        <v>#REF!</v>
      </c>
      <c r="AB59" s="17" t="e">
        <f>IF('SECTION IV'!#REF!=AB$2,'SECTION IV'!#REF!*'SECTION IV'!#REF!,"")</f>
        <v>#REF!</v>
      </c>
      <c r="AC59" s="17" t="e">
        <f>IF('SECTION IV'!#REF!=AC$2,'SECTION IV'!#REF!*'SECTION IV'!#REF!,"")</f>
        <v>#REF!</v>
      </c>
      <c r="AD59" s="17" t="e">
        <f>IF('SECTION IV'!#REF!=AD$2,'SECTION IV'!#REF!*'SECTION IV'!#REF!,"")</f>
        <v>#REF!</v>
      </c>
      <c r="AE59" s="17" t="e">
        <f>IF('SECTION IV'!#REF!=AE$2,'SECTION IV'!#REF!*'SECTION IV'!#REF!,"")</f>
        <v>#REF!</v>
      </c>
      <c r="AF59" s="17" t="e">
        <f>IF('SECTION IV'!#REF!=AF$2,'SECTION IV'!#REF!*'SECTION IV'!#REF!,"")</f>
        <v>#REF!</v>
      </c>
      <c r="AG59" s="17" t="e">
        <f>IF('SECTION IV'!#REF!=AG$2,'SECTION IV'!#REF!*'SECTION IV'!#REF!,"")</f>
        <v>#REF!</v>
      </c>
      <c r="AH59" s="18" t="e">
        <f>IF(C59="","",IF('SECTION IV'!#REF!=0,"",IF(SUM(D59:AG59)=0,CONCATENATE(C59," NOT AWARDED"),SUM(D59:AG59))))</f>
        <v>#REF!</v>
      </c>
    </row>
    <row r="60" spans="2:35" x14ac:dyDescent="0.35">
      <c r="B60" s="290"/>
      <c r="C60" t="e">
        <f>IF('SECTION IV'!#REF!=0,"",'SECTION IV'!#REF!)</f>
        <v>#REF!</v>
      </c>
      <c r="D60" s="17" t="e">
        <f>IF('SECTION IV'!#REF!=D$2,'SECTION IV'!#REF!*'SECTION IV'!#REF!,"")</f>
        <v>#REF!</v>
      </c>
      <c r="E60" s="17" t="e">
        <f>IF('SECTION IV'!#REF!=E$2,'SECTION IV'!#REF!*'SECTION IV'!#REF!,"")</f>
        <v>#REF!</v>
      </c>
      <c r="F60" s="17" t="e">
        <f>IF('SECTION IV'!#REF!=F$2,'SECTION IV'!#REF!*'SECTION IV'!#REF!,"")</f>
        <v>#REF!</v>
      </c>
      <c r="G60" s="17" t="e">
        <f>IF('SECTION IV'!#REF!=G$2,'SECTION IV'!#REF!*'SECTION IV'!#REF!,"")</f>
        <v>#REF!</v>
      </c>
      <c r="H60" s="17" t="e">
        <f>IF('SECTION IV'!#REF!=H$2,'SECTION IV'!#REF!*'SECTION IV'!#REF!,"")</f>
        <v>#REF!</v>
      </c>
      <c r="I60" s="17" t="e">
        <f>IF('SECTION IV'!#REF!=I$2,'SECTION IV'!#REF!*'SECTION IV'!#REF!,"")</f>
        <v>#REF!</v>
      </c>
      <c r="J60" s="17" t="e">
        <f>IF('SECTION IV'!#REF!=J$2,'SECTION IV'!#REF!*'SECTION IV'!#REF!,"")</f>
        <v>#REF!</v>
      </c>
      <c r="K60" s="17" t="e">
        <f>IF('SECTION IV'!#REF!=K$2,'SECTION IV'!#REF!*'SECTION IV'!#REF!,"")</f>
        <v>#REF!</v>
      </c>
      <c r="L60" s="17" t="e">
        <f>IF('SECTION IV'!#REF!=L$2,'SECTION IV'!#REF!*'SECTION IV'!#REF!,"")</f>
        <v>#REF!</v>
      </c>
      <c r="M60" s="17" t="e">
        <f>IF('SECTION IV'!#REF!=M$2,'SECTION IV'!#REF!*'SECTION IV'!#REF!,"")</f>
        <v>#REF!</v>
      </c>
      <c r="N60" s="17" t="e">
        <f>IF('SECTION IV'!#REF!=N$2,'SECTION IV'!#REF!*'SECTION IV'!#REF!,"")</f>
        <v>#REF!</v>
      </c>
      <c r="O60" s="17" t="e">
        <f>IF('SECTION IV'!#REF!=O$2,'SECTION IV'!#REF!*'SECTION IV'!#REF!,"")</f>
        <v>#REF!</v>
      </c>
      <c r="P60" s="17" t="e">
        <f>IF('SECTION IV'!#REF!=P$2,'SECTION IV'!#REF!*'SECTION IV'!#REF!,"")</f>
        <v>#REF!</v>
      </c>
      <c r="Q60" s="17" t="e">
        <f>IF('SECTION IV'!#REF!=Q$2,'SECTION IV'!#REF!*'SECTION IV'!#REF!,"")</f>
        <v>#REF!</v>
      </c>
      <c r="R60" s="17" t="e">
        <f>IF('SECTION IV'!#REF!=R$2,'SECTION IV'!#REF!*'SECTION IV'!#REF!,"")</f>
        <v>#REF!</v>
      </c>
      <c r="S60" s="17" t="e">
        <f>IF('SECTION IV'!#REF!=S$2,'SECTION IV'!#REF!*'SECTION IV'!#REF!,"")</f>
        <v>#REF!</v>
      </c>
      <c r="T60" s="17" t="e">
        <f>IF('SECTION IV'!#REF!=T$2,'SECTION IV'!#REF!*'SECTION IV'!#REF!,"")</f>
        <v>#REF!</v>
      </c>
      <c r="U60" s="17" t="e">
        <f>IF('SECTION IV'!#REF!=U$2,'SECTION IV'!#REF!*'SECTION IV'!#REF!,"")</f>
        <v>#REF!</v>
      </c>
      <c r="V60" s="17" t="e">
        <f>IF('SECTION IV'!#REF!=V$2,'SECTION IV'!#REF!*'SECTION IV'!#REF!,"")</f>
        <v>#REF!</v>
      </c>
      <c r="W60" s="17" t="e">
        <f>IF('SECTION IV'!#REF!=W$2,'SECTION IV'!#REF!*'SECTION IV'!#REF!,"")</f>
        <v>#REF!</v>
      </c>
      <c r="X60" s="17" t="e">
        <f>IF('SECTION IV'!#REF!=X$2,'SECTION IV'!#REF!*'SECTION IV'!#REF!,"")</f>
        <v>#REF!</v>
      </c>
      <c r="Y60" s="17" t="e">
        <f>IF('SECTION IV'!#REF!=Y$2,'SECTION IV'!#REF!*'SECTION IV'!#REF!,"")</f>
        <v>#REF!</v>
      </c>
      <c r="Z60" s="17" t="e">
        <f>IF('SECTION IV'!#REF!=Z$2,'SECTION IV'!#REF!*'SECTION IV'!#REF!,"")</f>
        <v>#REF!</v>
      </c>
      <c r="AA60" s="17" t="e">
        <f>IF('SECTION IV'!#REF!=AA$2,'SECTION IV'!#REF!*'SECTION IV'!#REF!,"")</f>
        <v>#REF!</v>
      </c>
      <c r="AB60" s="17" t="e">
        <f>IF('SECTION IV'!#REF!=AB$2,'SECTION IV'!#REF!*'SECTION IV'!#REF!,"")</f>
        <v>#REF!</v>
      </c>
      <c r="AC60" s="17" t="e">
        <f>IF('SECTION IV'!#REF!=AC$2,'SECTION IV'!#REF!*'SECTION IV'!#REF!,"")</f>
        <v>#REF!</v>
      </c>
      <c r="AD60" s="17" t="e">
        <f>IF('SECTION IV'!#REF!=AD$2,'SECTION IV'!#REF!*'SECTION IV'!#REF!,"")</f>
        <v>#REF!</v>
      </c>
      <c r="AE60" s="17" t="e">
        <f>IF('SECTION IV'!#REF!=AE$2,'SECTION IV'!#REF!*'SECTION IV'!#REF!,"")</f>
        <v>#REF!</v>
      </c>
      <c r="AF60" s="17" t="e">
        <f>IF('SECTION IV'!#REF!=AF$2,'SECTION IV'!#REF!*'SECTION IV'!#REF!,"")</f>
        <v>#REF!</v>
      </c>
      <c r="AG60" s="17" t="e">
        <f>IF('SECTION IV'!#REF!=AG$2,'SECTION IV'!#REF!*'SECTION IV'!#REF!,"")</f>
        <v>#REF!</v>
      </c>
      <c r="AH60" s="18" t="e">
        <f>IF(C60="","",IF('SECTION IV'!#REF!=0,"",IF(SUM(D60:AG60)=0,CONCATENATE(C60," NOT AWARDED"),SUM(D60:AG60))))</f>
        <v>#REF!</v>
      </c>
    </row>
    <row r="61" spans="2:35" x14ac:dyDescent="0.35">
      <c r="B61" s="290"/>
      <c r="C61" t="e">
        <f>IF('SECTION IV'!#REF!=0,"",'SECTION IV'!#REF!)</f>
        <v>#REF!</v>
      </c>
      <c r="D61" s="17" t="e">
        <f>IF('SECTION IV'!#REF!=D$2,'SECTION IV'!#REF!*'SECTION IV'!#REF!,"")</f>
        <v>#REF!</v>
      </c>
      <c r="E61" s="17" t="e">
        <f>IF('SECTION IV'!#REF!=E$2,'SECTION IV'!#REF!*'SECTION IV'!#REF!,"")</f>
        <v>#REF!</v>
      </c>
      <c r="F61" s="17" t="e">
        <f>IF('SECTION IV'!#REF!=F$2,'SECTION IV'!#REF!*'SECTION IV'!#REF!,"")</f>
        <v>#REF!</v>
      </c>
      <c r="G61" s="17" t="e">
        <f>IF('SECTION IV'!#REF!=G$2,'SECTION IV'!#REF!*'SECTION IV'!#REF!,"")</f>
        <v>#REF!</v>
      </c>
      <c r="H61" s="17" t="e">
        <f>IF('SECTION IV'!#REF!=H$2,'SECTION IV'!#REF!*'SECTION IV'!#REF!,"")</f>
        <v>#REF!</v>
      </c>
      <c r="I61" s="17" t="e">
        <f>IF('SECTION IV'!#REF!=I$2,'SECTION IV'!#REF!*'SECTION IV'!#REF!,"")</f>
        <v>#REF!</v>
      </c>
      <c r="J61" s="17" t="e">
        <f>IF('SECTION IV'!#REF!=J$2,'SECTION IV'!#REF!*'SECTION IV'!#REF!,"")</f>
        <v>#REF!</v>
      </c>
      <c r="K61" s="17" t="e">
        <f>IF('SECTION IV'!#REF!=K$2,'SECTION IV'!#REF!*'SECTION IV'!#REF!,"")</f>
        <v>#REF!</v>
      </c>
      <c r="L61" s="17" t="e">
        <f>IF('SECTION IV'!#REF!=L$2,'SECTION IV'!#REF!*'SECTION IV'!#REF!,"")</f>
        <v>#REF!</v>
      </c>
      <c r="M61" s="17" t="e">
        <f>IF('SECTION IV'!#REF!=M$2,'SECTION IV'!#REF!*'SECTION IV'!#REF!,"")</f>
        <v>#REF!</v>
      </c>
      <c r="N61" s="17" t="e">
        <f>IF('SECTION IV'!#REF!=N$2,'SECTION IV'!#REF!*'SECTION IV'!#REF!,"")</f>
        <v>#REF!</v>
      </c>
      <c r="O61" s="17" t="e">
        <f>IF('SECTION IV'!#REF!=O$2,'SECTION IV'!#REF!*'SECTION IV'!#REF!,"")</f>
        <v>#REF!</v>
      </c>
      <c r="P61" s="17" t="e">
        <f>IF('SECTION IV'!#REF!=P$2,'SECTION IV'!#REF!*'SECTION IV'!#REF!,"")</f>
        <v>#REF!</v>
      </c>
      <c r="Q61" s="17" t="e">
        <f>IF('SECTION IV'!#REF!=Q$2,'SECTION IV'!#REF!*'SECTION IV'!#REF!,"")</f>
        <v>#REF!</v>
      </c>
      <c r="R61" s="17" t="e">
        <f>IF('SECTION IV'!#REF!=R$2,'SECTION IV'!#REF!*'SECTION IV'!#REF!,"")</f>
        <v>#REF!</v>
      </c>
      <c r="S61" s="17" t="e">
        <f>IF('SECTION IV'!#REF!=S$2,'SECTION IV'!#REF!*'SECTION IV'!#REF!,"")</f>
        <v>#REF!</v>
      </c>
      <c r="T61" s="17" t="e">
        <f>IF('SECTION IV'!#REF!=T$2,'SECTION IV'!#REF!*'SECTION IV'!#REF!,"")</f>
        <v>#REF!</v>
      </c>
      <c r="U61" s="17" t="e">
        <f>IF('SECTION IV'!#REF!=U$2,'SECTION IV'!#REF!*'SECTION IV'!#REF!,"")</f>
        <v>#REF!</v>
      </c>
      <c r="V61" s="17" t="e">
        <f>IF('SECTION IV'!#REF!=V$2,'SECTION IV'!#REF!*'SECTION IV'!#REF!,"")</f>
        <v>#REF!</v>
      </c>
      <c r="W61" s="17" t="e">
        <f>IF('SECTION IV'!#REF!=W$2,'SECTION IV'!#REF!*'SECTION IV'!#REF!,"")</f>
        <v>#REF!</v>
      </c>
      <c r="X61" s="17" t="e">
        <f>IF('SECTION IV'!#REF!=X$2,'SECTION IV'!#REF!*'SECTION IV'!#REF!,"")</f>
        <v>#REF!</v>
      </c>
      <c r="Y61" s="17" t="e">
        <f>IF('SECTION IV'!#REF!=Y$2,'SECTION IV'!#REF!*'SECTION IV'!#REF!,"")</f>
        <v>#REF!</v>
      </c>
      <c r="Z61" s="17" t="e">
        <f>IF('SECTION IV'!#REF!=Z$2,'SECTION IV'!#REF!*'SECTION IV'!#REF!,"")</f>
        <v>#REF!</v>
      </c>
      <c r="AA61" s="17" t="e">
        <f>IF('SECTION IV'!#REF!=AA$2,'SECTION IV'!#REF!*'SECTION IV'!#REF!,"")</f>
        <v>#REF!</v>
      </c>
      <c r="AB61" s="17" t="e">
        <f>IF('SECTION IV'!#REF!=AB$2,'SECTION IV'!#REF!*'SECTION IV'!#REF!,"")</f>
        <v>#REF!</v>
      </c>
      <c r="AC61" s="17" t="e">
        <f>IF('SECTION IV'!#REF!=AC$2,'SECTION IV'!#REF!*'SECTION IV'!#REF!,"")</f>
        <v>#REF!</v>
      </c>
      <c r="AD61" s="17" t="e">
        <f>IF('SECTION IV'!#REF!=AD$2,'SECTION IV'!#REF!*'SECTION IV'!#REF!,"")</f>
        <v>#REF!</v>
      </c>
      <c r="AE61" s="17" t="e">
        <f>IF('SECTION IV'!#REF!=AE$2,'SECTION IV'!#REF!*'SECTION IV'!#REF!,"")</f>
        <v>#REF!</v>
      </c>
      <c r="AF61" s="17" t="e">
        <f>IF('SECTION IV'!#REF!=AF$2,'SECTION IV'!#REF!*'SECTION IV'!#REF!,"")</f>
        <v>#REF!</v>
      </c>
      <c r="AG61" s="17" t="e">
        <f>IF('SECTION IV'!#REF!=AG$2,'SECTION IV'!#REF!*'SECTION IV'!#REF!,"")</f>
        <v>#REF!</v>
      </c>
      <c r="AH61" s="18" t="e">
        <f>IF(C61="","",IF('SECTION IV'!#REF!=0,"",IF(SUM(D61:AG61)=0,CONCATENATE(C61," NOT AWARDED"),SUM(D61:AG61))))</f>
        <v>#REF!</v>
      </c>
    </row>
    <row r="62" spans="2:35" x14ac:dyDescent="0.35">
      <c r="B62" s="23" t="e">
        <f>IF('SECTION IV'!#REF!="","",'SECTION IV'!#REF!)</f>
        <v>#REF!</v>
      </c>
      <c r="C62" s="24" t="e">
        <f>IF('SECTION IV'!#REF!=0,"",'SECTION IV'!#REF!)</f>
        <v>#REF!</v>
      </c>
      <c r="D62" s="25" t="e">
        <f>IF('SECTION IV'!#REF!=D$2,'SECTION IV'!#REF!*'SECTION IV'!#REF!,"")</f>
        <v>#REF!</v>
      </c>
      <c r="E62" s="25" t="e">
        <f>IF('SECTION IV'!#REF!=E$2,'SECTION IV'!#REF!*'SECTION IV'!#REF!,"")</f>
        <v>#REF!</v>
      </c>
      <c r="F62" s="25" t="e">
        <f>IF('SECTION IV'!#REF!=F$2,'SECTION IV'!#REF!*'SECTION IV'!#REF!,"")</f>
        <v>#REF!</v>
      </c>
      <c r="G62" s="25" t="e">
        <f>IF('SECTION IV'!#REF!=G$2,'SECTION IV'!#REF!*'SECTION IV'!#REF!,"")</f>
        <v>#REF!</v>
      </c>
      <c r="H62" s="25" t="e">
        <f>IF('SECTION IV'!#REF!=H$2,'SECTION IV'!#REF!*'SECTION IV'!#REF!,"")</f>
        <v>#REF!</v>
      </c>
      <c r="I62" s="25" t="e">
        <f>IF('SECTION IV'!#REF!=I$2,'SECTION IV'!#REF!*'SECTION IV'!#REF!,"")</f>
        <v>#REF!</v>
      </c>
      <c r="J62" s="25" t="e">
        <f>IF('SECTION IV'!#REF!=J$2,'SECTION IV'!#REF!*'SECTION IV'!#REF!,"")</f>
        <v>#REF!</v>
      </c>
      <c r="K62" s="25" t="e">
        <f>IF('SECTION IV'!#REF!=K$2,'SECTION IV'!#REF!*'SECTION IV'!#REF!,"")</f>
        <v>#REF!</v>
      </c>
      <c r="L62" s="25" t="e">
        <f>IF('SECTION IV'!#REF!=L$2,'SECTION IV'!#REF!*'SECTION IV'!#REF!,"")</f>
        <v>#REF!</v>
      </c>
      <c r="M62" s="25" t="e">
        <f>IF('SECTION IV'!#REF!=M$2,'SECTION IV'!#REF!*'SECTION IV'!#REF!,"")</f>
        <v>#REF!</v>
      </c>
      <c r="N62" s="25" t="e">
        <f>IF('SECTION IV'!#REF!=N$2,'SECTION IV'!#REF!*'SECTION IV'!#REF!,"")</f>
        <v>#REF!</v>
      </c>
      <c r="O62" s="25" t="e">
        <f>IF('SECTION IV'!#REF!=O$2,'SECTION IV'!#REF!*'SECTION IV'!#REF!,"")</f>
        <v>#REF!</v>
      </c>
      <c r="P62" s="25" t="e">
        <f>IF('SECTION IV'!#REF!=P$2,'SECTION IV'!#REF!*'SECTION IV'!#REF!,"")</f>
        <v>#REF!</v>
      </c>
      <c r="Q62" s="25" t="e">
        <f>IF('SECTION IV'!#REF!=Q$2,'SECTION IV'!#REF!*'SECTION IV'!#REF!,"")</f>
        <v>#REF!</v>
      </c>
      <c r="R62" s="25" t="e">
        <f>IF('SECTION IV'!#REF!=R$2,'SECTION IV'!#REF!*'SECTION IV'!#REF!,"")</f>
        <v>#REF!</v>
      </c>
      <c r="S62" s="25" t="e">
        <f>IF('SECTION IV'!#REF!=S$2,'SECTION IV'!#REF!*'SECTION IV'!#REF!,"")</f>
        <v>#REF!</v>
      </c>
      <c r="T62" s="25" t="e">
        <f>IF('SECTION IV'!#REF!=T$2,'SECTION IV'!#REF!*'SECTION IV'!#REF!,"")</f>
        <v>#REF!</v>
      </c>
      <c r="U62" s="25" t="e">
        <f>IF('SECTION IV'!#REF!=U$2,'SECTION IV'!#REF!*'SECTION IV'!#REF!,"")</f>
        <v>#REF!</v>
      </c>
      <c r="V62" s="25" t="e">
        <f>IF('SECTION IV'!#REF!=V$2,'SECTION IV'!#REF!*'SECTION IV'!#REF!,"")</f>
        <v>#REF!</v>
      </c>
      <c r="W62" s="25" t="e">
        <f>IF('SECTION IV'!#REF!=W$2,'SECTION IV'!#REF!*'SECTION IV'!#REF!,"")</f>
        <v>#REF!</v>
      </c>
      <c r="X62" s="25" t="e">
        <f>IF('SECTION IV'!#REF!=X$2,'SECTION IV'!#REF!*'SECTION IV'!#REF!,"")</f>
        <v>#REF!</v>
      </c>
      <c r="Y62" s="25" t="e">
        <f>IF('SECTION IV'!#REF!=Y$2,'SECTION IV'!#REF!*'SECTION IV'!#REF!,"")</f>
        <v>#REF!</v>
      </c>
      <c r="Z62" s="25" t="e">
        <f>IF('SECTION IV'!#REF!=Z$2,'SECTION IV'!#REF!*'SECTION IV'!#REF!,"")</f>
        <v>#REF!</v>
      </c>
      <c r="AA62" s="25" t="e">
        <f>IF('SECTION IV'!#REF!=AA$2,'SECTION IV'!#REF!*'SECTION IV'!#REF!,"")</f>
        <v>#REF!</v>
      </c>
      <c r="AB62" s="25" t="e">
        <f>IF('SECTION IV'!#REF!=AB$2,'SECTION IV'!#REF!*'SECTION IV'!#REF!,"")</f>
        <v>#REF!</v>
      </c>
      <c r="AC62" s="25" t="e">
        <f>IF('SECTION IV'!#REF!=AC$2,'SECTION IV'!#REF!*'SECTION IV'!#REF!,"")</f>
        <v>#REF!</v>
      </c>
      <c r="AD62" s="25" t="e">
        <f>IF('SECTION IV'!#REF!=AD$2,'SECTION IV'!#REF!*'SECTION IV'!#REF!,"")</f>
        <v>#REF!</v>
      </c>
      <c r="AE62" s="25" t="e">
        <f>IF('SECTION IV'!#REF!=AE$2,'SECTION IV'!#REF!*'SECTION IV'!#REF!,"")</f>
        <v>#REF!</v>
      </c>
      <c r="AF62" s="25" t="e">
        <f>IF('SECTION IV'!#REF!=AF$2,'SECTION IV'!#REF!*'SECTION IV'!#REF!,"")</f>
        <v>#REF!</v>
      </c>
      <c r="AG62" s="25" t="e">
        <f>IF('SECTION IV'!#REF!=AG$2,'SECTION IV'!#REF!*'SECTION IV'!#REF!,"")</f>
        <v>#REF!</v>
      </c>
      <c r="AH62" s="30"/>
      <c r="AI62" s="31" t="e">
        <f>SUM(AH55:AH61)</f>
        <v>#REF!</v>
      </c>
    </row>
    <row r="63" spans="2:35" x14ac:dyDescent="0.35">
      <c r="B63" s="290" t="e">
        <f>IF('SECTION IV'!#REF!="","",'SECTION IV'!#REF!)</f>
        <v>#REF!</v>
      </c>
      <c r="C63" t="e">
        <f>IF('SECTION IV'!#REF!=0,"",'SECTION IV'!#REF!)</f>
        <v>#REF!</v>
      </c>
      <c r="D63" s="17" t="e">
        <f>IF('SECTION IV'!#REF!=D$2,'SECTION IV'!#REF!*'SECTION IV'!#REF!,"")</f>
        <v>#REF!</v>
      </c>
      <c r="E63" s="17" t="e">
        <f>IF('SECTION IV'!#REF!=E$2,'SECTION IV'!#REF!*'SECTION IV'!#REF!,"")</f>
        <v>#REF!</v>
      </c>
      <c r="F63" s="17" t="e">
        <f>IF('SECTION IV'!#REF!=F$2,'SECTION IV'!#REF!*'SECTION IV'!#REF!,"")</f>
        <v>#REF!</v>
      </c>
      <c r="G63" s="17" t="e">
        <f>IF('SECTION IV'!#REF!=G$2,'SECTION IV'!#REF!*'SECTION IV'!#REF!,"")</f>
        <v>#REF!</v>
      </c>
      <c r="H63" s="17" t="e">
        <f>IF('SECTION IV'!#REF!=H$2,'SECTION IV'!#REF!*'SECTION IV'!#REF!,"")</f>
        <v>#REF!</v>
      </c>
      <c r="I63" s="17" t="e">
        <f>IF('SECTION IV'!#REF!=I$2,'SECTION IV'!#REF!*'SECTION IV'!#REF!,"")</f>
        <v>#REF!</v>
      </c>
      <c r="J63" s="17" t="e">
        <f>IF('SECTION IV'!#REF!=J$2,'SECTION IV'!#REF!*'SECTION IV'!#REF!,"")</f>
        <v>#REF!</v>
      </c>
      <c r="K63" s="17" t="e">
        <f>IF('SECTION IV'!#REF!=K$2,'SECTION IV'!#REF!*'SECTION IV'!#REF!,"")</f>
        <v>#REF!</v>
      </c>
      <c r="L63" s="17" t="e">
        <f>IF('SECTION IV'!#REF!=L$2,'SECTION IV'!#REF!*'SECTION IV'!#REF!,"")</f>
        <v>#REF!</v>
      </c>
      <c r="M63" s="17" t="e">
        <f>IF('SECTION IV'!#REF!=M$2,'SECTION IV'!#REF!*'SECTION IV'!#REF!,"")</f>
        <v>#REF!</v>
      </c>
      <c r="N63" s="17" t="e">
        <f>IF('SECTION IV'!#REF!=N$2,'SECTION IV'!#REF!*'SECTION IV'!#REF!,"")</f>
        <v>#REF!</v>
      </c>
      <c r="O63" s="17" t="e">
        <f>IF('SECTION IV'!#REF!=O$2,'SECTION IV'!#REF!*'SECTION IV'!#REF!,"")</f>
        <v>#REF!</v>
      </c>
      <c r="P63" s="17" t="e">
        <f>IF('SECTION IV'!#REF!=P$2,'SECTION IV'!#REF!*'SECTION IV'!#REF!,"")</f>
        <v>#REF!</v>
      </c>
      <c r="Q63" s="17" t="e">
        <f>IF('SECTION IV'!#REF!=Q$2,'SECTION IV'!#REF!*'SECTION IV'!#REF!,"")</f>
        <v>#REF!</v>
      </c>
      <c r="R63" s="17" t="e">
        <f>IF('SECTION IV'!#REF!=R$2,'SECTION IV'!#REF!*'SECTION IV'!#REF!,"")</f>
        <v>#REF!</v>
      </c>
      <c r="S63" s="17" t="e">
        <f>IF('SECTION IV'!#REF!=S$2,'SECTION IV'!#REF!*'SECTION IV'!#REF!,"")</f>
        <v>#REF!</v>
      </c>
      <c r="T63" s="17" t="e">
        <f>IF('SECTION IV'!#REF!=T$2,'SECTION IV'!#REF!*'SECTION IV'!#REF!,"")</f>
        <v>#REF!</v>
      </c>
      <c r="U63" s="17" t="e">
        <f>IF('SECTION IV'!#REF!=U$2,'SECTION IV'!#REF!*'SECTION IV'!#REF!,"")</f>
        <v>#REF!</v>
      </c>
      <c r="V63" s="17" t="e">
        <f>IF('SECTION IV'!#REF!=V$2,'SECTION IV'!#REF!*'SECTION IV'!#REF!,"")</f>
        <v>#REF!</v>
      </c>
      <c r="W63" s="17" t="e">
        <f>IF('SECTION IV'!#REF!=W$2,'SECTION IV'!#REF!*'SECTION IV'!#REF!,"")</f>
        <v>#REF!</v>
      </c>
      <c r="X63" s="17" t="e">
        <f>IF('SECTION IV'!#REF!=X$2,'SECTION IV'!#REF!*'SECTION IV'!#REF!,"")</f>
        <v>#REF!</v>
      </c>
      <c r="Y63" s="17" t="e">
        <f>IF('SECTION IV'!#REF!=Y$2,'SECTION IV'!#REF!*'SECTION IV'!#REF!,"")</f>
        <v>#REF!</v>
      </c>
      <c r="Z63" s="17" t="e">
        <f>IF('SECTION IV'!#REF!=Z$2,'SECTION IV'!#REF!*'SECTION IV'!#REF!,"")</f>
        <v>#REF!</v>
      </c>
      <c r="AA63" s="17" t="e">
        <f>IF('SECTION IV'!#REF!=AA$2,'SECTION IV'!#REF!*'SECTION IV'!#REF!,"")</f>
        <v>#REF!</v>
      </c>
      <c r="AB63" s="17" t="e">
        <f>IF('SECTION IV'!#REF!=AB$2,'SECTION IV'!#REF!*'SECTION IV'!#REF!,"")</f>
        <v>#REF!</v>
      </c>
      <c r="AC63" s="17" t="e">
        <f>IF('SECTION IV'!#REF!=AC$2,'SECTION IV'!#REF!*'SECTION IV'!#REF!,"")</f>
        <v>#REF!</v>
      </c>
      <c r="AD63" s="17" t="e">
        <f>IF('SECTION IV'!#REF!=AD$2,'SECTION IV'!#REF!*'SECTION IV'!#REF!,"")</f>
        <v>#REF!</v>
      </c>
      <c r="AE63" s="17" t="e">
        <f>IF('SECTION IV'!#REF!=AE$2,'SECTION IV'!#REF!*'SECTION IV'!#REF!,"")</f>
        <v>#REF!</v>
      </c>
      <c r="AF63" s="17" t="e">
        <f>IF('SECTION IV'!#REF!=AF$2,'SECTION IV'!#REF!*'SECTION IV'!#REF!,"")</f>
        <v>#REF!</v>
      </c>
      <c r="AG63" s="17" t="e">
        <f>IF('SECTION IV'!#REF!=AG$2,'SECTION IV'!#REF!*'SECTION IV'!#REF!,"")</f>
        <v>#REF!</v>
      </c>
      <c r="AH63" s="18" t="e">
        <f>IF(C63="","",IF('SECTION IV'!#REF!=0,"",IF(SUM(D63:AG63)=0,CONCATENATE(C63," NOT AWARDED"),SUM(D63:AG63))))</f>
        <v>#REF!</v>
      </c>
      <c r="AI63"/>
    </row>
    <row r="64" spans="2:35" x14ac:dyDescent="0.35">
      <c r="B64" s="290"/>
      <c r="C64" t="e">
        <f>IF('SECTION IV'!#REF!=0,"",'SECTION IV'!#REF!)</f>
        <v>#REF!</v>
      </c>
      <c r="D64" s="17" t="e">
        <f>IF('SECTION IV'!#REF!=D$2,'SECTION IV'!#REF!*'SECTION IV'!#REF!,"")</f>
        <v>#REF!</v>
      </c>
      <c r="E64" s="17" t="e">
        <f>IF('SECTION IV'!#REF!=E$2,'SECTION IV'!#REF!*'SECTION IV'!#REF!,"")</f>
        <v>#REF!</v>
      </c>
      <c r="F64" s="17" t="e">
        <f>IF('SECTION IV'!#REF!=F$2,'SECTION IV'!#REF!*'SECTION IV'!#REF!,"")</f>
        <v>#REF!</v>
      </c>
      <c r="G64" s="17" t="e">
        <f>IF('SECTION IV'!#REF!=G$2,'SECTION IV'!#REF!*'SECTION IV'!#REF!,"")</f>
        <v>#REF!</v>
      </c>
      <c r="H64" s="17" t="e">
        <f>IF('SECTION IV'!#REF!=H$2,'SECTION IV'!#REF!*'SECTION IV'!#REF!,"")</f>
        <v>#REF!</v>
      </c>
      <c r="I64" s="17" t="e">
        <f>IF('SECTION IV'!#REF!=I$2,'SECTION IV'!#REF!*'SECTION IV'!#REF!,"")</f>
        <v>#REF!</v>
      </c>
      <c r="J64" s="17" t="e">
        <f>IF('SECTION IV'!#REF!=J$2,'SECTION IV'!#REF!*'SECTION IV'!#REF!,"")</f>
        <v>#REF!</v>
      </c>
      <c r="K64" s="17" t="e">
        <f>IF('SECTION IV'!#REF!=K$2,'SECTION IV'!#REF!*'SECTION IV'!#REF!,"")</f>
        <v>#REF!</v>
      </c>
      <c r="L64" s="17" t="e">
        <f>IF('SECTION IV'!#REF!=L$2,'SECTION IV'!#REF!*'SECTION IV'!#REF!,"")</f>
        <v>#REF!</v>
      </c>
      <c r="M64" s="17" t="e">
        <f>IF('SECTION IV'!#REF!=M$2,'SECTION IV'!#REF!*'SECTION IV'!#REF!,"")</f>
        <v>#REF!</v>
      </c>
      <c r="N64" s="17" t="e">
        <f>IF('SECTION IV'!#REF!=N$2,'SECTION IV'!#REF!*'SECTION IV'!#REF!,"")</f>
        <v>#REF!</v>
      </c>
      <c r="O64" s="17" t="e">
        <f>IF('SECTION IV'!#REF!=O$2,'SECTION IV'!#REF!*'SECTION IV'!#REF!,"")</f>
        <v>#REF!</v>
      </c>
      <c r="P64" s="17" t="e">
        <f>IF('SECTION IV'!#REF!=P$2,'SECTION IV'!#REF!*'SECTION IV'!#REF!,"")</f>
        <v>#REF!</v>
      </c>
      <c r="Q64" s="17" t="e">
        <f>IF('SECTION IV'!#REF!=Q$2,'SECTION IV'!#REF!*'SECTION IV'!#REF!,"")</f>
        <v>#REF!</v>
      </c>
      <c r="R64" s="17" t="e">
        <f>IF('SECTION IV'!#REF!=R$2,'SECTION IV'!#REF!*'SECTION IV'!#REF!,"")</f>
        <v>#REF!</v>
      </c>
      <c r="S64" s="17" t="e">
        <f>IF('SECTION IV'!#REF!=S$2,'SECTION IV'!#REF!*'SECTION IV'!#REF!,"")</f>
        <v>#REF!</v>
      </c>
      <c r="T64" s="17" t="e">
        <f>IF('SECTION IV'!#REF!=T$2,'SECTION IV'!#REF!*'SECTION IV'!#REF!,"")</f>
        <v>#REF!</v>
      </c>
      <c r="U64" s="17" t="e">
        <f>IF('SECTION IV'!#REF!=U$2,'SECTION IV'!#REF!*'SECTION IV'!#REF!,"")</f>
        <v>#REF!</v>
      </c>
      <c r="V64" s="17" t="e">
        <f>IF('SECTION IV'!#REF!=V$2,'SECTION IV'!#REF!*'SECTION IV'!#REF!,"")</f>
        <v>#REF!</v>
      </c>
      <c r="W64" s="17" t="e">
        <f>IF('SECTION IV'!#REF!=W$2,'SECTION IV'!#REF!*'SECTION IV'!#REF!,"")</f>
        <v>#REF!</v>
      </c>
      <c r="X64" s="17" t="e">
        <f>IF('SECTION IV'!#REF!=X$2,'SECTION IV'!#REF!*'SECTION IV'!#REF!,"")</f>
        <v>#REF!</v>
      </c>
      <c r="Y64" s="17" t="e">
        <f>IF('SECTION IV'!#REF!=Y$2,'SECTION IV'!#REF!*'SECTION IV'!#REF!,"")</f>
        <v>#REF!</v>
      </c>
      <c r="Z64" s="17" t="e">
        <f>IF('SECTION IV'!#REF!=Z$2,'SECTION IV'!#REF!*'SECTION IV'!#REF!,"")</f>
        <v>#REF!</v>
      </c>
      <c r="AA64" s="17" t="e">
        <f>IF('SECTION IV'!#REF!=AA$2,'SECTION IV'!#REF!*'SECTION IV'!#REF!,"")</f>
        <v>#REF!</v>
      </c>
      <c r="AB64" s="17" t="e">
        <f>IF('SECTION IV'!#REF!=AB$2,'SECTION IV'!#REF!*'SECTION IV'!#REF!,"")</f>
        <v>#REF!</v>
      </c>
      <c r="AC64" s="17" t="e">
        <f>IF('SECTION IV'!#REF!=AC$2,'SECTION IV'!#REF!*'SECTION IV'!#REF!,"")</f>
        <v>#REF!</v>
      </c>
      <c r="AD64" s="17" t="e">
        <f>IF('SECTION IV'!#REF!=AD$2,'SECTION IV'!#REF!*'SECTION IV'!#REF!,"")</f>
        <v>#REF!</v>
      </c>
      <c r="AE64" s="17" t="e">
        <f>IF('SECTION IV'!#REF!=AE$2,'SECTION IV'!#REF!*'SECTION IV'!#REF!,"")</f>
        <v>#REF!</v>
      </c>
      <c r="AF64" s="17" t="e">
        <f>IF('SECTION IV'!#REF!=AF$2,'SECTION IV'!#REF!*'SECTION IV'!#REF!,"")</f>
        <v>#REF!</v>
      </c>
      <c r="AG64" s="17" t="e">
        <f>IF('SECTION IV'!#REF!=AG$2,'SECTION IV'!#REF!*'SECTION IV'!#REF!,"")</f>
        <v>#REF!</v>
      </c>
      <c r="AH64" s="18" t="e">
        <f>IF(C64="","",IF('SECTION IV'!#REF!=0,"",IF(SUM(D64:AG64)=0,CONCATENATE(C64," NOT AWARDED"),SUM(D64:AG64))))</f>
        <v>#REF!</v>
      </c>
    </row>
    <row r="65" spans="2:35" x14ac:dyDescent="0.35">
      <c r="B65" s="290"/>
      <c r="C65" t="e">
        <f>IF('SECTION IV'!#REF!=0,"",'SECTION IV'!#REF!)</f>
        <v>#REF!</v>
      </c>
      <c r="D65" s="17" t="e">
        <f>IF('SECTION IV'!#REF!=D$2,'SECTION IV'!#REF!*'SECTION IV'!#REF!,"")</f>
        <v>#REF!</v>
      </c>
      <c r="E65" s="17" t="e">
        <f>IF('SECTION IV'!#REF!=E$2,'SECTION IV'!#REF!*'SECTION IV'!#REF!,"")</f>
        <v>#REF!</v>
      </c>
      <c r="F65" s="17" t="e">
        <f>IF('SECTION IV'!#REF!=F$2,'SECTION IV'!#REF!*'SECTION IV'!#REF!,"")</f>
        <v>#REF!</v>
      </c>
      <c r="G65" s="17" t="e">
        <f>IF('SECTION IV'!#REF!=G$2,'SECTION IV'!#REF!*'SECTION IV'!#REF!,"")</f>
        <v>#REF!</v>
      </c>
      <c r="H65" s="17" t="e">
        <f>IF('SECTION IV'!#REF!=H$2,'SECTION IV'!#REF!*'SECTION IV'!#REF!,"")</f>
        <v>#REF!</v>
      </c>
      <c r="I65" s="17" t="e">
        <f>IF('SECTION IV'!#REF!=I$2,'SECTION IV'!#REF!*'SECTION IV'!#REF!,"")</f>
        <v>#REF!</v>
      </c>
      <c r="J65" s="17" t="e">
        <f>IF('SECTION IV'!#REF!=J$2,'SECTION IV'!#REF!*'SECTION IV'!#REF!,"")</f>
        <v>#REF!</v>
      </c>
      <c r="K65" s="17" t="e">
        <f>IF('SECTION IV'!#REF!=K$2,'SECTION IV'!#REF!*'SECTION IV'!#REF!,"")</f>
        <v>#REF!</v>
      </c>
      <c r="L65" s="17" t="e">
        <f>IF('SECTION IV'!#REF!=L$2,'SECTION IV'!#REF!*'SECTION IV'!#REF!,"")</f>
        <v>#REF!</v>
      </c>
      <c r="M65" s="17" t="e">
        <f>IF('SECTION IV'!#REF!=M$2,'SECTION IV'!#REF!*'SECTION IV'!#REF!,"")</f>
        <v>#REF!</v>
      </c>
      <c r="N65" s="17" t="e">
        <f>IF('SECTION IV'!#REF!=N$2,'SECTION IV'!#REF!*'SECTION IV'!#REF!,"")</f>
        <v>#REF!</v>
      </c>
      <c r="O65" s="17" t="e">
        <f>IF('SECTION IV'!#REF!=O$2,'SECTION IV'!#REF!*'SECTION IV'!#REF!,"")</f>
        <v>#REF!</v>
      </c>
      <c r="P65" s="17" t="e">
        <f>IF('SECTION IV'!#REF!=P$2,'SECTION IV'!#REF!*'SECTION IV'!#REF!,"")</f>
        <v>#REF!</v>
      </c>
      <c r="Q65" s="17" t="e">
        <f>IF('SECTION IV'!#REF!=Q$2,'SECTION IV'!#REF!*'SECTION IV'!#REF!,"")</f>
        <v>#REF!</v>
      </c>
      <c r="R65" s="17" t="e">
        <f>IF('SECTION IV'!#REF!=R$2,'SECTION IV'!#REF!*'SECTION IV'!#REF!,"")</f>
        <v>#REF!</v>
      </c>
      <c r="S65" s="17" t="e">
        <f>IF('SECTION IV'!#REF!=S$2,'SECTION IV'!#REF!*'SECTION IV'!#REF!,"")</f>
        <v>#REF!</v>
      </c>
      <c r="T65" s="17" t="e">
        <f>IF('SECTION IV'!#REF!=T$2,'SECTION IV'!#REF!*'SECTION IV'!#REF!,"")</f>
        <v>#REF!</v>
      </c>
      <c r="U65" s="17" t="e">
        <f>IF('SECTION IV'!#REF!=U$2,'SECTION IV'!#REF!*'SECTION IV'!#REF!,"")</f>
        <v>#REF!</v>
      </c>
      <c r="V65" s="17" t="e">
        <f>IF('SECTION IV'!#REF!=V$2,'SECTION IV'!#REF!*'SECTION IV'!#REF!,"")</f>
        <v>#REF!</v>
      </c>
      <c r="W65" s="17" t="e">
        <f>IF('SECTION IV'!#REF!=W$2,'SECTION IV'!#REF!*'SECTION IV'!#REF!,"")</f>
        <v>#REF!</v>
      </c>
      <c r="X65" s="17" t="e">
        <f>IF('SECTION IV'!#REF!=X$2,'SECTION IV'!#REF!*'SECTION IV'!#REF!,"")</f>
        <v>#REF!</v>
      </c>
      <c r="Y65" s="17" t="e">
        <f>IF('SECTION IV'!#REF!=Y$2,'SECTION IV'!#REF!*'SECTION IV'!#REF!,"")</f>
        <v>#REF!</v>
      </c>
      <c r="Z65" s="17" t="e">
        <f>IF('SECTION IV'!#REF!=Z$2,'SECTION IV'!#REF!*'SECTION IV'!#REF!,"")</f>
        <v>#REF!</v>
      </c>
      <c r="AA65" s="17" t="e">
        <f>IF('SECTION IV'!#REF!=AA$2,'SECTION IV'!#REF!*'SECTION IV'!#REF!,"")</f>
        <v>#REF!</v>
      </c>
      <c r="AB65" s="17" t="e">
        <f>IF('SECTION IV'!#REF!=AB$2,'SECTION IV'!#REF!*'SECTION IV'!#REF!,"")</f>
        <v>#REF!</v>
      </c>
      <c r="AC65" s="17" t="e">
        <f>IF('SECTION IV'!#REF!=AC$2,'SECTION IV'!#REF!*'SECTION IV'!#REF!,"")</f>
        <v>#REF!</v>
      </c>
      <c r="AD65" s="17" t="e">
        <f>IF('SECTION IV'!#REF!=AD$2,'SECTION IV'!#REF!*'SECTION IV'!#REF!,"")</f>
        <v>#REF!</v>
      </c>
      <c r="AE65" s="17" t="e">
        <f>IF('SECTION IV'!#REF!=AE$2,'SECTION IV'!#REF!*'SECTION IV'!#REF!,"")</f>
        <v>#REF!</v>
      </c>
      <c r="AF65" s="17" t="e">
        <f>IF('SECTION IV'!#REF!=AF$2,'SECTION IV'!#REF!*'SECTION IV'!#REF!,"")</f>
        <v>#REF!</v>
      </c>
      <c r="AG65" s="17" t="e">
        <f>IF('SECTION IV'!#REF!=AG$2,'SECTION IV'!#REF!*'SECTION IV'!#REF!,"")</f>
        <v>#REF!</v>
      </c>
      <c r="AH65" s="18" t="e">
        <f>IF(C65="","",IF('SECTION IV'!#REF!=0,"",IF(SUM(D65:AG65)=0,CONCATENATE(C65," NOT AWARDED"),SUM(D65:AG65))))</f>
        <v>#REF!</v>
      </c>
    </row>
    <row r="66" spans="2:35" x14ac:dyDescent="0.35">
      <c r="B66" s="290"/>
      <c r="C66" t="e">
        <f>IF('SECTION IV'!#REF!=0,"",'SECTION IV'!#REF!)</f>
        <v>#REF!</v>
      </c>
      <c r="D66" s="17" t="e">
        <f>IF('SECTION IV'!#REF!=D$2,'SECTION IV'!#REF!*'SECTION IV'!#REF!,"")</f>
        <v>#REF!</v>
      </c>
      <c r="E66" s="17" t="e">
        <f>IF('SECTION IV'!#REF!=E$2,'SECTION IV'!#REF!*'SECTION IV'!#REF!,"")</f>
        <v>#REF!</v>
      </c>
      <c r="F66" s="17" t="e">
        <f>IF('SECTION IV'!#REF!=F$2,'SECTION IV'!#REF!*'SECTION IV'!#REF!,"")</f>
        <v>#REF!</v>
      </c>
      <c r="G66" s="17" t="e">
        <f>IF('SECTION IV'!#REF!=G$2,'SECTION IV'!#REF!*'SECTION IV'!#REF!,"")</f>
        <v>#REF!</v>
      </c>
      <c r="H66" s="17" t="e">
        <f>IF('SECTION IV'!#REF!=H$2,'SECTION IV'!#REF!*'SECTION IV'!#REF!,"")</f>
        <v>#REF!</v>
      </c>
      <c r="I66" s="17" t="e">
        <f>IF('SECTION IV'!#REF!=I$2,'SECTION IV'!#REF!*'SECTION IV'!#REF!,"")</f>
        <v>#REF!</v>
      </c>
      <c r="J66" s="17" t="e">
        <f>IF('SECTION IV'!#REF!=J$2,'SECTION IV'!#REF!*'SECTION IV'!#REF!,"")</f>
        <v>#REF!</v>
      </c>
      <c r="K66" s="17" t="e">
        <f>IF('SECTION IV'!#REF!=K$2,'SECTION IV'!#REF!*'SECTION IV'!#REF!,"")</f>
        <v>#REF!</v>
      </c>
      <c r="L66" s="17" t="e">
        <f>IF('SECTION IV'!#REF!=L$2,'SECTION IV'!#REF!*'SECTION IV'!#REF!,"")</f>
        <v>#REF!</v>
      </c>
      <c r="M66" s="17" t="e">
        <f>IF('SECTION IV'!#REF!=M$2,'SECTION IV'!#REF!*'SECTION IV'!#REF!,"")</f>
        <v>#REF!</v>
      </c>
      <c r="N66" s="17" t="e">
        <f>IF('SECTION IV'!#REF!=N$2,'SECTION IV'!#REF!*'SECTION IV'!#REF!,"")</f>
        <v>#REF!</v>
      </c>
      <c r="O66" s="17" t="e">
        <f>IF('SECTION IV'!#REF!=O$2,'SECTION IV'!#REF!*'SECTION IV'!#REF!,"")</f>
        <v>#REF!</v>
      </c>
      <c r="P66" s="17" t="e">
        <f>IF('SECTION IV'!#REF!=P$2,'SECTION IV'!#REF!*'SECTION IV'!#REF!,"")</f>
        <v>#REF!</v>
      </c>
      <c r="Q66" s="17" t="e">
        <f>IF('SECTION IV'!#REF!=Q$2,'SECTION IV'!#REF!*'SECTION IV'!#REF!,"")</f>
        <v>#REF!</v>
      </c>
      <c r="R66" s="17" t="e">
        <f>IF('SECTION IV'!#REF!=R$2,'SECTION IV'!#REF!*'SECTION IV'!#REF!,"")</f>
        <v>#REF!</v>
      </c>
      <c r="S66" s="17" t="e">
        <f>IF('SECTION IV'!#REF!=S$2,'SECTION IV'!#REF!*'SECTION IV'!#REF!,"")</f>
        <v>#REF!</v>
      </c>
      <c r="T66" s="17" t="e">
        <f>IF('SECTION IV'!#REF!=T$2,'SECTION IV'!#REF!*'SECTION IV'!#REF!,"")</f>
        <v>#REF!</v>
      </c>
      <c r="U66" s="17" t="e">
        <f>IF('SECTION IV'!#REF!=U$2,'SECTION IV'!#REF!*'SECTION IV'!#REF!,"")</f>
        <v>#REF!</v>
      </c>
      <c r="V66" s="17" t="e">
        <f>IF('SECTION IV'!#REF!=V$2,'SECTION IV'!#REF!*'SECTION IV'!#REF!,"")</f>
        <v>#REF!</v>
      </c>
      <c r="W66" s="17" t="e">
        <f>IF('SECTION IV'!#REF!=W$2,'SECTION IV'!#REF!*'SECTION IV'!#REF!,"")</f>
        <v>#REF!</v>
      </c>
      <c r="X66" s="17" t="e">
        <f>IF('SECTION IV'!#REF!=X$2,'SECTION IV'!#REF!*'SECTION IV'!#REF!,"")</f>
        <v>#REF!</v>
      </c>
      <c r="Y66" s="17" t="e">
        <f>IF('SECTION IV'!#REF!=Y$2,'SECTION IV'!#REF!*'SECTION IV'!#REF!,"")</f>
        <v>#REF!</v>
      </c>
      <c r="Z66" s="17" t="e">
        <f>IF('SECTION IV'!#REF!=Z$2,'SECTION IV'!#REF!*'SECTION IV'!#REF!,"")</f>
        <v>#REF!</v>
      </c>
      <c r="AA66" s="17" t="e">
        <f>IF('SECTION IV'!#REF!=AA$2,'SECTION IV'!#REF!*'SECTION IV'!#REF!,"")</f>
        <v>#REF!</v>
      </c>
      <c r="AB66" s="17" t="e">
        <f>IF('SECTION IV'!#REF!=AB$2,'SECTION IV'!#REF!*'SECTION IV'!#REF!,"")</f>
        <v>#REF!</v>
      </c>
      <c r="AC66" s="17" t="e">
        <f>IF('SECTION IV'!#REF!=AC$2,'SECTION IV'!#REF!*'SECTION IV'!#REF!,"")</f>
        <v>#REF!</v>
      </c>
      <c r="AD66" s="17" t="e">
        <f>IF('SECTION IV'!#REF!=AD$2,'SECTION IV'!#REF!*'SECTION IV'!#REF!,"")</f>
        <v>#REF!</v>
      </c>
      <c r="AE66" s="17" t="e">
        <f>IF('SECTION IV'!#REF!=AE$2,'SECTION IV'!#REF!*'SECTION IV'!#REF!,"")</f>
        <v>#REF!</v>
      </c>
      <c r="AF66" s="17" t="e">
        <f>IF('SECTION IV'!#REF!=AF$2,'SECTION IV'!#REF!*'SECTION IV'!#REF!,"")</f>
        <v>#REF!</v>
      </c>
      <c r="AG66" s="17" t="e">
        <f>IF('SECTION IV'!#REF!=AG$2,'SECTION IV'!#REF!*'SECTION IV'!#REF!,"")</f>
        <v>#REF!</v>
      </c>
      <c r="AH66" s="18" t="e">
        <f>IF(C66="","",IF('SECTION IV'!#REF!=0,"",IF(SUM(D66:AG66)=0,CONCATENATE(C66," NOT AWARDED"),SUM(D66:AG66))))</f>
        <v>#REF!</v>
      </c>
    </row>
    <row r="67" spans="2:35" x14ac:dyDescent="0.35">
      <c r="B67" s="290"/>
      <c r="C67" t="e">
        <f>IF('SECTION IV'!#REF!=0,"",'SECTION IV'!#REF!)</f>
        <v>#REF!</v>
      </c>
      <c r="D67" s="17" t="e">
        <f>IF('SECTION IV'!#REF!=D$2,'SECTION IV'!#REF!*'SECTION IV'!#REF!,"")</f>
        <v>#REF!</v>
      </c>
      <c r="E67" s="17" t="e">
        <f>IF('SECTION IV'!#REF!=E$2,'SECTION IV'!#REF!*'SECTION IV'!#REF!,"")</f>
        <v>#REF!</v>
      </c>
      <c r="F67" s="17" t="e">
        <f>IF('SECTION IV'!#REF!=F$2,'SECTION IV'!#REF!*'SECTION IV'!#REF!,"")</f>
        <v>#REF!</v>
      </c>
      <c r="G67" s="17" t="e">
        <f>IF('SECTION IV'!#REF!=G$2,'SECTION IV'!#REF!*'SECTION IV'!#REF!,"")</f>
        <v>#REF!</v>
      </c>
      <c r="H67" s="17" t="e">
        <f>IF('SECTION IV'!#REF!=H$2,'SECTION IV'!#REF!*'SECTION IV'!#REF!,"")</f>
        <v>#REF!</v>
      </c>
      <c r="I67" s="17" t="e">
        <f>IF('SECTION IV'!#REF!=I$2,'SECTION IV'!#REF!*'SECTION IV'!#REF!,"")</f>
        <v>#REF!</v>
      </c>
      <c r="J67" s="17" t="e">
        <f>IF('SECTION IV'!#REF!=J$2,'SECTION IV'!#REF!*'SECTION IV'!#REF!,"")</f>
        <v>#REF!</v>
      </c>
      <c r="K67" s="17" t="e">
        <f>IF('SECTION IV'!#REF!=K$2,'SECTION IV'!#REF!*'SECTION IV'!#REF!,"")</f>
        <v>#REF!</v>
      </c>
      <c r="L67" s="17" t="e">
        <f>IF('SECTION IV'!#REF!=L$2,'SECTION IV'!#REF!*'SECTION IV'!#REF!,"")</f>
        <v>#REF!</v>
      </c>
      <c r="M67" s="17" t="e">
        <f>IF('SECTION IV'!#REF!=M$2,'SECTION IV'!#REF!*'SECTION IV'!#REF!,"")</f>
        <v>#REF!</v>
      </c>
      <c r="N67" s="17" t="e">
        <f>IF('SECTION IV'!#REF!=N$2,'SECTION IV'!#REF!*'SECTION IV'!#REF!,"")</f>
        <v>#REF!</v>
      </c>
      <c r="O67" s="17" t="e">
        <f>IF('SECTION IV'!#REF!=O$2,'SECTION IV'!#REF!*'SECTION IV'!#REF!,"")</f>
        <v>#REF!</v>
      </c>
      <c r="P67" s="17" t="e">
        <f>IF('SECTION IV'!#REF!=P$2,'SECTION IV'!#REF!*'SECTION IV'!#REF!,"")</f>
        <v>#REF!</v>
      </c>
      <c r="Q67" s="17" t="e">
        <f>IF('SECTION IV'!#REF!=Q$2,'SECTION IV'!#REF!*'SECTION IV'!#REF!,"")</f>
        <v>#REF!</v>
      </c>
      <c r="R67" s="17" t="e">
        <f>IF('SECTION IV'!#REF!=R$2,'SECTION IV'!#REF!*'SECTION IV'!#REF!,"")</f>
        <v>#REF!</v>
      </c>
      <c r="S67" s="17" t="e">
        <f>IF('SECTION IV'!#REF!=S$2,'SECTION IV'!#REF!*'SECTION IV'!#REF!,"")</f>
        <v>#REF!</v>
      </c>
      <c r="T67" s="17" t="e">
        <f>IF('SECTION IV'!#REF!=T$2,'SECTION IV'!#REF!*'SECTION IV'!#REF!,"")</f>
        <v>#REF!</v>
      </c>
      <c r="U67" s="17" t="e">
        <f>IF('SECTION IV'!#REF!=U$2,'SECTION IV'!#REF!*'SECTION IV'!#REF!,"")</f>
        <v>#REF!</v>
      </c>
      <c r="V67" s="17" t="e">
        <f>IF('SECTION IV'!#REF!=V$2,'SECTION IV'!#REF!*'SECTION IV'!#REF!,"")</f>
        <v>#REF!</v>
      </c>
      <c r="W67" s="17" t="e">
        <f>IF('SECTION IV'!#REF!=W$2,'SECTION IV'!#REF!*'SECTION IV'!#REF!,"")</f>
        <v>#REF!</v>
      </c>
      <c r="X67" s="17" t="e">
        <f>IF('SECTION IV'!#REF!=X$2,'SECTION IV'!#REF!*'SECTION IV'!#REF!,"")</f>
        <v>#REF!</v>
      </c>
      <c r="Y67" s="17" t="e">
        <f>IF('SECTION IV'!#REF!=Y$2,'SECTION IV'!#REF!*'SECTION IV'!#REF!,"")</f>
        <v>#REF!</v>
      </c>
      <c r="Z67" s="17" t="e">
        <f>IF('SECTION IV'!#REF!=Z$2,'SECTION IV'!#REF!*'SECTION IV'!#REF!,"")</f>
        <v>#REF!</v>
      </c>
      <c r="AA67" s="17" t="e">
        <f>IF('SECTION IV'!#REF!=AA$2,'SECTION IV'!#REF!*'SECTION IV'!#REF!,"")</f>
        <v>#REF!</v>
      </c>
      <c r="AB67" s="17" t="e">
        <f>IF('SECTION IV'!#REF!=AB$2,'SECTION IV'!#REF!*'SECTION IV'!#REF!,"")</f>
        <v>#REF!</v>
      </c>
      <c r="AC67" s="17" t="e">
        <f>IF('SECTION IV'!#REF!=AC$2,'SECTION IV'!#REF!*'SECTION IV'!#REF!,"")</f>
        <v>#REF!</v>
      </c>
      <c r="AD67" s="17" t="e">
        <f>IF('SECTION IV'!#REF!=AD$2,'SECTION IV'!#REF!*'SECTION IV'!#REF!,"")</f>
        <v>#REF!</v>
      </c>
      <c r="AE67" s="17" t="e">
        <f>IF('SECTION IV'!#REF!=AE$2,'SECTION IV'!#REF!*'SECTION IV'!#REF!,"")</f>
        <v>#REF!</v>
      </c>
      <c r="AF67" s="17" t="e">
        <f>IF('SECTION IV'!#REF!=AF$2,'SECTION IV'!#REF!*'SECTION IV'!#REF!,"")</f>
        <v>#REF!</v>
      </c>
      <c r="AG67" s="17" t="e">
        <f>IF('SECTION IV'!#REF!=AG$2,'SECTION IV'!#REF!*'SECTION IV'!#REF!,"")</f>
        <v>#REF!</v>
      </c>
      <c r="AH67" s="18" t="e">
        <f>IF(C67="","",IF('SECTION IV'!#REF!=0,"",IF(SUM(D67:AG67)=0,CONCATENATE(C67," NOT AWARDED"),SUM(D67:AG67))))</f>
        <v>#REF!</v>
      </c>
    </row>
    <row r="68" spans="2:35" x14ac:dyDescent="0.35">
      <c r="B68" s="290"/>
      <c r="C68" t="e">
        <f>IF('SECTION IV'!#REF!=0,"",'SECTION IV'!#REF!)</f>
        <v>#REF!</v>
      </c>
      <c r="D68" s="17" t="e">
        <f>IF('SECTION IV'!#REF!=D$2,'SECTION IV'!#REF!*'SECTION IV'!#REF!,"")</f>
        <v>#REF!</v>
      </c>
      <c r="E68" s="17" t="e">
        <f>IF('SECTION IV'!#REF!=E$2,'SECTION IV'!#REF!*'SECTION IV'!#REF!,"")</f>
        <v>#REF!</v>
      </c>
      <c r="F68" s="17" t="e">
        <f>IF('SECTION IV'!#REF!=F$2,'SECTION IV'!#REF!*'SECTION IV'!#REF!,"")</f>
        <v>#REF!</v>
      </c>
      <c r="G68" s="17" t="e">
        <f>IF('SECTION IV'!#REF!=G$2,'SECTION IV'!#REF!*'SECTION IV'!#REF!,"")</f>
        <v>#REF!</v>
      </c>
      <c r="H68" s="17" t="e">
        <f>IF('SECTION IV'!#REF!=H$2,'SECTION IV'!#REF!*'SECTION IV'!#REF!,"")</f>
        <v>#REF!</v>
      </c>
      <c r="I68" s="17" t="e">
        <f>IF('SECTION IV'!#REF!=I$2,'SECTION IV'!#REF!*'SECTION IV'!#REF!,"")</f>
        <v>#REF!</v>
      </c>
      <c r="J68" s="17" t="e">
        <f>IF('SECTION IV'!#REF!=J$2,'SECTION IV'!#REF!*'SECTION IV'!#REF!,"")</f>
        <v>#REF!</v>
      </c>
      <c r="K68" s="17" t="e">
        <f>IF('SECTION IV'!#REF!=K$2,'SECTION IV'!#REF!*'SECTION IV'!#REF!,"")</f>
        <v>#REF!</v>
      </c>
      <c r="L68" s="17" t="e">
        <f>IF('SECTION IV'!#REF!=L$2,'SECTION IV'!#REF!*'SECTION IV'!#REF!,"")</f>
        <v>#REF!</v>
      </c>
      <c r="M68" s="17" t="e">
        <f>IF('SECTION IV'!#REF!=M$2,'SECTION IV'!#REF!*'SECTION IV'!#REF!,"")</f>
        <v>#REF!</v>
      </c>
      <c r="N68" s="17" t="e">
        <f>IF('SECTION IV'!#REF!=N$2,'SECTION IV'!#REF!*'SECTION IV'!#REF!,"")</f>
        <v>#REF!</v>
      </c>
      <c r="O68" s="17" t="e">
        <f>IF('SECTION IV'!#REF!=O$2,'SECTION IV'!#REF!*'SECTION IV'!#REF!,"")</f>
        <v>#REF!</v>
      </c>
      <c r="P68" s="17" t="e">
        <f>IF('SECTION IV'!#REF!=P$2,'SECTION IV'!#REF!*'SECTION IV'!#REF!,"")</f>
        <v>#REF!</v>
      </c>
      <c r="Q68" s="17" t="e">
        <f>IF('SECTION IV'!#REF!=Q$2,'SECTION IV'!#REF!*'SECTION IV'!#REF!,"")</f>
        <v>#REF!</v>
      </c>
      <c r="R68" s="17" t="e">
        <f>IF('SECTION IV'!#REF!=R$2,'SECTION IV'!#REF!*'SECTION IV'!#REF!,"")</f>
        <v>#REF!</v>
      </c>
      <c r="S68" s="17" t="e">
        <f>IF('SECTION IV'!#REF!=S$2,'SECTION IV'!#REF!*'SECTION IV'!#REF!,"")</f>
        <v>#REF!</v>
      </c>
      <c r="T68" s="17" t="e">
        <f>IF('SECTION IV'!#REF!=T$2,'SECTION IV'!#REF!*'SECTION IV'!#REF!,"")</f>
        <v>#REF!</v>
      </c>
      <c r="U68" s="17" t="e">
        <f>IF('SECTION IV'!#REF!=U$2,'SECTION IV'!#REF!*'SECTION IV'!#REF!,"")</f>
        <v>#REF!</v>
      </c>
      <c r="V68" s="17" t="e">
        <f>IF('SECTION IV'!#REF!=V$2,'SECTION IV'!#REF!*'SECTION IV'!#REF!,"")</f>
        <v>#REF!</v>
      </c>
      <c r="W68" s="17" t="e">
        <f>IF('SECTION IV'!#REF!=W$2,'SECTION IV'!#REF!*'SECTION IV'!#REF!,"")</f>
        <v>#REF!</v>
      </c>
      <c r="X68" s="17" t="e">
        <f>IF('SECTION IV'!#REF!=X$2,'SECTION IV'!#REF!*'SECTION IV'!#REF!,"")</f>
        <v>#REF!</v>
      </c>
      <c r="Y68" s="17" t="e">
        <f>IF('SECTION IV'!#REF!=Y$2,'SECTION IV'!#REF!*'SECTION IV'!#REF!,"")</f>
        <v>#REF!</v>
      </c>
      <c r="Z68" s="17" t="e">
        <f>IF('SECTION IV'!#REF!=Z$2,'SECTION IV'!#REF!*'SECTION IV'!#REF!,"")</f>
        <v>#REF!</v>
      </c>
      <c r="AA68" s="17" t="e">
        <f>IF('SECTION IV'!#REF!=AA$2,'SECTION IV'!#REF!*'SECTION IV'!#REF!,"")</f>
        <v>#REF!</v>
      </c>
      <c r="AB68" s="17" t="e">
        <f>IF('SECTION IV'!#REF!=AB$2,'SECTION IV'!#REF!*'SECTION IV'!#REF!,"")</f>
        <v>#REF!</v>
      </c>
      <c r="AC68" s="17" t="e">
        <f>IF('SECTION IV'!#REF!=AC$2,'SECTION IV'!#REF!*'SECTION IV'!#REF!,"")</f>
        <v>#REF!</v>
      </c>
      <c r="AD68" s="17" t="e">
        <f>IF('SECTION IV'!#REF!=AD$2,'SECTION IV'!#REF!*'SECTION IV'!#REF!,"")</f>
        <v>#REF!</v>
      </c>
      <c r="AE68" s="17" t="e">
        <f>IF('SECTION IV'!#REF!=AE$2,'SECTION IV'!#REF!*'SECTION IV'!#REF!,"")</f>
        <v>#REF!</v>
      </c>
      <c r="AF68" s="17" t="e">
        <f>IF('SECTION IV'!#REF!=AF$2,'SECTION IV'!#REF!*'SECTION IV'!#REF!,"")</f>
        <v>#REF!</v>
      </c>
      <c r="AG68" s="17" t="e">
        <f>IF('SECTION IV'!#REF!=AG$2,'SECTION IV'!#REF!*'SECTION IV'!#REF!,"")</f>
        <v>#REF!</v>
      </c>
      <c r="AH68" s="18" t="e">
        <f>IF(C68="","",IF('SECTION IV'!#REF!=0,"",IF(SUM(D68:AG68)=0,CONCATENATE(C68," NOT AWARDED"),SUM(D68:AG68))))</f>
        <v>#REF!</v>
      </c>
    </row>
    <row r="69" spans="2:35" x14ac:dyDescent="0.35">
      <c r="B69" s="290"/>
      <c r="C69" t="e">
        <f>IF('SECTION IV'!#REF!=0,"",'SECTION IV'!#REF!)</f>
        <v>#REF!</v>
      </c>
      <c r="D69" s="17" t="e">
        <f>IF('SECTION IV'!#REF!=D$2,'SECTION IV'!#REF!*'SECTION IV'!#REF!,"")</f>
        <v>#REF!</v>
      </c>
      <c r="E69" s="17" t="e">
        <f>IF('SECTION IV'!#REF!=E$2,'SECTION IV'!#REF!*'SECTION IV'!#REF!,"")</f>
        <v>#REF!</v>
      </c>
      <c r="F69" s="17" t="e">
        <f>IF('SECTION IV'!#REF!=F$2,'SECTION IV'!#REF!*'SECTION IV'!#REF!,"")</f>
        <v>#REF!</v>
      </c>
      <c r="G69" s="17" t="e">
        <f>IF('SECTION IV'!#REF!=G$2,'SECTION IV'!#REF!*'SECTION IV'!#REF!,"")</f>
        <v>#REF!</v>
      </c>
      <c r="H69" s="17" t="e">
        <f>IF('SECTION IV'!#REF!=H$2,'SECTION IV'!#REF!*'SECTION IV'!#REF!,"")</f>
        <v>#REF!</v>
      </c>
      <c r="I69" s="17" t="e">
        <f>IF('SECTION IV'!#REF!=I$2,'SECTION IV'!#REF!*'SECTION IV'!#REF!,"")</f>
        <v>#REF!</v>
      </c>
      <c r="J69" s="17" t="e">
        <f>IF('SECTION IV'!#REF!=J$2,'SECTION IV'!#REF!*'SECTION IV'!#REF!,"")</f>
        <v>#REF!</v>
      </c>
      <c r="K69" s="17" t="e">
        <f>IF('SECTION IV'!#REF!=K$2,'SECTION IV'!#REF!*'SECTION IV'!#REF!,"")</f>
        <v>#REF!</v>
      </c>
      <c r="L69" s="17" t="e">
        <f>IF('SECTION IV'!#REF!=L$2,'SECTION IV'!#REF!*'SECTION IV'!#REF!,"")</f>
        <v>#REF!</v>
      </c>
      <c r="M69" s="17" t="e">
        <f>IF('SECTION IV'!#REF!=M$2,'SECTION IV'!#REF!*'SECTION IV'!#REF!,"")</f>
        <v>#REF!</v>
      </c>
      <c r="N69" s="17" t="e">
        <f>IF('SECTION IV'!#REF!=N$2,'SECTION IV'!#REF!*'SECTION IV'!#REF!,"")</f>
        <v>#REF!</v>
      </c>
      <c r="O69" s="17" t="e">
        <f>IF('SECTION IV'!#REF!=O$2,'SECTION IV'!#REF!*'SECTION IV'!#REF!,"")</f>
        <v>#REF!</v>
      </c>
      <c r="P69" s="17" t="e">
        <f>IF('SECTION IV'!#REF!=P$2,'SECTION IV'!#REF!*'SECTION IV'!#REF!,"")</f>
        <v>#REF!</v>
      </c>
      <c r="Q69" s="17" t="e">
        <f>IF('SECTION IV'!#REF!=Q$2,'SECTION IV'!#REF!*'SECTION IV'!#REF!,"")</f>
        <v>#REF!</v>
      </c>
      <c r="R69" s="17" t="e">
        <f>IF('SECTION IV'!#REF!=R$2,'SECTION IV'!#REF!*'SECTION IV'!#REF!,"")</f>
        <v>#REF!</v>
      </c>
      <c r="S69" s="17" t="e">
        <f>IF('SECTION IV'!#REF!=S$2,'SECTION IV'!#REF!*'SECTION IV'!#REF!,"")</f>
        <v>#REF!</v>
      </c>
      <c r="T69" s="17" t="e">
        <f>IF('SECTION IV'!#REF!=T$2,'SECTION IV'!#REF!*'SECTION IV'!#REF!,"")</f>
        <v>#REF!</v>
      </c>
      <c r="U69" s="17" t="e">
        <f>IF('SECTION IV'!#REF!=U$2,'SECTION IV'!#REF!*'SECTION IV'!#REF!,"")</f>
        <v>#REF!</v>
      </c>
      <c r="V69" s="17" t="e">
        <f>IF('SECTION IV'!#REF!=V$2,'SECTION IV'!#REF!*'SECTION IV'!#REF!,"")</f>
        <v>#REF!</v>
      </c>
      <c r="W69" s="17" t="e">
        <f>IF('SECTION IV'!#REF!=W$2,'SECTION IV'!#REF!*'SECTION IV'!#REF!,"")</f>
        <v>#REF!</v>
      </c>
      <c r="X69" s="17" t="e">
        <f>IF('SECTION IV'!#REF!=X$2,'SECTION IV'!#REF!*'SECTION IV'!#REF!,"")</f>
        <v>#REF!</v>
      </c>
      <c r="Y69" s="17" t="e">
        <f>IF('SECTION IV'!#REF!=Y$2,'SECTION IV'!#REF!*'SECTION IV'!#REF!,"")</f>
        <v>#REF!</v>
      </c>
      <c r="Z69" s="17" t="e">
        <f>IF('SECTION IV'!#REF!=Z$2,'SECTION IV'!#REF!*'SECTION IV'!#REF!,"")</f>
        <v>#REF!</v>
      </c>
      <c r="AA69" s="17" t="e">
        <f>IF('SECTION IV'!#REF!=AA$2,'SECTION IV'!#REF!*'SECTION IV'!#REF!,"")</f>
        <v>#REF!</v>
      </c>
      <c r="AB69" s="17" t="e">
        <f>IF('SECTION IV'!#REF!=AB$2,'SECTION IV'!#REF!*'SECTION IV'!#REF!,"")</f>
        <v>#REF!</v>
      </c>
      <c r="AC69" s="17" t="e">
        <f>IF('SECTION IV'!#REF!=AC$2,'SECTION IV'!#REF!*'SECTION IV'!#REF!,"")</f>
        <v>#REF!</v>
      </c>
      <c r="AD69" s="17" t="e">
        <f>IF('SECTION IV'!#REF!=AD$2,'SECTION IV'!#REF!*'SECTION IV'!#REF!,"")</f>
        <v>#REF!</v>
      </c>
      <c r="AE69" s="17" t="e">
        <f>IF('SECTION IV'!#REF!=AE$2,'SECTION IV'!#REF!*'SECTION IV'!#REF!,"")</f>
        <v>#REF!</v>
      </c>
      <c r="AF69" s="17" t="e">
        <f>IF('SECTION IV'!#REF!=AF$2,'SECTION IV'!#REF!*'SECTION IV'!#REF!,"")</f>
        <v>#REF!</v>
      </c>
      <c r="AG69" s="17" t="e">
        <f>IF('SECTION IV'!#REF!=AG$2,'SECTION IV'!#REF!*'SECTION IV'!#REF!,"")</f>
        <v>#REF!</v>
      </c>
      <c r="AH69" s="18" t="e">
        <f>IF(C69="","",IF('SECTION IV'!#REF!=0,"",IF(SUM(D69:AG69)=0,CONCATENATE(C69," NOT AWARDED"),SUM(D69:AG69))))</f>
        <v>#REF!</v>
      </c>
    </row>
    <row r="70" spans="2:35" x14ac:dyDescent="0.35">
      <c r="B70" s="290"/>
      <c r="C70" t="e">
        <f>IF('SECTION IV'!#REF!=0,"",'SECTION IV'!#REF!)</f>
        <v>#REF!</v>
      </c>
      <c r="D70" s="17" t="e">
        <f>IF('SECTION IV'!#REF!=D$2,'SECTION IV'!#REF!*'SECTION IV'!#REF!,"")</f>
        <v>#REF!</v>
      </c>
      <c r="E70" s="17" t="e">
        <f>IF('SECTION IV'!#REF!=E$2,'SECTION IV'!#REF!*'SECTION IV'!#REF!,"")</f>
        <v>#REF!</v>
      </c>
      <c r="F70" s="17" t="e">
        <f>IF('SECTION IV'!#REF!=F$2,'SECTION IV'!#REF!*'SECTION IV'!#REF!,"")</f>
        <v>#REF!</v>
      </c>
      <c r="G70" s="17" t="e">
        <f>IF('SECTION IV'!#REF!=G$2,'SECTION IV'!#REF!*'SECTION IV'!#REF!,"")</f>
        <v>#REF!</v>
      </c>
      <c r="H70" s="17" t="e">
        <f>IF('SECTION IV'!#REF!=H$2,'SECTION IV'!#REF!*'SECTION IV'!#REF!,"")</f>
        <v>#REF!</v>
      </c>
      <c r="I70" s="17" t="e">
        <f>IF('SECTION IV'!#REF!=I$2,'SECTION IV'!#REF!*'SECTION IV'!#REF!,"")</f>
        <v>#REF!</v>
      </c>
      <c r="J70" s="17" t="e">
        <f>IF('SECTION IV'!#REF!=J$2,'SECTION IV'!#REF!*'SECTION IV'!#REF!,"")</f>
        <v>#REF!</v>
      </c>
      <c r="K70" s="17" t="e">
        <f>IF('SECTION IV'!#REF!=K$2,'SECTION IV'!#REF!*'SECTION IV'!#REF!,"")</f>
        <v>#REF!</v>
      </c>
      <c r="L70" s="17" t="e">
        <f>IF('SECTION IV'!#REF!=L$2,'SECTION IV'!#REF!*'SECTION IV'!#REF!,"")</f>
        <v>#REF!</v>
      </c>
      <c r="M70" s="17" t="e">
        <f>IF('SECTION IV'!#REF!=M$2,'SECTION IV'!#REF!*'SECTION IV'!#REF!,"")</f>
        <v>#REF!</v>
      </c>
      <c r="N70" s="17" t="e">
        <f>IF('SECTION IV'!#REF!=N$2,'SECTION IV'!#REF!*'SECTION IV'!#REF!,"")</f>
        <v>#REF!</v>
      </c>
      <c r="O70" s="17" t="e">
        <f>IF('SECTION IV'!#REF!=O$2,'SECTION IV'!#REF!*'SECTION IV'!#REF!,"")</f>
        <v>#REF!</v>
      </c>
      <c r="P70" s="17" t="e">
        <f>IF('SECTION IV'!#REF!=P$2,'SECTION IV'!#REF!*'SECTION IV'!#REF!,"")</f>
        <v>#REF!</v>
      </c>
      <c r="Q70" s="17" t="e">
        <f>IF('SECTION IV'!#REF!=Q$2,'SECTION IV'!#REF!*'SECTION IV'!#REF!,"")</f>
        <v>#REF!</v>
      </c>
      <c r="R70" s="17" t="e">
        <f>IF('SECTION IV'!#REF!=R$2,'SECTION IV'!#REF!*'SECTION IV'!#REF!,"")</f>
        <v>#REF!</v>
      </c>
      <c r="S70" s="17" t="e">
        <f>IF('SECTION IV'!#REF!=S$2,'SECTION IV'!#REF!*'SECTION IV'!#REF!,"")</f>
        <v>#REF!</v>
      </c>
      <c r="T70" s="17" t="e">
        <f>IF('SECTION IV'!#REF!=T$2,'SECTION IV'!#REF!*'SECTION IV'!#REF!,"")</f>
        <v>#REF!</v>
      </c>
      <c r="U70" s="17" t="e">
        <f>IF('SECTION IV'!#REF!=U$2,'SECTION IV'!#REF!*'SECTION IV'!#REF!,"")</f>
        <v>#REF!</v>
      </c>
      <c r="V70" s="17" t="e">
        <f>IF('SECTION IV'!#REF!=V$2,'SECTION IV'!#REF!*'SECTION IV'!#REF!,"")</f>
        <v>#REF!</v>
      </c>
      <c r="W70" s="17" t="e">
        <f>IF('SECTION IV'!#REF!=W$2,'SECTION IV'!#REF!*'SECTION IV'!#REF!,"")</f>
        <v>#REF!</v>
      </c>
      <c r="X70" s="17" t="e">
        <f>IF('SECTION IV'!#REF!=X$2,'SECTION IV'!#REF!*'SECTION IV'!#REF!,"")</f>
        <v>#REF!</v>
      </c>
      <c r="Y70" s="17" t="e">
        <f>IF('SECTION IV'!#REF!=Y$2,'SECTION IV'!#REF!*'SECTION IV'!#REF!,"")</f>
        <v>#REF!</v>
      </c>
      <c r="Z70" s="17" t="e">
        <f>IF('SECTION IV'!#REF!=Z$2,'SECTION IV'!#REF!*'SECTION IV'!#REF!,"")</f>
        <v>#REF!</v>
      </c>
      <c r="AA70" s="17" t="e">
        <f>IF('SECTION IV'!#REF!=AA$2,'SECTION IV'!#REF!*'SECTION IV'!#REF!,"")</f>
        <v>#REF!</v>
      </c>
      <c r="AB70" s="17" t="e">
        <f>IF('SECTION IV'!#REF!=AB$2,'SECTION IV'!#REF!*'SECTION IV'!#REF!,"")</f>
        <v>#REF!</v>
      </c>
      <c r="AC70" s="17" t="e">
        <f>IF('SECTION IV'!#REF!=AC$2,'SECTION IV'!#REF!*'SECTION IV'!#REF!,"")</f>
        <v>#REF!</v>
      </c>
      <c r="AD70" s="17" t="e">
        <f>IF('SECTION IV'!#REF!=AD$2,'SECTION IV'!#REF!*'SECTION IV'!#REF!,"")</f>
        <v>#REF!</v>
      </c>
      <c r="AE70" s="17" t="e">
        <f>IF('SECTION IV'!#REF!=AE$2,'SECTION IV'!#REF!*'SECTION IV'!#REF!,"")</f>
        <v>#REF!</v>
      </c>
      <c r="AF70" s="17" t="e">
        <f>IF('SECTION IV'!#REF!=AF$2,'SECTION IV'!#REF!*'SECTION IV'!#REF!,"")</f>
        <v>#REF!</v>
      </c>
      <c r="AG70" s="17" t="e">
        <f>IF('SECTION IV'!#REF!=AG$2,'SECTION IV'!#REF!*'SECTION IV'!#REF!,"")</f>
        <v>#REF!</v>
      </c>
      <c r="AH70" s="18" t="e">
        <f>IF(C70="","",IF('SECTION IV'!#REF!=0,"",IF(SUM(D70:AG70)=0,CONCATENATE(C70," NOT AWARDED"),SUM(D70:AG70))))</f>
        <v>#REF!</v>
      </c>
    </row>
    <row r="71" spans="2:35" x14ac:dyDescent="0.35">
      <c r="B71" s="290"/>
      <c r="C71" t="e">
        <f>IF('SECTION IV'!#REF!=0,"",'SECTION IV'!#REF!)</f>
        <v>#REF!</v>
      </c>
      <c r="D71" s="17" t="e">
        <f>IF('SECTION IV'!#REF!=D$2,'SECTION IV'!#REF!*'SECTION IV'!#REF!,"")</f>
        <v>#REF!</v>
      </c>
      <c r="E71" s="17" t="e">
        <f>IF('SECTION IV'!#REF!=E$2,'SECTION IV'!#REF!*'SECTION IV'!#REF!,"")</f>
        <v>#REF!</v>
      </c>
      <c r="F71" s="17" t="e">
        <f>IF('SECTION IV'!#REF!=F$2,'SECTION IV'!#REF!*'SECTION IV'!#REF!,"")</f>
        <v>#REF!</v>
      </c>
      <c r="G71" s="17" t="e">
        <f>IF('SECTION IV'!#REF!=G$2,'SECTION IV'!#REF!*'SECTION IV'!#REF!,"")</f>
        <v>#REF!</v>
      </c>
      <c r="H71" s="17" t="e">
        <f>IF('SECTION IV'!#REF!=H$2,'SECTION IV'!#REF!*'SECTION IV'!#REF!,"")</f>
        <v>#REF!</v>
      </c>
      <c r="I71" s="17" t="e">
        <f>IF('SECTION IV'!#REF!=I$2,'SECTION IV'!#REF!*'SECTION IV'!#REF!,"")</f>
        <v>#REF!</v>
      </c>
      <c r="J71" s="17" t="e">
        <f>IF('SECTION IV'!#REF!=J$2,'SECTION IV'!#REF!*'SECTION IV'!#REF!,"")</f>
        <v>#REF!</v>
      </c>
      <c r="K71" s="17" t="e">
        <f>IF('SECTION IV'!#REF!=K$2,'SECTION IV'!#REF!*'SECTION IV'!#REF!,"")</f>
        <v>#REF!</v>
      </c>
      <c r="L71" s="17" t="e">
        <f>IF('SECTION IV'!#REF!=L$2,'SECTION IV'!#REF!*'SECTION IV'!#REF!,"")</f>
        <v>#REF!</v>
      </c>
      <c r="M71" s="17" t="e">
        <f>IF('SECTION IV'!#REF!=M$2,'SECTION IV'!#REF!*'SECTION IV'!#REF!,"")</f>
        <v>#REF!</v>
      </c>
      <c r="N71" s="17" t="e">
        <f>IF('SECTION IV'!#REF!=N$2,'SECTION IV'!#REF!*'SECTION IV'!#REF!,"")</f>
        <v>#REF!</v>
      </c>
      <c r="O71" s="17" t="e">
        <f>IF('SECTION IV'!#REF!=O$2,'SECTION IV'!#REF!*'SECTION IV'!#REF!,"")</f>
        <v>#REF!</v>
      </c>
      <c r="P71" s="17" t="e">
        <f>IF('SECTION IV'!#REF!=P$2,'SECTION IV'!#REF!*'SECTION IV'!#REF!,"")</f>
        <v>#REF!</v>
      </c>
      <c r="Q71" s="17" t="e">
        <f>IF('SECTION IV'!#REF!=Q$2,'SECTION IV'!#REF!*'SECTION IV'!#REF!,"")</f>
        <v>#REF!</v>
      </c>
      <c r="R71" s="17" t="e">
        <f>IF('SECTION IV'!#REF!=R$2,'SECTION IV'!#REF!*'SECTION IV'!#REF!,"")</f>
        <v>#REF!</v>
      </c>
      <c r="S71" s="17" t="e">
        <f>IF('SECTION IV'!#REF!=S$2,'SECTION IV'!#REF!*'SECTION IV'!#REF!,"")</f>
        <v>#REF!</v>
      </c>
      <c r="T71" s="17" t="e">
        <f>IF('SECTION IV'!#REF!=T$2,'SECTION IV'!#REF!*'SECTION IV'!#REF!,"")</f>
        <v>#REF!</v>
      </c>
      <c r="U71" s="17" t="e">
        <f>IF('SECTION IV'!#REF!=U$2,'SECTION IV'!#REF!*'SECTION IV'!#REF!,"")</f>
        <v>#REF!</v>
      </c>
      <c r="V71" s="17" t="e">
        <f>IF('SECTION IV'!#REF!=V$2,'SECTION IV'!#REF!*'SECTION IV'!#REF!,"")</f>
        <v>#REF!</v>
      </c>
      <c r="W71" s="17" t="e">
        <f>IF('SECTION IV'!#REF!=W$2,'SECTION IV'!#REF!*'SECTION IV'!#REF!,"")</f>
        <v>#REF!</v>
      </c>
      <c r="X71" s="17" t="e">
        <f>IF('SECTION IV'!#REF!=X$2,'SECTION IV'!#REF!*'SECTION IV'!#REF!,"")</f>
        <v>#REF!</v>
      </c>
      <c r="Y71" s="17" t="e">
        <f>IF('SECTION IV'!#REF!=Y$2,'SECTION IV'!#REF!*'SECTION IV'!#REF!,"")</f>
        <v>#REF!</v>
      </c>
      <c r="Z71" s="17" t="e">
        <f>IF('SECTION IV'!#REF!=Z$2,'SECTION IV'!#REF!*'SECTION IV'!#REF!,"")</f>
        <v>#REF!</v>
      </c>
      <c r="AA71" s="17" t="e">
        <f>IF('SECTION IV'!#REF!=AA$2,'SECTION IV'!#REF!*'SECTION IV'!#REF!,"")</f>
        <v>#REF!</v>
      </c>
      <c r="AB71" s="17" t="e">
        <f>IF('SECTION IV'!#REF!=AB$2,'SECTION IV'!#REF!*'SECTION IV'!#REF!,"")</f>
        <v>#REF!</v>
      </c>
      <c r="AC71" s="17" t="e">
        <f>IF('SECTION IV'!#REF!=AC$2,'SECTION IV'!#REF!*'SECTION IV'!#REF!,"")</f>
        <v>#REF!</v>
      </c>
      <c r="AD71" s="17" t="e">
        <f>IF('SECTION IV'!#REF!=AD$2,'SECTION IV'!#REF!*'SECTION IV'!#REF!,"")</f>
        <v>#REF!</v>
      </c>
      <c r="AE71" s="17" t="e">
        <f>IF('SECTION IV'!#REF!=AE$2,'SECTION IV'!#REF!*'SECTION IV'!#REF!,"")</f>
        <v>#REF!</v>
      </c>
      <c r="AF71" s="17" t="e">
        <f>IF('SECTION IV'!#REF!=AF$2,'SECTION IV'!#REF!*'SECTION IV'!#REF!,"")</f>
        <v>#REF!</v>
      </c>
      <c r="AG71" s="17" t="e">
        <f>IF('SECTION IV'!#REF!=AG$2,'SECTION IV'!#REF!*'SECTION IV'!#REF!,"")</f>
        <v>#REF!</v>
      </c>
      <c r="AH71" s="18" t="e">
        <f>IF(C71="","",IF('SECTION IV'!#REF!=0,"",IF(SUM(D71:AG71)=0,CONCATENATE(C71," NOT AWARDED"),SUM(D71:AG71))))</f>
        <v>#REF!</v>
      </c>
    </row>
    <row r="72" spans="2:35" x14ac:dyDescent="0.35">
      <c r="B72" s="290"/>
      <c r="C72" t="e">
        <f>IF('SECTION IV'!#REF!=0,"",'SECTION IV'!#REF!)</f>
        <v>#REF!</v>
      </c>
      <c r="D72" s="17" t="e">
        <f>IF('SECTION IV'!#REF!=D$2,'SECTION IV'!#REF!*'SECTION IV'!#REF!,"")</f>
        <v>#REF!</v>
      </c>
      <c r="E72" s="17" t="e">
        <f>IF('SECTION IV'!#REF!=E$2,'SECTION IV'!#REF!*'SECTION IV'!#REF!,"")</f>
        <v>#REF!</v>
      </c>
      <c r="F72" s="17" t="e">
        <f>IF('SECTION IV'!#REF!=F$2,'SECTION IV'!#REF!*'SECTION IV'!#REF!,"")</f>
        <v>#REF!</v>
      </c>
      <c r="G72" s="17" t="e">
        <f>IF('SECTION IV'!#REF!=G$2,'SECTION IV'!#REF!*'SECTION IV'!#REF!,"")</f>
        <v>#REF!</v>
      </c>
      <c r="H72" s="17" t="e">
        <f>IF('SECTION IV'!#REF!=H$2,'SECTION IV'!#REF!*'SECTION IV'!#REF!,"")</f>
        <v>#REF!</v>
      </c>
      <c r="I72" s="17" t="e">
        <f>IF('SECTION IV'!#REF!=I$2,'SECTION IV'!#REF!*'SECTION IV'!#REF!,"")</f>
        <v>#REF!</v>
      </c>
      <c r="J72" s="17" t="e">
        <f>IF('SECTION IV'!#REF!=J$2,'SECTION IV'!#REF!*'SECTION IV'!#REF!,"")</f>
        <v>#REF!</v>
      </c>
      <c r="K72" s="17" t="e">
        <f>IF('SECTION IV'!#REF!=K$2,'SECTION IV'!#REF!*'SECTION IV'!#REF!,"")</f>
        <v>#REF!</v>
      </c>
      <c r="L72" s="17" t="e">
        <f>IF('SECTION IV'!#REF!=L$2,'SECTION IV'!#REF!*'SECTION IV'!#REF!,"")</f>
        <v>#REF!</v>
      </c>
      <c r="M72" s="17" t="e">
        <f>IF('SECTION IV'!#REF!=M$2,'SECTION IV'!#REF!*'SECTION IV'!#REF!,"")</f>
        <v>#REF!</v>
      </c>
      <c r="N72" s="17" t="e">
        <f>IF('SECTION IV'!#REF!=N$2,'SECTION IV'!#REF!*'SECTION IV'!#REF!,"")</f>
        <v>#REF!</v>
      </c>
      <c r="O72" s="17" t="e">
        <f>IF('SECTION IV'!#REF!=O$2,'SECTION IV'!#REF!*'SECTION IV'!#REF!,"")</f>
        <v>#REF!</v>
      </c>
      <c r="P72" s="17" t="e">
        <f>IF('SECTION IV'!#REF!=P$2,'SECTION IV'!#REF!*'SECTION IV'!#REF!,"")</f>
        <v>#REF!</v>
      </c>
      <c r="Q72" s="17" t="e">
        <f>IF('SECTION IV'!#REF!=Q$2,'SECTION IV'!#REF!*'SECTION IV'!#REF!,"")</f>
        <v>#REF!</v>
      </c>
      <c r="R72" s="17" t="e">
        <f>IF('SECTION IV'!#REF!=R$2,'SECTION IV'!#REF!*'SECTION IV'!#REF!,"")</f>
        <v>#REF!</v>
      </c>
      <c r="S72" s="17" t="e">
        <f>IF('SECTION IV'!#REF!=S$2,'SECTION IV'!#REF!*'SECTION IV'!#REF!,"")</f>
        <v>#REF!</v>
      </c>
      <c r="T72" s="17" t="e">
        <f>IF('SECTION IV'!#REF!=T$2,'SECTION IV'!#REF!*'SECTION IV'!#REF!,"")</f>
        <v>#REF!</v>
      </c>
      <c r="U72" s="17" t="e">
        <f>IF('SECTION IV'!#REF!=U$2,'SECTION IV'!#REF!*'SECTION IV'!#REF!,"")</f>
        <v>#REF!</v>
      </c>
      <c r="V72" s="17" t="e">
        <f>IF('SECTION IV'!#REF!=V$2,'SECTION IV'!#REF!*'SECTION IV'!#REF!,"")</f>
        <v>#REF!</v>
      </c>
      <c r="W72" s="17" t="e">
        <f>IF('SECTION IV'!#REF!=W$2,'SECTION IV'!#REF!*'SECTION IV'!#REF!,"")</f>
        <v>#REF!</v>
      </c>
      <c r="X72" s="17" t="e">
        <f>IF('SECTION IV'!#REF!=X$2,'SECTION IV'!#REF!*'SECTION IV'!#REF!,"")</f>
        <v>#REF!</v>
      </c>
      <c r="Y72" s="17" t="e">
        <f>IF('SECTION IV'!#REF!=Y$2,'SECTION IV'!#REF!*'SECTION IV'!#REF!,"")</f>
        <v>#REF!</v>
      </c>
      <c r="Z72" s="17" t="e">
        <f>IF('SECTION IV'!#REF!=Z$2,'SECTION IV'!#REF!*'SECTION IV'!#REF!,"")</f>
        <v>#REF!</v>
      </c>
      <c r="AA72" s="17" t="e">
        <f>IF('SECTION IV'!#REF!=AA$2,'SECTION IV'!#REF!*'SECTION IV'!#REF!,"")</f>
        <v>#REF!</v>
      </c>
      <c r="AB72" s="17" t="e">
        <f>IF('SECTION IV'!#REF!=AB$2,'SECTION IV'!#REF!*'SECTION IV'!#REF!,"")</f>
        <v>#REF!</v>
      </c>
      <c r="AC72" s="17" t="e">
        <f>IF('SECTION IV'!#REF!=AC$2,'SECTION IV'!#REF!*'SECTION IV'!#REF!,"")</f>
        <v>#REF!</v>
      </c>
      <c r="AD72" s="17" t="e">
        <f>IF('SECTION IV'!#REF!=AD$2,'SECTION IV'!#REF!*'SECTION IV'!#REF!,"")</f>
        <v>#REF!</v>
      </c>
      <c r="AE72" s="17" t="e">
        <f>IF('SECTION IV'!#REF!=AE$2,'SECTION IV'!#REF!*'SECTION IV'!#REF!,"")</f>
        <v>#REF!</v>
      </c>
      <c r="AF72" s="17" t="e">
        <f>IF('SECTION IV'!#REF!=AF$2,'SECTION IV'!#REF!*'SECTION IV'!#REF!,"")</f>
        <v>#REF!</v>
      </c>
      <c r="AG72" s="17" t="e">
        <f>IF('SECTION IV'!#REF!=AG$2,'SECTION IV'!#REF!*'SECTION IV'!#REF!,"")</f>
        <v>#REF!</v>
      </c>
      <c r="AH72" s="18" t="e">
        <f>IF(C72="","",IF('SECTION IV'!#REF!=0,"",IF(SUM(D72:AG72)=0,CONCATENATE(C72," NOT AWARDED"),SUM(D72:AG72))))</f>
        <v>#REF!</v>
      </c>
    </row>
    <row r="73" spans="2:35" x14ac:dyDescent="0.35">
      <c r="B73" s="290"/>
      <c r="C73" t="e">
        <f>IF('SECTION IV'!#REF!=0,"",'SECTION IV'!#REF!)</f>
        <v>#REF!</v>
      </c>
      <c r="D73" s="17" t="e">
        <f>IF('SECTION IV'!#REF!=D$2,'SECTION IV'!#REF!*'SECTION IV'!#REF!,"")</f>
        <v>#REF!</v>
      </c>
      <c r="E73" s="17" t="e">
        <f>IF('SECTION IV'!#REF!=E$2,'SECTION IV'!#REF!*'SECTION IV'!#REF!,"")</f>
        <v>#REF!</v>
      </c>
      <c r="F73" s="17" t="e">
        <f>IF('SECTION IV'!#REF!=F$2,'SECTION IV'!#REF!*'SECTION IV'!#REF!,"")</f>
        <v>#REF!</v>
      </c>
      <c r="G73" s="17" t="e">
        <f>IF('SECTION IV'!#REF!=G$2,'SECTION IV'!#REF!*'SECTION IV'!#REF!,"")</f>
        <v>#REF!</v>
      </c>
      <c r="H73" s="17" t="e">
        <f>IF('SECTION IV'!#REF!=H$2,'SECTION IV'!#REF!*'SECTION IV'!#REF!,"")</f>
        <v>#REF!</v>
      </c>
      <c r="I73" s="17" t="e">
        <f>IF('SECTION IV'!#REF!=I$2,'SECTION IV'!#REF!*'SECTION IV'!#REF!,"")</f>
        <v>#REF!</v>
      </c>
      <c r="J73" s="17" t="e">
        <f>IF('SECTION IV'!#REF!=J$2,'SECTION IV'!#REF!*'SECTION IV'!#REF!,"")</f>
        <v>#REF!</v>
      </c>
      <c r="K73" s="17" t="e">
        <f>IF('SECTION IV'!#REF!=K$2,'SECTION IV'!#REF!*'SECTION IV'!#REF!,"")</f>
        <v>#REF!</v>
      </c>
      <c r="L73" s="17" t="e">
        <f>IF('SECTION IV'!#REF!=L$2,'SECTION IV'!#REF!*'SECTION IV'!#REF!,"")</f>
        <v>#REF!</v>
      </c>
      <c r="M73" s="17" t="e">
        <f>IF('SECTION IV'!#REF!=M$2,'SECTION IV'!#REF!*'SECTION IV'!#REF!,"")</f>
        <v>#REF!</v>
      </c>
      <c r="N73" s="17" t="e">
        <f>IF('SECTION IV'!#REF!=N$2,'SECTION IV'!#REF!*'SECTION IV'!#REF!,"")</f>
        <v>#REF!</v>
      </c>
      <c r="O73" s="17" t="e">
        <f>IF('SECTION IV'!#REF!=O$2,'SECTION IV'!#REF!*'SECTION IV'!#REF!,"")</f>
        <v>#REF!</v>
      </c>
      <c r="P73" s="17" t="e">
        <f>IF('SECTION IV'!#REF!=P$2,'SECTION IV'!#REF!*'SECTION IV'!#REF!,"")</f>
        <v>#REF!</v>
      </c>
      <c r="Q73" s="17" t="e">
        <f>IF('SECTION IV'!#REF!=Q$2,'SECTION IV'!#REF!*'SECTION IV'!#REF!,"")</f>
        <v>#REF!</v>
      </c>
      <c r="R73" s="17" t="e">
        <f>IF('SECTION IV'!#REF!=R$2,'SECTION IV'!#REF!*'SECTION IV'!#REF!,"")</f>
        <v>#REF!</v>
      </c>
      <c r="S73" s="17" t="e">
        <f>IF('SECTION IV'!#REF!=S$2,'SECTION IV'!#REF!*'SECTION IV'!#REF!,"")</f>
        <v>#REF!</v>
      </c>
      <c r="T73" s="17" t="e">
        <f>IF('SECTION IV'!#REF!=T$2,'SECTION IV'!#REF!*'SECTION IV'!#REF!,"")</f>
        <v>#REF!</v>
      </c>
      <c r="U73" s="17" t="e">
        <f>IF('SECTION IV'!#REF!=U$2,'SECTION IV'!#REF!*'SECTION IV'!#REF!,"")</f>
        <v>#REF!</v>
      </c>
      <c r="V73" s="17" t="e">
        <f>IF('SECTION IV'!#REF!=V$2,'SECTION IV'!#REF!*'SECTION IV'!#REF!,"")</f>
        <v>#REF!</v>
      </c>
      <c r="W73" s="17" t="e">
        <f>IF('SECTION IV'!#REF!=W$2,'SECTION IV'!#REF!*'SECTION IV'!#REF!,"")</f>
        <v>#REF!</v>
      </c>
      <c r="X73" s="17" t="e">
        <f>IF('SECTION IV'!#REF!=X$2,'SECTION IV'!#REF!*'SECTION IV'!#REF!,"")</f>
        <v>#REF!</v>
      </c>
      <c r="Y73" s="17" t="e">
        <f>IF('SECTION IV'!#REF!=Y$2,'SECTION IV'!#REF!*'SECTION IV'!#REF!,"")</f>
        <v>#REF!</v>
      </c>
      <c r="Z73" s="17" t="e">
        <f>IF('SECTION IV'!#REF!=Z$2,'SECTION IV'!#REF!*'SECTION IV'!#REF!,"")</f>
        <v>#REF!</v>
      </c>
      <c r="AA73" s="17" t="e">
        <f>IF('SECTION IV'!#REF!=AA$2,'SECTION IV'!#REF!*'SECTION IV'!#REF!,"")</f>
        <v>#REF!</v>
      </c>
      <c r="AB73" s="17" t="e">
        <f>IF('SECTION IV'!#REF!=AB$2,'SECTION IV'!#REF!*'SECTION IV'!#REF!,"")</f>
        <v>#REF!</v>
      </c>
      <c r="AC73" s="17" t="e">
        <f>IF('SECTION IV'!#REF!=AC$2,'SECTION IV'!#REF!*'SECTION IV'!#REF!,"")</f>
        <v>#REF!</v>
      </c>
      <c r="AD73" s="17" t="e">
        <f>IF('SECTION IV'!#REF!=AD$2,'SECTION IV'!#REF!*'SECTION IV'!#REF!,"")</f>
        <v>#REF!</v>
      </c>
      <c r="AE73" s="17" t="e">
        <f>IF('SECTION IV'!#REF!=AE$2,'SECTION IV'!#REF!*'SECTION IV'!#REF!,"")</f>
        <v>#REF!</v>
      </c>
      <c r="AF73" s="17" t="e">
        <f>IF('SECTION IV'!#REF!=AF$2,'SECTION IV'!#REF!*'SECTION IV'!#REF!,"")</f>
        <v>#REF!</v>
      </c>
      <c r="AG73" s="17" t="e">
        <f>IF('SECTION IV'!#REF!=AG$2,'SECTION IV'!#REF!*'SECTION IV'!#REF!,"")</f>
        <v>#REF!</v>
      </c>
      <c r="AH73" s="18" t="e">
        <f>IF(C73="","",IF('SECTION IV'!#REF!=0,"",IF(SUM(D73:AG73)=0,CONCATENATE(C73," NOT AWARDED"),SUM(D73:AG73))))</f>
        <v>#REF!</v>
      </c>
    </row>
    <row r="74" spans="2:35" x14ac:dyDescent="0.35">
      <c r="B74" s="23" t="e">
        <f>IF('SECTION IV'!#REF!="","",'SECTION IV'!#REF!)</f>
        <v>#REF!</v>
      </c>
      <c r="C74" s="24" t="e">
        <f>IF('SECTION IV'!#REF!=0,"",'SECTION IV'!#REF!)</f>
        <v>#REF!</v>
      </c>
      <c r="D74" s="25" t="e">
        <f>IF('SECTION IV'!#REF!=D$2,'SECTION IV'!#REF!*'SECTION IV'!#REF!,"")</f>
        <v>#REF!</v>
      </c>
      <c r="E74" s="25" t="e">
        <f>IF('SECTION IV'!#REF!=E$2,'SECTION IV'!#REF!*'SECTION IV'!#REF!,"")</f>
        <v>#REF!</v>
      </c>
      <c r="F74" s="25" t="e">
        <f>IF('SECTION IV'!#REF!=F$2,'SECTION IV'!#REF!*'SECTION IV'!#REF!,"")</f>
        <v>#REF!</v>
      </c>
      <c r="G74" s="25" t="e">
        <f>IF('SECTION IV'!#REF!=G$2,'SECTION IV'!#REF!*'SECTION IV'!#REF!,"")</f>
        <v>#REF!</v>
      </c>
      <c r="H74" s="25" t="e">
        <f>IF('SECTION IV'!#REF!=H$2,'SECTION IV'!#REF!*'SECTION IV'!#REF!,"")</f>
        <v>#REF!</v>
      </c>
      <c r="I74" s="25" t="e">
        <f>IF('SECTION IV'!#REF!=I$2,'SECTION IV'!#REF!*'SECTION IV'!#REF!,"")</f>
        <v>#REF!</v>
      </c>
      <c r="J74" s="25" t="e">
        <f>IF('SECTION IV'!#REF!=J$2,'SECTION IV'!#REF!*'SECTION IV'!#REF!,"")</f>
        <v>#REF!</v>
      </c>
      <c r="K74" s="25" t="e">
        <f>IF('SECTION IV'!#REF!=K$2,'SECTION IV'!#REF!*'SECTION IV'!#REF!,"")</f>
        <v>#REF!</v>
      </c>
      <c r="L74" s="25" t="e">
        <f>IF('SECTION IV'!#REF!=L$2,'SECTION IV'!#REF!*'SECTION IV'!#REF!,"")</f>
        <v>#REF!</v>
      </c>
      <c r="M74" s="25" t="e">
        <f>IF('SECTION IV'!#REF!=M$2,'SECTION IV'!#REF!*'SECTION IV'!#REF!,"")</f>
        <v>#REF!</v>
      </c>
      <c r="N74" s="25" t="e">
        <f>IF('SECTION IV'!#REF!=N$2,'SECTION IV'!#REF!*'SECTION IV'!#REF!,"")</f>
        <v>#REF!</v>
      </c>
      <c r="O74" s="25" t="e">
        <f>IF('SECTION IV'!#REF!=O$2,'SECTION IV'!#REF!*'SECTION IV'!#REF!,"")</f>
        <v>#REF!</v>
      </c>
      <c r="P74" s="25" t="e">
        <f>IF('SECTION IV'!#REF!=P$2,'SECTION IV'!#REF!*'SECTION IV'!#REF!,"")</f>
        <v>#REF!</v>
      </c>
      <c r="Q74" s="25" t="e">
        <f>IF('SECTION IV'!#REF!=Q$2,'SECTION IV'!#REF!*'SECTION IV'!#REF!,"")</f>
        <v>#REF!</v>
      </c>
      <c r="R74" s="25" t="e">
        <f>IF('SECTION IV'!#REF!=R$2,'SECTION IV'!#REF!*'SECTION IV'!#REF!,"")</f>
        <v>#REF!</v>
      </c>
      <c r="S74" s="25" t="e">
        <f>IF('SECTION IV'!#REF!=S$2,'SECTION IV'!#REF!*'SECTION IV'!#REF!,"")</f>
        <v>#REF!</v>
      </c>
      <c r="T74" s="25" t="e">
        <f>IF('SECTION IV'!#REF!=T$2,'SECTION IV'!#REF!*'SECTION IV'!#REF!,"")</f>
        <v>#REF!</v>
      </c>
      <c r="U74" s="25" t="e">
        <f>IF('SECTION IV'!#REF!=U$2,'SECTION IV'!#REF!*'SECTION IV'!#REF!,"")</f>
        <v>#REF!</v>
      </c>
      <c r="V74" s="25" t="e">
        <f>IF('SECTION IV'!#REF!=V$2,'SECTION IV'!#REF!*'SECTION IV'!#REF!,"")</f>
        <v>#REF!</v>
      </c>
      <c r="W74" s="25" t="e">
        <f>IF('SECTION IV'!#REF!=W$2,'SECTION IV'!#REF!*'SECTION IV'!#REF!,"")</f>
        <v>#REF!</v>
      </c>
      <c r="X74" s="25" t="e">
        <f>IF('SECTION IV'!#REF!=X$2,'SECTION IV'!#REF!*'SECTION IV'!#REF!,"")</f>
        <v>#REF!</v>
      </c>
      <c r="Y74" s="25" t="e">
        <f>IF('SECTION IV'!#REF!=Y$2,'SECTION IV'!#REF!*'SECTION IV'!#REF!,"")</f>
        <v>#REF!</v>
      </c>
      <c r="Z74" s="25" t="e">
        <f>IF('SECTION IV'!#REF!=Z$2,'SECTION IV'!#REF!*'SECTION IV'!#REF!,"")</f>
        <v>#REF!</v>
      </c>
      <c r="AA74" s="25" t="e">
        <f>IF('SECTION IV'!#REF!=AA$2,'SECTION IV'!#REF!*'SECTION IV'!#REF!,"")</f>
        <v>#REF!</v>
      </c>
      <c r="AB74" s="25" t="e">
        <f>IF('SECTION IV'!#REF!=AB$2,'SECTION IV'!#REF!*'SECTION IV'!#REF!,"")</f>
        <v>#REF!</v>
      </c>
      <c r="AC74" s="25" t="e">
        <f>IF('SECTION IV'!#REF!=AC$2,'SECTION IV'!#REF!*'SECTION IV'!#REF!,"")</f>
        <v>#REF!</v>
      </c>
      <c r="AD74" s="25" t="e">
        <f>IF('SECTION IV'!#REF!=AD$2,'SECTION IV'!#REF!*'SECTION IV'!#REF!,"")</f>
        <v>#REF!</v>
      </c>
      <c r="AE74" s="25" t="e">
        <f>IF('SECTION IV'!#REF!=AE$2,'SECTION IV'!#REF!*'SECTION IV'!#REF!,"")</f>
        <v>#REF!</v>
      </c>
      <c r="AF74" s="25" t="e">
        <f>IF('SECTION IV'!#REF!=AF$2,'SECTION IV'!#REF!*'SECTION IV'!#REF!,"")</f>
        <v>#REF!</v>
      </c>
      <c r="AG74" s="25" t="e">
        <f>IF('SECTION IV'!#REF!=AG$2,'SECTION IV'!#REF!*'SECTION IV'!#REF!,"")</f>
        <v>#REF!</v>
      </c>
      <c r="AH74" s="30"/>
      <c r="AI74" s="31" t="e">
        <f>SUM(AH63:AH73)</f>
        <v>#REF!</v>
      </c>
    </row>
    <row r="75" spans="2:35" x14ac:dyDescent="0.35">
      <c r="B75" s="3" t="e">
        <f>IF('SECTION IV'!#REF!="","",'SECTION IV'!#REF!)</f>
        <v>#REF!</v>
      </c>
      <c r="C75" t="e">
        <f>IF('SECTION IV'!#REF!=0,"",'SECTION IV'!#REF!)</f>
        <v>#REF!</v>
      </c>
      <c r="D75" s="17" t="e">
        <f>IF('SECTION IV'!#REF!=D$2,'SECTION IV'!#REF!*'SECTION IV'!#REF!,"")</f>
        <v>#REF!</v>
      </c>
      <c r="E75" s="17" t="e">
        <f>IF('SECTION IV'!#REF!=E$2,'SECTION IV'!#REF!*'SECTION IV'!#REF!,"")</f>
        <v>#REF!</v>
      </c>
      <c r="F75" s="17" t="e">
        <f>IF('SECTION IV'!#REF!=F$2,'SECTION IV'!#REF!*'SECTION IV'!#REF!,"")</f>
        <v>#REF!</v>
      </c>
      <c r="G75" s="17" t="e">
        <f>IF('SECTION IV'!#REF!=G$2,'SECTION IV'!#REF!*'SECTION IV'!#REF!,"")</f>
        <v>#REF!</v>
      </c>
      <c r="H75" s="17" t="e">
        <f>IF('SECTION IV'!#REF!=H$2,'SECTION IV'!#REF!*'SECTION IV'!#REF!,"")</f>
        <v>#REF!</v>
      </c>
      <c r="I75" s="17" t="e">
        <f>IF('SECTION IV'!#REF!=I$2,'SECTION IV'!#REF!*'SECTION IV'!#REF!,"")</f>
        <v>#REF!</v>
      </c>
      <c r="J75" s="17" t="e">
        <f>IF('SECTION IV'!#REF!=J$2,'SECTION IV'!#REF!*'SECTION IV'!#REF!,"")</f>
        <v>#REF!</v>
      </c>
      <c r="K75" s="17" t="e">
        <f>IF('SECTION IV'!#REF!=K$2,'SECTION IV'!#REF!*'SECTION IV'!#REF!,"")</f>
        <v>#REF!</v>
      </c>
      <c r="L75" s="17" t="e">
        <f>IF('SECTION IV'!#REF!=L$2,'SECTION IV'!#REF!*'SECTION IV'!#REF!,"")</f>
        <v>#REF!</v>
      </c>
      <c r="M75" s="17" t="e">
        <f>IF('SECTION IV'!#REF!=M$2,'SECTION IV'!#REF!*'SECTION IV'!#REF!,"")</f>
        <v>#REF!</v>
      </c>
      <c r="N75" s="17" t="e">
        <f>IF('SECTION IV'!#REF!=N$2,'SECTION IV'!#REF!*'SECTION IV'!#REF!,"")</f>
        <v>#REF!</v>
      </c>
      <c r="O75" s="17" t="e">
        <f>IF('SECTION IV'!#REF!=O$2,'SECTION IV'!#REF!*'SECTION IV'!#REF!,"")</f>
        <v>#REF!</v>
      </c>
      <c r="P75" s="17" t="e">
        <f>IF('SECTION IV'!#REF!=P$2,'SECTION IV'!#REF!*'SECTION IV'!#REF!,"")</f>
        <v>#REF!</v>
      </c>
      <c r="Q75" s="17" t="e">
        <f>IF('SECTION IV'!#REF!=Q$2,'SECTION IV'!#REF!*'SECTION IV'!#REF!,"")</f>
        <v>#REF!</v>
      </c>
      <c r="R75" s="17" t="e">
        <f>IF('SECTION IV'!#REF!=R$2,'SECTION IV'!#REF!*'SECTION IV'!#REF!,"")</f>
        <v>#REF!</v>
      </c>
      <c r="S75" s="17" t="e">
        <f>IF('SECTION IV'!#REF!=S$2,'SECTION IV'!#REF!*'SECTION IV'!#REF!,"")</f>
        <v>#REF!</v>
      </c>
      <c r="T75" s="17" t="e">
        <f>IF('SECTION IV'!#REF!=T$2,'SECTION IV'!#REF!*'SECTION IV'!#REF!,"")</f>
        <v>#REF!</v>
      </c>
      <c r="U75" s="17" t="e">
        <f>IF('SECTION IV'!#REF!=U$2,'SECTION IV'!#REF!*'SECTION IV'!#REF!,"")</f>
        <v>#REF!</v>
      </c>
      <c r="V75" s="17" t="e">
        <f>IF('SECTION IV'!#REF!=V$2,'SECTION IV'!#REF!*'SECTION IV'!#REF!,"")</f>
        <v>#REF!</v>
      </c>
      <c r="W75" s="17" t="e">
        <f>IF('SECTION IV'!#REF!=W$2,'SECTION IV'!#REF!*'SECTION IV'!#REF!,"")</f>
        <v>#REF!</v>
      </c>
      <c r="X75" s="17" t="e">
        <f>IF('SECTION IV'!#REF!=X$2,'SECTION IV'!#REF!*'SECTION IV'!#REF!,"")</f>
        <v>#REF!</v>
      </c>
      <c r="Y75" s="17" t="e">
        <f>IF('SECTION IV'!#REF!=Y$2,'SECTION IV'!#REF!*'SECTION IV'!#REF!,"")</f>
        <v>#REF!</v>
      </c>
      <c r="Z75" s="17" t="e">
        <f>IF('SECTION IV'!#REF!=Z$2,'SECTION IV'!#REF!*'SECTION IV'!#REF!,"")</f>
        <v>#REF!</v>
      </c>
      <c r="AA75" s="17" t="e">
        <f>IF('SECTION IV'!#REF!=AA$2,'SECTION IV'!#REF!*'SECTION IV'!#REF!,"")</f>
        <v>#REF!</v>
      </c>
      <c r="AB75" s="17" t="e">
        <f>IF('SECTION IV'!#REF!=AB$2,'SECTION IV'!#REF!*'SECTION IV'!#REF!,"")</f>
        <v>#REF!</v>
      </c>
      <c r="AC75" s="17" t="e">
        <f>IF('SECTION IV'!#REF!=AC$2,'SECTION IV'!#REF!*'SECTION IV'!#REF!,"")</f>
        <v>#REF!</v>
      </c>
      <c r="AD75" s="17" t="e">
        <f>IF('SECTION IV'!#REF!=AD$2,'SECTION IV'!#REF!*'SECTION IV'!#REF!,"")</f>
        <v>#REF!</v>
      </c>
      <c r="AE75" s="17" t="e">
        <f>IF('SECTION IV'!#REF!=AE$2,'SECTION IV'!#REF!*'SECTION IV'!#REF!,"")</f>
        <v>#REF!</v>
      </c>
      <c r="AF75" s="17" t="e">
        <f>IF('SECTION IV'!#REF!=AF$2,'SECTION IV'!#REF!*'SECTION IV'!#REF!,"")</f>
        <v>#REF!</v>
      </c>
      <c r="AG75" s="17" t="e">
        <f>IF('SECTION IV'!#REF!=AG$2,'SECTION IV'!#REF!*'SECTION IV'!#REF!,"")</f>
        <v>#REF!</v>
      </c>
      <c r="AH75" s="18" t="e">
        <f>IF(C75="","",IF('SECTION IV'!#REF!=0,"",IF(SUM(D75:AG75)=0,CONCATENATE(C75," NOT AWARDED"),SUM(D75:AG75))))</f>
        <v>#REF!</v>
      </c>
    </row>
    <row r="76" spans="2:35" x14ac:dyDescent="0.35">
      <c r="B76" s="3" t="e">
        <f>IF('SECTION IV'!#REF!="","",'SECTION IV'!#REF!)</f>
        <v>#REF!</v>
      </c>
      <c r="C76" t="e">
        <f>IF('SECTION IV'!#REF!=0,"",'SECTION IV'!#REF!)</f>
        <v>#REF!</v>
      </c>
      <c r="D76" s="17" t="e">
        <f>IF('SECTION IV'!#REF!=D$2,'SECTION IV'!#REF!*'SECTION IV'!#REF!,"")</f>
        <v>#REF!</v>
      </c>
      <c r="E76" s="17" t="e">
        <f>IF('SECTION IV'!#REF!=E$2,'SECTION IV'!#REF!*'SECTION IV'!#REF!,"")</f>
        <v>#REF!</v>
      </c>
      <c r="F76" s="17" t="e">
        <f>IF('SECTION IV'!#REF!=F$2,'SECTION IV'!#REF!*'SECTION IV'!#REF!,"")</f>
        <v>#REF!</v>
      </c>
      <c r="G76" s="17" t="e">
        <f>IF('SECTION IV'!#REF!=G$2,'SECTION IV'!#REF!*'SECTION IV'!#REF!,"")</f>
        <v>#REF!</v>
      </c>
      <c r="H76" s="17" t="e">
        <f>IF('SECTION IV'!#REF!=H$2,'SECTION IV'!#REF!*'SECTION IV'!#REF!,"")</f>
        <v>#REF!</v>
      </c>
      <c r="I76" s="17" t="e">
        <f>IF('SECTION IV'!#REF!=I$2,'SECTION IV'!#REF!*'SECTION IV'!#REF!,"")</f>
        <v>#REF!</v>
      </c>
      <c r="J76" s="17" t="e">
        <f>IF('SECTION IV'!#REF!=J$2,'SECTION IV'!#REF!*'SECTION IV'!#REF!,"")</f>
        <v>#REF!</v>
      </c>
      <c r="K76" s="17" t="e">
        <f>IF('SECTION IV'!#REF!=K$2,'SECTION IV'!#REF!*'SECTION IV'!#REF!,"")</f>
        <v>#REF!</v>
      </c>
      <c r="L76" s="17" t="e">
        <f>IF('SECTION IV'!#REF!=L$2,'SECTION IV'!#REF!*'SECTION IV'!#REF!,"")</f>
        <v>#REF!</v>
      </c>
      <c r="M76" s="17" t="e">
        <f>IF('SECTION IV'!#REF!=M$2,'SECTION IV'!#REF!*'SECTION IV'!#REF!,"")</f>
        <v>#REF!</v>
      </c>
      <c r="N76" s="17" t="e">
        <f>IF('SECTION IV'!#REF!=N$2,'SECTION IV'!#REF!*'SECTION IV'!#REF!,"")</f>
        <v>#REF!</v>
      </c>
      <c r="O76" s="17" t="e">
        <f>IF('SECTION IV'!#REF!=O$2,'SECTION IV'!#REF!*'SECTION IV'!#REF!,"")</f>
        <v>#REF!</v>
      </c>
      <c r="P76" s="17" t="e">
        <f>IF('SECTION IV'!#REF!=P$2,'SECTION IV'!#REF!*'SECTION IV'!#REF!,"")</f>
        <v>#REF!</v>
      </c>
      <c r="Q76" s="17" t="e">
        <f>IF('SECTION IV'!#REF!=Q$2,'SECTION IV'!#REF!*'SECTION IV'!#REF!,"")</f>
        <v>#REF!</v>
      </c>
      <c r="R76" s="17" t="e">
        <f>IF('SECTION IV'!#REF!=R$2,'SECTION IV'!#REF!*'SECTION IV'!#REF!,"")</f>
        <v>#REF!</v>
      </c>
      <c r="S76" s="17" t="e">
        <f>IF('SECTION IV'!#REF!=S$2,'SECTION IV'!#REF!*'SECTION IV'!#REF!,"")</f>
        <v>#REF!</v>
      </c>
      <c r="T76" s="17" t="e">
        <f>IF('SECTION IV'!#REF!=T$2,'SECTION IV'!#REF!*'SECTION IV'!#REF!,"")</f>
        <v>#REF!</v>
      </c>
      <c r="U76" s="17" t="e">
        <f>IF('SECTION IV'!#REF!=U$2,'SECTION IV'!#REF!*'SECTION IV'!#REF!,"")</f>
        <v>#REF!</v>
      </c>
      <c r="V76" s="17" t="e">
        <f>IF('SECTION IV'!#REF!=V$2,'SECTION IV'!#REF!*'SECTION IV'!#REF!,"")</f>
        <v>#REF!</v>
      </c>
      <c r="W76" s="17" t="e">
        <f>IF('SECTION IV'!#REF!=W$2,'SECTION IV'!#REF!*'SECTION IV'!#REF!,"")</f>
        <v>#REF!</v>
      </c>
      <c r="X76" s="17" t="e">
        <f>IF('SECTION IV'!#REF!=X$2,'SECTION IV'!#REF!*'SECTION IV'!#REF!,"")</f>
        <v>#REF!</v>
      </c>
      <c r="Y76" s="17" t="e">
        <f>IF('SECTION IV'!#REF!=Y$2,'SECTION IV'!#REF!*'SECTION IV'!#REF!,"")</f>
        <v>#REF!</v>
      </c>
      <c r="Z76" s="17" t="e">
        <f>IF('SECTION IV'!#REF!=Z$2,'SECTION IV'!#REF!*'SECTION IV'!#REF!,"")</f>
        <v>#REF!</v>
      </c>
      <c r="AA76" s="17" t="e">
        <f>IF('SECTION IV'!#REF!=AA$2,'SECTION IV'!#REF!*'SECTION IV'!#REF!,"")</f>
        <v>#REF!</v>
      </c>
      <c r="AB76" s="17" t="e">
        <f>IF('SECTION IV'!#REF!=AB$2,'SECTION IV'!#REF!*'SECTION IV'!#REF!,"")</f>
        <v>#REF!</v>
      </c>
      <c r="AC76" s="17" t="e">
        <f>IF('SECTION IV'!#REF!=AC$2,'SECTION IV'!#REF!*'SECTION IV'!#REF!,"")</f>
        <v>#REF!</v>
      </c>
      <c r="AD76" s="17" t="e">
        <f>IF('SECTION IV'!#REF!=AD$2,'SECTION IV'!#REF!*'SECTION IV'!#REF!,"")</f>
        <v>#REF!</v>
      </c>
      <c r="AE76" s="17" t="e">
        <f>IF('SECTION IV'!#REF!=AE$2,'SECTION IV'!#REF!*'SECTION IV'!#REF!,"")</f>
        <v>#REF!</v>
      </c>
      <c r="AF76" s="17" t="e">
        <f>IF('SECTION IV'!#REF!=AF$2,'SECTION IV'!#REF!*'SECTION IV'!#REF!,"")</f>
        <v>#REF!</v>
      </c>
      <c r="AG76" s="17" t="e">
        <f>IF('SECTION IV'!#REF!=AG$2,'SECTION IV'!#REF!*'SECTION IV'!#REF!,"")</f>
        <v>#REF!</v>
      </c>
      <c r="AH76" s="18" t="e">
        <f>IF(C76="","",IF('SECTION IV'!#REF!=0,"",IF(SUM(D76:AG76)=0,CONCATENATE(C76," NOT AWARDED"),SUM(D76:AG76))))</f>
        <v>#REF!</v>
      </c>
    </row>
    <row r="77" spans="2:35" x14ac:dyDescent="0.35">
      <c r="B77" s="3" t="e">
        <f>IF('SECTION IV'!#REF!="","",'SECTION IV'!#REF!)</f>
        <v>#REF!</v>
      </c>
      <c r="C77" t="e">
        <f>IF('SECTION IV'!#REF!=0,"",'SECTION IV'!#REF!)</f>
        <v>#REF!</v>
      </c>
      <c r="D77" s="17" t="e">
        <f>IF('SECTION IV'!#REF!=D$2,'SECTION IV'!#REF!*'SECTION IV'!#REF!,"")</f>
        <v>#REF!</v>
      </c>
      <c r="E77" s="17" t="e">
        <f>IF('SECTION IV'!#REF!=E$2,'SECTION IV'!#REF!*'SECTION IV'!#REF!,"")</f>
        <v>#REF!</v>
      </c>
      <c r="F77" s="17" t="e">
        <f>IF('SECTION IV'!#REF!=F$2,'SECTION IV'!#REF!*'SECTION IV'!#REF!,"")</f>
        <v>#REF!</v>
      </c>
      <c r="G77" s="17" t="e">
        <f>IF('SECTION IV'!#REF!=G$2,'SECTION IV'!#REF!*'SECTION IV'!#REF!,"")</f>
        <v>#REF!</v>
      </c>
      <c r="H77" s="17" t="e">
        <f>IF('SECTION IV'!#REF!=H$2,'SECTION IV'!#REF!*'SECTION IV'!#REF!,"")</f>
        <v>#REF!</v>
      </c>
      <c r="I77" s="17" t="e">
        <f>IF('SECTION IV'!#REF!=I$2,'SECTION IV'!#REF!*'SECTION IV'!#REF!,"")</f>
        <v>#REF!</v>
      </c>
      <c r="J77" s="17" t="e">
        <f>IF('SECTION IV'!#REF!=J$2,'SECTION IV'!#REF!*'SECTION IV'!#REF!,"")</f>
        <v>#REF!</v>
      </c>
      <c r="K77" s="17" t="e">
        <f>IF('SECTION IV'!#REF!=K$2,'SECTION IV'!#REF!*'SECTION IV'!#REF!,"")</f>
        <v>#REF!</v>
      </c>
      <c r="L77" s="17" t="e">
        <f>IF('SECTION IV'!#REF!=L$2,'SECTION IV'!#REF!*'SECTION IV'!#REF!,"")</f>
        <v>#REF!</v>
      </c>
      <c r="M77" s="17" t="e">
        <f>IF('SECTION IV'!#REF!=M$2,'SECTION IV'!#REF!*'SECTION IV'!#REF!,"")</f>
        <v>#REF!</v>
      </c>
      <c r="N77" s="17" t="e">
        <f>IF('SECTION IV'!#REF!=N$2,'SECTION IV'!#REF!*'SECTION IV'!#REF!,"")</f>
        <v>#REF!</v>
      </c>
      <c r="O77" s="17" t="e">
        <f>IF('SECTION IV'!#REF!=O$2,'SECTION IV'!#REF!*'SECTION IV'!#REF!,"")</f>
        <v>#REF!</v>
      </c>
      <c r="P77" s="17" t="e">
        <f>IF('SECTION IV'!#REF!=P$2,'SECTION IV'!#REF!*'SECTION IV'!#REF!,"")</f>
        <v>#REF!</v>
      </c>
      <c r="Q77" s="17" t="e">
        <f>IF('SECTION IV'!#REF!=Q$2,'SECTION IV'!#REF!*'SECTION IV'!#REF!,"")</f>
        <v>#REF!</v>
      </c>
      <c r="R77" s="17" t="e">
        <f>IF('SECTION IV'!#REF!=R$2,'SECTION IV'!#REF!*'SECTION IV'!#REF!,"")</f>
        <v>#REF!</v>
      </c>
      <c r="S77" s="17" t="e">
        <f>IF('SECTION IV'!#REF!=S$2,'SECTION IV'!#REF!*'SECTION IV'!#REF!,"")</f>
        <v>#REF!</v>
      </c>
      <c r="T77" s="17" t="e">
        <f>IF('SECTION IV'!#REF!=T$2,'SECTION IV'!#REF!*'SECTION IV'!#REF!,"")</f>
        <v>#REF!</v>
      </c>
      <c r="U77" s="17" t="e">
        <f>IF('SECTION IV'!#REF!=U$2,'SECTION IV'!#REF!*'SECTION IV'!#REF!,"")</f>
        <v>#REF!</v>
      </c>
      <c r="V77" s="17" t="e">
        <f>IF('SECTION IV'!#REF!=V$2,'SECTION IV'!#REF!*'SECTION IV'!#REF!,"")</f>
        <v>#REF!</v>
      </c>
      <c r="W77" s="17" t="e">
        <f>IF('SECTION IV'!#REF!=W$2,'SECTION IV'!#REF!*'SECTION IV'!#REF!,"")</f>
        <v>#REF!</v>
      </c>
      <c r="X77" s="17" t="e">
        <f>IF('SECTION IV'!#REF!=X$2,'SECTION IV'!#REF!*'SECTION IV'!#REF!,"")</f>
        <v>#REF!</v>
      </c>
      <c r="Y77" s="17" t="e">
        <f>IF('SECTION IV'!#REF!=Y$2,'SECTION IV'!#REF!*'SECTION IV'!#REF!,"")</f>
        <v>#REF!</v>
      </c>
      <c r="Z77" s="17" t="e">
        <f>IF('SECTION IV'!#REF!=Z$2,'SECTION IV'!#REF!*'SECTION IV'!#REF!,"")</f>
        <v>#REF!</v>
      </c>
      <c r="AA77" s="17" t="e">
        <f>IF('SECTION IV'!#REF!=AA$2,'SECTION IV'!#REF!*'SECTION IV'!#REF!,"")</f>
        <v>#REF!</v>
      </c>
      <c r="AB77" s="17" t="e">
        <f>IF('SECTION IV'!#REF!=AB$2,'SECTION IV'!#REF!*'SECTION IV'!#REF!,"")</f>
        <v>#REF!</v>
      </c>
      <c r="AC77" s="17" t="e">
        <f>IF('SECTION IV'!#REF!=AC$2,'SECTION IV'!#REF!*'SECTION IV'!#REF!,"")</f>
        <v>#REF!</v>
      </c>
      <c r="AD77" s="17" t="e">
        <f>IF('SECTION IV'!#REF!=AD$2,'SECTION IV'!#REF!*'SECTION IV'!#REF!,"")</f>
        <v>#REF!</v>
      </c>
      <c r="AE77" s="17" t="e">
        <f>IF('SECTION IV'!#REF!=AE$2,'SECTION IV'!#REF!*'SECTION IV'!#REF!,"")</f>
        <v>#REF!</v>
      </c>
      <c r="AF77" s="17" t="e">
        <f>IF('SECTION IV'!#REF!=AF$2,'SECTION IV'!#REF!*'SECTION IV'!#REF!,"")</f>
        <v>#REF!</v>
      </c>
      <c r="AG77" s="17" t="e">
        <f>IF('SECTION IV'!#REF!=AG$2,'SECTION IV'!#REF!*'SECTION IV'!#REF!,"")</f>
        <v>#REF!</v>
      </c>
      <c r="AH77" s="18" t="e">
        <f>IF(C77="","",IF('SECTION IV'!#REF!=0,"",IF(SUM(D77:AG77)=0,CONCATENATE(C77," NOT AWARDED"),SUM(D77:AG77))))</f>
        <v>#REF!</v>
      </c>
    </row>
    <row r="78" spans="2:35" x14ac:dyDescent="0.35">
      <c r="B78" s="3" t="e">
        <f>IF('SECTION IV'!#REF!="","",'SECTION IV'!#REF!)</f>
        <v>#REF!</v>
      </c>
      <c r="C78" t="e">
        <f>IF('SECTION IV'!#REF!=0,"",'SECTION IV'!#REF!)</f>
        <v>#REF!</v>
      </c>
      <c r="D78" s="17" t="e">
        <f>IF('SECTION IV'!#REF!=D$2,'SECTION IV'!#REF!*'SECTION IV'!#REF!,"")</f>
        <v>#REF!</v>
      </c>
      <c r="E78" s="17" t="e">
        <f>IF('SECTION IV'!#REF!=E$2,'SECTION IV'!#REF!*'SECTION IV'!#REF!,"")</f>
        <v>#REF!</v>
      </c>
      <c r="F78" s="17" t="e">
        <f>IF('SECTION IV'!#REF!=F$2,'SECTION IV'!#REF!*'SECTION IV'!#REF!,"")</f>
        <v>#REF!</v>
      </c>
      <c r="G78" s="17" t="e">
        <f>IF('SECTION IV'!#REF!=G$2,'SECTION IV'!#REF!*'SECTION IV'!#REF!,"")</f>
        <v>#REF!</v>
      </c>
      <c r="H78" s="17" t="e">
        <f>IF('SECTION IV'!#REF!=H$2,'SECTION IV'!#REF!*'SECTION IV'!#REF!,"")</f>
        <v>#REF!</v>
      </c>
      <c r="I78" s="17" t="e">
        <f>IF('SECTION IV'!#REF!=I$2,'SECTION IV'!#REF!*'SECTION IV'!#REF!,"")</f>
        <v>#REF!</v>
      </c>
      <c r="J78" s="17" t="e">
        <f>IF('SECTION IV'!#REF!=J$2,'SECTION IV'!#REF!*'SECTION IV'!#REF!,"")</f>
        <v>#REF!</v>
      </c>
      <c r="K78" s="17" t="e">
        <f>IF('SECTION IV'!#REF!=K$2,'SECTION IV'!#REF!*'SECTION IV'!#REF!,"")</f>
        <v>#REF!</v>
      </c>
      <c r="L78" s="17" t="e">
        <f>IF('SECTION IV'!#REF!=L$2,'SECTION IV'!#REF!*'SECTION IV'!#REF!,"")</f>
        <v>#REF!</v>
      </c>
      <c r="M78" s="17" t="e">
        <f>IF('SECTION IV'!#REF!=M$2,'SECTION IV'!#REF!*'SECTION IV'!#REF!,"")</f>
        <v>#REF!</v>
      </c>
      <c r="N78" s="17" t="e">
        <f>IF('SECTION IV'!#REF!=N$2,'SECTION IV'!#REF!*'SECTION IV'!#REF!,"")</f>
        <v>#REF!</v>
      </c>
      <c r="O78" s="17" t="e">
        <f>IF('SECTION IV'!#REF!=O$2,'SECTION IV'!#REF!*'SECTION IV'!#REF!,"")</f>
        <v>#REF!</v>
      </c>
      <c r="P78" s="17" t="e">
        <f>IF('SECTION IV'!#REF!=P$2,'SECTION IV'!#REF!*'SECTION IV'!#REF!,"")</f>
        <v>#REF!</v>
      </c>
      <c r="Q78" s="17" t="e">
        <f>IF('SECTION IV'!#REF!=Q$2,'SECTION IV'!#REF!*'SECTION IV'!#REF!,"")</f>
        <v>#REF!</v>
      </c>
      <c r="R78" s="17" t="e">
        <f>IF('SECTION IV'!#REF!=R$2,'SECTION IV'!#REF!*'SECTION IV'!#REF!,"")</f>
        <v>#REF!</v>
      </c>
      <c r="S78" s="17" t="e">
        <f>IF('SECTION IV'!#REF!=S$2,'SECTION IV'!#REF!*'SECTION IV'!#REF!,"")</f>
        <v>#REF!</v>
      </c>
      <c r="T78" s="17" t="e">
        <f>IF('SECTION IV'!#REF!=T$2,'SECTION IV'!#REF!*'SECTION IV'!#REF!,"")</f>
        <v>#REF!</v>
      </c>
      <c r="U78" s="17" t="e">
        <f>IF('SECTION IV'!#REF!=U$2,'SECTION IV'!#REF!*'SECTION IV'!#REF!,"")</f>
        <v>#REF!</v>
      </c>
      <c r="V78" s="17" t="e">
        <f>IF('SECTION IV'!#REF!=V$2,'SECTION IV'!#REF!*'SECTION IV'!#REF!,"")</f>
        <v>#REF!</v>
      </c>
      <c r="W78" s="17" t="e">
        <f>IF('SECTION IV'!#REF!=W$2,'SECTION IV'!#REF!*'SECTION IV'!#REF!,"")</f>
        <v>#REF!</v>
      </c>
      <c r="X78" s="17" t="e">
        <f>IF('SECTION IV'!#REF!=X$2,'SECTION IV'!#REF!*'SECTION IV'!#REF!,"")</f>
        <v>#REF!</v>
      </c>
      <c r="Y78" s="17" t="e">
        <f>IF('SECTION IV'!#REF!=Y$2,'SECTION IV'!#REF!*'SECTION IV'!#REF!,"")</f>
        <v>#REF!</v>
      </c>
      <c r="Z78" s="17" t="e">
        <f>IF('SECTION IV'!#REF!=Z$2,'SECTION IV'!#REF!*'SECTION IV'!#REF!,"")</f>
        <v>#REF!</v>
      </c>
      <c r="AA78" s="17" t="e">
        <f>IF('SECTION IV'!#REF!=AA$2,'SECTION IV'!#REF!*'SECTION IV'!#REF!,"")</f>
        <v>#REF!</v>
      </c>
      <c r="AB78" s="17" t="e">
        <f>IF('SECTION IV'!#REF!=AB$2,'SECTION IV'!#REF!*'SECTION IV'!#REF!,"")</f>
        <v>#REF!</v>
      </c>
      <c r="AC78" s="17" t="e">
        <f>IF('SECTION IV'!#REF!=AC$2,'SECTION IV'!#REF!*'SECTION IV'!#REF!,"")</f>
        <v>#REF!</v>
      </c>
      <c r="AD78" s="17" t="e">
        <f>IF('SECTION IV'!#REF!=AD$2,'SECTION IV'!#REF!*'SECTION IV'!#REF!,"")</f>
        <v>#REF!</v>
      </c>
      <c r="AE78" s="17" t="e">
        <f>IF('SECTION IV'!#REF!=AE$2,'SECTION IV'!#REF!*'SECTION IV'!#REF!,"")</f>
        <v>#REF!</v>
      </c>
      <c r="AF78" s="17" t="e">
        <f>IF('SECTION IV'!#REF!=AF$2,'SECTION IV'!#REF!*'SECTION IV'!#REF!,"")</f>
        <v>#REF!</v>
      </c>
      <c r="AG78" s="17" t="e">
        <f>IF('SECTION IV'!#REF!=AG$2,'SECTION IV'!#REF!*'SECTION IV'!#REF!,"")</f>
        <v>#REF!</v>
      </c>
      <c r="AH78" s="18" t="e">
        <f>IF(C78="","",IF('SECTION IV'!#REF!=0,"",IF(SUM(D78:AG78)=0,CONCATENATE(C78," NOT AWARDED"),SUM(D78:AG78))))</f>
        <v>#REF!</v>
      </c>
    </row>
    <row r="79" spans="2:35" x14ac:dyDescent="0.35">
      <c r="B79" s="3" t="e">
        <f>IF('SECTION IV'!#REF!="","",'SECTION IV'!#REF!)</f>
        <v>#REF!</v>
      </c>
      <c r="C79" t="e">
        <f>IF('SECTION IV'!#REF!=0,"",'SECTION IV'!#REF!)</f>
        <v>#REF!</v>
      </c>
      <c r="D79" s="17" t="e">
        <f>IF('SECTION IV'!#REF!=D$2,'SECTION IV'!#REF!*'SECTION IV'!#REF!,"")</f>
        <v>#REF!</v>
      </c>
      <c r="E79" s="17" t="e">
        <f>IF('SECTION IV'!#REF!=E$2,'SECTION IV'!#REF!*'SECTION IV'!#REF!,"")</f>
        <v>#REF!</v>
      </c>
      <c r="F79" s="17" t="e">
        <f>IF('SECTION IV'!#REF!=F$2,'SECTION IV'!#REF!*'SECTION IV'!#REF!,"")</f>
        <v>#REF!</v>
      </c>
      <c r="G79" s="17" t="e">
        <f>IF('SECTION IV'!#REF!=G$2,'SECTION IV'!#REF!*'SECTION IV'!#REF!,"")</f>
        <v>#REF!</v>
      </c>
      <c r="H79" s="17" t="e">
        <f>IF('SECTION IV'!#REF!=H$2,'SECTION IV'!#REF!*'SECTION IV'!#REF!,"")</f>
        <v>#REF!</v>
      </c>
      <c r="I79" s="17" t="e">
        <f>IF('SECTION IV'!#REF!=I$2,'SECTION IV'!#REF!*'SECTION IV'!#REF!,"")</f>
        <v>#REF!</v>
      </c>
      <c r="J79" s="17" t="e">
        <f>IF('SECTION IV'!#REF!=J$2,'SECTION IV'!#REF!*'SECTION IV'!#REF!,"")</f>
        <v>#REF!</v>
      </c>
      <c r="K79" s="17" t="e">
        <f>IF('SECTION IV'!#REF!=K$2,'SECTION IV'!#REF!*'SECTION IV'!#REF!,"")</f>
        <v>#REF!</v>
      </c>
      <c r="L79" s="17" t="e">
        <f>IF('SECTION IV'!#REF!=L$2,'SECTION IV'!#REF!*'SECTION IV'!#REF!,"")</f>
        <v>#REF!</v>
      </c>
      <c r="M79" s="17" t="e">
        <f>IF('SECTION IV'!#REF!=M$2,'SECTION IV'!#REF!*'SECTION IV'!#REF!,"")</f>
        <v>#REF!</v>
      </c>
      <c r="N79" s="17" t="e">
        <f>IF('SECTION IV'!#REF!=N$2,'SECTION IV'!#REF!*'SECTION IV'!#REF!,"")</f>
        <v>#REF!</v>
      </c>
      <c r="O79" s="17" t="e">
        <f>IF('SECTION IV'!#REF!=O$2,'SECTION IV'!#REF!*'SECTION IV'!#REF!,"")</f>
        <v>#REF!</v>
      </c>
      <c r="P79" s="17" t="e">
        <f>IF('SECTION IV'!#REF!=P$2,'SECTION IV'!#REF!*'SECTION IV'!#REF!,"")</f>
        <v>#REF!</v>
      </c>
      <c r="Q79" s="17" t="e">
        <f>IF('SECTION IV'!#REF!=Q$2,'SECTION IV'!#REF!*'SECTION IV'!#REF!,"")</f>
        <v>#REF!</v>
      </c>
      <c r="R79" s="17" t="e">
        <f>IF('SECTION IV'!#REF!=R$2,'SECTION IV'!#REF!*'SECTION IV'!#REF!,"")</f>
        <v>#REF!</v>
      </c>
      <c r="S79" s="17" t="e">
        <f>IF('SECTION IV'!#REF!=S$2,'SECTION IV'!#REF!*'SECTION IV'!#REF!,"")</f>
        <v>#REF!</v>
      </c>
      <c r="T79" s="17" t="e">
        <f>IF('SECTION IV'!#REF!=T$2,'SECTION IV'!#REF!*'SECTION IV'!#REF!,"")</f>
        <v>#REF!</v>
      </c>
      <c r="U79" s="17" t="e">
        <f>IF('SECTION IV'!#REF!=U$2,'SECTION IV'!#REF!*'SECTION IV'!#REF!,"")</f>
        <v>#REF!</v>
      </c>
      <c r="V79" s="17" t="e">
        <f>IF('SECTION IV'!#REF!=V$2,'SECTION IV'!#REF!*'SECTION IV'!#REF!,"")</f>
        <v>#REF!</v>
      </c>
      <c r="W79" s="17" t="e">
        <f>IF('SECTION IV'!#REF!=W$2,'SECTION IV'!#REF!*'SECTION IV'!#REF!,"")</f>
        <v>#REF!</v>
      </c>
      <c r="X79" s="17" t="e">
        <f>IF('SECTION IV'!#REF!=X$2,'SECTION IV'!#REF!*'SECTION IV'!#REF!,"")</f>
        <v>#REF!</v>
      </c>
      <c r="Y79" s="17" t="e">
        <f>IF('SECTION IV'!#REF!=Y$2,'SECTION IV'!#REF!*'SECTION IV'!#REF!,"")</f>
        <v>#REF!</v>
      </c>
      <c r="Z79" s="17" t="e">
        <f>IF('SECTION IV'!#REF!=Z$2,'SECTION IV'!#REF!*'SECTION IV'!#REF!,"")</f>
        <v>#REF!</v>
      </c>
      <c r="AA79" s="17" t="e">
        <f>IF('SECTION IV'!#REF!=AA$2,'SECTION IV'!#REF!*'SECTION IV'!#REF!,"")</f>
        <v>#REF!</v>
      </c>
      <c r="AB79" s="17" t="e">
        <f>IF('SECTION IV'!#REF!=AB$2,'SECTION IV'!#REF!*'SECTION IV'!#REF!,"")</f>
        <v>#REF!</v>
      </c>
      <c r="AC79" s="17" t="e">
        <f>IF('SECTION IV'!#REF!=AC$2,'SECTION IV'!#REF!*'SECTION IV'!#REF!,"")</f>
        <v>#REF!</v>
      </c>
      <c r="AD79" s="17" t="e">
        <f>IF('SECTION IV'!#REF!=AD$2,'SECTION IV'!#REF!*'SECTION IV'!#REF!,"")</f>
        <v>#REF!</v>
      </c>
      <c r="AE79" s="17" t="e">
        <f>IF('SECTION IV'!#REF!=AE$2,'SECTION IV'!#REF!*'SECTION IV'!#REF!,"")</f>
        <v>#REF!</v>
      </c>
      <c r="AF79" s="17" t="e">
        <f>IF('SECTION IV'!#REF!=AF$2,'SECTION IV'!#REF!*'SECTION IV'!#REF!,"")</f>
        <v>#REF!</v>
      </c>
      <c r="AG79" s="17" t="e">
        <f>IF('SECTION IV'!#REF!=AG$2,'SECTION IV'!#REF!*'SECTION IV'!#REF!,"")</f>
        <v>#REF!</v>
      </c>
      <c r="AH79" s="18" t="e">
        <f>IF(C79="","",IF('SECTION IV'!#REF!=0,"",IF(SUM(D79:AG79)=0,CONCATENATE(C79," NOT AWARDED"),SUM(D79:AG79))))</f>
        <v>#REF!</v>
      </c>
    </row>
    <row r="80" spans="2:35" x14ac:dyDescent="0.35">
      <c r="B80" s="3" t="e">
        <f>IF('SECTION IV'!#REF!="","",'SECTION IV'!#REF!)</f>
        <v>#REF!</v>
      </c>
      <c r="C80" t="e">
        <f>IF('SECTION IV'!#REF!=0,"",'SECTION IV'!#REF!)</f>
        <v>#REF!</v>
      </c>
      <c r="D80" s="17" t="e">
        <f>IF('SECTION IV'!#REF!=D$2,'SECTION IV'!#REF!*'SECTION IV'!#REF!,"")</f>
        <v>#REF!</v>
      </c>
      <c r="E80" s="17" t="e">
        <f>IF('SECTION IV'!#REF!=E$2,'SECTION IV'!#REF!*'SECTION IV'!#REF!,"")</f>
        <v>#REF!</v>
      </c>
      <c r="F80" s="17" t="e">
        <f>IF('SECTION IV'!#REF!=F$2,'SECTION IV'!#REF!*'SECTION IV'!#REF!,"")</f>
        <v>#REF!</v>
      </c>
      <c r="G80" s="17" t="e">
        <f>IF('SECTION IV'!#REF!=G$2,'SECTION IV'!#REF!*'SECTION IV'!#REF!,"")</f>
        <v>#REF!</v>
      </c>
      <c r="H80" s="17" t="e">
        <f>IF('SECTION IV'!#REF!=H$2,'SECTION IV'!#REF!*'SECTION IV'!#REF!,"")</f>
        <v>#REF!</v>
      </c>
      <c r="I80" s="17" t="e">
        <f>IF('SECTION IV'!#REF!=I$2,'SECTION IV'!#REF!*'SECTION IV'!#REF!,"")</f>
        <v>#REF!</v>
      </c>
      <c r="J80" s="17" t="e">
        <f>IF('SECTION IV'!#REF!=J$2,'SECTION IV'!#REF!*'SECTION IV'!#REF!,"")</f>
        <v>#REF!</v>
      </c>
      <c r="K80" s="17" t="e">
        <f>IF('SECTION IV'!#REF!=K$2,'SECTION IV'!#REF!*'SECTION IV'!#REF!,"")</f>
        <v>#REF!</v>
      </c>
      <c r="L80" s="17" t="e">
        <f>IF('SECTION IV'!#REF!=L$2,'SECTION IV'!#REF!*'SECTION IV'!#REF!,"")</f>
        <v>#REF!</v>
      </c>
      <c r="M80" s="17" t="e">
        <f>IF('SECTION IV'!#REF!=M$2,'SECTION IV'!#REF!*'SECTION IV'!#REF!,"")</f>
        <v>#REF!</v>
      </c>
      <c r="N80" s="17" t="e">
        <f>IF('SECTION IV'!#REF!=N$2,'SECTION IV'!#REF!*'SECTION IV'!#REF!,"")</f>
        <v>#REF!</v>
      </c>
      <c r="O80" s="17" t="e">
        <f>IF('SECTION IV'!#REF!=O$2,'SECTION IV'!#REF!*'SECTION IV'!#REF!,"")</f>
        <v>#REF!</v>
      </c>
      <c r="P80" s="17" t="e">
        <f>IF('SECTION IV'!#REF!=P$2,'SECTION IV'!#REF!*'SECTION IV'!#REF!,"")</f>
        <v>#REF!</v>
      </c>
      <c r="Q80" s="17" t="e">
        <f>IF('SECTION IV'!#REF!=Q$2,'SECTION IV'!#REF!*'SECTION IV'!#REF!,"")</f>
        <v>#REF!</v>
      </c>
      <c r="R80" s="17" t="e">
        <f>IF('SECTION IV'!#REF!=R$2,'SECTION IV'!#REF!*'SECTION IV'!#REF!,"")</f>
        <v>#REF!</v>
      </c>
      <c r="S80" s="17" t="e">
        <f>IF('SECTION IV'!#REF!=S$2,'SECTION IV'!#REF!*'SECTION IV'!#REF!,"")</f>
        <v>#REF!</v>
      </c>
      <c r="T80" s="17" t="e">
        <f>IF('SECTION IV'!#REF!=T$2,'SECTION IV'!#REF!*'SECTION IV'!#REF!,"")</f>
        <v>#REF!</v>
      </c>
      <c r="U80" s="17" t="e">
        <f>IF('SECTION IV'!#REF!=U$2,'SECTION IV'!#REF!*'SECTION IV'!#REF!,"")</f>
        <v>#REF!</v>
      </c>
      <c r="V80" s="17" t="e">
        <f>IF('SECTION IV'!#REF!=V$2,'SECTION IV'!#REF!*'SECTION IV'!#REF!,"")</f>
        <v>#REF!</v>
      </c>
      <c r="W80" s="17" t="e">
        <f>IF('SECTION IV'!#REF!=W$2,'SECTION IV'!#REF!*'SECTION IV'!#REF!,"")</f>
        <v>#REF!</v>
      </c>
      <c r="X80" s="17" t="e">
        <f>IF('SECTION IV'!#REF!=X$2,'SECTION IV'!#REF!*'SECTION IV'!#REF!,"")</f>
        <v>#REF!</v>
      </c>
      <c r="Y80" s="17" t="e">
        <f>IF('SECTION IV'!#REF!=Y$2,'SECTION IV'!#REF!*'SECTION IV'!#REF!,"")</f>
        <v>#REF!</v>
      </c>
      <c r="Z80" s="17" t="e">
        <f>IF('SECTION IV'!#REF!=Z$2,'SECTION IV'!#REF!*'SECTION IV'!#REF!,"")</f>
        <v>#REF!</v>
      </c>
      <c r="AA80" s="17" t="e">
        <f>IF('SECTION IV'!#REF!=AA$2,'SECTION IV'!#REF!*'SECTION IV'!#REF!,"")</f>
        <v>#REF!</v>
      </c>
      <c r="AB80" s="17" t="e">
        <f>IF('SECTION IV'!#REF!=AB$2,'SECTION IV'!#REF!*'SECTION IV'!#REF!,"")</f>
        <v>#REF!</v>
      </c>
      <c r="AC80" s="17" t="e">
        <f>IF('SECTION IV'!#REF!=AC$2,'SECTION IV'!#REF!*'SECTION IV'!#REF!,"")</f>
        <v>#REF!</v>
      </c>
      <c r="AD80" s="17" t="e">
        <f>IF('SECTION IV'!#REF!=AD$2,'SECTION IV'!#REF!*'SECTION IV'!#REF!,"")</f>
        <v>#REF!</v>
      </c>
      <c r="AE80" s="17" t="e">
        <f>IF('SECTION IV'!#REF!=AE$2,'SECTION IV'!#REF!*'SECTION IV'!#REF!,"")</f>
        <v>#REF!</v>
      </c>
      <c r="AF80" s="17" t="e">
        <f>IF('SECTION IV'!#REF!=AF$2,'SECTION IV'!#REF!*'SECTION IV'!#REF!,"")</f>
        <v>#REF!</v>
      </c>
      <c r="AG80" s="17" t="e">
        <f>IF('SECTION IV'!#REF!=AG$2,'SECTION IV'!#REF!*'SECTION IV'!#REF!,"")</f>
        <v>#REF!</v>
      </c>
      <c r="AH80" s="18" t="e">
        <f>IF(C80="","",IF('SECTION IV'!#REF!=0,"",IF(SUM(D80:AG80)=0,CONCATENATE(C80," NOT AWARDED"),SUM(D80:AG80))))</f>
        <v>#REF!</v>
      </c>
    </row>
    <row r="81" spans="2:35" x14ac:dyDescent="0.35">
      <c r="B81" s="3" t="e">
        <f>IF('SECTION IV'!#REF!="","",'SECTION IV'!#REF!)</f>
        <v>#REF!</v>
      </c>
      <c r="C81" t="e">
        <f>IF('SECTION IV'!#REF!=0,"",'SECTION IV'!#REF!)</f>
        <v>#REF!</v>
      </c>
      <c r="D81" s="17" t="e">
        <f>IF('SECTION IV'!#REF!=D$2,'SECTION IV'!#REF!*'SECTION IV'!#REF!,"")</f>
        <v>#REF!</v>
      </c>
      <c r="E81" s="17" t="e">
        <f>IF('SECTION IV'!#REF!=E$2,'SECTION IV'!#REF!*'SECTION IV'!#REF!,"")</f>
        <v>#REF!</v>
      </c>
      <c r="F81" s="17" t="e">
        <f>IF('SECTION IV'!#REF!=F$2,'SECTION IV'!#REF!*'SECTION IV'!#REF!,"")</f>
        <v>#REF!</v>
      </c>
      <c r="G81" s="17" t="e">
        <f>IF('SECTION IV'!#REF!=G$2,'SECTION IV'!#REF!*'SECTION IV'!#REF!,"")</f>
        <v>#REF!</v>
      </c>
      <c r="H81" s="17" t="e">
        <f>IF('SECTION IV'!#REF!=H$2,'SECTION IV'!#REF!*'SECTION IV'!#REF!,"")</f>
        <v>#REF!</v>
      </c>
      <c r="I81" s="17" t="e">
        <f>IF('SECTION IV'!#REF!=I$2,'SECTION IV'!#REF!*'SECTION IV'!#REF!,"")</f>
        <v>#REF!</v>
      </c>
      <c r="J81" s="17" t="e">
        <f>IF('SECTION IV'!#REF!=J$2,'SECTION IV'!#REF!*'SECTION IV'!#REF!,"")</f>
        <v>#REF!</v>
      </c>
      <c r="K81" s="17" t="e">
        <f>IF('SECTION IV'!#REF!=K$2,'SECTION IV'!#REF!*'SECTION IV'!#REF!,"")</f>
        <v>#REF!</v>
      </c>
      <c r="L81" s="17" t="e">
        <f>IF('SECTION IV'!#REF!=L$2,'SECTION IV'!#REF!*'SECTION IV'!#REF!,"")</f>
        <v>#REF!</v>
      </c>
      <c r="M81" s="17" t="e">
        <f>IF('SECTION IV'!#REF!=M$2,'SECTION IV'!#REF!*'SECTION IV'!#REF!,"")</f>
        <v>#REF!</v>
      </c>
      <c r="N81" s="17" t="e">
        <f>IF('SECTION IV'!#REF!=N$2,'SECTION IV'!#REF!*'SECTION IV'!#REF!,"")</f>
        <v>#REF!</v>
      </c>
      <c r="O81" s="17" t="e">
        <f>IF('SECTION IV'!#REF!=O$2,'SECTION IV'!#REF!*'SECTION IV'!#REF!,"")</f>
        <v>#REF!</v>
      </c>
      <c r="P81" s="17" t="e">
        <f>IF('SECTION IV'!#REF!=P$2,'SECTION IV'!#REF!*'SECTION IV'!#REF!,"")</f>
        <v>#REF!</v>
      </c>
      <c r="Q81" s="17" t="e">
        <f>IF('SECTION IV'!#REF!=Q$2,'SECTION IV'!#REF!*'SECTION IV'!#REF!,"")</f>
        <v>#REF!</v>
      </c>
      <c r="R81" s="17" t="e">
        <f>IF('SECTION IV'!#REF!=R$2,'SECTION IV'!#REF!*'SECTION IV'!#REF!,"")</f>
        <v>#REF!</v>
      </c>
      <c r="S81" s="17" t="e">
        <f>IF('SECTION IV'!#REF!=S$2,'SECTION IV'!#REF!*'SECTION IV'!#REF!,"")</f>
        <v>#REF!</v>
      </c>
      <c r="T81" s="17" t="e">
        <f>IF('SECTION IV'!#REF!=T$2,'SECTION IV'!#REF!*'SECTION IV'!#REF!,"")</f>
        <v>#REF!</v>
      </c>
      <c r="U81" s="17" t="e">
        <f>IF('SECTION IV'!#REF!=U$2,'SECTION IV'!#REF!*'SECTION IV'!#REF!,"")</f>
        <v>#REF!</v>
      </c>
      <c r="V81" s="17" t="e">
        <f>IF('SECTION IV'!#REF!=V$2,'SECTION IV'!#REF!*'SECTION IV'!#REF!,"")</f>
        <v>#REF!</v>
      </c>
      <c r="W81" s="17" t="e">
        <f>IF('SECTION IV'!#REF!=W$2,'SECTION IV'!#REF!*'SECTION IV'!#REF!,"")</f>
        <v>#REF!</v>
      </c>
      <c r="X81" s="17" t="e">
        <f>IF('SECTION IV'!#REF!=X$2,'SECTION IV'!#REF!*'SECTION IV'!#REF!,"")</f>
        <v>#REF!</v>
      </c>
      <c r="Y81" s="17" t="e">
        <f>IF('SECTION IV'!#REF!=Y$2,'SECTION IV'!#REF!*'SECTION IV'!#REF!,"")</f>
        <v>#REF!</v>
      </c>
      <c r="Z81" s="17" t="e">
        <f>IF('SECTION IV'!#REF!=Z$2,'SECTION IV'!#REF!*'SECTION IV'!#REF!,"")</f>
        <v>#REF!</v>
      </c>
      <c r="AA81" s="17" t="e">
        <f>IF('SECTION IV'!#REF!=AA$2,'SECTION IV'!#REF!*'SECTION IV'!#REF!,"")</f>
        <v>#REF!</v>
      </c>
      <c r="AB81" s="17" t="e">
        <f>IF('SECTION IV'!#REF!=AB$2,'SECTION IV'!#REF!*'SECTION IV'!#REF!,"")</f>
        <v>#REF!</v>
      </c>
      <c r="AC81" s="17" t="e">
        <f>IF('SECTION IV'!#REF!=AC$2,'SECTION IV'!#REF!*'SECTION IV'!#REF!,"")</f>
        <v>#REF!</v>
      </c>
      <c r="AD81" s="17" t="e">
        <f>IF('SECTION IV'!#REF!=AD$2,'SECTION IV'!#REF!*'SECTION IV'!#REF!,"")</f>
        <v>#REF!</v>
      </c>
      <c r="AE81" s="17" t="e">
        <f>IF('SECTION IV'!#REF!=AE$2,'SECTION IV'!#REF!*'SECTION IV'!#REF!,"")</f>
        <v>#REF!</v>
      </c>
      <c r="AF81" s="17" t="e">
        <f>IF('SECTION IV'!#REF!=AF$2,'SECTION IV'!#REF!*'SECTION IV'!#REF!,"")</f>
        <v>#REF!</v>
      </c>
      <c r="AG81" s="17" t="e">
        <f>IF('SECTION IV'!#REF!=AG$2,'SECTION IV'!#REF!*'SECTION IV'!#REF!,"")</f>
        <v>#REF!</v>
      </c>
      <c r="AH81" s="18" t="e">
        <f>IF(C81="","",IF('SECTION IV'!#REF!=0,"",IF(SUM(D81:AG81)=0,CONCATENATE(C81," NOT AWARDED"),SUM(D81:AG81))))</f>
        <v>#REF!</v>
      </c>
    </row>
    <row r="82" spans="2:35" x14ac:dyDescent="0.35">
      <c r="B82" s="3" t="e">
        <f>IF('SECTION IV'!#REF!="","",'SECTION IV'!#REF!)</f>
        <v>#REF!</v>
      </c>
      <c r="C82" t="e">
        <f>IF('SECTION IV'!#REF!=0,"",'SECTION IV'!#REF!)</f>
        <v>#REF!</v>
      </c>
      <c r="D82" s="17" t="e">
        <f>IF('SECTION IV'!#REF!=D$2,'SECTION IV'!#REF!*'SECTION IV'!#REF!,"")</f>
        <v>#REF!</v>
      </c>
      <c r="E82" s="17" t="e">
        <f>IF('SECTION IV'!#REF!=E$2,'SECTION IV'!#REF!*'SECTION IV'!#REF!,"")</f>
        <v>#REF!</v>
      </c>
      <c r="F82" s="17" t="e">
        <f>IF('SECTION IV'!#REF!=F$2,'SECTION IV'!#REF!*'SECTION IV'!#REF!,"")</f>
        <v>#REF!</v>
      </c>
      <c r="G82" s="17" t="e">
        <f>IF('SECTION IV'!#REF!=G$2,'SECTION IV'!#REF!*'SECTION IV'!#REF!,"")</f>
        <v>#REF!</v>
      </c>
      <c r="H82" s="17" t="e">
        <f>IF('SECTION IV'!#REF!=H$2,'SECTION IV'!#REF!*'SECTION IV'!#REF!,"")</f>
        <v>#REF!</v>
      </c>
      <c r="I82" s="17" t="e">
        <f>IF('SECTION IV'!#REF!=I$2,'SECTION IV'!#REF!*'SECTION IV'!#REF!,"")</f>
        <v>#REF!</v>
      </c>
      <c r="J82" s="17" t="e">
        <f>IF('SECTION IV'!#REF!=J$2,'SECTION IV'!#REF!*'SECTION IV'!#REF!,"")</f>
        <v>#REF!</v>
      </c>
      <c r="K82" s="17" t="e">
        <f>IF('SECTION IV'!#REF!=K$2,'SECTION IV'!#REF!*'SECTION IV'!#REF!,"")</f>
        <v>#REF!</v>
      </c>
      <c r="L82" s="17" t="e">
        <f>IF('SECTION IV'!#REF!=L$2,'SECTION IV'!#REF!*'SECTION IV'!#REF!,"")</f>
        <v>#REF!</v>
      </c>
      <c r="M82" s="17" t="e">
        <f>IF('SECTION IV'!#REF!=M$2,'SECTION IV'!#REF!*'SECTION IV'!#REF!,"")</f>
        <v>#REF!</v>
      </c>
      <c r="N82" s="17" t="e">
        <f>IF('SECTION IV'!#REF!=N$2,'SECTION IV'!#REF!*'SECTION IV'!#REF!,"")</f>
        <v>#REF!</v>
      </c>
      <c r="O82" s="17" t="e">
        <f>IF('SECTION IV'!#REF!=O$2,'SECTION IV'!#REF!*'SECTION IV'!#REF!,"")</f>
        <v>#REF!</v>
      </c>
      <c r="P82" s="17" t="e">
        <f>IF('SECTION IV'!#REF!=P$2,'SECTION IV'!#REF!*'SECTION IV'!#REF!,"")</f>
        <v>#REF!</v>
      </c>
      <c r="Q82" s="17" t="e">
        <f>IF('SECTION IV'!#REF!=Q$2,'SECTION IV'!#REF!*'SECTION IV'!#REF!,"")</f>
        <v>#REF!</v>
      </c>
      <c r="R82" s="17" t="e">
        <f>IF('SECTION IV'!#REF!=R$2,'SECTION IV'!#REF!*'SECTION IV'!#REF!,"")</f>
        <v>#REF!</v>
      </c>
      <c r="S82" s="17" t="e">
        <f>IF('SECTION IV'!#REF!=S$2,'SECTION IV'!#REF!*'SECTION IV'!#REF!,"")</f>
        <v>#REF!</v>
      </c>
      <c r="T82" s="17" t="e">
        <f>IF('SECTION IV'!#REF!=T$2,'SECTION IV'!#REF!*'SECTION IV'!#REF!,"")</f>
        <v>#REF!</v>
      </c>
      <c r="U82" s="17" t="e">
        <f>IF('SECTION IV'!#REF!=U$2,'SECTION IV'!#REF!*'SECTION IV'!#REF!,"")</f>
        <v>#REF!</v>
      </c>
      <c r="V82" s="17" t="e">
        <f>IF('SECTION IV'!#REF!=V$2,'SECTION IV'!#REF!*'SECTION IV'!#REF!,"")</f>
        <v>#REF!</v>
      </c>
      <c r="W82" s="17" t="e">
        <f>IF('SECTION IV'!#REF!=W$2,'SECTION IV'!#REF!*'SECTION IV'!#REF!,"")</f>
        <v>#REF!</v>
      </c>
      <c r="X82" s="17" t="e">
        <f>IF('SECTION IV'!#REF!=X$2,'SECTION IV'!#REF!*'SECTION IV'!#REF!,"")</f>
        <v>#REF!</v>
      </c>
      <c r="Y82" s="17" t="e">
        <f>IF('SECTION IV'!#REF!=Y$2,'SECTION IV'!#REF!*'SECTION IV'!#REF!,"")</f>
        <v>#REF!</v>
      </c>
      <c r="Z82" s="17" t="e">
        <f>IF('SECTION IV'!#REF!=Z$2,'SECTION IV'!#REF!*'SECTION IV'!#REF!,"")</f>
        <v>#REF!</v>
      </c>
      <c r="AA82" s="17" t="e">
        <f>IF('SECTION IV'!#REF!=AA$2,'SECTION IV'!#REF!*'SECTION IV'!#REF!,"")</f>
        <v>#REF!</v>
      </c>
      <c r="AB82" s="17" t="e">
        <f>IF('SECTION IV'!#REF!=AB$2,'SECTION IV'!#REF!*'SECTION IV'!#REF!,"")</f>
        <v>#REF!</v>
      </c>
      <c r="AC82" s="17" t="e">
        <f>IF('SECTION IV'!#REF!=AC$2,'SECTION IV'!#REF!*'SECTION IV'!#REF!,"")</f>
        <v>#REF!</v>
      </c>
      <c r="AD82" s="17" t="e">
        <f>IF('SECTION IV'!#REF!=AD$2,'SECTION IV'!#REF!*'SECTION IV'!#REF!,"")</f>
        <v>#REF!</v>
      </c>
      <c r="AE82" s="17" t="e">
        <f>IF('SECTION IV'!#REF!=AE$2,'SECTION IV'!#REF!*'SECTION IV'!#REF!,"")</f>
        <v>#REF!</v>
      </c>
      <c r="AF82" s="17" t="e">
        <f>IF('SECTION IV'!#REF!=AF$2,'SECTION IV'!#REF!*'SECTION IV'!#REF!,"")</f>
        <v>#REF!</v>
      </c>
      <c r="AG82" s="17" t="e">
        <f>IF('SECTION IV'!#REF!=AG$2,'SECTION IV'!#REF!*'SECTION IV'!#REF!,"")</f>
        <v>#REF!</v>
      </c>
      <c r="AH82" s="18" t="e">
        <f>IF(C82="","",IF('SECTION IV'!#REF!=0,"",IF(SUM(D82:AG82)=0,CONCATENATE(C82," NOT AWARDED"),SUM(D82:AG82))))</f>
        <v>#REF!</v>
      </c>
    </row>
    <row r="83" spans="2:35" x14ac:dyDescent="0.35">
      <c r="B83" s="3" t="e">
        <f>IF('SECTION IV'!#REF!="","",'SECTION IV'!#REF!)</f>
        <v>#REF!</v>
      </c>
      <c r="C83" t="e">
        <f>IF('SECTION IV'!#REF!=0,"",'SECTION IV'!#REF!)</f>
        <v>#REF!</v>
      </c>
      <c r="D83" s="17" t="e">
        <f>IF('SECTION IV'!#REF!=D$2,'SECTION IV'!#REF!*'SECTION IV'!#REF!,"")</f>
        <v>#REF!</v>
      </c>
      <c r="E83" s="17" t="e">
        <f>IF('SECTION IV'!#REF!=E$2,'SECTION IV'!#REF!*'SECTION IV'!#REF!,"")</f>
        <v>#REF!</v>
      </c>
      <c r="F83" s="17" t="e">
        <f>IF('SECTION IV'!#REF!=F$2,'SECTION IV'!#REF!*'SECTION IV'!#REF!,"")</f>
        <v>#REF!</v>
      </c>
      <c r="G83" s="17" t="e">
        <f>IF('SECTION IV'!#REF!=G$2,'SECTION IV'!#REF!*'SECTION IV'!#REF!,"")</f>
        <v>#REF!</v>
      </c>
      <c r="H83" s="17" t="e">
        <f>IF('SECTION IV'!#REF!=H$2,'SECTION IV'!#REF!*'SECTION IV'!#REF!,"")</f>
        <v>#REF!</v>
      </c>
      <c r="I83" s="17" t="e">
        <f>IF('SECTION IV'!#REF!=I$2,'SECTION IV'!#REF!*'SECTION IV'!#REF!,"")</f>
        <v>#REF!</v>
      </c>
      <c r="J83" s="17" t="e">
        <f>IF('SECTION IV'!#REF!=J$2,'SECTION IV'!#REF!*'SECTION IV'!#REF!,"")</f>
        <v>#REF!</v>
      </c>
      <c r="K83" s="17" t="e">
        <f>IF('SECTION IV'!#REF!=K$2,'SECTION IV'!#REF!*'SECTION IV'!#REF!,"")</f>
        <v>#REF!</v>
      </c>
      <c r="L83" s="17" t="e">
        <f>IF('SECTION IV'!#REF!=L$2,'SECTION IV'!#REF!*'SECTION IV'!#REF!,"")</f>
        <v>#REF!</v>
      </c>
      <c r="M83" s="17" t="e">
        <f>IF('SECTION IV'!#REF!=M$2,'SECTION IV'!#REF!*'SECTION IV'!#REF!,"")</f>
        <v>#REF!</v>
      </c>
      <c r="N83" s="17" t="e">
        <f>IF('SECTION IV'!#REF!=N$2,'SECTION IV'!#REF!*'SECTION IV'!#REF!,"")</f>
        <v>#REF!</v>
      </c>
      <c r="O83" s="17" t="e">
        <f>IF('SECTION IV'!#REF!=O$2,'SECTION IV'!#REF!*'SECTION IV'!#REF!,"")</f>
        <v>#REF!</v>
      </c>
      <c r="P83" s="17" t="e">
        <f>IF('SECTION IV'!#REF!=P$2,'SECTION IV'!#REF!*'SECTION IV'!#REF!,"")</f>
        <v>#REF!</v>
      </c>
      <c r="Q83" s="17" t="e">
        <f>IF('SECTION IV'!#REF!=Q$2,'SECTION IV'!#REF!*'SECTION IV'!#REF!,"")</f>
        <v>#REF!</v>
      </c>
      <c r="R83" s="17" t="e">
        <f>IF('SECTION IV'!#REF!=R$2,'SECTION IV'!#REF!*'SECTION IV'!#REF!,"")</f>
        <v>#REF!</v>
      </c>
      <c r="S83" s="17" t="e">
        <f>IF('SECTION IV'!#REF!=S$2,'SECTION IV'!#REF!*'SECTION IV'!#REF!,"")</f>
        <v>#REF!</v>
      </c>
      <c r="T83" s="17" t="e">
        <f>IF('SECTION IV'!#REF!=T$2,'SECTION IV'!#REF!*'SECTION IV'!#REF!,"")</f>
        <v>#REF!</v>
      </c>
      <c r="U83" s="17" t="e">
        <f>IF('SECTION IV'!#REF!=U$2,'SECTION IV'!#REF!*'SECTION IV'!#REF!,"")</f>
        <v>#REF!</v>
      </c>
      <c r="V83" s="17" t="e">
        <f>IF('SECTION IV'!#REF!=V$2,'SECTION IV'!#REF!*'SECTION IV'!#REF!,"")</f>
        <v>#REF!</v>
      </c>
      <c r="W83" s="17" t="e">
        <f>IF('SECTION IV'!#REF!=W$2,'SECTION IV'!#REF!*'SECTION IV'!#REF!,"")</f>
        <v>#REF!</v>
      </c>
      <c r="X83" s="17" t="e">
        <f>IF('SECTION IV'!#REF!=X$2,'SECTION IV'!#REF!*'SECTION IV'!#REF!,"")</f>
        <v>#REF!</v>
      </c>
      <c r="Y83" s="17" t="e">
        <f>IF('SECTION IV'!#REF!=Y$2,'SECTION IV'!#REF!*'SECTION IV'!#REF!,"")</f>
        <v>#REF!</v>
      </c>
      <c r="Z83" s="17" t="e">
        <f>IF('SECTION IV'!#REF!=Z$2,'SECTION IV'!#REF!*'SECTION IV'!#REF!,"")</f>
        <v>#REF!</v>
      </c>
      <c r="AA83" s="17" t="e">
        <f>IF('SECTION IV'!#REF!=AA$2,'SECTION IV'!#REF!*'SECTION IV'!#REF!,"")</f>
        <v>#REF!</v>
      </c>
      <c r="AB83" s="17" t="e">
        <f>IF('SECTION IV'!#REF!=AB$2,'SECTION IV'!#REF!*'SECTION IV'!#REF!,"")</f>
        <v>#REF!</v>
      </c>
      <c r="AC83" s="17" t="e">
        <f>IF('SECTION IV'!#REF!=AC$2,'SECTION IV'!#REF!*'SECTION IV'!#REF!,"")</f>
        <v>#REF!</v>
      </c>
      <c r="AD83" s="17" t="e">
        <f>IF('SECTION IV'!#REF!=AD$2,'SECTION IV'!#REF!*'SECTION IV'!#REF!,"")</f>
        <v>#REF!</v>
      </c>
      <c r="AE83" s="17" t="e">
        <f>IF('SECTION IV'!#REF!=AE$2,'SECTION IV'!#REF!*'SECTION IV'!#REF!,"")</f>
        <v>#REF!</v>
      </c>
      <c r="AF83" s="17" t="e">
        <f>IF('SECTION IV'!#REF!=AF$2,'SECTION IV'!#REF!*'SECTION IV'!#REF!,"")</f>
        <v>#REF!</v>
      </c>
      <c r="AG83" s="17" t="e">
        <f>IF('SECTION IV'!#REF!=AG$2,'SECTION IV'!#REF!*'SECTION IV'!#REF!,"")</f>
        <v>#REF!</v>
      </c>
      <c r="AH83" s="18" t="e">
        <f>IF(C83="","",IF('SECTION IV'!#REF!=0,"",IF(SUM(D83:AG83)=0,CONCATENATE(C83," NOT AWARDED"),SUM(D83:AG83))))</f>
        <v>#REF!</v>
      </c>
    </row>
    <row r="84" spans="2:35" x14ac:dyDescent="0.35">
      <c r="B84" s="3" t="e">
        <f>IF('SECTION IV'!#REF!="","",'SECTION IV'!#REF!)</f>
        <v>#REF!</v>
      </c>
      <c r="C84" t="e">
        <f>IF('SECTION IV'!#REF!=0,"",'SECTION IV'!#REF!)</f>
        <v>#REF!</v>
      </c>
      <c r="D84" s="17" t="e">
        <f>IF('SECTION IV'!#REF!=D$2,'SECTION IV'!#REF!*'SECTION IV'!#REF!,"")</f>
        <v>#REF!</v>
      </c>
      <c r="E84" s="17" t="e">
        <f>IF('SECTION IV'!#REF!=E$2,'SECTION IV'!#REF!*'SECTION IV'!#REF!,"")</f>
        <v>#REF!</v>
      </c>
      <c r="F84" s="17" t="e">
        <f>IF('SECTION IV'!#REF!=F$2,'SECTION IV'!#REF!*'SECTION IV'!#REF!,"")</f>
        <v>#REF!</v>
      </c>
      <c r="G84" s="17" t="e">
        <f>IF('SECTION IV'!#REF!=G$2,'SECTION IV'!#REF!*'SECTION IV'!#REF!,"")</f>
        <v>#REF!</v>
      </c>
      <c r="H84" s="17" t="e">
        <f>IF('SECTION IV'!#REF!=H$2,'SECTION IV'!#REF!*'SECTION IV'!#REF!,"")</f>
        <v>#REF!</v>
      </c>
      <c r="I84" s="17" t="e">
        <f>IF('SECTION IV'!#REF!=I$2,'SECTION IV'!#REF!*'SECTION IV'!#REF!,"")</f>
        <v>#REF!</v>
      </c>
      <c r="J84" s="17" t="e">
        <f>IF('SECTION IV'!#REF!=J$2,'SECTION IV'!#REF!*'SECTION IV'!#REF!,"")</f>
        <v>#REF!</v>
      </c>
      <c r="K84" s="17" t="e">
        <f>IF('SECTION IV'!#REF!=K$2,'SECTION IV'!#REF!*'SECTION IV'!#REF!,"")</f>
        <v>#REF!</v>
      </c>
      <c r="L84" s="17" t="e">
        <f>IF('SECTION IV'!#REF!=L$2,'SECTION IV'!#REF!*'SECTION IV'!#REF!,"")</f>
        <v>#REF!</v>
      </c>
      <c r="M84" s="17" t="e">
        <f>IF('SECTION IV'!#REF!=M$2,'SECTION IV'!#REF!*'SECTION IV'!#REF!,"")</f>
        <v>#REF!</v>
      </c>
      <c r="N84" s="17" t="e">
        <f>IF('SECTION IV'!#REF!=N$2,'SECTION IV'!#REF!*'SECTION IV'!#REF!,"")</f>
        <v>#REF!</v>
      </c>
      <c r="O84" s="17" t="e">
        <f>IF('SECTION IV'!#REF!=O$2,'SECTION IV'!#REF!*'SECTION IV'!#REF!,"")</f>
        <v>#REF!</v>
      </c>
      <c r="P84" s="17" t="e">
        <f>IF('SECTION IV'!#REF!=P$2,'SECTION IV'!#REF!*'SECTION IV'!#REF!,"")</f>
        <v>#REF!</v>
      </c>
      <c r="Q84" s="17" t="e">
        <f>IF('SECTION IV'!#REF!=Q$2,'SECTION IV'!#REF!*'SECTION IV'!#REF!,"")</f>
        <v>#REF!</v>
      </c>
      <c r="R84" s="17" t="e">
        <f>IF('SECTION IV'!#REF!=R$2,'SECTION IV'!#REF!*'SECTION IV'!#REF!,"")</f>
        <v>#REF!</v>
      </c>
      <c r="S84" s="17" t="e">
        <f>IF('SECTION IV'!#REF!=S$2,'SECTION IV'!#REF!*'SECTION IV'!#REF!,"")</f>
        <v>#REF!</v>
      </c>
      <c r="T84" s="17" t="e">
        <f>IF('SECTION IV'!#REF!=T$2,'SECTION IV'!#REF!*'SECTION IV'!#REF!,"")</f>
        <v>#REF!</v>
      </c>
      <c r="U84" s="17" t="e">
        <f>IF('SECTION IV'!#REF!=U$2,'SECTION IV'!#REF!*'SECTION IV'!#REF!,"")</f>
        <v>#REF!</v>
      </c>
      <c r="V84" s="17" t="e">
        <f>IF('SECTION IV'!#REF!=V$2,'SECTION IV'!#REF!*'SECTION IV'!#REF!,"")</f>
        <v>#REF!</v>
      </c>
      <c r="W84" s="17" t="e">
        <f>IF('SECTION IV'!#REF!=W$2,'SECTION IV'!#REF!*'SECTION IV'!#REF!,"")</f>
        <v>#REF!</v>
      </c>
      <c r="X84" s="17" t="e">
        <f>IF('SECTION IV'!#REF!=X$2,'SECTION IV'!#REF!*'SECTION IV'!#REF!,"")</f>
        <v>#REF!</v>
      </c>
      <c r="Y84" s="17" t="e">
        <f>IF('SECTION IV'!#REF!=Y$2,'SECTION IV'!#REF!*'SECTION IV'!#REF!,"")</f>
        <v>#REF!</v>
      </c>
      <c r="Z84" s="17" t="e">
        <f>IF('SECTION IV'!#REF!=Z$2,'SECTION IV'!#REF!*'SECTION IV'!#REF!,"")</f>
        <v>#REF!</v>
      </c>
      <c r="AA84" s="17" t="e">
        <f>IF('SECTION IV'!#REF!=AA$2,'SECTION IV'!#REF!*'SECTION IV'!#REF!,"")</f>
        <v>#REF!</v>
      </c>
      <c r="AB84" s="17" t="e">
        <f>IF('SECTION IV'!#REF!=AB$2,'SECTION IV'!#REF!*'SECTION IV'!#REF!,"")</f>
        <v>#REF!</v>
      </c>
      <c r="AC84" s="17" t="e">
        <f>IF('SECTION IV'!#REF!=AC$2,'SECTION IV'!#REF!*'SECTION IV'!#REF!,"")</f>
        <v>#REF!</v>
      </c>
      <c r="AD84" s="17" t="e">
        <f>IF('SECTION IV'!#REF!=AD$2,'SECTION IV'!#REF!*'SECTION IV'!#REF!,"")</f>
        <v>#REF!</v>
      </c>
      <c r="AE84" s="17" t="e">
        <f>IF('SECTION IV'!#REF!=AE$2,'SECTION IV'!#REF!*'SECTION IV'!#REF!,"")</f>
        <v>#REF!</v>
      </c>
      <c r="AF84" s="17" t="e">
        <f>IF('SECTION IV'!#REF!=AF$2,'SECTION IV'!#REF!*'SECTION IV'!#REF!,"")</f>
        <v>#REF!</v>
      </c>
      <c r="AG84" s="17" t="e">
        <f>IF('SECTION IV'!#REF!=AG$2,'SECTION IV'!#REF!*'SECTION IV'!#REF!,"")</f>
        <v>#REF!</v>
      </c>
      <c r="AH84" s="18" t="e">
        <f>IF(C84="","",IF('SECTION IV'!#REF!=0,"",IF(SUM(D84:AG84)=0,CONCATENATE(C84," NOT AWARDED"),SUM(D84:AG84))))</f>
        <v>#REF!</v>
      </c>
    </row>
    <row r="85" spans="2:35" x14ac:dyDescent="0.35">
      <c r="B85" s="3" t="e">
        <f>IF('SECTION IV'!#REF!="","",'SECTION IV'!#REF!)</f>
        <v>#REF!</v>
      </c>
      <c r="C85" t="e">
        <f>IF('SECTION IV'!#REF!=0,"",'SECTION IV'!#REF!)</f>
        <v>#REF!</v>
      </c>
      <c r="D85" s="17" t="e">
        <f>IF('SECTION IV'!#REF!=D$2,'SECTION IV'!#REF!*'SECTION IV'!#REF!,"")</f>
        <v>#REF!</v>
      </c>
      <c r="E85" s="17" t="e">
        <f>IF('SECTION IV'!#REF!=E$2,'SECTION IV'!#REF!*'SECTION IV'!#REF!,"")</f>
        <v>#REF!</v>
      </c>
      <c r="F85" s="17" t="e">
        <f>IF('SECTION IV'!#REF!=F$2,'SECTION IV'!#REF!*'SECTION IV'!#REF!,"")</f>
        <v>#REF!</v>
      </c>
      <c r="G85" s="17" t="e">
        <f>IF('SECTION IV'!#REF!=G$2,'SECTION IV'!#REF!*'SECTION IV'!#REF!,"")</f>
        <v>#REF!</v>
      </c>
      <c r="H85" s="17" t="e">
        <f>IF('SECTION IV'!#REF!=H$2,'SECTION IV'!#REF!*'SECTION IV'!#REF!,"")</f>
        <v>#REF!</v>
      </c>
      <c r="I85" s="17" t="e">
        <f>IF('SECTION IV'!#REF!=I$2,'SECTION IV'!#REF!*'SECTION IV'!#REF!,"")</f>
        <v>#REF!</v>
      </c>
      <c r="J85" s="17" t="e">
        <f>IF('SECTION IV'!#REF!=J$2,'SECTION IV'!#REF!*'SECTION IV'!#REF!,"")</f>
        <v>#REF!</v>
      </c>
      <c r="K85" s="17" t="e">
        <f>IF('SECTION IV'!#REF!=K$2,'SECTION IV'!#REF!*'SECTION IV'!#REF!,"")</f>
        <v>#REF!</v>
      </c>
      <c r="L85" s="17" t="e">
        <f>IF('SECTION IV'!#REF!=L$2,'SECTION IV'!#REF!*'SECTION IV'!#REF!,"")</f>
        <v>#REF!</v>
      </c>
      <c r="M85" s="17" t="e">
        <f>IF('SECTION IV'!#REF!=M$2,'SECTION IV'!#REF!*'SECTION IV'!#REF!,"")</f>
        <v>#REF!</v>
      </c>
      <c r="N85" s="17" t="e">
        <f>IF('SECTION IV'!#REF!=N$2,'SECTION IV'!#REF!*'SECTION IV'!#REF!,"")</f>
        <v>#REF!</v>
      </c>
      <c r="O85" s="17" t="e">
        <f>IF('SECTION IV'!#REF!=O$2,'SECTION IV'!#REF!*'SECTION IV'!#REF!,"")</f>
        <v>#REF!</v>
      </c>
      <c r="P85" s="17" t="e">
        <f>IF('SECTION IV'!#REF!=P$2,'SECTION IV'!#REF!*'SECTION IV'!#REF!,"")</f>
        <v>#REF!</v>
      </c>
      <c r="Q85" s="17" t="e">
        <f>IF('SECTION IV'!#REF!=Q$2,'SECTION IV'!#REF!*'SECTION IV'!#REF!,"")</f>
        <v>#REF!</v>
      </c>
      <c r="R85" s="17" t="e">
        <f>IF('SECTION IV'!#REF!=R$2,'SECTION IV'!#REF!*'SECTION IV'!#REF!,"")</f>
        <v>#REF!</v>
      </c>
      <c r="S85" s="17" t="e">
        <f>IF('SECTION IV'!#REF!=S$2,'SECTION IV'!#REF!*'SECTION IV'!#REF!,"")</f>
        <v>#REF!</v>
      </c>
      <c r="T85" s="17" t="e">
        <f>IF('SECTION IV'!#REF!=T$2,'SECTION IV'!#REF!*'SECTION IV'!#REF!,"")</f>
        <v>#REF!</v>
      </c>
      <c r="U85" s="17" t="e">
        <f>IF('SECTION IV'!#REF!=U$2,'SECTION IV'!#REF!*'SECTION IV'!#REF!,"")</f>
        <v>#REF!</v>
      </c>
      <c r="V85" s="17" t="e">
        <f>IF('SECTION IV'!#REF!=V$2,'SECTION IV'!#REF!*'SECTION IV'!#REF!,"")</f>
        <v>#REF!</v>
      </c>
      <c r="W85" s="17" t="e">
        <f>IF('SECTION IV'!#REF!=W$2,'SECTION IV'!#REF!*'SECTION IV'!#REF!,"")</f>
        <v>#REF!</v>
      </c>
      <c r="X85" s="17" t="e">
        <f>IF('SECTION IV'!#REF!=X$2,'SECTION IV'!#REF!*'SECTION IV'!#REF!,"")</f>
        <v>#REF!</v>
      </c>
      <c r="Y85" s="17" t="e">
        <f>IF('SECTION IV'!#REF!=Y$2,'SECTION IV'!#REF!*'SECTION IV'!#REF!,"")</f>
        <v>#REF!</v>
      </c>
      <c r="Z85" s="17" t="e">
        <f>IF('SECTION IV'!#REF!=Z$2,'SECTION IV'!#REF!*'SECTION IV'!#REF!,"")</f>
        <v>#REF!</v>
      </c>
      <c r="AA85" s="17" t="e">
        <f>IF('SECTION IV'!#REF!=AA$2,'SECTION IV'!#REF!*'SECTION IV'!#REF!,"")</f>
        <v>#REF!</v>
      </c>
      <c r="AB85" s="17" t="e">
        <f>IF('SECTION IV'!#REF!=AB$2,'SECTION IV'!#REF!*'SECTION IV'!#REF!,"")</f>
        <v>#REF!</v>
      </c>
      <c r="AC85" s="17" t="e">
        <f>IF('SECTION IV'!#REF!=AC$2,'SECTION IV'!#REF!*'SECTION IV'!#REF!,"")</f>
        <v>#REF!</v>
      </c>
      <c r="AD85" s="17" t="e">
        <f>IF('SECTION IV'!#REF!=AD$2,'SECTION IV'!#REF!*'SECTION IV'!#REF!,"")</f>
        <v>#REF!</v>
      </c>
      <c r="AE85" s="17" t="e">
        <f>IF('SECTION IV'!#REF!=AE$2,'SECTION IV'!#REF!*'SECTION IV'!#REF!,"")</f>
        <v>#REF!</v>
      </c>
      <c r="AF85" s="17" t="e">
        <f>IF('SECTION IV'!#REF!=AF$2,'SECTION IV'!#REF!*'SECTION IV'!#REF!,"")</f>
        <v>#REF!</v>
      </c>
      <c r="AG85" s="17" t="e">
        <f>IF('SECTION IV'!#REF!=AG$2,'SECTION IV'!#REF!*'SECTION IV'!#REF!,"")</f>
        <v>#REF!</v>
      </c>
      <c r="AH85" s="18" t="e">
        <f>IF(C85="","",IF('SECTION IV'!#REF!=0,"",IF(SUM(D85:AG85)=0,CONCATENATE(C85," NOT AWARDED"),SUM(D85:AG85))))</f>
        <v>#REF!</v>
      </c>
    </row>
    <row r="86" spans="2:35" x14ac:dyDescent="0.35">
      <c r="B86" s="3" t="e">
        <f>IF('SECTION IV'!#REF!="","",'SECTION IV'!#REF!)</f>
        <v>#REF!</v>
      </c>
      <c r="C86" t="e">
        <f>IF('SECTION IV'!#REF!=0,"",'SECTION IV'!#REF!)</f>
        <v>#REF!</v>
      </c>
      <c r="D86" s="17" t="e">
        <f>IF('SECTION IV'!#REF!=D$2,'SECTION IV'!#REF!*'SECTION IV'!#REF!,"")</f>
        <v>#REF!</v>
      </c>
      <c r="E86" s="17" t="e">
        <f>IF('SECTION IV'!#REF!=E$2,'SECTION IV'!#REF!*'SECTION IV'!#REF!,"")</f>
        <v>#REF!</v>
      </c>
      <c r="F86" s="17" t="e">
        <f>IF('SECTION IV'!#REF!=F$2,'SECTION IV'!#REF!*'SECTION IV'!#REF!,"")</f>
        <v>#REF!</v>
      </c>
      <c r="G86" s="17" t="e">
        <f>IF('SECTION IV'!#REF!=G$2,'SECTION IV'!#REF!*'SECTION IV'!#REF!,"")</f>
        <v>#REF!</v>
      </c>
      <c r="H86" s="17" t="e">
        <f>IF('SECTION IV'!#REF!=H$2,'SECTION IV'!#REF!*'SECTION IV'!#REF!,"")</f>
        <v>#REF!</v>
      </c>
      <c r="I86" s="17" t="e">
        <f>IF('SECTION IV'!#REF!=I$2,'SECTION IV'!#REF!*'SECTION IV'!#REF!,"")</f>
        <v>#REF!</v>
      </c>
      <c r="J86" s="17" t="e">
        <f>IF('SECTION IV'!#REF!=J$2,'SECTION IV'!#REF!*'SECTION IV'!#REF!,"")</f>
        <v>#REF!</v>
      </c>
      <c r="K86" s="17" t="e">
        <f>IF('SECTION IV'!#REF!=K$2,'SECTION IV'!#REF!*'SECTION IV'!#REF!,"")</f>
        <v>#REF!</v>
      </c>
      <c r="L86" s="17" t="e">
        <f>IF('SECTION IV'!#REF!=L$2,'SECTION IV'!#REF!*'SECTION IV'!#REF!,"")</f>
        <v>#REF!</v>
      </c>
      <c r="M86" s="17" t="e">
        <f>IF('SECTION IV'!#REF!=M$2,'SECTION IV'!#REF!*'SECTION IV'!#REF!,"")</f>
        <v>#REF!</v>
      </c>
      <c r="N86" s="17" t="e">
        <f>IF('SECTION IV'!#REF!=N$2,'SECTION IV'!#REF!*'SECTION IV'!#REF!,"")</f>
        <v>#REF!</v>
      </c>
      <c r="O86" s="17" t="e">
        <f>IF('SECTION IV'!#REF!=O$2,'SECTION IV'!#REF!*'SECTION IV'!#REF!,"")</f>
        <v>#REF!</v>
      </c>
      <c r="P86" s="17" t="e">
        <f>IF('SECTION IV'!#REF!=P$2,'SECTION IV'!#REF!*'SECTION IV'!#REF!,"")</f>
        <v>#REF!</v>
      </c>
      <c r="Q86" s="17" t="e">
        <f>IF('SECTION IV'!#REF!=Q$2,'SECTION IV'!#REF!*'SECTION IV'!#REF!,"")</f>
        <v>#REF!</v>
      </c>
      <c r="R86" s="17" t="e">
        <f>IF('SECTION IV'!#REF!=R$2,'SECTION IV'!#REF!*'SECTION IV'!#REF!,"")</f>
        <v>#REF!</v>
      </c>
      <c r="S86" s="17" t="e">
        <f>IF('SECTION IV'!#REF!=S$2,'SECTION IV'!#REF!*'SECTION IV'!#REF!,"")</f>
        <v>#REF!</v>
      </c>
      <c r="T86" s="17" t="e">
        <f>IF('SECTION IV'!#REF!=T$2,'SECTION IV'!#REF!*'SECTION IV'!#REF!,"")</f>
        <v>#REF!</v>
      </c>
      <c r="U86" s="17" t="e">
        <f>IF('SECTION IV'!#REF!=U$2,'SECTION IV'!#REF!*'SECTION IV'!#REF!,"")</f>
        <v>#REF!</v>
      </c>
      <c r="V86" s="17" t="e">
        <f>IF('SECTION IV'!#REF!=V$2,'SECTION IV'!#REF!*'SECTION IV'!#REF!,"")</f>
        <v>#REF!</v>
      </c>
      <c r="W86" s="17" t="e">
        <f>IF('SECTION IV'!#REF!=W$2,'SECTION IV'!#REF!*'SECTION IV'!#REF!,"")</f>
        <v>#REF!</v>
      </c>
      <c r="X86" s="17" t="e">
        <f>IF('SECTION IV'!#REF!=X$2,'SECTION IV'!#REF!*'SECTION IV'!#REF!,"")</f>
        <v>#REF!</v>
      </c>
      <c r="Y86" s="17" t="e">
        <f>IF('SECTION IV'!#REF!=Y$2,'SECTION IV'!#REF!*'SECTION IV'!#REF!,"")</f>
        <v>#REF!</v>
      </c>
      <c r="Z86" s="17" t="e">
        <f>IF('SECTION IV'!#REF!=Z$2,'SECTION IV'!#REF!*'SECTION IV'!#REF!,"")</f>
        <v>#REF!</v>
      </c>
      <c r="AA86" s="17" t="e">
        <f>IF('SECTION IV'!#REF!=AA$2,'SECTION IV'!#REF!*'SECTION IV'!#REF!,"")</f>
        <v>#REF!</v>
      </c>
      <c r="AB86" s="17" t="e">
        <f>IF('SECTION IV'!#REF!=AB$2,'SECTION IV'!#REF!*'SECTION IV'!#REF!,"")</f>
        <v>#REF!</v>
      </c>
      <c r="AC86" s="17" t="e">
        <f>IF('SECTION IV'!#REF!=AC$2,'SECTION IV'!#REF!*'SECTION IV'!#REF!,"")</f>
        <v>#REF!</v>
      </c>
      <c r="AD86" s="17" t="e">
        <f>IF('SECTION IV'!#REF!=AD$2,'SECTION IV'!#REF!*'SECTION IV'!#REF!,"")</f>
        <v>#REF!</v>
      </c>
      <c r="AE86" s="17" t="e">
        <f>IF('SECTION IV'!#REF!=AE$2,'SECTION IV'!#REF!*'SECTION IV'!#REF!,"")</f>
        <v>#REF!</v>
      </c>
      <c r="AF86" s="17" t="e">
        <f>IF('SECTION IV'!#REF!=AF$2,'SECTION IV'!#REF!*'SECTION IV'!#REF!,"")</f>
        <v>#REF!</v>
      </c>
      <c r="AG86" s="17" t="e">
        <f>IF('SECTION IV'!#REF!=AG$2,'SECTION IV'!#REF!*'SECTION IV'!#REF!,"")</f>
        <v>#REF!</v>
      </c>
      <c r="AH86" s="18" t="e">
        <f>IF(C86="","",IF('SECTION IV'!#REF!=0,"",IF(SUM(D86:AG86)=0,CONCATENATE(C86," NOT AWARDED"),SUM(D86:AG86))))</f>
        <v>#REF!</v>
      </c>
    </row>
    <row r="87" spans="2:35" x14ac:dyDescent="0.35">
      <c r="B87" s="3" t="e">
        <f>IF('SECTION IV'!#REF!="","",'SECTION IV'!#REF!)</f>
        <v>#REF!</v>
      </c>
      <c r="C87" t="e">
        <f>IF('SECTION IV'!#REF!=0,"",'SECTION IV'!#REF!)</f>
        <v>#REF!</v>
      </c>
      <c r="D87" s="17" t="e">
        <f>IF('SECTION IV'!#REF!=D$2,'SECTION IV'!#REF!*'SECTION IV'!#REF!,"")</f>
        <v>#REF!</v>
      </c>
      <c r="E87" s="17" t="e">
        <f>IF('SECTION IV'!#REF!=E$2,'SECTION IV'!#REF!*'SECTION IV'!#REF!,"")</f>
        <v>#REF!</v>
      </c>
      <c r="F87" s="17" t="e">
        <f>IF('SECTION IV'!#REF!=F$2,'SECTION IV'!#REF!*'SECTION IV'!#REF!,"")</f>
        <v>#REF!</v>
      </c>
      <c r="G87" s="17" t="e">
        <f>IF('SECTION IV'!#REF!=G$2,'SECTION IV'!#REF!*'SECTION IV'!#REF!,"")</f>
        <v>#REF!</v>
      </c>
      <c r="H87" s="17" t="e">
        <f>IF('SECTION IV'!#REF!=H$2,'SECTION IV'!#REF!*'SECTION IV'!#REF!,"")</f>
        <v>#REF!</v>
      </c>
      <c r="I87" s="17" t="e">
        <f>IF('SECTION IV'!#REF!=I$2,'SECTION IV'!#REF!*'SECTION IV'!#REF!,"")</f>
        <v>#REF!</v>
      </c>
      <c r="J87" s="17" t="e">
        <f>IF('SECTION IV'!#REF!=J$2,'SECTION IV'!#REF!*'SECTION IV'!#REF!,"")</f>
        <v>#REF!</v>
      </c>
      <c r="K87" s="17" t="e">
        <f>IF('SECTION IV'!#REF!=K$2,'SECTION IV'!#REF!*'SECTION IV'!#REF!,"")</f>
        <v>#REF!</v>
      </c>
      <c r="L87" s="17" t="e">
        <f>IF('SECTION IV'!#REF!=L$2,'SECTION IV'!#REF!*'SECTION IV'!#REF!,"")</f>
        <v>#REF!</v>
      </c>
      <c r="M87" s="17" t="e">
        <f>IF('SECTION IV'!#REF!=M$2,'SECTION IV'!#REF!*'SECTION IV'!#REF!,"")</f>
        <v>#REF!</v>
      </c>
      <c r="N87" s="17" t="e">
        <f>IF('SECTION IV'!#REF!=N$2,'SECTION IV'!#REF!*'SECTION IV'!#REF!,"")</f>
        <v>#REF!</v>
      </c>
      <c r="O87" s="17" t="e">
        <f>IF('SECTION IV'!#REF!=O$2,'SECTION IV'!#REF!*'SECTION IV'!#REF!,"")</f>
        <v>#REF!</v>
      </c>
      <c r="P87" s="17" t="e">
        <f>IF('SECTION IV'!#REF!=P$2,'SECTION IV'!#REF!*'SECTION IV'!#REF!,"")</f>
        <v>#REF!</v>
      </c>
      <c r="Q87" s="17" t="e">
        <f>IF('SECTION IV'!#REF!=Q$2,'SECTION IV'!#REF!*'SECTION IV'!#REF!,"")</f>
        <v>#REF!</v>
      </c>
      <c r="R87" s="17" t="e">
        <f>IF('SECTION IV'!#REF!=R$2,'SECTION IV'!#REF!*'SECTION IV'!#REF!,"")</f>
        <v>#REF!</v>
      </c>
      <c r="S87" s="17" t="e">
        <f>IF('SECTION IV'!#REF!=S$2,'SECTION IV'!#REF!*'SECTION IV'!#REF!,"")</f>
        <v>#REF!</v>
      </c>
      <c r="T87" s="17" t="e">
        <f>IF('SECTION IV'!#REF!=T$2,'SECTION IV'!#REF!*'SECTION IV'!#REF!,"")</f>
        <v>#REF!</v>
      </c>
      <c r="U87" s="17" t="e">
        <f>IF('SECTION IV'!#REF!=U$2,'SECTION IV'!#REF!*'SECTION IV'!#REF!,"")</f>
        <v>#REF!</v>
      </c>
      <c r="V87" s="17" t="e">
        <f>IF('SECTION IV'!#REF!=V$2,'SECTION IV'!#REF!*'SECTION IV'!#REF!,"")</f>
        <v>#REF!</v>
      </c>
      <c r="W87" s="17" t="e">
        <f>IF('SECTION IV'!#REF!=W$2,'SECTION IV'!#REF!*'SECTION IV'!#REF!,"")</f>
        <v>#REF!</v>
      </c>
      <c r="X87" s="17" t="e">
        <f>IF('SECTION IV'!#REF!=X$2,'SECTION IV'!#REF!*'SECTION IV'!#REF!,"")</f>
        <v>#REF!</v>
      </c>
      <c r="Y87" s="17" t="e">
        <f>IF('SECTION IV'!#REF!=Y$2,'SECTION IV'!#REF!*'SECTION IV'!#REF!,"")</f>
        <v>#REF!</v>
      </c>
      <c r="Z87" s="17" t="e">
        <f>IF('SECTION IV'!#REF!=Z$2,'SECTION IV'!#REF!*'SECTION IV'!#REF!,"")</f>
        <v>#REF!</v>
      </c>
      <c r="AA87" s="17" t="e">
        <f>IF('SECTION IV'!#REF!=AA$2,'SECTION IV'!#REF!*'SECTION IV'!#REF!,"")</f>
        <v>#REF!</v>
      </c>
      <c r="AB87" s="17" t="e">
        <f>IF('SECTION IV'!#REF!=AB$2,'SECTION IV'!#REF!*'SECTION IV'!#REF!,"")</f>
        <v>#REF!</v>
      </c>
      <c r="AC87" s="17" t="e">
        <f>IF('SECTION IV'!#REF!=AC$2,'SECTION IV'!#REF!*'SECTION IV'!#REF!,"")</f>
        <v>#REF!</v>
      </c>
      <c r="AD87" s="17" t="e">
        <f>IF('SECTION IV'!#REF!=AD$2,'SECTION IV'!#REF!*'SECTION IV'!#REF!,"")</f>
        <v>#REF!</v>
      </c>
      <c r="AE87" s="17" t="e">
        <f>IF('SECTION IV'!#REF!=AE$2,'SECTION IV'!#REF!*'SECTION IV'!#REF!,"")</f>
        <v>#REF!</v>
      </c>
      <c r="AF87" s="17" t="e">
        <f>IF('SECTION IV'!#REF!=AF$2,'SECTION IV'!#REF!*'SECTION IV'!#REF!,"")</f>
        <v>#REF!</v>
      </c>
      <c r="AG87" s="17" t="e">
        <f>IF('SECTION IV'!#REF!=AG$2,'SECTION IV'!#REF!*'SECTION IV'!#REF!,"")</f>
        <v>#REF!</v>
      </c>
      <c r="AH87" s="18" t="e">
        <f>IF(C87="","",IF('SECTION IV'!#REF!=0,"",IF(SUM(D87:AG87)=0,CONCATENATE(C87," NOT AWARDED"),SUM(D87:AG87))))</f>
        <v>#REF!</v>
      </c>
    </row>
    <row r="88" spans="2:35" x14ac:dyDescent="0.35">
      <c r="B88" s="290" t="e">
        <f>IF('SECTION IV'!#REF!="","",'SECTION IV'!#REF!)</f>
        <v>#REF!</v>
      </c>
      <c r="C88" t="e">
        <f>IF('SECTION IV'!#REF!=0,"",'SECTION IV'!#REF!)</f>
        <v>#REF!</v>
      </c>
      <c r="D88" s="17" t="e">
        <f>IF('SECTION IV'!#REF!=D$2,'SECTION IV'!#REF!*'SECTION IV'!#REF!,"")</f>
        <v>#REF!</v>
      </c>
      <c r="E88" s="17" t="e">
        <f>IF('SECTION IV'!#REF!=E$2,'SECTION IV'!#REF!*'SECTION IV'!#REF!,"")</f>
        <v>#REF!</v>
      </c>
      <c r="F88" s="17" t="e">
        <f>IF('SECTION IV'!#REF!=F$2,'SECTION IV'!#REF!*'SECTION IV'!#REF!,"")</f>
        <v>#REF!</v>
      </c>
      <c r="G88" s="17" t="e">
        <f>IF('SECTION IV'!#REF!=G$2,'SECTION IV'!#REF!*'SECTION IV'!#REF!,"")</f>
        <v>#REF!</v>
      </c>
      <c r="H88" s="17" t="e">
        <f>IF('SECTION IV'!#REF!=H$2,'SECTION IV'!#REF!*'SECTION IV'!#REF!,"")</f>
        <v>#REF!</v>
      </c>
      <c r="I88" s="17" t="e">
        <f>IF('SECTION IV'!#REF!=I$2,'SECTION IV'!#REF!*'SECTION IV'!#REF!,"")</f>
        <v>#REF!</v>
      </c>
      <c r="J88" s="17" t="e">
        <f>IF('SECTION IV'!#REF!=J$2,'SECTION IV'!#REF!*'SECTION IV'!#REF!,"")</f>
        <v>#REF!</v>
      </c>
      <c r="K88" s="17" t="e">
        <f>IF('SECTION IV'!#REF!=K$2,'SECTION IV'!#REF!*'SECTION IV'!#REF!,"")</f>
        <v>#REF!</v>
      </c>
      <c r="L88" s="17" t="e">
        <f>IF('SECTION IV'!#REF!=L$2,'SECTION IV'!#REF!*'SECTION IV'!#REF!,"")</f>
        <v>#REF!</v>
      </c>
      <c r="M88" s="17" t="e">
        <f>IF('SECTION IV'!#REF!=M$2,'SECTION IV'!#REF!*'SECTION IV'!#REF!,"")</f>
        <v>#REF!</v>
      </c>
      <c r="N88" s="17" t="e">
        <f>IF('SECTION IV'!#REF!=N$2,'SECTION IV'!#REF!*'SECTION IV'!#REF!,"")</f>
        <v>#REF!</v>
      </c>
      <c r="O88" s="17" t="e">
        <f>IF('SECTION IV'!#REF!=O$2,'SECTION IV'!#REF!*'SECTION IV'!#REF!,"")</f>
        <v>#REF!</v>
      </c>
      <c r="P88" s="17" t="e">
        <f>IF('SECTION IV'!#REF!=P$2,'SECTION IV'!#REF!*'SECTION IV'!#REF!,"")</f>
        <v>#REF!</v>
      </c>
      <c r="Q88" s="17" t="e">
        <f>IF('SECTION IV'!#REF!=Q$2,'SECTION IV'!#REF!*'SECTION IV'!#REF!,"")</f>
        <v>#REF!</v>
      </c>
      <c r="R88" s="17" t="e">
        <f>IF('SECTION IV'!#REF!=R$2,'SECTION IV'!#REF!*'SECTION IV'!#REF!,"")</f>
        <v>#REF!</v>
      </c>
      <c r="S88" s="17" t="e">
        <f>IF('SECTION IV'!#REF!=S$2,'SECTION IV'!#REF!*'SECTION IV'!#REF!,"")</f>
        <v>#REF!</v>
      </c>
      <c r="T88" s="17" t="e">
        <f>IF('SECTION IV'!#REF!=T$2,'SECTION IV'!#REF!*'SECTION IV'!#REF!,"")</f>
        <v>#REF!</v>
      </c>
      <c r="U88" s="17" t="e">
        <f>IF('SECTION IV'!#REF!=U$2,'SECTION IV'!#REF!*'SECTION IV'!#REF!,"")</f>
        <v>#REF!</v>
      </c>
      <c r="V88" s="17" t="e">
        <f>IF('SECTION IV'!#REF!=V$2,'SECTION IV'!#REF!*'SECTION IV'!#REF!,"")</f>
        <v>#REF!</v>
      </c>
      <c r="W88" s="17" t="e">
        <f>IF('SECTION IV'!#REF!=W$2,'SECTION IV'!#REF!*'SECTION IV'!#REF!,"")</f>
        <v>#REF!</v>
      </c>
      <c r="X88" s="17" t="e">
        <f>IF('SECTION IV'!#REF!=X$2,'SECTION IV'!#REF!*'SECTION IV'!#REF!,"")</f>
        <v>#REF!</v>
      </c>
      <c r="Y88" s="17" t="e">
        <f>IF('SECTION IV'!#REF!=Y$2,'SECTION IV'!#REF!*'SECTION IV'!#REF!,"")</f>
        <v>#REF!</v>
      </c>
      <c r="Z88" s="17" t="e">
        <f>IF('SECTION IV'!#REF!=Z$2,'SECTION IV'!#REF!*'SECTION IV'!#REF!,"")</f>
        <v>#REF!</v>
      </c>
      <c r="AA88" s="17" t="e">
        <f>IF('SECTION IV'!#REF!=AA$2,'SECTION IV'!#REF!*'SECTION IV'!#REF!,"")</f>
        <v>#REF!</v>
      </c>
      <c r="AB88" s="17" t="e">
        <f>IF('SECTION IV'!#REF!=AB$2,'SECTION IV'!#REF!*'SECTION IV'!#REF!,"")</f>
        <v>#REF!</v>
      </c>
      <c r="AC88" s="17" t="e">
        <f>IF('SECTION IV'!#REF!=AC$2,'SECTION IV'!#REF!*'SECTION IV'!#REF!,"")</f>
        <v>#REF!</v>
      </c>
      <c r="AD88" s="17" t="e">
        <f>IF('SECTION IV'!#REF!=AD$2,'SECTION IV'!#REF!*'SECTION IV'!#REF!,"")</f>
        <v>#REF!</v>
      </c>
      <c r="AE88" s="17" t="e">
        <f>IF('SECTION IV'!#REF!=AE$2,'SECTION IV'!#REF!*'SECTION IV'!#REF!,"")</f>
        <v>#REF!</v>
      </c>
      <c r="AF88" s="17" t="e">
        <f>IF('SECTION IV'!#REF!=AF$2,'SECTION IV'!#REF!*'SECTION IV'!#REF!,"")</f>
        <v>#REF!</v>
      </c>
      <c r="AG88" s="17" t="e">
        <f>IF('SECTION IV'!#REF!=AG$2,'SECTION IV'!#REF!*'SECTION IV'!#REF!,"")</f>
        <v>#REF!</v>
      </c>
      <c r="AH88" s="18" t="e">
        <f>IF(C88="","",IF('SECTION IV'!#REF!=0,"",IF(SUM(D88:AG88)=0,CONCATENATE(C88," NOT AWARDED"),SUM(D88:AG88))))</f>
        <v>#REF!</v>
      </c>
    </row>
    <row r="89" spans="2:35" x14ac:dyDescent="0.35">
      <c r="B89" s="290"/>
      <c r="C89" t="e">
        <f>IF('SECTION IV'!#REF!=0,"",'SECTION IV'!#REF!)</f>
        <v>#REF!</v>
      </c>
      <c r="D89" s="17" t="e">
        <f>IF('SECTION IV'!#REF!=D$2,'SECTION IV'!#REF!*'SECTION IV'!#REF!,"")</f>
        <v>#REF!</v>
      </c>
      <c r="E89" s="17" t="e">
        <f>IF('SECTION IV'!#REF!=E$2,'SECTION IV'!#REF!*'SECTION IV'!#REF!,"")</f>
        <v>#REF!</v>
      </c>
      <c r="F89" s="17" t="e">
        <f>IF('SECTION IV'!#REF!=F$2,'SECTION IV'!#REF!*'SECTION IV'!#REF!,"")</f>
        <v>#REF!</v>
      </c>
      <c r="G89" s="17" t="e">
        <f>IF('SECTION IV'!#REF!=G$2,'SECTION IV'!#REF!*'SECTION IV'!#REF!,"")</f>
        <v>#REF!</v>
      </c>
      <c r="H89" s="17" t="e">
        <f>IF('SECTION IV'!#REF!=H$2,'SECTION IV'!#REF!*'SECTION IV'!#REF!,"")</f>
        <v>#REF!</v>
      </c>
      <c r="I89" s="17" t="e">
        <f>IF('SECTION IV'!#REF!=I$2,'SECTION IV'!#REF!*'SECTION IV'!#REF!,"")</f>
        <v>#REF!</v>
      </c>
      <c r="J89" s="17" t="e">
        <f>IF('SECTION IV'!#REF!=J$2,'SECTION IV'!#REF!*'SECTION IV'!#REF!,"")</f>
        <v>#REF!</v>
      </c>
      <c r="K89" s="17" t="e">
        <f>IF('SECTION IV'!#REF!=K$2,'SECTION IV'!#REF!*'SECTION IV'!#REF!,"")</f>
        <v>#REF!</v>
      </c>
      <c r="L89" s="17" t="e">
        <f>IF('SECTION IV'!#REF!=L$2,'SECTION IV'!#REF!*'SECTION IV'!#REF!,"")</f>
        <v>#REF!</v>
      </c>
      <c r="M89" s="17" t="e">
        <f>IF('SECTION IV'!#REF!=M$2,'SECTION IV'!#REF!*'SECTION IV'!#REF!,"")</f>
        <v>#REF!</v>
      </c>
      <c r="N89" s="17" t="e">
        <f>IF('SECTION IV'!#REF!=N$2,'SECTION IV'!#REF!*'SECTION IV'!#REF!,"")</f>
        <v>#REF!</v>
      </c>
      <c r="O89" s="17" t="e">
        <f>IF('SECTION IV'!#REF!=O$2,'SECTION IV'!#REF!*'SECTION IV'!#REF!,"")</f>
        <v>#REF!</v>
      </c>
      <c r="P89" s="17" t="e">
        <f>IF('SECTION IV'!#REF!=P$2,'SECTION IV'!#REF!*'SECTION IV'!#REF!,"")</f>
        <v>#REF!</v>
      </c>
      <c r="Q89" s="17" t="e">
        <f>IF('SECTION IV'!#REF!=Q$2,'SECTION IV'!#REF!*'SECTION IV'!#REF!,"")</f>
        <v>#REF!</v>
      </c>
      <c r="R89" s="17" t="e">
        <f>IF('SECTION IV'!#REF!=R$2,'SECTION IV'!#REF!*'SECTION IV'!#REF!,"")</f>
        <v>#REF!</v>
      </c>
      <c r="S89" s="17" t="e">
        <f>IF('SECTION IV'!#REF!=S$2,'SECTION IV'!#REF!*'SECTION IV'!#REF!,"")</f>
        <v>#REF!</v>
      </c>
      <c r="T89" s="17" t="e">
        <f>IF('SECTION IV'!#REF!=T$2,'SECTION IV'!#REF!*'SECTION IV'!#REF!,"")</f>
        <v>#REF!</v>
      </c>
      <c r="U89" s="17" t="e">
        <f>IF('SECTION IV'!#REF!=U$2,'SECTION IV'!#REF!*'SECTION IV'!#REF!,"")</f>
        <v>#REF!</v>
      </c>
      <c r="V89" s="17" t="e">
        <f>IF('SECTION IV'!#REF!=V$2,'SECTION IV'!#REF!*'SECTION IV'!#REF!,"")</f>
        <v>#REF!</v>
      </c>
      <c r="W89" s="17" t="e">
        <f>IF('SECTION IV'!#REF!=W$2,'SECTION IV'!#REF!*'SECTION IV'!#REF!,"")</f>
        <v>#REF!</v>
      </c>
      <c r="X89" s="17" t="e">
        <f>IF('SECTION IV'!#REF!=X$2,'SECTION IV'!#REF!*'SECTION IV'!#REF!,"")</f>
        <v>#REF!</v>
      </c>
      <c r="Y89" s="17" t="e">
        <f>IF('SECTION IV'!#REF!=Y$2,'SECTION IV'!#REF!*'SECTION IV'!#REF!,"")</f>
        <v>#REF!</v>
      </c>
      <c r="Z89" s="17" t="e">
        <f>IF('SECTION IV'!#REF!=Z$2,'SECTION IV'!#REF!*'SECTION IV'!#REF!,"")</f>
        <v>#REF!</v>
      </c>
      <c r="AA89" s="17" t="e">
        <f>IF('SECTION IV'!#REF!=AA$2,'SECTION IV'!#REF!*'SECTION IV'!#REF!,"")</f>
        <v>#REF!</v>
      </c>
      <c r="AB89" s="17" t="e">
        <f>IF('SECTION IV'!#REF!=AB$2,'SECTION IV'!#REF!*'SECTION IV'!#REF!,"")</f>
        <v>#REF!</v>
      </c>
      <c r="AC89" s="17" t="e">
        <f>IF('SECTION IV'!#REF!=AC$2,'SECTION IV'!#REF!*'SECTION IV'!#REF!,"")</f>
        <v>#REF!</v>
      </c>
      <c r="AD89" s="17" t="e">
        <f>IF('SECTION IV'!#REF!=AD$2,'SECTION IV'!#REF!*'SECTION IV'!#REF!,"")</f>
        <v>#REF!</v>
      </c>
      <c r="AE89" s="17" t="e">
        <f>IF('SECTION IV'!#REF!=AE$2,'SECTION IV'!#REF!*'SECTION IV'!#REF!,"")</f>
        <v>#REF!</v>
      </c>
      <c r="AF89" s="17" t="e">
        <f>IF('SECTION IV'!#REF!=AF$2,'SECTION IV'!#REF!*'SECTION IV'!#REF!,"")</f>
        <v>#REF!</v>
      </c>
      <c r="AG89" s="17" t="e">
        <f>IF('SECTION IV'!#REF!=AG$2,'SECTION IV'!#REF!*'SECTION IV'!#REF!,"")</f>
        <v>#REF!</v>
      </c>
      <c r="AH89" s="18" t="e">
        <f>IF(C89="","",IF('SECTION IV'!#REF!=0,"",IF(SUM(D89:AG89)=0,CONCATENATE(C89," NOT AWARDED"),SUM(D89:AG89))))</f>
        <v>#REF!</v>
      </c>
    </row>
    <row r="90" spans="2:35" x14ac:dyDescent="0.35">
      <c r="B90" s="290"/>
      <c r="C90" t="e">
        <f>IF('SECTION IV'!#REF!=0,"",'SECTION IV'!#REF!)</f>
        <v>#REF!</v>
      </c>
      <c r="D90" s="17" t="e">
        <f>IF('SECTION IV'!#REF!=D$2,'SECTION IV'!#REF!*'SECTION IV'!#REF!,"")</f>
        <v>#REF!</v>
      </c>
      <c r="E90" s="17" t="e">
        <f>IF('SECTION IV'!#REF!=E$2,'SECTION IV'!#REF!*'SECTION IV'!#REF!,"")</f>
        <v>#REF!</v>
      </c>
      <c r="F90" s="17" t="e">
        <f>IF('SECTION IV'!#REF!=F$2,'SECTION IV'!#REF!*'SECTION IV'!#REF!,"")</f>
        <v>#REF!</v>
      </c>
      <c r="G90" s="17" t="e">
        <f>IF('SECTION IV'!#REF!=G$2,'SECTION IV'!#REF!*'SECTION IV'!#REF!,"")</f>
        <v>#REF!</v>
      </c>
      <c r="H90" s="17" t="e">
        <f>IF('SECTION IV'!#REF!=H$2,'SECTION IV'!#REF!*'SECTION IV'!#REF!,"")</f>
        <v>#REF!</v>
      </c>
      <c r="I90" s="17" t="e">
        <f>IF('SECTION IV'!#REF!=I$2,'SECTION IV'!#REF!*'SECTION IV'!#REF!,"")</f>
        <v>#REF!</v>
      </c>
      <c r="J90" s="17" t="e">
        <f>IF('SECTION IV'!#REF!=J$2,'SECTION IV'!#REF!*'SECTION IV'!#REF!,"")</f>
        <v>#REF!</v>
      </c>
      <c r="K90" s="17" t="e">
        <f>IF('SECTION IV'!#REF!=K$2,'SECTION IV'!#REF!*'SECTION IV'!#REF!,"")</f>
        <v>#REF!</v>
      </c>
      <c r="L90" s="17" t="e">
        <f>IF('SECTION IV'!#REF!=L$2,'SECTION IV'!#REF!*'SECTION IV'!#REF!,"")</f>
        <v>#REF!</v>
      </c>
      <c r="M90" s="17" t="e">
        <f>IF('SECTION IV'!#REF!=M$2,'SECTION IV'!#REF!*'SECTION IV'!#REF!,"")</f>
        <v>#REF!</v>
      </c>
      <c r="N90" s="17" t="e">
        <f>IF('SECTION IV'!#REF!=N$2,'SECTION IV'!#REF!*'SECTION IV'!#REF!,"")</f>
        <v>#REF!</v>
      </c>
      <c r="O90" s="17" t="e">
        <f>IF('SECTION IV'!#REF!=O$2,'SECTION IV'!#REF!*'SECTION IV'!#REF!,"")</f>
        <v>#REF!</v>
      </c>
      <c r="P90" s="17" t="e">
        <f>IF('SECTION IV'!#REF!=P$2,'SECTION IV'!#REF!*'SECTION IV'!#REF!,"")</f>
        <v>#REF!</v>
      </c>
      <c r="Q90" s="17" t="e">
        <f>IF('SECTION IV'!#REF!=Q$2,'SECTION IV'!#REF!*'SECTION IV'!#REF!,"")</f>
        <v>#REF!</v>
      </c>
      <c r="R90" s="17" t="e">
        <f>IF('SECTION IV'!#REF!=R$2,'SECTION IV'!#REF!*'SECTION IV'!#REF!,"")</f>
        <v>#REF!</v>
      </c>
      <c r="S90" s="17" t="e">
        <f>IF('SECTION IV'!#REF!=S$2,'SECTION IV'!#REF!*'SECTION IV'!#REF!,"")</f>
        <v>#REF!</v>
      </c>
      <c r="T90" s="17" t="e">
        <f>IF('SECTION IV'!#REF!=T$2,'SECTION IV'!#REF!*'SECTION IV'!#REF!,"")</f>
        <v>#REF!</v>
      </c>
      <c r="U90" s="17" t="e">
        <f>IF('SECTION IV'!#REF!=U$2,'SECTION IV'!#REF!*'SECTION IV'!#REF!,"")</f>
        <v>#REF!</v>
      </c>
      <c r="V90" s="17" t="e">
        <f>IF('SECTION IV'!#REF!=V$2,'SECTION IV'!#REF!*'SECTION IV'!#REF!,"")</f>
        <v>#REF!</v>
      </c>
      <c r="W90" s="17" t="e">
        <f>IF('SECTION IV'!#REF!=W$2,'SECTION IV'!#REF!*'SECTION IV'!#REF!,"")</f>
        <v>#REF!</v>
      </c>
      <c r="X90" s="17" t="e">
        <f>IF('SECTION IV'!#REF!=X$2,'SECTION IV'!#REF!*'SECTION IV'!#REF!,"")</f>
        <v>#REF!</v>
      </c>
      <c r="Y90" s="17" t="e">
        <f>IF('SECTION IV'!#REF!=Y$2,'SECTION IV'!#REF!*'SECTION IV'!#REF!,"")</f>
        <v>#REF!</v>
      </c>
      <c r="Z90" s="17" t="e">
        <f>IF('SECTION IV'!#REF!=Z$2,'SECTION IV'!#REF!*'SECTION IV'!#REF!,"")</f>
        <v>#REF!</v>
      </c>
      <c r="AA90" s="17" t="e">
        <f>IF('SECTION IV'!#REF!=AA$2,'SECTION IV'!#REF!*'SECTION IV'!#REF!,"")</f>
        <v>#REF!</v>
      </c>
      <c r="AB90" s="17" t="e">
        <f>IF('SECTION IV'!#REF!=AB$2,'SECTION IV'!#REF!*'SECTION IV'!#REF!,"")</f>
        <v>#REF!</v>
      </c>
      <c r="AC90" s="17" t="e">
        <f>IF('SECTION IV'!#REF!=AC$2,'SECTION IV'!#REF!*'SECTION IV'!#REF!,"")</f>
        <v>#REF!</v>
      </c>
      <c r="AD90" s="17" t="e">
        <f>IF('SECTION IV'!#REF!=AD$2,'SECTION IV'!#REF!*'SECTION IV'!#REF!,"")</f>
        <v>#REF!</v>
      </c>
      <c r="AE90" s="17" t="e">
        <f>IF('SECTION IV'!#REF!=AE$2,'SECTION IV'!#REF!*'SECTION IV'!#REF!,"")</f>
        <v>#REF!</v>
      </c>
      <c r="AF90" s="17" t="e">
        <f>IF('SECTION IV'!#REF!=AF$2,'SECTION IV'!#REF!*'SECTION IV'!#REF!,"")</f>
        <v>#REF!</v>
      </c>
      <c r="AG90" s="17" t="e">
        <f>IF('SECTION IV'!#REF!=AG$2,'SECTION IV'!#REF!*'SECTION IV'!#REF!,"")</f>
        <v>#REF!</v>
      </c>
      <c r="AH90" s="18" t="e">
        <f>IF(C90="","",IF('SECTION IV'!#REF!=0,"",IF(SUM(D90:AG90)=0,CONCATENATE(C90," NOT AWARDED"),SUM(D90:AG90))))</f>
        <v>#REF!</v>
      </c>
    </row>
    <row r="91" spans="2:35" x14ac:dyDescent="0.35">
      <c r="B91" s="23" t="e">
        <f>IF('SECTION IV'!#REF!="","",'SECTION IV'!#REF!)</f>
        <v>#REF!</v>
      </c>
      <c r="C91" s="24" t="e">
        <f>IF('SECTION IV'!#REF!=0,"",'SECTION IV'!#REF!)</f>
        <v>#REF!</v>
      </c>
      <c r="D91" s="25" t="e">
        <f>IF('SECTION IV'!#REF!=D$2,'SECTION IV'!#REF!*'SECTION IV'!#REF!,"")</f>
        <v>#REF!</v>
      </c>
      <c r="E91" s="25" t="e">
        <f>IF('SECTION IV'!#REF!=E$2,'SECTION IV'!#REF!*'SECTION IV'!#REF!,"")</f>
        <v>#REF!</v>
      </c>
      <c r="F91" s="25" t="e">
        <f>IF('SECTION IV'!#REF!=F$2,'SECTION IV'!#REF!*'SECTION IV'!#REF!,"")</f>
        <v>#REF!</v>
      </c>
      <c r="G91" s="25" t="e">
        <f>IF('SECTION IV'!#REF!=G$2,'SECTION IV'!#REF!*'SECTION IV'!#REF!,"")</f>
        <v>#REF!</v>
      </c>
      <c r="H91" s="25" t="e">
        <f>IF('SECTION IV'!#REF!=H$2,'SECTION IV'!#REF!*'SECTION IV'!#REF!,"")</f>
        <v>#REF!</v>
      </c>
      <c r="I91" s="25" t="e">
        <f>IF('SECTION IV'!#REF!=I$2,'SECTION IV'!#REF!*'SECTION IV'!#REF!,"")</f>
        <v>#REF!</v>
      </c>
      <c r="J91" s="25" t="e">
        <f>IF('SECTION IV'!#REF!=J$2,'SECTION IV'!#REF!*'SECTION IV'!#REF!,"")</f>
        <v>#REF!</v>
      </c>
      <c r="K91" s="25" t="e">
        <f>IF('SECTION IV'!#REF!=K$2,'SECTION IV'!#REF!*'SECTION IV'!#REF!,"")</f>
        <v>#REF!</v>
      </c>
      <c r="L91" s="25" t="e">
        <f>IF('SECTION IV'!#REF!=L$2,'SECTION IV'!#REF!*'SECTION IV'!#REF!,"")</f>
        <v>#REF!</v>
      </c>
      <c r="M91" s="25" t="e">
        <f>IF('SECTION IV'!#REF!=M$2,'SECTION IV'!#REF!*'SECTION IV'!#REF!,"")</f>
        <v>#REF!</v>
      </c>
      <c r="N91" s="25" t="e">
        <f>IF('SECTION IV'!#REF!=N$2,'SECTION IV'!#REF!*'SECTION IV'!#REF!,"")</f>
        <v>#REF!</v>
      </c>
      <c r="O91" s="25" t="e">
        <f>IF('SECTION IV'!#REF!=O$2,'SECTION IV'!#REF!*'SECTION IV'!#REF!,"")</f>
        <v>#REF!</v>
      </c>
      <c r="P91" s="25" t="e">
        <f>IF('SECTION IV'!#REF!=P$2,'SECTION IV'!#REF!*'SECTION IV'!#REF!,"")</f>
        <v>#REF!</v>
      </c>
      <c r="Q91" s="25" t="e">
        <f>IF('SECTION IV'!#REF!=Q$2,'SECTION IV'!#REF!*'SECTION IV'!#REF!,"")</f>
        <v>#REF!</v>
      </c>
      <c r="R91" s="25" t="e">
        <f>IF('SECTION IV'!#REF!=R$2,'SECTION IV'!#REF!*'SECTION IV'!#REF!,"")</f>
        <v>#REF!</v>
      </c>
      <c r="S91" s="25" t="e">
        <f>IF('SECTION IV'!#REF!=S$2,'SECTION IV'!#REF!*'SECTION IV'!#REF!,"")</f>
        <v>#REF!</v>
      </c>
      <c r="T91" s="25" t="e">
        <f>IF('SECTION IV'!#REF!=T$2,'SECTION IV'!#REF!*'SECTION IV'!#REF!,"")</f>
        <v>#REF!</v>
      </c>
      <c r="U91" s="25" t="e">
        <f>IF('SECTION IV'!#REF!=U$2,'SECTION IV'!#REF!*'SECTION IV'!#REF!,"")</f>
        <v>#REF!</v>
      </c>
      <c r="V91" s="25" t="e">
        <f>IF('SECTION IV'!#REF!=V$2,'SECTION IV'!#REF!*'SECTION IV'!#REF!,"")</f>
        <v>#REF!</v>
      </c>
      <c r="W91" s="25" t="e">
        <f>IF('SECTION IV'!#REF!=W$2,'SECTION IV'!#REF!*'SECTION IV'!#REF!,"")</f>
        <v>#REF!</v>
      </c>
      <c r="X91" s="25" t="e">
        <f>IF('SECTION IV'!#REF!=X$2,'SECTION IV'!#REF!*'SECTION IV'!#REF!,"")</f>
        <v>#REF!</v>
      </c>
      <c r="Y91" s="25" t="e">
        <f>IF('SECTION IV'!#REF!=Y$2,'SECTION IV'!#REF!*'SECTION IV'!#REF!,"")</f>
        <v>#REF!</v>
      </c>
      <c r="Z91" s="25" t="e">
        <f>IF('SECTION IV'!#REF!=Z$2,'SECTION IV'!#REF!*'SECTION IV'!#REF!,"")</f>
        <v>#REF!</v>
      </c>
      <c r="AA91" s="25" t="e">
        <f>IF('SECTION IV'!#REF!=AA$2,'SECTION IV'!#REF!*'SECTION IV'!#REF!,"")</f>
        <v>#REF!</v>
      </c>
      <c r="AB91" s="25" t="e">
        <f>IF('SECTION IV'!#REF!=AB$2,'SECTION IV'!#REF!*'SECTION IV'!#REF!,"")</f>
        <v>#REF!</v>
      </c>
      <c r="AC91" s="25" t="e">
        <f>IF('SECTION IV'!#REF!=AC$2,'SECTION IV'!#REF!*'SECTION IV'!#REF!,"")</f>
        <v>#REF!</v>
      </c>
      <c r="AD91" s="25" t="e">
        <f>IF('SECTION IV'!#REF!=AD$2,'SECTION IV'!#REF!*'SECTION IV'!#REF!,"")</f>
        <v>#REF!</v>
      </c>
      <c r="AE91" s="25" t="e">
        <f>IF('SECTION IV'!#REF!=AE$2,'SECTION IV'!#REF!*'SECTION IV'!#REF!,"")</f>
        <v>#REF!</v>
      </c>
      <c r="AF91" s="25" t="e">
        <f>IF('SECTION IV'!#REF!=AF$2,'SECTION IV'!#REF!*'SECTION IV'!#REF!,"")</f>
        <v>#REF!</v>
      </c>
      <c r="AG91" s="25" t="e">
        <f>IF('SECTION IV'!#REF!=AG$2,'SECTION IV'!#REF!*'SECTION IV'!#REF!,"")</f>
        <v>#REF!</v>
      </c>
      <c r="AH91" s="30"/>
      <c r="AI91" s="31" t="e">
        <f>SUM(AH88:AH90)</f>
        <v>#REF!</v>
      </c>
    </row>
    <row r="92" spans="2:35" x14ac:dyDescent="0.35">
      <c r="B92" s="290" t="e">
        <f>IF('SECTION IV'!#REF!="","",'SECTION IV'!#REF!)</f>
        <v>#REF!</v>
      </c>
      <c r="C92" t="e">
        <f>IF('SECTION IV'!#REF!=0,"",'SECTION IV'!#REF!)</f>
        <v>#REF!</v>
      </c>
      <c r="D92" s="17" t="e">
        <f>IF('SECTION IV'!#REF!=D$2,'SECTION IV'!#REF!*'SECTION IV'!#REF!,"")</f>
        <v>#REF!</v>
      </c>
      <c r="E92" s="17" t="e">
        <f>IF('SECTION IV'!#REF!=E$2,'SECTION IV'!#REF!*'SECTION IV'!#REF!,"")</f>
        <v>#REF!</v>
      </c>
      <c r="F92" s="17" t="e">
        <f>IF('SECTION IV'!#REF!=F$2,'SECTION IV'!#REF!*'SECTION IV'!#REF!,"")</f>
        <v>#REF!</v>
      </c>
      <c r="G92" s="17" t="e">
        <f>IF('SECTION IV'!#REF!=G$2,'SECTION IV'!#REF!*'SECTION IV'!#REF!,"")</f>
        <v>#REF!</v>
      </c>
      <c r="H92" s="17" t="e">
        <f>IF('SECTION IV'!#REF!=H$2,'SECTION IV'!#REF!*'SECTION IV'!#REF!,"")</f>
        <v>#REF!</v>
      </c>
      <c r="I92" s="17" t="e">
        <f>IF('SECTION IV'!#REF!=I$2,'SECTION IV'!#REF!*'SECTION IV'!#REF!,"")</f>
        <v>#REF!</v>
      </c>
      <c r="J92" s="17" t="e">
        <f>IF('SECTION IV'!#REF!=J$2,'SECTION IV'!#REF!*'SECTION IV'!#REF!,"")</f>
        <v>#REF!</v>
      </c>
      <c r="K92" s="17" t="e">
        <f>IF('SECTION IV'!#REF!=K$2,'SECTION IV'!#REF!*'SECTION IV'!#REF!,"")</f>
        <v>#REF!</v>
      </c>
      <c r="L92" s="17" t="e">
        <f>IF('SECTION IV'!#REF!=L$2,'SECTION IV'!#REF!*'SECTION IV'!#REF!,"")</f>
        <v>#REF!</v>
      </c>
      <c r="M92" s="17" t="e">
        <f>IF('SECTION IV'!#REF!=M$2,'SECTION IV'!#REF!*'SECTION IV'!#REF!,"")</f>
        <v>#REF!</v>
      </c>
      <c r="N92" s="17" t="e">
        <f>IF('SECTION IV'!#REF!=N$2,'SECTION IV'!#REF!*'SECTION IV'!#REF!,"")</f>
        <v>#REF!</v>
      </c>
      <c r="O92" s="17" t="e">
        <f>IF('SECTION IV'!#REF!=O$2,'SECTION IV'!#REF!*'SECTION IV'!#REF!,"")</f>
        <v>#REF!</v>
      </c>
      <c r="P92" s="17" t="e">
        <f>IF('SECTION IV'!#REF!=P$2,'SECTION IV'!#REF!*'SECTION IV'!#REF!,"")</f>
        <v>#REF!</v>
      </c>
      <c r="Q92" s="17" t="e">
        <f>IF('SECTION IV'!#REF!=Q$2,'SECTION IV'!#REF!*'SECTION IV'!#REF!,"")</f>
        <v>#REF!</v>
      </c>
      <c r="R92" s="17" t="e">
        <f>IF('SECTION IV'!#REF!=R$2,'SECTION IV'!#REF!*'SECTION IV'!#REF!,"")</f>
        <v>#REF!</v>
      </c>
      <c r="S92" s="17" t="e">
        <f>IF('SECTION IV'!#REF!=S$2,'SECTION IV'!#REF!*'SECTION IV'!#REF!,"")</f>
        <v>#REF!</v>
      </c>
      <c r="T92" s="17" t="e">
        <f>IF('SECTION IV'!#REF!=T$2,'SECTION IV'!#REF!*'SECTION IV'!#REF!,"")</f>
        <v>#REF!</v>
      </c>
      <c r="U92" s="17" t="e">
        <f>IF('SECTION IV'!#REF!=U$2,'SECTION IV'!#REF!*'SECTION IV'!#REF!,"")</f>
        <v>#REF!</v>
      </c>
      <c r="V92" s="17" t="e">
        <f>IF('SECTION IV'!#REF!=V$2,'SECTION IV'!#REF!*'SECTION IV'!#REF!,"")</f>
        <v>#REF!</v>
      </c>
      <c r="W92" s="17" t="e">
        <f>IF('SECTION IV'!#REF!=W$2,'SECTION IV'!#REF!*'SECTION IV'!#REF!,"")</f>
        <v>#REF!</v>
      </c>
      <c r="X92" s="17" t="e">
        <f>IF('SECTION IV'!#REF!=X$2,'SECTION IV'!#REF!*'SECTION IV'!#REF!,"")</f>
        <v>#REF!</v>
      </c>
      <c r="Y92" s="17" t="e">
        <f>IF('SECTION IV'!#REF!=Y$2,'SECTION IV'!#REF!*'SECTION IV'!#REF!,"")</f>
        <v>#REF!</v>
      </c>
      <c r="Z92" s="17" t="e">
        <f>IF('SECTION IV'!#REF!=Z$2,'SECTION IV'!#REF!*'SECTION IV'!#REF!,"")</f>
        <v>#REF!</v>
      </c>
      <c r="AA92" s="17" t="e">
        <f>IF('SECTION IV'!#REF!=AA$2,'SECTION IV'!#REF!*'SECTION IV'!#REF!,"")</f>
        <v>#REF!</v>
      </c>
      <c r="AB92" s="17" t="e">
        <f>IF('SECTION IV'!#REF!=AB$2,'SECTION IV'!#REF!*'SECTION IV'!#REF!,"")</f>
        <v>#REF!</v>
      </c>
      <c r="AC92" s="17" t="e">
        <f>IF('SECTION IV'!#REF!=AC$2,'SECTION IV'!#REF!*'SECTION IV'!#REF!,"")</f>
        <v>#REF!</v>
      </c>
      <c r="AD92" s="17" t="e">
        <f>IF('SECTION IV'!#REF!=AD$2,'SECTION IV'!#REF!*'SECTION IV'!#REF!,"")</f>
        <v>#REF!</v>
      </c>
      <c r="AE92" s="17" t="e">
        <f>IF('SECTION IV'!#REF!=AE$2,'SECTION IV'!#REF!*'SECTION IV'!#REF!,"")</f>
        <v>#REF!</v>
      </c>
      <c r="AF92" s="17" t="e">
        <f>IF('SECTION IV'!#REF!=AF$2,'SECTION IV'!#REF!*'SECTION IV'!#REF!,"")</f>
        <v>#REF!</v>
      </c>
      <c r="AG92" s="17" t="e">
        <f>IF('SECTION IV'!#REF!=AG$2,'SECTION IV'!#REF!*'SECTION IV'!#REF!,"")</f>
        <v>#REF!</v>
      </c>
      <c r="AH92" s="18" t="e">
        <f>IF(C92="","",IF('SECTION IV'!#REF!=0,"",IF(SUM(D92:AG92)=0,CONCATENATE(C92," NOT AWARDED"),SUM(D92:AG92))))</f>
        <v>#REF!</v>
      </c>
    </row>
    <row r="93" spans="2:35" x14ac:dyDescent="0.35">
      <c r="B93" s="290"/>
      <c r="C93" t="e">
        <f>IF('SECTION IV'!#REF!=0,"",'SECTION IV'!#REF!)</f>
        <v>#REF!</v>
      </c>
      <c r="D93" s="17" t="e">
        <f>IF('SECTION IV'!#REF!=D$2,'SECTION IV'!#REF!*'SECTION IV'!#REF!,"")</f>
        <v>#REF!</v>
      </c>
      <c r="E93" s="17" t="e">
        <f>IF('SECTION IV'!#REF!=E$2,'SECTION IV'!#REF!*'SECTION IV'!#REF!,"")</f>
        <v>#REF!</v>
      </c>
      <c r="F93" s="17" t="e">
        <f>IF('SECTION IV'!#REF!=F$2,'SECTION IV'!#REF!*'SECTION IV'!#REF!,"")</f>
        <v>#REF!</v>
      </c>
      <c r="G93" s="17" t="e">
        <f>IF('SECTION IV'!#REF!=G$2,'SECTION IV'!#REF!*'SECTION IV'!#REF!,"")</f>
        <v>#REF!</v>
      </c>
      <c r="H93" s="17" t="e">
        <f>IF('SECTION IV'!#REF!=H$2,'SECTION IV'!#REF!*'SECTION IV'!#REF!,"")</f>
        <v>#REF!</v>
      </c>
      <c r="I93" s="17" t="e">
        <f>IF('SECTION IV'!#REF!=I$2,'SECTION IV'!#REF!*'SECTION IV'!#REF!,"")</f>
        <v>#REF!</v>
      </c>
      <c r="J93" s="17" t="e">
        <f>IF('SECTION IV'!#REF!=J$2,'SECTION IV'!#REF!*'SECTION IV'!#REF!,"")</f>
        <v>#REF!</v>
      </c>
      <c r="K93" s="17" t="e">
        <f>IF('SECTION IV'!#REF!=K$2,'SECTION IV'!#REF!*'SECTION IV'!#REF!,"")</f>
        <v>#REF!</v>
      </c>
      <c r="L93" s="17" t="e">
        <f>IF('SECTION IV'!#REF!=L$2,'SECTION IV'!#REF!*'SECTION IV'!#REF!,"")</f>
        <v>#REF!</v>
      </c>
      <c r="M93" s="17" t="e">
        <f>IF('SECTION IV'!#REF!=M$2,'SECTION IV'!#REF!*'SECTION IV'!#REF!,"")</f>
        <v>#REF!</v>
      </c>
      <c r="N93" s="17" t="e">
        <f>IF('SECTION IV'!#REF!=N$2,'SECTION IV'!#REF!*'SECTION IV'!#REF!,"")</f>
        <v>#REF!</v>
      </c>
      <c r="O93" s="17" t="e">
        <f>IF('SECTION IV'!#REF!=O$2,'SECTION IV'!#REF!*'SECTION IV'!#REF!,"")</f>
        <v>#REF!</v>
      </c>
      <c r="P93" s="17" t="e">
        <f>IF('SECTION IV'!#REF!=P$2,'SECTION IV'!#REF!*'SECTION IV'!#REF!,"")</f>
        <v>#REF!</v>
      </c>
      <c r="Q93" s="17" t="e">
        <f>IF('SECTION IV'!#REF!=Q$2,'SECTION IV'!#REF!*'SECTION IV'!#REF!,"")</f>
        <v>#REF!</v>
      </c>
      <c r="R93" s="17" t="e">
        <f>IF('SECTION IV'!#REF!=R$2,'SECTION IV'!#REF!*'SECTION IV'!#REF!,"")</f>
        <v>#REF!</v>
      </c>
      <c r="S93" s="17" t="e">
        <f>IF('SECTION IV'!#REF!=S$2,'SECTION IV'!#REF!*'SECTION IV'!#REF!,"")</f>
        <v>#REF!</v>
      </c>
      <c r="T93" s="17" t="e">
        <f>IF('SECTION IV'!#REF!=T$2,'SECTION IV'!#REF!*'SECTION IV'!#REF!,"")</f>
        <v>#REF!</v>
      </c>
      <c r="U93" s="17" t="e">
        <f>IF('SECTION IV'!#REF!=U$2,'SECTION IV'!#REF!*'SECTION IV'!#REF!,"")</f>
        <v>#REF!</v>
      </c>
      <c r="V93" s="17" t="e">
        <f>IF('SECTION IV'!#REF!=V$2,'SECTION IV'!#REF!*'SECTION IV'!#REF!,"")</f>
        <v>#REF!</v>
      </c>
      <c r="W93" s="17" t="e">
        <f>IF('SECTION IV'!#REF!=W$2,'SECTION IV'!#REF!*'SECTION IV'!#REF!,"")</f>
        <v>#REF!</v>
      </c>
      <c r="X93" s="17" t="e">
        <f>IF('SECTION IV'!#REF!=X$2,'SECTION IV'!#REF!*'SECTION IV'!#REF!,"")</f>
        <v>#REF!</v>
      </c>
      <c r="Y93" s="17" t="e">
        <f>IF('SECTION IV'!#REF!=Y$2,'SECTION IV'!#REF!*'SECTION IV'!#REF!,"")</f>
        <v>#REF!</v>
      </c>
      <c r="Z93" s="17" t="e">
        <f>IF('SECTION IV'!#REF!=Z$2,'SECTION IV'!#REF!*'SECTION IV'!#REF!,"")</f>
        <v>#REF!</v>
      </c>
      <c r="AA93" s="17" t="e">
        <f>IF('SECTION IV'!#REF!=AA$2,'SECTION IV'!#REF!*'SECTION IV'!#REF!,"")</f>
        <v>#REF!</v>
      </c>
      <c r="AB93" s="17" t="e">
        <f>IF('SECTION IV'!#REF!=AB$2,'SECTION IV'!#REF!*'SECTION IV'!#REF!,"")</f>
        <v>#REF!</v>
      </c>
      <c r="AC93" s="17" t="e">
        <f>IF('SECTION IV'!#REF!=AC$2,'SECTION IV'!#REF!*'SECTION IV'!#REF!,"")</f>
        <v>#REF!</v>
      </c>
      <c r="AD93" s="17" t="e">
        <f>IF('SECTION IV'!#REF!=AD$2,'SECTION IV'!#REF!*'SECTION IV'!#REF!,"")</f>
        <v>#REF!</v>
      </c>
      <c r="AE93" s="17" t="e">
        <f>IF('SECTION IV'!#REF!=AE$2,'SECTION IV'!#REF!*'SECTION IV'!#REF!,"")</f>
        <v>#REF!</v>
      </c>
      <c r="AF93" s="17" t="e">
        <f>IF('SECTION IV'!#REF!=AF$2,'SECTION IV'!#REF!*'SECTION IV'!#REF!,"")</f>
        <v>#REF!</v>
      </c>
      <c r="AG93" s="17" t="e">
        <f>IF('SECTION IV'!#REF!=AG$2,'SECTION IV'!#REF!*'SECTION IV'!#REF!,"")</f>
        <v>#REF!</v>
      </c>
      <c r="AH93" s="18" t="e">
        <f>IF(C93="","",IF('SECTION IV'!#REF!=0,"",IF(SUM(D93:AG93)=0,CONCATENATE(C93," NOT AWARDED"),SUM(D93:AG93))))</f>
        <v>#REF!</v>
      </c>
    </row>
    <row r="94" spans="2:35" x14ac:dyDescent="0.35">
      <c r="B94" s="290"/>
      <c r="C94" t="e">
        <f>IF('SECTION IV'!#REF!=0,"",'SECTION IV'!#REF!)</f>
        <v>#REF!</v>
      </c>
      <c r="D94" s="17" t="e">
        <f>IF('SECTION IV'!#REF!=D$2,'SECTION IV'!#REF!*'SECTION IV'!#REF!,"")</f>
        <v>#REF!</v>
      </c>
      <c r="E94" s="17" t="e">
        <f>IF('SECTION IV'!#REF!=E$2,'SECTION IV'!#REF!*'SECTION IV'!#REF!,"")</f>
        <v>#REF!</v>
      </c>
      <c r="F94" s="17" t="e">
        <f>IF('SECTION IV'!#REF!=F$2,'SECTION IV'!#REF!*'SECTION IV'!#REF!,"")</f>
        <v>#REF!</v>
      </c>
      <c r="G94" s="17" t="e">
        <f>IF('SECTION IV'!#REF!=G$2,'SECTION IV'!#REF!*'SECTION IV'!#REF!,"")</f>
        <v>#REF!</v>
      </c>
      <c r="H94" s="17" t="e">
        <f>IF('SECTION IV'!#REF!=H$2,'SECTION IV'!#REF!*'SECTION IV'!#REF!,"")</f>
        <v>#REF!</v>
      </c>
      <c r="I94" s="17" t="e">
        <f>IF('SECTION IV'!#REF!=I$2,'SECTION IV'!#REF!*'SECTION IV'!#REF!,"")</f>
        <v>#REF!</v>
      </c>
      <c r="J94" s="17" t="e">
        <f>IF('SECTION IV'!#REF!=J$2,'SECTION IV'!#REF!*'SECTION IV'!#REF!,"")</f>
        <v>#REF!</v>
      </c>
      <c r="K94" s="17" t="e">
        <f>IF('SECTION IV'!#REF!=K$2,'SECTION IV'!#REF!*'SECTION IV'!#REF!,"")</f>
        <v>#REF!</v>
      </c>
      <c r="L94" s="17" t="e">
        <f>IF('SECTION IV'!#REF!=L$2,'SECTION IV'!#REF!*'SECTION IV'!#REF!,"")</f>
        <v>#REF!</v>
      </c>
      <c r="M94" s="17" t="e">
        <f>IF('SECTION IV'!#REF!=M$2,'SECTION IV'!#REF!*'SECTION IV'!#REF!,"")</f>
        <v>#REF!</v>
      </c>
      <c r="N94" s="17" t="e">
        <f>IF('SECTION IV'!#REF!=N$2,'SECTION IV'!#REF!*'SECTION IV'!#REF!,"")</f>
        <v>#REF!</v>
      </c>
      <c r="O94" s="17" t="e">
        <f>IF('SECTION IV'!#REF!=O$2,'SECTION IV'!#REF!*'SECTION IV'!#REF!,"")</f>
        <v>#REF!</v>
      </c>
      <c r="P94" s="17" t="e">
        <f>IF('SECTION IV'!#REF!=P$2,'SECTION IV'!#REF!*'SECTION IV'!#REF!,"")</f>
        <v>#REF!</v>
      </c>
      <c r="Q94" s="17" t="e">
        <f>IF('SECTION IV'!#REF!=Q$2,'SECTION IV'!#REF!*'SECTION IV'!#REF!,"")</f>
        <v>#REF!</v>
      </c>
      <c r="R94" s="17" t="e">
        <f>IF('SECTION IV'!#REF!=R$2,'SECTION IV'!#REF!*'SECTION IV'!#REF!,"")</f>
        <v>#REF!</v>
      </c>
      <c r="S94" s="17" t="e">
        <f>IF('SECTION IV'!#REF!=S$2,'SECTION IV'!#REF!*'SECTION IV'!#REF!,"")</f>
        <v>#REF!</v>
      </c>
      <c r="T94" s="17" t="e">
        <f>IF('SECTION IV'!#REF!=T$2,'SECTION IV'!#REF!*'SECTION IV'!#REF!,"")</f>
        <v>#REF!</v>
      </c>
      <c r="U94" s="17" t="e">
        <f>IF('SECTION IV'!#REF!=U$2,'SECTION IV'!#REF!*'SECTION IV'!#REF!,"")</f>
        <v>#REF!</v>
      </c>
      <c r="V94" s="17" t="e">
        <f>IF('SECTION IV'!#REF!=V$2,'SECTION IV'!#REF!*'SECTION IV'!#REF!,"")</f>
        <v>#REF!</v>
      </c>
      <c r="W94" s="17" t="e">
        <f>IF('SECTION IV'!#REF!=W$2,'SECTION IV'!#REF!*'SECTION IV'!#REF!,"")</f>
        <v>#REF!</v>
      </c>
      <c r="X94" s="17" t="e">
        <f>IF('SECTION IV'!#REF!=X$2,'SECTION IV'!#REF!*'SECTION IV'!#REF!,"")</f>
        <v>#REF!</v>
      </c>
      <c r="Y94" s="17" t="e">
        <f>IF('SECTION IV'!#REF!=Y$2,'SECTION IV'!#REF!*'SECTION IV'!#REF!,"")</f>
        <v>#REF!</v>
      </c>
      <c r="Z94" s="17" t="e">
        <f>IF('SECTION IV'!#REF!=Z$2,'SECTION IV'!#REF!*'SECTION IV'!#REF!,"")</f>
        <v>#REF!</v>
      </c>
      <c r="AA94" s="17" t="e">
        <f>IF('SECTION IV'!#REF!=AA$2,'SECTION IV'!#REF!*'SECTION IV'!#REF!,"")</f>
        <v>#REF!</v>
      </c>
      <c r="AB94" s="17" t="e">
        <f>IF('SECTION IV'!#REF!=AB$2,'SECTION IV'!#REF!*'SECTION IV'!#REF!,"")</f>
        <v>#REF!</v>
      </c>
      <c r="AC94" s="17" t="e">
        <f>IF('SECTION IV'!#REF!=AC$2,'SECTION IV'!#REF!*'SECTION IV'!#REF!,"")</f>
        <v>#REF!</v>
      </c>
      <c r="AD94" s="17" t="e">
        <f>IF('SECTION IV'!#REF!=AD$2,'SECTION IV'!#REF!*'SECTION IV'!#REF!,"")</f>
        <v>#REF!</v>
      </c>
      <c r="AE94" s="17" t="e">
        <f>IF('SECTION IV'!#REF!=AE$2,'SECTION IV'!#REF!*'SECTION IV'!#REF!,"")</f>
        <v>#REF!</v>
      </c>
      <c r="AF94" s="17" t="e">
        <f>IF('SECTION IV'!#REF!=AF$2,'SECTION IV'!#REF!*'SECTION IV'!#REF!,"")</f>
        <v>#REF!</v>
      </c>
      <c r="AG94" s="17" t="e">
        <f>IF('SECTION IV'!#REF!=AG$2,'SECTION IV'!#REF!*'SECTION IV'!#REF!,"")</f>
        <v>#REF!</v>
      </c>
      <c r="AH94" s="18" t="e">
        <f>IF(C94="","",IF('SECTION IV'!#REF!=0,"",IF(SUM(D94:AG94)=0,CONCATENATE(C94," NOT AWARDED"),SUM(D94:AG94))))</f>
        <v>#REF!</v>
      </c>
    </row>
    <row r="95" spans="2:35" x14ac:dyDescent="0.35">
      <c r="B95" s="290"/>
      <c r="C95" t="e">
        <f>IF('SECTION IV'!#REF!=0,"",'SECTION IV'!#REF!)</f>
        <v>#REF!</v>
      </c>
      <c r="D95" s="17" t="e">
        <f>IF('SECTION IV'!#REF!=D$2,'SECTION IV'!#REF!*'SECTION IV'!#REF!,"")</f>
        <v>#REF!</v>
      </c>
      <c r="E95" s="17" t="e">
        <f>IF('SECTION IV'!#REF!=E$2,'SECTION IV'!#REF!*'SECTION IV'!#REF!,"")</f>
        <v>#REF!</v>
      </c>
      <c r="F95" s="17" t="e">
        <f>IF('SECTION IV'!#REF!=F$2,'SECTION IV'!#REF!*'SECTION IV'!#REF!,"")</f>
        <v>#REF!</v>
      </c>
      <c r="G95" s="17" t="e">
        <f>IF('SECTION IV'!#REF!=G$2,'SECTION IV'!#REF!*'SECTION IV'!#REF!,"")</f>
        <v>#REF!</v>
      </c>
      <c r="H95" s="17" t="e">
        <f>IF('SECTION IV'!#REF!=H$2,'SECTION IV'!#REF!*'SECTION IV'!#REF!,"")</f>
        <v>#REF!</v>
      </c>
      <c r="I95" s="17" t="e">
        <f>IF('SECTION IV'!#REF!=I$2,'SECTION IV'!#REF!*'SECTION IV'!#REF!,"")</f>
        <v>#REF!</v>
      </c>
      <c r="J95" s="17" t="e">
        <f>IF('SECTION IV'!#REF!=J$2,'SECTION IV'!#REF!*'SECTION IV'!#REF!,"")</f>
        <v>#REF!</v>
      </c>
      <c r="K95" s="17" t="e">
        <f>IF('SECTION IV'!#REF!=K$2,'SECTION IV'!#REF!*'SECTION IV'!#REF!,"")</f>
        <v>#REF!</v>
      </c>
      <c r="L95" s="17" t="e">
        <f>IF('SECTION IV'!#REF!=L$2,'SECTION IV'!#REF!*'SECTION IV'!#REF!,"")</f>
        <v>#REF!</v>
      </c>
      <c r="M95" s="17" t="e">
        <f>IF('SECTION IV'!#REF!=M$2,'SECTION IV'!#REF!*'SECTION IV'!#REF!,"")</f>
        <v>#REF!</v>
      </c>
      <c r="N95" s="17" t="e">
        <f>IF('SECTION IV'!#REF!=N$2,'SECTION IV'!#REF!*'SECTION IV'!#REF!,"")</f>
        <v>#REF!</v>
      </c>
      <c r="O95" s="17" t="e">
        <f>IF('SECTION IV'!#REF!=O$2,'SECTION IV'!#REF!*'SECTION IV'!#REF!,"")</f>
        <v>#REF!</v>
      </c>
      <c r="P95" s="17" t="e">
        <f>IF('SECTION IV'!#REF!=P$2,'SECTION IV'!#REF!*'SECTION IV'!#REF!,"")</f>
        <v>#REF!</v>
      </c>
      <c r="Q95" s="17" t="e">
        <f>IF('SECTION IV'!#REF!=Q$2,'SECTION IV'!#REF!*'SECTION IV'!#REF!,"")</f>
        <v>#REF!</v>
      </c>
      <c r="R95" s="17" t="e">
        <f>IF('SECTION IV'!#REF!=R$2,'SECTION IV'!#REF!*'SECTION IV'!#REF!,"")</f>
        <v>#REF!</v>
      </c>
      <c r="S95" s="17" t="e">
        <f>IF('SECTION IV'!#REF!=S$2,'SECTION IV'!#REF!*'SECTION IV'!#REF!,"")</f>
        <v>#REF!</v>
      </c>
      <c r="T95" s="17" t="e">
        <f>IF('SECTION IV'!#REF!=T$2,'SECTION IV'!#REF!*'SECTION IV'!#REF!,"")</f>
        <v>#REF!</v>
      </c>
      <c r="U95" s="17" t="e">
        <f>IF('SECTION IV'!#REF!=U$2,'SECTION IV'!#REF!*'SECTION IV'!#REF!,"")</f>
        <v>#REF!</v>
      </c>
      <c r="V95" s="17" t="e">
        <f>IF('SECTION IV'!#REF!=V$2,'SECTION IV'!#REF!*'SECTION IV'!#REF!,"")</f>
        <v>#REF!</v>
      </c>
      <c r="W95" s="17" t="e">
        <f>IF('SECTION IV'!#REF!=W$2,'SECTION IV'!#REF!*'SECTION IV'!#REF!,"")</f>
        <v>#REF!</v>
      </c>
      <c r="X95" s="17" t="e">
        <f>IF('SECTION IV'!#REF!=X$2,'SECTION IV'!#REF!*'SECTION IV'!#REF!,"")</f>
        <v>#REF!</v>
      </c>
      <c r="Y95" s="17" t="e">
        <f>IF('SECTION IV'!#REF!=Y$2,'SECTION IV'!#REF!*'SECTION IV'!#REF!,"")</f>
        <v>#REF!</v>
      </c>
      <c r="Z95" s="17" t="e">
        <f>IF('SECTION IV'!#REF!=Z$2,'SECTION IV'!#REF!*'SECTION IV'!#REF!,"")</f>
        <v>#REF!</v>
      </c>
      <c r="AA95" s="17" t="e">
        <f>IF('SECTION IV'!#REF!=AA$2,'SECTION IV'!#REF!*'SECTION IV'!#REF!,"")</f>
        <v>#REF!</v>
      </c>
      <c r="AB95" s="17" t="e">
        <f>IF('SECTION IV'!#REF!=AB$2,'SECTION IV'!#REF!*'SECTION IV'!#REF!,"")</f>
        <v>#REF!</v>
      </c>
      <c r="AC95" s="17" t="e">
        <f>IF('SECTION IV'!#REF!=AC$2,'SECTION IV'!#REF!*'SECTION IV'!#REF!,"")</f>
        <v>#REF!</v>
      </c>
      <c r="AD95" s="17" t="e">
        <f>IF('SECTION IV'!#REF!=AD$2,'SECTION IV'!#REF!*'SECTION IV'!#REF!,"")</f>
        <v>#REF!</v>
      </c>
      <c r="AE95" s="17" t="e">
        <f>IF('SECTION IV'!#REF!=AE$2,'SECTION IV'!#REF!*'SECTION IV'!#REF!,"")</f>
        <v>#REF!</v>
      </c>
      <c r="AF95" s="17" t="e">
        <f>IF('SECTION IV'!#REF!=AF$2,'SECTION IV'!#REF!*'SECTION IV'!#REF!,"")</f>
        <v>#REF!</v>
      </c>
      <c r="AG95" s="17" t="e">
        <f>IF('SECTION IV'!#REF!=AG$2,'SECTION IV'!#REF!*'SECTION IV'!#REF!,"")</f>
        <v>#REF!</v>
      </c>
      <c r="AH95" s="18" t="e">
        <f>IF(C95="","",IF('SECTION IV'!#REF!=0,"",IF(SUM(D95:AG95)=0,CONCATENATE(C95," NOT AWARDED"),SUM(D95:AG95))))</f>
        <v>#REF!</v>
      </c>
    </row>
    <row r="96" spans="2:35" x14ac:dyDescent="0.35">
      <c r="B96" s="290"/>
      <c r="C96" t="e">
        <f>IF('SECTION IV'!#REF!=0,"",'SECTION IV'!#REF!)</f>
        <v>#REF!</v>
      </c>
      <c r="D96" s="17" t="e">
        <f>IF('SECTION IV'!#REF!=D$2,'SECTION IV'!#REF!*'SECTION IV'!#REF!,"")</f>
        <v>#REF!</v>
      </c>
      <c r="E96" s="17" t="e">
        <f>IF('SECTION IV'!#REF!=E$2,'SECTION IV'!#REF!*'SECTION IV'!#REF!,"")</f>
        <v>#REF!</v>
      </c>
      <c r="F96" s="17" t="e">
        <f>IF('SECTION IV'!#REF!=F$2,'SECTION IV'!#REF!*'SECTION IV'!#REF!,"")</f>
        <v>#REF!</v>
      </c>
      <c r="G96" s="17" t="e">
        <f>IF('SECTION IV'!#REF!=G$2,'SECTION IV'!#REF!*'SECTION IV'!#REF!,"")</f>
        <v>#REF!</v>
      </c>
      <c r="H96" s="17" t="e">
        <f>IF('SECTION IV'!#REF!=H$2,'SECTION IV'!#REF!*'SECTION IV'!#REF!,"")</f>
        <v>#REF!</v>
      </c>
      <c r="I96" s="17" t="e">
        <f>IF('SECTION IV'!#REF!=I$2,'SECTION IV'!#REF!*'SECTION IV'!#REF!,"")</f>
        <v>#REF!</v>
      </c>
      <c r="J96" s="17" t="e">
        <f>IF('SECTION IV'!#REF!=J$2,'SECTION IV'!#REF!*'SECTION IV'!#REF!,"")</f>
        <v>#REF!</v>
      </c>
      <c r="K96" s="17" t="e">
        <f>IF('SECTION IV'!#REF!=K$2,'SECTION IV'!#REF!*'SECTION IV'!#REF!,"")</f>
        <v>#REF!</v>
      </c>
      <c r="L96" s="17" t="e">
        <f>IF('SECTION IV'!#REF!=L$2,'SECTION IV'!#REF!*'SECTION IV'!#REF!,"")</f>
        <v>#REF!</v>
      </c>
      <c r="M96" s="17" t="e">
        <f>IF('SECTION IV'!#REF!=M$2,'SECTION IV'!#REF!*'SECTION IV'!#REF!,"")</f>
        <v>#REF!</v>
      </c>
      <c r="N96" s="17" t="e">
        <f>IF('SECTION IV'!#REF!=N$2,'SECTION IV'!#REF!*'SECTION IV'!#REF!,"")</f>
        <v>#REF!</v>
      </c>
      <c r="O96" s="17" t="e">
        <f>IF('SECTION IV'!#REF!=O$2,'SECTION IV'!#REF!*'SECTION IV'!#REF!,"")</f>
        <v>#REF!</v>
      </c>
      <c r="P96" s="17" t="e">
        <f>IF('SECTION IV'!#REF!=P$2,'SECTION IV'!#REF!*'SECTION IV'!#REF!,"")</f>
        <v>#REF!</v>
      </c>
      <c r="Q96" s="17" t="e">
        <f>IF('SECTION IV'!#REF!=Q$2,'SECTION IV'!#REF!*'SECTION IV'!#REF!,"")</f>
        <v>#REF!</v>
      </c>
      <c r="R96" s="17" t="e">
        <f>IF('SECTION IV'!#REF!=R$2,'SECTION IV'!#REF!*'SECTION IV'!#REF!,"")</f>
        <v>#REF!</v>
      </c>
      <c r="S96" s="17" t="e">
        <f>IF('SECTION IV'!#REF!=S$2,'SECTION IV'!#REF!*'SECTION IV'!#REF!,"")</f>
        <v>#REF!</v>
      </c>
      <c r="T96" s="17" t="e">
        <f>IF('SECTION IV'!#REF!=T$2,'SECTION IV'!#REF!*'SECTION IV'!#REF!,"")</f>
        <v>#REF!</v>
      </c>
      <c r="U96" s="17" t="e">
        <f>IF('SECTION IV'!#REF!=U$2,'SECTION IV'!#REF!*'SECTION IV'!#REF!,"")</f>
        <v>#REF!</v>
      </c>
      <c r="V96" s="17" t="e">
        <f>IF('SECTION IV'!#REF!=V$2,'SECTION IV'!#REF!*'SECTION IV'!#REF!,"")</f>
        <v>#REF!</v>
      </c>
      <c r="W96" s="17" t="e">
        <f>IF('SECTION IV'!#REF!=W$2,'SECTION IV'!#REF!*'SECTION IV'!#REF!,"")</f>
        <v>#REF!</v>
      </c>
      <c r="X96" s="17" t="e">
        <f>IF('SECTION IV'!#REF!=X$2,'SECTION IV'!#REF!*'SECTION IV'!#REF!,"")</f>
        <v>#REF!</v>
      </c>
      <c r="Y96" s="17" t="e">
        <f>IF('SECTION IV'!#REF!=Y$2,'SECTION IV'!#REF!*'SECTION IV'!#REF!,"")</f>
        <v>#REF!</v>
      </c>
      <c r="Z96" s="17" t="e">
        <f>IF('SECTION IV'!#REF!=Z$2,'SECTION IV'!#REF!*'SECTION IV'!#REF!,"")</f>
        <v>#REF!</v>
      </c>
      <c r="AA96" s="17" t="e">
        <f>IF('SECTION IV'!#REF!=AA$2,'SECTION IV'!#REF!*'SECTION IV'!#REF!,"")</f>
        <v>#REF!</v>
      </c>
      <c r="AB96" s="17" t="e">
        <f>IF('SECTION IV'!#REF!=AB$2,'SECTION IV'!#REF!*'SECTION IV'!#REF!,"")</f>
        <v>#REF!</v>
      </c>
      <c r="AC96" s="17" t="e">
        <f>IF('SECTION IV'!#REF!=AC$2,'SECTION IV'!#REF!*'SECTION IV'!#REF!,"")</f>
        <v>#REF!</v>
      </c>
      <c r="AD96" s="17" t="e">
        <f>IF('SECTION IV'!#REF!=AD$2,'SECTION IV'!#REF!*'SECTION IV'!#REF!,"")</f>
        <v>#REF!</v>
      </c>
      <c r="AE96" s="17" t="e">
        <f>IF('SECTION IV'!#REF!=AE$2,'SECTION IV'!#REF!*'SECTION IV'!#REF!,"")</f>
        <v>#REF!</v>
      </c>
      <c r="AF96" s="17" t="e">
        <f>IF('SECTION IV'!#REF!=AF$2,'SECTION IV'!#REF!*'SECTION IV'!#REF!,"")</f>
        <v>#REF!</v>
      </c>
      <c r="AG96" s="17" t="e">
        <f>IF('SECTION IV'!#REF!=AG$2,'SECTION IV'!#REF!*'SECTION IV'!#REF!,"")</f>
        <v>#REF!</v>
      </c>
      <c r="AH96" s="18" t="e">
        <f>IF(C96="","",IF('SECTION IV'!#REF!=0,"",IF(SUM(D96:AG96)=0,CONCATENATE(C96," NOT AWARDED"),SUM(D96:AG96))))</f>
        <v>#REF!</v>
      </c>
    </row>
    <row r="97" spans="2:35" x14ac:dyDescent="0.35">
      <c r="B97" s="290"/>
      <c r="C97" t="e">
        <f>IF('SECTION IV'!#REF!=0,"",'SECTION IV'!#REF!)</f>
        <v>#REF!</v>
      </c>
      <c r="D97" s="17" t="e">
        <f>IF('SECTION IV'!#REF!=D$2,'SECTION IV'!#REF!*'SECTION IV'!#REF!,"")</f>
        <v>#REF!</v>
      </c>
      <c r="E97" s="17" t="e">
        <f>IF('SECTION IV'!#REF!=E$2,'SECTION IV'!#REF!*'SECTION IV'!#REF!,"")</f>
        <v>#REF!</v>
      </c>
      <c r="F97" s="17" t="e">
        <f>IF('SECTION IV'!#REF!=F$2,'SECTION IV'!#REF!*'SECTION IV'!#REF!,"")</f>
        <v>#REF!</v>
      </c>
      <c r="G97" s="17" t="e">
        <f>IF('SECTION IV'!#REF!=G$2,'SECTION IV'!#REF!*'SECTION IV'!#REF!,"")</f>
        <v>#REF!</v>
      </c>
      <c r="H97" s="17" t="e">
        <f>IF('SECTION IV'!#REF!=H$2,'SECTION IV'!#REF!*'SECTION IV'!#REF!,"")</f>
        <v>#REF!</v>
      </c>
      <c r="I97" s="17" t="e">
        <f>IF('SECTION IV'!#REF!=I$2,'SECTION IV'!#REF!*'SECTION IV'!#REF!,"")</f>
        <v>#REF!</v>
      </c>
      <c r="J97" s="17" t="e">
        <f>IF('SECTION IV'!#REF!=J$2,'SECTION IV'!#REF!*'SECTION IV'!#REF!,"")</f>
        <v>#REF!</v>
      </c>
      <c r="K97" s="17" t="e">
        <f>IF('SECTION IV'!#REF!=K$2,'SECTION IV'!#REF!*'SECTION IV'!#REF!,"")</f>
        <v>#REF!</v>
      </c>
      <c r="L97" s="17" t="e">
        <f>IF('SECTION IV'!#REF!=L$2,'SECTION IV'!#REF!*'SECTION IV'!#REF!,"")</f>
        <v>#REF!</v>
      </c>
      <c r="M97" s="17" t="e">
        <f>IF('SECTION IV'!#REF!=M$2,'SECTION IV'!#REF!*'SECTION IV'!#REF!,"")</f>
        <v>#REF!</v>
      </c>
      <c r="N97" s="17" t="e">
        <f>IF('SECTION IV'!#REF!=N$2,'SECTION IV'!#REF!*'SECTION IV'!#REF!,"")</f>
        <v>#REF!</v>
      </c>
      <c r="O97" s="17" t="e">
        <f>IF('SECTION IV'!#REF!=O$2,'SECTION IV'!#REF!*'SECTION IV'!#REF!,"")</f>
        <v>#REF!</v>
      </c>
      <c r="P97" s="17" t="e">
        <f>IF('SECTION IV'!#REF!=P$2,'SECTION IV'!#REF!*'SECTION IV'!#REF!,"")</f>
        <v>#REF!</v>
      </c>
      <c r="Q97" s="17" t="e">
        <f>IF('SECTION IV'!#REF!=Q$2,'SECTION IV'!#REF!*'SECTION IV'!#REF!,"")</f>
        <v>#REF!</v>
      </c>
      <c r="R97" s="17" t="e">
        <f>IF('SECTION IV'!#REF!=R$2,'SECTION IV'!#REF!*'SECTION IV'!#REF!,"")</f>
        <v>#REF!</v>
      </c>
      <c r="S97" s="17" t="e">
        <f>IF('SECTION IV'!#REF!=S$2,'SECTION IV'!#REF!*'SECTION IV'!#REF!,"")</f>
        <v>#REF!</v>
      </c>
      <c r="T97" s="17" t="e">
        <f>IF('SECTION IV'!#REF!=T$2,'SECTION IV'!#REF!*'SECTION IV'!#REF!,"")</f>
        <v>#REF!</v>
      </c>
      <c r="U97" s="17" t="e">
        <f>IF('SECTION IV'!#REF!=U$2,'SECTION IV'!#REF!*'SECTION IV'!#REF!,"")</f>
        <v>#REF!</v>
      </c>
      <c r="V97" s="17" t="e">
        <f>IF('SECTION IV'!#REF!=V$2,'SECTION IV'!#REF!*'SECTION IV'!#REF!,"")</f>
        <v>#REF!</v>
      </c>
      <c r="W97" s="17" t="e">
        <f>IF('SECTION IV'!#REF!=W$2,'SECTION IV'!#REF!*'SECTION IV'!#REF!,"")</f>
        <v>#REF!</v>
      </c>
      <c r="X97" s="17" t="e">
        <f>IF('SECTION IV'!#REF!=X$2,'SECTION IV'!#REF!*'SECTION IV'!#REF!,"")</f>
        <v>#REF!</v>
      </c>
      <c r="Y97" s="17" t="e">
        <f>IF('SECTION IV'!#REF!=Y$2,'SECTION IV'!#REF!*'SECTION IV'!#REF!,"")</f>
        <v>#REF!</v>
      </c>
      <c r="Z97" s="17" t="e">
        <f>IF('SECTION IV'!#REF!=Z$2,'SECTION IV'!#REF!*'SECTION IV'!#REF!,"")</f>
        <v>#REF!</v>
      </c>
      <c r="AA97" s="17" t="e">
        <f>IF('SECTION IV'!#REF!=AA$2,'SECTION IV'!#REF!*'SECTION IV'!#REF!,"")</f>
        <v>#REF!</v>
      </c>
      <c r="AB97" s="17" t="e">
        <f>IF('SECTION IV'!#REF!=AB$2,'SECTION IV'!#REF!*'SECTION IV'!#REF!,"")</f>
        <v>#REF!</v>
      </c>
      <c r="AC97" s="17" t="e">
        <f>IF('SECTION IV'!#REF!=AC$2,'SECTION IV'!#REF!*'SECTION IV'!#REF!,"")</f>
        <v>#REF!</v>
      </c>
      <c r="AD97" s="17" t="e">
        <f>IF('SECTION IV'!#REF!=AD$2,'SECTION IV'!#REF!*'SECTION IV'!#REF!,"")</f>
        <v>#REF!</v>
      </c>
      <c r="AE97" s="17" t="e">
        <f>IF('SECTION IV'!#REF!=AE$2,'SECTION IV'!#REF!*'SECTION IV'!#REF!,"")</f>
        <v>#REF!</v>
      </c>
      <c r="AF97" s="17" t="e">
        <f>IF('SECTION IV'!#REF!=AF$2,'SECTION IV'!#REF!*'SECTION IV'!#REF!,"")</f>
        <v>#REF!</v>
      </c>
      <c r="AG97" s="17" t="e">
        <f>IF('SECTION IV'!#REF!=AG$2,'SECTION IV'!#REF!*'SECTION IV'!#REF!,"")</f>
        <v>#REF!</v>
      </c>
      <c r="AH97" s="18" t="e">
        <f>IF(C97="","",IF('SECTION IV'!#REF!=0,"",IF(SUM(D97:AG97)=0,CONCATENATE(C97," NOT AWARDED"),SUM(D97:AG97))))</f>
        <v>#REF!</v>
      </c>
    </row>
    <row r="98" spans="2:35" x14ac:dyDescent="0.35">
      <c r="B98" s="290"/>
      <c r="C98" t="e">
        <f>IF('SECTION IV'!#REF!=0,"",'SECTION IV'!#REF!)</f>
        <v>#REF!</v>
      </c>
      <c r="D98" s="17" t="e">
        <f>IF('SECTION IV'!#REF!=D$2,'SECTION IV'!#REF!*'SECTION IV'!#REF!,"")</f>
        <v>#REF!</v>
      </c>
      <c r="E98" s="17" t="e">
        <f>IF('SECTION IV'!#REF!=E$2,'SECTION IV'!#REF!*'SECTION IV'!#REF!,"")</f>
        <v>#REF!</v>
      </c>
      <c r="F98" s="17" t="e">
        <f>IF('SECTION IV'!#REF!=F$2,'SECTION IV'!#REF!*'SECTION IV'!#REF!,"")</f>
        <v>#REF!</v>
      </c>
      <c r="G98" s="17" t="e">
        <f>IF('SECTION IV'!#REF!=G$2,'SECTION IV'!#REF!*'SECTION IV'!#REF!,"")</f>
        <v>#REF!</v>
      </c>
      <c r="H98" s="17" t="e">
        <f>IF('SECTION IV'!#REF!=H$2,'SECTION IV'!#REF!*'SECTION IV'!#REF!,"")</f>
        <v>#REF!</v>
      </c>
      <c r="I98" s="17" t="e">
        <f>IF('SECTION IV'!#REF!=I$2,'SECTION IV'!#REF!*'SECTION IV'!#REF!,"")</f>
        <v>#REF!</v>
      </c>
      <c r="J98" s="17" t="e">
        <f>IF('SECTION IV'!#REF!=J$2,'SECTION IV'!#REF!*'SECTION IV'!#REF!,"")</f>
        <v>#REF!</v>
      </c>
      <c r="K98" s="17" t="e">
        <f>IF('SECTION IV'!#REF!=K$2,'SECTION IV'!#REF!*'SECTION IV'!#REF!,"")</f>
        <v>#REF!</v>
      </c>
      <c r="L98" s="17" t="e">
        <f>IF('SECTION IV'!#REF!=L$2,'SECTION IV'!#REF!*'SECTION IV'!#REF!,"")</f>
        <v>#REF!</v>
      </c>
      <c r="M98" s="17" t="e">
        <f>IF('SECTION IV'!#REF!=M$2,'SECTION IV'!#REF!*'SECTION IV'!#REF!,"")</f>
        <v>#REF!</v>
      </c>
      <c r="N98" s="17" t="e">
        <f>IF('SECTION IV'!#REF!=N$2,'SECTION IV'!#REF!*'SECTION IV'!#REF!,"")</f>
        <v>#REF!</v>
      </c>
      <c r="O98" s="17" t="e">
        <f>IF('SECTION IV'!#REF!=O$2,'SECTION IV'!#REF!*'SECTION IV'!#REF!,"")</f>
        <v>#REF!</v>
      </c>
      <c r="P98" s="17" t="e">
        <f>IF('SECTION IV'!#REF!=P$2,'SECTION IV'!#REF!*'SECTION IV'!#REF!,"")</f>
        <v>#REF!</v>
      </c>
      <c r="Q98" s="17" t="e">
        <f>IF('SECTION IV'!#REF!=Q$2,'SECTION IV'!#REF!*'SECTION IV'!#REF!,"")</f>
        <v>#REF!</v>
      </c>
      <c r="R98" s="17" t="e">
        <f>IF('SECTION IV'!#REF!=R$2,'SECTION IV'!#REF!*'SECTION IV'!#REF!,"")</f>
        <v>#REF!</v>
      </c>
      <c r="S98" s="17" t="e">
        <f>IF('SECTION IV'!#REF!=S$2,'SECTION IV'!#REF!*'SECTION IV'!#REF!,"")</f>
        <v>#REF!</v>
      </c>
      <c r="T98" s="17" t="e">
        <f>IF('SECTION IV'!#REF!=T$2,'SECTION IV'!#REF!*'SECTION IV'!#REF!,"")</f>
        <v>#REF!</v>
      </c>
      <c r="U98" s="17" t="e">
        <f>IF('SECTION IV'!#REF!=U$2,'SECTION IV'!#REF!*'SECTION IV'!#REF!,"")</f>
        <v>#REF!</v>
      </c>
      <c r="V98" s="17" t="e">
        <f>IF('SECTION IV'!#REF!=V$2,'SECTION IV'!#REF!*'SECTION IV'!#REF!,"")</f>
        <v>#REF!</v>
      </c>
      <c r="W98" s="17" t="e">
        <f>IF('SECTION IV'!#REF!=W$2,'SECTION IV'!#REF!*'SECTION IV'!#REF!,"")</f>
        <v>#REF!</v>
      </c>
      <c r="X98" s="17" t="e">
        <f>IF('SECTION IV'!#REF!=X$2,'SECTION IV'!#REF!*'SECTION IV'!#REF!,"")</f>
        <v>#REF!</v>
      </c>
      <c r="Y98" s="17" t="e">
        <f>IF('SECTION IV'!#REF!=Y$2,'SECTION IV'!#REF!*'SECTION IV'!#REF!,"")</f>
        <v>#REF!</v>
      </c>
      <c r="Z98" s="17" t="e">
        <f>IF('SECTION IV'!#REF!=Z$2,'SECTION IV'!#REF!*'SECTION IV'!#REF!,"")</f>
        <v>#REF!</v>
      </c>
      <c r="AA98" s="17" t="e">
        <f>IF('SECTION IV'!#REF!=AA$2,'SECTION IV'!#REF!*'SECTION IV'!#REF!,"")</f>
        <v>#REF!</v>
      </c>
      <c r="AB98" s="17" t="e">
        <f>IF('SECTION IV'!#REF!=AB$2,'SECTION IV'!#REF!*'SECTION IV'!#REF!,"")</f>
        <v>#REF!</v>
      </c>
      <c r="AC98" s="17" t="e">
        <f>IF('SECTION IV'!#REF!=AC$2,'SECTION IV'!#REF!*'SECTION IV'!#REF!,"")</f>
        <v>#REF!</v>
      </c>
      <c r="AD98" s="17" t="e">
        <f>IF('SECTION IV'!#REF!=AD$2,'SECTION IV'!#REF!*'SECTION IV'!#REF!,"")</f>
        <v>#REF!</v>
      </c>
      <c r="AE98" s="17" t="e">
        <f>IF('SECTION IV'!#REF!=AE$2,'SECTION IV'!#REF!*'SECTION IV'!#REF!,"")</f>
        <v>#REF!</v>
      </c>
      <c r="AF98" s="17" t="e">
        <f>IF('SECTION IV'!#REF!=AF$2,'SECTION IV'!#REF!*'SECTION IV'!#REF!,"")</f>
        <v>#REF!</v>
      </c>
      <c r="AG98" s="17" t="e">
        <f>IF('SECTION IV'!#REF!=AG$2,'SECTION IV'!#REF!*'SECTION IV'!#REF!,"")</f>
        <v>#REF!</v>
      </c>
      <c r="AH98" s="18" t="e">
        <f>IF(C98="","",IF('SECTION IV'!#REF!=0,"",IF(SUM(D98:AG98)=0,CONCATENATE(C98," NOT AWARDED"),SUM(D98:AG98))))</f>
        <v>#REF!</v>
      </c>
    </row>
    <row r="99" spans="2:35" x14ac:dyDescent="0.35">
      <c r="B99" s="290"/>
      <c r="C99" t="e">
        <f>IF('SECTION IV'!#REF!=0,"",'SECTION IV'!#REF!)</f>
        <v>#REF!</v>
      </c>
      <c r="D99" s="17" t="e">
        <f>IF('SECTION IV'!#REF!=D$2,'SECTION IV'!#REF!*'SECTION IV'!#REF!,"")</f>
        <v>#REF!</v>
      </c>
      <c r="E99" s="17" t="e">
        <f>IF('SECTION IV'!#REF!=E$2,'SECTION IV'!#REF!*'SECTION IV'!#REF!,"")</f>
        <v>#REF!</v>
      </c>
      <c r="F99" s="17" t="e">
        <f>IF('SECTION IV'!#REF!=F$2,'SECTION IV'!#REF!*'SECTION IV'!#REF!,"")</f>
        <v>#REF!</v>
      </c>
      <c r="G99" s="17" t="e">
        <f>IF('SECTION IV'!#REF!=G$2,'SECTION IV'!#REF!*'SECTION IV'!#REF!,"")</f>
        <v>#REF!</v>
      </c>
      <c r="H99" s="17" t="e">
        <f>IF('SECTION IV'!#REF!=H$2,'SECTION IV'!#REF!*'SECTION IV'!#REF!,"")</f>
        <v>#REF!</v>
      </c>
      <c r="I99" s="17" t="e">
        <f>IF('SECTION IV'!#REF!=I$2,'SECTION IV'!#REF!*'SECTION IV'!#REF!,"")</f>
        <v>#REF!</v>
      </c>
      <c r="J99" s="17" t="e">
        <f>IF('SECTION IV'!#REF!=J$2,'SECTION IV'!#REF!*'SECTION IV'!#REF!,"")</f>
        <v>#REF!</v>
      </c>
      <c r="K99" s="17" t="e">
        <f>IF('SECTION IV'!#REF!=K$2,'SECTION IV'!#REF!*'SECTION IV'!#REF!,"")</f>
        <v>#REF!</v>
      </c>
      <c r="L99" s="17" t="e">
        <f>IF('SECTION IV'!#REF!=L$2,'SECTION IV'!#REF!*'SECTION IV'!#REF!,"")</f>
        <v>#REF!</v>
      </c>
      <c r="M99" s="17" t="e">
        <f>IF('SECTION IV'!#REF!=M$2,'SECTION IV'!#REF!*'SECTION IV'!#REF!,"")</f>
        <v>#REF!</v>
      </c>
      <c r="N99" s="17" t="e">
        <f>IF('SECTION IV'!#REF!=N$2,'SECTION IV'!#REF!*'SECTION IV'!#REF!,"")</f>
        <v>#REF!</v>
      </c>
      <c r="O99" s="17" t="e">
        <f>IF('SECTION IV'!#REF!=O$2,'SECTION IV'!#REF!*'SECTION IV'!#REF!,"")</f>
        <v>#REF!</v>
      </c>
      <c r="P99" s="17" t="e">
        <f>IF('SECTION IV'!#REF!=P$2,'SECTION IV'!#REF!*'SECTION IV'!#REF!,"")</f>
        <v>#REF!</v>
      </c>
      <c r="Q99" s="17" t="e">
        <f>IF('SECTION IV'!#REF!=Q$2,'SECTION IV'!#REF!*'SECTION IV'!#REF!,"")</f>
        <v>#REF!</v>
      </c>
      <c r="R99" s="17" t="e">
        <f>IF('SECTION IV'!#REF!=R$2,'SECTION IV'!#REF!*'SECTION IV'!#REF!,"")</f>
        <v>#REF!</v>
      </c>
      <c r="S99" s="17" t="e">
        <f>IF('SECTION IV'!#REF!=S$2,'SECTION IV'!#REF!*'SECTION IV'!#REF!,"")</f>
        <v>#REF!</v>
      </c>
      <c r="T99" s="17" t="e">
        <f>IF('SECTION IV'!#REF!=T$2,'SECTION IV'!#REF!*'SECTION IV'!#REF!,"")</f>
        <v>#REF!</v>
      </c>
      <c r="U99" s="17" t="e">
        <f>IF('SECTION IV'!#REF!=U$2,'SECTION IV'!#REF!*'SECTION IV'!#REF!,"")</f>
        <v>#REF!</v>
      </c>
      <c r="V99" s="17" t="e">
        <f>IF('SECTION IV'!#REF!=V$2,'SECTION IV'!#REF!*'SECTION IV'!#REF!,"")</f>
        <v>#REF!</v>
      </c>
      <c r="W99" s="17" t="e">
        <f>IF('SECTION IV'!#REF!=W$2,'SECTION IV'!#REF!*'SECTION IV'!#REF!,"")</f>
        <v>#REF!</v>
      </c>
      <c r="X99" s="17" t="e">
        <f>IF('SECTION IV'!#REF!=X$2,'SECTION IV'!#REF!*'SECTION IV'!#REF!,"")</f>
        <v>#REF!</v>
      </c>
      <c r="Y99" s="17" t="e">
        <f>IF('SECTION IV'!#REF!=Y$2,'SECTION IV'!#REF!*'SECTION IV'!#REF!,"")</f>
        <v>#REF!</v>
      </c>
      <c r="Z99" s="17" t="e">
        <f>IF('SECTION IV'!#REF!=Z$2,'SECTION IV'!#REF!*'SECTION IV'!#REF!,"")</f>
        <v>#REF!</v>
      </c>
      <c r="AA99" s="17" t="e">
        <f>IF('SECTION IV'!#REF!=AA$2,'SECTION IV'!#REF!*'SECTION IV'!#REF!,"")</f>
        <v>#REF!</v>
      </c>
      <c r="AB99" s="17" t="e">
        <f>IF('SECTION IV'!#REF!=AB$2,'SECTION IV'!#REF!*'SECTION IV'!#REF!,"")</f>
        <v>#REF!</v>
      </c>
      <c r="AC99" s="17" t="e">
        <f>IF('SECTION IV'!#REF!=AC$2,'SECTION IV'!#REF!*'SECTION IV'!#REF!,"")</f>
        <v>#REF!</v>
      </c>
      <c r="AD99" s="17" t="e">
        <f>IF('SECTION IV'!#REF!=AD$2,'SECTION IV'!#REF!*'SECTION IV'!#REF!,"")</f>
        <v>#REF!</v>
      </c>
      <c r="AE99" s="17" t="e">
        <f>IF('SECTION IV'!#REF!=AE$2,'SECTION IV'!#REF!*'SECTION IV'!#REF!,"")</f>
        <v>#REF!</v>
      </c>
      <c r="AF99" s="17" t="e">
        <f>IF('SECTION IV'!#REF!=AF$2,'SECTION IV'!#REF!*'SECTION IV'!#REF!,"")</f>
        <v>#REF!</v>
      </c>
      <c r="AG99" s="17" t="e">
        <f>IF('SECTION IV'!#REF!=AG$2,'SECTION IV'!#REF!*'SECTION IV'!#REF!,"")</f>
        <v>#REF!</v>
      </c>
      <c r="AH99" s="18" t="e">
        <f>IF(C99="","",IF('SECTION IV'!#REF!=0,"",IF(SUM(D99:AG99)=0,CONCATENATE(C99," NOT AWARDED"),SUM(D99:AG99))))</f>
        <v>#REF!</v>
      </c>
    </row>
    <row r="100" spans="2:35" x14ac:dyDescent="0.35">
      <c r="B100" s="290"/>
      <c r="C100" t="e">
        <f>IF('SECTION IV'!#REF!=0,"",'SECTION IV'!#REF!)</f>
        <v>#REF!</v>
      </c>
      <c r="D100" s="17" t="e">
        <f>IF('SECTION IV'!#REF!=D$2,'SECTION IV'!#REF!*'SECTION IV'!#REF!,"")</f>
        <v>#REF!</v>
      </c>
      <c r="E100" s="17" t="e">
        <f>IF('SECTION IV'!#REF!=E$2,'SECTION IV'!#REF!*'SECTION IV'!#REF!,"")</f>
        <v>#REF!</v>
      </c>
      <c r="F100" s="17" t="e">
        <f>IF('SECTION IV'!#REF!=F$2,'SECTION IV'!#REF!*'SECTION IV'!#REF!,"")</f>
        <v>#REF!</v>
      </c>
      <c r="G100" s="17" t="e">
        <f>IF('SECTION IV'!#REF!=G$2,'SECTION IV'!#REF!*'SECTION IV'!#REF!,"")</f>
        <v>#REF!</v>
      </c>
      <c r="H100" s="17" t="e">
        <f>IF('SECTION IV'!#REF!=H$2,'SECTION IV'!#REF!*'SECTION IV'!#REF!,"")</f>
        <v>#REF!</v>
      </c>
      <c r="I100" s="17" t="e">
        <f>IF('SECTION IV'!#REF!=I$2,'SECTION IV'!#REF!*'SECTION IV'!#REF!,"")</f>
        <v>#REF!</v>
      </c>
      <c r="J100" s="17" t="e">
        <f>IF('SECTION IV'!#REF!=J$2,'SECTION IV'!#REF!*'SECTION IV'!#REF!,"")</f>
        <v>#REF!</v>
      </c>
      <c r="K100" s="17" t="e">
        <f>IF('SECTION IV'!#REF!=K$2,'SECTION IV'!#REF!*'SECTION IV'!#REF!,"")</f>
        <v>#REF!</v>
      </c>
      <c r="L100" s="17" t="e">
        <f>IF('SECTION IV'!#REF!=L$2,'SECTION IV'!#REF!*'SECTION IV'!#REF!,"")</f>
        <v>#REF!</v>
      </c>
      <c r="M100" s="17" t="e">
        <f>IF('SECTION IV'!#REF!=M$2,'SECTION IV'!#REF!*'SECTION IV'!#REF!,"")</f>
        <v>#REF!</v>
      </c>
      <c r="N100" s="17" t="e">
        <f>IF('SECTION IV'!#REF!=N$2,'SECTION IV'!#REF!*'SECTION IV'!#REF!,"")</f>
        <v>#REF!</v>
      </c>
      <c r="O100" s="17" t="e">
        <f>IF('SECTION IV'!#REF!=O$2,'SECTION IV'!#REF!*'SECTION IV'!#REF!,"")</f>
        <v>#REF!</v>
      </c>
      <c r="P100" s="17" t="e">
        <f>IF('SECTION IV'!#REF!=P$2,'SECTION IV'!#REF!*'SECTION IV'!#REF!,"")</f>
        <v>#REF!</v>
      </c>
      <c r="Q100" s="17" t="e">
        <f>IF('SECTION IV'!#REF!=Q$2,'SECTION IV'!#REF!*'SECTION IV'!#REF!,"")</f>
        <v>#REF!</v>
      </c>
      <c r="R100" s="17" t="e">
        <f>IF('SECTION IV'!#REF!=R$2,'SECTION IV'!#REF!*'SECTION IV'!#REF!,"")</f>
        <v>#REF!</v>
      </c>
      <c r="S100" s="17" t="e">
        <f>IF('SECTION IV'!#REF!=S$2,'SECTION IV'!#REF!*'SECTION IV'!#REF!,"")</f>
        <v>#REF!</v>
      </c>
      <c r="T100" s="17" t="e">
        <f>IF('SECTION IV'!#REF!=T$2,'SECTION IV'!#REF!*'SECTION IV'!#REF!,"")</f>
        <v>#REF!</v>
      </c>
      <c r="U100" s="17" t="e">
        <f>IF('SECTION IV'!#REF!=U$2,'SECTION IV'!#REF!*'SECTION IV'!#REF!,"")</f>
        <v>#REF!</v>
      </c>
      <c r="V100" s="17" t="e">
        <f>IF('SECTION IV'!#REF!=V$2,'SECTION IV'!#REF!*'SECTION IV'!#REF!,"")</f>
        <v>#REF!</v>
      </c>
      <c r="W100" s="17" t="e">
        <f>IF('SECTION IV'!#REF!=W$2,'SECTION IV'!#REF!*'SECTION IV'!#REF!,"")</f>
        <v>#REF!</v>
      </c>
      <c r="X100" s="17" t="e">
        <f>IF('SECTION IV'!#REF!=X$2,'SECTION IV'!#REF!*'SECTION IV'!#REF!,"")</f>
        <v>#REF!</v>
      </c>
      <c r="Y100" s="17" t="e">
        <f>IF('SECTION IV'!#REF!=Y$2,'SECTION IV'!#REF!*'SECTION IV'!#REF!,"")</f>
        <v>#REF!</v>
      </c>
      <c r="Z100" s="17" t="e">
        <f>IF('SECTION IV'!#REF!=Z$2,'SECTION IV'!#REF!*'SECTION IV'!#REF!,"")</f>
        <v>#REF!</v>
      </c>
      <c r="AA100" s="17" t="e">
        <f>IF('SECTION IV'!#REF!=AA$2,'SECTION IV'!#REF!*'SECTION IV'!#REF!,"")</f>
        <v>#REF!</v>
      </c>
      <c r="AB100" s="17" t="e">
        <f>IF('SECTION IV'!#REF!=AB$2,'SECTION IV'!#REF!*'SECTION IV'!#REF!,"")</f>
        <v>#REF!</v>
      </c>
      <c r="AC100" s="17" t="e">
        <f>IF('SECTION IV'!#REF!=AC$2,'SECTION IV'!#REF!*'SECTION IV'!#REF!,"")</f>
        <v>#REF!</v>
      </c>
      <c r="AD100" s="17" t="e">
        <f>IF('SECTION IV'!#REF!=AD$2,'SECTION IV'!#REF!*'SECTION IV'!#REF!,"")</f>
        <v>#REF!</v>
      </c>
      <c r="AE100" s="17" t="e">
        <f>IF('SECTION IV'!#REF!=AE$2,'SECTION IV'!#REF!*'SECTION IV'!#REF!,"")</f>
        <v>#REF!</v>
      </c>
      <c r="AF100" s="17" t="e">
        <f>IF('SECTION IV'!#REF!=AF$2,'SECTION IV'!#REF!*'SECTION IV'!#REF!,"")</f>
        <v>#REF!</v>
      </c>
      <c r="AG100" s="17" t="e">
        <f>IF('SECTION IV'!#REF!=AG$2,'SECTION IV'!#REF!*'SECTION IV'!#REF!,"")</f>
        <v>#REF!</v>
      </c>
      <c r="AH100" s="18" t="e">
        <f>IF(C100="","",IF('SECTION IV'!#REF!=0,"",IF(SUM(D100:AG100)=0,CONCATENATE(C100," NOT AWARDED"),SUM(D100:AG100))))</f>
        <v>#REF!</v>
      </c>
    </row>
    <row r="101" spans="2:35" x14ac:dyDescent="0.35">
      <c r="B101" s="290"/>
      <c r="C101" t="e">
        <f>IF('SECTION IV'!#REF!=0,"",'SECTION IV'!#REF!)</f>
        <v>#REF!</v>
      </c>
      <c r="D101" s="17" t="e">
        <f>IF('SECTION IV'!#REF!=D$2,'SECTION IV'!#REF!*'SECTION IV'!#REF!,"")</f>
        <v>#REF!</v>
      </c>
      <c r="E101" s="17" t="e">
        <f>IF('SECTION IV'!#REF!=E$2,'SECTION IV'!#REF!*'SECTION IV'!#REF!,"")</f>
        <v>#REF!</v>
      </c>
      <c r="F101" s="17" t="e">
        <f>IF('SECTION IV'!#REF!=F$2,'SECTION IV'!#REF!*'SECTION IV'!#REF!,"")</f>
        <v>#REF!</v>
      </c>
      <c r="G101" s="17" t="e">
        <f>IF('SECTION IV'!#REF!=G$2,'SECTION IV'!#REF!*'SECTION IV'!#REF!,"")</f>
        <v>#REF!</v>
      </c>
      <c r="H101" s="17" t="e">
        <f>IF('SECTION IV'!#REF!=H$2,'SECTION IV'!#REF!*'SECTION IV'!#REF!,"")</f>
        <v>#REF!</v>
      </c>
      <c r="I101" s="17" t="e">
        <f>IF('SECTION IV'!#REF!=I$2,'SECTION IV'!#REF!*'SECTION IV'!#REF!,"")</f>
        <v>#REF!</v>
      </c>
      <c r="J101" s="17" t="e">
        <f>IF('SECTION IV'!#REF!=J$2,'SECTION IV'!#REF!*'SECTION IV'!#REF!,"")</f>
        <v>#REF!</v>
      </c>
      <c r="K101" s="17" t="e">
        <f>IF('SECTION IV'!#REF!=K$2,'SECTION IV'!#REF!*'SECTION IV'!#REF!,"")</f>
        <v>#REF!</v>
      </c>
      <c r="L101" s="17" t="e">
        <f>IF('SECTION IV'!#REF!=L$2,'SECTION IV'!#REF!*'SECTION IV'!#REF!,"")</f>
        <v>#REF!</v>
      </c>
      <c r="M101" s="17" t="e">
        <f>IF('SECTION IV'!#REF!=M$2,'SECTION IV'!#REF!*'SECTION IV'!#REF!,"")</f>
        <v>#REF!</v>
      </c>
      <c r="N101" s="17" t="e">
        <f>IF('SECTION IV'!#REF!=N$2,'SECTION IV'!#REF!*'SECTION IV'!#REF!,"")</f>
        <v>#REF!</v>
      </c>
      <c r="O101" s="17" t="e">
        <f>IF('SECTION IV'!#REF!=O$2,'SECTION IV'!#REF!*'SECTION IV'!#REF!,"")</f>
        <v>#REF!</v>
      </c>
      <c r="P101" s="17" t="e">
        <f>IF('SECTION IV'!#REF!=P$2,'SECTION IV'!#REF!*'SECTION IV'!#REF!,"")</f>
        <v>#REF!</v>
      </c>
      <c r="Q101" s="17" t="e">
        <f>IF('SECTION IV'!#REF!=Q$2,'SECTION IV'!#REF!*'SECTION IV'!#REF!,"")</f>
        <v>#REF!</v>
      </c>
      <c r="R101" s="17" t="e">
        <f>IF('SECTION IV'!#REF!=R$2,'SECTION IV'!#REF!*'SECTION IV'!#REF!,"")</f>
        <v>#REF!</v>
      </c>
      <c r="S101" s="17" t="e">
        <f>IF('SECTION IV'!#REF!=S$2,'SECTION IV'!#REF!*'SECTION IV'!#REF!,"")</f>
        <v>#REF!</v>
      </c>
      <c r="T101" s="17" t="e">
        <f>IF('SECTION IV'!#REF!=T$2,'SECTION IV'!#REF!*'SECTION IV'!#REF!,"")</f>
        <v>#REF!</v>
      </c>
      <c r="U101" s="17" t="e">
        <f>IF('SECTION IV'!#REF!=U$2,'SECTION IV'!#REF!*'SECTION IV'!#REF!,"")</f>
        <v>#REF!</v>
      </c>
      <c r="V101" s="17" t="e">
        <f>IF('SECTION IV'!#REF!=V$2,'SECTION IV'!#REF!*'SECTION IV'!#REF!,"")</f>
        <v>#REF!</v>
      </c>
      <c r="W101" s="17" t="e">
        <f>IF('SECTION IV'!#REF!=W$2,'SECTION IV'!#REF!*'SECTION IV'!#REF!,"")</f>
        <v>#REF!</v>
      </c>
      <c r="X101" s="17" t="e">
        <f>IF('SECTION IV'!#REF!=X$2,'SECTION IV'!#REF!*'SECTION IV'!#REF!,"")</f>
        <v>#REF!</v>
      </c>
      <c r="Y101" s="17" t="e">
        <f>IF('SECTION IV'!#REF!=Y$2,'SECTION IV'!#REF!*'SECTION IV'!#REF!,"")</f>
        <v>#REF!</v>
      </c>
      <c r="Z101" s="17" t="e">
        <f>IF('SECTION IV'!#REF!=Z$2,'SECTION IV'!#REF!*'SECTION IV'!#REF!,"")</f>
        <v>#REF!</v>
      </c>
      <c r="AA101" s="17" t="e">
        <f>IF('SECTION IV'!#REF!=AA$2,'SECTION IV'!#REF!*'SECTION IV'!#REF!,"")</f>
        <v>#REF!</v>
      </c>
      <c r="AB101" s="17" t="e">
        <f>IF('SECTION IV'!#REF!=AB$2,'SECTION IV'!#REF!*'SECTION IV'!#REF!,"")</f>
        <v>#REF!</v>
      </c>
      <c r="AC101" s="17" t="e">
        <f>IF('SECTION IV'!#REF!=AC$2,'SECTION IV'!#REF!*'SECTION IV'!#REF!,"")</f>
        <v>#REF!</v>
      </c>
      <c r="AD101" s="17" t="e">
        <f>IF('SECTION IV'!#REF!=AD$2,'SECTION IV'!#REF!*'SECTION IV'!#REF!,"")</f>
        <v>#REF!</v>
      </c>
      <c r="AE101" s="17" t="e">
        <f>IF('SECTION IV'!#REF!=AE$2,'SECTION IV'!#REF!*'SECTION IV'!#REF!,"")</f>
        <v>#REF!</v>
      </c>
      <c r="AF101" s="17" t="e">
        <f>IF('SECTION IV'!#REF!=AF$2,'SECTION IV'!#REF!*'SECTION IV'!#REF!,"")</f>
        <v>#REF!</v>
      </c>
      <c r="AG101" s="17" t="e">
        <f>IF('SECTION IV'!#REF!=AG$2,'SECTION IV'!#REF!*'SECTION IV'!#REF!,"")</f>
        <v>#REF!</v>
      </c>
      <c r="AH101" s="18" t="e">
        <f>IF(C101="","",IF('SECTION IV'!#REF!=0,"",IF(SUM(D101:AG101)=0,CONCATENATE(C101," NOT AWARDED"),SUM(D101:AG101))))</f>
        <v>#REF!</v>
      </c>
    </row>
    <row r="102" spans="2:35" x14ac:dyDescent="0.35">
      <c r="B102" s="290"/>
      <c r="C102" t="e">
        <f>IF('SECTION IV'!#REF!=0,"",'SECTION IV'!#REF!)</f>
        <v>#REF!</v>
      </c>
      <c r="D102" s="17" t="e">
        <f>IF('SECTION IV'!#REF!=D$2,'SECTION IV'!#REF!*'SECTION IV'!#REF!,"")</f>
        <v>#REF!</v>
      </c>
      <c r="E102" s="17" t="e">
        <f>IF('SECTION IV'!#REF!=E$2,'SECTION IV'!#REF!*'SECTION IV'!#REF!,"")</f>
        <v>#REF!</v>
      </c>
      <c r="F102" s="17" t="e">
        <f>IF('SECTION IV'!#REF!=F$2,'SECTION IV'!#REF!*'SECTION IV'!#REF!,"")</f>
        <v>#REF!</v>
      </c>
      <c r="G102" s="17" t="e">
        <f>IF('SECTION IV'!#REF!=G$2,'SECTION IV'!#REF!*'SECTION IV'!#REF!,"")</f>
        <v>#REF!</v>
      </c>
      <c r="H102" s="17" t="e">
        <f>IF('SECTION IV'!#REF!=H$2,'SECTION IV'!#REF!*'SECTION IV'!#REF!,"")</f>
        <v>#REF!</v>
      </c>
      <c r="I102" s="17" t="e">
        <f>IF('SECTION IV'!#REF!=I$2,'SECTION IV'!#REF!*'SECTION IV'!#REF!,"")</f>
        <v>#REF!</v>
      </c>
      <c r="J102" s="17" t="e">
        <f>IF('SECTION IV'!#REF!=J$2,'SECTION IV'!#REF!*'SECTION IV'!#REF!,"")</f>
        <v>#REF!</v>
      </c>
      <c r="K102" s="17" t="e">
        <f>IF('SECTION IV'!#REF!=K$2,'SECTION IV'!#REF!*'SECTION IV'!#REF!,"")</f>
        <v>#REF!</v>
      </c>
      <c r="L102" s="17" t="e">
        <f>IF('SECTION IV'!#REF!=L$2,'SECTION IV'!#REF!*'SECTION IV'!#REF!,"")</f>
        <v>#REF!</v>
      </c>
      <c r="M102" s="17" t="e">
        <f>IF('SECTION IV'!#REF!=M$2,'SECTION IV'!#REF!*'SECTION IV'!#REF!,"")</f>
        <v>#REF!</v>
      </c>
      <c r="N102" s="17" t="e">
        <f>IF('SECTION IV'!#REF!=N$2,'SECTION IV'!#REF!*'SECTION IV'!#REF!,"")</f>
        <v>#REF!</v>
      </c>
      <c r="O102" s="17" t="e">
        <f>IF('SECTION IV'!#REF!=O$2,'SECTION IV'!#REF!*'SECTION IV'!#REF!,"")</f>
        <v>#REF!</v>
      </c>
      <c r="P102" s="17" t="e">
        <f>IF('SECTION IV'!#REF!=P$2,'SECTION IV'!#REF!*'SECTION IV'!#REF!,"")</f>
        <v>#REF!</v>
      </c>
      <c r="Q102" s="17" t="e">
        <f>IF('SECTION IV'!#REF!=Q$2,'SECTION IV'!#REF!*'SECTION IV'!#REF!,"")</f>
        <v>#REF!</v>
      </c>
      <c r="R102" s="17" t="e">
        <f>IF('SECTION IV'!#REF!=R$2,'SECTION IV'!#REF!*'SECTION IV'!#REF!,"")</f>
        <v>#REF!</v>
      </c>
      <c r="S102" s="17" t="e">
        <f>IF('SECTION IV'!#REF!=S$2,'SECTION IV'!#REF!*'SECTION IV'!#REF!,"")</f>
        <v>#REF!</v>
      </c>
      <c r="T102" s="17" t="e">
        <f>IF('SECTION IV'!#REF!=T$2,'SECTION IV'!#REF!*'SECTION IV'!#REF!,"")</f>
        <v>#REF!</v>
      </c>
      <c r="U102" s="17" t="e">
        <f>IF('SECTION IV'!#REF!=U$2,'SECTION IV'!#REF!*'SECTION IV'!#REF!,"")</f>
        <v>#REF!</v>
      </c>
      <c r="V102" s="17" t="e">
        <f>IF('SECTION IV'!#REF!=V$2,'SECTION IV'!#REF!*'SECTION IV'!#REF!,"")</f>
        <v>#REF!</v>
      </c>
      <c r="W102" s="17" t="e">
        <f>IF('SECTION IV'!#REF!=W$2,'SECTION IV'!#REF!*'SECTION IV'!#REF!,"")</f>
        <v>#REF!</v>
      </c>
      <c r="X102" s="17" t="e">
        <f>IF('SECTION IV'!#REF!=X$2,'SECTION IV'!#REF!*'SECTION IV'!#REF!,"")</f>
        <v>#REF!</v>
      </c>
      <c r="Y102" s="17" t="e">
        <f>IF('SECTION IV'!#REF!=Y$2,'SECTION IV'!#REF!*'SECTION IV'!#REF!,"")</f>
        <v>#REF!</v>
      </c>
      <c r="Z102" s="17" t="e">
        <f>IF('SECTION IV'!#REF!=Z$2,'SECTION IV'!#REF!*'SECTION IV'!#REF!,"")</f>
        <v>#REF!</v>
      </c>
      <c r="AA102" s="17" t="e">
        <f>IF('SECTION IV'!#REF!=AA$2,'SECTION IV'!#REF!*'SECTION IV'!#REF!,"")</f>
        <v>#REF!</v>
      </c>
      <c r="AB102" s="17" t="e">
        <f>IF('SECTION IV'!#REF!=AB$2,'SECTION IV'!#REF!*'SECTION IV'!#REF!,"")</f>
        <v>#REF!</v>
      </c>
      <c r="AC102" s="17" t="e">
        <f>IF('SECTION IV'!#REF!=AC$2,'SECTION IV'!#REF!*'SECTION IV'!#REF!,"")</f>
        <v>#REF!</v>
      </c>
      <c r="AD102" s="17" t="e">
        <f>IF('SECTION IV'!#REF!=AD$2,'SECTION IV'!#REF!*'SECTION IV'!#REF!,"")</f>
        <v>#REF!</v>
      </c>
      <c r="AE102" s="17" t="e">
        <f>IF('SECTION IV'!#REF!=AE$2,'SECTION IV'!#REF!*'SECTION IV'!#REF!,"")</f>
        <v>#REF!</v>
      </c>
      <c r="AF102" s="17" t="e">
        <f>IF('SECTION IV'!#REF!=AF$2,'SECTION IV'!#REF!*'SECTION IV'!#REF!,"")</f>
        <v>#REF!</v>
      </c>
      <c r="AG102" s="17" t="e">
        <f>IF('SECTION IV'!#REF!=AG$2,'SECTION IV'!#REF!*'SECTION IV'!#REF!,"")</f>
        <v>#REF!</v>
      </c>
      <c r="AH102" s="18" t="e">
        <f>IF(C102="","",IF('SECTION IV'!#REF!=0,"",IF(SUM(D102:AG102)=0,CONCATENATE(C102," NOT AWARDED"),SUM(D102:AG102))))</f>
        <v>#REF!</v>
      </c>
    </row>
    <row r="103" spans="2:35" x14ac:dyDescent="0.35">
      <c r="B103" s="290"/>
      <c r="C103" t="e">
        <f>IF('SECTION IV'!#REF!=0,"",'SECTION IV'!#REF!)</f>
        <v>#REF!</v>
      </c>
      <c r="D103" s="17" t="e">
        <f>IF('SECTION IV'!#REF!=D$2,'SECTION IV'!#REF!*'SECTION IV'!#REF!,"")</f>
        <v>#REF!</v>
      </c>
      <c r="E103" s="17" t="e">
        <f>IF('SECTION IV'!#REF!=E$2,'SECTION IV'!#REF!*'SECTION IV'!#REF!,"")</f>
        <v>#REF!</v>
      </c>
      <c r="F103" s="17" t="e">
        <f>IF('SECTION IV'!#REF!=F$2,'SECTION IV'!#REF!*'SECTION IV'!#REF!,"")</f>
        <v>#REF!</v>
      </c>
      <c r="G103" s="17" t="e">
        <f>IF('SECTION IV'!#REF!=G$2,'SECTION IV'!#REF!*'SECTION IV'!#REF!,"")</f>
        <v>#REF!</v>
      </c>
      <c r="H103" s="17" t="e">
        <f>IF('SECTION IV'!#REF!=H$2,'SECTION IV'!#REF!*'SECTION IV'!#REF!,"")</f>
        <v>#REF!</v>
      </c>
      <c r="I103" s="17" t="e">
        <f>IF('SECTION IV'!#REF!=I$2,'SECTION IV'!#REF!*'SECTION IV'!#REF!,"")</f>
        <v>#REF!</v>
      </c>
      <c r="J103" s="17" t="e">
        <f>IF('SECTION IV'!#REF!=J$2,'SECTION IV'!#REF!*'SECTION IV'!#REF!,"")</f>
        <v>#REF!</v>
      </c>
      <c r="K103" s="17" t="e">
        <f>IF('SECTION IV'!#REF!=K$2,'SECTION IV'!#REF!*'SECTION IV'!#REF!,"")</f>
        <v>#REF!</v>
      </c>
      <c r="L103" s="17" t="e">
        <f>IF('SECTION IV'!#REF!=L$2,'SECTION IV'!#REF!*'SECTION IV'!#REF!,"")</f>
        <v>#REF!</v>
      </c>
      <c r="M103" s="17" t="e">
        <f>IF('SECTION IV'!#REF!=M$2,'SECTION IV'!#REF!*'SECTION IV'!#REF!,"")</f>
        <v>#REF!</v>
      </c>
      <c r="N103" s="17" t="e">
        <f>IF('SECTION IV'!#REF!=N$2,'SECTION IV'!#REF!*'SECTION IV'!#REF!,"")</f>
        <v>#REF!</v>
      </c>
      <c r="O103" s="17" t="e">
        <f>IF('SECTION IV'!#REF!=O$2,'SECTION IV'!#REF!*'SECTION IV'!#REF!,"")</f>
        <v>#REF!</v>
      </c>
      <c r="P103" s="17" t="e">
        <f>IF('SECTION IV'!#REF!=P$2,'SECTION IV'!#REF!*'SECTION IV'!#REF!,"")</f>
        <v>#REF!</v>
      </c>
      <c r="Q103" s="17" t="e">
        <f>IF('SECTION IV'!#REF!=Q$2,'SECTION IV'!#REF!*'SECTION IV'!#REF!,"")</f>
        <v>#REF!</v>
      </c>
      <c r="R103" s="17" t="e">
        <f>IF('SECTION IV'!#REF!=R$2,'SECTION IV'!#REF!*'SECTION IV'!#REF!,"")</f>
        <v>#REF!</v>
      </c>
      <c r="S103" s="17" t="e">
        <f>IF('SECTION IV'!#REF!=S$2,'SECTION IV'!#REF!*'SECTION IV'!#REF!,"")</f>
        <v>#REF!</v>
      </c>
      <c r="T103" s="17" t="e">
        <f>IF('SECTION IV'!#REF!=T$2,'SECTION IV'!#REF!*'SECTION IV'!#REF!,"")</f>
        <v>#REF!</v>
      </c>
      <c r="U103" s="17" t="e">
        <f>IF('SECTION IV'!#REF!=U$2,'SECTION IV'!#REF!*'SECTION IV'!#REF!,"")</f>
        <v>#REF!</v>
      </c>
      <c r="V103" s="17" t="e">
        <f>IF('SECTION IV'!#REF!=V$2,'SECTION IV'!#REF!*'SECTION IV'!#REF!,"")</f>
        <v>#REF!</v>
      </c>
      <c r="W103" s="17" t="e">
        <f>IF('SECTION IV'!#REF!=W$2,'SECTION IV'!#REF!*'SECTION IV'!#REF!,"")</f>
        <v>#REF!</v>
      </c>
      <c r="X103" s="17" t="e">
        <f>IF('SECTION IV'!#REF!=X$2,'SECTION IV'!#REF!*'SECTION IV'!#REF!,"")</f>
        <v>#REF!</v>
      </c>
      <c r="Y103" s="17" t="e">
        <f>IF('SECTION IV'!#REF!=Y$2,'SECTION IV'!#REF!*'SECTION IV'!#REF!,"")</f>
        <v>#REF!</v>
      </c>
      <c r="Z103" s="17" t="e">
        <f>IF('SECTION IV'!#REF!=Z$2,'SECTION IV'!#REF!*'SECTION IV'!#REF!,"")</f>
        <v>#REF!</v>
      </c>
      <c r="AA103" s="17" t="e">
        <f>IF('SECTION IV'!#REF!=AA$2,'SECTION IV'!#REF!*'SECTION IV'!#REF!,"")</f>
        <v>#REF!</v>
      </c>
      <c r="AB103" s="17" t="e">
        <f>IF('SECTION IV'!#REF!=AB$2,'SECTION IV'!#REF!*'SECTION IV'!#REF!,"")</f>
        <v>#REF!</v>
      </c>
      <c r="AC103" s="17" t="e">
        <f>IF('SECTION IV'!#REF!=AC$2,'SECTION IV'!#REF!*'SECTION IV'!#REF!,"")</f>
        <v>#REF!</v>
      </c>
      <c r="AD103" s="17" t="e">
        <f>IF('SECTION IV'!#REF!=AD$2,'SECTION IV'!#REF!*'SECTION IV'!#REF!,"")</f>
        <v>#REF!</v>
      </c>
      <c r="AE103" s="17" t="e">
        <f>IF('SECTION IV'!#REF!=AE$2,'SECTION IV'!#REF!*'SECTION IV'!#REF!,"")</f>
        <v>#REF!</v>
      </c>
      <c r="AF103" s="17" t="e">
        <f>IF('SECTION IV'!#REF!=AF$2,'SECTION IV'!#REF!*'SECTION IV'!#REF!,"")</f>
        <v>#REF!</v>
      </c>
      <c r="AG103" s="17" t="e">
        <f>IF('SECTION IV'!#REF!=AG$2,'SECTION IV'!#REF!*'SECTION IV'!#REF!,"")</f>
        <v>#REF!</v>
      </c>
      <c r="AH103" s="18" t="e">
        <f>IF(C103="","",IF('SECTION IV'!#REF!=0,"",IF(SUM(D103:AG103)=0,CONCATENATE(C103," NOT AWARDED"),SUM(D103:AG103))))</f>
        <v>#REF!</v>
      </c>
    </row>
    <row r="104" spans="2:35" x14ac:dyDescent="0.35">
      <c r="B104" s="290"/>
      <c r="C104" t="e">
        <f>IF('SECTION IV'!#REF!=0,"",'SECTION IV'!#REF!)</f>
        <v>#REF!</v>
      </c>
      <c r="D104" s="17" t="e">
        <f>IF('SECTION IV'!#REF!=D$2,'SECTION IV'!#REF!*'SECTION IV'!#REF!,"")</f>
        <v>#REF!</v>
      </c>
      <c r="E104" s="17" t="e">
        <f>IF('SECTION IV'!#REF!=E$2,'SECTION IV'!#REF!*'SECTION IV'!#REF!,"")</f>
        <v>#REF!</v>
      </c>
      <c r="F104" s="17" t="e">
        <f>IF('SECTION IV'!#REF!=F$2,'SECTION IV'!#REF!*'SECTION IV'!#REF!,"")</f>
        <v>#REF!</v>
      </c>
      <c r="G104" s="17" t="e">
        <f>IF('SECTION IV'!#REF!=G$2,'SECTION IV'!#REF!*'SECTION IV'!#REF!,"")</f>
        <v>#REF!</v>
      </c>
      <c r="H104" s="17" t="e">
        <f>IF('SECTION IV'!#REF!=H$2,'SECTION IV'!#REF!*'SECTION IV'!#REF!,"")</f>
        <v>#REF!</v>
      </c>
      <c r="I104" s="17" t="e">
        <f>IF('SECTION IV'!#REF!=I$2,'SECTION IV'!#REF!*'SECTION IV'!#REF!,"")</f>
        <v>#REF!</v>
      </c>
      <c r="J104" s="17" t="e">
        <f>IF('SECTION IV'!#REF!=J$2,'SECTION IV'!#REF!*'SECTION IV'!#REF!,"")</f>
        <v>#REF!</v>
      </c>
      <c r="K104" s="17" t="e">
        <f>IF('SECTION IV'!#REF!=K$2,'SECTION IV'!#REF!*'SECTION IV'!#REF!,"")</f>
        <v>#REF!</v>
      </c>
      <c r="L104" s="17" t="e">
        <f>IF('SECTION IV'!#REF!=L$2,'SECTION IV'!#REF!*'SECTION IV'!#REF!,"")</f>
        <v>#REF!</v>
      </c>
      <c r="M104" s="17" t="e">
        <f>IF('SECTION IV'!#REF!=M$2,'SECTION IV'!#REF!*'SECTION IV'!#REF!,"")</f>
        <v>#REF!</v>
      </c>
      <c r="N104" s="17" t="e">
        <f>IF('SECTION IV'!#REF!=N$2,'SECTION IV'!#REF!*'SECTION IV'!#REF!,"")</f>
        <v>#REF!</v>
      </c>
      <c r="O104" s="17" t="e">
        <f>IF('SECTION IV'!#REF!=O$2,'SECTION IV'!#REF!*'SECTION IV'!#REF!,"")</f>
        <v>#REF!</v>
      </c>
      <c r="P104" s="17" t="e">
        <f>IF('SECTION IV'!#REF!=P$2,'SECTION IV'!#REF!*'SECTION IV'!#REF!,"")</f>
        <v>#REF!</v>
      </c>
      <c r="Q104" s="17" t="e">
        <f>IF('SECTION IV'!#REF!=Q$2,'SECTION IV'!#REF!*'SECTION IV'!#REF!,"")</f>
        <v>#REF!</v>
      </c>
      <c r="R104" s="17" t="e">
        <f>IF('SECTION IV'!#REF!=R$2,'SECTION IV'!#REF!*'SECTION IV'!#REF!,"")</f>
        <v>#REF!</v>
      </c>
      <c r="S104" s="17" t="e">
        <f>IF('SECTION IV'!#REF!=S$2,'SECTION IV'!#REF!*'SECTION IV'!#REF!,"")</f>
        <v>#REF!</v>
      </c>
      <c r="T104" s="17" t="e">
        <f>IF('SECTION IV'!#REF!=T$2,'SECTION IV'!#REF!*'SECTION IV'!#REF!,"")</f>
        <v>#REF!</v>
      </c>
      <c r="U104" s="17" t="e">
        <f>IF('SECTION IV'!#REF!=U$2,'SECTION IV'!#REF!*'SECTION IV'!#REF!,"")</f>
        <v>#REF!</v>
      </c>
      <c r="V104" s="17" t="e">
        <f>IF('SECTION IV'!#REF!=V$2,'SECTION IV'!#REF!*'SECTION IV'!#REF!,"")</f>
        <v>#REF!</v>
      </c>
      <c r="W104" s="17" t="e">
        <f>IF('SECTION IV'!#REF!=W$2,'SECTION IV'!#REF!*'SECTION IV'!#REF!,"")</f>
        <v>#REF!</v>
      </c>
      <c r="X104" s="17" t="e">
        <f>IF('SECTION IV'!#REF!=X$2,'SECTION IV'!#REF!*'SECTION IV'!#REF!,"")</f>
        <v>#REF!</v>
      </c>
      <c r="Y104" s="17" t="e">
        <f>IF('SECTION IV'!#REF!=Y$2,'SECTION IV'!#REF!*'SECTION IV'!#REF!,"")</f>
        <v>#REF!</v>
      </c>
      <c r="Z104" s="17" t="e">
        <f>IF('SECTION IV'!#REF!=Z$2,'SECTION IV'!#REF!*'SECTION IV'!#REF!,"")</f>
        <v>#REF!</v>
      </c>
      <c r="AA104" s="17" t="e">
        <f>IF('SECTION IV'!#REF!=AA$2,'SECTION IV'!#REF!*'SECTION IV'!#REF!,"")</f>
        <v>#REF!</v>
      </c>
      <c r="AB104" s="17" t="e">
        <f>IF('SECTION IV'!#REF!=AB$2,'SECTION IV'!#REF!*'SECTION IV'!#REF!,"")</f>
        <v>#REF!</v>
      </c>
      <c r="AC104" s="17" t="e">
        <f>IF('SECTION IV'!#REF!=AC$2,'SECTION IV'!#REF!*'SECTION IV'!#REF!,"")</f>
        <v>#REF!</v>
      </c>
      <c r="AD104" s="17" t="e">
        <f>IF('SECTION IV'!#REF!=AD$2,'SECTION IV'!#REF!*'SECTION IV'!#REF!,"")</f>
        <v>#REF!</v>
      </c>
      <c r="AE104" s="17" t="e">
        <f>IF('SECTION IV'!#REF!=AE$2,'SECTION IV'!#REF!*'SECTION IV'!#REF!,"")</f>
        <v>#REF!</v>
      </c>
      <c r="AF104" s="17" t="e">
        <f>IF('SECTION IV'!#REF!=AF$2,'SECTION IV'!#REF!*'SECTION IV'!#REF!,"")</f>
        <v>#REF!</v>
      </c>
      <c r="AG104" s="17" t="e">
        <f>IF('SECTION IV'!#REF!=AG$2,'SECTION IV'!#REF!*'SECTION IV'!#REF!,"")</f>
        <v>#REF!</v>
      </c>
      <c r="AH104" s="18" t="e">
        <f>IF(C104="","",IF('SECTION IV'!#REF!=0,"",IF(SUM(D104:AG104)=0,CONCATENATE(C104," NOT AWARDED"),SUM(D104:AG104))))</f>
        <v>#REF!</v>
      </c>
    </row>
    <row r="105" spans="2:35" x14ac:dyDescent="0.35">
      <c r="B105" s="290"/>
      <c r="C105" t="e">
        <f>IF('SECTION IV'!#REF!=0,"",'SECTION IV'!#REF!)</f>
        <v>#REF!</v>
      </c>
      <c r="D105" s="17" t="e">
        <f>IF('SECTION IV'!#REF!=D$2,'SECTION IV'!#REF!*'SECTION IV'!#REF!,"")</f>
        <v>#REF!</v>
      </c>
      <c r="E105" s="17" t="e">
        <f>IF('SECTION IV'!#REF!=E$2,'SECTION IV'!#REF!*'SECTION IV'!#REF!,"")</f>
        <v>#REF!</v>
      </c>
      <c r="F105" s="17" t="e">
        <f>IF('SECTION IV'!#REF!=F$2,'SECTION IV'!#REF!*'SECTION IV'!#REF!,"")</f>
        <v>#REF!</v>
      </c>
      <c r="G105" s="17" t="e">
        <f>IF('SECTION IV'!#REF!=G$2,'SECTION IV'!#REF!*'SECTION IV'!#REF!,"")</f>
        <v>#REF!</v>
      </c>
      <c r="H105" s="17" t="e">
        <f>IF('SECTION IV'!#REF!=H$2,'SECTION IV'!#REF!*'SECTION IV'!#REF!,"")</f>
        <v>#REF!</v>
      </c>
      <c r="I105" s="17" t="e">
        <f>IF('SECTION IV'!#REF!=I$2,'SECTION IV'!#REF!*'SECTION IV'!#REF!,"")</f>
        <v>#REF!</v>
      </c>
      <c r="J105" s="17" t="e">
        <f>IF('SECTION IV'!#REF!=J$2,'SECTION IV'!#REF!*'SECTION IV'!#REF!,"")</f>
        <v>#REF!</v>
      </c>
      <c r="K105" s="17" t="e">
        <f>IF('SECTION IV'!#REF!=K$2,'SECTION IV'!#REF!*'SECTION IV'!#REF!,"")</f>
        <v>#REF!</v>
      </c>
      <c r="L105" s="17" t="e">
        <f>IF('SECTION IV'!#REF!=L$2,'SECTION IV'!#REF!*'SECTION IV'!#REF!,"")</f>
        <v>#REF!</v>
      </c>
      <c r="M105" s="17" t="e">
        <f>IF('SECTION IV'!#REF!=M$2,'SECTION IV'!#REF!*'SECTION IV'!#REF!,"")</f>
        <v>#REF!</v>
      </c>
      <c r="N105" s="17" t="e">
        <f>IF('SECTION IV'!#REF!=N$2,'SECTION IV'!#REF!*'SECTION IV'!#REF!,"")</f>
        <v>#REF!</v>
      </c>
      <c r="O105" s="17" t="e">
        <f>IF('SECTION IV'!#REF!=O$2,'SECTION IV'!#REF!*'SECTION IV'!#REF!,"")</f>
        <v>#REF!</v>
      </c>
      <c r="P105" s="17" t="e">
        <f>IF('SECTION IV'!#REF!=P$2,'SECTION IV'!#REF!*'SECTION IV'!#REF!,"")</f>
        <v>#REF!</v>
      </c>
      <c r="Q105" s="17" t="e">
        <f>IF('SECTION IV'!#REF!=Q$2,'SECTION IV'!#REF!*'SECTION IV'!#REF!,"")</f>
        <v>#REF!</v>
      </c>
      <c r="R105" s="17" t="e">
        <f>IF('SECTION IV'!#REF!=R$2,'SECTION IV'!#REF!*'SECTION IV'!#REF!,"")</f>
        <v>#REF!</v>
      </c>
      <c r="S105" s="17" t="e">
        <f>IF('SECTION IV'!#REF!=S$2,'SECTION IV'!#REF!*'SECTION IV'!#REF!,"")</f>
        <v>#REF!</v>
      </c>
      <c r="T105" s="17" t="e">
        <f>IF('SECTION IV'!#REF!=T$2,'SECTION IV'!#REF!*'SECTION IV'!#REF!,"")</f>
        <v>#REF!</v>
      </c>
      <c r="U105" s="17" t="e">
        <f>IF('SECTION IV'!#REF!=U$2,'SECTION IV'!#REF!*'SECTION IV'!#REF!,"")</f>
        <v>#REF!</v>
      </c>
      <c r="V105" s="17" t="e">
        <f>IF('SECTION IV'!#REF!=V$2,'SECTION IV'!#REF!*'SECTION IV'!#REF!,"")</f>
        <v>#REF!</v>
      </c>
      <c r="W105" s="17" t="e">
        <f>IF('SECTION IV'!#REF!=W$2,'SECTION IV'!#REF!*'SECTION IV'!#REF!,"")</f>
        <v>#REF!</v>
      </c>
      <c r="X105" s="17" t="e">
        <f>IF('SECTION IV'!#REF!=X$2,'SECTION IV'!#REF!*'SECTION IV'!#REF!,"")</f>
        <v>#REF!</v>
      </c>
      <c r="Y105" s="17" t="e">
        <f>IF('SECTION IV'!#REF!=Y$2,'SECTION IV'!#REF!*'SECTION IV'!#REF!,"")</f>
        <v>#REF!</v>
      </c>
      <c r="Z105" s="17" t="e">
        <f>IF('SECTION IV'!#REF!=Z$2,'SECTION IV'!#REF!*'SECTION IV'!#REF!,"")</f>
        <v>#REF!</v>
      </c>
      <c r="AA105" s="17" t="e">
        <f>IF('SECTION IV'!#REF!=AA$2,'SECTION IV'!#REF!*'SECTION IV'!#REF!,"")</f>
        <v>#REF!</v>
      </c>
      <c r="AB105" s="17" t="e">
        <f>IF('SECTION IV'!#REF!=AB$2,'SECTION IV'!#REF!*'SECTION IV'!#REF!,"")</f>
        <v>#REF!</v>
      </c>
      <c r="AC105" s="17" t="e">
        <f>IF('SECTION IV'!#REF!=AC$2,'SECTION IV'!#REF!*'SECTION IV'!#REF!,"")</f>
        <v>#REF!</v>
      </c>
      <c r="AD105" s="17" t="e">
        <f>IF('SECTION IV'!#REF!=AD$2,'SECTION IV'!#REF!*'SECTION IV'!#REF!,"")</f>
        <v>#REF!</v>
      </c>
      <c r="AE105" s="17" t="e">
        <f>IF('SECTION IV'!#REF!=AE$2,'SECTION IV'!#REF!*'SECTION IV'!#REF!,"")</f>
        <v>#REF!</v>
      </c>
      <c r="AF105" s="17" t="e">
        <f>IF('SECTION IV'!#REF!=AF$2,'SECTION IV'!#REF!*'SECTION IV'!#REF!,"")</f>
        <v>#REF!</v>
      </c>
      <c r="AG105" s="17" t="e">
        <f>IF('SECTION IV'!#REF!=AG$2,'SECTION IV'!#REF!*'SECTION IV'!#REF!,"")</f>
        <v>#REF!</v>
      </c>
      <c r="AH105" s="18" t="e">
        <f>IF(C105="","",IF('SECTION IV'!#REF!=0,"",IF(SUM(D105:AG105)=0,CONCATENATE(C105," NOT AWARDED"),SUM(D105:AG105))))</f>
        <v>#REF!</v>
      </c>
    </row>
    <row r="106" spans="2:35" x14ac:dyDescent="0.35">
      <c r="B106" s="290"/>
      <c r="C106" t="e">
        <f>IF('SECTION IV'!#REF!=0,"",'SECTION IV'!#REF!)</f>
        <v>#REF!</v>
      </c>
      <c r="D106" s="17" t="e">
        <f>IF('SECTION IV'!#REF!=D$2,'SECTION IV'!#REF!*'SECTION IV'!#REF!,"")</f>
        <v>#REF!</v>
      </c>
      <c r="E106" s="17" t="e">
        <f>IF('SECTION IV'!#REF!=E$2,'SECTION IV'!#REF!*'SECTION IV'!#REF!,"")</f>
        <v>#REF!</v>
      </c>
      <c r="F106" s="17" t="e">
        <f>IF('SECTION IV'!#REF!=F$2,'SECTION IV'!#REF!*'SECTION IV'!#REF!,"")</f>
        <v>#REF!</v>
      </c>
      <c r="G106" s="17" t="e">
        <f>IF('SECTION IV'!#REF!=G$2,'SECTION IV'!#REF!*'SECTION IV'!#REF!,"")</f>
        <v>#REF!</v>
      </c>
      <c r="H106" s="17" t="e">
        <f>IF('SECTION IV'!#REF!=H$2,'SECTION IV'!#REF!*'SECTION IV'!#REF!,"")</f>
        <v>#REF!</v>
      </c>
      <c r="I106" s="17" t="e">
        <f>IF('SECTION IV'!#REF!=I$2,'SECTION IV'!#REF!*'SECTION IV'!#REF!,"")</f>
        <v>#REF!</v>
      </c>
      <c r="J106" s="17" t="e">
        <f>IF('SECTION IV'!#REF!=J$2,'SECTION IV'!#REF!*'SECTION IV'!#REF!,"")</f>
        <v>#REF!</v>
      </c>
      <c r="K106" s="17" t="e">
        <f>IF('SECTION IV'!#REF!=K$2,'SECTION IV'!#REF!*'SECTION IV'!#REF!,"")</f>
        <v>#REF!</v>
      </c>
      <c r="L106" s="17" t="e">
        <f>IF('SECTION IV'!#REF!=L$2,'SECTION IV'!#REF!*'SECTION IV'!#REF!,"")</f>
        <v>#REF!</v>
      </c>
      <c r="M106" s="17" t="e">
        <f>IF('SECTION IV'!#REF!=M$2,'SECTION IV'!#REF!*'SECTION IV'!#REF!,"")</f>
        <v>#REF!</v>
      </c>
      <c r="N106" s="17" t="e">
        <f>IF('SECTION IV'!#REF!=N$2,'SECTION IV'!#REF!*'SECTION IV'!#REF!,"")</f>
        <v>#REF!</v>
      </c>
      <c r="O106" s="17" t="e">
        <f>IF('SECTION IV'!#REF!=O$2,'SECTION IV'!#REF!*'SECTION IV'!#REF!,"")</f>
        <v>#REF!</v>
      </c>
      <c r="P106" s="17" t="e">
        <f>IF('SECTION IV'!#REF!=P$2,'SECTION IV'!#REF!*'SECTION IV'!#REF!,"")</f>
        <v>#REF!</v>
      </c>
      <c r="Q106" s="17" t="e">
        <f>IF('SECTION IV'!#REF!=Q$2,'SECTION IV'!#REF!*'SECTION IV'!#REF!,"")</f>
        <v>#REF!</v>
      </c>
      <c r="R106" s="17" t="e">
        <f>IF('SECTION IV'!#REF!=R$2,'SECTION IV'!#REF!*'SECTION IV'!#REF!,"")</f>
        <v>#REF!</v>
      </c>
      <c r="S106" s="17" t="e">
        <f>IF('SECTION IV'!#REF!=S$2,'SECTION IV'!#REF!*'SECTION IV'!#REF!,"")</f>
        <v>#REF!</v>
      </c>
      <c r="T106" s="17" t="e">
        <f>IF('SECTION IV'!#REF!=T$2,'SECTION IV'!#REF!*'SECTION IV'!#REF!,"")</f>
        <v>#REF!</v>
      </c>
      <c r="U106" s="17" t="e">
        <f>IF('SECTION IV'!#REF!=U$2,'SECTION IV'!#REF!*'SECTION IV'!#REF!,"")</f>
        <v>#REF!</v>
      </c>
      <c r="V106" s="17" t="e">
        <f>IF('SECTION IV'!#REF!=V$2,'SECTION IV'!#REF!*'SECTION IV'!#REF!,"")</f>
        <v>#REF!</v>
      </c>
      <c r="W106" s="17" t="e">
        <f>IF('SECTION IV'!#REF!=W$2,'SECTION IV'!#REF!*'SECTION IV'!#REF!,"")</f>
        <v>#REF!</v>
      </c>
      <c r="X106" s="17" t="e">
        <f>IF('SECTION IV'!#REF!=X$2,'SECTION IV'!#REF!*'SECTION IV'!#REF!,"")</f>
        <v>#REF!</v>
      </c>
      <c r="Y106" s="17" t="e">
        <f>IF('SECTION IV'!#REF!=Y$2,'SECTION IV'!#REF!*'SECTION IV'!#REF!,"")</f>
        <v>#REF!</v>
      </c>
      <c r="Z106" s="17" t="e">
        <f>IF('SECTION IV'!#REF!=Z$2,'SECTION IV'!#REF!*'SECTION IV'!#REF!,"")</f>
        <v>#REF!</v>
      </c>
      <c r="AA106" s="17" t="e">
        <f>IF('SECTION IV'!#REF!=AA$2,'SECTION IV'!#REF!*'SECTION IV'!#REF!,"")</f>
        <v>#REF!</v>
      </c>
      <c r="AB106" s="17" t="e">
        <f>IF('SECTION IV'!#REF!=AB$2,'SECTION IV'!#REF!*'SECTION IV'!#REF!,"")</f>
        <v>#REF!</v>
      </c>
      <c r="AC106" s="17" t="e">
        <f>IF('SECTION IV'!#REF!=AC$2,'SECTION IV'!#REF!*'SECTION IV'!#REF!,"")</f>
        <v>#REF!</v>
      </c>
      <c r="AD106" s="17" t="e">
        <f>IF('SECTION IV'!#REF!=AD$2,'SECTION IV'!#REF!*'SECTION IV'!#REF!,"")</f>
        <v>#REF!</v>
      </c>
      <c r="AE106" s="17" t="e">
        <f>IF('SECTION IV'!#REF!=AE$2,'SECTION IV'!#REF!*'SECTION IV'!#REF!,"")</f>
        <v>#REF!</v>
      </c>
      <c r="AF106" s="17" t="e">
        <f>IF('SECTION IV'!#REF!=AF$2,'SECTION IV'!#REF!*'SECTION IV'!#REF!,"")</f>
        <v>#REF!</v>
      </c>
      <c r="AG106" s="17" t="e">
        <f>IF('SECTION IV'!#REF!=AG$2,'SECTION IV'!#REF!*'SECTION IV'!#REF!,"")</f>
        <v>#REF!</v>
      </c>
      <c r="AH106" s="18" t="e">
        <f>IF(C106="","",IF('SECTION IV'!#REF!=0,"",IF(SUM(D106:AG106)=0,CONCATENATE(C106," NOT AWARDED"),SUM(D106:AG106))))</f>
        <v>#REF!</v>
      </c>
    </row>
    <row r="107" spans="2:35" x14ac:dyDescent="0.35">
      <c r="B107" s="290"/>
      <c r="C107" t="e">
        <f>IF('SECTION IV'!#REF!=0,"",'SECTION IV'!#REF!)</f>
        <v>#REF!</v>
      </c>
      <c r="D107" s="17" t="e">
        <f>IF('SECTION IV'!#REF!=D$2,'SECTION IV'!#REF!*'SECTION IV'!#REF!,"")</f>
        <v>#REF!</v>
      </c>
      <c r="E107" s="17" t="e">
        <f>IF('SECTION IV'!#REF!=E$2,'SECTION IV'!#REF!*'SECTION IV'!#REF!,"")</f>
        <v>#REF!</v>
      </c>
      <c r="F107" s="17" t="e">
        <f>IF('SECTION IV'!#REF!=F$2,'SECTION IV'!#REF!*'SECTION IV'!#REF!,"")</f>
        <v>#REF!</v>
      </c>
      <c r="G107" s="17" t="e">
        <f>IF('SECTION IV'!#REF!=G$2,'SECTION IV'!#REF!*'SECTION IV'!#REF!,"")</f>
        <v>#REF!</v>
      </c>
      <c r="H107" s="17" t="e">
        <f>IF('SECTION IV'!#REF!=H$2,'SECTION IV'!#REF!*'SECTION IV'!#REF!,"")</f>
        <v>#REF!</v>
      </c>
      <c r="I107" s="17" t="e">
        <f>IF('SECTION IV'!#REF!=I$2,'SECTION IV'!#REF!*'SECTION IV'!#REF!,"")</f>
        <v>#REF!</v>
      </c>
      <c r="J107" s="17" t="e">
        <f>IF('SECTION IV'!#REF!=J$2,'SECTION IV'!#REF!*'SECTION IV'!#REF!,"")</f>
        <v>#REF!</v>
      </c>
      <c r="K107" s="17" t="e">
        <f>IF('SECTION IV'!#REF!=K$2,'SECTION IV'!#REF!*'SECTION IV'!#REF!,"")</f>
        <v>#REF!</v>
      </c>
      <c r="L107" s="17" t="e">
        <f>IF('SECTION IV'!#REF!=L$2,'SECTION IV'!#REF!*'SECTION IV'!#REF!,"")</f>
        <v>#REF!</v>
      </c>
      <c r="M107" s="17" t="e">
        <f>IF('SECTION IV'!#REF!=M$2,'SECTION IV'!#REF!*'SECTION IV'!#REF!,"")</f>
        <v>#REF!</v>
      </c>
      <c r="N107" s="17" t="e">
        <f>IF('SECTION IV'!#REF!=N$2,'SECTION IV'!#REF!*'SECTION IV'!#REF!,"")</f>
        <v>#REF!</v>
      </c>
      <c r="O107" s="17" t="e">
        <f>IF('SECTION IV'!#REF!=O$2,'SECTION IV'!#REF!*'SECTION IV'!#REF!,"")</f>
        <v>#REF!</v>
      </c>
      <c r="P107" s="17" t="e">
        <f>IF('SECTION IV'!#REF!=P$2,'SECTION IV'!#REF!*'SECTION IV'!#REF!,"")</f>
        <v>#REF!</v>
      </c>
      <c r="Q107" s="17" t="e">
        <f>IF('SECTION IV'!#REF!=Q$2,'SECTION IV'!#REF!*'SECTION IV'!#REF!,"")</f>
        <v>#REF!</v>
      </c>
      <c r="R107" s="17" t="e">
        <f>IF('SECTION IV'!#REF!=R$2,'SECTION IV'!#REF!*'SECTION IV'!#REF!,"")</f>
        <v>#REF!</v>
      </c>
      <c r="S107" s="17" t="e">
        <f>IF('SECTION IV'!#REF!=S$2,'SECTION IV'!#REF!*'SECTION IV'!#REF!,"")</f>
        <v>#REF!</v>
      </c>
      <c r="T107" s="17" t="e">
        <f>IF('SECTION IV'!#REF!=T$2,'SECTION IV'!#REF!*'SECTION IV'!#REF!,"")</f>
        <v>#REF!</v>
      </c>
      <c r="U107" s="17" t="e">
        <f>IF('SECTION IV'!#REF!=U$2,'SECTION IV'!#REF!*'SECTION IV'!#REF!,"")</f>
        <v>#REF!</v>
      </c>
      <c r="V107" s="17" t="e">
        <f>IF('SECTION IV'!#REF!=V$2,'SECTION IV'!#REF!*'SECTION IV'!#REF!,"")</f>
        <v>#REF!</v>
      </c>
      <c r="W107" s="17" t="e">
        <f>IF('SECTION IV'!#REF!=W$2,'SECTION IV'!#REF!*'SECTION IV'!#REF!,"")</f>
        <v>#REF!</v>
      </c>
      <c r="X107" s="17" t="e">
        <f>IF('SECTION IV'!#REF!=X$2,'SECTION IV'!#REF!*'SECTION IV'!#REF!,"")</f>
        <v>#REF!</v>
      </c>
      <c r="Y107" s="17" t="e">
        <f>IF('SECTION IV'!#REF!=Y$2,'SECTION IV'!#REF!*'SECTION IV'!#REF!,"")</f>
        <v>#REF!</v>
      </c>
      <c r="Z107" s="17" t="e">
        <f>IF('SECTION IV'!#REF!=Z$2,'SECTION IV'!#REF!*'SECTION IV'!#REF!,"")</f>
        <v>#REF!</v>
      </c>
      <c r="AA107" s="17" t="e">
        <f>IF('SECTION IV'!#REF!=AA$2,'SECTION IV'!#REF!*'SECTION IV'!#REF!,"")</f>
        <v>#REF!</v>
      </c>
      <c r="AB107" s="17" t="e">
        <f>IF('SECTION IV'!#REF!=AB$2,'SECTION IV'!#REF!*'SECTION IV'!#REF!,"")</f>
        <v>#REF!</v>
      </c>
      <c r="AC107" s="17" t="e">
        <f>IF('SECTION IV'!#REF!=AC$2,'SECTION IV'!#REF!*'SECTION IV'!#REF!,"")</f>
        <v>#REF!</v>
      </c>
      <c r="AD107" s="17" t="e">
        <f>IF('SECTION IV'!#REF!=AD$2,'SECTION IV'!#REF!*'SECTION IV'!#REF!,"")</f>
        <v>#REF!</v>
      </c>
      <c r="AE107" s="17" t="e">
        <f>IF('SECTION IV'!#REF!=AE$2,'SECTION IV'!#REF!*'SECTION IV'!#REF!,"")</f>
        <v>#REF!</v>
      </c>
      <c r="AF107" s="17" t="e">
        <f>IF('SECTION IV'!#REF!=AF$2,'SECTION IV'!#REF!*'SECTION IV'!#REF!,"")</f>
        <v>#REF!</v>
      </c>
      <c r="AG107" s="17" t="e">
        <f>IF('SECTION IV'!#REF!=AG$2,'SECTION IV'!#REF!*'SECTION IV'!#REF!,"")</f>
        <v>#REF!</v>
      </c>
      <c r="AH107" s="18" t="e">
        <f>IF(C107="","",IF('SECTION IV'!#REF!=0,"",IF(SUM(D107:AG107)=0,CONCATENATE(C107," NOT AWARDED"),SUM(D107:AG107))))</f>
        <v>#REF!</v>
      </c>
    </row>
    <row r="108" spans="2:35" x14ac:dyDescent="0.35">
      <c r="B108" s="290"/>
      <c r="C108" t="e">
        <f>IF('SECTION IV'!#REF!=0,"",'SECTION IV'!#REF!)</f>
        <v>#REF!</v>
      </c>
      <c r="D108" s="17" t="e">
        <f>IF('SECTION IV'!#REF!=D$2,'SECTION IV'!#REF!*'SECTION IV'!#REF!,"")</f>
        <v>#REF!</v>
      </c>
      <c r="E108" s="17" t="e">
        <f>IF('SECTION IV'!#REF!=E$2,'SECTION IV'!#REF!*'SECTION IV'!#REF!,"")</f>
        <v>#REF!</v>
      </c>
      <c r="F108" s="17" t="e">
        <f>IF('SECTION IV'!#REF!=F$2,'SECTION IV'!#REF!*'SECTION IV'!#REF!,"")</f>
        <v>#REF!</v>
      </c>
      <c r="G108" s="17" t="e">
        <f>IF('SECTION IV'!#REF!=G$2,'SECTION IV'!#REF!*'SECTION IV'!#REF!,"")</f>
        <v>#REF!</v>
      </c>
      <c r="H108" s="17" t="e">
        <f>IF('SECTION IV'!#REF!=H$2,'SECTION IV'!#REF!*'SECTION IV'!#REF!,"")</f>
        <v>#REF!</v>
      </c>
      <c r="I108" s="17" t="e">
        <f>IF('SECTION IV'!#REF!=I$2,'SECTION IV'!#REF!*'SECTION IV'!#REF!,"")</f>
        <v>#REF!</v>
      </c>
      <c r="J108" s="17" t="e">
        <f>IF('SECTION IV'!#REF!=J$2,'SECTION IV'!#REF!*'SECTION IV'!#REF!,"")</f>
        <v>#REF!</v>
      </c>
      <c r="K108" s="17" t="e">
        <f>IF('SECTION IV'!#REF!=K$2,'SECTION IV'!#REF!*'SECTION IV'!#REF!,"")</f>
        <v>#REF!</v>
      </c>
      <c r="L108" s="17" t="e">
        <f>IF('SECTION IV'!#REF!=L$2,'SECTION IV'!#REF!*'SECTION IV'!#REF!,"")</f>
        <v>#REF!</v>
      </c>
      <c r="M108" s="17" t="e">
        <f>IF('SECTION IV'!#REF!=M$2,'SECTION IV'!#REF!*'SECTION IV'!#REF!,"")</f>
        <v>#REF!</v>
      </c>
      <c r="N108" s="17" t="e">
        <f>IF('SECTION IV'!#REF!=N$2,'SECTION IV'!#REF!*'SECTION IV'!#REF!,"")</f>
        <v>#REF!</v>
      </c>
      <c r="O108" s="17" t="e">
        <f>IF('SECTION IV'!#REF!=O$2,'SECTION IV'!#REF!*'SECTION IV'!#REF!,"")</f>
        <v>#REF!</v>
      </c>
      <c r="P108" s="17" t="e">
        <f>IF('SECTION IV'!#REF!=P$2,'SECTION IV'!#REF!*'SECTION IV'!#REF!,"")</f>
        <v>#REF!</v>
      </c>
      <c r="Q108" s="17" t="e">
        <f>IF('SECTION IV'!#REF!=Q$2,'SECTION IV'!#REF!*'SECTION IV'!#REF!,"")</f>
        <v>#REF!</v>
      </c>
      <c r="R108" s="17" t="e">
        <f>IF('SECTION IV'!#REF!=R$2,'SECTION IV'!#REF!*'SECTION IV'!#REF!,"")</f>
        <v>#REF!</v>
      </c>
      <c r="S108" s="17" t="e">
        <f>IF('SECTION IV'!#REF!=S$2,'SECTION IV'!#REF!*'SECTION IV'!#REF!,"")</f>
        <v>#REF!</v>
      </c>
      <c r="T108" s="17" t="e">
        <f>IF('SECTION IV'!#REF!=T$2,'SECTION IV'!#REF!*'SECTION IV'!#REF!,"")</f>
        <v>#REF!</v>
      </c>
      <c r="U108" s="17" t="e">
        <f>IF('SECTION IV'!#REF!=U$2,'SECTION IV'!#REF!*'SECTION IV'!#REF!,"")</f>
        <v>#REF!</v>
      </c>
      <c r="V108" s="17" t="e">
        <f>IF('SECTION IV'!#REF!=V$2,'SECTION IV'!#REF!*'SECTION IV'!#REF!,"")</f>
        <v>#REF!</v>
      </c>
      <c r="W108" s="17" t="e">
        <f>IF('SECTION IV'!#REF!=W$2,'SECTION IV'!#REF!*'SECTION IV'!#REF!,"")</f>
        <v>#REF!</v>
      </c>
      <c r="X108" s="17" t="e">
        <f>IF('SECTION IV'!#REF!=X$2,'SECTION IV'!#REF!*'SECTION IV'!#REF!,"")</f>
        <v>#REF!</v>
      </c>
      <c r="Y108" s="17" t="e">
        <f>IF('SECTION IV'!#REF!=Y$2,'SECTION IV'!#REF!*'SECTION IV'!#REF!,"")</f>
        <v>#REF!</v>
      </c>
      <c r="Z108" s="17" t="e">
        <f>IF('SECTION IV'!#REF!=Z$2,'SECTION IV'!#REF!*'SECTION IV'!#REF!,"")</f>
        <v>#REF!</v>
      </c>
      <c r="AA108" s="17" t="e">
        <f>IF('SECTION IV'!#REF!=AA$2,'SECTION IV'!#REF!*'SECTION IV'!#REF!,"")</f>
        <v>#REF!</v>
      </c>
      <c r="AB108" s="17" t="e">
        <f>IF('SECTION IV'!#REF!=AB$2,'SECTION IV'!#REF!*'SECTION IV'!#REF!,"")</f>
        <v>#REF!</v>
      </c>
      <c r="AC108" s="17" t="e">
        <f>IF('SECTION IV'!#REF!=AC$2,'SECTION IV'!#REF!*'SECTION IV'!#REF!,"")</f>
        <v>#REF!</v>
      </c>
      <c r="AD108" s="17" t="e">
        <f>IF('SECTION IV'!#REF!=AD$2,'SECTION IV'!#REF!*'SECTION IV'!#REF!,"")</f>
        <v>#REF!</v>
      </c>
      <c r="AE108" s="17" t="e">
        <f>IF('SECTION IV'!#REF!=AE$2,'SECTION IV'!#REF!*'SECTION IV'!#REF!,"")</f>
        <v>#REF!</v>
      </c>
      <c r="AF108" s="17" t="e">
        <f>IF('SECTION IV'!#REF!=AF$2,'SECTION IV'!#REF!*'SECTION IV'!#REF!,"")</f>
        <v>#REF!</v>
      </c>
      <c r="AG108" s="17" t="e">
        <f>IF('SECTION IV'!#REF!=AG$2,'SECTION IV'!#REF!*'SECTION IV'!#REF!,"")</f>
        <v>#REF!</v>
      </c>
      <c r="AH108" s="18" t="e">
        <f>IF(C108="","",IF('SECTION IV'!#REF!=0,"",IF(SUM(D108:AG108)=0,CONCATENATE(C108," NOT AWARDED"),SUM(D108:AG108))))</f>
        <v>#REF!</v>
      </c>
    </row>
    <row r="109" spans="2:35" x14ac:dyDescent="0.35">
      <c r="B109" s="290"/>
      <c r="C109" t="e">
        <f>IF('SECTION IV'!#REF!=0,"",'SECTION IV'!#REF!)</f>
        <v>#REF!</v>
      </c>
      <c r="D109" s="17" t="e">
        <f>IF('SECTION IV'!#REF!=D$2,'SECTION IV'!#REF!*'SECTION IV'!#REF!,"")</f>
        <v>#REF!</v>
      </c>
      <c r="E109" s="17" t="e">
        <f>IF('SECTION IV'!#REF!=E$2,'SECTION IV'!#REF!*'SECTION IV'!#REF!,"")</f>
        <v>#REF!</v>
      </c>
      <c r="F109" s="17" t="e">
        <f>IF('SECTION IV'!#REF!=F$2,'SECTION IV'!#REF!*'SECTION IV'!#REF!,"")</f>
        <v>#REF!</v>
      </c>
      <c r="G109" s="17" t="e">
        <f>IF('SECTION IV'!#REF!=G$2,'SECTION IV'!#REF!*'SECTION IV'!#REF!,"")</f>
        <v>#REF!</v>
      </c>
      <c r="H109" s="17" t="e">
        <f>IF('SECTION IV'!#REF!=H$2,'SECTION IV'!#REF!*'SECTION IV'!#REF!,"")</f>
        <v>#REF!</v>
      </c>
      <c r="I109" s="17" t="e">
        <f>IF('SECTION IV'!#REF!=I$2,'SECTION IV'!#REF!*'SECTION IV'!#REF!,"")</f>
        <v>#REF!</v>
      </c>
      <c r="J109" s="17" t="e">
        <f>IF('SECTION IV'!#REF!=J$2,'SECTION IV'!#REF!*'SECTION IV'!#REF!,"")</f>
        <v>#REF!</v>
      </c>
      <c r="K109" s="17" t="e">
        <f>IF('SECTION IV'!#REF!=K$2,'SECTION IV'!#REF!*'SECTION IV'!#REF!,"")</f>
        <v>#REF!</v>
      </c>
      <c r="L109" s="17" t="e">
        <f>IF('SECTION IV'!#REF!=L$2,'SECTION IV'!#REF!*'SECTION IV'!#REF!,"")</f>
        <v>#REF!</v>
      </c>
      <c r="M109" s="17" t="e">
        <f>IF('SECTION IV'!#REF!=M$2,'SECTION IV'!#REF!*'SECTION IV'!#REF!,"")</f>
        <v>#REF!</v>
      </c>
      <c r="N109" s="17" t="e">
        <f>IF('SECTION IV'!#REF!=N$2,'SECTION IV'!#REF!*'SECTION IV'!#REF!,"")</f>
        <v>#REF!</v>
      </c>
      <c r="O109" s="17" t="e">
        <f>IF('SECTION IV'!#REF!=O$2,'SECTION IV'!#REF!*'SECTION IV'!#REF!,"")</f>
        <v>#REF!</v>
      </c>
      <c r="P109" s="17" t="e">
        <f>IF('SECTION IV'!#REF!=P$2,'SECTION IV'!#REF!*'SECTION IV'!#REF!,"")</f>
        <v>#REF!</v>
      </c>
      <c r="Q109" s="17" t="e">
        <f>IF('SECTION IV'!#REF!=Q$2,'SECTION IV'!#REF!*'SECTION IV'!#REF!,"")</f>
        <v>#REF!</v>
      </c>
      <c r="R109" s="17" t="e">
        <f>IF('SECTION IV'!#REF!=R$2,'SECTION IV'!#REF!*'SECTION IV'!#REF!,"")</f>
        <v>#REF!</v>
      </c>
      <c r="S109" s="17" t="e">
        <f>IF('SECTION IV'!#REF!=S$2,'SECTION IV'!#REF!*'SECTION IV'!#REF!,"")</f>
        <v>#REF!</v>
      </c>
      <c r="T109" s="17" t="e">
        <f>IF('SECTION IV'!#REF!=T$2,'SECTION IV'!#REF!*'SECTION IV'!#REF!,"")</f>
        <v>#REF!</v>
      </c>
      <c r="U109" s="17" t="e">
        <f>IF('SECTION IV'!#REF!=U$2,'SECTION IV'!#REF!*'SECTION IV'!#REF!,"")</f>
        <v>#REF!</v>
      </c>
      <c r="V109" s="17" t="e">
        <f>IF('SECTION IV'!#REF!=V$2,'SECTION IV'!#REF!*'SECTION IV'!#REF!,"")</f>
        <v>#REF!</v>
      </c>
      <c r="W109" s="17" t="e">
        <f>IF('SECTION IV'!#REF!=W$2,'SECTION IV'!#REF!*'SECTION IV'!#REF!,"")</f>
        <v>#REF!</v>
      </c>
      <c r="X109" s="17" t="e">
        <f>IF('SECTION IV'!#REF!=X$2,'SECTION IV'!#REF!*'SECTION IV'!#REF!,"")</f>
        <v>#REF!</v>
      </c>
      <c r="Y109" s="17" t="e">
        <f>IF('SECTION IV'!#REF!=Y$2,'SECTION IV'!#REF!*'SECTION IV'!#REF!,"")</f>
        <v>#REF!</v>
      </c>
      <c r="Z109" s="17" t="e">
        <f>IF('SECTION IV'!#REF!=Z$2,'SECTION IV'!#REF!*'SECTION IV'!#REF!,"")</f>
        <v>#REF!</v>
      </c>
      <c r="AA109" s="17" t="e">
        <f>IF('SECTION IV'!#REF!=AA$2,'SECTION IV'!#REF!*'SECTION IV'!#REF!,"")</f>
        <v>#REF!</v>
      </c>
      <c r="AB109" s="17" t="e">
        <f>IF('SECTION IV'!#REF!=AB$2,'SECTION IV'!#REF!*'SECTION IV'!#REF!,"")</f>
        <v>#REF!</v>
      </c>
      <c r="AC109" s="17" t="e">
        <f>IF('SECTION IV'!#REF!=AC$2,'SECTION IV'!#REF!*'SECTION IV'!#REF!,"")</f>
        <v>#REF!</v>
      </c>
      <c r="AD109" s="17" t="e">
        <f>IF('SECTION IV'!#REF!=AD$2,'SECTION IV'!#REF!*'SECTION IV'!#REF!,"")</f>
        <v>#REF!</v>
      </c>
      <c r="AE109" s="17" t="e">
        <f>IF('SECTION IV'!#REF!=AE$2,'SECTION IV'!#REF!*'SECTION IV'!#REF!,"")</f>
        <v>#REF!</v>
      </c>
      <c r="AF109" s="17" t="e">
        <f>IF('SECTION IV'!#REF!=AF$2,'SECTION IV'!#REF!*'SECTION IV'!#REF!,"")</f>
        <v>#REF!</v>
      </c>
      <c r="AG109" s="17" t="e">
        <f>IF('SECTION IV'!#REF!=AG$2,'SECTION IV'!#REF!*'SECTION IV'!#REF!,"")</f>
        <v>#REF!</v>
      </c>
      <c r="AH109" s="18" t="e">
        <f>IF(C109="","",IF('SECTION IV'!#REF!=0,"",IF(SUM(D109:AG109)=0,CONCATENATE(C109," NOT AWARDED"),SUM(D109:AG109))))</f>
        <v>#REF!</v>
      </c>
    </row>
    <row r="110" spans="2:35" x14ac:dyDescent="0.35">
      <c r="B110" s="290"/>
      <c r="C110" t="e">
        <f>IF('SECTION IV'!#REF!=0,"",'SECTION IV'!#REF!)</f>
        <v>#REF!</v>
      </c>
      <c r="D110" s="17" t="e">
        <f>IF('SECTION IV'!#REF!=D$2,'SECTION IV'!#REF!*'SECTION IV'!#REF!,"")</f>
        <v>#REF!</v>
      </c>
      <c r="E110" s="17" t="e">
        <f>IF('SECTION IV'!#REF!=E$2,'SECTION IV'!#REF!*'SECTION IV'!#REF!,"")</f>
        <v>#REF!</v>
      </c>
      <c r="F110" s="17" t="e">
        <f>IF('SECTION IV'!#REF!=F$2,'SECTION IV'!#REF!*'SECTION IV'!#REF!,"")</f>
        <v>#REF!</v>
      </c>
      <c r="G110" s="17" t="e">
        <f>IF('SECTION IV'!#REF!=G$2,'SECTION IV'!#REF!*'SECTION IV'!#REF!,"")</f>
        <v>#REF!</v>
      </c>
      <c r="H110" s="17" t="e">
        <f>IF('SECTION IV'!#REF!=H$2,'SECTION IV'!#REF!*'SECTION IV'!#REF!,"")</f>
        <v>#REF!</v>
      </c>
      <c r="I110" s="17" t="e">
        <f>IF('SECTION IV'!#REF!=I$2,'SECTION IV'!#REF!*'SECTION IV'!#REF!,"")</f>
        <v>#REF!</v>
      </c>
      <c r="J110" s="17" t="e">
        <f>IF('SECTION IV'!#REF!=J$2,'SECTION IV'!#REF!*'SECTION IV'!#REF!,"")</f>
        <v>#REF!</v>
      </c>
      <c r="K110" s="17" t="e">
        <f>IF('SECTION IV'!#REF!=K$2,'SECTION IV'!#REF!*'SECTION IV'!#REF!,"")</f>
        <v>#REF!</v>
      </c>
      <c r="L110" s="17" t="e">
        <f>IF('SECTION IV'!#REF!=L$2,'SECTION IV'!#REF!*'SECTION IV'!#REF!,"")</f>
        <v>#REF!</v>
      </c>
      <c r="M110" s="17" t="e">
        <f>IF('SECTION IV'!#REF!=M$2,'SECTION IV'!#REF!*'SECTION IV'!#REF!,"")</f>
        <v>#REF!</v>
      </c>
      <c r="N110" s="17" t="e">
        <f>IF('SECTION IV'!#REF!=N$2,'SECTION IV'!#REF!*'SECTION IV'!#REF!,"")</f>
        <v>#REF!</v>
      </c>
      <c r="O110" s="17" t="e">
        <f>IF('SECTION IV'!#REF!=O$2,'SECTION IV'!#REF!*'SECTION IV'!#REF!,"")</f>
        <v>#REF!</v>
      </c>
      <c r="P110" s="17" t="e">
        <f>IF('SECTION IV'!#REF!=P$2,'SECTION IV'!#REF!*'SECTION IV'!#REF!,"")</f>
        <v>#REF!</v>
      </c>
      <c r="Q110" s="17" t="e">
        <f>IF('SECTION IV'!#REF!=Q$2,'SECTION IV'!#REF!*'SECTION IV'!#REF!,"")</f>
        <v>#REF!</v>
      </c>
      <c r="R110" s="17" t="e">
        <f>IF('SECTION IV'!#REF!=R$2,'SECTION IV'!#REF!*'SECTION IV'!#REF!,"")</f>
        <v>#REF!</v>
      </c>
      <c r="S110" s="17" t="e">
        <f>IF('SECTION IV'!#REF!=S$2,'SECTION IV'!#REF!*'SECTION IV'!#REF!,"")</f>
        <v>#REF!</v>
      </c>
      <c r="T110" s="17" t="e">
        <f>IF('SECTION IV'!#REF!=T$2,'SECTION IV'!#REF!*'SECTION IV'!#REF!,"")</f>
        <v>#REF!</v>
      </c>
      <c r="U110" s="17" t="e">
        <f>IF('SECTION IV'!#REF!=U$2,'SECTION IV'!#REF!*'SECTION IV'!#REF!,"")</f>
        <v>#REF!</v>
      </c>
      <c r="V110" s="17" t="e">
        <f>IF('SECTION IV'!#REF!=V$2,'SECTION IV'!#REF!*'SECTION IV'!#REF!,"")</f>
        <v>#REF!</v>
      </c>
      <c r="W110" s="17" t="e">
        <f>IF('SECTION IV'!#REF!=W$2,'SECTION IV'!#REF!*'SECTION IV'!#REF!,"")</f>
        <v>#REF!</v>
      </c>
      <c r="X110" s="17" t="e">
        <f>IF('SECTION IV'!#REF!=X$2,'SECTION IV'!#REF!*'SECTION IV'!#REF!,"")</f>
        <v>#REF!</v>
      </c>
      <c r="Y110" s="17" t="e">
        <f>IF('SECTION IV'!#REF!=Y$2,'SECTION IV'!#REF!*'SECTION IV'!#REF!,"")</f>
        <v>#REF!</v>
      </c>
      <c r="Z110" s="17" t="e">
        <f>IF('SECTION IV'!#REF!=Z$2,'SECTION IV'!#REF!*'SECTION IV'!#REF!,"")</f>
        <v>#REF!</v>
      </c>
      <c r="AA110" s="17" t="e">
        <f>IF('SECTION IV'!#REF!=AA$2,'SECTION IV'!#REF!*'SECTION IV'!#REF!,"")</f>
        <v>#REF!</v>
      </c>
      <c r="AB110" s="17" t="e">
        <f>IF('SECTION IV'!#REF!=AB$2,'SECTION IV'!#REF!*'SECTION IV'!#REF!,"")</f>
        <v>#REF!</v>
      </c>
      <c r="AC110" s="17" t="e">
        <f>IF('SECTION IV'!#REF!=AC$2,'SECTION IV'!#REF!*'SECTION IV'!#REF!,"")</f>
        <v>#REF!</v>
      </c>
      <c r="AD110" s="17" t="e">
        <f>IF('SECTION IV'!#REF!=AD$2,'SECTION IV'!#REF!*'SECTION IV'!#REF!,"")</f>
        <v>#REF!</v>
      </c>
      <c r="AE110" s="17" t="e">
        <f>IF('SECTION IV'!#REF!=AE$2,'SECTION IV'!#REF!*'SECTION IV'!#REF!,"")</f>
        <v>#REF!</v>
      </c>
      <c r="AF110" s="17" t="e">
        <f>IF('SECTION IV'!#REF!=AF$2,'SECTION IV'!#REF!*'SECTION IV'!#REF!,"")</f>
        <v>#REF!</v>
      </c>
      <c r="AG110" s="17" t="e">
        <f>IF('SECTION IV'!#REF!=AG$2,'SECTION IV'!#REF!*'SECTION IV'!#REF!,"")</f>
        <v>#REF!</v>
      </c>
      <c r="AH110" s="18" t="e">
        <f>IF(C110="","",IF('SECTION IV'!#REF!=0,"",IF(SUM(D110:AG110)=0,CONCATENATE(C110," NOT AWARDED"),SUM(D110:AG110))))</f>
        <v>#REF!</v>
      </c>
    </row>
    <row r="111" spans="2:35" x14ac:dyDescent="0.35">
      <c r="B111" s="23" t="e">
        <f>IF('SECTION IV'!#REF!="","",'SECTION IV'!#REF!)</f>
        <v>#REF!</v>
      </c>
      <c r="C111" s="24" t="e">
        <f>IF('SECTION IV'!#REF!=0,"",'SECTION IV'!#REF!)</f>
        <v>#REF!</v>
      </c>
      <c r="D111" s="25" t="e">
        <f>IF('SECTION IV'!#REF!=D$2,'SECTION IV'!#REF!*'SECTION IV'!#REF!,"")</f>
        <v>#REF!</v>
      </c>
      <c r="E111" s="25" t="e">
        <f>IF('SECTION IV'!#REF!=E$2,'SECTION IV'!#REF!*'SECTION IV'!#REF!,"")</f>
        <v>#REF!</v>
      </c>
      <c r="F111" s="25" t="e">
        <f>IF('SECTION IV'!#REF!=F$2,'SECTION IV'!#REF!*'SECTION IV'!#REF!,"")</f>
        <v>#REF!</v>
      </c>
      <c r="G111" s="25" t="e">
        <f>IF('SECTION IV'!#REF!=G$2,'SECTION IV'!#REF!*'SECTION IV'!#REF!,"")</f>
        <v>#REF!</v>
      </c>
      <c r="H111" s="25" t="e">
        <f>IF('SECTION IV'!#REF!=H$2,'SECTION IV'!#REF!*'SECTION IV'!#REF!,"")</f>
        <v>#REF!</v>
      </c>
      <c r="I111" s="25" t="e">
        <f>IF('SECTION IV'!#REF!=I$2,'SECTION IV'!#REF!*'SECTION IV'!#REF!,"")</f>
        <v>#REF!</v>
      </c>
      <c r="J111" s="25" t="e">
        <f>IF('SECTION IV'!#REF!=J$2,'SECTION IV'!#REF!*'SECTION IV'!#REF!,"")</f>
        <v>#REF!</v>
      </c>
      <c r="K111" s="25" t="e">
        <f>IF('SECTION IV'!#REF!=K$2,'SECTION IV'!#REF!*'SECTION IV'!#REF!,"")</f>
        <v>#REF!</v>
      </c>
      <c r="L111" s="25" t="e">
        <f>IF('SECTION IV'!#REF!=L$2,'SECTION IV'!#REF!*'SECTION IV'!#REF!,"")</f>
        <v>#REF!</v>
      </c>
      <c r="M111" s="25" t="e">
        <f>IF('SECTION IV'!#REF!=M$2,'SECTION IV'!#REF!*'SECTION IV'!#REF!,"")</f>
        <v>#REF!</v>
      </c>
      <c r="N111" s="25" t="e">
        <f>IF('SECTION IV'!#REF!=N$2,'SECTION IV'!#REF!*'SECTION IV'!#REF!,"")</f>
        <v>#REF!</v>
      </c>
      <c r="O111" s="25" t="e">
        <f>IF('SECTION IV'!#REF!=O$2,'SECTION IV'!#REF!*'SECTION IV'!#REF!,"")</f>
        <v>#REF!</v>
      </c>
      <c r="P111" s="25" t="e">
        <f>IF('SECTION IV'!#REF!=P$2,'SECTION IV'!#REF!*'SECTION IV'!#REF!,"")</f>
        <v>#REF!</v>
      </c>
      <c r="Q111" s="25" t="e">
        <f>IF('SECTION IV'!#REF!=Q$2,'SECTION IV'!#REF!*'SECTION IV'!#REF!,"")</f>
        <v>#REF!</v>
      </c>
      <c r="R111" s="25" t="e">
        <f>IF('SECTION IV'!#REF!=R$2,'SECTION IV'!#REF!*'SECTION IV'!#REF!,"")</f>
        <v>#REF!</v>
      </c>
      <c r="S111" s="25" t="e">
        <f>IF('SECTION IV'!#REF!=S$2,'SECTION IV'!#REF!*'SECTION IV'!#REF!,"")</f>
        <v>#REF!</v>
      </c>
      <c r="T111" s="25" t="e">
        <f>IF('SECTION IV'!#REF!=T$2,'SECTION IV'!#REF!*'SECTION IV'!#REF!,"")</f>
        <v>#REF!</v>
      </c>
      <c r="U111" s="25" t="e">
        <f>IF('SECTION IV'!#REF!=U$2,'SECTION IV'!#REF!*'SECTION IV'!#REF!,"")</f>
        <v>#REF!</v>
      </c>
      <c r="V111" s="25" t="e">
        <f>IF('SECTION IV'!#REF!=V$2,'SECTION IV'!#REF!*'SECTION IV'!#REF!,"")</f>
        <v>#REF!</v>
      </c>
      <c r="W111" s="25" t="e">
        <f>IF('SECTION IV'!#REF!=W$2,'SECTION IV'!#REF!*'SECTION IV'!#REF!,"")</f>
        <v>#REF!</v>
      </c>
      <c r="X111" s="25" t="e">
        <f>IF('SECTION IV'!#REF!=X$2,'SECTION IV'!#REF!*'SECTION IV'!#REF!,"")</f>
        <v>#REF!</v>
      </c>
      <c r="Y111" s="25" t="e">
        <f>IF('SECTION IV'!#REF!=Y$2,'SECTION IV'!#REF!*'SECTION IV'!#REF!,"")</f>
        <v>#REF!</v>
      </c>
      <c r="Z111" s="25" t="e">
        <f>IF('SECTION IV'!#REF!=Z$2,'SECTION IV'!#REF!*'SECTION IV'!#REF!,"")</f>
        <v>#REF!</v>
      </c>
      <c r="AA111" s="25" t="e">
        <f>IF('SECTION IV'!#REF!=AA$2,'SECTION IV'!#REF!*'SECTION IV'!#REF!,"")</f>
        <v>#REF!</v>
      </c>
      <c r="AB111" s="25" t="e">
        <f>IF('SECTION IV'!#REF!=AB$2,'SECTION IV'!#REF!*'SECTION IV'!#REF!,"")</f>
        <v>#REF!</v>
      </c>
      <c r="AC111" s="25" t="e">
        <f>IF('SECTION IV'!#REF!=AC$2,'SECTION IV'!#REF!*'SECTION IV'!#REF!,"")</f>
        <v>#REF!</v>
      </c>
      <c r="AD111" s="25" t="e">
        <f>IF('SECTION IV'!#REF!=AD$2,'SECTION IV'!#REF!*'SECTION IV'!#REF!,"")</f>
        <v>#REF!</v>
      </c>
      <c r="AE111" s="25" t="e">
        <f>IF('SECTION IV'!#REF!=AE$2,'SECTION IV'!#REF!*'SECTION IV'!#REF!,"")</f>
        <v>#REF!</v>
      </c>
      <c r="AF111" s="25" t="e">
        <f>IF('SECTION IV'!#REF!=AF$2,'SECTION IV'!#REF!*'SECTION IV'!#REF!,"")</f>
        <v>#REF!</v>
      </c>
      <c r="AG111" s="25" t="e">
        <f>IF('SECTION IV'!#REF!=AG$2,'SECTION IV'!#REF!*'SECTION IV'!#REF!,"")</f>
        <v>#REF!</v>
      </c>
      <c r="AH111" s="30"/>
      <c r="AI111" s="31" t="e">
        <f>SUM(AH92:AH110)</f>
        <v>#REF!</v>
      </c>
    </row>
    <row r="112" spans="2:35" x14ac:dyDescent="0.35">
      <c r="B112" s="290" t="e">
        <f>IF('SECTION IV'!#REF!="","",'SECTION IV'!#REF!)</f>
        <v>#REF!</v>
      </c>
      <c r="C112" t="e">
        <f>IF('SECTION IV'!#REF!=0,"",'SECTION IV'!#REF!)</f>
        <v>#REF!</v>
      </c>
      <c r="D112" s="17" t="e">
        <f>IF('SECTION IV'!#REF!=D$2,'SECTION IV'!#REF!*'SECTION IV'!#REF!,"")</f>
        <v>#REF!</v>
      </c>
      <c r="E112" s="17" t="e">
        <f>IF('SECTION IV'!#REF!=E$2,'SECTION IV'!#REF!*'SECTION IV'!#REF!,"")</f>
        <v>#REF!</v>
      </c>
      <c r="F112" s="17" t="e">
        <f>IF('SECTION IV'!#REF!=F$2,'SECTION IV'!#REF!*'SECTION IV'!#REF!,"")</f>
        <v>#REF!</v>
      </c>
      <c r="G112" s="17" t="e">
        <f>IF('SECTION IV'!#REF!=G$2,'SECTION IV'!#REF!*'SECTION IV'!#REF!,"")</f>
        <v>#REF!</v>
      </c>
      <c r="H112" s="17" t="e">
        <f>IF('SECTION IV'!#REF!=H$2,'SECTION IV'!#REF!*'SECTION IV'!#REF!,"")</f>
        <v>#REF!</v>
      </c>
      <c r="I112" s="17" t="e">
        <f>IF('SECTION IV'!#REF!=I$2,'SECTION IV'!#REF!*'SECTION IV'!#REF!,"")</f>
        <v>#REF!</v>
      </c>
      <c r="J112" s="17" t="e">
        <f>IF('SECTION IV'!#REF!=J$2,'SECTION IV'!#REF!*'SECTION IV'!#REF!,"")</f>
        <v>#REF!</v>
      </c>
      <c r="K112" s="17" t="e">
        <f>IF('SECTION IV'!#REF!=K$2,'SECTION IV'!#REF!*'SECTION IV'!#REF!,"")</f>
        <v>#REF!</v>
      </c>
      <c r="L112" s="17" t="e">
        <f>IF('SECTION IV'!#REF!=L$2,'SECTION IV'!#REF!*'SECTION IV'!#REF!,"")</f>
        <v>#REF!</v>
      </c>
      <c r="M112" s="17" t="e">
        <f>IF('SECTION IV'!#REF!=M$2,'SECTION IV'!#REF!*'SECTION IV'!#REF!,"")</f>
        <v>#REF!</v>
      </c>
      <c r="N112" s="17" t="e">
        <f>IF('SECTION IV'!#REF!=N$2,'SECTION IV'!#REF!*'SECTION IV'!#REF!,"")</f>
        <v>#REF!</v>
      </c>
      <c r="O112" s="17" t="e">
        <f>IF('SECTION IV'!#REF!=O$2,'SECTION IV'!#REF!*'SECTION IV'!#REF!,"")</f>
        <v>#REF!</v>
      </c>
      <c r="P112" s="17" t="e">
        <f>IF('SECTION IV'!#REF!=P$2,'SECTION IV'!#REF!*'SECTION IV'!#REF!,"")</f>
        <v>#REF!</v>
      </c>
      <c r="Q112" s="17" t="e">
        <f>IF('SECTION IV'!#REF!=Q$2,'SECTION IV'!#REF!*'SECTION IV'!#REF!,"")</f>
        <v>#REF!</v>
      </c>
      <c r="R112" s="17" t="e">
        <f>IF('SECTION IV'!#REF!=R$2,'SECTION IV'!#REF!*'SECTION IV'!#REF!,"")</f>
        <v>#REF!</v>
      </c>
      <c r="S112" s="17" t="e">
        <f>IF('SECTION IV'!#REF!=S$2,'SECTION IV'!#REF!*'SECTION IV'!#REF!,"")</f>
        <v>#REF!</v>
      </c>
      <c r="T112" s="17" t="e">
        <f>IF('SECTION IV'!#REF!=T$2,'SECTION IV'!#REF!*'SECTION IV'!#REF!,"")</f>
        <v>#REF!</v>
      </c>
      <c r="U112" s="17" t="e">
        <f>IF('SECTION IV'!#REF!=U$2,'SECTION IV'!#REF!*'SECTION IV'!#REF!,"")</f>
        <v>#REF!</v>
      </c>
      <c r="V112" s="17" t="e">
        <f>IF('SECTION IV'!#REF!=V$2,'SECTION IV'!#REF!*'SECTION IV'!#REF!,"")</f>
        <v>#REF!</v>
      </c>
      <c r="W112" s="17" t="e">
        <f>IF('SECTION IV'!#REF!=W$2,'SECTION IV'!#REF!*'SECTION IV'!#REF!,"")</f>
        <v>#REF!</v>
      </c>
      <c r="X112" s="17" t="e">
        <f>IF('SECTION IV'!#REF!=X$2,'SECTION IV'!#REF!*'SECTION IV'!#REF!,"")</f>
        <v>#REF!</v>
      </c>
      <c r="Y112" s="17" t="e">
        <f>IF('SECTION IV'!#REF!=Y$2,'SECTION IV'!#REF!*'SECTION IV'!#REF!,"")</f>
        <v>#REF!</v>
      </c>
      <c r="Z112" s="17" t="e">
        <f>IF('SECTION IV'!#REF!=Z$2,'SECTION IV'!#REF!*'SECTION IV'!#REF!,"")</f>
        <v>#REF!</v>
      </c>
      <c r="AA112" s="17" t="e">
        <f>IF('SECTION IV'!#REF!=AA$2,'SECTION IV'!#REF!*'SECTION IV'!#REF!,"")</f>
        <v>#REF!</v>
      </c>
      <c r="AB112" s="17" t="e">
        <f>IF('SECTION IV'!#REF!=AB$2,'SECTION IV'!#REF!*'SECTION IV'!#REF!,"")</f>
        <v>#REF!</v>
      </c>
      <c r="AC112" s="17" t="e">
        <f>IF('SECTION IV'!#REF!=AC$2,'SECTION IV'!#REF!*'SECTION IV'!#REF!,"")</f>
        <v>#REF!</v>
      </c>
      <c r="AD112" s="17" t="e">
        <f>IF('SECTION IV'!#REF!=AD$2,'SECTION IV'!#REF!*'SECTION IV'!#REF!,"")</f>
        <v>#REF!</v>
      </c>
      <c r="AE112" s="17" t="e">
        <f>IF('SECTION IV'!#REF!=AE$2,'SECTION IV'!#REF!*'SECTION IV'!#REF!,"")</f>
        <v>#REF!</v>
      </c>
      <c r="AF112" s="17" t="e">
        <f>IF('SECTION IV'!#REF!=AF$2,'SECTION IV'!#REF!*'SECTION IV'!#REF!,"")</f>
        <v>#REF!</v>
      </c>
      <c r="AG112" s="17" t="e">
        <f>IF('SECTION IV'!#REF!=AG$2,'SECTION IV'!#REF!*'SECTION IV'!#REF!,"")</f>
        <v>#REF!</v>
      </c>
      <c r="AH112" s="18" t="e">
        <f>IF(C112="","",IF('SECTION IV'!#REF!=0,"",IF(SUM(D112:AG112)=0,CONCATENATE(C112," NOT AWARDED"),SUM(D112:AG112))))</f>
        <v>#REF!</v>
      </c>
    </row>
    <row r="113" spans="2:34" x14ac:dyDescent="0.35">
      <c r="B113" s="290"/>
      <c r="C113" t="e">
        <f>IF('SECTION IV'!#REF!=0,"",'SECTION IV'!#REF!)</f>
        <v>#REF!</v>
      </c>
      <c r="D113" s="17" t="e">
        <f>IF('SECTION IV'!#REF!=D$2,'SECTION IV'!#REF!*'SECTION IV'!#REF!,"")</f>
        <v>#REF!</v>
      </c>
      <c r="E113" s="17" t="e">
        <f>IF('SECTION IV'!#REF!=E$2,'SECTION IV'!#REF!*'SECTION IV'!#REF!,"")</f>
        <v>#REF!</v>
      </c>
      <c r="F113" s="17" t="e">
        <f>IF('SECTION IV'!#REF!=F$2,'SECTION IV'!#REF!*'SECTION IV'!#REF!,"")</f>
        <v>#REF!</v>
      </c>
      <c r="G113" s="17" t="e">
        <f>IF('SECTION IV'!#REF!=G$2,'SECTION IV'!#REF!*'SECTION IV'!#REF!,"")</f>
        <v>#REF!</v>
      </c>
      <c r="H113" s="17" t="e">
        <f>IF('SECTION IV'!#REF!=H$2,'SECTION IV'!#REF!*'SECTION IV'!#REF!,"")</f>
        <v>#REF!</v>
      </c>
      <c r="I113" s="17" t="e">
        <f>IF('SECTION IV'!#REF!=I$2,'SECTION IV'!#REF!*'SECTION IV'!#REF!,"")</f>
        <v>#REF!</v>
      </c>
      <c r="J113" s="17" t="e">
        <f>IF('SECTION IV'!#REF!=J$2,'SECTION IV'!#REF!*'SECTION IV'!#REF!,"")</f>
        <v>#REF!</v>
      </c>
      <c r="K113" s="17" t="e">
        <f>IF('SECTION IV'!#REF!=K$2,'SECTION IV'!#REF!*'SECTION IV'!#REF!,"")</f>
        <v>#REF!</v>
      </c>
      <c r="L113" s="17" t="e">
        <f>IF('SECTION IV'!#REF!=L$2,'SECTION IV'!#REF!*'SECTION IV'!#REF!,"")</f>
        <v>#REF!</v>
      </c>
      <c r="M113" s="17" t="e">
        <f>IF('SECTION IV'!#REF!=M$2,'SECTION IV'!#REF!*'SECTION IV'!#REF!,"")</f>
        <v>#REF!</v>
      </c>
      <c r="N113" s="17" t="e">
        <f>IF('SECTION IV'!#REF!=N$2,'SECTION IV'!#REF!*'SECTION IV'!#REF!,"")</f>
        <v>#REF!</v>
      </c>
      <c r="O113" s="17" t="e">
        <f>IF('SECTION IV'!#REF!=O$2,'SECTION IV'!#REF!*'SECTION IV'!#REF!,"")</f>
        <v>#REF!</v>
      </c>
      <c r="P113" s="17" t="e">
        <f>IF('SECTION IV'!#REF!=P$2,'SECTION IV'!#REF!*'SECTION IV'!#REF!,"")</f>
        <v>#REF!</v>
      </c>
      <c r="Q113" s="17" t="e">
        <f>IF('SECTION IV'!#REF!=Q$2,'SECTION IV'!#REF!*'SECTION IV'!#REF!,"")</f>
        <v>#REF!</v>
      </c>
      <c r="R113" s="17" t="e">
        <f>IF('SECTION IV'!#REF!=R$2,'SECTION IV'!#REF!*'SECTION IV'!#REF!,"")</f>
        <v>#REF!</v>
      </c>
      <c r="S113" s="17" t="e">
        <f>IF('SECTION IV'!#REF!=S$2,'SECTION IV'!#REF!*'SECTION IV'!#REF!,"")</f>
        <v>#REF!</v>
      </c>
      <c r="T113" s="17" t="e">
        <f>IF('SECTION IV'!#REF!=T$2,'SECTION IV'!#REF!*'SECTION IV'!#REF!,"")</f>
        <v>#REF!</v>
      </c>
      <c r="U113" s="17" t="e">
        <f>IF('SECTION IV'!#REF!=U$2,'SECTION IV'!#REF!*'SECTION IV'!#REF!,"")</f>
        <v>#REF!</v>
      </c>
      <c r="V113" s="17" t="e">
        <f>IF('SECTION IV'!#REF!=V$2,'SECTION IV'!#REF!*'SECTION IV'!#REF!,"")</f>
        <v>#REF!</v>
      </c>
      <c r="W113" s="17" t="e">
        <f>IF('SECTION IV'!#REF!=W$2,'SECTION IV'!#REF!*'SECTION IV'!#REF!,"")</f>
        <v>#REF!</v>
      </c>
      <c r="X113" s="17" t="e">
        <f>IF('SECTION IV'!#REF!=X$2,'SECTION IV'!#REF!*'SECTION IV'!#REF!,"")</f>
        <v>#REF!</v>
      </c>
      <c r="Y113" s="17" t="e">
        <f>IF('SECTION IV'!#REF!=Y$2,'SECTION IV'!#REF!*'SECTION IV'!#REF!,"")</f>
        <v>#REF!</v>
      </c>
      <c r="Z113" s="17" t="e">
        <f>IF('SECTION IV'!#REF!=Z$2,'SECTION IV'!#REF!*'SECTION IV'!#REF!,"")</f>
        <v>#REF!</v>
      </c>
      <c r="AA113" s="17" t="e">
        <f>IF('SECTION IV'!#REF!=AA$2,'SECTION IV'!#REF!*'SECTION IV'!#REF!,"")</f>
        <v>#REF!</v>
      </c>
      <c r="AB113" s="17" t="e">
        <f>IF('SECTION IV'!#REF!=AB$2,'SECTION IV'!#REF!*'SECTION IV'!#REF!,"")</f>
        <v>#REF!</v>
      </c>
      <c r="AC113" s="17" t="e">
        <f>IF('SECTION IV'!#REF!=AC$2,'SECTION IV'!#REF!*'SECTION IV'!#REF!,"")</f>
        <v>#REF!</v>
      </c>
      <c r="AD113" s="17" t="e">
        <f>IF('SECTION IV'!#REF!=AD$2,'SECTION IV'!#REF!*'SECTION IV'!#REF!,"")</f>
        <v>#REF!</v>
      </c>
      <c r="AE113" s="17" t="e">
        <f>IF('SECTION IV'!#REF!=AE$2,'SECTION IV'!#REF!*'SECTION IV'!#REF!,"")</f>
        <v>#REF!</v>
      </c>
      <c r="AF113" s="17" t="e">
        <f>IF('SECTION IV'!#REF!=AF$2,'SECTION IV'!#REF!*'SECTION IV'!#REF!,"")</f>
        <v>#REF!</v>
      </c>
      <c r="AG113" s="17" t="e">
        <f>IF('SECTION IV'!#REF!=AG$2,'SECTION IV'!#REF!*'SECTION IV'!#REF!,"")</f>
        <v>#REF!</v>
      </c>
      <c r="AH113" s="18" t="e">
        <f>IF(C113="","",IF('SECTION IV'!#REF!=0,"",IF(SUM(D113:AG113)=0,CONCATENATE(C113," NOT AWARDED"),SUM(D113:AG113))))</f>
        <v>#REF!</v>
      </c>
    </row>
    <row r="114" spans="2:34" x14ac:dyDescent="0.35">
      <c r="B114" s="290"/>
      <c r="C114" t="e">
        <f>IF('SECTION IV'!#REF!=0,"",'SECTION IV'!#REF!)</f>
        <v>#REF!</v>
      </c>
      <c r="D114" s="17" t="e">
        <f>IF('SECTION IV'!#REF!=D$2,'SECTION IV'!#REF!*'SECTION IV'!#REF!,"")</f>
        <v>#REF!</v>
      </c>
      <c r="E114" s="17" t="e">
        <f>IF('SECTION IV'!#REF!=E$2,'SECTION IV'!#REF!*'SECTION IV'!#REF!,"")</f>
        <v>#REF!</v>
      </c>
      <c r="F114" s="17" t="e">
        <f>IF('SECTION IV'!#REF!=F$2,'SECTION IV'!#REF!*'SECTION IV'!#REF!,"")</f>
        <v>#REF!</v>
      </c>
      <c r="G114" s="17" t="e">
        <f>IF('SECTION IV'!#REF!=G$2,'SECTION IV'!#REF!*'SECTION IV'!#REF!,"")</f>
        <v>#REF!</v>
      </c>
      <c r="H114" s="17" t="e">
        <f>IF('SECTION IV'!#REF!=H$2,'SECTION IV'!#REF!*'SECTION IV'!#REF!,"")</f>
        <v>#REF!</v>
      </c>
      <c r="I114" s="17" t="e">
        <f>IF('SECTION IV'!#REF!=I$2,'SECTION IV'!#REF!*'SECTION IV'!#REF!,"")</f>
        <v>#REF!</v>
      </c>
      <c r="J114" s="17" t="e">
        <f>IF('SECTION IV'!#REF!=J$2,'SECTION IV'!#REF!*'SECTION IV'!#REF!,"")</f>
        <v>#REF!</v>
      </c>
      <c r="K114" s="17" t="e">
        <f>IF('SECTION IV'!#REF!=K$2,'SECTION IV'!#REF!*'SECTION IV'!#REF!,"")</f>
        <v>#REF!</v>
      </c>
      <c r="L114" s="17" t="e">
        <f>IF('SECTION IV'!#REF!=L$2,'SECTION IV'!#REF!*'SECTION IV'!#REF!,"")</f>
        <v>#REF!</v>
      </c>
      <c r="M114" s="17" t="e">
        <f>IF('SECTION IV'!#REF!=M$2,'SECTION IV'!#REF!*'SECTION IV'!#REF!,"")</f>
        <v>#REF!</v>
      </c>
      <c r="N114" s="17" t="e">
        <f>IF('SECTION IV'!#REF!=N$2,'SECTION IV'!#REF!*'SECTION IV'!#REF!,"")</f>
        <v>#REF!</v>
      </c>
      <c r="O114" s="17" t="e">
        <f>IF('SECTION IV'!#REF!=O$2,'SECTION IV'!#REF!*'SECTION IV'!#REF!,"")</f>
        <v>#REF!</v>
      </c>
      <c r="P114" s="17" t="e">
        <f>IF('SECTION IV'!#REF!=P$2,'SECTION IV'!#REF!*'SECTION IV'!#REF!,"")</f>
        <v>#REF!</v>
      </c>
      <c r="Q114" s="17" t="e">
        <f>IF('SECTION IV'!#REF!=Q$2,'SECTION IV'!#REF!*'SECTION IV'!#REF!,"")</f>
        <v>#REF!</v>
      </c>
      <c r="R114" s="17" t="e">
        <f>IF('SECTION IV'!#REF!=R$2,'SECTION IV'!#REF!*'SECTION IV'!#REF!,"")</f>
        <v>#REF!</v>
      </c>
      <c r="S114" s="17" t="e">
        <f>IF('SECTION IV'!#REF!=S$2,'SECTION IV'!#REF!*'SECTION IV'!#REF!,"")</f>
        <v>#REF!</v>
      </c>
      <c r="T114" s="17" t="e">
        <f>IF('SECTION IV'!#REF!=T$2,'SECTION IV'!#REF!*'SECTION IV'!#REF!,"")</f>
        <v>#REF!</v>
      </c>
      <c r="U114" s="17" t="e">
        <f>IF('SECTION IV'!#REF!=U$2,'SECTION IV'!#REF!*'SECTION IV'!#REF!,"")</f>
        <v>#REF!</v>
      </c>
      <c r="V114" s="17" t="e">
        <f>IF('SECTION IV'!#REF!=V$2,'SECTION IV'!#REF!*'SECTION IV'!#REF!,"")</f>
        <v>#REF!</v>
      </c>
      <c r="W114" s="17" t="e">
        <f>IF('SECTION IV'!#REF!=W$2,'SECTION IV'!#REF!*'SECTION IV'!#REF!,"")</f>
        <v>#REF!</v>
      </c>
      <c r="X114" s="17" t="e">
        <f>IF('SECTION IV'!#REF!=X$2,'SECTION IV'!#REF!*'SECTION IV'!#REF!,"")</f>
        <v>#REF!</v>
      </c>
      <c r="Y114" s="17" t="e">
        <f>IF('SECTION IV'!#REF!=Y$2,'SECTION IV'!#REF!*'SECTION IV'!#REF!,"")</f>
        <v>#REF!</v>
      </c>
      <c r="Z114" s="17" t="e">
        <f>IF('SECTION IV'!#REF!=Z$2,'SECTION IV'!#REF!*'SECTION IV'!#REF!,"")</f>
        <v>#REF!</v>
      </c>
      <c r="AA114" s="17" t="e">
        <f>IF('SECTION IV'!#REF!=AA$2,'SECTION IV'!#REF!*'SECTION IV'!#REF!,"")</f>
        <v>#REF!</v>
      </c>
      <c r="AB114" s="17" t="e">
        <f>IF('SECTION IV'!#REF!=AB$2,'SECTION IV'!#REF!*'SECTION IV'!#REF!,"")</f>
        <v>#REF!</v>
      </c>
      <c r="AC114" s="17" t="e">
        <f>IF('SECTION IV'!#REF!=AC$2,'SECTION IV'!#REF!*'SECTION IV'!#REF!,"")</f>
        <v>#REF!</v>
      </c>
      <c r="AD114" s="17" t="e">
        <f>IF('SECTION IV'!#REF!=AD$2,'SECTION IV'!#REF!*'SECTION IV'!#REF!,"")</f>
        <v>#REF!</v>
      </c>
      <c r="AE114" s="17" t="e">
        <f>IF('SECTION IV'!#REF!=AE$2,'SECTION IV'!#REF!*'SECTION IV'!#REF!,"")</f>
        <v>#REF!</v>
      </c>
      <c r="AF114" s="17" t="e">
        <f>IF('SECTION IV'!#REF!=AF$2,'SECTION IV'!#REF!*'SECTION IV'!#REF!,"")</f>
        <v>#REF!</v>
      </c>
      <c r="AG114" s="17" t="e">
        <f>IF('SECTION IV'!#REF!=AG$2,'SECTION IV'!#REF!*'SECTION IV'!#REF!,"")</f>
        <v>#REF!</v>
      </c>
      <c r="AH114" s="18" t="e">
        <f>IF(C114="","",IF('SECTION IV'!#REF!=0,"",IF(SUM(D114:AG114)=0,CONCATENATE(C114," NOT AWARDED"),SUM(D114:AG114))))</f>
        <v>#REF!</v>
      </c>
    </row>
    <row r="115" spans="2:34" x14ac:dyDescent="0.35">
      <c r="B115" s="290"/>
      <c r="C115" t="e">
        <f>IF('SECTION IV'!#REF!=0,"",'SECTION IV'!#REF!)</f>
        <v>#REF!</v>
      </c>
      <c r="D115" s="17" t="e">
        <f>IF('SECTION IV'!#REF!=D$2,'SECTION IV'!#REF!*'SECTION IV'!#REF!,"")</f>
        <v>#REF!</v>
      </c>
      <c r="E115" s="17" t="e">
        <f>IF('SECTION IV'!#REF!=E$2,'SECTION IV'!#REF!*'SECTION IV'!#REF!,"")</f>
        <v>#REF!</v>
      </c>
      <c r="F115" s="17" t="e">
        <f>IF('SECTION IV'!#REF!=F$2,'SECTION IV'!#REF!*'SECTION IV'!#REF!,"")</f>
        <v>#REF!</v>
      </c>
      <c r="G115" s="17" t="e">
        <f>IF('SECTION IV'!#REF!=G$2,'SECTION IV'!#REF!*'SECTION IV'!#REF!,"")</f>
        <v>#REF!</v>
      </c>
      <c r="H115" s="17" t="e">
        <f>IF('SECTION IV'!#REF!=H$2,'SECTION IV'!#REF!*'SECTION IV'!#REF!,"")</f>
        <v>#REF!</v>
      </c>
      <c r="I115" s="17" t="e">
        <f>IF('SECTION IV'!#REF!=I$2,'SECTION IV'!#REF!*'SECTION IV'!#REF!,"")</f>
        <v>#REF!</v>
      </c>
      <c r="J115" s="17" t="e">
        <f>IF('SECTION IV'!#REF!=J$2,'SECTION IV'!#REF!*'SECTION IV'!#REF!,"")</f>
        <v>#REF!</v>
      </c>
      <c r="K115" s="17" t="e">
        <f>IF('SECTION IV'!#REF!=K$2,'SECTION IV'!#REF!*'SECTION IV'!#REF!,"")</f>
        <v>#REF!</v>
      </c>
      <c r="L115" s="17" t="e">
        <f>IF('SECTION IV'!#REF!=L$2,'SECTION IV'!#REF!*'SECTION IV'!#REF!,"")</f>
        <v>#REF!</v>
      </c>
      <c r="M115" s="17" t="e">
        <f>IF('SECTION IV'!#REF!=M$2,'SECTION IV'!#REF!*'SECTION IV'!#REF!,"")</f>
        <v>#REF!</v>
      </c>
      <c r="N115" s="17" t="e">
        <f>IF('SECTION IV'!#REF!=N$2,'SECTION IV'!#REF!*'SECTION IV'!#REF!,"")</f>
        <v>#REF!</v>
      </c>
      <c r="O115" s="17" t="e">
        <f>IF('SECTION IV'!#REF!=O$2,'SECTION IV'!#REF!*'SECTION IV'!#REF!,"")</f>
        <v>#REF!</v>
      </c>
      <c r="P115" s="17" t="e">
        <f>IF('SECTION IV'!#REF!=P$2,'SECTION IV'!#REF!*'SECTION IV'!#REF!,"")</f>
        <v>#REF!</v>
      </c>
      <c r="Q115" s="17" t="e">
        <f>IF('SECTION IV'!#REF!=Q$2,'SECTION IV'!#REF!*'SECTION IV'!#REF!,"")</f>
        <v>#REF!</v>
      </c>
      <c r="R115" s="17" t="e">
        <f>IF('SECTION IV'!#REF!=R$2,'SECTION IV'!#REF!*'SECTION IV'!#REF!,"")</f>
        <v>#REF!</v>
      </c>
      <c r="S115" s="17" t="e">
        <f>IF('SECTION IV'!#REF!=S$2,'SECTION IV'!#REF!*'SECTION IV'!#REF!,"")</f>
        <v>#REF!</v>
      </c>
      <c r="T115" s="17" t="e">
        <f>IF('SECTION IV'!#REF!=T$2,'SECTION IV'!#REF!*'SECTION IV'!#REF!,"")</f>
        <v>#REF!</v>
      </c>
      <c r="U115" s="17" t="e">
        <f>IF('SECTION IV'!#REF!=U$2,'SECTION IV'!#REF!*'SECTION IV'!#REF!,"")</f>
        <v>#REF!</v>
      </c>
      <c r="V115" s="17" t="e">
        <f>IF('SECTION IV'!#REF!=V$2,'SECTION IV'!#REF!*'SECTION IV'!#REF!,"")</f>
        <v>#REF!</v>
      </c>
      <c r="W115" s="17" t="e">
        <f>IF('SECTION IV'!#REF!=W$2,'SECTION IV'!#REF!*'SECTION IV'!#REF!,"")</f>
        <v>#REF!</v>
      </c>
      <c r="X115" s="17" t="e">
        <f>IF('SECTION IV'!#REF!=X$2,'SECTION IV'!#REF!*'SECTION IV'!#REF!,"")</f>
        <v>#REF!</v>
      </c>
      <c r="Y115" s="17" t="e">
        <f>IF('SECTION IV'!#REF!=Y$2,'SECTION IV'!#REF!*'SECTION IV'!#REF!,"")</f>
        <v>#REF!</v>
      </c>
      <c r="Z115" s="17" t="e">
        <f>IF('SECTION IV'!#REF!=Z$2,'SECTION IV'!#REF!*'SECTION IV'!#REF!,"")</f>
        <v>#REF!</v>
      </c>
      <c r="AA115" s="17" t="e">
        <f>IF('SECTION IV'!#REF!=AA$2,'SECTION IV'!#REF!*'SECTION IV'!#REF!,"")</f>
        <v>#REF!</v>
      </c>
      <c r="AB115" s="17" t="e">
        <f>IF('SECTION IV'!#REF!=AB$2,'SECTION IV'!#REF!*'SECTION IV'!#REF!,"")</f>
        <v>#REF!</v>
      </c>
      <c r="AC115" s="17" t="e">
        <f>IF('SECTION IV'!#REF!=AC$2,'SECTION IV'!#REF!*'SECTION IV'!#REF!,"")</f>
        <v>#REF!</v>
      </c>
      <c r="AD115" s="17" t="e">
        <f>IF('SECTION IV'!#REF!=AD$2,'SECTION IV'!#REF!*'SECTION IV'!#REF!,"")</f>
        <v>#REF!</v>
      </c>
      <c r="AE115" s="17" t="e">
        <f>IF('SECTION IV'!#REF!=AE$2,'SECTION IV'!#REF!*'SECTION IV'!#REF!,"")</f>
        <v>#REF!</v>
      </c>
      <c r="AF115" s="17" t="e">
        <f>IF('SECTION IV'!#REF!=AF$2,'SECTION IV'!#REF!*'SECTION IV'!#REF!,"")</f>
        <v>#REF!</v>
      </c>
      <c r="AG115" s="17" t="e">
        <f>IF('SECTION IV'!#REF!=AG$2,'SECTION IV'!#REF!*'SECTION IV'!#REF!,"")</f>
        <v>#REF!</v>
      </c>
      <c r="AH115" s="18" t="e">
        <f>IF(C115="","",IF('SECTION IV'!#REF!=0,"",IF(SUM(D115:AG115)=0,CONCATENATE(C115," NOT AWARDED"),SUM(D115:AG115))))</f>
        <v>#REF!</v>
      </c>
    </row>
    <row r="116" spans="2:34" x14ac:dyDescent="0.35">
      <c r="B116" s="290"/>
      <c r="C116" t="e">
        <f>IF('SECTION IV'!#REF!=0,"",'SECTION IV'!#REF!)</f>
        <v>#REF!</v>
      </c>
      <c r="D116" s="17" t="e">
        <f>IF('SECTION IV'!#REF!=D$2,'SECTION IV'!#REF!*'SECTION IV'!#REF!,"")</f>
        <v>#REF!</v>
      </c>
      <c r="E116" s="17" t="e">
        <f>IF('SECTION IV'!#REF!=E$2,'SECTION IV'!#REF!*'SECTION IV'!#REF!,"")</f>
        <v>#REF!</v>
      </c>
      <c r="F116" s="17" t="e">
        <f>IF('SECTION IV'!#REF!=F$2,'SECTION IV'!#REF!*'SECTION IV'!#REF!,"")</f>
        <v>#REF!</v>
      </c>
      <c r="G116" s="17" t="e">
        <f>IF('SECTION IV'!#REF!=G$2,'SECTION IV'!#REF!*'SECTION IV'!#REF!,"")</f>
        <v>#REF!</v>
      </c>
      <c r="H116" s="17" t="e">
        <f>IF('SECTION IV'!#REF!=H$2,'SECTION IV'!#REF!*'SECTION IV'!#REF!,"")</f>
        <v>#REF!</v>
      </c>
      <c r="I116" s="17" t="e">
        <f>IF('SECTION IV'!#REF!=I$2,'SECTION IV'!#REF!*'SECTION IV'!#REF!,"")</f>
        <v>#REF!</v>
      </c>
      <c r="J116" s="17" t="e">
        <f>IF('SECTION IV'!#REF!=J$2,'SECTION IV'!#REF!*'SECTION IV'!#REF!,"")</f>
        <v>#REF!</v>
      </c>
      <c r="K116" s="17" t="e">
        <f>IF('SECTION IV'!#REF!=K$2,'SECTION IV'!#REF!*'SECTION IV'!#REF!,"")</f>
        <v>#REF!</v>
      </c>
      <c r="L116" s="17" t="e">
        <f>IF('SECTION IV'!#REF!=L$2,'SECTION IV'!#REF!*'SECTION IV'!#REF!,"")</f>
        <v>#REF!</v>
      </c>
      <c r="M116" s="17" t="e">
        <f>IF('SECTION IV'!#REF!=M$2,'SECTION IV'!#REF!*'SECTION IV'!#REF!,"")</f>
        <v>#REF!</v>
      </c>
      <c r="N116" s="17" t="e">
        <f>IF('SECTION IV'!#REF!=N$2,'SECTION IV'!#REF!*'SECTION IV'!#REF!,"")</f>
        <v>#REF!</v>
      </c>
      <c r="O116" s="17" t="e">
        <f>IF('SECTION IV'!#REF!=O$2,'SECTION IV'!#REF!*'SECTION IV'!#REF!,"")</f>
        <v>#REF!</v>
      </c>
      <c r="P116" s="17" t="e">
        <f>IF('SECTION IV'!#REF!=P$2,'SECTION IV'!#REF!*'SECTION IV'!#REF!,"")</f>
        <v>#REF!</v>
      </c>
      <c r="Q116" s="17" t="e">
        <f>IF('SECTION IV'!#REF!=Q$2,'SECTION IV'!#REF!*'SECTION IV'!#REF!,"")</f>
        <v>#REF!</v>
      </c>
      <c r="R116" s="17" t="e">
        <f>IF('SECTION IV'!#REF!=R$2,'SECTION IV'!#REF!*'SECTION IV'!#REF!,"")</f>
        <v>#REF!</v>
      </c>
      <c r="S116" s="17" t="e">
        <f>IF('SECTION IV'!#REF!=S$2,'SECTION IV'!#REF!*'SECTION IV'!#REF!,"")</f>
        <v>#REF!</v>
      </c>
      <c r="T116" s="17" t="e">
        <f>IF('SECTION IV'!#REF!=T$2,'SECTION IV'!#REF!*'SECTION IV'!#REF!,"")</f>
        <v>#REF!</v>
      </c>
      <c r="U116" s="17" t="e">
        <f>IF('SECTION IV'!#REF!=U$2,'SECTION IV'!#REF!*'SECTION IV'!#REF!,"")</f>
        <v>#REF!</v>
      </c>
      <c r="V116" s="17" t="e">
        <f>IF('SECTION IV'!#REF!=V$2,'SECTION IV'!#REF!*'SECTION IV'!#REF!,"")</f>
        <v>#REF!</v>
      </c>
      <c r="W116" s="17" t="e">
        <f>IF('SECTION IV'!#REF!=W$2,'SECTION IV'!#REF!*'SECTION IV'!#REF!,"")</f>
        <v>#REF!</v>
      </c>
      <c r="X116" s="17" t="e">
        <f>IF('SECTION IV'!#REF!=X$2,'SECTION IV'!#REF!*'SECTION IV'!#REF!,"")</f>
        <v>#REF!</v>
      </c>
      <c r="Y116" s="17" t="e">
        <f>IF('SECTION IV'!#REF!=Y$2,'SECTION IV'!#REF!*'SECTION IV'!#REF!,"")</f>
        <v>#REF!</v>
      </c>
      <c r="Z116" s="17" t="e">
        <f>IF('SECTION IV'!#REF!=Z$2,'SECTION IV'!#REF!*'SECTION IV'!#REF!,"")</f>
        <v>#REF!</v>
      </c>
      <c r="AA116" s="17" t="e">
        <f>IF('SECTION IV'!#REF!=AA$2,'SECTION IV'!#REF!*'SECTION IV'!#REF!,"")</f>
        <v>#REF!</v>
      </c>
      <c r="AB116" s="17" t="e">
        <f>IF('SECTION IV'!#REF!=AB$2,'SECTION IV'!#REF!*'SECTION IV'!#REF!,"")</f>
        <v>#REF!</v>
      </c>
      <c r="AC116" s="17" t="e">
        <f>IF('SECTION IV'!#REF!=AC$2,'SECTION IV'!#REF!*'SECTION IV'!#REF!,"")</f>
        <v>#REF!</v>
      </c>
      <c r="AD116" s="17" t="e">
        <f>IF('SECTION IV'!#REF!=AD$2,'SECTION IV'!#REF!*'SECTION IV'!#REF!,"")</f>
        <v>#REF!</v>
      </c>
      <c r="AE116" s="17" t="e">
        <f>IF('SECTION IV'!#REF!=AE$2,'SECTION IV'!#REF!*'SECTION IV'!#REF!,"")</f>
        <v>#REF!</v>
      </c>
      <c r="AF116" s="17" t="e">
        <f>IF('SECTION IV'!#REF!=AF$2,'SECTION IV'!#REF!*'SECTION IV'!#REF!,"")</f>
        <v>#REF!</v>
      </c>
      <c r="AG116" s="17" t="e">
        <f>IF('SECTION IV'!#REF!=AG$2,'SECTION IV'!#REF!*'SECTION IV'!#REF!,"")</f>
        <v>#REF!</v>
      </c>
      <c r="AH116" s="18" t="e">
        <f>IF(C116="","",IF('SECTION IV'!#REF!=0,"",IF(SUM(D116:AG116)=0,CONCATENATE(C116," NOT AWARDED"),SUM(D116:AG116))))</f>
        <v>#REF!</v>
      </c>
    </row>
    <row r="117" spans="2:34" x14ac:dyDescent="0.35">
      <c r="B117" s="290"/>
      <c r="C117" t="e">
        <f>IF('SECTION IV'!#REF!=0,"",'SECTION IV'!#REF!)</f>
        <v>#REF!</v>
      </c>
      <c r="D117" s="17" t="e">
        <f>IF('SECTION IV'!#REF!=D$2,'SECTION IV'!#REF!*'SECTION IV'!#REF!,"")</f>
        <v>#REF!</v>
      </c>
      <c r="E117" s="17" t="e">
        <f>IF('SECTION IV'!#REF!=E$2,'SECTION IV'!#REF!*'SECTION IV'!#REF!,"")</f>
        <v>#REF!</v>
      </c>
      <c r="F117" s="17" t="e">
        <f>IF('SECTION IV'!#REF!=F$2,'SECTION IV'!#REF!*'SECTION IV'!#REF!,"")</f>
        <v>#REF!</v>
      </c>
      <c r="G117" s="17" t="e">
        <f>IF('SECTION IV'!#REF!=G$2,'SECTION IV'!#REF!*'SECTION IV'!#REF!,"")</f>
        <v>#REF!</v>
      </c>
      <c r="H117" s="17" t="e">
        <f>IF('SECTION IV'!#REF!=H$2,'SECTION IV'!#REF!*'SECTION IV'!#REF!,"")</f>
        <v>#REF!</v>
      </c>
      <c r="I117" s="17" t="e">
        <f>IF('SECTION IV'!#REF!=I$2,'SECTION IV'!#REF!*'SECTION IV'!#REF!,"")</f>
        <v>#REF!</v>
      </c>
      <c r="J117" s="17" t="e">
        <f>IF('SECTION IV'!#REF!=J$2,'SECTION IV'!#REF!*'SECTION IV'!#REF!,"")</f>
        <v>#REF!</v>
      </c>
      <c r="K117" s="17" t="e">
        <f>IF('SECTION IV'!#REF!=K$2,'SECTION IV'!#REF!*'SECTION IV'!#REF!,"")</f>
        <v>#REF!</v>
      </c>
      <c r="L117" s="17" t="e">
        <f>IF('SECTION IV'!#REF!=L$2,'SECTION IV'!#REF!*'SECTION IV'!#REF!,"")</f>
        <v>#REF!</v>
      </c>
      <c r="M117" s="17" t="e">
        <f>IF('SECTION IV'!#REF!=M$2,'SECTION IV'!#REF!*'SECTION IV'!#REF!,"")</f>
        <v>#REF!</v>
      </c>
      <c r="N117" s="17" t="e">
        <f>IF('SECTION IV'!#REF!=N$2,'SECTION IV'!#REF!*'SECTION IV'!#REF!,"")</f>
        <v>#REF!</v>
      </c>
      <c r="O117" s="17" t="e">
        <f>IF('SECTION IV'!#REF!=O$2,'SECTION IV'!#REF!*'SECTION IV'!#REF!,"")</f>
        <v>#REF!</v>
      </c>
      <c r="P117" s="17" t="e">
        <f>IF('SECTION IV'!#REF!=P$2,'SECTION IV'!#REF!*'SECTION IV'!#REF!,"")</f>
        <v>#REF!</v>
      </c>
      <c r="Q117" s="17" t="e">
        <f>IF('SECTION IV'!#REF!=Q$2,'SECTION IV'!#REF!*'SECTION IV'!#REF!,"")</f>
        <v>#REF!</v>
      </c>
      <c r="R117" s="17" t="e">
        <f>IF('SECTION IV'!#REF!=R$2,'SECTION IV'!#REF!*'SECTION IV'!#REF!,"")</f>
        <v>#REF!</v>
      </c>
      <c r="S117" s="17" t="e">
        <f>IF('SECTION IV'!#REF!=S$2,'SECTION IV'!#REF!*'SECTION IV'!#REF!,"")</f>
        <v>#REF!</v>
      </c>
      <c r="T117" s="17" t="e">
        <f>IF('SECTION IV'!#REF!=T$2,'SECTION IV'!#REF!*'SECTION IV'!#REF!,"")</f>
        <v>#REF!</v>
      </c>
      <c r="U117" s="17" t="e">
        <f>IF('SECTION IV'!#REF!=U$2,'SECTION IV'!#REF!*'SECTION IV'!#REF!,"")</f>
        <v>#REF!</v>
      </c>
      <c r="V117" s="17" t="e">
        <f>IF('SECTION IV'!#REF!=V$2,'SECTION IV'!#REF!*'SECTION IV'!#REF!,"")</f>
        <v>#REF!</v>
      </c>
      <c r="W117" s="17" t="e">
        <f>IF('SECTION IV'!#REF!=W$2,'SECTION IV'!#REF!*'SECTION IV'!#REF!,"")</f>
        <v>#REF!</v>
      </c>
      <c r="X117" s="17" t="e">
        <f>IF('SECTION IV'!#REF!=X$2,'SECTION IV'!#REF!*'SECTION IV'!#REF!,"")</f>
        <v>#REF!</v>
      </c>
      <c r="Y117" s="17" t="e">
        <f>IF('SECTION IV'!#REF!=Y$2,'SECTION IV'!#REF!*'SECTION IV'!#REF!,"")</f>
        <v>#REF!</v>
      </c>
      <c r="Z117" s="17" t="e">
        <f>IF('SECTION IV'!#REF!=Z$2,'SECTION IV'!#REF!*'SECTION IV'!#REF!,"")</f>
        <v>#REF!</v>
      </c>
      <c r="AA117" s="17" t="e">
        <f>IF('SECTION IV'!#REF!=AA$2,'SECTION IV'!#REF!*'SECTION IV'!#REF!,"")</f>
        <v>#REF!</v>
      </c>
      <c r="AB117" s="17" t="e">
        <f>IF('SECTION IV'!#REF!=AB$2,'SECTION IV'!#REF!*'SECTION IV'!#REF!,"")</f>
        <v>#REF!</v>
      </c>
      <c r="AC117" s="17" t="e">
        <f>IF('SECTION IV'!#REF!=AC$2,'SECTION IV'!#REF!*'SECTION IV'!#REF!,"")</f>
        <v>#REF!</v>
      </c>
      <c r="AD117" s="17" t="e">
        <f>IF('SECTION IV'!#REF!=AD$2,'SECTION IV'!#REF!*'SECTION IV'!#REF!,"")</f>
        <v>#REF!</v>
      </c>
      <c r="AE117" s="17" t="e">
        <f>IF('SECTION IV'!#REF!=AE$2,'SECTION IV'!#REF!*'SECTION IV'!#REF!,"")</f>
        <v>#REF!</v>
      </c>
      <c r="AF117" s="17" t="e">
        <f>IF('SECTION IV'!#REF!=AF$2,'SECTION IV'!#REF!*'SECTION IV'!#REF!,"")</f>
        <v>#REF!</v>
      </c>
      <c r="AG117" s="17" t="e">
        <f>IF('SECTION IV'!#REF!=AG$2,'SECTION IV'!#REF!*'SECTION IV'!#REF!,"")</f>
        <v>#REF!</v>
      </c>
      <c r="AH117" s="18" t="e">
        <f>IF(C117="","",IF('SECTION IV'!#REF!=0,"",IF(SUM(D117:AG117)=0,CONCATENATE(C117," NOT AWARDED"),SUM(D117:AG117))))</f>
        <v>#REF!</v>
      </c>
    </row>
    <row r="118" spans="2:34" x14ac:dyDescent="0.35">
      <c r="B118" s="290"/>
      <c r="C118" t="e">
        <f>IF('SECTION IV'!#REF!=0,"",'SECTION IV'!#REF!)</f>
        <v>#REF!</v>
      </c>
      <c r="D118" s="17" t="e">
        <f>IF('SECTION IV'!#REF!=D$2,'SECTION IV'!#REF!*'SECTION IV'!#REF!,"")</f>
        <v>#REF!</v>
      </c>
      <c r="E118" s="17" t="e">
        <f>IF('SECTION IV'!#REF!=E$2,'SECTION IV'!#REF!*'SECTION IV'!#REF!,"")</f>
        <v>#REF!</v>
      </c>
      <c r="F118" s="17" t="e">
        <f>IF('SECTION IV'!#REF!=F$2,'SECTION IV'!#REF!*'SECTION IV'!#REF!,"")</f>
        <v>#REF!</v>
      </c>
      <c r="G118" s="17" t="e">
        <f>IF('SECTION IV'!#REF!=G$2,'SECTION IV'!#REF!*'SECTION IV'!#REF!,"")</f>
        <v>#REF!</v>
      </c>
      <c r="H118" s="17" t="e">
        <f>IF('SECTION IV'!#REF!=H$2,'SECTION IV'!#REF!*'SECTION IV'!#REF!,"")</f>
        <v>#REF!</v>
      </c>
      <c r="I118" s="17" t="e">
        <f>IF('SECTION IV'!#REF!=I$2,'SECTION IV'!#REF!*'SECTION IV'!#REF!,"")</f>
        <v>#REF!</v>
      </c>
      <c r="J118" s="17" t="e">
        <f>IF('SECTION IV'!#REF!=J$2,'SECTION IV'!#REF!*'SECTION IV'!#REF!,"")</f>
        <v>#REF!</v>
      </c>
      <c r="K118" s="17" t="e">
        <f>IF('SECTION IV'!#REF!=K$2,'SECTION IV'!#REF!*'SECTION IV'!#REF!,"")</f>
        <v>#REF!</v>
      </c>
      <c r="L118" s="17" t="e">
        <f>IF('SECTION IV'!#REF!=L$2,'SECTION IV'!#REF!*'SECTION IV'!#REF!,"")</f>
        <v>#REF!</v>
      </c>
      <c r="M118" s="17" t="e">
        <f>IF('SECTION IV'!#REF!=M$2,'SECTION IV'!#REF!*'SECTION IV'!#REF!,"")</f>
        <v>#REF!</v>
      </c>
      <c r="N118" s="17" t="e">
        <f>IF('SECTION IV'!#REF!=N$2,'SECTION IV'!#REF!*'SECTION IV'!#REF!,"")</f>
        <v>#REF!</v>
      </c>
      <c r="O118" s="17" t="e">
        <f>IF('SECTION IV'!#REF!=O$2,'SECTION IV'!#REF!*'SECTION IV'!#REF!,"")</f>
        <v>#REF!</v>
      </c>
      <c r="P118" s="17" t="e">
        <f>IF('SECTION IV'!#REF!=P$2,'SECTION IV'!#REF!*'SECTION IV'!#REF!,"")</f>
        <v>#REF!</v>
      </c>
      <c r="Q118" s="17" t="e">
        <f>IF('SECTION IV'!#REF!=Q$2,'SECTION IV'!#REF!*'SECTION IV'!#REF!,"")</f>
        <v>#REF!</v>
      </c>
      <c r="R118" s="17" t="e">
        <f>IF('SECTION IV'!#REF!=R$2,'SECTION IV'!#REF!*'SECTION IV'!#REF!,"")</f>
        <v>#REF!</v>
      </c>
      <c r="S118" s="17" t="e">
        <f>IF('SECTION IV'!#REF!=S$2,'SECTION IV'!#REF!*'SECTION IV'!#REF!,"")</f>
        <v>#REF!</v>
      </c>
      <c r="T118" s="17" t="e">
        <f>IF('SECTION IV'!#REF!=T$2,'SECTION IV'!#REF!*'SECTION IV'!#REF!,"")</f>
        <v>#REF!</v>
      </c>
      <c r="U118" s="17" t="e">
        <f>IF('SECTION IV'!#REF!=U$2,'SECTION IV'!#REF!*'SECTION IV'!#REF!,"")</f>
        <v>#REF!</v>
      </c>
      <c r="V118" s="17" t="e">
        <f>IF('SECTION IV'!#REF!=V$2,'SECTION IV'!#REF!*'SECTION IV'!#REF!,"")</f>
        <v>#REF!</v>
      </c>
      <c r="W118" s="17" t="e">
        <f>IF('SECTION IV'!#REF!=W$2,'SECTION IV'!#REF!*'SECTION IV'!#REF!,"")</f>
        <v>#REF!</v>
      </c>
      <c r="X118" s="17" t="e">
        <f>IF('SECTION IV'!#REF!=X$2,'SECTION IV'!#REF!*'SECTION IV'!#REF!,"")</f>
        <v>#REF!</v>
      </c>
      <c r="Y118" s="17" t="e">
        <f>IF('SECTION IV'!#REF!=Y$2,'SECTION IV'!#REF!*'SECTION IV'!#REF!,"")</f>
        <v>#REF!</v>
      </c>
      <c r="Z118" s="17" t="e">
        <f>IF('SECTION IV'!#REF!=Z$2,'SECTION IV'!#REF!*'SECTION IV'!#REF!,"")</f>
        <v>#REF!</v>
      </c>
      <c r="AA118" s="17" t="e">
        <f>IF('SECTION IV'!#REF!=AA$2,'SECTION IV'!#REF!*'SECTION IV'!#REF!,"")</f>
        <v>#REF!</v>
      </c>
      <c r="AB118" s="17" t="e">
        <f>IF('SECTION IV'!#REF!=AB$2,'SECTION IV'!#REF!*'SECTION IV'!#REF!,"")</f>
        <v>#REF!</v>
      </c>
      <c r="AC118" s="17" t="e">
        <f>IF('SECTION IV'!#REF!=AC$2,'SECTION IV'!#REF!*'SECTION IV'!#REF!,"")</f>
        <v>#REF!</v>
      </c>
      <c r="AD118" s="17" t="e">
        <f>IF('SECTION IV'!#REF!=AD$2,'SECTION IV'!#REF!*'SECTION IV'!#REF!,"")</f>
        <v>#REF!</v>
      </c>
      <c r="AE118" s="17" t="e">
        <f>IF('SECTION IV'!#REF!=AE$2,'SECTION IV'!#REF!*'SECTION IV'!#REF!,"")</f>
        <v>#REF!</v>
      </c>
      <c r="AF118" s="17" t="e">
        <f>IF('SECTION IV'!#REF!=AF$2,'SECTION IV'!#REF!*'SECTION IV'!#REF!,"")</f>
        <v>#REF!</v>
      </c>
      <c r="AG118" s="17" t="e">
        <f>IF('SECTION IV'!#REF!=AG$2,'SECTION IV'!#REF!*'SECTION IV'!#REF!,"")</f>
        <v>#REF!</v>
      </c>
      <c r="AH118" s="18" t="e">
        <f>IF(C118="","",IF('SECTION IV'!#REF!=0,"",IF(SUM(D118:AG118)=0,CONCATENATE(C118," NOT AWARDED"),SUM(D118:AG118))))</f>
        <v>#REF!</v>
      </c>
    </row>
    <row r="119" spans="2:34" x14ac:dyDescent="0.35">
      <c r="B119" s="290"/>
      <c r="C119" t="e">
        <f>IF('SECTION IV'!#REF!=0,"",'SECTION IV'!#REF!)</f>
        <v>#REF!</v>
      </c>
      <c r="D119" s="17" t="e">
        <f>IF('SECTION IV'!#REF!=D$2,'SECTION IV'!#REF!*'SECTION IV'!#REF!,"")</f>
        <v>#REF!</v>
      </c>
      <c r="E119" s="17" t="e">
        <f>IF('SECTION IV'!#REF!=E$2,'SECTION IV'!#REF!*'SECTION IV'!#REF!,"")</f>
        <v>#REF!</v>
      </c>
      <c r="F119" s="17" t="e">
        <f>IF('SECTION IV'!#REF!=F$2,'SECTION IV'!#REF!*'SECTION IV'!#REF!,"")</f>
        <v>#REF!</v>
      </c>
      <c r="G119" s="17" t="e">
        <f>IF('SECTION IV'!#REF!=G$2,'SECTION IV'!#REF!*'SECTION IV'!#REF!,"")</f>
        <v>#REF!</v>
      </c>
      <c r="H119" s="17" t="e">
        <f>IF('SECTION IV'!#REF!=H$2,'SECTION IV'!#REF!*'SECTION IV'!#REF!,"")</f>
        <v>#REF!</v>
      </c>
      <c r="I119" s="17" t="e">
        <f>IF('SECTION IV'!#REF!=I$2,'SECTION IV'!#REF!*'SECTION IV'!#REF!,"")</f>
        <v>#REF!</v>
      </c>
      <c r="J119" s="17" t="e">
        <f>IF('SECTION IV'!#REF!=J$2,'SECTION IV'!#REF!*'SECTION IV'!#REF!,"")</f>
        <v>#REF!</v>
      </c>
      <c r="K119" s="17" t="e">
        <f>IF('SECTION IV'!#REF!=K$2,'SECTION IV'!#REF!*'SECTION IV'!#REF!,"")</f>
        <v>#REF!</v>
      </c>
      <c r="L119" s="17" t="e">
        <f>IF('SECTION IV'!#REF!=L$2,'SECTION IV'!#REF!*'SECTION IV'!#REF!,"")</f>
        <v>#REF!</v>
      </c>
      <c r="M119" s="17" t="e">
        <f>IF('SECTION IV'!#REF!=M$2,'SECTION IV'!#REF!*'SECTION IV'!#REF!,"")</f>
        <v>#REF!</v>
      </c>
      <c r="N119" s="17" t="e">
        <f>IF('SECTION IV'!#REF!=N$2,'SECTION IV'!#REF!*'SECTION IV'!#REF!,"")</f>
        <v>#REF!</v>
      </c>
      <c r="O119" s="17" t="e">
        <f>IF('SECTION IV'!#REF!=O$2,'SECTION IV'!#REF!*'SECTION IV'!#REF!,"")</f>
        <v>#REF!</v>
      </c>
      <c r="P119" s="17" t="e">
        <f>IF('SECTION IV'!#REF!=P$2,'SECTION IV'!#REF!*'SECTION IV'!#REF!,"")</f>
        <v>#REF!</v>
      </c>
      <c r="Q119" s="17" t="e">
        <f>IF('SECTION IV'!#REF!=Q$2,'SECTION IV'!#REF!*'SECTION IV'!#REF!,"")</f>
        <v>#REF!</v>
      </c>
      <c r="R119" s="17" t="e">
        <f>IF('SECTION IV'!#REF!=R$2,'SECTION IV'!#REF!*'SECTION IV'!#REF!,"")</f>
        <v>#REF!</v>
      </c>
      <c r="S119" s="17" t="e">
        <f>IF('SECTION IV'!#REF!=S$2,'SECTION IV'!#REF!*'SECTION IV'!#REF!,"")</f>
        <v>#REF!</v>
      </c>
      <c r="T119" s="17" t="e">
        <f>IF('SECTION IV'!#REF!=T$2,'SECTION IV'!#REF!*'SECTION IV'!#REF!,"")</f>
        <v>#REF!</v>
      </c>
      <c r="U119" s="17" t="e">
        <f>IF('SECTION IV'!#REF!=U$2,'SECTION IV'!#REF!*'SECTION IV'!#REF!,"")</f>
        <v>#REF!</v>
      </c>
      <c r="V119" s="17" t="e">
        <f>IF('SECTION IV'!#REF!=V$2,'SECTION IV'!#REF!*'SECTION IV'!#REF!,"")</f>
        <v>#REF!</v>
      </c>
      <c r="W119" s="17" t="e">
        <f>IF('SECTION IV'!#REF!=W$2,'SECTION IV'!#REF!*'SECTION IV'!#REF!,"")</f>
        <v>#REF!</v>
      </c>
      <c r="X119" s="17" t="e">
        <f>IF('SECTION IV'!#REF!=X$2,'SECTION IV'!#REF!*'SECTION IV'!#REF!,"")</f>
        <v>#REF!</v>
      </c>
      <c r="Y119" s="17" t="e">
        <f>IF('SECTION IV'!#REF!=Y$2,'SECTION IV'!#REF!*'SECTION IV'!#REF!,"")</f>
        <v>#REF!</v>
      </c>
      <c r="Z119" s="17" t="e">
        <f>IF('SECTION IV'!#REF!=Z$2,'SECTION IV'!#REF!*'SECTION IV'!#REF!,"")</f>
        <v>#REF!</v>
      </c>
      <c r="AA119" s="17" t="e">
        <f>IF('SECTION IV'!#REF!=AA$2,'SECTION IV'!#REF!*'SECTION IV'!#REF!,"")</f>
        <v>#REF!</v>
      </c>
      <c r="AB119" s="17" t="e">
        <f>IF('SECTION IV'!#REF!=AB$2,'SECTION IV'!#REF!*'SECTION IV'!#REF!,"")</f>
        <v>#REF!</v>
      </c>
      <c r="AC119" s="17" t="e">
        <f>IF('SECTION IV'!#REF!=AC$2,'SECTION IV'!#REF!*'SECTION IV'!#REF!,"")</f>
        <v>#REF!</v>
      </c>
      <c r="AD119" s="17" t="e">
        <f>IF('SECTION IV'!#REF!=AD$2,'SECTION IV'!#REF!*'SECTION IV'!#REF!,"")</f>
        <v>#REF!</v>
      </c>
      <c r="AE119" s="17" t="e">
        <f>IF('SECTION IV'!#REF!=AE$2,'SECTION IV'!#REF!*'SECTION IV'!#REF!,"")</f>
        <v>#REF!</v>
      </c>
      <c r="AF119" s="17" t="e">
        <f>IF('SECTION IV'!#REF!=AF$2,'SECTION IV'!#REF!*'SECTION IV'!#REF!,"")</f>
        <v>#REF!</v>
      </c>
      <c r="AG119" s="17" t="e">
        <f>IF('SECTION IV'!#REF!=AG$2,'SECTION IV'!#REF!*'SECTION IV'!#REF!,"")</f>
        <v>#REF!</v>
      </c>
      <c r="AH119" s="18" t="e">
        <f>IF(C119="","",IF('SECTION IV'!#REF!=0,"",IF(SUM(D119:AG119)=0,CONCATENATE(C119," NOT AWARDED"),SUM(D119:AG119))))</f>
        <v>#REF!</v>
      </c>
    </row>
    <row r="120" spans="2:34" x14ac:dyDescent="0.35">
      <c r="B120" s="290"/>
      <c r="C120" t="e">
        <f>IF('SECTION IV'!#REF!=0,"",'SECTION IV'!#REF!)</f>
        <v>#REF!</v>
      </c>
      <c r="D120" s="17" t="e">
        <f>IF('SECTION IV'!#REF!=D$2,'SECTION IV'!#REF!*'SECTION IV'!#REF!,"")</f>
        <v>#REF!</v>
      </c>
      <c r="E120" s="17" t="e">
        <f>IF('SECTION IV'!#REF!=E$2,'SECTION IV'!#REF!*'SECTION IV'!#REF!,"")</f>
        <v>#REF!</v>
      </c>
      <c r="F120" s="17" t="e">
        <f>IF('SECTION IV'!#REF!=F$2,'SECTION IV'!#REF!*'SECTION IV'!#REF!,"")</f>
        <v>#REF!</v>
      </c>
      <c r="G120" s="17" t="e">
        <f>IF('SECTION IV'!#REF!=G$2,'SECTION IV'!#REF!*'SECTION IV'!#REF!,"")</f>
        <v>#REF!</v>
      </c>
      <c r="H120" s="17" t="e">
        <f>IF('SECTION IV'!#REF!=H$2,'SECTION IV'!#REF!*'SECTION IV'!#REF!,"")</f>
        <v>#REF!</v>
      </c>
      <c r="I120" s="17" t="e">
        <f>IF('SECTION IV'!#REF!=I$2,'SECTION IV'!#REF!*'SECTION IV'!#REF!,"")</f>
        <v>#REF!</v>
      </c>
      <c r="J120" s="17" t="e">
        <f>IF('SECTION IV'!#REF!=J$2,'SECTION IV'!#REF!*'SECTION IV'!#REF!,"")</f>
        <v>#REF!</v>
      </c>
      <c r="K120" s="17" t="e">
        <f>IF('SECTION IV'!#REF!=K$2,'SECTION IV'!#REF!*'SECTION IV'!#REF!,"")</f>
        <v>#REF!</v>
      </c>
      <c r="L120" s="17" t="e">
        <f>IF('SECTION IV'!#REF!=L$2,'SECTION IV'!#REF!*'SECTION IV'!#REF!,"")</f>
        <v>#REF!</v>
      </c>
      <c r="M120" s="17" t="e">
        <f>IF('SECTION IV'!#REF!=M$2,'SECTION IV'!#REF!*'SECTION IV'!#REF!,"")</f>
        <v>#REF!</v>
      </c>
      <c r="N120" s="17" t="e">
        <f>IF('SECTION IV'!#REF!=N$2,'SECTION IV'!#REF!*'SECTION IV'!#REF!,"")</f>
        <v>#REF!</v>
      </c>
      <c r="O120" s="17" t="e">
        <f>IF('SECTION IV'!#REF!=O$2,'SECTION IV'!#REF!*'SECTION IV'!#REF!,"")</f>
        <v>#REF!</v>
      </c>
      <c r="P120" s="17" t="e">
        <f>IF('SECTION IV'!#REF!=P$2,'SECTION IV'!#REF!*'SECTION IV'!#REF!,"")</f>
        <v>#REF!</v>
      </c>
      <c r="Q120" s="17" t="e">
        <f>IF('SECTION IV'!#REF!=Q$2,'SECTION IV'!#REF!*'SECTION IV'!#REF!,"")</f>
        <v>#REF!</v>
      </c>
      <c r="R120" s="17" t="e">
        <f>IF('SECTION IV'!#REF!=R$2,'SECTION IV'!#REF!*'SECTION IV'!#REF!,"")</f>
        <v>#REF!</v>
      </c>
      <c r="S120" s="17" t="e">
        <f>IF('SECTION IV'!#REF!=S$2,'SECTION IV'!#REF!*'SECTION IV'!#REF!,"")</f>
        <v>#REF!</v>
      </c>
      <c r="T120" s="17" t="e">
        <f>IF('SECTION IV'!#REF!=T$2,'SECTION IV'!#REF!*'SECTION IV'!#REF!,"")</f>
        <v>#REF!</v>
      </c>
      <c r="U120" s="17" t="e">
        <f>IF('SECTION IV'!#REF!=U$2,'SECTION IV'!#REF!*'SECTION IV'!#REF!,"")</f>
        <v>#REF!</v>
      </c>
      <c r="V120" s="17" t="e">
        <f>IF('SECTION IV'!#REF!=V$2,'SECTION IV'!#REF!*'SECTION IV'!#REF!,"")</f>
        <v>#REF!</v>
      </c>
      <c r="W120" s="17" t="e">
        <f>IF('SECTION IV'!#REF!=W$2,'SECTION IV'!#REF!*'SECTION IV'!#REF!,"")</f>
        <v>#REF!</v>
      </c>
      <c r="X120" s="17" t="e">
        <f>IF('SECTION IV'!#REF!=X$2,'SECTION IV'!#REF!*'SECTION IV'!#REF!,"")</f>
        <v>#REF!</v>
      </c>
      <c r="Y120" s="17" t="e">
        <f>IF('SECTION IV'!#REF!=Y$2,'SECTION IV'!#REF!*'SECTION IV'!#REF!,"")</f>
        <v>#REF!</v>
      </c>
      <c r="Z120" s="17" t="e">
        <f>IF('SECTION IV'!#REF!=Z$2,'SECTION IV'!#REF!*'SECTION IV'!#REF!,"")</f>
        <v>#REF!</v>
      </c>
      <c r="AA120" s="17" t="e">
        <f>IF('SECTION IV'!#REF!=AA$2,'SECTION IV'!#REF!*'SECTION IV'!#REF!,"")</f>
        <v>#REF!</v>
      </c>
      <c r="AB120" s="17" t="e">
        <f>IF('SECTION IV'!#REF!=AB$2,'SECTION IV'!#REF!*'SECTION IV'!#REF!,"")</f>
        <v>#REF!</v>
      </c>
      <c r="AC120" s="17" t="e">
        <f>IF('SECTION IV'!#REF!=AC$2,'SECTION IV'!#REF!*'SECTION IV'!#REF!,"")</f>
        <v>#REF!</v>
      </c>
      <c r="AD120" s="17" t="e">
        <f>IF('SECTION IV'!#REF!=AD$2,'SECTION IV'!#REF!*'SECTION IV'!#REF!,"")</f>
        <v>#REF!</v>
      </c>
      <c r="AE120" s="17" t="e">
        <f>IF('SECTION IV'!#REF!=AE$2,'SECTION IV'!#REF!*'SECTION IV'!#REF!,"")</f>
        <v>#REF!</v>
      </c>
      <c r="AF120" s="17" t="e">
        <f>IF('SECTION IV'!#REF!=AF$2,'SECTION IV'!#REF!*'SECTION IV'!#REF!,"")</f>
        <v>#REF!</v>
      </c>
      <c r="AG120" s="17" t="e">
        <f>IF('SECTION IV'!#REF!=AG$2,'SECTION IV'!#REF!*'SECTION IV'!#REF!,"")</f>
        <v>#REF!</v>
      </c>
      <c r="AH120" s="18" t="e">
        <f>IF(C120="","",IF('SECTION IV'!#REF!=0,"",IF(SUM(D120:AG120)=0,CONCATENATE(C120," NOT AWARDED"),SUM(D120:AG120))))</f>
        <v>#REF!</v>
      </c>
    </row>
    <row r="121" spans="2:34" x14ac:dyDescent="0.35">
      <c r="B121" s="290"/>
      <c r="C121" t="e">
        <f>IF('SECTION IV'!#REF!=0,"",'SECTION IV'!#REF!)</f>
        <v>#REF!</v>
      </c>
      <c r="D121" s="17" t="e">
        <f>IF('SECTION IV'!#REF!=D$2,'SECTION IV'!#REF!*'SECTION IV'!#REF!,"")</f>
        <v>#REF!</v>
      </c>
      <c r="E121" s="17" t="e">
        <f>IF('SECTION IV'!#REF!=E$2,'SECTION IV'!#REF!*'SECTION IV'!#REF!,"")</f>
        <v>#REF!</v>
      </c>
      <c r="F121" s="17" t="e">
        <f>IF('SECTION IV'!#REF!=F$2,'SECTION IV'!#REF!*'SECTION IV'!#REF!,"")</f>
        <v>#REF!</v>
      </c>
      <c r="G121" s="17" t="e">
        <f>IF('SECTION IV'!#REF!=G$2,'SECTION IV'!#REF!*'SECTION IV'!#REF!,"")</f>
        <v>#REF!</v>
      </c>
      <c r="H121" s="17" t="e">
        <f>IF('SECTION IV'!#REF!=H$2,'SECTION IV'!#REF!*'SECTION IV'!#REF!,"")</f>
        <v>#REF!</v>
      </c>
      <c r="I121" s="17" t="e">
        <f>IF('SECTION IV'!#REF!=I$2,'SECTION IV'!#REF!*'SECTION IV'!#REF!,"")</f>
        <v>#REF!</v>
      </c>
      <c r="J121" s="17" t="e">
        <f>IF('SECTION IV'!#REF!=J$2,'SECTION IV'!#REF!*'SECTION IV'!#REF!,"")</f>
        <v>#REF!</v>
      </c>
      <c r="K121" s="17" t="e">
        <f>IF('SECTION IV'!#REF!=K$2,'SECTION IV'!#REF!*'SECTION IV'!#REF!,"")</f>
        <v>#REF!</v>
      </c>
      <c r="L121" s="17" t="e">
        <f>IF('SECTION IV'!#REF!=L$2,'SECTION IV'!#REF!*'SECTION IV'!#REF!,"")</f>
        <v>#REF!</v>
      </c>
      <c r="M121" s="17" t="e">
        <f>IF('SECTION IV'!#REF!=M$2,'SECTION IV'!#REF!*'SECTION IV'!#REF!,"")</f>
        <v>#REF!</v>
      </c>
      <c r="N121" s="17" t="e">
        <f>IF('SECTION IV'!#REF!=N$2,'SECTION IV'!#REF!*'SECTION IV'!#REF!,"")</f>
        <v>#REF!</v>
      </c>
      <c r="O121" s="17" t="e">
        <f>IF('SECTION IV'!#REF!=O$2,'SECTION IV'!#REF!*'SECTION IV'!#REF!,"")</f>
        <v>#REF!</v>
      </c>
      <c r="P121" s="17" t="e">
        <f>IF('SECTION IV'!#REF!=P$2,'SECTION IV'!#REF!*'SECTION IV'!#REF!,"")</f>
        <v>#REF!</v>
      </c>
      <c r="Q121" s="17" t="e">
        <f>IF('SECTION IV'!#REF!=Q$2,'SECTION IV'!#REF!*'SECTION IV'!#REF!,"")</f>
        <v>#REF!</v>
      </c>
      <c r="R121" s="17" t="e">
        <f>IF('SECTION IV'!#REF!=R$2,'SECTION IV'!#REF!*'SECTION IV'!#REF!,"")</f>
        <v>#REF!</v>
      </c>
      <c r="S121" s="17" t="e">
        <f>IF('SECTION IV'!#REF!=S$2,'SECTION IV'!#REF!*'SECTION IV'!#REF!,"")</f>
        <v>#REF!</v>
      </c>
      <c r="T121" s="17" t="e">
        <f>IF('SECTION IV'!#REF!=T$2,'SECTION IV'!#REF!*'SECTION IV'!#REF!,"")</f>
        <v>#REF!</v>
      </c>
      <c r="U121" s="17" t="e">
        <f>IF('SECTION IV'!#REF!=U$2,'SECTION IV'!#REF!*'SECTION IV'!#REF!,"")</f>
        <v>#REF!</v>
      </c>
      <c r="V121" s="17" t="e">
        <f>IF('SECTION IV'!#REF!=V$2,'SECTION IV'!#REF!*'SECTION IV'!#REF!,"")</f>
        <v>#REF!</v>
      </c>
      <c r="W121" s="17" t="e">
        <f>IF('SECTION IV'!#REF!=W$2,'SECTION IV'!#REF!*'SECTION IV'!#REF!,"")</f>
        <v>#REF!</v>
      </c>
      <c r="X121" s="17" t="e">
        <f>IF('SECTION IV'!#REF!=X$2,'SECTION IV'!#REF!*'SECTION IV'!#REF!,"")</f>
        <v>#REF!</v>
      </c>
      <c r="Y121" s="17" t="e">
        <f>IF('SECTION IV'!#REF!=Y$2,'SECTION IV'!#REF!*'SECTION IV'!#REF!,"")</f>
        <v>#REF!</v>
      </c>
      <c r="Z121" s="17" t="e">
        <f>IF('SECTION IV'!#REF!=Z$2,'SECTION IV'!#REF!*'SECTION IV'!#REF!,"")</f>
        <v>#REF!</v>
      </c>
      <c r="AA121" s="17" t="e">
        <f>IF('SECTION IV'!#REF!=AA$2,'SECTION IV'!#REF!*'SECTION IV'!#REF!,"")</f>
        <v>#REF!</v>
      </c>
      <c r="AB121" s="17" t="e">
        <f>IF('SECTION IV'!#REF!=AB$2,'SECTION IV'!#REF!*'SECTION IV'!#REF!,"")</f>
        <v>#REF!</v>
      </c>
      <c r="AC121" s="17" t="e">
        <f>IF('SECTION IV'!#REF!=AC$2,'SECTION IV'!#REF!*'SECTION IV'!#REF!,"")</f>
        <v>#REF!</v>
      </c>
      <c r="AD121" s="17" t="e">
        <f>IF('SECTION IV'!#REF!=AD$2,'SECTION IV'!#REF!*'SECTION IV'!#REF!,"")</f>
        <v>#REF!</v>
      </c>
      <c r="AE121" s="17" t="e">
        <f>IF('SECTION IV'!#REF!=AE$2,'SECTION IV'!#REF!*'SECTION IV'!#REF!,"")</f>
        <v>#REF!</v>
      </c>
      <c r="AF121" s="17" t="e">
        <f>IF('SECTION IV'!#REF!=AF$2,'SECTION IV'!#REF!*'SECTION IV'!#REF!,"")</f>
        <v>#REF!</v>
      </c>
      <c r="AG121" s="17" t="e">
        <f>IF('SECTION IV'!#REF!=AG$2,'SECTION IV'!#REF!*'SECTION IV'!#REF!,"")</f>
        <v>#REF!</v>
      </c>
      <c r="AH121" s="18" t="e">
        <f>IF(C121="","",IF('SECTION IV'!#REF!=0,"",IF(SUM(D121:AG121)=0,CONCATENATE(C121," NOT AWARDED"),SUM(D121:AG121))))</f>
        <v>#REF!</v>
      </c>
    </row>
    <row r="122" spans="2:34" x14ac:dyDescent="0.35">
      <c r="B122" s="290"/>
      <c r="C122" t="e">
        <f>IF('SECTION IV'!#REF!=0,"",'SECTION IV'!#REF!)</f>
        <v>#REF!</v>
      </c>
      <c r="D122" s="17" t="e">
        <f>IF('SECTION IV'!#REF!=D$2,'SECTION IV'!#REF!*'SECTION IV'!#REF!,"")</f>
        <v>#REF!</v>
      </c>
      <c r="E122" s="17" t="e">
        <f>IF('SECTION IV'!#REF!=E$2,'SECTION IV'!#REF!*'SECTION IV'!#REF!,"")</f>
        <v>#REF!</v>
      </c>
      <c r="F122" s="17" t="e">
        <f>IF('SECTION IV'!#REF!=F$2,'SECTION IV'!#REF!*'SECTION IV'!#REF!,"")</f>
        <v>#REF!</v>
      </c>
      <c r="G122" s="17" t="e">
        <f>IF('SECTION IV'!#REF!=G$2,'SECTION IV'!#REF!*'SECTION IV'!#REF!,"")</f>
        <v>#REF!</v>
      </c>
      <c r="H122" s="17" t="e">
        <f>IF('SECTION IV'!#REF!=H$2,'SECTION IV'!#REF!*'SECTION IV'!#REF!,"")</f>
        <v>#REF!</v>
      </c>
      <c r="I122" s="17" t="e">
        <f>IF('SECTION IV'!#REF!=I$2,'SECTION IV'!#REF!*'SECTION IV'!#REF!,"")</f>
        <v>#REF!</v>
      </c>
      <c r="J122" s="17" t="e">
        <f>IF('SECTION IV'!#REF!=J$2,'SECTION IV'!#REF!*'SECTION IV'!#REF!,"")</f>
        <v>#REF!</v>
      </c>
      <c r="K122" s="17" t="e">
        <f>IF('SECTION IV'!#REF!=K$2,'SECTION IV'!#REF!*'SECTION IV'!#REF!,"")</f>
        <v>#REF!</v>
      </c>
      <c r="L122" s="17" t="e">
        <f>IF('SECTION IV'!#REF!=L$2,'SECTION IV'!#REF!*'SECTION IV'!#REF!,"")</f>
        <v>#REF!</v>
      </c>
      <c r="M122" s="17" t="e">
        <f>IF('SECTION IV'!#REF!=M$2,'SECTION IV'!#REF!*'SECTION IV'!#REF!,"")</f>
        <v>#REF!</v>
      </c>
      <c r="N122" s="17" t="e">
        <f>IF('SECTION IV'!#REF!=N$2,'SECTION IV'!#REF!*'SECTION IV'!#REF!,"")</f>
        <v>#REF!</v>
      </c>
      <c r="O122" s="17" t="e">
        <f>IF('SECTION IV'!#REF!=O$2,'SECTION IV'!#REF!*'SECTION IV'!#REF!,"")</f>
        <v>#REF!</v>
      </c>
      <c r="P122" s="17" t="e">
        <f>IF('SECTION IV'!#REF!=P$2,'SECTION IV'!#REF!*'SECTION IV'!#REF!,"")</f>
        <v>#REF!</v>
      </c>
      <c r="Q122" s="17" t="e">
        <f>IF('SECTION IV'!#REF!=Q$2,'SECTION IV'!#REF!*'SECTION IV'!#REF!,"")</f>
        <v>#REF!</v>
      </c>
      <c r="R122" s="17" t="e">
        <f>IF('SECTION IV'!#REF!=R$2,'SECTION IV'!#REF!*'SECTION IV'!#REF!,"")</f>
        <v>#REF!</v>
      </c>
      <c r="S122" s="17" t="e">
        <f>IF('SECTION IV'!#REF!=S$2,'SECTION IV'!#REF!*'SECTION IV'!#REF!,"")</f>
        <v>#REF!</v>
      </c>
      <c r="T122" s="17" t="e">
        <f>IF('SECTION IV'!#REF!=T$2,'SECTION IV'!#REF!*'SECTION IV'!#REF!,"")</f>
        <v>#REF!</v>
      </c>
      <c r="U122" s="17" t="e">
        <f>IF('SECTION IV'!#REF!=U$2,'SECTION IV'!#REF!*'SECTION IV'!#REF!,"")</f>
        <v>#REF!</v>
      </c>
      <c r="V122" s="17" t="e">
        <f>IF('SECTION IV'!#REF!=V$2,'SECTION IV'!#REF!*'SECTION IV'!#REF!,"")</f>
        <v>#REF!</v>
      </c>
      <c r="W122" s="17" t="e">
        <f>IF('SECTION IV'!#REF!=W$2,'SECTION IV'!#REF!*'SECTION IV'!#REF!,"")</f>
        <v>#REF!</v>
      </c>
      <c r="X122" s="17" t="e">
        <f>IF('SECTION IV'!#REF!=X$2,'SECTION IV'!#REF!*'SECTION IV'!#REF!,"")</f>
        <v>#REF!</v>
      </c>
      <c r="Y122" s="17" t="e">
        <f>IF('SECTION IV'!#REF!=Y$2,'SECTION IV'!#REF!*'SECTION IV'!#REF!,"")</f>
        <v>#REF!</v>
      </c>
      <c r="Z122" s="17" t="e">
        <f>IF('SECTION IV'!#REF!=Z$2,'SECTION IV'!#REF!*'SECTION IV'!#REF!,"")</f>
        <v>#REF!</v>
      </c>
      <c r="AA122" s="17" t="e">
        <f>IF('SECTION IV'!#REF!=AA$2,'SECTION IV'!#REF!*'SECTION IV'!#REF!,"")</f>
        <v>#REF!</v>
      </c>
      <c r="AB122" s="17" t="e">
        <f>IF('SECTION IV'!#REF!=AB$2,'SECTION IV'!#REF!*'SECTION IV'!#REF!,"")</f>
        <v>#REF!</v>
      </c>
      <c r="AC122" s="17" t="e">
        <f>IF('SECTION IV'!#REF!=AC$2,'SECTION IV'!#REF!*'SECTION IV'!#REF!,"")</f>
        <v>#REF!</v>
      </c>
      <c r="AD122" s="17" t="e">
        <f>IF('SECTION IV'!#REF!=AD$2,'SECTION IV'!#REF!*'SECTION IV'!#REF!,"")</f>
        <v>#REF!</v>
      </c>
      <c r="AE122" s="17" t="e">
        <f>IF('SECTION IV'!#REF!=AE$2,'SECTION IV'!#REF!*'SECTION IV'!#REF!,"")</f>
        <v>#REF!</v>
      </c>
      <c r="AF122" s="17" t="e">
        <f>IF('SECTION IV'!#REF!=AF$2,'SECTION IV'!#REF!*'SECTION IV'!#REF!,"")</f>
        <v>#REF!</v>
      </c>
      <c r="AG122" s="17" t="e">
        <f>IF('SECTION IV'!#REF!=AG$2,'SECTION IV'!#REF!*'SECTION IV'!#REF!,"")</f>
        <v>#REF!</v>
      </c>
      <c r="AH122" s="18" t="e">
        <f>IF(C122="","",IF('SECTION IV'!#REF!=0,"",IF(SUM(D122:AG122)=0,CONCATENATE(C122," NOT AWARDED"),SUM(D122:AG122))))</f>
        <v>#REF!</v>
      </c>
    </row>
    <row r="123" spans="2:34" x14ac:dyDescent="0.35">
      <c r="B123" s="290"/>
      <c r="C123" t="e">
        <f>IF('SECTION IV'!#REF!=0,"",'SECTION IV'!#REF!)</f>
        <v>#REF!</v>
      </c>
      <c r="D123" s="17" t="e">
        <f>IF('SECTION IV'!#REF!=D$2,'SECTION IV'!#REF!*'SECTION IV'!#REF!,"")</f>
        <v>#REF!</v>
      </c>
      <c r="E123" s="17" t="e">
        <f>IF('SECTION IV'!#REF!=E$2,'SECTION IV'!#REF!*'SECTION IV'!#REF!,"")</f>
        <v>#REF!</v>
      </c>
      <c r="F123" s="17" t="e">
        <f>IF('SECTION IV'!#REF!=F$2,'SECTION IV'!#REF!*'SECTION IV'!#REF!,"")</f>
        <v>#REF!</v>
      </c>
      <c r="G123" s="17" t="e">
        <f>IF('SECTION IV'!#REF!=G$2,'SECTION IV'!#REF!*'SECTION IV'!#REF!,"")</f>
        <v>#REF!</v>
      </c>
      <c r="H123" s="17" t="e">
        <f>IF('SECTION IV'!#REF!=H$2,'SECTION IV'!#REF!*'SECTION IV'!#REF!,"")</f>
        <v>#REF!</v>
      </c>
      <c r="I123" s="17" t="e">
        <f>IF('SECTION IV'!#REF!=I$2,'SECTION IV'!#REF!*'SECTION IV'!#REF!,"")</f>
        <v>#REF!</v>
      </c>
      <c r="J123" s="17" t="e">
        <f>IF('SECTION IV'!#REF!=J$2,'SECTION IV'!#REF!*'SECTION IV'!#REF!,"")</f>
        <v>#REF!</v>
      </c>
      <c r="K123" s="17" t="e">
        <f>IF('SECTION IV'!#REF!=K$2,'SECTION IV'!#REF!*'SECTION IV'!#REF!,"")</f>
        <v>#REF!</v>
      </c>
      <c r="L123" s="17" t="e">
        <f>IF('SECTION IV'!#REF!=L$2,'SECTION IV'!#REF!*'SECTION IV'!#REF!,"")</f>
        <v>#REF!</v>
      </c>
      <c r="M123" s="17" t="e">
        <f>IF('SECTION IV'!#REF!=M$2,'SECTION IV'!#REF!*'SECTION IV'!#REF!,"")</f>
        <v>#REF!</v>
      </c>
      <c r="N123" s="17" t="e">
        <f>IF('SECTION IV'!#REF!=N$2,'SECTION IV'!#REF!*'SECTION IV'!#REF!,"")</f>
        <v>#REF!</v>
      </c>
      <c r="O123" s="17" t="e">
        <f>IF('SECTION IV'!#REF!=O$2,'SECTION IV'!#REF!*'SECTION IV'!#REF!,"")</f>
        <v>#REF!</v>
      </c>
      <c r="P123" s="17" t="e">
        <f>IF('SECTION IV'!#REF!=P$2,'SECTION IV'!#REF!*'SECTION IV'!#REF!,"")</f>
        <v>#REF!</v>
      </c>
      <c r="Q123" s="17" t="e">
        <f>IF('SECTION IV'!#REF!=Q$2,'SECTION IV'!#REF!*'SECTION IV'!#REF!,"")</f>
        <v>#REF!</v>
      </c>
      <c r="R123" s="17" t="e">
        <f>IF('SECTION IV'!#REF!=R$2,'SECTION IV'!#REF!*'SECTION IV'!#REF!,"")</f>
        <v>#REF!</v>
      </c>
      <c r="S123" s="17" t="e">
        <f>IF('SECTION IV'!#REF!=S$2,'SECTION IV'!#REF!*'SECTION IV'!#REF!,"")</f>
        <v>#REF!</v>
      </c>
      <c r="T123" s="17" t="e">
        <f>IF('SECTION IV'!#REF!=T$2,'SECTION IV'!#REF!*'SECTION IV'!#REF!,"")</f>
        <v>#REF!</v>
      </c>
      <c r="U123" s="17" t="e">
        <f>IF('SECTION IV'!#REF!=U$2,'SECTION IV'!#REF!*'SECTION IV'!#REF!,"")</f>
        <v>#REF!</v>
      </c>
      <c r="V123" s="17" t="e">
        <f>IF('SECTION IV'!#REF!=V$2,'SECTION IV'!#REF!*'SECTION IV'!#REF!,"")</f>
        <v>#REF!</v>
      </c>
      <c r="W123" s="17" t="e">
        <f>IF('SECTION IV'!#REF!=W$2,'SECTION IV'!#REF!*'SECTION IV'!#REF!,"")</f>
        <v>#REF!</v>
      </c>
      <c r="X123" s="17" t="e">
        <f>IF('SECTION IV'!#REF!=X$2,'SECTION IV'!#REF!*'SECTION IV'!#REF!,"")</f>
        <v>#REF!</v>
      </c>
      <c r="Y123" s="17" t="e">
        <f>IF('SECTION IV'!#REF!=Y$2,'SECTION IV'!#REF!*'SECTION IV'!#REF!,"")</f>
        <v>#REF!</v>
      </c>
      <c r="Z123" s="17" t="e">
        <f>IF('SECTION IV'!#REF!=Z$2,'SECTION IV'!#REF!*'SECTION IV'!#REF!,"")</f>
        <v>#REF!</v>
      </c>
      <c r="AA123" s="17" t="e">
        <f>IF('SECTION IV'!#REF!=AA$2,'SECTION IV'!#REF!*'SECTION IV'!#REF!,"")</f>
        <v>#REF!</v>
      </c>
      <c r="AB123" s="17" t="e">
        <f>IF('SECTION IV'!#REF!=AB$2,'SECTION IV'!#REF!*'SECTION IV'!#REF!,"")</f>
        <v>#REF!</v>
      </c>
      <c r="AC123" s="17" t="e">
        <f>IF('SECTION IV'!#REF!=AC$2,'SECTION IV'!#REF!*'SECTION IV'!#REF!,"")</f>
        <v>#REF!</v>
      </c>
      <c r="AD123" s="17" t="e">
        <f>IF('SECTION IV'!#REF!=AD$2,'SECTION IV'!#REF!*'SECTION IV'!#REF!,"")</f>
        <v>#REF!</v>
      </c>
      <c r="AE123" s="17" t="e">
        <f>IF('SECTION IV'!#REF!=AE$2,'SECTION IV'!#REF!*'SECTION IV'!#REF!,"")</f>
        <v>#REF!</v>
      </c>
      <c r="AF123" s="17" t="e">
        <f>IF('SECTION IV'!#REF!=AF$2,'SECTION IV'!#REF!*'SECTION IV'!#REF!,"")</f>
        <v>#REF!</v>
      </c>
      <c r="AG123" s="17" t="e">
        <f>IF('SECTION IV'!#REF!=AG$2,'SECTION IV'!#REF!*'SECTION IV'!#REF!,"")</f>
        <v>#REF!</v>
      </c>
      <c r="AH123" s="18" t="e">
        <f>IF(C123="","",IF('SECTION IV'!#REF!=0,"",IF(SUM(D123:AG123)=0,CONCATENATE(C123," NOT AWARDED"),SUM(D123:AG123))))</f>
        <v>#REF!</v>
      </c>
    </row>
    <row r="124" spans="2:34" x14ac:dyDescent="0.35">
      <c r="B124" s="290"/>
      <c r="C124" t="e">
        <f>IF('SECTION IV'!#REF!=0,"",'SECTION IV'!#REF!)</f>
        <v>#REF!</v>
      </c>
      <c r="D124" s="17" t="e">
        <f>IF('SECTION IV'!#REF!=D$2,'SECTION IV'!#REF!*'SECTION IV'!#REF!,"")</f>
        <v>#REF!</v>
      </c>
      <c r="E124" s="17" t="e">
        <f>IF('SECTION IV'!#REF!=E$2,'SECTION IV'!#REF!*'SECTION IV'!#REF!,"")</f>
        <v>#REF!</v>
      </c>
      <c r="F124" s="17" t="e">
        <f>IF('SECTION IV'!#REF!=F$2,'SECTION IV'!#REF!*'SECTION IV'!#REF!,"")</f>
        <v>#REF!</v>
      </c>
      <c r="G124" s="17" t="e">
        <f>IF('SECTION IV'!#REF!=G$2,'SECTION IV'!#REF!*'SECTION IV'!#REF!,"")</f>
        <v>#REF!</v>
      </c>
      <c r="H124" s="17" t="e">
        <f>IF('SECTION IV'!#REF!=H$2,'SECTION IV'!#REF!*'SECTION IV'!#REF!,"")</f>
        <v>#REF!</v>
      </c>
      <c r="I124" s="17" t="e">
        <f>IF('SECTION IV'!#REF!=I$2,'SECTION IV'!#REF!*'SECTION IV'!#REF!,"")</f>
        <v>#REF!</v>
      </c>
      <c r="J124" s="17" t="e">
        <f>IF('SECTION IV'!#REF!=J$2,'SECTION IV'!#REF!*'SECTION IV'!#REF!,"")</f>
        <v>#REF!</v>
      </c>
      <c r="K124" s="17" t="e">
        <f>IF('SECTION IV'!#REF!=K$2,'SECTION IV'!#REF!*'SECTION IV'!#REF!,"")</f>
        <v>#REF!</v>
      </c>
      <c r="L124" s="17" t="e">
        <f>IF('SECTION IV'!#REF!=L$2,'SECTION IV'!#REF!*'SECTION IV'!#REF!,"")</f>
        <v>#REF!</v>
      </c>
      <c r="M124" s="17" t="e">
        <f>IF('SECTION IV'!#REF!=M$2,'SECTION IV'!#REF!*'SECTION IV'!#REF!,"")</f>
        <v>#REF!</v>
      </c>
      <c r="N124" s="17" t="e">
        <f>IF('SECTION IV'!#REF!=N$2,'SECTION IV'!#REF!*'SECTION IV'!#REF!,"")</f>
        <v>#REF!</v>
      </c>
      <c r="O124" s="17" t="e">
        <f>IF('SECTION IV'!#REF!=O$2,'SECTION IV'!#REF!*'SECTION IV'!#REF!,"")</f>
        <v>#REF!</v>
      </c>
      <c r="P124" s="17" t="e">
        <f>IF('SECTION IV'!#REF!=P$2,'SECTION IV'!#REF!*'SECTION IV'!#REF!,"")</f>
        <v>#REF!</v>
      </c>
      <c r="Q124" s="17" t="e">
        <f>IF('SECTION IV'!#REF!=Q$2,'SECTION IV'!#REF!*'SECTION IV'!#REF!,"")</f>
        <v>#REF!</v>
      </c>
      <c r="R124" s="17" t="e">
        <f>IF('SECTION IV'!#REF!=R$2,'SECTION IV'!#REF!*'SECTION IV'!#REF!,"")</f>
        <v>#REF!</v>
      </c>
      <c r="S124" s="17" t="e">
        <f>IF('SECTION IV'!#REF!=S$2,'SECTION IV'!#REF!*'SECTION IV'!#REF!,"")</f>
        <v>#REF!</v>
      </c>
      <c r="T124" s="17" t="e">
        <f>IF('SECTION IV'!#REF!=T$2,'SECTION IV'!#REF!*'SECTION IV'!#REF!,"")</f>
        <v>#REF!</v>
      </c>
      <c r="U124" s="17" t="e">
        <f>IF('SECTION IV'!#REF!=U$2,'SECTION IV'!#REF!*'SECTION IV'!#REF!,"")</f>
        <v>#REF!</v>
      </c>
      <c r="V124" s="17" t="e">
        <f>IF('SECTION IV'!#REF!=V$2,'SECTION IV'!#REF!*'SECTION IV'!#REF!,"")</f>
        <v>#REF!</v>
      </c>
      <c r="W124" s="17" t="e">
        <f>IF('SECTION IV'!#REF!=W$2,'SECTION IV'!#REF!*'SECTION IV'!#REF!,"")</f>
        <v>#REF!</v>
      </c>
      <c r="X124" s="17" t="e">
        <f>IF('SECTION IV'!#REF!=X$2,'SECTION IV'!#REF!*'SECTION IV'!#REF!,"")</f>
        <v>#REF!</v>
      </c>
      <c r="Y124" s="17" t="e">
        <f>IF('SECTION IV'!#REF!=Y$2,'SECTION IV'!#REF!*'SECTION IV'!#REF!,"")</f>
        <v>#REF!</v>
      </c>
      <c r="Z124" s="17" t="e">
        <f>IF('SECTION IV'!#REF!=Z$2,'SECTION IV'!#REF!*'SECTION IV'!#REF!,"")</f>
        <v>#REF!</v>
      </c>
      <c r="AA124" s="17" t="e">
        <f>IF('SECTION IV'!#REF!=AA$2,'SECTION IV'!#REF!*'SECTION IV'!#REF!,"")</f>
        <v>#REF!</v>
      </c>
      <c r="AB124" s="17" t="e">
        <f>IF('SECTION IV'!#REF!=AB$2,'SECTION IV'!#REF!*'SECTION IV'!#REF!,"")</f>
        <v>#REF!</v>
      </c>
      <c r="AC124" s="17" t="e">
        <f>IF('SECTION IV'!#REF!=AC$2,'SECTION IV'!#REF!*'SECTION IV'!#REF!,"")</f>
        <v>#REF!</v>
      </c>
      <c r="AD124" s="17" t="e">
        <f>IF('SECTION IV'!#REF!=AD$2,'SECTION IV'!#REF!*'SECTION IV'!#REF!,"")</f>
        <v>#REF!</v>
      </c>
      <c r="AE124" s="17" t="e">
        <f>IF('SECTION IV'!#REF!=AE$2,'SECTION IV'!#REF!*'SECTION IV'!#REF!,"")</f>
        <v>#REF!</v>
      </c>
      <c r="AF124" s="17" t="e">
        <f>IF('SECTION IV'!#REF!=AF$2,'SECTION IV'!#REF!*'SECTION IV'!#REF!,"")</f>
        <v>#REF!</v>
      </c>
      <c r="AG124" s="17" t="e">
        <f>IF('SECTION IV'!#REF!=AG$2,'SECTION IV'!#REF!*'SECTION IV'!#REF!,"")</f>
        <v>#REF!</v>
      </c>
      <c r="AH124" s="18" t="e">
        <f>IF(C124="","",IF('SECTION IV'!#REF!=0,"",IF(SUM(D124:AG124)=0,CONCATENATE(C124," NOT AWARDED"),SUM(D124:AG124))))</f>
        <v>#REF!</v>
      </c>
    </row>
    <row r="125" spans="2:34" x14ac:dyDescent="0.35">
      <c r="B125" s="290"/>
      <c r="C125" t="e">
        <f>IF('SECTION IV'!#REF!=0,"",'SECTION IV'!#REF!)</f>
        <v>#REF!</v>
      </c>
      <c r="D125" s="17" t="e">
        <f>IF('SECTION IV'!#REF!=D$2,'SECTION IV'!#REF!*'SECTION IV'!#REF!,"")</f>
        <v>#REF!</v>
      </c>
      <c r="E125" s="17" t="e">
        <f>IF('SECTION IV'!#REF!=E$2,'SECTION IV'!#REF!*'SECTION IV'!#REF!,"")</f>
        <v>#REF!</v>
      </c>
      <c r="F125" s="17" t="e">
        <f>IF('SECTION IV'!#REF!=F$2,'SECTION IV'!#REF!*'SECTION IV'!#REF!,"")</f>
        <v>#REF!</v>
      </c>
      <c r="G125" s="17" t="e">
        <f>IF('SECTION IV'!#REF!=G$2,'SECTION IV'!#REF!*'SECTION IV'!#REF!,"")</f>
        <v>#REF!</v>
      </c>
      <c r="H125" s="17" t="e">
        <f>IF('SECTION IV'!#REF!=H$2,'SECTION IV'!#REF!*'SECTION IV'!#REF!,"")</f>
        <v>#REF!</v>
      </c>
      <c r="I125" s="17" t="e">
        <f>IF('SECTION IV'!#REF!=I$2,'SECTION IV'!#REF!*'SECTION IV'!#REF!,"")</f>
        <v>#REF!</v>
      </c>
      <c r="J125" s="17" t="e">
        <f>IF('SECTION IV'!#REF!=J$2,'SECTION IV'!#REF!*'SECTION IV'!#REF!,"")</f>
        <v>#REF!</v>
      </c>
      <c r="K125" s="17" t="e">
        <f>IF('SECTION IV'!#REF!=K$2,'SECTION IV'!#REF!*'SECTION IV'!#REF!,"")</f>
        <v>#REF!</v>
      </c>
      <c r="L125" s="17" t="e">
        <f>IF('SECTION IV'!#REF!=L$2,'SECTION IV'!#REF!*'SECTION IV'!#REF!,"")</f>
        <v>#REF!</v>
      </c>
      <c r="M125" s="17" t="e">
        <f>IF('SECTION IV'!#REF!=M$2,'SECTION IV'!#REF!*'SECTION IV'!#REF!,"")</f>
        <v>#REF!</v>
      </c>
      <c r="N125" s="17" t="e">
        <f>IF('SECTION IV'!#REF!=N$2,'SECTION IV'!#REF!*'SECTION IV'!#REF!,"")</f>
        <v>#REF!</v>
      </c>
      <c r="O125" s="17" t="e">
        <f>IF('SECTION IV'!#REF!=O$2,'SECTION IV'!#REF!*'SECTION IV'!#REF!,"")</f>
        <v>#REF!</v>
      </c>
      <c r="P125" s="17" t="e">
        <f>IF('SECTION IV'!#REF!=P$2,'SECTION IV'!#REF!*'SECTION IV'!#REF!,"")</f>
        <v>#REF!</v>
      </c>
      <c r="Q125" s="17" t="e">
        <f>IF('SECTION IV'!#REF!=Q$2,'SECTION IV'!#REF!*'SECTION IV'!#REF!,"")</f>
        <v>#REF!</v>
      </c>
      <c r="R125" s="17" t="e">
        <f>IF('SECTION IV'!#REF!=R$2,'SECTION IV'!#REF!*'SECTION IV'!#REF!,"")</f>
        <v>#REF!</v>
      </c>
      <c r="S125" s="17" t="e">
        <f>IF('SECTION IV'!#REF!=S$2,'SECTION IV'!#REF!*'SECTION IV'!#REF!,"")</f>
        <v>#REF!</v>
      </c>
      <c r="T125" s="17" t="e">
        <f>IF('SECTION IV'!#REF!=T$2,'SECTION IV'!#REF!*'SECTION IV'!#REF!,"")</f>
        <v>#REF!</v>
      </c>
      <c r="U125" s="17" t="e">
        <f>IF('SECTION IV'!#REF!=U$2,'SECTION IV'!#REF!*'SECTION IV'!#REF!,"")</f>
        <v>#REF!</v>
      </c>
      <c r="V125" s="17" t="e">
        <f>IF('SECTION IV'!#REF!=V$2,'SECTION IV'!#REF!*'SECTION IV'!#REF!,"")</f>
        <v>#REF!</v>
      </c>
      <c r="W125" s="17" t="e">
        <f>IF('SECTION IV'!#REF!=W$2,'SECTION IV'!#REF!*'SECTION IV'!#REF!,"")</f>
        <v>#REF!</v>
      </c>
      <c r="X125" s="17" t="e">
        <f>IF('SECTION IV'!#REF!=X$2,'SECTION IV'!#REF!*'SECTION IV'!#REF!,"")</f>
        <v>#REF!</v>
      </c>
      <c r="Y125" s="17" t="e">
        <f>IF('SECTION IV'!#REF!=Y$2,'SECTION IV'!#REF!*'SECTION IV'!#REF!,"")</f>
        <v>#REF!</v>
      </c>
      <c r="Z125" s="17" t="e">
        <f>IF('SECTION IV'!#REF!=Z$2,'SECTION IV'!#REF!*'SECTION IV'!#REF!,"")</f>
        <v>#REF!</v>
      </c>
      <c r="AA125" s="17" t="e">
        <f>IF('SECTION IV'!#REF!=AA$2,'SECTION IV'!#REF!*'SECTION IV'!#REF!,"")</f>
        <v>#REF!</v>
      </c>
      <c r="AB125" s="17" t="e">
        <f>IF('SECTION IV'!#REF!=AB$2,'SECTION IV'!#REF!*'SECTION IV'!#REF!,"")</f>
        <v>#REF!</v>
      </c>
      <c r="AC125" s="17" t="e">
        <f>IF('SECTION IV'!#REF!=AC$2,'SECTION IV'!#REF!*'SECTION IV'!#REF!,"")</f>
        <v>#REF!</v>
      </c>
      <c r="AD125" s="17" t="e">
        <f>IF('SECTION IV'!#REF!=AD$2,'SECTION IV'!#REF!*'SECTION IV'!#REF!,"")</f>
        <v>#REF!</v>
      </c>
      <c r="AE125" s="17" t="e">
        <f>IF('SECTION IV'!#REF!=AE$2,'SECTION IV'!#REF!*'SECTION IV'!#REF!,"")</f>
        <v>#REF!</v>
      </c>
      <c r="AF125" s="17" t="e">
        <f>IF('SECTION IV'!#REF!=AF$2,'SECTION IV'!#REF!*'SECTION IV'!#REF!,"")</f>
        <v>#REF!</v>
      </c>
      <c r="AG125" s="17" t="e">
        <f>IF('SECTION IV'!#REF!=AG$2,'SECTION IV'!#REF!*'SECTION IV'!#REF!,"")</f>
        <v>#REF!</v>
      </c>
      <c r="AH125" s="18" t="e">
        <f>IF(C125="","",IF('SECTION IV'!#REF!=0,"",IF(SUM(D125:AG125)=0,CONCATENATE(C125," NOT AWARDED"),SUM(D125:AG125))))</f>
        <v>#REF!</v>
      </c>
    </row>
    <row r="126" spans="2:34" x14ac:dyDescent="0.35">
      <c r="B126" s="290"/>
      <c r="C126" t="e">
        <f>IF('SECTION IV'!#REF!=0,"",'SECTION IV'!#REF!)</f>
        <v>#REF!</v>
      </c>
      <c r="D126" s="17" t="e">
        <f>IF('SECTION IV'!#REF!=D$2,'SECTION IV'!#REF!*'SECTION IV'!#REF!,"")</f>
        <v>#REF!</v>
      </c>
      <c r="E126" s="17" t="e">
        <f>IF('SECTION IV'!#REF!=E$2,'SECTION IV'!#REF!*'SECTION IV'!#REF!,"")</f>
        <v>#REF!</v>
      </c>
      <c r="F126" s="17" t="e">
        <f>IF('SECTION IV'!#REF!=F$2,'SECTION IV'!#REF!*'SECTION IV'!#REF!,"")</f>
        <v>#REF!</v>
      </c>
      <c r="G126" s="17" t="e">
        <f>IF('SECTION IV'!#REF!=G$2,'SECTION IV'!#REF!*'SECTION IV'!#REF!,"")</f>
        <v>#REF!</v>
      </c>
      <c r="H126" s="17" t="e">
        <f>IF('SECTION IV'!#REF!=H$2,'SECTION IV'!#REF!*'SECTION IV'!#REF!,"")</f>
        <v>#REF!</v>
      </c>
      <c r="I126" s="17" t="e">
        <f>IF('SECTION IV'!#REF!=I$2,'SECTION IV'!#REF!*'SECTION IV'!#REF!,"")</f>
        <v>#REF!</v>
      </c>
      <c r="J126" s="17" t="e">
        <f>IF('SECTION IV'!#REF!=J$2,'SECTION IV'!#REF!*'SECTION IV'!#REF!,"")</f>
        <v>#REF!</v>
      </c>
      <c r="K126" s="17" t="e">
        <f>IF('SECTION IV'!#REF!=K$2,'SECTION IV'!#REF!*'SECTION IV'!#REF!,"")</f>
        <v>#REF!</v>
      </c>
      <c r="L126" s="17" t="e">
        <f>IF('SECTION IV'!#REF!=L$2,'SECTION IV'!#REF!*'SECTION IV'!#REF!,"")</f>
        <v>#REF!</v>
      </c>
      <c r="M126" s="17" t="e">
        <f>IF('SECTION IV'!#REF!=M$2,'SECTION IV'!#REF!*'SECTION IV'!#REF!,"")</f>
        <v>#REF!</v>
      </c>
      <c r="N126" s="17" t="e">
        <f>IF('SECTION IV'!#REF!=N$2,'SECTION IV'!#REF!*'SECTION IV'!#REF!,"")</f>
        <v>#REF!</v>
      </c>
      <c r="O126" s="17" t="e">
        <f>IF('SECTION IV'!#REF!=O$2,'SECTION IV'!#REF!*'SECTION IV'!#REF!,"")</f>
        <v>#REF!</v>
      </c>
      <c r="P126" s="17" t="e">
        <f>IF('SECTION IV'!#REF!=P$2,'SECTION IV'!#REF!*'SECTION IV'!#REF!,"")</f>
        <v>#REF!</v>
      </c>
      <c r="Q126" s="17" t="e">
        <f>IF('SECTION IV'!#REF!=Q$2,'SECTION IV'!#REF!*'SECTION IV'!#REF!,"")</f>
        <v>#REF!</v>
      </c>
      <c r="R126" s="17" t="e">
        <f>IF('SECTION IV'!#REF!=R$2,'SECTION IV'!#REF!*'SECTION IV'!#REF!,"")</f>
        <v>#REF!</v>
      </c>
      <c r="S126" s="17" t="e">
        <f>IF('SECTION IV'!#REF!=S$2,'SECTION IV'!#REF!*'SECTION IV'!#REF!,"")</f>
        <v>#REF!</v>
      </c>
      <c r="T126" s="17" t="e">
        <f>IF('SECTION IV'!#REF!=T$2,'SECTION IV'!#REF!*'SECTION IV'!#REF!,"")</f>
        <v>#REF!</v>
      </c>
      <c r="U126" s="17" t="e">
        <f>IF('SECTION IV'!#REF!=U$2,'SECTION IV'!#REF!*'SECTION IV'!#REF!,"")</f>
        <v>#REF!</v>
      </c>
      <c r="V126" s="17" t="e">
        <f>IF('SECTION IV'!#REF!=V$2,'SECTION IV'!#REF!*'SECTION IV'!#REF!,"")</f>
        <v>#REF!</v>
      </c>
      <c r="W126" s="17" t="e">
        <f>IF('SECTION IV'!#REF!=W$2,'SECTION IV'!#REF!*'SECTION IV'!#REF!,"")</f>
        <v>#REF!</v>
      </c>
      <c r="X126" s="17" t="e">
        <f>IF('SECTION IV'!#REF!=X$2,'SECTION IV'!#REF!*'SECTION IV'!#REF!,"")</f>
        <v>#REF!</v>
      </c>
      <c r="Y126" s="17" t="e">
        <f>IF('SECTION IV'!#REF!=Y$2,'SECTION IV'!#REF!*'SECTION IV'!#REF!,"")</f>
        <v>#REF!</v>
      </c>
      <c r="Z126" s="17" t="e">
        <f>IF('SECTION IV'!#REF!=Z$2,'SECTION IV'!#REF!*'SECTION IV'!#REF!,"")</f>
        <v>#REF!</v>
      </c>
      <c r="AA126" s="17" t="e">
        <f>IF('SECTION IV'!#REF!=AA$2,'SECTION IV'!#REF!*'SECTION IV'!#REF!,"")</f>
        <v>#REF!</v>
      </c>
      <c r="AB126" s="17" t="e">
        <f>IF('SECTION IV'!#REF!=AB$2,'SECTION IV'!#REF!*'SECTION IV'!#REF!,"")</f>
        <v>#REF!</v>
      </c>
      <c r="AC126" s="17" t="e">
        <f>IF('SECTION IV'!#REF!=AC$2,'SECTION IV'!#REF!*'SECTION IV'!#REF!,"")</f>
        <v>#REF!</v>
      </c>
      <c r="AD126" s="17" t="e">
        <f>IF('SECTION IV'!#REF!=AD$2,'SECTION IV'!#REF!*'SECTION IV'!#REF!,"")</f>
        <v>#REF!</v>
      </c>
      <c r="AE126" s="17" t="e">
        <f>IF('SECTION IV'!#REF!=AE$2,'SECTION IV'!#REF!*'SECTION IV'!#REF!,"")</f>
        <v>#REF!</v>
      </c>
      <c r="AF126" s="17" t="e">
        <f>IF('SECTION IV'!#REF!=AF$2,'SECTION IV'!#REF!*'SECTION IV'!#REF!,"")</f>
        <v>#REF!</v>
      </c>
      <c r="AG126" s="17" t="e">
        <f>IF('SECTION IV'!#REF!=AG$2,'SECTION IV'!#REF!*'SECTION IV'!#REF!,"")</f>
        <v>#REF!</v>
      </c>
      <c r="AH126" s="18" t="e">
        <f>IF(C126="","",IF('SECTION IV'!#REF!=0,"",IF(SUM(D126:AG126)=0,CONCATENATE(C126," NOT AWARDED"),SUM(D126:AG126))))</f>
        <v>#REF!</v>
      </c>
    </row>
    <row r="127" spans="2:34" x14ac:dyDescent="0.35">
      <c r="B127" s="290"/>
      <c r="C127" t="e">
        <f>IF('SECTION IV'!#REF!=0,"",'SECTION IV'!#REF!)</f>
        <v>#REF!</v>
      </c>
      <c r="D127" s="17" t="e">
        <f>IF('SECTION IV'!#REF!=D$2,'SECTION IV'!#REF!*'SECTION IV'!#REF!,"")</f>
        <v>#REF!</v>
      </c>
      <c r="E127" s="17" t="e">
        <f>IF('SECTION IV'!#REF!=E$2,'SECTION IV'!#REF!*'SECTION IV'!#REF!,"")</f>
        <v>#REF!</v>
      </c>
      <c r="F127" s="17" t="e">
        <f>IF('SECTION IV'!#REF!=F$2,'SECTION IV'!#REF!*'SECTION IV'!#REF!,"")</f>
        <v>#REF!</v>
      </c>
      <c r="G127" s="17" t="e">
        <f>IF('SECTION IV'!#REF!=G$2,'SECTION IV'!#REF!*'SECTION IV'!#REF!,"")</f>
        <v>#REF!</v>
      </c>
      <c r="H127" s="17" t="e">
        <f>IF('SECTION IV'!#REF!=H$2,'SECTION IV'!#REF!*'SECTION IV'!#REF!,"")</f>
        <v>#REF!</v>
      </c>
      <c r="I127" s="17" t="e">
        <f>IF('SECTION IV'!#REF!=I$2,'SECTION IV'!#REF!*'SECTION IV'!#REF!,"")</f>
        <v>#REF!</v>
      </c>
      <c r="J127" s="17" t="e">
        <f>IF('SECTION IV'!#REF!=J$2,'SECTION IV'!#REF!*'SECTION IV'!#REF!,"")</f>
        <v>#REF!</v>
      </c>
      <c r="K127" s="17" t="e">
        <f>IF('SECTION IV'!#REF!=K$2,'SECTION IV'!#REF!*'SECTION IV'!#REF!,"")</f>
        <v>#REF!</v>
      </c>
      <c r="L127" s="17" t="e">
        <f>IF('SECTION IV'!#REF!=L$2,'SECTION IV'!#REF!*'SECTION IV'!#REF!,"")</f>
        <v>#REF!</v>
      </c>
      <c r="M127" s="17" t="e">
        <f>IF('SECTION IV'!#REF!=M$2,'SECTION IV'!#REF!*'SECTION IV'!#REF!,"")</f>
        <v>#REF!</v>
      </c>
      <c r="N127" s="17" t="e">
        <f>IF('SECTION IV'!#REF!=N$2,'SECTION IV'!#REF!*'SECTION IV'!#REF!,"")</f>
        <v>#REF!</v>
      </c>
      <c r="O127" s="17" t="e">
        <f>IF('SECTION IV'!#REF!=O$2,'SECTION IV'!#REF!*'SECTION IV'!#REF!,"")</f>
        <v>#REF!</v>
      </c>
      <c r="P127" s="17" t="e">
        <f>IF('SECTION IV'!#REF!=P$2,'SECTION IV'!#REF!*'SECTION IV'!#REF!,"")</f>
        <v>#REF!</v>
      </c>
      <c r="Q127" s="17" t="e">
        <f>IF('SECTION IV'!#REF!=Q$2,'SECTION IV'!#REF!*'SECTION IV'!#REF!,"")</f>
        <v>#REF!</v>
      </c>
      <c r="R127" s="17" t="e">
        <f>IF('SECTION IV'!#REF!=R$2,'SECTION IV'!#REF!*'SECTION IV'!#REF!,"")</f>
        <v>#REF!</v>
      </c>
      <c r="S127" s="17" t="e">
        <f>IF('SECTION IV'!#REF!=S$2,'SECTION IV'!#REF!*'SECTION IV'!#REF!,"")</f>
        <v>#REF!</v>
      </c>
      <c r="T127" s="17" t="e">
        <f>IF('SECTION IV'!#REF!=T$2,'SECTION IV'!#REF!*'SECTION IV'!#REF!,"")</f>
        <v>#REF!</v>
      </c>
      <c r="U127" s="17" t="e">
        <f>IF('SECTION IV'!#REF!=U$2,'SECTION IV'!#REF!*'SECTION IV'!#REF!,"")</f>
        <v>#REF!</v>
      </c>
      <c r="V127" s="17" t="e">
        <f>IF('SECTION IV'!#REF!=V$2,'SECTION IV'!#REF!*'SECTION IV'!#REF!,"")</f>
        <v>#REF!</v>
      </c>
      <c r="W127" s="17" t="e">
        <f>IF('SECTION IV'!#REF!=W$2,'SECTION IV'!#REF!*'SECTION IV'!#REF!,"")</f>
        <v>#REF!</v>
      </c>
      <c r="X127" s="17" t="e">
        <f>IF('SECTION IV'!#REF!=X$2,'SECTION IV'!#REF!*'SECTION IV'!#REF!,"")</f>
        <v>#REF!</v>
      </c>
      <c r="Y127" s="17" t="e">
        <f>IF('SECTION IV'!#REF!=Y$2,'SECTION IV'!#REF!*'SECTION IV'!#REF!,"")</f>
        <v>#REF!</v>
      </c>
      <c r="Z127" s="17" t="e">
        <f>IF('SECTION IV'!#REF!=Z$2,'SECTION IV'!#REF!*'SECTION IV'!#REF!,"")</f>
        <v>#REF!</v>
      </c>
      <c r="AA127" s="17" t="e">
        <f>IF('SECTION IV'!#REF!=AA$2,'SECTION IV'!#REF!*'SECTION IV'!#REF!,"")</f>
        <v>#REF!</v>
      </c>
      <c r="AB127" s="17" t="e">
        <f>IF('SECTION IV'!#REF!=AB$2,'SECTION IV'!#REF!*'SECTION IV'!#REF!,"")</f>
        <v>#REF!</v>
      </c>
      <c r="AC127" s="17" t="e">
        <f>IF('SECTION IV'!#REF!=AC$2,'SECTION IV'!#REF!*'SECTION IV'!#REF!,"")</f>
        <v>#REF!</v>
      </c>
      <c r="AD127" s="17" t="e">
        <f>IF('SECTION IV'!#REF!=AD$2,'SECTION IV'!#REF!*'SECTION IV'!#REF!,"")</f>
        <v>#REF!</v>
      </c>
      <c r="AE127" s="17" t="e">
        <f>IF('SECTION IV'!#REF!=AE$2,'SECTION IV'!#REF!*'SECTION IV'!#REF!,"")</f>
        <v>#REF!</v>
      </c>
      <c r="AF127" s="17" t="e">
        <f>IF('SECTION IV'!#REF!=AF$2,'SECTION IV'!#REF!*'SECTION IV'!#REF!,"")</f>
        <v>#REF!</v>
      </c>
      <c r="AG127" s="17" t="e">
        <f>IF('SECTION IV'!#REF!=AG$2,'SECTION IV'!#REF!*'SECTION IV'!#REF!,"")</f>
        <v>#REF!</v>
      </c>
      <c r="AH127" s="18" t="e">
        <f>IF(C127="","",IF('SECTION IV'!#REF!=0,"",IF(SUM(D127:AG127)=0,CONCATENATE(C127," NOT AWARDED"),SUM(D127:AG127))))</f>
        <v>#REF!</v>
      </c>
    </row>
    <row r="128" spans="2:34" x14ac:dyDescent="0.35">
      <c r="B128" s="290"/>
      <c r="C128" t="e">
        <f>IF('SECTION IV'!#REF!=0,"",'SECTION IV'!#REF!)</f>
        <v>#REF!</v>
      </c>
      <c r="D128" s="17" t="e">
        <f>IF('SECTION IV'!#REF!=D$2,'SECTION IV'!#REF!*'SECTION IV'!#REF!,"")</f>
        <v>#REF!</v>
      </c>
      <c r="E128" s="17" t="e">
        <f>IF('SECTION IV'!#REF!=E$2,'SECTION IV'!#REF!*'SECTION IV'!#REF!,"")</f>
        <v>#REF!</v>
      </c>
      <c r="F128" s="17" t="e">
        <f>IF('SECTION IV'!#REF!=F$2,'SECTION IV'!#REF!*'SECTION IV'!#REF!,"")</f>
        <v>#REF!</v>
      </c>
      <c r="G128" s="17" t="e">
        <f>IF('SECTION IV'!#REF!=G$2,'SECTION IV'!#REF!*'SECTION IV'!#REF!,"")</f>
        <v>#REF!</v>
      </c>
      <c r="H128" s="17" t="e">
        <f>IF('SECTION IV'!#REF!=H$2,'SECTION IV'!#REF!*'SECTION IV'!#REF!,"")</f>
        <v>#REF!</v>
      </c>
      <c r="I128" s="17" t="e">
        <f>IF('SECTION IV'!#REF!=I$2,'SECTION IV'!#REF!*'SECTION IV'!#REF!,"")</f>
        <v>#REF!</v>
      </c>
      <c r="J128" s="17" t="e">
        <f>IF('SECTION IV'!#REF!=J$2,'SECTION IV'!#REF!*'SECTION IV'!#REF!,"")</f>
        <v>#REF!</v>
      </c>
      <c r="K128" s="17" t="e">
        <f>IF('SECTION IV'!#REF!=K$2,'SECTION IV'!#REF!*'SECTION IV'!#REF!,"")</f>
        <v>#REF!</v>
      </c>
      <c r="L128" s="17" t="e">
        <f>IF('SECTION IV'!#REF!=L$2,'SECTION IV'!#REF!*'SECTION IV'!#REF!,"")</f>
        <v>#REF!</v>
      </c>
      <c r="M128" s="17" t="e">
        <f>IF('SECTION IV'!#REF!=M$2,'SECTION IV'!#REF!*'SECTION IV'!#REF!,"")</f>
        <v>#REF!</v>
      </c>
      <c r="N128" s="17" t="e">
        <f>IF('SECTION IV'!#REF!=N$2,'SECTION IV'!#REF!*'SECTION IV'!#REF!,"")</f>
        <v>#REF!</v>
      </c>
      <c r="O128" s="17" t="e">
        <f>IF('SECTION IV'!#REF!=O$2,'SECTION IV'!#REF!*'SECTION IV'!#REF!,"")</f>
        <v>#REF!</v>
      </c>
      <c r="P128" s="17" t="e">
        <f>IF('SECTION IV'!#REF!=P$2,'SECTION IV'!#REF!*'SECTION IV'!#REF!,"")</f>
        <v>#REF!</v>
      </c>
      <c r="Q128" s="17" t="e">
        <f>IF('SECTION IV'!#REF!=Q$2,'SECTION IV'!#REF!*'SECTION IV'!#REF!,"")</f>
        <v>#REF!</v>
      </c>
      <c r="R128" s="17" t="e">
        <f>IF('SECTION IV'!#REF!=R$2,'SECTION IV'!#REF!*'SECTION IV'!#REF!,"")</f>
        <v>#REF!</v>
      </c>
      <c r="S128" s="17" t="e">
        <f>IF('SECTION IV'!#REF!=S$2,'SECTION IV'!#REF!*'SECTION IV'!#REF!,"")</f>
        <v>#REF!</v>
      </c>
      <c r="T128" s="17" t="e">
        <f>IF('SECTION IV'!#REF!=T$2,'SECTION IV'!#REF!*'SECTION IV'!#REF!,"")</f>
        <v>#REF!</v>
      </c>
      <c r="U128" s="17" t="e">
        <f>IF('SECTION IV'!#REF!=U$2,'SECTION IV'!#REF!*'SECTION IV'!#REF!,"")</f>
        <v>#REF!</v>
      </c>
      <c r="V128" s="17" t="e">
        <f>IF('SECTION IV'!#REF!=V$2,'SECTION IV'!#REF!*'SECTION IV'!#REF!,"")</f>
        <v>#REF!</v>
      </c>
      <c r="W128" s="17" t="e">
        <f>IF('SECTION IV'!#REF!=W$2,'SECTION IV'!#REF!*'SECTION IV'!#REF!,"")</f>
        <v>#REF!</v>
      </c>
      <c r="X128" s="17" t="e">
        <f>IF('SECTION IV'!#REF!=X$2,'SECTION IV'!#REF!*'SECTION IV'!#REF!,"")</f>
        <v>#REF!</v>
      </c>
      <c r="Y128" s="17" t="e">
        <f>IF('SECTION IV'!#REF!=Y$2,'SECTION IV'!#REF!*'SECTION IV'!#REF!,"")</f>
        <v>#REF!</v>
      </c>
      <c r="Z128" s="17" t="e">
        <f>IF('SECTION IV'!#REF!=Z$2,'SECTION IV'!#REF!*'SECTION IV'!#REF!,"")</f>
        <v>#REF!</v>
      </c>
      <c r="AA128" s="17" t="e">
        <f>IF('SECTION IV'!#REF!=AA$2,'SECTION IV'!#REF!*'SECTION IV'!#REF!,"")</f>
        <v>#REF!</v>
      </c>
      <c r="AB128" s="17" t="e">
        <f>IF('SECTION IV'!#REF!=AB$2,'SECTION IV'!#REF!*'SECTION IV'!#REF!,"")</f>
        <v>#REF!</v>
      </c>
      <c r="AC128" s="17" t="e">
        <f>IF('SECTION IV'!#REF!=AC$2,'SECTION IV'!#REF!*'SECTION IV'!#REF!,"")</f>
        <v>#REF!</v>
      </c>
      <c r="AD128" s="17" t="e">
        <f>IF('SECTION IV'!#REF!=AD$2,'SECTION IV'!#REF!*'SECTION IV'!#REF!,"")</f>
        <v>#REF!</v>
      </c>
      <c r="AE128" s="17" t="e">
        <f>IF('SECTION IV'!#REF!=AE$2,'SECTION IV'!#REF!*'SECTION IV'!#REF!,"")</f>
        <v>#REF!</v>
      </c>
      <c r="AF128" s="17" t="e">
        <f>IF('SECTION IV'!#REF!=AF$2,'SECTION IV'!#REF!*'SECTION IV'!#REF!,"")</f>
        <v>#REF!</v>
      </c>
      <c r="AG128" s="17" t="e">
        <f>IF('SECTION IV'!#REF!=AG$2,'SECTION IV'!#REF!*'SECTION IV'!#REF!,"")</f>
        <v>#REF!</v>
      </c>
      <c r="AH128" s="18" t="e">
        <f>IF(C128="","",IF('SECTION IV'!#REF!=0,"",IF(SUM(D128:AG128)=0,CONCATENATE(C128," NOT AWARDED"),SUM(D128:AG128))))</f>
        <v>#REF!</v>
      </c>
    </row>
    <row r="129" spans="2:35" x14ac:dyDescent="0.35">
      <c r="B129" s="23" t="e">
        <f>IF('SECTION IV'!#REF!="","",'SECTION IV'!#REF!)</f>
        <v>#REF!</v>
      </c>
      <c r="C129" s="24" t="e">
        <f>IF('SECTION IV'!#REF!=0,"",'SECTION IV'!#REF!)</f>
        <v>#REF!</v>
      </c>
      <c r="D129" s="25" t="e">
        <f>IF('SECTION IV'!#REF!=D$2,'SECTION IV'!#REF!*'SECTION IV'!#REF!,"")</f>
        <v>#REF!</v>
      </c>
      <c r="E129" s="25" t="e">
        <f>IF('SECTION IV'!#REF!=E$2,'SECTION IV'!#REF!*'SECTION IV'!#REF!,"")</f>
        <v>#REF!</v>
      </c>
      <c r="F129" s="25" t="e">
        <f>IF('SECTION IV'!#REF!=F$2,'SECTION IV'!#REF!*'SECTION IV'!#REF!,"")</f>
        <v>#REF!</v>
      </c>
      <c r="G129" s="25" t="e">
        <f>IF('SECTION IV'!#REF!=G$2,'SECTION IV'!#REF!*'SECTION IV'!#REF!,"")</f>
        <v>#REF!</v>
      </c>
      <c r="H129" s="25" t="e">
        <f>IF('SECTION IV'!#REF!=H$2,'SECTION IV'!#REF!*'SECTION IV'!#REF!,"")</f>
        <v>#REF!</v>
      </c>
      <c r="I129" s="25" t="e">
        <f>IF('SECTION IV'!#REF!=I$2,'SECTION IV'!#REF!*'SECTION IV'!#REF!,"")</f>
        <v>#REF!</v>
      </c>
      <c r="J129" s="25" t="e">
        <f>IF('SECTION IV'!#REF!=J$2,'SECTION IV'!#REF!*'SECTION IV'!#REF!,"")</f>
        <v>#REF!</v>
      </c>
      <c r="K129" s="25" t="e">
        <f>IF('SECTION IV'!#REF!=K$2,'SECTION IV'!#REF!*'SECTION IV'!#REF!,"")</f>
        <v>#REF!</v>
      </c>
      <c r="L129" s="25" t="e">
        <f>IF('SECTION IV'!#REF!=L$2,'SECTION IV'!#REF!*'SECTION IV'!#REF!,"")</f>
        <v>#REF!</v>
      </c>
      <c r="M129" s="25" t="e">
        <f>IF('SECTION IV'!#REF!=M$2,'SECTION IV'!#REF!*'SECTION IV'!#REF!,"")</f>
        <v>#REF!</v>
      </c>
      <c r="N129" s="25" t="e">
        <f>IF('SECTION IV'!#REF!=N$2,'SECTION IV'!#REF!*'SECTION IV'!#REF!,"")</f>
        <v>#REF!</v>
      </c>
      <c r="O129" s="25" t="e">
        <f>IF('SECTION IV'!#REF!=O$2,'SECTION IV'!#REF!*'SECTION IV'!#REF!,"")</f>
        <v>#REF!</v>
      </c>
      <c r="P129" s="25" t="e">
        <f>IF('SECTION IV'!#REF!=P$2,'SECTION IV'!#REF!*'SECTION IV'!#REF!,"")</f>
        <v>#REF!</v>
      </c>
      <c r="Q129" s="25" t="e">
        <f>IF('SECTION IV'!#REF!=Q$2,'SECTION IV'!#REF!*'SECTION IV'!#REF!,"")</f>
        <v>#REF!</v>
      </c>
      <c r="R129" s="25" t="e">
        <f>IF('SECTION IV'!#REF!=R$2,'SECTION IV'!#REF!*'SECTION IV'!#REF!,"")</f>
        <v>#REF!</v>
      </c>
      <c r="S129" s="25" t="e">
        <f>IF('SECTION IV'!#REF!=S$2,'SECTION IV'!#REF!*'SECTION IV'!#REF!,"")</f>
        <v>#REF!</v>
      </c>
      <c r="T129" s="25" t="e">
        <f>IF('SECTION IV'!#REF!=T$2,'SECTION IV'!#REF!*'SECTION IV'!#REF!,"")</f>
        <v>#REF!</v>
      </c>
      <c r="U129" s="25" t="e">
        <f>IF('SECTION IV'!#REF!=U$2,'SECTION IV'!#REF!*'SECTION IV'!#REF!,"")</f>
        <v>#REF!</v>
      </c>
      <c r="V129" s="25" t="e">
        <f>IF('SECTION IV'!#REF!=V$2,'SECTION IV'!#REF!*'SECTION IV'!#REF!,"")</f>
        <v>#REF!</v>
      </c>
      <c r="W129" s="25" t="e">
        <f>IF('SECTION IV'!#REF!=W$2,'SECTION IV'!#REF!*'SECTION IV'!#REF!,"")</f>
        <v>#REF!</v>
      </c>
      <c r="X129" s="25" t="e">
        <f>IF('SECTION IV'!#REF!=X$2,'SECTION IV'!#REF!*'SECTION IV'!#REF!,"")</f>
        <v>#REF!</v>
      </c>
      <c r="Y129" s="25" t="e">
        <f>IF('SECTION IV'!#REF!=Y$2,'SECTION IV'!#REF!*'SECTION IV'!#REF!,"")</f>
        <v>#REF!</v>
      </c>
      <c r="Z129" s="25" t="e">
        <f>IF('SECTION IV'!#REF!=Z$2,'SECTION IV'!#REF!*'SECTION IV'!#REF!,"")</f>
        <v>#REF!</v>
      </c>
      <c r="AA129" s="25" t="e">
        <f>IF('SECTION IV'!#REF!=AA$2,'SECTION IV'!#REF!*'SECTION IV'!#REF!,"")</f>
        <v>#REF!</v>
      </c>
      <c r="AB129" s="25" t="e">
        <f>IF('SECTION IV'!#REF!=AB$2,'SECTION IV'!#REF!*'SECTION IV'!#REF!,"")</f>
        <v>#REF!</v>
      </c>
      <c r="AC129" s="25" t="e">
        <f>IF('SECTION IV'!#REF!=AC$2,'SECTION IV'!#REF!*'SECTION IV'!#REF!,"")</f>
        <v>#REF!</v>
      </c>
      <c r="AD129" s="25" t="e">
        <f>IF('SECTION IV'!#REF!=AD$2,'SECTION IV'!#REF!*'SECTION IV'!#REF!,"")</f>
        <v>#REF!</v>
      </c>
      <c r="AE129" s="25" t="e">
        <f>IF('SECTION IV'!#REF!=AE$2,'SECTION IV'!#REF!*'SECTION IV'!#REF!,"")</f>
        <v>#REF!</v>
      </c>
      <c r="AF129" s="25" t="e">
        <f>IF('SECTION IV'!#REF!=AF$2,'SECTION IV'!#REF!*'SECTION IV'!#REF!,"")</f>
        <v>#REF!</v>
      </c>
      <c r="AG129" s="25" t="e">
        <f>IF('SECTION IV'!#REF!=AG$2,'SECTION IV'!#REF!*'SECTION IV'!#REF!,"")</f>
        <v>#REF!</v>
      </c>
      <c r="AH129" s="30"/>
      <c r="AI129" s="31" t="e">
        <f>SUM(AH112:AH128)</f>
        <v>#REF!</v>
      </c>
    </row>
    <row r="130" spans="2:35" x14ac:dyDescent="0.35">
      <c r="B130" s="290" t="e">
        <f>IF('SECTION IV'!#REF!="","",'SECTION IV'!#REF!)</f>
        <v>#REF!</v>
      </c>
      <c r="C130" t="e">
        <f>IF('SECTION IV'!#REF!=0,"",'SECTION IV'!#REF!)</f>
        <v>#REF!</v>
      </c>
      <c r="D130" s="17" t="e">
        <f>IF('SECTION IV'!#REF!=D$2,'SECTION IV'!#REF!*'SECTION IV'!#REF!,"")</f>
        <v>#REF!</v>
      </c>
      <c r="E130" s="17" t="e">
        <f>IF('SECTION IV'!#REF!=E$2,'SECTION IV'!#REF!*'SECTION IV'!#REF!,"")</f>
        <v>#REF!</v>
      </c>
      <c r="F130" s="17" t="e">
        <f>IF('SECTION IV'!#REF!=F$2,'SECTION IV'!#REF!*'SECTION IV'!#REF!,"")</f>
        <v>#REF!</v>
      </c>
      <c r="G130" s="17" t="e">
        <f>IF('SECTION IV'!#REF!=G$2,'SECTION IV'!#REF!*'SECTION IV'!#REF!,"")</f>
        <v>#REF!</v>
      </c>
      <c r="H130" s="17" t="e">
        <f>IF('SECTION IV'!#REF!=H$2,'SECTION IV'!#REF!*'SECTION IV'!#REF!,"")</f>
        <v>#REF!</v>
      </c>
      <c r="I130" s="17" t="e">
        <f>IF('SECTION IV'!#REF!=I$2,'SECTION IV'!#REF!*'SECTION IV'!#REF!,"")</f>
        <v>#REF!</v>
      </c>
      <c r="J130" s="17" t="e">
        <f>IF('SECTION IV'!#REF!=J$2,'SECTION IV'!#REF!*'SECTION IV'!#REF!,"")</f>
        <v>#REF!</v>
      </c>
      <c r="K130" s="17" t="e">
        <f>IF('SECTION IV'!#REF!=K$2,'SECTION IV'!#REF!*'SECTION IV'!#REF!,"")</f>
        <v>#REF!</v>
      </c>
      <c r="L130" s="17" t="e">
        <f>IF('SECTION IV'!#REF!=L$2,'SECTION IV'!#REF!*'SECTION IV'!#REF!,"")</f>
        <v>#REF!</v>
      </c>
      <c r="M130" s="17" t="e">
        <f>IF('SECTION IV'!#REF!=M$2,'SECTION IV'!#REF!*'SECTION IV'!#REF!,"")</f>
        <v>#REF!</v>
      </c>
      <c r="N130" s="17" t="e">
        <f>IF('SECTION IV'!#REF!=N$2,'SECTION IV'!#REF!*'SECTION IV'!#REF!,"")</f>
        <v>#REF!</v>
      </c>
      <c r="O130" s="17" t="e">
        <f>IF('SECTION IV'!#REF!=O$2,'SECTION IV'!#REF!*'SECTION IV'!#REF!,"")</f>
        <v>#REF!</v>
      </c>
      <c r="P130" s="17" t="e">
        <f>IF('SECTION IV'!#REF!=P$2,'SECTION IV'!#REF!*'SECTION IV'!#REF!,"")</f>
        <v>#REF!</v>
      </c>
      <c r="Q130" s="17" t="e">
        <f>IF('SECTION IV'!#REF!=Q$2,'SECTION IV'!#REF!*'SECTION IV'!#REF!,"")</f>
        <v>#REF!</v>
      </c>
      <c r="R130" s="17" t="e">
        <f>IF('SECTION IV'!#REF!=R$2,'SECTION IV'!#REF!*'SECTION IV'!#REF!,"")</f>
        <v>#REF!</v>
      </c>
      <c r="S130" s="17" t="e">
        <f>IF('SECTION IV'!#REF!=S$2,'SECTION IV'!#REF!*'SECTION IV'!#REF!,"")</f>
        <v>#REF!</v>
      </c>
      <c r="T130" s="17" t="e">
        <f>IF('SECTION IV'!#REF!=T$2,'SECTION IV'!#REF!*'SECTION IV'!#REF!,"")</f>
        <v>#REF!</v>
      </c>
      <c r="U130" s="17" t="e">
        <f>IF('SECTION IV'!#REF!=U$2,'SECTION IV'!#REF!*'SECTION IV'!#REF!,"")</f>
        <v>#REF!</v>
      </c>
      <c r="V130" s="17" t="e">
        <f>IF('SECTION IV'!#REF!=V$2,'SECTION IV'!#REF!*'SECTION IV'!#REF!,"")</f>
        <v>#REF!</v>
      </c>
      <c r="W130" s="17" t="e">
        <f>IF('SECTION IV'!#REF!=W$2,'SECTION IV'!#REF!*'SECTION IV'!#REF!,"")</f>
        <v>#REF!</v>
      </c>
      <c r="X130" s="17" t="e">
        <f>IF('SECTION IV'!#REF!=X$2,'SECTION IV'!#REF!*'SECTION IV'!#REF!,"")</f>
        <v>#REF!</v>
      </c>
      <c r="Y130" s="17" t="e">
        <f>IF('SECTION IV'!#REF!=Y$2,'SECTION IV'!#REF!*'SECTION IV'!#REF!,"")</f>
        <v>#REF!</v>
      </c>
      <c r="Z130" s="17" t="e">
        <f>IF('SECTION IV'!#REF!=Z$2,'SECTION IV'!#REF!*'SECTION IV'!#REF!,"")</f>
        <v>#REF!</v>
      </c>
      <c r="AA130" s="17" t="e">
        <f>IF('SECTION IV'!#REF!=AA$2,'SECTION IV'!#REF!*'SECTION IV'!#REF!,"")</f>
        <v>#REF!</v>
      </c>
      <c r="AB130" s="17" t="e">
        <f>IF('SECTION IV'!#REF!=AB$2,'SECTION IV'!#REF!*'SECTION IV'!#REF!,"")</f>
        <v>#REF!</v>
      </c>
      <c r="AC130" s="17" t="e">
        <f>IF('SECTION IV'!#REF!=AC$2,'SECTION IV'!#REF!*'SECTION IV'!#REF!,"")</f>
        <v>#REF!</v>
      </c>
      <c r="AD130" s="17" t="e">
        <f>IF('SECTION IV'!#REF!=AD$2,'SECTION IV'!#REF!*'SECTION IV'!#REF!,"")</f>
        <v>#REF!</v>
      </c>
      <c r="AE130" s="17" t="e">
        <f>IF('SECTION IV'!#REF!=AE$2,'SECTION IV'!#REF!*'SECTION IV'!#REF!,"")</f>
        <v>#REF!</v>
      </c>
      <c r="AF130" s="17" t="e">
        <f>IF('SECTION IV'!#REF!=AF$2,'SECTION IV'!#REF!*'SECTION IV'!#REF!,"")</f>
        <v>#REF!</v>
      </c>
      <c r="AG130" s="17" t="e">
        <f>IF('SECTION IV'!#REF!=AG$2,'SECTION IV'!#REF!*'SECTION IV'!#REF!,"")</f>
        <v>#REF!</v>
      </c>
      <c r="AH130" s="18" t="e">
        <f>IF(C130="","",IF('SECTION IV'!#REF!=0,"",IF(SUM(D130:AG130)=0,CONCATENATE(C130," NOT AWARDED"),SUM(D130:AG130))))</f>
        <v>#REF!</v>
      </c>
    </row>
    <row r="131" spans="2:35" x14ac:dyDescent="0.35">
      <c r="B131" s="290"/>
      <c r="C131" t="e">
        <f>IF('SECTION IV'!#REF!=0,"",'SECTION IV'!#REF!)</f>
        <v>#REF!</v>
      </c>
      <c r="D131" s="17" t="e">
        <f>IF('SECTION IV'!#REF!=D$2,'SECTION IV'!#REF!*'SECTION IV'!#REF!,"")</f>
        <v>#REF!</v>
      </c>
      <c r="E131" s="17" t="e">
        <f>IF('SECTION IV'!#REF!=E$2,'SECTION IV'!#REF!*'SECTION IV'!#REF!,"")</f>
        <v>#REF!</v>
      </c>
      <c r="F131" s="17" t="e">
        <f>IF('SECTION IV'!#REF!=F$2,'SECTION IV'!#REF!*'SECTION IV'!#REF!,"")</f>
        <v>#REF!</v>
      </c>
      <c r="G131" s="17" t="e">
        <f>IF('SECTION IV'!#REF!=G$2,'SECTION IV'!#REF!*'SECTION IV'!#REF!,"")</f>
        <v>#REF!</v>
      </c>
      <c r="H131" s="17" t="e">
        <f>IF('SECTION IV'!#REF!=H$2,'SECTION IV'!#REF!*'SECTION IV'!#REF!,"")</f>
        <v>#REF!</v>
      </c>
      <c r="I131" s="17" t="e">
        <f>IF('SECTION IV'!#REF!=I$2,'SECTION IV'!#REF!*'SECTION IV'!#REF!,"")</f>
        <v>#REF!</v>
      </c>
      <c r="J131" s="17" t="e">
        <f>IF('SECTION IV'!#REF!=J$2,'SECTION IV'!#REF!*'SECTION IV'!#REF!,"")</f>
        <v>#REF!</v>
      </c>
      <c r="K131" s="17" t="e">
        <f>IF('SECTION IV'!#REF!=K$2,'SECTION IV'!#REF!*'SECTION IV'!#REF!,"")</f>
        <v>#REF!</v>
      </c>
      <c r="L131" s="17" t="e">
        <f>IF('SECTION IV'!#REF!=L$2,'SECTION IV'!#REF!*'SECTION IV'!#REF!,"")</f>
        <v>#REF!</v>
      </c>
      <c r="M131" s="17" t="e">
        <f>IF('SECTION IV'!#REF!=M$2,'SECTION IV'!#REF!*'SECTION IV'!#REF!,"")</f>
        <v>#REF!</v>
      </c>
      <c r="N131" s="17" t="e">
        <f>IF('SECTION IV'!#REF!=N$2,'SECTION IV'!#REF!*'SECTION IV'!#REF!,"")</f>
        <v>#REF!</v>
      </c>
      <c r="O131" s="17" t="e">
        <f>IF('SECTION IV'!#REF!=O$2,'SECTION IV'!#REF!*'SECTION IV'!#REF!,"")</f>
        <v>#REF!</v>
      </c>
      <c r="P131" s="17" t="e">
        <f>IF('SECTION IV'!#REF!=P$2,'SECTION IV'!#REF!*'SECTION IV'!#REF!,"")</f>
        <v>#REF!</v>
      </c>
      <c r="Q131" s="17" t="e">
        <f>IF('SECTION IV'!#REF!=Q$2,'SECTION IV'!#REF!*'SECTION IV'!#REF!,"")</f>
        <v>#REF!</v>
      </c>
      <c r="R131" s="17" t="e">
        <f>IF('SECTION IV'!#REF!=R$2,'SECTION IV'!#REF!*'SECTION IV'!#REF!,"")</f>
        <v>#REF!</v>
      </c>
      <c r="S131" s="17" t="e">
        <f>IF('SECTION IV'!#REF!=S$2,'SECTION IV'!#REF!*'SECTION IV'!#REF!,"")</f>
        <v>#REF!</v>
      </c>
      <c r="T131" s="17" t="e">
        <f>IF('SECTION IV'!#REF!=T$2,'SECTION IV'!#REF!*'SECTION IV'!#REF!,"")</f>
        <v>#REF!</v>
      </c>
      <c r="U131" s="17" t="e">
        <f>IF('SECTION IV'!#REF!=U$2,'SECTION IV'!#REF!*'SECTION IV'!#REF!,"")</f>
        <v>#REF!</v>
      </c>
      <c r="V131" s="17" t="e">
        <f>IF('SECTION IV'!#REF!=V$2,'SECTION IV'!#REF!*'SECTION IV'!#REF!,"")</f>
        <v>#REF!</v>
      </c>
      <c r="W131" s="17" t="e">
        <f>IF('SECTION IV'!#REF!=W$2,'SECTION IV'!#REF!*'SECTION IV'!#REF!,"")</f>
        <v>#REF!</v>
      </c>
      <c r="X131" s="17" t="e">
        <f>IF('SECTION IV'!#REF!=X$2,'SECTION IV'!#REF!*'SECTION IV'!#REF!,"")</f>
        <v>#REF!</v>
      </c>
      <c r="Y131" s="17" t="e">
        <f>IF('SECTION IV'!#REF!=Y$2,'SECTION IV'!#REF!*'SECTION IV'!#REF!,"")</f>
        <v>#REF!</v>
      </c>
      <c r="Z131" s="17" t="e">
        <f>IF('SECTION IV'!#REF!=Z$2,'SECTION IV'!#REF!*'SECTION IV'!#REF!,"")</f>
        <v>#REF!</v>
      </c>
      <c r="AA131" s="17" t="e">
        <f>IF('SECTION IV'!#REF!=AA$2,'SECTION IV'!#REF!*'SECTION IV'!#REF!,"")</f>
        <v>#REF!</v>
      </c>
      <c r="AB131" s="17" t="e">
        <f>IF('SECTION IV'!#REF!=AB$2,'SECTION IV'!#REF!*'SECTION IV'!#REF!,"")</f>
        <v>#REF!</v>
      </c>
      <c r="AC131" s="17" t="e">
        <f>IF('SECTION IV'!#REF!=AC$2,'SECTION IV'!#REF!*'SECTION IV'!#REF!,"")</f>
        <v>#REF!</v>
      </c>
      <c r="AD131" s="17" t="e">
        <f>IF('SECTION IV'!#REF!=AD$2,'SECTION IV'!#REF!*'SECTION IV'!#REF!,"")</f>
        <v>#REF!</v>
      </c>
      <c r="AE131" s="17" t="e">
        <f>IF('SECTION IV'!#REF!=AE$2,'SECTION IV'!#REF!*'SECTION IV'!#REF!,"")</f>
        <v>#REF!</v>
      </c>
      <c r="AF131" s="17" t="e">
        <f>IF('SECTION IV'!#REF!=AF$2,'SECTION IV'!#REF!*'SECTION IV'!#REF!,"")</f>
        <v>#REF!</v>
      </c>
      <c r="AG131" s="17" t="e">
        <f>IF('SECTION IV'!#REF!=AG$2,'SECTION IV'!#REF!*'SECTION IV'!#REF!,"")</f>
        <v>#REF!</v>
      </c>
      <c r="AH131" s="18" t="e">
        <f>IF(C131="","",IF('SECTION IV'!#REF!=0,"",IF(SUM(D131:AG131)=0,CONCATENATE(C131," NOT AWARDED"),SUM(D131:AG131))))</f>
        <v>#REF!</v>
      </c>
    </row>
    <row r="132" spans="2:35" x14ac:dyDescent="0.35">
      <c r="B132" s="290"/>
      <c r="C132" t="e">
        <f>IF('SECTION IV'!#REF!=0,"",'SECTION IV'!#REF!)</f>
        <v>#REF!</v>
      </c>
      <c r="D132" s="17" t="e">
        <f>IF('SECTION IV'!#REF!=D$2,'SECTION IV'!#REF!*'SECTION IV'!#REF!,"")</f>
        <v>#REF!</v>
      </c>
      <c r="E132" s="17" t="e">
        <f>IF('SECTION IV'!#REF!=E$2,'SECTION IV'!#REF!*'SECTION IV'!#REF!,"")</f>
        <v>#REF!</v>
      </c>
      <c r="F132" s="17" t="e">
        <f>IF('SECTION IV'!#REF!=F$2,'SECTION IV'!#REF!*'SECTION IV'!#REF!,"")</f>
        <v>#REF!</v>
      </c>
      <c r="G132" s="17" t="e">
        <f>IF('SECTION IV'!#REF!=G$2,'SECTION IV'!#REF!*'SECTION IV'!#REF!,"")</f>
        <v>#REF!</v>
      </c>
      <c r="H132" s="17" t="e">
        <f>IF('SECTION IV'!#REF!=H$2,'SECTION IV'!#REF!*'SECTION IV'!#REF!,"")</f>
        <v>#REF!</v>
      </c>
      <c r="I132" s="17" t="e">
        <f>IF('SECTION IV'!#REF!=I$2,'SECTION IV'!#REF!*'SECTION IV'!#REF!,"")</f>
        <v>#REF!</v>
      </c>
      <c r="J132" s="17" t="e">
        <f>IF('SECTION IV'!#REF!=J$2,'SECTION IV'!#REF!*'SECTION IV'!#REF!,"")</f>
        <v>#REF!</v>
      </c>
      <c r="K132" s="17" t="e">
        <f>IF('SECTION IV'!#REF!=K$2,'SECTION IV'!#REF!*'SECTION IV'!#REF!,"")</f>
        <v>#REF!</v>
      </c>
      <c r="L132" s="17" t="e">
        <f>IF('SECTION IV'!#REF!=L$2,'SECTION IV'!#REF!*'SECTION IV'!#REF!,"")</f>
        <v>#REF!</v>
      </c>
      <c r="M132" s="17" t="e">
        <f>IF('SECTION IV'!#REF!=M$2,'SECTION IV'!#REF!*'SECTION IV'!#REF!,"")</f>
        <v>#REF!</v>
      </c>
      <c r="N132" s="17" t="e">
        <f>IF('SECTION IV'!#REF!=N$2,'SECTION IV'!#REF!*'SECTION IV'!#REF!,"")</f>
        <v>#REF!</v>
      </c>
      <c r="O132" s="17" t="e">
        <f>IF('SECTION IV'!#REF!=O$2,'SECTION IV'!#REF!*'SECTION IV'!#REF!,"")</f>
        <v>#REF!</v>
      </c>
      <c r="P132" s="17" t="e">
        <f>IF('SECTION IV'!#REF!=P$2,'SECTION IV'!#REF!*'SECTION IV'!#REF!,"")</f>
        <v>#REF!</v>
      </c>
      <c r="Q132" s="17" t="e">
        <f>IF('SECTION IV'!#REF!=Q$2,'SECTION IV'!#REF!*'SECTION IV'!#REF!,"")</f>
        <v>#REF!</v>
      </c>
      <c r="R132" s="17" t="e">
        <f>IF('SECTION IV'!#REF!=R$2,'SECTION IV'!#REF!*'SECTION IV'!#REF!,"")</f>
        <v>#REF!</v>
      </c>
      <c r="S132" s="17" t="e">
        <f>IF('SECTION IV'!#REF!=S$2,'SECTION IV'!#REF!*'SECTION IV'!#REF!,"")</f>
        <v>#REF!</v>
      </c>
      <c r="T132" s="17" t="e">
        <f>IF('SECTION IV'!#REF!=T$2,'SECTION IV'!#REF!*'SECTION IV'!#REF!,"")</f>
        <v>#REF!</v>
      </c>
      <c r="U132" s="17" t="e">
        <f>IF('SECTION IV'!#REF!=U$2,'SECTION IV'!#REF!*'SECTION IV'!#REF!,"")</f>
        <v>#REF!</v>
      </c>
      <c r="V132" s="17" t="e">
        <f>IF('SECTION IV'!#REF!=V$2,'SECTION IV'!#REF!*'SECTION IV'!#REF!,"")</f>
        <v>#REF!</v>
      </c>
      <c r="W132" s="17" t="e">
        <f>IF('SECTION IV'!#REF!=W$2,'SECTION IV'!#REF!*'SECTION IV'!#REF!,"")</f>
        <v>#REF!</v>
      </c>
      <c r="X132" s="17" t="e">
        <f>IF('SECTION IV'!#REF!=X$2,'SECTION IV'!#REF!*'SECTION IV'!#REF!,"")</f>
        <v>#REF!</v>
      </c>
      <c r="Y132" s="17" t="e">
        <f>IF('SECTION IV'!#REF!=Y$2,'SECTION IV'!#REF!*'SECTION IV'!#REF!,"")</f>
        <v>#REF!</v>
      </c>
      <c r="Z132" s="17" t="e">
        <f>IF('SECTION IV'!#REF!=Z$2,'SECTION IV'!#REF!*'SECTION IV'!#REF!,"")</f>
        <v>#REF!</v>
      </c>
      <c r="AA132" s="17" t="e">
        <f>IF('SECTION IV'!#REF!=AA$2,'SECTION IV'!#REF!*'SECTION IV'!#REF!,"")</f>
        <v>#REF!</v>
      </c>
      <c r="AB132" s="17" t="e">
        <f>IF('SECTION IV'!#REF!=AB$2,'SECTION IV'!#REF!*'SECTION IV'!#REF!,"")</f>
        <v>#REF!</v>
      </c>
      <c r="AC132" s="17" t="e">
        <f>IF('SECTION IV'!#REF!=AC$2,'SECTION IV'!#REF!*'SECTION IV'!#REF!,"")</f>
        <v>#REF!</v>
      </c>
      <c r="AD132" s="17" t="e">
        <f>IF('SECTION IV'!#REF!=AD$2,'SECTION IV'!#REF!*'SECTION IV'!#REF!,"")</f>
        <v>#REF!</v>
      </c>
      <c r="AE132" s="17" t="e">
        <f>IF('SECTION IV'!#REF!=AE$2,'SECTION IV'!#REF!*'SECTION IV'!#REF!,"")</f>
        <v>#REF!</v>
      </c>
      <c r="AF132" s="17" t="e">
        <f>IF('SECTION IV'!#REF!=AF$2,'SECTION IV'!#REF!*'SECTION IV'!#REF!,"")</f>
        <v>#REF!</v>
      </c>
      <c r="AG132" s="17" t="e">
        <f>IF('SECTION IV'!#REF!=AG$2,'SECTION IV'!#REF!*'SECTION IV'!#REF!,"")</f>
        <v>#REF!</v>
      </c>
      <c r="AH132" s="18" t="e">
        <f>IF(C132="","",IF('SECTION IV'!#REF!=0,"",IF(SUM(D132:AG132)=0,CONCATENATE(C132," NOT AWARDED"),SUM(D132:AG132))))</f>
        <v>#REF!</v>
      </c>
    </row>
    <row r="133" spans="2:35" x14ac:dyDescent="0.35">
      <c r="B133" s="290"/>
      <c r="C133" t="e">
        <f>IF('SECTION IV'!#REF!=0,"",'SECTION IV'!#REF!)</f>
        <v>#REF!</v>
      </c>
      <c r="D133" s="17" t="e">
        <f>IF('SECTION IV'!#REF!=D$2,'SECTION IV'!#REF!*'SECTION IV'!#REF!,"")</f>
        <v>#REF!</v>
      </c>
      <c r="E133" s="17" t="e">
        <f>IF('SECTION IV'!#REF!=E$2,'SECTION IV'!#REF!*'SECTION IV'!#REF!,"")</f>
        <v>#REF!</v>
      </c>
      <c r="F133" s="17" t="e">
        <f>IF('SECTION IV'!#REF!=F$2,'SECTION IV'!#REF!*'SECTION IV'!#REF!,"")</f>
        <v>#REF!</v>
      </c>
      <c r="G133" s="17" t="e">
        <f>IF('SECTION IV'!#REF!=G$2,'SECTION IV'!#REF!*'SECTION IV'!#REF!,"")</f>
        <v>#REF!</v>
      </c>
      <c r="H133" s="17" t="e">
        <f>IF('SECTION IV'!#REF!=H$2,'SECTION IV'!#REF!*'SECTION IV'!#REF!,"")</f>
        <v>#REF!</v>
      </c>
      <c r="I133" s="17" t="e">
        <f>IF('SECTION IV'!#REF!=I$2,'SECTION IV'!#REF!*'SECTION IV'!#REF!,"")</f>
        <v>#REF!</v>
      </c>
      <c r="J133" s="17" t="e">
        <f>IF('SECTION IV'!#REF!=J$2,'SECTION IV'!#REF!*'SECTION IV'!#REF!,"")</f>
        <v>#REF!</v>
      </c>
      <c r="K133" s="17" t="e">
        <f>IF('SECTION IV'!#REF!=K$2,'SECTION IV'!#REF!*'SECTION IV'!#REF!,"")</f>
        <v>#REF!</v>
      </c>
      <c r="L133" s="17" t="e">
        <f>IF('SECTION IV'!#REF!=L$2,'SECTION IV'!#REF!*'SECTION IV'!#REF!,"")</f>
        <v>#REF!</v>
      </c>
      <c r="M133" s="17" t="e">
        <f>IF('SECTION IV'!#REF!=M$2,'SECTION IV'!#REF!*'SECTION IV'!#REF!,"")</f>
        <v>#REF!</v>
      </c>
      <c r="N133" s="17" t="e">
        <f>IF('SECTION IV'!#REF!=N$2,'SECTION IV'!#REF!*'SECTION IV'!#REF!,"")</f>
        <v>#REF!</v>
      </c>
      <c r="O133" s="17" t="e">
        <f>IF('SECTION IV'!#REF!=O$2,'SECTION IV'!#REF!*'SECTION IV'!#REF!,"")</f>
        <v>#REF!</v>
      </c>
      <c r="P133" s="17" t="e">
        <f>IF('SECTION IV'!#REF!=P$2,'SECTION IV'!#REF!*'SECTION IV'!#REF!,"")</f>
        <v>#REF!</v>
      </c>
      <c r="Q133" s="17" t="e">
        <f>IF('SECTION IV'!#REF!=Q$2,'SECTION IV'!#REF!*'SECTION IV'!#REF!,"")</f>
        <v>#REF!</v>
      </c>
      <c r="R133" s="17" t="e">
        <f>IF('SECTION IV'!#REF!=R$2,'SECTION IV'!#REF!*'SECTION IV'!#REF!,"")</f>
        <v>#REF!</v>
      </c>
      <c r="S133" s="17" t="e">
        <f>IF('SECTION IV'!#REF!=S$2,'SECTION IV'!#REF!*'SECTION IV'!#REF!,"")</f>
        <v>#REF!</v>
      </c>
      <c r="T133" s="17" t="e">
        <f>IF('SECTION IV'!#REF!=T$2,'SECTION IV'!#REF!*'SECTION IV'!#REF!,"")</f>
        <v>#REF!</v>
      </c>
      <c r="U133" s="17" t="e">
        <f>IF('SECTION IV'!#REF!=U$2,'SECTION IV'!#REF!*'SECTION IV'!#REF!,"")</f>
        <v>#REF!</v>
      </c>
      <c r="V133" s="17" t="e">
        <f>IF('SECTION IV'!#REF!=V$2,'SECTION IV'!#REF!*'SECTION IV'!#REF!,"")</f>
        <v>#REF!</v>
      </c>
      <c r="W133" s="17" t="e">
        <f>IF('SECTION IV'!#REF!=W$2,'SECTION IV'!#REF!*'SECTION IV'!#REF!,"")</f>
        <v>#REF!</v>
      </c>
      <c r="X133" s="17" t="e">
        <f>IF('SECTION IV'!#REF!=X$2,'SECTION IV'!#REF!*'SECTION IV'!#REF!,"")</f>
        <v>#REF!</v>
      </c>
      <c r="Y133" s="17" t="e">
        <f>IF('SECTION IV'!#REF!=Y$2,'SECTION IV'!#REF!*'SECTION IV'!#REF!,"")</f>
        <v>#REF!</v>
      </c>
      <c r="Z133" s="17" t="e">
        <f>IF('SECTION IV'!#REF!=Z$2,'SECTION IV'!#REF!*'SECTION IV'!#REF!,"")</f>
        <v>#REF!</v>
      </c>
      <c r="AA133" s="17" t="e">
        <f>IF('SECTION IV'!#REF!=AA$2,'SECTION IV'!#REF!*'SECTION IV'!#REF!,"")</f>
        <v>#REF!</v>
      </c>
      <c r="AB133" s="17" t="e">
        <f>IF('SECTION IV'!#REF!=AB$2,'SECTION IV'!#REF!*'SECTION IV'!#REF!,"")</f>
        <v>#REF!</v>
      </c>
      <c r="AC133" s="17" t="e">
        <f>IF('SECTION IV'!#REF!=AC$2,'SECTION IV'!#REF!*'SECTION IV'!#REF!,"")</f>
        <v>#REF!</v>
      </c>
      <c r="AD133" s="17" t="e">
        <f>IF('SECTION IV'!#REF!=AD$2,'SECTION IV'!#REF!*'SECTION IV'!#REF!,"")</f>
        <v>#REF!</v>
      </c>
      <c r="AE133" s="17" t="e">
        <f>IF('SECTION IV'!#REF!=AE$2,'SECTION IV'!#REF!*'SECTION IV'!#REF!,"")</f>
        <v>#REF!</v>
      </c>
      <c r="AF133" s="17" t="e">
        <f>IF('SECTION IV'!#REF!=AF$2,'SECTION IV'!#REF!*'SECTION IV'!#REF!,"")</f>
        <v>#REF!</v>
      </c>
      <c r="AG133" s="17" t="e">
        <f>IF('SECTION IV'!#REF!=AG$2,'SECTION IV'!#REF!*'SECTION IV'!#REF!,"")</f>
        <v>#REF!</v>
      </c>
      <c r="AH133" s="18" t="e">
        <f>IF(C133="","",IF('SECTION IV'!#REF!=0,"",IF(SUM(D133:AG133)=0,CONCATENATE(C133," NOT AWARDED"),SUM(D133:AG133))))</f>
        <v>#REF!</v>
      </c>
    </row>
    <row r="134" spans="2:35" x14ac:dyDescent="0.35">
      <c r="B134" s="290"/>
      <c r="C134" t="e">
        <f>IF('SECTION IV'!#REF!=0,"",'SECTION IV'!#REF!)</f>
        <v>#REF!</v>
      </c>
      <c r="D134" s="17" t="e">
        <f>IF('SECTION IV'!#REF!=D$2,'SECTION IV'!#REF!*'SECTION IV'!#REF!,"")</f>
        <v>#REF!</v>
      </c>
      <c r="E134" s="17" t="e">
        <f>IF('SECTION IV'!#REF!=E$2,'SECTION IV'!#REF!*'SECTION IV'!#REF!,"")</f>
        <v>#REF!</v>
      </c>
      <c r="F134" s="17" t="e">
        <f>IF('SECTION IV'!#REF!=F$2,'SECTION IV'!#REF!*'SECTION IV'!#REF!,"")</f>
        <v>#REF!</v>
      </c>
      <c r="G134" s="17" t="e">
        <f>IF('SECTION IV'!#REF!=G$2,'SECTION IV'!#REF!*'SECTION IV'!#REF!,"")</f>
        <v>#REF!</v>
      </c>
      <c r="H134" s="17" t="e">
        <f>IF('SECTION IV'!#REF!=H$2,'SECTION IV'!#REF!*'SECTION IV'!#REF!,"")</f>
        <v>#REF!</v>
      </c>
      <c r="I134" s="17" t="e">
        <f>IF('SECTION IV'!#REF!=I$2,'SECTION IV'!#REF!*'SECTION IV'!#REF!,"")</f>
        <v>#REF!</v>
      </c>
      <c r="J134" s="17" t="e">
        <f>IF('SECTION IV'!#REF!=J$2,'SECTION IV'!#REF!*'SECTION IV'!#REF!,"")</f>
        <v>#REF!</v>
      </c>
      <c r="K134" s="17" t="e">
        <f>IF('SECTION IV'!#REF!=K$2,'SECTION IV'!#REF!*'SECTION IV'!#REF!,"")</f>
        <v>#REF!</v>
      </c>
      <c r="L134" s="17" t="e">
        <f>IF('SECTION IV'!#REF!=L$2,'SECTION IV'!#REF!*'SECTION IV'!#REF!,"")</f>
        <v>#REF!</v>
      </c>
      <c r="M134" s="17" t="e">
        <f>IF('SECTION IV'!#REF!=M$2,'SECTION IV'!#REF!*'SECTION IV'!#REF!,"")</f>
        <v>#REF!</v>
      </c>
      <c r="N134" s="17" t="e">
        <f>IF('SECTION IV'!#REF!=N$2,'SECTION IV'!#REF!*'SECTION IV'!#REF!,"")</f>
        <v>#REF!</v>
      </c>
      <c r="O134" s="17" t="e">
        <f>IF('SECTION IV'!#REF!=O$2,'SECTION IV'!#REF!*'SECTION IV'!#REF!,"")</f>
        <v>#REF!</v>
      </c>
      <c r="P134" s="17" t="e">
        <f>IF('SECTION IV'!#REF!=P$2,'SECTION IV'!#REF!*'SECTION IV'!#REF!,"")</f>
        <v>#REF!</v>
      </c>
      <c r="Q134" s="17" t="e">
        <f>IF('SECTION IV'!#REF!=Q$2,'SECTION IV'!#REF!*'SECTION IV'!#REF!,"")</f>
        <v>#REF!</v>
      </c>
      <c r="R134" s="17" t="e">
        <f>IF('SECTION IV'!#REF!=R$2,'SECTION IV'!#REF!*'SECTION IV'!#REF!,"")</f>
        <v>#REF!</v>
      </c>
      <c r="S134" s="17" t="e">
        <f>IF('SECTION IV'!#REF!=S$2,'SECTION IV'!#REF!*'SECTION IV'!#REF!,"")</f>
        <v>#REF!</v>
      </c>
      <c r="T134" s="17" t="e">
        <f>IF('SECTION IV'!#REF!=T$2,'SECTION IV'!#REF!*'SECTION IV'!#REF!,"")</f>
        <v>#REF!</v>
      </c>
      <c r="U134" s="17" t="e">
        <f>IF('SECTION IV'!#REF!=U$2,'SECTION IV'!#REF!*'SECTION IV'!#REF!,"")</f>
        <v>#REF!</v>
      </c>
      <c r="V134" s="17" t="e">
        <f>IF('SECTION IV'!#REF!=V$2,'SECTION IV'!#REF!*'SECTION IV'!#REF!,"")</f>
        <v>#REF!</v>
      </c>
      <c r="W134" s="17" t="e">
        <f>IF('SECTION IV'!#REF!=W$2,'SECTION IV'!#REF!*'SECTION IV'!#REF!,"")</f>
        <v>#REF!</v>
      </c>
      <c r="X134" s="17" t="e">
        <f>IF('SECTION IV'!#REF!=X$2,'SECTION IV'!#REF!*'SECTION IV'!#REF!,"")</f>
        <v>#REF!</v>
      </c>
      <c r="Y134" s="17" t="e">
        <f>IF('SECTION IV'!#REF!=Y$2,'SECTION IV'!#REF!*'SECTION IV'!#REF!,"")</f>
        <v>#REF!</v>
      </c>
      <c r="Z134" s="17" t="e">
        <f>IF('SECTION IV'!#REF!=Z$2,'SECTION IV'!#REF!*'SECTION IV'!#REF!,"")</f>
        <v>#REF!</v>
      </c>
      <c r="AA134" s="17" t="e">
        <f>IF('SECTION IV'!#REF!=AA$2,'SECTION IV'!#REF!*'SECTION IV'!#REF!,"")</f>
        <v>#REF!</v>
      </c>
      <c r="AB134" s="17" t="e">
        <f>IF('SECTION IV'!#REF!=AB$2,'SECTION IV'!#REF!*'SECTION IV'!#REF!,"")</f>
        <v>#REF!</v>
      </c>
      <c r="AC134" s="17" t="e">
        <f>IF('SECTION IV'!#REF!=AC$2,'SECTION IV'!#REF!*'SECTION IV'!#REF!,"")</f>
        <v>#REF!</v>
      </c>
      <c r="AD134" s="17" t="e">
        <f>IF('SECTION IV'!#REF!=AD$2,'SECTION IV'!#REF!*'SECTION IV'!#REF!,"")</f>
        <v>#REF!</v>
      </c>
      <c r="AE134" s="17" t="e">
        <f>IF('SECTION IV'!#REF!=AE$2,'SECTION IV'!#REF!*'SECTION IV'!#REF!,"")</f>
        <v>#REF!</v>
      </c>
      <c r="AF134" s="17" t="e">
        <f>IF('SECTION IV'!#REF!=AF$2,'SECTION IV'!#REF!*'SECTION IV'!#REF!,"")</f>
        <v>#REF!</v>
      </c>
      <c r="AG134" s="17" t="e">
        <f>IF('SECTION IV'!#REF!=AG$2,'SECTION IV'!#REF!*'SECTION IV'!#REF!,"")</f>
        <v>#REF!</v>
      </c>
      <c r="AH134" s="18" t="e">
        <f>IF(C134="","",IF('SECTION IV'!#REF!=0,"",IF(SUM(D134:AG134)=0,CONCATENATE(C134," NOT AWARDED"),SUM(D134:AG134))))</f>
        <v>#REF!</v>
      </c>
    </row>
    <row r="135" spans="2:35" x14ac:dyDescent="0.35">
      <c r="B135" s="290"/>
      <c r="C135" t="e">
        <f>IF('SECTION IV'!#REF!=0,"",'SECTION IV'!#REF!)</f>
        <v>#REF!</v>
      </c>
      <c r="D135" s="17" t="e">
        <f>IF('SECTION IV'!#REF!=D$2,'SECTION IV'!#REF!*'SECTION IV'!#REF!,"")</f>
        <v>#REF!</v>
      </c>
      <c r="E135" s="17" t="e">
        <f>IF('SECTION IV'!#REF!=E$2,'SECTION IV'!#REF!*'SECTION IV'!#REF!,"")</f>
        <v>#REF!</v>
      </c>
      <c r="F135" s="17" t="e">
        <f>IF('SECTION IV'!#REF!=F$2,'SECTION IV'!#REF!*'SECTION IV'!#REF!,"")</f>
        <v>#REF!</v>
      </c>
      <c r="G135" s="17" t="e">
        <f>IF('SECTION IV'!#REF!=G$2,'SECTION IV'!#REF!*'SECTION IV'!#REF!,"")</f>
        <v>#REF!</v>
      </c>
      <c r="H135" s="17" t="e">
        <f>IF('SECTION IV'!#REF!=H$2,'SECTION IV'!#REF!*'SECTION IV'!#REF!,"")</f>
        <v>#REF!</v>
      </c>
      <c r="I135" s="17" t="e">
        <f>IF('SECTION IV'!#REF!=I$2,'SECTION IV'!#REF!*'SECTION IV'!#REF!,"")</f>
        <v>#REF!</v>
      </c>
      <c r="J135" s="17" t="e">
        <f>IF('SECTION IV'!#REF!=J$2,'SECTION IV'!#REF!*'SECTION IV'!#REF!,"")</f>
        <v>#REF!</v>
      </c>
      <c r="K135" s="17" t="e">
        <f>IF('SECTION IV'!#REF!=K$2,'SECTION IV'!#REF!*'SECTION IV'!#REF!,"")</f>
        <v>#REF!</v>
      </c>
      <c r="L135" s="17" t="e">
        <f>IF('SECTION IV'!#REF!=L$2,'SECTION IV'!#REF!*'SECTION IV'!#REF!,"")</f>
        <v>#REF!</v>
      </c>
      <c r="M135" s="17" t="e">
        <f>IF('SECTION IV'!#REF!=M$2,'SECTION IV'!#REF!*'SECTION IV'!#REF!,"")</f>
        <v>#REF!</v>
      </c>
      <c r="N135" s="17" t="e">
        <f>IF('SECTION IV'!#REF!=N$2,'SECTION IV'!#REF!*'SECTION IV'!#REF!,"")</f>
        <v>#REF!</v>
      </c>
      <c r="O135" s="17" t="e">
        <f>IF('SECTION IV'!#REF!=O$2,'SECTION IV'!#REF!*'SECTION IV'!#REF!,"")</f>
        <v>#REF!</v>
      </c>
      <c r="P135" s="17" t="e">
        <f>IF('SECTION IV'!#REF!=P$2,'SECTION IV'!#REF!*'SECTION IV'!#REF!,"")</f>
        <v>#REF!</v>
      </c>
      <c r="Q135" s="17" t="e">
        <f>IF('SECTION IV'!#REF!=Q$2,'SECTION IV'!#REF!*'SECTION IV'!#REF!,"")</f>
        <v>#REF!</v>
      </c>
      <c r="R135" s="17" t="e">
        <f>IF('SECTION IV'!#REF!=R$2,'SECTION IV'!#REF!*'SECTION IV'!#REF!,"")</f>
        <v>#REF!</v>
      </c>
      <c r="S135" s="17" t="e">
        <f>IF('SECTION IV'!#REF!=S$2,'SECTION IV'!#REF!*'SECTION IV'!#REF!,"")</f>
        <v>#REF!</v>
      </c>
      <c r="T135" s="17" t="e">
        <f>IF('SECTION IV'!#REF!=T$2,'SECTION IV'!#REF!*'SECTION IV'!#REF!,"")</f>
        <v>#REF!</v>
      </c>
      <c r="U135" s="17" t="e">
        <f>IF('SECTION IV'!#REF!=U$2,'SECTION IV'!#REF!*'SECTION IV'!#REF!,"")</f>
        <v>#REF!</v>
      </c>
      <c r="V135" s="17" t="e">
        <f>IF('SECTION IV'!#REF!=V$2,'SECTION IV'!#REF!*'SECTION IV'!#REF!,"")</f>
        <v>#REF!</v>
      </c>
      <c r="W135" s="17" t="e">
        <f>IF('SECTION IV'!#REF!=W$2,'SECTION IV'!#REF!*'SECTION IV'!#REF!,"")</f>
        <v>#REF!</v>
      </c>
      <c r="X135" s="17" t="e">
        <f>IF('SECTION IV'!#REF!=X$2,'SECTION IV'!#REF!*'SECTION IV'!#REF!,"")</f>
        <v>#REF!</v>
      </c>
      <c r="Y135" s="17" t="e">
        <f>IF('SECTION IV'!#REF!=Y$2,'SECTION IV'!#REF!*'SECTION IV'!#REF!,"")</f>
        <v>#REF!</v>
      </c>
      <c r="Z135" s="17" t="e">
        <f>IF('SECTION IV'!#REF!=Z$2,'SECTION IV'!#REF!*'SECTION IV'!#REF!,"")</f>
        <v>#REF!</v>
      </c>
      <c r="AA135" s="17" t="e">
        <f>IF('SECTION IV'!#REF!=AA$2,'SECTION IV'!#REF!*'SECTION IV'!#REF!,"")</f>
        <v>#REF!</v>
      </c>
      <c r="AB135" s="17" t="e">
        <f>IF('SECTION IV'!#REF!=AB$2,'SECTION IV'!#REF!*'SECTION IV'!#REF!,"")</f>
        <v>#REF!</v>
      </c>
      <c r="AC135" s="17" t="e">
        <f>IF('SECTION IV'!#REF!=AC$2,'SECTION IV'!#REF!*'SECTION IV'!#REF!,"")</f>
        <v>#REF!</v>
      </c>
      <c r="AD135" s="17" t="e">
        <f>IF('SECTION IV'!#REF!=AD$2,'SECTION IV'!#REF!*'SECTION IV'!#REF!,"")</f>
        <v>#REF!</v>
      </c>
      <c r="AE135" s="17" t="e">
        <f>IF('SECTION IV'!#REF!=AE$2,'SECTION IV'!#REF!*'SECTION IV'!#REF!,"")</f>
        <v>#REF!</v>
      </c>
      <c r="AF135" s="17" t="e">
        <f>IF('SECTION IV'!#REF!=AF$2,'SECTION IV'!#REF!*'SECTION IV'!#REF!,"")</f>
        <v>#REF!</v>
      </c>
      <c r="AG135" s="17" t="e">
        <f>IF('SECTION IV'!#REF!=AG$2,'SECTION IV'!#REF!*'SECTION IV'!#REF!,"")</f>
        <v>#REF!</v>
      </c>
      <c r="AH135" s="18" t="e">
        <f>IF(C135="","",IF('SECTION IV'!#REF!=0,"",IF(SUM(D135:AG135)=0,CONCATENATE(C135," NOT AWARDED"),SUM(D135:AG135))))</f>
        <v>#REF!</v>
      </c>
    </row>
    <row r="136" spans="2:35" x14ac:dyDescent="0.35">
      <c r="B136" s="290"/>
      <c r="C136" t="e">
        <f>IF('SECTION IV'!#REF!=0,"",'SECTION IV'!#REF!)</f>
        <v>#REF!</v>
      </c>
      <c r="D136" s="17" t="e">
        <f>IF('SECTION IV'!#REF!=D$2,'SECTION IV'!#REF!*'SECTION IV'!#REF!,"")</f>
        <v>#REF!</v>
      </c>
      <c r="E136" s="17" t="e">
        <f>IF('SECTION IV'!#REF!=E$2,'SECTION IV'!#REF!*'SECTION IV'!#REF!,"")</f>
        <v>#REF!</v>
      </c>
      <c r="F136" s="17" t="e">
        <f>IF('SECTION IV'!#REF!=F$2,'SECTION IV'!#REF!*'SECTION IV'!#REF!,"")</f>
        <v>#REF!</v>
      </c>
      <c r="G136" s="17" t="e">
        <f>IF('SECTION IV'!#REF!=G$2,'SECTION IV'!#REF!*'SECTION IV'!#REF!,"")</f>
        <v>#REF!</v>
      </c>
      <c r="H136" s="17" t="e">
        <f>IF('SECTION IV'!#REF!=H$2,'SECTION IV'!#REF!*'SECTION IV'!#REF!,"")</f>
        <v>#REF!</v>
      </c>
      <c r="I136" s="17" t="e">
        <f>IF('SECTION IV'!#REF!=I$2,'SECTION IV'!#REF!*'SECTION IV'!#REF!,"")</f>
        <v>#REF!</v>
      </c>
      <c r="J136" s="17" t="e">
        <f>IF('SECTION IV'!#REF!=J$2,'SECTION IV'!#REF!*'SECTION IV'!#REF!,"")</f>
        <v>#REF!</v>
      </c>
      <c r="K136" s="17" t="e">
        <f>IF('SECTION IV'!#REF!=K$2,'SECTION IV'!#REF!*'SECTION IV'!#REF!,"")</f>
        <v>#REF!</v>
      </c>
      <c r="L136" s="17" t="e">
        <f>IF('SECTION IV'!#REF!=L$2,'SECTION IV'!#REF!*'SECTION IV'!#REF!,"")</f>
        <v>#REF!</v>
      </c>
      <c r="M136" s="17" t="e">
        <f>IF('SECTION IV'!#REF!=M$2,'SECTION IV'!#REF!*'SECTION IV'!#REF!,"")</f>
        <v>#REF!</v>
      </c>
      <c r="N136" s="17" t="e">
        <f>IF('SECTION IV'!#REF!=N$2,'SECTION IV'!#REF!*'SECTION IV'!#REF!,"")</f>
        <v>#REF!</v>
      </c>
      <c r="O136" s="17" t="e">
        <f>IF('SECTION IV'!#REF!=O$2,'SECTION IV'!#REF!*'SECTION IV'!#REF!,"")</f>
        <v>#REF!</v>
      </c>
      <c r="P136" s="17" t="e">
        <f>IF('SECTION IV'!#REF!=P$2,'SECTION IV'!#REF!*'SECTION IV'!#REF!,"")</f>
        <v>#REF!</v>
      </c>
      <c r="Q136" s="17" t="e">
        <f>IF('SECTION IV'!#REF!=Q$2,'SECTION IV'!#REF!*'SECTION IV'!#REF!,"")</f>
        <v>#REF!</v>
      </c>
      <c r="R136" s="17" t="e">
        <f>IF('SECTION IV'!#REF!=R$2,'SECTION IV'!#REF!*'SECTION IV'!#REF!,"")</f>
        <v>#REF!</v>
      </c>
      <c r="S136" s="17" t="e">
        <f>IF('SECTION IV'!#REF!=S$2,'SECTION IV'!#REF!*'SECTION IV'!#REF!,"")</f>
        <v>#REF!</v>
      </c>
      <c r="T136" s="17" t="e">
        <f>IF('SECTION IV'!#REF!=T$2,'SECTION IV'!#REF!*'SECTION IV'!#REF!,"")</f>
        <v>#REF!</v>
      </c>
      <c r="U136" s="17" t="e">
        <f>IF('SECTION IV'!#REF!=U$2,'SECTION IV'!#REF!*'SECTION IV'!#REF!,"")</f>
        <v>#REF!</v>
      </c>
      <c r="V136" s="17" t="e">
        <f>IF('SECTION IV'!#REF!=V$2,'SECTION IV'!#REF!*'SECTION IV'!#REF!,"")</f>
        <v>#REF!</v>
      </c>
      <c r="W136" s="17" t="e">
        <f>IF('SECTION IV'!#REF!=W$2,'SECTION IV'!#REF!*'SECTION IV'!#REF!,"")</f>
        <v>#REF!</v>
      </c>
      <c r="X136" s="17" t="e">
        <f>IF('SECTION IV'!#REF!=X$2,'SECTION IV'!#REF!*'SECTION IV'!#REF!,"")</f>
        <v>#REF!</v>
      </c>
      <c r="Y136" s="17" t="e">
        <f>IF('SECTION IV'!#REF!=Y$2,'SECTION IV'!#REF!*'SECTION IV'!#REF!,"")</f>
        <v>#REF!</v>
      </c>
      <c r="Z136" s="17" t="e">
        <f>IF('SECTION IV'!#REF!=Z$2,'SECTION IV'!#REF!*'SECTION IV'!#REF!,"")</f>
        <v>#REF!</v>
      </c>
      <c r="AA136" s="17" t="e">
        <f>IF('SECTION IV'!#REF!=AA$2,'SECTION IV'!#REF!*'SECTION IV'!#REF!,"")</f>
        <v>#REF!</v>
      </c>
      <c r="AB136" s="17" t="e">
        <f>IF('SECTION IV'!#REF!=AB$2,'SECTION IV'!#REF!*'SECTION IV'!#REF!,"")</f>
        <v>#REF!</v>
      </c>
      <c r="AC136" s="17" t="e">
        <f>IF('SECTION IV'!#REF!=AC$2,'SECTION IV'!#REF!*'SECTION IV'!#REF!,"")</f>
        <v>#REF!</v>
      </c>
      <c r="AD136" s="17" t="e">
        <f>IF('SECTION IV'!#REF!=AD$2,'SECTION IV'!#REF!*'SECTION IV'!#REF!,"")</f>
        <v>#REF!</v>
      </c>
      <c r="AE136" s="17" t="e">
        <f>IF('SECTION IV'!#REF!=AE$2,'SECTION IV'!#REF!*'SECTION IV'!#REF!,"")</f>
        <v>#REF!</v>
      </c>
      <c r="AF136" s="17" t="e">
        <f>IF('SECTION IV'!#REF!=AF$2,'SECTION IV'!#REF!*'SECTION IV'!#REF!,"")</f>
        <v>#REF!</v>
      </c>
      <c r="AG136" s="17" t="e">
        <f>IF('SECTION IV'!#REF!=AG$2,'SECTION IV'!#REF!*'SECTION IV'!#REF!,"")</f>
        <v>#REF!</v>
      </c>
      <c r="AH136" s="18" t="e">
        <f>IF(C136="","",IF('SECTION IV'!#REF!=0,"",IF(SUM(D136:AG136)=0,CONCATENATE(C136," NOT AWARDED"),SUM(D136:AG136))))</f>
        <v>#REF!</v>
      </c>
    </row>
    <row r="137" spans="2:35" x14ac:dyDescent="0.35">
      <c r="B137" s="290"/>
      <c r="C137" t="e">
        <f>IF('SECTION IV'!#REF!=0,"",'SECTION IV'!#REF!)</f>
        <v>#REF!</v>
      </c>
      <c r="D137" s="17" t="e">
        <f>IF('SECTION IV'!#REF!=D$2,'SECTION IV'!#REF!*'SECTION IV'!#REF!,"")</f>
        <v>#REF!</v>
      </c>
      <c r="E137" s="17" t="e">
        <f>IF('SECTION IV'!#REF!=E$2,'SECTION IV'!#REF!*'SECTION IV'!#REF!,"")</f>
        <v>#REF!</v>
      </c>
      <c r="F137" s="17" t="e">
        <f>IF('SECTION IV'!#REF!=F$2,'SECTION IV'!#REF!*'SECTION IV'!#REF!,"")</f>
        <v>#REF!</v>
      </c>
      <c r="G137" s="17" t="e">
        <f>IF('SECTION IV'!#REF!=G$2,'SECTION IV'!#REF!*'SECTION IV'!#REF!,"")</f>
        <v>#REF!</v>
      </c>
      <c r="H137" s="17" t="e">
        <f>IF('SECTION IV'!#REF!=H$2,'SECTION IV'!#REF!*'SECTION IV'!#REF!,"")</f>
        <v>#REF!</v>
      </c>
      <c r="I137" s="17" t="e">
        <f>IF('SECTION IV'!#REF!=I$2,'SECTION IV'!#REF!*'SECTION IV'!#REF!,"")</f>
        <v>#REF!</v>
      </c>
      <c r="J137" s="17" t="e">
        <f>IF('SECTION IV'!#REF!=J$2,'SECTION IV'!#REF!*'SECTION IV'!#REF!,"")</f>
        <v>#REF!</v>
      </c>
      <c r="K137" s="17" t="e">
        <f>IF('SECTION IV'!#REF!=K$2,'SECTION IV'!#REF!*'SECTION IV'!#REF!,"")</f>
        <v>#REF!</v>
      </c>
      <c r="L137" s="17" t="e">
        <f>IF('SECTION IV'!#REF!=L$2,'SECTION IV'!#REF!*'SECTION IV'!#REF!,"")</f>
        <v>#REF!</v>
      </c>
      <c r="M137" s="17" t="e">
        <f>IF('SECTION IV'!#REF!=M$2,'SECTION IV'!#REF!*'SECTION IV'!#REF!,"")</f>
        <v>#REF!</v>
      </c>
      <c r="N137" s="17" t="e">
        <f>IF('SECTION IV'!#REF!=N$2,'SECTION IV'!#REF!*'SECTION IV'!#REF!,"")</f>
        <v>#REF!</v>
      </c>
      <c r="O137" s="17" t="e">
        <f>IF('SECTION IV'!#REF!=O$2,'SECTION IV'!#REF!*'SECTION IV'!#REF!,"")</f>
        <v>#REF!</v>
      </c>
      <c r="P137" s="17" t="e">
        <f>IF('SECTION IV'!#REF!=P$2,'SECTION IV'!#REF!*'SECTION IV'!#REF!,"")</f>
        <v>#REF!</v>
      </c>
      <c r="Q137" s="17" t="e">
        <f>IF('SECTION IV'!#REF!=Q$2,'SECTION IV'!#REF!*'SECTION IV'!#REF!,"")</f>
        <v>#REF!</v>
      </c>
      <c r="R137" s="17" t="e">
        <f>IF('SECTION IV'!#REF!=R$2,'SECTION IV'!#REF!*'SECTION IV'!#REF!,"")</f>
        <v>#REF!</v>
      </c>
      <c r="S137" s="17" t="e">
        <f>IF('SECTION IV'!#REF!=S$2,'SECTION IV'!#REF!*'SECTION IV'!#REF!,"")</f>
        <v>#REF!</v>
      </c>
      <c r="T137" s="17" t="e">
        <f>IF('SECTION IV'!#REF!=T$2,'SECTION IV'!#REF!*'SECTION IV'!#REF!,"")</f>
        <v>#REF!</v>
      </c>
      <c r="U137" s="17" t="e">
        <f>IF('SECTION IV'!#REF!=U$2,'SECTION IV'!#REF!*'SECTION IV'!#REF!,"")</f>
        <v>#REF!</v>
      </c>
      <c r="V137" s="17" t="e">
        <f>IF('SECTION IV'!#REF!=V$2,'SECTION IV'!#REF!*'SECTION IV'!#REF!,"")</f>
        <v>#REF!</v>
      </c>
      <c r="W137" s="17" t="e">
        <f>IF('SECTION IV'!#REF!=W$2,'SECTION IV'!#REF!*'SECTION IV'!#REF!,"")</f>
        <v>#REF!</v>
      </c>
      <c r="X137" s="17" t="e">
        <f>IF('SECTION IV'!#REF!=X$2,'SECTION IV'!#REF!*'SECTION IV'!#REF!,"")</f>
        <v>#REF!</v>
      </c>
      <c r="Y137" s="17" t="e">
        <f>IF('SECTION IV'!#REF!=Y$2,'SECTION IV'!#REF!*'SECTION IV'!#REF!,"")</f>
        <v>#REF!</v>
      </c>
      <c r="Z137" s="17" t="e">
        <f>IF('SECTION IV'!#REF!=Z$2,'SECTION IV'!#REF!*'SECTION IV'!#REF!,"")</f>
        <v>#REF!</v>
      </c>
      <c r="AA137" s="17" t="e">
        <f>IF('SECTION IV'!#REF!=AA$2,'SECTION IV'!#REF!*'SECTION IV'!#REF!,"")</f>
        <v>#REF!</v>
      </c>
      <c r="AB137" s="17" t="e">
        <f>IF('SECTION IV'!#REF!=AB$2,'SECTION IV'!#REF!*'SECTION IV'!#REF!,"")</f>
        <v>#REF!</v>
      </c>
      <c r="AC137" s="17" t="e">
        <f>IF('SECTION IV'!#REF!=AC$2,'SECTION IV'!#REF!*'SECTION IV'!#REF!,"")</f>
        <v>#REF!</v>
      </c>
      <c r="AD137" s="17" t="e">
        <f>IF('SECTION IV'!#REF!=AD$2,'SECTION IV'!#REF!*'SECTION IV'!#REF!,"")</f>
        <v>#REF!</v>
      </c>
      <c r="AE137" s="17" t="e">
        <f>IF('SECTION IV'!#REF!=AE$2,'SECTION IV'!#REF!*'SECTION IV'!#REF!,"")</f>
        <v>#REF!</v>
      </c>
      <c r="AF137" s="17" t="e">
        <f>IF('SECTION IV'!#REF!=AF$2,'SECTION IV'!#REF!*'SECTION IV'!#REF!,"")</f>
        <v>#REF!</v>
      </c>
      <c r="AG137" s="17" t="e">
        <f>IF('SECTION IV'!#REF!=AG$2,'SECTION IV'!#REF!*'SECTION IV'!#REF!,"")</f>
        <v>#REF!</v>
      </c>
      <c r="AH137" s="18" t="e">
        <f>IF(C137="","",IF('SECTION IV'!#REF!=0,"",IF(SUM(D137:AG137)=0,CONCATENATE(C137," NOT AWARDED"),SUM(D137:AG137))))</f>
        <v>#REF!</v>
      </c>
    </row>
    <row r="138" spans="2:35" x14ac:dyDescent="0.35">
      <c r="B138" s="290"/>
      <c r="C138" t="e">
        <f>IF('SECTION IV'!#REF!=0,"",'SECTION IV'!#REF!)</f>
        <v>#REF!</v>
      </c>
      <c r="D138" s="17" t="e">
        <f>IF('SECTION IV'!#REF!=D$2,'SECTION IV'!#REF!*'SECTION IV'!#REF!,"")</f>
        <v>#REF!</v>
      </c>
      <c r="E138" s="17" t="e">
        <f>IF('SECTION IV'!#REF!=E$2,'SECTION IV'!#REF!*'SECTION IV'!#REF!,"")</f>
        <v>#REF!</v>
      </c>
      <c r="F138" s="17" t="e">
        <f>IF('SECTION IV'!#REF!=F$2,'SECTION IV'!#REF!*'SECTION IV'!#REF!,"")</f>
        <v>#REF!</v>
      </c>
      <c r="G138" s="17" t="e">
        <f>IF('SECTION IV'!#REF!=G$2,'SECTION IV'!#REF!*'SECTION IV'!#REF!,"")</f>
        <v>#REF!</v>
      </c>
      <c r="H138" s="17" t="e">
        <f>IF('SECTION IV'!#REF!=H$2,'SECTION IV'!#REF!*'SECTION IV'!#REF!,"")</f>
        <v>#REF!</v>
      </c>
      <c r="I138" s="17" t="e">
        <f>IF('SECTION IV'!#REF!=I$2,'SECTION IV'!#REF!*'SECTION IV'!#REF!,"")</f>
        <v>#REF!</v>
      </c>
      <c r="J138" s="17" t="e">
        <f>IF('SECTION IV'!#REF!=J$2,'SECTION IV'!#REF!*'SECTION IV'!#REF!,"")</f>
        <v>#REF!</v>
      </c>
      <c r="K138" s="17" t="e">
        <f>IF('SECTION IV'!#REF!=K$2,'SECTION IV'!#REF!*'SECTION IV'!#REF!,"")</f>
        <v>#REF!</v>
      </c>
      <c r="L138" s="17" t="e">
        <f>IF('SECTION IV'!#REF!=L$2,'SECTION IV'!#REF!*'SECTION IV'!#REF!,"")</f>
        <v>#REF!</v>
      </c>
      <c r="M138" s="17" t="e">
        <f>IF('SECTION IV'!#REF!=M$2,'SECTION IV'!#REF!*'SECTION IV'!#REF!,"")</f>
        <v>#REF!</v>
      </c>
      <c r="N138" s="17" t="e">
        <f>IF('SECTION IV'!#REF!=N$2,'SECTION IV'!#REF!*'SECTION IV'!#REF!,"")</f>
        <v>#REF!</v>
      </c>
      <c r="O138" s="17" t="e">
        <f>IF('SECTION IV'!#REF!=O$2,'SECTION IV'!#REF!*'SECTION IV'!#REF!,"")</f>
        <v>#REF!</v>
      </c>
      <c r="P138" s="17" t="e">
        <f>IF('SECTION IV'!#REF!=P$2,'SECTION IV'!#REF!*'SECTION IV'!#REF!,"")</f>
        <v>#REF!</v>
      </c>
      <c r="Q138" s="17" t="e">
        <f>IF('SECTION IV'!#REF!=Q$2,'SECTION IV'!#REF!*'SECTION IV'!#REF!,"")</f>
        <v>#REF!</v>
      </c>
      <c r="R138" s="17" t="e">
        <f>IF('SECTION IV'!#REF!=R$2,'SECTION IV'!#REF!*'SECTION IV'!#REF!,"")</f>
        <v>#REF!</v>
      </c>
      <c r="S138" s="17" t="e">
        <f>IF('SECTION IV'!#REF!=S$2,'SECTION IV'!#REF!*'SECTION IV'!#REF!,"")</f>
        <v>#REF!</v>
      </c>
      <c r="T138" s="17" t="e">
        <f>IF('SECTION IV'!#REF!=T$2,'SECTION IV'!#REF!*'SECTION IV'!#REF!,"")</f>
        <v>#REF!</v>
      </c>
      <c r="U138" s="17" t="e">
        <f>IF('SECTION IV'!#REF!=U$2,'SECTION IV'!#REF!*'SECTION IV'!#REF!,"")</f>
        <v>#REF!</v>
      </c>
      <c r="V138" s="17" t="e">
        <f>IF('SECTION IV'!#REF!=V$2,'SECTION IV'!#REF!*'SECTION IV'!#REF!,"")</f>
        <v>#REF!</v>
      </c>
      <c r="W138" s="17" t="e">
        <f>IF('SECTION IV'!#REF!=W$2,'SECTION IV'!#REF!*'SECTION IV'!#REF!,"")</f>
        <v>#REF!</v>
      </c>
      <c r="X138" s="17" t="e">
        <f>IF('SECTION IV'!#REF!=X$2,'SECTION IV'!#REF!*'SECTION IV'!#REF!,"")</f>
        <v>#REF!</v>
      </c>
      <c r="Y138" s="17" t="e">
        <f>IF('SECTION IV'!#REF!=Y$2,'SECTION IV'!#REF!*'SECTION IV'!#REF!,"")</f>
        <v>#REF!</v>
      </c>
      <c r="Z138" s="17" t="e">
        <f>IF('SECTION IV'!#REF!=Z$2,'SECTION IV'!#REF!*'SECTION IV'!#REF!,"")</f>
        <v>#REF!</v>
      </c>
      <c r="AA138" s="17" t="e">
        <f>IF('SECTION IV'!#REF!=AA$2,'SECTION IV'!#REF!*'SECTION IV'!#REF!,"")</f>
        <v>#REF!</v>
      </c>
      <c r="AB138" s="17" t="e">
        <f>IF('SECTION IV'!#REF!=AB$2,'SECTION IV'!#REF!*'SECTION IV'!#REF!,"")</f>
        <v>#REF!</v>
      </c>
      <c r="AC138" s="17" t="e">
        <f>IF('SECTION IV'!#REF!=AC$2,'SECTION IV'!#REF!*'SECTION IV'!#REF!,"")</f>
        <v>#REF!</v>
      </c>
      <c r="AD138" s="17" t="e">
        <f>IF('SECTION IV'!#REF!=AD$2,'SECTION IV'!#REF!*'SECTION IV'!#REF!,"")</f>
        <v>#REF!</v>
      </c>
      <c r="AE138" s="17" t="e">
        <f>IF('SECTION IV'!#REF!=AE$2,'SECTION IV'!#REF!*'SECTION IV'!#REF!,"")</f>
        <v>#REF!</v>
      </c>
      <c r="AF138" s="17" t="e">
        <f>IF('SECTION IV'!#REF!=AF$2,'SECTION IV'!#REF!*'SECTION IV'!#REF!,"")</f>
        <v>#REF!</v>
      </c>
      <c r="AG138" s="17" t="e">
        <f>IF('SECTION IV'!#REF!=AG$2,'SECTION IV'!#REF!*'SECTION IV'!#REF!,"")</f>
        <v>#REF!</v>
      </c>
      <c r="AH138" s="18" t="e">
        <f>IF(C138="","",IF('SECTION IV'!#REF!=0,"",IF(SUM(D138:AG138)=0,CONCATENATE(C138," NOT AWARDED"),SUM(D138:AG138))))</f>
        <v>#REF!</v>
      </c>
    </row>
    <row r="139" spans="2:35" x14ac:dyDescent="0.35">
      <c r="B139" s="290"/>
      <c r="C139" t="e">
        <f>IF('SECTION IV'!#REF!=0,"",'SECTION IV'!#REF!)</f>
        <v>#REF!</v>
      </c>
      <c r="D139" s="17" t="e">
        <f>IF('SECTION IV'!#REF!=D$2,'SECTION IV'!#REF!*'SECTION IV'!#REF!,"")</f>
        <v>#REF!</v>
      </c>
      <c r="E139" s="17" t="e">
        <f>IF('SECTION IV'!#REF!=E$2,'SECTION IV'!#REF!*'SECTION IV'!#REF!,"")</f>
        <v>#REF!</v>
      </c>
      <c r="F139" s="17" t="e">
        <f>IF('SECTION IV'!#REF!=F$2,'SECTION IV'!#REF!*'SECTION IV'!#REF!,"")</f>
        <v>#REF!</v>
      </c>
      <c r="G139" s="17" t="e">
        <f>IF('SECTION IV'!#REF!=G$2,'SECTION IV'!#REF!*'SECTION IV'!#REF!,"")</f>
        <v>#REF!</v>
      </c>
      <c r="H139" s="17" t="e">
        <f>IF('SECTION IV'!#REF!=H$2,'SECTION IV'!#REF!*'SECTION IV'!#REF!,"")</f>
        <v>#REF!</v>
      </c>
      <c r="I139" s="17" t="e">
        <f>IF('SECTION IV'!#REF!=I$2,'SECTION IV'!#REF!*'SECTION IV'!#REF!,"")</f>
        <v>#REF!</v>
      </c>
      <c r="J139" s="17" t="e">
        <f>IF('SECTION IV'!#REF!=J$2,'SECTION IV'!#REF!*'SECTION IV'!#REF!,"")</f>
        <v>#REF!</v>
      </c>
      <c r="K139" s="17" t="e">
        <f>IF('SECTION IV'!#REF!=K$2,'SECTION IV'!#REF!*'SECTION IV'!#REF!,"")</f>
        <v>#REF!</v>
      </c>
      <c r="L139" s="17" t="e">
        <f>IF('SECTION IV'!#REF!=L$2,'SECTION IV'!#REF!*'SECTION IV'!#REF!,"")</f>
        <v>#REF!</v>
      </c>
      <c r="M139" s="17" t="e">
        <f>IF('SECTION IV'!#REF!=M$2,'SECTION IV'!#REF!*'SECTION IV'!#REF!,"")</f>
        <v>#REF!</v>
      </c>
      <c r="N139" s="17" t="e">
        <f>IF('SECTION IV'!#REF!=N$2,'SECTION IV'!#REF!*'SECTION IV'!#REF!,"")</f>
        <v>#REF!</v>
      </c>
      <c r="O139" s="17" t="e">
        <f>IF('SECTION IV'!#REF!=O$2,'SECTION IV'!#REF!*'SECTION IV'!#REF!,"")</f>
        <v>#REF!</v>
      </c>
      <c r="P139" s="17" t="e">
        <f>IF('SECTION IV'!#REF!=P$2,'SECTION IV'!#REF!*'SECTION IV'!#REF!,"")</f>
        <v>#REF!</v>
      </c>
      <c r="Q139" s="17" t="e">
        <f>IF('SECTION IV'!#REF!=Q$2,'SECTION IV'!#REF!*'SECTION IV'!#REF!,"")</f>
        <v>#REF!</v>
      </c>
      <c r="R139" s="17" t="e">
        <f>IF('SECTION IV'!#REF!=R$2,'SECTION IV'!#REF!*'SECTION IV'!#REF!,"")</f>
        <v>#REF!</v>
      </c>
      <c r="S139" s="17" t="e">
        <f>IF('SECTION IV'!#REF!=S$2,'SECTION IV'!#REF!*'SECTION IV'!#REF!,"")</f>
        <v>#REF!</v>
      </c>
      <c r="T139" s="17" t="e">
        <f>IF('SECTION IV'!#REF!=T$2,'SECTION IV'!#REF!*'SECTION IV'!#REF!,"")</f>
        <v>#REF!</v>
      </c>
      <c r="U139" s="17" t="e">
        <f>IF('SECTION IV'!#REF!=U$2,'SECTION IV'!#REF!*'SECTION IV'!#REF!,"")</f>
        <v>#REF!</v>
      </c>
      <c r="V139" s="17" t="e">
        <f>IF('SECTION IV'!#REF!=V$2,'SECTION IV'!#REF!*'SECTION IV'!#REF!,"")</f>
        <v>#REF!</v>
      </c>
      <c r="W139" s="17" t="e">
        <f>IF('SECTION IV'!#REF!=W$2,'SECTION IV'!#REF!*'SECTION IV'!#REF!,"")</f>
        <v>#REF!</v>
      </c>
      <c r="X139" s="17" t="e">
        <f>IF('SECTION IV'!#REF!=X$2,'SECTION IV'!#REF!*'SECTION IV'!#REF!,"")</f>
        <v>#REF!</v>
      </c>
      <c r="Y139" s="17" t="e">
        <f>IF('SECTION IV'!#REF!=Y$2,'SECTION IV'!#REF!*'SECTION IV'!#REF!,"")</f>
        <v>#REF!</v>
      </c>
      <c r="Z139" s="17" t="e">
        <f>IF('SECTION IV'!#REF!=Z$2,'SECTION IV'!#REF!*'SECTION IV'!#REF!,"")</f>
        <v>#REF!</v>
      </c>
      <c r="AA139" s="17" t="e">
        <f>IF('SECTION IV'!#REF!=AA$2,'SECTION IV'!#REF!*'SECTION IV'!#REF!,"")</f>
        <v>#REF!</v>
      </c>
      <c r="AB139" s="17" t="e">
        <f>IF('SECTION IV'!#REF!=AB$2,'SECTION IV'!#REF!*'SECTION IV'!#REF!,"")</f>
        <v>#REF!</v>
      </c>
      <c r="AC139" s="17" t="e">
        <f>IF('SECTION IV'!#REF!=AC$2,'SECTION IV'!#REF!*'SECTION IV'!#REF!,"")</f>
        <v>#REF!</v>
      </c>
      <c r="AD139" s="17" t="e">
        <f>IF('SECTION IV'!#REF!=AD$2,'SECTION IV'!#REF!*'SECTION IV'!#REF!,"")</f>
        <v>#REF!</v>
      </c>
      <c r="AE139" s="17" t="e">
        <f>IF('SECTION IV'!#REF!=AE$2,'SECTION IV'!#REF!*'SECTION IV'!#REF!,"")</f>
        <v>#REF!</v>
      </c>
      <c r="AF139" s="17" t="e">
        <f>IF('SECTION IV'!#REF!=AF$2,'SECTION IV'!#REF!*'SECTION IV'!#REF!,"")</f>
        <v>#REF!</v>
      </c>
      <c r="AG139" s="17" t="e">
        <f>IF('SECTION IV'!#REF!=AG$2,'SECTION IV'!#REF!*'SECTION IV'!#REF!,"")</f>
        <v>#REF!</v>
      </c>
      <c r="AH139" s="18" t="e">
        <f>IF(C139="","",IF('SECTION IV'!#REF!=0,"",IF(SUM(D139:AG139)=0,CONCATENATE(C139," NOT AWARDED"),SUM(D139:AG139))))</f>
        <v>#REF!</v>
      </c>
    </row>
    <row r="140" spans="2:35" x14ac:dyDescent="0.35">
      <c r="B140" s="23" t="e">
        <f>IF('SECTION IV'!#REF!="","",'SECTION IV'!#REF!)</f>
        <v>#REF!</v>
      </c>
      <c r="C140" s="24" t="e">
        <f>IF('SECTION IV'!#REF!=0,"",'SECTION IV'!#REF!)</f>
        <v>#REF!</v>
      </c>
      <c r="D140" s="25" t="e">
        <f>IF('SECTION IV'!#REF!=D$2,'SECTION IV'!#REF!*'SECTION IV'!#REF!,"")</f>
        <v>#REF!</v>
      </c>
      <c r="E140" s="25" t="e">
        <f>IF('SECTION IV'!#REF!=E$2,'SECTION IV'!#REF!*'SECTION IV'!#REF!,"")</f>
        <v>#REF!</v>
      </c>
      <c r="F140" s="25" t="e">
        <f>IF('SECTION IV'!#REF!=F$2,'SECTION IV'!#REF!*'SECTION IV'!#REF!,"")</f>
        <v>#REF!</v>
      </c>
      <c r="G140" s="25" t="e">
        <f>IF('SECTION IV'!#REF!=G$2,'SECTION IV'!#REF!*'SECTION IV'!#REF!,"")</f>
        <v>#REF!</v>
      </c>
      <c r="H140" s="25" t="e">
        <f>IF('SECTION IV'!#REF!=H$2,'SECTION IV'!#REF!*'SECTION IV'!#REF!,"")</f>
        <v>#REF!</v>
      </c>
      <c r="I140" s="25" t="e">
        <f>IF('SECTION IV'!#REF!=I$2,'SECTION IV'!#REF!*'SECTION IV'!#REF!,"")</f>
        <v>#REF!</v>
      </c>
      <c r="J140" s="25" t="e">
        <f>IF('SECTION IV'!#REF!=J$2,'SECTION IV'!#REF!*'SECTION IV'!#REF!,"")</f>
        <v>#REF!</v>
      </c>
      <c r="K140" s="25" t="e">
        <f>IF('SECTION IV'!#REF!=K$2,'SECTION IV'!#REF!*'SECTION IV'!#REF!,"")</f>
        <v>#REF!</v>
      </c>
      <c r="L140" s="25" t="e">
        <f>IF('SECTION IV'!#REF!=L$2,'SECTION IV'!#REF!*'SECTION IV'!#REF!,"")</f>
        <v>#REF!</v>
      </c>
      <c r="M140" s="25" t="e">
        <f>IF('SECTION IV'!#REF!=M$2,'SECTION IV'!#REF!*'SECTION IV'!#REF!,"")</f>
        <v>#REF!</v>
      </c>
      <c r="N140" s="25" t="e">
        <f>IF('SECTION IV'!#REF!=N$2,'SECTION IV'!#REF!*'SECTION IV'!#REF!,"")</f>
        <v>#REF!</v>
      </c>
      <c r="O140" s="25" t="e">
        <f>IF('SECTION IV'!#REF!=O$2,'SECTION IV'!#REF!*'SECTION IV'!#REF!,"")</f>
        <v>#REF!</v>
      </c>
      <c r="P140" s="25" t="e">
        <f>IF('SECTION IV'!#REF!=P$2,'SECTION IV'!#REF!*'SECTION IV'!#REF!,"")</f>
        <v>#REF!</v>
      </c>
      <c r="Q140" s="25" t="e">
        <f>IF('SECTION IV'!#REF!=Q$2,'SECTION IV'!#REF!*'SECTION IV'!#REF!,"")</f>
        <v>#REF!</v>
      </c>
      <c r="R140" s="25" t="e">
        <f>IF('SECTION IV'!#REF!=R$2,'SECTION IV'!#REF!*'SECTION IV'!#REF!,"")</f>
        <v>#REF!</v>
      </c>
      <c r="S140" s="25" t="e">
        <f>IF('SECTION IV'!#REF!=S$2,'SECTION IV'!#REF!*'SECTION IV'!#REF!,"")</f>
        <v>#REF!</v>
      </c>
      <c r="T140" s="25" t="e">
        <f>IF('SECTION IV'!#REF!=T$2,'SECTION IV'!#REF!*'SECTION IV'!#REF!,"")</f>
        <v>#REF!</v>
      </c>
      <c r="U140" s="25" t="e">
        <f>IF('SECTION IV'!#REF!=U$2,'SECTION IV'!#REF!*'SECTION IV'!#REF!,"")</f>
        <v>#REF!</v>
      </c>
      <c r="V140" s="25" t="e">
        <f>IF('SECTION IV'!#REF!=V$2,'SECTION IV'!#REF!*'SECTION IV'!#REF!,"")</f>
        <v>#REF!</v>
      </c>
      <c r="W140" s="25" t="e">
        <f>IF('SECTION IV'!#REF!=W$2,'SECTION IV'!#REF!*'SECTION IV'!#REF!,"")</f>
        <v>#REF!</v>
      </c>
      <c r="X140" s="25" t="e">
        <f>IF('SECTION IV'!#REF!=X$2,'SECTION IV'!#REF!*'SECTION IV'!#REF!,"")</f>
        <v>#REF!</v>
      </c>
      <c r="Y140" s="25" t="e">
        <f>IF('SECTION IV'!#REF!=Y$2,'SECTION IV'!#REF!*'SECTION IV'!#REF!,"")</f>
        <v>#REF!</v>
      </c>
      <c r="Z140" s="25" t="e">
        <f>IF('SECTION IV'!#REF!=Z$2,'SECTION IV'!#REF!*'SECTION IV'!#REF!,"")</f>
        <v>#REF!</v>
      </c>
      <c r="AA140" s="25" t="e">
        <f>IF('SECTION IV'!#REF!=AA$2,'SECTION IV'!#REF!*'SECTION IV'!#REF!,"")</f>
        <v>#REF!</v>
      </c>
      <c r="AB140" s="25" t="e">
        <f>IF('SECTION IV'!#REF!=AB$2,'SECTION IV'!#REF!*'SECTION IV'!#REF!,"")</f>
        <v>#REF!</v>
      </c>
      <c r="AC140" s="25" t="e">
        <f>IF('SECTION IV'!#REF!=AC$2,'SECTION IV'!#REF!*'SECTION IV'!#REF!,"")</f>
        <v>#REF!</v>
      </c>
      <c r="AD140" s="25" t="e">
        <f>IF('SECTION IV'!#REF!=AD$2,'SECTION IV'!#REF!*'SECTION IV'!#REF!,"")</f>
        <v>#REF!</v>
      </c>
      <c r="AE140" s="25" t="e">
        <f>IF('SECTION IV'!#REF!=AE$2,'SECTION IV'!#REF!*'SECTION IV'!#REF!,"")</f>
        <v>#REF!</v>
      </c>
      <c r="AF140" s="25" t="e">
        <f>IF('SECTION IV'!#REF!=AF$2,'SECTION IV'!#REF!*'SECTION IV'!#REF!,"")</f>
        <v>#REF!</v>
      </c>
      <c r="AG140" s="25" t="e">
        <f>IF('SECTION IV'!#REF!=AG$2,'SECTION IV'!#REF!*'SECTION IV'!#REF!,"")</f>
        <v>#REF!</v>
      </c>
      <c r="AH140" s="30"/>
      <c r="AI140" s="31" t="e">
        <f>SUM(AH130:AH139)</f>
        <v>#REF!</v>
      </c>
    </row>
    <row r="141" spans="2:35" x14ac:dyDescent="0.35">
      <c r="B141" s="290" t="e">
        <f>IF('SECTION IV'!#REF!="","",'SECTION IV'!#REF!)</f>
        <v>#REF!</v>
      </c>
      <c r="C141" t="e">
        <f>IF('SECTION IV'!#REF!=0,"",'SECTION IV'!#REF!)</f>
        <v>#REF!</v>
      </c>
      <c r="D141" s="17" t="e">
        <f>IF('SECTION IV'!#REF!=D$2,'SECTION IV'!#REF!*'SECTION IV'!#REF!,"")</f>
        <v>#REF!</v>
      </c>
      <c r="E141" s="17" t="e">
        <f>IF('SECTION IV'!#REF!=E$2,'SECTION IV'!#REF!*'SECTION IV'!#REF!,"")</f>
        <v>#REF!</v>
      </c>
      <c r="F141" s="17" t="e">
        <f>IF('SECTION IV'!#REF!=F$2,'SECTION IV'!#REF!*'SECTION IV'!#REF!,"")</f>
        <v>#REF!</v>
      </c>
      <c r="G141" s="17" t="e">
        <f>IF('SECTION IV'!#REF!=G$2,'SECTION IV'!#REF!*'SECTION IV'!#REF!,"")</f>
        <v>#REF!</v>
      </c>
      <c r="H141" s="17" t="e">
        <f>IF('SECTION IV'!#REF!=H$2,'SECTION IV'!#REF!*'SECTION IV'!#REF!,"")</f>
        <v>#REF!</v>
      </c>
      <c r="I141" s="17" t="e">
        <f>IF('SECTION IV'!#REF!=I$2,'SECTION IV'!#REF!*'SECTION IV'!#REF!,"")</f>
        <v>#REF!</v>
      </c>
      <c r="J141" s="17" t="e">
        <f>IF('SECTION IV'!#REF!=J$2,'SECTION IV'!#REF!*'SECTION IV'!#REF!,"")</f>
        <v>#REF!</v>
      </c>
      <c r="K141" s="17" t="e">
        <f>IF('SECTION IV'!#REF!=K$2,'SECTION IV'!#REF!*'SECTION IV'!#REF!,"")</f>
        <v>#REF!</v>
      </c>
      <c r="L141" s="17" t="e">
        <f>IF('SECTION IV'!#REF!=L$2,'SECTION IV'!#REF!*'SECTION IV'!#REF!,"")</f>
        <v>#REF!</v>
      </c>
      <c r="M141" s="17" t="e">
        <f>IF('SECTION IV'!#REF!=M$2,'SECTION IV'!#REF!*'SECTION IV'!#REF!,"")</f>
        <v>#REF!</v>
      </c>
      <c r="N141" s="17" t="e">
        <f>IF('SECTION IV'!#REF!=N$2,'SECTION IV'!#REF!*'SECTION IV'!#REF!,"")</f>
        <v>#REF!</v>
      </c>
      <c r="O141" s="17" t="e">
        <f>IF('SECTION IV'!#REF!=O$2,'SECTION IV'!#REF!*'SECTION IV'!#REF!,"")</f>
        <v>#REF!</v>
      </c>
      <c r="P141" s="17" t="e">
        <f>IF('SECTION IV'!#REF!=P$2,'SECTION IV'!#REF!*'SECTION IV'!#REF!,"")</f>
        <v>#REF!</v>
      </c>
      <c r="Q141" s="17" t="e">
        <f>IF('SECTION IV'!#REF!=Q$2,'SECTION IV'!#REF!*'SECTION IV'!#REF!,"")</f>
        <v>#REF!</v>
      </c>
      <c r="R141" s="17" t="e">
        <f>IF('SECTION IV'!#REF!=R$2,'SECTION IV'!#REF!*'SECTION IV'!#REF!,"")</f>
        <v>#REF!</v>
      </c>
      <c r="S141" s="17" t="e">
        <f>IF('SECTION IV'!#REF!=S$2,'SECTION IV'!#REF!*'SECTION IV'!#REF!,"")</f>
        <v>#REF!</v>
      </c>
      <c r="T141" s="17" t="e">
        <f>IF('SECTION IV'!#REF!=T$2,'SECTION IV'!#REF!*'SECTION IV'!#REF!,"")</f>
        <v>#REF!</v>
      </c>
      <c r="U141" s="17" t="e">
        <f>IF('SECTION IV'!#REF!=U$2,'SECTION IV'!#REF!*'SECTION IV'!#REF!,"")</f>
        <v>#REF!</v>
      </c>
      <c r="V141" s="17" t="e">
        <f>IF('SECTION IV'!#REF!=V$2,'SECTION IV'!#REF!*'SECTION IV'!#REF!,"")</f>
        <v>#REF!</v>
      </c>
      <c r="W141" s="17" t="e">
        <f>IF('SECTION IV'!#REF!=W$2,'SECTION IV'!#REF!*'SECTION IV'!#REF!,"")</f>
        <v>#REF!</v>
      </c>
      <c r="X141" s="17" t="e">
        <f>IF('SECTION IV'!#REF!=X$2,'SECTION IV'!#REF!*'SECTION IV'!#REF!,"")</f>
        <v>#REF!</v>
      </c>
      <c r="Y141" s="17" t="e">
        <f>IF('SECTION IV'!#REF!=Y$2,'SECTION IV'!#REF!*'SECTION IV'!#REF!,"")</f>
        <v>#REF!</v>
      </c>
      <c r="Z141" s="17" t="e">
        <f>IF('SECTION IV'!#REF!=Z$2,'SECTION IV'!#REF!*'SECTION IV'!#REF!,"")</f>
        <v>#REF!</v>
      </c>
      <c r="AA141" s="17" t="e">
        <f>IF('SECTION IV'!#REF!=AA$2,'SECTION IV'!#REF!*'SECTION IV'!#REF!,"")</f>
        <v>#REF!</v>
      </c>
      <c r="AB141" s="17" t="e">
        <f>IF('SECTION IV'!#REF!=AB$2,'SECTION IV'!#REF!*'SECTION IV'!#REF!,"")</f>
        <v>#REF!</v>
      </c>
      <c r="AC141" s="17" t="e">
        <f>IF('SECTION IV'!#REF!=AC$2,'SECTION IV'!#REF!*'SECTION IV'!#REF!,"")</f>
        <v>#REF!</v>
      </c>
      <c r="AD141" s="17" t="e">
        <f>IF('SECTION IV'!#REF!=AD$2,'SECTION IV'!#REF!*'SECTION IV'!#REF!,"")</f>
        <v>#REF!</v>
      </c>
      <c r="AE141" s="17" t="e">
        <f>IF('SECTION IV'!#REF!=AE$2,'SECTION IV'!#REF!*'SECTION IV'!#REF!,"")</f>
        <v>#REF!</v>
      </c>
      <c r="AF141" s="17" t="e">
        <f>IF('SECTION IV'!#REF!=AF$2,'SECTION IV'!#REF!*'SECTION IV'!#REF!,"")</f>
        <v>#REF!</v>
      </c>
      <c r="AG141" s="17" t="e">
        <f>IF('SECTION IV'!#REF!=AG$2,'SECTION IV'!#REF!*'SECTION IV'!#REF!,"")</f>
        <v>#REF!</v>
      </c>
      <c r="AH141" s="18" t="e">
        <f>IF(C141="","",IF('SECTION IV'!#REF!=0,"",IF(SUM(D141:AG141)=0,CONCATENATE(C141," NOT AWARDED"),SUM(D141:AG141))))</f>
        <v>#REF!</v>
      </c>
    </row>
    <row r="142" spans="2:35" x14ac:dyDescent="0.35">
      <c r="B142" s="290"/>
      <c r="C142" t="e">
        <f>IF('SECTION IV'!#REF!=0,"",'SECTION IV'!#REF!)</f>
        <v>#REF!</v>
      </c>
      <c r="D142" s="17" t="e">
        <f>IF('SECTION IV'!#REF!=D$2,'SECTION IV'!#REF!*'SECTION IV'!#REF!,"")</f>
        <v>#REF!</v>
      </c>
      <c r="E142" s="17" t="e">
        <f>IF('SECTION IV'!#REF!=E$2,'SECTION IV'!#REF!*'SECTION IV'!#REF!,"")</f>
        <v>#REF!</v>
      </c>
      <c r="F142" s="17" t="e">
        <f>IF('SECTION IV'!#REF!=F$2,'SECTION IV'!#REF!*'SECTION IV'!#REF!,"")</f>
        <v>#REF!</v>
      </c>
      <c r="G142" s="17" t="e">
        <f>IF('SECTION IV'!#REF!=G$2,'SECTION IV'!#REF!*'SECTION IV'!#REF!,"")</f>
        <v>#REF!</v>
      </c>
      <c r="H142" s="17" t="e">
        <f>IF('SECTION IV'!#REF!=H$2,'SECTION IV'!#REF!*'SECTION IV'!#REF!,"")</f>
        <v>#REF!</v>
      </c>
      <c r="I142" s="17" t="e">
        <f>IF('SECTION IV'!#REF!=I$2,'SECTION IV'!#REF!*'SECTION IV'!#REF!,"")</f>
        <v>#REF!</v>
      </c>
      <c r="J142" s="17" t="e">
        <f>IF('SECTION IV'!#REF!=J$2,'SECTION IV'!#REF!*'SECTION IV'!#REF!,"")</f>
        <v>#REF!</v>
      </c>
      <c r="K142" s="17" t="e">
        <f>IF('SECTION IV'!#REF!=K$2,'SECTION IV'!#REF!*'SECTION IV'!#REF!,"")</f>
        <v>#REF!</v>
      </c>
      <c r="L142" s="17" t="e">
        <f>IF('SECTION IV'!#REF!=L$2,'SECTION IV'!#REF!*'SECTION IV'!#REF!,"")</f>
        <v>#REF!</v>
      </c>
      <c r="M142" s="17" t="e">
        <f>IF('SECTION IV'!#REF!=M$2,'SECTION IV'!#REF!*'SECTION IV'!#REF!,"")</f>
        <v>#REF!</v>
      </c>
      <c r="N142" s="17" t="e">
        <f>IF('SECTION IV'!#REF!=N$2,'SECTION IV'!#REF!*'SECTION IV'!#REF!,"")</f>
        <v>#REF!</v>
      </c>
      <c r="O142" s="17" t="e">
        <f>IF('SECTION IV'!#REF!=O$2,'SECTION IV'!#REF!*'SECTION IV'!#REF!,"")</f>
        <v>#REF!</v>
      </c>
      <c r="P142" s="17" t="e">
        <f>IF('SECTION IV'!#REF!=P$2,'SECTION IV'!#REF!*'SECTION IV'!#REF!,"")</f>
        <v>#REF!</v>
      </c>
      <c r="Q142" s="17" t="e">
        <f>IF('SECTION IV'!#REF!=Q$2,'SECTION IV'!#REF!*'SECTION IV'!#REF!,"")</f>
        <v>#REF!</v>
      </c>
      <c r="R142" s="17" t="e">
        <f>IF('SECTION IV'!#REF!=R$2,'SECTION IV'!#REF!*'SECTION IV'!#REF!,"")</f>
        <v>#REF!</v>
      </c>
      <c r="S142" s="17" t="e">
        <f>IF('SECTION IV'!#REF!=S$2,'SECTION IV'!#REF!*'SECTION IV'!#REF!,"")</f>
        <v>#REF!</v>
      </c>
      <c r="T142" s="17" t="e">
        <f>IF('SECTION IV'!#REF!=T$2,'SECTION IV'!#REF!*'SECTION IV'!#REF!,"")</f>
        <v>#REF!</v>
      </c>
      <c r="U142" s="17" t="e">
        <f>IF('SECTION IV'!#REF!=U$2,'SECTION IV'!#REF!*'SECTION IV'!#REF!,"")</f>
        <v>#REF!</v>
      </c>
      <c r="V142" s="17" t="e">
        <f>IF('SECTION IV'!#REF!=V$2,'SECTION IV'!#REF!*'SECTION IV'!#REF!,"")</f>
        <v>#REF!</v>
      </c>
      <c r="W142" s="17" t="e">
        <f>IF('SECTION IV'!#REF!=W$2,'SECTION IV'!#REF!*'SECTION IV'!#REF!,"")</f>
        <v>#REF!</v>
      </c>
      <c r="X142" s="17" t="e">
        <f>IF('SECTION IV'!#REF!=X$2,'SECTION IV'!#REF!*'SECTION IV'!#REF!,"")</f>
        <v>#REF!</v>
      </c>
      <c r="Y142" s="17" t="e">
        <f>IF('SECTION IV'!#REF!=Y$2,'SECTION IV'!#REF!*'SECTION IV'!#REF!,"")</f>
        <v>#REF!</v>
      </c>
      <c r="Z142" s="17" t="e">
        <f>IF('SECTION IV'!#REF!=Z$2,'SECTION IV'!#REF!*'SECTION IV'!#REF!,"")</f>
        <v>#REF!</v>
      </c>
      <c r="AA142" s="17" t="e">
        <f>IF('SECTION IV'!#REF!=AA$2,'SECTION IV'!#REF!*'SECTION IV'!#REF!,"")</f>
        <v>#REF!</v>
      </c>
      <c r="AB142" s="17" t="e">
        <f>IF('SECTION IV'!#REF!=AB$2,'SECTION IV'!#REF!*'SECTION IV'!#REF!,"")</f>
        <v>#REF!</v>
      </c>
      <c r="AC142" s="17" t="e">
        <f>IF('SECTION IV'!#REF!=AC$2,'SECTION IV'!#REF!*'SECTION IV'!#REF!,"")</f>
        <v>#REF!</v>
      </c>
      <c r="AD142" s="17" t="e">
        <f>IF('SECTION IV'!#REF!=AD$2,'SECTION IV'!#REF!*'SECTION IV'!#REF!,"")</f>
        <v>#REF!</v>
      </c>
      <c r="AE142" s="17" t="e">
        <f>IF('SECTION IV'!#REF!=AE$2,'SECTION IV'!#REF!*'SECTION IV'!#REF!,"")</f>
        <v>#REF!</v>
      </c>
      <c r="AF142" s="17" t="e">
        <f>IF('SECTION IV'!#REF!=AF$2,'SECTION IV'!#REF!*'SECTION IV'!#REF!,"")</f>
        <v>#REF!</v>
      </c>
      <c r="AG142" s="17" t="e">
        <f>IF('SECTION IV'!#REF!=AG$2,'SECTION IV'!#REF!*'SECTION IV'!#REF!,"")</f>
        <v>#REF!</v>
      </c>
      <c r="AH142" s="18" t="e">
        <f>IF(C142="","",IF('SECTION IV'!#REF!=0,"",IF(SUM(D142:AG142)=0,CONCATENATE(C142," NOT AWARDED"),SUM(D142:AG142))))</f>
        <v>#REF!</v>
      </c>
    </row>
    <row r="143" spans="2:35" x14ac:dyDescent="0.35">
      <c r="B143" s="290"/>
      <c r="C143" t="e">
        <f>IF('SECTION IV'!#REF!=0,"",'SECTION IV'!#REF!)</f>
        <v>#REF!</v>
      </c>
      <c r="D143" s="17" t="e">
        <f>IF('SECTION IV'!#REF!=D$2,'SECTION IV'!#REF!*'SECTION IV'!#REF!,"")</f>
        <v>#REF!</v>
      </c>
      <c r="E143" s="17" t="e">
        <f>IF('SECTION IV'!#REF!=E$2,'SECTION IV'!#REF!*'SECTION IV'!#REF!,"")</f>
        <v>#REF!</v>
      </c>
      <c r="F143" s="17" t="e">
        <f>IF('SECTION IV'!#REF!=F$2,'SECTION IV'!#REF!*'SECTION IV'!#REF!,"")</f>
        <v>#REF!</v>
      </c>
      <c r="G143" s="17" t="e">
        <f>IF('SECTION IV'!#REF!=G$2,'SECTION IV'!#REF!*'SECTION IV'!#REF!,"")</f>
        <v>#REF!</v>
      </c>
      <c r="H143" s="17" t="e">
        <f>IF('SECTION IV'!#REF!=H$2,'SECTION IV'!#REF!*'SECTION IV'!#REF!,"")</f>
        <v>#REF!</v>
      </c>
      <c r="I143" s="17" t="e">
        <f>IF('SECTION IV'!#REF!=I$2,'SECTION IV'!#REF!*'SECTION IV'!#REF!,"")</f>
        <v>#REF!</v>
      </c>
      <c r="J143" s="17" t="e">
        <f>IF('SECTION IV'!#REF!=J$2,'SECTION IV'!#REF!*'SECTION IV'!#REF!,"")</f>
        <v>#REF!</v>
      </c>
      <c r="K143" s="17" t="e">
        <f>IF('SECTION IV'!#REF!=K$2,'SECTION IV'!#REF!*'SECTION IV'!#REF!,"")</f>
        <v>#REF!</v>
      </c>
      <c r="L143" s="17" t="e">
        <f>IF('SECTION IV'!#REF!=L$2,'SECTION IV'!#REF!*'SECTION IV'!#REF!,"")</f>
        <v>#REF!</v>
      </c>
      <c r="M143" s="17" t="e">
        <f>IF('SECTION IV'!#REF!=M$2,'SECTION IV'!#REF!*'SECTION IV'!#REF!,"")</f>
        <v>#REF!</v>
      </c>
      <c r="N143" s="17" t="e">
        <f>IF('SECTION IV'!#REF!=N$2,'SECTION IV'!#REF!*'SECTION IV'!#REF!,"")</f>
        <v>#REF!</v>
      </c>
      <c r="O143" s="17" t="e">
        <f>IF('SECTION IV'!#REF!=O$2,'SECTION IV'!#REF!*'SECTION IV'!#REF!,"")</f>
        <v>#REF!</v>
      </c>
      <c r="P143" s="17" t="e">
        <f>IF('SECTION IV'!#REF!=P$2,'SECTION IV'!#REF!*'SECTION IV'!#REF!,"")</f>
        <v>#REF!</v>
      </c>
      <c r="Q143" s="17" t="e">
        <f>IF('SECTION IV'!#REF!=Q$2,'SECTION IV'!#REF!*'SECTION IV'!#REF!,"")</f>
        <v>#REF!</v>
      </c>
      <c r="R143" s="17" t="e">
        <f>IF('SECTION IV'!#REF!=R$2,'SECTION IV'!#REF!*'SECTION IV'!#REF!,"")</f>
        <v>#REF!</v>
      </c>
      <c r="S143" s="17" t="e">
        <f>IF('SECTION IV'!#REF!=S$2,'SECTION IV'!#REF!*'SECTION IV'!#REF!,"")</f>
        <v>#REF!</v>
      </c>
      <c r="T143" s="17" t="e">
        <f>IF('SECTION IV'!#REF!=T$2,'SECTION IV'!#REF!*'SECTION IV'!#REF!,"")</f>
        <v>#REF!</v>
      </c>
      <c r="U143" s="17" t="e">
        <f>IF('SECTION IV'!#REF!=U$2,'SECTION IV'!#REF!*'SECTION IV'!#REF!,"")</f>
        <v>#REF!</v>
      </c>
      <c r="V143" s="17" t="e">
        <f>IF('SECTION IV'!#REF!=V$2,'SECTION IV'!#REF!*'SECTION IV'!#REF!,"")</f>
        <v>#REF!</v>
      </c>
      <c r="W143" s="17" t="e">
        <f>IF('SECTION IV'!#REF!=W$2,'SECTION IV'!#REF!*'SECTION IV'!#REF!,"")</f>
        <v>#REF!</v>
      </c>
      <c r="X143" s="17" t="e">
        <f>IF('SECTION IV'!#REF!=X$2,'SECTION IV'!#REF!*'SECTION IV'!#REF!,"")</f>
        <v>#REF!</v>
      </c>
      <c r="Y143" s="17" t="e">
        <f>IF('SECTION IV'!#REF!=Y$2,'SECTION IV'!#REF!*'SECTION IV'!#REF!,"")</f>
        <v>#REF!</v>
      </c>
      <c r="Z143" s="17" t="e">
        <f>IF('SECTION IV'!#REF!=Z$2,'SECTION IV'!#REF!*'SECTION IV'!#REF!,"")</f>
        <v>#REF!</v>
      </c>
      <c r="AA143" s="17" t="e">
        <f>IF('SECTION IV'!#REF!=AA$2,'SECTION IV'!#REF!*'SECTION IV'!#REF!,"")</f>
        <v>#REF!</v>
      </c>
      <c r="AB143" s="17" t="e">
        <f>IF('SECTION IV'!#REF!=AB$2,'SECTION IV'!#REF!*'SECTION IV'!#REF!,"")</f>
        <v>#REF!</v>
      </c>
      <c r="AC143" s="17" t="e">
        <f>IF('SECTION IV'!#REF!=AC$2,'SECTION IV'!#REF!*'SECTION IV'!#REF!,"")</f>
        <v>#REF!</v>
      </c>
      <c r="AD143" s="17" t="e">
        <f>IF('SECTION IV'!#REF!=AD$2,'SECTION IV'!#REF!*'SECTION IV'!#REF!,"")</f>
        <v>#REF!</v>
      </c>
      <c r="AE143" s="17" t="e">
        <f>IF('SECTION IV'!#REF!=AE$2,'SECTION IV'!#REF!*'SECTION IV'!#REF!,"")</f>
        <v>#REF!</v>
      </c>
      <c r="AF143" s="17" t="e">
        <f>IF('SECTION IV'!#REF!=AF$2,'SECTION IV'!#REF!*'SECTION IV'!#REF!,"")</f>
        <v>#REF!</v>
      </c>
      <c r="AG143" s="17" t="e">
        <f>IF('SECTION IV'!#REF!=AG$2,'SECTION IV'!#REF!*'SECTION IV'!#REF!,"")</f>
        <v>#REF!</v>
      </c>
      <c r="AH143" s="18" t="e">
        <f>IF(C143="","",IF('SECTION IV'!#REF!=0,"",IF(SUM(D143:AG143)=0,CONCATENATE(C143," NOT AWARDED"),SUM(D143:AG143))))</f>
        <v>#REF!</v>
      </c>
    </row>
    <row r="144" spans="2:35" x14ac:dyDescent="0.35">
      <c r="B144" s="290"/>
      <c r="C144" t="e">
        <f>IF('SECTION IV'!#REF!=0,"",'SECTION IV'!#REF!)</f>
        <v>#REF!</v>
      </c>
      <c r="D144" s="17" t="e">
        <f>IF('SECTION IV'!#REF!=D$2,'SECTION IV'!#REF!*'SECTION IV'!#REF!,"")</f>
        <v>#REF!</v>
      </c>
      <c r="E144" s="17" t="e">
        <f>IF('SECTION IV'!#REF!=E$2,'SECTION IV'!#REF!*'SECTION IV'!#REF!,"")</f>
        <v>#REF!</v>
      </c>
      <c r="F144" s="17" t="e">
        <f>IF('SECTION IV'!#REF!=F$2,'SECTION IV'!#REF!*'SECTION IV'!#REF!,"")</f>
        <v>#REF!</v>
      </c>
      <c r="G144" s="17" t="e">
        <f>IF('SECTION IV'!#REF!=G$2,'SECTION IV'!#REF!*'SECTION IV'!#REF!,"")</f>
        <v>#REF!</v>
      </c>
      <c r="H144" s="17" t="e">
        <f>IF('SECTION IV'!#REF!=H$2,'SECTION IV'!#REF!*'SECTION IV'!#REF!,"")</f>
        <v>#REF!</v>
      </c>
      <c r="I144" s="17" t="e">
        <f>IF('SECTION IV'!#REF!=I$2,'SECTION IV'!#REF!*'SECTION IV'!#REF!,"")</f>
        <v>#REF!</v>
      </c>
      <c r="J144" s="17" t="e">
        <f>IF('SECTION IV'!#REF!=J$2,'SECTION IV'!#REF!*'SECTION IV'!#REF!,"")</f>
        <v>#REF!</v>
      </c>
      <c r="K144" s="17" t="e">
        <f>IF('SECTION IV'!#REF!=K$2,'SECTION IV'!#REF!*'SECTION IV'!#REF!,"")</f>
        <v>#REF!</v>
      </c>
      <c r="L144" s="17" t="e">
        <f>IF('SECTION IV'!#REF!=L$2,'SECTION IV'!#REF!*'SECTION IV'!#REF!,"")</f>
        <v>#REF!</v>
      </c>
      <c r="M144" s="17" t="e">
        <f>IF('SECTION IV'!#REF!=M$2,'SECTION IV'!#REF!*'SECTION IV'!#REF!,"")</f>
        <v>#REF!</v>
      </c>
      <c r="N144" s="17" t="e">
        <f>IF('SECTION IV'!#REF!=N$2,'SECTION IV'!#REF!*'SECTION IV'!#REF!,"")</f>
        <v>#REF!</v>
      </c>
      <c r="O144" s="17" t="e">
        <f>IF('SECTION IV'!#REF!=O$2,'SECTION IV'!#REF!*'SECTION IV'!#REF!,"")</f>
        <v>#REF!</v>
      </c>
      <c r="P144" s="17" t="e">
        <f>IF('SECTION IV'!#REF!=P$2,'SECTION IV'!#REF!*'SECTION IV'!#REF!,"")</f>
        <v>#REF!</v>
      </c>
      <c r="Q144" s="17" t="e">
        <f>IF('SECTION IV'!#REF!=Q$2,'SECTION IV'!#REF!*'SECTION IV'!#REF!,"")</f>
        <v>#REF!</v>
      </c>
      <c r="R144" s="17" t="e">
        <f>IF('SECTION IV'!#REF!=R$2,'SECTION IV'!#REF!*'SECTION IV'!#REF!,"")</f>
        <v>#REF!</v>
      </c>
      <c r="S144" s="17" t="e">
        <f>IF('SECTION IV'!#REF!=S$2,'SECTION IV'!#REF!*'SECTION IV'!#REF!,"")</f>
        <v>#REF!</v>
      </c>
      <c r="T144" s="17" t="e">
        <f>IF('SECTION IV'!#REF!=T$2,'SECTION IV'!#REF!*'SECTION IV'!#REF!,"")</f>
        <v>#REF!</v>
      </c>
      <c r="U144" s="17" t="e">
        <f>IF('SECTION IV'!#REF!=U$2,'SECTION IV'!#REF!*'SECTION IV'!#REF!,"")</f>
        <v>#REF!</v>
      </c>
      <c r="V144" s="17" t="e">
        <f>IF('SECTION IV'!#REF!=V$2,'SECTION IV'!#REF!*'SECTION IV'!#REF!,"")</f>
        <v>#REF!</v>
      </c>
      <c r="W144" s="17" t="e">
        <f>IF('SECTION IV'!#REF!=W$2,'SECTION IV'!#REF!*'SECTION IV'!#REF!,"")</f>
        <v>#REF!</v>
      </c>
      <c r="X144" s="17" t="e">
        <f>IF('SECTION IV'!#REF!=X$2,'SECTION IV'!#REF!*'SECTION IV'!#REF!,"")</f>
        <v>#REF!</v>
      </c>
      <c r="Y144" s="17" t="e">
        <f>IF('SECTION IV'!#REF!=Y$2,'SECTION IV'!#REF!*'SECTION IV'!#REF!,"")</f>
        <v>#REF!</v>
      </c>
      <c r="Z144" s="17" t="e">
        <f>IF('SECTION IV'!#REF!=Z$2,'SECTION IV'!#REF!*'SECTION IV'!#REF!,"")</f>
        <v>#REF!</v>
      </c>
      <c r="AA144" s="17" t="e">
        <f>IF('SECTION IV'!#REF!=AA$2,'SECTION IV'!#REF!*'SECTION IV'!#REF!,"")</f>
        <v>#REF!</v>
      </c>
      <c r="AB144" s="17" t="e">
        <f>IF('SECTION IV'!#REF!=AB$2,'SECTION IV'!#REF!*'SECTION IV'!#REF!,"")</f>
        <v>#REF!</v>
      </c>
      <c r="AC144" s="17" t="e">
        <f>IF('SECTION IV'!#REF!=AC$2,'SECTION IV'!#REF!*'SECTION IV'!#REF!,"")</f>
        <v>#REF!</v>
      </c>
      <c r="AD144" s="17" t="e">
        <f>IF('SECTION IV'!#REF!=AD$2,'SECTION IV'!#REF!*'SECTION IV'!#REF!,"")</f>
        <v>#REF!</v>
      </c>
      <c r="AE144" s="17" t="e">
        <f>IF('SECTION IV'!#REF!=AE$2,'SECTION IV'!#REF!*'SECTION IV'!#REF!,"")</f>
        <v>#REF!</v>
      </c>
      <c r="AF144" s="17" t="e">
        <f>IF('SECTION IV'!#REF!=AF$2,'SECTION IV'!#REF!*'SECTION IV'!#REF!,"")</f>
        <v>#REF!</v>
      </c>
      <c r="AG144" s="17" t="e">
        <f>IF('SECTION IV'!#REF!=AG$2,'SECTION IV'!#REF!*'SECTION IV'!#REF!,"")</f>
        <v>#REF!</v>
      </c>
      <c r="AH144" s="18" t="e">
        <f>IF(C144="","",IF('SECTION IV'!#REF!=0,"",IF(SUM(D144:AG144)=0,CONCATENATE(C144," NOT AWARDED"),SUM(D144:AG144))))</f>
        <v>#REF!</v>
      </c>
    </row>
    <row r="145" spans="2:35" x14ac:dyDescent="0.35">
      <c r="B145" s="290"/>
      <c r="C145" t="e">
        <f>IF('SECTION IV'!#REF!=0,"",'SECTION IV'!#REF!)</f>
        <v>#REF!</v>
      </c>
      <c r="D145" s="17" t="e">
        <f>IF('SECTION IV'!#REF!=D$2,'SECTION IV'!#REF!*'SECTION IV'!#REF!,"")</f>
        <v>#REF!</v>
      </c>
      <c r="E145" s="17" t="e">
        <f>IF('SECTION IV'!#REF!=E$2,'SECTION IV'!#REF!*'SECTION IV'!#REF!,"")</f>
        <v>#REF!</v>
      </c>
      <c r="F145" s="17" t="e">
        <f>IF('SECTION IV'!#REF!=F$2,'SECTION IV'!#REF!*'SECTION IV'!#REF!,"")</f>
        <v>#REF!</v>
      </c>
      <c r="G145" s="17" t="e">
        <f>IF('SECTION IV'!#REF!=G$2,'SECTION IV'!#REF!*'SECTION IV'!#REF!,"")</f>
        <v>#REF!</v>
      </c>
      <c r="H145" s="17" t="e">
        <f>IF('SECTION IV'!#REF!=H$2,'SECTION IV'!#REF!*'SECTION IV'!#REF!,"")</f>
        <v>#REF!</v>
      </c>
      <c r="I145" s="17" t="e">
        <f>IF('SECTION IV'!#REF!=I$2,'SECTION IV'!#REF!*'SECTION IV'!#REF!,"")</f>
        <v>#REF!</v>
      </c>
      <c r="J145" s="17" t="e">
        <f>IF('SECTION IV'!#REF!=J$2,'SECTION IV'!#REF!*'SECTION IV'!#REF!,"")</f>
        <v>#REF!</v>
      </c>
      <c r="K145" s="17" t="e">
        <f>IF('SECTION IV'!#REF!=K$2,'SECTION IV'!#REF!*'SECTION IV'!#REF!,"")</f>
        <v>#REF!</v>
      </c>
      <c r="L145" s="17" t="e">
        <f>IF('SECTION IV'!#REF!=L$2,'SECTION IV'!#REF!*'SECTION IV'!#REF!,"")</f>
        <v>#REF!</v>
      </c>
      <c r="M145" s="17" t="e">
        <f>IF('SECTION IV'!#REF!=M$2,'SECTION IV'!#REF!*'SECTION IV'!#REF!,"")</f>
        <v>#REF!</v>
      </c>
      <c r="N145" s="17" t="e">
        <f>IF('SECTION IV'!#REF!=N$2,'SECTION IV'!#REF!*'SECTION IV'!#REF!,"")</f>
        <v>#REF!</v>
      </c>
      <c r="O145" s="17" t="e">
        <f>IF('SECTION IV'!#REF!=O$2,'SECTION IV'!#REF!*'SECTION IV'!#REF!,"")</f>
        <v>#REF!</v>
      </c>
      <c r="P145" s="17" t="e">
        <f>IF('SECTION IV'!#REF!=P$2,'SECTION IV'!#REF!*'SECTION IV'!#REF!,"")</f>
        <v>#REF!</v>
      </c>
      <c r="Q145" s="17" t="e">
        <f>IF('SECTION IV'!#REF!=Q$2,'SECTION IV'!#REF!*'SECTION IV'!#REF!,"")</f>
        <v>#REF!</v>
      </c>
      <c r="R145" s="17" t="e">
        <f>IF('SECTION IV'!#REF!=R$2,'SECTION IV'!#REF!*'SECTION IV'!#REF!,"")</f>
        <v>#REF!</v>
      </c>
      <c r="S145" s="17" t="e">
        <f>IF('SECTION IV'!#REF!=S$2,'SECTION IV'!#REF!*'SECTION IV'!#REF!,"")</f>
        <v>#REF!</v>
      </c>
      <c r="T145" s="17" t="e">
        <f>IF('SECTION IV'!#REF!=T$2,'SECTION IV'!#REF!*'SECTION IV'!#REF!,"")</f>
        <v>#REF!</v>
      </c>
      <c r="U145" s="17" t="e">
        <f>IF('SECTION IV'!#REF!=U$2,'SECTION IV'!#REF!*'SECTION IV'!#REF!,"")</f>
        <v>#REF!</v>
      </c>
      <c r="V145" s="17" t="e">
        <f>IF('SECTION IV'!#REF!=V$2,'SECTION IV'!#REF!*'SECTION IV'!#REF!,"")</f>
        <v>#REF!</v>
      </c>
      <c r="W145" s="17" t="e">
        <f>IF('SECTION IV'!#REF!=W$2,'SECTION IV'!#REF!*'SECTION IV'!#REF!,"")</f>
        <v>#REF!</v>
      </c>
      <c r="X145" s="17" t="e">
        <f>IF('SECTION IV'!#REF!=X$2,'SECTION IV'!#REF!*'SECTION IV'!#REF!,"")</f>
        <v>#REF!</v>
      </c>
      <c r="Y145" s="17" t="e">
        <f>IF('SECTION IV'!#REF!=Y$2,'SECTION IV'!#REF!*'SECTION IV'!#REF!,"")</f>
        <v>#REF!</v>
      </c>
      <c r="Z145" s="17" t="e">
        <f>IF('SECTION IV'!#REF!=Z$2,'SECTION IV'!#REF!*'SECTION IV'!#REF!,"")</f>
        <v>#REF!</v>
      </c>
      <c r="AA145" s="17" t="e">
        <f>IF('SECTION IV'!#REF!=AA$2,'SECTION IV'!#REF!*'SECTION IV'!#REF!,"")</f>
        <v>#REF!</v>
      </c>
      <c r="AB145" s="17" t="e">
        <f>IF('SECTION IV'!#REF!=AB$2,'SECTION IV'!#REF!*'SECTION IV'!#REF!,"")</f>
        <v>#REF!</v>
      </c>
      <c r="AC145" s="17" t="e">
        <f>IF('SECTION IV'!#REF!=AC$2,'SECTION IV'!#REF!*'SECTION IV'!#REF!,"")</f>
        <v>#REF!</v>
      </c>
      <c r="AD145" s="17" t="e">
        <f>IF('SECTION IV'!#REF!=AD$2,'SECTION IV'!#REF!*'SECTION IV'!#REF!,"")</f>
        <v>#REF!</v>
      </c>
      <c r="AE145" s="17" t="e">
        <f>IF('SECTION IV'!#REF!=AE$2,'SECTION IV'!#REF!*'SECTION IV'!#REF!,"")</f>
        <v>#REF!</v>
      </c>
      <c r="AF145" s="17" t="e">
        <f>IF('SECTION IV'!#REF!=AF$2,'SECTION IV'!#REF!*'SECTION IV'!#REF!,"")</f>
        <v>#REF!</v>
      </c>
      <c r="AG145" s="17" t="e">
        <f>IF('SECTION IV'!#REF!=AG$2,'SECTION IV'!#REF!*'SECTION IV'!#REF!,"")</f>
        <v>#REF!</v>
      </c>
      <c r="AH145" s="18" t="e">
        <f>IF(C145="","",IF('SECTION IV'!#REF!=0,"",IF(SUM(D145:AG145)=0,CONCATENATE(C145," NOT AWARDED"),SUM(D145:AG145))))</f>
        <v>#REF!</v>
      </c>
    </row>
    <row r="146" spans="2:35" x14ac:dyDescent="0.35">
      <c r="B146" s="290"/>
      <c r="C146" t="e">
        <f>IF('SECTION IV'!#REF!=0,"",'SECTION IV'!#REF!)</f>
        <v>#REF!</v>
      </c>
      <c r="D146" s="17" t="e">
        <f>IF('SECTION IV'!#REF!=D$2,'SECTION IV'!#REF!*'SECTION IV'!#REF!,"")</f>
        <v>#REF!</v>
      </c>
      <c r="E146" s="17" t="e">
        <f>IF('SECTION IV'!#REF!=E$2,'SECTION IV'!#REF!*'SECTION IV'!#REF!,"")</f>
        <v>#REF!</v>
      </c>
      <c r="F146" s="17" t="e">
        <f>IF('SECTION IV'!#REF!=F$2,'SECTION IV'!#REF!*'SECTION IV'!#REF!,"")</f>
        <v>#REF!</v>
      </c>
      <c r="G146" s="17" t="e">
        <f>IF('SECTION IV'!#REF!=G$2,'SECTION IV'!#REF!*'SECTION IV'!#REF!,"")</f>
        <v>#REF!</v>
      </c>
      <c r="H146" s="17" t="e">
        <f>IF('SECTION IV'!#REF!=H$2,'SECTION IV'!#REF!*'SECTION IV'!#REF!,"")</f>
        <v>#REF!</v>
      </c>
      <c r="I146" s="17" t="e">
        <f>IF('SECTION IV'!#REF!=I$2,'SECTION IV'!#REF!*'SECTION IV'!#REF!,"")</f>
        <v>#REF!</v>
      </c>
      <c r="J146" s="17" t="e">
        <f>IF('SECTION IV'!#REF!=J$2,'SECTION IV'!#REF!*'SECTION IV'!#REF!,"")</f>
        <v>#REF!</v>
      </c>
      <c r="K146" s="17" t="e">
        <f>IF('SECTION IV'!#REF!=K$2,'SECTION IV'!#REF!*'SECTION IV'!#REF!,"")</f>
        <v>#REF!</v>
      </c>
      <c r="L146" s="17" t="e">
        <f>IF('SECTION IV'!#REF!=L$2,'SECTION IV'!#REF!*'SECTION IV'!#REF!,"")</f>
        <v>#REF!</v>
      </c>
      <c r="M146" s="17" t="e">
        <f>IF('SECTION IV'!#REF!=M$2,'SECTION IV'!#REF!*'SECTION IV'!#REF!,"")</f>
        <v>#REF!</v>
      </c>
      <c r="N146" s="17" t="e">
        <f>IF('SECTION IV'!#REF!=N$2,'SECTION IV'!#REF!*'SECTION IV'!#REF!,"")</f>
        <v>#REF!</v>
      </c>
      <c r="O146" s="17" t="e">
        <f>IF('SECTION IV'!#REF!=O$2,'SECTION IV'!#REF!*'SECTION IV'!#REF!,"")</f>
        <v>#REF!</v>
      </c>
      <c r="P146" s="17" t="e">
        <f>IF('SECTION IV'!#REF!=P$2,'SECTION IV'!#REF!*'SECTION IV'!#REF!,"")</f>
        <v>#REF!</v>
      </c>
      <c r="Q146" s="17" t="e">
        <f>IF('SECTION IV'!#REF!=Q$2,'SECTION IV'!#REF!*'SECTION IV'!#REF!,"")</f>
        <v>#REF!</v>
      </c>
      <c r="R146" s="17" t="e">
        <f>IF('SECTION IV'!#REF!=R$2,'SECTION IV'!#REF!*'SECTION IV'!#REF!,"")</f>
        <v>#REF!</v>
      </c>
      <c r="S146" s="17" t="e">
        <f>IF('SECTION IV'!#REF!=S$2,'SECTION IV'!#REF!*'SECTION IV'!#REF!,"")</f>
        <v>#REF!</v>
      </c>
      <c r="T146" s="17" t="e">
        <f>IF('SECTION IV'!#REF!=T$2,'SECTION IV'!#REF!*'SECTION IV'!#REF!,"")</f>
        <v>#REF!</v>
      </c>
      <c r="U146" s="17" t="e">
        <f>IF('SECTION IV'!#REF!=U$2,'SECTION IV'!#REF!*'SECTION IV'!#REF!,"")</f>
        <v>#REF!</v>
      </c>
      <c r="V146" s="17" t="e">
        <f>IF('SECTION IV'!#REF!=V$2,'SECTION IV'!#REF!*'SECTION IV'!#REF!,"")</f>
        <v>#REF!</v>
      </c>
      <c r="W146" s="17" t="e">
        <f>IF('SECTION IV'!#REF!=W$2,'SECTION IV'!#REF!*'SECTION IV'!#REF!,"")</f>
        <v>#REF!</v>
      </c>
      <c r="X146" s="17" t="e">
        <f>IF('SECTION IV'!#REF!=X$2,'SECTION IV'!#REF!*'SECTION IV'!#REF!,"")</f>
        <v>#REF!</v>
      </c>
      <c r="Y146" s="17" t="e">
        <f>IF('SECTION IV'!#REF!=Y$2,'SECTION IV'!#REF!*'SECTION IV'!#REF!,"")</f>
        <v>#REF!</v>
      </c>
      <c r="Z146" s="17" t="e">
        <f>IF('SECTION IV'!#REF!=Z$2,'SECTION IV'!#REF!*'SECTION IV'!#REF!,"")</f>
        <v>#REF!</v>
      </c>
      <c r="AA146" s="17" t="e">
        <f>IF('SECTION IV'!#REF!=AA$2,'SECTION IV'!#REF!*'SECTION IV'!#REF!,"")</f>
        <v>#REF!</v>
      </c>
      <c r="AB146" s="17" t="e">
        <f>IF('SECTION IV'!#REF!=AB$2,'SECTION IV'!#REF!*'SECTION IV'!#REF!,"")</f>
        <v>#REF!</v>
      </c>
      <c r="AC146" s="17" t="e">
        <f>IF('SECTION IV'!#REF!=AC$2,'SECTION IV'!#REF!*'SECTION IV'!#REF!,"")</f>
        <v>#REF!</v>
      </c>
      <c r="AD146" s="17" t="e">
        <f>IF('SECTION IV'!#REF!=AD$2,'SECTION IV'!#REF!*'SECTION IV'!#REF!,"")</f>
        <v>#REF!</v>
      </c>
      <c r="AE146" s="17" t="e">
        <f>IF('SECTION IV'!#REF!=AE$2,'SECTION IV'!#REF!*'SECTION IV'!#REF!,"")</f>
        <v>#REF!</v>
      </c>
      <c r="AF146" s="17" t="e">
        <f>IF('SECTION IV'!#REF!=AF$2,'SECTION IV'!#REF!*'SECTION IV'!#REF!,"")</f>
        <v>#REF!</v>
      </c>
      <c r="AG146" s="17" t="e">
        <f>IF('SECTION IV'!#REF!=AG$2,'SECTION IV'!#REF!*'SECTION IV'!#REF!,"")</f>
        <v>#REF!</v>
      </c>
      <c r="AH146" s="18" t="e">
        <f>IF(C146="","",IF('SECTION IV'!#REF!=0,"",IF(SUM(D146:AG146)=0,CONCATENATE(C146," NOT AWARDED"),SUM(D146:AG146))))</f>
        <v>#REF!</v>
      </c>
    </row>
    <row r="147" spans="2:35" x14ac:dyDescent="0.35">
      <c r="B147" s="290"/>
      <c r="C147" t="e">
        <f>IF('SECTION IV'!#REF!=0,"",'SECTION IV'!#REF!)</f>
        <v>#REF!</v>
      </c>
      <c r="D147" s="17" t="e">
        <f>IF('SECTION IV'!#REF!=D$2,'SECTION IV'!#REF!*'SECTION IV'!#REF!,"")</f>
        <v>#REF!</v>
      </c>
      <c r="E147" s="17" t="e">
        <f>IF('SECTION IV'!#REF!=E$2,'SECTION IV'!#REF!*'SECTION IV'!#REF!,"")</f>
        <v>#REF!</v>
      </c>
      <c r="F147" s="17" t="e">
        <f>IF('SECTION IV'!#REF!=F$2,'SECTION IV'!#REF!*'SECTION IV'!#REF!,"")</f>
        <v>#REF!</v>
      </c>
      <c r="G147" s="17" t="e">
        <f>IF('SECTION IV'!#REF!=G$2,'SECTION IV'!#REF!*'SECTION IV'!#REF!,"")</f>
        <v>#REF!</v>
      </c>
      <c r="H147" s="17" t="e">
        <f>IF('SECTION IV'!#REF!=H$2,'SECTION IV'!#REF!*'SECTION IV'!#REF!,"")</f>
        <v>#REF!</v>
      </c>
      <c r="I147" s="17" t="e">
        <f>IF('SECTION IV'!#REF!=I$2,'SECTION IV'!#REF!*'SECTION IV'!#REF!,"")</f>
        <v>#REF!</v>
      </c>
      <c r="J147" s="17" t="e">
        <f>IF('SECTION IV'!#REF!=J$2,'SECTION IV'!#REF!*'SECTION IV'!#REF!,"")</f>
        <v>#REF!</v>
      </c>
      <c r="K147" s="17" t="e">
        <f>IF('SECTION IV'!#REF!=K$2,'SECTION IV'!#REF!*'SECTION IV'!#REF!,"")</f>
        <v>#REF!</v>
      </c>
      <c r="L147" s="17" t="e">
        <f>IF('SECTION IV'!#REF!=L$2,'SECTION IV'!#REF!*'SECTION IV'!#REF!,"")</f>
        <v>#REF!</v>
      </c>
      <c r="M147" s="17" t="e">
        <f>IF('SECTION IV'!#REF!=M$2,'SECTION IV'!#REF!*'SECTION IV'!#REF!,"")</f>
        <v>#REF!</v>
      </c>
      <c r="N147" s="17" t="e">
        <f>IF('SECTION IV'!#REF!=N$2,'SECTION IV'!#REF!*'SECTION IV'!#REF!,"")</f>
        <v>#REF!</v>
      </c>
      <c r="O147" s="17" t="e">
        <f>IF('SECTION IV'!#REF!=O$2,'SECTION IV'!#REF!*'SECTION IV'!#REF!,"")</f>
        <v>#REF!</v>
      </c>
      <c r="P147" s="17" t="e">
        <f>IF('SECTION IV'!#REF!=P$2,'SECTION IV'!#REF!*'SECTION IV'!#REF!,"")</f>
        <v>#REF!</v>
      </c>
      <c r="Q147" s="17" t="e">
        <f>IF('SECTION IV'!#REF!=Q$2,'SECTION IV'!#REF!*'SECTION IV'!#REF!,"")</f>
        <v>#REF!</v>
      </c>
      <c r="R147" s="17" t="e">
        <f>IF('SECTION IV'!#REF!=R$2,'SECTION IV'!#REF!*'SECTION IV'!#REF!,"")</f>
        <v>#REF!</v>
      </c>
      <c r="S147" s="17" t="e">
        <f>IF('SECTION IV'!#REF!=S$2,'SECTION IV'!#REF!*'SECTION IV'!#REF!,"")</f>
        <v>#REF!</v>
      </c>
      <c r="T147" s="17" t="e">
        <f>IF('SECTION IV'!#REF!=T$2,'SECTION IV'!#REF!*'SECTION IV'!#REF!,"")</f>
        <v>#REF!</v>
      </c>
      <c r="U147" s="17" t="e">
        <f>IF('SECTION IV'!#REF!=U$2,'SECTION IV'!#REF!*'SECTION IV'!#REF!,"")</f>
        <v>#REF!</v>
      </c>
      <c r="V147" s="17" t="e">
        <f>IF('SECTION IV'!#REF!=V$2,'SECTION IV'!#REF!*'SECTION IV'!#REF!,"")</f>
        <v>#REF!</v>
      </c>
      <c r="W147" s="17" t="e">
        <f>IF('SECTION IV'!#REF!=W$2,'SECTION IV'!#REF!*'SECTION IV'!#REF!,"")</f>
        <v>#REF!</v>
      </c>
      <c r="X147" s="17" t="e">
        <f>IF('SECTION IV'!#REF!=X$2,'SECTION IV'!#REF!*'SECTION IV'!#REF!,"")</f>
        <v>#REF!</v>
      </c>
      <c r="Y147" s="17" t="e">
        <f>IF('SECTION IV'!#REF!=Y$2,'SECTION IV'!#REF!*'SECTION IV'!#REF!,"")</f>
        <v>#REF!</v>
      </c>
      <c r="Z147" s="17" t="e">
        <f>IF('SECTION IV'!#REF!=Z$2,'SECTION IV'!#REF!*'SECTION IV'!#REF!,"")</f>
        <v>#REF!</v>
      </c>
      <c r="AA147" s="17" t="e">
        <f>IF('SECTION IV'!#REF!=AA$2,'SECTION IV'!#REF!*'SECTION IV'!#REF!,"")</f>
        <v>#REF!</v>
      </c>
      <c r="AB147" s="17" t="e">
        <f>IF('SECTION IV'!#REF!=AB$2,'SECTION IV'!#REF!*'SECTION IV'!#REF!,"")</f>
        <v>#REF!</v>
      </c>
      <c r="AC147" s="17" t="e">
        <f>IF('SECTION IV'!#REF!=AC$2,'SECTION IV'!#REF!*'SECTION IV'!#REF!,"")</f>
        <v>#REF!</v>
      </c>
      <c r="AD147" s="17" t="e">
        <f>IF('SECTION IV'!#REF!=AD$2,'SECTION IV'!#REF!*'SECTION IV'!#REF!,"")</f>
        <v>#REF!</v>
      </c>
      <c r="AE147" s="17" t="e">
        <f>IF('SECTION IV'!#REF!=AE$2,'SECTION IV'!#REF!*'SECTION IV'!#REF!,"")</f>
        <v>#REF!</v>
      </c>
      <c r="AF147" s="17" t="e">
        <f>IF('SECTION IV'!#REF!=AF$2,'SECTION IV'!#REF!*'SECTION IV'!#REF!,"")</f>
        <v>#REF!</v>
      </c>
      <c r="AG147" s="17" t="e">
        <f>IF('SECTION IV'!#REF!=AG$2,'SECTION IV'!#REF!*'SECTION IV'!#REF!,"")</f>
        <v>#REF!</v>
      </c>
      <c r="AH147" s="18" t="e">
        <f>IF(C147="","",IF('SECTION IV'!#REF!=0,"",IF(SUM(D147:AG147)=0,CONCATENATE(C147," NOT AWARDED"),SUM(D147:AG147))))</f>
        <v>#REF!</v>
      </c>
    </row>
    <row r="148" spans="2:35" x14ac:dyDescent="0.35">
      <c r="B148" s="290"/>
      <c r="C148" t="e">
        <f>IF('SECTION IV'!#REF!=0,"",'SECTION IV'!#REF!)</f>
        <v>#REF!</v>
      </c>
      <c r="D148" s="17" t="e">
        <f>IF('SECTION IV'!#REF!=D$2,'SECTION IV'!#REF!*'SECTION IV'!#REF!,"")</f>
        <v>#REF!</v>
      </c>
      <c r="E148" s="17" t="e">
        <f>IF('SECTION IV'!#REF!=E$2,'SECTION IV'!#REF!*'SECTION IV'!#REF!,"")</f>
        <v>#REF!</v>
      </c>
      <c r="F148" s="17" t="e">
        <f>IF('SECTION IV'!#REF!=F$2,'SECTION IV'!#REF!*'SECTION IV'!#REF!,"")</f>
        <v>#REF!</v>
      </c>
      <c r="G148" s="17" t="e">
        <f>IF('SECTION IV'!#REF!=G$2,'SECTION IV'!#REF!*'SECTION IV'!#REF!,"")</f>
        <v>#REF!</v>
      </c>
      <c r="H148" s="17" t="e">
        <f>IF('SECTION IV'!#REF!=H$2,'SECTION IV'!#REF!*'SECTION IV'!#REF!,"")</f>
        <v>#REF!</v>
      </c>
      <c r="I148" s="17" t="e">
        <f>IF('SECTION IV'!#REF!=I$2,'SECTION IV'!#REF!*'SECTION IV'!#REF!,"")</f>
        <v>#REF!</v>
      </c>
      <c r="J148" s="17" t="e">
        <f>IF('SECTION IV'!#REF!=J$2,'SECTION IV'!#REF!*'SECTION IV'!#REF!,"")</f>
        <v>#REF!</v>
      </c>
      <c r="K148" s="17" t="e">
        <f>IF('SECTION IV'!#REF!=K$2,'SECTION IV'!#REF!*'SECTION IV'!#REF!,"")</f>
        <v>#REF!</v>
      </c>
      <c r="L148" s="17" t="e">
        <f>IF('SECTION IV'!#REF!=L$2,'SECTION IV'!#REF!*'SECTION IV'!#REF!,"")</f>
        <v>#REF!</v>
      </c>
      <c r="M148" s="17" t="e">
        <f>IF('SECTION IV'!#REF!=M$2,'SECTION IV'!#REF!*'SECTION IV'!#REF!,"")</f>
        <v>#REF!</v>
      </c>
      <c r="N148" s="17" t="e">
        <f>IF('SECTION IV'!#REF!=N$2,'SECTION IV'!#REF!*'SECTION IV'!#REF!,"")</f>
        <v>#REF!</v>
      </c>
      <c r="O148" s="17" t="e">
        <f>IF('SECTION IV'!#REF!=O$2,'SECTION IV'!#REF!*'SECTION IV'!#REF!,"")</f>
        <v>#REF!</v>
      </c>
      <c r="P148" s="17" t="e">
        <f>IF('SECTION IV'!#REF!=P$2,'SECTION IV'!#REF!*'SECTION IV'!#REF!,"")</f>
        <v>#REF!</v>
      </c>
      <c r="Q148" s="17" t="e">
        <f>IF('SECTION IV'!#REF!=Q$2,'SECTION IV'!#REF!*'SECTION IV'!#REF!,"")</f>
        <v>#REF!</v>
      </c>
      <c r="R148" s="17" t="e">
        <f>IF('SECTION IV'!#REF!=R$2,'SECTION IV'!#REF!*'SECTION IV'!#REF!,"")</f>
        <v>#REF!</v>
      </c>
      <c r="S148" s="17" t="e">
        <f>IF('SECTION IV'!#REF!=S$2,'SECTION IV'!#REF!*'SECTION IV'!#REF!,"")</f>
        <v>#REF!</v>
      </c>
      <c r="T148" s="17" t="e">
        <f>IF('SECTION IV'!#REF!=T$2,'SECTION IV'!#REF!*'SECTION IV'!#REF!,"")</f>
        <v>#REF!</v>
      </c>
      <c r="U148" s="17" t="e">
        <f>IF('SECTION IV'!#REF!=U$2,'SECTION IV'!#REF!*'SECTION IV'!#REF!,"")</f>
        <v>#REF!</v>
      </c>
      <c r="V148" s="17" t="e">
        <f>IF('SECTION IV'!#REF!=V$2,'SECTION IV'!#REF!*'SECTION IV'!#REF!,"")</f>
        <v>#REF!</v>
      </c>
      <c r="W148" s="17" t="e">
        <f>IF('SECTION IV'!#REF!=W$2,'SECTION IV'!#REF!*'SECTION IV'!#REF!,"")</f>
        <v>#REF!</v>
      </c>
      <c r="X148" s="17" t="e">
        <f>IF('SECTION IV'!#REF!=X$2,'SECTION IV'!#REF!*'SECTION IV'!#REF!,"")</f>
        <v>#REF!</v>
      </c>
      <c r="Y148" s="17" t="e">
        <f>IF('SECTION IV'!#REF!=Y$2,'SECTION IV'!#REF!*'SECTION IV'!#REF!,"")</f>
        <v>#REF!</v>
      </c>
      <c r="Z148" s="17" t="e">
        <f>IF('SECTION IV'!#REF!=Z$2,'SECTION IV'!#REF!*'SECTION IV'!#REF!,"")</f>
        <v>#REF!</v>
      </c>
      <c r="AA148" s="17" t="e">
        <f>IF('SECTION IV'!#REF!=AA$2,'SECTION IV'!#REF!*'SECTION IV'!#REF!,"")</f>
        <v>#REF!</v>
      </c>
      <c r="AB148" s="17" t="e">
        <f>IF('SECTION IV'!#REF!=AB$2,'SECTION IV'!#REF!*'SECTION IV'!#REF!,"")</f>
        <v>#REF!</v>
      </c>
      <c r="AC148" s="17" t="e">
        <f>IF('SECTION IV'!#REF!=AC$2,'SECTION IV'!#REF!*'SECTION IV'!#REF!,"")</f>
        <v>#REF!</v>
      </c>
      <c r="AD148" s="17" t="e">
        <f>IF('SECTION IV'!#REF!=AD$2,'SECTION IV'!#REF!*'SECTION IV'!#REF!,"")</f>
        <v>#REF!</v>
      </c>
      <c r="AE148" s="17" t="e">
        <f>IF('SECTION IV'!#REF!=AE$2,'SECTION IV'!#REF!*'SECTION IV'!#REF!,"")</f>
        <v>#REF!</v>
      </c>
      <c r="AF148" s="17" t="e">
        <f>IF('SECTION IV'!#REF!=AF$2,'SECTION IV'!#REF!*'SECTION IV'!#REF!,"")</f>
        <v>#REF!</v>
      </c>
      <c r="AG148" s="17" t="e">
        <f>IF('SECTION IV'!#REF!=AG$2,'SECTION IV'!#REF!*'SECTION IV'!#REF!,"")</f>
        <v>#REF!</v>
      </c>
      <c r="AH148" s="18" t="e">
        <f>IF(C148="","",IF('SECTION IV'!#REF!=0,"",IF(SUM(D148:AG148)=0,CONCATENATE(C148," NOT AWARDED"),SUM(D148:AG148))))</f>
        <v>#REF!</v>
      </c>
    </row>
    <row r="149" spans="2:35" x14ac:dyDescent="0.35">
      <c r="B149" s="290"/>
      <c r="C149" t="e">
        <f>IF('SECTION IV'!#REF!=0,"",'SECTION IV'!#REF!)</f>
        <v>#REF!</v>
      </c>
      <c r="D149" s="17" t="e">
        <f>IF('SECTION IV'!#REF!=D$2,'SECTION IV'!#REF!*'SECTION IV'!#REF!,"")</f>
        <v>#REF!</v>
      </c>
      <c r="E149" s="17" t="e">
        <f>IF('SECTION IV'!#REF!=E$2,'SECTION IV'!#REF!*'SECTION IV'!#REF!,"")</f>
        <v>#REF!</v>
      </c>
      <c r="F149" s="17" t="e">
        <f>IF('SECTION IV'!#REF!=F$2,'SECTION IV'!#REF!*'SECTION IV'!#REF!,"")</f>
        <v>#REF!</v>
      </c>
      <c r="G149" s="17" t="e">
        <f>IF('SECTION IV'!#REF!=G$2,'SECTION IV'!#REF!*'SECTION IV'!#REF!,"")</f>
        <v>#REF!</v>
      </c>
      <c r="H149" s="17" t="e">
        <f>IF('SECTION IV'!#REF!=H$2,'SECTION IV'!#REF!*'SECTION IV'!#REF!,"")</f>
        <v>#REF!</v>
      </c>
      <c r="I149" s="17" t="e">
        <f>IF('SECTION IV'!#REF!=I$2,'SECTION IV'!#REF!*'SECTION IV'!#REF!,"")</f>
        <v>#REF!</v>
      </c>
      <c r="J149" s="17" t="e">
        <f>IF('SECTION IV'!#REF!=J$2,'SECTION IV'!#REF!*'SECTION IV'!#REF!,"")</f>
        <v>#REF!</v>
      </c>
      <c r="K149" s="17" t="e">
        <f>IF('SECTION IV'!#REF!=K$2,'SECTION IV'!#REF!*'SECTION IV'!#REF!,"")</f>
        <v>#REF!</v>
      </c>
      <c r="L149" s="17" t="e">
        <f>IF('SECTION IV'!#REF!=L$2,'SECTION IV'!#REF!*'SECTION IV'!#REF!,"")</f>
        <v>#REF!</v>
      </c>
      <c r="M149" s="17" t="e">
        <f>IF('SECTION IV'!#REF!=M$2,'SECTION IV'!#REF!*'SECTION IV'!#REF!,"")</f>
        <v>#REF!</v>
      </c>
      <c r="N149" s="17" t="e">
        <f>IF('SECTION IV'!#REF!=N$2,'SECTION IV'!#REF!*'SECTION IV'!#REF!,"")</f>
        <v>#REF!</v>
      </c>
      <c r="O149" s="17" t="e">
        <f>IF('SECTION IV'!#REF!=O$2,'SECTION IV'!#REF!*'SECTION IV'!#REF!,"")</f>
        <v>#REF!</v>
      </c>
      <c r="P149" s="17" t="e">
        <f>IF('SECTION IV'!#REF!=P$2,'SECTION IV'!#REF!*'SECTION IV'!#REF!,"")</f>
        <v>#REF!</v>
      </c>
      <c r="Q149" s="17" t="e">
        <f>IF('SECTION IV'!#REF!=Q$2,'SECTION IV'!#REF!*'SECTION IV'!#REF!,"")</f>
        <v>#REF!</v>
      </c>
      <c r="R149" s="17" t="e">
        <f>IF('SECTION IV'!#REF!=R$2,'SECTION IV'!#REF!*'SECTION IV'!#REF!,"")</f>
        <v>#REF!</v>
      </c>
      <c r="S149" s="17" t="e">
        <f>IF('SECTION IV'!#REF!=S$2,'SECTION IV'!#REF!*'SECTION IV'!#REF!,"")</f>
        <v>#REF!</v>
      </c>
      <c r="T149" s="17" t="e">
        <f>IF('SECTION IV'!#REF!=T$2,'SECTION IV'!#REF!*'SECTION IV'!#REF!,"")</f>
        <v>#REF!</v>
      </c>
      <c r="U149" s="17" t="e">
        <f>IF('SECTION IV'!#REF!=U$2,'SECTION IV'!#REF!*'SECTION IV'!#REF!,"")</f>
        <v>#REF!</v>
      </c>
      <c r="V149" s="17" t="e">
        <f>IF('SECTION IV'!#REF!=V$2,'SECTION IV'!#REF!*'SECTION IV'!#REF!,"")</f>
        <v>#REF!</v>
      </c>
      <c r="W149" s="17" t="e">
        <f>IF('SECTION IV'!#REF!=W$2,'SECTION IV'!#REF!*'SECTION IV'!#REF!,"")</f>
        <v>#REF!</v>
      </c>
      <c r="X149" s="17" t="e">
        <f>IF('SECTION IV'!#REF!=X$2,'SECTION IV'!#REF!*'SECTION IV'!#REF!,"")</f>
        <v>#REF!</v>
      </c>
      <c r="Y149" s="17" t="e">
        <f>IF('SECTION IV'!#REF!=Y$2,'SECTION IV'!#REF!*'SECTION IV'!#REF!,"")</f>
        <v>#REF!</v>
      </c>
      <c r="Z149" s="17" t="e">
        <f>IF('SECTION IV'!#REF!=Z$2,'SECTION IV'!#REF!*'SECTION IV'!#REF!,"")</f>
        <v>#REF!</v>
      </c>
      <c r="AA149" s="17" t="e">
        <f>IF('SECTION IV'!#REF!=AA$2,'SECTION IV'!#REF!*'SECTION IV'!#REF!,"")</f>
        <v>#REF!</v>
      </c>
      <c r="AB149" s="17" t="e">
        <f>IF('SECTION IV'!#REF!=AB$2,'SECTION IV'!#REF!*'SECTION IV'!#REF!,"")</f>
        <v>#REF!</v>
      </c>
      <c r="AC149" s="17" t="e">
        <f>IF('SECTION IV'!#REF!=AC$2,'SECTION IV'!#REF!*'SECTION IV'!#REF!,"")</f>
        <v>#REF!</v>
      </c>
      <c r="AD149" s="17" t="e">
        <f>IF('SECTION IV'!#REF!=AD$2,'SECTION IV'!#REF!*'SECTION IV'!#REF!,"")</f>
        <v>#REF!</v>
      </c>
      <c r="AE149" s="17" t="e">
        <f>IF('SECTION IV'!#REF!=AE$2,'SECTION IV'!#REF!*'SECTION IV'!#REF!,"")</f>
        <v>#REF!</v>
      </c>
      <c r="AF149" s="17" t="e">
        <f>IF('SECTION IV'!#REF!=AF$2,'SECTION IV'!#REF!*'SECTION IV'!#REF!,"")</f>
        <v>#REF!</v>
      </c>
      <c r="AG149" s="17" t="e">
        <f>IF('SECTION IV'!#REF!=AG$2,'SECTION IV'!#REF!*'SECTION IV'!#REF!,"")</f>
        <v>#REF!</v>
      </c>
      <c r="AH149" s="18" t="e">
        <f>IF(C149="","",IF('SECTION IV'!#REF!=0,"",IF(SUM(D149:AG149)=0,CONCATENATE(C149," NOT AWARDED"),SUM(D149:AG149))))</f>
        <v>#REF!</v>
      </c>
    </row>
    <row r="150" spans="2:35" x14ac:dyDescent="0.35">
      <c r="B150" s="290"/>
      <c r="C150" t="e">
        <f>IF('SECTION IV'!#REF!=0,"",'SECTION IV'!#REF!)</f>
        <v>#REF!</v>
      </c>
      <c r="D150" s="17" t="e">
        <f>IF('SECTION IV'!#REF!=D$2,'SECTION IV'!#REF!*'SECTION IV'!#REF!,"")</f>
        <v>#REF!</v>
      </c>
      <c r="E150" s="17" t="e">
        <f>IF('SECTION IV'!#REF!=E$2,'SECTION IV'!#REF!*'SECTION IV'!#REF!,"")</f>
        <v>#REF!</v>
      </c>
      <c r="F150" s="17" t="e">
        <f>IF('SECTION IV'!#REF!=F$2,'SECTION IV'!#REF!*'SECTION IV'!#REF!,"")</f>
        <v>#REF!</v>
      </c>
      <c r="G150" s="17" t="e">
        <f>IF('SECTION IV'!#REF!=G$2,'SECTION IV'!#REF!*'SECTION IV'!#REF!,"")</f>
        <v>#REF!</v>
      </c>
      <c r="H150" s="17" t="e">
        <f>IF('SECTION IV'!#REF!=H$2,'SECTION IV'!#REF!*'SECTION IV'!#REF!,"")</f>
        <v>#REF!</v>
      </c>
      <c r="I150" s="17" t="e">
        <f>IF('SECTION IV'!#REF!=I$2,'SECTION IV'!#REF!*'SECTION IV'!#REF!,"")</f>
        <v>#REF!</v>
      </c>
      <c r="J150" s="17" t="e">
        <f>IF('SECTION IV'!#REF!=J$2,'SECTION IV'!#REF!*'SECTION IV'!#REF!,"")</f>
        <v>#REF!</v>
      </c>
      <c r="K150" s="17" t="e">
        <f>IF('SECTION IV'!#REF!=K$2,'SECTION IV'!#REF!*'SECTION IV'!#REF!,"")</f>
        <v>#REF!</v>
      </c>
      <c r="L150" s="17" t="e">
        <f>IF('SECTION IV'!#REF!=L$2,'SECTION IV'!#REF!*'SECTION IV'!#REF!,"")</f>
        <v>#REF!</v>
      </c>
      <c r="M150" s="17" t="e">
        <f>IF('SECTION IV'!#REF!=M$2,'SECTION IV'!#REF!*'SECTION IV'!#REF!,"")</f>
        <v>#REF!</v>
      </c>
      <c r="N150" s="17" t="e">
        <f>IF('SECTION IV'!#REF!=N$2,'SECTION IV'!#REF!*'SECTION IV'!#REF!,"")</f>
        <v>#REF!</v>
      </c>
      <c r="O150" s="17" t="e">
        <f>IF('SECTION IV'!#REF!=O$2,'SECTION IV'!#REF!*'SECTION IV'!#REF!,"")</f>
        <v>#REF!</v>
      </c>
      <c r="P150" s="17" t="e">
        <f>IF('SECTION IV'!#REF!=P$2,'SECTION IV'!#REF!*'SECTION IV'!#REF!,"")</f>
        <v>#REF!</v>
      </c>
      <c r="Q150" s="17" t="e">
        <f>IF('SECTION IV'!#REF!=Q$2,'SECTION IV'!#REF!*'SECTION IV'!#REF!,"")</f>
        <v>#REF!</v>
      </c>
      <c r="R150" s="17" t="e">
        <f>IF('SECTION IV'!#REF!=R$2,'SECTION IV'!#REF!*'SECTION IV'!#REF!,"")</f>
        <v>#REF!</v>
      </c>
      <c r="S150" s="17" t="e">
        <f>IF('SECTION IV'!#REF!=S$2,'SECTION IV'!#REF!*'SECTION IV'!#REF!,"")</f>
        <v>#REF!</v>
      </c>
      <c r="T150" s="17" t="e">
        <f>IF('SECTION IV'!#REF!=T$2,'SECTION IV'!#REF!*'SECTION IV'!#REF!,"")</f>
        <v>#REF!</v>
      </c>
      <c r="U150" s="17" t="e">
        <f>IF('SECTION IV'!#REF!=U$2,'SECTION IV'!#REF!*'SECTION IV'!#REF!,"")</f>
        <v>#REF!</v>
      </c>
      <c r="V150" s="17" t="e">
        <f>IF('SECTION IV'!#REF!=V$2,'SECTION IV'!#REF!*'SECTION IV'!#REF!,"")</f>
        <v>#REF!</v>
      </c>
      <c r="W150" s="17" t="e">
        <f>IF('SECTION IV'!#REF!=W$2,'SECTION IV'!#REF!*'SECTION IV'!#REF!,"")</f>
        <v>#REF!</v>
      </c>
      <c r="X150" s="17" t="e">
        <f>IF('SECTION IV'!#REF!=X$2,'SECTION IV'!#REF!*'SECTION IV'!#REF!,"")</f>
        <v>#REF!</v>
      </c>
      <c r="Y150" s="17" t="e">
        <f>IF('SECTION IV'!#REF!=Y$2,'SECTION IV'!#REF!*'SECTION IV'!#REF!,"")</f>
        <v>#REF!</v>
      </c>
      <c r="Z150" s="17" t="e">
        <f>IF('SECTION IV'!#REF!=Z$2,'SECTION IV'!#REF!*'SECTION IV'!#REF!,"")</f>
        <v>#REF!</v>
      </c>
      <c r="AA150" s="17" t="e">
        <f>IF('SECTION IV'!#REF!=AA$2,'SECTION IV'!#REF!*'SECTION IV'!#REF!,"")</f>
        <v>#REF!</v>
      </c>
      <c r="AB150" s="17" t="e">
        <f>IF('SECTION IV'!#REF!=AB$2,'SECTION IV'!#REF!*'SECTION IV'!#REF!,"")</f>
        <v>#REF!</v>
      </c>
      <c r="AC150" s="17" t="e">
        <f>IF('SECTION IV'!#REF!=AC$2,'SECTION IV'!#REF!*'SECTION IV'!#REF!,"")</f>
        <v>#REF!</v>
      </c>
      <c r="AD150" s="17" t="e">
        <f>IF('SECTION IV'!#REF!=AD$2,'SECTION IV'!#REF!*'SECTION IV'!#REF!,"")</f>
        <v>#REF!</v>
      </c>
      <c r="AE150" s="17" t="e">
        <f>IF('SECTION IV'!#REF!=AE$2,'SECTION IV'!#REF!*'SECTION IV'!#REF!,"")</f>
        <v>#REF!</v>
      </c>
      <c r="AF150" s="17" t="e">
        <f>IF('SECTION IV'!#REF!=AF$2,'SECTION IV'!#REF!*'SECTION IV'!#REF!,"")</f>
        <v>#REF!</v>
      </c>
      <c r="AG150" s="17" t="e">
        <f>IF('SECTION IV'!#REF!=AG$2,'SECTION IV'!#REF!*'SECTION IV'!#REF!,"")</f>
        <v>#REF!</v>
      </c>
      <c r="AH150" s="18" t="e">
        <f>IF(C150="","",IF('SECTION IV'!#REF!=0,"",IF(SUM(D150:AG150)=0,CONCATENATE(C150," NOT AWARDED"),SUM(D150:AG150))))</f>
        <v>#REF!</v>
      </c>
    </row>
    <row r="151" spans="2:35" x14ac:dyDescent="0.35">
      <c r="B151" s="290"/>
      <c r="C151" t="e">
        <f>IF('SECTION IV'!#REF!=0,"",'SECTION IV'!#REF!)</f>
        <v>#REF!</v>
      </c>
      <c r="D151" s="17" t="e">
        <f>IF('SECTION IV'!#REF!=D$2,'SECTION IV'!#REF!*'SECTION IV'!#REF!,"")</f>
        <v>#REF!</v>
      </c>
      <c r="E151" s="17" t="e">
        <f>IF('SECTION IV'!#REF!=E$2,'SECTION IV'!#REF!*'SECTION IV'!#REF!,"")</f>
        <v>#REF!</v>
      </c>
      <c r="F151" s="17" t="e">
        <f>IF('SECTION IV'!#REF!=F$2,'SECTION IV'!#REF!*'SECTION IV'!#REF!,"")</f>
        <v>#REF!</v>
      </c>
      <c r="G151" s="17" t="e">
        <f>IF('SECTION IV'!#REF!=G$2,'SECTION IV'!#REF!*'SECTION IV'!#REF!,"")</f>
        <v>#REF!</v>
      </c>
      <c r="H151" s="17" t="e">
        <f>IF('SECTION IV'!#REF!=H$2,'SECTION IV'!#REF!*'SECTION IV'!#REF!,"")</f>
        <v>#REF!</v>
      </c>
      <c r="I151" s="17" t="e">
        <f>IF('SECTION IV'!#REF!=I$2,'SECTION IV'!#REF!*'SECTION IV'!#REF!,"")</f>
        <v>#REF!</v>
      </c>
      <c r="J151" s="17" t="e">
        <f>IF('SECTION IV'!#REF!=J$2,'SECTION IV'!#REF!*'SECTION IV'!#REF!,"")</f>
        <v>#REF!</v>
      </c>
      <c r="K151" s="17" t="e">
        <f>IF('SECTION IV'!#REF!=K$2,'SECTION IV'!#REF!*'SECTION IV'!#REF!,"")</f>
        <v>#REF!</v>
      </c>
      <c r="L151" s="17" t="e">
        <f>IF('SECTION IV'!#REF!=L$2,'SECTION IV'!#REF!*'SECTION IV'!#REF!,"")</f>
        <v>#REF!</v>
      </c>
      <c r="M151" s="17" t="e">
        <f>IF('SECTION IV'!#REF!=M$2,'SECTION IV'!#REF!*'SECTION IV'!#REF!,"")</f>
        <v>#REF!</v>
      </c>
      <c r="N151" s="17" t="e">
        <f>IF('SECTION IV'!#REF!=N$2,'SECTION IV'!#REF!*'SECTION IV'!#REF!,"")</f>
        <v>#REF!</v>
      </c>
      <c r="O151" s="17" t="e">
        <f>IF('SECTION IV'!#REF!=O$2,'SECTION IV'!#REF!*'SECTION IV'!#REF!,"")</f>
        <v>#REF!</v>
      </c>
      <c r="P151" s="17" t="e">
        <f>IF('SECTION IV'!#REF!=P$2,'SECTION IV'!#REF!*'SECTION IV'!#REF!,"")</f>
        <v>#REF!</v>
      </c>
      <c r="Q151" s="17" t="e">
        <f>IF('SECTION IV'!#REF!=Q$2,'SECTION IV'!#REF!*'SECTION IV'!#REF!,"")</f>
        <v>#REF!</v>
      </c>
      <c r="R151" s="17" t="e">
        <f>IF('SECTION IV'!#REF!=R$2,'SECTION IV'!#REF!*'SECTION IV'!#REF!,"")</f>
        <v>#REF!</v>
      </c>
      <c r="S151" s="17" t="e">
        <f>IF('SECTION IV'!#REF!=S$2,'SECTION IV'!#REF!*'SECTION IV'!#REF!,"")</f>
        <v>#REF!</v>
      </c>
      <c r="T151" s="17" t="e">
        <f>IF('SECTION IV'!#REF!=T$2,'SECTION IV'!#REF!*'SECTION IV'!#REF!,"")</f>
        <v>#REF!</v>
      </c>
      <c r="U151" s="17" t="e">
        <f>IF('SECTION IV'!#REF!=U$2,'SECTION IV'!#REF!*'SECTION IV'!#REF!,"")</f>
        <v>#REF!</v>
      </c>
      <c r="V151" s="17" t="e">
        <f>IF('SECTION IV'!#REF!=V$2,'SECTION IV'!#REF!*'SECTION IV'!#REF!,"")</f>
        <v>#REF!</v>
      </c>
      <c r="W151" s="17" t="e">
        <f>IF('SECTION IV'!#REF!=W$2,'SECTION IV'!#REF!*'SECTION IV'!#REF!,"")</f>
        <v>#REF!</v>
      </c>
      <c r="X151" s="17" t="e">
        <f>IF('SECTION IV'!#REF!=X$2,'SECTION IV'!#REF!*'SECTION IV'!#REF!,"")</f>
        <v>#REF!</v>
      </c>
      <c r="Y151" s="17" t="e">
        <f>IF('SECTION IV'!#REF!=Y$2,'SECTION IV'!#REF!*'SECTION IV'!#REF!,"")</f>
        <v>#REF!</v>
      </c>
      <c r="Z151" s="17" t="e">
        <f>IF('SECTION IV'!#REF!=Z$2,'SECTION IV'!#REF!*'SECTION IV'!#REF!,"")</f>
        <v>#REF!</v>
      </c>
      <c r="AA151" s="17" t="e">
        <f>IF('SECTION IV'!#REF!=AA$2,'SECTION IV'!#REF!*'SECTION IV'!#REF!,"")</f>
        <v>#REF!</v>
      </c>
      <c r="AB151" s="17" t="e">
        <f>IF('SECTION IV'!#REF!=AB$2,'SECTION IV'!#REF!*'SECTION IV'!#REF!,"")</f>
        <v>#REF!</v>
      </c>
      <c r="AC151" s="17" t="e">
        <f>IF('SECTION IV'!#REF!=AC$2,'SECTION IV'!#REF!*'SECTION IV'!#REF!,"")</f>
        <v>#REF!</v>
      </c>
      <c r="AD151" s="17" t="e">
        <f>IF('SECTION IV'!#REF!=AD$2,'SECTION IV'!#REF!*'SECTION IV'!#REF!,"")</f>
        <v>#REF!</v>
      </c>
      <c r="AE151" s="17" t="e">
        <f>IF('SECTION IV'!#REF!=AE$2,'SECTION IV'!#REF!*'SECTION IV'!#REF!,"")</f>
        <v>#REF!</v>
      </c>
      <c r="AF151" s="17" t="e">
        <f>IF('SECTION IV'!#REF!=AF$2,'SECTION IV'!#REF!*'SECTION IV'!#REF!,"")</f>
        <v>#REF!</v>
      </c>
      <c r="AG151" s="17" t="e">
        <f>IF('SECTION IV'!#REF!=AG$2,'SECTION IV'!#REF!*'SECTION IV'!#REF!,"")</f>
        <v>#REF!</v>
      </c>
      <c r="AH151" s="18" t="e">
        <f>IF(C151="","",IF('SECTION IV'!#REF!=0,"",IF(SUM(D151:AG151)=0,CONCATENATE(C151," NOT AWARDED"),SUM(D151:AG151))))</f>
        <v>#REF!</v>
      </c>
    </row>
    <row r="152" spans="2:35" x14ac:dyDescent="0.35">
      <c r="B152" s="23" t="e">
        <f>IF('SECTION IV'!#REF!="","",'SECTION IV'!#REF!)</f>
        <v>#REF!</v>
      </c>
      <c r="C152" s="24" t="e">
        <f>IF('SECTION IV'!#REF!=0,"",'SECTION IV'!#REF!)</f>
        <v>#REF!</v>
      </c>
      <c r="D152" s="25" t="e">
        <f>IF('SECTION IV'!#REF!=D$2,'SECTION IV'!#REF!*'SECTION IV'!#REF!,"")</f>
        <v>#REF!</v>
      </c>
      <c r="E152" s="25" t="e">
        <f>IF('SECTION IV'!#REF!=E$2,'SECTION IV'!#REF!*'SECTION IV'!#REF!,"")</f>
        <v>#REF!</v>
      </c>
      <c r="F152" s="25" t="e">
        <f>IF('SECTION IV'!#REF!=F$2,'SECTION IV'!#REF!*'SECTION IV'!#REF!,"")</f>
        <v>#REF!</v>
      </c>
      <c r="G152" s="25" t="e">
        <f>IF('SECTION IV'!#REF!=G$2,'SECTION IV'!#REF!*'SECTION IV'!#REF!,"")</f>
        <v>#REF!</v>
      </c>
      <c r="H152" s="25" t="e">
        <f>IF('SECTION IV'!#REF!=H$2,'SECTION IV'!#REF!*'SECTION IV'!#REF!,"")</f>
        <v>#REF!</v>
      </c>
      <c r="I152" s="25" t="e">
        <f>IF('SECTION IV'!#REF!=I$2,'SECTION IV'!#REF!*'SECTION IV'!#REF!,"")</f>
        <v>#REF!</v>
      </c>
      <c r="J152" s="25" t="e">
        <f>IF('SECTION IV'!#REF!=J$2,'SECTION IV'!#REF!*'SECTION IV'!#REF!,"")</f>
        <v>#REF!</v>
      </c>
      <c r="K152" s="25" t="e">
        <f>IF('SECTION IV'!#REF!=K$2,'SECTION IV'!#REF!*'SECTION IV'!#REF!,"")</f>
        <v>#REF!</v>
      </c>
      <c r="L152" s="25" t="e">
        <f>IF('SECTION IV'!#REF!=L$2,'SECTION IV'!#REF!*'SECTION IV'!#REF!,"")</f>
        <v>#REF!</v>
      </c>
      <c r="M152" s="25" t="e">
        <f>IF('SECTION IV'!#REF!=M$2,'SECTION IV'!#REF!*'SECTION IV'!#REF!,"")</f>
        <v>#REF!</v>
      </c>
      <c r="N152" s="25" t="e">
        <f>IF('SECTION IV'!#REF!=N$2,'SECTION IV'!#REF!*'SECTION IV'!#REF!,"")</f>
        <v>#REF!</v>
      </c>
      <c r="O152" s="25" t="e">
        <f>IF('SECTION IV'!#REF!=O$2,'SECTION IV'!#REF!*'SECTION IV'!#REF!,"")</f>
        <v>#REF!</v>
      </c>
      <c r="P152" s="25" t="e">
        <f>IF('SECTION IV'!#REF!=P$2,'SECTION IV'!#REF!*'SECTION IV'!#REF!,"")</f>
        <v>#REF!</v>
      </c>
      <c r="Q152" s="25" t="e">
        <f>IF('SECTION IV'!#REF!=Q$2,'SECTION IV'!#REF!*'SECTION IV'!#REF!,"")</f>
        <v>#REF!</v>
      </c>
      <c r="R152" s="25" t="e">
        <f>IF('SECTION IV'!#REF!=R$2,'SECTION IV'!#REF!*'SECTION IV'!#REF!,"")</f>
        <v>#REF!</v>
      </c>
      <c r="S152" s="25" t="e">
        <f>IF('SECTION IV'!#REF!=S$2,'SECTION IV'!#REF!*'SECTION IV'!#REF!,"")</f>
        <v>#REF!</v>
      </c>
      <c r="T152" s="25" t="e">
        <f>IF('SECTION IV'!#REF!=T$2,'SECTION IV'!#REF!*'SECTION IV'!#REF!,"")</f>
        <v>#REF!</v>
      </c>
      <c r="U152" s="25" t="e">
        <f>IF('SECTION IV'!#REF!=U$2,'SECTION IV'!#REF!*'SECTION IV'!#REF!,"")</f>
        <v>#REF!</v>
      </c>
      <c r="V152" s="25" t="e">
        <f>IF('SECTION IV'!#REF!=V$2,'SECTION IV'!#REF!*'SECTION IV'!#REF!,"")</f>
        <v>#REF!</v>
      </c>
      <c r="W152" s="25" t="e">
        <f>IF('SECTION IV'!#REF!=W$2,'SECTION IV'!#REF!*'SECTION IV'!#REF!,"")</f>
        <v>#REF!</v>
      </c>
      <c r="X152" s="25" t="e">
        <f>IF('SECTION IV'!#REF!=X$2,'SECTION IV'!#REF!*'SECTION IV'!#REF!,"")</f>
        <v>#REF!</v>
      </c>
      <c r="Y152" s="25" t="e">
        <f>IF('SECTION IV'!#REF!=Y$2,'SECTION IV'!#REF!*'SECTION IV'!#REF!,"")</f>
        <v>#REF!</v>
      </c>
      <c r="Z152" s="25" t="e">
        <f>IF('SECTION IV'!#REF!=Z$2,'SECTION IV'!#REF!*'SECTION IV'!#REF!,"")</f>
        <v>#REF!</v>
      </c>
      <c r="AA152" s="25" t="e">
        <f>IF('SECTION IV'!#REF!=AA$2,'SECTION IV'!#REF!*'SECTION IV'!#REF!,"")</f>
        <v>#REF!</v>
      </c>
      <c r="AB152" s="25" t="e">
        <f>IF('SECTION IV'!#REF!=AB$2,'SECTION IV'!#REF!*'SECTION IV'!#REF!,"")</f>
        <v>#REF!</v>
      </c>
      <c r="AC152" s="25" t="e">
        <f>IF('SECTION IV'!#REF!=AC$2,'SECTION IV'!#REF!*'SECTION IV'!#REF!,"")</f>
        <v>#REF!</v>
      </c>
      <c r="AD152" s="25" t="e">
        <f>IF('SECTION IV'!#REF!=AD$2,'SECTION IV'!#REF!*'SECTION IV'!#REF!,"")</f>
        <v>#REF!</v>
      </c>
      <c r="AE152" s="25" t="e">
        <f>IF('SECTION IV'!#REF!=AE$2,'SECTION IV'!#REF!*'SECTION IV'!#REF!,"")</f>
        <v>#REF!</v>
      </c>
      <c r="AF152" s="25" t="e">
        <f>IF('SECTION IV'!#REF!=AF$2,'SECTION IV'!#REF!*'SECTION IV'!#REF!,"")</f>
        <v>#REF!</v>
      </c>
      <c r="AG152" s="25" t="e">
        <f>IF('SECTION IV'!#REF!=AG$2,'SECTION IV'!#REF!*'SECTION IV'!#REF!,"")</f>
        <v>#REF!</v>
      </c>
      <c r="AH152" s="30"/>
      <c r="AI152" s="31" t="e">
        <f>SUM(AH141:AH151)</f>
        <v>#REF!</v>
      </c>
    </row>
    <row r="153" spans="2:35" x14ac:dyDescent="0.35">
      <c r="B153" s="290" t="e">
        <f>IF('SECTION IV'!#REF!="","",'SECTION IV'!#REF!)</f>
        <v>#REF!</v>
      </c>
      <c r="C153" t="e">
        <f>IF('SECTION IV'!#REF!=0,"",'SECTION IV'!#REF!)</f>
        <v>#REF!</v>
      </c>
      <c r="D153" s="17" t="e">
        <f>IF('SECTION IV'!#REF!=D$2,'SECTION IV'!#REF!*'SECTION IV'!#REF!,"")</f>
        <v>#REF!</v>
      </c>
      <c r="E153" s="17" t="e">
        <f>IF('SECTION IV'!#REF!=E$2,'SECTION IV'!#REF!*'SECTION IV'!#REF!,"")</f>
        <v>#REF!</v>
      </c>
      <c r="F153" s="17" t="e">
        <f>IF('SECTION IV'!#REF!=F$2,'SECTION IV'!#REF!*'SECTION IV'!#REF!,"")</f>
        <v>#REF!</v>
      </c>
      <c r="G153" s="17" t="e">
        <f>IF('SECTION IV'!#REF!=G$2,'SECTION IV'!#REF!*'SECTION IV'!#REF!,"")</f>
        <v>#REF!</v>
      </c>
      <c r="H153" s="17" t="e">
        <f>IF('SECTION IV'!#REF!=H$2,'SECTION IV'!#REF!*'SECTION IV'!#REF!,"")</f>
        <v>#REF!</v>
      </c>
      <c r="I153" s="17" t="e">
        <f>IF('SECTION IV'!#REF!=I$2,'SECTION IV'!#REF!*'SECTION IV'!#REF!,"")</f>
        <v>#REF!</v>
      </c>
      <c r="J153" s="17" t="e">
        <f>IF('SECTION IV'!#REF!=J$2,'SECTION IV'!#REF!*'SECTION IV'!#REF!,"")</f>
        <v>#REF!</v>
      </c>
      <c r="K153" s="17" t="e">
        <f>IF('SECTION IV'!#REF!=K$2,'SECTION IV'!#REF!*'SECTION IV'!#REF!,"")</f>
        <v>#REF!</v>
      </c>
      <c r="L153" s="17" t="e">
        <f>IF('SECTION IV'!#REF!=L$2,'SECTION IV'!#REF!*'SECTION IV'!#REF!,"")</f>
        <v>#REF!</v>
      </c>
      <c r="M153" s="17" t="e">
        <f>IF('SECTION IV'!#REF!=M$2,'SECTION IV'!#REF!*'SECTION IV'!#REF!,"")</f>
        <v>#REF!</v>
      </c>
      <c r="N153" s="17" t="e">
        <f>IF('SECTION IV'!#REF!=N$2,'SECTION IV'!#REF!*'SECTION IV'!#REF!,"")</f>
        <v>#REF!</v>
      </c>
      <c r="O153" s="17" t="e">
        <f>IF('SECTION IV'!#REF!=O$2,'SECTION IV'!#REF!*'SECTION IV'!#REF!,"")</f>
        <v>#REF!</v>
      </c>
      <c r="P153" s="17" t="e">
        <f>IF('SECTION IV'!#REF!=P$2,'SECTION IV'!#REF!*'SECTION IV'!#REF!,"")</f>
        <v>#REF!</v>
      </c>
      <c r="Q153" s="17" t="e">
        <f>IF('SECTION IV'!#REF!=Q$2,'SECTION IV'!#REF!*'SECTION IV'!#REF!,"")</f>
        <v>#REF!</v>
      </c>
      <c r="R153" s="17" t="e">
        <f>IF('SECTION IV'!#REF!=R$2,'SECTION IV'!#REF!*'SECTION IV'!#REF!,"")</f>
        <v>#REF!</v>
      </c>
      <c r="S153" s="17" t="e">
        <f>IF('SECTION IV'!#REF!=S$2,'SECTION IV'!#REF!*'SECTION IV'!#REF!,"")</f>
        <v>#REF!</v>
      </c>
      <c r="T153" s="17" t="e">
        <f>IF('SECTION IV'!#REF!=T$2,'SECTION IV'!#REF!*'SECTION IV'!#REF!,"")</f>
        <v>#REF!</v>
      </c>
      <c r="U153" s="17" t="e">
        <f>IF('SECTION IV'!#REF!=U$2,'SECTION IV'!#REF!*'SECTION IV'!#REF!,"")</f>
        <v>#REF!</v>
      </c>
      <c r="V153" s="17" t="e">
        <f>IF('SECTION IV'!#REF!=V$2,'SECTION IV'!#REF!*'SECTION IV'!#REF!,"")</f>
        <v>#REF!</v>
      </c>
      <c r="W153" s="17" t="e">
        <f>IF('SECTION IV'!#REF!=W$2,'SECTION IV'!#REF!*'SECTION IV'!#REF!,"")</f>
        <v>#REF!</v>
      </c>
      <c r="X153" s="17" t="e">
        <f>IF('SECTION IV'!#REF!=X$2,'SECTION IV'!#REF!*'SECTION IV'!#REF!,"")</f>
        <v>#REF!</v>
      </c>
      <c r="Y153" s="17" t="e">
        <f>IF('SECTION IV'!#REF!=Y$2,'SECTION IV'!#REF!*'SECTION IV'!#REF!,"")</f>
        <v>#REF!</v>
      </c>
      <c r="Z153" s="17" t="e">
        <f>IF('SECTION IV'!#REF!=Z$2,'SECTION IV'!#REF!*'SECTION IV'!#REF!,"")</f>
        <v>#REF!</v>
      </c>
      <c r="AA153" s="17" t="e">
        <f>IF('SECTION IV'!#REF!=AA$2,'SECTION IV'!#REF!*'SECTION IV'!#REF!,"")</f>
        <v>#REF!</v>
      </c>
      <c r="AB153" s="17" t="e">
        <f>IF('SECTION IV'!#REF!=AB$2,'SECTION IV'!#REF!*'SECTION IV'!#REF!,"")</f>
        <v>#REF!</v>
      </c>
      <c r="AC153" s="17" t="e">
        <f>IF('SECTION IV'!#REF!=AC$2,'SECTION IV'!#REF!*'SECTION IV'!#REF!,"")</f>
        <v>#REF!</v>
      </c>
      <c r="AD153" s="17" t="e">
        <f>IF('SECTION IV'!#REF!=AD$2,'SECTION IV'!#REF!*'SECTION IV'!#REF!,"")</f>
        <v>#REF!</v>
      </c>
      <c r="AE153" s="17" t="e">
        <f>IF('SECTION IV'!#REF!=AE$2,'SECTION IV'!#REF!*'SECTION IV'!#REF!,"")</f>
        <v>#REF!</v>
      </c>
      <c r="AF153" s="17" t="e">
        <f>IF('SECTION IV'!#REF!=AF$2,'SECTION IV'!#REF!*'SECTION IV'!#REF!,"")</f>
        <v>#REF!</v>
      </c>
      <c r="AG153" s="17" t="e">
        <f>IF('SECTION IV'!#REF!=AG$2,'SECTION IV'!#REF!*'SECTION IV'!#REF!,"")</f>
        <v>#REF!</v>
      </c>
      <c r="AH153" s="18" t="e">
        <f>IF(C153="","",IF('SECTION IV'!#REF!=0,"",IF(SUM(D153:AG153)=0,CONCATENATE(C153," NOT AWARDED"),SUM(D153:AG153))))</f>
        <v>#REF!</v>
      </c>
    </row>
    <row r="154" spans="2:35" x14ac:dyDescent="0.35">
      <c r="B154" s="290"/>
      <c r="C154" t="e">
        <f>IF('SECTION IV'!#REF!=0,"",'SECTION IV'!#REF!)</f>
        <v>#REF!</v>
      </c>
      <c r="D154" s="17" t="e">
        <f>IF('SECTION IV'!#REF!=D$2,'SECTION IV'!#REF!*'SECTION IV'!#REF!,"")</f>
        <v>#REF!</v>
      </c>
      <c r="E154" s="17" t="e">
        <f>IF('SECTION IV'!#REF!=E$2,'SECTION IV'!#REF!*'SECTION IV'!#REF!,"")</f>
        <v>#REF!</v>
      </c>
      <c r="F154" s="17" t="e">
        <f>IF('SECTION IV'!#REF!=F$2,'SECTION IV'!#REF!*'SECTION IV'!#REF!,"")</f>
        <v>#REF!</v>
      </c>
      <c r="G154" s="17" t="e">
        <f>IF('SECTION IV'!#REF!=G$2,'SECTION IV'!#REF!*'SECTION IV'!#REF!,"")</f>
        <v>#REF!</v>
      </c>
      <c r="H154" s="17" t="e">
        <f>IF('SECTION IV'!#REF!=H$2,'SECTION IV'!#REF!*'SECTION IV'!#REF!,"")</f>
        <v>#REF!</v>
      </c>
      <c r="I154" s="17" t="e">
        <f>IF('SECTION IV'!#REF!=I$2,'SECTION IV'!#REF!*'SECTION IV'!#REF!,"")</f>
        <v>#REF!</v>
      </c>
      <c r="J154" s="17" t="e">
        <f>IF('SECTION IV'!#REF!=J$2,'SECTION IV'!#REF!*'SECTION IV'!#REF!,"")</f>
        <v>#REF!</v>
      </c>
      <c r="K154" s="17" t="e">
        <f>IF('SECTION IV'!#REF!=K$2,'SECTION IV'!#REF!*'SECTION IV'!#REF!,"")</f>
        <v>#REF!</v>
      </c>
      <c r="L154" s="17" t="e">
        <f>IF('SECTION IV'!#REF!=L$2,'SECTION IV'!#REF!*'SECTION IV'!#REF!,"")</f>
        <v>#REF!</v>
      </c>
      <c r="M154" s="17" t="e">
        <f>IF('SECTION IV'!#REF!=M$2,'SECTION IV'!#REF!*'SECTION IV'!#REF!,"")</f>
        <v>#REF!</v>
      </c>
      <c r="N154" s="17" t="e">
        <f>IF('SECTION IV'!#REF!=N$2,'SECTION IV'!#REF!*'SECTION IV'!#REF!,"")</f>
        <v>#REF!</v>
      </c>
      <c r="O154" s="17" t="e">
        <f>IF('SECTION IV'!#REF!=O$2,'SECTION IV'!#REF!*'SECTION IV'!#REF!,"")</f>
        <v>#REF!</v>
      </c>
      <c r="P154" s="17" t="e">
        <f>IF('SECTION IV'!#REF!=P$2,'SECTION IV'!#REF!*'SECTION IV'!#REF!,"")</f>
        <v>#REF!</v>
      </c>
      <c r="Q154" s="17" t="e">
        <f>IF('SECTION IV'!#REF!=Q$2,'SECTION IV'!#REF!*'SECTION IV'!#REF!,"")</f>
        <v>#REF!</v>
      </c>
      <c r="R154" s="17" t="e">
        <f>IF('SECTION IV'!#REF!=R$2,'SECTION IV'!#REF!*'SECTION IV'!#REF!,"")</f>
        <v>#REF!</v>
      </c>
      <c r="S154" s="17" t="e">
        <f>IF('SECTION IV'!#REF!=S$2,'SECTION IV'!#REF!*'SECTION IV'!#REF!,"")</f>
        <v>#REF!</v>
      </c>
      <c r="T154" s="17" t="e">
        <f>IF('SECTION IV'!#REF!=T$2,'SECTION IV'!#REF!*'SECTION IV'!#REF!,"")</f>
        <v>#REF!</v>
      </c>
      <c r="U154" s="17" t="e">
        <f>IF('SECTION IV'!#REF!=U$2,'SECTION IV'!#REF!*'SECTION IV'!#REF!,"")</f>
        <v>#REF!</v>
      </c>
      <c r="V154" s="17" t="e">
        <f>IF('SECTION IV'!#REF!=V$2,'SECTION IV'!#REF!*'SECTION IV'!#REF!,"")</f>
        <v>#REF!</v>
      </c>
      <c r="W154" s="17" t="e">
        <f>IF('SECTION IV'!#REF!=W$2,'SECTION IV'!#REF!*'SECTION IV'!#REF!,"")</f>
        <v>#REF!</v>
      </c>
      <c r="X154" s="17" t="e">
        <f>IF('SECTION IV'!#REF!=X$2,'SECTION IV'!#REF!*'SECTION IV'!#REF!,"")</f>
        <v>#REF!</v>
      </c>
      <c r="Y154" s="17" t="e">
        <f>IF('SECTION IV'!#REF!=Y$2,'SECTION IV'!#REF!*'SECTION IV'!#REF!,"")</f>
        <v>#REF!</v>
      </c>
      <c r="Z154" s="17" t="e">
        <f>IF('SECTION IV'!#REF!=Z$2,'SECTION IV'!#REF!*'SECTION IV'!#REF!,"")</f>
        <v>#REF!</v>
      </c>
      <c r="AA154" s="17" t="e">
        <f>IF('SECTION IV'!#REF!=AA$2,'SECTION IV'!#REF!*'SECTION IV'!#REF!,"")</f>
        <v>#REF!</v>
      </c>
      <c r="AB154" s="17" t="e">
        <f>IF('SECTION IV'!#REF!=AB$2,'SECTION IV'!#REF!*'SECTION IV'!#REF!,"")</f>
        <v>#REF!</v>
      </c>
      <c r="AC154" s="17" t="e">
        <f>IF('SECTION IV'!#REF!=AC$2,'SECTION IV'!#REF!*'SECTION IV'!#REF!,"")</f>
        <v>#REF!</v>
      </c>
      <c r="AD154" s="17" t="e">
        <f>IF('SECTION IV'!#REF!=AD$2,'SECTION IV'!#REF!*'SECTION IV'!#REF!,"")</f>
        <v>#REF!</v>
      </c>
      <c r="AE154" s="17" t="e">
        <f>IF('SECTION IV'!#REF!=AE$2,'SECTION IV'!#REF!*'SECTION IV'!#REF!,"")</f>
        <v>#REF!</v>
      </c>
      <c r="AF154" s="17" t="e">
        <f>IF('SECTION IV'!#REF!=AF$2,'SECTION IV'!#REF!*'SECTION IV'!#REF!,"")</f>
        <v>#REF!</v>
      </c>
      <c r="AG154" s="17" t="e">
        <f>IF('SECTION IV'!#REF!=AG$2,'SECTION IV'!#REF!*'SECTION IV'!#REF!,"")</f>
        <v>#REF!</v>
      </c>
      <c r="AH154" s="18" t="e">
        <f>IF(C154="","",IF('SECTION IV'!#REF!=0,"",IF(SUM(D154:AG154)=0,CONCATENATE(C154," NOT AWARDED"),SUM(D154:AG154))))</f>
        <v>#REF!</v>
      </c>
    </row>
    <row r="155" spans="2:35" x14ac:dyDescent="0.35">
      <c r="B155" s="290"/>
      <c r="C155" t="e">
        <f>IF('SECTION IV'!#REF!=0,"",'SECTION IV'!#REF!)</f>
        <v>#REF!</v>
      </c>
      <c r="D155" s="17" t="e">
        <f>IF('SECTION IV'!#REF!=D$2,'SECTION IV'!#REF!*'SECTION IV'!#REF!,"")</f>
        <v>#REF!</v>
      </c>
      <c r="E155" s="17" t="e">
        <f>IF('SECTION IV'!#REF!=E$2,'SECTION IV'!#REF!*'SECTION IV'!#REF!,"")</f>
        <v>#REF!</v>
      </c>
      <c r="F155" s="17" t="e">
        <f>IF('SECTION IV'!#REF!=F$2,'SECTION IV'!#REF!*'SECTION IV'!#REF!,"")</f>
        <v>#REF!</v>
      </c>
      <c r="G155" s="17" t="e">
        <f>IF('SECTION IV'!#REF!=G$2,'SECTION IV'!#REF!*'SECTION IV'!#REF!,"")</f>
        <v>#REF!</v>
      </c>
      <c r="H155" s="17" t="e">
        <f>IF('SECTION IV'!#REF!=H$2,'SECTION IV'!#REF!*'SECTION IV'!#REF!,"")</f>
        <v>#REF!</v>
      </c>
      <c r="I155" s="17" t="e">
        <f>IF('SECTION IV'!#REF!=I$2,'SECTION IV'!#REF!*'SECTION IV'!#REF!,"")</f>
        <v>#REF!</v>
      </c>
      <c r="J155" s="17" t="e">
        <f>IF('SECTION IV'!#REF!=J$2,'SECTION IV'!#REF!*'SECTION IV'!#REF!,"")</f>
        <v>#REF!</v>
      </c>
      <c r="K155" s="17" t="e">
        <f>IF('SECTION IV'!#REF!=K$2,'SECTION IV'!#REF!*'SECTION IV'!#REF!,"")</f>
        <v>#REF!</v>
      </c>
      <c r="L155" s="17" t="e">
        <f>IF('SECTION IV'!#REF!=L$2,'SECTION IV'!#REF!*'SECTION IV'!#REF!,"")</f>
        <v>#REF!</v>
      </c>
      <c r="M155" s="17" t="e">
        <f>IF('SECTION IV'!#REF!=M$2,'SECTION IV'!#REF!*'SECTION IV'!#REF!,"")</f>
        <v>#REF!</v>
      </c>
      <c r="N155" s="17" t="e">
        <f>IF('SECTION IV'!#REF!=N$2,'SECTION IV'!#REF!*'SECTION IV'!#REF!,"")</f>
        <v>#REF!</v>
      </c>
      <c r="O155" s="17" t="e">
        <f>IF('SECTION IV'!#REF!=O$2,'SECTION IV'!#REF!*'SECTION IV'!#REF!,"")</f>
        <v>#REF!</v>
      </c>
      <c r="P155" s="17" t="e">
        <f>IF('SECTION IV'!#REF!=P$2,'SECTION IV'!#REF!*'SECTION IV'!#REF!,"")</f>
        <v>#REF!</v>
      </c>
      <c r="Q155" s="17" t="e">
        <f>IF('SECTION IV'!#REF!=Q$2,'SECTION IV'!#REF!*'SECTION IV'!#REF!,"")</f>
        <v>#REF!</v>
      </c>
      <c r="R155" s="17" t="e">
        <f>IF('SECTION IV'!#REF!=R$2,'SECTION IV'!#REF!*'SECTION IV'!#REF!,"")</f>
        <v>#REF!</v>
      </c>
      <c r="S155" s="17" t="e">
        <f>IF('SECTION IV'!#REF!=S$2,'SECTION IV'!#REF!*'SECTION IV'!#REF!,"")</f>
        <v>#REF!</v>
      </c>
      <c r="T155" s="17" t="e">
        <f>IF('SECTION IV'!#REF!=T$2,'SECTION IV'!#REF!*'SECTION IV'!#REF!,"")</f>
        <v>#REF!</v>
      </c>
      <c r="U155" s="17" t="e">
        <f>IF('SECTION IV'!#REF!=U$2,'SECTION IV'!#REF!*'SECTION IV'!#REF!,"")</f>
        <v>#REF!</v>
      </c>
      <c r="V155" s="17" t="e">
        <f>IF('SECTION IV'!#REF!=V$2,'SECTION IV'!#REF!*'SECTION IV'!#REF!,"")</f>
        <v>#REF!</v>
      </c>
      <c r="W155" s="17" t="e">
        <f>IF('SECTION IV'!#REF!=W$2,'SECTION IV'!#REF!*'SECTION IV'!#REF!,"")</f>
        <v>#REF!</v>
      </c>
      <c r="X155" s="17" t="e">
        <f>IF('SECTION IV'!#REF!=X$2,'SECTION IV'!#REF!*'SECTION IV'!#REF!,"")</f>
        <v>#REF!</v>
      </c>
      <c r="Y155" s="17" t="e">
        <f>IF('SECTION IV'!#REF!=Y$2,'SECTION IV'!#REF!*'SECTION IV'!#REF!,"")</f>
        <v>#REF!</v>
      </c>
      <c r="Z155" s="17" t="e">
        <f>IF('SECTION IV'!#REF!=Z$2,'SECTION IV'!#REF!*'SECTION IV'!#REF!,"")</f>
        <v>#REF!</v>
      </c>
      <c r="AA155" s="17" t="e">
        <f>IF('SECTION IV'!#REF!=AA$2,'SECTION IV'!#REF!*'SECTION IV'!#REF!,"")</f>
        <v>#REF!</v>
      </c>
      <c r="AB155" s="17" t="e">
        <f>IF('SECTION IV'!#REF!=AB$2,'SECTION IV'!#REF!*'SECTION IV'!#REF!,"")</f>
        <v>#REF!</v>
      </c>
      <c r="AC155" s="17" t="e">
        <f>IF('SECTION IV'!#REF!=AC$2,'SECTION IV'!#REF!*'SECTION IV'!#REF!,"")</f>
        <v>#REF!</v>
      </c>
      <c r="AD155" s="17" t="e">
        <f>IF('SECTION IV'!#REF!=AD$2,'SECTION IV'!#REF!*'SECTION IV'!#REF!,"")</f>
        <v>#REF!</v>
      </c>
      <c r="AE155" s="17" t="e">
        <f>IF('SECTION IV'!#REF!=AE$2,'SECTION IV'!#REF!*'SECTION IV'!#REF!,"")</f>
        <v>#REF!</v>
      </c>
      <c r="AF155" s="17" t="e">
        <f>IF('SECTION IV'!#REF!=AF$2,'SECTION IV'!#REF!*'SECTION IV'!#REF!,"")</f>
        <v>#REF!</v>
      </c>
      <c r="AG155" s="17" t="e">
        <f>IF('SECTION IV'!#REF!=AG$2,'SECTION IV'!#REF!*'SECTION IV'!#REF!,"")</f>
        <v>#REF!</v>
      </c>
      <c r="AH155" s="18" t="e">
        <f>IF(C155="","",IF('SECTION IV'!#REF!=0,"",IF(SUM(D155:AG155)=0,CONCATENATE(C155," NOT AWARDED"),SUM(D155:AG155))))</f>
        <v>#REF!</v>
      </c>
      <c r="AI155" s="18"/>
    </row>
    <row r="156" spans="2:35" x14ac:dyDescent="0.35">
      <c r="B156" s="23" t="e">
        <f>IF('SECTION IV'!#REF!="","",'SECTION IV'!#REF!)</f>
        <v>#REF!</v>
      </c>
      <c r="C156" s="24" t="e">
        <f>IF('SECTION IV'!#REF!=0,"",'SECTION IV'!#REF!)</f>
        <v>#REF!</v>
      </c>
      <c r="D156" s="25" t="e">
        <f>IF('SECTION IV'!#REF!=D$2,'SECTION IV'!#REF!*'SECTION IV'!#REF!,"")</f>
        <v>#REF!</v>
      </c>
      <c r="E156" s="25" t="e">
        <f>IF('SECTION IV'!#REF!=E$2,'SECTION IV'!#REF!*'SECTION IV'!#REF!,"")</f>
        <v>#REF!</v>
      </c>
      <c r="F156" s="25" t="e">
        <f>IF('SECTION IV'!#REF!=F$2,'SECTION IV'!#REF!*'SECTION IV'!#REF!,"")</f>
        <v>#REF!</v>
      </c>
      <c r="G156" s="25" t="e">
        <f>IF('SECTION IV'!#REF!=G$2,'SECTION IV'!#REF!*'SECTION IV'!#REF!,"")</f>
        <v>#REF!</v>
      </c>
      <c r="H156" s="25" t="e">
        <f>IF('SECTION IV'!#REF!=H$2,'SECTION IV'!#REF!*'SECTION IV'!#REF!,"")</f>
        <v>#REF!</v>
      </c>
      <c r="I156" s="25" t="e">
        <f>IF('SECTION IV'!#REF!=I$2,'SECTION IV'!#REF!*'SECTION IV'!#REF!,"")</f>
        <v>#REF!</v>
      </c>
      <c r="J156" s="25" t="e">
        <f>IF('SECTION IV'!#REF!=J$2,'SECTION IV'!#REF!*'SECTION IV'!#REF!,"")</f>
        <v>#REF!</v>
      </c>
      <c r="K156" s="25" t="e">
        <f>IF('SECTION IV'!#REF!=K$2,'SECTION IV'!#REF!*'SECTION IV'!#REF!,"")</f>
        <v>#REF!</v>
      </c>
      <c r="L156" s="25" t="e">
        <f>IF('SECTION IV'!#REF!=L$2,'SECTION IV'!#REF!*'SECTION IV'!#REF!,"")</f>
        <v>#REF!</v>
      </c>
      <c r="M156" s="25" t="e">
        <f>IF('SECTION IV'!#REF!=M$2,'SECTION IV'!#REF!*'SECTION IV'!#REF!,"")</f>
        <v>#REF!</v>
      </c>
      <c r="N156" s="25" t="e">
        <f>IF('SECTION IV'!#REF!=N$2,'SECTION IV'!#REF!*'SECTION IV'!#REF!,"")</f>
        <v>#REF!</v>
      </c>
      <c r="O156" s="25" t="e">
        <f>IF('SECTION IV'!#REF!=O$2,'SECTION IV'!#REF!*'SECTION IV'!#REF!,"")</f>
        <v>#REF!</v>
      </c>
      <c r="P156" s="25" t="e">
        <f>IF('SECTION IV'!#REF!=P$2,'SECTION IV'!#REF!*'SECTION IV'!#REF!,"")</f>
        <v>#REF!</v>
      </c>
      <c r="Q156" s="25" t="e">
        <f>IF('SECTION IV'!#REF!=Q$2,'SECTION IV'!#REF!*'SECTION IV'!#REF!,"")</f>
        <v>#REF!</v>
      </c>
      <c r="R156" s="25" t="e">
        <f>IF('SECTION IV'!#REF!=R$2,'SECTION IV'!#REF!*'SECTION IV'!#REF!,"")</f>
        <v>#REF!</v>
      </c>
      <c r="S156" s="25" t="e">
        <f>IF('SECTION IV'!#REF!=S$2,'SECTION IV'!#REF!*'SECTION IV'!#REF!,"")</f>
        <v>#REF!</v>
      </c>
      <c r="T156" s="25" t="e">
        <f>IF('SECTION IV'!#REF!=T$2,'SECTION IV'!#REF!*'SECTION IV'!#REF!,"")</f>
        <v>#REF!</v>
      </c>
      <c r="U156" s="25" t="e">
        <f>IF('SECTION IV'!#REF!=U$2,'SECTION IV'!#REF!*'SECTION IV'!#REF!,"")</f>
        <v>#REF!</v>
      </c>
      <c r="V156" s="25" t="e">
        <f>IF('SECTION IV'!#REF!=V$2,'SECTION IV'!#REF!*'SECTION IV'!#REF!,"")</f>
        <v>#REF!</v>
      </c>
      <c r="W156" s="25" t="e">
        <f>IF('SECTION IV'!#REF!=W$2,'SECTION IV'!#REF!*'SECTION IV'!#REF!,"")</f>
        <v>#REF!</v>
      </c>
      <c r="X156" s="25" t="e">
        <f>IF('SECTION IV'!#REF!=X$2,'SECTION IV'!#REF!*'SECTION IV'!#REF!,"")</f>
        <v>#REF!</v>
      </c>
      <c r="Y156" s="25" t="e">
        <f>IF('SECTION IV'!#REF!=Y$2,'SECTION IV'!#REF!*'SECTION IV'!#REF!,"")</f>
        <v>#REF!</v>
      </c>
      <c r="Z156" s="25" t="e">
        <f>IF('SECTION IV'!#REF!=Z$2,'SECTION IV'!#REF!*'SECTION IV'!#REF!,"")</f>
        <v>#REF!</v>
      </c>
      <c r="AA156" s="25" t="e">
        <f>IF('SECTION IV'!#REF!=AA$2,'SECTION IV'!#REF!*'SECTION IV'!#REF!,"")</f>
        <v>#REF!</v>
      </c>
      <c r="AB156" s="25" t="e">
        <f>IF('SECTION IV'!#REF!=AB$2,'SECTION IV'!#REF!*'SECTION IV'!#REF!,"")</f>
        <v>#REF!</v>
      </c>
      <c r="AC156" s="25" t="e">
        <f>IF('SECTION IV'!#REF!=AC$2,'SECTION IV'!#REF!*'SECTION IV'!#REF!,"")</f>
        <v>#REF!</v>
      </c>
      <c r="AD156" s="25" t="e">
        <f>IF('SECTION IV'!#REF!=AD$2,'SECTION IV'!#REF!*'SECTION IV'!#REF!,"")</f>
        <v>#REF!</v>
      </c>
      <c r="AE156" s="25" t="e">
        <f>IF('SECTION IV'!#REF!=AE$2,'SECTION IV'!#REF!*'SECTION IV'!#REF!,"")</f>
        <v>#REF!</v>
      </c>
      <c r="AF156" s="25" t="e">
        <f>IF('SECTION IV'!#REF!=AF$2,'SECTION IV'!#REF!*'SECTION IV'!#REF!,"")</f>
        <v>#REF!</v>
      </c>
      <c r="AG156" s="25" t="e">
        <f>IF('SECTION IV'!#REF!=AG$2,'SECTION IV'!#REF!*'SECTION IV'!#REF!,"")</f>
        <v>#REF!</v>
      </c>
      <c r="AH156" s="30"/>
      <c r="AI156" s="31" t="e">
        <f>SUM(AH153:AH155)</f>
        <v>#REF!</v>
      </c>
    </row>
    <row r="157" spans="2:35" x14ac:dyDescent="0.35">
      <c r="B157" s="3" t="e">
        <f>IF('SECTION IV'!#REF!="","",'SECTION IV'!#REF!)</f>
        <v>#REF!</v>
      </c>
      <c r="C157" t="e">
        <f>IF('SECTION IV'!#REF!=0,"",'SECTION IV'!#REF!)</f>
        <v>#REF!</v>
      </c>
      <c r="D157" s="17" t="e">
        <f>IF('SECTION IV'!#REF!=D$2,'SECTION IV'!#REF!*'SECTION IV'!#REF!,"")</f>
        <v>#REF!</v>
      </c>
      <c r="E157" s="17" t="e">
        <f>IF('SECTION IV'!#REF!=E$2,'SECTION IV'!#REF!*'SECTION IV'!#REF!,"")</f>
        <v>#REF!</v>
      </c>
      <c r="F157" s="17" t="e">
        <f>IF('SECTION IV'!#REF!=F$2,'SECTION IV'!#REF!*'SECTION IV'!#REF!,"")</f>
        <v>#REF!</v>
      </c>
      <c r="G157" s="17" t="e">
        <f>IF('SECTION IV'!#REF!=G$2,'SECTION IV'!#REF!*'SECTION IV'!#REF!,"")</f>
        <v>#REF!</v>
      </c>
      <c r="H157" s="17" t="e">
        <f>IF('SECTION IV'!#REF!=H$2,'SECTION IV'!#REF!*'SECTION IV'!#REF!,"")</f>
        <v>#REF!</v>
      </c>
      <c r="I157" s="17" t="e">
        <f>IF('SECTION IV'!#REF!=I$2,'SECTION IV'!#REF!*'SECTION IV'!#REF!,"")</f>
        <v>#REF!</v>
      </c>
      <c r="J157" s="17" t="e">
        <f>IF('SECTION IV'!#REF!=J$2,'SECTION IV'!#REF!*'SECTION IV'!#REF!,"")</f>
        <v>#REF!</v>
      </c>
      <c r="K157" s="17" t="e">
        <f>IF('SECTION IV'!#REF!=K$2,'SECTION IV'!#REF!*'SECTION IV'!#REF!,"")</f>
        <v>#REF!</v>
      </c>
      <c r="L157" s="17" t="e">
        <f>IF('SECTION IV'!#REF!=L$2,'SECTION IV'!#REF!*'SECTION IV'!#REF!,"")</f>
        <v>#REF!</v>
      </c>
      <c r="M157" s="17" t="e">
        <f>IF('SECTION IV'!#REF!=M$2,'SECTION IV'!#REF!*'SECTION IV'!#REF!,"")</f>
        <v>#REF!</v>
      </c>
      <c r="N157" s="17" t="e">
        <f>IF('SECTION IV'!#REF!=N$2,'SECTION IV'!#REF!*'SECTION IV'!#REF!,"")</f>
        <v>#REF!</v>
      </c>
      <c r="O157" s="17" t="e">
        <f>IF('SECTION IV'!#REF!=O$2,'SECTION IV'!#REF!*'SECTION IV'!#REF!,"")</f>
        <v>#REF!</v>
      </c>
      <c r="P157" s="17" t="e">
        <f>IF('SECTION IV'!#REF!=P$2,'SECTION IV'!#REF!*'SECTION IV'!#REF!,"")</f>
        <v>#REF!</v>
      </c>
      <c r="Q157" s="17" t="e">
        <f>IF('SECTION IV'!#REF!=Q$2,'SECTION IV'!#REF!*'SECTION IV'!#REF!,"")</f>
        <v>#REF!</v>
      </c>
      <c r="R157" s="17" t="e">
        <f>IF('SECTION IV'!#REF!=R$2,'SECTION IV'!#REF!*'SECTION IV'!#REF!,"")</f>
        <v>#REF!</v>
      </c>
      <c r="S157" s="17" t="e">
        <f>IF('SECTION IV'!#REF!=S$2,'SECTION IV'!#REF!*'SECTION IV'!#REF!,"")</f>
        <v>#REF!</v>
      </c>
      <c r="T157" s="17" t="e">
        <f>IF('SECTION IV'!#REF!=T$2,'SECTION IV'!#REF!*'SECTION IV'!#REF!,"")</f>
        <v>#REF!</v>
      </c>
      <c r="U157" s="17" t="e">
        <f>IF('SECTION IV'!#REF!=U$2,'SECTION IV'!#REF!*'SECTION IV'!#REF!,"")</f>
        <v>#REF!</v>
      </c>
      <c r="V157" s="17" t="e">
        <f>IF('SECTION IV'!#REF!=V$2,'SECTION IV'!#REF!*'SECTION IV'!#REF!,"")</f>
        <v>#REF!</v>
      </c>
      <c r="W157" s="17" t="e">
        <f>IF('SECTION IV'!#REF!=W$2,'SECTION IV'!#REF!*'SECTION IV'!#REF!,"")</f>
        <v>#REF!</v>
      </c>
      <c r="X157" s="17" t="e">
        <f>IF('SECTION IV'!#REF!=X$2,'SECTION IV'!#REF!*'SECTION IV'!#REF!,"")</f>
        <v>#REF!</v>
      </c>
      <c r="Y157" s="17" t="e">
        <f>IF('SECTION IV'!#REF!=Y$2,'SECTION IV'!#REF!*'SECTION IV'!#REF!,"")</f>
        <v>#REF!</v>
      </c>
      <c r="Z157" s="17" t="e">
        <f>IF('SECTION IV'!#REF!=Z$2,'SECTION IV'!#REF!*'SECTION IV'!#REF!,"")</f>
        <v>#REF!</v>
      </c>
      <c r="AA157" s="17" t="e">
        <f>IF('SECTION IV'!#REF!=AA$2,'SECTION IV'!#REF!*'SECTION IV'!#REF!,"")</f>
        <v>#REF!</v>
      </c>
      <c r="AB157" s="17" t="e">
        <f>IF('SECTION IV'!#REF!=AB$2,'SECTION IV'!#REF!*'SECTION IV'!#REF!,"")</f>
        <v>#REF!</v>
      </c>
      <c r="AC157" s="17" t="e">
        <f>IF('SECTION IV'!#REF!=AC$2,'SECTION IV'!#REF!*'SECTION IV'!#REF!,"")</f>
        <v>#REF!</v>
      </c>
      <c r="AD157" s="17" t="e">
        <f>IF('SECTION IV'!#REF!=AD$2,'SECTION IV'!#REF!*'SECTION IV'!#REF!,"")</f>
        <v>#REF!</v>
      </c>
      <c r="AE157" s="17" t="e">
        <f>IF('SECTION IV'!#REF!=AE$2,'SECTION IV'!#REF!*'SECTION IV'!#REF!,"")</f>
        <v>#REF!</v>
      </c>
      <c r="AF157" s="17" t="e">
        <f>IF('SECTION IV'!#REF!=AF$2,'SECTION IV'!#REF!*'SECTION IV'!#REF!,"")</f>
        <v>#REF!</v>
      </c>
      <c r="AG157" s="17" t="e">
        <f>IF('SECTION IV'!#REF!=AG$2,'SECTION IV'!#REF!*'SECTION IV'!#REF!,"")</f>
        <v>#REF!</v>
      </c>
      <c r="AH157" s="18" t="e">
        <f>IF(C157="","",IF('SECTION IV'!#REF!=0,"",IF(SUM(D157:AG157)=0,CONCATENATE(C157," NOT AWARDED"),SUM(D157:AG157))))</f>
        <v>#REF!</v>
      </c>
    </row>
    <row r="158" spans="2:35" x14ac:dyDescent="0.35">
      <c r="B158" s="290" t="e">
        <f>IF('SECTION IV'!#REF!="","",'SECTION IV'!#REF!)</f>
        <v>#REF!</v>
      </c>
      <c r="C158" t="e">
        <f>IF('SECTION IV'!#REF!=0,"",'SECTION IV'!#REF!)</f>
        <v>#REF!</v>
      </c>
      <c r="D158" s="17" t="e">
        <f>IF('SECTION IV'!#REF!=D$2,'SECTION IV'!#REF!*'SECTION IV'!#REF!,"")</f>
        <v>#REF!</v>
      </c>
      <c r="E158" s="17" t="e">
        <f>IF('SECTION IV'!#REF!=E$2,'SECTION IV'!#REF!*'SECTION IV'!#REF!,"")</f>
        <v>#REF!</v>
      </c>
      <c r="F158" s="17" t="e">
        <f>IF('SECTION IV'!#REF!=F$2,'SECTION IV'!#REF!*'SECTION IV'!#REF!,"")</f>
        <v>#REF!</v>
      </c>
      <c r="G158" s="17" t="e">
        <f>IF('SECTION IV'!#REF!=G$2,'SECTION IV'!#REF!*'SECTION IV'!#REF!,"")</f>
        <v>#REF!</v>
      </c>
      <c r="H158" s="17" t="e">
        <f>IF('SECTION IV'!#REF!=H$2,'SECTION IV'!#REF!*'SECTION IV'!#REF!,"")</f>
        <v>#REF!</v>
      </c>
      <c r="I158" s="17" t="e">
        <f>IF('SECTION IV'!#REF!=I$2,'SECTION IV'!#REF!*'SECTION IV'!#REF!,"")</f>
        <v>#REF!</v>
      </c>
      <c r="J158" s="17" t="e">
        <f>IF('SECTION IV'!#REF!=J$2,'SECTION IV'!#REF!*'SECTION IV'!#REF!,"")</f>
        <v>#REF!</v>
      </c>
      <c r="K158" s="17" t="e">
        <f>IF('SECTION IV'!#REF!=K$2,'SECTION IV'!#REF!*'SECTION IV'!#REF!,"")</f>
        <v>#REF!</v>
      </c>
      <c r="L158" s="17" t="e">
        <f>IF('SECTION IV'!#REF!=L$2,'SECTION IV'!#REF!*'SECTION IV'!#REF!,"")</f>
        <v>#REF!</v>
      </c>
      <c r="M158" s="17" t="e">
        <f>IF('SECTION IV'!#REF!=M$2,'SECTION IV'!#REF!*'SECTION IV'!#REF!,"")</f>
        <v>#REF!</v>
      </c>
      <c r="N158" s="17" t="e">
        <f>IF('SECTION IV'!#REF!=N$2,'SECTION IV'!#REF!*'SECTION IV'!#REF!,"")</f>
        <v>#REF!</v>
      </c>
      <c r="O158" s="17" t="e">
        <f>IF('SECTION IV'!#REF!=O$2,'SECTION IV'!#REF!*'SECTION IV'!#REF!,"")</f>
        <v>#REF!</v>
      </c>
      <c r="P158" s="17" t="e">
        <f>IF('SECTION IV'!#REF!=P$2,'SECTION IV'!#REF!*'SECTION IV'!#REF!,"")</f>
        <v>#REF!</v>
      </c>
      <c r="Q158" s="17" t="e">
        <f>IF('SECTION IV'!#REF!=Q$2,'SECTION IV'!#REF!*'SECTION IV'!#REF!,"")</f>
        <v>#REF!</v>
      </c>
      <c r="R158" s="17" t="e">
        <f>IF('SECTION IV'!#REF!=R$2,'SECTION IV'!#REF!*'SECTION IV'!#REF!,"")</f>
        <v>#REF!</v>
      </c>
      <c r="S158" s="17" t="e">
        <f>IF('SECTION IV'!#REF!=S$2,'SECTION IV'!#REF!*'SECTION IV'!#REF!,"")</f>
        <v>#REF!</v>
      </c>
      <c r="T158" s="17" t="e">
        <f>IF('SECTION IV'!#REF!=T$2,'SECTION IV'!#REF!*'SECTION IV'!#REF!,"")</f>
        <v>#REF!</v>
      </c>
      <c r="U158" s="17" t="e">
        <f>IF('SECTION IV'!#REF!=U$2,'SECTION IV'!#REF!*'SECTION IV'!#REF!,"")</f>
        <v>#REF!</v>
      </c>
      <c r="V158" s="17" t="e">
        <f>IF('SECTION IV'!#REF!=V$2,'SECTION IV'!#REF!*'SECTION IV'!#REF!,"")</f>
        <v>#REF!</v>
      </c>
      <c r="W158" s="17" t="e">
        <f>IF('SECTION IV'!#REF!=W$2,'SECTION IV'!#REF!*'SECTION IV'!#REF!,"")</f>
        <v>#REF!</v>
      </c>
      <c r="X158" s="17" t="e">
        <f>IF('SECTION IV'!#REF!=X$2,'SECTION IV'!#REF!*'SECTION IV'!#REF!,"")</f>
        <v>#REF!</v>
      </c>
      <c r="Y158" s="17" t="e">
        <f>IF('SECTION IV'!#REF!=Y$2,'SECTION IV'!#REF!*'SECTION IV'!#REF!,"")</f>
        <v>#REF!</v>
      </c>
      <c r="Z158" s="17" t="e">
        <f>IF('SECTION IV'!#REF!=Z$2,'SECTION IV'!#REF!*'SECTION IV'!#REF!,"")</f>
        <v>#REF!</v>
      </c>
      <c r="AA158" s="17" t="e">
        <f>IF('SECTION IV'!#REF!=AA$2,'SECTION IV'!#REF!*'SECTION IV'!#REF!,"")</f>
        <v>#REF!</v>
      </c>
      <c r="AB158" s="17" t="e">
        <f>IF('SECTION IV'!#REF!=AB$2,'SECTION IV'!#REF!*'SECTION IV'!#REF!,"")</f>
        <v>#REF!</v>
      </c>
      <c r="AC158" s="17" t="e">
        <f>IF('SECTION IV'!#REF!=AC$2,'SECTION IV'!#REF!*'SECTION IV'!#REF!,"")</f>
        <v>#REF!</v>
      </c>
      <c r="AD158" s="17" t="e">
        <f>IF('SECTION IV'!#REF!=AD$2,'SECTION IV'!#REF!*'SECTION IV'!#REF!,"")</f>
        <v>#REF!</v>
      </c>
      <c r="AE158" s="17" t="e">
        <f>IF('SECTION IV'!#REF!=AE$2,'SECTION IV'!#REF!*'SECTION IV'!#REF!,"")</f>
        <v>#REF!</v>
      </c>
      <c r="AF158" s="17" t="e">
        <f>IF('SECTION IV'!#REF!=AF$2,'SECTION IV'!#REF!*'SECTION IV'!#REF!,"")</f>
        <v>#REF!</v>
      </c>
      <c r="AG158" s="17" t="e">
        <f>IF('SECTION IV'!#REF!=AG$2,'SECTION IV'!#REF!*'SECTION IV'!#REF!,"")</f>
        <v>#REF!</v>
      </c>
      <c r="AH158" s="18" t="e">
        <f>IF(C158="","",IF('SECTION IV'!#REF!=0,"",IF(SUM(D158:AG158)=0,CONCATENATE(C158," NOT AWARDED"),SUM(D158:AG158))))</f>
        <v>#REF!</v>
      </c>
    </row>
    <row r="159" spans="2:35" x14ac:dyDescent="0.35">
      <c r="B159" s="290"/>
      <c r="C159" t="e">
        <f>IF('SECTION IV'!#REF!=0,"",'SECTION IV'!#REF!)</f>
        <v>#REF!</v>
      </c>
      <c r="D159" s="17" t="e">
        <f>IF('SECTION IV'!#REF!=D$2,'SECTION IV'!#REF!*'SECTION IV'!#REF!,"")</f>
        <v>#REF!</v>
      </c>
      <c r="E159" s="17" t="e">
        <f>IF('SECTION IV'!#REF!=E$2,'SECTION IV'!#REF!*'SECTION IV'!#REF!,"")</f>
        <v>#REF!</v>
      </c>
      <c r="F159" s="17" t="e">
        <f>IF('SECTION IV'!#REF!=F$2,'SECTION IV'!#REF!*'SECTION IV'!#REF!,"")</f>
        <v>#REF!</v>
      </c>
      <c r="G159" s="17" t="e">
        <f>IF('SECTION IV'!#REF!=G$2,'SECTION IV'!#REF!*'SECTION IV'!#REF!,"")</f>
        <v>#REF!</v>
      </c>
      <c r="H159" s="17" t="e">
        <f>IF('SECTION IV'!#REF!=H$2,'SECTION IV'!#REF!*'SECTION IV'!#REF!,"")</f>
        <v>#REF!</v>
      </c>
      <c r="I159" s="17" t="e">
        <f>IF('SECTION IV'!#REF!=I$2,'SECTION IV'!#REF!*'SECTION IV'!#REF!,"")</f>
        <v>#REF!</v>
      </c>
      <c r="J159" s="17" t="e">
        <f>IF('SECTION IV'!#REF!=J$2,'SECTION IV'!#REF!*'SECTION IV'!#REF!,"")</f>
        <v>#REF!</v>
      </c>
      <c r="K159" s="17" t="e">
        <f>IF('SECTION IV'!#REF!=K$2,'SECTION IV'!#REF!*'SECTION IV'!#REF!,"")</f>
        <v>#REF!</v>
      </c>
      <c r="L159" s="17" t="e">
        <f>IF('SECTION IV'!#REF!=L$2,'SECTION IV'!#REF!*'SECTION IV'!#REF!,"")</f>
        <v>#REF!</v>
      </c>
      <c r="M159" s="17" t="e">
        <f>IF('SECTION IV'!#REF!=M$2,'SECTION IV'!#REF!*'SECTION IV'!#REF!,"")</f>
        <v>#REF!</v>
      </c>
      <c r="N159" s="17" t="e">
        <f>IF('SECTION IV'!#REF!=N$2,'SECTION IV'!#REF!*'SECTION IV'!#REF!,"")</f>
        <v>#REF!</v>
      </c>
      <c r="O159" s="17" t="e">
        <f>IF('SECTION IV'!#REF!=O$2,'SECTION IV'!#REF!*'SECTION IV'!#REF!,"")</f>
        <v>#REF!</v>
      </c>
      <c r="P159" s="17" t="e">
        <f>IF('SECTION IV'!#REF!=P$2,'SECTION IV'!#REF!*'SECTION IV'!#REF!,"")</f>
        <v>#REF!</v>
      </c>
      <c r="Q159" s="17" t="e">
        <f>IF('SECTION IV'!#REF!=Q$2,'SECTION IV'!#REF!*'SECTION IV'!#REF!,"")</f>
        <v>#REF!</v>
      </c>
      <c r="R159" s="17" t="e">
        <f>IF('SECTION IV'!#REF!=R$2,'SECTION IV'!#REF!*'SECTION IV'!#REF!,"")</f>
        <v>#REF!</v>
      </c>
      <c r="S159" s="17" t="e">
        <f>IF('SECTION IV'!#REF!=S$2,'SECTION IV'!#REF!*'SECTION IV'!#REF!,"")</f>
        <v>#REF!</v>
      </c>
      <c r="T159" s="17" t="e">
        <f>IF('SECTION IV'!#REF!=T$2,'SECTION IV'!#REF!*'SECTION IV'!#REF!,"")</f>
        <v>#REF!</v>
      </c>
      <c r="U159" s="17" t="e">
        <f>IF('SECTION IV'!#REF!=U$2,'SECTION IV'!#REF!*'SECTION IV'!#REF!,"")</f>
        <v>#REF!</v>
      </c>
      <c r="V159" s="17" t="e">
        <f>IF('SECTION IV'!#REF!=V$2,'SECTION IV'!#REF!*'SECTION IV'!#REF!,"")</f>
        <v>#REF!</v>
      </c>
      <c r="W159" s="17" t="e">
        <f>IF('SECTION IV'!#REF!=W$2,'SECTION IV'!#REF!*'SECTION IV'!#REF!,"")</f>
        <v>#REF!</v>
      </c>
      <c r="X159" s="17" t="e">
        <f>IF('SECTION IV'!#REF!=X$2,'SECTION IV'!#REF!*'SECTION IV'!#REF!,"")</f>
        <v>#REF!</v>
      </c>
      <c r="Y159" s="17" t="e">
        <f>IF('SECTION IV'!#REF!=Y$2,'SECTION IV'!#REF!*'SECTION IV'!#REF!,"")</f>
        <v>#REF!</v>
      </c>
      <c r="Z159" s="17" t="e">
        <f>IF('SECTION IV'!#REF!=Z$2,'SECTION IV'!#REF!*'SECTION IV'!#REF!,"")</f>
        <v>#REF!</v>
      </c>
      <c r="AA159" s="17" t="e">
        <f>IF('SECTION IV'!#REF!=AA$2,'SECTION IV'!#REF!*'SECTION IV'!#REF!,"")</f>
        <v>#REF!</v>
      </c>
      <c r="AB159" s="17" t="e">
        <f>IF('SECTION IV'!#REF!=AB$2,'SECTION IV'!#REF!*'SECTION IV'!#REF!,"")</f>
        <v>#REF!</v>
      </c>
      <c r="AC159" s="17" t="e">
        <f>IF('SECTION IV'!#REF!=AC$2,'SECTION IV'!#REF!*'SECTION IV'!#REF!,"")</f>
        <v>#REF!</v>
      </c>
      <c r="AD159" s="17" t="e">
        <f>IF('SECTION IV'!#REF!=AD$2,'SECTION IV'!#REF!*'SECTION IV'!#REF!,"")</f>
        <v>#REF!</v>
      </c>
      <c r="AE159" s="17" t="e">
        <f>IF('SECTION IV'!#REF!=AE$2,'SECTION IV'!#REF!*'SECTION IV'!#REF!,"")</f>
        <v>#REF!</v>
      </c>
      <c r="AF159" s="17" t="e">
        <f>IF('SECTION IV'!#REF!=AF$2,'SECTION IV'!#REF!*'SECTION IV'!#REF!,"")</f>
        <v>#REF!</v>
      </c>
      <c r="AG159" s="17" t="e">
        <f>IF('SECTION IV'!#REF!=AG$2,'SECTION IV'!#REF!*'SECTION IV'!#REF!,"")</f>
        <v>#REF!</v>
      </c>
      <c r="AH159" s="18" t="e">
        <f>IF(C159="","",IF('SECTION IV'!#REF!=0,"",IF(SUM(D159:AG159)=0,CONCATENATE(C159," NOT AWARDED"),SUM(D159:AG159))))</f>
        <v>#REF!</v>
      </c>
    </row>
    <row r="160" spans="2:35" x14ac:dyDescent="0.35">
      <c r="B160" s="290"/>
      <c r="C160" t="e">
        <f>IF('SECTION IV'!#REF!=0,"",'SECTION IV'!#REF!)</f>
        <v>#REF!</v>
      </c>
      <c r="D160" s="17" t="e">
        <f>IF('SECTION IV'!#REF!=D$2,'SECTION IV'!#REF!*'SECTION IV'!#REF!,"")</f>
        <v>#REF!</v>
      </c>
      <c r="E160" s="17" t="e">
        <f>IF('SECTION IV'!#REF!=E$2,'SECTION IV'!#REF!*'SECTION IV'!#REF!,"")</f>
        <v>#REF!</v>
      </c>
      <c r="F160" s="17" t="e">
        <f>IF('SECTION IV'!#REF!=F$2,'SECTION IV'!#REF!*'SECTION IV'!#REF!,"")</f>
        <v>#REF!</v>
      </c>
      <c r="G160" s="17" t="e">
        <f>IF('SECTION IV'!#REF!=G$2,'SECTION IV'!#REF!*'SECTION IV'!#REF!,"")</f>
        <v>#REF!</v>
      </c>
      <c r="H160" s="17" t="e">
        <f>IF('SECTION IV'!#REF!=H$2,'SECTION IV'!#REF!*'SECTION IV'!#REF!,"")</f>
        <v>#REF!</v>
      </c>
      <c r="I160" s="17" t="e">
        <f>IF('SECTION IV'!#REF!=I$2,'SECTION IV'!#REF!*'SECTION IV'!#REF!,"")</f>
        <v>#REF!</v>
      </c>
      <c r="J160" s="17" t="e">
        <f>IF('SECTION IV'!#REF!=J$2,'SECTION IV'!#REF!*'SECTION IV'!#REF!,"")</f>
        <v>#REF!</v>
      </c>
      <c r="K160" s="17" t="e">
        <f>IF('SECTION IV'!#REF!=K$2,'SECTION IV'!#REF!*'SECTION IV'!#REF!,"")</f>
        <v>#REF!</v>
      </c>
      <c r="L160" s="17" t="e">
        <f>IF('SECTION IV'!#REF!=L$2,'SECTION IV'!#REF!*'SECTION IV'!#REF!,"")</f>
        <v>#REF!</v>
      </c>
      <c r="M160" s="17" t="e">
        <f>IF('SECTION IV'!#REF!=M$2,'SECTION IV'!#REF!*'SECTION IV'!#REF!,"")</f>
        <v>#REF!</v>
      </c>
      <c r="N160" s="17" t="e">
        <f>IF('SECTION IV'!#REF!=N$2,'SECTION IV'!#REF!*'SECTION IV'!#REF!,"")</f>
        <v>#REF!</v>
      </c>
      <c r="O160" s="17" t="e">
        <f>IF('SECTION IV'!#REF!=O$2,'SECTION IV'!#REF!*'SECTION IV'!#REF!,"")</f>
        <v>#REF!</v>
      </c>
      <c r="P160" s="17" t="e">
        <f>IF('SECTION IV'!#REF!=P$2,'SECTION IV'!#REF!*'SECTION IV'!#REF!,"")</f>
        <v>#REF!</v>
      </c>
      <c r="Q160" s="17" t="e">
        <f>IF('SECTION IV'!#REF!=Q$2,'SECTION IV'!#REF!*'SECTION IV'!#REF!,"")</f>
        <v>#REF!</v>
      </c>
      <c r="R160" s="17" t="e">
        <f>IF('SECTION IV'!#REF!=R$2,'SECTION IV'!#REF!*'SECTION IV'!#REF!,"")</f>
        <v>#REF!</v>
      </c>
      <c r="S160" s="17" t="e">
        <f>IF('SECTION IV'!#REF!=S$2,'SECTION IV'!#REF!*'SECTION IV'!#REF!,"")</f>
        <v>#REF!</v>
      </c>
      <c r="T160" s="17" t="e">
        <f>IF('SECTION IV'!#REF!=T$2,'SECTION IV'!#REF!*'SECTION IV'!#REF!,"")</f>
        <v>#REF!</v>
      </c>
      <c r="U160" s="17" t="e">
        <f>IF('SECTION IV'!#REF!=U$2,'SECTION IV'!#REF!*'SECTION IV'!#REF!,"")</f>
        <v>#REF!</v>
      </c>
      <c r="V160" s="17" t="e">
        <f>IF('SECTION IV'!#REF!=V$2,'SECTION IV'!#REF!*'SECTION IV'!#REF!,"")</f>
        <v>#REF!</v>
      </c>
      <c r="W160" s="17" t="e">
        <f>IF('SECTION IV'!#REF!=W$2,'SECTION IV'!#REF!*'SECTION IV'!#REF!,"")</f>
        <v>#REF!</v>
      </c>
      <c r="X160" s="17" t="e">
        <f>IF('SECTION IV'!#REF!=X$2,'SECTION IV'!#REF!*'SECTION IV'!#REF!,"")</f>
        <v>#REF!</v>
      </c>
      <c r="Y160" s="17" t="e">
        <f>IF('SECTION IV'!#REF!=Y$2,'SECTION IV'!#REF!*'SECTION IV'!#REF!,"")</f>
        <v>#REF!</v>
      </c>
      <c r="Z160" s="17" t="e">
        <f>IF('SECTION IV'!#REF!=Z$2,'SECTION IV'!#REF!*'SECTION IV'!#REF!,"")</f>
        <v>#REF!</v>
      </c>
      <c r="AA160" s="17" t="e">
        <f>IF('SECTION IV'!#REF!=AA$2,'SECTION IV'!#REF!*'SECTION IV'!#REF!,"")</f>
        <v>#REF!</v>
      </c>
      <c r="AB160" s="17" t="e">
        <f>IF('SECTION IV'!#REF!=AB$2,'SECTION IV'!#REF!*'SECTION IV'!#REF!,"")</f>
        <v>#REF!</v>
      </c>
      <c r="AC160" s="17" t="e">
        <f>IF('SECTION IV'!#REF!=AC$2,'SECTION IV'!#REF!*'SECTION IV'!#REF!,"")</f>
        <v>#REF!</v>
      </c>
      <c r="AD160" s="17" t="e">
        <f>IF('SECTION IV'!#REF!=AD$2,'SECTION IV'!#REF!*'SECTION IV'!#REF!,"")</f>
        <v>#REF!</v>
      </c>
      <c r="AE160" s="17" t="e">
        <f>IF('SECTION IV'!#REF!=AE$2,'SECTION IV'!#REF!*'SECTION IV'!#REF!,"")</f>
        <v>#REF!</v>
      </c>
      <c r="AF160" s="17" t="e">
        <f>IF('SECTION IV'!#REF!=AF$2,'SECTION IV'!#REF!*'SECTION IV'!#REF!,"")</f>
        <v>#REF!</v>
      </c>
      <c r="AG160" s="17" t="e">
        <f>IF('SECTION IV'!#REF!=AG$2,'SECTION IV'!#REF!*'SECTION IV'!#REF!,"")</f>
        <v>#REF!</v>
      </c>
      <c r="AH160" s="18" t="e">
        <f>IF(C160="","",IF('SECTION IV'!#REF!=0,"",IF(SUM(D160:AG160)=0,CONCATENATE(C160," NOT AWARDED"),SUM(D160:AG160))))</f>
        <v>#REF!</v>
      </c>
    </row>
    <row r="161" spans="2:35" x14ac:dyDescent="0.35">
      <c r="B161" s="290"/>
      <c r="C161" t="e">
        <f>IF('SECTION IV'!#REF!=0,"",'SECTION IV'!#REF!)</f>
        <v>#REF!</v>
      </c>
      <c r="D161" s="17" t="e">
        <f>IF('SECTION IV'!#REF!=D$2,'SECTION IV'!#REF!*'SECTION IV'!#REF!,"")</f>
        <v>#REF!</v>
      </c>
      <c r="E161" s="17" t="e">
        <f>IF('SECTION IV'!#REF!=E$2,'SECTION IV'!#REF!*'SECTION IV'!#REF!,"")</f>
        <v>#REF!</v>
      </c>
      <c r="F161" s="17" t="e">
        <f>IF('SECTION IV'!#REF!=F$2,'SECTION IV'!#REF!*'SECTION IV'!#REF!,"")</f>
        <v>#REF!</v>
      </c>
      <c r="G161" s="17" t="e">
        <f>IF('SECTION IV'!#REF!=G$2,'SECTION IV'!#REF!*'SECTION IV'!#REF!,"")</f>
        <v>#REF!</v>
      </c>
      <c r="H161" s="17" t="e">
        <f>IF('SECTION IV'!#REF!=H$2,'SECTION IV'!#REF!*'SECTION IV'!#REF!,"")</f>
        <v>#REF!</v>
      </c>
      <c r="I161" s="17" t="e">
        <f>IF('SECTION IV'!#REF!=I$2,'SECTION IV'!#REF!*'SECTION IV'!#REF!,"")</f>
        <v>#REF!</v>
      </c>
      <c r="J161" s="17" t="e">
        <f>IF('SECTION IV'!#REF!=J$2,'SECTION IV'!#REF!*'SECTION IV'!#REF!,"")</f>
        <v>#REF!</v>
      </c>
      <c r="K161" s="17" t="e">
        <f>IF('SECTION IV'!#REF!=K$2,'SECTION IV'!#REF!*'SECTION IV'!#REF!,"")</f>
        <v>#REF!</v>
      </c>
      <c r="L161" s="17" t="e">
        <f>IF('SECTION IV'!#REF!=L$2,'SECTION IV'!#REF!*'SECTION IV'!#REF!,"")</f>
        <v>#REF!</v>
      </c>
      <c r="M161" s="17" t="e">
        <f>IF('SECTION IV'!#REF!=M$2,'SECTION IV'!#REF!*'SECTION IV'!#REF!,"")</f>
        <v>#REF!</v>
      </c>
      <c r="N161" s="17" t="e">
        <f>IF('SECTION IV'!#REF!=N$2,'SECTION IV'!#REF!*'SECTION IV'!#REF!,"")</f>
        <v>#REF!</v>
      </c>
      <c r="O161" s="17" t="e">
        <f>IF('SECTION IV'!#REF!=O$2,'SECTION IV'!#REF!*'SECTION IV'!#REF!,"")</f>
        <v>#REF!</v>
      </c>
      <c r="P161" s="17" t="e">
        <f>IF('SECTION IV'!#REF!=P$2,'SECTION IV'!#REF!*'SECTION IV'!#REF!,"")</f>
        <v>#REF!</v>
      </c>
      <c r="Q161" s="17" t="e">
        <f>IF('SECTION IV'!#REF!=Q$2,'SECTION IV'!#REF!*'SECTION IV'!#REF!,"")</f>
        <v>#REF!</v>
      </c>
      <c r="R161" s="17" t="e">
        <f>IF('SECTION IV'!#REF!=R$2,'SECTION IV'!#REF!*'SECTION IV'!#REF!,"")</f>
        <v>#REF!</v>
      </c>
      <c r="S161" s="17" t="e">
        <f>IF('SECTION IV'!#REF!=S$2,'SECTION IV'!#REF!*'SECTION IV'!#REF!,"")</f>
        <v>#REF!</v>
      </c>
      <c r="T161" s="17" t="e">
        <f>IF('SECTION IV'!#REF!=T$2,'SECTION IV'!#REF!*'SECTION IV'!#REF!,"")</f>
        <v>#REF!</v>
      </c>
      <c r="U161" s="17" t="e">
        <f>IF('SECTION IV'!#REF!=U$2,'SECTION IV'!#REF!*'SECTION IV'!#REF!,"")</f>
        <v>#REF!</v>
      </c>
      <c r="V161" s="17" t="e">
        <f>IF('SECTION IV'!#REF!=V$2,'SECTION IV'!#REF!*'SECTION IV'!#REF!,"")</f>
        <v>#REF!</v>
      </c>
      <c r="W161" s="17" t="e">
        <f>IF('SECTION IV'!#REF!=W$2,'SECTION IV'!#REF!*'SECTION IV'!#REF!,"")</f>
        <v>#REF!</v>
      </c>
      <c r="X161" s="17" t="e">
        <f>IF('SECTION IV'!#REF!=X$2,'SECTION IV'!#REF!*'SECTION IV'!#REF!,"")</f>
        <v>#REF!</v>
      </c>
      <c r="Y161" s="17" t="e">
        <f>IF('SECTION IV'!#REF!=Y$2,'SECTION IV'!#REF!*'SECTION IV'!#REF!,"")</f>
        <v>#REF!</v>
      </c>
      <c r="Z161" s="17" t="e">
        <f>IF('SECTION IV'!#REF!=Z$2,'SECTION IV'!#REF!*'SECTION IV'!#REF!,"")</f>
        <v>#REF!</v>
      </c>
      <c r="AA161" s="17" t="e">
        <f>IF('SECTION IV'!#REF!=AA$2,'SECTION IV'!#REF!*'SECTION IV'!#REF!,"")</f>
        <v>#REF!</v>
      </c>
      <c r="AB161" s="17" t="e">
        <f>IF('SECTION IV'!#REF!=AB$2,'SECTION IV'!#REF!*'SECTION IV'!#REF!,"")</f>
        <v>#REF!</v>
      </c>
      <c r="AC161" s="17" t="e">
        <f>IF('SECTION IV'!#REF!=AC$2,'SECTION IV'!#REF!*'SECTION IV'!#REF!,"")</f>
        <v>#REF!</v>
      </c>
      <c r="AD161" s="17" t="e">
        <f>IF('SECTION IV'!#REF!=AD$2,'SECTION IV'!#REF!*'SECTION IV'!#REF!,"")</f>
        <v>#REF!</v>
      </c>
      <c r="AE161" s="17" t="e">
        <f>IF('SECTION IV'!#REF!=AE$2,'SECTION IV'!#REF!*'SECTION IV'!#REF!,"")</f>
        <v>#REF!</v>
      </c>
      <c r="AF161" s="17" t="e">
        <f>IF('SECTION IV'!#REF!=AF$2,'SECTION IV'!#REF!*'SECTION IV'!#REF!,"")</f>
        <v>#REF!</v>
      </c>
      <c r="AG161" s="17" t="e">
        <f>IF('SECTION IV'!#REF!=AG$2,'SECTION IV'!#REF!*'SECTION IV'!#REF!,"")</f>
        <v>#REF!</v>
      </c>
      <c r="AH161" s="18" t="e">
        <f>IF(C161="","",IF('SECTION IV'!#REF!=0,"",IF(SUM(D161:AG161)=0,CONCATENATE(C161," NOT AWARDED"),SUM(D161:AG161))))</f>
        <v>#REF!</v>
      </c>
    </row>
    <row r="162" spans="2:35" x14ac:dyDescent="0.35">
      <c r="B162" s="290"/>
      <c r="C162" t="e">
        <f>IF('SECTION IV'!#REF!=0,"",'SECTION IV'!#REF!)</f>
        <v>#REF!</v>
      </c>
      <c r="D162" s="17" t="e">
        <f>IF('SECTION IV'!#REF!=D$2,'SECTION IV'!#REF!*'SECTION IV'!#REF!,"")</f>
        <v>#REF!</v>
      </c>
      <c r="E162" s="17" t="e">
        <f>IF('SECTION IV'!#REF!=E$2,'SECTION IV'!#REF!*'SECTION IV'!#REF!,"")</f>
        <v>#REF!</v>
      </c>
      <c r="F162" s="17" t="e">
        <f>IF('SECTION IV'!#REF!=F$2,'SECTION IV'!#REF!*'SECTION IV'!#REF!,"")</f>
        <v>#REF!</v>
      </c>
      <c r="G162" s="17" t="e">
        <f>IF('SECTION IV'!#REF!=G$2,'SECTION IV'!#REF!*'SECTION IV'!#REF!,"")</f>
        <v>#REF!</v>
      </c>
      <c r="H162" s="17" t="e">
        <f>IF('SECTION IV'!#REF!=H$2,'SECTION IV'!#REF!*'SECTION IV'!#REF!,"")</f>
        <v>#REF!</v>
      </c>
      <c r="I162" s="17" t="e">
        <f>IF('SECTION IV'!#REF!=I$2,'SECTION IV'!#REF!*'SECTION IV'!#REF!,"")</f>
        <v>#REF!</v>
      </c>
      <c r="J162" s="17" t="e">
        <f>IF('SECTION IV'!#REF!=J$2,'SECTION IV'!#REF!*'SECTION IV'!#REF!,"")</f>
        <v>#REF!</v>
      </c>
      <c r="K162" s="17" t="e">
        <f>IF('SECTION IV'!#REF!=K$2,'SECTION IV'!#REF!*'SECTION IV'!#REF!,"")</f>
        <v>#REF!</v>
      </c>
      <c r="L162" s="17" t="e">
        <f>IF('SECTION IV'!#REF!=L$2,'SECTION IV'!#REF!*'SECTION IV'!#REF!,"")</f>
        <v>#REF!</v>
      </c>
      <c r="M162" s="17" t="e">
        <f>IF('SECTION IV'!#REF!=M$2,'SECTION IV'!#REF!*'SECTION IV'!#REF!,"")</f>
        <v>#REF!</v>
      </c>
      <c r="N162" s="17" t="e">
        <f>IF('SECTION IV'!#REF!=N$2,'SECTION IV'!#REF!*'SECTION IV'!#REF!,"")</f>
        <v>#REF!</v>
      </c>
      <c r="O162" s="17" t="e">
        <f>IF('SECTION IV'!#REF!=O$2,'SECTION IV'!#REF!*'SECTION IV'!#REF!,"")</f>
        <v>#REF!</v>
      </c>
      <c r="P162" s="17" t="e">
        <f>IF('SECTION IV'!#REF!=P$2,'SECTION IV'!#REF!*'SECTION IV'!#REF!,"")</f>
        <v>#REF!</v>
      </c>
      <c r="Q162" s="17" t="e">
        <f>IF('SECTION IV'!#REF!=Q$2,'SECTION IV'!#REF!*'SECTION IV'!#REF!,"")</f>
        <v>#REF!</v>
      </c>
      <c r="R162" s="17" t="e">
        <f>IF('SECTION IV'!#REF!=R$2,'SECTION IV'!#REF!*'SECTION IV'!#REF!,"")</f>
        <v>#REF!</v>
      </c>
      <c r="S162" s="17" t="e">
        <f>IF('SECTION IV'!#REF!=S$2,'SECTION IV'!#REF!*'SECTION IV'!#REF!,"")</f>
        <v>#REF!</v>
      </c>
      <c r="T162" s="17" t="e">
        <f>IF('SECTION IV'!#REF!=T$2,'SECTION IV'!#REF!*'SECTION IV'!#REF!,"")</f>
        <v>#REF!</v>
      </c>
      <c r="U162" s="17" t="e">
        <f>IF('SECTION IV'!#REF!=U$2,'SECTION IV'!#REF!*'SECTION IV'!#REF!,"")</f>
        <v>#REF!</v>
      </c>
      <c r="V162" s="17" t="e">
        <f>IF('SECTION IV'!#REF!=V$2,'SECTION IV'!#REF!*'SECTION IV'!#REF!,"")</f>
        <v>#REF!</v>
      </c>
      <c r="W162" s="17" t="e">
        <f>IF('SECTION IV'!#REF!=W$2,'SECTION IV'!#REF!*'SECTION IV'!#REF!,"")</f>
        <v>#REF!</v>
      </c>
      <c r="X162" s="17" t="e">
        <f>IF('SECTION IV'!#REF!=X$2,'SECTION IV'!#REF!*'SECTION IV'!#REF!,"")</f>
        <v>#REF!</v>
      </c>
      <c r="Y162" s="17" t="e">
        <f>IF('SECTION IV'!#REF!=Y$2,'SECTION IV'!#REF!*'SECTION IV'!#REF!,"")</f>
        <v>#REF!</v>
      </c>
      <c r="Z162" s="17" t="e">
        <f>IF('SECTION IV'!#REF!=Z$2,'SECTION IV'!#REF!*'SECTION IV'!#REF!,"")</f>
        <v>#REF!</v>
      </c>
      <c r="AA162" s="17" t="e">
        <f>IF('SECTION IV'!#REF!=AA$2,'SECTION IV'!#REF!*'SECTION IV'!#REF!,"")</f>
        <v>#REF!</v>
      </c>
      <c r="AB162" s="17" t="e">
        <f>IF('SECTION IV'!#REF!=AB$2,'SECTION IV'!#REF!*'SECTION IV'!#REF!,"")</f>
        <v>#REF!</v>
      </c>
      <c r="AC162" s="17" t="e">
        <f>IF('SECTION IV'!#REF!=AC$2,'SECTION IV'!#REF!*'SECTION IV'!#REF!,"")</f>
        <v>#REF!</v>
      </c>
      <c r="AD162" s="17" t="e">
        <f>IF('SECTION IV'!#REF!=AD$2,'SECTION IV'!#REF!*'SECTION IV'!#REF!,"")</f>
        <v>#REF!</v>
      </c>
      <c r="AE162" s="17" t="e">
        <f>IF('SECTION IV'!#REF!=AE$2,'SECTION IV'!#REF!*'SECTION IV'!#REF!,"")</f>
        <v>#REF!</v>
      </c>
      <c r="AF162" s="17" t="e">
        <f>IF('SECTION IV'!#REF!=AF$2,'SECTION IV'!#REF!*'SECTION IV'!#REF!,"")</f>
        <v>#REF!</v>
      </c>
      <c r="AG162" s="17" t="e">
        <f>IF('SECTION IV'!#REF!=AG$2,'SECTION IV'!#REF!*'SECTION IV'!#REF!,"")</f>
        <v>#REF!</v>
      </c>
      <c r="AH162" s="18" t="e">
        <f>IF(C162="","",IF('SECTION IV'!#REF!=0,"",IF(SUM(D162:AG162)=0,CONCATENATE(C162," NOT AWARDED"),SUM(D162:AG162))))</f>
        <v>#REF!</v>
      </c>
    </row>
    <row r="163" spans="2:35" x14ac:dyDescent="0.35">
      <c r="B163" s="290"/>
      <c r="C163" t="e">
        <f>IF('SECTION IV'!#REF!=0,"",'SECTION IV'!#REF!)</f>
        <v>#REF!</v>
      </c>
      <c r="D163" s="17" t="e">
        <f>IF('SECTION IV'!#REF!=D$2,'SECTION IV'!#REF!*'SECTION IV'!#REF!,"")</f>
        <v>#REF!</v>
      </c>
      <c r="E163" s="17" t="e">
        <f>IF('SECTION IV'!#REF!=E$2,'SECTION IV'!#REF!*'SECTION IV'!#REF!,"")</f>
        <v>#REF!</v>
      </c>
      <c r="F163" s="17" t="e">
        <f>IF('SECTION IV'!#REF!=F$2,'SECTION IV'!#REF!*'SECTION IV'!#REF!,"")</f>
        <v>#REF!</v>
      </c>
      <c r="G163" s="17" t="e">
        <f>IF('SECTION IV'!#REF!=G$2,'SECTION IV'!#REF!*'SECTION IV'!#REF!,"")</f>
        <v>#REF!</v>
      </c>
      <c r="H163" s="17" t="e">
        <f>IF('SECTION IV'!#REF!=H$2,'SECTION IV'!#REF!*'SECTION IV'!#REF!,"")</f>
        <v>#REF!</v>
      </c>
      <c r="I163" s="17" t="e">
        <f>IF('SECTION IV'!#REF!=I$2,'SECTION IV'!#REF!*'SECTION IV'!#REF!,"")</f>
        <v>#REF!</v>
      </c>
      <c r="J163" s="17" t="e">
        <f>IF('SECTION IV'!#REF!=J$2,'SECTION IV'!#REF!*'SECTION IV'!#REF!,"")</f>
        <v>#REF!</v>
      </c>
      <c r="K163" s="17" t="e">
        <f>IF('SECTION IV'!#REF!=K$2,'SECTION IV'!#REF!*'SECTION IV'!#REF!,"")</f>
        <v>#REF!</v>
      </c>
      <c r="L163" s="17" t="e">
        <f>IF('SECTION IV'!#REF!=L$2,'SECTION IV'!#REF!*'SECTION IV'!#REF!,"")</f>
        <v>#REF!</v>
      </c>
      <c r="M163" s="17" t="e">
        <f>IF('SECTION IV'!#REF!=M$2,'SECTION IV'!#REF!*'SECTION IV'!#REF!,"")</f>
        <v>#REF!</v>
      </c>
      <c r="N163" s="17" t="e">
        <f>IF('SECTION IV'!#REF!=N$2,'SECTION IV'!#REF!*'SECTION IV'!#REF!,"")</f>
        <v>#REF!</v>
      </c>
      <c r="O163" s="17" t="e">
        <f>IF('SECTION IV'!#REF!=O$2,'SECTION IV'!#REF!*'SECTION IV'!#REF!,"")</f>
        <v>#REF!</v>
      </c>
      <c r="P163" s="17" t="e">
        <f>IF('SECTION IV'!#REF!=P$2,'SECTION IV'!#REF!*'SECTION IV'!#REF!,"")</f>
        <v>#REF!</v>
      </c>
      <c r="Q163" s="17" t="e">
        <f>IF('SECTION IV'!#REF!=Q$2,'SECTION IV'!#REF!*'SECTION IV'!#REF!,"")</f>
        <v>#REF!</v>
      </c>
      <c r="R163" s="17" t="e">
        <f>IF('SECTION IV'!#REF!=R$2,'SECTION IV'!#REF!*'SECTION IV'!#REF!,"")</f>
        <v>#REF!</v>
      </c>
      <c r="S163" s="17" t="e">
        <f>IF('SECTION IV'!#REF!=S$2,'SECTION IV'!#REF!*'SECTION IV'!#REF!,"")</f>
        <v>#REF!</v>
      </c>
      <c r="T163" s="17" t="e">
        <f>IF('SECTION IV'!#REF!=T$2,'SECTION IV'!#REF!*'SECTION IV'!#REF!,"")</f>
        <v>#REF!</v>
      </c>
      <c r="U163" s="17" t="e">
        <f>IF('SECTION IV'!#REF!=U$2,'SECTION IV'!#REF!*'SECTION IV'!#REF!,"")</f>
        <v>#REF!</v>
      </c>
      <c r="V163" s="17" t="e">
        <f>IF('SECTION IV'!#REF!=V$2,'SECTION IV'!#REF!*'SECTION IV'!#REF!,"")</f>
        <v>#REF!</v>
      </c>
      <c r="W163" s="17" t="e">
        <f>IF('SECTION IV'!#REF!=W$2,'SECTION IV'!#REF!*'SECTION IV'!#REF!,"")</f>
        <v>#REF!</v>
      </c>
      <c r="X163" s="17" t="e">
        <f>IF('SECTION IV'!#REF!=X$2,'SECTION IV'!#REF!*'SECTION IV'!#REF!,"")</f>
        <v>#REF!</v>
      </c>
      <c r="Y163" s="17" t="e">
        <f>IF('SECTION IV'!#REF!=Y$2,'SECTION IV'!#REF!*'SECTION IV'!#REF!,"")</f>
        <v>#REF!</v>
      </c>
      <c r="Z163" s="17" t="e">
        <f>IF('SECTION IV'!#REF!=Z$2,'SECTION IV'!#REF!*'SECTION IV'!#REF!,"")</f>
        <v>#REF!</v>
      </c>
      <c r="AA163" s="17" t="e">
        <f>IF('SECTION IV'!#REF!=AA$2,'SECTION IV'!#REF!*'SECTION IV'!#REF!,"")</f>
        <v>#REF!</v>
      </c>
      <c r="AB163" s="17" t="e">
        <f>IF('SECTION IV'!#REF!=AB$2,'SECTION IV'!#REF!*'SECTION IV'!#REF!,"")</f>
        <v>#REF!</v>
      </c>
      <c r="AC163" s="17" t="e">
        <f>IF('SECTION IV'!#REF!=AC$2,'SECTION IV'!#REF!*'SECTION IV'!#REF!,"")</f>
        <v>#REF!</v>
      </c>
      <c r="AD163" s="17" t="e">
        <f>IF('SECTION IV'!#REF!=AD$2,'SECTION IV'!#REF!*'SECTION IV'!#REF!,"")</f>
        <v>#REF!</v>
      </c>
      <c r="AE163" s="17" t="e">
        <f>IF('SECTION IV'!#REF!=AE$2,'SECTION IV'!#REF!*'SECTION IV'!#REF!,"")</f>
        <v>#REF!</v>
      </c>
      <c r="AF163" s="17" t="e">
        <f>IF('SECTION IV'!#REF!=AF$2,'SECTION IV'!#REF!*'SECTION IV'!#REF!,"")</f>
        <v>#REF!</v>
      </c>
      <c r="AG163" s="17" t="e">
        <f>IF('SECTION IV'!#REF!=AG$2,'SECTION IV'!#REF!*'SECTION IV'!#REF!,"")</f>
        <v>#REF!</v>
      </c>
      <c r="AH163" s="18" t="e">
        <f>IF(C163="","",IF('SECTION IV'!#REF!=0,"",IF(SUM(D163:AG163)=0,CONCATENATE(C163," NOT AWARDED"),SUM(D163:AG163))))</f>
        <v>#REF!</v>
      </c>
    </row>
    <row r="164" spans="2:35" x14ac:dyDescent="0.35">
      <c r="B164" s="290"/>
      <c r="C164" t="e">
        <f>IF('SECTION IV'!#REF!=0,"",'SECTION IV'!#REF!)</f>
        <v>#REF!</v>
      </c>
      <c r="D164" s="17" t="e">
        <f>IF('SECTION IV'!#REF!=D$2,'SECTION IV'!#REF!*'SECTION IV'!#REF!,"")</f>
        <v>#REF!</v>
      </c>
      <c r="E164" s="17" t="e">
        <f>IF('SECTION IV'!#REF!=E$2,'SECTION IV'!#REF!*'SECTION IV'!#REF!,"")</f>
        <v>#REF!</v>
      </c>
      <c r="F164" s="17" t="e">
        <f>IF('SECTION IV'!#REF!=F$2,'SECTION IV'!#REF!*'SECTION IV'!#REF!,"")</f>
        <v>#REF!</v>
      </c>
      <c r="G164" s="17" t="e">
        <f>IF('SECTION IV'!#REF!=G$2,'SECTION IV'!#REF!*'SECTION IV'!#REF!,"")</f>
        <v>#REF!</v>
      </c>
      <c r="H164" s="17" t="e">
        <f>IF('SECTION IV'!#REF!=H$2,'SECTION IV'!#REF!*'SECTION IV'!#REF!,"")</f>
        <v>#REF!</v>
      </c>
      <c r="I164" s="17" t="e">
        <f>IF('SECTION IV'!#REF!=I$2,'SECTION IV'!#REF!*'SECTION IV'!#REF!,"")</f>
        <v>#REF!</v>
      </c>
      <c r="J164" s="17" t="e">
        <f>IF('SECTION IV'!#REF!=J$2,'SECTION IV'!#REF!*'SECTION IV'!#REF!,"")</f>
        <v>#REF!</v>
      </c>
      <c r="K164" s="17" t="e">
        <f>IF('SECTION IV'!#REF!=K$2,'SECTION IV'!#REF!*'SECTION IV'!#REF!,"")</f>
        <v>#REF!</v>
      </c>
      <c r="L164" s="17" t="e">
        <f>IF('SECTION IV'!#REF!=L$2,'SECTION IV'!#REF!*'SECTION IV'!#REF!,"")</f>
        <v>#REF!</v>
      </c>
      <c r="M164" s="17" t="e">
        <f>IF('SECTION IV'!#REF!=M$2,'SECTION IV'!#REF!*'SECTION IV'!#REF!,"")</f>
        <v>#REF!</v>
      </c>
      <c r="N164" s="17" t="e">
        <f>IF('SECTION IV'!#REF!=N$2,'SECTION IV'!#REF!*'SECTION IV'!#REF!,"")</f>
        <v>#REF!</v>
      </c>
      <c r="O164" s="17" t="e">
        <f>IF('SECTION IV'!#REF!=O$2,'SECTION IV'!#REF!*'SECTION IV'!#REF!,"")</f>
        <v>#REF!</v>
      </c>
      <c r="P164" s="17" t="e">
        <f>IF('SECTION IV'!#REF!=P$2,'SECTION IV'!#REF!*'SECTION IV'!#REF!,"")</f>
        <v>#REF!</v>
      </c>
      <c r="Q164" s="17" t="e">
        <f>IF('SECTION IV'!#REF!=Q$2,'SECTION IV'!#REF!*'SECTION IV'!#REF!,"")</f>
        <v>#REF!</v>
      </c>
      <c r="R164" s="17" t="e">
        <f>IF('SECTION IV'!#REF!=R$2,'SECTION IV'!#REF!*'SECTION IV'!#REF!,"")</f>
        <v>#REF!</v>
      </c>
      <c r="S164" s="17" t="e">
        <f>IF('SECTION IV'!#REF!=S$2,'SECTION IV'!#REF!*'SECTION IV'!#REF!,"")</f>
        <v>#REF!</v>
      </c>
      <c r="T164" s="17" t="e">
        <f>IF('SECTION IV'!#REF!=T$2,'SECTION IV'!#REF!*'SECTION IV'!#REF!,"")</f>
        <v>#REF!</v>
      </c>
      <c r="U164" s="17" t="e">
        <f>IF('SECTION IV'!#REF!=U$2,'SECTION IV'!#REF!*'SECTION IV'!#REF!,"")</f>
        <v>#REF!</v>
      </c>
      <c r="V164" s="17" t="e">
        <f>IF('SECTION IV'!#REF!=V$2,'SECTION IV'!#REF!*'SECTION IV'!#REF!,"")</f>
        <v>#REF!</v>
      </c>
      <c r="W164" s="17" t="e">
        <f>IF('SECTION IV'!#REF!=W$2,'SECTION IV'!#REF!*'SECTION IV'!#REF!,"")</f>
        <v>#REF!</v>
      </c>
      <c r="X164" s="17" t="e">
        <f>IF('SECTION IV'!#REF!=X$2,'SECTION IV'!#REF!*'SECTION IV'!#REF!,"")</f>
        <v>#REF!</v>
      </c>
      <c r="Y164" s="17" t="e">
        <f>IF('SECTION IV'!#REF!=Y$2,'SECTION IV'!#REF!*'SECTION IV'!#REF!,"")</f>
        <v>#REF!</v>
      </c>
      <c r="Z164" s="17" t="e">
        <f>IF('SECTION IV'!#REF!=Z$2,'SECTION IV'!#REF!*'SECTION IV'!#REF!,"")</f>
        <v>#REF!</v>
      </c>
      <c r="AA164" s="17" t="e">
        <f>IF('SECTION IV'!#REF!=AA$2,'SECTION IV'!#REF!*'SECTION IV'!#REF!,"")</f>
        <v>#REF!</v>
      </c>
      <c r="AB164" s="17" t="e">
        <f>IF('SECTION IV'!#REF!=AB$2,'SECTION IV'!#REF!*'SECTION IV'!#REF!,"")</f>
        <v>#REF!</v>
      </c>
      <c r="AC164" s="17" t="e">
        <f>IF('SECTION IV'!#REF!=AC$2,'SECTION IV'!#REF!*'SECTION IV'!#REF!,"")</f>
        <v>#REF!</v>
      </c>
      <c r="AD164" s="17" t="e">
        <f>IF('SECTION IV'!#REF!=AD$2,'SECTION IV'!#REF!*'SECTION IV'!#REF!,"")</f>
        <v>#REF!</v>
      </c>
      <c r="AE164" s="17" t="e">
        <f>IF('SECTION IV'!#REF!=AE$2,'SECTION IV'!#REF!*'SECTION IV'!#REF!,"")</f>
        <v>#REF!</v>
      </c>
      <c r="AF164" s="17" t="e">
        <f>IF('SECTION IV'!#REF!=AF$2,'SECTION IV'!#REF!*'SECTION IV'!#REF!,"")</f>
        <v>#REF!</v>
      </c>
      <c r="AG164" s="17" t="e">
        <f>IF('SECTION IV'!#REF!=AG$2,'SECTION IV'!#REF!*'SECTION IV'!#REF!,"")</f>
        <v>#REF!</v>
      </c>
      <c r="AH164" s="18" t="e">
        <f>IF(C164="","",IF('SECTION IV'!#REF!=0,"",IF(SUM(D164:AG164)=0,CONCATENATE(C164," NOT AWARDED"),SUM(D164:AG164))))</f>
        <v>#REF!</v>
      </c>
    </row>
    <row r="165" spans="2:35" x14ac:dyDescent="0.35">
      <c r="B165" s="290"/>
      <c r="C165" t="e">
        <f>IF('SECTION IV'!#REF!=0,"",'SECTION IV'!#REF!)</f>
        <v>#REF!</v>
      </c>
      <c r="D165" s="17" t="e">
        <f>IF('SECTION IV'!#REF!=D$2,'SECTION IV'!#REF!*'SECTION IV'!#REF!,"")</f>
        <v>#REF!</v>
      </c>
      <c r="E165" s="17" t="e">
        <f>IF('SECTION IV'!#REF!=E$2,'SECTION IV'!#REF!*'SECTION IV'!#REF!,"")</f>
        <v>#REF!</v>
      </c>
      <c r="F165" s="17" t="e">
        <f>IF('SECTION IV'!#REF!=F$2,'SECTION IV'!#REF!*'SECTION IV'!#REF!,"")</f>
        <v>#REF!</v>
      </c>
      <c r="G165" s="17" t="e">
        <f>IF('SECTION IV'!#REF!=G$2,'SECTION IV'!#REF!*'SECTION IV'!#REF!,"")</f>
        <v>#REF!</v>
      </c>
      <c r="H165" s="17" t="e">
        <f>IF('SECTION IV'!#REF!=H$2,'SECTION IV'!#REF!*'SECTION IV'!#REF!,"")</f>
        <v>#REF!</v>
      </c>
      <c r="I165" s="17" t="e">
        <f>IF('SECTION IV'!#REF!=I$2,'SECTION IV'!#REF!*'SECTION IV'!#REF!,"")</f>
        <v>#REF!</v>
      </c>
      <c r="J165" s="17" t="e">
        <f>IF('SECTION IV'!#REF!=J$2,'SECTION IV'!#REF!*'SECTION IV'!#REF!,"")</f>
        <v>#REF!</v>
      </c>
      <c r="K165" s="17" t="e">
        <f>IF('SECTION IV'!#REF!=K$2,'SECTION IV'!#REF!*'SECTION IV'!#REF!,"")</f>
        <v>#REF!</v>
      </c>
      <c r="L165" s="17" t="e">
        <f>IF('SECTION IV'!#REF!=L$2,'SECTION IV'!#REF!*'SECTION IV'!#REF!,"")</f>
        <v>#REF!</v>
      </c>
      <c r="M165" s="17" t="e">
        <f>IF('SECTION IV'!#REF!=M$2,'SECTION IV'!#REF!*'SECTION IV'!#REF!,"")</f>
        <v>#REF!</v>
      </c>
      <c r="N165" s="17" t="e">
        <f>IF('SECTION IV'!#REF!=N$2,'SECTION IV'!#REF!*'SECTION IV'!#REF!,"")</f>
        <v>#REF!</v>
      </c>
      <c r="O165" s="17" t="e">
        <f>IF('SECTION IV'!#REF!=O$2,'SECTION IV'!#REF!*'SECTION IV'!#REF!,"")</f>
        <v>#REF!</v>
      </c>
      <c r="P165" s="17" t="e">
        <f>IF('SECTION IV'!#REF!=P$2,'SECTION IV'!#REF!*'SECTION IV'!#REF!,"")</f>
        <v>#REF!</v>
      </c>
      <c r="Q165" s="17" t="e">
        <f>IF('SECTION IV'!#REF!=Q$2,'SECTION IV'!#REF!*'SECTION IV'!#REF!,"")</f>
        <v>#REF!</v>
      </c>
      <c r="R165" s="17" t="e">
        <f>IF('SECTION IV'!#REF!=R$2,'SECTION IV'!#REF!*'SECTION IV'!#REF!,"")</f>
        <v>#REF!</v>
      </c>
      <c r="S165" s="17" t="e">
        <f>IF('SECTION IV'!#REF!=S$2,'SECTION IV'!#REF!*'SECTION IV'!#REF!,"")</f>
        <v>#REF!</v>
      </c>
      <c r="T165" s="17" t="e">
        <f>IF('SECTION IV'!#REF!=T$2,'SECTION IV'!#REF!*'SECTION IV'!#REF!,"")</f>
        <v>#REF!</v>
      </c>
      <c r="U165" s="17" t="e">
        <f>IF('SECTION IV'!#REF!=U$2,'SECTION IV'!#REF!*'SECTION IV'!#REF!,"")</f>
        <v>#REF!</v>
      </c>
      <c r="V165" s="17" t="e">
        <f>IF('SECTION IV'!#REF!=V$2,'SECTION IV'!#REF!*'SECTION IV'!#REF!,"")</f>
        <v>#REF!</v>
      </c>
      <c r="W165" s="17" t="e">
        <f>IF('SECTION IV'!#REF!=W$2,'SECTION IV'!#REF!*'SECTION IV'!#REF!,"")</f>
        <v>#REF!</v>
      </c>
      <c r="X165" s="17" t="e">
        <f>IF('SECTION IV'!#REF!=X$2,'SECTION IV'!#REF!*'SECTION IV'!#REF!,"")</f>
        <v>#REF!</v>
      </c>
      <c r="Y165" s="17" t="e">
        <f>IF('SECTION IV'!#REF!=Y$2,'SECTION IV'!#REF!*'SECTION IV'!#REF!,"")</f>
        <v>#REF!</v>
      </c>
      <c r="Z165" s="17" t="e">
        <f>IF('SECTION IV'!#REF!=Z$2,'SECTION IV'!#REF!*'SECTION IV'!#REF!,"")</f>
        <v>#REF!</v>
      </c>
      <c r="AA165" s="17" t="e">
        <f>IF('SECTION IV'!#REF!=AA$2,'SECTION IV'!#REF!*'SECTION IV'!#REF!,"")</f>
        <v>#REF!</v>
      </c>
      <c r="AB165" s="17" t="e">
        <f>IF('SECTION IV'!#REF!=AB$2,'SECTION IV'!#REF!*'SECTION IV'!#REF!,"")</f>
        <v>#REF!</v>
      </c>
      <c r="AC165" s="17" t="e">
        <f>IF('SECTION IV'!#REF!=AC$2,'SECTION IV'!#REF!*'SECTION IV'!#REF!,"")</f>
        <v>#REF!</v>
      </c>
      <c r="AD165" s="17" t="e">
        <f>IF('SECTION IV'!#REF!=AD$2,'SECTION IV'!#REF!*'SECTION IV'!#REF!,"")</f>
        <v>#REF!</v>
      </c>
      <c r="AE165" s="17" t="e">
        <f>IF('SECTION IV'!#REF!=AE$2,'SECTION IV'!#REF!*'SECTION IV'!#REF!,"")</f>
        <v>#REF!</v>
      </c>
      <c r="AF165" s="17" t="e">
        <f>IF('SECTION IV'!#REF!=AF$2,'SECTION IV'!#REF!*'SECTION IV'!#REF!,"")</f>
        <v>#REF!</v>
      </c>
      <c r="AG165" s="17" t="e">
        <f>IF('SECTION IV'!#REF!=AG$2,'SECTION IV'!#REF!*'SECTION IV'!#REF!,"")</f>
        <v>#REF!</v>
      </c>
      <c r="AH165" s="18" t="e">
        <f>IF(C165="","",IF('SECTION IV'!#REF!=0,"",IF(SUM(D165:AG165)=0,CONCATENATE(C165," NOT AWARDED"),SUM(D165:AG165))))</f>
        <v>#REF!</v>
      </c>
    </row>
    <row r="166" spans="2:35" x14ac:dyDescent="0.35">
      <c r="B166" s="290"/>
      <c r="C166" t="e">
        <f>IF('SECTION IV'!#REF!=0,"",'SECTION IV'!#REF!)</f>
        <v>#REF!</v>
      </c>
      <c r="D166" s="17" t="e">
        <f>IF('SECTION IV'!#REF!=D$2,'SECTION IV'!#REF!*'SECTION IV'!#REF!,"")</f>
        <v>#REF!</v>
      </c>
      <c r="E166" s="17" t="e">
        <f>IF('SECTION IV'!#REF!=E$2,'SECTION IV'!#REF!*'SECTION IV'!#REF!,"")</f>
        <v>#REF!</v>
      </c>
      <c r="F166" s="17" t="e">
        <f>IF('SECTION IV'!#REF!=F$2,'SECTION IV'!#REF!*'SECTION IV'!#REF!,"")</f>
        <v>#REF!</v>
      </c>
      <c r="G166" s="17" t="e">
        <f>IF('SECTION IV'!#REF!=G$2,'SECTION IV'!#REF!*'SECTION IV'!#REF!,"")</f>
        <v>#REF!</v>
      </c>
      <c r="H166" s="17" t="e">
        <f>IF('SECTION IV'!#REF!=H$2,'SECTION IV'!#REF!*'SECTION IV'!#REF!,"")</f>
        <v>#REF!</v>
      </c>
      <c r="I166" s="17" t="e">
        <f>IF('SECTION IV'!#REF!=I$2,'SECTION IV'!#REF!*'SECTION IV'!#REF!,"")</f>
        <v>#REF!</v>
      </c>
      <c r="J166" s="17" t="e">
        <f>IF('SECTION IV'!#REF!=J$2,'SECTION IV'!#REF!*'SECTION IV'!#REF!,"")</f>
        <v>#REF!</v>
      </c>
      <c r="K166" s="17" t="e">
        <f>IF('SECTION IV'!#REF!=K$2,'SECTION IV'!#REF!*'SECTION IV'!#REF!,"")</f>
        <v>#REF!</v>
      </c>
      <c r="L166" s="17" t="e">
        <f>IF('SECTION IV'!#REF!=L$2,'SECTION IV'!#REF!*'SECTION IV'!#REF!,"")</f>
        <v>#REF!</v>
      </c>
      <c r="M166" s="17" t="e">
        <f>IF('SECTION IV'!#REF!=M$2,'SECTION IV'!#REF!*'SECTION IV'!#REF!,"")</f>
        <v>#REF!</v>
      </c>
      <c r="N166" s="17" t="e">
        <f>IF('SECTION IV'!#REF!=N$2,'SECTION IV'!#REF!*'SECTION IV'!#REF!,"")</f>
        <v>#REF!</v>
      </c>
      <c r="O166" s="17" t="e">
        <f>IF('SECTION IV'!#REF!=O$2,'SECTION IV'!#REF!*'SECTION IV'!#REF!,"")</f>
        <v>#REF!</v>
      </c>
      <c r="P166" s="17" t="e">
        <f>IF('SECTION IV'!#REF!=P$2,'SECTION IV'!#REF!*'SECTION IV'!#REF!,"")</f>
        <v>#REF!</v>
      </c>
      <c r="Q166" s="17" t="e">
        <f>IF('SECTION IV'!#REF!=Q$2,'SECTION IV'!#REF!*'SECTION IV'!#REF!,"")</f>
        <v>#REF!</v>
      </c>
      <c r="R166" s="17" t="e">
        <f>IF('SECTION IV'!#REF!=R$2,'SECTION IV'!#REF!*'SECTION IV'!#REF!,"")</f>
        <v>#REF!</v>
      </c>
      <c r="S166" s="17" t="e">
        <f>IF('SECTION IV'!#REF!=S$2,'SECTION IV'!#REF!*'SECTION IV'!#REF!,"")</f>
        <v>#REF!</v>
      </c>
      <c r="T166" s="17" t="e">
        <f>IF('SECTION IV'!#REF!=T$2,'SECTION IV'!#REF!*'SECTION IV'!#REF!,"")</f>
        <v>#REF!</v>
      </c>
      <c r="U166" s="17" t="e">
        <f>IF('SECTION IV'!#REF!=U$2,'SECTION IV'!#REF!*'SECTION IV'!#REF!,"")</f>
        <v>#REF!</v>
      </c>
      <c r="V166" s="17" t="e">
        <f>IF('SECTION IV'!#REF!=V$2,'SECTION IV'!#REF!*'SECTION IV'!#REF!,"")</f>
        <v>#REF!</v>
      </c>
      <c r="W166" s="17" t="e">
        <f>IF('SECTION IV'!#REF!=W$2,'SECTION IV'!#REF!*'SECTION IV'!#REF!,"")</f>
        <v>#REF!</v>
      </c>
      <c r="X166" s="17" t="e">
        <f>IF('SECTION IV'!#REF!=X$2,'SECTION IV'!#REF!*'SECTION IV'!#REF!,"")</f>
        <v>#REF!</v>
      </c>
      <c r="Y166" s="17" t="e">
        <f>IF('SECTION IV'!#REF!=Y$2,'SECTION IV'!#REF!*'SECTION IV'!#REF!,"")</f>
        <v>#REF!</v>
      </c>
      <c r="Z166" s="17" t="e">
        <f>IF('SECTION IV'!#REF!=Z$2,'SECTION IV'!#REF!*'SECTION IV'!#REF!,"")</f>
        <v>#REF!</v>
      </c>
      <c r="AA166" s="17" t="e">
        <f>IF('SECTION IV'!#REF!=AA$2,'SECTION IV'!#REF!*'SECTION IV'!#REF!,"")</f>
        <v>#REF!</v>
      </c>
      <c r="AB166" s="17" t="e">
        <f>IF('SECTION IV'!#REF!=AB$2,'SECTION IV'!#REF!*'SECTION IV'!#REF!,"")</f>
        <v>#REF!</v>
      </c>
      <c r="AC166" s="17" t="e">
        <f>IF('SECTION IV'!#REF!=AC$2,'SECTION IV'!#REF!*'SECTION IV'!#REF!,"")</f>
        <v>#REF!</v>
      </c>
      <c r="AD166" s="17" t="e">
        <f>IF('SECTION IV'!#REF!=AD$2,'SECTION IV'!#REF!*'SECTION IV'!#REF!,"")</f>
        <v>#REF!</v>
      </c>
      <c r="AE166" s="17" t="e">
        <f>IF('SECTION IV'!#REF!=AE$2,'SECTION IV'!#REF!*'SECTION IV'!#REF!,"")</f>
        <v>#REF!</v>
      </c>
      <c r="AF166" s="17" t="e">
        <f>IF('SECTION IV'!#REF!=AF$2,'SECTION IV'!#REF!*'SECTION IV'!#REF!,"")</f>
        <v>#REF!</v>
      </c>
      <c r="AG166" s="17" t="e">
        <f>IF('SECTION IV'!#REF!=AG$2,'SECTION IV'!#REF!*'SECTION IV'!#REF!,"")</f>
        <v>#REF!</v>
      </c>
      <c r="AH166" s="18" t="e">
        <f>IF(C166="","",IF('SECTION IV'!#REF!=0,"",IF(SUM(D166:AG166)=0,CONCATENATE(C166," NOT AWARDED"),SUM(D166:AG166))))</f>
        <v>#REF!</v>
      </c>
    </row>
    <row r="167" spans="2:35" x14ac:dyDescent="0.35">
      <c r="B167" s="290"/>
      <c r="C167" t="e">
        <f>IF('SECTION IV'!#REF!=0,"",'SECTION IV'!#REF!)</f>
        <v>#REF!</v>
      </c>
      <c r="D167" s="17" t="e">
        <f>IF('SECTION IV'!#REF!=D$2,'SECTION IV'!#REF!*'SECTION IV'!#REF!,"")</f>
        <v>#REF!</v>
      </c>
      <c r="E167" s="17" t="e">
        <f>IF('SECTION IV'!#REF!=E$2,'SECTION IV'!#REF!*'SECTION IV'!#REF!,"")</f>
        <v>#REF!</v>
      </c>
      <c r="F167" s="17" t="e">
        <f>IF('SECTION IV'!#REF!=F$2,'SECTION IV'!#REF!*'SECTION IV'!#REF!,"")</f>
        <v>#REF!</v>
      </c>
      <c r="G167" s="17" t="e">
        <f>IF('SECTION IV'!#REF!=G$2,'SECTION IV'!#REF!*'SECTION IV'!#REF!,"")</f>
        <v>#REF!</v>
      </c>
      <c r="H167" s="17" t="e">
        <f>IF('SECTION IV'!#REF!=H$2,'SECTION IV'!#REF!*'SECTION IV'!#REF!,"")</f>
        <v>#REF!</v>
      </c>
      <c r="I167" s="17" t="e">
        <f>IF('SECTION IV'!#REF!=I$2,'SECTION IV'!#REF!*'SECTION IV'!#REF!,"")</f>
        <v>#REF!</v>
      </c>
      <c r="J167" s="17" t="e">
        <f>IF('SECTION IV'!#REF!=J$2,'SECTION IV'!#REF!*'SECTION IV'!#REF!,"")</f>
        <v>#REF!</v>
      </c>
      <c r="K167" s="17" t="e">
        <f>IF('SECTION IV'!#REF!=K$2,'SECTION IV'!#REF!*'SECTION IV'!#REF!,"")</f>
        <v>#REF!</v>
      </c>
      <c r="L167" s="17" t="e">
        <f>IF('SECTION IV'!#REF!=L$2,'SECTION IV'!#REF!*'SECTION IV'!#REF!,"")</f>
        <v>#REF!</v>
      </c>
      <c r="M167" s="17" t="e">
        <f>IF('SECTION IV'!#REF!=M$2,'SECTION IV'!#REF!*'SECTION IV'!#REF!,"")</f>
        <v>#REF!</v>
      </c>
      <c r="N167" s="17" t="e">
        <f>IF('SECTION IV'!#REF!=N$2,'SECTION IV'!#REF!*'SECTION IV'!#REF!,"")</f>
        <v>#REF!</v>
      </c>
      <c r="O167" s="17" t="e">
        <f>IF('SECTION IV'!#REF!=O$2,'SECTION IV'!#REF!*'SECTION IV'!#REF!,"")</f>
        <v>#REF!</v>
      </c>
      <c r="P167" s="17" t="e">
        <f>IF('SECTION IV'!#REF!=P$2,'SECTION IV'!#REF!*'SECTION IV'!#REF!,"")</f>
        <v>#REF!</v>
      </c>
      <c r="Q167" s="17" t="e">
        <f>IF('SECTION IV'!#REF!=Q$2,'SECTION IV'!#REF!*'SECTION IV'!#REF!,"")</f>
        <v>#REF!</v>
      </c>
      <c r="R167" s="17" t="e">
        <f>IF('SECTION IV'!#REF!=R$2,'SECTION IV'!#REF!*'SECTION IV'!#REF!,"")</f>
        <v>#REF!</v>
      </c>
      <c r="S167" s="17" t="e">
        <f>IF('SECTION IV'!#REF!=S$2,'SECTION IV'!#REF!*'SECTION IV'!#REF!,"")</f>
        <v>#REF!</v>
      </c>
      <c r="T167" s="17" t="e">
        <f>IF('SECTION IV'!#REF!=T$2,'SECTION IV'!#REF!*'SECTION IV'!#REF!,"")</f>
        <v>#REF!</v>
      </c>
      <c r="U167" s="17" t="e">
        <f>IF('SECTION IV'!#REF!=U$2,'SECTION IV'!#REF!*'SECTION IV'!#REF!,"")</f>
        <v>#REF!</v>
      </c>
      <c r="V167" s="17" t="e">
        <f>IF('SECTION IV'!#REF!=V$2,'SECTION IV'!#REF!*'SECTION IV'!#REF!,"")</f>
        <v>#REF!</v>
      </c>
      <c r="W167" s="17" t="e">
        <f>IF('SECTION IV'!#REF!=W$2,'SECTION IV'!#REF!*'SECTION IV'!#REF!,"")</f>
        <v>#REF!</v>
      </c>
      <c r="X167" s="17" t="e">
        <f>IF('SECTION IV'!#REF!=X$2,'SECTION IV'!#REF!*'SECTION IV'!#REF!,"")</f>
        <v>#REF!</v>
      </c>
      <c r="Y167" s="17" t="e">
        <f>IF('SECTION IV'!#REF!=Y$2,'SECTION IV'!#REF!*'SECTION IV'!#REF!,"")</f>
        <v>#REF!</v>
      </c>
      <c r="Z167" s="17" t="e">
        <f>IF('SECTION IV'!#REF!=Z$2,'SECTION IV'!#REF!*'SECTION IV'!#REF!,"")</f>
        <v>#REF!</v>
      </c>
      <c r="AA167" s="17" t="e">
        <f>IF('SECTION IV'!#REF!=AA$2,'SECTION IV'!#REF!*'SECTION IV'!#REF!,"")</f>
        <v>#REF!</v>
      </c>
      <c r="AB167" s="17" t="e">
        <f>IF('SECTION IV'!#REF!=AB$2,'SECTION IV'!#REF!*'SECTION IV'!#REF!,"")</f>
        <v>#REF!</v>
      </c>
      <c r="AC167" s="17" t="e">
        <f>IF('SECTION IV'!#REF!=AC$2,'SECTION IV'!#REF!*'SECTION IV'!#REF!,"")</f>
        <v>#REF!</v>
      </c>
      <c r="AD167" s="17" t="e">
        <f>IF('SECTION IV'!#REF!=AD$2,'SECTION IV'!#REF!*'SECTION IV'!#REF!,"")</f>
        <v>#REF!</v>
      </c>
      <c r="AE167" s="17" t="e">
        <f>IF('SECTION IV'!#REF!=AE$2,'SECTION IV'!#REF!*'SECTION IV'!#REF!,"")</f>
        <v>#REF!</v>
      </c>
      <c r="AF167" s="17" t="e">
        <f>IF('SECTION IV'!#REF!=AF$2,'SECTION IV'!#REF!*'SECTION IV'!#REF!,"")</f>
        <v>#REF!</v>
      </c>
      <c r="AG167" s="17" t="e">
        <f>IF('SECTION IV'!#REF!=AG$2,'SECTION IV'!#REF!*'SECTION IV'!#REF!,"")</f>
        <v>#REF!</v>
      </c>
      <c r="AH167" s="18" t="e">
        <f>IF(C167="","",IF('SECTION IV'!#REF!=0,"",IF(SUM(D167:AG167)=0,CONCATENATE(C167," NOT AWARDED"),SUM(D167:AG167))))</f>
        <v>#REF!</v>
      </c>
    </row>
    <row r="168" spans="2:35" x14ac:dyDescent="0.35">
      <c r="B168" s="23" t="e">
        <f>IF('SECTION IV'!#REF!="","",'SECTION IV'!#REF!)</f>
        <v>#REF!</v>
      </c>
      <c r="C168" s="24" t="e">
        <f>IF('SECTION IV'!#REF!=0,"",'SECTION IV'!#REF!)</f>
        <v>#REF!</v>
      </c>
      <c r="D168" s="25" t="e">
        <f>IF('SECTION IV'!#REF!=D$2,'SECTION IV'!#REF!*'SECTION IV'!#REF!,"")</f>
        <v>#REF!</v>
      </c>
      <c r="E168" s="25" t="e">
        <f>IF('SECTION IV'!#REF!=E$2,'SECTION IV'!#REF!*'SECTION IV'!#REF!,"")</f>
        <v>#REF!</v>
      </c>
      <c r="F168" s="25" t="e">
        <f>IF('SECTION IV'!#REF!=F$2,'SECTION IV'!#REF!*'SECTION IV'!#REF!,"")</f>
        <v>#REF!</v>
      </c>
      <c r="G168" s="25" t="e">
        <f>IF('SECTION IV'!#REF!=G$2,'SECTION IV'!#REF!*'SECTION IV'!#REF!,"")</f>
        <v>#REF!</v>
      </c>
      <c r="H168" s="25" t="e">
        <f>IF('SECTION IV'!#REF!=H$2,'SECTION IV'!#REF!*'SECTION IV'!#REF!,"")</f>
        <v>#REF!</v>
      </c>
      <c r="I168" s="25" t="e">
        <f>IF('SECTION IV'!#REF!=I$2,'SECTION IV'!#REF!*'SECTION IV'!#REF!,"")</f>
        <v>#REF!</v>
      </c>
      <c r="J168" s="25" t="e">
        <f>IF('SECTION IV'!#REF!=J$2,'SECTION IV'!#REF!*'SECTION IV'!#REF!,"")</f>
        <v>#REF!</v>
      </c>
      <c r="K168" s="25" t="e">
        <f>IF('SECTION IV'!#REF!=K$2,'SECTION IV'!#REF!*'SECTION IV'!#REF!,"")</f>
        <v>#REF!</v>
      </c>
      <c r="L168" s="25" t="e">
        <f>IF('SECTION IV'!#REF!=L$2,'SECTION IV'!#REF!*'SECTION IV'!#REF!,"")</f>
        <v>#REF!</v>
      </c>
      <c r="M168" s="25" t="e">
        <f>IF('SECTION IV'!#REF!=M$2,'SECTION IV'!#REF!*'SECTION IV'!#REF!,"")</f>
        <v>#REF!</v>
      </c>
      <c r="N168" s="25" t="e">
        <f>IF('SECTION IV'!#REF!=N$2,'SECTION IV'!#REF!*'SECTION IV'!#REF!,"")</f>
        <v>#REF!</v>
      </c>
      <c r="O168" s="25" t="e">
        <f>IF('SECTION IV'!#REF!=O$2,'SECTION IV'!#REF!*'SECTION IV'!#REF!,"")</f>
        <v>#REF!</v>
      </c>
      <c r="P168" s="25" t="e">
        <f>IF('SECTION IV'!#REF!=P$2,'SECTION IV'!#REF!*'SECTION IV'!#REF!,"")</f>
        <v>#REF!</v>
      </c>
      <c r="Q168" s="25" t="e">
        <f>IF('SECTION IV'!#REF!=Q$2,'SECTION IV'!#REF!*'SECTION IV'!#REF!,"")</f>
        <v>#REF!</v>
      </c>
      <c r="R168" s="25" t="e">
        <f>IF('SECTION IV'!#REF!=R$2,'SECTION IV'!#REF!*'SECTION IV'!#REF!,"")</f>
        <v>#REF!</v>
      </c>
      <c r="S168" s="25" t="e">
        <f>IF('SECTION IV'!#REF!=S$2,'SECTION IV'!#REF!*'SECTION IV'!#REF!,"")</f>
        <v>#REF!</v>
      </c>
      <c r="T168" s="25" t="e">
        <f>IF('SECTION IV'!#REF!=T$2,'SECTION IV'!#REF!*'SECTION IV'!#REF!,"")</f>
        <v>#REF!</v>
      </c>
      <c r="U168" s="25" t="e">
        <f>IF('SECTION IV'!#REF!=U$2,'SECTION IV'!#REF!*'SECTION IV'!#REF!,"")</f>
        <v>#REF!</v>
      </c>
      <c r="V168" s="25" t="e">
        <f>IF('SECTION IV'!#REF!=V$2,'SECTION IV'!#REF!*'SECTION IV'!#REF!,"")</f>
        <v>#REF!</v>
      </c>
      <c r="W168" s="25" t="e">
        <f>IF('SECTION IV'!#REF!=W$2,'SECTION IV'!#REF!*'SECTION IV'!#REF!,"")</f>
        <v>#REF!</v>
      </c>
      <c r="X168" s="25" t="e">
        <f>IF('SECTION IV'!#REF!=X$2,'SECTION IV'!#REF!*'SECTION IV'!#REF!,"")</f>
        <v>#REF!</v>
      </c>
      <c r="Y168" s="25" t="e">
        <f>IF('SECTION IV'!#REF!=Y$2,'SECTION IV'!#REF!*'SECTION IV'!#REF!,"")</f>
        <v>#REF!</v>
      </c>
      <c r="Z168" s="25" t="e">
        <f>IF('SECTION IV'!#REF!=Z$2,'SECTION IV'!#REF!*'SECTION IV'!#REF!,"")</f>
        <v>#REF!</v>
      </c>
      <c r="AA168" s="25" t="e">
        <f>IF('SECTION IV'!#REF!=AA$2,'SECTION IV'!#REF!*'SECTION IV'!#REF!,"")</f>
        <v>#REF!</v>
      </c>
      <c r="AB168" s="25" t="e">
        <f>IF('SECTION IV'!#REF!=AB$2,'SECTION IV'!#REF!*'SECTION IV'!#REF!,"")</f>
        <v>#REF!</v>
      </c>
      <c r="AC168" s="25" t="e">
        <f>IF('SECTION IV'!#REF!=AC$2,'SECTION IV'!#REF!*'SECTION IV'!#REF!,"")</f>
        <v>#REF!</v>
      </c>
      <c r="AD168" s="25" t="e">
        <f>IF('SECTION IV'!#REF!=AD$2,'SECTION IV'!#REF!*'SECTION IV'!#REF!,"")</f>
        <v>#REF!</v>
      </c>
      <c r="AE168" s="25" t="e">
        <f>IF('SECTION IV'!#REF!=AE$2,'SECTION IV'!#REF!*'SECTION IV'!#REF!,"")</f>
        <v>#REF!</v>
      </c>
      <c r="AF168" s="25" t="e">
        <f>IF('SECTION IV'!#REF!=AF$2,'SECTION IV'!#REF!*'SECTION IV'!#REF!,"")</f>
        <v>#REF!</v>
      </c>
      <c r="AG168" s="25" t="e">
        <f>IF('SECTION IV'!#REF!=AG$2,'SECTION IV'!#REF!*'SECTION IV'!#REF!,"")</f>
        <v>#REF!</v>
      </c>
      <c r="AH168" s="30"/>
      <c r="AI168" s="31" t="e">
        <f>SUM(AH158:AH167)</f>
        <v>#REF!</v>
      </c>
    </row>
    <row r="169" spans="2:35" x14ac:dyDescent="0.35">
      <c r="B169" s="3" t="e">
        <f>IF('SECTION IV'!#REF!="","",'SECTION IV'!#REF!)</f>
        <v>#REF!</v>
      </c>
      <c r="C169" t="e">
        <f>IF('SECTION IV'!#REF!=0,"",'SECTION IV'!#REF!)</f>
        <v>#REF!</v>
      </c>
      <c r="D169" s="17" t="e">
        <f>IF('SECTION IV'!#REF!=D$2,'SECTION IV'!#REF!*'SECTION IV'!#REF!,"")</f>
        <v>#REF!</v>
      </c>
      <c r="E169" s="17" t="e">
        <f>IF('SECTION IV'!#REF!=E$2,'SECTION IV'!#REF!*'SECTION IV'!#REF!,"")</f>
        <v>#REF!</v>
      </c>
      <c r="F169" s="17" t="e">
        <f>IF('SECTION IV'!#REF!=F$2,'SECTION IV'!#REF!*'SECTION IV'!#REF!,"")</f>
        <v>#REF!</v>
      </c>
      <c r="G169" s="17" t="e">
        <f>IF('SECTION IV'!#REF!=G$2,'SECTION IV'!#REF!*'SECTION IV'!#REF!,"")</f>
        <v>#REF!</v>
      </c>
      <c r="H169" s="17" t="e">
        <f>IF('SECTION IV'!#REF!=H$2,'SECTION IV'!#REF!*'SECTION IV'!#REF!,"")</f>
        <v>#REF!</v>
      </c>
      <c r="I169" s="17" t="e">
        <f>IF('SECTION IV'!#REF!=I$2,'SECTION IV'!#REF!*'SECTION IV'!#REF!,"")</f>
        <v>#REF!</v>
      </c>
      <c r="J169" s="17" t="e">
        <f>IF('SECTION IV'!#REF!=J$2,'SECTION IV'!#REF!*'SECTION IV'!#REF!,"")</f>
        <v>#REF!</v>
      </c>
      <c r="K169" s="17" t="e">
        <f>IF('SECTION IV'!#REF!=K$2,'SECTION IV'!#REF!*'SECTION IV'!#REF!,"")</f>
        <v>#REF!</v>
      </c>
      <c r="L169" s="17" t="e">
        <f>IF('SECTION IV'!#REF!=L$2,'SECTION IV'!#REF!*'SECTION IV'!#REF!,"")</f>
        <v>#REF!</v>
      </c>
      <c r="M169" s="17" t="e">
        <f>IF('SECTION IV'!#REF!=M$2,'SECTION IV'!#REF!*'SECTION IV'!#REF!,"")</f>
        <v>#REF!</v>
      </c>
      <c r="N169" s="17" t="e">
        <f>IF('SECTION IV'!#REF!=N$2,'SECTION IV'!#REF!*'SECTION IV'!#REF!,"")</f>
        <v>#REF!</v>
      </c>
      <c r="O169" s="17" t="e">
        <f>IF('SECTION IV'!#REF!=O$2,'SECTION IV'!#REF!*'SECTION IV'!#REF!,"")</f>
        <v>#REF!</v>
      </c>
      <c r="P169" s="17" t="e">
        <f>IF('SECTION IV'!#REF!=P$2,'SECTION IV'!#REF!*'SECTION IV'!#REF!,"")</f>
        <v>#REF!</v>
      </c>
      <c r="Q169" s="17" t="e">
        <f>IF('SECTION IV'!#REF!=Q$2,'SECTION IV'!#REF!*'SECTION IV'!#REF!,"")</f>
        <v>#REF!</v>
      </c>
      <c r="R169" s="17" t="e">
        <f>IF('SECTION IV'!#REF!=R$2,'SECTION IV'!#REF!*'SECTION IV'!#REF!,"")</f>
        <v>#REF!</v>
      </c>
      <c r="S169" s="17" t="e">
        <f>IF('SECTION IV'!#REF!=S$2,'SECTION IV'!#REF!*'SECTION IV'!#REF!,"")</f>
        <v>#REF!</v>
      </c>
      <c r="T169" s="17" t="e">
        <f>IF('SECTION IV'!#REF!=T$2,'SECTION IV'!#REF!*'SECTION IV'!#REF!,"")</f>
        <v>#REF!</v>
      </c>
      <c r="U169" s="17" t="e">
        <f>IF('SECTION IV'!#REF!=U$2,'SECTION IV'!#REF!*'SECTION IV'!#REF!,"")</f>
        <v>#REF!</v>
      </c>
      <c r="V169" s="17" t="e">
        <f>IF('SECTION IV'!#REF!=V$2,'SECTION IV'!#REF!*'SECTION IV'!#REF!,"")</f>
        <v>#REF!</v>
      </c>
      <c r="W169" s="17" t="e">
        <f>IF('SECTION IV'!#REF!=W$2,'SECTION IV'!#REF!*'SECTION IV'!#REF!,"")</f>
        <v>#REF!</v>
      </c>
      <c r="X169" s="17" t="e">
        <f>IF('SECTION IV'!#REF!=X$2,'SECTION IV'!#REF!*'SECTION IV'!#REF!,"")</f>
        <v>#REF!</v>
      </c>
      <c r="Y169" s="17" t="e">
        <f>IF('SECTION IV'!#REF!=Y$2,'SECTION IV'!#REF!*'SECTION IV'!#REF!,"")</f>
        <v>#REF!</v>
      </c>
      <c r="Z169" s="17" t="e">
        <f>IF('SECTION IV'!#REF!=Z$2,'SECTION IV'!#REF!*'SECTION IV'!#REF!,"")</f>
        <v>#REF!</v>
      </c>
      <c r="AA169" s="17" t="e">
        <f>IF('SECTION IV'!#REF!=AA$2,'SECTION IV'!#REF!*'SECTION IV'!#REF!,"")</f>
        <v>#REF!</v>
      </c>
      <c r="AB169" s="17" t="e">
        <f>IF('SECTION IV'!#REF!=AB$2,'SECTION IV'!#REF!*'SECTION IV'!#REF!,"")</f>
        <v>#REF!</v>
      </c>
      <c r="AC169" s="17" t="e">
        <f>IF('SECTION IV'!#REF!=AC$2,'SECTION IV'!#REF!*'SECTION IV'!#REF!,"")</f>
        <v>#REF!</v>
      </c>
      <c r="AD169" s="17" t="e">
        <f>IF('SECTION IV'!#REF!=AD$2,'SECTION IV'!#REF!*'SECTION IV'!#REF!,"")</f>
        <v>#REF!</v>
      </c>
      <c r="AE169" s="17" t="e">
        <f>IF('SECTION IV'!#REF!=AE$2,'SECTION IV'!#REF!*'SECTION IV'!#REF!,"")</f>
        <v>#REF!</v>
      </c>
      <c r="AF169" s="17" t="e">
        <f>IF('SECTION IV'!#REF!=AF$2,'SECTION IV'!#REF!*'SECTION IV'!#REF!,"")</f>
        <v>#REF!</v>
      </c>
      <c r="AG169" s="17" t="e">
        <f>IF('SECTION IV'!#REF!=AG$2,'SECTION IV'!#REF!*'SECTION IV'!#REF!,"")</f>
        <v>#REF!</v>
      </c>
      <c r="AH169" s="18" t="e">
        <f>IF(C169="","",IF('SECTION IV'!#REF!=0,"",IF(SUM(D169:AG169)=0,CONCATENATE(C169," NOT AWARDED"),SUM(D169:AG169))))</f>
        <v>#REF!</v>
      </c>
    </row>
    <row r="170" spans="2:35" x14ac:dyDescent="0.35">
      <c r="AH170" s="18"/>
    </row>
    <row r="171" spans="2:35" x14ac:dyDescent="0.35">
      <c r="B171" s="48" t="s">
        <v>55</v>
      </c>
      <c r="C171" s="49"/>
      <c r="D171" s="19" t="e">
        <f t="shared" ref="D171:AH171" si="1">SUM(D6:D170)</f>
        <v>#REF!</v>
      </c>
      <c r="E171" s="19" t="e">
        <f t="shared" si="1"/>
        <v>#REF!</v>
      </c>
      <c r="F171" s="19" t="e">
        <f t="shared" si="1"/>
        <v>#REF!</v>
      </c>
      <c r="G171" s="19" t="e">
        <f t="shared" si="1"/>
        <v>#REF!</v>
      </c>
      <c r="H171" s="19" t="e">
        <f t="shared" si="1"/>
        <v>#REF!</v>
      </c>
      <c r="I171" s="19" t="e">
        <f t="shared" si="1"/>
        <v>#REF!</v>
      </c>
      <c r="J171" s="19" t="e">
        <f t="shared" si="1"/>
        <v>#REF!</v>
      </c>
      <c r="K171" s="19" t="e">
        <f t="shared" si="1"/>
        <v>#REF!</v>
      </c>
      <c r="L171" s="19" t="e">
        <f t="shared" si="1"/>
        <v>#REF!</v>
      </c>
      <c r="M171" s="19" t="e">
        <f t="shared" si="1"/>
        <v>#REF!</v>
      </c>
      <c r="N171" s="19" t="e">
        <f t="shared" si="1"/>
        <v>#REF!</v>
      </c>
      <c r="O171" s="19" t="e">
        <f t="shared" si="1"/>
        <v>#REF!</v>
      </c>
      <c r="P171" s="19" t="e">
        <f t="shared" si="1"/>
        <v>#REF!</v>
      </c>
      <c r="Q171" s="19" t="e">
        <f t="shared" si="1"/>
        <v>#REF!</v>
      </c>
      <c r="R171" s="19" t="e">
        <f t="shared" si="1"/>
        <v>#REF!</v>
      </c>
      <c r="S171" s="19" t="e">
        <f t="shared" si="1"/>
        <v>#REF!</v>
      </c>
      <c r="T171" s="19" t="e">
        <f t="shared" si="1"/>
        <v>#REF!</v>
      </c>
      <c r="U171" s="19" t="e">
        <f t="shared" si="1"/>
        <v>#REF!</v>
      </c>
      <c r="V171" s="19" t="e">
        <f t="shared" si="1"/>
        <v>#REF!</v>
      </c>
      <c r="W171" s="19" t="e">
        <f t="shared" si="1"/>
        <v>#REF!</v>
      </c>
      <c r="X171" s="19" t="e">
        <f t="shared" si="1"/>
        <v>#REF!</v>
      </c>
      <c r="Y171" s="19" t="e">
        <f t="shared" si="1"/>
        <v>#REF!</v>
      </c>
      <c r="Z171" s="19" t="e">
        <f t="shared" si="1"/>
        <v>#REF!</v>
      </c>
      <c r="AA171" s="19" t="e">
        <f t="shared" si="1"/>
        <v>#REF!</v>
      </c>
      <c r="AB171" s="19" t="e">
        <f t="shared" si="1"/>
        <v>#REF!</v>
      </c>
      <c r="AC171" s="19" t="e">
        <f t="shared" si="1"/>
        <v>#REF!</v>
      </c>
      <c r="AD171" s="19" t="e">
        <f t="shared" si="1"/>
        <v>#REF!</v>
      </c>
      <c r="AE171" s="19" t="e">
        <f t="shared" si="1"/>
        <v>#REF!</v>
      </c>
      <c r="AF171" s="19" t="e">
        <f t="shared" si="1"/>
        <v>#REF!</v>
      </c>
      <c r="AG171" s="19" t="e">
        <f t="shared" si="1"/>
        <v>#REF!</v>
      </c>
      <c r="AH171" s="19" t="e">
        <f t="shared" si="1"/>
        <v>#REF!</v>
      </c>
    </row>
    <row r="172" spans="2:35" x14ac:dyDescent="0.35">
      <c r="AH172" s="18" t="e">
        <f>AH171*AI2</f>
        <v>#REF!</v>
      </c>
    </row>
    <row r="173" spans="2:35" x14ac:dyDescent="0.35">
      <c r="AG173" s="17" t="s">
        <v>56</v>
      </c>
      <c r="AH173" s="18" t="e">
        <f>AH172-AH4</f>
        <v>#REF!</v>
      </c>
    </row>
  </sheetData>
  <customSheetViews>
    <customSheetView guid="{E4FFEA50-73D6-4353-92F8-3E77B3253238}" printArea="1">
      <pane xSplit="3" ySplit="5" topLeftCell="D6" activePane="bottomRight" state="frozen"/>
      <selection pane="bottomRight" activeCell="D6" sqref="D6"/>
      <pageMargins left="0" right="0" top="0" bottom="0" header="0" footer="0"/>
      <printOptions horizontalCentered="1"/>
      <pageSetup scale="110" orientation="portrait" r:id="rId1"/>
    </customSheetView>
    <customSheetView guid="{B586A60D-1148-4301-BE6F-15D2613A4386}">
      <selection activeCell="E5" sqref="E5"/>
      <pageMargins left="0" right="0" top="0" bottom="0" header="0" footer="0"/>
      <printOptions horizontalCentered="1"/>
      <pageSetup scale="110" orientation="portrait" r:id="rId2"/>
    </customSheetView>
  </customSheetViews>
  <mergeCells count="44">
    <mergeCell ref="Y2:Y3"/>
    <mergeCell ref="M2:M3"/>
    <mergeCell ref="N2:N3"/>
    <mergeCell ref="O2:O3"/>
    <mergeCell ref="P2:P3"/>
    <mergeCell ref="R2:R3"/>
    <mergeCell ref="Q2:Q3"/>
    <mergeCell ref="X2:X3"/>
    <mergeCell ref="T2:T3"/>
    <mergeCell ref="U2:U3"/>
    <mergeCell ref="V2:V3"/>
    <mergeCell ref="W2:W3"/>
    <mergeCell ref="S2:S3"/>
    <mergeCell ref="AG2:AG3"/>
    <mergeCell ref="Z2:Z3"/>
    <mergeCell ref="AA2:AA3"/>
    <mergeCell ref="AB2:AB3"/>
    <mergeCell ref="AC2:AC3"/>
    <mergeCell ref="AE2:AE3"/>
    <mergeCell ref="AD2:AD3"/>
    <mergeCell ref="AF2:AF3"/>
    <mergeCell ref="L2:L3"/>
    <mergeCell ref="D2:D3"/>
    <mergeCell ref="E2:E3"/>
    <mergeCell ref="F2:F3"/>
    <mergeCell ref="G2:G3"/>
    <mergeCell ref="H2:H3"/>
    <mergeCell ref="I2:I3"/>
    <mergeCell ref="B158:B167"/>
    <mergeCell ref="B153:B155"/>
    <mergeCell ref="B88:B90"/>
    <mergeCell ref="B141:B151"/>
    <mergeCell ref="B92:B110"/>
    <mergeCell ref="B5:C5"/>
    <mergeCell ref="J2:J3"/>
    <mergeCell ref="K2:K3"/>
    <mergeCell ref="B130:B139"/>
    <mergeCell ref="B112:B128"/>
    <mergeCell ref="B21:B22"/>
    <mergeCell ref="B63:B73"/>
    <mergeCell ref="B43:B53"/>
    <mergeCell ref="B36:B41"/>
    <mergeCell ref="B55:B61"/>
    <mergeCell ref="B24:B28"/>
  </mergeCells>
  <phoneticPr fontId="9" type="noConversion"/>
  <printOptions horizontalCentered="1"/>
  <pageMargins left="0" right="0" top="0" bottom="0" header="0" footer="0"/>
  <pageSetup scale="110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autoPageBreaks="0"/>
  </sheetPr>
  <dimension ref="A1:N52"/>
  <sheetViews>
    <sheetView workbookViewId="0">
      <selection sqref="A1:A2"/>
    </sheetView>
  </sheetViews>
  <sheetFormatPr defaultRowHeight="14.5" x14ac:dyDescent="0.35"/>
  <cols>
    <col min="1" max="1" width="15.6328125" bestFit="1" customWidth="1"/>
    <col min="2" max="2" width="59.6328125" customWidth="1"/>
    <col min="3" max="3" width="17.6328125" customWidth="1"/>
    <col min="4" max="4" width="12" style="21" bestFit="1" customWidth="1"/>
    <col min="6" max="6" width="3.453125" customWidth="1"/>
    <col min="7" max="7" width="2.6328125" style="28" customWidth="1"/>
    <col min="9" max="9" width="44" customWidth="1"/>
    <col min="10" max="10" width="17.36328125" style="20" customWidth="1"/>
    <col min="11" max="11" width="11.36328125" style="13" bestFit="1" customWidth="1"/>
    <col min="12" max="12" width="16.36328125" bestFit="1" customWidth="1"/>
    <col min="14" max="14" width="12.54296875" bestFit="1" customWidth="1"/>
  </cols>
  <sheetData>
    <row r="1" spans="1:14" ht="19" thickTop="1" x14ac:dyDescent="0.35">
      <c r="A1" s="291" t="s">
        <v>57</v>
      </c>
      <c r="B1" s="298" t="str">
        <f>('SECTION IV'!A1)</f>
        <v>SPOKANE PUBLIC SCHOOL DISTRICT 81</v>
      </c>
      <c r="C1" s="299"/>
      <c r="D1" s="300"/>
      <c r="I1" s="298" t="str">
        <f>B1</f>
        <v>SPOKANE PUBLIC SCHOOL DISTRICT 81</v>
      </c>
      <c r="J1" s="299"/>
      <c r="K1" s="300"/>
    </row>
    <row r="2" spans="1:14" ht="19" thickBot="1" x14ac:dyDescent="0.4">
      <c r="A2" s="292"/>
      <c r="B2" s="295" t="str">
        <f>'SECTION IV'!A2</f>
        <v>Quote 8747-2324 - Section IV</v>
      </c>
      <c r="C2" s="296"/>
      <c r="D2" s="297"/>
      <c r="I2" s="295" t="str">
        <f>B2</f>
        <v>Quote 8747-2324 - Section IV</v>
      </c>
      <c r="J2" s="296"/>
      <c r="K2" s="297"/>
    </row>
    <row r="3" spans="1:14" ht="18.5" x14ac:dyDescent="0.35">
      <c r="A3" s="57" t="s">
        <v>58</v>
      </c>
      <c r="B3" s="296" t="str">
        <f>'SECTION IV'!A3</f>
        <v>High School Library Equity Collection</v>
      </c>
      <c r="C3" s="296"/>
      <c r="D3" s="297"/>
      <c r="I3" s="295" t="str">
        <f>B3</f>
        <v>High School Library Equity Collection</v>
      </c>
      <c r="J3" s="296"/>
      <c r="K3" s="297"/>
    </row>
    <row r="4" spans="1:14" ht="18.75" customHeight="1" thickBot="1" x14ac:dyDescent="0.4">
      <c r="A4" s="58" t="e">
        <f>'SECTION IV'!#REF!</f>
        <v>#REF!</v>
      </c>
      <c r="B4" s="293" t="s">
        <v>59</v>
      </c>
      <c r="C4" s="293"/>
      <c r="D4" s="294"/>
      <c r="I4" s="302" t="str">
        <f>B4</f>
        <v>VENDOR AWARD SUMMARY</v>
      </c>
      <c r="J4" s="303"/>
      <c r="K4" s="304"/>
      <c r="L4" s="28" t="s">
        <v>60</v>
      </c>
      <c r="M4" t="s">
        <v>61</v>
      </c>
    </row>
    <row r="5" spans="1:14" ht="19.5" thickTop="1" thickBot="1" x14ac:dyDescent="0.4">
      <c r="A5" s="56" t="s">
        <v>62</v>
      </c>
      <c r="B5" s="59" t="s">
        <v>63</v>
      </c>
      <c r="C5" s="47" t="e">
        <f>SUM(C6:C35)</f>
        <v>#REF!</v>
      </c>
      <c r="D5" s="45" t="s">
        <v>64</v>
      </c>
      <c r="G5" s="29"/>
      <c r="I5" s="41" t="s">
        <v>63</v>
      </c>
      <c r="J5" s="33" t="e">
        <f>SUM(J6:J35)</f>
        <v>#REF!</v>
      </c>
      <c r="K5" s="34" t="s">
        <v>65</v>
      </c>
      <c r="L5" s="55" t="e">
        <f>(SUM(L6:L35)/J5)</f>
        <v>#REF!</v>
      </c>
      <c r="N5" s="20" t="e">
        <f>SUM(N6:N35)</f>
        <v>#REF!</v>
      </c>
    </row>
    <row r="6" spans="1:14" x14ac:dyDescent="0.35">
      <c r="A6" s="20" t="e">
        <f>'SECTION IV'!#REF!</f>
        <v>#REF!</v>
      </c>
      <c r="B6" s="60" t="str">
        <f>IF(Tabulation!D2="1-BLANK","",Tabulation!D2)</f>
        <v>VENDOR 01</v>
      </c>
      <c r="C6" s="20" t="e">
        <f>IF(B6="","",ROUND(Tabulation!D$171,2))</f>
        <v>#REF!</v>
      </c>
      <c r="D6" s="21" t="e">
        <f>IF(C6=0,"",IF(C6="","",Tabulation!D$5))</f>
        <v>#REF!</v>
      </c>
      <c r="E6">
        <v>1</v>
      </c>
      <c r="H6">
        <f>VLOOKUP(I6,B$6:E$35,4,FALSE)</f>
        <v>1</v>
      </c>
      <c r="I6" s="35" t="str">
        <f t="shared" ref="I6:I18" si="0">B6</f>
        <v>VENDOR 01</v>
      </c>
      <c r="J6" s="20" t="e">
        <f t="shared" ref="J6:J35" si="1">IF(ISTEXT(I6),(VLOOKUP(I6,B$6:C$35,2,FALSE)),"")</f>
        <v>#REF!</v>
      </c>
      <c r="K6" s="36" t="e">
        <f t="shared" ref="K6:K35" si="2">IF(ISTEXT(I6),(VLOOKUP(I6,B$6:D$35,3,FALSE)),"")</f>
        <v>#REF!</v>
      </c>
      <c r="L6" s="28" t="e">
        <f>IF(M6=1,J6,0)</f>
        <v>#REF!</v>
      </c>
      <c r="M6">
        <v>1</v>
      </c>
      <c r="N6" s="20" t="e">
        <f>IF(ISTEXT(I6),J6*1.087,"")</f>
        <v>#REF!</v>
      </c>
    </row>
    <row r="7" spans="1:14" x14ac:dyDescent="0.35">
      <c r="A7" s="20" t="e">
        <f>'SECTION IV'!#REF!</f>
        <v>#REF!</v>
      </c>
      <c r="B7" s="60" t="str">
        <f>IF(Tabulation!E2="2-BLANK","",Tabulation!E2)</f>
        <v>VENDOR 01</v>
      </c>
      <c r="C7" s="20" t="e">
        <f>IF(B7="","",ROUND(Tabulation!E171,2))</f>
        <v>#REF!</v>
      </c>
      <c r="D7" s="21" t="e">
        <f>IF(C7=0,"",IF(C7="","",Tabulation!E$5))</f>
        <v>#REF!</v>
      </c>
      <c r="E7">
        <f>E6+1</f>
        <v>2</v>
      </c>
      <c r="H7">
        <f t="shared" ref="H7:H35" si="3">VLOOKUP(I7,B$6:E$35,4,FALSE)</f>
        <v>1</v>
      </c>
      <c r="I7" s="35" t="str">
        <f t="shared" si="0"/>
        <v>VENDOR 01</v>
      </c>
      <c r="J7" s="20" t="e">
        <f t="shared" si="1"/>
        <v>#REF!</v>
      </c>
      <c r="K7" s="36" t="e">
        <f t="shared" si="2"/>
        <v>#REF!</v>
      </c>
      <c r="L7" s="28">
        <f t="shared" ref="L7:L35" si="4">IF(M7=1,J7,0)</f>
        <v>0</v>
      </c>
      <c r="M7">
        <v>0</v>
      </c>
      <c r="N7" s="20" t="e">
        <f t="shared" ref="N7:N36" si="5">IF(ISTEXT(I7),J7*1.087,"")</f>
        <v>#REF!</v>
      </c>
    </row>
    <row r="8" spans="1:14" x14ac:dyDescent="0.35">
      <c r="A8" s="20" t="e">
        <f>'SECTION IV'!#REF!</f>
        <v>#REF!</v>
      </c>
      <c r="B8" s="60" t="str">
        <f>IF(Tabulation!F2="3-BLANK","",Tabulation!F2)</f>
        <v>VENDOR 03</v>
      </c>
      <c r="C8" s="20" t="e">
        <f>IF(B8="","",ROUND(Tabulation!F171,2))</f>
        <v>#REF!</v>
      </c>
      <c r="D8" s="21" t="e">
        <f>IF(C8=0,"",IF(C8="","",Tabulation!F$5))</f>
        <v>#REF!</v>
      </c>
      <c r="E8">
        <f t="shared" ref="E8:E35" si="6">E7+1</f>
        <v>3</v>
      </c>
      <c r="H8">
        <f t="shared" si="3"/>
        <v>3</v>
      </c>
      <c r="I8" s="35" t="str">
        <f t="shared" si="0"/>
        <v>VENDOR 03</v>
      </c>
      <c r="J8" s="20" t="e">
        <f t="shared" si="1"/>
        <v>#REF!</v>
      </c>
      <c r="K8" s="36" t="e">
        <f t="shared" si="2"/>
        <v>#REF!</v>
      </c>
      <c r="L8" s="28">
        <f t="shared" si="4"/>
        <v>0</v>
      </c>
      <c r="M8">
        <v>0</v>
      </c>
      <c r="N8" s="20" t="e">
        <f t="shared" si="5"/>
        <v>#REF!</v>
      </c>
    </row>
    <row r="9" spans="1:14" x14ac:dyDescent="0.35">
      <c r="A9" s="20" t="e">
        <f>'SECTION IV'!#REF!</f>
        <v>#REF!</v>
      </c>
      <c r="B9" s="60" t="str">
        <f>IF(Tabulation!G2="4-BLANK","",Tabulation!G2)</f>
        <v>VENDOR 04</v>
      </c>
      <c r="C9" s="20" t="e">
        <f>IF(B9="","",ROUND(Tabulation!G171,2))</f>
        <v>#REF!</v>
      </c>
      <c r="D9" s="21" t="e">
        <f>IF(C9=0,"",IF(C9="","",Tabulation!G$5))</f>
        <v>#REF!</v>
      </c>
      <c r="E9">
        <f t="shared" si="6"/>
        <v>4</v>
      </c>
      <c r="H9">
        <f t="shared" si="3"/>
        <v>4</v>
      </c>
      <c r="I9" s="35" t="str">
        <f t="shared" si="0"/>
        <v>VENDOR 04</v>
      </c>
      <c r="J9" s="20" t="e">
        <f t="shared" si="1"/>
        <v>#REF!</v>
      </c>
      <c r="K9" s="36" t="e">
        <f t="shared" si="2"/>
        <v>#REF!</v>
      </c>
      <c r="L9" s="28">
        <f>IF(M9=1,J9,0)</f>
        <v>0</v>
      </c>
      <c r="M9">
        <v>0</v>
      </c>
      <c r="N9" s="20" t="e">
        <f>IF(ISTEXT(I9),J9*1.087,"")</f>
        <v>#REF!</v>
      </c>
    </row>
    <row r="10" spans="1:14" x14ac:dyDescent="0.35">
      <c r="A10" s="20" t="e">
        <f>'SECTION IV'!#REF!</f>
        <v>#REF!</v>
      </c>
      <c r="B10" s="60" t="str">
        <f>IF(Tabulation!H2="5-BLANK","",Tabulation!H2)</f>
        <v>VENDOR 05</v>
      </c>
      <c r="C10" s="20" t="e">
        <f>IF(B10="","",ROUND(Tabulation!H171,2))</f>
        <v>#REF!</v>
      </c>
      <c r="D10" s="21" t="e">
        <f>IF(C10=0,"",IF(C10="","",Tabulation!H$5))</f>
        <v>#REF!</v>
      </c>
      <c r="E10">
        <f t="shared" si="6"/>
        <v>5</v>
      </c>
      <c r="H10">
        <f t="shared" si="3"/>
        <v>5</v>
      </c>
      <c r="I10" s="35" t="str">
        <f t="shared" si="0"/>
        <v>VENDOR 05</v>
      </c>
      <c r="J10" s="20" t="e">
        <f t="shared" si="1"/>
        <v>#REF!</v>
      </c>
      <c r="K10" s="36" t="e">
        <f t="shared" si="2"/>
        <v>#REF!</v>
      </c>
      <c r="L10" s="28">
        <f t="shared" si="4"/>
        <v>0</v>
      </c>
      <c r="M10">
        <v>0</v>
      </c>
      <c r="N10" s="20" t="e">
        <f t="shared" si="5"/>
        <v>#REF!</v>
      </c>
    </row>
    <row r="11" spans="1:14" x14ac:dyDescent="0.35">
      <c r="A11" s="20" t="e">
        <f>'SECTION IV'!#REF!</f>
        <v>#REF!</v>
      </c>
      <c r="B11" s="60" t="str">
        <f>IF(Tabulation!I2="6-BLANK","",Tabulation!I2)</f>
        <v>VENDOR 06</v>
      </c>
      <c r="C11" s="20" t="e">
        <f>IF(B11="","",ROUND(Tabulation!I171,2))</f>
        <v>#REF!</v>
      </c>
      <c r="D11" s="21" t="e">
        <f>IF(C11=0,"",IF(C11="","",Tabulation!I$5))</f>
        <v>#REF!</v>
      </c>
      <c r="E11">
        <f t="shared" si="6"/>
        <v>6</v>
      </c>
      <c r="H11">
        <f t="shared" si="3"/>
        <v>6</v>
      </c>
      <c r="I11" s="35" t="str">
        <f t="shared" si="0"/>
        <v>VENDOR 06</v>
      </c>
      <c r="J11" s="20" t="e">
        <f t="shared" si="1"/>
        <v>#REF!</v>
      </c>
      <c r="K11" s="36" t="e">
        <f t="shared" si="2"/>
        <v>#REF!</v>
      </c>
      <c r="L11" s="28">
        <f t="shared" si="4"/>
        <v>0</v>
      </c>
      <c r="M11">
        <v>0</v>
      </c>
      <c r="N11" s="20" t="e">
        <f t="shared" si="5"/>
        <v>#REF!</v>
      </c>
    </row>
    <row r="12" spans="1:14" x14ac:dyDescent="0.35">
      <c r="A12" s="20" t="e">
        <f>'SECTION IV'!#REF!</f>
        <v>#REF!</v>
      </c>
      <c r="B12" s="60" t="str">
        <f>IF(Tabulation!J2="7-BLANK","",Tabulation!J2)</f>
        <v>VENDOR 07</v>
      </c>
      <c r="C12" s="20" t="e">
        <f>IF(B12="","",ROUND(Tabulation!J171,2))</f>
        <v>#REF!</v>
      </c>
      <c r="D12" s="21" t="e">
        <f>IF(C12=0,"",IF(C12="","",Tabulation!J$5))</f>
        <v>#REF!</v>
      </c>
      <c r="E12">
        <f t="shared" si="6"/>
        <v>7</v>
      </c>
      <c r="H12">
        <f t="shared" si="3"/>
        <v>7</v>
      </c>
      <c r="I12" s="35" t="str">
        <f t="shared" si="0"/>
        <v>VENDOR 07</v>
      </c>
      <c r="J12" s="20" t="e">
        <f t="shared" si="1"/>
        <v>#REF!</v>
      </c>
      <c r="K12" s="36" t="e">
        <f t="shared" si="2"/>
        <v>#REF!</v>
      </c>
      <c r="L12" s="28">
        <f t="shared" si="4"/>
        <v>0</v>
      </c>
      <c r="M12">
        <v>0</v>
      </c>
      <c r="N12" s="20" t="e">
        <f t="shared" si="5"/>
        <v>#REF!</v>
      </c>
    </row>
    <row r="13" spans="1:14" x14ac:dyDescent="0.35">
      <c r="A13" s="20" t="e">
        <f>'SECTION IV'!#REF!</f>
        <v>#REF!</v>
      </c>
      <c r="B13" s="60" t="str">
        <f>IF(Tabulation!K2="8-BLANK","",Tabulation!K2)</f>
        <v>VENDOR 08</v>
      </c>
      <c r="C13" s="20" t="e">
        <f>IF(B13="","",ROUND(Tabulation!K171,2))</f>
        <v>#REF!</v>
      </c>
      <c r="D13" s="21" t="e">
        <f>IF(C13=0,"",IF(C13="","",Tabulation!K$5))</f>
        <v>#REF!</v>
      </c>
      <c r="E13">
        <f t="shared" si="6"/>
        <v>8</v>
      </c>
      <c r="H13">
        <f t="shared" si="3"/>
        <v>8</v>
      </c>
      <c r="I13" s="35" t="str">
        <f t="shared" si="0"/>
        <v>VENDOR 08</v>
      </c>
      <c r="J13" s="20" t="e">
        <f t="shared" si="1"/>
        <v>#REF!</v>
      </c>
      <c r="K13" s="36" t="e">
        <f t="shared" si="2"/>
        <v>#REF!</v>
      </c>
      <c r="L13" s="28">
        <f t="shared" si="4"/>
        <v>0</v>
      </c>
      <c r="M13">
        <v>0</v>
      </c>
      <c r="N13" s="20" t="e">
        <f t="shared" si="5"/>
        <v>#REF!</v>
      </c>
    </row>
    <row r="14" spans="1:14" x14ac:dyDescent="0.35">
      <c r="A14" s="20" t="e">
        <f>'SECTION IV'!#REF!</f>
        <v>#REF!</v>
      </c>
      <c r="B14" s="60" t="str">
        <f>IF(Tabulation!L2="9-BLANK","",Tabulation!L2)</f>
        <v>VENDOR 09</v>
      </c>
      <c r="C14" s="20" t="e">
        <f>IF(B14="","",ROUND(Tabulation!L171,2))</f>
        <v>#REF!</v>
      </c>
      <c r="D14" s="21" t="e">
        <f>IF(C14=0,"",IF(C14="","",Tabulation!L$5))</f>
        <v>#REF!</v>
      </c>
      <c r="E14">
        <f t="shared" si="6"/>
        <v>9</v>
      </c>
      <c r="H14">
        <f t="shared" si="3"/>
        <v>9</v>
      </c>
      <c r="I14" s="35" t="str">
        <f t="shared" si="0"/>
        <v>VENDOR 09</v>
      </c>
      <c r="J14" s="20" t="e">
        <f t="shared" si="1"/>
        <v>#REF!</v>
      </c>
      <c r="K14" s="36" t="e">
        <f t="shared" si="2"/>
        <v>#REF!</v>
      </c>
      <c r="L14" s="28">
        <f t="shared" si="4"/>
        <v>0</v>
      </c>
      <c r="M14">
        <v>0</v>
      </c>
      <c r="N14" s="20" t="e">
        <f t="shared" si="5"/>
        <v>#REF!</v>
      </c>
    </row>
    <row r="15" spans="1:14" x14ac:dyDescent="0.35">
      <c r="A15" s="20" t="e">
        <f>'SECTION IV'!#REF!</f>
        <v>#REF!</v>
      </c>
      <c r="B15" s="60" t="str">
        <f>IF(Tabulation!M2="10-BLANK","",Tabulation!M2)</f>
        <v>VENDOR 10</v>
      </c>
      <c r="C15" s="20" t="e">
        <f>IF(B15="","",ROUND(Tabulation!M171,2))</f>
        <v>#REF!</v>
      </c>
      <c r="D15" s="21" t="e">
        <f>IF(C15=0,"",IF(C15="","",Tabulation!M$5))</f>
        <v>#REF!</v>
      </c>
      <c r="E15">
        <f t="shared" si="6"/>
        <v>10</v>
      </c>
      <c r="H15">
        <f t="shared" si="3"/>
        <v>10</v>
      </c>
      <c r="I15" s="35" t="str">
        <f t="shared" si="0"/>
        <v>VENDOR 10</v>
      </c>
      <c r="J15" s="20" t="e">
        <f t="shared" si="1"/>
        <v>#REF!</v>
      </c>
      <c r="K15" s="36" t="e">
        <f t="shared" si="2"/>
        <v>#REF!</v>
      </c>
      <c r="L15" s="28">
        <f t="shared" si="4"/>
        <v>0</v>
      </c>
      <c r="M15">
        <v>0</v>
      </c>
      <c r="N15" s="20" t="e">
        <f t="shared" si="5"/>
        <v>#REF!</v>
      </c>
    </row>
    <row r="16" spans="1:14" x14ac:dyDescent="0.35">
      <c r="A16" s="20" t="e">
        <f>'SECTION IV'!#REF!</f>
        <v>#REF!</v>
      </c>
      <c r="B16" s="60" t="str">
        <f>IF(Tabulation!N2="11-BLANK","",Tabulation!N2)</f>
        <v>VENDOR 11</v>
      </c>
      <c r="C16" s="20" t="e">
        <f>IF(B16="","",ROUND(Tabulation!N171,2))</f>
        <v>#REF!</v>
      </c>
      <c r="D16" s="21" t="e">
        <f>IF(C16=0,"",IF(C16="","",Tabulation!N$5))</f>
        <v>#REF!</v>
      </c>
      <c r="E16">
        <f t="shared" si="6"/>
        <v>11</v>
      </c>
      <c r="H16">
        <f t="shared" si="3"/>
        <v>11</v>
      </c>
      <c r="I16" s="35" t="str">
        <f t="shared" si="0"/>
        <v>VENDOR 11</v>
      </c>
      <c r="J16" s="20" t="e">
        <f t="shared" si="1"/>
        <v>#REF!</v>
      </c>
      <c r="K16" s="36" t="e">
        <f t="shared" si="2"/>
        <v>#REF!</v>
      </c>
      <c r="L16" s="28">
        <f t="shared" si="4"/>
        <v>0</v>
      </c>
      <c r="M16">
        <v>0</v>
      </c>
      <c r="N16" s="20" t="e">
        <f t="shared" si="5"/>
        <v>#REF!</v>
      </c>
    </row>
    <row r="17" spans="1:14" x14ac:dyDescent="0.35">
      <c r="A17" s="20" t="e">
        <f>'SECTION IV'!#REF!</f>
        <v>#REF!</v>
      </c>
      <c r="B17" s="60" t="str">
        <f>IF(Tabulation!O2="11-BLANK","",Tabulation!O2)</f>
        <v>VENDOR 12</v>
      </c>
      <c r="C17" s="20" t="e">
        <f>IF(B17="","",ROUND(Tabulation!O171,2))</f>
        <v>#REF!</v>
      </c>
      <c r="D17" s="21" t="e">
        <f>IF(C17=0,"",IF(C17="","",Tabulation!O$5))</f>
        <v>#REF!</v>
      </c>
      <c r="E17">
        <f t="shared" si="6"/>
        <v>12</v>
      </c>
      <c r="H17">
        <f t="shared" si="3"/>
        <v>12</v>
      </c>
      <c r="I17" s="37" t="str">
        <f t="shared" si="0"/>
        <v>VENDOR 12</v>
      </c>
      <c r="J17" s="20" t="e">
        <f t="shared" si="1"/>
        <v>#REF!</v>
      </c>
      <c r="K17" s="36" t="e">
        <f t="shared" si="2"/>
        <v>#REF!</v>
      </c>
      <c r="L17" s="28">
        <f t="shared" si="4"/>
        <v>0</v>
      </c>
      <c r="M17">
        <v>0</v>
      </c>
      <c r="N17" s="20" t="e">
        <f t="shared" si="5"/>
        <v>#REF!</v>
      </c>
    </row>
    <row r="18" spans="1:14" x14ac:dyDescent="0.35">
      <c r="A18" s="20" t="e">
        <f>'SECTION IV'!#REF!</f>
        <v>#REF!</v>
      </c>
      <c r="B18" s="60" t="str">
        <f>IF(Tabulation!P2="11-BLANK","",Tabulation!P2)</f>
        <v>VENDOR 13</v>
      </c>
      <c r="C18" s="20" t="e">
        <f>IF(B18="","",ROUND(Tabulation!P171,2))</f>
        <v>#REF!</v>
      </c>
      <c r="D18" s="21" t="e">
        <f>IF(C18=0,"",IF(C18="","",Tabulation!P$5))</f>
        <v>#REF!</v>
      </c>
      <c r="E18">
        <f t="shared" si="6"/>
        <v>13</v>
      </c>
      <c r="H18">
        <f t="shared" si="3"/>
        <v>13</v>
      </c>
      <c r="I18" s="37" t="str">
        <f t="shared" si="0"/>
        <v>VENDOR 13</v>
      </c>
      <c r="J18" s="20" t="e">
        <f t="shared" si="1"/>
        <v>#REF!</v>
      </c>
      <c r="K18" s="36" t="e">
        <f t="shared" si="2"/>
        <v>#REF!</v>
      </c>
      <c r="L18" s="28">
        <f t="shared" si="4"/>
        <v>0</v>
      </c>
      <c r="M18">
        <v>0</v>
      </c>
      <c r="N18" s="20" t="e">
        <f t="shared" si="5"/>
        <v>#REF!</v>
      </c>
    </row>
    <row r="19" spans="1:14" x14ac:dyDescent="0.35">
      <c r="A19" s="20" t="e">
        <f>'SECTION IV'!#REF!</f>
        <v>#REF!</v>
      </c>
      <c r="B19" s="60" t="str">
        <f>IF(Tabulation!Q2="11-BLANK","",Tabulation!Q2)</f>
        <v>VENDOR 14</v>
      </c>
      <c r="C19" s="20" t="e">
        <f>IF(B19="","",ROUND(Tabulation!Q171,2))</f>
        <v>#REF!</v>
      </c>
      <c r="D19" s="21" t="e">
        <f>IF(C19=0,"",IF(C19="","",Tabulation!Q$5))</f>
        <v>#REF!</v>
      </c>
      <c r="E19">
        <f t="shared" si="6"/>
        <v>14</v>
      </c>
      <c r="H19">
        <f t="shared" si="3"/>
        <v>14</v>
      </c>
      <c r="I19" s="37" t="str">
        <f>B19</f>
        <v>VENDOR 14</v>
      </c>
      <c r="J19" s="20" t="e">
        <f t="shared" si="1"/>
        <v>#REF!</v>
      </c>
      <c r="K19" s="36" t="e">
        <f t="shared" si="2"/>
        <v>#REF!</v>
      </c>
      <c r="L19" s="28">
        <f t="shared" si="4"/>
        <v>0</v>
      </c>
      <c r="M19">
        <v>0</v>
      </c>
      <c r="N19" s="20" t="e">
        <f t="shared" si="5"/>
        <v>#REF!</v>
      </c>
    </row>
    <row r="20" spans="1:14" x14ac:dyDescent="0.35">
      <c r="A20" s="20" t="e">
        <f>'SECTION IV'!#REF!</f>
        <v>#REF!</v>
      </c>
      <c r="B20" s="60" t="str">
        <f>IF(Tabulation!R2="15-BLANK","",Tabulation!R2)</f>
        <v>VENDOR 15</v>
      </c>
      <c r="C20" s="20">
        <f>IF(B20="","",ROUND(Tabulation!R219,2))</f>
        <v>0</v>
      </c>
      <c r="D20" s="21" t="str">
        <f>IF(C20=0,"",IF(C20="","",Tabulation!R$5))</f>
        <v/>
      </c>
      <c r="E20">
        <f t="shared" si="6"/>
        <v>15</v>
      </c>
      <c r="H20">
        <f t="shared" si="3"/>
        <v>15</v>
      </c>
      <c r="I20" s="37" t="str">
        <f t="shared" ref="I20:I35" si="7">B20</f>
        <v>VENDOR 15</v>
      </c>
      <c r="J20" s="20">
        <f t="shared" si="1"/>
        <v>0</v>
      </c>
      <c r="K20" s="36" t="str">
        <f t="shared" si="2"/>
        <v/>
      </c>
      <c r="L20" s="28">
        <f t="shared" si="4"/>
        <v>0</v>
      </c>
      <c r="M20">
        <v>0</v>
      </c>
      <c r="N20" s="20">
        <f t="shared" si="5"/>
        <v>0</v>
      </c>
    </row>
    <row r="21" spans="1:14" x14ac:dyDescent="0.35">
      <c r="A21" s="20" t="e">
        <f>'SECTION IV'!#REF!</f>
        <v>#REF!</v>
      </c>
      <c r="B21" s="60" t="str">
        <f>IF(Tabulation!S2="16-BLANK","",Tabulation!S2)</f>
        <v>VENDOR 16</v>
      </c>
      <c r="C21" s="20">
        <f>IF(B21="","",ROUND(Tabulation!S$219,2))</f>
        <v>0</v>
      </c>
      <c r="D21" s="21" t="str">
        <f>IF(C21=0,"",IF(C21="","",Tabulation!S$5))</f>
        <v/>
      </c>
      <c r="E21">
        <f t="shared" si="6"/>
        <v>16</v>
      </c>
      <c r="H21">
        <f t="shared" si="3"/>
        <v>16</v>
      </c>
      <c r="I21" s="37" t="str">
        <f t="shared" si="7"/>
        <v>VENDOR 16</v>
      </c>
      <c r="J21" s="20">
        <f t="shared" si="1"/>
        <v>0</v>
      </c>
      <c r="K21" s="36" t="str">
        <f t="shared" si="2"/>
        <v/>
      </c>
      <c r="L21" s="28">
        <f t="shared" si="4"/>
        <v>0</v>
      </c>
      <c r="M21">
        <v>0</v>
      </c>
      <c r="N21" s="20">
        <f t="shared" si="5"/>
        <v>0</v>
      </c>
    </row>
    <row r="22" spans="1:14" x14ac:dyDescent="0.35">
      <c r="A22" s="20" t="e">
        <f>'SECTION IV'!#REF!</f>
        <v>#REF!</v>
      </c>
      <c r="B22" s="60" t="str">
        <f>IF(Tabulation!T2="17-BLANK","",Tabulation!T2)</f>
        <v>VENDOR 17</v>
      </c>
      <c r="C22" s="20">
        <f>IF(B22="","",ROUND(Tabulation!T$219,2))</f>
        <v>0</v>
      </c>
      <c r="D22" s="21" t="str">
        <f>IF(C22=0,"",IF(C22="","",Tabulation!T$5))</f>
        <v/>
      </c>
      <c r="E22">
        <f t="shared" si="6"/>
        <v>17</v>
      </c>
      <c r="H22">
        <f t="shared" si="3"/>
        <v>17</v>
      </c>
      <c r="I22" s="37" t="str">
        <f t="shared" si="7"/>
        <v>VENDOR 17</v>
      </c>
      <c r="J22" s="20">
        <f t="shared" si="1"/>
        <v>0</v>
      </c>
      <c r="K22" s="36" t="str">
        <f t="shared" si="2"/>
        <v/>
      </c>
      <c r="L22" s="28">
        <f t="shared" si="4"/>
        <v>0</v>
      </c>
      <c r="M22">
        <v>0</v>
      </c>
      <c r="N22" s="20">
        <f t="shared" si="5"/>
        <v>0</v>
      </c>
    </row>
    <row r="23" spans="1:14" x14ac:dyDescent="0.35">
      <c r="A23" s="20" t="e">
        <f>'SECTION IV'!#REF!</f>
        <v>#REF!</v>
      </c>
      <c r="B23" s="60" t="str">
        <f>IF(Tabulation!U2="18-BLANK","",Tabulation!U2)</f>
        <v>VENDOR 18</v>
      </c>
      <c r="C23" s="20">
        <f>IF(B23="","",ROUND(Tabulation!U$219,2))</f>
        <v>0</v>
      </c>
      <c r="D23" s="21" t="str">
        <f>IF(C23=0,"",IF(C23="","",Tabulation!U$5))</f>
        <v/>
      </c>
      <c r="E23">
        <f t="shared" si="6"/>
        <v>18</v>
      </c>
      <c r="H23">
        <f t="shared" si="3"/>
        <v>18</v>
      </c>
      <c r="I23" s="37" t="str">
        <f t="shared" si="7"/>
        <v>VENDOR 18</v>
      </c>
      <c r="J23" s="20">
        <f t="shared" si="1"/>
        <v>0</v>
      </c>
      <c r="K23" s="36" t="str">
        <f t="shared" si="2"/>
        <v/>
      </c>
      <c r="L23" s="28">
        <f t="shared" si="4"/>
        <v>0</v>
      </c>
      <c r="M23">
        <v>0</v>
      </c>
      <c r="N23" s="20">
        <f t="shared" si="5"/>
        <v>0</v>
      </c>
    </row>
    <row r="24" spans="1:14" x14ac:dyDescent="0.35">
      <c r="A24" s="20" t="e">
        <f>'SECTION IV'!#REF!</f>
        <v>#REF!</v>
      </c>
      <c r="B24" s="60" t="str">
        <f>IF(Tabulation!V2="19-BLANK","",Tabulation!V2)</f>
        <v>VENDOR 19</v>
      </c>
      <c r="C24" s="20">
        <f>IF(B24="","",ROUND(Tabulation!V$219,2))</f>
        <v>0</v>
      </c>
      <c r="D24" s="21" t="str">
        <f>IF(C24=0,"",IF(C24="","",Tabulation!V$5))</f>
        <v/>
      </c>
      <c r="E24">
        <f t="shared" si="6"/>
        <v>19</v>
      </c>
      <c r="H24">
        <f t="shared" si="3"/>
        <v>19</v>
      </c>
      <c r="I24" s="37" t="str">
        <f t="shared" si="7"/>
        <v>VENDOR 19</v>
      </c>
      <c r="J24" s="20">
        <f t="shared" si="1"/>
        <v>0</v>
      </c>
      <c r="K24" s="36" t="str">
        <f t="shared" si="2"/>
        <v/>
      </c>
      <c r="L24" s="28">
        <f t="shared" si="4"/>
        <v>0</v>
      </c>
      <c r="M24">
        <v>0</v>
      </c>
      <c r="N24" s="20">
        <f t="shared" si="5"/>
        <v>0</v>
      </c>
    </row>
    <row r="25" spans="1:14" x14ac:dyDescent="0.35">
      <c r="A25" s="20" t="e">
        <f>'SECTION IV'!#REF!</f>
        <v>#REF!</v>
      </c>
      <c r="B25" s="60" t="str">
        <f>IF(Tabulation!W$2="20-BLANK","",Tabulation!W$2)</f>
        <v>VENDOR 20</v>
      </c>
      <c r="C25" s="20">
        <f>IF(B25="","",ROUND(Tabulation!W$219,2))</f>
        <v>0</v>
      </c>
      <c r="D25" s="21" t="str">
        <f>IF(C25=0,"",IF(C25="","",Tabulation!W$5))</f>
        <v/>
      </c>
      <c r="E25">
        <f t="shared" si="6"/>
        <v>20</v>
      </c>
      <c r="H25">
        <f t="shared" si="3"/>
        <v>20</v>
      </c>
      <c r="I25" s="37" t="str">
        <f t="shared" si="7"/>
        <v>VENDOR 20</v>
      </c>
      <c r="J25" s="20">
        <f t="shared" si="1"/>
        <v>0</v>
      </c>
      <c r="K25" s="36" t="str">
        <f t="shared" si="2"/>
        <v/>
      </c>
      <c r="L25" s="28">
        <f t="shared" si="4"/>
        <v>0</v>
      </c>
      <c r="M25">
        <v>0</v>
      </c>
      <c r="N25" s="20">
        <f t="shared" si="5"/>
        <v>0</v>
      </c>
    </row>
    <row r="26" spans="1:14" x14ac:dyDescent="0.35">
      <c r="A26" s="20" t="e">
        <f>'SECTION IV'!#REF!</f>
        <v>#REF!</v>
      </c>
      <c r="B26" s="60" t="str">
        <f>IF(Tabulation!X$2="21-BLANK","",Tabulation!X$2)</f>
        <v>VENDOR 21</v>
      </c>
      <c r="C26" s="20">
        <f>IF(B26="","",ROUND(Tabulation!X$219,2))</f>
        <v>0</v>
      </c>
      <c r="D26" s="21" t="str">
        <f>IF(C26=0,"",IF(C26="","",Tabulation!X$5))</f>
        <v/>
      </c>
      <c r="E26">
        <f t="shared" si="6"/>
        <v>21</v>
      </c>
      <c r="H26">
        <f t="shared" si="3"/>
        <v>21</v>
      </c>
      <c r="I26" s="37" t="str">
        <f t="shared" si="7"/>
        <v>VENDOR 21</v>
      </c>
      <c r="J26" s="20">
        <f t="shared" si="1"/>
        <v>0</v>
      </c>
      <c r="K26" s="36" t="str">
        <f t="shared" si="2"/>
        <v/>
      </c>
      <c r="L26" s="28">
        <f t="shared" si="4"/>
        <v>0</v>
      </c>
      <c r="M26">
        <v>0</v>
      </c>
      <c r="N26" s="20">
        <f t="shared" si="5"/>
        <v>0</v>
      </c>
    </row>
    <row r="27" spans="1:14" x14ac:dyDescent="0.35">
      <c r="A27" s="20" t="e">
        <f>'SECTION IV'!#REF!</f>
        <v>#REF!</v>
      </c>
      <c r="B27" s="60" t="str">
        <f>IF(Tabulation!Y$2="22-BLANK","",Tabulation!Y$2)</f>
        <v>VENDOR 22</v>
      </c>
      <c r="C27" s="20">
        <f>IF(B27="","",ROUND(Tabulation!Y$219,2))</f>
        <v>0</v>
      </c>
      <c r="D27" s="21" t="str">
        <f>IF(C27=0,"",IF(C27="","",Tabulation!Y$5))</f>
        <v/>
      </c>
      <c r="E27">
        <f t="shared" si="6"/>
        <v>22</v>
      </c>
      <c r="H27">
        <f t="shared" si="3"/>
        <v>22</v>
      </c>
      <c r="I27" s="37" t="str">
        <f t="shared" si="7"/>
        <v>VENDOR 22</v>
      </c>
      <c r="J27" s="20">
        <f t="shared" si="1"/>
        <v>0</v>
      </c>
      <c r="K27" s="36" t="str">
        <f t="shared" si="2"/>
        <v/>
      </c>
      <c r="L27" s="28">
        <f t="shared" si="4"/>
        <v>0</v>
      </c>
      <c r="M27">
        <v>0</v>
      </c>
      <c r="N27" s="20">
        <f t="shared" si="5"/>
        <v>0</v>
      </c>
    </row>
    <row r="28" spans="1:14" x14ac:dyDescent="0.35">
      <c r="A28" s="20" t="e">
        <f>'SECTION IV'!#REF!</f>
        <v>#REF!</v>
      </c>
      <c r="B28" s="60" t="str">
        <f>IF(Tabulation!Z$2="23-BLANK","",Tabulation!Z$2)</f>
        <v>VENDOR 23</v>
      </c>
      <c r="C28" s="20">
        <f>IF(B28="","",ROUND(Tabulation!Z$219,2))</f>
        <v>0</v>
      </c>
      <c r="D28" s="21" t="str">
        <f>IF(C28=0,"",IF(C28="","",Tabulation!Z$5))</f>
        <v/>
      </c>
      <c r="E28">
        <f t="shared" si="6"/>
        <v>23</v>
      </c>
      <c r="H28">
        <f t="shared" si="3"/>
        <v>23</v>
      </c>
      <c r="I28" s="37" t="str">
        <f t="shared" si="7"/>
        <v>VENDOR 23</v>
      </c>
      <c r="J28" s="20">
        <f t="shared" si="1"/>
        <v>0</v>
      </c>
      <c r="K28" s="36" t="str">
        <f t="shared" si="2"/>
        <v/>
      </c>
      <c r="L28" s="28">
        <f t="shared" si="4"/>
        <v>0</v>
      </c>
      <c r="M28">
        <v>0</v>
      </c>
      <c r="N28" s="20">
        <f t="shared" si="5"/>
        <v>0</v>
      </c>
    </row>
    <row r="29" spans="1:14" x14ac:dyDescent="0.35">
      <c r="A29" s="20" t="e">
        <f>'SECTION IV'!#REF!</f>
        <v>#REF!</v>
      </c>
      <c r="B29" s="60" t="str">
        <f>IF(Tabulation!AA$2="24-BLANK","",Tabulation!AA$2)</f>
        <v>VENDOR 24</v>
      </c>
      <c r="C29" s="20">
        <f>IF(B29="","",ROUND(Tabulation!AA$219,2))</f>
        <v>0</v>
      </c>
      <c r="D29" s="21" t="str">
        <f>IF(C29=0,"",IF(C29="","",Tabulation!AA$5))</f>
        <v/>
      </c>
      <c r="E29">
        <f t="shared" si="6"/>
        <v>24</v>
      </c>
      <c r="H29">
        <f t="shared" si="3"/>
        <v>24</v>
      </c>
      <c r="I29" s="37" t="str">
        <f t="shared" si="7"/>
        <v>VENDOR 24</v>
      </c>
      <c r="J29" s="20">
        <f t="shared" si="1"/>
        <v>0</v>
      </c>
      <c r="K29" s="36" t="str">
        <f t="shared" si="2"/>
        <v/>
      </c>
      <c r="L29" s="28">
        <f t="shared" si="4"/>
        <v>0</v>
      </c>
      <c r="M29">
        <v>0</v>
      </c>
      <c r="N29" s="20">
        <f t="shared" si="5"/>
        <v>0</v>
      </c>
    </row>
    <row r="30" spans="1:14" x14ac:dyDescent="0.35">
      <c r="A30" s="20" t="e">
        <f>'SECTION IV'!#REF!</f>
        <v>#REF!</v>
      </c>
      <c r="B30" s="60" t="str">
        <f>IF(Tabulation!AB$2="25-BLANK","",Tabulation!AB$2)</f>
        <v>VENDOR 25</v>
      </c>
      <c r="C30" s="20">
        <f>IF(B30="","",ROUND(Tabulation!AB$219,2))</f>
        <v>0</v>
      </c>
      <c r="D30" s="21" t="str">
        <f>IF(C30=0,"",IF(C30="","",Tabulation!AB$5))</f>
        <v/>
      </c>
      <c r="E30">
        <f t="shared" si="6"/>
        <v>25</v>
      </c>
      <c r="H30">
        <f t="shared" si="3"/>
        <v>25</v>
      </c>
      <c r="I30" s="37" t="str">
        <f t="shared" si="7"/>
        <v>VENDOR 25</v>
      </c>
      <c r="J30" s="20">
        <f t="shared" si="1"/>
        <v>0</v>
      </c>
      <c r="K30" s="36" t="str">
        <f t="shared" si="2"/>
        <v/>
      </c>
      <c r="L30" s="28">
        <f t="shared" si="4"/>
        <v>0</v>
      </c>
      <c r="M30">
        <v>0</v>
      </c>
      <c r="N30" s="20">
        <f t="shared" si="5"/>
        <v>0</v>
      </c>
    </row>
    <row r="31" spans="1:14" x14ac:dyDescent="0.35">
      <c r="A31" s="20" t="e">
        <f>'SECTION IV'!#REF!</f>
        <v>#REF!</v>
      </c>
      <c r="B31" s="60" t="str">
        <f>IF(Tabulation!AC$2="26-BLANK","",Tabulation!AC$2)</f>
        <v>VENDOR 26</v>
      </c>
      <c r="C31" s="20">
        <f>IF(B31="","",ROUND(Tabulation!AC$219,2))</f>
        <v>0</v>
      </c>
      <c r="D31" s="21" t="str">
        <f>IF(C31=0,"",IF(C31="","",Tabulation!AC$5))</f>
        <v/>
      </c>
      <c r="E31">
        <f t="shared" si="6"/>
        <v>26</v>
      </c>
      <c r="H31">
        <f t="shared" si="3"/>
        <v>26</v>
      </c>
      <c r="I31" s="37" t="str">
        <f t="shared" si="7"/>
        <v>VENDOR 26</v>
      </c>
      <c r="J31" s="20">
        <f t="shared" si="1"/>
        <v>0</v>
      </c>
      <c r="K31" s="36" t="str">
        <f t="shared" si="2"/>
        <v/>
      </c>
      <c r="L31" s="28">
        <f t="shared" si="4"/>
        <v>0</v>
      </c>
      <c r="M31">
        <v>0</v>
      </c>
      <c r="N31" s="20">
        <f t="shared" si="5"/>
        <v>0</v>
      </c>
    </row>
    <row r="32" spans="1:14" x14ac:dyDescent="0.35">
      <c r="A32" s="20" t="e">
        <f>'SECTION IV'!#REF!</f>
        <v>#REF!</v>
      </c>
      <c r="B32" s="60" t="str">
        <f>IF(Tabulation!AD$2="27-BLANK","",Tabulation!AD$2)</f>
        <v>VENDOR 27</v>
      </c>
      <c r="C32" s="20">
        <f>IF(B32="","",ROUND(Tabulation!AD$219,2))</f>
        <v>0</v>
      </c>
      <c r="D32" s="21" t="str">
        <f>IF(C32=0,"",IF(C32="","",Tabulation!AD$5))</f>
        <v/>
      </c>
      <c r="E32">
        <f t="shared" si="6"/>
        <v>27</v>
      </c>
      <c r="H32">
        <f t="shared" si="3"/>
        <v>27</v>
      </c>
      <c r="I32" s="37" t="str">
        <f t="shared" si="7"/>
        <v>VENDOR 27</v>
      </c>
      <c r="J32" s="20">
        <f t="shared" si="1"/>
        <v>0</v>
      </c>
      <c r="K32" s="36" t="str">
        <f t="shared" si="2"/>
        <v/>
      </c>
      <c r="L32" s="28">
        <f t="shared" si="4"/>
        <v>0</v>
      </c>
      <c r="M32">
        <v>0</v>
      </c>
      <c r="N32" s="20">
        <f t="shared" si="5"/>
        <v>0</v>
      </c>
    </row>
    <row r="33" spans="1:14" x14ac:dyDescent="0.35">
      <c r="A33" s="20" t="e">
        <f>'SECTION IV'!#REF!</f>
        <v>#REF!</v>
      </c>
      <c r="B33" s="60" t="str">
        <f>IF(Tabulation!AE$2="28-BLANK","",Tabulation!AE$2)</f>
        <v>VENDOR 28</v>
      </c>
      <c r="C33" s="20">
        <f>IF(B33="","",ROUND(Tabulation!AE$219,2))</f>
        <v>0</v>
      </c>
      <c r="D33" s="21" t="str">
        <f>IF(C33=0,"",IF(C33="","",Tabulation!AE$5))</f>
        <v/>
      </c>
      <c r="E33">
        <f t="shared" si="6"/>
        <v>28</v>
      </c>
      <c r="H33">
        <f t="shared" si="3"/>
        <v>28</v>
      </c>
      <c r="I33" s="37" t="str">
        <f t="shared" si="7"/>
        <v>VENDOR 28</v>
      </c>
      <c r="J33" s="20">
        <f t="shared" si="1"/>
        <v>0</v>
      </c>
      <c r="K33" s="36" t="str">
        <f t="shared" si="2"/>
        <v/>
      </c>
      <c r="L33" s="28">
        <f t="shared" si="4"/>
        <v>0</v>
      </c>
      <c r="M33">
        <v>0</v>
      </c>
      <c r="N33" s="20">
        <f t="shared" si="5"/>
        <v>0</v>
      </c>
    </row>
    <row r="34" spans="1:14" x14ac:dyDescent="0.35">
      <c r="A34" s="20" t="e">
        <f>'SECTION IV'!#REF!</f>
        <v>#REF!</v>
      </c>
      <c r="B34" s="60" t="str">
        <f>IF(Tabulation!AF$2="29-BLANK","",Tabulation!AF$2)</f>
        <v>VENDOR 29</v>
      </c>
      <c r="C34" s="20">
        <f>IF(B34="","",ROUND(Tabulation!AF$219,2))</f>
        <v>0</v>
      </c>
      <c r="D34" s="21" t="str">
        <f>IF(C34=0,"",IF(C34="","",Tabulation!AF$5))</f>
        <v/>
      </c>
      <c r="E34">
        <f t="shared" si="6"/>
        <v>29</v>
      </c>
      <c r="H34">
        <f t="shared" si="3"/>
        <v>29</v>
      </c>
      <c r="I34" s="37" t="str">
        <f t="shared" si="7"/>
        <v>VENDOR 29</v>
      </c>
      <c r="J34" s="20">
        <f t="shared" si="1"/>
        <v>0</v>
      </c>
      <c r="K34" s="36" t="str">
        <f t="shared" si="2"/>
        <v/>
      </c>
      <c r="L34" s="28">
        <f t="shared" si="4"/>
        <v>0</v>
      </c>
      <c r="M34">
        <v>0</v>
      </c>
      <c r="N34" s="20">
        <f t="shared" si="5"/>
        <v>0</v>
      </c>
    </row>
    <row r="35" spans="1:14" ht="15" thickBot="1" x14ac:dyDescent="0.4">
      <c r="A35" s="20" t="e">
        <f>'SECTION IV'!#REF!</f>
        <v>#REF!</v>
      </c>
      <c r="B35" s="60" t="str">
        <f>IF(Tabulation!AG$2="30-BLANK","",Tabulation!AG$2)</f>
        <v>VENDOR 30</v>
      </c>
      <c r="C35" s="20">
        <f>IF(B35="","",ROUND(Tabulation!AG$219,2))</f>
        <v>0</v>
      </c>
      <c r="D35" s="21" t="str">
        <f>IF(C35=0,"",IF(C35="","",Tabulation!AG$5))</f>
        <v/>
      </c>
      <c r="E35">
        <f t="shared" si="6"/>
        <v>30</v>
      </c>
      <c r="H35">
        <f t="shared" si="3"/>
        <v>30</v>
      </c>
      <c r="I35" s="38" t="str">
        <f t="shared" si="7"/>
        <v>VENDOR 30</v>
      </c>
      <c r="J35" s="39">
        <f t="shared" si="1"/>
        <v>0</v>
      </c>
      <c r="K35" s="40" t="str">
        <f t="shared" si="2"/>
        <v/>
      </c>
      <c r="L35" s="28">
        <f t="shared" si="4"/>
        <v>0</v>
      </c>
      <c r="M35">
        <v>0</v>
      </c>
      <c r="N35" s="20">
        <f t="shared" si="5"/>
        <v>0</v>
      </c>
    </row>
    <row r="36" spans="1:14" ht="15.5" thickTop="1" thickBot="1" x14ac:dyDescent="0.4">
      <c r="B36" s="20"/>
      <c r="C36" s="20"/>
      <c r="I36" s="66" t="s">
        <v>43</v>
      </c>
      <c r="J36" s="67" t="e">
        <f>SUM(J6:J35)</f>
        <v>#REF!</v>
      </c>
      <c r="K36" s="68"/>
      <c r="L36" s="28"/>
      <c r="N36" s="20" t="e">
        <f t="shared" si="5"/>
        <v>#REF!</v>
      </c>
    </row>
    <row r="37" spans="1:14" ht="24" thickTop="1" x14ac:dyDescent="0.35">
      <c r="B37" s="20"/>
      <c r="C37" s="20"/>
      <c r="J37" s="301" t="e">
        <f>IF(J36-C5=0,"OKAY","CHECK SUMMATION")</f>
        <v>#REF!</v>
      </c>
      <c r="K37" s="32"/>
      <c r="L37" s="28"/>
      <c r="N37" s="20"/>
    </row>
    <row r="38" spans="1:14" ht="23.5" x14ac:dyDescent="0.35">
      <c r="B38" s="20"/>
      <c r="C38" s="20" t="e">
        <f>SUM(C6:C37)</f>
        <v>#REF!</v>
      </c>
      <c r="J38" s="301"/>
      <c r="K38" s="32"/>
      <c r="L38" s="28"/>
      <c r="N38" s="20"/>
    </row>
    <row r="39" spans="1:14" x14ac:dyDescent="0.35">
      <c r="B39" s="20"/>
      <c r="C39" s="20"/>
      <c r="J39" s="46" t="e">
        <f>J36-C5</f>
        <v>#REF!</v>
      </c>
      <c r="L39" s="28"/>
      <c r="N39" s="20"/>
    </row>
    <row r="40" spans="1:14" x14ac:dyDescent="0.35">
      <c r="B40" s="20"/>
      <c r="C40" s="20"/>
      <c r="L40" s="28"/>
      <c r="N40" s="20"/>
    </row>
    <row r="41" spans="1:14" x14ac:dyDescent="0.35">
      <c r="B41" s="20"/>
      <c r="C41" s="20"/>
      <c r="L41" s="28"/>
      <c r="N41" s="20"/>
    </row>
    <row r="42" spans="1:14" x14ac:dyDescent="0.35">
      <c r="B42" s="20"/>
      <c r="C42" s="20"/>
      <c r="L42" s="28"/>
      <c r="N42" s="20"/>
    </row>
    <row r="43" spans="1:14" x14ac:dyDescent="0.35">
      <c r="B43" s="20"/>
      <c r="C43" s="20"/>
      <c r="L43" s="28"/>
      <c r="N43" s="20"/>
    </row>
    <row r="44" spans="1:14" x14ac:dyDescent="0.35">
      <c r="L44" s="28"/>
      <c r="N44" s="20"/>
    </row>
    <row r="45" spans="1:14" x14ac:dyDescent="0.35">
      <c r="L45" s="28"/>
      <c r="N45" s="20"/>
    </row>
    <row r="46" spans="1:14" x14ac:dyDescent="0.35">
      <c r="L46" s="28"/>
      <c r="N46" s="20"/>
    </row>
    <row r="47" spans="1:14" x14ac:dyDescent="0.35">
      <c r="C47" s="54"/>
      <c r="D47"/>
      <c r="E47" s="53"/>
      <c r="L47" s="28"/>
      <c r="N47" s="20"/>
    </row>
    <row r="48" spans="1:14" x14ac:dyDescent="0.35">
      <c r="C48" s="54"/>
      <c r="D48"/>
      <c r="E48" s="53"/>
      <c r="L48" s="28"/>
      <c r="N48" s="20"/>
    </row>
    <row r="50" spans="3:5" x14ac:dyDescent="0.35">
      <c r="C50" s="54"/>
      <c r="E50" s="54"/>
    </row>
    <row r="52" spans="3:5" x14ac:dyDescent="0.35">
      <c r="C52" s="54"/>
    </row>
  </sheetData>
  <customSheetViews>
    <customSheetView guid="{E4FFEA50-73D6-4353-92F8-3E77B3253238}" printArea="1">
      <selection activeCell="I11" sqref="I11"/>
      <pageMargins left="0" right="0" top="0" bottom="0" header="0" footer="0"/>
      <printOptions horizontalCentered="1"/>
      <pageSetup scale="120" fitToHeight="0" orientation="portrait" r:id="rId1"/>
    </customSheetView>
    <customSheetView guid="{B586A60D-1148-4301-BE6F-15D2613A4386}">
      <selection activeCell="I1" sqref="I1:K36"/>
      <pageMargins left="0" right="0" top="0" bottom="0" header="0" footer="0"/>
      <printOptions horizontalCentered="1"/>
      <pageSetup orientation="portrait" r:id="rId2"/>
    </customSheetView>
  </customSheetViews>
  <mergeCells count="10">
    <mergeCell ref="A1:A2"/>
    <mergeCell ref="B4:D4"/>
    <mergeCell ref="B2:D2"/>
    <mergeCell ref="B1:D1"/>
    <mergeCell ref="J37:J38"/>
    <mergeCell ref="I1:K1"/>
    <mergeCell ref="I2:K2"/>
    <mergeCell ref="I4:K4"/>
    <mergeCell ref="B3:D3"/>
    <mergeCell ref="I3:K3"/>
  </mergeCells>
  <printOptions horizontalCentered="1"/>
  <pageMargins left="0" right="0" top="0" bottom="0" header="0" footer="0"/>
  <pageSetup orientation="portrait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7E9CA4B4AE72C40962DF105AEC01F3F" ma:contentTypeVersion="17" ma:contentTypeDescription="Create a new document." ma:contentTypeScope="" ma:versionID="b06f043ef619b46a088f0b839d4eab0f">
  <xsd:schema xmlns:xsd="http://www.w3.org/2001/XMLSchema" xmlns:xs="http://www.w3.org/2001/XMLSchema" xmlns:p="http://schemas.microsoft.com/office/2006/metadata/properties" xmlns:ns2="e5a37614-adea-484c-94a6-1d3c8f28b59b" xmlns:ns3="ebb8066f-9be4-4470-943d-2344eaaa08dd" targetNamespace="http://schemas.microsoft.com/office/2006/metadata/properties" ma:root="true" ma:fieldsID="02b1b8dc51ec2b3076bb6edf9d3e3f08" ns2:_="" ns3:_="">
    <xsd:import namespace="e5a37614-adea-484c-94a6-1d3c8f28b59b"/>
    <xsd:import namespace="ebb8066f-9be4-4470-943d-2344eaaa08d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a37614-adea-484c-94a6-1d3c8f28b5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90ba0a8c-2af6-4fb0-bdf4-68b57c8f574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b8066f-9be4-4470-943d-2344eaaa08d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dc44677-53c5-4349-9645-11066acb3338}" ma:internalName="TaxCatchAll" ma:showField="CatchAllData" ma:web="ebb8066f-9be4-4470-943d-2344eaaa08d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b8066f-9be4-4470-943d-2344eaaa08dd" xsi:nil="true"/>
    <lcf76f155ced4ddcb4097134ff3c332f xmlns="e5a37614-adea-484c-94a6-1d3c8f28b59b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8F56755-E502-4C2B-9F5A-F7863772AB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5a37614-adea-484c-94a6-1d3c8f28b59b"/>
    <ds:schemaRef ds:uri="ebb8066f-9be4-4470-943d-2344eaaa08d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1F0B083-D027-44BA-AD98-CA375E8FD2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C468A19-BB92-4823-B468-22D0DB526C3E}">
  <ds:schemaRefs>
    <ds:schemaRef ds:uri="ebb8066f-9be4-4470-943d-2344eaaa08dd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purl.org/dc/elements/1.1/"/>
    <ds:schemaRef ds:uri="e5a37614-adea-484c-94a6-1d3c8f28b59b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SECTION IV</vt:lpstr>
      <vt:lpstr>Tabulation</vt:lpstr>
      <vt:lpstr>Summary</vt:lpstr>
      <vt:lpstr>'SECTION IV'!Print_Area</vt:lpstr>
      <vt:lpstr>Summary!Print_Area</vt:lpstr>
      <vt:lpstr>Tabulation!Print_Area</vt:lpstr>
      <vt:lpstr>'SECTION IV'!Print_Titles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JamesJ</dc:creator>
  <cp:keywords/>
  <dc:description/>
  <cp:lastModifiedBy>James JJ Johnson</cp:lastModifiedBy>
  <cp:revision/>
  <cp:lastPrinted>2024-05-30T22:57:26Z</cp:lastPrinted>
  <dcterms:created xsi:type="dcterms:W3CDTF">2009-12-02T18:55:02Z</dcterms:created>
  <dcterms:modified xsi:type="dcterms:W3CDTF">2024-05-30T23:00:38Z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0x010100E7E9CA4B4AE72C40962DF105AEC01F3F</vt:lpwstr>
  </property>
  <property fmtid="{D5CDD505-2E9C-101B-9397-08002B2CF9AE}" pid="3" name="MediaServiceImageTags">
    <vt:lpwstr/>
  </property>
</Properties>
</file>